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xmp/Desktop/"/>
    </mc:Choice>
  </mc:AlternateContent>
  <xr:revisionPtr revIDLastSave="0" documentId="8_{24CD89FD-3180-014B-ADB4-672AAF9071AA}" xr6:coauthVersionLast="47" xr6:coauthVersionMax="47" xr10:uidLastSave="{00000000-0000-0000-0000-000000000000}"/>
  <bookViews>
    <workbookView xWindow="0" yWindow="500" windowWidth="27240" windowHeight="7960" tabRatio="500" xr2:uid="{00000000-000D-0000-FFFF-FFFF00000000}"/>
  </bookViews>
  <sheets>
    <sheet name="Pseudomonas_aeruginosa_LESB58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L23284" i="1" l="1"/>
  <c r="L23283" i="1"/>
  <c r="L23282" i="1"/>
  <c r="L22585" i="1"/>
  <c r="L22584" i="1"/>
  <c r="L22583" i="1"/>
  <c r="L22582" i="1"/>
  <c r="L22581" i="1"/>
  <c r="L21052" i="1"/>
  <c r="L21051" i="1"/>
  <c r="L21050" i="1"/>
  <c r="L20913" i="1"/>
  <c r="L20912" i="1"/>
  <c r="L20911" i="1"/>
  <c r="L17058" i="1"/>
  <c r="L17057" i="1"/>
  <c r="L17056" i="1"/>
  <c r="L16719" i="1"/>
  <c r="L16718" i="1"/>
  <c r="L16717" i="1"/>
  <c r="L16140" i="1"/>
  <c r="L16139" i="1"/>
  <c r="L16138" i="1"/>
  <c r="L13357" i="1"/>
  <c r="L13356" i="1"/>
  <c r="L13355" i="1"/>
  <c r="L13034" i="1"/>
  <c r="L13033" i="1"/>
  <c r="L13032" i="1"/>
  <c r="L11747" i="1"/>
  <c r="L11746" i="1"/>
  <c r="L11745" i="1"/>
  <c r="L11068" i="1"/>
  <c r="L11067" i="1"/>
  <c r="L11066" i="1"/>
  <c r="L10689" i="1"/>
  <c r="L10688" i="1"/>
  <c r="L10687" i="1"/>
  <c r="L10278" i="1"/>
  <c r="L10277" i="1"/>
  <c r="L10276" i="1"/>
  <c r="L9323" i="1"/>
  <c r="L9322" i="1"/>
  <c r="L9233" i="1"/>
  <c r="L9232" i="1"/>
  <c r="L9231" i="1"/>
  <c r="L7382" i="1"/>
  <c r="L7381" i="1"/>
  <c r="L7380" i="1"/>
  <c r="L7199" i="1"/>
  <c r="L7198" i="1"/>
  <c r="L7197" i="1"/>
  <c r="L6836" i="1"/>
  <c r="L6835" i="1"/>
  <c r="L6638" i="1"/>
  <c r="L5297" i="1"/>
  <c r="L5264" i="1"/>
  <c r="L5211" i="1"/>
  <c r="L5210" i="1"/>
  <c r="L5209" i="1"/>
  <c r="L5048" i="1"/>
  <c r="L5047" i="1"/>
  <c r="L4114" i="1"/>
  <c r="L4113" i="1"/>
  <c r="L4112" i="1"/>
  <c r="L3751" i="1"/>
  <c r="L3750" i="1"/>
  <c r="L3217" i="1"/>
  <c r="L3216" i="1"/>
  <c r="L3215" i="1"/>
  <c r="L3194" i="1"/>
  <c r="L2825" i="1"/>
  <c r="L2824" i="1"/>
  <c r="L2675" i="1"/>
  <c r="L2674" i="1"/>
  <c r="L2673" i="1"/>
  <c r="L2636" i="1"/>
  <c r="L2591" i="1"/>
  <c r="L2590" i="1"/>
  <c r="L2589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<sst xmlns="http://schemas.openxmlformats.org/spreadsheetml/2006/main" count="210672" uniqueCount="78206">
  <si>
    <t>#Chromosome</t>
  </si>
  <si>
    <t>Left</t>
  </si>
  <si>
    <t>Right</t>
  </si>
  <si>
    <t>Locus Tag</t>
  </si>
  <si>
    <t>Gene Name</t>
  </si>
  <si>
    <t>Direction (Anti)</t>
  </si>
  <si>
    <t>PAM</t>
  </si>
  <si>
    <t>Offset</t>
  </si>
  <si>
    <t>Target</t>
  </si>
  <si>
    <t>Upper Oligo</t>
  </si>
  <si>
    <t>Bottom Oligos</t>
  </si>
  <si>
    <t>NCBI Track URL</t>
  </si>
  <si>
    <t>FM209186.1</t>
  </si>
  <si>
    <t>PLES_00001</t>
  </si>
  <si>
    <t>dnaA</t>
  </si>
  <si>
    <t>-</t>
  </si>
  <si>
    <t>CGG</t>
  </si>
  <si>
    <t>CTGCCAAAGTTCCACGGACA</t>
  </si>
  <si>
    <t>TAGTCTGCCAAAGTTCCACGGACA</t>
  </si>
  <si>
    <t>AAACTGTCCGTGGAACTTTGGCAG</t>
  </si>
  <si>
    <t>GTTGGGACGGCAGCTCATCG</t>
  </si>
  <si>
    <t>TAGTGTTGGGACGGCAGCTCATCG</t>
  </si>
  <si>
    <t>AAACCGATGAGCTGCCGTCCCAAC</t>
  </si>
  <si>
    <t>AGG</t>
  </si>
  <si>
    <t>GACCTGCAAGGGACGGATCC</t>
  </si>
  <si>
    <t>TAGTGACCTGCAAGGGACGGATCC</t>
  </si>
  <si>
    <t>AAACGGATCCGTCCCTTGCAGGTC</t>
  </si>
  <si>
    <t>CACACGCAATTCGTCGCCTT</t>
  </si>
  <si>
    <t>TAGTCACACGCAATTCGTCGCCTT</t>
  </si>
  <si>
    <t>AAACAAGGCGACGAATTGCGTGTG</t>
  </si>
  <si>
    <t>PLES_00011</t>
  </si>
  <si>
    <t>dnaN</t>
  </si>
  <si>
    <t>TGG</t>
  </si>
  <si>
    <t>GCGTTGAATGGTGAAATGCA</t>
  </si>
  <si>
    <t>TAGTGCGTTGAATGGTGAAATGCA</t>
  </si>
  <si>
    <t>AAACTGCATTTCACCATTCAACGC</t>
  </si>
  <si>
    <t>GGG</t>
  </si>
  <si>
    <t>CAGTTGCAGCGGTTTCAACA</t>
  </si>
  <si>
    <t>TAGTCAGTTGCAGCGGTTTCAACA</t>
  </si>
  <si>
    <t>AAACTGTTGAAACCGCTGCAACTG</t>
  </si>
  <si>
    <t>CTGGCGGCGTTCCACGACGC</t>
  </si>
  <si>
    <t>TAGTCTGGCGGCGTTCCACGACGC</t>
  </si>
  <si>
    <t>AAACGCGTCGTGGAACGCCGCCAG</t>
  </si>
  <si>
    <t>AGCAGGACGTTGGAGAGAAC</t>
  </si>
  <si>
    <t>TAGTAGCAGGACGTTGGAGAGAAC</t>
  </si>
  <si>
    <t>AAACGTTCTCTCCAACGTCCTGCT</t>
  </si>
  <si>
    <t>PLES_00021</t>
  </si>
  <si>
    <t>recF</t>
  </si>
  <si>
    <t>GGTGACCGAAACGCGGGTCA</t>
  </si>
  <si>
    <t>TAGTGGTGACCGAAACGCGGGTCA</t>
  </si>
  <si>
    <t>AAACTGACCCGCGTTTCGGTCACC</t>
  </si>
  <si>
    <t>CGGGTGCAGGTTGCGCACCG</t>
  </si>
  <si>
    <t>TAGTCGGGTGCAGGTTGCGCACCG</t>
  </si>
  <si>
    <t>AAACCGGTGCGCAACCTGCACCCG</t>
  </si>
  <si>
    <t>GGGGAGGGGGAGAGGGTCAC</t>
  </si>
  <si>
    <t>TAGTGGGGAGGGGGAGAGGGTCAC</t>
  </si>
  <si>
    <t>AAACGTGACCCTCTCCCCCTCCCC</t>
  </si>
  <si>
    <t>CGTAGAGGATGTTGATGCGG</t>
  </si>
  <si>
    <t>TAGTCGTAGAGGATGTTGATGCGG</t>
  </si>
  <si>
    <t>AAACCCGCATCAACATCCTCTACG</t>
  </si>
  <si>
    <t>PLES_00031</t>
  </si>
  <si>
    <t>gyrB</t>
  </si>
  <si>
    <t>CCCCTTCAGCACCTTGATGC</t>
  </si>
  <si>
    <t>TAGTCCCCTTCAGCACCTTGATGC</t>
  </si>
  <si>
    <t>AAACGCATCAAGGTGCTGAAGGGG</t>
  </si>
  <si>
    <t>CATGCCGGGGCGCTTGCGTA</t>
  </si>
  <si>
    <t>TAGTCATGCCGGGGCGCTTGCGTA</t>
  </si>
  <si>
    <t>AAACTACGCAAGCGCCCCGGCATG</t>
  </si>
  <si>
    <t>GTGCAGACCGGTGCCATCGT</t>
  </si>
  <si>
    <t>TAGTGTGCAGACCGGTGCCATCGT</t>
  </si>
  <si>
    <t>AAACACGATGGCACCGGTCTGCAC</t>
  </si>
  <si>
    <t>CCACCACCTCGAACACCATG</t>
  </si>
  <si>
    <t>TAGTCCACCACCTCGAACACCATG</t>
  </si>
  <si>
    <t>AAACCATGGTGTTCGAGGTGGTGG</t>
  </si>
  <si>
    <t>PLES_00041</t>
  </si>
  <si>
    <t>lptA</t>
  </si>
  <si>
    <t>+</t>
  </si>
  <si>
    <t>GTAAAAGAGGACGGTTCTGA</t>
  </si>
  <si>
    <t>TAGTGTAAAAGAGGACGGTTCTGA</t>
  </si>
  <si>
    <t>AAACTCAGAACCGTCCTCTTTTAC</t>
  </si>
  <si>
    <t>GCCCCAGACGAACGCGCTGG</t>
  </si>
  <si>
    <t>TAGTGCCCCAGACGAACGCGCTGG</t>
  </si>
  <si>
    <t>AAACCCAGCGCGTTCGTCTGGGGC</t>
  </si>
  <si>
    <t>CGGCGCGATGAAGAAGCTGA</t>
  </si>
  <si>
    <t>TAGTCGGCGCGATGAAGAAGCTGA</t>
  </si>
  <si>
    <t>AAACTCAGCTTCTTCATCGCGCCG</t>
  </si>
  <si>
    <t>CGGGCGCGGAACGGCAGGAT</t>
  </si>
  <si>
    <t>TAGTCGGGCGCGGAACGGCAGGAT</t>
  </si>
  <si>
    <t>AAACATCCTGCCGTTCCGCGCCCG</t>
  </si>
  <si>
    <t>PLES_00051</t>
  </si>
  <si>
    <t>.</t>
  </si>
  <si>
    <t>GTCGAGAATCAGCAGGGAAC</t>
  </si>
  <si>
    <t>TAGTGTCGAGAATCAGCAGGGAAC</t>
  </si>
  <si>
    <t>AAACGTTCCCTGCTGATTCTCGAC</t>
  </si>
  <si>
    <t>CGAGGTTGATGACTCCATCG</t>
  </si>
  <si>
    <t>TAGTCGAGGTTGATGACTCCATCG</t>
  </si>
  <si>
    <t>AAACCGATGGAGTCATCAACCTCG</t>
  </si>
  <si>
    <t>GAGGGTCTTGATGTAATCGT</t>
  </si>
  <si>
    <t>TAGTGAGGGTCTTGATGTAATCGT</t>
  </si>
  <si>
    <t>AAACACGATTACATCAAGACCCTC</t>
  </si>
  <si>
    <t>CCTCGATCGAGCTGGGGATG</t>
  </si>
  <si>
    <t>TAGTCCTCGATCGAGCTGGGGATG</t>
  </si>
  <si>
    <t>AAACCATCCCCAGCTCGATCGAGG</t>
  </si>
  <si>
    <t>PLES_00061</t>
  </si>
  <si>
    <t>TGTCTTTTTCAGGCGTTTCA</t>
  </si>
  <si>
    <t>TAGTTGTCTTTTTCAGGCGTTTCA</t>
  </si>
  <si>
    <t>AAACTGAAACGCCTGAAAAAGACA</t>
  </si>
  <si>
    <t>AAGCGAGGGACAAGCTTGAA</t>
  </si>
  <si>
    <t>TAGTAAGCGAGGGACAAGCTTGAA</t>
  </si>
  <si>
    <t>AAACTTCAAGCTTGTCCCTCGCTT</t>
  </si>
  <si>
    <t>GGCGGCGGAAGAAAGAGCCA</t>
  </si>
  <si>
    <t>TAGTGGCGGCGGAAGAAAGAGCCA</t>
  </si>
  <si>
    <t>AAACTGGCTCTTTCTTCCGCCGCC</t>
  </si>
  <si>
    <t>CATGACCGGAGCGGCCGCCA</t>
  </si>
  <si>
    <t>TAGTCATGACCGGAGCGGCCGCCA</t>
  </si>
  <si>
    <t>AAACTGGCGGCCGCTCCGGTCATG</t>
  </si>
  <si>
    <t>PLES_00071</t>
  </si>
  <si>
    <t>glyS</t>
  </si>
  <si>
    <t>CAGTTCGACCAGGAAATCCT</t>
  </si>
  <si>
    <t>TAGTCAGTTCGACCAGGAAATCCT</t>
  </si>
  <si>
    <t>AAACAGGATTTCCTGGTCGAACTG</t>
  </si>
  <si>
    <t>GGCTTTTGGCGGCAGCTCTT</t>
  </si>
  <si>
    <t>TAGTGGCTTTTGGCGGCAGCTCTT</t>
  </si>
  <si>
    <t>AAACAAGAGCTGCCGCCAAAAGCC</t>
  </si>
  <si>
    <t>GGCTTCGCCGAGGCTGTTGA</t>
  </si>
  <si>
    <t>TAGTGGCTTCGCCGAGGCTGTTGA</t>
  </si>
  <si>
    <t>AAACTCAACAGCCTCGGCGAAGCC</t>
  </si>
  <si>
    <t>CTTCTCGATACCGCTGAGGA</t>
  </si>
  <si>
    <t>TAGTCTTCTCGATACCGCTGAGGA</t>
  </si>
  <si>
    <t>AAACTCCTCAGCGGTATCGAGAAG</t>
  </si>
  <si>
    <t>PLES_00081</t>
  </si>
  <si>
    <t>glyQ</t>
  </si>
  <si>
    <t>TGCGCACGGCGGGCGTAGTC</t>
  </si>
  <si>
    <t>TAGTTGCGCACGGCGGGCGTAGTC</t>
  </si>
  <si>
    <t>AAACGACTACGCCCGCCGTGCGCA</t>
  </si>
  <si>
    <t>GGCGAGAATCAGGTCTTGGA</t>
  </si>
  <si>
    <t>TAGTGGCGAGAATCAGGTCTTGGA</t>
  </si>
  <si>
    <t>AAACTCCAAGACCTGATTCTCGCC</t>
  </si>
  <si>
    <t>CTCTGCCCAGTAGTTCTGCA</t>
  </si>
  <si>
    <t>TAGTCTCTGCCCAGTAGTTCTGCA</t>
  </si>
  <si>
    <t>AAACTGCAGAACTACTGGGCAGAG</t>
  </si>
  <si>
    <t>GCGCCCACTTCCATGTCGTA</t>
  </si>
  <si>
    <t>TAGTGCGCCCACTTCCATGTCGTA</t>
  </si>
  <si>
    <t>AAACTACGACATGGAAGTGGGCGC</t>
  </si>
  <si>
    <t>PLES_00091</t>
  </si>
  <si>
    <t>tag</t>
  </si>
  <si>
    <t>TCGTTGCACCAGAAGCAGCG</t>
  </si>
  <si>
    <t>TAGTTCGTTGCACCAGAAGCAGCG</t>
  </si>
  <si>
    <t>AAACCGCTGCTTCTGGTGCAACGA</t>
  </si>
  <si>
    <t>TCGTGGTAGGCCATGTAGAG</t>
  </si>
  <si>
    <t>TAGTTCGTGGTAGGCCATGTAGAG</t>
  </si>
  <si>
    <t>AAACCTCTACATGGCCTACCACGA</t>
  </si>
  <si>
    <t>AGCGCGTCGGGATCGCGCTG</t>
  </si>
  <si>
    <t>TAGTAGCGCGTCGGGATCGCGCTG</t>
  </si>
  <si>
    <t>AAACCAGCGCGATCCCGACGCGCT</t>
  </si>
  <si>
    <t>TGATCCAGGACAATCCGGCC</t>
  </si>
  <si>
    <t>TAGTTGATCCAGGACAATCCGGCC</t>
  </si>
  <si>
    <t>AAACGGCCGGATTGTCCTGGATCA</t>
  </si>
  <si>
    <t>PLES_00101</t>
  </si>
  <si>
    <t>GCGTAGGGCCCCCACCACCA</t>
  </si>
  <si>
    <t>TAGTGCGTAGGGCCCCCACCACCA</t>
  </si>
  <si>
    <t>AAACTGGTGGTGGGGGCCCTACGC</t>
  </si>
  <si>
    <t>GCCAGGGCAATAACGCGAAC</t>
  </si>
  <si>
    <t>TAGTGCCAGGGCAATAACGCGAAC</t>
  </si>
  <si>
    <t>AAACGTTCGCGTTATTGCCCTGGC</t>
  </si>
  <si>
    <t>CCACATCAGCCAGCCTATGC</t>
  </si>
  <si>
    <t>TAGTCCACATCAGCCAGCCTATGC</t>
  </si>
  <si>
    <t>AAACGCATAGGCTGGCTGATGTGG</t>
  </si>
  <si>
    <t>ACTACCTCGCGGGATCGATT</t>
  </si>
  <si>
    <t>TAGTACTACCTCGCGGGATCGATT</t>
  </si>
  <si>
    <t>AAACAATCGATCCCGCGAGGTAGT</t>
  </si>
  <si>
    <t>PLES_00111</t>
  </si>
  <si>
    <t>GGCACTTGAGCGGGGTTCGT</t>
  </si>
  <si>
    <t>TAGTGGCACTTGAGCGGGGTTCGT</t>
  </si>
  <si>
    <t>AAACACGAACCCCGCTCAAGTGCC</t>
  </si>
  <si>
    <t>ACGGGTGACTGATACGGATT</t>
  </si>
  <si>
    <t>TAGTACGGGTGACTGATACGGATT</t>
  </si>
  <si>
    <t>AAACAATCCGTATCAGTCACCCGT</t>
  </si>
  <si>
    <t>CATAGACCCCGGTGTCGGAG</t>
  </si>
  <si>
    <t>TAGTCATAGACCCCGGTGTCGGAG</t>
  </si>
  <si>
    <t>AAACCTCCGACACCGGGGTCTATG</t>
  </si>
  <si>
    <t>TTGGGAGCTGGGTCAGATCC</t>
  </si>
  <si>
    <t>TAGTTTGGGAGCTGGGTCAGATCC</t>
  </si>
  <si>
    <t>AAACGGATCTGACCCAGCTCCCAA</t>
  </si>
  <si>
    <t>PLES_00121</t>
  </si>
  <si>
    <t>GATGATGATGAAGATGTGGA</t>
  </si>
  <si>
    <t>TAGTGATGATGATGAAGATGTGGA</t>
  </si>
  <si>
    <t>AAACTCCACATCTTCATCATCATC</t>
  </si>
  <si>
    <t>CAACTGCACCAGGTAGTTGC</t>
  </si>
  <si>
    <t>TAGTCAACTGCACCAGGTAGTTGC</t>
  </si>
  <si>
    <t>AAACGCAACTACCTGGTGCAGTTG</t>
  </si>
  <si>
    <t>TGCCAGCCAAACAGGGTGAT</t>
  </si>
  <si>
    <t>TAGTTGCCAGCCAAACAGGGTGAT</t>
  </si>
  <si>
    <t>AAACATCACCCTGTTTGGCTGGCA</t>
  </si>
  <si>
    <t>AAAGCTGAAGGCGCCCCAGG</t>
  </si>
  <si>
    <t>TAGTAAAGCTGAAGGCGCCCCAGG</t>
  </si>
  <si>
    <t>AAACCCTGGGGCGCCTTCAGCTTT</t>
  </si>
  <si>
    <t>PLES_00131</t>
  </si>
  <si>
    <t>ATGGGTATTCGACATAGGAC</t>
  </si>
  <si>
    <t>TAGTATGGGTATTCGACATAGGAC</t>
  </si>
  <si>
    <t>AAACGTCCTATGTCGAATACCCAT</t>
  </si>
  <si>
    <t>TCTCATTGGCGGAGGCGTTC</t>
  </si>
  <si>
    <t>TAGTTCTCATTGGCGGAGGCGTTC</t>
  </si>
  <si>
    <t>AAACGAACGCCTCCGCCAATGAGA</t>
  </si>
  <si>
    <t>AGCCCTGAGGCGCTCCTGTA</t>
  </si>
  <si>
    <t>TAGTAGCCCTGAGGCGCTCCTGTA</t>
  </si>
  <si>
    <t>AAACTACAGGAGCGCCTCAGGGCT</t>
  </si>
  <si>
    <t>CCAAGGCATGGAGGAGGCCG</t>
  </si>
  <si>
    <t>TAGTCCAAGGCATGGAGGAGGCCG</t>
  </si>
  <si>
    <t>AAACCGGCCTCCTCCATGCCTTGG</t>
  </si>
  <si>
    <t>PLES_00141</t>
  </si>
  <si>
    <t>CAGCGCATTGTCCACGCCTT</t>
  </si>
  <si>
    <t>TAGTCAGCGCATTGTCCACGCCTT</t>
  </si>
  <si>
    <t>AAACAAGGCGTGGACAATGCGCTG</t>
  </si>
  <si>
    <t>CGTCCAGGTAGCCCTTGCCC</t>
  </si>
  <si>
    <t>TAGTCGTCCAGGTAGCCCTTGCCC</t>
  </si>
  <si>
    <t>AAACGGGCAAGGGCTACCTGGACG</t>
  </si>
  <si>
    <t>GAGGTGTTCCGCCGCGCGTT</t>
  </si>
  <si>
    <t>TAGTGAGGTGTTCCGCCGCGCGTT</t>
  </si>
  <si>
    <t>AAACAACGCGCGGCGGAACACCTC</t>
  </si>
  <si>
    <t>GGTCCTGCTCTACGCAGCGC</t>
  </si>
  <si>
    <t>TAGTGGTCCTGCTCTACGCAGCGC</t>
  </si>
  <si>
    <t>AAACGCGCTGCGTAGAGCAGGACC</t>
  </si>
  <si>
    <t>PLES_00151</t>
  </si>
  <si>
    <t>trkA</t>
  </si>
  <si>
    <t>ACCGAGGATGATGATTTTCA</t>
  </si>
  <si>
    <t>TAGTACCGAGGATGATGATTTTCA</t>
  </si>
  <si>
    <t>AAACTGAAAATCATCATCCTCGGT</t>
  </si>
  <si>
    <t>CAGTGTGCCGCCGACCTGGC</t>
  </si>
  <si>
    <t>TAGTCAGTGTGCCGCCGACCTGGC</t>
  </si>
  <si>
    <t>AAACGCCAGGTCGGCGGCACACTG</t>
  </si>
  <si>
    <t>GGTGATGTCGTTGGCTTCGC</t>
  </si>
  <si>
    <t>TAGTGGTGATGTCGTTGGCTTCGC</t>
  </si>
  <si>
    <t>AAACGCGAAGCCAACGACATCACC</t>
  </si>
  <si>
    <t>GTCGCCGTCGGTGTCGACCA</t>
  </si>
  <si>
    <t>TAGTGTCGCCGTCGGTGTCGACCA</t>
  </si>
  <si>
    <t>AAACTGGTCGACACCGACGGCGAC</t>
  </si>
  <si>
    <t>PLES_00161</t>
  </si>
  <si>
    <t>CCTGGCAGGCGGCGAGACGC</t>
  </si>
  <si>
    <t>TAGTCCTGGCAGGCGGCGAGACGC</t>
  </si>
  <si>
    <t>AAACGCGTCTCGCCGCCTGCCAGG</t>
  </si>
  <si>
    <t>GCCAGACAGCGAGGCGCGTC</t>
  </si>
  <si>
    <t>TAGTGCCAGACAGCGAGGCGCGTC</t>
  </si>
  <si>
    <t>AAACGACGCGCCTCGCTGTCTGGC</t>
  </si>
  <si>
    <t>GCGACCTTGTCCAGTTGCGG</t>
  </si>
  <si>
    <t>TAGTGCGACCTTGTCCAGTTGCGG</t>
  </si>
  <si>
    <t>AAACCCGCAACTGGACAAGGTCGC</t>
  </si>
  <si>
    <t>GGGTCAGGCCGCGATCGCGC</t>
  </si>
  <si>
    <t>TAGTGGGTCAGGCCGCGATCGCGC</t>
  </si>
  <si>
    <t>AAACGCGCGATCGCGGCCTGACCC</t>
  </si>
  <si>
    <t>PLES_00171</t>
  </si>
  <si>
    <t>fmt</t>
  </si>
  <si>
    <t>CGAAGACGATGCGCAATGCT</t>
  </si>
  <si>
    <t>TAGTCGAAGACGATGCGCAATGCT</t>
  </si>
  <si>
    <t>AAACAGCATTGCGCATCGTCTTCG</t>
  </si>
  <si>
    <t>GGCGGCGAATTCCGGGGTTC</t>
  </si>
  <si>
    <t>TAGTGGCGGCGAATTCCGGGGTTC</t>
  </si>
  <si>
    <t>AAACGAACCCCGGAATTCGCCGCC</t>
  </si>
  <si>
    <t>GAGCAGGGCCTTGAGATGCT</t>
  </si>
  <si>
    <t>TAGTGAGCAGGGCCTTGAGATGCT</t>
  </si>
  <si>
    <t>AAACAGCATCTCAAGGCCCTGCTC</t>
  </si>
  <si>
    <t>GACGGCGACGATCCGATGTG</t>
  </si>
  <si>
    <t>TAGTGACGGCGACGATCCGATGTG</t>
  </si>
  <si>
    <t>AAACCACATCGGATCGTCGCCGTC</t>
  </si>
  <si>
    <t>PLES_00181</t>
  </si>
  <si>
    <t>def</t>
  </si>
  <si>
    <t>GAATTCGAGAATGTTCAGGA</t>
  </si>
  <si>
    <t>TAGTGAATTCGAGAATGTTCAGGA</t>
  </si>
  <si>
    <t>AAACTCCTGAACATTCTCGAATTC</t>
  </si>
  <si>
    <t>ATGGTCCGCAGGCGCGGATC</t>
  </si>
  <si>
    <t>TAGTATGGTCCGCAGGCGCGGATC</t>
  </si>
  <si>
    <t>AAACGATCCGCGCCTGCGGACCAT</t>
  </si>
  <si>
    <t>CGAACATGTCGTCGATCAGC</t>
  </si>
  <si>
    <t>TAGTCGAACATGTCGTCGATCAGC</t>
  </si>
  <si>
    <t>AAACGCTGATCGACGACATGTTCG</t>
  </si>
  <si>
    <t>GATGCCCGGGGCTTCGTACA</t>
  </si>
  <si>
    <t>TAGTGATGCCCGGGGCTTCGTACA</t>
  </si>
  <si>
    <t>AAACTGTACGAAGCCCCGGGCATC</t>
  </si>
  <si>
    <t>PLES_00191</t>
  </si>
  <si>
    <t>GCTCGCGGCAAGGAGCAGAA</t>
  </si>
  <si>
    <t>TAGTGCTCGCGGCAAGGAGCAGAA</t>
  </si>
  <si>
    <t>AAACTTCTGCTCCTTGCCGCGAGC</t>
  </si>
  <si>
    <t>CCCTTCCCTGAGGTCGACCT</t>
  </si>
  <si>
    <t>TAGTCCCTTCCCTGAGGTCGACCT</t>
  </si>
  <si>
    <t>AAACAGGTCGACCTCAGGGAAGGG</t>
  </si>
  <si>
    <t>CTGACCACCGTGTAGCGGTC</t>
  </si>
  <si>
    <t>TAGTCTGACCACCGTGTAGCGGTC</t>
  </si>
  <si>
    <t>AAACGACCGCTACACGGTGGTCAG</t>
  </si>
  <si>
    <t>TTTCCCCGAGATGTCCCACA</t>
  </si>
  <si>
    <t>TAGTTTTCCCCGAGATGTCCCACA</t>
  </si>
  <si>
    <t>AAACTGTGGGACATCTCGGGGAAA</t>
  </si>
  <si>
    <t>PLES_00201</t>
  </si>
  <si>
    <t>CTTCCAGTTCGGCTGGAGAA</t>
  </si>
  <si>
    <t>TAGTCTTCCAGTTCGGCTGGAGAA</t>
  </si>
  <si>
    <t>AAACTTCTCCAGCCGAACTGGAAG</t>
  </si>
  <si>
    <t>CCAGTTCGGGCAGGCCATGC</t>
  </si>
  <si>
    <t>TAGTCCAGTTCGGGCAGGCCATGC</t>
  </si>
  <si>
    <t>AAACGCATGGCCTGCCCGAACTGG</t>
  </si>
  <si>
    <t>ATCAAGCGCAGGAAGCGCAT</t>
  </si>
  <si>
    <t>TAGTATCAAGCGCAGGAAGCGCAT</t>
  </si>
  <si>
    <t>AAACATGCGCTTCCTGCGCTTGAT</t>
  </si>
  <si>
    <t>CGCGGAAGAGGCCGAACCGA</t>
  </si>
  <si>
    <t>TAGTCGCGGAAGAGGCCGAACCGA</t>
  </si>
  <si>
    <t>AAACTCGGTTCGGCCTCTTCCGCG</t>
  </si>
  <si>
    <t>PLES_00211</t>
  </si>
  <si>
    <t>GCCCTCGCGGACGACCCGGG</t>
  </si>
  <si>
    <t>TAGTGCCCTCGCGGACGACCCGGG</t>
  </si>
  <si>
    <t>AAACCCCGGGTCGTCCGCGAGGGC</t>
  </si>
  <si>
    <t>CCATACCGCCTCGGTGGGAT</t>
  </si>
  <si>
    <t>TAGTCCATACCGCCTCGGTGGGAT</t>
  </si>
  <si>
    <t>AAACATCCCACCGAGGCGGTATGG</t>
  </si>
  <si>
    <t>ACACCGCATCCTCGTTCCAC</t>
  </si>
  <si>
    <t>TAGTACACCGCATCCTCGTTCCAC</t>
  </si>
  <si>
    <t>AAACGTGGAACGAGGATGCGGTGT</t>
  </si>
  <si>
    <t>ACGATCAGGCCCTTTTCCAC</t>
  </si>
  <si>
    <t>TAGTACGATCAGGCCCTTTTCCAC</t>
  </si>
  <si>
    <t>AAACGTGGAAAAGGGCCTGATCGT</t>
  </si>
  <si>
    <t>PLES_00221</t>
  </si>
  <si>
    <t>qor</t>
  </si>
  <si>
    <t>GGCAGCGAACTGGATGCGCT</t>
  </si>
  <si>
    <t>TAGTGGCAGCGAACTGGATGCGCT</t>
  </si>
  <si>
    <t>AAACAGCGCATCCAGTTCGCTGCC</t>
  </si>
  <si>
    <t>GAGGACTTCGGGGCCGCCGT</t>
  </si>
  <si>
    <t>TAGTGAGGACTTCGGGGCCGCCGT</t>
  </si>
  <si>
    <t>AAACACGGCGGCCCCGAAGTCCTC</t>
  </si>
  <si>
    <t>GCTCGGCGGGTTGGTAGTCG</t>
  </si>
  <si>
    <t>TAGTGCTCGGCGGGTTGGTAGTCG</t>
  </si>
  <si>
    <t>AAACCGACTACCAACCCGCCGAGC</t>
  </si>
  <si>
    <t>ACGCGGACTTCCCGGGGGCC</t>
  </si>
  <si>
    <t>TAGTACGCGGACTTCCCGGGGGCC</t>
  </si>
  <si>
    <t>AAACGGCCCCCGGGAAGTCCGCGT</t>
  </si>
  <si>
    <t>PLES_00231</t>
  </si>
  <si>
    <t>hemF</t>
  </si>
  <si>
    <t>AGCGGCGATATGGTCGGTCA</t>
  </si>
  <si>
    <t>TAGTAGCGGCGATATGGTCGGTCA</t>
  </si>
  <si>
    <t>AAACTGACCGACCATATCGCCGCT</t>
  </si>
  <si>
    <t>TGCGGTCTTGCAGGTCGAGC</t>
  </si>
  <si>
    <t>TAGTTGCGGTCTTGCAGGTCGAGC</t>
  </si>
  <si>
    <t>AAACGCTCGACCTGCAAGACCGCA</t>
  </si>
  <si>
    <t>CTTGCCGTCCTCCGCCTCGA</t>
  </si>
  <si>
    <t>TAGTCTTGCCGTCCTCCGCCTCGA</t>
  </si>
  <si>
    <t>AAACTCGAGGCGGAGGACGGCAAG</t>
  </si>
  <si>
    <t>CCCAGGCGTCCTCGGCGAAG</t>
  </si>
  <si>
    <t>TAGTCCCAGGCGTCCTCGGCGAAG</t>
  </si>
  <si>
    <t>AAACCTTCGCCGAGGACGCCTGGG</t>
  </si>
  <si>
    <t>PLES_00241</t>
  </si>
  <si>
    <t>aroE</t>
  </si>
  <si>
    <t>AATACGCAATAGCGGTCCAT</t>
  </si>
  <si>
    <t>TAGTAATACGCAATAGCGGTCCAT</t>
  </si>
  <si>
    <t>AAACATGGACCGCTATTGCGTATT</t>
  </si>
  <si>
    <t>GGCGACTTGCTGTGGCCGAT</t>
  </si>
  <si>
    <t>TAGTGGCGACTTGCTGTGGCCGAT</t>
  </si>
  <si>
    <t>AAACATCGGCCACAGCAAGTCGCC</t>
  </si>
  <si>
    <t>GCGAACAGGCGGTGGATCAG</t>
  </si>
  <si>
    <t>TAGTGCGAACAGGCGGTGGATCAG</t>
  </si>
  <si>
    <t>AAACCTGATCCACCGCCTGTTCGC</t>
  </si>
  <si>
    <t>GTCATAGACCAGCGCCTCGC</t>
  </si>
  <si>
    <t>TAGTGTCATAGACCAGCGCCTCGC</t>
  </si>
  <si>
    <t>AAACGCGAGGCGCTGGTCTATGAC</t>
  </si>
  <si>
    <t>PLES_00251</t>
  </si>
  <si>
    <t>plcB</t>
  </si>
  <si>
    <t>AGGCGGGCGAAGGTTTTCAT</t>
  </si>
  <si>
    <t>TAGTAGGCGGGCGAAGGTTTTCAT</t>
  </si>
  <si>
    <t>AAACATGAAAACCTTCGCCCGCCT</t>
  </si>
  <si>
    <t>AGATGCAGAGACCGGCGGCC</t>
  </si>
  <si>
    <t>TAGTAGATGCAGAGACCGGCGGCC</t>
  </si>
  <si>
    <t>AAACGGCCGCCGGTCTCTGCATCT</t>
  </si>
  <si>
    <t>CGACCAGGCGTTGGCCTGGC</t>
  </si>
  <si>
    <t>TAGTCGACCAGGCGTTGGCCTGGC</t>
  </si>
  <si>
    <t>AAACGCCAGGCCAACGCCTGGTCG</t>
  </si>
  <si>
    <t>TTGACGATGTTCTTGTGGGT</t>
  </si>
  <si>
    <t>TAGTTTGACGATGTTCTTGTGGGT</t>
  </si>
  <si>
    <t>AAACACCCACAAGAACATCGTCAA</t>
  </si>
  <si>
    <t>PLES_00261</t>
  </si>
  <si>
    <t>CAGTGCGCGACGCCAGCCCC</t>
  </si>
  <si>
    <t>TAGTCAGTGCGCGACGCCAGCCCC</t>
  </si>
  <si>
    <t>AAACGGGGCTGGCGTCGCGCACTG</t>
  </si>
  <si>
    <t>CGCCTTGGCGGGGACGCCAT</t>
  </si>
  <si>
    <t>TAGTCGCCTTGGCGGGGACGCCAT</t>
  </si>
  <si>
    <t>AAACATGGCGTCCCCGCCAAGGCG</t>
  </si>
  <si>
    <t>CCGTCGATCCGCAGATCCTG</t>
  </si>
  <si>
    <t>TAGTCCGTCGATCCGCAGATCCTG</t>
  </si>
  <si>
    <t>AAACCAGGATCTGCGGATCGACGG</t>
  </si>
  <si>
    <t>AGCAAGTCGATGCTTCTCCC</t>
  </si>
  <si>
    <t>TAGTAGCAAGTCGATGCTTCTCCC</t>
  </si>
  <si>
    <t>AAACGGGAGAAGCATCGACTTGCT</t>
  </si>
  <si>
    <t>PLES_00271</t>
  </si>
  <si>
    <t>CGCCAGCCCGCTGCAGCCGA</t>
  </si>
  <si>
    <t>TAGTCGCCAGCCCGCTGCAGCCGA</t>
  </si>
  <si>
    <t>AAACTCGGCTGCAGCGGGCTGGCG</t>
  </si>
  <si>
    <t>CAACACGCCGGCGCAGGTCA</t>
  </si>
  <si>
    <t>TAGTCAACACGCCGGCGCAGGTCA</t>
  </si>
  <si>
    <t>AAACTGACCTGCGCCGGCGTGTTG</t>
  </si>
  <si>
    <t>GAGGAAGCGGCCATATCGGC</t>
  </si>
  <si>
    <t>TAGTGAGGAAGCGGCCATATCGGC</t>
  </si>
  <si>
    <t>AAACGCCGATATGGCCGCTTCCTC</t>
  </si>
  <si>
    <t>GCAACCGTCCTGGCTGGCGA</t>
  </si>
  <si>
    <t>TAGTGCAACCGTCCTGGCTGGCGA</t>
  </si>
  <si>
    <t>AAACTCGCCAGCCAGGACGGTTGC</t>
  </si>
  <si>
    <t>PLES_00281</t>
  </si>
  <si>
    <t>CGGCAGCAGGCGCGTCCACA</t>
  </si>
  <si>
    <t>TAGTCGGCAGCAGGCGCGTCCACA</t>
  </si>
  <si>
    <t>AAACTGTGGACGCGCCTGCTGCCG</t>
  </si>
  <si>
    <t>CCCGGTAGCCAGGCGAGGAA</t>
  </si>
  <si>
    <t>TAGTCCCGGTAGCCAGGCGAGGAA</t>
  </si>
  <si>
    <t>AAACTTCCTCGCCTGGCTACCGGG</t>
  </si>
  <si>
    <t>GTGCCAGGATTGCGCCATTC</t>
  </si>
  <si>
    <t>TAGTGTGCCAGGATTGCGCCATTC</t>
  </si>
  <si>
    <t>AAACGAATGGCGCAATCCTGGCAC</t>
  </si>
  <si>
    <t>AGCGCATAGGCCATCGATTG</t>
  </si>
  <si>
    <t>TAGTAGCGCATAGGCCATCGATTG</t>
  </si>
  <si>
    <t>AAACCAATCGATGGCCTATGCGCT</t>
  </si>
  <si>
    <t>PLES_00291</t>
  </si>
  <si>
    <t>GCAGGTGGGAAGCCGGTTCA</t>
  </si>
  <si>
    <t>TAGTGCAGGTGGGAAGCCGGTTCA</t>
  </si>
  <si>
    <t>AAACTGAACCGGCTTCCCACCTGC</t>
  </si>
  <si>
    <t>GGCGCTGCCCAGGAACAGGG</t>
  </si>
  <si>
    <t>TAGTGGCGCTGCCCAGGAACAGGG</t>
  </si>
  <si>
    <t>AAACCCCTGTTCCTGGGCAGCGCC</t>
  </si>
  <si>
    <t>GGGGTCTTCGGCGTATAGCG</t>
  </si>
  <si>
    <t>TAGTGGGGTCTTCGGCGTATAGCG</t>
  </si>
  <si>
    <t>AAACCGCTATACGCCGAAGACCCC</t>
  </si>
  <si>
    <t>AGCCTGACGCGGGCACAGGC</t>
  </si>
  <si>
    <t>TAGTAGCCTGACGCGGGCACAGGC</t>
  </si>
  <si>
    <t>AAACGCCTGTGCCCGCGTCAGGCT</t>
  </si>
  <si>
    <t>PLES_00301</t>
  </si>
  <si>
    <t>betC</t>
  </si>
  <si>
    <t>GATGAACAGGATGTTCGGCG</t>
  </si>
  <si>
    <t>TAGTGATGAACAGGATGTTCGGCG</t>
  </si>
  <si>
    <t>AAACCGCCGAACATCCTGTTCATC</t>
  </si>
  <si>
    <t>CAGCGGCGCGGCCATCTGGT</t>
  </si>
  <si>
    <t>TAGTCAGCGGCGCGGCCATCTGGT</t>
  </si>
  <si>
    <t>AAACACCAGATGGCCGCGCCGCTG</t>
  </si>
  <si>
    <t>ACCGAGCGCGGATCGTGAAG</t>
  </si>
  <si>
    <t>TAGTACCGAGCGCGGATCGTGAAG</t>
  </si>
  <si>
    <t>AAACCTTCACGATCCGCGCTCGGT</t>
  </si>
  <si>
    <t>TCGGCGAGGCGCGAGAGGTG</t>
  </si>
  <si>
    <t>TAGTTCGGCGAGGCGCGAGAGGTG</t>
  </si>
  <si>
    <t>AAACCACCTCTCGCGCCTCGCCGA</t>
  </si>
  <si>
    <t>PLES_00311</t>
  </si>
  <si>
    <t>GGTCGAGGGACAGCGGCATG</t>
  </si>
  <si>
    <t>TAGTGGTCGAGGGACAGCGGCATG</t>
  </si>
  <si>
    <t>AAACCATGCCGCTGTCCCTCGACC</t>
  </si>
  <si>
    <t>CGGACTCGAATACCCGGAGC</t>
  </si>
  <si>
    <t>TAGTCGGACTCGAATACCCGGAGC</t>
  </si>
  <si>
    <t>AAACGCTCCGGGTATTCGAGTCCG</t>
  </si>
  <si>
    <t>GAAGCTGAGCTGGCGGGCGG</t>
  </si>
  <si>
    <t>TAGTGAAGCTGAGCTGGCGGGCGG</t>
  </si>
  <si>
    <t>AAACCCGCCCGCCAGCTCAGCTTC</t>
  </si>
  <si>
    <t>CCCCAGCTCCTCGGCGGCAG</t>
  </si>
  <si>
    <t>TAGTCCCCAGCTCCTCGGCGGCAG</t>
  </si>
  <si>
    <t>AAACCTGCCGCCGAGGAGCTGGGG</t>
  </si>
  <si>
    <t>PLES_00321</t>
  </si>
  <si>
    <t>GTCAGGTCGAACGTTCGCAT</t>
  </si>
  <si>
    <t>TAGTGTCAGGTCGAACGTTCGCAT</t>
  </si>
  <si>
    <t>AAACATGCGAACGTTCGACCTGAC</t>
  </si>
  <si>
    <t>GTTGGCGCGGTCGCCCAGGG</t>
  </si>
  <si>
    <t>TAGTGTTGGCGCGGTCGCCCAGGG</t>
  </si>
  <si>
    <t>AAACCCCTGGGCGACCGCGCCAAC</t>
  </si>
  <si>
    <t>GCAGGCGGCTGATCTCCGGT</t>
  </si>
  <si>
    <t>TAGTGCAGGCGGCTGATCTCCGGT</t>
  </si>
  <si>
    <t>AAACACCGGAGATCAGCCGCCTGC</t>
  </si>
  <si>
    <t>GCGGGTGTCTTCGTTGTTGC</t>
  </si>
  <si>
    <t>TAGTGCGGGTGTCTTCGTTGTTGC</t>
  </si>
  <si>
    <t>AAACGCAACAACGAAGACACCCGC</t>
  </si>
  <si>
    <t>PLES_00331</t>
  </si>
  <si>
    <t>CGCACGGCCAGGCGGATAGC</t>
  </si>
  <si>
    <t>TAGTCGCACGGCCAGGCGGATAGC</t>
  </si>
  <si>
    <t>AAACGCTATCCGCCTGGCCGTGCG</t>
  </si>
  <si>
    <t>GTTGTCGGCCTCGCCGACGA</t>
  </si>
  <si>
    <t>TAGTGTTGTCGGCCTCGCCGACGA</t>
  </si>
  <si>
    <t>AAACTCGTCGGCGAGGCCGACAAC</t>
  </si>
  <si>
    <t>GCGGGCTACCTGCAGGGCTT</t>
  </si>
  <si>
    <t>TAGTGCGGGCTACCTGCAGGGCTT</t>
  </si>
  <si>
    <t>AAACAAGCCCTGCAGGTAGCCCGC</t>
  </si>
  <si>
    <t>TGCCGATGTCCAGGATGGCC</t>
  </si>
  <si>
    <t>TAGTTGCCGATGTCCAGGATGGCC</t>
  </si>
  <si>
    <t>AAACGGCCATCCTGGACATCGGCA</t>
  </si>
  <si>
    <t>PLES_00341</t>
  </si>
  <si>
    <t>trpA</t>
  </si>
  <si>
    <t>GGGCGAAGCGGGTCTGCAGG</t>
  </si>
  <si>
    <t>TAGTGGGCGAAGCGGGTCTGCAGG</t>
  </si>
  <si>
    <t>AAACCCTGCAGACCCGCTTCGCCC</t>
  </si>
  <si>
    <t>GCGGTTTTCCTGCTTGAGCT</t>
  </si>
  <si>
    <t>TAGTGCGGTTTTCCTGCTTGAGCT</t>
  </si>
  <si>
    <t>AAACAGCTCAAGCAGGAAAACCGC</t>
  </si>
  <si>
    <t>GGTGACGAAGGTCACCAGGG</t>
  </si>
  <si>
    <t>TAGTGGTGACGAAGGTCACCAGGG</t>
  </si>
  <si>
    <t>AAACCCCTGGTGACCTTCGTCACC</t>
  </si>
  <si>
    <t>AGACGCGTAGTCCGGGTCGC</t>
  </si>
  <si>
    <t>TAGTAGACGCGTAGTCCGGGTCGC</t>
  </si>
  <si>
    <t>AAACGCGACCCGGACTACGCGTCT</t>
  </si>
  <si>
    <t>PLES_00351</t>
  </si>
  <si>
    <t>trpB</t>
  </si>
  <si>
    <t>GCCGTTGCGATAGGAAGTCA</t>
  </si>
  <si>
    <t>TAGTGCCGTTGCGATAGGAAGTCA</t>
  </si>
  <si>
    <t>AAACTGACTTCCTATCGCAACGGC</t>
  </si>
  <si>
    <t>CCGAACAGGCCCTTGGCGTC</t>
  </si>
  <si>
    <t>TAGTCCGAACAGGCCCTTGGCGTC</t>
  </si>
  <si>
    <t>AAACGACGCCAAGGGCCTGTTCGG</t>
  </si>
  <si>
    <t>TCAGGGTCTCGGCGACGTAC</t>
  </si>
  <si>
    <t>TAGTTCAGGGTCTCGGCGACGTAC</t>
  </si>
  <si>
    <t>AAACGTACGTCGCCGAGACCCTGA</t>
  </si>
  <si>
    <t>CCTTCTCGTACTCGCGGGCG</t>
  </si>
  <si>
    <t>TAGTCCTTCTCGTACTCGCGGGCG</t>
  </si>
  <si>
    <t>AAACCGCCCGCGAGTACGAGAAGG</t>
  </si>
  <si>
    <t>PLES_00361</t>
  </si>
  <si>
    <t>trpI</t>
  </si>
  <si>
    <t>GGAAGGGAGGTCGCGGCTCA</t>
  </si>
  <si>
    <t>TAGTGGAAGGGAGGTCGCGGCTCA</t>
  </si>
  <si>
    <t>AAACTGAGCCGCGACCTCCCTTCC</t>
  </si>
  <si>
    <t>GAAAGCGCGCAGGGCATTCA</t>
  </si>
  <si>
    <t>TAGTGAAAGCGCGCAGGGCATTCA</t>
  </si>
  <si>
    <t>AAACTGAATGCCCTGCGCGCTTTC</t>
  </si>
  <si>
    <t>GATGCTGTGCAACCGGGCAG</t>
  </si>
  <si>
    <t>TAGTGATGCTGTGCAACCGGGCAG</t>
  </si>
  <si>
    <t>AAACCTGCCCGGTTGCACAGCATC</t>
  </si>
  <si>
    <t>ATGGGTAACGTGCAGTTCCT</t>
  </si>
  <si>
    <t>TAGTATGGGTAACGTGCAGTTCCT</t>
  </si>
  <si>
    <t>AAACAGGAACTGCACGTTACCCAT</t>
  </si>
  <si>
    <t>PLES_00371</t>
  </si>
  <si>
    <t>CTTCTTGTAGGTGTGGTGAT</t>
  </si>
  <si>
    <t>TAGTCTTCTTGTAGGTGTGGTGAT</t>
  </si>
  <si>
    <t>AAACATCACCACACCTACAAGAAG</t>
  </si>
  <si>
    <t>GGCGTCCTCGATGCTGGTCT</t>
  </si>
  <si>
    <t>TAGTGGCGTCCTCGATGCTGGTCT</t>
  </si>
  <si>
    <t>AAACAGACCAGCATCGAGGACGCC</t>
  </si>
  <si>
    <t>TTCGGCGAGGGCGTTGTTGA</t>
  </si>
  <si>
    <t>TAGTTTCGGCGAGGGCGTTGTTGA</t>
  </si>
  <si>
    <t>AAACTCAACAACGCCCTCGCCGAA</t>
  </si>
  <si>
    <t>CCTCGAACCATTCCAGATGC</t>
  </si>
  <si>
    <t>TAGTCCTCGAACCATTCCAGATGC</t>
  </si>
  <si>
    <t>AAACGCATCTGGAATGGTTCGAGG</t>
  </si>
  <si>
    <t>PLES_00381</t>
  </si>
  <si>
    <t>CGCTGCCCGCCACGGCAAAC</t>
  </si>
  <si>
    <t>TAGTCGCTGCCCGCCACGGCAAAC</t>
  </si>
  <si>
    <t>AAACGTTTGCCGTGGCGGGCAGCG</t>
  </si>
  <si>
    <t>CAGTTCCTCACAGGGCTTGG</t>
  </si>
  <si>
    <t>TAGTCAGTTCCTCACAGGGCTTGG</t>
  </si>
  <si>
    <t>AAACCCAAGCCCTGTGAGGAACTG</t>
  </si>
  <si>
    <t>CTTGATCTTCGCATCGATCT</t>
  </si>
  <si>
    <t>TAGTCTTGATCTTCGCATCGATCT</t>
  </si>
  <si>
    <t>AAACAGATCGATGCGAAGATCAAG</t>
  </si>
  <si>
    <t>GGTGTAGGCAGGAACGCCGT</t>
  </si>
  <si>
    <t>TAGTGGTGTAGGCAGGAACGCCGT</t>
  </si>
  <si>
    <t>AAACACGGCGTTCCTGCCTACACC</t>
  </si>
  <si>
    <t>PLES_00391</t>
  </si>
  <si>
    <t>GGAAGATAAAGGCCAGGCGA</t>
  </si>
  <si>
    <t>TAGTGGAAGATAAAGGCCAGGCGA</t>
  </si>
  <si>
    <t>AAACTCGCCTGGCCTTTATCTTCC</t>
  </si>
  <si>
    <t>TGGCCATGAGCGGCAGGCAC</t>
  </si>
  <si>
    <t>TAGTTGGCCATGAGCGGCAGGCAC</t>
  </si>
  <si>
    <t>AAACGTGCCTGCCGCTCATGGCCA</t>
  </si>
  <si>
    <t>CCAGCGGGCTGTCCCAGTCC</t>
  </si>
  <si>
    <t>TAGTCCAGCGGGCTGTCCCAGTCC</t>
  </si>
  <si>
    <t>AAACGGACTGGGACAGCCCGCTGG</t>
  </si>
  <si>
    <t>PLES_00401</t>
  </si>
  <si>
    <t>CGCCGACCTCCAGGTCGTTC</t>
  </si>
  <si>
    <t>TAGTCGCCGACCTCCAGGTCGTTC</t>
  </si>
  <si>
    <t>AAACGAACGACCTGGAGGTCGGCG</t>
  </si>
  <si>
    <t>CGCTGACGCGGGTGGACTGC</t>
  </si>
  <si>
    <t>TAGTCGCTGACGCGGGTGGACTGC</t>
  </si>
  <si>
    <t>AAACGCAGTCCACCCGCGTCAGCG</t>
  </si>
  <si>
    <t>CCCCCGGTTGACCAGCGCCT</t>
  </si>
  <si>
    <t>TAGTCCCCCGGTTGACCAGCGCCT</t>
  </si>
  <si>
    <t>AAACAGGCGCTGGTCAACCGGGGG</t>
  </si>
  <si>
    <t>ATTGTCGAGGCTACCGACGC</t>
  </si>
  <si>
    <t>TAGTATTGTCGAGGCTACCGACGC</t>
  </si>
  <si>
    <t>AAACGCGTCGGTAGCCTCGACAAT</t>
  </si>
  <si>
    <t>PLES_00411</t>
  </si>
  <si>
    <t>TGATACCAAAGGCATCCTTG</t>
  </si>
  <si>
    <t>TAGTTGATACCAAAGGCATCCTTG</t>
  </si>
  <si>
    <t>AAACCAAGGATGCCTTTGGTATCA</t>
  </si>
  <si>
    <t>GATGGACATGGTTGGTCATC</t>
  </si>
  <si>
    <t>TAGTGATGGACATGGTTGGTCATC</t>
  </si>
  <si>
    <t>AAACGATGACCAACCATGTCCATC</t>
  </si>
  <si>
    <t>AAGCCAGACAGCGAATCACC</t>
  </si>
  <si>
    <t>TAGTAAGCCAGACAGCGAATCACC</t>
  </si>
  <si>
    <t>AAACGGTGATTCGCTGTCTGGCTT</t>
  </si>
  <si>
    <t>TTTCCCACAACGTTCCGGAA</t>
  </si>
  <si>
    <t>TAGTTTTCCCACAACGTTCCGGAA</t>
  </si>
  <si>
    <t>AAACTTCCGGAACGTTGTGGGAAA</t>
  </si>
  <si>
    <t>PLES_00421</t>
  </si>
  <si>
    <t>ACCACATAAAACATGCTGAC</t>
  </si>
  <si>
    <t>TAGTACCACATAAAACATGCTGAC</t>
  </si>
  <si>
    <t>AAACGTCAGCATGTTTTATGTGGT</t>
  </si>
  <si>
    <t>TTTACCTTAACAATATTATC</t>
  </si>
  <si>
    <t>TAGTTTTACCTTAACAATATTATC</t>
  </si>
  <si>
    <t>AAACGATAATATTGTTAAGGTAAA</t>
  </si>
  <si>
    <t>GATCTCAAATTTATTTTTTT</t>
  </si>
  <si>
    <t>TAGTGATCTCAAATTTATTTTTTT</t>
  </si>
  <si>
    <t>AAACAAAAAAATAAATTTGAGATC</t>
  </si>
  <si>
    <t>CAGATCAACCTCATAAACCG</t>
  </si>
  <si>
    <t>TAGTCAGATCAACCTCATAAACCG</t>
  </si>
  <si>
    <t>AAACCGGTTTATGAGGTTGATCTG</t>
  </si>
  <si>
    <t>PLES_00431</t>
  </si>
  <si>
    <t>GTGAGTCTCAGAGCCAGTAC</t>
  </si>
  <si>
    <t>TAGTGTGAGTCTCAGAGCCAGTAC</t>
  </si>
  <si>
    <t>AAACGTACTGGCTCTGAGACTCAC</t>
  </si>
  <si>
    <t>GATCGCAAGGGCCGCCAGGG</t>
  </si>
  <si>
    <t>TAGTGATCGCAAGGGCCGCCAGGG</t>
  </si>
  <si>
    <t>AAACCCCTGGCGGCCCTTGCGATC</t>
  </si>
  <si>
    <t>GCTACGCGCGCGACTGCCAT</t>
  </si>
  <si>
    <t>TAGTGCTACGCGCGCGACTGCCAT</t>
  </si>
  <si>
    <t>AAACATGGCAGTCGCGCGCGTAGC</t>
  </si>
  <si>
    <t>CGCTTGATCACGTCCTGGAT</t>
  </si>
  <si>
    <t>TAGTCGCTTGATCACGTCCTGGAT</t>
  </si>
  <si>
    <t>AAACATCCAGGACGTGATCAAGCG</t>
  </si>
  <si>
    <t>PLES_00441</t>
  </si>
  <si>
    <t>CCGCCCCGGTGTAGGCGCAC</t>
  </si>
  <si>
    <t>TAGTCCGCCCCGGTGTAGGCGCAC</t>
  </si>
  <si>
    <t>AAACGTGCGCCTACACCGGGGCGG</t>
  </si>
  <si>
    <t>CGCTGCCGCCGATATCCATC</t>
  </si>
  <si>
    <t>TAGTCGCTGCCGCCGATATCCATC</t>
  </si>
  <si>
    <t>AAACGATGGATATCGGCGGCAGCG</t>
  </si>
  <si>
    <t>ACCCCGAGGCGCCCGCACGG</t>
  </si>
  <si>
    <t>TAGTACCCCGAGGCGCCCGCACGG</t>
  </si>
  <si>
    <t>AAACCCGTGCGGGCGCCTCGGGGT</t>
  </si>
  <si>
    <t>CCATTCGCCGGGAGAGAGGA</t>
  </si>
  <si>
    <t>TAGTCCATTCGCCGGGAGAGAGGA</t>
  </si>
  <si>
    <t>AAACTCCTCTCTCCCGGCGAATGG</t>
  </si>
  <si>
    <t>PLES_00451</t>
  </si>
  <si>
    <t>exoT</t>
  </si>
  <si>
    <t>TCAACTCAGCCACGAAAGAC</t>
  </si>
  <si>
    <t>TAGTTCAACTCAGCCACGAAAGAC</t>
  </si>
  <si>
    <t>AAACGTCTTTCGTGGCTGAGTTGA</t>
  </si>
  <si>
    <t>CTGTCCCAGGCGCCCGGCCA</t>
  </si>
  <si>
    <t>TAGTCTGTCCCAGGCGCCCGGCCA</t>
  </si>
  <si>
    <t>AAACTGGCCGGGCGCCTGGGACAG</t>
  </si>
  <si>
    <t>CCGGGGAGTGGCCACCTGGC</t>
  </si>
  <si>
    <t>TAGTCCGGGGAGTGGCCACCTGGC</t>
  </si>
  <si>
    <t>AAACGCCAGGTGGCCACTCCCCGG</t>
  </si>
  <si>
    <t>CCTCGCCCTTCGGTGCTTCC</t>
  </si>
  <si>
    <t>TAGTCCTCGCCCTTCGGTGCTTCC</t>
  </si>
  <si>
    <t>AAACGGAAGCACCGAAGGGCGAGG</t>
  </si>
  <si>
    <t>PLES_00461</t>
  </si>
  <si>
    <t>TTCTTGGCGCTGTGACTCAT</t>
  </si>
  <si>
    <t>TAGTTTCTTGGCGCTGTGACTCAT</t>
  </si>
  <si>
    <t>AAACATGAGTCACAGCGCCAAGAA</t>
  </si>
  <si>
    <t>AGGGTGGCGACGGCGAGGAG</t>
  </si>
  <si>
    <t>TAGTAGGGTGGCGACGGCGAGGAG</t>
  </si>
  <si>
    <t>AAACCTCCTCGCCGTCGCCACCCT</t>
  </si>
  <si>
    <t>TCTCGGTGGCGCAGCCCGCC</t>
  </si>
  <si>
    <t>TAGTTCTCGGTGGCGCAGCCCGCC</t>
  </si>
  <si>
    <t>AAACGGCGGGCTGCGCCACCGAGA</t>
  </si>
  <si>
    <t>CTGTACCGGCAACGCGGTGG</t>
  </si>
  <si>
    <t>TAGTCTGTACCGGCAACGCGGTGG</t>
  </si>
  <si>
    <t>AAACCCACCGCGTTGCCGGTACAG</t>
  </si>
  <si>
    <t>PLES_00471</t>
  </si>
  <si>
    <t>TCCCACTGGTACAGCGTCTT</t>
  </si>
  <si>
    <t>TAGTTCCCACTGGTACAGCGTCTT</t>
  </si>
  <si>
    <t>AAACAAGACGCTGTACCAGTGGGA</t>
  </si>
  <si>
    <t>AGTATTCGTGGACCTGGGCC</t>
  </si>
  <si>
    <t>TAGTAGTATTCGTGGACCTGGGCC</t>
  </si>
  <si>
    <t>AAACGGCCCAGGTCCACGAATACT</t>
  </si>
  <si>
    <t>CGCCTGCGCCTGGGCCTCTT</t>
  </si>
  <si>
    <t>TAGTCGCCTGCGCCTGGGCCTCTT</t>
  </si>
  <si>
    <t>AAACAAGAGGCCCAGGCGCAGGCG</t>
  </si>
  <si>
    <t>CGCCCGGATCTTCTCGAGGT</t>
  </si>
  <si>
    <t>TAGTCGCCCGGATCTTCTCGAGGT</t>
  </si>
  <si>
    <t>AAACACCTCGAGAAGATCCGGGCG</t>
  </si>
  <si>
    <t>PLES_00481</t>
  </si>
  <si>
    <t>GACCTGCGAGAGCATGCTGT</t>
  </si>
  <si>
    <t>TAGTGACCTGCGAGAGCATGCTGT</t>
  </si>
  <si>
    <t>AAACACAGCATGCTCTCGCAGGTC</t>
  </si>
  <si>
    <t>GCCGGCCTCGGCCAGCGGGA</t>
  </si>
  <si>
    <t>TAGTGCCGGCCTCGGCCAGCGGGA</t>
  </si>
  <si>
    <t>AAACTCCCGCTGGCCGAGGCCGGC</t>
  </si>
  <si>
    <t>GTCTCGTCGGCCAGCGCCAC</t>
  </si>
  <si>
    <t>TAGTGTCTCGTCGGCCAGCGCCAC</t>
  </si>
  <si>
    <t>AAACGTGGCGCTGGCCGACGAGAC</t>
  </si>
  <si>
    <t>GGTCAGGCCGTTCTGGCGGA</t>
  </si>
  <si>
    <t>TAGTGGTCAGGCCGTTCTGGCGGA</t>
  </si>
  <si>
    <t>AAACTCCGCCAGAACGGCCTGACC</t>
  </si>
  <si>
    <t>PLES_00491</t>
  </si>
  <si>
    <t>GAGATTCTGCGCGAAGCTCA</t>
  </si>
  <si>
    <t>TAGTGAGATTCTGCGCGAAGCTCA</t>
  </si>
  <si>
    <t>AAACTGAGCTTCGCGCAGAATCTC</t>
  </si>
  <si>
    <t>CGTTCTGCTGGCGTAGGCGT</t>
  </si>
  <si>
    <t>TAGTCGTTCTGCTGGCGTAGGCGT</t>
  </si>
  <si>
    <t>AAACACGCCTACGCCAGCAGAACG</t>
  </si>
  <si>
    <t>TCGCTCGGCCATCTGCCGTT</t>
  </si>
  <si>
    <t>TAGTTCGCTCGGCCATCTGCCGTT</t>
  </si>
  <si>
    <t>AAACAACGGCAGATGGCCGAGCGA</t>
  </si>
  <si>
    <t>GAAGTGCCGCAACTGGCTCA</t>
  </si>
  <si>
    <t>TAGTGAAGTGCCGCAACTGGCTCA</t>
  </si>
  <si>
    <t>AAACTGAGCCAGTTGCGGCACTTC</t>
  </si>
  <si>
    <t>PLES_00501</t>
  </si>
  <si>
    <t>GCGTGACGGGCGTAGCGCAT</t>
  </si>
  <si>
    <t>TAGTGCGTGACGGGCGTAGCGCAT</t>
  </si>
  <si>
    <t>AAACATGCGCTACGCCCGTCACGC</t>
  </si>
  <si>
    <t>CCAGGGTGAAGAGGGAGTAT</t>
  </si>
  <si>
    <t>TAGTCCAGGGTGAAGAGGGAGTAT</t>
  </si>
  <si>
    <t>AAACATACTCCCTCTTCACCCTGG</t>
  </si>
  <si>
    <t>GGGCAGCAGGGCTGCCGAGA</t>
  </si>
  <si>
    <t>TAGTGGGCAGCAGGGCTGCCGAGA</t>
  </si>
  <si>
    <t>AAACTCTCGGCAGCCCTGCTGCCC</t>
  </si>
  <si>
    <t>GTTGGCGGCCCAGCCGGCGC</t>
  </si>
  <si>
    <t>TAGTGTTGGCGGCCCAGCCGGCGC</t>
  </si>
  <si>
    <t>AAACGCGCCGGCTGGGCCGCCAAC</t>
  </si>
  <si>
    <t>PLES_00521</t>
  </si>
  <si>
    <t>phzH</t>
  </si>
  <si>
    <t>CAACCCGCGAGACCGCACAT</t>
  </si>
  <si>
    <t>TAGTCAACCCGCGAGACCGCACAT</t>
  </si>
  <si>
    <t>AAACATGTGCGGTCTCGCGGGTTG</t>
  </si>
  <si>
    <t>CAAGGCGAGCGTATCGGTCA</t>
  </si>
  <si>
    <t>TAGTCAAGGCGAGCGTATCGGTCA</t>
  </si>
  <si>
    <t>AAACTGACCGATACGCTCGCCTTG</t>
  </si>
  <si>
    <t>CAGCCGCCGGTGACCCAGCA</t>
  </si>
  <si>
    <t>TAGTCAGCCGCCGGTGACCCAGCA</t>
  </si>
  <si>
    <t>AAACTGCTGGGTCACCGGCGGCTG</t>
  </si>
  <si>
    <t>TCGGCTGCACGCCGCCGCTG</t>
  </si>
  <si>
    <t>TAGTTCGGCTGCACGCCGCCGCTG</t>
  </si>
  <si>
    <t>AAACCAGCGGCGGCGTGCAGCCGA</t>
  </si>
  <si>
    <t>PLES_00531</t>
  </si>
  <si>
    <t>TGGCTGGGGCGAAGGTCCAT</t>
  </si>
  <si>
    <t>TAGTTGGCTGGGGCGAAGGTCCAT</t>
  </si>
  <si>
    <t>AAACATGGACCTTCGCCCCAGCCA</t>
  </si>
  <si>
    <t>TGGGTGGGAACACATGCACG</t>
  </si>
  <si>
    <t>TAGTTGGGTGGGAACACATGCACG</t>
  </si>
  <si>
    <t>AAACCGTGCATGTGTTCCCACCCA</t>
  </si>
  <si>
    <t>TGCGGCCGGGAGGTCGCGGC</t>
  </si>
  <si>
    <t>TAGTTGCGGCCGGGAGGTCGCGGC</t>
  </si>
  <si>
    <t>AAACGCCGCGACCTCCCGGCCGCA</t>
  </si>
  <si>
    <t>CAGGGTTTCGCGGTGCGGAC</t>
  </si>
  <si>
    <t>TAGTCAGGGTTTCGCGGTGCGGAC</t>
  </si>
  <si>
    <t>AAACGTCCGCACCGCGAAACCCTG</t>
  </si>
  <si>
    <t>PLES_00561</t>
  </si>
  <si>
    <t>CTGGTAGATCGACAGGGACA</t>
  </si>
  <si>
    <t>TAGTCTGGTAGATCGACAGGGACA</t>
  </si>
  <si>
    <t>AAACTGTCCCTGTCGATCTACCAG</t>
  </si>
  <si>
    <t>CCGAGAGTGCGCAGGAAGGT</t>
  </si>
  <si>
    <t>TAGTCCGAGAGTGCGCAGGAAGGT</t>
  </si>
  <si>
    <t>AAACACCTTCCTGCGCACTCTCGG</t>
  </si>
  <si>
    <t>CTTTCTTCAGGATCGCCGAG</t>
  </si>
  <si>
    <t>TAGTCTTTCTTCAGGATCGCCGAG</t>
  </si>
  <si>
    <t>AAACCTCGGCGATCCTGAAGAAAG</t>
  </si>
  <si>
    <t>GTTCTTCGCTTCGGCGTGGG</t>
  </si>
  <si>
    <t>TAGTGTTCTTCGCTTCGGCGTGGG</t>
  </si>
  <si>
    <t>AAACCCCACGCCGAAGCGAAGAAC</t>
  </si>
  <si>
    <t>PLES_00571</t>
  </si>
  <si>
    <t>AGACGCGGGTGGCGGTCAGG</t>
  </si>
  <si>
    <t>TAGTAGACGCGGGTGGCGGTCAGG</t>
  </si>
  <si>
    <t>AAACCCTGACCGCCACCCGCGTCT</t>
  </si>
  <si>
    <t>GACGCTCGGCGGCGGCGGTC</t>
  </si>
  <si>
    <t>TAGTGACGCTCGGCGGCGGCGGTC</t>
  </si>
  <si>
    <t>AAACGACCGCCGCCGCCGAGCGTC</t>
  </si>
  <si>
    <t>GTAGCGCGAGACCATCGCCC</t>
  </si>
  <si>
    <t>TAGTGTAGCGCGAGACCATCGCCC</t>
  </si>
  <si>
    <t>AAACGGGCGATGGTCTCGCGCTAC</t>
  </si>
  <si>
    <t>CCCACTCCTCCAACTCGGCG</t>
  </si>
  <si>
    <t>TAGTCCCACTCCTCCAACTCGGCG</t>
  </si>
  <si>
    <t>AAACCGCCGAGTTGGAGGAGTGGG</t>
  </si>
  <si>
    <t>PLES_00581</t>
  </si>
  <si>
    <t>ACAGGGAACGAAGCAATCCA</t>
  </si>
  <si>
    <t>TAGTACAGGGAACGAAGCAATCCA</t>
  </si>
  <si>
    <t>AAACTGGATTGCTTCGTTCCCTGT</t>
  </si>
  <si>
    <t>GACCTCCAGCCGCAGCGGTT</t>
  </si>
  <si>
    <t>TAGTGACCTCCAGCCGCAGCGGTT</t>
  </si>
  <si>
    <t>AAACAACCGCTGCGGCTGGAGGTC</t>
  </si>
  <si>
    <t>CGAAGATCGCCTTCTCGCCG</t>
  </si>
  <si>
    <t>TAGTCGAAGATCGCCTTCTCGCCG</t>
  </si>
  <si>
    <t>AAACCGGCGAGAAGGCGATCTTCG</t>
  </si>
  <si>
    <t>CACCAGCAGTTCCGAGGACA</t>
  </si>
  <si>
    <t>TAGTCACCAGCAGTTCCGAGGACA</t>
  </si>
  <si>
    <t>AAACTGTCCTCGGAACTGCTGGTG</t>
  </si>
  <si>
    <t>PLES_00591</t>
  </si>
  <si>
    <t>CGTAGAGGTAATGCAGGGTG</t>
  </si>
  <si>
    <t>TAGTCGTAGAGGTAATGCAGGGTG</t>
  </si>
  <si>
    <t>AAACCACCCTGCATTACCTCTACG</t>
  </si>
  <si>
    <t>CCGTAGCACCAGCCGCAGAG</t>
  </si>
  <si>
    <t>TAGTCCGTAGCACCAGCCGCAGAG</t>
  </si>
  <si>
    <t>AAACCTCTGCGGCTGGTGCTACGG</t>
  </si>
  <si>
    <t>GGCGGCGGCGAGCAGCGGTG</t>
  </si>
  <si>
    <t>TAGTGGCGGCGGCGAGCAGCGGTG</t>
  </si>
  <si>
    <t>AAACCACCGCTGCTCGCCGCCGCC</t>
  </si>
  <si>
    <t>GTCCAGACCTGTCACCTCGC</t>
  </si>
  <si>
    <t>TAGTGTCCAGACCTGTCACCTCGC</t>
  </si>
  <si>
    <t>AAACGCGAGGTGACAGGTCTGGAC</t>
  </si>
  <si>
    <t>PLES_00601</t>
  </si>
  <si>
    <t>osmC</t>
  </si>
  <si>
    <t>GACTCCTCCGGAGCTGTGGA</t>
  </si>
  <si>
    <t>TAGTGACTCCTCCGGAGCTGTGGA</t>
  </si>
  <si>
    <t>AAACTCCACAGCTCCGGAGGAGTC</t>
  </si>
  <si>
    <t>GGGTGCCCTTGCCGTCTTTC</t>
  </si>
  <si>
    <t>TAGTGGGTGCCCTTGCCGTCTTTC</t>
  </si>
  <si>
    <t>AAACGAAAGACGGCAAGGGCACCC</t>
  </si>
  <si>
    <t>CGCGCCGCTTTCGGTGGAAA</t>
  </si>
  <si>
    <t>TAGTCGCGCCGCTTTCGGTGGAAA</t>
  </si>
  <si>
    <t>AAACTTTCCACCGAAAGCGGCGCG</t>
  </si>
  <si>
    <t>AGCGGGTATTGAAGCCATAG</t>
  </si>
  <si>
    <t>TAGTAGCGGGTATTGAAGCCATAG</t>
  </si>
  <si>
    <t>AAACCTATGGCTTCAATACCCGCT</t>
  </si>
  <si>
    <t>PLES_00611</t>
  </si>
  <si>
    <t>GGCGGCAATCCCCAGTCCGA</t>
  </si>
  <si>
    <t>TAGTGGCGGCAATCCCCAGTCCGA</t>
  </si>
  <si>
    <t>AAACTCGGACTGGGGATTGCCGCC</t>
  </si>
  <si>
    <t>CGCCGTGGCGCTGAACAGCA</t>
  </si>
  <si>
    <t>TAGTCGCCGTGGCGCTGAACAGCA</t>
  </si>
  <si>
    <t>AAACTGCTGTTCAGCGCCACGGCG</t>
  </si>
  <si>
    <t>TTCCTCGCACGGCTTCGGCG</t>
  </si>
  <si>
    <t>TAGTTTCCTCGCACGGCTTCGGCG</t>
  </si>
  <si>
    <t>AAACCGCCGAAGCCGTGCGAGGAA</t>
  </si>
  <si>
    <t>CACCCCGGCCGACTGGATCT</t>
  </si>
  <si>
    <t>TAGTCACCCCGGCCGACTGGATCT</t>
  </si>
  <si>
    <t>AAACAGATCCAGTCGGCCGGGGTG</t>
  </si>
  <si>
    <t>PLES_00621</t>
  </si>
  <si>
    <t>AGACGGGTGAGTGGACGCAT</t>
  </si>
  <si>
    <t>TAGTAGACGGGTGAGTGGACGCAT</t>
  </si>
  <si>
    <t>AAACATGCGTCCACTCACCCGTCT</t>
  </si>
  <si>
    <t>GCGGTCCGGCGCAGCCGGCG</t>
  </si>
  <si>
    <t>TAGTGCGGTCCGGCGCAGCCGGCG</t>
  </si>
  <si>
    <t>AAACCGCCGGCTGCGCCGGACCGC</t>
  </si>
  <si>
    <t>GCCATCTGCGGGTCCGGCTG</t>
  </si>
  <si>
    <t>TAGTGCCATCTGCGGGTCCGGCTG</t>
  </si>
  <si>
    <t>AAACCAGCCGGACCCGCAGATGGC</t>
  </si>
  <si>
    <t>TCGGCCAGCAGGGTGTTGGC</t>
  </si>
  <si>
    <t>TAGTTCGGCCAGCAGGGTGTTGGC</t>
  </si>
  <si>
    <t>AAACGCCAACACCCTGCTGGCCGA</t>
  </si>
  <si>
    <t>PLES_00631</t>
  </si>
  <si>
    <t>GCTCAGGACGAGCAGGCCAC</t>
  </si>
  <si>
    <t>TAGTGCTCAGGACGAGCAGGCCAC</t>
  </si>
  <si>
    <t>AAACGTGGCCTGCTCGTCCTGAGC</t>
  </si>
  <si>
    <t>GCGCGGTTCGGGTCGGGGGT</t>
  </si>
  <si>
    <t>TAGTGCGCGGTTCGGGTCGGGGGT</t>
  </si>
  <si>
    <t>AAACACCCCCGACCCGAACCGCGC</t>
  </si>
  <si>
    <t>CTGGGTATCGAGGTCGACCC</t>
  </si>
  <si>
    <t>TAGTCTGGGTATCGAGGTCGACCC</t>
  </si>
  <si>
    <t>AAACGGGTCGACCTCGATACCCAG</t>
  </si>
  <si>
    <t>ACGGCGGCGAGATCGGCGTC</t>
  </si>
  <si>
    <t>TAGTACGGCGGCGAGATCGGCGTC</t>
  </si>
  <si>
    <t>AAACGACGCCGATCTCGCCGCCGT</t>
  </si>
  <si>
    <t>PLES_00641</t>
  </si>
  <si>
    <t>GCCCGCCGCCCTACCAGCAC</t>
  </si>
  <si>
    <t>TAGTGCCCGCCGCCCTACCAGCAC</t>
  </si>
  <si>
    <t>AAACGTGCTGGTAGGGCGGCGGGC</t>
  </si>
  <si>
    <t>GCGGAACATAGCACAGCACG</t>
  </si>
  <si>
    <t>TAGTGCGGAACATAGCACAGCACG</t>
  </si>
  <si>
    <t>AAACCGTGCTGTGCTATGTTCCGC</t>
  </si>
  <si>
    <t>TGGCGAAGGCGGCGTGGCAT</t>
  </si>
  <si>
    <t>TAGTTGGCGAAGGCGGCGTGGCAT</t>
  </si>
  <si>
    <t>AAACATGCCACGCCGCCTTCGCCA</t>
  </si>
  <si>
    <t>GTCGAAGGTCAGCAAGCGGA</t>
  </si>
  <si>
    <t>TAGTGTCGAAGGTCAGCAAGCGGA</t>
  </si>
  <si>
    <t>AAACTCCGCTTGCTGACCTTCGAC</t>
  </si>
  <si>
    <t>PLES_00651</t>
  </si>
  <si>
    <t>GGGGGTGGCGAAGGGATTGT</t>
  </si>
  <si>
    <t>TAGTGGGGGTGGCGAAGGGATTGT</t>
  </si>
  <si>
    <t>AAACACAATCCCTTCGCCACCCCC</t>
  </si>
  <si>
    <t>GGCGGCTGCACCGGGGCGGT</t>
  </si>
  <si>
    <t>TAGTGGCGGCTGCACCGGGGCGGT</t>
  </si>
  <si>
    <t>AAACACCGCCCCGGTGCAGCCGCC</t>
  </si>
  <si>
    <t>GTGGCGGGCACCTCTCTGGC</t>
  </si>
  <si>
    <t>TAGTGTGGCGGGCACCTCTCTGGC</t>
  </si>
  <si>
    <t>AAACGCCAGAGAGGTGCCCGCCAC</t>
  </si>
  <si>
    <t>GATGAACGCATAGGGCTGGG</t>
  </si>
  <si>
    <t>TAGTGATGAACGCATAGGGCTGGG</t>
  </si>
  <si>
    <t>AAACCCCAGCCCTATGCGTTCATC</t>
  </si>
  <si>
    <t>PLES_00661</t>
  </si>
  <si>
    <t>CGAGATCGAAGAGGATGTTC</t>
  </si>
  <si>
    <t>TAGTCGAGATCGAAGAGGATGTTC</t>
  </si>
  <si>
    <t>AAACGAACATCCTCTTCGATCTCG</t>
  </si>
  <si>
    <t>GCCCTCGCGTGGGTCGGTGA</t>
  </si>
  <si>
    <t>TAGTGCCCTCGCGTGGGTCGGTGA</t>
  </si>
  <si>
    <t>AAACTCACCGACCCACGCGAGGGC</t>
  </si>
  <si>
    <t>GAGGGCGAACTGCACCGAGC</t>
  </si>
  <si>
    <t>TAGTGAGGGCGAACTGCACCGAGC</t>
  </si>
  <si>
    <t>AAACGCTCGGTGCAGTTCGCCCTC</t>
  </si>
  <si>
    <t>CGGCTCGTCGATGCCCAGGC</t>
  </si>
  <si>
    <t>TAGTCGGCTCGTCGATGCCCAGGC</t>
  </si>
  <si>
    <t>AAACGCCTGGGCATCGACGAGCCG</t>
  </si>
  <si>
    <t>PLES_00671</t>
  </si>
  <si>
    <t>TTTGCCCTGGTAGGAACGAA</t>
  </si>
  <si>
    <t>TAGTTTTGCCCTGGTAGGAACGAA</t>
  </si>
  <si>
    <t>AAACTTCGTTCCTACCAGGGCAAA</t>
  </si>
  <si>
    <t>AAGACCCGCTCGCCGAGCAG</t>
  </si>
  <si>
    <t>TAGTAAGACCCGCTCGCCGAGCAG</t>
  </si>
  <si>
    <t>AAACCTGCTCGGCGAGCGGGTCTT</t>
  </si>
  <si>
    <t>TCGCCGACGAGCACGGCCGA</t>
  </si>
  <si>
    <t>TAGTTCGCCGACGAGCACGGCCGA</t>
  </si>
  <si>
    <t>AAACTCGGCCGTGCTCGTCGGCGA</t>
  </si>
  <si>
    <t>CAGCGGCCAGACCGAGCTGT</t>
  </si>
  <si>
    <t>TAGTCAGCGGCCAGACCGAGCTGT</t>
  </si>
  <si>
    <t>AAACACAGCTCGGTCTGGCCGCTG</t>
  </si>
  <si>
    <t>PLES_00681</t>
  </si>
  <si>
    <t>prlC</t>
  </si>
  <si>
    <t>AGGTCGTAGGCCTGCAGAAG</t>
  </si>
  <si>
    <t>TAGTAGGTCGTAGGCCTGCAGAAG</t>
  </si>
  <si>
    <t>AAACCTTCTGCAGGCCTACGACCT</t>
  </si>
  <si>
    <t>GAATGGAGGAGAAAGGCGGC</t>
  </si>
  <si>
    <t>TAGTGAATGGAGGAGAAAGGCGGC</t>
  </si>
  <si>
    <t>AAACGCCGCCTTTCTCCTCCATTC</t>
  </si>
  <si>
    <t>TGGCCGGCTTCACGTGTTCC</t>
  </si>
  <si>
    <t>TAGTTGGCCGGCTTCACGTGTTCC</t>
  </si>
  <si>
    <t>AAACGGAACACGTGAAGCCGGCCA</t>
  </si>
  <si>
    <t>ATCGGCGAGGATCCGCTCGA</t>
  </si>
  <si>
    <t>TAGTATCGGCGAGGATCCGCTCGA</t>
  </si>
  <si>
    <t>AAACTCGAGCGGATCCTCGCCGAT</t>
  </si>
  <si>
    <t>PLES_00691</t>
  </si>
  <si>
    <t>GCACGCCGGGCAGACCGCCC</t>
  </si>
  <si>
    <t>TAGTGCACGCCGGGCAGACCGCCC</t>
  </si>
  <si>
    <t>AAACGGGCGGTCTGCCCGGCGTGC</t>
  </si>
  <si>
    <t>CGCCGTCCTCTTCCCACATC</t>
  </si>
  <si>
    <t>TAGTCGCCGTCCTCTTCCCACATC</t>
  </si>
  <si>
    <t>AAACGATGTGGGAAGAGGACGGCG</t>
  </si>
  <si>
    <t>CAGGCCACGCATTCGCGGTG</t>
  </si>
  <si>
    <t>TAGTCAGGCCACGCATTCGCGGTG</t>
  </si>
  <si>
    <t>AAACCACCGCGAATGCGTGGCCTG</t>
  </si>
  <si>
    <t>GCCCTGGGCGTTGAGCGTGT</t>
  </si>
  <si>
    <t>TAGTGCCCTGGGCGTTGAGCGTGT</t>
  </si>
  <si>
    <t>AAACACACGCTCAACGCCCAGGGC</t>
  </si>
  <si>
    <t>PLES_00701</t>
  </si>
  <si>
    <t>CCGCGACCGCGCGGGGGCAG</t>
  </si>
  <si>
    <t>TAGTCCGCGACCGCGCGGGGGCAG</t>
  </si>
  <si>
    <t>AAACCTGCCCCCGCGCGGTCGCGG</t>
  </si>
  <si>
    <t>GCGGTTGAGGGGGTTGCTGG</t>
  </si>
  <si>
    <t>TAGTGCGGTTGAGGGGGTTGCTGG</t>
  </si>
  <si>
    <t>AAACCCAGCAACCCCCTCAACCGC</t>
  </si>
  <si>
    <t>CGAAGGCCTCGCTGTGGGTC</t>
  </si>
  <si>
    <t>TAGTCGAAGGCCTCGCTGTGGGTC</t>
  </si>
  <si>
    <t>AAACGACCCACAGCGAGGCCTTCG</t>
  </si>
  <si>
    <t>ACCTCGGTGAGCTGGATCGG</t>
  </si>
  <si>
    <t>TAGTACCTCGGTGAGCTGGATCGG</t>
  </si>
  <si>
    <t>AAACCCGATCCAGCTCACCGAGGT</t>
  </si>
  <si>
    <t>PLES_00711</t>
  </si>
  <si>
    <t>TCAAACGGTTTTCGCTGGGT</t>
  </si>
  <si>
    <t>TAGTTCAAACGGTTTTCGCTGGGT</t>
  </si>
  <si>
    <t>AAACACCCAGCGAAAACCGTTTGA</t>
  </si>
  <si>
    <t>GCAGAGCGCGTAGCGCGCCG</t>
  </si>
  <si>
    <t>TAGTGCAGAGCGCGTAGCGCGCCG</t>
  </si>
  <si>
    <t>AAACCGGCGCGCTACGCGCTCTGC</t>
  </si>
  <si>
    <t>GACCGAGCCGACGCCGCTGC</t>
  </si>
  <si>
    <t>TAGTGACCGAGCCGACGCCGCTGC</t>
  </si>
  <si>
    <t>AAACGCAGCGGCGTCGGCTCGGTC</t>
  </si>
  <si>
    <t>GTATTCCGCGCGGGTGGTCT</t>
  </si>
  <si>
    <t>TAGTGTATTCCGCGCGGGTGGTCT</t>
  </si>
  <si>
    <t>AAACAGACCACCCGCGCGGAATAC</t>
  </si>
  <si>
    <t>PLES_00721</t>
  </si>
  <si>
    <t>GCCGAGGGCGAGCGGAAGAA</t>
  </si>
  <si>
    <t>TAGTGCCGAGGGCGAGCGGAAGAA</t>
  </si>
  <si>
    <t>AAACTTCTTCCGCTCGCCCTCGGC</t>
  </si>
  <si>
    <t>CGGCGCGGCAAATGCCAGGC</t>
  </si>
  <si>
    <t>TAGTCGGCGCGGCAAATGCCAGGC</t>
  </si>
  <si>
    <t>AAACGCCTGGCATTTGCCGCGCCG</t>
  </si>
  <si>
    <t>GAGTCGCCTTCGGCCCAGGC</t>
  </si>
  <si>
    <t>TAGTGAGTCGCCTTCGGCCCAGGC</t>
  </si>
  <si>
    <t>AAACGCCTGGGCCGAAGGCGACTC</t>
  </si>
  <si>
    <t>GCCAGCGGCTTGGGATTGTC</t>
  </si>
  <si>
    <t>TAGTGCCAGCGGCTTGGGATTGTC</t>
  </si>
  <si>
    <t>AAACGACAATCCCAAGCCGCTGGC</t>
  </si>
  <si>
    <t>PLES_00731</t>
  </si>
  <si>
    <t>CCCAGGCCAGCGAGAGCAGC</t>
  </si>
  <si>
    <t>TAGTCCCAGGCCAGCGAGAGCAGC</t>
  </si>
  <si>
    <t>AAACGCTGCTCTCGCTGGCCTGGG</t>
  </si>
  <si>
    <t>GCGCGCCTCGCCGCGGTAGT</t>
  </si>
  <si>
    <t>TAGTGCGCGCCTCGCCGCGGTAGT</t>
  </si>
  <si>
    <t>AAACACTACCGCGGCGAGGCGCGC</t>
  </si>
  <si>
    <t>CGAAGATCGCGCAGAGCGAC</t>
  </si>
  <si>
    <t>TAGTCGAAGATCGCGCAGAGCGAC</t>
  </si>
  <si>
    <t>AAACGTCGCTCTGCGCGATCTTCG</t>
  </si>
  <si>
    <t>TGCTGACCAGGCCGTACTTG</t>
  </si>
  <si>
    <t>TAGTTGCTGACCAGGCCGTACTTG</t>
  </si>
  <si>
    <t>AAACCAAGTACGGCCTGGTCAGCA</t>
  </si>
  <si>
    <t>PLES_00741</t>
  </si>
  <si>
    <t>GGCTGCGGGCGACCTCGTGC</t>
  </si>
  <si>
    <t>TAGTGGCTGCGGGCGACCTCGTGC</t>
  </si>
  <si>
    <t>AAACGCACGAGGTCGCCCGCAGCC</t>
  </si>
  <si>
    <t>AGCGCTGGCGACCGGCGCCG</t>
  </si>
  <si>
    <t>TAGTAGCGCTGGCGACCGGCGCCG</t>
  </si>
  <si>
    <t>AAACCGGCGCCGGTCGCCAGCGCT</t>
  </si>
  <si>
    <t>CCCGCGCGCAATTCCAGCGC</t>
  </si>
  <si>
    <t>TAGTCCCGCGCGCAATTCCAGCGC</t>
  </si>
  <si>
    <t>AAACGCGCTGGAATTGCGCGCGGG</t>
  </si>
  <si>
    <t>CCCGCCCGGGTCCGGCGCCA</t>
  </si>
  <si>
    <t>TAGTCCCGCCCGGGTCCGGCGCCA</t>
  </si>
  <si>
    <t>AAACTGGCGCCGGACCCGGGCGGG</t>
  </si>
  <si>
    <t>PLES_00751</t>
  </si>
  <si>
    <t>ppkA</t>
  </si>
  <si>
    <t>TCGCGTTCGATGTCGAATCC</t>
  </si>
  <si>
    <t>TAGTTCGCGTTCGATGTCGAATCC</t>
  </si>
  <si>
    <t>AAACGGATTCGACATCGAACGCGA</t>
  </si>
  <si>
    <t>GGCCAGGTAGACCGTGGCCA</t>
  </si>
  <si>
    <t>TAGTGGCCAGGTAGACCGTGGCCA</t>
  </si>
  <si>
    <t>AAACTGGCCACGGTCTACCTGGCC</t>
  </si>
  <si>
    <t>GCGCTGCAGCGAGCGCTGGG</t>
  </si>
  <si>
    <t>TAGTGCGCTGCAGCGAGCGCTGGG</t>
  </si>
  <si>
    <t>AAACCCCAGCGCTCGCTGCAGCGC</t>
  </si>
  <si>
    <t>CGGGTCGGCGGCTAGCGCCG</t>
  </si>
  <si>
    <t>TAGTCGGGTCGGCGGCTAGCGCCG</t>
  </si>
  <si>
    <t>AAACCGGCGCTAGCCGCCGACCCG</t>
  </si>
  <si>
    <t>PLES_00761</t>
  </si>
  <si>
    <t>CTGTAGTAGCTGACTGAGTT</t>
  </si>
  <si>
    <t>TAGTCTGTAGTAGCTGACTGAGTT</t>
  </si>
  <si>
    <t>AAACAACTCAGTCAGCTACTACAG</t>
  </si>
  <si>
    <t>CATGCCGACGTGGCTGTAGC</t>
  </si>
  <si>
    <t>TAGTCATGCCGACGTGGCTGTAGC</t>
  </si>
  <si>
    <t>AAACGCTACAGCCACGTCGGCATG</t>
  </si>
  <si>
    <t>TGGCGTCTTCGTTGACCTTG</t>
  </si>
  <si>
    <t>TAGTTGGCGTCTTCGTTGACCTTG</t>
  </si>
  <si>
    <t>AAACCAAGGTCAACGAAGACGCCA</t>
  </si>
  <si>
    <t>CGCCTCGGGGGCGTCGAGAC</t>
  </si>
  <si>
    <t>TAGTCGCCTCGGGGGCGTCGAGAC</t>
  </si>
  <si>
    <t>AAACGTCTCGACGCCCCCGAGGCG</t>
  </si>
  <si>
    <t>PLES_00771</t>
  </si>
  <si>
    <t>GCTGACGAAATCGCCGCGGC</t>
  </si>
  <si>
    <t>TAGTGCTGACGAAATCGCCGCGGC</t>
  </si>
  <si>
    <t>AAACGCCGCGGCGATTTCGTCAGC</t>
  </si>
  <si>
    <t>CAGGGTTCGACGAAGGTGTT</t>
  </si>
  <si>
    <t>TAGTCAGGGTTCGACGAAGGTGTT</t>
  </si>
  <si>
    <t>AAACAACACCTTCGTCGAACCCTG</t>
  </si>
  <si>
    <t>CGCGCCGAGTTCGTCCTGGC</t>
  </si>
  <si>
    <t>TAGTCGCGCCGAGTTCGTCCTGGC</t>
  </si>
  <si>
    <t>AAACGCCAGGACGAACTCGGCGCG</t>
  </si>
  <si>
    <t>GGTCAGGTAGGCGTCGAGCC</t>
  </si>
  <si>
    <t>TAGTGGTCAGGTAGGCGTCGAGCC</t>
  </si>
  <si>
    <t>AAACGGCTCGACGCCTACCTGACC</t>
  </si>
  <si>
    <t>PLES_00781</t>
  </si>
  <si>
    <t>GTGGCGACGCTGGCGGCGTC</t>
  </si>
  <si>
    <t>TAGTGTGGCGACGCTGGCGGCGTC</t>
  </si>
  <si>
    <t>AAACGACGCCGCCAGCGTCGCCAC</t>
  </si>
  <si>
    <t>GAGGGTCGCCAGCTCTTCGG</t>
  </si>
  <si>
    <t>TAGTGAGGGTCGCCAGCTCTTCGG</t>
  </si>
  <si>
    <t>AAACCCGAAGAGCTGGCGACCCTC</t>
  </si>
  <si>
    <t>CAACTTGGCCCGCTTGAGCA</t>
  </si>
  <si>
    <t>TAGTCAACTTGGCCCGCTTGAGCA</t>
  </si>
  <si>
    <t>AAACTGCTCAAGCGGGCCAAGTTG</t>
  </si>
  <si>
    <t>CGTACCAGGGCAACTCGTAC</t>
  </si>
  <si>
    <t>TAGTCGTACCAGGGCAACTCGTAC</t>
  </si>
  <si>
    <t>AAACGTACGAGTTGCCCTGGTACG</t>
  </si>
  <si>
    <t>PLES_00791</t>
  </si>
  <si>
    <t>GTGCCGAAGGGATCGTCGAT</t>
  </si>
  <si>
    <t>TAGTGTGCCGAAGGGATCGTCGAT</t>
  </si>
  <si>
    <t>AAACATCGACGATCCCTTCGGCAC</t>
  </si>
  <si>
    <t>CTTCCGTTGCCGCCGCCGGC</t>
  </si>
  <si>
    <t>TAGTCTTCCGTTGCCGCCGCCGGC</t>
  </si>
  <si>
    <t>AAACGCCGGCGGCGGCAACGGAAG</t>
  </si>
  <si>
    <t>TCATGGTGCGGTCGTCGGGC</t>
  </si>
  <si>
    <t>TAGTTCATGGTGCGGTCGTCGGGC</t>
  </si>
  <si>
    <t>AAACGCCCGACGACCGCACCATGA</t>
  </si>
  <si>
    <t>GGGGCGCGGCCGCCGGGACG</t>
  </si>
  <si>
    <t>TAGTGGGGCGCGGCCGCCGGGACG</t>
  </si>
  <si>
    <t>AAACCGTCCCGGCGGCCGCGCCCC</t>
  </si>
  <si>
    <t>PLES_00801</t>
  </si>
  <si>
    <t>ACGCGGTTATTCCAGGACAT</t>
  </si>
  <si>
    <t>TAGTACGCGGTTATTCCAGGACAT</t>
  </si>
  <si>
    <t>AAACATGTCCTGGAATAACCGCGT</t>
  </si>
  <si>
    <t>TGGCCGCAGGAACATGCCTT</t>
  </si>
  <si>
    <t>TAGTTGGCCGCAGGAACATGCCTT</t>
  </si>
  <si>
    <t>AAACAAGGCATGTTCCTGCGGCCA</t>
  </si>
  <si>
    <t>TCGTGCTGCTGGAAATGTTG</t>
  </si>
  <si>
    <t>TAGTTCGTGCTGCTGGAAATGTTG</t>
  </si>
  <si>
    <t>AAACCAACATTTCCAGCAGCACGA</t>
  </si>
  <si>
    <t>CCACCAGGGTTTCCAGGTAG</t>
  </si>
  <si>
    <t>TAGTCCACCAGGGTTTCCAGGTAG</t>
  </si>
  <si>
    <t>AAACCTACCTGGAAACCCTGGTGG</t>
  </si>
  <si>
    <t>PLES_00811</t>
  </si>
  <si>
    <t>CGCGACGATCAGTTTCTGCA</t>
  </si>
  <si>
    <t>TAGTCGCGACGATCAGTTTCTGCA</t>
  </si>
  <si>
    <t>AAACTGCAGAAACTGATCGTCGCG</t>
  </si>
  <si>
    <t>CGGCGGGCTGGACGAACAGG</t>
  </si>
  <si>
    <t>TAGTCGGCGGGCTGGACGAACAGG</t>
  </si>
  <si>
    <t>AAACCCTGTTCGTCCAGCCCGCCG</t>
  </si>
  <si>
    <t>ACCCGGGTCGGCGGGGTTTC</t>
  </si>
  <si>
    <t>TAGTACCCGGGTCGGCGGGGTTTC</t>
  </si>
  <si>
    <t>AAACGAAACCCCGCCGACCCGGGT</t>
  </si>
  <si>
    <t>GGTTGAGGTTCGGTGCGGCG</t>
  </si>
  <si>
    <t>TAGTGGTTGAGGTTCGGTGCGGCG</t>
  </si>
  <si>
    <t>AAACCGCCGCACCGAACCTCAACC</t>
  </si>
  <si>
    <t>PLES_00821</t>
  </si>
  <si>
    <t>CTGGTGATGGTCAATCGCAG</t>
  </si>
  <si>
    <t>TAGTCTGGTGATGGTCAATCGCAG</t>
  </si>
  <si>
    <t>AAACCTGCGATTGACCATCACCAG</t>
  </si>
  <si>
    <t>ACTGACCGGGGGTCAGCTTG</t>
  </si>
  <si>
    <t>TAGTACTGACCGGGGGTCAGCTTG</t>
  </si>
  <si>
    <t>AAACCAAGCTGACCCCCGGTCAGT</t>
  </si>
  <si>
    <t>GACCGATGGTCAGCTGTCCC</t>
  </si>
  <si>
    <t>TAGTGACCGATGGTCAGCTGTCCC</t>
  </si>
  <si>
    <t>AAACGGGACAGCTGACCATCGGTC</t>
  </si>
  <si>
    <t>GCAGGACCCAGTCGTTGTCC</t>
  </si>
  <si>
    <t>TAGTGCAGGACCCAGTCGTTGTCC</t>
  </si>
  <si>
    <t>AAACGGACAACGACTGGGTCCTGC</t>
  </si>
  <si>
    <t>PLES_00831</t>
  </si>
  <si>
    <t>CAAAACGGGTACATCCAGCA</t>
  </si>
  <si>
    <t>TAGTCAAAACGGGTACATCCAGCA</t>
  </si>
  <si>
    <t>AAACTGCTGGATGTACCCGTTTTG</t>
  </si>
  <si>
    <t>ACAGGGCGAGTCCGGGGATA</t>
  </si>
  <si>
    <t>TAGTACAGGGCGAGTCCGGGGATA</t>
  </si>
  <si>
    <t>AAACTATCCCCGGACTCGCCCTGT</t>
  </si>
  <si>
    <t>GCGTTCGAGTTCGAGGAACG</t>
  </si>
  <si>
    <t>TAGTGCGTTCGAGTTCGAGGAACG</t>
  </si>
  <si>
    <t>AAACCGTTCCTCGAACTCGAACGC</t>
  </si>
  <si>
    <t>CTGGCGCTCGGGTTGGCCCT</t>
  </si>
  <si>
    <t>TAGTCTGGCGCTCGGGTTGGCCCT</t>
  </si>
  <si>
    <t>AAACAGGGCCAACCCGAGCGCCAG</t>
  </si>
  <si>
    <t>PLES_00841</t>
  </si>
  <si>
    <t>GGCGATGAACTTCTGACTGC</t>
  </si>
  <si>
    <t>TAGTGGCGATGAACTTCTGACTGC</t>
  </si>
  <si>
    <t>AAACGCAGTCAGAAGTTCATCGCC</t>
  </si>
  <si>
    <t>CACGCGTGGCGCCCGGTTCC</t>
  </si>
  <si>
    <t>TAGTCACGCGTGGCGCCCGGTTCC</t>
  </si>
  <si>
    <t>AAACGGAACCGGGCGCCACGCGTG</t>
  </si>
  <si>
    <t>GGGCAGCTGGACCTTCTTCT</t>
  </si>
  <si>
    <t>TAGTGGGCAGCTGGACCTTCTTCT</t>
  </si>
  <si>
    <t>AAACAGAAGAAGGTCCAGCTGCCC</t>
  </si>
  <si>
    <t>GCCATGACGCCCATGACGAA</t>
  </si>
  <si>
    <t>TAGTGCCATGACGCCCATGACGAA</t>
  </si>
  <si>
    <t>AAACTTCGTCATGGGCGTCATGGC</t>
  </si>
  <si>
    <t>PLES_00851</t>
  </si>
  <si>
    <t>CAGGTTCTCGGTGCTCAATT</t>
  </si>
  <si>
    <t>TAGTCAGGTTCTCGGTGCTCAATT</t>
  </si>
  <si>
    <t>AAACAATTGAGCACCGAGAACCTG</t>
  </si>
  <si>
    <t>CTCGGTGGTGGTCTGGCCCT</t>
  </si>
  <si>
    <t>TAGTCTCGGTGGTGGTCTGGCCCT</t>
  </si>
  <si>
    <t>AAACAGGGCCAGACCACCACCGAG</t>
  </si>
  <si>
    <t>CAGCAGGCTGGCGAACTCAC</t>
  </si>
  <si>
    <t>TAGTCAGCAGGCTGGCGAACTCAC</t>
  </si>
  <si>
    <t>AAACGTGAGTTCGCCAGCCTGCTG</t>
  </si>
  <si>
    <t>TCGCGGGCGCGCTCGGTCTT</t>
  </si>
  <si>
    <t>TAGTTCGCGGGCGCGCTCGGTCTT</t>
  </si>
  <si>
    <t>AAACAAGACCGAGCGCGCCCGCGA</t>
  </si>
  <si>
    <t>PLES_00861</t>
  </si>
  <si>
    <t>CTCGGCGTGAGTCTTGTCCT</t>
  </si>
  <si>
    <t>TAGTCTCGGCGTGAGTCTTGTCCT</t>
  </si>
  <si>
    <t>AAACAGGACAAGACTCACGCCGAG</t>
  </si>
  <si>
    <t>CATGTGCATCGACCCGGACT</t>
  </si>
  <si>
    <t>TAGTCATGTGCATCGACCCGGACT</t>
  </si>
  <si>
    <t>AAACAGTCCGGGTCGATGCACATG</t>
  </si>
  <si>
    <t>GTCCTGCACGTTGACCTTGC</t>
  </si>
  <si>
    <t>TAGTGTCCTGCACGTTGACCTTGC</t>
  </si>
  <si>
    <t>AAACGCAAGGTCAACGTGCAGGAC</t>
  </si>
  <si>
    <t>CGATGTACTTGGTGAACGAC</t>
  </si>
  <si>
    <t>TAGTCGATGTACTTGGTGAACGAC</t>
  </si>
  <si>
    <t>AAACGTCGTTCACCAAGTACATCG</t>
  </si>
  <si>
    <t>PLES_00871</t>
  </si>
  <si>
    <t>TGCGAATGAAGGGTCGGCCA</t>
  </si>
  <si>
    <t>TAGTTGCGAATGAAGGGTCGGCCA</t>
  </si>
  <si>
    <t>AAACTGGCCGACCCTTCATTCGCA</t>
  </si>
  <si>
    <t>TTCCCTGTAGCCGGGAGCCC</t>
  </si>
  <si>
    <t>TAGTTTCCCTGTAGCCGGGAGCCC</t>
  </si>
  <si>
    <t>AAACGGGCTCCCGGCTACAGGGAA</t>
  </si>
  <si>
    <t>CCCGGCGCGCAACAGTTCTT</t>
  </si>
  <si>
    <t>TAGTCCCGGCGCGCAACAGTTCTT</t>
  </si>
  <si>
    <t>AAACAAGAACTGTTGCGCGCCGGG</t>
  </si>
  <si>
    <t>AGGCTTTCAAGGCATCGTCC</t>
  </si>
  <si>
    <t>TAGTAGGCTTTCAAGGCATCGTCC</t>
  </si>
  <si>
    <t>AAACGGACGATGCCTTGAAAGCCT</t>
  </si>
  <si>
    <t>PLES_00881</t>
  </si>
  <si>
    <t>GCGCTCCTGGAGGGTCAGTT</t>
  </si>
  <si>
    <t>TAGTGCGCTCCTGGAGGGTCAGTT</t>
  </si>
  <si>
    <t>AAACAACTGACCCTCCAGGAGCGC</t>
  </si>
  <si>
    <t>GGTCGAGCAGCGACGGCTGC</t>
  </si>
  <si>
    <t>TAGTGGTCGAGCAGCGACGGCTGC</t>
  </si>
  <si>
    <t>AAACGCAGCCGTCGCTGCTCGACC</t>
  </si>
  <si>
    <t>TGCCCGGCTCGTCGTCGGTG</t>
  </si>
  <si>
    <t>TAGTTGCCCGGCTCGTCGTCGGTG</t>
  </si>
  <si>
    <t>AAACCACCGACGACGAGCCGGGCA</t>
  </si>
  <si>
    <t>GGTCAGCACCCGGCGCTCCG</t>
  </si>
  <si>
    <t>TAGTGGTCAGCACCCGGCGCTCCG</t>
  </si>
  <si>
    <t>AAACCGGAGCGCCGGGTGCTGACC</t>
  </si>
  <si>
    <t>PLES_00891</t>
  </si>
  <si>
    <t>CCTGGTTGTAGTACTCGAGC</t>
  </si>
  <si>
    <t>TAGTCCTGGTTGTAGTACTCGAGC</t>
  </si>
  <si>
    <t>AAACGCTCGAGTACTACAACCAGG</t>
  </si>
  <si>
    <t>CGAACTCCGCGGCGCTTTCG</t>
  </si>
  <si>
    <t>TAGTCGAACTCCGCGGCGCTTTCG</t>
  </si>
  <si>
    <t>AAACCGAAAGCGCCGCGGAGTTCG</t>
  </si>
  <si>
    <t>GGCGATCTTCGGGAATTCCT</t>
  </si>
  <si>
    <t>TAGTGGCGATCTTCGGGAATTCCT</t>
  </si>
  <si>
    <t>AAACAGGAATTCCCGAAGATCGCC</t>
  </si>
  <si>
    <t>GCCGGACAGCGACAGGCGCC</t>
  </si>
  <si>
    <t>TAGTGCCGGACAGCGACAGGCGCC</t>
  </si>
  <si>
    <t>AAACGGCGCCTGTCGCTGTCCGGC</t>
  </si>
  <si>
    <t>PLES_00901</t>
  </si>
  <si>
    <t>TGGAAGAAGTCATAGTCCCA</t>
  </si>
  <si>
    <t>TAGTTGGAAGAAGTCATAGTCCCA</t>
  </si>
  <si>
    <t>AAACTGGGACTATGACTTCTTCCA</t>
  </si>
  <si>
    <t>ACTCGATGCGCCGCAGCGCC</t>
  </si>
  <si>
    <t>TAGTACTCGATGCGCCGCAGCGCC</t>
  </si>
  <si>
    <t>AAACGGCGCTGCGGCGCATCGAGT</t>
  </si>
  <si>
    <t>TGACCGAGTCGCGGCAGTTG</t>
  </si>
  <si>
    <t>TAGTTGACCGAGTCGCGGCAGTTG</t>
  </si>
  <si>
    <t>AAACCAACTGCCGCGACTCGGTCA</t>
  </si>
  <si>
    <t>GCTTCTGCCCGAGACGCAGC</t>
  </si>
  <si>
    <t>TAGTGCTTCTGCCCGAGACGCAGC</t>
  </si>
  <si>
    <t>AAACGCTGCGTCTCGGGCAGAAGC</t>
  </si>
  <si>
    <t>PLES_00911</t>
  </si>
  <si>
    <t>CCTCGATGGCCTTGTAGGCC</t>
  </si>
  <si>
    <t>TAGTCCTCGATGGCCTTGTAGGCC</t>
  </si>
  <si>
    <t>AAACGGCCTACAAGGCCATCGAGG</t>
  </si>
  <si>
    <t>CAGCTTGCAGAATACCGTGG</t>
  </si>
  <si>
    <t>TAGTCAGCTTGCAGAATACCGTGG</t>
  </si>
  <si>
    <t>AAACCCACGGTATTCTGCAAGCTG</t>
  </si>
  <si>
    <t>CAGTGCACCAGCTCGACATA</t>
  </si>
  <si>
    <t>TAGTCAGTGCACCAGCTCGACATA</t>
  </si>
  <si>
    <t>AAACTATGTCGAGCTGGTGCACTG</t>
  </si>
  <si>
    <t>CCGGCAACTGGAGGATCTGG</t>
  </si>
  <si>
    <t>TAGTCCGGCAACTGGAGGATCTGG</t>
  </si>
  <si>
    <t>AAACCCAGATCCTCCAGTTGCCGG</t>
  </si>
  <si>
    <t>PLES_00921</t>
  </si>
  <si>
    <t>GCAATCCACCTGGACCAGGC</t>
  </si>
  <si>
    <t>TAGTGCAATCCACCTGGACCAGGC</t>
  </si>
  <si>
    <t>AAACGCCTGGTCCAGGTGGATTGC</t>
  </si>
  <si>
    <t>GCAGCACGTCCGGCCCCAGC</t>
  </si>
  <si>
    <t>TAGTGCAGCACGTCCGGCCCCAGC</t>
  </si>
  <si>
    <t>AAACGCTGGGGCCGGACGTGCTGC</t>
  </si>
  <si>
    <t>CGATACCAGGTGCAGCTCGT</t>
  </si>
  <si>
    <t>TAGTCGATACCAGGTGCAGCTCGT</t>
  </si>
  <si>
    <t>AAACACGAGCTGCACCTGGTATCG</t>
  </si>
  <si>
    <t>AACTGCTCCAGCGGCAGGTT</t>
  </si>
  <si>
    <t>TAGTAACTGCTCCAGCGGCAGGTT</t>
  </si>
  <si>
    <t>AAACAACCTGCCGCTGGAGCAGTT</t>
  </si>
  <si>
    <t>PLES_00931</t>
  </si>
  <si>
    <t>GCGCGGTCGATGTATTCGAT</t>
  </si>
  <si>
    <t>TAGTGCGCGGTCGATGTATTCGAT</t>
  </si>
  <si>
    <t>AAACATCGAATACATCGACCGCGC</t>
  </si>
  <si>
    <t>ATCCCGGATAGCGGGCCAGC</t>
  </si>
  <si>
    <t>TAGTATCCCGGATAGCGGGCCAGC</t>
  </si>
  <si>
    <t>AAACGCTGGCCCGCTATCCGGGAT</t>
  </si>
  <si>
    <t>ATTGCTTTTCCGCGGACAGC</t>
  </si>
  <si>
    <t>TAGTATTGCTTTTCCGCGGACAGC</t>
  </si>
  <si>
    <t>AAACGCTGTCCGCGGAAAAGCAAT</t>
  </si>
  <si>
    <t>GTGCGGAACGATCCAGGCTG</t>
  </si>
  <si>
    <t>TAGTGTGCGGAACGATCCAGGCTG</t>
  </si>
  <si>
    <t>AAACCAGCCTGGATCGTTCCGCAC</t>
  </si>
  <si>
    <t>PLES_00941</t>
  </si>
  <si>
    <t>CTCATCGCCCAGTCGGGCGG</t>
  </si>
  <si>
    <t>TAGTCTCATCGCCCAGTCGGGCGG</t>
  </si>
  <si>
    <t>AAACCCGCCCGACTGGGCGATGAG</t>
  </si>
  <si>
    <t>CGCGGCGACACCGAAACCGT</t>
  </si>
  <si>
    <t>TAGTCGCGGCGACACCGAAACCGT</t>
  </si>
  <si>
    <t>AAACACGGTTTCGGTGTCGCCGCG</t>
  </si>
  <si>
    <t>CAGGGCTCCGGCCACGGCTC</t>
  </si>
  <si>
    <t>TAGTCAGGGCTCCGGCCACGGCTC</t>
  </si>
  <si>
    <t>AAACGAGCCGTGGCCGGAGCCCTG</t>
  </si>
  <si>
    <t>GGCCAGGCCGCCGGTGGCGG</t>
  </si>
  <si>
    <t>TAGTGGCCAGGCCGCCGGTGGCGG</t>
  </si>
  <si>
    <t>AAACCCGCCACCGGCGGCCTGGCC</t>
  </si>
  <si>
    <t>PLES_00951</t>
  </si>
  <si>
    <t>TCTCGAGATCGGCTTCGTGG</t>
  </si>
  <si>
    <t>TAGTTCTCGAGATCGGCTTCGTGG</t>
  </si>
  <si>
    <t>AAACCCACGAAGCCGATCTCGAGA</t>
  </si>
  <si>
    <t>CTCTGGTCCTGCCAGGCATC</t>
  </si>
  <si>
    <t>TAGTCTCTGGTCCTGCCAGGCATC</t>
  </si>
  <si>
    <t>AAACGATGCCTGGCAGGACCAGAG</t>
  </si>
  <si>
    <t>TCGCGGGCGGGGCCGCTGGC</t>
  </si>
  <si>
    <t>TAGTTCGCGGGCGGGGCCGCTGGC</t>
  </si>
  <si>
    <t>AAACGCCAGCGGCCCCGCCCGCGA</t>
  </si>
  <si>
    <t>GTCGCGGCTGATGACGAAAC</t>
  </si>
  <si>
    <t>TAGTGTCGCGGCTGATGACGAAAC</t>
  </si>
  <si>
    <t>AAACGTTTCGTCATCAGCCGCGAC</t>
  </si>
  <si>
    <t>PLES_00961</t>
  </si>
  <si>
    <t>ACTGTCGACCCGGACCAGGC</t>
  </si>
  <si>
    <t>TAGTACTGTCGACCCGGACCAGGC</t>
  </si>
  <si>
    <t>AAACGCCTGGTCCGGGTCGACAGT</t>
  </si>
  <si>
    <t>CCTCCATTCGCTGCAATTGC</t>
  </si>
  <si>
    <t>TAGTCCTCCATTCGCTGCAATTGC</t>
  </si>
  <si>
    <t>AAACGCAATTGCAGCGAATGGAGG</t>
  </si>
  <si>
    <t>CGAGATCAGTTCCAGCTCGT</t>
  </si>
  <si>
    <t>TAGTCGAGATCAGTTCCAGCTCGT</t>
  </si>
  <si>
    <t>AAACACGAGCTGGAACTGATCTCG</t>
  </si>
  <si>
    <t>AGCCCGTCGAGTGGCAGGTC</t>
  </si>
  <si>
    <t>TAGTAGCCCGTCGAGTGGCAGGTC</t>
  </si>
  <si>
    <t>AAACGACCTGCCACTCGACGGGCT</t>
  </si>
  <si>
    <t>PLES_00971</t>
  </si>
  <si>
    <t>CCGTCGTGGCCCCGGGTAGA</t>
  </si>
  <si>
    <t>TAGTCCGTCGTGGCCCCGGGTAGA</t>
  </si>
  <si>
    <t>AAACTCTACCCGGGGCCACGACGG</t>
  </si>
  <si>
    <t>GCCGTCCAGGCGCGCGGGAA</t>
  </si>
  <si>
    <t>TAGTGCCGTCCAGGCGCGCGGGAA</t>
  </si>
  <si>
    <t>AAACTTCCCGCGCGCCTGGACGGC</t>
  </si>
  <si>
    <t>CGGCGGCGTCCGGCACGTCG</t>
  </si>
  <si>
    <t>TAGTCGGCGGCGTCCGGCACGTCG</t>
  </si>
  <si>
    <t>AAACCGACGTGCCGGACGCCGCCG</t>
  </si>
  <si>
    <t>GGGATAGGCGACCACCGGAG</t>
  </si>
  <si>
    <t>TAGTGGGATAGGCGACCACCGGAG</t>
  </si>
  <si>
    <t>AAACCTCCGGTGGTCGCCTATCCC</t>
  </si>
  <si>
    <t>PLES_00981</t>
  </si>
  <si>
    <t>GCGTTCAACAGTTCCATGTC</t>
  </si>
  <si>
    <t>TAGTGCGTTCAACAGTTCCATGTC</t>
  </si>
  <si>
    <t>AAACGACATGGAACTGTTGAACGC</t>
  </si>
  <si>
    <t>GTAGGCGGCGGCCAGCGGGG</t>
  </si>
  <si>
    <t>TAGTGTAGGCGGCGGCCAGCGGGG</t>
  </si>
  <si>
    <t>AAACCCCCGCTGGCCGCCGCCTAC</t>
  </si>
  <si>
    <t>GGCCTTCGGCGTCGAGCCCC</t>
  </si>
  <si>
    <t>TAGTGGCCTTCGGCGTCGAGCCCC</t>
  </si>
  <si>
    <t>AAACGGGGCTCGACGCCGAAGGCC</t>
  </si>
  <si>
    <t>CGATCACCACCAGCGACTCC</t>
  </si>
  <si>
    <t>TAGTCGATCACCACCAGCGACTCC</t>
  </si>
  <si>
    <t>AAACGGAGTCGCTGGTGGTGATCG</t>
  </si>
  <si>
    <t>PLES_00991</t>
  </si>
  <si>
    <t>AGGCGACGATGCTCAGGACC</t>
  </si>
  <si>
    <t>TAGTAGGCGACGATGCTCAGGACC</t>
  </si>
  <si>
    <t>AAACGGTCCTGAGCATCGTCGCCT</t>
  </si>
  <si>
    <t>GACCGCGCTGACCATGCCGG</t>
  </si>
  <si>
    <t>TAGTGACCGCGCTGACCATGCCGG</t>
  </si>
  <si>
    <t>AAACCCGGCATGGTCAGCGCGGTC</t>
  </si>
  <si>
    <t>CGGATCGCCGCGCAGCTGGC</t>
  </si>
  <si>
    <t>TAGTCGGATCGCCGCGCAGCTGGC</t>
  </si>
  <si>
    <t>AAACGCCAGCTGCGCGGCGATCCG</t>
  </si>
  <si>
    <t>GGAAGTTGTCCAGGGCGCAG</t>
  </si>
  <si>
    <t>TAGTGGAAGTTGTCCAGGGCGCAG</t>
  </si>
  <si>
    <t>AAACCTGCGCCCTGGACAACTTCC</t>
  </si>
  <si>
    <t>PLES_01001</t>
  </si>
  <si>
    <t>GCCGTTGGCATAGACCTGGT</t>
  </si>
  <si>
    <t>TAGTGCCGTTGGCATAGACCTGGT</t>
  </si>
  <si>
    <t>AAACACCAGGTCTATGCCAACGGC</t>
  </si>
  <si>
    <t>CCGACTTGCAGGAGAGCTCG</t>
  </si>
  <si>
    <t>TAGTCCGACTTGCAGGAGAGCTCG</t>
  </si>
  <si>
    <t>AAACCGAGCTCTCCTGCAAGTCGG</t>
  </si>
  <si>
    <t>CGACGCTATCGATTTCCCCG</t>
  </si>
  <si>
    <t>TAGTCGACGCTATCGATTTCCCCG</t>
  </si>
  <si>
    <t>AAACCGGGGAAATCGATAGCGTCG</t>
  </si>
  <si>
    <t>GCGGCGTGAAGCAGACGTCG</t>
  </si>
  <si>
    <t>TAGTGCGGCGTGAAGCAGACGTCG</t>
  </si>
  <si>
    <t>AAACCGACGTCTGCTTCACGCCGC</t>
  </si>
  <si>
    <t>PLES_01011</t>
  </si>
  <si>
    <t>GGCGGTCTCGCTCTTTGCCA</t>
  </si>
  <si>
    <t>TAGTGGCGGTCTCGCTCTTTGCCA</t>
  </si>
  <si>
    <t>AAACTGGCAAAGAGCGAGACCGCC</t>
  </si>
  <si>
    <t>AATGACGTTGGTGAAATAGA</t>
  </si>
  <si>
    <t>TAGTAATGACGTTGGTGAAATAGA</t>
  </si>
  <si>
    <t>AAACTCTATTTCACCAACGTCATT</t>
  </si>
  <si>
    <t>CCGGCGAGCAGCGCCTCTTG</t>
  </si>
  <si>
    <t>TAGTCCGGCGAGCAGCGCCTCTTG</t>
  </si>
  <si>
    <t>AAACCAAGAGGCGCTGCTCGCCGG</t>
  </si>
  <si>
    <t>GTTCCGCGCCCTCCAGGTAG</t>
  </si>
  <si>
    <t>TAGTGTTCCGCGCCCTCCAGGTAG</t>
  </si>
  <si>
    <t>AAACCTACCTGGAGGGCGCGGAAC</t>
  </si>
  <si>
    <t>PLES_01021</t>
  </si>
  <si>
    <t>GACGTGCTGGTCGATGACAG</t>
  </si>
  <si>
    <t>TAGTGACGTGCTGGTCGATGACAG</t>
  </si>
  <si>
    <t>AAACCTGTCATCGACCAGCACGTC</t>
  </si>
  <si>
    <t>GCGCAGCCCCGCCAGAAAGC</t>
  </si>
  <si>
    <t>TAGTGCGCAGCCCCGCCAGAAAGC</t>
  </si>
  <si>
    <t>AAACGCTTTCTGGCGGGGCTGCGC</t>
  </si>
  <si>
    <t>AGTGGGGAGCACGCACGGCA</t>
  </si>
  <si>
    <t>TAGTAGTGGGGAGCACGCACGGCA</t>
  </si>
  <si>
    <t>AAACTGCCGTGCGTGCTCCCCACT</t>
  </si>
  <si>
    <t>TCCGATTGTCGAGATCCAGC</t>
  </si>
  <si>
    <t>TAGTTCCGATTGTCGAGATCCAGC</t>
  </si>
  <si>
    <t>AAACGCTGGATCTCGACAATCGGA</t>
  </si>
  <si>
    <t>PLES_01031</t>
  </si>
  <si>
    <t>GCCCCGCATACGGTCTGGCA</t>
  </si>
  <si>
    <t>TAGTGCCCCGCATACGGTCTGGCA</t>
  </si>
  <si>
    <t>AAACTGCCAGACCGTATGCGGGGC</t>
  </si>
  <si>
    <t>GCTTTCCTGCTCTGGAGAAT</t>
  </si>
  <si>
    <t>TAGTGCTTTCCTGCTCTGGAGAAT</t>
  </si>
  <si>
    <t>AAACATTCTCCAGAGCAGGAAAGC</t>
  </si>
  <si>
    <t>AGACCTCCCGGCGGAAATGC</t>
  </si>
  <si>
    <t>TAGTAGACCTCCCGGCGGAAATGC</t>
  </si>
  <si>
    <t>AAACGCATTTCCGCCGGGAGGTCT</t>
  </si>
  <si>
    <t>TTGAACAGCGCCTGCTGCTC</t>
  </si>
  <si>
    <t>TAGTTTGAACAGCGCCTGCTGCTC</t>
  </si>
  <si>
    <t>AAACGAGCAGCAGGCGCTGTTCAA</t>
  </si>
  <si>
    <t>PLES_01041</t>
  </si>
  <si>
    <t>AAACACCTTTGAAACATGCA</t>
  </si>
  <si>
    <t>TAGTAAACACCTTTGAAACATGCA</t>
  </si>
  <si>
    <t>AAACTGCATGTTTCAAAGGTGTTT</t>
  </si>
  <si>
    <t>GGCAACGTGTCCCGGAGGGA</t>
  </si>
  <si>
    <t>TAGTGGCAACGTGTCCCGGAGGGA</t>
  </si>
  <si>
    <t>AAACTCCCTCCGGGACACGTTGCC</t>
  </si>
  <si>
    <t>ACGGAGGCCATCAGGTCCCG</t>
  </si>
  <si>
    <t>TAGTACGGAGGCCATCAGGTCCCG</t>
  </si>
  <si>
    <t>AAACCGGGACCTGATGGCCTCCGT</t>
  </si>
  <si>
    <t>TGCACAGCGGCAGGGCGACG</t>
  </si>
  <si>
    <t>TAGTTGCACAGCGGCAGGGCGACG</t>
  </si>
  <si>
    <t>AAACCGTCGCCCTGCCGCTGTGCA</t>
  </si>
  <si>
    <t>PLES_01051</t>
  </si>
  <si>
    <t>CGAACCCTTCGCCAACCGGC</t>
  </si>
  <si>
    <t>TAGTCGAACCCTTCGCCAACCGGC</t>
  </si>
  <si>
    <t>AAACGCCGGTTGGCGAAGGGTTCG</t>
  </si>
  <si>
    <t>CTGGTGGCCCACCAGTTGAT</t>
  </si>
  <si>
    <t>TAGTCTGGTGGCCCACCAGTTGAT</t>
  </si>
  <si>
    <t>AAACATCAACTGGTGGGCCACCAG</t>
  </si>
  <si>
    <t>GATCCCGCTGGACACCACCG</t>
  </si>
  <si>
    <t>TAGTGATCCCGCTGGACACCACCG</t>
  </si>
  <si>
    <t>AAACCGGTGGTGTCCAGCGGGATC</t>
  </si>
  <si>
    <t>GACCGCTACATCGCCCATTT</t>
  </si>
  <si>
    <t>TAGTGACCGCTACATCGCCCATTT</t>
  </si>
  <si>
    <t>AAACAAATGGGCGATGTAGCGGTC</t>
  </si>
  <si>
    <t>PLES_01061</t>
  </si>
  <si>
    <t>coxB</t>
  </si>
  <si>
    <t>AGGAAGCCCATCCAGACTCG</t>
  </si>
  <si>
    <t>TAGTAGGAAGCCCATCCAGACTCG</t>
  </si>
  <si>
    <t>AAACCGAGTCTGGATGGGCTTCCT</t>
  </si>
  <si>
    <t>GGCTGATCGCCGAGAGCAAA</t>
  </si>
  <si>
    <t>TAGTGGCTGATCGCCGAGAGCAAA</t>
  </si>
  <si>
    <t>AAACTTTGCTCTCGGCGATCAGCC</t>
  </si>
  <si>
    <t>CCGTCCAGGCGGCATTCGCC</t>
  </si>
  <si>
    <t>TAGTCCGTCCAGGCGGCATTCGCC</t>
  </si>
  <si>
    <t>AAACGGCGAATGCCGCCTGGACGG</t>
  </si>
  <si>
    <t>GCTCACCTCGGTAGCGCCCG</t>
  </si>
  <si>
    <t>TAGTGCTCACCTCGGTAGCGCCCG</t>
  </si>
  <si>
    <t>AAACCGGGCGCTACCGAGGTGAGC</t>
  </si>
  <si>
    <t>PLES_01071</t>
  </si>
  <si>
    <t>coxA</t>
  </si>
  <si>
    <t>CGTATCGATCACAGCACTCA</t>
  </si>
  <si>
    <t>TAGTCGTATCGATCACAGCACTCA</t>
  </si>
  <si>
    <t>AAACTGAGTGCTGTGATCGATACG</t>
  </si>
  <si>
    <t>GGTGGTGGTCGCCGGCATGG</t>
  </si>
  <si>
    <t>TAGTGGTGGTGGTCGCCGGCATGG</t>
  </si>
  <si>
    <t>AAACCCATGCCGGCGACCACCACC</t>
  </si>
  <si>
    <t>TCGTCAGCACCCAGCGCATC</t>
  </si>
  <si>
    <t>TAGTTCGTCAGCACCCAGCGCATC</t>
  </si>
  <si>
    <t>AAACGATGCGCTGGGTGCTGACGA</t>
  </si>
  <si>
    <t>GGTGCCGATGTCCTTGTGGT</t>
  </si>
  <si>
    <t>TAGTGGTGCCGATGTCCTTGTGGT</t>
  </si>
  <si>
    <t>AAACACCACAAGGACATCGGCACC</t>
  </si>
  <si>
    <t>PLES_01081</t>
  </si>
  <si>
    <t>CAGGCGGCGGGTATCGACCT</t>
  </si>
  <si>
    <t>TAGTCAGGCGGCGGGTATCGACCT</t>
  </si>
  <si>
    <t>AAACAGGTCGATACCCGCCGCCTG</t>
  </si>
  <si>
    <t>GCCGAAGGCGAACATCAGCA</t>
  </si>
  <si>
    <t>TAGTGCCGAAGGCGAACATCAGCA</t>
  </si>
  <si>
    <t>AAACTGCTGATGTTCGCCTTCGGC</t>
  </si>
  <si>
    <t>CACGTCATAGAGCGGCACCA</t>
  </si>
  <si>
    <t>TAGTCACGTCATAGAGCGGCACCA</t>
  </si>
  <si>
    <t>AAACTGGTGCCGCTCTATGACGTG</t>
  </si>
  <si>
    <t>GGTCTTGCCGTTGATCCCCA</t>
  </si>
  <si>
    <t>TAGTGGTCTTGCCGTTGATCCCCA</t>
  </si>
  <si>
    <t>AAACTGGGGATCAACGGCAAGACC</t>
  </si>
  <si>
    <t>PLES_01091</t>
  </si>
  <si>
    <t>coIII</t>
  </si>
  <si>
    <t>CGGGGACGTAATAGTGTTCG</t>
  </si>
  <si>
    <t>TAGTCGGGGACGTAATAGTGTTCG</t>
  </si>
  <si>
    <t>AAACCGAACACTATTACGTCCCCG</t>
  </si>
  <si>
    <t>GATCGGCCACTTGCTCTGGG</t>
  </si>
  <si>
    <t>TAGTGATCGGCCACTTGCTCTGGG</t>
  </si>
  <si>
    <t>AAACCCCAGAGCAAGTGGCCGATC</t>
  </si>
  <si>
    <t>GGCCGAACACCGTCACCAGC</t>
  </si>
  <si>
    <t>TAGTGGCCGAACACCGTCACCAGC</t>
  </si>
  <si>
    <t>AAACGCTGGTGACGGTGTTCGGCC</t>
  </si>
  <si>
    <t>GGTCGTTGAACCAGGTACCC</t>
  </si>
  <si>
    <t>TAGTGGTCGTTGAACCAGGTACCC</t>
  </si>
  <si>
    <t>AAACGGGTACCTGGTTCAACGACC</t>
  </si>
  <si>
    <t>PLES_01101</t>
  </si>
  <si>
    <t>GACGATCGCCACTTTCAACA</t>
  </si>
  <si>
    <t>TAGTGACGATCGCCACTTTCAACA</t>
  </si>
  <si>
    <t>AAACTGTTGAAAGTGGCGATCGTC</t>
  </si>
  <si>
    <t>CCAGGGTAGCCAGCAGTAGC</t>
  </si>
  <si>
    <t>TAGTCCAGGGTAGCCAGCAGTAGC</t>
  </si>
  <si>
    <t>AAACGCTACTGCTGGCTACCCTGG</t>
  </si>
  <si>
    <t>GGAAGAACAGGCCGCTGAAC</t>
  </si>
  <si>
    <t>TAGTGGAAGAACAGGCCGCTGAAC</t>
  </si>
  <si>
    <t>AAACGTTCAGCGGCCTGTTCTTCC</t>
  </si>
  <si>
    <t>CATGGCCCTGGTCCTTGACC</t>
  </si>
  <si>
    <t>TAGTCATGGCCCTGGTCCTTGACC</t>
  </si>
  <si>
    <t>AAACGGTCAAGGACCAGGGCCATG</t>
  </si>
  <si>
    <t>PLES_01111</t>
  </si>
  <si>
    <t>CATTGCGTCCGGCCTCCCCG</t>
  </si>
  <si>
    <t>TAGTCATTGCGTCCGGCCTCCCCG</t>
  </si>
  <si>
    <t>AAACCGGGGAGGCCGGACGCAATG</t>
  </si>
  <si>
    <t>GGGTCGGCAGCAGGCCGGGG</t>
  </si>
  <si>
    <t>TAGTGGGTCGGCAGCAGGCCGGGG</t>
  </si>
  <si>
    <t>AAACCCCCGGCCTGCTGCCGACCC</t>
  </si>
  <si>
    <t>GCCAGAGCAGTACCGGCAGC</t>
  </si>
  <si>
    <t>TAGTGCCAGAGCAGTACCGGCAGC</t>
  </si>
  <si>
    <t>AAACGCTGCCGGTACTGCTCTGGC</t>
  </si>
  <si>
    <t>GTCGGCCCGCTGCAACTGCC</t>
  </si>
  <si>
    <t>TAGTGTCGGCCCGCTGCAACTGCC</t>
  </si>
  <si>
    <t>AAACGGCAGTTGCAGCGGGCCGAC</t>
  </si>
  <si>
    <t>PLES_01121</t>
  </si>
  <si>
    <t>AGGCGGCCACGGGCGCGGCG</t>
  </si>
  <si>
    <t>TAGTAGGCGGCCACGGGCGCGGCG</t>
  </si>
  <si>
    <t>AAACCGCCGCGCCCGTGGCCGCCT</t>
  </si>
  <si>
    <t>GCAGCATCGGCCCCACCACC</t>
  </si>
  <si>
    <t>TAGTGCAGCATCGGCCCCACCACC</t>
  </si>
  <si>
    <t>AAACGGTGGTGGGGCCGATGCTGC</t>
  </si>
  <si>
    <t>ATTCCATTTGTACATGGCGC</t>
  </si>
  <si>
    <t>TAGTATTCCATTTGTACATGGCGC</t>
  </si>
  <si>
    <t>AAACGCGCCATGTACAAATGGAAT</t>
  </si>
  <si>
    <t>CCGCTGTAGCTGCGCCCCTG</t>
  </si>
  <si>
    <t>TAGTCCGCTGTAGCTGCGCCCCTG</t>
  </si>
  <si>
    <t>AAACCAGGGGCGCAGCTACAGCGG</t>
  </si>
  <si>
    <t>PLES_01131</t>
  </si>
  <si>
    <t>GACGGTGAAACCGGGTTTGC</t>
  </si>
  <si>
    <t>TAGTGACGGTGAAACCGGGTTTGC</t>
  </si>
  <si>
    <t>AAACGCAAACCCGGTTTCACCGTC</t>
  </si>
  <si>
    <t>GCCGAGCAGGACCACCACGG</t>
  </si>
  <si>
    <t>TAGTGCCGAGCAGGACCACCACGG</t>
  </si>
  <si>
    <t>AAACCCGTGGTGGTCCTGCTCGGC</t>
  </si>
  <si>
    <t>GGCGTGGGTCAGCCGGGTAT</t>
  </si>
  <si>
    <t>TAGTGGCGTGGGTCAGCCGGGTAT</t>
  </si>
  <si>
    <t>AAACATACCCGGCTGACCCACGCC</t>
  </si>
  <si>
    <t>CCAGTCCGGACAGCCGAGGC</t>
  </si>
  <si>
    <t>TAGTCCAGTCCGGACAGCCGAGGC</t>
  </si>
  <si>
    <t>AAACGCCTCGGCTGTCCGGACTGG</t>
  </si>
  <si>
    <t>PLES_01141</t>
  </si>
  <si>
    <t>GCTGTGGCGATCGATGACGG</t>
  </si>
  <si>
    <t>TAGTGCTGTGGCGATCGATGACGG</t>
  </si>
  <si>
    <t>AAACCCGTCATCGATCGCCACAGC</t>
  </si>
  <si>
    <t>GGAAGTCGCGCCAGGTCGGC</t>
  </si>
  <si>
    <t>TAGTGGAAGTCGCGCCAGGTCGGC</t>
  </si>
  <si>
    <t>AAACGCCGACCTGGCGCGACTTCC</t>
  </si>
  <si>
    <t>CCTTGGGCTTGGTCAGTTCG</t>
  </si>
  <si>
    <t>TAGTCCTTGGGCTTGGTCAGTTCG</t>
  </si>
  <si>
    <t>AAACCGAACTGACCAAGCCCAAGG</t>
  </si>
  <si>
    <t>GCCATCCAGCGGCGCCTTGG</t>
  </si>
  <si>
    <t>TAGTGCCATCCAGCGGCGCCTTGG</t>
  </si>
  <si>
    <t>AAACCCAAGGCGCCGCTGGATGGC</t>
  </si>
  <si>
    <t>PLES_01151</t>
  </si>
  <si>
    <t>GTCTTGTTGACTCGAGTCAT</t>
  </si>
  <si>
    <t>TAGTGTCTTGTTGACTCGAGTCAT</t>
  </si>
  <si>
    <t>AAACATGACTCGAGTCAACAAGAC</t>
  </si>
  <si>
    <t>CAGGGCGACGAGGACGAGGA</t>
  </si>
  <si>
    <t>TAGTCAGGGCGACGAGGACGAGGA</t>
  </si>
  <si>
    <t>AAACTCCTCGTCCTCGTCGCCCTG</t>
  </si>
  <si>
    <t>GGCGGTGAGCACCTTGTGCA</t>
  </si>
  <si>
    <t>TAGTGGCGGTGAGCACCTTGTGCA</t>
  </si>
  <si>
    <t>AAACTGCACAAGGTGCTCACCGCC</t>
  </si>
  <si>
    <t>GTCGAGCAGCACGGTGGGAT</t>
  </si>
  <si>
    <t>TAGTGTCGAGCAGCACGGTGGGAT</t>
  </si>
  <si>
    <t>AAACATCCCACCGTGCTGCTCGAC</t>
  </si>
  <si>
    <t>PLES_01161</t>
  </si>
  <si>
    <t>GAGGTCGGCGTGGTGCTTGC</t>
  </si>
  <si>
    <t>TAGTGAGGTCGGCGTGGTGCTTGC</t>
  </si>
  <si>
    <t>AAACGCAAGCACCACGCCGACCTC</t>
  </si>
  <si>
    <t>CAGCGCGTAGAGTTCCTTCA</t>
  </si>
  <si>
    <t>TAGTCAGCGCGTAGAGTTCCTTCA</t>
  </si>
  <si>
    <t>AAACTGAAGGAACTCTACGCGCTG</t>
  </si>
  <si>
    <t>GGCCGTCGACTTCCTGATAG</t>
  </si>
  <si>
    <t>TAGTGGCCGTCGACTTCCTGATAG</t>
  </si>
  <si>
    <t>AAACCTATCAGGAAGTCGACGGCC</t>
  </si>
  <si>
    <t>GGGTATCGCCGACCAGATCG</t>
  </si>
  <si>
    <t>TAGTGGGTATCGCCGACCAGATCG</t>
  </si>
  <si>
    <t>AAACCGATCTGGTCGGCGATACCC</t>
  </si>
  <si>
    <t>PLES_01171</t>
  </si>
  <si>
    <t>AGCACCCGCGCCAGCGAACA</t>
  </si>
  <si>
    <t>TAGTAGCACCCGCGCCAGCGAACA</t>
  </si>
  <si>
    <t>AAACTGTTCGCTGGCGCGGGTGCT</t>
  </si>
  <si>
    <t>GCAGTCGCGCAATACCAGCA</t>
  </si>
  <si>
    <t>TAGTGCAGTCGCGCAATACCAGCA</t>
  </si>
  <si>
    <t>AAACTGCTGGTATTGCGCGACTGC</t>
  </si>
  <si>
    <t>TGCGCTCGAAGTCGTCGAAA</t>
  </si>
  <si>
    <t>TAGTTGCGCTCGAAGTCGTCGAAA</t>
  </si>
  <si>
    <t>AAACTTTCGACGACTTCGAGCGCA</t>
  </si>
  <si>
    <t>GGACGTGACGGGTCACGCCG</t>
  </si>
  <si>
    <t>TAGTGGACGTGACGGGTCACGCCG</t>
  </si>
  <si>
    <t>AAACCGGCGTGACCCGTCACGTCC</t>
  </si>
  <si>
    <t>PLES_01181</t>
  </si>
  <si>
    <t>TACCAGAACCGCTTTGCGCT</t>
  </si>
  <si>
    <t>TAGTTACCAGAACCGCTTTGCGCT</t>
  </si>
  <si>
    <t>AAACAGCGCAAAGCGGTTCTGGTA</t>
  </si>
  <si>
    <t>GGCGCCACCGGTGGCGTCGC</t>
  </si>
  <si>
    <t>TAGTGGCGCCACCGGTGGCGTCGC</t>
  </si>
  <si>
    <t>AAACGCGACGCCACCGGTGGCGCC</t>
  </si>
  <si>
    <t>GCGGGCGAACCGCCGGGCGA</t>
  </si>
  <si>
    <t>TAGTGCGGGCGAACCGCCGGGCGA</t>
  </si>
  <si>
    <t>AAACTCGCCCGGCGGTTCGCCCGC</t>
  </si>
  <si>
    <t>TCGCGGATGGCCTGCACCAG</t>
  </si>
  <si>
    <t>TAGTTCGCGGATGGCCTGCACCAG</t>
  </si>
  <si>
    <t>AAACCTGGTGCAGGCCATCCGCGA</t>
  </si>
  <si>
    <t>PLES_01191</t>
  </si>
  <si>
    <t>GTCCAGGCGAGGTAGGTGGT</t>
  </si>
  <si>
    <t>TAGTGTCCAGGCGAGGTAGGTGGT</t>
  </si>
  <si>
    <t>AAACACCACCTACCTCGCCTGGAC</t>
  </si>
  <si>
    <t>GGCGGCGATGCGCGGCAGTT</t>
  </si>
  <si>
    <t>TAGTGGCGGCGATGCGCGGCAGTT</t>
  </si>
  <si>
    <t>AAACAACTGCCGCGCATCGCCGCC</t>
  </si>
  <si>
    <t>GGCGATGCTCGCGCCATGGG</t>
  </si>
  <si>
    <t>TAGTGGCGATGCTCGCGCCATGGG</t>
  </si>
  <si>
    <t>AAACCCCATGGCGCGAGCATCGCC</t>
  </si>
  <si>
    <t>GATCGGCGAATGGTTGCCGG</t>
  </si>
  <si>
    <t>TAGTGATCGGCGAATGGTTGCCGG</t>
  </si>
  <si>
    <t>AAACCCGGCAACCATTCGCCGATC</t>
  </si>
  <si>
    <t>PLES_01201</t>
  </si>
  <si>
    <t>CAGCGCTTGATGAACATCGC</t>
  </si>
  <si>
    <t>TAGTCAGCGCTTGATGAACATCGC</t>
  </si>
  <si>
    <t>AAACGCGATGTTCATCAAGCGCTG</t>
  </si>
  <si>
    <t>GACTTGCAGGAATATCGAGC</t>
  </si>
  <si>
    <t>TAGTGACTTGCAGGAATATCGAGC</t>
  </si>
  <si>
    <t>AAACGCTCGATATTCCTGCAAGTC</t>
  </si>
  <si>
    <t>CGCAGATCACGCCTATCACC</t>
  </si>
  <si>
    <t>TAGTCGCAGATCACGCCTATCACC</t>
  </si>
  <si>
    <t>AAACGGTGATAGGCGTGATCTGCG</t>
  </si>
  <si>
    <t>TTCATCTGCACGGCCAGGTC</t>
  </si>
  <si>
    <t>TAGTTTCATCTGCACGGCCAGGTC</t>
  </si>
  <si>
    <t>AAACGACCTGGCCGTGCAGATGAA</t>
  </si>
  <si>
    <t>PLES_01211</t>
  </si>
  <si>
    <t>GGCAACCGCGTTGACCAGCT</t>
  </si>
  <si>
    <t>TAGTGGCAACCGCGTTGACCAGCT</t>
  </si>
  <si>
    <t>AAACAGCTGGTCAACGCGGTTGCC</t>
  </si>
  <si>
    <t>GACCCAGCGACCCTGCTCGA</t>
  </si>
  <si>
    <t>TAGTGACCCAGCGACCCTGCTCGA</t>
  </si>
  <si>
    <t>AAACTCGAGCAGGGTCGCTGGGTC</t>
  </si>
  <si>
    <t>CTGGCCGGGCAACATCTGGC</t>
  </si>
  <si>
    <t>TAGTCTGGCCGGGCAACATCTGGC</t>
  </si>
  <si>
    <t>AAACGCCAGATGTTGCCCGGCCAG</t>
  </si>
  <si>
    <t>TCGCCTCGCGCAGGCTCGGC</t>
  </si>
  <si>
    <t>TAGTTCGCCTCGCGCAGGCTCGGC</t>
  </si>
  <si>
    <t>AAACGCCGAGCCTGCGCGAGGCGA</t>
  </si>
  <si>
    <t>PLES_01221</t>
  </si>
  <si>
    <t>CGTAGACGAAATGGCTGGTG</t>
  </si>
  <si>
    <t>TAGTCGTAGACGAAATGGCTGGTG</t>
  </si>
  <si>
    <t>AAACCACCAGCCATTTCGTCTACG</t>
  </si>
  <si>
    <t>TCCTTGCTCAGCTTGGCGGC</t>
  </si>
  <si>
    <t>TAGTTCCTTGCTCAGCTTGGCGGC</t>
  </si>
  <si>
    <t>AAACGCCGCCAAGCTGAGCAAGGA</t>
  </si>
  <si>
    <t>GACCCGGAAGATCTGCCCGA</t>
  </si>
  <si>
    <t>TAGTGACCCGGAAGATCTGCCCGA</t>
  </si>
  <si>
    <t>AAACTCGGGCAGATCTTCCGGGTC</t>
  </si>
  <si>
    <t>ACGGGTGAGGGCACGCTGGA</t>
  </si>
  <si>
    <t>TAGTACGGGTGAGGGCACGCTGGA</t>
  </si>
  <si>
    <t>AAACTCCAGCGTGCCCTCACCCGT</t>
  </si>
  <si>
    <t>PLES_01231</t>
  </si>
  <si>
    <t>GCCCACCGTGCCGATGGATT</t>
  </si>
  <si>
    <t>TAGTGCCCACCGTGCCGATGGATT</t>
  </si>
  <si>
    <t>AAACAATCCATCGGCACGGTGGGC</t>
  </si>
  <si>
    <t>CCCATTGCAAGGTGGCGTTG</t>
  </si>
  <si>
    <t>TAGTCCCATTGCAAGGTGGCGTTG</t>
  </si>
  <si>
    <t>AAACCAACGCCACCTTGCAATGGG</t>
  </si>
  <si>
    <t>CGTCGTCCTTGTTGGTGTAG</t>
  </si>
  <si>
    <t>TAGTCGTCGTCCTTGTTGGTGTAG</t>
  </si>
  <si>
    <t>AAACCTACACCAACAAGGACGACG</t>
  </si>
  <si>
    <t>CATGCTGCTGACTTCCTCGG</t>
  </si>
  <si>
    <t>TAGTCATGCTGCTGACTTCCTCGG</t>
  </si>
  <si>
    <t>AAACCCGAGGAAGTCAGCAGCATG</t>
  </si>
  <si>
    <t>PLES_01241</t>
  </si>
  <si>
    <t>CGAGCCCTTGCCCACCACAG</t>
  </si>
  <si>
    <t>TAGTCGAGCCCTTGCCCACCACAG</t>
  </si>
  <si>
    <t>AAACCTGTGGTGGGCAAGGGCTCG</t>
  </si>
  <si>
    <t>AAGGGGTCATGCCCAGGCTC</t>
  </si>
  <si>
    <t>TAGTAAGGGGTCATGCCCAGGCTC</t>
  </si>
  <si>
    <t>AAACGAGCCTGGGCATGACCCCTT</t>
  </si>
  <si>
    <t>GGGCGCGGCTCTCCAGCTTG</t>
  </si>
  <si>
    <t>TAGTGGGCGCGGCTCTCCAGCTTG</t>
  </si>
  <si>
    <t>AAACCAAGCTGGAGAGCCGCGCCC</t>
  </si>
  <si>
    <t>GCGATGCAGCAAAGTGACCT</t>
  </si>
  <si>
    <t>TAGTGCGATGCAGCAAAGTGACCT</t>
  </si>
  <si>
    <t>AAACAGGTCACTTTGCTGCATCGC</t>
  </si>
  <si>
    <t>PLES_01251</t>
  </si>
  <si>
    <t>CCGCCTTGCGGGTCCACTTC</t>
  </si>
  <si>
    <t>TAGTCCGCCTTGCGGGTCCACTTC</t>
  </si>
  <si>
    <t>AAACGAAGTGGACCCGCAAGGCGG</t>
  </si>
  <si>
    <t>GTCGTAGATGGCGTCCAGGT</t>
  </si>
  <si>
    <t>TAGTGTCGTAGATGGCGTCCAGGT</t>
  </si>
  <si>
    <t>AAACACCTGGACGCCATCTACGAC</t>
  </si>
  <si>
    <t>GGCCGATCAGCACGACGTAA</t>
  </si>
  <si>
    <t>TAGTGGCCGATCAGCACGACGTAA</t>
  </si>
  <si>
    <t>AAACTTACGTCGTGCTGATCGGCC</t>
  </si>
  <si>
    <t>ACGGCTTTCAGAGCTTTTTC</t>
  </si>
  <si>
    <t>TAGTACGGCTTTCAGAGCTTTTTC</t>
  </si>
  <si>
    <t>AAACGAAAAAGCTCTGAAAGCCGT</t>
  </si>
  <si>
    <t>PLES_01261</t>
  </si>
  <si>
    <t>ATCGGCGCGGAACGAGACTA</t>
  </si>
  <si>
    <t>TAGTATCGGCGCGGAACGAGACTA</t>
  </si>
  <si>
    <t>AAACTAGTCTCGTTCCGCGCCGAT</t>
  </si>
  <si>
    <t>TTCGTCGAGGGCCGCGACCA</t>
  </si>
  <si>
    <t>TAGTTTCGTCGAGGGCCGCGACCA</t>
  </si>
  <si>
    <t>AAACTGGTCGCGGCCCTCGACGAA</t>
  </si>
  <si>
    <t>GCGGTCGCGGTGGGTGGCGC</t>
  </si>
  <si>
    <t>TAGTGCGGTCGCGGTGGGTGGCGC</t>
  </si>
  <si>
    <t>AAACGCGCCACCCACCGCGACCGC</t>
  </si>
  <si>
    <t>GCGCCTGCCGCAGGTGGTAG</t>
  </si>
  <si>
    <t>TAGTGCGCCTGCCGCAGGTGGTAG</t>
  </si>
  <si>
    <t>AAACCTACCACCTGCGGCAGGCGC</t>
  </si>
  <si>
    <t>PLES_01271</t>
  </si>
  <si>
    <t>CGCAGAACGCGTGTAGGCAT</t>
  </si>
  <si>
    <t>TAGTCGCAGAACGCGTGTAGGCAT</t>
  </si>
  <si>
    <t>AAACATGCCTACACGCGTTCTGCG</t>
  </si>
  <si>
    <t>ACAGTGGGAGGGCGGCGACG</t>
  </si>
  <si>
    <t>TAGTACAGTGGGAGGGCGGCGACG</t>
  </si>
  <si>
    <t>AAACCGTCGCCGCCCTCCCACTGT</t>
  </si>
  <si>
    <t>CGGAGTCCGAGCAGGCGGCG</t>
  </si>
  <si>
    <t>TAGTCGGAGTCCGAGCAGGCGGCG</t>
  </si>
  <si>
    <t>AAACCGCCGCCTGCTCGGACTCCG</t>
  </si>
  <si>
    <t>GATCTCCTCGCTGGACGGAG</t>
  </si>
  <si>
    <t>TAGTGATCTCCTCGCTGGACGGAG</t>
  </si>
  <si>
    <t>AAACCTCCGTCCAGCGAGGAGATC</t>
  </si>
  <si>
    <t>PLES_01281</t>
  </si>
  <si>
    <t>AGGTTCGCAGGCAGGCGCAT</t>
  </si>
  <si>
    <t>TAGTAGGTTCGCAGGCAGGCGCAT</t>
  </si>
  <si>
    <t>AAACATGCGCCTGCCTGCGAACCT</t>
  </si>
  <si>
    <t>AGGACGCCCAGGCACAGGGC</t>
  </si>
  <si>
    <t>TAGTAGGACGCCCAGGCACAGGGC</t>
  </si>
  <si>
    <t>AAACGCCCTGTGCCTGGGCGTCCT</t>
  </si>
  <si>
    <t>AGGTGCTGCAGGCGCTCAAC</t>
  </si>
  <si>
    <t>TAGTAGGTGCTGCAGGCGCTCAAC</t>
  </si>
  <si>
    <t>AAACGTTGAGCGCCTGCAGCACCT</t>
  </si>
  <si>
    <t>CAACGGATCGCGCTGGCCGA</t>
  </si>
  <si>
    <t>TAGTCAACGGATCGCGCTGGCCGA</t>
  </si>
  <si>
    <t>AAACTCGGCCAGCGCGATCCGTTG</t>
  </si>
  <si>
    <t>PLES_01291</t>
  </si>
  <si>
    <t>ACAGGGCGGCAGCGTGCTCA</t>
  </si>
  <si>
    <t>TAGTACAGGGCGGCAGCGTGCTCA</t>
  </si>
  <si>
    <t>AAACTGAGCACGCTGCCGCCCTGT</t>
  </si>
  <si>
    <t>GTGTATTCGGAGTTGCATTG</t>
  </si>
  <si>
    <t>TAGTGTGTATTCGGAGTTGCATTG</t>
  </si>
  <si>
    <t>AAACCAATGCAACTCCGAATACAC</t>
  </si>
  <si>
    <t>CAGCAGCGCACCATCCTCGT</t>
  </si>
  <si>
    <t>TAGTCAGCAGCGCACCATCCTCGT</t>
  </si>
  <si>
    <t>AAACACGAGGATGGTGCGCTGCTG</t>
  </si>
  <si>
    <t>ACCATTCATGGGCGCACTCC</t>
  </si>
  <si>
    <t>TAGTACCATTCATGGGCGCACTCC</t>
  </si>
  <si>
    <t>AAACGGAGTGCGCCCATGAATGGT</t>
  </si>
  <si>
    <t>PLES_01301</t>
  </si>
  <si>
    <t>gabP</t>
  </si>
  <si>
    <t>TTGTGAAGCCAGTACGACTT</t>
  </si>
  <si>
    <t>TAGTTTGTGAAGCCAGTACGACTT</t>
  </si>
  <si>
    <t>AAACAAGTCGTACTGGCTTCACAA</t>
  </si>
  <si>
    <t>AGCGAGGCGTTGCGCTTGTT</t>
  </si>
  <si>
    <t>TAGTAGCGAGGCGTTGCGCTTGTT</t>
  </si>
  <si>
    <t>AAACAACAAGCGCAACGCCTCGCT</t>
  </si>
  <si>
    <t>ACGTGGCGTTGTTTCAGGCC</t>
  </si>
  <si>
    <t>TAGTACGTGGCGTTGTTTCAGGCC</t>
  </si>
  <si>
    <t>AAACGGCCTGAAACAACGCCACGT</t>
  </si>
  <si>
    <t>CACCCCGGCGATCGACAGCA</t>
  </si>
  <si>
    <t>TAGTCACCCCGGCGATCGACAGCA</t>
  </si>
  <si>
    <t>AAACTGCTGTCGATCGCCGGGGTG</t>
  </si>
  <si>
    <t>PLES_01311</t>
  </si>
  <si>
    <t>GCCGTTGATCAGGTGGTGGA</t>
  </si>
  <si>
    <t>TAGTGCCGTTGATCAGGTGGTGGA</t>
  </si>
  <si>
    <t>AAACTCCACCACCTGATCAACGGC</t>
  </si>
  <si>
    <t>GTCGGCGCTGCGGCCGTTGT</t>
  </si>
  <si>
    <t>TAGTGTCGGCGCTGCGGCCGTTGT</t>
  </si>
  <si>
    <t>AAACACAACGGCCGCAGCGCCGAC</t>
  </si>
  <si>
    <t>GGATGGCTTCGCCGGTGGAG</t>
  </si>
  <si>
    <t>TAGTGGATGGCTTCGCCGGTGGAG</t>
  </si>
  <si>
    <t>AAACCTCCACCGGCGAAGCCATCC</t>
  </si>
  <si>
    <t>TTTCTGCAGGGTCTTGCCGT</t>
  </si>
  <si>
    <t>TAGTTTTCTGCAGGGTCTTGCCGT</t>
  </si>
  <si>
    <t>AAACACGGCAAGACCCTGCAGAAA</t>
  </si>
  <si>
    <t>PLES_01321</t>
  </si>
  <si>
    <t>CGGTGGGTACGGCTTGCGGG</t>
  </si>
  <si>
    <t>TAGTCGGTGGGTACGGCTTGCGGG</t>
  </si>
  <si>
    <t>AAACCCCGCAAGCCGTACCCACCG</t>
  </si>
  <si>
    <t>CCATTCGGTCACGATCACCT</t>
  </si>
  <si>
    <t>TAGTCCATTCGGTCACGATCACCT</t>
  </si>
  <si>
    <t>AAACAGGTGATCGTGACCGAATGG</t>
  </si>
  <si>
    <t>GCGCCCGGTTTCCGCGCCGG</t>
  </si>
  <si>
    <t>TAGTGCGCCCGGTTTCCGCGCCGG</t>
  </si>
  <si>
    <t>AAACCCGGCGCGGAAACCGGGCGC</t>
  </si>
  <si>
    <t>CCACATAGTCGTGGCCGTGG</t>
  </si>
  <si>
    <t>TAGTCCACATAGTCGTGGCCGTGG</t>
  </si>
  <si>
    <t>AAACCCACGGCCACGACTATGTGG</t>
  </si>
  <si>
    <t>PLES_01331</t>
  </si>
  <si>
    <t>GCGGGGCCACGTTGAGCGGC</t>
  </si>
  <si>
    <t>TAGTGCGGGGCCACGTTGAGCGGC</t>
  </si>
  <si>
    <t>AAACGCCGCTCAACGTGGCCCCGC</t>
  </si>
  <si>
    <t>AGGTTGAGTTCGCTGGAAAC</t>
  </si>
  <si>
    <t>TAGTAGGTTGAGTTCGCTGGAAAC</t>
  </si>
  <si>
    <t>AAACGTTTCCAGCGAACTCAACCT</t>
  </si>
  <si>
    <t>AGGGCATCCAGTGGGCGCGC</t>
  </si>
  <si>
    <t>TAGTAGGGCATCCAGTGGGCGCGC</t>
  </si>
  <si>
    <t>AAACGCGCGCCCACTGGATGCCCT</t>
  </si>
  <si>
    <t>GAAGTTGCGGTTGGCGGAGA</t>
  </si>
  <si>
    <t>TAGTGAAGTTGCGGTTGGCGGAGA</t>
  </si>
  <si>
    <t>AAACTCTCCGCCAACCGCAACTTC</t>
  </si>
  <si>
    <t>PLES_01341</t>
  </si>
  <si>
    <t>GAGCGACGGGTTGCGGGATT</t>
  </si>
  <si>
    <t>TAGTGAGCGACGGGTTGCGGGATT</t>
  </si>
  <si>
    <t>AAACAATCCCGCAACCCGTCGCTC</t>
  </si>
  <si>
    <t>GGATATCGAAATCGCTGACC</t>
  </si>
  <si>
    <t>TAGTGGATATCGAAATCGCTGACC</t>
  </si>
  <si>
    <t>AAACGGTCAGCGATTTCGATATCC</t>
  </si>
  <si>
    <t>TCTTGAAGATGCGCAGCAGG</t>
  </si>
  <si>
    <t>TAGTTCTTGAAGATGCGCAGCAGG</t>
  </si>
  <si>
    <t>AAACCCTGCTGCGCATCTTCAAGA</t>
  </si>
  <si>
    <t>GAAACTGCCGCACTCGACGA</t>
  </si>
  <si>
    <t>TAGTGAAACTGCCGCACTCGACGA</t>
  </si>
  <si>
    <t>AAACTCGTCGAGTGCGGCAGTTTC</t>
  </si>
  <si>
    <t>PLES_01351</t>
  </si>
  <si>
    <t>GGGGGGACGAAGTTGCCAGC</t>
  </si>
  <si>
    <t>TAGTGGGGGGACGAAGTTGCCAGC</t>
  </si>
  <si>
    <t>AAACGCTGGCAACTTCGTCCCCCC</t>
  </si>
  <si>
    <t>GGTCAGAGTGCAGGATAAGT</t>
  </si>
  <si>
    <t>TAGTGGTCAGAGTGCAGGATAAGT</t>
  </si>
  <si>
    <t>AAACACTTATCCTGCACTCTGACC</t>
  </si>
  <si>
    <t>TGCTCATCGCGCTCCCGCCG</t>
  </si>
  <si>
    <t>TAGTTGCTCATCGCGCTCCCGCCG</t>
  </si>
  <si>
    <t>AAACCGGCGGGAGCGCGATGAGCA</t>
  </si>
  <si>
    <t>ATGCAGGATCCGCCCGCGAT</t>
  </si>
  <si>
    <t>TAGTATGCAGGATCCGCCCGCGAT</t>
  </si>
  <si>
    <t>AAACATCGCGGGCGGATCCTGCAT</t>
  </si>
  <si>
    <t>PLES_01361</t>
  </si>
  <si>
    <t>AGTTTCGCGATGCACTGTCG</t>
  </si>
  <si>
    <t>TAGTAGTTTCGCGATGCACTGTCG</t>
  </si>
  <si>
    <t>AAACCGACAGTGCATCGCGAAACT</t>
  </si>
  <si>
    <t>ATGCTCGGCGGCGCCATGGG</t>
  </si>
  <si>
    <t>TAGTATGCTCGGCGGCGCCATGGG</t>
  </si>
  <si>
    <t>AAACCCCATGGCGCCGCCGAGCAT</t>
  </si>
  <si>
    <t>GGAAAGTCCGCGGCGATCGA</t>
  </si>
  <si>
    <t>TAGTGGAAAGTCCGCGGCGATCGA</t>
  </si>
  <si>
    <t>AAACTCGATCGCCGCGGACTTTCC</t>
  </si>
  <si>
    <t>ACTGGGTTTTCCGGCTTTCC</t>
  </si>
  <si>
    <t>TAGTACTGGGTTTTCCGGCTTTCC</t>
  </si>
  <si>
    <t>AAACGGAAAGCCGGAAAACCCAGT</t>
  </si>
  <si>
    <t>PLES_01371</t>
  </si>
  <si>
    <t>GAAGGAGGAAGGTGCGGACA</t>
  </si>
  <si>
    <t>TAGTGAAGGAGGAAGGTGCGGACA</t>
  </si>
  <si>
    <t>AAACTGTCCGCACCTTCCTCCTTC</t>
  </si>
  <si>
    <t>TGCTGATCCCGCGCAGTTCG</t>
  </si>
  <si>
    <t>TAGTTGCTGATCCCGCGCAGTTCG</t>
  </si>
  <si>
    <t>AAACCGAACTGCGCGGGATCAGCA</t>
  </si>
  <si>
    <t>CGGTCGTTGGCCAGGCAACC</t>
  </si>
  <si>
    <t>TAGTCGGTCGTTGGCCAGGCAACC</t>
  </si>
  <si>
    <t>AAACGGTTGCCTGGCCAACGACCG</t>
  </si>
  <si>
    <t>CGTCGATGCACAGGTCGATG</t>
  </si>
  <si>
    <t>TAGTCGTCGATGCACAGGTCGATG</t>
  </si>
  <si>
    <t>AAACCATCGACCTGTGCATCGACG</t>
  </si>
  <si>
    <t>PLES_01381</t>
  </si>
  <si>
    <t>CTGTCGGCCGCGCGGTTCCA</t>
  </si>
  <si>
    <t>TAGTCTGTCGGCCGCGCGGTTCCA</t>
  </si>
  <si>
    <t>AAACTGGAACCGCGCGGCCGACAG</t>
  </si>
  <si>
    <t>GTCAGCAGCCCCGCCAGCAG</t>
  </si>
  <si>
    <t>TAGTGTCAGCAGCCCCGCCAGCAG</t>
  </si>
  <si>
    <t>AAACCTGCTGGCGGGGCTGCTGAC</t>
  </si>
  <si>
    <t>CAGTAGCGCACCGCAGACCA</t>
  </si>
  <si>
    <t>TAGTCAGTAGCGCACCGCAGACCA</t>
  </si>
  <si>
    <t>AAACTGGTCTGCGGTGCGCTACTG</t>
  </si>
  <si>
    <t>CCACGGATCGTGGCCGAGAC</t>
  </si>
  <si>
    <t>TAGTCCACGGATCGTGGCCGAGAC</t>
  </si>
  <si>
    <t>AAACGTCTCGGCCACGATCCGTGG</t>
  </si>
  <si>
    <t>PLES_01391</t>
  </si>
  <si>
    <t>CGGAGTACCGGTGCGGACCA</t>
  </si>
  <si>
    <t>TAGTCGGAGTACCGGTGCGGACCA</t>
  </si>
  <si>
    <t>AAACTGGTCCGCACCGGTACTCCG</t>
  </si>
  <si>
    <t>CTCGCAGACCAGTTCGCCCA</t>
  </si>
  <si>
    <t>TAGTCTCGCAGACCAGTTCGCCCA</t>
  </si>
  <si>
    <t>AAACTGGGCGAACTGGTCTGCGAG</t>
  </si>
  <si>
    <t>GCATCATCCCCTCCTGGCCC</t>
  </si>
  <si>
    <t>TAGTGCATCATCCCCTCCTGGCCC</t>
  </si>
  <si>
    <t>AAACGGGCCAGGAGGGGATGATGC</t>
  </si>
  <si>
    <t>CCACAGGCTGCCGCTGGAGA</t>
  </si>
  <si>
    <t>TAGTCCACAGGCTGCCGCTGGAGA</t>
  </si>
  <si>
    <t>AAACTCTCCAGCGGCAGCCTGTGG</t>
  </si>
  <si>
    <t>PLES_01401</t>
  </si>
  <si>
    <t>ahpC</t>
  </si>
  <si>
    <t>TTGGACTTGAGTGTTGATCA</t>
  </si>
  <si>
    <t>TAGTTTGGACTTGAGTGTTGATCA</t>
  </si>
  <si>
    <t>AAACTGATCAACACTCAAGTCCAA</t>
  </si>
  <si>
    <t>TGGAAAGCGTTGACCTTGAA</t>
  </si>
  <si>
    <t>TAGTTGGAAAGCGTTGACCTTGAA</t>
  </si>
  <si>
    <t>AAACTTCAAGGTCAACGCTTTCCA</t>
  </si>
  <si>
    <t>CCTCGATGAACTTGCCGTTG</t>
  </si>
  <si>
    <t>TAGTCCTCGATGAACTTGCCGTTG</t>
  </si>
  <si>
    <t>AAACCAACGGCAAGTTCATCGAGG</t>
  </si>
  <si>
    <t>CTTGCCCTTCAGGGATTCCT</t>
  </si>
  <si>
    <t>TAGTCTTGCCCTTCAGGGATTCCT</t>
  </si>
  <si>
    <t>AAACAGGAATCCCTGAAGGGCAAG</t>
  </si>
  <si>
    <t>PLES_01411</t>
  </si>
  <si>
    <t>ahpF</t>
  </si>
  <si>
    <t>TTTAAGATTGGCGTCCAACA</t>
  </si>
  <si>
    <t>TAGTTTTAAGATTGGCGTCCAACA</t>
  </si>
  <si>
    <t>AAACTGTTGGACGCCAATCTTAAA</t>
  </si>
  <si>
    <t>TTCCAGGTAGGCCTTCAACT</t>
  </si>
  <si>
    <t>TAGTTTCCAGGTAGGCCTTCAACT</t>
  </si>
  <si>
    <t>AAACAGTTGAAGGCCTACCTGGAA</t>
  </si>
  <si>
    <t>ACGCGACGATCTCGAACGGC</t>
  </si>
  <si>
    <t>TAGTACGCGACGATCTCGAACGGC</t>
  </si>
  <si>
    <t>AAACGCCGTTCGAGATCGTCGCGT</t>
  </si>
  <si>
    <t>GGATTTGTCGCTGTCATCGA</t>
  </si>
  <si>
    <t>TAGTGGATTTGTCGCTGTCATCGA</t>
  </si>
  <si>
    <t>AAACTCGATGACAGCGACAAATCC</t>
  </si>
  <si>
    <t>PLES_01421</t>
  </si>
  <si>
    <t>CTGGCGACCTGCAGGGCCAC</t>
  </si>
  <si>
    <t>TAGTCTGGCGACCTGCAGGGCCAC</t>
  </si>
  <si>
    <t>AAACGTGGCCCTGCAGGTCGCCAG</t>
  </si>
  <si>
    <t>CTGTCCTCGCTGCTGCCGTG</t>
  </si>
  <si>
    <t>TAGTCTGTCCTCGCTGCTGCCGTG</t>
  </si>
  <si>
    <t>AAACCACGGCAGCAGCGAGGACAG</t>
  </si>
  <si>
    <t>GATAGGGATAGTTCGCCGGC</t>
  </si>
  <si>
    <t>TAGTGATAGGGATAGTTCGCCGGC</t>
  </si>
  <si>
    <t>AAACGCCGGCGAACTATCCCTATC</t>
  </si>
  <si>
    <t>TTCGATCTGCAGGTCGTGCT</t>
  </si>
  <si>
    <t>TAGTTTCGATCTGCAGGTCGTGCT</t>
  </si>
  <si>
    <t>AAACAGCACGACCTGCAGATCGAA</t>
  </si>
  <si>
    <t>PLES_01431</t>
  </si>
  <si>
    <t>GGGATTGCGAATCCAGGTGC</t>
  </si>
  <si>
    <t>TAGTGGGATTGCGAATCCAGGTGC</t>
  </si>
  <si>
    <t>AAACGCACCTGGATTCGCAATCCC</t>
  </si>
  <si>
    <t>TTGGCGGTGAAGATGGCGAG</t>
  </si>
  <si>
    <t>TAGTTTGGCGGTGAAGATGGCGAG</t>
  </si>
  <si>
    <t>AAACCTCGCCATCTTCACCGCCAA</t>
  </si>
  <si>
    <t>TGCGGCCGTCTTCGACGACC</t>
  </si>
  <si>
    <t>TAGTTGCGGCCGTCTTCGACGACC</t>
  </si>
  <si>
    <t>AAACGGTCGTCGAAGACGGCCGCA</t>
  </si>
  <si>
    <t>GGGCTGCGCGGGCTGTTGGC</t>
  </si>
  <si>
    <t>TAGTGGGCTGCGCGGGCTGTTGGC</t>
  </si>
  <si>
    <t>AAACGCCAACAGCCCGCGCAGCCC</t>
  </si>
  <si>
    <t>PLES_01441</t>
  </si>
  <si>
    <t>nuh</t>
  </si>
  <si>
    <t>GGGCGGGCGGCGCGTGACAT</t>
  </si>
  <si>
    <t>TAGTGGGCGGGCGGCGCGTGACAT</t>
  </si>
  <si>
    <t>AAACATGTCACGCGCCGCCCGCCC</t>
  </si>
  <si>
    <t>GGCTGCAAAAGCGATTGCAT</t>
  </si>
  <si>
    <t>TAGTGGCTGCAAAAGCGATTGCAT</t>
  </si>
  <si>
    <t>AAACATGCAATCGCTTTTGCAGCC</t>
  </si>
  <si>
    <t>GCAGGGCGAGTCCTAGCAGA</t>
  </si>
  <si>
    <t>TAGTGCAGGGCGAGTCCTAGCAGA</t>
  </si>
  <si>
    <t>AAACTCTGCTAGGACTCGCCCTGC</t>
  </si>
  <si>
    <t>GCGGACAGAGGAAGGCTGGC</t>
  </si>
  <si>
    <t>TAGTGCGGACAGAGGAAGGCTGGC</t>
  </si>
  <si>
    <t>AAACGCCAGCCTTCCTCTGTCCGC</t>
  </si>
  <si>
    <t>PLES_01451</t>
  </si>
  <si>
    <t>GAACCCTTGGATCGGTTCAT</t>
  </si>
  <si>
    <t>TAGTGAACCCTTGGATCGGTTCAT</t>
  </si>
  <si>
    <t>AAACATGAACCGATCCAAGGGTTC</t>
  </si>
  <si>
    <t>CAGGAAGGTACGACGGCTGC</t>
  </si>
  <si>
    <t>TAGTCAGGAAGGTACGACGGCTGC</t>
  </si>
  <si>
    <t>AAACGCAGCCGTCGTACCTTCCTG</t>
  </si>
  <si>
    <t>CGGGCAGCAGCAGGGCTGCC</t>
  </si>
  <si>
    <t>TAGTCGGGCAGCAGCAGGGCTGCC</t>
  </si>
  <si>
    <t>AAACGGCAGCCCTGCTGCTGCCCG</t>
  </si>
  <si>
    <t>CCGCGGCGCGTACGCCCGGC</t>
  </si>
  <si>
    <t>TAGTCCGCGGCGCGTACGCCCGGC</t>
  </si>
  <si>
    <t>AAACGCCGGGCGTACGCGCCGCGG</t>
  </si>
  <si>
    <t>PLES_01461</t>
  </si>
  <si>
    <t>CGGCCCGGCCAGGTAGATCG</t>
  </si>
  <si>
    <t>TAGTCGGCCCGGCCAGGTAGATCG</t>
  </si>
  <si>
    <t>AAACCGATCTACCTGGCCGGGCCG</t>
  </si>
  <si>
    <t>GCGTCGGGGCGGAAGACGTC</t>
  </si>
  <si>
    <t>TAGTGCGTCGGGGCGGAAGACGTC</t>
  </si>
  <si>
    <t>AAACGACGTCTTCCGCCCCGACGC</t>
  </si>
  <si>
    <t>CGCCTTGAGGGTTTCGCCAT</t>
  </si>
  <si>
    <t>TAGTCGCCTTGAGGGTTTCGCCAT</t>
  </si>
  <si>
    <t>AAACATGGCGAAACCCTCAAGGCG</t>
  </si>
  <si>
    <t>GCTGGCTCGCGGATGTCGGC</t>
  </si>
  <si>
    <t>TAGTGCTGGCTCGCGGATGTCGGC</t>
  </si>
  <si>
    <t>AAACGCCGACATCCGCGAGCCAGC</t>
  </si>
  <si>
    <t>PLES_01471</t>
  </si>
  <si>
    <t>TTGCGTGCGACGGTGTTTCA</t>
  </si>
  <si>
    <t>TAGTTTGCGTGCGACGGTGTTTCA</t>
  </si>
  <si>
    <t>AAACTGAAACACCGTCGCACGCAA</t>
  </si>
  <si>
    <t>GCGGCGCAGGACGGACATGC</t>
  </si>
  <si>
    <t>TAGTGCGGCGCAGGACGGACATGC</t>
  </si>
  <si>
    <t>AAACGCATGTCCGTCCTGCGCCGC</t>
  </si>
  <si>
    <t>CGAGGCCGAGGACGGCGGCA</t>
  </si>
  <si>
    <t>TAGTCGAGGCCGAGGACGGCGGCA</t>
  </si>
  <si>
    <t>AAACTGCCGCCGTCCTCGGCCTCG</t>
  </si>
  <si>
    <t>GGCCTCGGCGGCGAGAGCGC</t>
  </si>
  <si>
    <t>TAGTGGCCTCGGCGGCGAGAGCGC</t>
  </si>
  <si>
    <t>AAACGCGCTCTCGCCGCCGAGGCC</t>
  </si>
  <si>
    <t>PLES_01481</t>
  </si>
  <si>
    <t>CGATGTCGATGATGGGTAGA</t>
  </si>
  <si>
    <t>TAGTCGATGTCGATGATGGGTAGA</t>
  </si>
  <si>
    <t>AAACTCTACCCATCATCGACATCG</t>
  </si>
  <si>
    <t>ACGGTCGGCGCCGTAGAGCG</t>
  </si>
  <si>
    <t>TAGTACGGTCGGCGCCGTAGAGCG</t>
  </si>
  <si>
    <t>AAACCGCTCTACGGCGCCGACCGT</t>
  </si>
  <si>
    <t>CCGCCGCGCCACGTCGTTCC</t>
  </si>
  <si>
    <t>TAGTCCGCCGCGCCACGTCGTTCC</t>
  </si>
  <si>
    <t>AAACGGAACGACGTGGCGCGGCGG</t>
  </si>
  <si>
    <t>TGTAGAAGAAGCCCCACTCG</t>
  </si>
  <si>
    <t>TAGTTGTAGAAGAAGCCCCACTCG</t>
  </si>
  <si>
    <t>AAACCGAGTGGGGCTTCTTCTACA</t>
  </si>
  <si>
    <t>PLES_01491</t>
  </si>
  <si>
    <t>GCGTTGAGCCATTCGTACAT</t>
  </si>
  <si>
    <t>TAGTGCGTTGAGCCATTCGTACAT</t>
  </si>
  <si>
    <t>AAACATGTACGAATGGCTCAACGC</t>
  </si>
  <si>
    <t>GTGCAGTTCGGCCTTGGGCA</t>
  </si>
  <si>
    <t>TAGTGTGCAGTTCGGCCTTGGGCA</t>
  </si>
  <si>
    <t>AAACTGCCCAAGGCCGAACTGCAC</t>
  </si>
  <si>
    <t>CCAGGGTACCTTCCAGGTGC</t>
  </si>
  <si>
    <t>TAGTCCAGGGTACCTTCCAGGTGC</t>
  </si>
  <si>
    <t>AAACGCACCTGGAAGGTACCCTGG</t>
  </si>
  <si>
    <t>GCGAGGGCGAACAGCAGCTC</t>
  </si>
  <si>
    <t>TAGTGCGAGGGCGAACAGCAGCTC</t>
  </si>
  <si>
    <t>AAACGAGCTGCTGTTCGCCCTCGC</t>
  </si>
  <si>
    <t>PLES_01501</t>
  </si>
  <si>
    <t>CGCCTCGCCGTCTGCCGGCA</t>
  </si>
  <si>
    <t>TAGTCGCCTCGCCGTCTGCCGGCA</t>
  </si>
  <si>
    <t>AAACTGCCGGCAGACGGCGAGGCG</t>
  </si>
  <si>
    <t>AGGCCTTGAGGAGATCCGCG</t>
  </si>
  <si>
    <t>TAGTAGGCCTTGAGGAGATCCGCG</t>
  </si>
  <si>
    <t>AAACCGCGGATCTCCTCAAGGCCT</t>
  </si>
  <si>
    <t>GCGCTGGCGCTGGGCCAGGA</t>
  </si>
  <si>
    <t>TAGTGCGCTGGCGCTGGGCCAGGA</t>
  </si>
  <si>
    <t>AAACTCCTGGCCCAGCGCCAGCGC</t>
  </si>
  <si>
    <t>CTCCTGGACCAGGTCGGCGG</t>
  </si>
  <si>
    <t>TAGTCTCCTGGACCAGGTCGGCGG</t>
  </si>
  <si>
    <t>AAACCCGCCGACCTGGTCCAGGAG</t>
  </si>
  <si>
    <t>PLES_01511</t>
  </si>
  <si>
    <t>CGCGGCGTCGCTATCGGGTC</t>
  </si>
  <si>
    <t>TAGTCGCGGCGTCGCTATCGGGTC</t>
  </si>
  <si>
    <t>AAACGACCCGATAGCGACGCCGCG</t>
  </si>
  <si>
    <t>TGCTCGAGGACGGGCTCGTA</t>
  </si>
  <si>
    <t>TAGTTGCTCGAGGACGGGCTCGTA</t>
  </si>
  <si>
    <t>AAACTACGAGCCCGTCCTCGAGCA</t>
  </si>
  <si>
    <t>GCGCACCAGCCAGGCCTGGG</t>
  </si>
  <si>
    <t>TAGTGCGCACCAGCCAGGCCTGGG</t>
  </si>
  <si>
    <t>AAACCCCAGGCCTGGCTGGTGCGC</t>
  </si>
  <si>
    <t>GCCCGCCGGGTCGCCGCATC</t>
  </si>
  <si>
    <t>TAGTGCCCGCCGGGTCGCCGCATC</t>
  </si>
  <si>
    <t>AAACGATGCGGCGACCCGGCGGGC</t>
  </si>
  <si>
    <t>PLES_01521</t>
  </si>
  <si>
    <t>AAGCGCGGGAACGGGGTCAT</t>
  </si>
  <si>
    <t>TAGTAAGCGCGGGAACGGGGTCAT</t>
  </si>
  <si>
    <t>AAACATGACCCCGTTCCCGCGCTT</t>
  </si>
  <si>
    <t>CAGGGCGGGGAGAGTACGCA</t>
  </si>
  <si>
    <t>TAGTCAGGGCGGGGAGAGTACGCA</t>
  </si>
  <si>
    <t>AAACTGCGTACTCTCCCCGCCCTG</t>
  </si>
  <si>
    <t>CGGTGGCGGCGAGACAGCCG</t>
  </si>
  <si>
    <t>TAGTCGGTGGCGGCGAGACAGCCG</t>
  </si>
  <si>
    <t>AAACCGGCTGTCTCGCCGCCACCG</t>
  </si>
  <si>
    <t>AACCGCCTCGGCGGCCTGCA</t>
  </si>
  <si>
    <t>TAGTAACCGCCTCGGCGGCCTGCA</t>
  </si>
  <si>
    <t>AAACTGCAGGCCGCCGAGGCGGTT</t>
  </si>
  <si>
    <t>PLES_01531</t>
  </si>
  <si>
    <t>pcaQ</t>
  </si>
  <si>
    <t>CGCCGGCTGCGACACCGCCA</t>
  </si>
  <si>
    <t>TAGTCGCCGGCTGCGACACCGCCA</t>
  </si>
  <si>
    <t>AAACTGGCGGTGTCGCAGCCGGCG</t>
  </si>
  <si>
    <t>CTCCAGTTCCTTGAGGGTCT</t>
  </si>
  <si>
    <t>TAGTCTCCAGTTCCTTGAGGGTCT</t>
  </si>
  <si>
    <t>AAACAGACCCTCAAGGAACTGGAG</t>
  </si>
  <si>
    <t>CGGCCTTGCTCCGTTCGAAC</t>
  </si>
  <si>
    <t>TAGTCGGCCTTGCTCCGTTCGAAC</t>
  </si>
  <si>
    <t>AAACGTTCGAACGGAGCAAGGCCG</t>
  </si>
  <si>
    <t>CGCCTCGGTCAGCTCGGCGC</t>
  </si>
  <si>
    <t>TAGTCGCCTCGGTCAGCTCGGCGC</t>
  </si>
  <si>
    <t>AAACGCGCCGAGCTGACCGAGGCG</t>
  </si>
  <si>
    <t>PLES_01541</t>
  </si>
  <si>
    <t>pcaH</t>
  </si>
  <si>
    <t>GATGACGAAACGACGGCTTT</t>
  </si>
  <si>
    <t>TAGTGATGACGAAACGACGGCTTT</t>
  </si>
  <si>
    <t>AAACAAAGCCGTCGTTTCGTCATC</t>
  </si>
  <si>
    <t>TGGGGTGCCAGTTTCGGTCA</t>
  </si>
  <si>
    <t>TAGTTGGGGTGCCAGTTTCGGTCA</t>
  </si>
  <si>
    <t>AAACTGACCGAAACTGGCACCCCA</t>
  </si>
  <si>
    <t>GTAGTCGGGGGTCAAGGCTT</t>
  </si>
  <si>
    <t>TAGTGTAGTCGGGGGTCAAGGCTT</t>
  </si>
  <si>
    <t>AAACAAGCCTTGACCCCCGACTAC</t>
  </si>
  <si>
    <t>GCTCGGCGAGCGCGGCACGG</t>
  </si>
  <si>
    <t>TAGTGCTCGGCGAGCGCGGCACGG</t>
  </si>
  <si>
    <t>AAACCCGTGCCGCGCTCGCCGAGC</t>
  </si>
  <si>
    <t>PLES_01551</t>
  </si>
  <si>
    <t>pcaG</t>
  </si>
  <si>
    <t>GGGACCGGCGGTCTGGGAAG</t>
  </si>
  <si>
    <t>TAGTGGGACCGGCGGTCTGGGAAG</t>
  </si>
  <si>
    <t>AAACCTTCCCAGACCGCCGGTCCC</t>
  </si>
  <si>
    <t>GCCAGGCCGATGTGGACATA</t>
  </si>
  <si>
    <t>TAGTGCCAGGCCGATGTGGACATA</t>
  </si>
  <si>
    <t>AAACTATGTCCACATCGGCCTGGC</t>
  </si>
  <si>
    <t>GTCACGGGTCGGGTTGCCGG</t>
  </si>
  <si>
    <t>TAGTGTCACGGGTCGGGTTGCCGG</t>
  </si>
  <si>
    <t>AAACCCGGCAACCCGACCCGTGAC</t>
  </si>
  <si>
    <t>CCATGCGGTTCCAGATCTCC</t>
  </si>
  <si>
    <t>TAGTCCATGCGGTTCCAGATCTCC</t>
  </si>
  <si>
    <t>AAACGGAGATCTGGAACCGCATGG</t>
  </si>
  <si>
    <t>PLES_01561</t>
  </si>
  <si>
    <t>pcaR</t>
  </si>
  <si>
    <t>GTGTTCCGGGAGTTCGCTCA</t>
  </si>
  <si>
    <t>TAGTGTGTTCCGGGAGTTCGCTCA</t>
  </si>
  <si>
    <t>AAACTGAGCGAACTCCCGGAACAC</t>
  </si>
  <si>
    <t>GTCGGCGGCGCCAGGGTGGC</t>
  </si>
  <si>
    <t>TAGTGTCGGCGGCGCCAGGGTGGC</t>
  </si>
  <si>
    <t>AAACGCCACCCTGGCGCCGCCGAC</t>
  </si>
  <si>
    <t>GCGCTTGGCCGGCGAAAGGA</t>
  </si>
  <si>
    <t>TAGTGCGCTTGGCCGGCGAAAGGA</t>
  </si>
  <si>
    <t>AAACTCCTTTCGCCGGCCAAGCGC</t>
  </si>
  <si>
    <t>GAAGTTGGGATCGCCGGTGA</t>
  </si>
  <si>
    <t>TAGTGAAGTTGGGATCGCCGGTGA</t>
  </si>
  <si>
    <t>AAACTCACCGGCGATCCCAACTTC</t>
  </si>
  <si>
    <t>PLES_01571</t>
  </si>
  <si>
    <t>TTTGGAATGAAAAGCGCCTC</t>
  </si>
  <si>
    <t>TAGTTTTGGAATGAAAAGCGCCTC</t>
  </si>
  <si>
    <t>AAACGAGGCGCTTTTCATTCCAAA</t>
  </si>
  <si>
    <t>AGGCCGGCGCACAGGATGGC</t>
  </si>
  <si>
    <t>TAGTAGGCCGGCGCACAGGATGGC</t>
  </si>
  <si>
    <t>AAACGCCATCCTGTGCGCCGGCCT</t>
  </si>
  <si>
    <t>CGGCGCCGCAACCGACAAGC</t>
  </si>
  <si>
    <t>TAGTCGGCGCCGCAACCGACAAGC</t>
  </si>
  <si>
    <t>AAACGCTTGTCGGTTGCGGCGCCG</t>
  </si>
  <si>
    <t>GTGTTCCTCGGCGGGCGGCT</t>
  </si>
  <si>
    <t>TAGTGTGTTCCTCGGCGGGCGGCT</t>
  </si>
  <si>
    <t>AAACAGCCGCCCGCCGAGGAACAC</t>
  </si>
  <si>
    <t>PLES_01581</t>
  </si>
  <si>
    <t>AACAGGCCGGCGAGGGAAAA</t>
  </si>
  <si>
    <t>TAGTAACAGGCCGGCGAGGGAAAA</t>
  </si>
  <si>
    <t>AAACTTTTCCCTCGCCGGCCTGTT</t>
  </si>
  <si>
    <t>GCCGCAGCCGGAGAGGAGCA</t>
  </si>
  <si>
    <t>TAGTGCCGCAGCCGGAGAGGAGCA</t>
  </si>
  <si>
    <t>AAACTGCTCCTCTCCGGCTGCGGC</t>
  </si>
  <si>
    <t>ACCGTCAGCACCGGCCGCGG</t>
  </si>
  <si>
    <t>TAGTACCGTCAGCACCGGCCGCGG</t>
  </si>
  <si>
    <t>AAACCCGCGGCCGGTGCTGACGGT</t>
  </si>
  <si>
    <t>ACCGAGGTCGTCGTTCTTCA</t>
  </si>
  <si>
    <t>TAGTACCGAGGTCGTCGTTCTTCA</t>
  </si>
  <si>
    <t>AAACTGAAGAACGACGACCTCGGT</t>
  </si>
  <si>
    <t>PLES_01591</t>
  </si>
  <si>
    <t>GGCGCAGGGCCCAGTCCGAC</t>
  </si>
  <si>
    <t>TAGTGGCGCAGGGCCCAGTCCGAC</t>
  </si>
  <si>
    <t>AAACGTCGGACTGGGCCCTGCGCC</t>
  </si>
  <si>
    <t>GGTACCAGACCAGGGACTGG</t>
  </si>
  <si>
    <t>TAGTGGTACCAGACCAGGGACTGG</t>
  </si>
  <si>
    <t>AAACCCAGTCCCTGGTCTGGTACC</t>
  </si>
  <si>
    <t>TCACCAGCGATACCGCCATC</t>
  </si>
  <si>
    <t>TAGTTCACCAGCGATACCGCCATC</t>
  </si>
  <si>
    <t>AAACGATGGCGGTATCGCTGGTGA</t>
  </si>
  <si>
    <t>CTCGCGCCCCAGGTTGAGGT</t>
  </si>
  <si>
    <t>TAGTCTCGCGCCCCAGGTTGAGGT</t>
  </si>
  <si>
    <t>AAACACCTCAACCTGGGGCGCGAG</t>
  </si>
  <si>
    <t>PLES_01601</t>
  </si>
  <si>
    <t>GGTGGACAGGTCCAGGGCCT</t>
  </si>
  <si>
    <t>TAGTGGTGGACAGGTCCAGGGCCT</t>
  </si>
  <si>
    <t>AAACAGGCCCTGGACCTGTCCACC</t>
  </si>
  <si>
    <t>GATCAGCCGCGATACCTGCG</t>
  </si>
  <si>
    <t>TAGTGATCAGCCGCGATACCTGCG</t>
  </si>
  <si>
    <t>AAACCGCAGGTATCGCGGCTGATC</t>
  </si>
  <si>
    <t>CTGCAGGTGCGCCTCCAGGT</t>
  </si>
  <si>
    <t>TAGTCTGCAGGTGCGCCTCCAGGT</t>
  </si>
  <si>
    <t>AAACACCTGGAGGCGCACCTGCAG</t>
  </si>
  <si>
    <t>CCGTTCCAGGTAACGCTCGC</t>
  </si>
  <si>
    <t>TAGTCCGTTCCAGGTAACGCTCGC</t>
  </si>
  <si>
    <t>AAACGCGAGCGTTACCTGGAACGG</t>
  </si>
  <si>
    <t>PLES_01611</t>
  </si>
  <si>
    <t>AGCAAGGATCTGGCGATTCA</t>
  </si>
  <si>
    <t>TAGTAGCAAGGATCTGGCGATTCA</t>
  </si>
  <si>
    <t>AAACTGAATCGCCAGATCCTTGCT</t>
  </si>
  <si>
    <t>GGAAAACAAACTGAGTATGG</t>
  </si>
  <si>
    <t>TAGTGGAAAACAAACTGAGTATGG</t>
  </si>
  <si>
    <t>AAACCCATACTCAGTTTGTTTTCC</t>
  </si>
  <si>
    <t>ACCGGCCTGGGAAAATGCGA</t>
  </si>
  <si>
    <t>TAGTACCGGCCTGGGAAAATGCGA</t>
  </si>
  <si>
    <t>AAACTCGCATTTTCCCAGGCCGGT</t>
  </si>
  <si>
    <t>GGTCATCAGCGAGGACTCTT</t>
  </si>
  <si>
    <t>TAGTGGTCATCAGCGAGGACTCTT</t>
  </si>
  <si>
    <t>AAACAAGAGTCCTCGCTGATGACC</t>
  </si>
  <si>
    <t>PLES_01621</t>
  </si>
  <si>
    <t>TCTTCGACTCATCGGGCTTT</t>
  </si>
  <si>
    <t>TAGTTCTTCGACTCATCGGGCTTT</t>
  </si>
  <si>
    <t>AAACAAAGCCCGATGAGTCGAAGA</t>
  </si>
  <si>
    <t>GAAACCGGCTGGAACGCAGT</t>
  </si>
  <si>
    <t>TAGTGAAACCGGCTGGAACGCAGT</t>
  </si>
  <si>
    <t>AAACACTGCGTTCCAGCCGGTTTC</t>
  </si>
  <si>
    <t>GCCAGTGTATTTCCGGACAC</t>
  </si>
  <si>
    <t>TAGTGCCAGTGTATTTCCGGACAC</t>
  </si>
  <si>
    <t>AAACGTGTCCGGAAATACACTGGC</t>
  </si>
  <si>
    <t>AGCAATCAAAGTTCGGCGTC</t>
  </si>
  <si>
    <t>TAGTAGCAATCAAAGTTCGGCGTC</t>
  </si>
  <si>
    <t>AAACGACGCCGAACTTTGATTGCT</t>
  </si>
  <si>
    <t>PLES_01631</t>
  </si>
  <si>
    <t>opdC</t>
  </si>
  <si>
    <t>CGCCAGCGCCATCGGCGTCA</t>
  </si>
  <si>
    <t>TAGTCGCCAGCGCCATCGGCGTCA</t>
  </si>
  <si>
    <t>AAACTGACGCCGATGGCGCTGGCG</t>
  </si>
  <si>
    <t>ATCGGCCCAGGCGGCGGACG</t>
  </si>
  <si>
    <t>TAGTATCGGCCCAGGCGGCGGACG</t>
  </si>
  <si>
    <t>AAACCGTCCGCCGCCTGGGCCGAT</t>
  </si>
  <si>
    <t>GCCTTCGATGAAGCCTTCTT</t>
  </si>
  <si>
    <t>TAGTGCCTTCGATGAAGCCTTCTT</t>
  </si>
  <si>
    <t>AAACAAGAAGGCTTCATCGAAGGC</t>
  </si>
  <si>
    <t>GCGGGTCAGCAATTGGAGGC</t>
  </si>
  <si>
    <t>TAGTGCGGGTCAGCAATTGGAGGC</t>
  </si>
  <si>
    <t>AAACGCCTCCAATTGCTGACCCGC</t>
  </si>
  <si>
    <t>PLES_01641</t>
  </si>
  <si>
    <t>ATCGGGCGGTGCAGTTCCGC</t>
  </si>
  <si>
    <t>TAGTATCGGGCGGTGCAGTTCCGC</t>
  </si>
  <si>
    <t>AAACGCGGAACTGCACCGCCCGAT</t>
  </si>
  <si>
    <t>CGTGGCAGGCGGGCGAGGGT</t>
  </si>
  <si>
    <t>TAGTCGTGGCAGGCGGGCGAGGGT</t>
  </si>
  <si>
    <t>AAACACCCTCGCCCGCCTGCCACG</t>
  </si>
  <si>
    <t>CTTTCGGCGCGCGCGTAGAC</t>
  </si>
  <si>
    <t>TAGTCTTTCGGCGCGCGCGTAGAC</t>
  </si>
  <si>
    <t>AAACGTCTACGCGCGCGCCGAAAG</t>
  </si>
  <si>
    <t>GTGGCGCGAGGTCCAGGAGC</t>
  </si>
  <si>
    <t>TAGTGTGGCGCGAGGTCCAGGAGC</t>
  </si>
  <si>
    <t>AAACGCTCCTGGACCTCGCGCCAC</t>
  </si>
  <si>
    <t>PLES_01651</t>
  </si>
  <si>
    <t>TGGGCGGAGAAGTCGAGCAT</t>
  </si>
  <si>
    <t>TAGTTGGGCGGAGAAGTCGAGCAT</t>
  </si>
  <si>
    <t>AAACATGCTCGACTTCTCCGCCCA</t>
  </si>
  <si>
    <t>GCGAGGCGTAGGGAAGCGCG</t>
  </si>
  <si>
    <t>TAGTGCGAGGCGTAGGGAAGCGCG</t>
  </si>
  <si>
    <t>AAACCGCGCTTCCCTACGCCTCGC</t>
  </si>
  <si>
    <t>ATGCCGCGGCGGGCATGGAC</t>
  </si>
  <si>
    <t>TAGTATGCCGCGGCGGGCATGGAC</t>
  </si>
  <si>
    <t>AAACGTCCATGCCCGCCGCGGCAT</t>
  </si>
  <si>
    <t>CGCCGCCTGCGGCTGCGAGG</t>
  </si>
  <si>
    <t>TAGTCGCCGCCTGCGGCTGCGAGG</t>
  </si>
  <si>
    <t>AAACCCTCGCAGCCGCAGGCGGCG</t>
  </si>
  <si>
    <t>PLES_01661</t>
  </si>
  <si>
    <t>GCATCACGGTGGCGAGTGTG</t>
  </si>
  <si>
    <t>TAGTGCATCACGGTGGCGAGTGTG</t>
  </si>
  <si>
    <t>AAACCACACTCGCCACCGTGATGC</t>
  </si>
  <si>
    <t>GCCTGCGGCCAGTAGCCCCC</t>
  </si>
  <si>
    <t>TAGTGCCTGCGGCCAGTAGCCCCC</t>
  </si>
  <si>
    <t>AAACGGGGGCTACTGGCCGCAGGC</t>
  </si>
  <si>
    <t>CATGGTCTTCGGCGACAGCC</t>
  </si>
  <si>
    <t>TAGTCATGGTCTTCGGCGACAGCC</t>
  </si>
  <si>
    <t>AAACGGCTGTCGCCGAAGACCATG</t>
  </si>
  <si>
    <t>CCCGAGTCGGTCTCGTGGGT</t>
  </si>
  <si>
    <t>TAGTCCCGAGTCGGTCTCGTGGGT</t>
  </si>
  <si>
    <t>AAACACCCACGAGACCGACTCGGG</t>
  </si>
  <si>
    <t>PLES_01671</t>
  </si>
  <si>
    <t>CGCTGGTCTTCGCTATGCAT</t>
  </si>
  <si>
    <t>TAGTCGCTGGTCTTCGCTATGCAT</t>
  </si>
  <si>
    <t>AAACATGCATAGCGAAGACCAGCG</t>
  </si>
  <si>
    <t>GGCCGTAGATGAGGTCGTTG</t>
  </si>
  <si>
    <t>TAGTGGCCGTAGATGAGGTCGTTG</t>
  </si>
  <si>
    <t>AAACCAACGACCTCATCTACGGCC</t>
  </si>
  <si>
    <t>GCGGGCGCGGCCGGTCGTCG</t>
  </si>
  <si>
    <t>TAGTGCGGGCGCGGCCGGTCGTCG</t>
  </si>
  <si>
    <t>AAACCGACGACCGGCCGCGCCCGC</t>
  </si>
  <si>
    <t>TGTAGCGCGGCAAGGAAGGC</t>
  </si>
  <si>
    <t>TAGTTGTAGCGCGGCAAGGAAGGC</t>
  </si>
  <si>
    <t>AAACGCCTTCCTTGCCGCGCTACA</t>
  </si>
  <si>
    <t>PLES_01681</t>
  </si>
  <si>
    <t>GTCGTGGGCGGGCACTGTCA</t>
  </si>
  <si>
    <t>TAGTGTCGTGGGCGGGCACTGTCA</t>
  </si>
  <si>
    <t>AAACTGACAGTGCCCGCCCACGAC</t>
  </si>
  <si>
    <t>CCCGGCCGGCTTGTCGCGGG</t>
  </si>
  <si>
    <t>TAGTCCCGGCCGGCTTGTCGCGGG</t>
  </si>
  <si>
    <t>AAACCCCGCGACAAGCCGGCCGGG</t>
  </si>
  <si>
    <t>TCGCCTCCTCGTTCTTCTGG</t>
  </si>
  <si>
    <t>TAGTTCGCCTCCTCGTTCTTCTGG</t>
  </si>
  <si>
    <t>AAACCCAGAAGAACGAGGAGGCGA</t>
  </si>
  <si>
    <t>ACTCCTCCTCGGCCGCGGCG</t>
  </si>
  <si>
    <t>TAGTACTCCTCCTCGGCCGCGGCG</t>
  </si>
  <si>
    <t>AAACCGCCGCGGCCGAGGAGGAGT</t>
  </si>
  <si>
    <t>PLES_01691</t>
  </si>
  <si>
    <t>GCGAGGCCTTGCAGGGTGCT</t>
  </si>
  <si>
    <t>TAGTGCGAGGCCTTGCAGGGTGCT</t>
  </si>
  <si>
    <t>AAACAGCACCCTGCAAGGCCTCGC</t>
  </si>
  <si>
    <t>GCGGATTTCCTCGCGGTATT</t>
  </si>
  <si>
    <t>TAGTGCGGATTTCCTCGCGGTATT</t>
  </si>
  <si>
    <t>AAACAATACCGCGAGGAAATCCGC</t>
  </si>
  <si>
    <t>GCGCGGCGATGGTGTGGAAG</t>
  </si>
  <si>
    <t>TAGTGCGCGGCGATGGTGTGGAAG</t>
  </si>
  <si>
    <t>AAACCTTCCACACCATCGCCGCGC</t>
  </si>
  <si>
    <t>CGCCTGCGCCTCGTCCTCGT</t>
  </si>
  <si>
    <t>TAGTCGCCTGCGCCTCGTCCTCGT</t>
  </si>
  <si>
    <t>AAACACGAGGACGAGGCGCAGGCG</t>
  </si>
  <si>
    <t>PLES_01701</t>
  </si>
  <si>
    <t>CTGGAAACCGTCGGAGATCC</t>
  </si>
  <si>
    <t>TAGTCTGGAAACCGTCGGAGATCC</t>
  </si>
  <si>
    <t>AAACGGATCTCCGACGGTTTCCAG</t>
  </si>
  <si>
    <t>CAGCTGCTTGTGGTAGCGCT</t>
  </si>
  <si>
    <t>TAGTCAGCTGCTTGTGGTAGCGCT</t>
  </si>
  <si>
    <t>AAACAGCGCTACCACAAGCAGCTG</t>
  </si>
  <si>
    <t>AGATCCGCGCCACCTTTTCC</t>
  </si>
  <si>
    <t>TAGTAGATCCGCGCCACCTTTTCC</t>
  </si>
  <si>
    <t>AAACGGAAAAGGTGGCGCGGATCT</t>
  </si>
  <si>
    <t>CATCATCTGCTGGTAGCGGT</t>
  </si>
  <si>
    <t>TAGTCATCATCTGCTGGTAGCGGT</t>
  </si>
  <si>
    <t>AAACACCGCTACCAGCAGATGATG</t>
  </si>
  <si>
    <t>PLES_01711</t>
  </si>
  <si>
    <t>ACTGGGTGCCGGGTATGTGC</t>
  </si>
  <si>
    <t>TAGTACTGGGTGCCGGGTATGTGC</t>
  </si>
  <si>
    <t>AAACGCACATACCCGGCACCCAGT</t>
  </si>
  <si>
    <t>GTCGCCCTGGATGGCGGGCG</t>
  </si>
  <si>
    <t>TAGTGTCGCCCTGGATGGCGGGCG</t>
  </si>
  <si>
    <t>AAACCGCCCGCCATCCAGGGCGAC</t>
  </si>
  <si>
    <t>GCCTTGCATGGACAGGCGTC</t>
  </si>
  <si>
    <t>TAGTGCCTTGCATGGACAGGCGTC</t>
  </si>
  <si>
    <t>AAACGACGCCTGTCCATGCAAGGC</t>
  </si>
  <si>
    <t>TTCATAGGAGTTTTCCGGGT</t>
  </si>
  <si>
    <t>TAGTTTCATAGGAGTTTTCCGGGT</t>
  </si>
  <si>
    <t>AAACACCCGGAAAACTCCTATGAA</t>
  </si>
  <si>
    <t>PLES_01721</t>
  </si>
  <si>
    <t>AGCAGGTCTAGCGTTTCCAT</t>
  </si>
  <si>
    <t>TAGTAGCAGGTCTAGCGTTTCCAT</t>
  </si>
  <si>
    <t>AAACATGGAAACGCTAGACCTGCT</t>
  </si>
  <si>
    <t>GCGGGTGTAGCTTTCACGCA</t>
  </si>
  <si>
    <t>TAGTGCGGGTGTAGCTTTCACGCA</t>
  </si>
  <si>
    <t>AAACTGCGTGAAAGCTACACCCGC</t>
  </si>
  <si>
    <t>TGAAGCAGAGCAGGATGCGT</t>
  </si>
  <si>
    <t>TAGTTGAAGCAGAGCAGGATGCGT</t>
  </si>
  <si>
    <t>AAACACGCATCCTGCTCTGCTTCA</t>
  </si>
  <si>
    <t>TCGATCAGGCTGCGCGAGAT</t>
  </si>
  <si>
    <t>TAGTTCGATCAGGCTGCGCGAGAT</t>
  </si>
  <si>
    <t>AAACATCTCGCGCAGCCTGATCGA</t>
  </si>
  <si>
    <t>PLES_01731</t>
  </si>
  <si>
    <t>CAACCCCCAGTTCGCCGCCA</t>
  </si>
  <si>
    <t>TAGTCAACCCCCAGTTCGCCGCCA</t>
  </si>
  <si>
    <t>AAACTGGCGGCGAACTGGGGGTTG</t>
  </si>
  <si>
    <t>CGGGACCAGTGCCAGGGCAC</t>
  </si>
  <si>
    <t>TAGTCGGGACCAGTGCCAGGGCAC</t>
  </si>
  <si>
    <t>AAACGTGCCCTGGCACTGGTCCCG</t>
  </si>
  <si>
    <t>CGCCAGCCCAGCAGCACCGC</t>
  </si>
  <si>
    <t>TAGTCGCCAGCCCAGCAGCACCGC</t>
  </si>
  <si>
    <t>AAACGCGGTGCTGCTGGGCTGGCG</t>
  </si>
  <si>
    <t>AGGCCAGGCCGAAGTGCGTA</t>
  </si>
  <si>
    <t>TAGTAGGCCAGGCCGAAGTGCGTA</t>
  </si>
  <si>
    <t>AAACTACGCACTTCGGCCTGGCCT</t>
  </si>
  <si>
    <t>PLES_01741</t>
  </si>
  <si>
    <t>GACCAGGACACTGATGGGCA</t>
  </si>
  <si>
    <t>TAGTGACCAGGACACTGATGGGCA</t>
  </si>
  <si>
    <t>AAACTGCCCATCAGTGTCCTGGTC</t>
  </si>
  <si>
    <t>GAGCAGGCTGCGGATCAGGG</t>
  </si>
  <si>
    <t>TAGTGAGCAGGCTGCGGATCAGGG</t>
  </si>
  <si>
    <t>AAACCCCTGATCCGCAGCCTGCTC</t>
  </si>
  <si>
    <t>GACCAGGCGCAGCTCCGGGT</t>
  </si>
  <si>
    <t>TAGTGACCAGGCGCAGCTCCGGGT</t>
  </si>
  <si>
    <t>AAACACCCGGAGCTGCGCCTGGTC</t>
  </si>
  <si>
    <t>TCGCGGGCGACGAAGGCGTC</t>
  </si>
  <si>
    <t>TAGTTCGCGGGCGACGAAGGCGTC</t>
  </si>
  <si>
    <t>AAACGACGCCTTCGTCGCCCGCGA</t>
  </si>
  <si>
    <t>PLES_01751</t>
  </si>
  <si>
    <t>GCGGCGCGCCTTCCCGGGCC</t>
  </si>
  <si>
    <t>TAGTGCGGCGCGCCTTCCCGGGCC</t>
  </si>
  <si>
    <t>AAACGGCCCGGGAAGGCGCGCCGC</t>
  </si>
  <si>
    <t>CGAAGTACGGATCGTAGTAG</t>
  </si>
  <si>
    <t>TAGTCGAAGTACGGATCGTAGTAG</t>
  </si>
  <si>
    <t>AAACCTACTACGATCCGTACTTCG</t>
  </si>
  <si>
    <t>CCGCTGGCGAAGTATTCGCC</t>
  </si>
  <si>
    <t>TAGTCCGCTGGCGAAGTATTCGCC</t>
  </si>
  <si>
    <t>AAACGGCGAATACTTCGCCAGCGG</t>
  </si>
  <si>
    <t>GCGCAGGCACACCGAGACGC</t>
  </si>
  <si>
    <t>TAGTGCGCAGGCACACCGAGACGC</t>
  </si>
  <si>
    <t>AAACGCGTCTCGGTGTGCCTGCGC</t>
  </si>
  <si>
    <t>PLES_01761</t>
  </si>
  <si>
    <t>GAAGGCGTGGAGGTGGGCAT</t>
  </si>
  <si>
    <t>TAGTGAAGGCGTGGAGGTGGGCAT</t>
  </si>
  <si>
    <t>AAACATGCCCACCTCCACGCCTTC</t>
  </si>
  <si>
    <t>AACTCCTGGTTGCCGAACAC</t>
  </si>
  <si>
    <t>TAGTAACTCCTGGTTGCCGAACAC</t>
  </si>
  <si>
    <t>AAACGTGTTCGGCAACCAGGAGTT</t>
  </si>
  <si>
    <t>TACTTGCTGGAAGTCCTCGC</t>
  </si>
  <si>
    <t>TAGTTACTTGCTGGAAGTCCTCGC</t>
  </si>
  <si>
    <t>AAACGCGAGGACTTCCAGCAAGTA</t>
  </si>
  <si>
    <t>GTTGCGCCTTGCTCTCGGCC</t>
  </si>
  <si>
    <t>TAGTGTTGCGCCTTGCTCTCGGCC</t>
  </si>
  <si>
    <t>AAACGGCCGAGAGCAAGGCGCAAC</t>
  </si>
  <si>
    <t>PLES_01771</t>
  </si>
  <si>
    <t>aer2</t>
  </si>
  <si>
    <t>GAGGAGCGTGGCGATCCGGT</t>
  </si>
  <si>
    <t>TAGTGAGGAGCGTGGCGATCCGGT</t>
  </si>
  <si>
    <t>AAACACCGGATCGCCACGCTCCTC</t>
  </si>
  <si>
    <t>CGCCGACGGCGGTGTCGAGC</t>
  </si>
  <si>
    <t>TAGTCGCCGACGGCGGTGTCGAGC</t>
  </si>
  <si>
    <t>AAACGCTCGACACCGCCGTCGGCG</t>
  </si>
  <si>
    <t>ACGCTCGTAGCCGGGCGCCG</t>
  </si>
  <si>
    <t>TAGTACGCTCGTAGCCGGGCGCCG</t>
  </si>
  <si>
    <t>AAACCGGCGCCCGGCTACGAGCGT</t>
  </si>
  <si>
    <t>GCTTTCCACCTGCTGGAGTT</t>
  </si>
  <si>
    <t>TAGTGCTTTCCACCTGCTGGAGTT</t>
  </si>
  <si>
    <t>AAACAACTCCAGCAGGTGGAAAGC</t>
  </si>
  <si>
    <t>PLES_01781</t>
  </si>
  <si>
    <t>CCTGCGCCGGGCCGTTCGCC</t>
  </si>
  <si>
    <t>TAGTCCTGCGCCGGGCCGTTCGCC</t>
  </si>
  <si>
    <t>AAACGGCGAACGGCCCGGCGCAGG</t>
  </si>
  <si>
    <t>CTCCTCGCGGCCCAGGGTGA</t>
  </si>
  <si>
    <t>TAGTCTCCTCGCGGCCCAGGGTGA</t>
  </si>
  <si>
    <t>AAACTCACCCTGGGCCGCGAGGAG</t>
  </si>
  <si>
    <t>CGCGGATCTCCTGCACGCGG</t>
  </si>
  <si>
    <t>TAGTCGCGGATCTCCTGCACGCGG</t>
  </si>
  <si>
    <t>AAACCCGCGTGCAGGAGATCCGCG</t>
  </si>
  <si>
    <t>CGTTGGCGATCGCGGTGACC</t>
  </si>
  <si>
    <t>TAGTCGTTGGCGATCGCGGTGACC</t>
  </si>
  <si>
    <t>AAACGGTCACCGCGATCGCCAACG</t>
  </si>
  <si>
    <t>PLES_01791</t>
  </si>
  <si>
    <t>TGGCTCATATCCTGGGGCAT</t>
  </si>
  <si>
    <t>TAGTTGGCTCATATCCTGGGGCAT</t>
  </si>
  <si>
    <t>AAACATGCCCCAGGATATGAGCCA</t>
  </si>
  <si>
    <t>CGAAGAACACCTGGAGAAAC</t>
  </si>
  <si>
    <t>TAGTCGAAGAACACCTGGAGAAAC</t>
  </si>
  <si>
    <t>AAACGTTTCTCCAGGTGTTCTTCG</t>
  </si>
  <si>
    <t>GGAGGAGTTCGAGGGTGGCC</t>
  </si>
  <si>
    <t>TAGTGGAGGAGTTCGAGGGTGGCC</t>
  </si>
  <si>
    <t>AAACGGCCACCCTCGAACTCCTCC</t>
  </si>
  <si>
    <t>TCTCGCTGTCCGGCCGGTCC</t>
  </si>
  <si>
    <t>TAGTTCTCGCTGTCCGGCCGGTCC</t>
  </si>
  <si>
    <t>AAACGGACCGGCCGGACAGCGAGA</t>
  </si>
  <si>
    <t>PLES_01801</t>
  </si>
  <si>
    <t>GATCAGAATCGGTTTGCCCA</t>
  </si>
  <si>
    <t>TAGTGATCAGAATCGGTTTGCCCA</t>
  </si>
  <si>
    <t>AAACTGGGCAAACCGATTCTGATC</t>
  </si>
  <si>
    <t>GGGTGAAGCTCAGCATCTGG</t>
  </si>
  <si>
    <t>TAGTGGGTGAAGCTCAGCATCTGG</t>
  </si>
  <si>
    <t>AAACCCAGATGCTGAGCTTCACCC</t>
  </si>
  <si>
    <t>CTCGTAGCCGGCGGACTTCA</t>
  </si>
  <si>
    <t>TAGTCTCGTAGCCGGCGGACTTCA</t>
  </si>
  <si>
    <t>AAACTGAAGTCCGCCGGCTACGAG</t>
  </si>
  <si>
    <t>GAGGCCTTCCTTGCCGTCCG</t>
  </si>
  <si>
    <t>TAGTGAGGCCTTCCTTGCCGTCCG</t>
  </si>
  <si>
    <t>AAACCGGACGGCAAGGAAGGCCTC</t>
  </si>
  <si>
    <t>PLES_01811</t>
  </si>
  <si>
    <t>GGATGGTAACGAAACACCGA</t>
  </si>
  <si>
    <t>TAGTGGATGGTAACGAAACACCGA</t>
  </si>
  <si>
    <t>AAACTCGGTGTTTCGTTACCATCC</t>
  </si>
  <si>
    <t>CAGCTTCAGCAGCAGGGGCC</t>
  </si>
  <si>
    <t>TAGTCAGCTTCAGCAGCAGGGGCC</t>
  </si>
  <si>
    <t>AAACGGCCCCTGCTGCTGAAGCTG</t>
  </si>
  <si>
    <t>ACGCCCAGGGTAGGGAAAGC</t>
  </si>
  <si>
    <t>TAGTACGCCCAGGGTAGGGAAAGC</t>
  </si>
  <si>
    <t>AAACGCTTTCCCTACCCTGGGCGT</t>
  </si>
  <si>
    <t>CCAGGACCAGCCAGACGCCG</t>
  </si>
  <si>
    <t>TAGTCCAGGACCAGCCAGACGCCG</t>
  </si>
  <si>
    <t>AAACCGGCGTCTGGCTGGTCCTGG</t>
  </si>
  <si>
    <t>PLES_01821</t>
  </si>
  <si>
    <t>ATGTTGCTGAGGGTTTCCAT</t>
  </si>
  <si>
    <t>TAGTATGTTGCTGAGGGTTTCCAT</t>
  </si>
  <si>
    <t>AAACATGGAAACCCTCAGCAACAT</t>
  </si>
  <si>
    <t>CGGCGCTGCGGACGAAGCAC</t>
  </si>
  <si>
    <t>TAGTCGGCGCTGCGGACGAAGCAC</t>
  </si>
  <si>
    <t>AAACGTGCTTCGTCCGCAGCGCCG</t>
  </si>
  <si>
    <t>CTCGGCGAAGCTACCGGCCT</t>
  </si>
  <si>
    <t>TAGTCTCGGCGAAGCTACCGGCCT</t>
  </si>
  <si>
    <t>AAACAGGCCGGTAGCTTCGCCGAG</t>
  </si>
  <si>
    <t>CGTCAGGCCCAGGCGCCTGG</t>
  </si>
  <si>
    <t>TAGTCGTCAGGCCCAGGCGCCTGG</t>
  </si>
  <si>
    <t>AAACCCAGGCGCCTGGGCCTGACG</t>
  </si>
  <si>
    <t>PLES_01831</t>
  </si>
  <si>
    <t>GGATGCAGAGGATACGGACA</t>
  </si>
  <si>
    <t>TAGTGGATGCAGAGGATACGGACA</t>
  </si>
  <si>
    <t>AAACTGTCCGTATCCTCTGCATCC</t>
  </si>
  <si>
    <t>GAAGGCGACTTTGCCGGCGA</t>
  </si>
  <si>
    <t>TAGTGAAGGCGACTTTGCCGGCGA</t>
  </si>
  <si>
    <t>AAACTCGCCGGCAAAGTCGCCTTC</t>
  </si>
  <si>
    <t>CGATGCCGCGGGAACCGCCC</t>
  </si>
  <si>
    <t>TAGTCGATGCCGCGGGAACCGCCC</t>
  </si>
  <si>
    <t>AAACGGGCGGTTCCCGCGGCATCG</t>
  </si>
  <si>
    <t>GGCGGCCAGCCGGCGAACGA</t>
  </si>
  <si>
    <t>TAGTGGCGGCCAGCCGGCGAACGA</t>
  </si>
  <si>
    <t>AAACTCGTTCGCCGGCTGGCCGCC</t>
  </si>
  <si>
    <t>PLES_01841</t>
  </si>
  <si>
    <t>atsA</t>
  </si>
  <si>
    <t>CGACGATCACCAGGAAGTTG</t>
  </si>
  <si>
    <t>TAGTCGACGATCACCAGGAAGTTG</t>
  </si>
  <si>
    <t>AAACCAACTTCCTGGTGATCGTCG</t>
  </si>
  <si>
    <t>ATCGGAGAAGCCCAGGTCGT</t>
  </si>
  <si>
    <t>TAGTATCGGAGAAGCCCAGGTCGT</t>
  </si>
  <si>
    <t>AAACACGACCTGGGCTTCTCCGAT</t>
  </si>
  <si>
    <t>CAGGGCGTCGAGGTTCGGCG</t>
  </si>
  <si>
    <t>TAGTCAGGGCGTCGAGGTTCGGCG</t>
  </si>
  <si>
    <t>AAACCGCCGAACCTCGACGCCCTG</t>
  </si>
  <si>
    <t>AGGCGGTGTGGAAGTCGGTC</t>
  </si>
  <si>
    <t>TAGTAGGCGGTGTGGAAGTCGGTC</t>
  </si>
  <si>
    <t>AAACGACCGACTTCCACACCGCCT</t>
  </si>
  <si>
    <t>PLES_01851</t>
  </si>
  <si>
    <t>ACCAGCGGGGTGCCCGTGGC</t>
  </si>
  <si>
    <t>TAGTACCAGCGGGGTGCCCGTGGC</t>
  </si>
  <si>
    <t>AAACGCCACGGGCACCCCGCTGGT</t>
  </si>
  <si>
    <t>TTCCAGTCGCCGGCCGTCCA</t>
  </si>
  <si>
    <t>TAGTTTCCAGTCGCCGGCCGTCCA</t>
  </si>
  <si>
    <t>AAACTGGACGGCCGGCGACTGGAA</t>
  </si>
  <si>
    <t>CGATCTCCAGGTCGAACTGC</t>
  </si>
  <si>
    <t>TAGTCGATCTCCAGGTCGAACTGC</t>
  </si>
  <si>
    <t>AAACGCAGTTCGACCTGGAGATCG</t>
  </si>
  <si>
    <t>CGCCGTCGTAGTCGCGGTCC</t>
  </si>
  <si>
    <t>TAGTCGCCGTCGTAGTCGCGGTCC</t>
  </si>
  <si>
    <t>AAACGGACCGCGACTACGACGGCG</t>
  </si>
  <si>
    <t>PLES_01861</t>
  </si>
  <si>
    <t>GTTTTATCGATATTCTTCAT</t>
  </si>
  <si>
    <t>TAGTGTTTTATCGATATTCTTCAT</t>
  </si>
  <si>
    <t>AAACATGAAGAATATCGATAAAAC</t>
  </si>
  <si>
    <t>CCGGCTCCAGGCGGGCGAAA</t>
  </si>
  <si>
    <t>TAGTCCGGCTCCAGGCGGGCGAAA</t>
  </si>
  <si>
    <t>AAACTTTCGCCCGCCTGGAGCCGG</t>
  </si>
  <si>
    <t>GAGGGCGGCGGCGCCAGGCG</t>
  </si>
  <si>
    <t>TAGTGAGGGCGGCGGCGCCAGGCG</t>
  </si>
  <si>
    <t>AAACCGCCTGGCGCCGCCGCCCTC</t>
  </si>
  <si>
    <t>CAGGCGCCGGGCGAAAGCCG</t>
  </si>
  <si>
    <t>TAGTCAGGCGCCGGGCGAAAGCCG</t>
  </si>
  <si>
    <t>AAACCGGCTTTCGCCCGGCGCCTG</t>
  </si>
  <si>
    <t>PLES_01871</t>
  </si>
  <si>
    <t>GAAGACGTAAGCGCTTTCAT</t>
  </si>
  <si>
    <t>TAGTGAAGACGTAAGCGCTTTCAT</t>
  </si>
  <si>
    <t>AAACATGAAAGCGCTTACGTCTTC</t>
  </si>
  <si>
    <t>GCGCGGCGAACAGACCGAGC</t>
  </si>
  <si>
    <t>TAGTGCGCGGCGAACAGACCGAGC</t>
  </si>
  <si>
    <t>AAACGCTCGGTCTGTTCGCCGCGC</t>
  </si>
  <si>
    <t>GCGGCACGTAGGCACCGAGC</t>
  </si>
  <si>
    <t>TAGTGCGGCACGTAGGCACCGAGC</t>
  </si>
  <si>
    <t>AAACGCTCGGTGCCTACGTGCCGC</t>
  </si>
  <si>
    <t>GCGGATTTCCTTCGGCGGAG</t>
  </si>
  <si>
    <t>TAGTGCGGATTTCCTTCGGCGGAG</t>
  </si>
  <si>
    <t>AAACCTCCGCCGAAGGAAATCCGC</t>
  </si>
  <si>
    <t>PLES_01881</t>
  </si>
  <si>
    <t>GATCGCCGATTGTTCCTGGC</t>
  </si>
  <si>
    <t>TAGTGATCGCCGATTGTTCCTGGC</t>
  </si>
  <si>
    <t>AAACGCCAGGAACAATCGGCGATC</t>
  </si>
  <si>
    <t>CAGGAAACCAAACTCGTTGA</t>
  </si>
  <si>
    <t>TAGTCAGGAAACCAAACTCGTTGA</t>
  </si>
  <si>
    <t>AAACTCAACGAGTTTGGTTTCCTG</t>
  </si>
  <si>
    <t>GTCGGCGCGCGGGTGGGGGG</t>
  </si>
  <si>
    <t>TAGTGTCGGCGCGCGGGTGGGGGG</t>
  </si>
  <si>
    <t>AAACCCCCCCACCCGCGCGCCGAC</t>
  </si>
  <si>
    <t>ACATACCGCGCATTGCTGAT</t>
  </si>
  <si>
    <t>TAGTACATACCGCGCATTGCTGAT</t>
  </si>
  <si>
    <t>AAACATCAGCAATGCGCGGTATGT</t>
  </si>
  <si>
    <t>PLES_01891</t>
  </si>
  <si>
    <t>ATCCCGGTGCAGATCAGGAT</t>
  </si>
  <si>
    <t>TAGTATCCCGGTGCAGATCAGGAT</t>
  </si>
  <si>
    <t>AAACATCCTGATCTGCACCGGGAT</t>
  </si>
  <si>
    <t>TATCCACCGGCCCGGCGGAA</t>
  </si>
  <si>
    <t>TAGTTATCCACCGGCCCGGCGGAA</t>
  </si>
  <si>
    <t>AAACTTCCGCCGGGCCGGTGGATA</t>
  </si>
  <si>
    <t>GAAAGCCGACGTTGGCCACC</t>
  </si>
  <si>
    <t>TAGTGAAAGCCGACGTTGGCCACC</t>
  </si>
  <si>
    <t>AAACGGTGGCCAACGTCGGCTTTC</t>
  </si>
  <si>
    <t>CAGCGACGACAGCAGCAGGC</t>
  </si>
  <si>
    <t>TAGTCAGCGACGACAGCAGCAGGC</t>
  </si>
  <si>
    <t>AAACGCCTGCTGCTGTCGTCGCTG</t>
  </si>
  <si>
    <t>PLES_01901</t>
  </si>
  <si>
    <t>CGCCCCTTCGGAAAGCGTGC</t>
  </si>
  <si>
    <t>TAGTCGCCCCTTCGGAAAGCGTGC</t>
  </si>
  <si>
    <t>AAACGCACGCTTTCCGAAGGGGCG</t>
  </si>
  <si>
    <t>GCCCCCATCCCCGGCCGTCG</t>
  </si>
  <si>
    <t>TAGTGCCCCCATCCCCGGCCGTCG</t>
  </si>
  <si>
    <t>AAACCGACGGCCGGGGATGGGGGC</t>
  </si>
  <si>
    <t>TGAAGTAGTAGGTGCGAGCG</t>
  </si>
  <si>
    <t>TAGTTGAAGTAGTAGGTGCGAGCG</t>
  </si>
  <si>
    <t>AAACCGCTCGCACCTACTACTTCA</t>
  </si>
  <si>
    <t>TCGGGCTGTCGCGGTAGTCG</t>
  </si>
  <si>
    <t>TAGTTCGGGCTGTCGCGGTAGTCG</t>
  </si>
  <si>
    <t>AAACCGACTACCGCGACAGCCCGA</t>
  </si>
  <si>
    <t>PLES_01911</t>
  </si>
  <si>
    <t>GAGCAAGAGCGAAGGGCATA</t>
  </si>
  <si>
    <t>TAGTGAGCAAGAGCGAAGGGCATA</t>
  </si>
  <si>
    <t>AAACTATGCCCTTCGCTCTTGCTC</t>
  </si>
  <si>
    <t>ACAGCGGTGCAAGCAGCGAA</t>
  </si>
  <si>
    <t>TAGTACAGCGGTGCAAGCAGCGAA</t>
  </si>
  <si>
    <t>AAACTTCGCTGCTTGCACCGCTGT</t>
  </si>
  <si>
    <t>GGCCAGCGGATAGGGCGCGG</t>
  </si>
  <si>
    <t>TAGTGGCCAGCGGATAGGGCGCGG</t>
  </si>
  <si>
    <t>AAACCCGCGCCCTATCCGCTGGCC</t>
  </si>
  <si>
    <t>GTCGGCCAGGCGCGGTGGGT</t>
  </si>
  <si>
    <t>TAGTGTCGGCCAGGCGCGGTGGGT</t>
  </si>
  <si>
    <t>AAACACCCACCGCGCCTGGCCGAC</t>
  </si>
  <si>
    <t>PLES_01921</t>
  </si>
  <si>
    <t>GGGCGATGAAGTAACGCAGT</t>
  </si>
  <si>
    <t>TAGTGGGCGATGAAGTAACGCAGT</t>
  </si>
  <si>
    <t>AAACACTGCGTTACTTCATCGCCC</t>
  </si>
  <si>
    <t>CGAAACTGCGGTGTTCGGCG</t>
  </si>
  <si>
    <t>TAGTCGAAACTGCGGTGTTCGGCG</t>
  </si>
  <si>
    <t>AAACCGCCGAACACCGCAGTTTCG</t>
  </si>
  <si>
    <t>TGCCCATGGCGTCCGCCGCG</t>
  </si>
  <si>
    <t>TAGTTGCCCATGGCGTCCGCCGCG</t>
  </si>
  <si>
    <t>AAACCGCGGCGGACGCCATGGGCA</t>
  </si>
  <si>
    <t>GCTCCAGGCCCTGGATGCTG</t>
  </si>
  <si>
    <t>TAGTGCTCCAGGCCCTGGATGCTG</t>
  </si>
  <si>
    <t>AAACCAGCATCCAGGGCCTGGAGC</t>
  </si>
  <si>
    <t>PLES_01931</t>
  </si>
  <si>
    <t>GGCGGAGCGGCAGGCGGTAG</t>
  </si>
  <si>
    <t>TAGTGGCGGAGCGGCAGGCGGTAG</t>
  </si>
  <si>
    <t>AAACCTACCGCCTGCCGCTCCGCC</t>
  </si>
  <si>
    <t>CGGAGCCGCCGGGCGGCGTT</t>
  </si>
  <si>
    <t>TAGTCGGAGCCGCCGGGCGGCGTT</t>
  </si>
  <si>
    <t>AAACAACGCCGCCCGGCGGCTCCG</t>
  </si>
  <si>
    <t>CAGCAGGGCCAGGGCGTAGT</t>
  </si>
  <si>
    <t>TAGTCAGCAGGGCCAGGGCGTAGT</t>
  </si>
  <si>
    <t>AAACACTACGCCCTGGCCCTGCTG</t>
  </si>
  <si>
    <t>GGCCGGCAACGCACCGCCGA</t>
  </si>
  <si>
    <t>TAGTGGCCGGCAACGCACCGCCGA</t>
  </si>
  <si>
    <t>AAACTCGGCGGTGCGTTGCCGGCC</t>
  </si>
  <si>
    <t>PLES_01941</t>
  </si>
  <si>
    <t>GAGCCGTACCGGCGTGGCGA</t>
  </si>
  <si>
    <t>TAGTGAGCCGTACCGGCGTGGCGA</t>
  </si>
  <si>
    <t>AAACTCGCCACGCCGGTACGGCTC</t>
  </si>
  <si>
    <t>GCGCCGATCCGTCCGGCGAC</t>
  </si>
  <si>
    <t>TAGTGCGCCGATCCGTCCGGCGAC</t>
  </si>
  <si>
    <t>AAACGTCGCCGGACGGATCGGCGC</t>
  </si>
  <si>
    <t>TGTGGCGTACCAGGGCGGCC</t>
  </si>
  <si>
    <t>TAGTTGTGGCGTACCAGGGCGGCC</t>
  </si>
  <si>
    <t>AAACGGCCGCCCTGGTACGCCACA</t>
  </si>
  <si>
    <t>CGTCGAGATGGCTCTGGTCC</t>
  </si>
  <si>
    <t>TAGTCGTCGAGATGGCTCTGGTCC</t>
  </si>
  <si>
    <t>AAACGGACCAGAGCCATCTCGACG</t>
  </si>
  <si>
    <t>PLES_01951</t>
  </si>
  <si>
    <t>GTTGCCGGGCGGTGGCGGAT</t>
  </si>
  <si>
    <t>TAGTGTTGCCGGGCGGTGGCGGAT</t>
  </si>
  <si>
    <t>AAACATCCGCCACCGCCCGGCAAC</t>
  </si>
  <si>
    <t>GCCTCGGCGACCTCGGGTTC</t>
  </si>
  <si>
    <t>TAGTGCCTCGGCGACCTCGGGTTC</t>
  </si>
  <si>
    <t>AAACGAACCCGAGGTCGCCGAGGC</t>
  </si>
  <si>
    <t>GCGCCTCCAGGGGGGTGATG</t>
  </si>
  <si>
    <t>TAGTGCGCCTCCAGGGGGGTGATG</t>
  </si>
  <si>
    <t>AAACCATCACCCCCCTGGAGGCGC</t>
  </si>
  <si>
    <t>CCACGGACTTCGGCGCCCAG</t>
  </si>
  <si>
    <t>TAGTCCACGGACTTCGGCGCCCAG</t>
  </si>
  <si>
    <t>AAACCTGGGCGCCGAAGTCCGTGG</t>
  </si>
  <si>
    <t>PLES_01961</t>
  </si>
  <si>
    <t>pntAA</t>
  </si>
  <si>
    <t>CACCGGCATGGGTCTCGAGG</t>
  </si>
  <si>
    <t>TAGTCACCGGCATGGGTCTCGAGG</t>
  </si>
  <si>
    <t>AAACCCTCGAGACCCATGCCGGTG</t>
  </si>
  <si>
    <t>CTTGACGGTTTCCGGGGTGG</t>
  </si>
  <si>
    <t>TAGTCTTGACGGTTTCCGGGGTGG</t>
  </si>
  <si>
    <t>AAACCCACCCCGGAAACCGTCAAG</t>
  </si>
  <si>
    <t>GGACGATCACCTGGTGGCCT</t>
  </si>
  <si>
    <t>TAGTGGACGATCACCTGGTGGCCT</t>
  </si>
  <si>
    <t>AAACAGGCCACCAGGTGATCGTCC</t>
  </si>
  <si>
    <t>CGTTGACGCCGGCGCCGCTC</t>
  </si>
  <si>
    <t>TAGTCGTTGACGCCGGCGCCGCTC</t>
  </si>
  <si>
    <t>AAACGAGCGGCGCCGGCGTCAACG</t>
  </si>
  <si>
    <t>PLES_01971</t>
  </si>
  <si>
    <t>pntB</t>
  </si>
  <si>
    <t>TGAGGTACAGGAGGGTGACC</t>
  </si>
  <si>
    <t>TAGTTGAGGTACAGGAGGGTGACC</t>
  </si>
  <si>
    <t>AAACGGTCACCCTCCTGTACCTCA</t>
  </si>
  <si>
    <t>GGCCTGGATGAAGCAGACCG</t>
  </si>
  <si>
    <t>TAGTGGCCTGGATGAAGCAGACCG</t>
  </si>
  <si>
    <t>AAACCGGTCTGCTTCATCCAGGCC</t>
  </si>
  <si>
    <t>CGGGTGCGACAGGCCTTTCA</t>
  </si>
  <si>
    <t>TAGTCGGGTGCGACAGGCCTTTCA</t>
  </si>
  <si>
    <t>AAACTGAAAGGCCTGTCGCACCCG</t>
  </si>
  <si>
    <t>TTGCCGCGGCGCGAGGTGGT</t>
  </si>
  <si>
    <t>TAGTTTGCCGCGGCGCGAGGTGGT</t>
  </si>
  <si>
    <t>AAACACCACCTCGCGCCGCGGCAA</t>
  </si>
  <si>
    <t>PLES_01981</t>
  </si>
  <si>
    <t>tonB2</t>
  </si>
  <si>
    <t>GTGCGGGCATCGACGGGCTG</t>
  </si>
  <si>
    <t>TAGTGTGCGGGCATCGACGGGCTG</t>
  </si>
  <si>
    <t>AAACCAGCCCGTCGATGCCCGCAC</t>
  </si>
  <si>
    <t>CCGCCGGGCGTCTCGCGCCA</t>
  </si>
  <si>
    <t>TAGTCCGCCGGGCGTCTCGCGCCA</t>
  </si>
  <si>
    <t>AAACTGGCGCGAGACGCCCGGCGG</t>
  </si>
  <si>
    <t>CCGGCCGACCGAGCGCCACC</t>
  </si>
  <si>
    <t>TAGTCCGGCCGACCGAGCGCCACC</t>
  </si>
  <si>
    <t>AAACGGTGGCGCTCGGTCGGCCGG</t>
  </si>
  <si>
    <t>GGCGAACCAGGTGCAACGCC</t>
  </si>
  <si>
    <t>TAGTGGCGAACCAGGTGCAACGCC</t>
  </si>
  <si>
    <t>AAACGGCGTTGCACCTGGTTCGCC</t>
  </si>
  <si>
    <t>PLES_01991</t>
  </si>
  <si>
    <t>exbB1</t>
  </si>
  <si>
    <t>TTCGACGGATTCGAGCGGGG</t>
  </si>
  <si>
    <t>TAGTTTCGACGGATTCGAGCGGGG</t>
  </si>
  <si>
    <t>AAACCCCCGCTCGAATCCGTCGAA</t>
  </si>
  <si>
    <t>GCCGACCAGCAGCCAGATGA</t>
  </si>
  <si>
    <t>TAGTGCCGACCAGCAGCCAGATGA</t>
  </si>
  <si>
    <t>AAACTCATCTGGCTGCTGGTCGGC</t>
  </si>
  <si>
    <t>GGCCAGGCCCCAGGTGACCA</t>
  </si>
  <si>
    <t>TAGTGGCCAGGCCCCAGGTGACCA</t>
  </si>
  <si>
    <t>AAACTGGTCACCTGGGGCCTGGCC</t>
  </si>
  <si>
    <t>GAACTGCACGCCCTTGACCA</t>
  </si>
  <si>
    <t>TAGTGAACTGCACGCCCTTGACCA</t>
  </si>
  <si>
    <t>AAACTGGTCAAGGGCGTGCAGTTC</t>
  </si>
  <si>
    <t>PLES_02001</t>
  </si>
  <si>
    <t>exbD1</t>
  </si>
  <si>
    <t>GTCGCTGTCCTGGGTCGAGA</t>
  </si>
  <si>
    <t>TAGTGTCGCTGTCCTGGGTCGAGA</t>
  </si>
  <si>
    <t>AAACTCTCGACCCAGGACAGCGAC</t>
  </si>
  <si>
    <t>GGGTGACGTTGATTTCGGAA</t>
  </si>
  <si>
    <t>TAGTGGGTGACGTTGATTTCGGAA</t>
  </si>
  <si>
    <t>AAACTTCCGAAATCAACGTCACCC</t>
  </si>
  <si>
    <t>CCAACATCACGTCGACCAGC</t>
  </si>
  <si>
    <t>TAGTCCAACATCACGTCGACCAGC</t>
  </si>
  <si>
    <t>AAACGCTGGTCGACGTGATGTTGG</t>
  </si>
  <si>
    <t>GGGATCGAGTTGGTCAGCAG</t>
  </si>
  <si>
    <t>TAGTGGGATCGAGTTGGTCAGCAG</t>
  </si>
  <si>
    <t>AAACCTGCTGACCAACTCGATCCC</t>
  </si>
  <si>
    <t>PLES_02011</t>
  </si>
  <si>
    <t>GGGATGGAGAGGAAATTTCT</t>
  </si>
  <si>
    <t>TAGTGGGATGGAGAGGAAATTTCT</t>
  </si>
  <si>
    <t>AAACAGAAATTTCCTCTCCATCCC</t>
  </si>
  <si>
    <t>CAGATGCGCTCCGGATGGCT</t>
  </si>
  <si>
    <t>TAGTCAGATGCGCTCCGGATGGCT</t>
  </si>
  <si>
    <t>AAACAGCCATCCGGAGCGCATCTG</t>
  </si>
  <si>
    <t>GCTGGGATGCTGGGTGCGGC</t>
  </si>
  <si>
    <t>TAGTGCTGGGATGCTGGGTGCGGC</t>
  </si>
  <si>
    <t>AAACGCCGCACCCAGCATCCCAGC</t>
  </si>
  <si>
    <t>TCCTTCGACTTCCCATTCAC</t>
  </si>
  <si>
    <t>TAGTTCCTTCGACTTCCCATTCAC</t>
  </si>
  <si>
    <t>AAACGTGAATGGGAAGTCGAAGGA</t>
  </si>
  <si>
    <t>PLES_02021</t>
  </si>
  <si>
    <t>ACGGACGCGTTCGCTGTGCA</t>
  </si>
  <si>
    <t>TAGTACGGACGCGTTCGCTGTGCA</t>
  </si>
  <si>
    <t>AAACTGCACAGCGAACGCGTCCGT</t>
  </si>
  <si>
    <t>TCTTCCGAGCCGTACCAACC</t>
  </si>
  <si>
    <t>TAGTTCTTCCGAGCCGTACCAACC</t>
  </si>
  <si>
    <t>AAACGGTTGGTACGGCTCGGAAGA</t>
  </si>
  <si>
    <t>CTGCCAGTGACTTTGCCAAT</t>
  </si>
  <si>
    <t>TAGTCTGCCAGTGACTTTGCCAAT</t>
  </si>
  <si>
    <t>AAACATTGGCAAAGTCACTGGCAG</t>
  </si>
  <si>
    <t>TGCTCGACCCGTGAGGCATT</t>
  </si>
  <si>
    <t>TAGTTGCTCGACCCGTGAGGCATT</t>
  </si>
  <si>
    <t>AAACAATGCCTCACGGGTCGAGCA</t>
  </si>
  <si>
    <t>PLES_02031</t>
  </si>
  <si>
    <t>mdcA</t>
  </si>
  <si>
    <t>CACTGCGGCGGGGGAGAGAT</t>
  </si>
  <si>
    <t>TAGTCACTGCGGCGGGGGAGAGAT</t>
  </si>
  <si>
    <t>AAACATCTCTCCCCCGCCGCAGTG</t>
  </si>
  <si>
    <t>GGCGCCGCTGCTTTTCCTGG</t>
  </si>
  <si>
    <t>TAGTGGCGCCGCTGCTTTTCCTGG</t>
  </si>
  <si>
    <t>AAACCCAGGAAAAGCAGCGGCGCC</t>
  </si>
  <si>
    <t>GCAGCACCGCGCCGTCAGCC</t>
  </si>
  <si>
    <t>TAGTGCAGCACCGCGCCGTCAGCC</t>
  </si>
  <si>
    <t>AAACGGCTGACGGCGCGGTGCTGC</t>
  </si>
  <si>
    <t>GCGGCGACCAGGCGTTCGCG</t>
  </si>
  <si>
    <t>TAGTGCGGCGACCAGGCGTTCGCG</t>
  </si>
  <si>
    <t>AAACCGCGAACGCCTGGTCGCCGC</t>
  </si>
  <si>
    <t>PLES_02041</t>
  </si>
  <si>
    <t>CGTCGCCGCGAGGTTCGCGA</t>
  </si>
  <si>
    <t>TAGTCGTCGCCGCGAGGTTCGCGA</t>
  </si>
  <si>
    <t>AAACTCGCGAACCTCGCGGCGACG</t>
  </si>
  <si>
    <t>GGCCAGGCATTCGCCGAGGT</t>
  </si>
  <si>
    <t>TAGTGGCCAGGCATTCGCCGAGGT</t>
  </si>
  <si>
    <t>AAACACCTCGGCGAATGCCTGGCC</t>
  </si>
  <si>
    <t>CAGTTCGGCTTCGTCGATGA</t>
  </si>
  <si>
    <t>TAGTCAGTTCGGCTTCGTCGATGA</t>
  </si>
  <si>
    <t>AAACTCATCGACGAAGCCGAACTG</t>
  </si>
  <si>
    <t>CGGTCCACCAGGGCCGGCTT</t>
  </si>
  <si>
    <t>TAGTCGGTCCACCAGGGCCGGCTT</t>
  </si>
  <si>
    <t>AAACAAGCCGGCCCTGGTGGACCG</t>
  </si>
  <si>
    <t>PLES_02051</t>
  </si>
  <si>
    <t>mdcC</t>
  </si>
  <si>
    <t>GGCGGGAAATTCGAAGGTCA</t>
  </si>
  <si>
    <t>TAGTGGCGGGAAATTCGAAGGTCA</t>
  </si>
  <si>
    <t>AAACTGACCTTCGAATTTCCCGCC</t>
  </si>
  <si>
    <t>GCGACCGCGCGCCGGAGCGC</t>
  </si>
  <si>
    <t>TAGTGCGACCGCGCGCCGGAGCGC</t>
  </si>
  <si>
    <t>AAACGCGCTCCGGCGCGCGGTCGC</t>
  </si>
  <si>
    <t>GTCGCCGGAGCCGACGCAGC</t>
  </si>
  <si>
    <t>TAGTGTCGCCGGAGCCGACGCAGC</t>
  </si>
  <si>
    <t>AAACGCTGCGTCGGCTCCGGCGAC</t>
  </si>
  <si>
    <t>CTCAGCGCGCCTCCGGCGGC</t>
  </si>
  <si>
    <t>TAGTCTCAGCGCGCCTCCGGCGGC</t>
  </si>
  <si>
    <t>AAACGCCGCCGGAGGCGCGCTGAG</t>
  </si>
  <si>
    <t>PLES_02061</t>
  </si>
  <si>
    <t>mdcD</t>
  </si>
  <si>
    <t>TGAAGCTGCGCAGCGCCAGC</t>
  </si>
  <si>
    <t>TAGTTGAAGCTGCGCAGCGCCAGC</t>
  </si>
  <si>
    <t>AAACGCTGGCGCTGCGCAGCTTCA</t>
  </si>
  <si>
    <t>GCGTTGGCGCGCTCCCAGTT</t>
  </si>
  <si>
    <t>TAGTGCGTTGGCGCGCTCCCAGTT</t>
  </si>
  <si>
    <t>AAACAACTGGGAGCGCGCCAACGC</t>
  </si>
  <si>
    <t>GCCCGCGTCAAGCAGGGCAC</t>
  </si>
  <si>
    <t>TAGTGCCCGCGTCAAGCAGGGCAC</t>
  </si>
  <si>
    <t>AAACGTGCCCTGCTTGACGCGGGC</t>
  </si>
  <si>
    <t>CAGCCAGGGCGACTGCACGC</t>
  </si>
  <si>
    <t>TAGTCAGCCAGGGCGACTGCACGC</t>
  </si>
  <si>
    <t>AAACGCGTGCAGTCGCCCTGGCTG</t>
  </si>
  <si>
    <t>PLES_02071</t>
  </si>
  <si>
    <t>mdcE</t>
  </si>
  <si>
    <t>GGCCACGGGAAGCGAACGGT</t>
  </si>
  <si>
    <t>TAGTGGCCACGGGAAGCGAACGGT</t>
  </si>
  <si>
    <t>AAACACCGTTCGCTTCCCGTGGCC</t>
  </si>
  <si>
    <t>ACCGGCCAGCGCCTGGAACC</t>
  </si>
  <si>
    <t>TAGTACCGGCCAGCGCCTGGAACC</t>
  </si>
  <si>
    <t>AAACGGTTCCAGGCGCTGGCCGGT</t>
  </si>
  <si>
    <t>GATCGCCGGGACGCGGCGCG</t>
  </si>
  <si>
    <t>TAGTGATCGCCGGGACGCGGCGCG</t>
  </si>
  <si>
    <t>AAACCGCGCCGCGTCCCGGCGATC</t>
  </si>
  <si>
    <t>TCGGCGACGCGCAACGAAGC</t>
  </si>
  <si>
    <t>TAGTTCGGCGACGCGCAACGAAGC</t>
  </si>
  <si>
    <t>AAACGCTTCGTTGCGCGTCGCCGA</t>
  </si>
  <si>
    <t>PLES_02081</t>
  </si>
  <si>
    <t>TGAGCTGTTCGCGATGACCA</t>
  </si>
  <si>
    <t>TAGTTGAGCTGTTCGCGATGACCA</t>
  </si>
  <si>
    <t>AAACTGGTCATCGCGAACAGCTCA</t>
  </si>
  <si>
    <t>AGGAGCGAGCCGTCGCCGGC</t>
  </si>
  <si>
    <t>TAGTAGGAGCGAGCCGTCGCCGGC</t>
  </si>
  <si>
    <t>AAACGCCGGCGACGGCTCGCTCCT</t>
  </si>
  <si>
    <t>GCCCTGCGACGCATCGGATC</t>
  </si>
  <si>
    <t>TAGTGCCCTGCGACGCATCGGATC</t>
  </si>
  <si>
    <t>AAACGATCCGATGCGTCGCAGGGC</t>
  </si>
  <si>
    <t>AGGAGCAAGTCATGGGGTTC</t>
  </si>
  <si>
    <t>TAGTAGGAGCAAGTCATGGGGTTC</t>
  </si>
  <si>
    <t>AAACGAACCCCATGACTTGCTCCT</t>
  </si>
  <si>
    <t>PLES_02091</t>
  </si>
  <si>
    <t>TTGGGCGCCCTGGCCGGGAT</t>
  </si>
  <si>
    <t>TAGTTTGGGCGCCCTGGCCGGGAT</t>
  </si>
  <si>
    <t>AAACATCCCGGCCAGGGCGCCCAA</t>
  </si>
  <si>
    <t>GGCAAGGCCGCGAGCATGCC</t>
  </si>
  <si>
    <t>TAGTGGCAAGGCCGCGAGCATGCC</t>
  </si>
  <si>
    <t>AAACGGCATGCTCGCGGCCTTGCC</t>
  </si>
  <si>
    <t>GGCGCGCACCGGCGGTTCGT</t>
  </si>
  <si>
    <t>TAGTGGCGCGCACCGGCGGTTCGT</t>
  </si>
  <si>
    <t>AAACACGAACCGCCGGTGCGCGCC</t>
  </si>
  <si>
    <t>GACAGTCCGCCGCCTGCTCC</t>
  </si>
  <si>
    <t>TAGTGACAGTCCGCCGCCTGCTCC</t>
  </si>
  <si>
    <t>AAACGGAGCAGGCGGCGGACTGTC</t>
  </si>
  <si>
    <t>PLES_02101</t>
  </si>
  <si>
    <t>GATCTCGCCGATGAACAGCC</t>
  </si>
  <si>
    <t>TAGTGATCTCGCCGATGAACAGCC</t>
  </si>
  <si>
    <t>AAACGGCTGTTCATCGGCGAGATC</t>
  </si>
  <si>
    <t>GCACGCCGAGCAGCACGCCA</t>
  </si>
  <si>
    <t>TAGTGCACGCCGAGCAGCACGCCA</t>
  </si>
  <si>
    <t>AAACTGGCGTGCTGCTCGGCGTGC</t>
  </si>
  <si>
    <t>CCGACGCCACCGACGTTGGC</t>
  </si>
  <si>
    <t>TAGTCCGACGCCACCGACGTTGGC</t>
  </si>
  <si>
    <t>AAACGCCAACGTCGGTGGCGTCGG</t>
  </si>
  <si>
    <t>AGAGCAGGCCACGCTTGCCC</t>
  </si>
  <si>
    <t>TAGTAGAGCAGGCCACGCTTGCCC</t>
  </si>
  <si>
    <t>AAACGGGCAAGCGTGGCCTGCTCT</t>
  </si>
  <si>
    <t>PLES_02111</t>
  </si>
  <si>
    <t>TTTGTTCAGGGACTCGAACA</t>
  </si>
  <si>
    <t>TAGTTTTGTTCAGGGACTCGAACA</t>
  </si>
  <si>
    <t>AAACTGTTCGAGTCCCTGAACAAA</t>
  </si>
  <si>
    <t>TGATGGCGAAGCCGCTGATC</t>
  </si>
  <si>
    <t>TAGTTGATGGCGAAGCCGCTGATC</t>
  </si>
  <si>
    <t>AAACGATCAGCGGCTTCGCCATCA</t>
  </si>
  <si>
    <t>CAACCAGTAGGACACCGCCA</t>
  </si>
  <si>
    <t>TAGTCAACCAGTAGGACACCGCCA</t>
  </si>
  <si>
    <t>AAACTGGCGGTGTCCTACTGGTTG</t>
  </si>
  <si>
    <t>CGTGCAGGCGCCCGCGGGTG</t>
  </si>
  <si>
    <t>TAGTCGTGCAGGCGCCCGCGGGTG</t>
  </si>
  <si>
    <t>AAACCACCCGCGGGCGCCTGCACG</t>
  </si>
  <si>
    <t>PLES_02121</t>
  </si>
  <si>
    <t>GAAGGTTTCCAGCTTCTTGA</t>
  </si>
  <si>
    <t>TAGTGAAGGTTTCCAGCTTCTTGA</t>
  </si>
  <si>
    <t>AAACTCAAGAAGCTGGAAACCTTC</t>
  </si>
  <si>
    <t>CAGGTTGCCGGTGCGCATGA</t>
  </si>
  <si>
    <t>TAGTCAGGTTGCCGGTGCGCATGA</t>
  </si>
  <si>
    <t>AAACTCATGCGCACCGGCAACCTG</t>
  </si>
  <si>
    <t>GCGGTGCACGCTGACGTTGC</t>
  </si>
  <si>
    <t>TAGTGCGGTGCACGCTGACGTTGC</t>
  </si>
  <si>
    <t>AAACGCAACGTCAGCGTGCACCGC</t>
  </si>
  <si>
    <t>GGCGCTTTCCAGCGAGTGGA</t>
  </si>
  <si>
    <t>TAGTGGCGCTTTCCAGCGAGTGGA</t>
  </si>
  <si>
    <t>AAACTCCACTCGCTGGAAAGCGCC</t>
  </si>
  <si>
    <t>PLES_02131</t>
  </si>
  <si>
    <t>CGAACAGCAGGGCGGGCAAC</t>
  </si>
  <si>
    <t>TAGTCGAACAGCAGGGCGGGCAAC</t>
  </si>
  <si>
    <t>AAACGTTGCCCGCCCTGCTGTTCG</t>
  </si>
  <si>
    <t>GCTGGCGCAGCCGGTCAGCG</t>
  </si>
  <si>
    <t>TAGTGCTGGCGCAGCCGGTCAGCG</t>
  </si>
  <si>
    <t>AAACCGCTGACCGGCTGCGCCAGC</t>
  </si>
  <si>
    <t>CGGCCACCGGGGCGATGGGC</t>
  </si>
  <si>
    <t>TAGTCGGCCACCGGGGCGATGGGC</t>
  </si>
  <si>
    <t>AAACGCCCATCGCCCCGGTGGCCG</t>
  </si>
  <si>
    <t>GAGGTCGGTTTTCACCGCGC</t>
  </si>
  <si>
    <t>TAGTGAGGTCGGTTTTCACCGCGC</t>
  </si>
  <si>
    <t>AAACGCGCGGTGAAAACCGACCTC</t>
  </si>
  <si>
    <t>PLES_02141</t>
  </si>
  <si>
    <t>CTTGAGTTGCCGCAAGGTAT</t>
  </si>
  <si>
    <t>TAGTCTTGAGTTGCCGCAAGGTAT</t>
  </si>
  <si>
    <t>AAACATACCTTGCGGCAACTCAAG</t>
  </si>
  <si>
    <t>CACGCTGCCGCATTCCACGG</t>
  </si>
  <si>
    <t>TAGTCACGCTGCCGCATTCCACGG</t>
  </si>
  <si>
    <t>AAACCCGTGGAATGCGGCAGCGTG</t>
  </si>
  <si>
    <t>GTACAGCTTGCGCGAGGCCT</t>
  </si>
  <si>
    <t>TAGTGTACAGCTTGCGCGAGGCCT</t>
  </si>
  <si>
    <t>AAACAGGCCTCGCGCAAGCTGTAC</t>
  </si>
  <si>
    <t>CGCCGTGGAGATCGACGGCT</t>
  </si>
  <si>
    <t>TAGTCGCCGTGGAGATCGACGGCT</t>
  </si>
  <si>
    <t>AAACAGCCGTCGATCTCCACGGCG</t>
  </si>
  <si>
    <t>PLES_02151</t>
  </si>
  <si>
    <t>CAGCTTTTTCTTATGTCCCG</t>
  </si>
  <si>
    <t>TAGTCAGCTTTTTCTTATGTCCCG</t>
  </si>
  <si>
    <t>AAACCGGGACATAAGAAAAAGCTG</t>
  </si>
  <si>
    <t>CAGCACGACGCACTTTGCCG</t>
  </si>
  <si>
    <t>TAGTCAGCACGACGCACTTTGCCG</t>
  </si>
  <si>
    <t>AAACCGGCAAAGTGCGTCGTGCTG</t>
  </si>
  <si>
    <t>GCTGCCGAGCGTCGCGGCGC</t>
  </si>
  <si>
    <t>TAGTGCTGCCGAGCGTCGCGGCGC</t>
  </si>
  <si>
    <t>AAACGCGCCGCGACGCTCGGCAGC</t>
  </si>
  <si>
    <t>CCGCGCTGCAAGCAAGTTGC</t>
  </si>
  <si>
    <t>TAGTCCGCGCTGCAAGCAAGTTGC</t>
  </si>
  <si>
    <t>AAACGCAACTTGCTTGCAGCGCGG</t>
  </si>
  <si>
    <t>PLES_02161</t>
  </si>
  <si>
    <t>GTCGATGAAGCGCTGTGTCG</t>
  </si>
  <si>
    <t>TAGTGTCGATGAAGCGCTGTGTCG</t>
  </si>
  <si>
    <t>AAACCGACACAGCGCTTCATCGAC</t>
  </si>
  <si>
    <t>ACGCTGGCGGCCGCCGATCA</t>
  </si>
  <si>
    <t>TAGTACGCTGGCGGCCGCCGATCA</t>
  </si>
  <si>
    <t>AAACTGATCGGCGGCCGCCAGCGT</t>
  </si>
  <si>
    <t>AAGGTAGCGCCGCTGGCGGC</t>
  </si>
  <si>
    <t>TAGTAAGGTAGCGCCGCTGGCGGC</t>
  </si>
  <si>
    <t>AAACGCCGCCAGCGGCGCTACCTT</t>
  </si>
  <si>
    <t>GCGATTGCTCGCCGGATCGA</t>
  </si>
  <si>
    <t>TAGTGCGATTGCTCGCCGGATCGA</t>
  </si>
  <si>
    <t>AAACTCGATCCGGCGAGCAATCGC</t>
  </si>
  <si>
    <t>PLES_02171</t>
  </si>
  <si>
    <t>AGGGCCGGCTCACGCACGTT</t>
  </si>
  <si>
    <t>TAGTAGGGCCGGCTCACGCACGTT</t>
  </si>
  <si>
    <t>AAACAACGTGCGTGAGCCGGCCCT</t>
  </si>
  <si>
    <t>GCGGTCCCAGCCCGAGCACG</t>
  </si>
  <si>
    <t>TAGTGCGGTCCCAGCCCGAGCACG</t>
  </si>
  <si>
    <t>AAACCGTGCTCGGGCTGGGACCGC</t>
  </si>
  <si>
    <t>CTGGGAAACCACCAGGCCGA</t>
  </si>
  <si>
    <t>TAGTCTGGGAAACCACCAGGCCGA</t>
  </si>
  <si>
    <t>AAACTCGGCCTGGTGGTTTCCCAG</t>
  </si>
  <si>
    <t>GAAGCCGAGGCCGGCCGTCC</t>
  </si>
  <si>
    <t>TAGTGAAGCCGAGGCCGGCCGTCC</t>
  </si>
  <si>
    <t>AAACGGACGGCCGGCCTCGGCTTC</t>
  </si>
  <si>
    <t>PLES_02181</t>
  </si>
  <si>
    <t>GCGCTGCGGGTTGAGCTGAG</t>
  </si>
  <si>
    <t>TAGTGCGCTGCGGGTTGAGCTGAG</t>
  </si>
  <si>
    <t>AAACCTCAGCTCAACCCGCAGCGC</t>
  </si>
  <si>
    <t>GTCCAGTTGCTGGTAGTCGC</t>
  </si>
  <si>
    <t>TAGTGTCCAGTTGCTGGTAGTCGC</t>
  </si>
  <si>
    <t>AAACGCGACTACCAGCAACTGGAC</t>
  </si>
  <si>
    <t>GAAGGCGTGGATGTGGTGCG</t>
  </si>
  <si>
    <t>TAGTGAAGGCGTGGATGTGGTGCG</t>
  </si>
  <si>
    <t>AAACCGCACCACATCCACGCCTTC</t>
  </si>
  <si>
    <t>GGTTCAGCGCCTTCTGGTCG</t>
  </si>
  <si>
    <t>TAGTGGTTCAGCGCCTTCTGGTCG</t>
  </si>
  <si>
    <t>AAACCGACCAGAAGGCGCTGAACC</t>
  </si>
  <si>
    <t>PLES_02191</t>
  </si>
  <si>
    <t>CTGGTGCAAGGACTTGAACA</t>
  </si>
  <si>
    <t>TAGTCTGGTGCAAGGACTTGAACA</t>
  </si>
  <si>
    <t>AAACTGTTCAAGTCCTTGCACCAG</t>
  </si>
  <si>
    <t>CAGGCCGAACAGGGACAACC</t>
  </si>
  <si>
    <t>TAGTCAGGCCGAACAGGGACAACC</t>
  </si>
  <si>
    <t>AAACGGTTGTCCCTGTTCGGCCTG</t>
  </si>
  <si>
    <t>AGGAGATCACCGTCAGGCTC</t>
  </si>
  <si>
    <t>TAGTAGGAGATCACCGTCAGGCTC</t>
  </si>
  <si>
    <t>AAACGAGCCTGACGGTGATCTCCT</t>
  </si>
  <si>
    <t>GAAATAGGCCTGTTCCTGGG</t>
  </si>
  <si>
    <t>TAGTGAAATAGGCCTGTTCCTGGG</t>
  </si>
  <si>
    <t>AAACCCCAGGAACAGGCCTATTTC</t>
  </si>
  <si>
    <t>PLES_02201</t>
  </si>
  <si>
    <t>CCGTGGATGGATGCGGACAT</t>
  </si>
  <si>
    <t>TAGTCCGTGGATGGATGCGGACAT</t>
  </si>
  <si>
    <t>AAACATGTCCGCATCCATCCACGG</t>
  </si>
  <si>
    <t>GTCGGCGGCGAAGGGGGTGA</t>
  </si>
  <si>
    <t>TAGTGTCGGCGGCGAAGGGGGTGA</t>
  </si>
  <si>
    <t>AAACTCACCCCCTTCGCCGCCGAC</t>
  </si>
  <si>
    <t>TCGATGGAGCGGCCGAGGGC</t>
  </si>
  <si>
    <t>TAGTTCGATGGAGCGGCCGAGGGC</t>
  </si>
  <si>
    <t>AAACGCCCTCGGCCGCTCCATCGA</t>
  </si>
  <si>
    <t>GGTGCTGCCGAGCGGGGCGA</t>
  </si>
  <si>
    <t>TAGTGGTGCTGCCGAGCGGGGCGA</t>
  </si>
  <si>
    <t>AAACTCGCCCCGCTCGGCAGCACC</t>
  </si>
  <si>
    <t>PLES_02211</t>
  </si>
  <si>
    <t>TGCTGGATCAGTTGATCCTT</t>
  </si>
  <si>
    <t>TAGTTGCTGGATCAGTTGATCCTT</t>
  </si>
  <si>
    <t>AAACAAGGATCAACTGATCCAGCA</t>
  </si>
  <si>
    <t>CAGTCCACGTATTATCGCCG</t>
  </si>
  <si>
    <t>TAGTCAGTCCACGTATTATCGCCG</t>
  </si>
  <si>
    <t>AAACCGGCGATAATACGTGGACTG</t>
  </si>
  <si>
    <t>AGGTCAGGGCCAGCTTTTGC</t>
  </si>
  <si>
    <t>TAGTAGGTCAGGGCCAGCTTTTGC</t>
  </si>
  <si>
    <t>AAACGCAAAAGCTGGCCCTGACCT</t>
  </si>
  <si>
    <t>GGCCTCGAAGAGAATCCGGC</t>
  </si>
  <si>
    <t>TAGTGGCCTCGAAGAGAATCCGGC</t>
  </si>
  <si>
    <t>AAACGCCGGATTCTCTTCGAGGCC</t>
  </si>
  <si>
    <t>PLES_02221</t>
  </si>
  <si>
    <t>TCTCAGCAATTTCAAGCGCA</t>
  </si>
  <si>
    <t>TAGTTCTCAGCAATTTCAAGCGCA</t>
  </si>
  <si>
    <t>AAACTGCGCTTGAAATTGCTGAGA</t>
  </si>
  <si>
    <t>CAGGTAGCTCTTGGTCAGGC</t>
  </si>
  <si>
    <t>TAGTCAGGTAGCTCTTGGTCAGGC</t>
  </si>
  <si>
    <t>AAACGCCTGACCAAGAGCTACCTG</t>
  </si>
  <si>
    <t>GTTCAGCCCGCGCTCGACCT</t>
  </si>
  <si>
    <t>TAGTGTTCAGCCCGCGCTCGACCT</t>
  </si>
  <si>
    <t>AAACAGGTCGAGCGCGGGCTGAAC</t>
  </si>
  <si>
    <t>TTCAGCGCGGCGGCAATGGA</t>
  </si>
  <si>
    <t>TAGTTTCAGCGCGGCGGCAATGGA</t>
  </si>
  <si>
    <t>AAACTCCATTGCCGCCGCGCTGAA</t>
  </si>
  <si>
    <t>PLES_02231</t>
  </si>
  <si>
    <t>AGGGAGAGGATTTCAGCCAT</t>
  </si>
  <si>
    <t>TAGTAGGGAGAGGATTTCAGCCAT</t>
  </si>
  <si>
    <t>AAACATGGCTGAAATCCTCTCCCT</t>
  </si>
  <si>
    <t>AGCGTCGCACCGCTTCGCGC</t>
  </si>
  <si>
    <t>TAGTAGCGTCGCACCGCTTCGCGC</t>
  </si>
  <si>
    <t>AAACGCGCGAAGCGGTGCGACGCT</t>
  </si>
  <si>
    <t>GGGCGACGCTGTCGCCATCG</t>
  </si>
  <si>
    <t>TAGTGGGCGACGCTGTCGCCATCG</t>
  </si>
  <si>
    <t>AAACCGATGGCGACAGCGTCGCCC</t>
  </si>
  <si>
    <t>CAGGTGAGTGAAGCCTTCGA</t>
  </si>
  <si>
    <t>TAGTCAGGTGAGTGAAGCCTTCGA</t>
  </si>
  <si>
    <t>AAACTCGAAGGCTTCACTCACCTG</t>
  </si>
  <si>
    <t>PLES_02241</t>
  </si>
  <si>
    <t>GGCCACGGTCATCATCTCGT</t>
  </si>
  <si>
    <t>TAGTGGCCACGGTCATCATCTCGT</t>
  </si>
  <si>
    <t>AAACACGAGATGATGACCGTGGCC</t>
  </si>
  <si>
    <t>AGCACACCGCGCCGTTGTGC</t>
  </si>
  <si>
    <t>TAGTAGCACACCGCGCCGTTGTGC</t>
  </si>
  <si>
    <t>AAACGCACAACGGCGCGGTGTGCT</t>
  </si>
  <si>
    <t>GCCAGGTTGGCGGCCTTCGA</t>
  </si>
  <si>
    <t>TAGTGCCAGGTTGGCGGCCTTCGA</t>
  </si>
  <si>
    <t>AAACTCGAAGGCCGCCAACCTGGC</t>
  </si>
  <si>
    <t>TCGTAGATCAGCACGACGTC</t>
  </si>
  <si>
    <t>TAGTTCGTAGATCAGCACGACGTC</t>
  </si>
  <si>
    <t>AAACGACGTCGTGCTGATCTACGA</t>
  </si>
  <si>
    <t>PLES_02251</t>
  </si>
  <si>
    <t>pcaF</t>
  </si>
  <si>
    <t>CATCGCAGATGAATACCTCG</t>
  </si>
  <si>
    <t>TAGTCATCGCAGATGAATACCTCG</t>
  </si>
  <si>
    <t>AAACCGAGGTATTCATCTGCGATG</t>
  </si>
  <si>
    <t>ACGGCCGATCGGCGTGCGCA</t>
  </si>
  <si>
    <t>TAGTACGGCCGATCGGCGTGCGCA</t>
  </si>
  <si>
    <t>AAACTGCGCACGCCGATCGGCCGT</t>
  </si>
  <si>
    <t>CGCTCGACCAGGGCCTTCAG</t>
  </si>
  <si>
    <t>TAGTCGCTCGACCAGGGCCTTCAG</t>
  </si>
  <si>
    <t>AAACCTGAAGGCCCTGGTCGAGCG</t>
  </si>
  <si>
    <t>ACGCCGACCAGTCGACCCCC</t>
  </si>
  <si>
    <t>TAGTACGCCGACCAGTCGACCCCC</t>
  </si>
  <si>
    <t>AAACGGGGGTCGACTGGTCGGCGT</t>
  </si>
  <si>
    <t>PLES_02261</t>
  </si>
  <si>
    <t>pcaT</t>
  </si>
  <si>
    <t>GTTGCTGTACTGGTGAACAG</t>
  </si>
  <si>
    <t>TAGTGTTGCTGTACTGGTGAACAG</t>
  </si>
  <si>
    <t>AAACCTGTTCACCAGTACAGCAAC</t>
  </si>
  <si>
    <t>CGATGGCGAAGATGCGCTTG</t>
  </si>
  <si>
    <t>TAGTCGATGGCGAAGATGCGCTTG</t>
  </si>
  <si>
    <t>AAACCAAGCGCATCTTCGCCATCG</t>
  </si>
  <si>
    <t>TTCCACGAGGTTGCCGGAGG</t>
  </si>
  <si>
    <t>TAGTTTCCACGAGGTTGCCGGAGG</t>
  </si>
  <si>
    <t>AAACCCTCCGGCAACCTCGTGGAA</t>
  </si>
  <si>
    <t>TGCGAAGTAGATCGCGCAGA</t>
  </si>
  <si>
    <t>TAGTTGCGAAGTAGATCGCGCAGA</t>
  </si>
  <si>
    <t>AAACTCTGCGCGATCTACTTCGCA</t>
  </si>
  <si>
    <t>PLES_02271</t>
  </si>
  <si>
    <t>pcaB</t>
  </si>
  <si>
    <t>TTGGCGGGTACGTCGCTCAT</t>
  </si>
  <si>
    <t>TAGTTTGGCGGGTACGTCGCTCAT</t>
  </si>
  <si>
    <t>AAACATGAGCGACGTACCCGCCAA</t>
  </si>
  <si>
    <t>TGAAATAGGCATCGAACAAC</t>
  </si>
  <si>
    <t>TAGTTGAAATAGGCATCGAACAAC</t>
  </si>
  <si>
    <t>AAACGTTGTTCGATGCCTATTTCA</t>
  </si>
  <si>
    <t>TCGGAGAACACCGCGCGCAT</t>
  </si>
  <si>
    <t>TAGTTCGGAGAACACCGCGCGCAT</t>
  </si>
  <si>
    <t>AAACATGCGCGCGGTGTTCTCCGA</t>
  </si>
  <si>
    <t>GCATGCCTTGCAGGCGGCCG</t>
  </si>
  <si>
    <t>TAGTGCATGCCTTGCAGGCGGCCG</t>
  </si>
  <si>
    <t>AAACCGGCCGCCTGCAAGGCATGC</t>
  </si>
  <si>
    <t>PLES_02281</t>
  </si>
  <si>
    <t>pcaD</t>
  </si>
  <si>
    <t>CCGTCGGCGAGGCGTACGGT</t>
  </si>
  <si>
    <t>TAGTCCGTCGGCGAGGCGTACGGT</t>
  </si>
  <si>
    <t>AAACACCGTACGCCTCGCCGACGG</t>
  </si>
  <si>
    <t>GTCCTTCCAGGGAGTAGTTC</t>
  </si>
  <si>
    <t>TAGTGTCCTTCCAGGGAGTAGTTC</t>
  </si>
  <si>
    <t>AAACGAACTACTCCCTGGAAGGAC</t>
  </si>
  <si>
    <t>AGCAGGACCGGCGCGCCGGC</t>
  </si>
  <si>
    <t>TAGTAGCAGGACCGGCGCGCCGGC</t>
  </si>
  <si>
    <t>AAACGCCGGCGCGCCGGTCCTGCT</t>
  </si>
  <si>
    <t>CGTGTCCCACATGCCCAGGT</t>
  </si>
  <si>
    <t>TAGTCGTGTCCCACATGCCCAGGT</t>
  </si>
  <si>
    <t>AAACACCTGGGCATGTGGGACACG</t>
  </si>
  <si>
    <t>PLES_02291</t>
  </si>
  <si>
    <t>pcaC</t>
  </si>
  <si>
    <t>TAGCGTTGTTTCTCGTCCAT</t>
  </si>
  <si>
    <t>TAGTTAGCGTTGTTTCTCGTCCAT</t>
  </si>
  <si>
    <t>AAACATGGACGAGAAACAACGCTA</t>
  </si>
  <si>
    <t>CGCGCGGCGCACTTGCATGC</t>
  </si>
  <si>
    <t>TAGTCGCGCGGCGCACTTGCATGC</t>
  </si>
  <si>
    <t>AAACGCATGCAAGTGCGCCGCGCG</t>
  </si>
  <si>
    <t>TGGCCAGGCTGCGCTCGACA</t>
  </si>
  <si>
    <t>TAGTTGGCCAGGCTGCGCTCGACA</t>
  </si>
  <si>
    <t>AAACTGTCGAGCGCAGCCTGGCCA</t>
  </si>
  <si>
    <t>TTCGTTGAACGGCGTCAGGT</t>
  </si>
  <si>
    <t>TAGTTTCGTTGAACGGCGTCAGGT</t>
  </si>
  <si>
    <t>AAACACCTGACGCCGTTCAACGAA</t>
  </si>
  <si>
    <t>PLES_02301</t>
  </si>
  <si>
    <t>GATATGCAGCTTGCGGCTCA</t>
  </si>
  <si>
    <t>TAGTGATATGCAGCTTGCGGCTCA</t>
  </si>
  <si>
    <t>AAACTGAGCCGCAAGCTGCATATC</t>
  </si>
  <si>
    <t>AGTAGTGGATCGCGGGCGCG</t>
  </si>
  <si>
    <t>TAGTAGTAGTGGATCGCGGGCGCG</t>
  </si>
  <si>
    <t>AAACCGCGCCCGCGATCCACTACT</t>
  </si>
  <si>
    <t>CTTCGCGGATCGAATGGCAG</t>
  </si>
  <si>
    <t>TAGTCTTCGCGGATCGAATGGCAG</t>
  </si>
  <si>
    <t>AAACCTGCCATTCGATCCGCGAAG</t>
  </si>
  <si>
    <t>CCGCCGACGAGGCGACGTTC</t>
  </si>
  <si>
    <t>TAGTCCGCCGACGAGGCGACGTTC</t>
  </si>
  <si>
    <t>AAACGAACGTCGCCTCGTCGGCGG</t>
  </si>
  <si>
    <t>PLES_02311</t>
  </si>
  <si>
    <t>GCCGACGAGCGCGATCAGGG</t>
  </si>
  <si>
    <t>TAGTGCCGACGAGCGCGATCAGGG</t>
  </si>
  <si>
    <t>AAACCCCTGATCGCGCTCGTCGGC</t>
  </si>
  <si>
    <t>TGGTGAATTGCTGGCCGTAA</t>
  </si>
  <si>
    <t>TAGTTGGTGAATTGCTGGCCGTAA</t>
  </si>
  <si>
    <t>AAACTTACGGCCAGCAATTCACCA</t>
  </si>
  <si>
    <t>CTTGTCCGGGTTGTTCGGGT</t>
  </si>
  <si>
    <t>TAGTCTTGTCCGGGTTGTTCGGGT</t>
  </si>
  <si>
    <t>AAACACCCGAACAACCCGGACAAG</t>
  </si>
  <si>
    <t>GTAGCGATAGCCGTCGGCGT</t>
  </si>
  <si>
    <t>TAGTGTAGCGATAGCCGTCGGCGT</t>
  </si>
  <si>
    <t>AAACACGCCGACGGCTATCGCTAC</t>
  </si>
  <si>
    <t>PLES_02321</t>
  </si>
  <si>
    <t>pcaK</t>
  </si>
  <si>
    <t>GGCAGGCTGGGGCTGTTCAT</t>
  </si>
  <si>
    <t>TAGTGGCAGGCTGGGGCTGTTCAT</t>
  </si>
  <si>
    <t>AAACATGAACAGCCCCAGCCTGCC</t>
  </si>
  <si>
    <t>ACGTCGAGTCGTTCGACGGC</t>
  </si>
  <si>
    <t>TAGTACGTCGAGTCGTTCGACGGC</t>
  </si>
  <si>
    <t>AAACGCCGTCGAACGACTCGACGT</t>
  </si>
  <si>
    <t>AAGCGGCTGGGCATTGATGA</t>
  </si>
  <si>
    <t>TAGTAAGCGGCTGGGCATTGATGA</t>
  </si>
  <si>
    <t>AAACTCATCAATGCCCAGCCGCTT</t>
  </si>
  <si>
    <t>AGGACGATCCGCCATTGGTA</t>
  </si>
  <si>
    <t>TAGTAGGACGATCCGCCATTGGTA</t>
  </si>
  <si>
    <t>AAACTACCAATGGCGGATCGTCCT</t>
  </si>
  <si>
    <t>PLES_02331</t>
  </si>
  <si>
    <t>TTCGATGAGGCTACCGGCCA</t>
  </si>
  <si>
    <t>TAGTTTCGATGAGGCTACCGGCCA</t>
  </si>
  <si>
    <t>AAACTGGCCGGTAGCCTCATCGAA</t>
  </si>
  <si>
    <t>GAGGAGTTCGAGCAAGCCGA</t>
  </si>
  <si>
    <t>TAGTGAGGAGTTCGAGCAAGCCGA</t>
  </si>
  <si>
    <t>AAACTCGGCTTGCTCGAACTCCTC</t>
  </si>
  <si>
    <t>TTGTTGCAGGGGCAGGCCAC</t>
  </si>
  <si>
    <t>TAGTTTGTTGCAGGGGCAGGCCAC</t>
  </si>
  <si>
    <t>AAACGTGGCCTGCCCCTGCAACAA</t>
  </si>
  <si>
    <t>CGCTCTTGGGGATATCCAGG</t>
  </si>
  <si>
    <t>TAGTCGCTCTTGGGGATATCCAGG</t>
  </si>
  <si>
    <t>AAACCCTGGATATCCCCAAGAGCG</t>
  </si>
  <si>
    <t>PLES_02341</t>
  </si>
  <si>
    <t>GATGCGAAGCGGTGCGTCCA</t>
  </si>
  <si>
    <t>TAGTGATGCGAAGCGGTGCGTCCA</t>
  </si>
  <si>
    <t>AAACTGGACGCACCGCTTCGCATC</t>
  </si>
  <si>
    <t>ATGCTGGCGGCCCATGTTGC</t>
  </si>
  <si>
    <t>TAGTATGCTGGCGGCCCATGTTGC</t>
  </si>
  <si>
    <t>AAACGCAACATGGGCCGCCAGCAT</t>
  </si>
  <si>
    <t>CGGCGATTCGCTGCAAGCGA</t>
  </si>
  <si>
    <t>TAGTCGGCGATTCGCTGCAAGCGA</t>
  </si>
  <si>
    <t>AAACTCGCTTGCAGCGAATCGCCG</t>
  </si>
  <si>
    <t>GAGGATCGGCCACCGCACAC</t>
  </si>
  <si>
    <t>TAGTGAGGATCGGCCACCGCACAC</t>
  </si>
  <si>
    <t>AAACGTGTGCGGTGGCCGATCCTC</t>
  </si>
  <si>
    <t>PLES_02351</t>
  </si>
  <si>
    <t>CGGGGGCGACAGCTCGAGCA</t>
  </si>
  <si>
    <t>TAGTCGGGGGCGACAGCTCGAGCA</t>
  </si>
  <si>
    <t>AAACTGCTCGAGCTGTCGCCCCCG</t>
  </si>
  <si>
    <t>GCGGCAGCCTCGACCATGTC</t>
  </si>
  <si>
    <t>TAGTGCGGCAGCCTCGACCATGTC</t>
  </si>
  <si>
    <t>AAACGACATGGTCGAGGCTGCCGC</t>
  </si>
  <si>
    <t>GACATGACTGTAGCCGGCGC</t>
  </si>
  <si>
    <t>TAGTGACATGACTGTAGCCGGCGC</t>
  </si>
  <si>
    <t>AAACGCGCCGGCTACAGTCATGTC</t>
  </si>
  <si>
    <t>CTTCCACGGTGGCCGGCACC</t>
  </si>
  <si>
    <t>TAGTCTTCCACGGTGGCCGGCACC</t>
  </si>
  <si>
    <t>AAACGGTGCCGGCCACCGTGGAAG</t>
  </si>
  <si>
    <t>PLES_02361</t>
  </si>
  <si>
    <t>GGGGAGGTGGATGCGTTCAT</t>
  </si>
  <si>
    <t>TAGTGGGGAGGTGGATGCGTTCAT</t>
  </si>
  <si>
    <t>AAACATGAACGCATCCACCTCCCC</t>
  </si>
  <si>
    <t>TCTGGTCGCTGGCGGGCAGC</t>
  </si>
  <si>
    <t>TAGTTCTGGTCGCTGGCGGGCAGC</t>
  </si>
  <si>
    <t>AAACGCTGCCCGCCAGCGACCAGA</t>
  </si>
  <si>
    <t>GATCAGCAGGATGCCGCGCA</t>
  </si>
  <si>
    <t>TAGTGATCAGCAGGATGCCGCGCA</t>
  </si>
  <si>
    <t>AAACTGCGCGGCATCCTGCTGATC</t>
  </si>
  <si>
    <t>GCTGGCGAACAGGAACACCG</t>
  </si>
  <si>
    <t>TAGTGCTGGCGAACAGGAACACCG</t>
  </si>
  <si>
    <t>AAACCGGTGTTCCTGTTCGCCAGC</t>
  </si>
  <si>
    <t>PLES_02371</t>
  </si>
  <si>
    <t>ACGTGGCTCGGGTGCGACAT</t>
  </si>
  <si>
    <t>TAGTACGTGGCTCGGGTGCGACAT</t>
  </si>
  <si>
    <t>AAACATGTCGCACCCGAGCCACGT</t>
  </si>
  <si>
    <t>CAGGCCGGCGCCCAGGCAGA</t>
  </si>
  <si>
    <t>TAGTCAGGCCGGCGCCCAGGCAGA</t>
  </si>
  <si>
    <t>AAACTCTGCCTGGGCGCCGGCCTG</t>
  </si>
  <si>
    <t>TGGACGTGCCCGGCATGGAC</t>
  </si>
  <si>
    <t>TAGTTGGACGTGCCCGGCATGGAC</t>
  </si>
  <si>
    <t>AAACGTCCATGCCGGGCACGTCCA</t>
  </si>
  <si>
    <t>CGAGGAAACCTTGCCCGGCG</t>
  </si>
  <si>
    <t>TAGTCGAGGAAACCTTGCCCGGCG</t>
  </si>
  <si>
    <t>AAACCGCCGGGCAAGGTTTCCTCG</t>
  </si>
  <si>
    <t>PLES_02381</t>
  </si>
  <si>
    <t>GCAGTCGAGAGCTGGAAGAG</t>
  </si>
  <si>
    <t>TAGTGCAGTCGAGAGCTGGAAGAG</t>
  </si>
  <si>
    <t>AAACCTCTTCCAGCTCTCGACTGC</t>
  </si>
  <si>
    <t>GGATTCCCGCGGGGCGTCGG</t>
  </si>
  <si>
    <t>TAGTGGATTCCCGCGGGGCGTCGG</t>
  </si>
  <si>
    <t>AAACCCGACGCCCCGCGGGAATCC</t>
  </si>
  <si>
    <t>GTTGCGGATCCTGCCGCCGC</t>
  </si>
  <si>
    <t>TAGTGTTGCGGATCCTGCCGCCGC</t>
  </si>
  <si>
    <t>AAACGCGGCGGCAGGATCCGCAAC</t>
  </si>
  <si>
    <t>GCGCGTCCGGCCGACGGCGA</t>
  </si>
  <si>
    <t>TAGTGCGCGTCCGGCCGACGGCGA</t>
  </si>
  <si>
    <t>AAACTCGCCGTCGGCCGGACGCGC</t>
  </si>
  <si>
    <t>PLES_02391</t>
  </si>
  <si>
    <t>GGTGCCGCTCAGGGATACGG</t>
  </si>
  <si>
    <t>TAGTGGTGCCGCTCAGGGATACGG</t>
  </si>
  <si>
    <t>AAACCCGTATCCCTGAGCGGCACC</t>
  </si>
  <si>
    <t>GGCCTCGAGCTTTTCCGGCA</t>
  </si>
  <si>
    <t>TAGTGGCCTCGAGCTTTTCCGGCA</t>
  </si>
  <si>
    <t>AAACTGCCGGAAAAGCTCGAGGCC</t>
  </si>
  <si>
    <t>GATTTCCACCCCGTCGAAAC</t>
  </si>
  <si>
    <t>TAGTGATTTCCACCCCGTCGAAAC</t>
  </si>
  <si>
    <t>AAACGTTTCGACGGGGTGGAAATC</t>
  </si>
  <si>
    <t>GGCTGCCGTCGTAATGAAGC</t>
  </si>
  <si>
    <t>TAGTGGCTGCCGTCGTAATGAAGC</t>
  </si>
  <si>
    <t>AAACGCTTCATTACGACGGCAGCC</t>
  </si>
  <si>
    <t>PLES_02401</t>
  </si>
  <si>
    <t>GCGGGATCAGGCTTGGACAT</t>
  </si>
  <si>
    <t>TAGTGCGGGATCAGGCTTGGACAT</t>
  </si>
  <si>
    <t>AAACATGTCCAAGCCTGATCCCGC</t>
  </si>
  <si>
    <t>CGGAGCGGATTCCTCCACGA</t>
  </si>
  <si>
    <t>TAGTCGGAGCGGATTCCTCCACGA</t>
  </si>
  <si>
    <t>AAACTCGTGGAGGAATCCGCTCCG</t>
  </si>
  <si>
    <t>ATGTCCTGGCGGGTCTTCTC</t>
  </si>
  <si>
    <t>TAGTATGTCCTGGCGGGTCTTCTC</t>
  </si>
  <si>
    <t>AAACGAGAAGACCCGCCAGGACAT</t>
  </si>
  <si>
    <t>GGCGACGAACTCGTCGATGG</t>
  </si>
  <si>
    <t>TAGTGGCGACGAACTCGTCGATGG</t>
  </si>
  <si>
    <t>AAACCCATCGACGAGTTCGTCGCC</t>
  </si>
  <si>
    <t>PLES_02411</t>
  </si>
  <si>
    <t>AGGCCGGCGAGAACCGATCG</t>
  </si>
  <si>
    <t>TAGTAGGCCGGCGAGAACCGATCG</t>
  </si>
  <si>
    <t>AAACCGATCGGTTCTCGCCGGCCT</t>
  </si>
  <si>
    <t>GGTCCGCGACGCCTGGATGC</t>
  </si>
  <si>
    <t>TAGTGGTCCGCGACGCCTGGATGC</t>
  </si>
  <si>
    <t>AAACGCATCCAGGCGTCGCGGACC</t>
  </si>
  <si>
    <t>CTCGCGCTCGTGCAGGGCAG</t>
  </si>
  <si>
    <t>TAGTCTCGCGCTCGTGCAGGGCAG</t>
  </si>
  <si>
    <t>AAACCTGCCCTGCACGAGCGCGAG</t>
  </si>
  <si>
    <t>GTACAGATAGCGGATGCCCT</t>
  </si>
  <si>
    <t>TAGTGTACAGATAGCGGATGCCCT</t>
  </si>
  <si>
    <t>AAACAGGGCATCCGCTATCTGTAC</t>
  </si>
  <si>
    <t>PLES_02421</t>
  </si>
  <si>
    <t>aroQ2</t>
  </si>
  <si>
    <t>GACCAGTACCGTGCGCGTCA</t>
  </si>
  <si>
    <t>TAGTGACCAGTACCGTGCGCGTCA</t>
  </si>
  <si>
    <t>AAACTGACGCGCACGGTACTGGTC</t>
  </si>
  <si>
    <t>GATTCAGGTTGGGGCCGTTC</t>
  </si>
  <si>
    <t>TAGTGATTCAGGTTGGGGCCGTTC</t>
  </si>
  <si>
    <t>AAACGAACGGCCCCAACCTGAATC</t>
  </si>
  <si>
    <t>GCCGTAGGTCTGTGGCTCGC</t>
  </si>
  <si>
    <t>TAGTGCCGTAGGTCTGTGGCTCGC</t>
  </si>
  <si>
    <t>AAACGCGAGCCACAGACCTACGGC</t>
  </si>
  <si>
    <t>CGATTTCGCCCAGGGTCCGC</t>
  </si>
  <si>
    <t>TAGTCGATTTCGCCCAGGGTCCGC</t>
  </si>
  <si>
    <t>AAACGCGGACCCTGGGCGAAATCG</t>
  </si>
  <si>
    <t>PLES_02431</t>
  </si>
  <si>
    <t>GGGCGGGTTCTGGGCGAGAT</t>
  </si>
  <si>
    <t>TAGTGGGCGGGTTCTGGGCGAGAT</t>
  </si>
  <si>
    <t>AAACATCTCGCCCAGAACCCGCCC</t>
  </si>
  <si>
    <t>GCGAGGACGGTACGGACGGC</t>
  </si>
  <si>
    <t>TAGTGCGAGGACGGTACGGACGGC</t>
  </si>
  <si>
    <t>AAACGCCGTCCGTACCGTCCTCGC</t>
  </si>
  <si>
    <t>GAAGATCGACAGCATCAGGC</t>
  </si>
  <si>
    <t>TAGTGAAGATCGACAGCATCAGGC</t>
  </si>
  <si>
    <t>AAACGCCTGATGCTGTCGATCTTC</t>
  </si>
  <si>
    <t>TGGTCTGGTCGAGGGCGCTG</t>
  </si>
  <si>
    <t>TAGTTGGTCTGGTCGAGGGCGCTG</t>
  </si>
  <si>
    <t>AAACCAGCGCCCTCGACCAGACCA</t>
  </si>
  <si>
    <t>PLES_02441</t>
  </si>
  <si>
    <t>pobA</t>
  </si>
  <si>
    <t>GAGCAGGAGGCCGGACGGAC</t>
  </si>
  <si>
    <t>TAGTGAGCAGGAGGCCGGACGGAC</t>
  </si>
  <si>
    <t>AAACGTCCGTCCGGCCTCCTGCTC</t>
  </si>
  <si>
    <t>TGCCGGCCTTGTGCAGCAAC</t>
  </si>
  <si>
    <t>TAGTTGCCGGCCTTGTGCAGCAAC</t>
  </si>
  <si>
    <t>AAACGTTGCTGCACAAGGCCGGCA</t>
  </si>
  <si>
    <t>AGTCCGGGGTCTGGCGTTCG</t>
  </si>
  <si>
    <t>TAGTAGTCCGGGGTCTGGCGTTCG</t>
  </si>
  <si>
    <t>AAACCGAACGCCAGACCCCGGACT</t>
  </si>
  <si>
    <t>CCAGCACGCCGGCGCGGATG</t>
  </si>
  <si>
    <t>TAGTCCAGCACGCCGGCGCGGATG</t>
  </si>
  <si>
    <t>AAACCATCCGCGCCGGCGTGCTGG</t>
  </si>
  <si>
    <t>PLES_02451</t>
  </si>
  <si>
    <t>GAACACCGGGACGTCGCGGA</t>
  </si>
  <si>
    <t>TAGTGAACACCGGGACGTCGCGGA</t>
  </si>
  <si>
    <t>AAACTCCGCGACGTCCCGGTGTTC</t>
  </si>
  <si>
    <t>TCCGGGGTCGGCCATTCGAG</t>
  </si>
  <si>
    <t>TAGTTCCGGGGTCGGCCATTCGAG</t>
  </si>
  <si>
    <t>AAACCTCGAATGGCCGACCCCGGA</t>
  </si>
  <si>
    <t>GGATCGACTCGCAGTGCAGC</t>
  </si>
  <si>
    <t>TAGTGGATCGACTCGCAGTGCAGC</t>
  </si>
  <si>
    <t>AAACGCTGCACTGCGAGTCGATCC</t>
  </si>
  <si>
    <t>CGTGCAGACGACTGCGGGCG</t>
  </si>
  <si>
    <t>TAGTCGTGCAGACGACTGCGGGCG</t>
  </si>
  <si>
    <t>AAACCGCCCGCAGTCGTCTGCACG</t>
  </si>
  <si>
    <t>PLES_02461</t>
  </si>
  <si>
    <t>GATTTTCAGCGGAGAGGACA</t>
  </si>
  <si>
    <t>TAGTGATTTTCAGCGGAGAGGACA</t>
  </si>
  <si>
    <t>AAACTGTCCTCTCCGCTGAAAATC</t>
  </si>
  <si>
    <t>GGTCGGCGGGAATGTAGCGG</t>
  </si>
  <si>
    <t>TAGTGGTCGGCGGGAATGTAGCGG</t>
  </si>
  <si>
    <t>AAACCCGCTACATTCCCGCCGACC</t>
  </si>
  <si>
    <t>AGATGGCCAGGGTGGCATCG</t>
  </si>
  <si>
    <t>TAGTAGATGGCCAGGGTGGCATCG</t>
  </si>
  <si>
    <t>AAACCGATGCCACCCTGGCCATCT</t>
  </si>
  <si>
    <t>GAAACCGTGGCCGACGCGCG</t>
  </si>
  <si>
    <t>TAGTGAAACCGTGGCCGACGCGCG</t>
  </si>
  <si>
    <t>AAACCGCGCGTCGGCCACGGTTTC</t>
  </si>
  <si>
    <t>PLES_02471</t>
  </si>
  <si>
    <t>GGCGTTCAACAGTTGTGCCA</t>
  </si>
  <si>
    <t>TAGTGGCGTTCAACAGTTGTGCCA</t>
  </si>
  <si>
    <t>AAACTGGCACAACTGTTGAACGCC</t>
  </si>
  <si>
    <t>GTACACCTGCTGGTTCTGCT</t>
  </si>
  <si>
    <t>TAGTGTACACCTGCTGGTTCTGCT</t>
  </si>
  <si>
    <t>AAACAGCAGAACCAGCAGGTGTAC</t>
  </si>
  <si>
    <t>CACCATCTCGTCCGCTCCGA</t>
  </si>
  <si>
    <t>TAGTCACCATCTCGTCCGCTCCGA</t>
  </si>
  <si>
    <t>AAACTCGGAGCGGACGAGATGGTG</t>
  </si>
  <si>
    <t>CTTTTCCGCCATCAGGCGCA</t>
  </si>
  <si>
    <t>TAGTCTTTTCCGCCATCAGGCGCA</t>
  </si>
  <si>
    <t>AAACTGCGCCTGATGGCGGAAAAG</t>
  </si>
  <si>
    <t>PLES_02481</t>
  </si>
  <si>
    <t>GTCGTATTTCTCGCGCAGCC</t>
  </si>
  <si>
    <t>TAGTGTCGTATTTCTCGCGCAGCC</t>
  </si>
  <si>
    <t>AAACGGCTGCGCGAGAAATACGAC</t>
  </si>
  <si>
    <t>TGCTCGGCGCACAGCCGAAA</t>
  </si>
  <si>
    <t>TAGTTGCTCGGCGCACAGCCGAAA</t>
  </si>
  <si>
    <t>AAACTTTCGGCTGTGCGCCGAGCA</t>
  </si>
  <si>
    <t>TCCAGAAGTCACGGCAGTCC</t>
  </si>
  <si>
    <t>TAGTTCCAGAAGTCACGGCAGTCC</t>
  </si>
  <si>
    <t>AAACGGACTGCCGTGACTTCTGGA</t>
  </si>
  <si>
    <t>TAGCCGAACACCGCCATTTC</t>
  </si>
  <si>
    <t>TAGTTAGCCGAACACCGCCATTTC</t>
  </si>
  <si>
    <t>AAACGAAATGGCGGTGTTCGGCTA</t>
  </si>
  <si>
    <t>PLES_02491</t>
  </si>
  <si>
    <t>CAGGTCGAATGGGCTTGCGA</t>
  </si>
  <si>
    <t>TAGTCAGGTCGAATGGGCTTGCGA</t>
  </si>
  <si>
    <t>AAACTCGCAAGCCCATTCGACCTG</t>
  </si>
  <si>
    <t>AGGGTGGTGTGCGGGTGTCG</t>
  </si>
  <si>
    <t>TAGTAGGGTGGTGTGCGGGTGTCG</t>
  </si>
  <si>
    <t>AAACCGACACCCGCACACCACCCT</t>
  </si>
  <si>
    <t>TCAGGCAAAGGCAGAGGAGC</t>
  </si>
  <si>
    <t>TAGTTCAGGCAAAGGCAGAGGAGC</t>
  </si>
  <si>
    <t>AAACGCTCCTCTGCCTTTGCCTGA</t>
  </si>
  <si>
    <t>GCCGCTCTCGCAACCGGGCA</t>
  </si>
  <si>
    <t>TAGTGCCGCTCTCGCAACCGGGCA</t>
  </si>
  <si>
    <t>AAACTGCCCGGTTGCGAGAGCGGC</t>
  </si>
  <si>
    <t>PLES_02501</t>
  </si>
  <si>
    <t>GTTCGTCTCGGTCATTGGCC</t>
  </si>
  <si>
    <t>TAGTGTTCGTCTCGGTCATTGGCC</t>
  </si>
  <si>
    <t>AAACGGCCAATGACCGAGACGAAC</t>
  </si>
  <si>
    <t>ATCAGGTACAGCGGGCCTTG</t>
  </si>
  <si>
    <t>TAGTATCAGGTACAGCGGGCCTTG</t>
  </si>
  <si>
    <t>AAACCAAGGCCCGCTGTACCTGAT</t>
  </si>
  <si>
    <t>TGAGTTGCCGTTCGCGCTGG</t>
  </si>
  <si>
    <t>TAGTTGAGTTGCCGTTCGCGCTGG</t>
  </si>
  <si>
    <t>AAACCCAGCGCGAACGGCAACTCA</t>
  </si>
  <si>
    <t>TTCGAGAGGGGCAAGCAGGG</t>
  </si>
  <si>
    <t>TAGTTTCGAGAGGGGCAAGCAGGG</t>
  </si>
  <si>
    <t>AAACCCCTGCTTGCCCCTCTCGAA</t>
  </si>
  <si>
    <t>PLES_02511</t>
  </si>
  <si>
    <t>TCCAGGGCGCTGCGGTTCAT</t>
  </si>
  <si>
    <t>TAGTTCCAGGGCGCTGCGGTTCAT</t>
  </si>
  <si>
    <t>AAACATGAACCGCAGCGCCCTGGA</t>
  </si>
  <si>
    <t>GCAGGTGGTCGACGAAGTGG</t>
  </si>
  <si>
    <t>TAGTGCAGGTGGTCGACGAAGTGG</t>
  </si>
  <si>
    <t>AAACCCACTTCGTCGACCACCTGC</t>
  </si>
  <si>
    <t>GCACGTCCACCAGGTCACCC</t>
  </si>
  <si>
    <t>TAGTGCACGTCCACCAGGTCACCC</t>
  </si>
  <si>
    <t>AAACGGGTGACCTGGTGGACGTGC</t>
  </si>
  <si>
    <t>CTCCAGGTTGGCGTCGACCT</t>
  </si>
  <si>
    <t>TAGTCTCCAGGTTGGCGTCGACCT</t>
  </si>
  <si>
    <t>AAACAGGTCGACGCCAACCTGGAG</t>
  </si>
  <si>
    <t>PLES_02521</t>
  </si>
  <si>
    <t>CGCGCGTCCGCCGCAAACGA</t>
  </si>
  <si>
    <t>TAGTCGCGCGTCCGCCGCAAACGA</t>
  </si>
  <si>
    <t>AAACTCGTTTGCGGCGGACGCGCG</t>
  </si>
  <si>
    <t>GTACCGACAGCCCGGCCACC</t>
  </si>
  <si>
    <t>TAGTGTACCGACAGCCCGGCCACC</t>
  </si>
  <si>
    <t>AAACGGTGGCCGGGCTGTCGGTAC</t>
  </si>
  <si>
    <t>AAACGAAGTCGCCGGTGGCG</t>
  </si>
  <si>
    <t>TAGTAAACGAAGTCGCCGGTGGCG</t>
  </si>
  <si>
    <t>AAACCGCCACCGGCGACTTCGTTT</t>
  </si>
  <si>
    <t>CGTGGTGTTGCCGCTCATGA</t>
  </si>
  <si>
    <t>TAGTCGTGGTGTTGCCGCTCATGA</t>
  </si>
  <si>
    <t>AAACTCATGAGCGGCAACACCACG</t>
  </si>
  <si>
    <t>PLES_02531</t>
  </si>
  <si>
    <t>CACGGCGCCCTTGCCTTGCT</t>
  </si>
  <si>
    <t>TAGTCACGGCGCCCTTGCCTTGCT</t>
  </si>
  <si>
    <t>AAACAGCAAGGCAAGGGCGCCGTG</t>
  </si>
  <si>
    <t>AGGGCACCAGAAGCTCTTCC</t>
  </si>
  <si>
    <t>TAGTAGGGCACCAGAAGCTCTTCC</t>
  </si>
  <si>
    <t>AAACGGAAGAGCTTCTGGTGCCCT</t>
  </si>
  <si>
    <t>GACGAGCGTACTCACTGTGA</t>
  </si>
  <si>
    <t>TAGTGACGAGCGTACTCACTGTGA</t>
  </si>
  <si>
    <t>AAACTCACAGTGAGTACGCTCGTC</t>
  </si>
  <si>
    <t>TTCCGTAGATCCTTGCGTCC</t>
  </si>
  <si>
    <t>TAGTTTCCGTAGATCCTTGCGTCC</t>
  </si>
  <si>
    <t>AAACGGACGCAAGGATCTACGGAA</t>
  </si>
  <si>
    <t>PLES_02541</t>
  </si>
  <si>
    <t>GCTCTGGAGTGAGCGTTTTG</t>
  </si>
  <si>
    <t>TAGTGCTCTGGAGTGAGCGTTTTG</t>
  </si>
  <si>
    <t>AAACCAAAACGCTCACTCCAGAGC</t>
  </si>
  <si>
    <t>TCTCGAAGAACTGATCCTTC</t>
  </si>
  <si>
    <t>TAGTTCTCGAAGAACTGATCCTTC</t>
  </si>
  <si>
    <t>AAACGAAGGATCAGTTCTTCGAGA</t>
  </si>
  <si>
    <t>ATTTTTCAGGACATCGACGA</t>
  </si>
  <si>
    <t>TAGTATTTTTCAGGACATCGACGA</t>
  </si>
  <si>
    <t>AAACTCGTCGATGTCCTGAAAAAT</t>
  </si>
  <si>
    <t>GACCTTGCGAGAGGACTTGC</t>
  </si>
  <si>
    <t>TAGTGACCTTGCGAGAGGACTTGC</t>
  </si>
  <si>
    <t>AAACGCAAGTCCTCTCGCAAGGTC</t>
  </si>
  <si>
    <t>PLES_02551</t>
  </si>
  <si>
    <t>GTGATAAGCATCAGCGGACA</t>
  </si>
  <si>
    <t>TAGTGTGATAAGCATCAGCGGACA</t>
  </si>
  <si>
    <t>AAACTGTCCGCTGATGCTTATCAC</t>
  </si>
  <si>
    <t>TCCAGGCGCGGCGACGTTTT</t>
  </si>
  <si>
    <t>TAGTTCCAGGCGCGGCGACGTTTT</t>
  </si>
  <si>
    <t>AAACAAAACGTCGCCGCGCCTGGA</t>
  </si>
  <si>
    <t>GCCTACGCTGAGTACATCCA</t>
  </si>
  <si>
    <t>TAGTGCCTACGCTGAGTACATCCA</t>
  </si>
  <si>
    <t>AAACTGGATGTACTCAGCGTAGGC</t>
  </si>
  <si>
    <t>AGGCCTTCCACACCTGCCCC</t>
  </si>
  <si>
    <t>TAGTAGGCCTTCCACACCTGCCCC</t>
  </si>
  <si>
    <t>AAACGGGGCAGGTGTGGAAGGCCT</t>
  </si>
  <si>
    <t>PLES_02561</t>
  </si>
  <si>
    <t>CTTGGGCAAGGTGATGGACT</t>
  </si>
  <si>
    <t>TAGTCTTGGGCAAGGTGATGGACT</t>
  </si>
  <si>
    <t>AAACAGTCCATCACCTTGCCCAAG</t>
  </si>
  <si>
    <t>GCTTGGGCGGAGGCGGCACC</t>
  </si>
  <si>
    <t>TAGTGCTTGGGCGGAGGCGGCACC</t>
  </si>
  <si>
    <t>AAACGGTGCCGCCTCCGCCCAAGC</t>
  </si>
  <si>
    <t>TGCACCACGATGGTCACGCA</t>
  </si>
  <si>
    <t>TAGTTGCACCACGATGGTCACGCA</t>
  </si>
  <si>
    <t>AAACTGCGTGACCATCGTGGTGCA</t>
  </si>
  <si>
    <t>CCAGGCGTTCATTGAGCCCC</t>
  </si>
  <si>
    <t>TAGTCCAGGCGTTCATTGAGCCCC</t>
  </si>
  <si>
    <t>AAACGGGGCTCAATGAACGCCTGG</t>
  </si>
  <si>
    <t>PLES_02571</t>
  </si>
  <si>
    <t>AGCAAGGTCTTGCATTTCAT</t>
  </si>
  <si>
    <t>TAGTAGCAAGGTCTTGCATTTCAT</t>
  </si>
  <si>
    <t>AAACATGAAATGCAAGACCTTGCT</t>
  </si>
  <si>
    <t>CCAGGGCCTGGGCGCTTCCC</t>
  </si>
  <si>
    <t>TAGTCCAGGGCCTGGGCGCTTCCC</t>
  </si>
  <si>
    <t>AAACGGGAAGCGCCCAGGCCCTGG</t>
  </si>
  <si>
    <t>CTGCGGTGGCAGTTTGGAAA</t>
  </si>
  <si>
    <t>TAGTCTGCGGTGGCAGTTTGGAAA</t>
  </si>
  <si>
    <t>AAACTTTCCAAACTGCCACCGCAG</t>
  </si>
  <si>
    <t>GCCCGGAGCCGGCGTGCACC</t>
  </si>
  <si>
    <t>TAGTGCCCGGAGCCGGCGTGCACC</t>
  </si>
  <si>
    <t>AAACGGTGCACGCCGGCTCCGGGC</t>
  </si>
  <si>
    <t>PLES_02581</t>
  </si>
  <si>
    <t>ACTGCGGCAGCTCGGCTTCC</t>
  </si>
  <si>
    <t>TAGTACTGCGGCAGCTCGGCTTCC</t>
  </si>
  <si>
    <t>AAACGGAAGCCGAGCTGCCGCAGT</t>
  </si>
  <si>
    <t>GGTATAGGGCACGTTGGGCA</t>
  </si>
  <si>
    <t>TAGTGGTATAGGGCACGTTGGGCA</t>
  </si>
  <si>
    <t>AAACTGCCCAACGTGCCCTATACC</t>
  </si>
  <si>
    <t>CTCGCCGTTGGCCATGGTGA</t>
  </si>
  <si>
    <t>TAGTCTCGCCGTTGGCCATGGTGA</t>
  </si>
  <si>
    <t>AAACTCACCATGGCCAACGGCGAG</t>
  </si>
  <si>
    <t>CAGCAGCTGGGTAGCGCCTT</t>
  </si>
  <si>
    <t>TAGTCAGCAGCTGGGTAGCGCCTT</t>
  </si>
  <si>
    <t>AAACAAGGCGCTACCCAGCTGCTG</t>
  </si>
  <si>
    <t>PLES_02601</t>
  </si>
  <si>
    <t>CGAGGTAGACCCGCTGCTCA</t>
  </si>
  <si>
    <t>TAGTCGAGGTAGACCCGCTGCTCA</t>
  </si>
  <si>
    <t>AAACTGAGCAGCGGGTCTACCTCG</t>
  </si>
  <si>
    <t>ACCAGACAACCAGGCACGCG</t>
  </si>
  <si>
    <t>TAGTACCAGACAACCAGGCACGCG</t>
  </si>
  <si>
    <t>AAACCGCGTGCCTGGTTGTCTGGT</t>
  </si>
  <si>
    <t>AACCAGCAGGCAACACTTTC</t>
  </si>
  <si>
    <t>TAGTAACCAGCAGGCAACACTTTC</t>
  </si>
  <si>
    <t>AAACGAAAGTGTTGCCTGCTGGTT</t>
  </si>
  <si>
    <t>GAAATGGAACACCGGGGCGC</t>
  </si>
  <si>
    <t>TAGTGAAATGGAACACCGGGGCGC</t>
  </si>
  <si>
    <t>AAACGCGCCCCGGTGTTCCATTTC</t>
  </si>
  <si>
    <t>PLES_02611</t>
  </si>
  <si>
    <t>gabD</t>
  </si>
  <si>
    <t>GGCTTGTTGACGGAACAGCT</t>
  </si>
  <si>
    <t>TAGTGGCTTGTTGACGGAACAGCT</t>
  </si>
  <si>
    <t>AAACAGCTGTTCCGTCAACAAGCC</t>
  </si>
  <si>
    <t>GCCGTTGTCGGCATCCACCC</t>
  </si>
  <si>
    <t>TAGTGCCGTTGTCGGCATCCACCC</t>
  </si>
  <si>
    <t>AAACGGGTGGATGCCGACAACGGC</t>
  </si>
  <si>
    <t>GGTTGTTCACCTTGATGGTC</t>
  </si>
  <si>
    <t>TAGTGGTTGTTCACCTTGATGGTC</t>
  </si>
  <si>
    <t>AAACGACCATCAAGGTGAACAACC</t>
  </si>
  <si>
    <t>GCTGCCGATGATCTCGCCGG</t>
  </si>
  <si>
    <t>TAGTGCTGCCGATGATCTCGCCGG</t>
  </si>
  <si>
    <t>AAACCCGGCGAGATCATCGGCAGC</t>
  </si>
  <si>
    <t>PLES_02621</t>
  </si>
  <si>
    <t>gabT</t>
  </si>
  <si>
    <t>GGATTCGTTGGTCTTGCTCA</t>
  </si>
  <si>
    <t>TAGTGGATTCGTTGGTCTTGCTCA</t>
  </si>
  <si>
    <t>AAACTGAGCAAGACCAACGAATCC</t>
  </si>
  <si>
    <t>GGCCTGGCGACGCTTCAGCA</t>
  </si>
  <si>
    <t>TAGTGGCCTGGCGACGCTTCAGCA</t>
  </si>
  <si>
    <t>AAACTGCTGAAGCGTCGCCAGGCC</t>
  </si>
  <si>
    <t>GCCCACGCCGCGGGGTACCG</t>
  </si>
  <si>
    <t>TAGTGCCCACGCCGCGGGGTACCG</t>
  </si>
  <si>
    <t>AAACCGGTACCCCGCGGCGTGGGC</t>
  </si>
  <si>
    <t>CGGCGACGACCGGGTGGATC</t>
  </si>
  <si>
    <t>TAGTCGGCGACGACCGGGTGGATC</t>
  </si>
  <si>
    <t>AAACGATCCACCCGGTCGTCGCCG</t>
  </si>
  <si>
    <t>PLES_02631</t>
  </si>
  <si>
    <t>GGCCTTTTTCGCGGCACTCA</t>
  </si>
  <si>
    <t>TAGTGGCCTTTTTCGCGGCACTCA</t>
  </si>
  <si>
    <t>AAACTGAGTGCCGCGAAAAAGGCC</t>
  </si>
  <si>
    <t>GTCGGCAATCAGGATGACGG</t>
  </si>
  <si>
    <t>TAGTGTCGGCAATCAGGATGACGG</t>
  </si>
  <si>
    <t>AAACCCGTCATCCTGATTGCCGAC</t>
  </si>
  <si>
    <t>AGTCGCGACTCCAGGGGTCC</t>
  </si>
  <si>
    <t>TAGTAGTCGCGACTCCAGGGGTCC</t>
  </si>
  <si>
    <t>AAACGGACCCCTGGAGTCGCGACT</t>
  </si>
  <si>
    <t>AACGCACGCCGAGGACCAGT</t>
  </si>
  <si>
    <t>TAGTAACGCACGCCGAGGACCAGT</t>
  </si>
  <si>
    <t>AAACACTGGTCCTCGGCGTGCGTT</t>
  </si>
  <si>
    <t>PLES_02641</t>
  </si>
  <si>
    <t>GAGGATCAGTTGCAGTTCCA</t>
  </si>
  <si>
    <t>TAGTGAGGATCAGTTGCAGTTCCA</t>
  </si>
  <si>
    <t>AAACTGGAACTGCAACTGATCCTC</t>
  </si>
  <si>
    <t>GCTGGCCGACCAGGTCGTGG</t>
  </si>
  <si>
    <t>TAGTGCTGGCCGACCAGGTCGTGG</t>
  </si>
  <si>
    <t>AAACCCACGACCTGGTCGGCCAGC</t>
  </si>
  <si>
    <t>CGCCGGTGGCCAGGCGACCA</t>
  </si>
  <si>
    <t>TAGTCGCCGGTGGCCAGGCGACCA</t>
  </si>
  <si>
    <t>AAACTGGTCGCCTGGCCACCGGCG</t>
  </si>
  <si>
    <t>CGAGGTAGCGCGTGGCTGGC</t>
  </si>
  <si>
    <t>TAGTCGAGGTAGCGCGTGGCTGGC</t>
  </si>
  <si>
    <t>AAACGCCAGCCACGCGCTACCTCG</t>
  </si>
  <si>
    <t>PLES_02651</t>
  </si>
  <si>
    <t>CCATTCGAGGCGGGTGGTCA</t>
  </si>
  <si>
    <t>TAGTCCATTCGAGGCGGGTGGTCA</t>
  </si>
  <si>
    <t>AAACTGACCACCCGCCTCGAATGG</t>
  </si>
  <si>
    <t>ATAGGCGTCGGGGGAGGCTT</t>
  </si>
  <si>
    <t>TAGTATAGGCGTCGGGGGAGGCTT</t>
  </si>
  <si>
    <t>AAACAAGCCTCCCCCGACGCCTAT</t>
  </si>
  <si>
    <t>CTTTTCCAGGCCGAGCATGG</t>
  </si>
  <si>
    <t>TAGTCTTTTCCAGGCCGAGCATGG</t>
  </si>
  <si>
    <t>AAACCCATGCTCGGCCTGGAAAAG</t>
  </si>
  <si>
    <t>GGTAGACCAGTTCGATCAAC</t>
  </si>
  <si>
    <t>TAGTGGTAGACCAGTTCGATCAAC</t>
  </si>
  <si>
    <t>AAACGTTGATCGAACTGGTCTACC</t>
  </si>
  <si>
    <t>PLES_02661</t>
  </si>
  <si>
    <t>CAGGCAGGCGATCGATCGAT</t>
  </si>
  <si>
    <t>TAGTCAGGCAGGCGATCGATCGAT</t>
  </si>
  <si>
    <t>AAACATCGATCGATCGCCTGCCTG</t>
  </si>
  <si>
    <t>ACATGGGCGCTGGCCAGCGT</t>
  </si>
  <si>
    <t>TAGTACATGGGCGCTGGCCAGCGT</t>
  </si>
  <si>
    <t>AAACACGCTGGCCAGCGCCCATGT</t>
  </si>
  <si>
    <t>GGCCAGGACCTGGTCGTGCA</t>
  </si>
  <si>
    <t>TAGTGGCCAGGACCTGGTCGTGCA</t>
  </si>
  <si>
    <t>AAACTGCACGACCAGGTCCTGGCC</t>
  </si>
  <si>
    <t>CCCACGATGGCCGGGAATCT</t>
  </si>
  <si>
    <t>TAGTCCCACGATGGCCGGGAATCT</t>
  </si>
  <si>
    <t>AAACAGATTCCCGGCCATCGTGGG</t>
  </si>
  <si>
    <t>PLES_02671</t>
  </si>
  <si>
    <t>GCGAATACGGATGACCTGGC</t>
  </si>
  <si>
    <t>TAGTGCGAATACGGATGACCTGGC</t>
  </si>
  <si>
    <t>AAACGCCAGGTCATCCGTATTCGC</t>
  </si>
  <si>
    <t>CCGGTTCGACCAGTTGTTGC</t>
  </si>
  <si>
    <t>TAGTCCGGTTCGACCAGTTGTTGC</t>
  </si>
  <si>
    <t>AAACGCAACAACTGGTCGAACCGG</t>
  </si>
  <si>
    <t>ACCTGGTACTCCAGGCAACC</t>
  </si>
  <si>
    <t>TAGTACCTGGTACTCCAGGCAACC</t>
  </si>
  <si>
    <t>AAACGGTTGCCTGGAGTACCAGGT</t>
  </si>
  <si>
    <t>CAGCCAGAGATCCGGCTCGA</t>
  </si>
  <si>
    <t>TAGTCAGCCAGAGATCCGGCTCGA</t>
  </si>
  <si>
    <t>AAACTCGAGCCGGATCTCTGGCTG</t>
  </si>
  <si>
    <t>PLES_02681</t>
  </si>
  <si>
    <t>CCTGCATGTCGACCTTGCGC</t>
  </si>
  <si>
    <t>TAGTCCTGCATGTCGACCTTGCGC</t>
  </si>
  <si>
    <t>AAACGCGCAAGGTCGACATGCAGG</t>
  </si>
  <si>
    <t>GGACCTGTAGGAAGACCAGC</t>
  </si>
  <si>
    <t>TAGTGGACCTGTAGGAAGACCAGC</t>
  </si>
  <si>
    <t>AAACGCTGGTCTTCCTACAGGTCC</t>
  </si>
  <si>
    <t>CGACGAGGTTCTGTCGTTGG</t>
  </si>
  <si>
    <t>TAGTCGACGAGGTTCTGTCGTTGG</t>
  </si>
  <si>
    <t>AAACCCAACGACAGAACCTCGTCG</t>
  </si>
  <si>
    <t>CGGACTGAGGTTCAGGTGTT</t>
  </si>
  <si>
    <t>TAGTCGGACTGAGGTTCAGGTGTT</t>
  </si>
  <si>
    <t>AAACAACACCTGAACCTCAGTCCG</t>
  </si>
  <si>
    <t>PLES_02691</t>
  </si>
  <si>
    <t>GGGTGGGTTGGCAGTGGGCA</t>
  </si>
  <si>
    <t>TAGTGGGTGGGTTGGCAGTGGGCA</t>
  </si>
  <si>
    <t>AAACTGCCCACTGCCAACCCACCC</t>
  </si>
  <si>
    <t>ATCAGCCAGAGGGTGCGGCC</t>
  </si>
  <si>
    <t>TAGTATCAGCCAGAGGGTGCGGCC</t>
  </si>
  <si>
    <t>AAACGGCCGCACCCTCTGGCTGAT</t>
  </si>
  <si>
    <t>GTTGAGGCCGACCAGGACGA</t>
  </si>
  <si>
    <t>TAGTGTTGAGGCCGACCAGGACGA</t>
  </si>
  <si>
    <t>AAACTCGTCCTGGTCGGCCTCAAC</t>
  </si>
  <si>
    <t>CGGCGGCCATGGAGGGCCGC</t>
  </si>
  <si>
    <t>TAGTCGGCGGCCATGGAGGGCCGC</t>
  </si>
  <si>
    <t>AAACGCGGCCCTCCATGGCCGCCG</t>
  </si>
  <si>
    <t>PLES_02701</t>
  </si>
  <si>
    <t>AAAAGGGCAGGACGGGGCAT</t>
  </si>
  <si>
    <t>TAGTAAAAGGGCAGGACGGGGCAT</t>
  </si>
  <si>
    <t>AAACATGCCCCGTCCTGCCCTTTT</t>
  </si>
  <si>
    <t>GCAGCAGGCAGTAAAGACAG</t>
  </si>
  <si>
    <t>TAGTGCAGCAGGCAGTAAAGACAG</t>
  </si>
  <si>
    <t>AAACCTGTCTTTACTGCCTGCTGC</t>
  </si>
  <si>
    <t>TCGTCGAGGGTAGCGCGCGC</t>
  </si>
  <si>
    <t>TAGTTCGTCGAGGGTAGCGCGCGC</t>
  </si>
  <si>
    <t>AAACGCGCGCGCTACCCTCGACGA</t>
  </si>
  <si>
    <t>GTTGTTGCAGGGCGCGTTGC</t>
  </si>
  <si>
    <t>TAGTGTTGTTGCAGGGCGCGTTGC</t>
  </si>
  <si>
    <t>AAACGCAACGCGCCCTGCAACAAC</t>
  </si>
  <si>
    <t>PLES_02711</t>
  </si>
  <si>
    <t>CTGGAGTTGCGAACGGTAGT</t>
  </si>
  <si>
    <t>TAGTCTGGAGTTGCGAACGGTAGT</t>
  </si>
  <si>
    <t>AAACACTACCGTTCGCAACTCCAG</t>
  </si>
  <si>
    <t>CAAACCCTGGAACCAGCGGC</t>
  </si>
  <si>
    <t>TAGTCAAACCCTGGAACCAGCGGC</t>
  </si>
  <si>
    <t>AAACGCCGCTGGTTCCAGGGTTTG</t>
  </si>
  <si>
    <t>TGCCAGCAGGTGCGTCTGCA</t>
  </si>
  <si>
    <t>TAGTTGCCAGCAGGTGCGTCTGCA</t>
  </si>
  <si>
    <t>AAACTGCAGACGCACCTGCTGGCA</t>
  </si>
  <si>
    <t>CCGGCGGCAACTGGCGCGGT</t>
  </si>
  <si>
    <t>TAGTCCGGCGGCAACTGGCGCGGT</t>
  </si>
  <si>
    <t>AAACACCGCGCCAGTTGCCGCCGG</t>
  </si>
  <si>
    <t>PLES_02721</t>
  </si>
  <si>
    <t>TTGCGCAAGGTGATCGACTA</t>
  </si>
  <si>
    <t>TAGTTTGCGCAAGGTGATCGACTA</t>
  </si>
  <si>
    <t>AAACTAGTCGATCACCTTGCGCAA</t>
  </si>
  <si>
    <t>GCGCCGGTCGCGGTGGTAGG</t>
  </si>
  <si>
    <t>TAGTGCGCCGGTCGCGGTGGTAGG</t>
  </si>
  <si>
    <t>AAACCCTACCACCGCGACCGGCGC</t>
  </si>
  <si>
    <t>TCATCGGAATGCCAATGAAA</t>
  </si>
  <si>
    <t>TAGTTCATCGGAATGCCAATGAAA</t>
  </si>
  <si>
    <t>AAACTTTCATTGGCATTCCGATGA</t>
  </si>
  <si>
    <t>CCAGCAACACGGCGATGGAG</t>
  </si>
  <si>
    <t>TAGTCCAGCAACACGGCGATGGAG</t>
  </si>
  <si>
    <t>AAACCTCCATCGCCGTGTTGCTGG</t>
  </si>
  <si>
    <t>PLES_02731</t>
  </si>
  <si>
    <t>CAGGGCGGAAAGGGAAAGAC</t>
  </si>
  <si>
    <t>TAGTCAGGGCGGAAAGGGAAAGAC</t>
  </si>
  <si>
    <t>AAACGTCTTTCCCTTTCCGCCCTG</t>
  </si>
  <si>
    <t>CGGCCAGGGTGGCGCAGGCG</t>
  </si>
  <si>
    <t>TAGTCGGCCAGGGTGGCGCAGGCG</t>
  </si>
  <si>
    <t>AAACCGCCTGCGCCACCCTGGCCG</t>
  </si>
  <si>
    <t>CTGGGGCAGGTTCTGGCAGC</t>
  </si>
  <si>
    <t>TAGTCTGGGGCAGGTTCTGGCAGC</t>
  </si>
  <si>
    <t>AAACGCTGCCAGAACCTGCCCCAG</t>
  </si>
  <si>
    <t>CCATCATGCCGTGCTGCATG</t>
  </si>
  <si>
    <t>TAGTCCATCATGCCGTGCTGCATG</t>
  </si>
  <si>
    <t>AAACCATGCAGCACGGCATGATGG</t>
  </si>
  <si>
    <t>PLES_02741</t>
  </si>
  <si>
    <t>GATCAGGGCGTGGAGGTCGA</t>
  </si>
  <si>
    <t>TAGTGATCAGGGCGTGGAGGTCGA</t>
  </si>
  <si>
    <t>AAACTCGACCTCCACGCCCTGATC</t>
  </si>
  <si>
    <t>GGAAGGTGAGGGCGATCAGT</t>
  </si>
  <si>
    <t>TAGTGGAAGGTGAGGGCGATCAGT</t>
  </si>
  <si>
    <t>AAACACTGATCGCCCTCACCTTCC</t>
  </si>
  <si>
    <t>AGCAGGCCCACCGAGACCGT</t>
  </si>
  <si>
    <t>TAGTAGCAGGCCCACCGAGACCGT</t>
  </si>
  <si>
    <t>AAACACGGTCTCGGTGGGCCTGCT</t>
  </si>
  <si>
    <t>CCTGCATCGGCGGCATGGCC</t>
  </si>
  <si>
    <t>TAGTCCTGCATCGGCGGCATGGCC</t>
  </si>
  <si>
    <t>AAACGGCCATGCCGCCGATGCAGG</t>
  </si>
  <si>
    <t>PLES_02751</t>
  </si>
  <si>
    <t>GCCGCCAGCGAACTGAAGCC</t>
  </si>
  <si>
    <t>TAGTGCCGCCAGCGAACTGAAGCC</t>
  </si>
  <si>
    <t>AAACGGCTTCAGTTCGCTGGCGGC</t>
  </si>
  <si>
    <t>CATCTGCGCGCGGCCGGGAT</t>
  </si>
  <si>
    <t>TAGTCATCTGCGCGCGGCCGGGAT</t>
  </si>
  <si>
    <t>AAACATCCCGGCCGCGCGCAGATG</t>
  </si>
  <si>
    <t>GCGCCAGCTCGCTGGCCGGG</t>
  </si>
  <si>
    <t>TAGTGCGCCAGCTCGCTGGCCGGG</t>
  </si>
  <si>
    <t>AAACCCCGGCCAGCGAGCTGGCGC</t>
  </si>
  <si>
    <t>AGGTGGCCGCTGGCGGAGGA</t>
  </si>
  <si>
    <t>TAGTAGGTGGCCGCTGGCGGAGGA</t>
  </si>
  <si>
    <t>AAACTCCTCCGCCAGCGGCCACCT</t>
  </si>
  <si>
    <t>PLES_02761</t>
  </si>
  <si>
    <t>cysA</t>
  </si>
  <si>
    <t>GTTACGGATTTCGATACTCA</t>
  </si>
  <si>
    <t>TAGTGTTACGGATTTCGATACTCA</t>
  </si>
  <si>
    <t>AAACTGAGTATCGAAATCCGTAAC</t>
  </si>
  <si>
    <t>GATGTTGTCCAGGGCCTTGA</t>
  </si>
  <si>
    <t>TAGTGATGTTGTCCAGGGCCTTGA</t>
  </si>
  <si>
    <t>AAACTCAAGGCCCTGGACAACATC</t>
  </si>
  <si>
    <t>GCTCGCCGCTCTGGATGTCC</t>
  </si>
  <si>
    <t>TAGTGCTCGCCGCTCTGGATGTCC</t>
  </si>
  <si>
    <t>AAACGGACATCCAGAGCGGCGAGC</t>
  </si>
  <si>
    <t>GGCGTCCGGGGTTTCCAGCC</t>
  </si>
  <si>
    <t>TAGTGGCGTCCGGGGTTTCCAGCC</t>
  </si>
  <si>
    <t>AAACGGCTGGAAACCCCGGACGCC</t>
  </si>
  <si>
    <t>PLES_02771</t>
  </si>
  <si>
    <t>cysW</t>
  </si>
  <si>
    <t>GGAAATGCTTGCACTGGACA</t>
  </si>
  <si>
    <t>TAGTGGAAATGCTTGCACTGGACA</t>
  </si>
  <si>
    <t>AAACTGTCCAGTGCAAGCATTTCC</t>
  </si>
  <si>
    <t>GCGGCGGGAGGCGCTGGCGG</t>
  </si>
  <si>
    <t>TAGTGCGGCGGGAGGCGCTGGCGG</t>
  </si>
  <si>
    <t>AAACCCGCCAGCGCCTCCCGCCGC</t>
  </si>
  <si>
    <t>CCAGGACGATCAGGGCCAGG</t>
  </si>
  <si>
    <t>TAGTCCAGGACGATCAGGGCCAGG</t>
  </si>
  <si>
    <t>AAACCCTGGCCCTGATCGTCCTGG</t>
  </si>
  <si>
    <t>AGAGCGGCAGCAGGAGGAAC</t>
  </si>
  <si>
    <t>TAGTAGAGCGGCAGCAGGAGGAAC</t>
  </si>
  <si>
    <t>AAACGTTCCTCCTGCTGCCGCTCT</t>
  </si>
  <si>
    <t>PLES_02781</t>
  </si>
  <si>
    <t>cysT</t>
  </si>
  <si>
    <t>CCCGAAGCCGGGTATGACCG</t>
  </si>
  <si>
    <t>TAGTCCCGAAGCCGGGTATGACCG</t>
  </si>
  <si>
    <t>AAACCGGTCATACCCGGCTTCGGG</t>
  </si>
  <si>
    <t>GTACACCAGGGTGTATCCCA</t>
  </si>
  <si>
    <t>TAGTGTACACCAGGGTGTATCCCA</t>
  </si>
  <si>
    <t>AAACTGGGATACACCCTGGTGTAC</t>
  </si>
  <si>
    <t>ACATGGCCCCCAGCGGGATC</t>
  </si>
  <si>
    <t>TAGTACATGGCCCCCAGCGGGATC</t>
  </si>
  <si>
    <t>AAACGATCCCGCTGGGGGCCATGT</t>
  </si>
  <si>
    <t>AGCTGAGCTGGGTGGTCTTG</t>
  </si>
  <si>
    <t>TAGTAGCTGAGCTGGGTGGTCTTG</t>
  </si>
  <si>
    <t>AAACCAAGACCACCCAGCTCAGCT</t>
  </si>
  <si>
    <t>PLES_02791</t>
  </si>
  <si>
    <t>sbp</t>
  </si>
  <si>
    <t>GGCCAGGGCGAAACGACGAA</t>
  </si>
  <si>
    <t>TAGTGGCCAGGGCGAAACGACGAA</t>
  </si>
  <si>
    <t>AAACTTCGTCGTTTCGCCCTGGCC</t>
  </si>
  <si>
    <t>GACCAGGGCGCTGGCGAGTG</t>
  </si>
  <si>
    <t>TAGTGACCAGGGCGCTGGCGAGTG</t>
  </si>
  <si>
    <t>AAACCACTCGCCAGCGCCCTGGTC</t>
  </si>
  <si>
    <t>CGTGGCTGCGGCAACCGGGC</t>
  </si>
  <si>
    <t>TAGTCGTGGCTGCGGCAACCGGGC</t>
  </si>
  <si>
    <t>AAACGCCCGGTTGCCGCAGCCACG</t>
  </si>
  <si>
    <t>TGTAGGCCTGGTACAGCTCG</t>
  </si>
  <si>
    <t>TAGTTGTAGGCCTGGTACAGCTCG</t>
  </si>
  <si>
    <t>AAACCGAGCTGTACCAGGCCTACA</t>
  </si>
  <si>
    <t>PLES_02801</t>
  </si>
  <si>
    <t>CTTCTGAGGGTTGCGCTCAT</t>
  </si>
  <si>
    <t>TAGTCTTCTGAGGGTTGCGCTCAT</t>
  </si>
  <si>
    <t>AAACATGAGCGCAACCCTCAGAAG</t>
  </si>
  <si>
    <t>TGGCTTCGTCCTGGCCATCC</t>
  </si>
  <si>
    <t>TAGTTGGCTTCGTCCTGGCCATCC</t>
  </si>
  <si>
    <t>AAACGGATGGCCAGGACGAAGCCA</t>
  </si>
  <si>
    <t>CTGGATTTCACGCAGGATGG</t>
  </si>
  <si>
    <t>TAGTCTGGATTTCACGCAGGATGG</t>
  </si>
  <si>
    <t>AAACCCATCCTGCGTGAAATCCAG</t>
  </si>
  <si>
    <t>CACCACCTGGCCGTTGTGCA</t>
  </si>
  <si>
    <t>TAGTCACCACCTGGCCGTTGTGCA</t>
  </si>
  <si>
    <t>AAACTGCACAACGGCCAGGTGGTG</t>
  </si>
  <si>
    <t>PLES_02811</t>
  </si>
  <si>
    <t>GCACTCAGGCGGGGGCTCAT</t>
  </si>
  <si>
    <t>TAGTGCACTCAGGCGGGGGCTCAT</t>
  </si>
  <si>
    <t>AAACATGAGCCCCCGCCTGAGTGC</t>
  </si>
  <si>
    <t>ATAAGCCAGGCTCAGGCGAA</t>
  </si>
  <si>
    <t>TAGTATAAGCCAGGCTCAGGCGAA</t>
  </si>
  <si>
    <t>AAACTTCGCCTGAGCCTGGCTTAT</t>
  </si>
  <si>
    <t>GCTCAGGAACGCCCAGGCGA</t>
  </si>
  <si>
    <t>TAGTGCTCAGGAACGCCCAGGCGA</t>
  </si>
  <si>
    <t>AAACTCGCCTGGGCGTTCCTGAGC</t>
  </si>
  <si>
    <t>GTTGGTCGTGGTCCTGGACC</t>
  </si>
  <si>
    <t>TAGTGTTGGTCGTGGTCCTGGACC</t>
  </si>
  <si>
    <t>AAACGGTCCAGGACCACGACCAAC</t>
  </si>
  <si>
    <t>PLES_02821</t>
  </si>
  <si>
    <t>desA</t>
  </si>
  <si>
    <t>AGAAAACCGTTGAACCACAT</t>
  </si>
  <si>
    <t>TAGTAGAAAACCGTTGAACCACAT</t>
  </si>
  <si>
    <t>AAACATGTGGTTCAACGGTTTTCT</t>
  </si>
  <si>
    <t>CCACCAGTTGCCACGGCGAC</t>
  </si>
  <si>
    <t>TAGTCCACCAGTTGCCACGGCGAC</t>
  </si>
  <si>
    <t>AAACGTCGCCGTGGCAACTGGTGG</t>
  </si>
  <si>
    <t>GGTGATATGCGTCAGCACCA</t>
  </si>
  <si>
    <t>TAGTGGTGATATGCGTCAGCACCA</t>
  </si>
  <si>
    <t>AAACTGGTGCTGACGCATATCACC</t>
  </si>
  <si>
    <t>GTAGACGGTCACGCTGACGA</t>
  </si>
  <si>
    <t>TAGTGTAGACGGTCACGCTGACGA</t>
  </si>
  <si>
    <t>AAACTCGTCAGCGTGACCGTCTAC</t>
  </si>
  <si>
    <t>PLES_02831</t>
  </si>
  <si>
    <t>gpuP</t>
  </si>
  <si>
    <t>AGCCCAGGCCCAGCATGGCC</t>
  </si>
  <si>
    <t>TAGTAGCCCAGGCCCAGCATGGCC</t>
  </si>
  <si>
    <t>AAACGGCCATGCTGGGCCTGGGCT</t>
  </si>
  <si>
    <t>GCCGGGGCCGAGGCGGCGTC</t>
  </si>
  <si>
    <t>TAGTGCCGGGGCCGAGGCGGCGTC</t>
  </si>
  <si>
    <t>AAACGACGCCGCCTCGGCCCCGGC</t>
  </si>
  <si>
    <t>CCACCGCGGCCATGGTTCCC</t>
  </si>
  <si>
    <t>TAGTCCACCGCGGCCATGGTTCCC</t>
  </si>
  <si>
    <t>AAACGGGAACCATGGCCGCGGTGG</t>
  </si>
  <si>
    <t>GCCGAGCTTGACCGTACCAA</t>
  </si>
  <si>
    <t>TAGTGCCGAGCTTGACCGTACCAA</t>
  </si>
  <si>
    <t>AAACTTGGTACGGTCAAGCTCGGC</t>
  </si>
  <si>
    <t>PLES_02841</t>
  </si>
  <si>
    <t>gpuA</t>
  </si>
  <si>
    <t>TGCGGATGGTCGTTCGACAT</t>
  </si>
  <si>
    <t>TAGTTGCGGATGGTCGTTCGACAT</t>
  </si>
  <si>
    <t>AAACATGTCGAACGACCATCCGCA</t>
  </si>
  <si>
    <t>GGAATCTCGGCGGCGTCGAG</t>
  </si>
  <si>
    <t>TAGTGGAATCTCGGCGGCGTCGAG</t>
  </si>
  <si>
    <t>AAACCTCGACGCCGCCGAGATTCC</t>
  </si>
  <si>
    <t>GCGCATGAAGGTCGGGATGC</t>
  </si>
  <si>
    <t>TAGTGCGCATGAAGGTCGGGATGC</t>
  </si>
  <si>
    <t>AAACGCATCCCGACCTTCATGCGC</t>
  </si>
  <si>
    <t>CCGGGTCGGTGAACGCCGGC</t>
  </si>
  <si>
    <t>TAGTCCGGGTCGGTGAACGCCGGC</t>
  </si>
  <si>
    <t>AAACGCCGGCGTTCACCGACCCGG</t>
  </si>
  <si>
    <t>PLES_02851</t>
  </si>
  <si>
    <t>gpuR</t>
  </si>
  <si>
    <t>GCCCAGCATTCCCGCCCCCA</t>
  </si>
  <si>
    <t>TAGTGCCCAGCATTCCCGCCCCCA</t>
  </si>
  <si>
    <t>AAACTGGGGGCGGGAATGCTGGGC</t>
  </si>
  <si>
    <t>TGCGCAGGTCGATGTCGTTG</t>
  </si>
  <si>
    <t>TAGTTGCGCAGGTCGATGTCGTTG</t>
  </si>
  <si>
    <t>AAACCAACGACATCGACCTGCGCA</t>
  </si>
  <si>
    <t>GAAGCCGCCGGCCTCGACGA</t>
  </si>
  <si>
    <t>TAGTGAAGCCGCCGGCCTCGACGA</t>
  </si>
  <si>
    <t>AAACTCGTCGAGGCCGGCGGCTTC</t>
  </si>
  <si>
    <t>GCTGGTGTTCAGGCGCGCCT</t>
  </si>
  <si>
    <t>TAGTGCTGGTGTTCAGGCGCGCCT</t>
  </si>
  <si>
    <t>AAACAGGCGCGCCTGAACACCAGC</t>
  </si>
  <si>
    <t>PLES_02861</t>
  </si>
  <si>
    <t>AATGCCGGTTAGGTCGTCCA</t>
  </si>
  <si>
    <t>TAGTAATGCCGGTTAGGTCGTCCA</t>
  </si>
  <si>
    <t>AAACTGGACGACCTAACCGGCATT</t>
  </si>
  <si>
    <t>GCGGCCTCCTGCGGGTCTTC</t>
  </si>
  <si>
    <t>TAGTGCGGCCTCCTGCGGGTCTTC</t>
  </si>
  <si>
    <t>AAACGAAGACCCGCAGGAGGCCGC</t>
  </si>
  <si>
    <t>TTCGGCACGGCTGTGCAGCA</t>
  </si>
  <si>
    <t>TAGTTTCGGCACGGCTGTGCAGCA</t>
  </si>
  <si>
    <t>AAACTGCTGCACAGCCGTGCCGAA</t>
  </si>
  <si>
    <t>TTGCTCGCGCTCCTTCAGCC</t>
  </si>
  <si>
    <t>TAGTTTGCTCGCGCTCCTTCAGCC</t>
  </si>
  <si>
    <t>AAACGGCTGAAGGAGCGCGAGCAA</t>
  </si>
  <si>
    <t>PLES_02871</t>
  </si>
  <si>
    <t>oprE</t>
  </si>
  <si>
    <t>TTGATCTTGCGACTCTTCAT</t>
  </si>
  <si>
    <t>TAGTTTGATCTTGCGACTCTTCAT</t>
  </si>
  <si>
    <t>AAACATGAAGAGTCGCAAGATCAA</t>
  </si>
  <si>
    <t>GGTACCGGCAGTGATGGCCA</t>
  </si>
  <si>
    <t>TAGTGGTACCGGCAGTGATGGCCA</t>
  </si>
  <si>
    <t>AAACTGGCCATCACTGCCGGTACC</t>
  </si>
  <si>
    <t>CTGTTGCGCCAGGGCACCGA</t>
  </si>
  <si>
    <t>TAGTCTGTTGCGCCAGGGCACCGA</t>
  </si>
  <si>
    <t>AAACTCGGTGCCCTGGCGCAACAG</t>
  </si>
  <si>
    <t>GCTGTCCTCGATGAAACCGG</t>
  </si>
  <si>
    <t>TAGTGCTGTCCTCGATGAAACCGG</t>
  </si>
  <si>
    <t>AAACCCGGTTTCATCGAGGACAGC</t>
  </si>
  <si>
    <t>PLES_02881</t>
  </si>
  <si>
    <t>aguA</t>
  </si>
  <si>
    <t>CGGCGCGTGGGGTGCTGGTC</t>
  </si>
  <si>
    <t>TAGTCGGCGCGTGGGGTGCTGGTC</t>
  </si>
  <si>
    <t>AAACGACCAGCACCCCACGCGCCG</t>
  </si>
  <si>
    <t>GGCGGGCATGCGGAAGCCGT</t>
  </si>
  <si>
    <t>TAGTGGCGGGCATGCGGAAGCCGT</t>
  </si>
  <si>
    <t>AAACACGGCTTCCGCATGCCCGCC</t>
  </si>
  <si>
    <t>CTGCTCGTGGGGTTCCCATT</t>
  </si>
  <si>
    <t>TAGTCTGCTCGTGGGGTTCCCATT</t>
  </si>
  <si>
    <t>AAACAATGGGAACCCCACGAGCAG</t>
  </si>
  <si>
    <t>CGCCAGTTGTCCGGGCGTTC</t>
  </si>
  <si>
    <t>TAGTCGCCAGTTGTCCGGGCGTTC</t>
  </si>
  <si>
    <t>AAACGAACGCCCGGACAACTGGCG</t>
  </si>
  <si>
    <t>PLES_02891</t>
  </si>
  <si>
    <t>aguB</t>
  </si>
  <si>
    <t>GACGGTGACGTTGCGGGTCA</t>
  </si>
  <si>
    <t>TAGTGACGGTGACGTTGCGGGTCA</t>
  </si>
  <si>
    <t>AAACTGACCCGCAACGTCACCGTC</t>
  </si>
  <si>
    <t>GGAGCAGGCCATCTGGGTGG</t>
  </si>
  <si>
    <t>TAGTGGAGCAGGCCATCTGGGTGG</t>
  </si>
  <si>
    <t>AAACCCACCCAGATGGCCTGCTCC</t>
  </si>
  <si>
    <t>GATGTTCGCCGGACGATCCC</t>
  </si>
  <si>
    <t>TAGTGATGTTCGCCGGACGATCCC</t>
  </si>
  <si>
    <t>AAACGGGATCGTCCGGCGAACATC</t>
  </si>
  <si>
    <t>GGCGCACCAGTTTCTCGGCG</t>
  </si>
  <si>
    <t>TAGTGGCGCACCAGTTTCTCGGCG</t>
  </si>
  <si>
    <t>AAACCGCCGAGAAACTGGTGCGCC</t>
  </si>
  <si>
    <t>PLES_02901</t>
  </si>
  <si>
    <t>aguR</t>
  </si>
  <si>
    <t>GGCTTGCGGGTGGGCGAGGT</t>
  </si>
  <si>
    <t>TAGTGGCTTGCGGGTGGGCGAGGT</t>
  </si>
  <si>
    <t>AAACACCTCGCCCACCCGCAAGCC</t>
  </si>
  <si>
    <t>GGCGATCCGGGCCTGGCTGC</t>
  </si>
  <si>
    <t>TAGTGGCGATCCGGGCCTGGCTGC</t>
  </si>
  <si>
    <t>AAACGCAGCCAGGCCCGGATCGCC</t>
  </si>
  <si>
    <t>GCGAGCGGCGTCGAGGATCG</t>
  </si>
  <si>
    <t>TAGTGCGAGCGGCGTCGAGGATCG</t>
  </si>
  <si>
    <t>AAACCGATCCTCGACGCCGCTCGC</t>
  </si>
  <si>
    <t>CGGCCACGCTATAGATGGTC</t>
  </si>
  <si>
    <t>TAGTCGGCCACGCTATAGATGGTC</t>
  </si>
  <si>
    <t>AAACGACCATCTATAGCGTGGCCG</t>
  </si>
  <si>
    <t>PLES_02911</t>
  </si>
  <si>
    <t>CAGGGCGGAAAGGCGGGGCA</t>
  </si>
  <si>
    <t>TAGTCAGGGCGGAAAGGCGGGGCA</t>
  </si>
  <si>
    <t>AAACTGCCCCGCCTTTCCGCCCTG</t>
  </si>
  <si>
    <t>CCAGCCAGGGTGCGAGGGCG</t>
  </si>
  <si>
    <t>TAGTCCAGCCAGGGTGCGAGGGCG</t>
  </si>
  <si>
    <t>AAACCGCCCTCGCACCCTGGCTGG</t>
  </si>
  <si>
    <t>GCGCAGGGTCTCCTCGGCCT</t>
  </si>
  <si>
    <t>TAGTGCGCAGGGTCTCCTCGGCCT</t>
  </si>
  <si>
    <t>AAACAGGCCGAGGAGACCCTGCGC</t>
  </si>
  <si>
    <t>TGGAAGGACTCGAGCACCTG</t>
  </si>
  <si>
    <t>TAGTTGGAAGGACTCGAGCACCTG</t>
  </si>
  <si>
    <t>AAACCAGGTGCTCGAGTCCTTCCA</t>
  </si>
  <si>
    <t>PLES_02921</t>
  </si>
  <si>
    <t>TGTTCCTTGAGGAACTCGCT</t>
  </si>
  <si>
    <t>TAGTTGTTCCTTGAGGAACTCGCT</t>
  </si>
  <si>
    <t>AAACAGCGAGTTCCTCAAGGAACA</t>
  </si>
  <si>
    <t>CATTCATGTCTGCAATAAGG</t>
  </si>
  <si>
    <t>TAGTCATTCATGTCTGCAATAAGG</t>
  </si>
  <si>
    <t>AAACCCTTATTGCAGACATGAATG</t>
  </si>
  <si>
    <t>CGAGGGCGAACAGGGAAGCG</t>
  </si>
  <si>
    <t>TAGTCGAGGGCGAACAGGGAAGCG</t>
  </si>
  <si>
    <t>AAACCGCTTCCCTGTTCGCCCTCG</t>
  </si>
  <si>
    <t>CTCGCCTTCCAGTTCGTGCA</t>
  </si>
  <si>
    <t>TAGTCTCGCCTTCCAGTTCGTGCA</t>
  </si>
  <si>
    <t>AAACTGCACGAACTGGAAGGCGAG</t>
  </si>
  <si>
    <t>PLES_02931</t>
  </si>
  <si>
    <t>spuA</t>
  </si>
  <si>
    <t>CGGTGACGCCGATTAACGGC</t>
  </si>
  <si>
    <t>TAGTCGGTGACGCCGATTAACGGC</t>
  </si>
  <si>
    <t>AAACGCCGTTAATCGGCGTCACCG</t>
  </si>
  <si>
    <t>ACCGATCTGCTTGGTGCAGG</t>
  </si>
  <si>
    <t>TAGTACCGATCTGCTTGGTGCAGG</t>
  </si>
  <si>
    <t>AAACCCTGCACCAAGCAGATCGGT</t>
  </si>
  <si>
    <t>TTGTCGCCGGCAATGTGGTA</t>
  </si>
  <si>
    <t>TAGTTTGTCGCCGGCAATGTGGTA</t>
  </si>
  <si>
    <t>AAACTACCACATTGCCGGCGACAA</t>
  </si>
  <si>
    <t>ACCGCCAGCGCCGTTGACGA</t>
  </si>
  <si>
    <t>TAGTACCGCCAGCGCCGTTGACGA</t>
  </si>
  <si>
    <t>AAACTCGTCAACGGCGCTGGCGGT</t>
  </si>
  <si>
    <t>PLES_02941</t>
  </si>
  <si>
    <t>spuB</t>
  </si>
  <si>
    <t>GCTGGTCAGCTGGTCTAACT</t>
  </si>
  <si>
    <t>TAGTGCTGGTCAGCTGGTCTAACT</t>
  </si>
  <si>
    <t>AAACAGTTAGACCAGCTGACCAGC</t>
  </si>
  <si>
    <t>GGAAATCAGGCATTCCACTT</t>
  </si>
  <si>
    <t>TAGTGGAAATCAGGCATTCCACTT</t>
  </si>
  <si>
    <t>AAACAAGTGGAATGCCTGATTTCC</t>
  </si>
  <si>
    <t>GCGGGCGATGCCTGTCAGAT</t>
  </si>
  <si>
    <t>TAGTGCGGGCGATGCCTGTCAGAT</t>
  </si>
  <si>
    <t>AAACATCTGACAGGCATCGCCCGC</t>
  </si>
  <si>
    <t>TCCGCGATGAATTTGTTGGT</t>
  </si>
  <si>
    <t>TAGTTCCGCGATGAATTTGTTGGT</t>
  </si>
  <si>
    <t>AAACACCAACAAATTCATCGCGGA</t>
  </si>
  <si>
    <t>PLES_02951</t>
  </si>
  <si>
    <t>spuC</t>
  </si>
  <si>
    <t>GGGTCTTGGCGTTGGTGATT</t>
  </si>
  <si>
    <t>TAGTGGGTCTTGGCGTTGGTGATT</t>
  </si>
  <si>
    <t>AAACAATCACCAACGCCAAGACCC</t>
  </si>
  <si>
    <t>GCTCAACGCCTGCCACTCAC</t>
  </si>
  <si>
    <t>TAGTGCTCAACGCCTGCCACTCAC</t>
  </si>
  <si>
    <t>AAACGTGAGTGGCAGGCGTTGAGC</t>
  </si>
  <si>
    <t>ACGGCGGCAGATGGTGGTCG</t>
  </si>
  <si>
    <t>TAGTACGGCGGCAGATGGTGGTCG</t>
  </si>
  <si>
    <t>AAACCGACCACCATCTGCCGCCGT</t>
  </si>
  <si>
    <t>CTCGTTCAACTGCTTGTAGT</t>
  </si>
  <si>
    <t>TAGTCTCGTTCAACTGCTTGTAGT</t>
  </si>
  <si>
    <t>AAACACTACAAGCAGTTGAACGAG</t>
  </si>
  <si>
    <t>PLES_02961</t>
  </si>
  <si>
    <t>spuD</t>
  </si>
  <si>
    <t>CGCCAAGGTCAGGGCGAGCA</t>
  </si>
  <si>
    <t>TAGTCGCCAAGGTCAGGGCGAGCA</t>
  </si>
  <si>
    <t>AAACTGCTCGCCCTGACCTTGGCG</t>
  </si>
  <si>
    <t>GTCCGCAGCCTGCGCCATAC</t>
  </si>
  <si>
    <t>TAGTGTCCGCAGCCTGCGCCATAC</t>
  </si>
  <si>
    <t>AAACGTATGGCGCAGGCTGCGGAC</t>
  </si>
  <si>
    <t>GGTGTCCGGCGCGATGTAGT</t>
  </si>
  <si>
    <t>TAGTGGTGTCCGGCGCGATGTAGT</t>
  </si>
  <si>
    <t>AAACACTACATCGCGCCGGACACC</t>
  </si>
  <si>
    <t>TTCCTTGGTGAACTTCTCCA</t>
  </si>
  <si>
    <t>TAGTTTCCTTGGTGAACTTCTCCA</t>
  </si>
  <si>
    <t>AAACTGGAGAAGTTCACCAAGGAA</t>
  </si>
  <si>
    <t>PLES_02971</t>
  </si>
  <si>
    <t>spuE</t>
  </si>
  <si>
    <t>TACCAGCAGTGTCTTGCCAA</t>
  </si>
  <si>
    <t>TAGTTACCAGCAGTGTCTTGCCAA</t>
  </si>
  <si>
    <t>AAACTTGGCAAGACACTGCTGGTA</t>
  </si>
  <si>
    <t>CGCGATCGCCGTAGCCAGAG</t>
  </si>
  <si>
    <t>TAGTCGCGATCGCCGTAGCCAGAG</t>
  </si>
  <si>
    <t>AAACCTCTGGCTACGGCGATCGCG</t>
  </si>
  <si>
    <t>TCTTCTTCTCCGCCTGCACG</t>
  </si>
  <si>
    <t>TAGTTCTTCTTCTCCGCCTGCACG</t>
  </si>
  <si>
    <t>AAACCGTGCAGGCGGAGAAGAAGA</t>
  </si>
  <si>
    <t>CGGTCCAGTTATAGATGTGC</t>
  </si>
  <si>
    <t>TAGTCGGTCCAGTTATAGATGTGC</t>
  </si>
  <si>
    <t>AAACGCACATCTATAACTGGACCG</t>
  </si>
  <si>
    <t>PLES_02981</t>
  </si>
  <si>
    <t>spuF</t>
  </si>
  <si>
    <t>GGCTTTCTTGTAGGCACCGG</t>
  </si>
  <si>
    <t>TAGTGGCTTTCTTGTAGGCACCGG</t>
  </si>
  <si>
    <t>AAACCCGGTGCCTACAAGAAAGCC</t>
  </si>
  <si>
    <t>CGGCTGCTGGTTGCCCTCTA</t>
  </si>
  <si>
    <t>TAGTCGGCTGCTGGTTGCCCTCTA</t>
  </si>
  <si>
    <t>AAACTAGAGGGCAACCAGCAGCCG</t>
  </si>
  <si>
    <t>ATCTTTACCAGCACCTCTTT</t>
  </si>
  <si>
    <t>TAGTATCTTTACCAGCACCTCTTT</t>
  </si>
  <si>
    <t>AAACAAAGAGGTGCTGGTAAAGAT</t>
  </si>
  <si>
    <t>CGTCGAACTGCTTGGTTACC</t>
  </si>
  <si>
    <t>TAGTCGTCGAACTGCTTGGTTACC</t>
  </si>
  <si>
    <t>AAACGGTAACCAAGCAGTTCGACG</t>
  </si>
  <si>
    <t>PLES_02991</t>
  </si>
  <si>
    <t>spuG</t>
  </si>
  <si>
    <t>ATGACCGCATGCCGCCCGGT</t>
  </si>
  <si>
    <t>TAGTATGACCGCATGCCGCCCGGT</t>
  </si>
  <si>
    <t>AAACACCGGGCGGCATGCGGTCAT</t>
  </si>
  <si>
    <t>AACAGGAAGAGCCACAGGAA</t>
  </si>
  <si>
    <t>TAGTAACAGGAAGAGCCACAGGAA</t>
  </si>
  <si>
    <t>AAACTTCCTGTGGCTCTTCCTGTT</t>
  </si>
  <si>
    <t>GCACGATGGCGAAGGGCAGC</t>
  </si>
  <si>
    <t>TAGTGCACGATGGCGAAGGGCAGC</t>
  </si>
  <si>
    <t>AAACGCTGCCCTTCGCCATCGTGC</t>
  </si>
  <si>
    <t>TGGCCACGTCCGCTTCCGCC</t>
  </si>
  <si>
    <t>TAGTTGGCCACGTCCGCTTCCGCC</t>
  </si>
  <si>
    <t>AAACGGCGGAAGCGGACGTGGCCA</t>
  </si>
  <si>
    <t>PLES_03001</t>
  </si>
  <si>
    <t>spuH</t>
  </si>
  <si>
    <t>TCGGCAGGTAGATGAAGAGC</t>
  </si>
  <si>
    <t>TAGTTCGGCAGGTAGATGAAGAGC</t>
  </si>
  <si>
    <t>AAACGCTCTTCATCTACCTGCCGA</t>
  </si>
  <si>
    <t>CGTTGAACGAATAGATCACC</t>
  </si>
  <si>
    <t>TAGTCGTTGAACGAATAGATCACC</t>
  </si>
  <si>
    <t>AAACGGTGATCTATTCGTTCAACG</t>
  </si>
  <si>
    <t>CCACACCGTCACCAGCTTGG</t>
  </si>
  <si>
    <t>TAGTCCACACCGTCACCAGCTTGG</t>
  </si>
  <si>
    <t>AAACCCAAGCTGGTGACGGTGTGG</t>
  </si>
  <si>
    <t>CCAGTTGGGTGTTGTCCAGC</t>
  </si>
  <si>
    <t>TAGTCCAGTTGGGTGTTGTCCAGC</t>
  </si>
  <si>
    <t>AAACGCTGGACAACACCCAACTGG</t>
  </si>
  <si>
    <t>PLES_03011</t>
  </si>
  <si>
    <t>CGCCACGGCGATCACGGTCA</t>
  </si>
  <si>
    <t>TAGTCGCCACGGCGATCACGGTCA</t>
  </si>
  <si>
    <t>AAACTGACCGTGATCGCCGTGGCG</t>
  </si>
  <si>
    <t>GGCGCCGCCGGCAGCCGCGG</t>
  </si>
  <si>
    <t>TAGTGGCGCCGCCGGCAGCCGCGG</t>
  </si>
  <si>
    <t>AAACCCGCGGCTGCCGGCGGCGCC</t>
  </si>
  <si>
    <t>CTGCTTGGCATGGAGGTACC</t>
  </si>
  <si>
    <t>TAGTCTGCTTGGCATGGAGGTACC</t>
  </si>
  <si>
    <t>AAACGGTACCTCCATGCCAAGCAG</t>
  </si>
  <si>
    <t>GCGAGCGAGCCGTTGCGGAG</t>
  </si>
  <si>
    <t>TAGTGCGAGCGAGCCGTTGCGGAG</t>
  </si>
  <si>
    <t>AAACCTCCGCAACGGCTCGCTCGC</t>
  </si>
  <si>
    <t>PLES_03021</t>
  </si>
  <si>
    <t>GGTAGACGGGTCGTCCTGCA</t>
  </si>
  <si>
    <t>TAGTGGTAGACGGGTCGTCCTGCA</t>
  </si>
  <si>
    <t>AAACTGCAGGACGACCCGTCTACC</t>
  </si>
  <si>
    <t>GGCGGAATGGGTCAGGGGGC</t>
  </si>
  <si>
    <t>TAGTGGCGGAATGGGTCAGGGGGC</t>
  </si>
  <si>
    <t>AAACGCCCCCTGACCCATTCCGCC</t>
  </si>
  <si>
    <t>ATACAACAGACGCCGCAACG</t>
  </si>
  <si>
    <t>TAGTATACAACAGACGCCGCAACG</t>
  </si>
  <si>
    <t>AAACCGTTGCGGCGTCTGTTGTAT</t>
  </si>
  <si>
    <t>GTCGAGCCCGAGGGCGTCCA</t>
  </si>
  <si>
    <t>TAGTGTCGAGCCCGAGGGCGTCCA</t>
  </si>
  <si>
    <t>AAACTGGACGCCCTCGGGCTCGAC</t>
  </si>
  <si>
    <t>PLES_03031</t>
  </si>
  <si>
    <t>ATGGCATTCACACGGAAAAC</t>
  </si>
  <si>
    <t>TAGTATGGCATTCACACGGAAAAC</t>
  </si>
  <si>
    <t>AAACGTTTTCCGTGTGAATGCCAT</t>
  </si>
  <si>
    <t>ACGAGGAGCGTCTTGCGGCG</t>
  </si>
  <si>
    <t>TAGTACGAGGAGCGTCTTGCGGCG</t>
  </si>
  <si>
    <t>AAACCGCCGCAAGACGCTCCTCGT</t>
  </si>
  <si>
    <t>ACCACCAGTAGGCGGCGAGC</t>
  </si>
  <si>
    <t>TAGTACCACCAGTAGGCGGCGAGC</t>
  </si>
  <si>
    <t>AAACGCTCGCCGCCTACTGGTGGT</t>
  </si>
  <si>
    <t>CGCTGAACGGGCGGATGTAG</t>
  </si>
  <si>
    <t>TAGTCGCTGAACGGGCGGATGTAG</t>
  </si>
  <si>
    <t>AAACCTACATCCGCCCGTTCAGCG</t>
  </si>
  <si>
    <t>PLES_03041</t>
  </si>
  <si>
    <t>CGGGCCACGGGCGAAACCCA</t>
  </si>
  <si>
    <t>TAGTCGGGCCACGGGCGAAACCCA</t>
  </si>
  <si>
    <t>AAACTGGGTTTCGCCCGTGGCCCG</t>
  </si>
  <si>
    <t>GGCTGCAATCGATTCGTGGC</t>
  </si>
  <si>
    <t>TAGTGGCTGCAATCGATTCGTGGC</t>
  </si>
  <si>
    <t>AAACGCCACGAATCGATTGCAGCC</t>
  </si>
  <si>
    <t>CTTCTGACATCGGCGGTTCC</t>
  </si>
  <si>
    <t>TAGTCTTCTGACATCGGCGGTTCC</t>
  </si>
  <si>
    <t>AAACGGAACCGCCGATGTCAGAAG</t>
  </si>
  <si>
    <t>GCGCAGGTAATCGGGGTTGA</t>
  </si>
  <si>
    <t>TAGTGCGCAGGTAATCGGGGTTGA</t>
  </si>
  <si>
    <t>AAACTCAACCCCGATTACCTGCGC</t>
  </si>
  <si>
    <t>PLES_03051</t>
  </si>
  <si>
    <t>ACCAACCAGCAGTAAAGCGA</t>
  </si>
  <si>
    <t>TAGTACCAACCAGCAGTAAAGCGA</t>
  </si>
  <si>
    <t>AAACTCGCTTTACTGCTGGTTGGT</t>
  </si>
  <si>
    <t>TTGATAAGGGTCGGCCAGGG</t>
  </si>
  <si>
    <t>TAGTTTGATAAGGGTCGGCCAGGG</t>
  </si>
  <si>
    <t>AAACCCCTGGCCGACCCTTATCAA</t>
  </si>
  <si>
    <t>GGTCGGGCCAGCCAGCGGCC</t>
  </si>
  <si>
    <t>TAGTGGTCGGGCCAGCCAGCGGCC</t>
  </si>
  <si>
    <t>AAACGGCCGCTGGCTGGCCCGACC</t>
  </si>
  <si>
    <t>GCGCTTCTGCGCCGCGTCCA</t>
  </si>
  <si>
    <t>TAGTGCGCTTCTGCGCCGCGTCCA</t>
  </si>
  <si>
    <t>AAACTGGACGCGGCGCAGAAGCGC</t>
  </si>
  <si>
    <t>PLES_03061</t>
  </si>
  <si>
    <t>ATGTCGACAATAGCGCCCCA</t>
  </si>
  <si>
    <t>TAGTATGTCGACAATAGCGCCCCA</t>
  </si>
  <si>
    <t>AAACTGGGGCGCTATTGTCGACAT</t>
  </si>
  <si>
    <t>CGCCCCGGTGTCTCGACAAG</t>
  </si>
  <si>
    <t>TAGTCGCCCCGGTGTCTCGACAAG</t>
  </si>
  <si>
    <t>AAACCTTGTCGAGACACCGGGGCG</t>
  </si>
  <si>
    <t>TCGACGATGCGATGCAGGAG</t>
  </si>
  <si>
    <t>TAGTTCGACGATGCGATGCAGGAG</t>
  </si>
  <si>
    <t>AAACCTCCTGCATCGCATCGTCGA</t>
  </si>
  <si>
    <t>TGCTCTGGTGCGACCAGCCC</t>
  </si>
  <si>
    <t>TAGTTGCTCTGGTGCGACCAGCCC</t>
  </si>
  <si>
    <t>AAACGGGCTGGTCGCACCAGAGCA</t>
  </si>
  <si>
    <t>PLES_03071</t>
  </si>
  <si>
    <t>ACGGTAGAAGCGAGCGGGTC</t>
  </si>
  <si>
    <t>TAGTACGGTAGAAGCGAGCGGGTC</t>
  </si>
  <si>
    <t>AAACGACCCGCTCGCTTCTACCGT</t>
  </si>
  <si>
    <t>TGGCGAGCAACGCGGGGGCC</t>
  </si>
  <si>
    <t>TAGTTGGCGAGCAACGCGGGGGCC</t>
  </si>
  <si>
    <t>AAACGGCCCCCGCGTTGCTCGCCA</t>
  </si>
  <si>
    <t>GGCCGCCTGGCTGGCAGCGC</t>
  </si>
  <si>
    <t>TAGTGGCCGCCTGGCTGGCAGCGC</t>
  </si>
  <si>
    <t>AAACGCGCTGCCAGCCAGGCGGCC</t>
  </si>
  <si>
    <t>GTCGTTGTCCAGGGCCTCCA</t>
  </si>
  <si>
    <t>TAGTGTCGTTGTCCAGGGCCTCCA</t>
  </si>
  <si>
    <t>AAACTGGAGGCCCTGGACAACGAC</t>
  </si>
  <si>
    <t>PLES_03081</t>
  </si>
  <si>
    <t>GCTGACCAGAACCTTCTGCA</t>
  </si>
  <si>
    <t>TAGTGCTGACCAGAACCTTCTGCA</t>
  </si>
  <si>
    <t>AAACTGCAGAAGGTTCTGGTCAGC</t>
  </si>
  <si>
    <t>CCAGGTGGCCCAGCAGGCAA</t>
  </si>
  <si>
    <t>TAGTCCAGGTGGCCCAGCAGGCAA</t>
  </si>
  <si>
    <t>AAACTTGCCTGCTGGGCCACCTGG</t>
  </si>
  <si>
    <t>AGAGCAGGTCGAACGGGCCA</t>
  </si>
  <si>
    <t>TAGTAGAGCAGGTCGAACGGGCCA</t>
  </si>
  <si>
    <t>AAACTGGCCCGTTCGACCTGCTCT</t>
  </si>
  <si>
    <t>TCCGGCGACCTCCGGGCAAA</t>
  </si>
  <si>
    <t>TAGTTCCGGCGACCTCCGGGCAAA</t>
  </si>
  <si>
    <t>AAACTTTGCCCGGAGGTCGCCGGA</t>
  </si>
  <si>
    <t>PLES_03091</t>
  </si>
  <si>
    <t>CCATCCCGAGCAGCTCGACC</t>
  </si>
  <si>
    <t>TAGTCCATCCCGAGCAGCTCGACC</t>
  </si>
  <si>
    <t>AAACGGTCGAGCTGCTCGGGATGG</t>
  </si>
  <si>
    <t>GCCCTGGAGCAGGAAGGGCC</t>
  </si>
  <si>
    <t>TAGTGCCCTGGAGCAGGAAGGGCC</t>
  </si>
  <si>
    <t>AAACGGCCCTTCCTGCTCCAGGGC</t>
  </si>
  <si>
    <t>GCCCAGGACCATCGATACCG</t>
  </si>
  <si>
    <t>TAGTGCCCAGGACCATCGATACCG</t>
  </si>
  <si>
    <t>AAACCGGTATCGATGGTCCTGGGC</t>
  </si>
  <si>
    <t>CCACCGCGACGCTGAAGCCG</t>
  </si>
  <si>
    <t>TAGTCCACCGCGACGCTGAAGCCG</t>
  </si>
  <si>
    <t>AAACCGGCTTCAGCGTCGCGGTGG</t>
  </si>
  <si>
    <t>PLES_03101</t>
  </si>
  <si>
    <t>GATACCAGCATCAGCAGGCG</t>
  </si>
  <si>
    <t>TAGTGATACCAGCATCAGCAGGCG</t>
  </si>
  <si>
    <t>AAACCGCCTGCTGATGCTGGTATC</t>
  </si>
  <si>
    <t>ATGGGCCAGCGGAGCGGCCA</t>
  </si>
  <si>
    <t>TAGTATGGGCCAGCGGAGCGGCCA</t>
  </si>
  <si>
    <t>AAACTGGCCGCTCCGCTGGCCCAT</t>
  </si>
  <si>
    <t>GTGGACGTCGTCGAGCAGTT</t>
  </si>
  <si>
    <t>TAGTGTGGACGTCGTCGAGCAGTT</t>
  </si>
  <si>
    <t>AAACAACTGCTCGACGACGTCCAC</t>
  </si>
  <si>
    <t>CGGCGGATAGGTGCCCTCCA</t>
  </si>
  <si>
    <t>TAGTCGGCGGATAGGTGCCCTCCA</t>
  </si>
  <si>
    <t>AAACTGGAGGGCACCTATCCGCCG</t>
  </si>
  <si>
    <t>PLES_03111</t>
  </si>
  <si>
    <t>CAAGGCAATGTCACTCTCAT</t>
  </si>
  <si>
    <t>TAGTCAAGGCAATGTCACTCTCAT</t>
  </si>
  <si>
    <t>AAACATGAGAGTGACATTGCCTTG</t>
  </si>
  <si>
    <t>ACATCAGGGCGGCTAGACCG</t>
  </si>
  <si>
    <t>TAGTACATCAGGGCGGCTAGACCG</t>
  </si>
  <si>
    <t>AAACCGGTCTAGCCGCCCTGATGT</t>
  </si>
  <si>
    <t>CAGGTCGGCAGCCATCAGGC</t>
  </si>
  <si>
    <t>TAGTCAGGTCGGCAGCCATCAGGC</t>
  </si>
  <si>
    <t>AAACGCCTGATGGCTGCCGACCTG</t>
  </si>
  <si>
    <t>CCTTCGGGCGCCTTCGTCCG</t>
  </si>
  <si>
    <t>TAGTCCTTCGGGCGCCTTCGTCCG</t>
  </si>
  <si>
    <t>AAACCGGACGAAGGCGCCCGAAGG</t>
  </si>
  <si>
    <t>PLES_03121</t>
  </si>
  <si>
    <t>serA</t>
  </si>
  <si>
    <t>GATCTTGCTCTTGTCGAGAG</t>
  </si>
  <si>
    <t>TAGTGATCTTGCTCTTGTCGAGAG</t>
  </si>
  <si>
    <t>AAACCTCTCGACAAGAGCAAGATC</t>
  </si>
  <si>
    <t>GGTGGACACCTTCGAGAAGA</t>
  </si>
  <si>
    <t>TAGTGGTGGACACCTTCGAGAAGA</t>
  </si>
  <si>
    <t>AAACTCTTCTCGAAGGTGTCCACC</t>
  </si>
  <si>
    <t>TCAGCGTGTCCACGGCGTTC</t>
  </si>
  <si>
    <t>TAGTTCAGCGTGTCCACGGCGTTC</t>
  </si>
  <si>
    <t>AAACGAACGCCGTGGACACGCTGA</t>
  </si>
  <si>
    <t>CTCGATGTTGGTGTAGCCGG</t>
  </si>
  <si>
    <t>TAGTCTCGATGTTGGTGTAGCCGG</t>
  </si>
  <si>
    <t>AAACCCGGCTACACCAACATCGAG</t>
  </si>
  <si>
    <t>PLES_03131</t>
  </si>
  <si>
    <t>GCGATTCGATCAGGGCTTCG</t>
  </si>
  <si>
    <t>TAGTGCGATTCGATCAGGGCTTCG</t>
  </si>
  <si>
    <t>AAACCGAAGCCCTGATCGAATCGC</t>
  </si>
  <si>
    <t>AGCTTGCCAGGCTCGACCAG</t>
  </si>
  <si>
    <t>TAGTAGCTTGCCAGGCTCGACCAG</t>
  </si>
  <si>
    <t>AAACCTGGTCGAGCCTGGCAAGCT</t>
  </si>
  <si>
    <t>GCCGTAGGCGTCCAGGGAGG</t>
  </si>
  <si>
    <t>TAGTGCCGTAGGCGTCCAGGGAGG</t>
  </si>
  <si>
    <t>AAACCCTCCCTGGACGCCTACGGC</t>
  </si>
  <si>
    <t>CGGCGCAGGGGCGAAATGCT</t>
  </si>
  <si>
    <t>TAGTCGGCGCAGGGGCGAAATGCT</t>
  </si>
  <si>
    <t>AAACAGCATTTCGCCCCTGCGCCG</t>
  </si>
  <si>
    <t>PLES_03141</t>
  </si>
  <si>
    <t>TGCCGTCGATATATTGATGC</t>
  </si>
  <si>
    <t>TAGTTGCCGTCGATATATTGATGC</t>
  </si>
  <si>
    <t>AAACGCATCAATATATCGACGGCA</t>
  </si>
  <si>
    <t>GCCCAGGGGGAAGTGGATCG</t>
  </si>
  <si>
    <t>TAGTGCCCAGGGGGAAGTGGATCG</t>
  </si>
  <si>
    <t>AAACCGATCCACTTCCCCCTGGGC</t>
  </si>
  <si>
    <t>GTTCAGTTCCTTGGCGTGTT</t>
  </si>
  <si>
    <t>TAGTGTTCAGTTCCTTGGCGTGTT</t>
  </si>
  <si>
    <t>AAACAACACGCCAAGGAACTGAAC</t>
  </si>
  <si>
    <t>GCAGCGGCTCGGTGGGAACC</t>
  </si>
  <si>
    <t>TAGTGCAGCGGCTCGGTGGGAACC</t>
  </si>
  <si>
    <t>AAACGGTTCCCACCGAGCCGCTGC</t>
  </si>
  <si>
    <t>PLES_03151</t>
  </si>
  <si>
    <t>TCTTGGGCGTCGCCATGAAA</t>
  </si>
  <si>
    <t>TAGTTCTTGGGCGTCGCCATGAAA</t>
  </si>
  <si>
    <t>AAACTTTCATGGCGACGCCCAAGA</t>
  </si>
  <si>
    <t>CGAGGCTCGACTGTTTGGCC</t>
  </si>
  <si>
    <t>TAGTCGAGGCTCGACTGTTTGGCC</t>
  </si>
  <si>
    <t>AAACGGCCAAACAGTCGAGCCTCG</t>
  </si>
  <si>
    <t>AGCTTGGAGGCAAGGGACAT</t>
  </si>
  <si>
    <t>TAGTAGCTTGGAGGCAAGGGACAT</t>
  </si>
  <si>
    <t>AAACATGTCCCTTGCCTCCAAGCT</t>
  </si>
  <si>
    <t>GGCAGCAGCCAGCGGAAACG</t>
  </si>
  <si>
    <t>TAGTGGCAGCAGCCAGCGGAAACG</t>
  </si>
  <si>
    <t>AAACCGTTTCCGCTGGCTGCTGCC</t>
  </si>
  <si>
    <t>PLES_03161</t>
  </si>
  <si>
    <t>GGCAGGTGACGAAGTTTCAT</t>
  </si>
  <si>
    <t>TAGTGGCAGGTGACGAAGTTTCAT</t>
  </si>
  <si>
    <t>AAACATGAAACTTCGTCACCTGCC</t>
  </si>
  <si>
    <t>AGGCCGATGGCAGCGATGAG</t>
  </si>
  <si>
    <t>TAGTAGGCCGATGGCAGCGATGAG</t>
  </si>
  <si>
    <t>AAACCTCATCGCTGCCATCGGCCT</t>
  </si>
  <si>
    <t>CCAGGGTGACGGTGGAGAAC</t>
  </si>
  <si>
    <t>TAGTCCAGGGTGACGGTGGAGAAC</t>
  </si>
  <si>
    <t>AAACGTTCTCCACCGTCACCCTGG</t>
  </si>
  <si>
    <t>GCCCGGGCCGGTATAGCCGG</t>
  </si>
  <si>
    <t>TAGTGCCCGGGCCGGTATAGCCGG</t>
  </si>
  <si>
    <t>AAACCCGGCTATACCGGCCCGGGC</t>
  </si>
  <si>
    <t>PLES_03171</t>
  </si>
  <si>
    <t>GTTCGTGCCGGCCGTGGTGC</t>
  </si>
  <si>
    <t>TAGTGTTCGTGCCGGCCGTGGTGC</t>
  </si>
  <si>
    <t>AAACGCACCACGGCCGGCACGAAC</t>
  </si>
  <si>
    <t>TTTCGAAGCAGGGGGTGAAC</t>
  </si>
  <si>
    <t>TAGTTTTCGAAGCAGGGGGTGAAC</t>
  </si>
  <si>
    <t>AAACGTTCACCCCCTGCTTCGAAA</t>
  </si>
  <si>
    <t>AGGACCATGTCGGCGCGGCT</t>
  </si>
  <si>
    <t>TAGTAGGACCATGTCGGCGCGGCT</t>
  </si>
  <si>
    <t>AAACAGCCGCGCCGACATGGTCCT</t>
  </si>
  <si>
    <t>CGACGGCCTTCACGCGGTCG</t>
  </si>
  <si>
    <t>TAGTCGACGGCCTTCACGCGGTCG</t>
  </si>
  <si>
    <t>AAACCGACCGCGTGAAGGCCGTCG</t>
  </si>
  <si>
    <t>PLES_03181</t>
  </si>
  <si>
    <t>GATGCCGTTGTTGCGTTCGC</t>
  </si>
  <si>
    <t>TAGTGATGCCGTTGTTGCGTTCGC</t>
  </si>
  <si>
    <t>AAACGCGAACGCAACAACGGCATC</t>
  </si>
  <si>
    <t>CGGGGCGCTTGCCGCCGATG</t>
  </si>
  <si>
    <t>TAGTCGGGGCGCTTGCCGCCGATG</t>
  </si>
  <si>
    <t>AAACCATCGGCGGCAAGCGCCCCG</t>
  </si>
  <si>
    <t>CTGGGCGCTGTGGACGTACT</t>
  </si>
  <si>
    <t>TAGTCTGGGCGCTGTGGACGTACT</t>
  </si>
  <si>
    <t>AAACAGTACGTCCACAGCGCCCAG</t>
  </si>
  <si>
    <t>GAAGCCCGAGGATGCGCCGC</t>
  </si>
  <si>
    <t>TAGTGAAGCCCGAGGATGCGCCGC</t>
  </si>
  <si>
    <t>AAACGCGGCGCATCCTCGGGCTTC</t>
  </si>
  <si>
    <t>PLES_03191</t>
  </si>
  <si>
    <t>CAGGGTGAGCGGTGTGCGGT</t>
  </si>
  <si>
    <t>TAGTCAGGGTGAGCGGTGTGCGGT</t>
  </si>
  <si>
    <t>AAACACCGCACACCGCTCACCCTG</t>
  </si>
  <si>
    <t>GCCGCCCAGGGCTAGACCGG</t>
  </si>
  <si>
    <t>TAGTGCCGCCCAGGGCTAGACCGG</t>
  </si>
  <si>
    <t>AAACCCGGTCTAGCCCTGGGCGGC</t>
  </si>
  <si>
    <t>GGGTGCCTTCGGCGCGAGCC</t>
  </si>
  <si>
    <t>TAGTGGGTGCCTTCGGCGCGAGCC</t>
  </si>
  <si>
    <t>AAACGGCTCGCGCCGAAGGCACCC</t>
  </si>
  <si>
    <t>CGACCAGTTGGCGAAGTGCA</t>
  </si>
  <si>
    <t>TAGTCGACCAGTTGGCGAAGTGCA</t>
  </si>
  <si>
    <t>AAACTGCACTTCGCCAACTGGTCG</t>
  </si>
  <si>
    <t>PLES_03201</t>
  </si>
  <si>
    <t>TGAAGGTCCAGAGTGGATTG</t>
  </si>
  <si>
    <t>TAGTTGAAGGTCCAGAGTGGATTG</t>
  </si>
  <si>
    <t>AAACCAATCCACTCTGGACCTTCA</t>
  </si>
  <si>
    <t>CGAAGAACAGCCAGGCGGCC</t>
  </si>
  <si>
    <t>TAGTCGAAGAACAGCCAGGCGGCC</t>
  </si>
  <si>
    <t>AAACGGCCGCCTGGCTGTTCTTCG</t>
  </si>
  <si>
    <t>CAGGATCGGGATGTAGAGGA</t>
  </si>
  <si>
    <t>TAGTCAGGATCGGGATGTAGAGGA</t>
  </si>
  <si>
    <t>AAACTCCTCTACATCCCGATCCTG</t>
  </si>
  <si>
    <t>TCTCCCAGAGCGTCGCCGAC</t>
  </si>
  <si>
    <t>TAGTTCTCCCAGAGCGTCGCCGAC</t>
  </si>
  <si>
    <t>AAACGTCGGCGACGCTCTGGGAGA</t>
  </si>
  <si>
    <t>PLES_03211</t>
  </si>
  <si>
    <t>TTGCGCGGTAGGTCGGCCGG</t>
  </si>
  <si>
    <t>TAGTTTGCGCGGTAGGTCGGCCGG</t>
  </si>
  <si>
    <t>AAACCCGGCCGACCTACCGCGCAA</t>
  </si>
  <si>
    <t>CCGACGCAGCTGCCGGCGTT</t>
  </si>
  <si>
    <t>TAGTCCGACGCAGCTGCCGGCGTT</t>
  </si>
  <si>
    <t>AAACAACGCCGGCAGCTGCGTCGG</t>
  </si>
  <si>
    <t>AGCACCAGCATCAGCATCGC</t>
  </si>
  <si>
    <t>TAGTAGCACCAGCATCAGCATCGC</t>
  </si>
  <si>
    <t>AAACGCGATGCTGATGCTGGTGCT</t>
  </si>
  <si>
    <t>CGGCGAACATGATGCCCAGC</t>
  </si>
  <si>
    <t>TAGTCGGCGAACATGATGCCCAGC</t>
  </si>
  <si>
    <t>AAACGCTGGGCATCATGTTCGCCG</t>
  </si>
  <si>
    <t>PLES_03221</t>
  </si>
  <si>
    <t>CCGCTCGATGGCTATCGCGC</t>
  </si>
  <si>
    <t>TAGTCCGCTCGATGGCTATCGCGC</t>
  </si>
  <si>
    <t>AAACGCGCGATAGCCATCGAGCGG</t>
  </si>
  <si>
    <t>AGGGCCTTCAGGCCTTGGCC</t>
  </si>
  <si>
    <t>TAGTAGGGCCTTCAGGCCTTGGCC</t>
  </si>
  <si>
    <t>AAACGGCCAAGGCCTGAAGGCCCT</t>
  </si>
  <si>
    <t>TATCCAGGGACACATCGTCA</t>
  </si>
  <si>
    <t>TAGTTATCCAGGGACACATCGTCA</t>
  </si>
  <si>
    <t>AAACTGACGATGTGTCCCTGGATA</t>
  </si>
  <si>
    <t>GGGTGAAGAATTCGTTGGCG</t>
  </si>
  <si>
    <t>TAGTGGGTGAAGAATTCGTTGGCG</t>
  </si>
  <si>
    <t>AAACCGCCAACGAATTCTTCACCC</t>
  </si>
  <si>
    <t>PLES_03231</t>
  </si>
  <si>
    <t>ACGGCTCGGGAGTTTGGGCG</t>
  </si>
  <si>
    <t>TAGTACGGCTCGGGAGTTTGGGCG</t>
  </si>
  <si>
    <t>AAACCGCCCAAACTCCCGAGCCGT</t>
  </si>
  <si>
    <t>AGGCGTGAAAGCTCGGGACA</t>
  </si>
  <si>
    <t>TAGTAGGCGTGAAAGCTCGGGACA</t>
  </si>
  <si>
    <t>AAACTGTCCCGAGCTTTCACGCCT</t>
  </si>
  <si>
    <t>ACGGCCAGCAGCAGACGGCG</t>
  </si>
  <si>
    <t>TAGTACGGCCAGCAGCAGACGGCG</t>
  </si>
  <si>
    <t>AAACCGCCGTCTGCTGCTGGCCGT</t>
  </si>
  <si>
    <t>GCGCGGACAGCGCGACCAGC</t>
  </si>
  <si>
    <t>TAGTGCGCGGACAGCGCGACCAGC</t>
  </si>
  <si>
    <t>AAACGCTGGTCGCGCTGTCCGCGC</t>
  </si>
  <si>
    <t>PLES_03241</t>
  </si>
  <si>
    <t>GACAGCTAATGGTTTGAACA</t>
  </si>
  <si>
    <t>TAGTGACAGCTAATGGTTTGAACA</t>
  </si>
  <si>
    <t>AAACTGTTCAAACCATTAGCTGTC</t>
  </si>
  <si>
    <t>ACGACAGCGCGGCACATCCC</t>
  </si>
  <si>
    <t>TAGTACGACAGCGCGGCACATCCC</t>
  </si>
  <si>
    <t>AAACGGGATGTGCCGCGCTGTCGT</t>
  </si>
  <si>
    <t>TTCCCCGTATTGGTAGGCGT</t>
  </si>
  <si>
    <t>TAGTTTCCCCGTATTGGTAGGCGT</t>
  </si>
  <si>
    <t>AAACACGCCTACCAATACGGGGAA</t>
  </si>
  <si>
    <t>CAGGCGCTCCAGGGTCTCCC</t>
  </si>
  <si>
    <t>TAGTCAGGCGCTCCAGGGTCTCCC</t>
  </si>
  <si>
    <t>AAACGGGAGACCCTGGAGCGCCTG</t>
  </si>
  <si>
    <t>PLES_03251</t>
  </si>
  <si>
    <t>GACGGTTGAGCAGGGCTTCG</t>
  </si>
  <si>
    <t>TAGTGACGGTTGAGCAGGGCTTCG</t>
  </si>
  <si>
    <t>AAACCGAAGCCCTGCTCAACCGTC</t>
  </si>
  <si>
    <t>GACGTGCCAGGGCCTTCTTC</t>
  </si>
  <si>
    <t>TAGTGACGTGCCAGGGCCTTCTTC</t>
  </si>
  <si>
    <t>AAACGAAGAAGGCCCTGGCACGTC</t>
  </si>
  <si>
    <t>TCTCGACCCCGCTGGCCATG</t>
  </si>
  <si>
    <t>TAGTTCTCGACCCCGCTGGCCATG</t>
  </si>
  <si>
    <t>AAACCATGGCCAGCGGGGTCGAGA</t>
  </si>
  <si>
    <t>GCCTTGCCCAGCTTCACGTT</t>
  </si>
  <si>
    <t>TAGTGCCTTGCCCAGCTTCACGTT</t>
  </si>
  <si>
    <t>AAACAACGTGAAGCTGGGCAAGGC</t>
  </si>
  <si>
    <t>PLES_03261</t>
  </si>
  <si>
    <t>CGCTTTCTTCAGATGGAATT</t>
  </si>
  <si>
    <t>TAGTCGCTTTCTTCAGATGGAATT</t>
  </si>
  <si>
    <t>AAACAATTCCATCTGAAGAAAGCG</t>
  </si>
  <si>
    <t>CATGCAGGTTGAAGTGGAAC</t>
  </si>
  <si>
    <t>TAGTCATGCAGGTTGAAGTGGAAC</t>
  </si>
  <si>
    <t>AAACGTTCCACTTCAACCTGCATG</t>
  </si>
  <si>
    <t>GAGAATGATCTCGCCGTTGG</t>
  </si>
  <si>
    <t>TAGTGAGAATGATCTCGCCGTTGG</t>
  </si>
  <si>
    <t>AAACCCAACGGCGAGATCATTCTC</t>
  </si>
  <si>
    <t>GCCGCCGAGCGCCGAGTCCT</t>
  </si>
  <si>
    <t>TAGTGCCGCCGAGCGCCGAGTCCT</t>
  </si>
  <si>
    <t>AAACAGGACTCGGCGCTCGGCGGC</t>
  </si>
  <si>
    <t>PLES_03271</t>
  </si>
  <si>
    <t>rpiA</t>
  </si>
  <si>
    <t>CTGCCTGCTTGAGCTGATCC</t>
  </si>
  <si>
    <t>TAGTCTGCCTGCTTGAGCTGATCC</t>
  </si>
  <si>
    <t>AAACGGATCAGCTCAAGCAGGCAG</t>
  </si>
  <si>
    <t>CGGAAGAATGTGGTCGACGG</t>
  </si>
  <si>
    <t>TAGTCGGAAGAATGTGGTCGACGG</t>
  </si>
  <si>
    <t>AAACCCGTCGACCACATTCTTCCG</t>
  </si>
  <si>
    <t>ATGCTCTTGCTGTCGAGGTG</t>
  </si>
  <si>
    <t>TAGTATGCTCTTGCTGTCGAGGTG</t>
  </si>
  <si>
    <t>AAACCACCTCGACAGCAAGAGCAT</t>
  </si>
  <si>
    <t>ATCGATGAAGAAGTTGGCGG</t>
  </si>
  <si>
    <t>TAGTATCGATGAAGAAGTTGGCGG</t>
  </si>
  <si>
    <t>AAACCCGCCAACTTCTTCATCGAT</t>
  </si>
  <si>
    <t>PLES_03281</t>
  </si>
  <si>
    <t>ilvA1</t>
  </si>
  <si>
    <t>TTGACGTATTGTTCGAGCAT</t>
  </si>
  <si>
    <t>TAGTTTGACGTATTGTTCGAGCAT</t>
  </si>
  <si>
    <t>AAACATGCTCGAACAATACGTCAA</t>
  </si>
  <si>
    <t>CGTCGTAGACGCGCGAGGTG</t>
  </si>
  <si>
    <t>TAGTCGTCGTAGACGCGCGAGGTG</t>
  </si>
  <si>
    <t>AAACCACCTCGCGCGTCTACGACG</t>
  </si>
  <si>
    <t>AACTGGCGGGCGGGTTGCAG</t>
  </si>
  <si>
    <t>TAGTAACTGGCGGGCGGGTTGCAG</t>
  </si>
  <si>
    <t>AAACCTGCAACCCGCCCGCCAGTT</t>
  </si>
  <si>
    <t>TGAGCAGGACCTGGTTGCCG</t>
  </si>
  <si>
    <t>TAGTTGAGCAGGACCTGGTTGCCG</t>
  </si>
  <si>
    <t>AAACCGGCAACCAGGTCCTGCTCA</t>
  </si>
  <si>
    <t>PLES_03291</t>
  </si>
  <si>
    <t>CTCCGTGGAGAATCTTGATC</t>
  </si>
  <si>
    <t>TAGTCTCCGTGGAGAATCTTGATC</t>
  </si>
  <si>
    <t>AAACGATCAAGATTCTCCACGGAG</t>
  </si>
  <si>
    <t>GCCGCCGAACAGCAGCACGG</t>
  </si>
  <si>
    <t>TAGTGCCGCCGAACAGCAGCACGG</t>
  </si>
  <si>
    <t>AAACCCGTGCTGCTGTTCGGCGGC</t>
  </si>
  <si>
    <t>CGTAGAACGCCAGTCCGAGC</t>
  </si>
  <si>
    <t>TAGTCGTAGAACGCCAGTCCGAGC</t>
  </si>
  <si>
    <t>AAACGCTCGGACTGGCGTTCTACG</t>
  </si>
  <si>
    <t>AGCAGGCTGAGCCCCAGCAG</t>
  </si>
  <si>
    <t>TAGTAGCAGGCTGAGCCCCAGCAG</t>
  </si>
  <si>
    <t>AAACCTGCTGGGGCTCAGCCTGCT</t>
  </si>
  <si>
    <t>PLES_03301</t>
  </si>
  <si>
    <t>GAGGAGCAGTTCGTGTCCGG</t>
  </si>
  <si>
    <t>TAGTGAGGAGCAGTTCGTGTCCGG</t>
  </si>
  <si>
    <t>AAACCCGGACACGAACTGCTCCTC</t>
  </si>
  <si>
    <t>ATCGACCGGCGGGCGGCGCG</t>
  </si>
  <si>
    <t>TAGTATCGACCGGCGGGCGGCGCG</t>
  </si>
  <si>
    <t>AAACCGCGCCGCCCGCCGGTCGAT</t>
  </si>
  <si>
    <t>GCCAGCCAGCGTACGCCGGC</t>
  </si>
  <si>
    <t>TAGTGCCAGCCAGCGTACGCCGGC</t>
  </si>
  <si>
    <t>AAACGCCGGCGTACGCTGGCTGGC</t>
  </si>
  <si>
    <t>GCCTTTCCGCAAGCCGCTCC</t>
  </si>
  <si>
    <t>TAGTGCCTTTCCGCAAGCCGCTCC</t>
  </si>
  <si>
    <t>AAACGGAGCGGCTTGCGGAAAGGC</t>
  </si>
  <si>
    <t>PLES_03311</t>
  </si>
  <si>
    <t>CAGGCATAGCGCGGTGACCA</t>
  </si>
  <si>
    <t>TAGTCAGGCATAGCGCGGTGACCA</t>
  </si>
  <si>
    <t>AAACTGGTCACCGCGCTATGCCTG</t>
  </si>
  <si>
    <t>GATATAAAGCATCGAATCGC</t>
  </si>
  <si>
    <t>TAGTGATATAAAGCATCGAATCGC</t>
  </si>
  <si>
    <t>AAACGCGATTCGATGCTTTATATC</t>
  </si>
  <si>
    <t>CTCGTGCCAGTAGATCGGCA</t>
  </si>
  <si>
    <t>TAGTCTCGTGCCAGTAGATCGGCA</t>
  </si>
  <si>
    <t>AAACTGCCGATCTACTGGCACGAG</t>
  </si>
  <si>
    <t>CGACCTGCCAGAGCGCCTCC</t>
  </si>
  <si>
    <t>TAGTCGACCTGCCAGAGCGCCTCC</t>
  </si>
  <si>
    <t>AAACGGAGGCGCTCTGGCAGGTCG</t>
  </si>
  <si>
    <t>PLES_03321</t>
  </si>
  <si>
    <t>TCGAAAAGGGCCAGACGCAC</t>
  </si>
  <si>
    <t>TAGTTCGAAAAGGGCCAGACGCAC</t>
  </si>
  <si>
    <t>AAACGTGCGTCTGGCCCTTTTCGA</t>
  </si>
  <si>
    <t>CCAGCTATGGTCGCTGTCGC</t>
  </si>
  <si>
    <t>TAGTCCAGCTATGGTCGCTGTCGC</t>
  </si>
  <si>
    <t>AAACGCGACAGCGACCATAGCTGG</t>
  </si>
  <si>
    <t>GGTATTCGGCGGCGTCGACC</t>
  </si>
  <si>
    <t>TAGTGGTATTCGGCGGCGTCGACC</t>
  </si>
  <si>
    <t>AAACGGTCGACGCCGCCGAATACC</t>
  </si>
  <si>
    <t>AGAAGGCGTCGTTGCGCGCC</t>
  </si>
  <si>
    <t>TAGTAGAAGGCGTCGTTGCGCGCC</t>
  </si>
  <si>
    <t>AAACGGCGCGCAACGACGCCTTCT</t>
  </si>
  <si>
    <t>PLES_03331</t>
  </si>
  <si>
    <t>ygdP</t>
  </si>
  <si>
    <t>GACATTCGGGCGAAAACCAT</t>
  </si>
  <si>
    <t>TAGTGACATTCGGGCGAAAACCAT</t>
  </si>
  <si>
    <t>AAACATGGTTTTCGCCCGAATGTC</t>
  </si>
  <si>
    <t>CAGCACCTGCCCCGCCTCGT</t>
  </si>
  <si>
    <t>TAGTCAGCACCTGCCCCGCCTCGT</t>
  </si>
  <si>
    <t>AAACACGAGGCGGGGCAGGTGCTG</t>
  </si>
  <si>
    <t>GCCTCCCTGCGGGAACTGCC</t>
  </si>
  <si>
    <t>TAGTGCCTCCCTGCGGGAACTGCC</t>
  </si>
  <si>
    <t>AAACGGCAGTTCCCGCAGGGAGGC</t>
  </si>
  <si>
    <t>TCGCGATACAGCGCCTCTTC</t>
  </si>
  <si>
    <t>TAGTTCGCGATACAGCGCCTCTTC</t>
  </si>
  <si>
    <t>AAACGAAGAGGCGCTGTATCGCGA</t>
  </si>
  <si>
    <t>PLES_03341</t>
  </si>
  <si>
    <t>ptsP</t>
  </si>
  <si>
    <t>CCTTGGCGGAGTTCACTTCC</t>
  </si>
  <si>
    <t>TAGTCCTTGGCGGAGTTCACTTCC</t>
  </si>
  <si>
    <t>AAACGGAAGTGAACTCCGCCAAGG</t>
  </si>
  <si>
    <t>CAGGTACACCGAGCAGACCT</t>
  </si>
  <si>
    <t>TAGTCAGGTACACCGAGCAGACCT</t>
  </si>
  <si>
    <t>AAACAGGTCTGCTCGGTGTACCTG</t>
  </si>
  <si>
    <t>CAGGACGAAACGCTGGGTCT</t>
  </si>
  <si>
    <t>TAGTCAGGACGAAACGCTGGGTCT</t>
  </si>
  <si>
    <t>AAACAGACCCAGCGTTTCGTCCTG</t>
  </si>
  <si>
    <t>ACGCTTGTTGAGGCCTTCGG</t>
  </si>
  <si>
    <t>TAGTACGCTTGTTGAGGCCTTCGG</t>
  </si>
  <si>
    <t>AAACCCGAAGGCCTCAACAAGCGT</t>
  </si>
  <si>
    <t>PLES_03351</t>
  </si>
  <si>
    <t>AGGCAGTCTATACGCTTGCG</t>
  </si>
  <si>
    <t>TAGTAGGCAGTCTATACGCTTGCG</t>
  </si>
  <si>
    <t>AAACCGCAAGCGTATAGACTGCCT</t>
  </si>
  <si>
    <t>AGTGGCCTCTACCGAATGGC</t>
  </si>
  <si>
    <t>TAGTAGTGGCCTCTACCGAATGGC</t>
  </si>
  <si>
    <t>AAACGCCATTCGGTAGAGGCCACT</t>
  </si>
  <si>
    <t>CAATCCCTCGCACGTTCGAC</t>
  </si>
  <si>
    <t>TAGTCAATCCCTCGCACGTTCGAC</t>
  </si>
  <si>
    <t>AAACGTCGAACGTGCGAGGGATTG</t>
  </si>
  <si>
    <t>ACGCCCGTTCGTCCATTTTG</t>
  </si>
  <si>
    <t>TAGTACGCCCGTTCGTCCATTTTG</t>
  </si>
  <si>
    <t>AAACCAAAATGGACGAACGGGCGT</t>
  </si>
  <si>
    <t>PLES_03361</t>
  </si>
  <si>
    <t>GTTGCCAGGCGAAGACGATC</t>
  </si>
  <si>
    <t>TAGTGTTGCCAGGCGAAGACGATC</t>
  </si>
  <si>
    <t>AAACGATCGTCTTCGCCTGGCAAC</t>
  </si>
  <si>
    <t>AGCAGCGGCAGGGCGTGCCC</t>
  </si>
  <si>
    <t>TAGTAGCAGCGGCAGGGCGTGCCC</t>
  </si>
  <si>
    <t>AAACGGGCACGCCCTGCCGCTGCT</t>
  </si>
  <si>
    <t>ATAGAATTCGTCACGGTTGG</t>
  </si>
  <si>
    <t>TAGTATAGAATTCGTCACGGTTGG</t>
  </si>
  <si>
    <t>AAACCCAACCGTGACGAATTCTAT</t>
  </si>
  <si>
    <t>CCGCCAGCGGCAGGCTCGGG</t>
  </si>
  <si>
    <t>TAGTCCGCCAGCGGCAGGCTCGGG</t>
  </si>
  <si>
    <t>AAACCCCGAGCCTGCCGCTGGCGG</t>
  </si>
  <si>
    <t>PLES_03371</t>
  </si>
  <si>
    <t>AGGCGCCCAGCACGATATAG</t>
  </si>
  <si>
    <t>TAGTAGGCGCCCAGCACGATATAG</t>
  </si>
  <si>
    <t>AAACCTATATCGTGCTGGGCGCCT</t>
  </si>
  <si>
    <t>GAACAGTCCGGCCAGCACGC</t>
  </si>
  <si>
    <t>TAGTGAACAGTCCGGCCAGCACGC</t>
  </si>
  <si>
    <t>AAACGCGTGCTGGCCGGACTGTTC</t>
  </si>
  <si>
    <t>TGAAGCTGAAGACCAGCGCC</t>
  </si>
  <si>
    <t>TAGTTGAAGCTGAAGACCAGCGCC</t>
  </si>
  <si>
    <t>AAACGGCGCTGGTCTTCAGCTTCA</t>
  </si>
  <si>
    <t>TGCCGACCGCCATCTGGGTC</t>
  </si>
  <si>
    <t>TAGTTGCCGACCGCCATCTGGGTC</t>
  </si>
  <si>
    <t>AAACGACCCAGATGGCGGTCGGCA</t>
  </si>
  <si>
    <t>PLES_03381</t>
  </si>
  <si>
    <t>lgt</t>
  </si>
  <si>
    <t>AGCGCAACCGGATCGATCTG</t>
  </si>
  <si>
    <t>TAGTAGCGCAACCGGATCGATCTG</t>
  </si>
  <si>
    <t>AAACCAGATCGATCCGGTTGCGCT</t>
  </si>
  <si>
    <t>GTGGATCTTCAGCGGGCCGA</t>
  </si>
  <si>
    <t>TAGTGTGGATCTTCAGCGGGCCGA</t>
  </si>
  <si>
    <t>AAACTCGGCCCGCTGAAGATCCAC</t>
  </si>
  <si>
    <t>AGGCGCCGCCGATCCCGATC</t>
  </si>
  <si>
    <t>TAGTAGGCGCCGCCGATCCCGATC</t>
  </si>
  <si>
    <t>AAACGATCGGGATCGGCGGCGCCT</t>
  </si>
  <si>
    <t>CCGGCGCGACGCCAGCAGCC</t>
  </si>
  <si>
    <t>TAGTCCGGCGCGACGCCAGCAGCC</t>
  </si>
  <si>
    <t>AAACGGCTGCTGGCGTCGCGCCGG</t>
  </si>
  <si>
    <t>PLES_03391</t>
  </si>
  <si>
    <t>thyA</t>
  </si>
  <si>
    <t>AGGTCGAGGTACTGTTTCAT</t>
  </si>
  <si>
    <t>TAGTAGGTCGAGGTACTGTTTCAT</t>
  </si>
  <si>
    <t>AAACATGAAACAGTACCTCGACCT</t>
  </si>
  <si>
    <t>GCCGGTGCGGTCGCTCTTGA</t>
  </si>
  <si>
    <t>TAGTGCCGGTGCGGTCGCTCTTGA</t>
  </si>
  <si>
    <t>AAACTCAAGAGCGACCGCACCGGC</t>
  </si>
  <si>
    <t>GCCGAACACGCTATAGGTGC</t>
  </si>
  <si>
    <t>TAGTGCCGAACACGCTATAGGTGC</t>
  </si>
  <si>
    <t>AAACGCACCTATAGCGTGTTCGGC</t>
  </si>
  <si>
    <t>CCAGGTCGAAGCGCATCTGG</t>
  </si>
  <si>
    <t>TAGTCCAGGTCGAAGCGCATCTGG</t>
  </si>
  <si>
    <t>AAACCCAGATGCGCTTCGACCTGG</t>
  </si>
  <si>
    <t>PLES_03401</t>
  </si>
  <si>
    <t>GCGTAGGAAACGAAGGGCAT</t>
  </si>
  <si>
    <t>TAGTGCGTAGGAAACGAAGGGCAT</t>
  </si>
  <si>
    <t>AAACATGCCCTTCGTTTCCTACGC</t>
  </si>
  <si>
    <t>GCCAGAGTCGGACGTCTTCC</t>
  </si>
  <si>
    <t>TAGTGCCAGAGTCGGACGTCTTCC</t>
  </si>
  <si>
    <t>AAACGGAAGACGTCCGACTCTGGC</t>
  </si>
  <si>
    <t>CCCCCTGGGGAAGAGTTTCA</t>
  </si>
  <si>
    <t>TAGTCCCCCTGGGGAAGAGTTTCA</t>
  </si>
  <si>
    <t>AAACTGAAACTCTTCCCCAGGGGG</t>
  </si>
  <si>
    <t>CGAGTCGATCCGCGGGTGGT</t>
  </si>
  <si>
    <t>TAGTCGAGTCGATCCGCGGGTGGT</t>
  </si>
  <si>
    <t>AAACACCACCCGCGGATCGACTCG</t>
  </si>
  <si>
    <t>PLES_03411</t>
  </si>
  <si>
    <t>CCGACCACGGCCAGGATCAG</t>
  </si>
  <si>
    <t>TAGTCCGACCACGGCCAGGATCAG</t>
  </si>
  <si>
    <t>AAACCTGATCCTGGCCGTGGTCGG</t>
  </si>
  <si>
    <t>AGGTCTTGCCGGTATTGGTG</t>
  </si>
  <si>
    <t>TAGTAGGTCTTGCCGGTATTGGTG</t>
  </si>
  <si>
    <t>AAACCACCAATACCGGCAAGACCT</t>
  </si>
  <si>
    <t>GAATCCGCGGTCGCGAGTCA</t>
  </si>
  <si>
    <t>TAGTGAATCCGCGGTCGCGAGTCA</t>
  </si>
  <si>
    <t>AAACTGACTCGCGACCGCGGATTC</t>
  </si>
  <si>
    <t>GCGGGTGGTACTGGGGCGAT</t>
  </si>
  <si>
    <t>TAGTGCGGGTGGTACTGGGGCGAT</t>
  </si>
  <si>
    <t>AAACATCGCCCCAGTACCACCCGC</t>
  </si>
  <si>
    <t>PLES_03421</t>
  </si>
  <si>
    <t>AGCCAGAGGGCGTCGAGGCC</t>
  </si>
  <si>
    <t>TAGTAGCCAGAGGGCGTCGAGGCC</t>
  </si>
  <si>
    <t>AAACGGCCTCGACGCCCTCTGGCT</t>
  </si>
  <si>
    <t>CTCGCGCAGGCGAACGGCCT</t>
  </si>
  <si>
    <t>TAGTCTCGCGCAGGCGAACGGCCT</t>
  </si>
  <si>
    <t>AAACAGGCCGTTCGCCTGCGCGAG</t>
  </si>
  <si>
    <t>CTCGCTGTCTTCCAGCGGAC</t>
  </si>
  <si>
    <t>TAGTCTCGCTGTCTTCCAGCGGAC</t>
  </si>
  <si>
    <t>AAACGTCCGCTGGAAGACAGCGAG</t>
  </si>
  <si>
    <t>GCGCGGCAGGGAACCGCCCT</t>
  </si>
  <si>
    <t>TAGTGCGCGGCAGGGAACCGCCCT</t>
  </si>
  <si>
    <t>AAACAGGGCGGTTCCCTGCCGCGC</t>
  </si>
  <si>
    <t>PLES_03431</t>
  </si>
  <si>
    <t>GCAACAGCGCCAGGGGGTAT</t>
  </si>
  <si>
    <t>TAGTGCAACAGCGCCAGGGGGTAT</t>
  </si>
  <si>
    <t>AAACATACCCCCTGGCGCTGTTGC</t>
  </si>
  <si>
    <t>GGAGCCATCGGGCAACTCGT</t>
  </si>
  <si>
    <t>TAGTGGAGCCATCGGGCAACTCGT</t>
  </si>
  <si>
    <t>AAACACGAGTTGCCCGATGGCTCC</t>
  </si>
  <si>
    <t>GGCGGATCCGCCGCCAGGGT</t>
  </si>
  <si>
    <t>TAGTGGCGGATCCGCCGCCAGGGT</t>
  </si>
  <si>
    <t>AAACACCCTGGCGGCGGATCCGCC</t>
  </si>
  <si>
    <t>TCCTTCTCCTCCTTGCGCGA</t>
  </si>
  <si>
    <t>TAGTTCCTTCTCCTCCTTGCGCGA</t>
  </si>
  <si>
    <t>AAACTCGCGCAAGGAGGAGAAGGA</t>
  </si>
  <si>
    <t>PLES_03441</t>
  </si>
  <si>
    <t>glpQ</t>
  </si>
  <si>
    <t>GCCAGCGGCGAGCATCAGGC</t>
  </si>
  <si>
    <t>TAGTGCCAGCGGCGAGCATCAGGC</t>
  </si>
  <si>
    <t>AAACGCCTGATGCTCGCCGCTGGC</t>
  </si>
  <si>
    <t>GGTGTCGGCGTGGGCGGCGC</t>
  </si>
  <si>
    <t>TAGTGGTGTCGGCGTGGGCGGCGC</t>
  </si>
  <si>
    <t>AAACGCGCCGCCCACGCCGACACC</t>
  </si>
  <si>
    <t>GATGGCGCGTTGTACGTTGC</t>
  </si>
  <si>
    <t>TAGTGATGGCGCGTTGTACGTTGC</t>
  </si>
  <si>
    <t>AAACGCAACGTACAACGCGCCATC</t>
  </si>
  <si>
    <t>GCGGACGGAGGCCTGGCCCT</t>
  </si>
  <si>
    <t>TAGTGCGGACGGAGGCCTGGCCCT</t>
  </si>
  <si>
    <t>AAACAGGGCCAGGCCTCCGTCCGC</t>
  </si>
  <si>
    <t>PLES_03451</t>
  </si>
  <si>
    <t>AAACGCGGAGGCAGGTTGCG</t>
  </si>
  <si>
    <t>TAGTAAACGCGGAGGCAGGTTGCG</t>
  </si>
  <si>
    <t>AAACCGCAACCTGCCTCCGCGTTT</t>
  </si>
  <si>
    <t>GCCAGTTGCAACGACAGGCA</t>
  </si>
  <si>
    <t>TAGTGCCAGTTGCAACGACAGGCA</t>
  </si>
  <si>
    <t>AAACTGCCTGTCGTTGCAACTGGC</t>
  </si>
  <si>
    <t>GTGAGCATCGAAGGCCAGCC</t>
  </si>
  <si>
    <t>TAGTGTGAGCATCGAAGGCCAGCC</t>
  </si>
  <si>
    <t>AAACGGCTGGCCTTCGATGCTCAC</t>
  </si>
  <si>
    <t>GACACGGGCCGGCGGCGCCA</t>
  </si>
  <si>
    <t>TAGTGACACGGGCCGGCGGCGCCA</t>
  </si>
  <si>
    <t>AAACTGGCGCCGCCGGCCCGTGTC</t>
  </si>
  <si>
    <t>PLES_03461</t>
  </si>
  <si>
    <t>GCAGCACGCCCCACGGACGC</t>
  </si>
  <si>
    <t>TAGTGCAGCACGCCCCACGGACGC</t>
  </si>
  <si>
    <t>AAACGCGTCCGTGGGGCGTGCTGC</t>
  </si>
  <si>
    <t>GGACCGCGCTGGCCGCCAAC</t>
  </si>
  <si>
    <t>TAGTGGACCGCGCTGGCCGCCAAC</t>
  </si>
  <si>
    <t>AAACGTTGGCGGCCAGCGCGGTCC</t>
  </si>
  <si>
    <t>TTCGCGCTGCTGCCGGTCGA</t>
  </si>
  <si>
    <t>TAGTTTCGCGCTGCTGCCGGTCGA</t>
  </si>
  <si>
    <t>AAACTCGACCGGCAGCAGCGCGAA</t>
  </si>
  <si>
    <t>GTACCAGCCCTCGCGCAGCA</t>
  </si>
  <si>
    <t>TAGTGTACCAGCCCTCGCGCAGCA</t>
  </si>
  <si>
    <t>AAACTGCTGCGCGAGGGCTGGTAC</t>
  </si>
  <si>
    <t>PLES_03471</t>
  </si>
  <si>
    <t>folA</t>
  </si>
  <si>
    <t>ATCGCCAGCGGTCGTGCCAT</t>
  </si>
  <si>
    <t>TAGTATCGCCAGCGGTCGTGCCAT</t>
  </si>
  <si>
    <t>AAACATGGCACGACCGCTGGCGAT</t>
  </si>
  <si>
    <t>CGCGCGGTTCTCGCCAAGGG</t>
  </si>
  <si>
    <t>TAGTCGCGCGGTTCTCGCCAAGGG</t>
  </si>
  <si>
    <t>AAACCCCTTGGCGAGAACCGCGCG</t>
  </si>
  <si>
    <t>AGGTCGGCCGGCAGGCGCCA</t>
  </si>
  <si>
    <t>TAGTAGGTCGGCCGGCAGGCGCCA</t>
  </si>
  <si>
    <t>AAACTGGCGCCTGCCGGCCGACCT</t>
  </si>
  <si>
    <t>TCATCGCCTTGAAATGCTTG</t>
  </si>
  <si>
    <t>TAGTTCATCGCCTTGAAATGCTTG</t>
  </si>
  <si>
    <t>AAACCAAGCATTTCAAGGCGATGA</t>
  </si>
  <si>
    <t>PLES_03481</t>
  </si>
  <si>
    <t>GGGCGGCGGGACTGGGGCAT</t>
  </si>
  <si>
    <t>TAGTGGGCGGCGGGACTGGGGCAT</t>
  </si>
  <si>
    <t>AAACATGCCCCAGTCCCGCCGCCC</t>
  </si>
  <si>
    <t>CGATCAGGCCGATGCGCAAC</t>
  </si>
  <si>
    <t>TAGTCGATCAGGCCGATGCGCAAC</t>
  </si>
  <si>
    <t>AAACGTTGCGCATCGGCCTGATCG</t>
  </si>
  <si>
    <t>CCGGAGCAGGCCATGGGTGT</t>
  </si>
  <si>
    <t>TAGTCCGGAGCAGGCCATGGGTGT</t>
  </si>
  <si>
    <t>AAACACACCCATGGCCTGCTCCGG</t>
  </si>
  <si>
    <t>CGCAACCGTTCCAGCGCCTC</t>
  </si>
  <si>
    <t>TAGTCGCAACCGTTCCAGCGCCTC</t>
  </si>
  <si>
    <t>AAACGAGGCGCTGGAACGGTTGCG</t>
  </si>
  <si>
    <t>PLES_03491</t>
  </si>
  <si>
    <t>CGGGCTTTGCAGGGAACTCA</t>
  </si>
  <si>
    <t>TAGTCGGGCTTTGCAGGGAACTCA</t>
  </si>
  <si>
    <t>AAACTGAGTTCCCTGCAAAGCCCG</t>
  </si>
  <si>
    <t>TTGCGGGCGCTGGCGTCCGA</t>
  </si>
  <si>
    <t>TAGTTTGCGGGCGCTGGCGTCCGA</t>
  </si>
  <si>
    <t>AAACTCGGACGCCAGCGCCCGCAA</t>
  </si>
  <si>
    <t>GGTCGTCCAGGCCATAGACC</t>
  </si>
  <si>
    <t>TAGTGGTCGTCCAGGCCATAGACC</t>
  </si>
  <si>
    <t>AAACGGTCTATGGCCTGGACGACC</t>
  </si>
  <si>
    <t>GGGCGATGGGAGCGCTGGGA</t>
  </si>
  <si>
    <t>TAGTGGGCGATGGGAGCGCTGGGA</t>
  </si>
  <si>
    <t>AAACTCCCAGCGCTCCCATCGCCC</t>
  </si>
  <si>
    <t>PLES_03501</t>
  </si>
  <si>
    <t>ilvD</t>
  </si>
  <si>
    <t>GAGGTTTTCGAGCGGTAATC</t>
  </si>
  <si>
    <t>TAGTGAGGTTTTCGAGCGGTAATC</t>
  </si>
  <si>
    <t>AAACGATTACCGCTCGAAAACCTC</t>
  </si>
  <si>
    <t>GGCCATGTTGCGGCCGTGGG</t>
  </si>
  <si>
    <t>TAGTGGCCATGTTGCGGCCGTGGG</t>
  </si>
  <si>
    <t>AAACCCCACGGCCGCAACATGGCC</t>
  </si>
  <si>
    <t>GGTGGCGCGCCAGAGGGCGC</t>
  </si>
  <si>
    <t>TAGTGGTGGCGCGCCAGAGGGCGC</t>
  </si>
  <si>
    <t>AAACGCGCCCTCTGGCGCGCCACC</t>
  </si>
  <si>
    <t>GAGTTGGCGATGGCGATGAT</t>
  </si>
  <si>
    <t>TAGTGAGTTGGCGATGGCGATGAT</t>
  </si>
  <si>
    <t>AAACATCATCGCCATCGCCAACTC</t>
  </si>
  <si>
    <t>PLES_03511</t>
  </si>
  <si>
    <t>CGCAAGCTGGGCAGGGTCAT</t>
  </si>
  <si>
    <t>TAGTCGCAAGCTGGGCAGGGTCAT</t>
  </si>
  <si>
    <t>AAACATGACCCTGCCCAGCTTGCG</t>
  </si>
  <si>
    <t>ACAGGTGGCCGGCGCGCAGG</t>
  </si>
  <si>
    <t>TAGTACAGGTGGCCGGCGCGCAGG</t>
  </si>
  <si>
    <t>AAACCCTGCGCGCCGGCCACCTGT</t>
  </si>
  <si>
    <t>GAAGGCATTCAGCGGCGTCG</t>
  </si>
  <si>
    <t>TAGTGAAGGCATTCAGCGGCGTCG</t>
  </si>
  <si>
    <t>AAACCGACGCCGCTGAATGCCTTC</t>
  </si>
  <si>
    <t>TTCCAGCACCGCCTGGTCGC</t>
  </si>
  <si>
    <t>TAGTTTCCAGCACCGCCTGGTCGC</t>
  </si>
  <si>
    <t>AAACGCGACCAGGCGGTGCTGGAA</t>
  </si>
  <si>
    <t>PLES_03521</t>
  </si>
  <si>
    <t>pfpI</t>
  </si>
  <si>
    <t>GCCGTGCAGGGATTGGGTCA</t>
  </si>
  <si>
    <t>TAGTGCCGTGCAGGGATTGGGTCA</t>
  </si>
  <si>
    <t>AAACTGACCCAATCCCTGCACGGC</t>
  </si>
  <si>
    <t>GAAACCGTCGGTCACCAGGG</t>
  </si>
  <si>
    <t>TAGTGAAACCGTCGGTCACCAGGG</t>
  </si>
  <si>
    <t>AAACCCCTGGTGACCGACGGTTTC</t>
  </si>
  <si>
    <t>TTCCAGGGCTTTTTTCGGAC</t>
  </si>
  <si>
    <t>TAGTTTCCAGGGCTTTTTTCGGAC</t>
  </si>
  <si>
    <t>AAACGTCCGAAAAAAGCCCTGGAA</t>
  </si>
  <si>
    <t>AAGAATCCTTACCGTGGCGC</t>
  </si>
  <si>
    <t>TAGTAAGAATCCTTACCGTGGCGC</t>
  </si>
  <si>
    <t>AAACGCGCCACGGTAAGGATTCTT</t>
  </si>
  <si>
    <t>PLES_03531</t>
  </si>
  <si>
    <t>ACCATGATCTGGGGTTGCGG</t>
  </si>
  <si>
    <t>TAGTACCATGATCTGGGGTTGCGG</t>
  </si>
  <si>
    <t>AAACCCGCAACCCCAGATCATGGT</t>
  </si>
  <si>
    <t>ATGTTCTTCAGGTCCGGATT</t>
  </si>
  <si>
    <t>TAGTATGTTCTTCAGGTCCGGATT</t>
  </si>
  <si>
    <t>AAACAATCCGGACCTGAAGAACAT</t>
  </si>
  <si>
    <t>CGGGTCCTGGCTGATCAGCC</t>
  </si>
  <si>
    <t>TAGTCGGGTCCTGGCTGATCAGCC</t>
  </si>
  <si>
    <t>AAACGGCTGATCAGCCAGGACCCG</t>
  </si>
  <si>
    <t>AGGAGAGCCCCGGAAAGGCC</t>
  </si>
  <si>
    <t>TAGTAGGAGAGCCCCGGAAAGGCC</t>
  </si>
  <si>
    <t>AAACGGCCTTTCCGGGGCTCTCCT</t>
  </si>
  <si>
    <t>PLES_03541</t>
  </si>
  <si>
    <t>mutM</t>
  </si>
  <si>
    <t>GACTTCGGGTAGTTCGGGCA</t>
  </si>
  <si>
    <t>TAGTGACTTCGGGTAGTTCGGGCA</t>
  </si>
  <si>
    <t>AAACTGCCCGAACTACCCGAAGTC</t>
  </si>
  <si>
    <t>GGGGGCGATGCCCCGGCGGG</t>
  </si>
  <si>
    <t>TAGTGGGGGCGATGCCCCGGCGGG</t>
  </si>
  <si>
    <t>AAACCCCGCCGGGGCATCGCCCCC</t>
  </si>
  <si>
    <t>ACGCGCTGGCCTTCGAGGTA</t>
  </si>
  <si>
    <t>TAGTACGCGCTGGCCTTCGAGGTA</t>
  </si>
  <si>
    <t>AAACTACCTCGAAGGCCAGCGCGT</t>
  </si>
  <si>
    <t>CTTCGGGAATCGGCCAGCGC</t>
  </si>
  <si>
    <t>TAGTCTTCGGGAATCGGCCAGCGC</t>
  </si>
  <si>
    <t>AAACGCGCTGGCCGATTCCCGAAG</t>
  </si>
  <si>
    <t>PLES_03551</t>
  </si>
  <si>
    <t>GTTGCGAGGCAGGTAATTGC</t>
  </si>
  <si>
    <t>TAGTGTTGCGAGGCAGGTAATTGC</t>
  </si>
  <si>
    <t>AAACGCAATTACCTGCCTCGCAAC</t>
  </si>
  <si>
    <t>ATGGCCGAGCGACTCGACCA</t>
  </si>
  <si>
    <t>TAGTATGGCCGAGCGACTCGACCA</t>
  </si>
  <si>
    <t>AAACTGGTCGAGTCGCTCGGCCAT</t>
  </si>
  <si>
    <t>TTGGCCCTCGATCTTCCAGC</t>
  </si>
  <si>
    <t>TAGTTTGGCCCTCGATCTTCCAGC</t>
  </si>
  <si>
    <t>AAACGCTGGAAGATCGAGGGCCAA</t>
  </si>
  <si>
    <t>ACCACGAACTTGTCGAGCGC</t>
  </si>
  <si>
    <t>TAGTACCACGAACTTGTCGAGCGC</t>
  </si>
  <si>
    <t>AAACGCGCTCGACAAGTTCGTGGT</t>
  </si>
  <si>
    <t>PLES_03561</t>
  </si>
  <si>
    <t>GGTGGTGCGAAACAGGTTCA</t>
  </si>
  <si>
    <t>TAGTGGTGGTGCGAAACAGGTTCA</t>
  </si>
  <si>
    <t>AAACTGAACCTGTTTCGCACCACC</t>
  </si>
  <si>
    <t>GGTCAGCGCCAGCACGAGCG</t>
  </si>
  <si>
    <t>TAGTGGTCAGCGCCAGCACGAGCG</t>
  </si>
  <si>
    <t>AAACCGCTCGTGCTGGCGCTGACC</t>
  </si>
  <si>
    <t>GGGCATGGACGAGAGCCCGG</t>
  </si>
  <si>
    <t>TAGTGGGCATGGACGAGAGCCCGG</t>
  </si>
  <si>
    <t>AAACCCGGGCTCTCGTCCATGCCC</t>
  </si>
  <si>
    <t>GCCGCTGGCGTTTTCCTGCA</t>
  </si>
  <si>
    <t>TAGTGCCGCTGGCGTTTTCCTGCA</t>
  </si>
  <si>
    <t>AAACTGCAGGAAAACGCCAGCGGC</t>
  </si>
  <si>
    <t>PLES_03571</t>
  </si>
  <si>
    <t>CGGCAAGAGCAAGGACGGAC</t>
  </si>
  <si>
    <t>TAGTCGGCAAGAGCAAGGACGGAC</t>
  </si>
  <si>
    <t>AAACGTCCGTCCTTGCTCTTGCCG</t>
  </si>
  <si>
    <t>CGCCCAGGCGAACGAGGGTA</t>
  </si>
  <si>
    <t>TAGTCGCCCAGGCGAACGAGGGTA</t>
  </si>
  <si>
    <t>AAACTACCCTCGTTCGCCTGGGCG</t>
  </si>
  <si>
    <t>GGACTGCTCCTTGGCGAGGT</t>
  </si>
  <si>
    <t>TAGTGGACTGCTCCTTGGCGAGGT</t>
  </si>
  <si>
    <t>AAACACCTCGCCAAGGAGCAGTCC</t>
  </si>
  <si>
    <t>GCCGCGCTTGTCGCCCTGCT</t>
  </si>
  <si>
    <t>TAGTGCCGCGCTTGTCGCCCTGCT</t>
  </si>
  <si>
    <t>AAACAGCAGGGCGACAAGCGCGGC</t>
  </si>
  <si>
    <t>PLES_03581</t>
  </si>
  <si>
    <t>GGGCAGGTTCAGGAAGGACA</t>
  </si>
  <si>
    <t>TAGTGGGCAGGTTCAGGAAGGACA</t>
  </si>
  <si>
    <t>AAACTGTCCTTCCTGAACCTGCCC</t>
  </si>
  <si>
    <t>GCGGCGACCAGGGTACGGAC</t>
  </si>
  <si>
    <t>TAGTGCGGCGACCAGGGTACGGAC</t>
  </si>
  <si>
    <t>AAACGTCCGTACCCTGGTCGCCGC</t>
  </si>
  <si>
    <t>GCTGAGCAGGGACAGGCCGC</t>
  </si>
  <si>
    <t>TAGTGCTGAGCAGGGACAGGCCGC</t>
  </si>
  <si>
    <t>AAACGCGGCCTGTCCCTGCTCAGC</t>
  </si>
  <si>
    <t>AGCTGTCGGCATGCGCCGCG</t>
  </si>
  <si>
    <t>TAGTAGCTGTCGGCATGCGCCGCG</t>
  </si>
  <si>
    <t>AAACCGCGGCGCATGCCGACAGCT</t>
  </si>
  <si>
    <t>PLES_03591</t>
  </si>
  <si>
    <t>fdx1</t>
  </si>
  <si>
    <t>GCAATCGTCAGTGATTTTCA</t>
  </si>
  <si>
    <t>TAGTGCAATCGTCAGTGATTTTCA</t>
  </si>
  <si>
    <t>AAACTGAAAATCACTGACGATTGC</t>
  </si>
  <si>
    <t>ATCGCGCCGTTCGGGCATTC</t>
  </si>
  <si>
    <t>TAGTATCGCGCCGTTCGGGCATTC</t>
  </si>
  <si>
    <t>AAACGAATGCCCGAACGGCGCGAT</t>
  </si>
  <si>
    <t>ACGCACTCGGTGCAGAGATT</t>
  </si>
  <si>
    <t>TAGTACGCACTCGGTGCAGAGATT</t>
  </si>
  <si>
    <t>AAACAATCTCTGCACCGAGTGCGT</t>
  </si>
  <si>
    <t>GGACAGACCTGCTGGCACTG</t>
  </si>
  <si>
    <t>TAGTGGACAGACCTGCTGGCACTG</t>
  </si>
  <si>
    <t>AAACCAGTGCCAGCAGGTCTGTCC</t>
  </si>
  <si>
    <t>PLES_03601</t>
  </si>
  <si>
    <t>coaD</t>
  </si>
  <si>
    <t>AGGTGCCTGGGTACAGCACT</t>
  </si>
  <si>
    <t>TAGTAGGTGCCTGGGTACAGCACT</t>
  </si>
  <si>
    <t>AAACAGTGCTGTACCCAGGCACCT</t>
  </si>
  <si>
    <t>ACCCTTGGTGATGGGATCGA</t>
  </si>
  <si>
    <t>TAGTACCCTTGGTGATGGGATCGA</t>
  </si>
  <si>
    <t>AAACTCGATCCCATCACCAAGGGT</t>
  </si>
  <si>
    <t>CGGCGACCGCGATGATCACA</t>
  </si>
  <si>
    <t>TAGTCGGCGACCGCGATGATCACA</t>
  </si>
  <si>
    <t>AAACTGTGATCATCGCGGTCGCCG</t>
  </si>
  <si>
    <t>GGGGTTCTTCTTGGGGCTGG</t>
  </si>
  <si>
    <t>TAGTGGGGTTCTTCTTGGGGCTGG</t>
  </si>
  <si>
    <t>AAACCCAGCCCCAAGAAGAACCCC</t>
  </si>
  <si>
    <t>PLES_03611</t>
  </si>
  <si>
    <t>TCGGCGAACAGATCGGGTAC</t>
  </si>
  <si>
    <t>TAGTTCGGCGAACAGATCGGGTAC</t>
  </si>
  <si>
    <t>AAACGTACCCGATCTGTTCGCCGA</t>
  </si>
  <si>
    <t>AGGTTTTCCAGCCGCGGGCG</t>
  </si>
  <si>
    <t>TAGTAGGTTTTCCAGCCGCGGGCG</t>
  </si>
  <si>
    <t>AAACCGCCCGCGGCTGGAAAACCT</t>
  </si>
  <si>
    <t>GTCCAGGCGCGAGCCGTTGT</t>
  </si>
  <si>
    <t>TAGTGTCCAGGCGCGAGCCGTTGT</t>
  </si>
  <si>
    <t>AAACACAACGGCTCGCGCCTGGAC</t>
  </si>
  <si>
    <t>CCACGTCGGCCTCCAGCTCC</t>
  </si>
  <si>
    <t>TAGTCCACGTCGGCCTCCAGCTCC</t>
  </si>
  <si>
    <t>AAACGGAGCTGGAGGCCGACGTGG</t>
  </si>
  <si>
    <t>PLES_03621</t>
  </si>
  <si>
    <t>CAGGCCGGCGCTTTCAAGGG</t>
  </si>
  <si>
    <t>TAGTCAGGCCGGCGCTTTCAAGGG</t>
  </si>
  <si>
    <t>AAACCCCTTGAAAGCGCCGGCCTG</t>
  </si>
  <si>
    <t>GACTTTCATCAGGCTGCGTC</t>
  </si>
  <si>
    <t>TAGTGACTTTCATCAGGCTGCGTC</t>
  </si>
  <si>
    <t>AAACGACGCAGCCTGATGAAAGTC</t>
  </si>
  <si>
    <t>GACGCCCGCGGTGGCGAGGA</t>
  </si>
  <si>
    <t>TAGTGACGCCCGCGGTGGCGAGGA</t>
  </si>
  <si>
    <t>AAACTCCTCGCCACCGCGGGCGTC</t>
  </si>
  <si>
    <t>CGAACAGCCGGTGAGGCTGG</t>
  </si>
  <si>
    <t>TAGTCGAACAGCCGGTGAGGCTGG</t>
  </si>
  <si>
    <t>AAACCCAGCCTCACCGGCTGTTCG</t>
  </si>
  <si>
    <t>PLES_03631</t>
  </si>
  <si>
    <t>TAGGCGATATCGGCGACCAT</t>
  </si>
  <si>
    <t>TAGTTAGGCGATATCGGCGACCAT</t>
  </si>
  <si>
    <t>AAACATGGTCGCCGATATCGCCTA</t>
  </si>
  <si>
    <t>CGAGCTGGTTGATTTCCTGC</t>
  </si>
  <si>
    <t>TAGTCGAGCTGGTTGATTTCCTGC</t>
  </si>
  <si>
    <t>AAACGCAGGAAATCAACCAGCTCG</t>
  </si>
  <si>
    <t>CCAGGTAGGCGGCGCGCTGG</t>
  </si>
  <si>
    <t>TAGTCCAGGTAGGCGGCGCGCTGG</t>
  </si>
  <si>
    <t>AAACCCAGCGCGCCGCCTACCTGG</t>
  </si>
  <si>
    <t>CGCTGCGTGGCGTCGGGCAT</t>
  </si>
  <si>
    <t>TAGTCGCTGCGTGGCGTCGGGCAT</t>
  </si>
  <si>
    <t>AAACATGCCCGACGCCACGCAGCG</t>
  </si>
  <si>
    <t>PLES_03641</t>
  </si>
  <si>
    <t>GTCTTGATGCGTGGTGCCAT</t>
  </si>
  <si>
    <t>TAGTGTCTTGATGCGTGGTGCCAT</t>
  </si>
  <si>
    <t>AAACATGGCACCACGCATCAAGAC</t>
  </si>
  <si>
    <t>TGGCCTGGGCGATGCGATCG</t>
  </si>
  <si>
    <t>TAGTTGGCCTGGGCGATGCGATCG</t>
  </si>
  <si>
    <t>AAACCGATCGCATCGCCCAGGCCA</t>
  </si>
  <si>
    <t>GGCGTTGAACAGTTCCAGGC</t>
  </si>
  <si>
    <t>TAGTGGCGTTGAACAGTTCCAGGC</t>
  </si>
  <si>
    <t>AAACGCCTGGAACTGTTCAACGCC</t>
  </si>
  <si>
    <t>TGGTGACGCTGCGCTCGCCC</t>
  </si>
  <si>
    <t>TAGTTGGTGACGCTGCGCTCGCCC</t>
  </si>
  <si>
    <t>AAACGGGCGAGCGCAGCGTCACCA</t>
  </si>
  <si>
    <t>PLES_03651</t>
  </si>
  <si>
    <t>GGGCTGGAAGGTCGGGGACG</t>
  </si>
  <si>
    <t>TAGTGGGCTGGAAGGTCGGGGACG</t>
  </si>
  <si>
    <t>AAACCGTCCCCGACCTTCCAGCCC</t>
  </si>
  <si>
    <t>GGATTGGGCAGCCACCAGGC</t>
  </si>
  <si>
    <t>TAGTGGATTGGGCAGCCACCAGGC</t>
  </si>
  <si>
    <t>AAACGCCTGGTGGCTGCCCAATCC</t>
  </si>
  <si>
    <t>CTCCACAGGGTCTGCAGGTG</t>
  </si>
  <si>
    <t>TAGTCTCCACAGGGTCTGCAGGTG</t>
  </si>
  <si>
    <t>AAACCACCTGCAGACCCTGTGGAG</t>
  </si>
  <si>
    <t>TCGGCCCGCGGCGGAAGAAC</t>
  </si>
  <si>
    <t>TAGTTCGGCCCGCGGCGGAAGAAC</t>
  </si>
  <si>
    <t>AAACGTTCTTCCGCCGCGGGCCGA</t>
  </si>
  <si>
    <t>PLES_03661</t>
  </si>
  <si>
    <t>GGATGAACGGGTCGGCGCCC</t>
  </si>
  <si>
    <t>TAGTGGATGAACGGGTCGGCGCCC</t>
  </si>
  <si>
    <t>AAACGGGCGCCGACCCGTTCATCC</t>
  </si>
  <si>
    <t>TGCGCCCGCTGCCGGTCTCG</t>
  </si>
  <si>
    <t>TAGTTGCGCCCGCTGCCGGTCTCG</t>
  </si>
  <si>
    <t>AAACCGAGACCGGCAGCGGGCGCA</t>
  </si>
  <si>
    <t>CCCAGCCCCTGCCGCCATGC</t>
  </si>
  <si>
    <t>TAGTCCCAGCCCCTGCCGCCATGC</t>
  </si>
  <si>
    <t>AAACGCATGGCGGCAGGGGCTGGG</t>
  </si>
  <si>
    <t>GGTCGTCGAAGCACGGGGCC</t>
  </si>
  <si>
    <t>TAGTGGTCGTCGAAGCACGGGGCC</t>
  </si>
  <si>
    <t>AAACGGCCCCGTGCTTCGACGACC</t>
  </si>
  <si>
    <t>PLES_03671</t>
  </si>
  <si>
    <t>CGGCCGGGGGCTTTCGCAGT</t>
  </si>
  <si>
    <t>TAGTCGGCCGGGGGCTTTCGCAGT</t>
  </si>
  <si>
    <t>AAACACTGCGAAAGCCCCCGGCCG</t>
  </si>
  <si>
    <t>GCAGCTGTCCCTGGCCGCCG</t>
  </si>
  <si>
    <t>TAGTGCAGCTGTCCCTGGCCGCCG</t>
  </si>
  <si>
    <t>AAACCGGCGGCCAGGGACAGCTGC</t>
  </si>
  <si>
    <t>CGTCGGGAAAGACGAAACGC</t>
  </si>
  <si>
    <t>TAGTCGTCGGGAAAGACGAAACGC</t>
  </si>
  <si>
    <t>AAACGCGTTTCGTCTTTCCCGACG</t>
  </si>
  <si>
    <t>TCCGGGGTCGGTCGCAGGCC</t>
  </si>
  <si>
    <t>TAGTTCCGGGGTCGGTCGCAGGCC</t>
  </si>
  <si>
    <t>AAACGGCCTGCGACCGACCCCGGA</t>
  </si>
  <si>
    <t>PLES_03681</t>
  </si>
  <si>
    <t>CGCGACGAAATAGGCCAGCG</t>
  </si>
  <si>
    <t>TAGTCGCGACGAAATAGGCCAGCG</t>
  </si>
  <si>
    <t>AAACCGCTGGCCTATTTCGTCGCG</t>
  </si>
  <si>
    <t>GCCGCTGCCGGGGTCTGGGG</t>
  </si>
  <si>
    <t>TAGTGCCGCTGCCGGGGTCTGGGG</t>
  </si>
  <si>
    <t>AAACCCCCAGACCCCGGCAGCGGC</t>
  </si>
  <si>
    <t>TTTCCTCGACCGCCGCGGCA</t>
  </si>
  <si>
    <t>TAGTTTTCCTCGACCGCCGCGGCA</t>
  </si>
  <si>
    <t>AAACTGCCGCGGCGGTCGAGGAAA</t>
  </si>
  <si>
    <t>CGTCCTTCAGCGACTGCAAC</t>
  </si>
  <si>
    <t>TAGTCGTCCTTCAGCGACTGCAAC</t>
  </si>
  <si>
    <t>AAACGTTGCAGTCGCTGAAGGACG</t>
  </si>
  <si>
    <t>PLES_03691</t>
  </si>
  <si>
    <t>TGGACCTTTCGTGCCGCCAC</t>
  </si>
  <si>
    <t>TAGTTGGACCTTTCGTGCCGCCAC</t>
  </si>
  <si>
    <t>AAACGTGGCGGCACGAAAGGTCCA</t>
  </si>
  <si>
    <t>CTGGGGTTTTCATGGTGATC</t>
  </si>
  <si>
    <t>TAGTCTGGGGTTTTCATGGTGATC</t>
  </si>
  <si>
    <t>AAACGATCACCATGAAAACCCCAG</t>
  </si>
  <si>
    <t>CTAGGAGCAGGCCGACGCGG</t>
  </si>
  <si>
    <t>TAGTCTAGGAGCAGGCCGACGCGG</t>
  </si>
  <si>
    <t>AAACCCGCGTCGGCCTGCTCCTAG</t>
  </si>
  <si>
    <t>GAAAAGCGGGAGACAAAGGC</t>
  </si>
  <si>
    <t>TAGTGAAAAGCGGGAGACAAAGGC</t>
  </si>
  <si>
    <t>AAACGCCTTTGTCTCCCGCTTTTC</t>
  </si>
  <si>
    <t>PLES_03701</t>
  </si>
  <si>
    <t>ftsY</t>
  </si>
  <si>
    <t>CGGGGCCTTCTTGTCGTCGT</t>
  </si>
  <si>
    <t>TAGTCGGGGCCTTCTTGTCGTCGT</t>
  </si>
  <si>
    <t>AAACACGACGACAAGAAGGCCCCG</t>
  </si>
  <si>
    <t>CCTTTCTTTTCCCCGCCCTG</t>
  </si>
  <si>
    <t>TAGTCCTTTCTTTTCCCCGCCCTG</t>
  </si>
  <si>
    <t>AAACCAGGGCGGGGAAAAGAAAGG</t>
  </si>
  <si>
    <t>GCAGGCTGCTCGCCGGCTTG</t>
  </si>
  <si>
    <t>TAGTGCAGGCTGCTCGCCGGCTTG</t>
  </si>
  <si>
    <t>AAACCAAGCCGGCGAGCAGCCTGC</t>
  </si>
  <si>
    <t>AGGCTGATCGGCAGGCTGAT</t>
  </si>
  <si>
    <t>TAGTAGGCTGATCGGCAGGCTGAT</t>
  </si>
  <si>
    <t>AAACATCAGCCTGCCGATCAGCCT</t>
  </si>
  <si>
    <t>PLES_03711</t>
  </si>
  <si>
    <t>ftsE</t>
  </si>
  <si>
    <t>GTTTGCCGACCTGCTCGAAG</t>
  </si>
  <si>
    <t>TAGTGTTTGCCGACCTGCTCGAAG</t>
  </si>
  <si>
    <t>AAACCTTCGAGCAGGTCGGCAAAC</t>
  </si>
  <si>
    <t>TGCAGGCCTACGTGGCCATT</t>
  </si>
  <si>
    <t>TAGTTGCAGGCCTACGTGGCCATT</t>
  </si>
  <si>
    <t>AAACAATGGCCACGTAGGCCTGCA</t>
  </si>
  <si>
    <t>CTCGCCACGGTGCACGCGGA</t>
  </si>
  <si>
    <t>TAGTCTCGCCACGGTGCACGCGGA</t>
  </si>
  <si>
    <t>AAACTCCGCGTGCACCGTGGCGAG</t>
  </si>
  <si>
    <t>CGGAGTGGCCGGTGACGAAG</t>
  </si>
  <si>
    <t>TAGTCGGAGTGGCCGGTGACGAAG</t>
  </si>
  <si>
    <t>AAACCTTCGTCACCGGCCACTCCG</t>
  </si>
  <si>
    <t>PLES_03721</t>
  </si>
  <si>
    <t>ftsX</t>
  </si>
  <si>
    <t>GGGGCCACGGGGAAGATCGT</t>
  </si>
  <si>
    <t>TAGTGGGGCCACGGGGAAGATCGT</t>
  </si>
  <si>
    <t>AAACACGATCTTCCCCGTGGCCCC</t>
  </si>
  <si>
    <t>CGTTCCGGTGCGCCCTCTTC</t>
  </si>
  <si>
    <t>TAGTCGTTCCGGTGCGCCCTCTTC</t>
  </si>
  <si>
    <t>AAACGAAGAGGGCGCACCGGAACG</t>
  </si>
  <si>
    <t>TTCCTGGCTCGGTTTCTCGC</t>
  </si>
  <si>
    <t>TAGTTTCCTGGCTCGGTTTCTCGC</t>
  </si>
  <si>
    <t>AAACGCGAGAAACCGAGCCAGGAA</t>
  </si>
  <si>
    <t>GCTGAACGAGCCGCTCCAGT</t>
  </si>
  <si>
    <t>TAGTGCTGAACGAGCCGCTCCAGT</t>
  </si>
  <si>
    <t>AAACACTGGAGCGGCTCGTTCAGC</t>
  </si>
  <si>
    <t>PLES_03731</t>
  </si>
  <si>
    <t>rpoH</t>
  </si>
  <si>
    <t>ATGTACAGGTTGCAAAGAAG</t>
  </si>
  <si>
    <t>TAGTATGTACAGGTTGCAAAGAAG</t>
  </si>
  <si>
    <t>AAACCTTCTTTGCAACCTGTACAT</t>
  </si>
  <si>
    <t>CAGGTTTGCGCCTGGAACCA</t>
  </si>
  <si>
    <t>TAGTCAGGTTTGCGCCTGGAACCA</t>
  </si>
  <si>
    <t>AAACTGGTTCCAGGCGCAAACCTG</t>
  </si>
  <si>
    <t>GCTGTTCACCGAGTGCACGT</t>
  </si>
  <si>
    <t>TAGTGCTGTTCACCGAGTGCACGT</t>
  </si>
  <si>
    <t>AAACACGTGCACTCGGTGAACAGC</t>
  </si>
  <si>
    <t>TCCTGTTCCGGCGACAACAG</t>
  </si>
  <si>
    <t>TAGTTCCTGTTCCGGCGACAACAG</t>
  </si>
  <si>
    <t>AAACCTGTTGTCGCCGGAACAGGA</t>
  </si>
  <si>
    <t>PLES_03741</t>
  </si>
  <si>
    <t>CAGCGGGTATTGCGCGGCAT</t>
  </si>
  <si>
    <t>TAGTCAGCGGGTATTGCGCGGCAT</t>
  </si>
  <si>
    <t>AAACATGCCGCGCAATACCCGCTG</t>
  </si>
  <si>
    <t>AGGTCAGGACCGCCAGCGAC</t>
  </si>
  <si>
    <t>TAGTAGGTCAGGACCGCCAGCGAC</t>
  </si>
  <si>
    <t>AAACGTCGCTGGCGGTCCTGACCT</t>
  </si>
  <si>
    <t>TTCCGGCGTACGGACCAGCC</t>
  </si>
  <si>
    <t>TAGTTTCCGGCGTACGGACCAGCC</t>
  </si>
  <si>
    <t>AAACGGCTGGTCCGTACGCCGGAA</t>
  </si>
  <si>
    <t>AGCCACGGCAACGGTCGCGC</t>
  </si>
  <si>
    <t>TAGTAGCCACGGCAACGGTCGCGC</t>
  </si>
  <si>
    <t>AAACGCGCGACCGTTGCCGTGGCT</t>
  </si>
  <si>
    <t>PLES_03751</t>
  </si>
  <si>
    <t>CTTGGCTTGGAAGAAGGGGG</t>
  </si>
  <si>
    <t>TAGTCTTGGCTTGGAAGAAGGGGG</t>
  </si>
  <si>
    <t>AAACCCCCCTTCTTCCAAGCCAAG</t>
  </si>
  <si>
    <t>AACAGGGATCGCAACATGCG</t>
  </si>
  <si>
    <t>TAGTAACAGGGATCGCAACATGCG</t>
  </si>
  <si>
    <t>AAACCGCATGTTGCGATCCCTGTT</t>
  </si>
  <si>
    <t>GCAGGTACTTGAACAGGCGG</t>
  </si>
  <si>
    <t>TAGTGCAGGTACTTGAACAGGCGG</t>
  </si>
  <si>
    <t>AAACCCGCCTGTTCAAGTACCTGC</t>
  </si>
  <si>
    <t>GACCGCGACCAGCACGACGC</t>
  </si>
  <si>
    <t>TAGTGACCGCGACCAGCACGACGC</t>
  </si>
  <si>
    <t>AAACGCGTCGTGCTGGTCGCGGTC</t>
  </si>
  <si>
    <t>PLES_03761</t>
  </si>
  <si>
    <t>CAACAGGAAGGGACGAAGCA</t>
  </si>
  <si>
    <t>TAGTCAACAGGAAGGGACGAAGCA</t>
  </si>
  <si>
    <t>AAACTGCTTCGTCCCTTCCTGTTG</t>
  </si>
  <si>
    <t>GTGGGCGGCGAACGCCCCGA</t>
  </si>
  <si>
    <t>TAGTGTGGGCGGCGAACGCCCCGA</t>
  </si>
  <si>
    <t>AAACTCGGGGCGTTCGCCGCCCAC</t>
  </si>
  <si>
    <t>CTGGAATACCGCCAGGTACT</t>
  </si>
  <si>
    <t>TAGTCTGGAATACCGCCAGGTACT</t>
  </si>
  <si>
    <t>AAACAGTACCTGGCGGTATTCCAG</t>
  </si>
  <si>
    <t>GATCAACTGGTAGTGCACGC</t>
  </si>
  <si>
    <t>TAGTGATCAACTGGTAGTGCACGC</t>
  </si>
  <si>
    <t>AAACGCGTGCACTACCAGTTGATC</t>
  </si>
  <si>
    <t>PLES_03771</t>
  </si>
  <si>
    <t>GCCGTTCAGTTGAATCTGCA</t>
  </si>
  <si>
    <t>TAGTGCCGTTCAGTTGAATCTGCA</t>
  </si>
  <si>
    <t>AAACTGCAGATTCAACTGAACGGC</t>
  </si>
  <si>
    <t>TGCGCGTCGGGCAGCTCGAA</t>
  </si>
  <si>
    <t>TAGTTGCGCGTCGGGCAGCTCGAA</t>
  </si>
  <si>
    <t>AAACTTCGAGCTGCCCGACGCGCA</t>
  </si>
  <si>
    <t>CAAGCTCCAAGCGGGCCAGC</t>
  </si>
  <si>
    <t>TAGTCAAGCTCCAAGCGGGCCAGC</t>
  </si>
  <si>
    <t>AAACGCTGGCCCGCTTGGAGCTTG</t>
  </si>
  <si>
    <t>TCAGCTCGACGGCCACGCGG</t>
  </si>
  <si>
    <t>TAGTTCAGCTCGACGGCCACGCGG</t>
  </si>
  <si>
    <t>AAACCCGCGTGGCCGTCGAGCTGA</t>
  </si>
  <si>
    <t>PLES_03781</t>
  </si>
  <si>
    <t>thiG</t>
  </si>
  <si>
    <t>GTACTGGATGCTTGGCTCAT</t>
  </si>
  <si>
    <t>TAGTGTACTGGATGCTTGGCTCAT</t>
  </si>
  <si>
    <t>AAACATGAGCCAAGCATCCAGTAC</t>
  </si>
  <si>
    <t>GGCGATGACGAAGGGGGTAT</t>
  </si>
  <si>
    <t>TAGTGGCGATGACGAAGGGGGTAT</t>
  </si>
  <si>
    <t>AAACATACCCCCTTCGTCATCGCC</t>
  </si>
  <si>
    <t>GCGCGAGCCATAGGTACGGC</t>
  </si>
  <si>
    <t>TAGTGCGCGAGCCATAGGTACGGC</t>
  </si>
  <si>
    <t>AAACGCCGTACCTATGGCTCGCGC</t>
  </si>
  <si>
    <t>ACTTGCCGGTCCCCACCAGC</t>
  </si>
  <si>
    <t>TAGTACTTGCCGGTCCCCACCAGC</t>
  </si>
  <si>
    <t>AAACGCTGGTGGGGACCGGCAAGT</t>
  </si>
  <si>
    <t>PLES_03791</t>
  </si>
  <si>
    <t>micA</t>
  </si>
  <si>
    <t>AAGCTCTTCACGGTGCGCAT</t>
  </si>
  <si>
    <t>TAGTAAGCTCTTCACGGTGCGCAT</t>
  </si>
  <si>
    <t>AAACATGCGCACCGTGAAGAGCTT</t>
  </si>
  <si>
    <t>CTGGCCTTCGGTCATGCGCC</t>
  </si>
  <si>
    <t>TAGTCTGGCCTTCGGTCATGCGCC</t>
  </si>
  <si>
    <t>AAACGGCGCATGACCGAAGGCCAG</t>
  </si>
  <si>
    <t>ACTTCGGCCAGCCCAGGTCG</t>
  </si>
  <si>
    <t>TAGTACTTCGGCCAGCCCAGGTCG</t>
  </si>
  <si>
    <t>AAACCGACCTGGGCTGGCCGAAGT</t>
  </si>
  <si>
    <t>GGACCTCATCGCTCAGTTCC</t>
  </si>
  <si>
    <t>TAGTGGACCTCATCGCTCAGTTCC</t>
  </si>
  <si>
    <t>AAACGGAACTGAGCGATGAGGTCC</t>
  </si>
  <si>
    <t>PLES_03801</t>
  </si>
  <si>
    <t>CGCAACCGGCCCCGAGCAAC</t>
  </si>
  <si>
    <t>TAGTCGCAACCGGCCCCGAGCAAC</t>
  </si>
  <si>
    <t>AAACGTTGCTCGGGGCCGGTTGCG</t>
  </si>
  <si>
    <t>GGCCTGGACTTCGTCTACCT</t>
  </si>
  <si>
    <t>TAGTGGCCTGGACTTCGTCTACCT</t>
  </si>
  <si>
    <t>AAACAGGTAGACGAAGTCCAGGCC</t>
  </si>
  <si>
    <t>CAGGTCCTGGTCCAGGCGTG</t>
  </si>
  <si>
    <t>TAGTCAGGTCCTGGTCCAGGCGTG</t>
  </si>
  <si>
    <t>AAACCACGCCTGGACCAGGACCTG</t>
  </si>
  <si>
    <t>CGGCCCGCTCCGCCCCCAGC</t>
  </si>
  <si>
    <t>TAGTCGGCCCGCTCCGCCCCCAGC</t>
  </si>
  <si>
    <t>AAACGCTGGGGGCGGAGCGGGCCG</t>
  </si>
  <si>
    <t>PLES_03811</t>
  </si>
  <si>
    <t>TGCAGGTAGAGGTGCTTGAT</t>
  </si>
  <si>
    <t>TAGTTGCAGGTAGAGGTGCTTGAT</t>
  </si>
  <si>
    <t>AAACATCAAGCACCTCTACCTGCA</t>
  </si>
  <si>
    <t>GGCGCGGGAAGCGCAGCGAC</t>
  </si>
  <si>
    <t>TAGTGGCGCGGGAAGCGCAGCGAC</t>
  </si>
  <si>
    <t>AAACGTCGCTGCGCTTCCCGCGCC</t>
  </si>
  <si>
    <t>CCTCGGCCGGGTCGTCCTGC</t>
  </si>
  <si>
    <t>TAGTCCTCGGCCGGGTCGTCCTGC</t>
  </si>
  <si>
    <t>AAACGCAGGACGACCCGGCCGAGG</t>
  </si>
  <si>
    <t>CAGTTGCTGGCGGATGCTGC</t>
  </si>
  <si>
    <t>TAGTCAGTTGCTGGCGGATGCTGC</t>
  </si>
  <si>
    <t>AAACGCAGCATCCGCCAGCAACTG</t>
  </si>
  <si>
    <t>PLES_03821</t>
  </si>
  <si>
    <t>AGCGCGACAGGGTGGCGATC</t>
  </si>
  <si>
    <t>TAGTAGCGCGACAGGGTGGCGATC</t>
  </si>
  <si>
    <t>AAACGATCGCCACCCTGTCGCGCT</t>
  </si>
  <si>
    <t>AAATGTCCGACAGGTGGCTG</t>
  </si>
  <si>
    <t>TAGTAAATGTCCGACAGGTGGCTG</t>
  </si>
  <si>
    <t>AAACCAGCCACCTGTCGGACATTT</t>
  </si>
  <si>
    <t>CAGGGTGGCCATGATGGCCA</t>
  </si>
  <si>
    <t>TAGTCAGGGTGGCCATGATGGCCA</t>
  </si>
  <si>
    <t>AAACTGGCCATCATGGCCACCCTG</t>
  </si>
  <si>
    <t>GTACCCAGGCGTTGATCGCC</t>
  </si>
  <si>
    <t>TAGTGTACCCAGGCGTTGATCGCC</t>
  </si>
  <si>
    <t>AAACGGCGATCAACGCCTGGGTAC</t>
  </si>
  <si>
    <t>PLES_03831</t>
  </si>
  <si>
    <t>GAACGGGGTGGCTTGGGTCA</t>
  </si>
  <si>
    <t>TAGTGAACGGGGTGGCTTGGGTCA</t>
  </si>
  <si>
    <t>AAACTGACCCAAGCCACCCCGTTC</t>
  </si>
  <si>
    <t>ACAGGGCCAGGGGCGGGAGC</t>
  </si>
  <si>
    <t>TAGTACAGGGCCAGGGGCGGGAGC</t>
  </si>
  <si>
    <t>AAACGCTCCCGCCCCTGGCCCTGT</t>
  </si>
  <si>
    <t>GGCACTTGCGCACGCACCAC</t>
  </si>
  <si>
    <t>TAGTGGCACTTGCGCACGCACCAC</t>
  </si>
  <si>
    <t>AAACGTGGTGCGTGCGCAAGTGCC</t>
  </si>
  <si>
    <t>GGGAGTTGAAGTCGCAATAC</t>
  </si>
  <si>
    <t>TAGTGGGAGTTGAAGTCGCAATAC</t>
  </si>
  <si>
    <t>AAACGTATTGCGACTTCAACTCCC</t>
  </si>
  <si>
    <t>PLES_03841</t>
  </si>
  <si>
    <t>GAGTTTGCCGGCATTGTGGC</t>
  </si>
  <si>
    <t>TAGTGAGTTTGCCGGCATTGTGGC</t>
  </si>
  <si>
    <t>AAACGCCACAATGCCGGCAAACTC</t>
  </si>
  <si>
    <t>CGGTTTCCTCCGGTTCCACC</t>
  </si>
  <si>
    <t>TAGTCGGTTTCCTCCGGTTCCACC</t>
  </si>
  <si>
    <t>AAACGGTGGAACCGGAGGAAACCG</t>
  </si>
  <si>
    <t>GTTCTCGACGAAGGAAAGAC</t>
  </si>
  <si>
    <t>TAGTGTTCTCGACGAAGGAAAGAC</t>
  </si>
  <si>
    <t>AAACGTCTTTCCTTCGTCGAGAAC</t>
  </si>
  <si>
    <t>GGCGTTGCGTGCCTTGAGGA</t>
  </si>
  <si>
    <t>TAGTGGCGTTGCGTGCCTTGAGGA</t>
  </si>
  <si>
    <t>AAACTCCTCAAGGCACGCAACGCC</t>
  </si>
  <si>
    <t>PLES_03851</t>
  </si>
  <si>
    <t>GAAAGCGGTGAAGCGGCGCA</t>
  </si>
  <si>
    <t>TAGTGAAAGCGGTGAAGCGGCGCA</t>
  </si>
  <si>
    <t>AAACTGCGCCGCTTCACCGCTTTC</t>
  </si>
  <si>
    <t>GCAGGCTCAGGCAGAGGCCG</t>
  </si>
  <si>
    <t>TAGTGCAGGCTCAGGCAGAGGCCG</t>
  </si>
  <si>
    <t>AAACCGGCCTCTGCCTGAGCCTGC</t>
  </si>
  <si>
    <t>GCCGAAGCGCTGCACCTGCT</t>
  </si>
  <si>
    <t>TAGTGCCGAAGCGCTGCACCTGCT</t>
  </si>
  <si>
    <t>AAACAGCAGGTGCAGCGCTTCGGC</t>
  </si>
  <si>
    <t>ACACGTTGTAGTGGACGTCC</t>
  </si>
  <si>
    <t>TAGTACACGTTGTAGTGGACGTCC</t>
  </si>
  <si>
    <t>AAACGGACGTCCACTACAACGTGT</t>
  </si>
  <si>
    <t>PLES_03861</t>
  </si>
  <si>
    <t>ATTTCGAGATCGGCGCGCAT</t>
  </si>
  <si>
    <t>TAGTATTTCGAGATCGGCGCGCAT</t>
  </si>
  <si>
    <t>AAACATGCGCGCCGATCTCGAAAT</t>
  </si>
  <si>
    <t>TGCCGGCGGGAATCCATTCC</t>
  </si>
  <si>
    <t>TAGTTGCCGGCGGGAATCCATTCC</t>
  </si>
  <si>
    <t>AAACGGAATGGATTCCCGCCGGCA</t>
  </si>
  <si>
    <t>CGCAGCCGAGGTCGAGGACG</t>
  </si>
  <si>
    <t>TAGTCGCAGCCGAGGTCGAGGACG</t>
  </si>
  <si>
    <t>AAACCGTCCTCGACCTCGGCTGCG</t>
  </si>
  <si>
    <t>CTGCTTGTGGTCGCGCAGCC</t>
  </si>
  <si>
    <t>TAGTCTGCTTGTGGTCGCGCAGCC</t>
  </si>
  <si>
    <t>AAACGGCTGCGCGACCACAAGCAG</t>
  </si>
  <si>
    <t>PLES_03871</t>
  </si>
  <si>
    <t>metX</t>
  </si>
  <si>
    <t>GAGTCGTCGGGGAAGACTGT</t>
  </si>
  <si>
    <t>TAGTGAGTCGTCGGGGAAGACTGT</t>
  </si>
  <si>
    <t>AAACACAGTCTTCCCCGACGACTC</t>
  </si>
  <si>
    <t>CTGGGGGGAGACCAGACCGA</t>
  </si>
  <si>
    <t>TAGTCTGGGGGGAGACCAGACCGA</t>
  </si>
  <si>
    <t>AAACTCGGTCTGGTCTCCCCCCAG</t>
  </si>
  <si>
    <t>TTGCCGCTGGTCAGCTCGAG</t>
  </si>
  <si>
    <t>TAGTTTGCCGCTGGTCAGCTCGAG</t>
  </si>
  <si>
    <t>AAACCTCGAGCTGACCAGCGGCAA</t>
  </si>
  <si>
    <t>CACCAGGTCGTACTCGGCCA</t>
  </si>
  <si>
    <t>TAGTCACCAGGTCGTACTCGGCCA</t>
  </si>
  <si>
    <t>AAACTGGCCGAGTACGACCTGGTG</t>
  </si>
  <si>
    <t>PLES_03881</t>
  </si>
  <si>
    <t>CGACGTAGGCGTCGATTTGA</t>
  </si>
  <si>
    <t>TAGTCGACGTAGGCGTCGATTTGA</t>
  </si>
  <si>
    <t>AAACTCAAATCGACGCCTACGTCG</t>
  </si>
  <si>
    <t>GCTCCAGCCAGCCGCGATAG</t>
  </si>
  <si>
    <t>TAGTGCTCCAGCCAGCCGCGATAG</t>
  </si>
  <si>
    <t>AAACCTATCGCGGCTGGCTGGAGC</t>
  </si>
  <si>
    <t>TCGAGCTTGGCCTCGACCGC</t>
  </si>
  <si>
    <t>TAGTTCGAGCTTGGCCTCGACCGC</t>
  </si>
  <si>
    <t>AAACGCGGTCGAGGCCAAGCTCGA</t>
  </si>
  <si>
    <t>TGATGTGGTCCGCGCGCAGT</t>
  </si>
  <si>
    <t>TAGTTGATGTGGTCCGCGCGCAGT</t>
  </si>
  <si>
    <t>AAACACTGCGCGCGGACCACATCA</t>
  </si>
  <si>
    <t>PLES_03891</t>
  </si>
  <si>
    <t>GAAGGCCAGCAGATGGGCGT</t>
  </si>
  <si>
    <t>TAGTGAAGGCCAGCAGATGGGCGT</t>
  </si>
  <si>
    <t>AAACACGCCCATCTGCTGGCCTTC</t>
  </si>
  <si>
    <t>TTCGAGACTCACCAGGCTCT</t>
  </si>
  <si>
    <t>TAGTTTCGAGACTCACCAGGCTCT</t>
  </si>
  <si>
    <t>AAACAGAGCCTGGTGAGTCTCGAA</t>
  </si>
  <si>
    <t>GGATGCGCACCCGTTTCTGC</t>
  </si>
  <si>
    <t>TAGTGGATGCGCACCCGTTTCTGC</t>
  </si>
  <si>
    <t>AAACGCAGAAACGGGTGCGCATCC</t>
  </si>
  <si>
    <t>CCGGCAATCGGGTCGGATGG</t>
  </si>
  <si>
    <t>TAGTCCGGCAATCGGGTCGGATGG</t>
  </si>
  <si>
    <t>AAACCCATCCGACCCGATTGCCGG</t>
  </si>
  <si>
    <t>PLES_03901</t>
  </si>
  <si>
    <t>TATAGATAGCAGCGGTGTTG</t>
  </si>
  <si>
    <t>TAGTTATAGATAGCAGCGGTGTTG</t>
  </si>
  <si>
    <t>AAACCAACACCGCTGCTATCTATA</t>
  </si>
  <si>
    <t>GGTAGAGGCTGCCGAGGGTC</t>
  </si>
  <si>
    <t>TAGTGGTAGAGGCTGCCGAGGGTC</t>
  </si>
  <si>
    <t>AAACGACCCTCGGCAGCCTCTACC</t>
  </si>
  <si>
    <t>AGTCCGCGCGGACCAGCTGC</t>
  </si>
  <si>
    <t>TAGTAGTCCGCGCGGACCAGCTGC</t>
  </si>
  <si>
    <t>AAACGCAGCTGGTCCGCGCGGACT</t>
  </si>
  <si>
    <t>GCACGATGAACTGGCTGAGG</t>
  </si>
  <si>
    <t>TAGTGCACGATGAACTGGCTGAGG</t>
  </si>
  <si>
    <t>AAACCCTCAGCCAGTTCATCGTGC</t>
  </si>
  <si>
    <t>PLES_03911</t>
  </si>
  <si>
    <t>proC</t>
  </si>
  <si>
    <t>GCTATGCGGGGTGTGCTCAT</t>
  </si>
  <si>
    <t>TAGTGCTATGCGGGGTGTGCTCAT</t>
  </si>
  <si>
    <t>AAACATGAGCACACCCCGCATAGC</t>
  </si>
  <si>
    <t>GCGCAGGCCGCCGATCAGGC</t>
  </si>
  <si>
    <t>TAGTGCGCAGGCCGCCGATCAGGC</t>
  </si>
  <si>
    <t>AAACGCCTGATCGGCGGCCTGCGC</t>
  </si>
  <si>
    <t>CTGCGCCGCCGGCACGCCTT</t>
  </si>
  <si>
    <t>TAGTCTGCGCCGCCGGCACGCCTT</t>
  </si>
  <si>
    <t>AAACAAGGCGTGCCGGCGGCGCAG</t>
  </si>
  <si>
    <t>CGGCGCCCGGGTCGCTGGCG</t>
  </si>
  <si>
    <t>TAGTCGGCGCCCGGGTCGCTGGCG</t>
  </si>
  <si>
    <t>AAACCGCCAGCGACCCGGGCGCCG</t>
  </si>
  <si>
    <t>PLES_03921</t>
  </si>
  <si>
    <t>TGCAATATTCTCTGCTATCG</t>
  </si>
  <si>
    <t>TAGTTGCAATATTCTCTGCTATCG</t>
  </si>
  <si>
    <t>AAACCGATAGCAGAGAATATTGCA</t>
  </si>
  <si>
    <t>CGCTGCCTCACGGATGCGCG</t>
  </si>
  <si>
    <t>TAGTCGCTGCCTCACGGATGCGCG</t>
  </si>
  <si>
    <t>AAACCGCGCATCCGTGAGGCAGCG</t>
  </si>
  <si>
    <t>GCGAGCAGGCCGACCGTGGC</t>
  </si>
  <si>
    <t>TAGTGCGAGCAGGCCGACCGTGGC</t>
  </si>
  <si>
    <t>AAACGCCACGGTCGGCCTGCTCGC</t>
  </si>
  <si>
    <t>GGCGGGCTTGGTCTTACTCA</t>
  </si>
  <si>
    <t>TAGTGGCGGGCTTGGTCTTACTCA</t>
  </si>
  <si>
    <t>AAACTGAGTAAGACCAAGCCCGCC</t>
  </si>
  <si>
    <t>PLES_03931</t>
  </si>
  <si>
    <t>pilT</t>
  </si>
  <si>
    <t>AGCAGCTCGGTAATATCCAT</t>
  </si>
  <si>
    <t>TAGTAGCAGCTCGGTAATATCCAT</t>
  </si>
  <si>
    <t>AAACATGGATATTACCGAGCTGCT</t>
  </si>
  <si>
    <t>AGCGCCCTGTTTGGCACTGA</t>
  </si>
  <si>
    <t>TAGTAGCGCCCTGTTTGGCACTGA</t>
  </si>
  <si>
    <t>AAACTCAGTGCCAAACAGGGCGCT</t>
  </si>
  <si>
    <t>GCAGGCCGGCGGAGAGGTGC</t>
  </si>
  <si>
    <t>TAGTGCAGGCCGGCGGAGAGGTGC</t>
  </si>
  <si>
    <t>AAACGCACCTCTCCGCCGGCCTGC</t>
  </si>
  <si>
    <t>CCATCCACCCGGATCATGGG</t>
  </si>
  <si>
    <t>TAGTCCATCCACCCGGATCATGGG</t>
  </si>
  <si>
    <t>AAACCCCATGATCCGGGTGGATGG</t>
  </si>
  <si>
    <t>PLES_03941</t>
  </si>
  <si>
    <t>pilU</t>
  </si>
  <si>
    <t>AGCCGCCCTTTTCCACCATC</t>
  </si>
  <si>
    <t>TAGTAGCCGCCCTTTTCCACCATC</t>
  </si>
  <si>
    <t>AAACGATGGTGGAAAAGGGCGGCT</t>
  </si>
  <si>
    <t>GTACGCCGGCGGTGATGAAC</t>
  </si>
  <si>
    <t>TAGTGTACGCCGGCGGTGATGAAC</t>
  </si>
  <si>
    <t>AAACGTTCATCACCGCCGGCGTAC</t>
  </si>
  <si>
    <t>CCGTTGACCTTCATCGACGG</t>
  </si>
  <si>
    <t>TAGTCCGTTGACCTTCATCGACGG</t>
  </si>
  <si>
    <t>AAACCCGTCGATGAAGGTCAACGG</t>
  </si>
  <si>
    <t>TCTTGGTCACCGGCATCACC</t>
  </si>
  <si>
    <t>TAGTTCTTGGTCACCGGCATCACC</t>
  </si>
  <si>
    <t>AAACGGTGATGCCGGTGACCAAGA</t>
  </si>
  <si>
    <t>PLES_03951</t>
  </si>
  <si>
    <t>GTGCTCGTGTCCGGCGCTCA</t>
  </si>
  <si>
    <t>TAGTGTGCTCGTGTCCGGCGCTCA</t>
  </si>
  <si>
    <t>AAACTGAGCGCCGGACACGAGCAC</t>
  </si>
  <si>
    <t>CAGGCGGGTCGAGTTGGTCT</t>
  </si>
  <si>
    <t>TAGTCAGGCGGGTCGAGTTGGTCT</t>
  </si>
  <si>
    <t>AAACAGACCAACTCGACCCGCCTG</t>
  </si>
  <si>
    <t>CTCGGCGACGAGGAAGCTTC</t>
  </si>
  <si>
    <t>TAGTCTCGGCGACGAGGAAGCTTC</t>
  </si>
  <si>
    <t>AAACGAAGCTTCCTCGTCGCCGAG</t>
  </si>
  <si>
    <t>GGAGATCAGTGCCAGGCTGC</t>
  </si>
  <si>
    <t>TAGTGGAGATCAGTGCCAGGCTGC</t>
  </si>
  <si>
    <t>AAACGCAGCCTGGCACTGATCTCC</t>
  </si>
  <si>
    <t>PLES_03961</t>
  </si>
  <si>
    <t>GTAGCCGATGGCCTTGCTAT</t>
  </si>
  <si>
    <t>TAGTGTAGCCGATGGCCTTGCTAT</t>
  </si>
  <si>
    <t>AAACATAGCAAGGCCATCGGCTAC</t>
  </si>
  <si>
    <t>TGAAACCGAAGATCCACAGC</t>
  </si>
  <si>
    <t>TAGTTGAAACCGAAGATCCACAGC</t>
  </si>
  <si>
    <t>AAACGCTGTGGATCTTCGGTTTCA</t>
  </si>
  <si>
    <t>GTAATAGAAGCGGTGCGAAC</t>
  </si>
  <si>
    <t>TAGTGTAATAGAAGCGGTGCGAAC</t>
  </si>
  <si>
    <t>AAACGTTCGCACCGCTTCTATTAC</t>
  </si>
  <si>
    <t>AACCAGATCGTCCCGGTGAT</t>
  </si>
  <si>
    <t>TAGTAACCAGATCGTCCCGGTGAT</t>
  </si>
  <si>
    <t>AAACATCACCGGGACGATCTGGTT</t>
  </si>
  <si>
    <t>PLES_03971</t>
  </si>
  <si>
    <t>GAGCACGGCGGGACGTGAGT</t>
  </si>
  <si>
    <t>TAGTGAGCACGGCGGGACGTGAGT</t>
  </si>
  <si>
    <t>AAACACTCACGTCCCGCCGTGCTC</t>
  </si>
  <si>
    <t>GCGCGTCACGCGAACCAGCG</t>
  </si>
  <si>
    <t>TAGTGCGCGTCACGCGAACCAGCG</t>
  </si>
  <si>
    <t>AAACCGCTGGTTCGCGTGACGCGC</t>
  </si>
  <si>
    <t>GCTTGAGGTACAGGGTGCAG</t>
  </si>
  <si>
    <t>TAGTGCTTGAGGTACAGGGTGCAG</t>
  </si>
  <si>
    <t>AAACCTGCACCCTGTACCTCAAGC</t>
  </si>
  <si>
    <t>GATCCTTGATGGAGCCGCCG</t>
  </si>
  <si>
    <t>TAGTGATCCTTGATGGAGCCGCCG</t>
  </si>
  <si>
    <t>AAACCGGCGGCTCCATCAAGGATC</t>
  </si>
  <si>
    <t>PLES_03981</t>
  </si>
  <si>
    <t>CGTCGGGATGCTGGTCGTGC</t>
  </si>
  <si>
    <t>TAGTCGTCGGGATGCTGGTCGTGC</t>
  </si>
  <si>
    <t>AAACGCACGACCAGCATCCCGACG</t>
  </si>
  <si>
    <t>GGTCGCAAAGGCCTGGGCCG</t>
  </si>
  <si>
    <t>TAGTGGTCGCAAAGGCCTGGGCCG</t>
  </si>
  <si>
    <t>AAACCGGCCCAGGCCTTTGCGACC</t>
  </si>
  <si>
    <t>CTGCCCGGCGTGGATGACCC</t>
  </si>
  <si>
    <t>TAGTCTGCCCGGCGTGGATGACCC</t>
  </si>
  <si>
    <t>AAACGGGTCATCCACGCCGGGCAG</t>
  </si>
  <si>
    <t>CGCGCCGGTCGAGGGATCGG</t>
  </si>
  <si>
    <t>TAGTCGCGCCGGTCGAGGGATCGG</t>
  </si>
  <si>
    <t>AAACCCGATCCCTCGACCGGCGCG</t>
  </si>
  <si>
    <t>PLES_03991</t>
  </si>
  <si>
    <t>ACGGGCGCCTCGGATACTGA</t>
  </si>
  <si>
    <t>TAGTACGGGCGCCTCGGATACTGA</t>
  </si>
  <si>
    <t>AAACTCAGTATCCGAGGCGCCCGT</t>
  </si>
  <si>
    <t>ACCTGGTCCAGGCCACTGGC</t>
  </si>
  <si>
    <t>TAGTACCTGGTCCAGGCCACTGGC</t>
  </si>
  <si>
    <t>AAACGCCAGTGGCCTGGACCAGGT</t>
  </si>
  <si>
    <t>CGATCTTGCCAGCCTCGATG</t>
  </si>
  <si>
    <t>TAGTCGATCTTGCCAGCCTCGATG</t>
  </si>
  <si>
    <t>AAACCATCGAGGCTGGCAAGATCG</t>
  </si>
  <si>
    <t>GGCGCTGAAGCCGGCCGGCG</t>
  </si>
  <si>
    <t>TAGTGGCGCTGAAGCCGGCCGGCG</t>
  </si>
  <si>
    <t>AAACCGCCGGCCGGCTTCAGCGCC</t>
  </si>
  <si>
    <t>PLES_04001</t>
  </si>
  <si>
    <t>pyrB</t>
  </si>
  <si>
    <t>CGCTTGGCGTCTGTCGGCAT</t>
  </si>
  <si>
    <t>TAGTCGCTTGGCGTCTGTCGGCAT</t>
  </si>
  <si>
    <t>AAACATGCCGACAGACGCCAAGCG</t>
  </si>
  <si>
    <t>CCCTGGTCGTTGAGCTGCAG</t>
  </si>
  <si>
    <t>TAGTCCCTGGTCGTTGAGCTGCAG</t>
  </si>
  <si>
    <t>AAACCTGCAGCTCAACGACCAGGG</t>
  </si>
  <si>
    <t>GCGAGATGAAGTGGCGCAGC</t>
  </si>
  <si>
    <t>TAGTGCGAGATGAAGTGGCGCAGC</t>
  </si>
  <si>
    <t>AAACGCTGCGCCACTTCATCTCGC</t>
  </si>
  <si>
    <t>ATTTCGGTGAGCAGCTCGCG</t>
  </si>
  <si>
    <t>TAGTATTTCGGTGAGCAGCTCGCG</t>
  </si>
  <si>
    <t>AAACCGCGAGCTGCTCACCGAAAT</t>
  </si>
  <si>
    <t>PLES_04011</t>
  </si>
  <si>
    <t>pyrR</t>
  </si>
  <si>
    <t>GGCGGGATTGGGTAGGCTCA</t>
  </si>
  <si>
    <t>TAGTGGCGGGATTGGGTAGGCTCA</t>
  </si>
  <si>
    <t>AAACTGAGCCTACCCAATCCCGCC</t>
  </si>
  <si>
    <t>GGCCATGCGCGGCAGGAGTT</t>
  </si>
  <si>
    <t>TAGTGGCCATGCGCGGCAGGAGTT</t>
  </si>
  <si>
    <t>AAACAACTCCTGCCGCGCATGGCC</t>
  </si>
  <si>
    <t>GATGCCGCGCTCGGCGAGAT</t>
  </si>
  <si>
    <t>TAGTGATGCCGCGCTCGGCGAGAT</t>
  </si>
  <si>
    <t>AAACATCTCGCCGAGCGCGGCATC</t>
  </si>
  <si>
    <t>CTCGGCGACCCAGATGCCGC</t>
  </si>
  <si>
    <t>TAGTCTCGGCGACCCAGATGCCGC</t>
  </si>
  <si>
    <t>AAACGCGGCATCTGGGTCGCCGAG</t>
  </si>
  <si>
    <t>PLES_04021</t>
  </si>
  <si>
    <t>yqgF</t>
  </si>
  <si>
    <t>CAGGCGCAGCGGCTTGTCGC</t>
  </si>
  <si>
    <t>TAGTCAGGCGCAGCGGCTTGTCGC</t>
  </si>
  <si>
    <t>AAACGCGACAAGCCGCTGCGCCTG</t>
  </si>
  <si>
    <t>GCACAGCTCGCGGGCCTGGC</t>
  </si>
  <si>
    <t>TAGTGCACAGCTCGCGGGCCTGGC</t>
  </si>
  <si>
    <t>AAACGCCAGGCCCGCGAGCTGTGC</t>
  </si>
  <si>
    <t>GCTTCCACCCGGTTCCAGTC</t>
  </si>
  <si>
    <t>TAGTGCTTCCACCCGGTTCCAGTC</t>
  </si>
  <si>
    <t>AAACGACTGGAACCGGGTGGAAGC</t>
  </si>
  <si>
    <t>GGGCTGCCGTCCATGTTCAG</t>
  </si>
  <si>
    <t>TAGTGGGCTGCCGTCCATGTTCAG</t>
  </si>
  <si>
    <t>AAACCTGAACATGGACGGCAGCCC</t>
  </si>
  <si>
    <t>PLES_04031</t>
  </si>
  <si>
    <t>GGTTGGGCTGCTCTGTTTCA</t>
  </si>
  <si>
    <t>TAGTGGTTGGGCTGCTCTGTTTCA</t>
  </si>
  <si>
    <t>AAACTGAAACAGAGCAGCCCAACC</t>
  </si>
  <si>
    <t>CAGGAAATGATGCTTGAGGT</t>
  </si>
  <si>
    <t>TAGTCAGGAAATGATGCTTGAGGT</t>
  </si>
  <si>
    <t>AAACACCTCAAGCATCATTTCCTG</t>
  </si>
  <si>
    <t>GGGGTCGGCCATGTGCGGCA</t>
  </si>
  <si>
    <t>TAGTGGGGTCGGCCATGTGCGGCA</t>
  </si>
  <si>
    <t>AAACTGCCGCACATGGCCGACCCC</t>
  </si>
  <si>
    <t>GTCACGGTCTGGGCGAAATT</t>
  </si>
  <si>
    <t>TAGTGTCACGGTCTGGGCGAAATT</t>
  </si>
  <si>
    <t>AAACAATTTCGCCCAGACCGTGAC</t>
  </si>
  <si>
    <t>PLES_04041</t>
  </si>
  <si>
    <t>CGAAGTCTGCCGATGGGGGG</t>
  </si>
  <si>
    <t>TAGTCGAAGTCTGCCGATGGGGGG</t>
  </si>
  <si>
    <t>AAACCCCCCCATCGGCAGACTTCG</t>
  </si>
  <si>
    <t>GGATCGTGGTGGCTGGCGTG</t>
  </si>
  <si>
    <t>TAGTGGATCGTGGTGGCTGGCGTG</t>
  </si>
  <si>
    <t>AAACCACGCCAGCCACCACGATCC</t>
  </si>
  <si>
    <t>GAGGACGGCGGCGTTCATTG</t>
  </si>
  <si>
    <t>TAGTGAGGACGGCGGCGTTCATTG</t>
  </si>
  <si>
    <t>AAACCAATGAACGCCGCCGTCCTC</t>
  </si>
  <si>
    <t>GACGCCGGCAGCGGCGGAGG</t>
  </si>
  <si>
    <t>TAGTGACGCCGGCAGCGGCGGAGG</t>
  </si>
  <si>
    <t>AAACCCTCCGCCGCTGCCGGCGTC</t>
  </si>
  <si>
    <t>PLES_04051</t>
  </si>
  <si>
    <t>gshB</t>
  </si>
  <si>
    <t>ATCCCGAGGCGTACGCTCAT</t>
  </si>
  <si>
    <t>TAGTATCCCGAGGCGTACGCTCAT</t>
  </si>
  <si>
    <t>AAACATGAGCGTACGCCTCGGGAT</t>
  </si>
  <si>
    <t>TGAAGTTGATGCGCGCGATG</t>
  </si>
  <si>
    <t>TAGTTGAAGTTGATGCGCGCGATG</t>
  </si>
  <si>
    <t>AAACCATCGCGCGCATCAACTTCA</t>
  </si>
  <si>
    <t>CAGCGACCAGCCGCGGGCCT</t>
  </si>
  <si>
    <t>TAGTCAGCGACCAGCCGCGGGCCT</t>
  </si>
  <si>
    <t>AAACAGGCCCGCGGCTGGTCGCTG</t>
  </si>
  <si>
    <t>CGACGCCGGCCTTCTGGTAG</t>
  </si>
  <si>
    <t>TAGTCGACGCCGGCCTTCTGGTAG</t>
  </si>
  <si>
    <t>AAACCTACCAGAAGGCCGGCGTCG</t>
  </si>
  <si>
    <t>PLES_04061</t>
  </si>
  <si>
    <t>pilG</t>
  </si>
  <si>
    <t>CACCATCACTTTCAAACCGT</t>
  </si>
  <si>
    <t>TAGTCACCATCACTTTCAAACCGT</t>
  </si>
  <si>
    <t>AAACACGGTTTGAAAGTGATGGTG</t>
  </si>
  <si>
    <t>CTTTTTCAGCAGTGTTTCGG</t>
  </si>
  <si>
    <t>TAGTCTTTTTCAGCAGTGTTTCGG</t>
  </si>
  <si>
    <t>AAACCCGAAACACTGCTGAAAAAG</t>
  </si>
  <si>
    <t>GGGTATCGGCGATCTTCGCC</t>
  </si>
  <si>
    <t>TAGTGGGTATCGGCGATCTTCGCC</t>
  </si>
  <si>
    <t>AAACGGCGAAGATCGCCGATACCC</t>
  </si>
  <si>
    <t>GACGAAAATGATGTTCGGAT</t>
  </si>
  <si>
    <t>TAGTGACGAAAATGATGTTCGGAT</t>
  </si>
  <si>
    <t>AAACATCCGAACATCATTTTCGTC</t>
  </si>
  <si>
    <t>PLES_04071</t>
  </si>
  <si>
    <t>pilH</t>
  </si>
  <si>
    <t>ACAATCAAAATACGAGCCAT</t>
  </si>
  <si>
    <t>TAGTACAATCAAAATACGAGCCAT</t>
  </si>
  <si>
    <t>AAACATGGCTCGTATTTTGATTGT</t>
  </si>
  <si>
    <t>GTCAGCTTGTACATCTCGGT</t>
  </si>
  <si>
    <t>TAGTGTCAGCTTGTACATCTCGGT</t>
  </si>
  <si>
    <t>AAACACCGAGATGTACAAGCTGAC</t>
  </si>
  <si>
    <t>ACCATGCTTTTCCAGCATGG</t>
  </si>
  <si>
    <t>TAGTACCATGCTTTTCCAGCATGG</t>
  </si>
  <si>
    <t>AAACCCATGCTGGAAAAGCATGGT</t>
  </si>
  <si>
    <t>CGTTCTCGGCCTTGAGTACC</t>
  </si>
  <si>
    <t>TAGTCGTTCTCGGCCTTGAGTACC</t>
  </si>
  <si>
    <t>AAACGGTACTCAAGGCCGAGAACG</t>
  </si>
  <si>
    <t>PLES_04081</t>
  </si>
  <si>
    <t>pilI</t>
  </si>
  <si>
    <t>ATGTCGACGAGGAGCTGGAA</t>
  </si>
  <si>
    <t>TAGTATGTCGACGAGGAGCTGGAA</t>
  </si>
  <si>
    <t>AAACTTCCAGCTCCTCGTCGACAT</t>
  </si>
  <si>
    <t>CTGCTGGGCCGGCAGGCCAG</t>
  </si>
  <si>
    <t>TAGTCTGCTGGGCCGGCAGGCCAG</t>
  </si>
  <si>
    <t>AAACCTGGCCTGCCGGCCCAGCAG</t>
  </si>
  <si>
    <t>CGAAGAACCGCCCGCCCATG</t>
  </si>
  <si>
    <t>TAGTCGAAGAACCGCCCGCCCATG</t>
  </si>
  <si>
    <t>AAACCATGGGCGGGCGGTTCTTCG</t>
  </si>
  <si>
    <t>TTCGCCGACCTCCCCCATGG</t>
  </si>
  <si>
    <t>TAGTTTCGCCGACCTCCCCCATGG</t>
  </si>
  <si>
    <t>AAACCCATGGGGGAGGTCGGCGAA</t>
  </si>
  <si>
    <t>PLES_04091</t>
  </si>
  <si>
    <t>pilJ</t>
  </si>
  <si>
    <t>GCAACACGATCGAGACGATG</t>
  </si>
  <si>
    <t>TAGTGCAACACGATCGAGACGATG</t>
  </si>
  <si>
    <t>AAACCATCGTCTCGATCGTGTTGC</t>
  </si>
  <si>
    <t>GGTGTTGAGGTAGGCAAAGT</t>
  </si>
  <si>
    <t>TAGTGGTGTTGAGGTAGGCAAAGT</t>
  </si>
  <si>
    <t>AAACACTTTGCCTACCTCAACACC</t>
  </si>
  <si>
    <t>CTGCTTGTCATGGTTCGACT</t>
  </si>
  <si>
    <t>TAGTCTGCTTGTCATGGTTCGACT</t>
  </si>
  <si>
    <t>AAACAGTCGAACCATGACAAGCAG</t>
  </si>
  <si>
    <t>GGACGCGCAGTTCGCCGGCA</t>
  </si>
  <si>
    <t>TAGTGGACGCGCAGTTCGCCGGCA</t>
  </si>
  <si>
    <t>AAACTGCCGGCGAACTGCGCGTCC</t>
  </si>
  <si>
    <t>PLES_04101</t>
  </si>
  <si>
    <t>pilK</t>
  </si>
  <si>
    <t>GAACTCCGCTGCCGACATAT</t>
  </si>
  <si>
    <t>TAGTGAACTCCGCTGCCGACATAT</t>
  </si>
  <si>
    <t>AAACATATGTCGGCAGCGGAGTTC</t>
  </si>
  <si>
    <t>CCAACAGGACCTGCCAGTCG</t>
  </si>
  <si>
    <t>TAGTCCAACAGGACCTGCCAGTCG</t>
  </si>
  <si>
    <t>AAACCGACTGGCAGGTCCTGTTGG</t>
  </si>
  <si>
    <t>CGTTGAGCACCACGCCGGTG</t>
  </si>
  <si>
    <t>TAGTCGTTGAGCACCACGCCGGTG</t>
  </si>
  <si>
    <t>AAACCACCGGCGTGGTGCTCAACG</t>
  </si>
  <si>
    <t>GGCTGGCCTGCAGGAACGTC</t>
  </si>
  <si>
    <t>TAGTGGCTGGCCTGCAGGAACGTC</t>
  </si>
  <si>
    <t>AAACGACGTTCCTGCAGGCCAGCC</t>
  </si>
  <si>
    <t>PLES_04111</t>
  </si>
  <si>
    <t>chpA</t>
  </si>
  <si>
    <t>CCAGAGCGACGTAGTCGTGC</t>
  </si>
  <si>
    <t>TAGTCCAGAGCGACGTAGTCGTGC</t>
  </si>
  <si>
    <t>AAACGCACGACTACGTCGCTCTGG</t>
  </si>
  <si>
    <t>CGCCTGGCGCGCCTGTTTCA</t>
  </si>
  <si>
    <t>TAGTCGCCTGGCGCGCCTGTTTCA</t>
  </si>
  <si>
    <t>AAACTGAAACAGGCGCGCCAGGCG</t>
  </si>
  <si>
    <t>GCATGCGGGTCGGGTCCTGC</t>
  </si>
  <si>
    <t>TAGTGCATGCGGGTCGGGTCCTGC</t>
  </si>
  <si>
    <t>AAACGCAGGACCCGACCCGCATGC</t>
  </si>
  <si>
    <t>GCACCTGGTGCACGTAGGTC</t>
  </si>
  <si>
    <t>TAGTGCACCTGGTGCACGTAGGTC</t>
  </si>
  <si>
    <t>AAACGACCTACGTGCACCAGGTGC</t>
  </si>
  <si>
    <t>PLES_04121</t>
  </si>
  <si>
    <t>chpB</t>
  </si>
  <si>
    <t>GATCACCGCGACCCGTGGCG</t>
  </si>
  <si>
    <t>TAGTGATCACCGCGACCCGTGGCG</t>
  </si>
  <si>
    <t>AAACCGCCACGGGTCGCGGTGATC</t>
  </si>
  <si>
    <t>GTGGCGCTGCAACGAGGTGT</t>
  </si>
  <si>
    <t>TAGTGTGGCGCTGCAACGAGGTGT</t>
  </si>
  <si>
    <t>AAACACACCTCGTTGCAGCGCCAC</t>
  </si>
  <si>
    <t>TGAGCACCACCTCGTAACCA</t>
  </si>
  <si>
    <t>TAGTTGAGCACCACCTCGTAACCA</t>
  </si>
  <si>
    <t>AAACTGGTTACGAGGTGGTGCTCA</t>
  </si>
  <si>
    <t>CGGCGTCGTCGACCCTGGCC</t>
  </si>
  <si>
    <t>TAGTCGGCGTCGTCGACCCTGGCC</t>
  </si>
  <si>
    <t>AAACGGCCAGGGTCGACGACGCCG</t>
  </si>
  <si>
    <t>PLES_04131</t>
  </si>
  <si>
    <t>chpC</t>
  </si>
  <si>
    <t>CATGCCATCCTGCTCGATCA</t>
  </si>
  <si>
    <t>TAGTCATGCCATCCTGCTCGATCA</t>
  </si>
  <si>
    <t>AAACTGATCGAGCAGGATGGCATG</t>
  </si>
  <si>
    <t>TCGGGTTGGCTGGGGTGTTC</t>
  </si>
  <si>
    <t>TAGTTCGGGTTGGCTGGGGTGTTC</t>
  </si>
  <si>
    <t>AAACGAACACCCCAGCCAACCCGA</t>
  </si>
  <si>
    <t>CAGCCCGGTGAGGCTGTCCG</t>
  </si>
  <si>
    <t>TAGTCAGCCCGGTGAGGCTGTCCG</t>
  </si>
  <si>
    <t>AAACCGGACAGCCTCACCGGGCTG</t>
  </si>
  <si>
    <t>AGCAGGGTGCGGTCGCTCAG</t>
  </si>
  <si>
    <t>TAGTAGCAGGGTGCGGTCGCTCAG</t>
  </si>
  <si>
    <t>AAACCTGAGCGACCGCACCCTGCT</t>
  </si>
  <si>
    <t>PLES_04141</t>
  </si>
  <si>
    <t>chpD</t>
  </si>
  <si>
    <t>GATCCGCGCGTGCTGCAGGC</t>
  </si>
  <si>
    <t>TAGTGATCCGCGCGTGCTGCAGGC</t>
  </si>
  <si>
    <t>AAACGCCTGCAGCACGCGCGGATC</t>
  </si>
  <si>
    <t>GCTGGCGCTGGCGACCTCGA</t>
  </si>
  <si>
    <t>TAGTGCTGGCGCTGGCGACCTCGA</t>
  </si>
  <si>
    <t>AAACTCGAGGTCGCCAGCGCCAGC</t>
  </si>
  <si>
    <t>TCTCGAAGCGGTGCCCGGCC</t>
  </si>
  <si>
    <t>TAGTTCTCGAAGCGGTGCCCGGCC</t>
  </si>
  <si>
    <t>AAACGGCCGGGCACCGCTTCGAGA</t>
  </si>
  <si>
    <t>ATCTTCCAATCCGCAGAGGT</t>
  </si>
  <si>
    <t>TAGTATCTTCCAATCCGCAGAGGT</t>
  </si>
  <si>
    <t>AAACACCTCTGCGGATTGGAAGAT</t>
  </si>
  <si>
    <t>PLES_04151</t>
  </si>
  <si>
    <t>chpE</t>
  </si>
  <si>
    <t>GGCGAGGAAGATGGCGAGCA</t>
  </si>
  <si>
    <t>TAGTGGCGAGGAAGATGGCGAGCA</t>
  </si>
  <si>
    <t>AAACTGCTCGCCATCTTCCTCGCC</t>
  </si>
  <si>
    <t>GGCGAAACCGAACAGCAAGG</t>
  </si>
  <si>
    <t>TAGTGGCGAAACCGAACAGCAAGG</t>
  </si>
  <si>
    <t>AAACCCTTGCTGTTCGGTTTCGCC</t>
  </si>
  <si>
    <t>CGCGCCAGGGGAAACATTGA</t>
  </si>
  <si>
    <t>TAGTCGCGCCAGGGGAAACATTGA</t>
  </si>
  <si>
    <t>AAACTCAATGTTTCCCCTGGCGCG</t>
  </si>
  <si>
    <t>GGAAGCCGCCGGTCAAACCG</t>
  </si>
  <si>
    <t>TAGTGGAAGCCGCCGGTCAAACCG</t>
  </si>
  <si>
    <t>AAACCGGTTTGACCGGCGGCTTCC</t>
  </si>
  <si>
    <t>PLES_04161</t>
  </si>
  <si>
    <t>GGTTGCGCAACGGTATTCAC</t>
  </si>
  <si>
    <t>TAGTGGTTGCGCAACGGTATTCAC</t>
  </si>
  <si>
    <t>AAACGTGAATACCGTTGCGCAACC</t>
  </si>
  <si>
    <t>CGTGCGATCCGTTGCGAAGT</t>
  </si>
  <si>
    <t>TAGTCGTGCGATCCGTTGCGAAGT</t>
  </si>
  <si>
    <t>AAACACTTCGCAACGGATCGCACG</t>
  </si>
  <si>
    <t>ATCTTCCAATCGAAGGTAAC</t>
  </si>
  <si>
    <t>TAGTATCTTCCAATCGAAGGTAAC</t>
  </si>
  <si>
    <t>AAACGTTACCTTCGATTGGAAGAT</t>
  </si>
  <si>
    <t>CGCCGAGCACGTCGGGCAGG</t>
  </si>
  <si>
    <t>TAGTCGCCGAGCACGTCGGGCAGG</t>
  </si>
  <si>
    <t>AAACCCTGCCCGACGTGCTCGGCG</t>
  </si>
  <si>
    <t>PLES_04171</t>
  </si>
  <si>
    <t>GAAGAAGCGGGACAGGCGCA</t>
  </si>
  <si>
    <t>TAGTGAAGAAGCGGGACAGGCGCA</t>
  </si>
  <si>
    <t>AAACTGCGCCTGTCCCGCTTCTTC</t>
  </si>
  <si>
    <t>GCTGGCCGAGGGAGAGAGGC</t>
  </si>
  <si>
    <t>TAGTGCTGGCCGAGGGAGAGAGGC</t>
  </si>
  <si>
    <t>AAACGCCTCTCTCCCTCGGCCAGC</t>
  </si>
  <si>
    <t>AGTGGGCCTGGGCCTCGGGC</t>
  </si>
  <si>
    <t>TAGTAGTGGGCCTGGGCCTCGGGC</t>
  </si>
  <si>
    <t>AAACGCCCGAGGCCCAGGCCCACT</t>
  </si>
  <si>
    <t>CCGTGGCGTGCCGCAGCACG</t>
  </si>
  <si>
    <t>TAGTCCGTGGCGTGCCGCAGCACG</t>
  </si>
  <si>
    <t>AAACCGTGCTGCGGCACGCCACGG</t>
  </si>
  <si>
    <t>PLES_04181</t>
  </si>
  <si>
    <t>bioA</t>
  </si>
  <si>
    <t>CAGTCGGCGTTAAGGCCCAT</t>
  </si>
  <si>
    <t>TAGTCAGTCGGCGTTAAGGCCCAT</t>
  </si>
  <si>
    <t>AAACATGGGCCTTAACGCCGACTG</t>
  </si>
  <si>
    <t>AGGGATGCCAGAGTACGTTC</t>
  </si>
  <si>
    <t>TAGTAGGGATGCCAGAGTACGTTC</t>
  </si>
  <si>
    <t>AAACGAACGTACTCTGGCATCCCT</t>
  </si>
  <si>
    <t>GTGGTCTTTCATCTGGGTAC</t>
  </si>
  <si>
    <t>TAGTGTGGTCTTTCATCTGGGTAC</t>
  </si>
  <si>
    <t>AAACGTACCCAGATGAAAGACCAC</t>
  </si>
  <si>
    <t>GGCGGATCGGGATCACCGGC</t>
  </si>
  <si>
    <t>TAGTGGCGGATCGGGATCACCGGC</t>
  </si>
  <si>
    <t>AAACGCCGGTGATCCCGATCCGCC</t>
  </si>
  <si>
    <t>PLES_04191</t>
  </si>
  <si>
    <t>CCCCAACATGAGAAACGCCG</t>
  </si>
  <si>
    <t>TAGTCCCCAACATGAGAAACGCCG</t>
  </si>
  <si>
    <t>AAACCGGCGTTTCTCATGTTGGGG</t>
  </si>
  <si>
    <t>AGGCCGCGCTCAGGCCTGCC</t>
  </si>
  <si>
    <t>TAGTAGGCCGCGCTCAGGCCTGCC</t>
  </si>
  <si>
    <t>AAACGGCAGGCCTGAGCGCGGCCT</t>
  </si>
  <si>
    <t>CCGGAACGCCCGCCCACCTG</t>
  </si>
  <si>
    <t>TAGTCCGGAACGCCCGCCCACCTG</t>
  </si>
  <si>
    <t>AAACCAGGTGGGCGGGCGTTCCGG</t>
  </si>
  <si>
    <t>CGACCCATTCGCTGGTAGCC</t>
  </si>
  <si>
    <t>TAGTCGACCCATTCGCTGGTAGCC</t>
  </si>
  <si>
    <t>AAACGGCTACCAGCGAATGGGTCG</t>
  </si>
  <si>
    <t>PLES_04201</t>
  </si>
  <si>
    <t>GAATACGCCGTAACGGGATG</t>
  </si>
  <si>
    <t>TAGTGAATACGCCGTAACGGGATG</t>
  </si>
  <si>
    <t>AAACCATCCCGTTACGGCGTATTC</t>
  </si>
  <si>
    <t>CGCTGCCCCAGTGCAGGAAC</t>
  </si>
  <si>
    <t>TAGTCGCTGCCCCAGTGCAGGAAC</t>
  </si>
  <si>
    <t>AAACGTTCCTGCACTGGGGCAGCG</t>
  </si>
  <si>
    <t>TCCACAGGCCCAGGCCGAAC</t>
  </si>
  <si>
    <t>TAGTTCCACAGGCCCAGGCCGAAC</t>
  </si>
  <si>
    <t>AAACGTTCGGCCTGGGCCTGTGGA</t>
  </si>
  <si>
    <t>CCGGCGCGGGGTGGTACCAG</t>
  </si>
  <si>
    <t>TAGTCCGGCGCGGGGTGGTACCAG</t>
  </si>
  <si>
    <t>AAACCTGGTACCACCCCGCGCCGG</t>
  </si>
  <si>
    <t>PLES_04211</t>
  </si>
  <si>
    <t>pasP</t>
  </si>
  <si>
    <t>GGCAAGGGTCTTCTTCAGCA</t>
  </si>
  <si>
    <t>TAGTGGCAAGGGTCTTCTTCAGCA</t>
  </si>
  <si>
    <t>AAACTGCTGAAGAAGACCCTTGCC</t>
  </si>
  <si>
    <t>CTGGCCGGCGGTGAACAGTG</t>
  </si>
  <si>
    <t>TAGTCTGGCCGGCGGTGAACAGTG</t>
  </si>
  <si>
    <t>AAACCACTGTTCACCGCCGGCCAG</t>
  </si>
  <si>
    <t>CTTGTCGATCTTGTAGTCCG</t>
  </si>
  <si>
    <t>TAGTCTTGTCGATCTTGTAGTCCG</t>
  </si>
  <si>
    <t>AAACCGGACTACAAGATCGACAAG</t>
  </si>
  <si>
    <t>CTTGATGCGGAACTCGATGA</t>
  </si>
  <si>
    <t>TAGTCTTGATGCGGAACTCGATGA</t>
  </si>
  <si>
    <t>AAACTCATCGAGTTCCGCATCAAG</t>
  </si>
  <si>
    <t>PLES_04221</t>
  </si>
  <si>
    <t>mexR</t>
  </si>
  <si>
    <t>GGATTCACGGGGTAGTTCAT</t>
  </si>
  <si>
    <t>TAGTGGATTCACGGGGTAGTTCAT</t>
  </si>
  <si>
    <t>AAACATGAACTACCCCGTGAATCC</t>
  </si>
  <si>
    <t>ATCAGCGCGGGCATCAGGTC</t>
  </si>
  <si>
    <t>TAGTATCAGCGCGGGCATCAGGTC</t>
  </si>
  <si>
    <t>AAACGACCTGATGCCCGCGCTGAT</t>
  </si>
  <si>
    <t>GGATGCGCGTCCGCACATGC</t>
  </si>
  <si>
    <t>TAGTGGATGCGCGTCCGCACATGC</t>
  </si>
  <si>
    <t>AAACGCATGTGCGGACGCGCATCC</t>
  </si>
  <si>
    <t>GCTGGCAATCGAGCTCGCTC</t>
  </si>
  <si>
    <t>TAGTGCTGGCAATCGAGCTCGCTC</t>
  </si>
  <si>
    <t>AAACGAGCGAGCTCGATTGCCAGC</t>
  </si>
  <si>
    <t>PLES_04231</t>
  </si>
  <si>
    <t>mexA</t>
  </si>
  <si>
    <t>GGAACCAGTACACGCATGGC</t>
  </si>
  <si>
    <t>TAGTGGAACCAGTACACGCATGGC</t>
  </si>
  <si>
    <t>AAACGCCATGCGTGTACTGGTTCC</t>
  </si>
  <si>
    <t>GAAATCGCGACCAGCAGGGC</t>
  </si>
  <si>
    <t>TAGTGAAATCGCGACCAGCAGGGC</t>
  </si>
  <si>
    <t>AAACGCCCTGCTGGTCGCGATTTC</t>
  </si>
  <si>
    <t>GCTTTTTCCGCACCCGGAAA</t>
  </si>
  <si>
    <t>TAGTGCTTTTTCCGCACCCGGAAA</t>
  </si>
  <si>
    <t>AAACTTTCCGGGTGCGGAAAAAGC</t>
  </si>
  <si>
    <t>TCCGGCGTTTGCGCCGGCGG</t>
  </si>
  <si>
    <t>TAGTTCCGGCGTTTGCGCCGGCGG</t>
  </si>
  <si>
    <t>AAACCCGCCGGCGCAAACGCCGGA</t>
  </si>
  <si>
    <t>PLES_04241</t>
  </si>
  <si>
    <t>mexB</t>
  </si>
  <si>
    <t>GCGATCACCCACGCGAAAAT</t>
  </si>
  <si>
    <t>TAGTGCGATCACCCACGCGAAAAT</t>
  </si>
  <si>
    <t>AAACATTTTCGCGTGGGTGATCGC</t>
  </si>
  <si>
    <t>GCCCGCGAGCATGATCACCA</t>
  </si>
  <si>
    <t>TAGTGCCCGCGAGCATGATCACCA</t>
  </si>
  <si>
    <t>AAACTGGTGATCATGCTCGCGGGC</t>
  </si>
  <si>
    <t>CCGGCAGACTGAGGATCGAC</t>
  </si>
  <si>
    <t>TAGTCCGGCAGACTGAGGATCGAC</t>
  </si>
  <si>
    <t>AAACGTCGATCCTCAGTCTGCCGG</t>
  </si>
  <si>
    <t>TGGCCGGCGGGGCGATGGCC</t>
  </si>
  <si>
    <t>TAGTTGGCCGGCGGGGCGATGGCC</t>
  </si>
  <si>
    <t>AAACGGCCATCGCCCCGCCGGCCA</t>
  </si>
  <si>
    <t>PLES_04251</t>
  </si>
  <si>
    <t>oprM</t>
  </si>
  <si>
    <t>CAGCGGCTACCGCCAGGGAA</t>
  </si>
  <si>
    <t>TAGTCAGCGGCTACCGCCAGGGAA</t>
  </si>
  <si>
    <t>AAACTTCCCTGGCGGTAGCCGCTG</t>
  </si>
  <si>
    <t>GTCGGGGATCAGCGAGCAGC</t>
  </si>
  <si>
    <t>TAGTGTCGGGGATCAGCGAGCAGC</t>
  </si>
  <si>
    <t>AAACGCTGCTCGCTGATCCCCGAC</t>
  </si>
  <si>
    <t>CTACCGGCGCCTCGGGGCGC</t>
  </si>
  <si>
    <t>TAGTCTACCGGCGCCTCGGGGCGC</t>
  </si>
  <si>
    <t>AAACGCGCCCCGAGGCGCCGGTAG</t>
  </si>
  <si>
    <t>CTGCCCTTGCGGGTAGGCCG</t>
  </si>
  <si>
    <t>TAGTCTGCCCTTGCGGGTAGGCCG</t>
  </si>
  <si>
    <t>AAACCGGCCTACCCGCAAGGGCAG</t>
  </si>
  <si>
    <t>PLES_04261</t>
  </si>
  <si>
    <t>GGAGAGTCCGAGGGAAGAAA</t>
  </si>
  <si>
    <t>TAGTGGAGAGTCCGAGGGAAGAAA</t>
  </si>
  <si>
    <t>AAACTTTCTTCCCTCGGACTCTCC</t>
  </si>
  <si>
    <t>CACAGCGCGGGCAAGCGCCT</t>
  </si>
  <si>
    <t>TAGTCACAGCGCGGGCAAGCGCCT</t>
  </si>
  <si>
    <t>AAACAGGCGCTTGCCCGCGCTGTG</t>
  </si>
  <si>
    <t>GCTGTTGCACGGGAGTGGGC</t>
  </si>
  <si>
    <t>TAGTGCTGTTGCACGGGAGTGGGC</t>
  </si>
  <si>
    <t>AAACGCCCACTCCCGTGCAACAGC</t>
  </si>
  <si>
    <t>TCGCGACCTTGCAACACGGC</t>
  </si>
  <si>
    <t>TAGTTCGCGACCTTGCAACACGGC</t>
  </si>
  <si>
    <t>AAACGCCGTGTTGCAAGGTCGCGA</t>
  </si>
  <si>
    <t>PLES_04271</t>
  </si>
  <si>
    <t>GATCAGATGCTTGCGTGAGT</t>
  </si>
  <si>
    <t>TAGTGATCAGATGCTTGCGTGAGT</t>
  </si>
  <si>
    <t>AAACACTCACGCAAGCATCTGATC</t>
  </si>
  <si>
    <t>AGGTCTGTCGCCCGTAGACC</t>
  </si>
  <si>
    <t>TAGTAGGTCTGTCGCCCGTAGACC</t>
  </si>
  <si>
    <t>AAACGGTCTACGGGCGACAGACCT</t>
  </si>
  <si>
    <t>GAACAGGGCTTCCTGGTGGT</t>
  </si>
  <si>
    <t>TAGTGAACAGGGCTTCCTGGTGGT</t>
  </si>
  <si>
    <t>AAACACCACCAGGAAGCCCTGTTC</t>
  </si>
  <si>
    <t>GCGGAGGTGGGCGAAGGCGC</t>
  </si>
  <si>
    <t>TAGTGCGGAGGTGGGCGAAGGCGC</t>
  </si>
  <si>
    <t>AAACGCGCCTTCGCCCACCTCCGC</t>
  </si>
  <si>
    <t>PLES_04281</t>
  </si>
  <si>
    <t>metF</t>
  </si>
  <si>
    <t>CGGTTCCTTGGACGCGACCA</t>
  </si>
  <si>
    <t>TAGTCGGTTCCTTGGACGCGACCA</t>
  </si>
  <si>
    <t>AAACTGGTCGCGTCCAAGGAACCG</t>
  </si>
  <si>
    <t>CGTTCGCTCTGACTCATGAT</t>
  </si>
  <si>
    <t>TAGTCGTTCGCTCTGACTCATGAT</t>
  </si>
  <si>
    <t>AAACATCATGAGTCAGAGCGAACG</t>
  </si>
  <si>
    <t>GGAAGAACTCGAAGCTGAAA</t>
  </si>
  <si>
    <t>TAGTGGAAGAACTCGAAGCTGAAA</t>
  </si>
  <si>
    <t>AAACTTTCAGCTTCGAGTTCTTCC</t>
  </si>
  <si>
    <t>TGGCCGGCCTCGGTCTTCGC</t>
  </si>
  <si>
    <t>TAGTTGGCCGGCCTCGGTCTTCGC</t>
  </si>
  <si>
    <t>AAACGCGAAGACCGAGGCCGGCCA</t>
  </si>
  <si>
    <t>PLES_04291</t>
  </si>
  <si>
    <t>GCGAGGTGCGTGGACATCGT</t>
  </si>
  <si>
    <t>TAGTGCGAGGTGCGTGGACATCGT</t>
  </si>
  <si>
    <t>AAACACGATGTCCACGCACCTCGC</t>
  </si>
  <si>
    <t>CCAGGCCTGGTTGTAGCGAT</t>
  </si>
  <si>
    <t>TAGTCCAGGCCTGGTTGTAGCGAT</t>
  </si>
  <si>
    <t>AAACATCGCTACAACCAGGCCTGG</t>
  </si>
  <si>
    <t>GGTCTGGTTGCGGTGGGCGC</t>
  </si>
  <si>
    <t>TAGTGGTCTGGTTGCGGTGGGCGC</t>
  </si>
  <si>
    <t>AAACGCGCCCACCGCAACCAGACC</t>
  </si>
  <si>
    <t>AGGCAGCGGCGAGCCGCTGA</t>
  </si>
  <si>
    <t>TAGTAGGCAGCGGCGAGCCGCTGA</t>
  </si>
  <si>
    <t>AAACTCAGCGGCTCGCCGCTGCCT</t>
  </si>
  <si>
    <t>PLES_04301</t>
  </si>
  <si>
    <t>sahH</t>
  </si>
  <si>
    <t>TTGTAGTCGGTGAAACCGGC</t>
  </si>
  <si>
    <t>TAGTTTGTAGTCGGTGAAACCGGC</t>
  </si>
  <si>
    <t>AAACGCCGGTTTCACCGACTACAA</t>
  </si>
  <si>
    <t>CCAGGCGGCCAGGGTGATGT</t>
  </si>
  <si>
    <t>TAGTCCAGGCGGCCAGGGTGATGT</t>
  </si>
  <si>
    <t>AAACACATCACCCTGGCCGCCTGG</t>
  </si>
  <si>
    <t>CAGTGCGGGCATTTCCGATT</t>
  </si>
  <si>
    <t>TAGTCAGTGCGGGCATTTCCGATT</t>
  </si>
  <si>
    <t>AAACAATCGGAAATGCCCGCACTG</t>
  </si>
  <si>
    <t>GGCCGGCATACTTGCGGCGC</t>
  </si>
  <si>
    <t>TAGTGGCCGGCATACTTGCGGCGC</t>
  </si>
  <si>
    <t>AAACGCGCCGCAAGTATGCCGGCC</t>
  </si>
  <si>
    <t>PLES_04311</t>
  </si>
  <si>
    <t>AGCAGCGGCGAGCGGGAGAT</t>
  </si>
  <si>
    <t>TAGTAGCAGCGGCGAGCGGGAGAT</t>
  </si>
  <si>
    <t>AAACATCTCCCGCTCGCCGCTGCT</t>
  </si>
  <si>
    <t>GACCAGCACGCAGGCACAGA</t>
  </si>
  <si>
    <t>TAGTGACCAGCACGCAGGCACAGA</t>
  </si>
  <si>
    <t>AAACTCTGTGCCTGCGTGCTGGTC</t>
  </si>
  <si>
    <t>GACGCAGAACAGCCCGACGC</t>
  </si>
  <si>
    <t>TAGTGACGCAGAACAGCCCGACGC</t>
  </si>
  <si>
    <t>AAACGCGTCGGGCTGTTCTGCGTC</t>
  </si>
  <si>
    <t>GGATAGCCATTGGCTGGCAC</t>
  </si>
  <si>
    <t>TAGTGGATAGCCATTGGCTGGCAC</t>
  </si>
  <si>
    <t>AAACGTGCCAGCCAATGGCTATCC</t>
  </si>
  <si>
    <t>PLES_04321</t>
  </si>
  <si>
    <t>CGCGAGGACGCGGCGGGCCG</t>
  </si>
  <si>
    <t>TAGTCGCGAGGACGCGGCGGGCCG</t>
  </si>
  <si>
    <t>AAACCGGCCCGCCGCGTCCTCGCG</t>
  </si>
  <si>
    <t>CCGGAACGCCGGCCAGGGTG</t>
  </si>
  <si>
    <t>TAGTCCGGAACGCCGGCCAGGGTG</t>
  </si>
  <si>
    <t>AAACCACCCTGGCCGGCGTTCCGG</t>
  </si>
  <si>
    <t>TTCCTCATCGGCCCAGAGCA</t>
  </si>
  <si>
    <t>TAGTTTCCTCATCGGCCCAGAGCA</t>
  </si>
  <si>
    <t>AAACTGCTCTGGGCCGATGAGGAA</t>
  </si>
  <si>
    <t>GTGAGGGCGGGCAGTTCGGT</t>
  </si>
  <si>
    <t>TAGTGTGAGGGCGGGCAGTTCGGT</t>
  </si>
  <si>
    <t>AAACACCGAACTGCCCGCCCTCAC</t>
  </si>
  <si>
    <t>PLES_04331</t>
  </si>
  <si>
    <t>GCCAGCGGTGCCACAGGTAC</t>
  </si>
  <si>
    <t>TAGTGCCAGCGGTGCCACAGGTAC</t>
  </si>
  <si>
    <t>AAACGTACCTGTGGCACCGCTGGC</t>
  </si>
  <si>
    <t>GACATACAGCATGACCATGC</t>
  </si>
  <si>
    <t>TAGTGACATACAGCATGACCATGC</t>
  </si>
  <si>
    <t>AAACGCATGGTCATGCTGTATGTC</t>
  </si>
  <si>
    <t>CGTTCCAGCGGAGTCAGCTT</t>
  </si>
  <si>
    <t>TAGTCGTTCCAGCGGAGTCAGCTT</t>
  </si>
  <si>
    <t>AAACAAGCTGACTCCGCTGGAACG</t>
  </si>
  <si>
    <t>GCCGTCCAGCTCGGGCAGGT</t>
  </si>
  <si>
    <t>TAGTGCCGTCCAGCTCGGGCAGGT</t>
  </si>
  <si>
    <t>AAACACCTGCCCGAGCTGGACGGC</t>
  </si>
  <si>
    <t>PLES_04341</t>
  </si>
  <si>
    <t>TCTTCTCGACGTTGCGGCGG</t>
  </si>
  <si>
    <t>TAGTTCTTCTCGACGTTGCGGCGG</t>
  </si>
  <si>
    <t>AAACCCGCCGCAACGTCGAGAAGA</t>
  </si>
  <si>
    <t>CGAAGACTTTTTCGGCGGCC</t>
  </si>
  <si>
    <t>TAGTCGAAGACTTTTTCGGCGGCC</t>
  </si>
  <si>
    <t>AAACGGCCGCCGAAAAAGTCTTCG</t>
  </si>
  <si>
    <t>GGTGCCGGCGTAGCCTTTTT</t>
  </si>
  <si>
    <t>TAGTGGTGCCGGCGTAGCCTTTTT</t>
  </si>
  <si>
    <t>AAACAAAAAGGCTACGCCGGCACC</t>
  </si>
  <si>
    <t>TTCGGCGATGTTGCCCATGG</t>
  </si>
  <si>
    <t>TAGTTTCGGCGATGTTGCCCATGG</t>
  </si>
  <si>
    <t>AAACCCATGGGCAACATCGCCGAA</t>
  </si>
  <si>
    <t>PLES_04351</t>
  </si>
  <si>
    <t>codA</t>
  </si>
  <si>
    <t>CTTCGCGGCCGCGCAGGCGC</t>
  </si>
  <si>
    <t>TAGTCTTCGCGGCCGCGCAGGCGC</t>
  </si>
  <si>
    <t>AAACGCGCCTGCGCGGCCGCGAAG</t>
  </si>
  <si>
    <t>CAGGGCGGCGATACGGCCAT</t>
  </si>
  <si>
    <t>TAGTCAGGGCGGCGATACGGCCAT</t>
  </si>
  <si>
    <t>AAACATGGCCGTATCGCCGCCCTG</t>
  </si>
  <si>
    <t>TCGTCGGCGGCCTGTTCCAT</t>
  </si>
  <si>
    <t>TAGTTCGTCGGCGGCCTGTTCCAT</t>
  </si>
  <si>
    <t>AAACATGGAACAGGCCGCCGACGA</t>
  </si>
  <si>
    <t>CGGCTCGATGAACGGCGGCA</t>
  </si>
  <si>
    <t>TAGTCGGCTCGATGAACGGCGGCA</t>
  </si>
  <si>
    <t>AAACTGCCGCCGTTCATCGAGCCG</t>
  </si>
  <si>
    <t>PLES_04361</t>
  </si>
  <si>
    <t>codB</t>
  </si>
  <si>
    <t>CTGGCTGTAGTTGCTGTCTG</t>
  </si>
  <si>
    <t>TAGTCTGGCTGTAGTTGCTGTCTG</t>
  </si>
  <si>
    <t>AAACCAGACAGCAACTACAGCCAG</t>
  </si>
  <si>
    <t>TTGCGCGCTGCCAGCGGGAC</t>
  </si>
  <si>
    <t>TAGTTTGCGCGCTGCCAGCGGGAC</t>
  </si>
  <si>
    <t>AAACGTCCCGCTGGCAGCGCGCAA</t>
  </si>
  <si>
    <t>GCCGAGCATCACCACGCTCA</t>
  </si>
  <si>
    <t>TAGTGCCGAGCATCACCACGCTCA</t>
  </si>
  <si>
    <t>AAACTGAGCGTGGTGATGCTCGGC</t>
  </si>
  <si>
    <t>TGCTGGCGGAAAAGAAGGTC</t>
  </si>
  <si>
    <t>TAGTTGCTGGCGGAAAAGAAGGTC</t>
  </si>
  <si>
    <t>AAACGACCTTCTTTTCCGCCAGCA</t>
  </si>
  <si>
    <t>PLES_04371</t>
  </si>
  <si>
    <t>GGCGAATTCGATAGACAGGT</t>
  </si>
  <si>
    <t>TAGTGGCGAATTCGATAGACAGGT</t>
  </si>
  <si>
    <t>AAACACCTGTCTATCGAATTCGCC</t>
  </si>
  <si>
    <t>GGGGTTGGGCGACTTGATGC</t>
  </si>
  <si>
    <t>TAGTGGGGTTGGGCGACTTGATGC</t>
  </si>
  <si>
    <t>AAACGCATCAAGTCGCCCAACCCC</t>
  </si>
  <si>
    <t>GGCGCGGAGGCCAGCCAGAA</t>
  </si>
  <si>
    <t>TAGTGGCGCGGAGGCCAGCCAGAA</t>
  </si>
  <si>
    <t>AAACTTCTGGCTGGCCTCCGCGCC</t>
  </si>
  <si>
    <t>TTGTAGGCCTTGTCGGTGGG</t>
  </si>
  <si>
    <t>TAGTTTGTAGGCCTTGTCGGTGGG</t>
  </si>
  <si>
    <t>AAACCCCACCGACAAGGCCTACAA</t>
  </si>
  <si>
    <t>PLES_04381</t>
  </si>
  <si>
    <t>GTGGTTCAGGGAATCGATCA</t>
  </si>
  <si>
    <t>TAGTGTGGTTCAGGGAATCGATCA</t>
  </si>
  <si>
    <t>AAACTGATCGATTCCCTGAACCAC</t>
  </si>
  <si>
    <t>CGCCGGCGTCCGGACGGGGG</t>
  </si>
  <si>
    <t>TAGTCGCCGGCGTCCGGACGGGGG</t>
  </si>
  <si>
    <t>AAACCCCCCGTCCGGACGCCGGCG</t>
  </si>
  <si>
    <t>GTTGAGCGGCGGCGCGAGGT</t>
  </si>
  <si>
    <t>TAGTGTTGAGCGGCGGCGCGAGGT</t>
  </si>
  <si>
    <t>AAACACCTCGCGCCGCCGCTCAAC</t>
  </si>
  <si>
    <t>CGCTTTCCAGGGCGGCCTGG</t>
  </si>
  <si>
    <t>TAGTCGCTTTCCAGGGCGGCCTGG</t>
  </si>
  <si>
    <t>AAACCCAGGCCGCCCTGGAAAGCG</t>
  </si>
  <si>
    <t>PLES_04391</t>
  </si>
  <si>
    <t>dht</t>
  </si>
  <si>
    <t>GGTGGCGCCACGGATCAACA</t>
  </si>
  <si>
    <t>TAGTGGTGGCGCCACGGATCAACA</t>
  </si>
  <si>
    <t>AAACTGTTGATCCGTGGCGCCACC</t>
  </si>
  <si>
    <t>ACTCTCTTCGTGAGTAACCA</t>
  </si>
  <si>
    <t>TAGTACTCTCTTCGTGAGTAACCA</t>
  </si>
  <si>
    <t>AAACTGGTTACTCACGAAGAGAGT</t>
  </si>
  <si>
    <t>GCCGTTGGCACAGAGCACGT</t>
  </si>
  <si>
    <t>TAGTGCCGTTGGCACAGAGCACGT</t>
  </si>
  <si>
    <t>AAACACGTGCTCTGTGCCAACGGC</t>
  </si>
  <si>
    <t>TCTCGCCGATGGCCTGGATG</t>
  </si>
  <si>
    <t>TAGTTCTCGCCGATGGCCTGGATG</t>
  </si>
  <si>
    <t>AAACCATCCAGGCCATCGGCGAGA</t>
  </si>
  <si>
    <t>PLES_04401</t>
  </si>
  <si>
    <t>TCCGATCTGCTCTGTTGCAT</t>
  </si>
  <si>
    <t>TAGTTCCGATCTGCTCTGTTGCAT</t>
  </si>
  <si>
    <t>AAACATGCAACAGAGCAGATCGGA</t>
  </si>
  <si>
    <t>GCTGTCGAGTACGTCGCTGC</t>
  </si>
  <si>
    <t>TAGTGCTGTCGAGTACGTCGCTGC</t>
  </si>
  <si>
    <t>AAACGCAGCGACGTACTCGACAGC</t>
  </si>
  <si>
    <t>CGATGTCGTGGTTGTAGCGG</t>
  </si>
  <si>
    <t>TAGTCGATGTCGTGGTTGTAGCGG</t>
  </si>
  <si>
    <t>AAACCCGCTACAACCACGACATCG</t>
  </si>
  <si>
    <t>ACGCTGTTCCACCCGGGTCG</t>
  </si>
  <si>
    <t>TAGTACGCTGTTCCACCCGGGTCG</t>
  </si>
  <si>
    <t>AAACCGACCCGGGTGGAACAGCGT</t>
  </si>
  <si>
    <t>PLES_04411</t>
  </si>
  <si>
    <t>GGGTGGATTGCAGGACGTTC</t>
  </si>
  <si>
    <t>TAGTGGGTGGATTGCAGGACGTTC</t>
  </si>
  <si>
    <t>AAACGAACGTCCTGCAATCCACCC</t>
  </si>
  <si>
    <t>CTGGCCATCGATGTGTCGCT</t>
  </si>
  <si>
    <t>TAGTCTGGCCATCGATGTGTCGCT</t>
  </si>
  <si>
    <t>AAACAGCGACACATCGATGGCCAG</t>
  </si>
  <si>
    <t>GATCCATCAGCGATTGCCAG</t>
  </si>
  <si>
    <t>TAGTGATCCATCAGCGATTGCCAG</t>
  </si>
  <si>
    <t>AAACCTGGCAATCGCTGATGGATC</t>
  </si>
  <si>
    <t>CTTGGCGGTGGCGCCGAGGC</t>
  </si>
  <si>
    <t>TAGTCTTGGCGGTGGCGCCGAGGC</t>
  </si>
  <si>
    <t>AAACGCCTCGGCGCCACCGCCAAG</t>
  </si>
  <si>
    <t>PLES_04421</t>
  </si>
  <si>
    <t>CGGATATGGGAAAGGGCGCC</t>
  </si>
  <si>
    <t>TAGTCGGATATGGGAAAGGGCGCC</t>
  </si>
  <si>
    <t>AAACGGCGCCCTTTCCCATATCCG</t>
  </si>
  <si>
    <t>CACGGGACAGGTCGAGTACG</t>
  </si>
  <si>
    <t>TAGTCACGGGACAGGTCGAGTACG</t>
  </si>
  <si>
    <t>AAACCGTACTCGACCTGTCCCGTG</t>
  </si>
  <si>
    <t>GCCCGGCCCAGGGGCCGGCC</t>
  </si>
  <si>
    <t>TAGTGCCCGGCCCAGGGGCCGGCC</t>
  </si>
  <si>
    <t>AAACGGCCGGCCCCTGGGCCGGGC</t>
  </si>
  <si>
    <t>GCGCTCGATCTTGATCACCT</t>
  </si>
  <si>
    <t>TAGTGCGCTCGATCTTGATCACCT</t>
  </si>
  <si>
    <t>AAACAGGTGATCAAGATCGAGCGC</t>
  </si>
  <si>
    <t>PLES_04431</t>
  </si>
  <si>
    <t>gcdH</t>
  </si>
  <si>
    <t>CCAGTTGAAGCTAGCTTTGG</t>
  </si>
  <si>
    <t>TAGTCCAGTTGAAGCTAGCTTTGG</t>
  </si>
  <si>
    <t>AAACCCAAAGCTAGCTTCAACTGG</t>
  </si>
  <si>
    <t>AGCTGCTGGTCCAGCAGCAG</t>
  </si>
  <si>
    <t>TAGTAGCTGCTGGTCCAGCAGCAG</t>
  </si>
  <si>
    <t>AAACCTGCTGCTGGACCAGCAGCT</t>
  </si>
  <si>
    <t>GCGAACCATGCGCTCTTCTT</t>
  </si>
  <si>
    <t>TAGTGCGAACCATGCGCTCTTCTT</t>
  </si>
  <si>
    <t>AAACAAGAAGAGCGCATGGTTCGC</t>
  </si>
  <si>
    <t>CGCGCGGGGCCAGCTTGTCC</t>
  </si>
  <si>
    <t>TAGTCGCGCGGGGCCAGCTTGTCC</t>
  </si>
  <si>
    <t>AAACGGACAAGCTGGCCCCGCGCG</t>
  </si>
  <si>
    <t>PLES_04441</t>
  </si>
  <si>
    <t>GGAAGGGATCTTGCGTCGCA</t>
  </si>
  <si>
    <t>TAGTGGAAGGGATCTTGCGTCGCA</t>
  </si>
  <si>
    <t>AAACTGCGACGCAAGATCCCTTCC</t>
  </si>
  <si>
    <t>GGATTCGAAGCTGACCAGCG</t>
  </si>
  <si>
    <t>TAGTGGATTCGAAGCTGACCAGCG</t>
  </si>
  <si>
    <t>AAACCGCTGGTCAGCTTCGAATCC</t>
  </si>
  <si>
    <t>GAAGCTCTCGTGGCGCGCGG</t>
  </si>
  <si>
    <t>TAGTGAAGCTCTCGTGGCGCGCGG</t>
  </si>
  <si>
    <t>AAACCCGCGCGCCACGAGAGCTTC</t>
  </si>
  <si>
    <t>GCAGATCGCGCTCTGGGTCA</t>
  </si>
  <si>
    <t>TAGTGCAGATCGCGCTCTGGGTCA</t>
  </si>
  <si>
    <t>AAACTGACCCAGAGCGCGATCTGC</t>
  </si>
  <si>
    <t>PLES_04451</t>
  </si>
  <si>
    <t>GCTTGACCCACTTGCGGGTG</t>
  </si>
  <si>
    <t>TAGTGCTTGACCCACTTGCGGGTG</t>
  </si>
  <si>
    <t>AAACCACCCGCAAGTGGGTCAAGC</t>
  </si>
  <si>
    <t>CCGTTGGGGTTGAGATCTTC</t>
  </si>
  <si>
    <t>TAGTCCGTTGGGGTTGAGATCTTC</t>
  </si>
  <si>
    <t>AAACGAAGATCTCAACCCCAACGG</t>
  </si>
  <si>
    <t>CTTCGTCGATCCAGCGCAGC</t>
  </si>
  <si>
    <t>TAGTCTTCGTCGATCCAGCGCAGC</t>
  </si>
  <si>
    <t>AAACGCTGCGCTGGATCGACGAAG</t>
  </si>
  <si>
    <t>CCACGCGCTGGTTGCCCAGC</t>
  </si>
  <si>
    <t>TAGTCCACGCGCTGGTTGCCCAGC</t>
  </si>
  <si>
    <t>AAACGCTGGGCAACCAGCGCGTGG</t>
  </si>
  <si>
    <t>PLES_04461</t>
  </si>
  <si>
    <t>GGGAAGGACATCGGAGGTCA</t>
  </si>
  <si>
    <t>TAGTGGGAAGGACATCGGAGGTCA</t>
  </si>
  <si>
    <t>AAACTGACCTCCGATGTCCTTCCC</t>
  </si>
  <si>
    <t>GCACTGGCGACGGCGTCGGC</t>
  </si>
  <si>
    <t>TAGTGCACTGGCGACGGCGTCGGC</t>
  </si>
  <si>
    <t>AAACGCCGACGCCGTCGCCAGTGC</t>
  </si>
  <si>
    <t>GGGCTTGCGCGCGTTGCCGG</t>
  </si>
  <si>
    <t>TAGTGGGCTTGCGCGCGTTGCCGG</t>
  </si>
  <si>
    <t>AAACCCGGCAACGCGCGCAAGCCC</t>
  </si>
  <si>
    <t>CCGGGACGCTGCTCGAGATG</t>
  </si>
  <si>
    <t>TAGTCCGGGACGCTGCTCGAGATG</t>
  </si>
  <si>
    <t>AAACCATCTCGAGCAGCGTCCCGG</t>
  </si>
  <si>
    <t>PLES_04471</t>
  </si>
  <si>
    <t>AGCGCCAGCGCGAGCCGGCA</t>
  </si>
  <si>
    <t>TAGTAGCGCCAGCGCGAGCCGGCA</t>
  </si>
  <si>
    <t>AAACTGCCGGCTCGCGCTGGCGCT</t>
  </si>
  <si>
    <t>CGGAGGCCGCGAGACAGGCC</t>
  </si>
  <si>
    <t>TAGTCGGAGGCCGCGAGACAGGCC</t>
  </si>
  <si>
    <t>AAACGGCCTGTCTCGCGGCCTCCG</t>
  </si>
  <si>
    <t>CGAGAGCACCCGAACCGGTC</t>
  </si>
  <si>
    <t>TAGTCGAGAGCACCCGAACCGGTC</t>
  </si>
  <si>
    <t>AAACGACCGGTTCGGGTGCTCTCG</t>
  </si>
  <si>
    <t>ACCAGGTAATCGGCGCTGGC</t>
  </si>
  <si>
    <t>TAGTACCAGGTAATCGGCGCTGGC</t>
  </si>
  <si>
    <t>AAACGCCAGCGCCGATTACCTGGT</t>
  </si>
  <si>
    <t>PLES_04481</t>
  </si>
  <si>
    <t>CAGCAACATCGCCAAACCAT</t>
  </si>
  <si>
    <t>TAGTCAGCAACATCGCCAAACCAT</t>
  </si>
  <si>
    <t>AAACATGGTTTGGCGATGTTGCTG</t>
  </si>
  <si>
    <t>CGCCACGCTCGTACTCGCGG</t>
  </si>
  <si>
    <t>TAGTCGCCACGCTCGTACTCGCGG</t>
  </si>
  <si>
    <t>AAACCCGCGAGTACGAGCGTGGCG</t>
  </si>
  <si>
    <t>CCTTCCAGAACCGCCCGAGC</t>
  </si>
  <si>
    <t>TAGTCCTTCCAGAACCGCCCGAGC</t>
  </si>
  <si>
    <t>AAACGCTCGGGCGGTTCTGGAAGG</t>
  </si>
  <si>
    <t>GGGATCACCAACACCAGCCC</t>
  </si>
  <si>
    <t>TAGTGGGATCACCAACACCAGCCC</t>
  </si>
  <si>
    <t>AAACGGGCTGGTGTTGGTGATCCC</t>
  </si>
  <si>
    <t>PLES_04491</t>
  </si>
  <si>
    <t>TGGTGAGCCTGAGGAATCCC</t>
  </si>
  <si>
    <t>TAGTTGGTGAGCCTGAGGAATCCC</t>
  </si>
  <si>
    <t>AAACGGGATTCCTCAGGCTCACCA</t>
  </si>
  <si>
    <t>CCCACCCCGCTTGGCGAGAA</t>
  </si>
  <si>
    <t>TAGTCCCACCCCGCTTGGCGAGAA</t>
  </si>
  <si>
    <t>AAACTTCTCGCCAAGCGGGGTGGG</t>
  </si>
  <si>
    <t>CGATTTGCGCGACAAGCTGG</t>
  </si>
  <si>
    <t>TAGTCGATTTGCGCGACAAGCTGG</t>
  </si>
  <si>
    <t>AAACCCAGCTTGTCGCGCAAATCG</t>
  </si>
  <si>
    <t>GCGCTGGGGGTCGCCTTCAA</t>
  </si>
  <si>
    <t>TAGTGCGCTGGGGGTCGCCTTCAA</t>
  </si>
  <si>
    <t>AAACTTGAAGGCGACCCCCAGCGC</t>
  </si>
  <si>
    <t>PLES_04501</t>
  </si>
  <si>
    <t>GTCAACGAAGAGGGCGGCAT</t>
  </si>
  <si>
    <t>TAGTGTCAACGAAGAGGGCGGCAT</t>
  </si>
  <si>
    <t>AAACATGCCGCCCTCTTCGTTGAC</t>
  </si>
  <si>
    <t>TGTCGAGGGCCCAGAGGCGG</t>
  </si>
  <si>
    <t>TAGTTGTCGAGGGCCCAGAGGCGG</t>
  </si>
  <si>
    <t>AAACCCGCCTCTGGGCCCTCGACA</t>
  </si>
  <si>
    <t>GATGAACACCCGCAGGCTGT</t>
  </si>
  <si>
    <t>TAGTGATGAACACCCGCAGGCTGT</t>
  </si>
  <si>
    <t>AAACACAGCCTGCGGGTGTTCATC</t>
  </si>
  <si>
    <t>CTGCCACCAGCACAGCAGCA</t>
  </si>
  <si>
    <t>TAGTCTGCCACCAGCACAGCAGCA</t>
  </si>
  <si>
    <t>AAACTGCTGCTGTGCTGGTGGCAG</t>
  </si>
  <si>
    <t>PLES_04511</t>
  </si>
  <si>
    <t>dbpA</t>
  </si>
  <si>
    <t>GAGAAAGCGGTGGAGGTCAC</t>
  </si>
  <si>
    <t>TAGTGAGAAAGCGGTGGAGGTCAC</t>
  </si>
  <si>
    <t>AAACGTGACCTCCACCGCTTTCTC</t>
  </si>
  <si>
    <t>GTCCGCGGAAAGCGGCAGCG</t>
  </si>
  <si>
    <t>TAGTGTCCGCGGAAAGCGGCAGCG</t>
  </si>
  <si>
    <t>AAACCGCTGCCGCTTTCCGCGGAC</t>
  </si>
  <si>
    <t>GGGAGTCGAGATTGGCCAGG</t>
  </si>
  <si>
    <t>TAGTGGGAGTCGAGATTGGCCAGG</t>
  </si>
  <si>
    <t>AAACCCTGGCCAATCTCGACTCCC</t>
  </si>
  <si>
    <t>CGTCATCTCCCGGTAACCGA</t>
  </si>
  <si>
    <t>TAGTCGTCATCTCCCGGTAACCGA</t>
  </si>
  <si>
    <t>AAACTCGGTTACCGGGAGATGACG</t>
  </si>
  <si>
    <t>PLES_04521</t>
  </si>
  <si>
    <t>CTTAACGGTGCCGTTCTGAC</t>
  </si>
  <si>
    <t>TAGTCTTAACGGTGCCGTTCTGAC</t>
  </si>
  <si>
    <t>AAACGTCAGAACGGCACCGTTAAG</t>
  </si>
  <si>
    <t>AACGTCCGGGCCGCTTTCCG</t>
  </si>
  <si>
    <t>TAGTAACGTCCGGGCCGCTTTCCG</t>
  </si>
  <si>
    <t>AAACCGGAAAGCGGCCCGGACGTT</t>
  </si>
  <si>
    <t>AGCCGTTACCTTCGATGGCA</t>
  </si>
  <si>
    <t>TAGTAGCCGTTACCTTCGATGGCA</t>
  </si>
  <si>
    <t>AAACTGCCATCGAAGGTAACGGCT</t>
  </si>
  <si>
    <t>GACCTTCTGGCCTTCGGCCA</t>
  </si>
  <si>
    <t>TAGTGACCTTCTGGCCTTCGGCCA</t>
  </si>
  <si>
    <t>AAACTGGCCGAAGGCCAGAAGGTC</t>
  </si>
  <si>
    <t>PLES_04531</t>
  </si>
  <si>
    <t>GCCAGACGACGGGATTGCAC</t>
  </si>
  <si>
    <t>TAGTGCCAGACGACGGGATTGCAC</t>
  </si>
  <si>
    <t>AAACGTGCAATCCCGTCGTCTGGC</t>
  </si>
  <si>
    <t>GAACGACAGCGACAACAGCG</t>
  </si>
  <si>
    <t>TAGTGAACGACAGCGACAACAGCG</t>
  </si>
  <si>
    <t>AAACCGCTGTTGTCGCTGTCGTTC</t>
  </si>
  <si>
    <t>GGTGGCGGCATGGCAGGACG</t>
  </si>
  <si>
    <t>TAGTGGTGGCGGCATGGCAGGACG</t>
  </si>
  <si>
    <t>AAACCGTCCTGCCATGCCGCCACC</t>
  </si>
  <si>
    <t>CTCGATCCAGCCCCAGTGCT</t>
  </si>
  <si>
    <t>TAGTCTCGATCCAGCCCCAGTGCT</t>
  </si>
  <si>
    <t>AAACAGCACTGGGGCTGGATCGAG</t>
  </si>
  <si>
    <t>PLES_04541</t>
  </si>
  <si>
    <t>ATGCGGGGGGTGAGCTGGAA</t>
  </si>
  <si>
    <t>TAGTATGCGGGGGGTGAGCTGGAA</t>
  </si>
  <si>
    <t>AAACTTCCAGCTCACCCCCCGCAT</t>
  </si>
  <si>
    <t>AACCAGCCAGGGCAGTTGGC</t>
  </si>
  <si>
    <t>TAGTAACCAGCCAGGGCAGTTGGC</t>
  </si>
  <si>
    <t>AAACGCCAACTGCCCTGGCTGGTT</t>
  </si>
  <si>
    <t>GGCTTGCATGAAGAAGGCGA</t>
  </si>
  <si>
    <t>TAGTGGCTTGCATGAAGAAGGCGA</t>
  </si>
  <si>
    <t>AAACTCGCCTTCTTCATGCAAGCC</t>
  </si>
  <si>
    <t>TGTTGAGGATGGTGCCGTCG</t>
  </si>
  <si>
    <t>TAGTTGTTGAGGATGGTGCCGTCG</t>
  </si>
  <si>
    <t>AAACCGACGGCACCATCCTCAACA</t>
  </si>
  <si>
    <t>PLES_04551</t>
  </si>
  <si>
    <t>GGTCTGCTTGCTGAAGTACT</t>
  </si>
  <si>
    <t>TAGTGGTCTGCTTGCTGAAGTACT</t>
  </si>
  <si>
    <t>AAACAGTACTTCAGCAAGCAGACC</t>
  </si>
  <si>
    <t>GGCGCGTTGCAGGTACTCGG</t>
  </si>
  <si>
    <t>TAGTGGCGCGTTGCAGGTACTCGG</t>
  </si>
  <si>
    <t>AAACCCGAGTACCTGCAACGCGCC</t>
  </si>
  <si>
    <t>GAATTCGGCGGCGACCTGCG</t>
  </si>
  <si>
    <t>TAGTGAATTCGGCGGCGACCTGCG</t>
  </si>
  <si>
    <t>AAACCGCAGGTCGCCGCCGAATTC</t>
  </si>
  <si>
    <t>GAGCACCGCCTGCACCACGT</t>
  </si>
  <si>
    <t>TAGTGAGCACCGCCTGCACCACGT</t>
  </si>
  <si>
    <t>AAACACGTGGTGCAGGCGGTGCTC</t>
  </si>
  <si>
    <t>PLES_04561</t>
  </si>
  <si>
    <t>GCGTGGGTGGTGACGCGCAT</t>
  </si>
  <si>
    <t>TAGTGCGTGGGTGGTGACGCGCAT</t>
  </si>
  <si>
    <t>AAACATGCGCGTCACCACCCACGC</t>
  </si>
  <si>
    <t>ATTGAAGGCGAACGCGGAGG</t>
  </si>
  <si>
    <t>TAGTATTGAAGGCGAACGCGGAGG</t>
  </si>
  <si>
    <t>AAACCCTCCGCGTTCGCCTTCAAT</t>
  </si>
  <si>
    <t>AGAGTCGCCCTGGGATGCCC</t>
  </si>
  <si>
    <t>TAGTAGAGTCGCCCTGGGATGCCC</t>
  </si>
  <si>
    <t>AAACGGGCATCCCAGGGCGACTCT</t>
  </si>
  <si>
    <t>CTGCGGGGTGGTGGCTACCT</t>
  </si>
  <si>
    <t>TAGTCTGCGGGGTGGTGGCTACCT</t>
  </si>
  <si>
    <t>AAACAGGTAGCCACCACCCCGCAG</t>
  </si>
  <si>
    <t>PLES_04571</t>
  </si>
  <si>
    <t>TCAGCATCATCGGGCCGATC</t>
  </si>
  <si>
    <t>TAGTTCAGCATCATCGGGCCGATC</t>
  </si>
  <si>
    <t>AAACGATCGGCCCGATGATGCTGA</t>
  </si>
  <si>
    <t>AGGTCCTTCAGGCGCTGGCC</t>
  </si>
  <si>
    <t>TAGTAGGTCCTTCAGGCGCTGGCC</t>
  </si>
  <si>
    <t>AAACGGCCAGCGCCTGAAGGACCT</t>
  </si>
  <si>
    <t>ACATCACGCCCCTGGAGCAG</t>
  </si>
  <si>
    <t>TAGTACATCACGCCCCTGGAGCAG</t>
  </si>
  <si>
    <t>AAACCTGCTCCAGGGGCGTGATGT</t>
  </si>
  <si>
    <t>GTCGATCTCCGCCCAGGTCT</t>
  </si>
  <si>
    <t>TAGTGTCGATCTCCGCCCAGGTCT</t>
  </si>
  <si>
    <t>AAACAGACCTGGGCGGAGATCGAC</t>
  </si>
  <si>
    <t>PLES_04581</t>
  </si>
  <si>
    <t>GTCGACCCACACCCAGGACA</t>
  </si>
  <si>
    <t>TAGTGTCGACCCACACCCAGGACA</t>
  </si>
  <si>
    <t>AAACTGTCCTGGGTGTGGGTCGAC</t>
  </si>
  <si>
    <t>GCGGCGCGGATGCGTATGAT</t>
  </si>
  <si>
    <t>TAGTGCGGCGCGGATGCGTATGAT</t>
  </si>
  <si>
    <t>AAACATCATACGCATCCGCGCCGC</t>
  </si>
  <si>
    <t>CGCCACGCCGGCGGCTTGGG</t>
  </si>
  <si>
    <t>TAGTCGCCACGCCGGCGGCTTGGG</t>
  </si>
  <si>
    <t>AAACCCCAAGCCGCCGGCGTGGCG</t>
  </si>
  <si>
    <t>CACATAGGACTAGCACGGCG</t>
  </si>
  <si>
    <t>TAGTCACATAGGACTAGCACGGCG</t>
  </si>
  <si>
    <t>AAACCGCCGTGCTAGTCCTATGTG</t>
  </si>
  <si>
    <t>PLES_04591</t>
  </si>
  <si>
    <t>creB</t>
  </si>
  <si>
    <t>GACGATCAGGATATGCGGCA</t>
  </si>
  <si>
    <t>TAGTGACGATCAGGATATGCGGCA</t>
  </si>
  <si>
    <t>AAACTGCCGCATATCCTGATCGTC</t>
  </si>
  <si>
    <t>GAGCAGGGTGTCGGCAATCG</t>
  </si>
  <si>
    <t>TAGTGAGCAGGGTGTCGGCAATCG</t>
  </si>
  <si>
    <t>AAACCGATTGCCGACACCCTGCTC</t>
  </si>
  <si>
    <t>GGCGAAGCCTTCGGCCTGCA</t>
  </si>
  <si>
    <t>TAGTGGCGAAGCCTTCGGCCTGCA</t>
  </si>
  <si>
    <t>AAACTGCAGGCCGAAGGCTTCGCC</t>
  </si>
  <si>
    <t>GGCGAGGGTCACCCAGGTGG</t>
  </si>
  <si>
    <t>TAGTGGCGAGGGTCACCCAGGTGG</t>
  </si>
  <si>
    <t>AAACCCACCTGGGTGACCCTCGCC</t>
  </si>
  <si>
    <t>PLES_04601</t>
  </si>
  <si>
    <t>creC</t>
  </si>
  <si>
    <t>AGGAAGATCCGAACGCCGAG</t>
  </si>
  <si>
    <t>TAGTAGGAAGATCCGAACGCCGAG</t>
  </si>
  <si>
    <t>AAACCTCGGCGTTCGGATCTTCCT</t>
  </si>
  <si>
    <t>CGACGAACAGGAAGTAGACC</t>
  </si>
  <si>
    <t>TAGTCGACGAACAGGAAGTAGACC</t>
  </si>
  <si>
    <t>AAACGGTCTACTTCCTGTTCGTCG</t>
  </si>
  <si>
    <t>CGTGCTCAGCACGAAGTAGC</t>
  </si>
  <si>
    <t>TAGTCGTGCTCAGCACGAAGTAGC</t>
  </si>
  <si>
    <t>AAACGCTACTTCGTGCTGAGCACG</t>
  </si>
  <si>
    <t>CGGTGGACTGGCGCACGCCG</t>
  </si>
  <si>
    <t>TAGTCGGTGGACTGGCGCACGCCG</t>
  </si>
  <si>
    <t>AAACCGGCGTGCGCCAGTCCACCG</t>
  </si>
  <si>
    <t>PLES_04611</t>
  </si>
  <si>
    <t>creD</t>
  </si>
  <si>
    <t>TAGGCCAGCGTGCGGTTCAT</t>
  </si>
  <si>
    <t>TAGTTAGGCCAGCGTGCGGTTCAT</t>
  </si>
  <si>
    <t>AAACATGAACCGCACGCTGGCCTA</t>
  </si>
  <si>
    <t>TAGCAGGATGAGTAGGGCGA</t>
  </si>
  <si>
    <t>TAGTTAGCAGGATGAGTAGGGCGA</t>
  </si>
  <si>
    <t>AAACTCGCCCTACTCATCCTGCTA</t>
  </si>
  <si>
    <t>AGGCCGTCGATCATCAACAG</t>
  </si>
  <si>
    <t>TAGTAGGCCGTCGATCATCAACAG</t>
  </si>
  <si>
    <t>AAACCTGTTGATGATCGACGGCCT</t>
  </si>
  <si>
    <t>CACGAACCTCCTGGCGATCG</t>
  </si>
  <si>
    <t>TAGTCACGAACCTCCTGGCGATCG</t>
  </si>
  <si>
    <t>AAACCGATCGCCAGGAGGTTCGTG</t>
  </si>
  <si>
    <t>PLES_04621</t>
  </si>
  <si>
    <t>AAAGGGTGAACTCGAAGAAC</t>
  </si>
  <si>
    <t>TAGTAAAGGGTGAACTCGAAGAAC</t>
  </si>
  <si>
    <t>AAACGTTCTTCGAGTTCACCCTTT</t>
  </si>
  <si>
    <t>CGAAGAACAGCAGAAAGATC</t>
  </si>
  <si>
    <t>TAGTCGAAGAACAGCAGAAAGATC</t>
  </si>
  <si>
    <t>AAACGATCTTTCTGCTGTTCTTCG</t>
  </si>
  <si>
    <t>TGGCGATCCAGTACTCGATC</t>
  </si>
  <si>
    <t>TAGTTGGCGATCCAGTACTCGATC</t>
  </si>
  <si>
    <t>AAACGATCGAGTACTGGATCGCCA</t>
  </si>
  <si>
    <t>CATCAGTACCAGCATGGCGT</t>
  </si>
  <si>
    <t>TAGTCATCAGTACCAGCATGGCGT</t>
  </si>
  <si>
    <t>AAACACGCCATGCTGGTACTGATG</t>
  </si>
  <si>
    <t>PLES_04631</t>
  </si>
  <si>
    <t>GGCGGCGTAGAACAGCGTAT</t>
  </si>
  <si>
    <t>TAGTGGCGGCGTAGAACAGCGTAT</t>
  </si>
  <si>
    <t>AAACATACGCTGTTCTACGCCGCC</t>
  </si>
  <si>
    <t>CTTGCGCACGAAGGGCGAGG</t>
  </si>
  <si>
    <t>TAGTCTTGCGCACGAAGGGCGAGG</t>
  </si>
  <si>
    <t>AAACCCTCGCCCTTCGTGCGCAAG</t>
  </si>
  <si>
    <t>GTTGGCCGGTTTCGTGGAGC</t>
  </si>
  <si>
    <t>TAGTGTTGGCCGGTTTCGTGGAGC</t>
  </si>
  <si>
    <t>AAACGCTCCACGAAACCGGCCAAC</t>
  </si>
  <si>
    <t>CGGATGGGCGCGACCGGCGT</t>
  </si>
  <si>
    <t>TAGTCGGATGGGCGCGACCGGCGT</t>
  </si>
  <si>
    <t>AAACACGCCGGTCGCGCCCATCCG</t>
  </si>
  <si>
    <t>PLES_04641</t>
  </si>
  <si>
    <t>AACAGGCCCAGCAGCGGGTA</t>
  </si>
  <si>
    <t>TAGTAACAGGCCCAGCAGCGGGTA</t>
  </si>
  <si>
    <t>AAACTACCCGCTGCTGGGCCTGTT</t>
  </si>
  <si>
    <t>CGCCGGTCGACGACAGGGCC</t>
  </si>
  <si>
    <t>TAGTCGCCGGTCGACGACAGGGCC</t>
  </si>
  <si>
    <t>AAACGGCCCTGTCGTCGACCGGCG</t>
  </si>
  <si>
    <t>GTAGTACTGTTCGCCGGCCA</t>
  </si>
  <si>
    <t>TAGTGTAGTACTGTTCGCCGGCCA</t>
  </si>
  <si>
    <t>AAACTGGCCGGCGAACAGTACTAC</t>
  </si>
  <si>
    <t>GCGCGGAGCCCTTGTCCAGC</t>
  </si>
  <si>
    <t>TAGTGCGCGGAGCCCTTGTCCAGC</t>
  </si>
  <si>
    <t>AAACGCTGGACAAGGGCTCCGCGC</t>
  </si>
  <si>
    <t>PLES_04651</t>
  </si>
  <si>
    <t>CGCCCCGAGTATTTCCACTG</t>
  </si>
  <si>
    <t>TAGTCGCCCCGAGTATTTCCACTG</t>
  </si>
  <si>
    <t>AAACCAGTGGAAATACTCGGGGCG</t>
  </si>
  <si>
    <t>CGTTCACCGCGCCCCCCGCG</t>
  </si>
  <si>
    <t>TAGTCGTTCACCGCGCCCCCCGCG</t>
  </si>
  <si>
    <t>AAACCGCGGGGGGCGCGGTGAACG</t>
  </si>
  <si>
    <t>GGCACCGTCGATCACCCAGG</t>
  </si>
  <si>
    <t>TAGTGGCACCGTCGATCACCCAGG</t>
  </si>
  <si>
    <t>AAACCCTGGGTGATCGACGGTGCC</t>
  </si>
  <si>
    <t>CACGCTGCGACCGATGCTGG</t>
  </si>
  <si>
    <t>TAGTCACGCTGCGACCGATGCTGG</t>
  </si>
  <si>
    <t>AAACCCAGCATCGGTCGCAGCGTG</t>
  </si>
  <si>
    <t>PLES_04661</t>
  </si>
  <si>
    <t>fiuA</t>
  </si>
  <si>
    <t>CCGGGACGGAACGTCGGGCG</t>
  </si>
  <si>
    <t>TAGTCCGGGACGGAACGTCGGGCG</t>
  </si>
  <si>
    <t>AAACCGCCCGACGTTCCGTCCCGG</t>
  </si>
  <si>
    <t>AACGGCGAGGGCGATGGCTA</t>
  </si>
  <si>
    <t>TAGTAACGGCGAGGGCGATGGCTA</t>
  </si>
  <si>
    <t>AAACTAGCCATCGCCCTCGCCGTT</t>
  </si>
  <si>
    <t>GCGGCGTGGAGGAACGGTGC</t>
  </si>
  <si>
    <t>TAGTGCGGCGTGGAGGAACGGTGC</t>
  </si>
  <si>
    <t>AAACGCACCGTTCCTCCACGCCGC</t>
  </si>
  <si>
    <t>CGCACGCTGGCCTGTTCGGC</t>
  </si>
  <si>
    <t>TAGTCGCACGCTGGCCTGTTCGGC</t>
  </si>
  <si>
    <t>AAACGCCGAACAGGCCAGCGTGCG</t>
  </si>
  <si>
    <t>PLES_04671</t>
  </si>
  <si>
    <t>TACCGGCGAATGACGATCGT</t>
  </si>
  <si>
    <t>TAGTTACCGGCGAATGACGATCGT</t>
  </si>
  <si>
    <t>AAACACGATCGTCATTCGCCGGTA</t>
  </si>
  <si>
    <t>ATCGTCGGGATGGGCTTCGC</t>
  </si>
  <si>
    <t>TAGTATCGTCGGGATGGGCTTCGC</t>
  </si>
  <si>
    <t>AAACGCGAAGCCCATCCCGACGAT</t>
  </si>
  <si>
    <t>CGTACCAGCGGTGGAAGGCG</t>
  </si>
  <si>
    <t>TAGTCGTACCAGCGGTGGAAGGCG</t>
  </si>
  <si>
    <t>AAACCGCCTTCCACCGCTGGTACG</t>
  </si>
  <si>
    <t>TCCCAGGCGCGTTCGTGTTC</t>
  </si>
  <si>
    <t>TAGTTCCCAGGCGCGTTCGTGTTC</t>
  </si>
  <si>
    <t>AAACGAACACGAACGCGCCTGGGA</t>
  </si>
  <si>
    <t>PLES_04681</t>
  </si>
  <si>
    <t>AGCCGCGGTGGTCCCGGTAC</t>
  </si>
  <si>
    <t>TAGTAGCCGCGGTGGTCCCGGTAC</t>
  </si>
  <si>
    <t>AAACGTACCGGGACCACCGCGGCT</t>
  </si>
  <si>
    <t>GCTGGCGGCAGCCGAGGTTG</t>
  </si>
  <si>
    <t>TAGTGCTGGCGGCAGCCGAGGTTG</t>
  </si>
  <si>
    <t>AAACCAACCTCGGCTGCCGCCAGC</t>
  </si>
  <si>
    <t>GGTGTCCTGGCTGAGGTCTT</t>
  </si>
  <si>
    <t>TAGTGGTGTCCTGGCTGAGGTCTT</t>
  </si>
  <si>
    <t>AAACAAGACCTCAGCCAGGACACC</t>
  </si>
  <si>
    <t>GCGGCCGAGGAGGCGAACGA</t>
  </si>
  <si>
    <t>TAGTGCGGCCGAGGAGGCGAACGA</t>
  </si>
  <si>
    <t>AAACTCGTTCGCCTCCTCGGCCGC</t>
  </si>
  <si>
    <t>PLES_04691</t>
  </si>
  <si>
    <t>GATCAGCAAAGGTTCGGCCA</t>
  </si>
  <si>
    <t>TAGTGATCAGCAAAGGTTCGGCCA</t>
  </si>
  <si>
    <t>AAACTGGCCGAACCTTTGCTGATC</t>
  </si>
  <si>
    <t>GCGCACATAGGGGGACAGAT</t>
  </si>
  <si>
    <t>TAGTGCGCACATAGGGGGACAGAT</t>
  </si>
  <si>
    <t>AAACATCTGTCCCCCTATGTGCGC</t>
  </si>
  <si>
    <t>CACGATGGGGTCGATGCGGT</t>
  </si>
  <si>
    <t>TAGTCACGATGGGGTCGATGCGGT</t>
  </si>
  <si>
    <t>AAACACCGCATCGACCCCATCGTG</t>
  </si>
  <si>
    <t>AAGGCCTCGTCGCCGAAGAA</t>
  </si>
  <si>
    <t>TAGTAAGGCCTCGTCGCCGAAGAA</t>
  </si>
  <si>
    <t>AAACTTCTTCGGCGACGAGGCCTT</t>
  </si>
  <si>
    <t>PLES_04701</t>
  </si>
  <si>
    <t>CCCTTCGGGGACGTTCATCA</t>
  </si>
  <si>
    <t>TAGTCCCTTCGGGGACGTTCATCA</t>
  </si>
  <si>
    <t>AAACTGATGAACGTCCCCGAAGGG</t>
  </si>
  <si>
    <t>GACTGCTGCGGAACAGCGGC</t>
  </si>
  <si>
    <t>TAGTGACTGCTGCGGAACAGCGGC</t>
  </si>
  <si>
    <t>AAACGCCGCTGTTCCGCAGCAGTC</t>
  </si>
  <si>
    <t>GGCAGAAGAAAGGACCGAGC</t>
  </si>
  <si>
    <t>TAGTGGCAGAAGAAAGGACCGAGC</t>
  </si>
  <si>
    <t>AAACGCTCGGTCCTTTCTTCTGCC</t>
  </si>
  <si>
    <t>ACTGGCGCTGGGCGTCCTGC</t>
  </si>
  <si>
    <t>TAGTACTGGCGCTGGGCGTCCTGC</t>
  </si>
  <si>
    <t>AAACGCAGGACGCCCAGCGCCAGT</t>
  </si>
  <si>
    <t>PLES_04711</t>
  </si>
  <si>
    <t>TCGGCGGCATTGGACTTCTT</t>
  </si>
  <si>
    <t>TAGTTCGGCGGCATTGGACTTCTT</t>
  </si>
  <si>
    <t>AAACAAGAAGTCCAATGCCGCCGA</t>
  </si>
  <si>
    <t>CCAGCAGCGAGGCGGTGGCA</t>
  </si>
  <si>
    <t>TAGTCCAGCAGCGAGGCGGTGGCA</t>
  </si>
  <si>
    <t>AAACTGCCACCGCCTCGCTGCTGG</t>
  </si>
  <si>
    <t>GGTGCCGAAATACCCGCGGC</t>
  </si>
  <si>
    <t>TAGTGGTGCCGAAATACCCGCGGC</t>
  </si>
  <si>
    <t>AAACGCCGCGGGTATTTCGGCACC</t>
  </si>
  <si>
    <t>AGCGATGATGTCGCTCAGCC</t>
  </si>
  <si>
    <t>TAGTAGCGATGATGTCGCTCAGCC</t>
  </si>
  <si>
    <t>AAACGGCTGAGCGACATCATCGCT</t>
  </si>
  <si>
    <t>PLES_04721</t>
  </si>
  <si>
    <t>GGCGGGCGGCTTCGGGGTGC</t>
  </si>
  <si>
    <t>TAGTGGCGGGCGGCTTCGGGGTGC</t>
  </si>
  <si>
    <t>AAACGCACCCCGAAGCCGCCCGCC</t>
  </si>
  <si>
    <t>GGGAGAAAACTCGCGGGGCG</t>
  </si>
  <si>
    <t>TAGTGGGAGAAAACTCGCGGGGCG</t>
  </si>
  <si>
    <t>AAACCGCCCCGCGAGTTTTCTCCC</t>
  </si>
  <si>
    <t>CAGGCTGTCGAGGCTTTCCA</t>
  </si>
  <si>
    <t>TAGTCAGGCTGTCGAGGCTTTCCA</t>
  </si>
  <si>
    <t>AAACTGGAAAGCCTCGACAGCCTG</t>
  </si>
  <si>
    <t>GCGCTCCGCTGACCGGCGCG</t>
  </si>
  <si>
    <t>TAGTGCGCTCCGCTGACCGGCGCG</t>
  </si>
  <si>
    <t>AAACCGCGCCGGTCAGCGGAGCGC</t>
  </si>
  <si>
    <t>PLES_04731</t>
  </si>
  <si>
    <t>AGATCGAGGCGGCGCAGCAG</t>
  </si>
  <si>
    <t>TAGTAGATCGAGGCGGCGCAGCAG</t>
  </si>
  <si>
    <t>AAACCTGCTGCGCCGCCTCGATCT</t>
  </si>
  <si>
    <t>GGGCGTCGAAGACAAGCAGG</t>
  </si>
  <si>
    <t>TAGTGGGCGTCGAAGACAAGCAGG</t>
  </si>
  <si>
    <t>AAACCCTGCTTGTCTTCGACGCCC</t>
  </si>
  <si>
    <t>GACGTTGCGGTGGCGATACA</t>
  </si>
  <si>
    <t>TAGTGACGTTGCGGTGGCGATACA</t>
  </si>
  <si>
    <t>AAACTGTATCGCCACCGCAACGTC</t>
  </si>
  <si>
    <t>GATCGCCAGTTCGCTGGCTG</t>
  </si>
  <si>
    <t>TAGTGATCGCCAGTTCGCTGGCTG</t>
  </si>
  <si>
    <t>AAACCAGCCAGCGAACTGGCGATC</t>
  </si>
  <si>
    <t>PLES_04741</t>
  </si>
  <si>
    <t>GGACGGATTTCGAGAGTCAT</t>
  </si>
  <si>
    <t>TAGTGGACGGATTTCGAGAGTCAT</t>
  </si>
  <si>
    <t>AAACATGACTCTCGAAATCCGTCC</t>
  </si>
  <si>
    <t>TCGGCGTCGGCCGGTACGGC</t>
  </si>
  <si>
    <t>TAGTTCGGCGTCGGCCGGTACGGC</t>
  </si>
  <si>
    <t>AAACGCCGTACCGGCCGACGCCGA</t>
  </si>
  <si>
    <t>CCAGTTCGATGATGAAGGCA</t>
  </si>
  <si>
    <t>TAGTCCAGTTCGATGATGAAGGCA</t>
  </si>
  <si>
    <t>AAACTGCCTTCATCATCGAACTGG</t>
  </si>
  <si>
    <t>GTGGCGGGCGCGCTCGTAGT</t>
  </si>
  <si>
    <t>TAGTGTGGCGGGCGCGCTCGTAGT</t>
  </si>
  <si>
    <t>AAACACTACGAGCGCGCCCGCCAC</t>
  </si>
  <si>
    <t>PLES_04751</t>
  </si>
  <si>
    <t>GAAGCATTGGAGGTCGTGGA</t>
  </si>
  <si>
    <t>TAGTGAAGCATTGGAGGTCGTGGA</t>
  </si>
  <si>
    <t>AAACTCCACGACCTCCAATGCTTC</t>
  </si>
  <si>
    <t>TGCGGCGGCCTGGAAGCCGC</t>
  </si>
  <si>
    <t>TAGTTGCGGCGGCCTGGAAGCCGC</t>
  </si>
  <si>
    <t>AAACGCGGCTTCCAGGCCGCCGCA</t>
  </si>
  <si>
    <t>CCGCCGGATGGGAGCGGTGC</t>
  </si>
  <si>
    <t>TAGTCCGCCGGATGGGAGCGGTGC</t>
  </si>
  <si>
    <t>AAACGCACCGCTCCCATCCGGCGG</t>
  </si>
  <si>
    <t>GCGCTCCAGCCTGGCAACGG</t>
  </si>
  <si>
    <t>TAGTGCGCTCCAGCCTGGCAACGG</t>
  </si>
  <si>
    <t>AAACCCGTTGCCAGGCTGGAGCGC</t>
  </si>
  <si>
    <t>PLES_04761</t>
  </si>
  <si>
    <t>AGAAAAGACAGGTTGCCCAT</t>
  </si>
  <si>
    <t>TAGTAGAAAAGACAGGTTGCCCAT</t>
  </si>
  <si>
    <t>AAACATGGGCAACCTGTCTTTTCT</t>
  </si>
  <si>
    <t>GGCGAGGCTGGCGCCATCGC</t>
  </si>
  <si>
    <t>TAGTGGCGAGGCTGGCGCCATCGC</t>
  </si>
  <si>
    <t>AAACGCGATGGCGCCAGCCTCGCC</t>
  </si>
  <si>
    <t>CGCCGCACCGTCCAGGCGAT</t>
  </si>
  <si>
    <t>TAGTCGCCGCACCGTCCAGGCGAT</t>
  </si>
  <si>
    <t>AAACATCGCCTGGACGGTGCGGCG</t>
  </si>
  <si>
    <t>GAGTTGGAGAGCGCCAGCAG</t>
  </si>
  <si>
    <t>TAGTGAGTTGGAGAGCGCCAGCAG</t>
  </si>
  <si>
    <t>AAACCTGCTGGCGCTCTCCAACTC</t>
  </si>
  <si>
    <t>PLES_04771</t>
  </si>
  <si>
    <t>CACGTCCAGATGAAACTGCC</t>
  </si>
  <si>
    <t>TAGTCACGTCCAGATGAAACTGCC</t>
  </si>
  <si>
    <t>AAACGGCAGTTTCATCTGGACGTG</t>
  </si>
  <si>
    <t>GGAACGCCTCTGCGCTGAGC</t>
  </si>
  <si>
    <t>TAGTGGAACGCCTCTGCGCTGAGC</t>
  </si>
  <si>
    <t>AAACGCTCAGCGCAGAGGCGTTCC</t>
  </si>
  <si>
    <t>TCTCTGCATGGCACCGTCAA</t>
  </si>
  <si>
    <t>TAGTTCTCTGCATGGCACCGTCAA</t>
  </si>
  <si>
    <t>AAACTTGACGGTGCCATGCAGAGA</t>
  </si>
  <si>
    <t>GCAGCCCGGGCAACTGCCGA</t>
  </si>
  <si>
    <t>TAGTGCAGCCCGGGCAACTGCCGA</t>
  </si>
  <si>
    <t>AAACTCGGCAGTTGCCCGGGCTGC</t>
  </si>
  <si>
    <t>PLES_04781</t>
  </si>
  <si>
    <t>glcB</t>
  </si>
  <si>
    <t>ACAGGACTTTGGCGACCTGC</t>
  </si>
  <si>
    <t>TAGTACAGGACTTTGGCGACCTGC</t>
  </si>
  <si>
    <t>AAACGCAGGTCGCCAAAGTCCTGT</t>
  </si>
  <si>
    <t>AGAGACGCCGGTTCCGGGGA</t>
  </si>
  <si>
    <t>TAGTAGAGACGCCGGTTCCGGGGA</t>
  </si>
  <si>
    <t>AAACTCCCCGGAACCGGCGTCTCT</t>
  </si>
  <si>
    <t>CGCACCGGTCCAGAACGTGT</t>
  </si>
  <si>
    <t>TAGTCGCACCGGTCCAGAACGTGT</t>
  </si>
  <si>
    <t>AAACACACGTTCTGGACCGGTGCG</t>
  </si>
  <si>
    <t>GGGCTTTATTCTTCGGCGCC</t>
  </si>
  <si>
    <t>TAGTGGGCTTTATTCTTCGGCGCC</t>
  </si>
  <si>
    <t>AAACGGCGCCGAAGAATAAAGCCC</t>
  </si>
  <si>
    <t>PLES_04791</t>
  </si>
  <si>
    <t>GGATGCGGCATGGACGGGCA</t>
  </si>
  <si>
    <t>TAGTGGATGCGGCATGGACGGGCA</t>
  </si>
  <si>
    <t>AAACTGCCCGTCCATGCCGCATCC</t>
  </si>
  <si>
    <t>CGGAACCAGGTCGGCGAGAT</t>
  </si>
  <si>
    <t>TAGTCGGAACCAGGTCGGCGAGAT</t>
  </si>
  <si>
    <t>AAACATCTCGCCGACCTGGTTCCG</t>
  </si>
  <si>
    <t>TCGAGGTAGGCGGAAAACAG</t>
  </si>
  <si>
    <t>TAGTTCGAGGTAGGCGGAAAACAG</t>
  </si>
  <si>
    <t>AAACCTGTTTTCCGCCTACCTCGA</t>
  </si>
  <si>
    <t>CGAACCTGCTCTTCCGGCGC</t>
  </si>
  <si>
    <t>TAGTCGAACCTGCTCTTCCGGCGC</t>
  </si>
  <si>
    <t>AAACGCGCCGGAAGAGCAGGTTCG</t>
  </si>
  <si>
    <t>PLES_04801</t>
  </si>
  <si>
    <t>GGGATGGTCGGTGGCGATCA</t>
  </si>
  <si>
    <t>TAGTGGGATGGTCGGTGGCGATCA</t>
  </si>
  <si>
    <t>AAACTGATCGCCACCGACCATCCC</t>
  </si>
  <si>
    <t>GCCGTGGGAGGCGATGCATT</t>
  </si>
  <si>
    <t>TAGTGCCGTGGGAGGCGATGCATT</t>
  </si>
  <si>
    <t>AAACAATGCATCGCCTCCCACGGC</t>
  </si>
  <si>
    <t>GCCCGGCCATCCGCGACATG</t>
  </si>
  <si>
    <t>TAGTGCCCGGCCATCCGCGACATG</t>
  </si>
  <si>
    <t>AAACCATGTCGCGGATGGCCGGGC</t>
  </si>
  <si>
    <t>CACGGCCACCCGCAGTATCC</t>
  </si>
  <si>
    <t>TAGTCACGGCCACCCGCAGTATCC</t>
  </si>
  <si>
    <t>AAACGGATACTGCGGGTGGCCGTG</t>
  </si>
  <si>
    <t>PLES_04811</t>
  </si>
  <si>
    <t>ACGGAGGTTGGCGGTCGCCA</t>
  </si>
  <si>
    <t>TAGTACGGAGGTTGGCGGTCGCCA</t>
  </si>
  <si>
    <t>AAACTGGCGACCGCCAACCTCCGT</t>
  </si>
  <si>
    <t>TCACATAAGCCGTCAGGCCG</t>
  </si>
  <si>
    <t>TAGTTCACATAAGCCGTCAGGCCG</t>
  </si>
  <si>
    <t>AAACCGGCCTGACGGCTTATGTGA</t>
  </si>
  <si>
    <t>CGAGCAGTTTGAAGTAGAGC</t>
  </si>
  <si>
    <t>TAGTCGAGCAGTTTGAAGTAGAGC</t>
  </si>
  <si>
    <t>AAACGCTCTACTTCAAACTGCTCG</t>
  </si>
  <si>
    <t>TGGACGATGATTTCCACCGC</t>
  </si>
  <si>
    <t>TAGTTGGACGATGATTTCCACCGC</t>
  </si>
  <si>
    <t>AAACGCGGTGGAAATCATCGTCCA</t>
  </si>
  <si>
    <t>PLES_04821</t>
  </si>
  <si>
    <t>GGTCAGTTGGTCGAAGGGAT</t>
  </si>
  <si>
    <t>TAGTGGTCAGTTGGTCGAAGGGAT</t>
  </si>
  <si>
    <t>AAACATCCCTTCGACCAACTGACC</t>
  </si>
  <si>
    <t>GGCATCCAGGACGAGGTCGG</t>
  </si>
  <si>
    <t>TAGTGGCATCCAGGACGAGGTCGG</t>
  </si>
  <si>
    <t>AAACCCGACCTCGTCCTGGATGCC</t>
  </si>
  <si>
    <t>GAGATAGCCGAGGCTTTCCA</t>
  </si>
  <si>
    <t>TAGTGAGATAGCCGAGGCTTTCCA</t>
  </si>
  <si>
    <t>AAACTGGAAAGCCTCGGCTATCTC</t>
  </si>
  <si>
    <t>CGATGCCGACCTGGTACACG</t>
  </si>
  <si>
    <t>TAGTCGATGCCGACCTGGTACACG</t>
  </si>
  <si>
    <t>AAACCGTGTACCAGGTCGGCATCG</t>
  </si>
  <si>
    <t>PLES_04831</t>
  </si>
  <si>
    <t>GAGAGTGGAGAGTGCGGACA</t>
  </si>
  <si>
    <t>TAGTGAGAGTGGAGAGTGCGGACA</t>
  </si>
  <si>
    <t>AAACTGTCCGCACTCTCCACTCTC</t>
  </si>
  <si>
    <t>CGGGCGACGGGTGACGTGCT</t>
  </si>
  <si>
    <t>TAGTCGGGCGACGGGTGACGTGCT</t>
  </si>
  <si>
    <t>AAACAGCACGTCACCCGTCGCCCG</t>
  </si>
  <si>
    <t>GCGAGCAGGGCGATGCGTTG</t>
  </si>
  <si>
    <t>TAGTGCGAGCAGGGCGATGCGTTG</t>
  </si>
  <si>
    <t>AAACCAACGCATCGCCCTGCTCGC</t>
  </si>
  <si>
    <t>ACGGGTGATGGAGCCCAGTT</t>
  </si>
  <si>
    <t>TAGTACGGGTGATGGAGCCCAGTT</t>
  </si>
  <si>
    <t>AAACAACTGGGCTCCATCACCCGT</t>
  </si>
  <si>
    <t>PLES_04841</t>
  </si>
  <si>
    <t>GCCAGTCGTCTTCGGCGAAA</t>
  </si>
  <si>
    <t>TAGTGCCAGTCGTCTTCGGCGAAA</t>
  </si>
  <si>
    <t>AAACTTTCGCCGAAGACGACTGGC</t>
  </si>
  <si>
    <t>CGCGGAACTGGCGAAATGCA</t>
  </si>
  <si>
    <t>TAGTCGCGGAACTGGCGAAATGCA</t>
  </si>
  <si>
    <t>AAACTGCATTTCGCCAGTTCCGCG</t>
  </si>
  <si>
    <t>CTGCATGCCCGCCGCGGCAA</t>
  </si>
  <si>
    <t>TAGTCTGCATGCCCGCCGCGGCAA</t>
  </si>
  <si>
    <t>AAACTTGCCGCGGCGGGCATGCAG</t>
  </si>
  <si>
    <t>AGCTCAGGCCGAAGCGTGCC</t>
  </si>
  <si>
    <t>TAGTAGCTCAGGCCGAAGCGTGCC</t>
  </si>
  <si>
    <t>AAACGGCACGCTTCGGCCTGAGCT</t>
  </si>
  <si>
    <t>PLES_04851</t>
  </si>
  <si>
    <t>AGGACGAAGCGGGAACGACA</t>
  </si>
  <si>
    <t>TAGTAGGACGAAGCGGGAACGACA</t>
  </si>
  <si>
    <t>AAACTGTCGTTCCCGCTTCGTCCT</t>
  </si>
  <si>
    <t>GGCAAAAGCCAGCGCGTGAG</t>
  </si>
  <si>
    <t>TAGTGGCAAAAGCCAGCGCGTGAG</t>
  </si>
  <si>
    <t>AAACCTCACGCGCTGGCTTTTGCC</t>
  </si>
  <si>
    <t>CAGAGCAGGCAGGCCGGCGG</t>
  </si>
  <si>
    <t>TAGTCAGAGCAGGCAGGCCGGCGG</t>
  </si>
  <si>
    <t>AAACCCGCCGGCCTGCCTGCTCTG</t>
  </si>
  <si>
    <t>GGGCGGCTGGTCGCTGCGGG</t>
  </si>
  <si>
    <t>TAGTGGGCGGCTGGTCGCTGCGGG</t>
  </si>
  <si>
    <t>AAACCCCGCAGCGACCAGCCGCCC</t>
  </si>
  <si>
    <t>PLES_04861</t>
  </si>
  <si>
    <t>AGAGCAGGTCCACCACGAAG</t>
  </si>
  <si>
    <t>TAGTAGAGCAGGTCCACCACGAAG</t>
  </si>
  <si>
    <t>AAACCTTCGTGGTGGACCTGCTCT</t>
  </si>
  <si>
    <t>GCCGTGGAGGAAGTCGTCCA</t>
  </si>
  <si>
    <t>TAGTGCCGTGGAGGAAGTCGTCCA</t>
  </si>
  <si>
    <t>AAACTGGACGACTTCCTCCACGGC</t>
  </si>
  <si>
    <t>CCATGCCGATGGCCCTGGCC</t>
  </si>
  <si>
    <t>TAGTCCATGCCGATGGCCCTGGCC</t>
  </si>
  <si>
    <t>AAACGGCCAGGGCCATCGGCATGG</t>
  </si>
  <si>
    <t>TACCGCTGTAGAGCAGCAAC</t>
  </si>
  <si>
    <t>TAGTTACCGCTGTAGAGCAGCAAC</t>
  </si>
  <si>
    <t>AAACGTTGCTGCTCTACAGCGGTA</t>
  </si>
  <si>
    <t>PLES_04871</t>
  </si>
  <si>
    <t>GGCGGAGGGTCAGGGCCATG</t>
  </si>
  <si>
    <t>TAGTGGCGGAGGGTCAGGGCCATG</t>
  </si>
  <si>
    <t>AAACCATGGCCCTGACCCTCCGCC</t>
  </si>
  <si>
    <t>TGGCGATGAAGTAGCGAACC</t>
  </si>
  <si>
    <t>TAGTTGGCGATGAAGTAGCGAACC</t>
  </si>
  <si>
    <t>AAACGGTTCGCTACTTCATCGCCA</t>
  </si>
  <si>
    <t>TATCTGGCCGAACTCGGCGG</t>
  </si>
  <si>
    <t>TAGTTATCTGGCCGAACTCGGCGG</t>
  </si>
  <si>
    <t>AAACCCGCCGAGTTCGGCCAGATA</t>
  </si>
  <si>
    <t>GTTCAGGTGGATGGCGGCCT</t>
  </si>
  <si>
    <t>TAGTGTTCAGGTGGATGGCGGCCT</t>
  </si>
  <si>
    <t>AAACAGGCCGCCATCCACCTGAAC</t>
  </si>
  <si>
    <t>PLES_04881</t>
  </si>
  <si>
    <t>CTTCGCCCATGTCGGAATTG</t>
  </si>
  <si>
    <t>TAGTCTTCGCCCATGTCGGAATTG</t>
  </si>
  <si>
    <t>AAACCAATTCCGACATGGGCGAAG</t>
  </si>
  <si>
    <t>CGCCATCGCCGATGGTCCAT</t>
  </si>
  <si>
    <t>TAGTCGCCATCGCCGATGGTCCAT</t>
  </si>
  <si>
    <t>AAACATGGACCATCGGCGATGGCG</t>
  </si>
  <si>
    <t>ATGTTGGCGCTGCTGATCAG</t>
  </si>
  <si>
    <t>TAGTATGTTGGCGCTGCTGATCAG</t>
  </si>
  <si>
    <t>AAACCTGATCAGCAGCGCCAACAT</t>
  </si>
  <si>
    <t>GTCGCCGGCATGGAAACCGG</t>
  </si>
  <si>
    <t>TAGTGTCGCCGGCATGGAAACCGG</t>
  </si>
  <si>
    <t>AAACCCGGTTTCCATGCCGGCGAC</t>
  </si>
  <si>
    <t>PLES_04891</t>
  </si>
  <si>
    <t>GGGGGACTGCACGTTATGTT</t>
  </si>
  <si>
    <t>TAGTGGGGGACTGCACGTTATGTT</t>
  </si>
  <si>
    <t>AAACAACATAACGTGCAGTCCCCC</t>
  </si>
  <si>
    <t>CGATAGAAGGTGCCGGGCAA</t>
  </si>
  <si>
    <t>TAGTCGATAGAAGGTGCCGGGCAA</t>
  </si>
  <si>
    <t>AAACTTGCCCGGCACCTTCTATCG</t>
  </si>
  <si>
    <t>GTAGGGCGGCGCGTCGGGGC</t>
  </si>
  <si>
    <t>TAGTGTAGGGCGGCGCGTCGGGGC</t>
  </si>
  <si>
    <t>AAACGCCCCGACGCGCCGCCCTAC</t>
  </si>
  <si>
    <t>TATCAGCCCGATCACGCTGC</t>
  </si>
  <si>
    <t>TAGTTATCAGCCCGATCACGCTGC</t>
  </si>
  <si>
    <t>AAACGCAGCGTGATCGGGCTGATA</t>
  </si>
  <si>
    <t>PLES_04901</t>
  </si>
  <si>
    <t>CTTGTTCAGTCGCTTGTGCA</t>
  </si>
  <si>
    <t>TAGTCTTGTTCAGTCGCTTGTGCA</t>
  </si>
  <si>
    <t>AAACTGCACAAGCGACTGAACAAG</t>
  </si>
  <si>
    <t>CACGGCGATCTCGCCGCGAT</t>
  </si>
  <si>
    <t>TAGTCACGGCGATCTCGCCGCGAT</t>
  </si>
  <si>
    <t>AAACATCGCGGCGAGATCGCCGTG</t>
  </si>
  <si>
    <t>GGGAATGCCCAGTGCCTGCG</t>
  </si>
  <si>
    <t>TAGTGGGAATGCCCAGTGCCTGCG</t>
  </si>
  <si>
    <t>AAACCGCAGGCACTGGGCATTCCC</t>
  </si>
  <si>
    <t>TCGCTGCACACCGCTACCGT</t>
  </si>
  <si>
    <t>TAGTTCGCTGCACACCGCTACCGT</t>
  </si>
  <si>
    <t>AAACACGGTAGCGGTGTGCAGCGA</t>
  </si>
  <si>
    <t>PLES_04911</t>
  </si>
  <si>
    <t>GCCGAAGCTGTAGCGGATGT</t>
  </si>
  <si>
    <t>TAGTGCCGAAGCTGTAGCGGATGT</t>
  </si>
  <si>
    <t>AAACACATCCGCTACAGCTTCGGC</t>
  </si>
  <si>
    <t>CTTCGGCGACCTCGGCGAAC</t>
  </si>
  <si>
    <t>TAGTCTTCGGCGACCTCGGCGAAC</t>
  </si>
  <si>
    <t>AAACGTTCGCCGAGGTCGCCGAAG</t>
  </si>
  <si>
    <t>AAAGAAGGCTTCCAGCGACA</t>
  </si>
  <si>
    <t>TAGTAAAGAAGGCTTCCAGCGACA</t>
  </si>
  <si>
    <t>AAACTGTCGCTGGAAGCCTTCTTT</t>
  </si>
  <si>
    <t>TTGCAGGGTCTCGATGGCGC</t>
  </si>
  <si>
    <t>TAGTTTGCAGGGTCTCGATGGCGC</t>
  </si>
  <si>
    <t>AAACGCGCCATCGAGACCCTGCAA</t>
  </si>
  <si>
    <t>PLES_04921</t>
  </si>
  <si>
    <t>TGCACCGAGGTGGCGAGGCC</t>
  </si>
  <si>
    <t>TAGTTGCACCGAGGTGGCGAGGCC</t>
  </si>
  <si>
    <t>AAACGGCCTCGCCACCTCGGTGCA</t>
  </si>
  <si>
    <t>GTGATAGTGGCCTTCGCGGC</t>
  </si>
  <si>
    <t>TAGTGTGATAGTGGCCTTCGCGGC</t>
  </si>
  <si>
    <t>AAACGCCGCGAAGGCCACTATCAC</t>
  </si>
  <si>
    <t>CGCCGGACGGCGGGATGCCC</t>
  </si>
  <si>
    <t>TAGTCGCCGGACGGCGGGATGCCC</t>
  </si>
  <si>
    <t>AAACGGGCATCCCGCCGTCCGGCG</t>
  </si>
  <si>
    <t>TGGCAGCGCGCAGGGCATAC</t>
  </si>
  <si>
    <t>TAGTTGGCAGCGCGCAGGGCATAC</t>
  </si>
  <si>
    <t>AAACGTATGCCCTGCGCGCTGCCA</t>
  </si>
  <si>
    <t>PLES_04931</t>
  </si>
  <si>
    <t>TAACGGATGAAGGCATTCAT</t>
  </si>
  <si>
    <t>TAGTTAACGGATGAAGGCATTCAT</t>
  </si>
  <si>
    <t>AAACATGAATGCCTTCATCCGTTA</t>
  </si>
  <si>
    <t>AGGCGAAGCTTTTCTGCGAC</t>
  </si>
  <si>
    <t>TAGTAGGCGAAGCTTTTCTGCGAC</t>
  </si>
  <si>
    <t>AAACGTCGCAGAAAAGCTTCGCCT</t>
  </si>
  <si>
    <t>GTCCGATTTCCAGCACATCA</t>
  </si>
  <si>
    <t>TAGTGTCCGATTTCCAGCACATCA</t>
  </si>
  <si>
    <t>AAACTGATGTGCTGGAAATCGGAC</t>
  </si>
  <si>
    <t>ATCGATGTAGACATAATCTT</t>
  </si>
  <si>
    <t>TAGTATCGATGTAGACATAATCTT</t>
  </si>
  <si>
    <t>AAACAAGATTATGTCTACATCGAT</t>
  </si>
  <si>
    <t>PLES_04941</t>
  </si>
  <si>
    <t>TGTTCGGGTAATTGCATTCA</t>
  </si>
  <si>
    <t>TAGTTGTTCGGGTAATTGCATTCA</t>
  </si>
  <si>
    <t>AAACTGAATGCAATTACCCGAACA</t>
  </si>
  <si>
    <t>CTTGTTGTCCGCTCTTTCGC</t>
  </si>
  <si>
    <t>TAGTCTTGTTGTCCGCTCTTTCGC</t>
  </si>
  <si>
    <t>AAACGCGAAAGAGCGGACAACAAG</t>
  </si>
  <si>
    <t>CTTGGGCAGAGCCGAAGGCA</t>
  </si>
  <si>
    <t>TAGTCTTGGGCAGAGCCGAAGGCA</t>
  </si>
  <si>
    <t>AAACTGCCTTCGGCTCTGCCCAAG</t>
  </si>
  <si>
    <t>GGTTGGAGAGCGCCAGAGCA</t>
  </si>
  <si>
    <t>TAGTGGTTGGAGAGCGCCAGAGCA</t>
  </si>
  <si>
    <t>AAACTGCTCTGGCGCTCTCCAACC</t>
  </si>
  <si>
    <t>PLES_04951</t>
  </si>
  <si>
    <t>ATGGGCGGACATGCACAGCC</t>
  </si>
  <si>
    <t>TAGTATGGGCGGACATGCACAGCC</t>
  </si>
  <si>
    <t>AAACGGCTGTGCATGTCCGCCCAT</t>
  </si>
  <si>
    <t>CTGGCCGTCGAACGAGAGAT</t>
  </si>
  <si>
    <t>TAGTCTGGCCGTCGAACGAGAGAT</t>
  </si>
  <si>
    <t>AAACATCTCTCGTTCGACGGCCAG</t>
  </si>
  <si>
    <t>GCTTGCCTTTCATCACGAAA</t>
  </si>
  <si>
    <t>TAGTGCTTGCCTTTCATCACGAAA</t>
  </si>
  <si>
    <t>AAACTTTCGTGATGAAAGGCAAGC</t>
  </si>
  <si>
    <t>CGTTGACCAGCGTGATCGGC</t>
  </si>
  <si>
    <t>TAGTCGTTGACCAGCGTGATCGGC</t>
  </si>
  <si>
    <t>AAACGCCGATCACGCTGGTCAACG</t>
  </si>
  <si>
    <t>PLES_04961</t>
  </si>
  <si>
    <t>bioB</t>
  </si>
  <si>
    <t>ACGGAAGCGGTTGCACTCAT</t>
  </si>
  <si>
    <t>TAGTACGGAAGCGGTTGCACTCAT</t>
  </si>
  <si>
    <t>AAACATGAGTGCAACCGCTTCCGT</t>
  </si>
  <si>
    <t>GAGGGACCAGTCGTGACGGG</t>
  </si>
  <si>
    <t>TAGTGAGGGACCAGTCGTGACGGG</t>
  </si>
  <si>
    <t>AAACCCCGTCACGACTGGTCCCTC</t>
  </si>
  <si>
    <t>CTCGAACAGGGCACGGACTT</t>
  </si>
  <si>
    <t>TAGTCTCGAACAGGGCACGGACTT</t>
  </si>
  <si>
    <t>AAACAAGTCCGTGCCCTGTTCGAG</t>
  </si>
  <si>
    <t>TGGAACAGCAGGTCGTTGAA</t>
  </si>
  <si>
    <t>TAGTTGGAACAGCAGGTCGTTGAA</t>
  </si>
  <si>
    <t>AAACTTCAACGACCTGCTGTTCCA</t>
  </si>
  <si>
    <t>PLES_04971</t>
  </si>
  <si>
    <t>bioF</t>
  </si>
  <si>
    <t>GGAAGCGAGATCGAAGGACA</t>
  </si>
  <si>
    <t>TAGTGGAAGCGAGATCGAAGGACA</t>
  </si>
  <si>
    <t>AAACTGTCCTTCGATCTCGCTTCC</t>
  </si>
  <si>
    <t>CCGCGCGCCGGCTGGCGAGG</t>
  </si>
  <si>
    <t>TAGTCCGCGCGCCGGCTGGCGAGG</t>
  </si>
  <si>
    <t>AAACCCTCGCCAGCCGGCGCGCGG</t>
  </si>
  <si>
    <t>GCAGCGGCCGCTGGCGGTAG</t>
  </si>
  <si>
    <t>TAGTGCAGCGGCCGCTGGCGGTAG</t>
  </si>
  <si>
    <t>AAACCTACCGCCAGCGGCCGCTGC</t>
  </si>
  <si>
    <t>GACCACGACGTCCGGGCCCT</t>
  </si>
  <si>
    <t>TAGTGACCACGACGTCCGGGCCCT</t>
  </si>
  <si>
    <t>AAACAGGGCCCGGACGTCGTGGTC</t>
  </si>
  <si>
    <t>PLES_04981</t>
  </si>
  <si>
    <t>AGCCCGGCAACAGGATCAAG</t>
  </si>
  <si>
    <t>TAGTAGCCCGGCAACAGGATCAAG</t>
  </si>
  <si>
    <t>AAACCTTGATCCTGTTGCCGGGCT</t>
  </si>
  <si>
    <t>GTTCCAGCGGTGCGCTACCC</t>
  </si>
  <si>
    <t>TAGTGTTCCAGCGGTGCGCTACCC</t>
  </si>
  <si>
    <t>AAACGGGTAGCGCACCGCTGGAAC</t>
  </si>
  <si>
    <t>TCGATCAACACGTTCAGGTG</t>
  </si>
  <si>
    <t>TAGTTCGATCAACACGTTCAGGTG</t>
  </si>
  <si>
    <t>AAACCACCTGAACGTGTTGATCGA</t>
  </si>
  <si>
    <t>GCGTCGTCCAGCGACGGCAG</t>
  </si>
  <si>
    <t>TAGTGCGTCGTCCAGCGACGGCAG</t>
  </si>
  <si>
    <t>AAACCTGCCGTCGCTGGACGACGC</t>
  </si>
  <si>
    <t>PLES_04991</t>
  </si>
  <si>
    <t>ATGGGGCGCCAGCAGCGGCG</t>
  </si>
  <si>
    <t>TAGTATGGGGCGCCAGCAGCGGCG</t>
  </si>
  <si>
    <t>AAACCGCCGCTGCTGGCGCCCCAT</t>
  </si>
  <si>
    <t>CTGGCGCTTGTCGGGCAGCG</t>
  </si>
  <si>
    <t>TAGTCTGGCGCTTGTCGGGCAGCG</t>
  </si>
  <si>
    <t>AAACCGCTGCCCGACAAGCGCCAG</t>
  </si>
  <si>
    <t>CGCCGCGCGGGAAAACGACG</t>
  </si>
  <si>
    <t>TAGTCGCCGCGCGGGAAAACGACG</t>
  </si>
  <si>
    <t>AAACCGTCGTTTTCCCGCGCGGCG</t>
  </si>
  <si>
    <t>CTTCCGGCAATGCCGACAGC</t>
  </si>
  <si>
    <t>TAGTCTTCCGGCAATGCCGACAGC</t>
  </si>
  <si>
    <t>AAACGCTGTCGGCATTGCCGGAAG</t>
  </si>
  <si>
    <t>PLES_05001</t>
  </si>
  <si>
    <t>bioD</t>
  </si>
  <si>
    <t>GGTGACGAAGAACGCCGGCA</t>
  </si>
  <si>
    <t>TAGTGGTGACGAAGAACGCCGGCA</t>
  </si>
  <si>
    <t>AAACTGCCGGCGTTCTTCGTCACC</t>
  </si>
  <si>
    <t>GCCGATCTCGGTGTCGGTAC</t>
  </si>
  <si>
    <t>TAGTGCCGATCTCGGTGTCGGTAC</t>
  </si>
  <si>
    <t>AAACGTACCGACACCGAGATCGGC</t>
  </si>
  <si>
    <t>GGCCGCGTGGAGCAGGCCGG</t>
  </si>
  <si>
    <t>TAGTGGCCGCGTGGAGCAGGCCGG</t>
  </si>
  <si>
    <t>AAACCCGGCCTGCTCCACGCGGCC</t>
  </si>
  <si>
    <t>GGTGCTCAGGCCGGCACTCC</t>
  </si>
  <si>
    <t>TAGTGGTGCTCAGGCCGGCACTCC</t>
  </si>
  <si>
    <t>AAACGGAGTGCCGGCCTGAGCACC</t>
  </si>
  <si>
    <t>PLES_05011</t>
  </si>
  <si>
    <t>TGCCCGACTGCACCGCGTTG</t>
  </si>
  <si>
    <t>TAGTTGCCCGACTGCACCGCGTTG</t>
  </si>
  <si>
    <t>AAACCAACGCGGTGCAGTCGGGCA</t>
  </si>
  <si>
    <t>GCTGCCGGCCTGGGCGACGC</t>
  </si>
  <si>
    <t>TAGTGCTGCCGGCCTGGGCGACGC</t>
  </si>
  <si>
    <t>AAACGCGTCGCCCAGGCCGGCAGC</t>
  </si>
  <si>
    <t>ACGGGCCTCCACGGTATTGC</t>
  </si>
  <si>
    <t>TAGTACGGGCCTCCACGGTATTGC</t>
  </si>
  <si>
    <t>AAACGCAATACCGTGGAGGCCCGT</t>
  </si>
  <si>
    <t>TTCGACCATCTGCTCGGCCT</t>
  </si>
  <si>
    <t>TAGTTTCGACCATCTGCTCGGCCT</t>
  </si>
  <si>
    <t>AAACAGGCCGAGCAGATGGTCGAA</t>
  </si>
  <si>
    <t>PLES_05021</t>
  </si>
  <si>
    <t>GTGCGTCCGGCAAGGCGACC</t>
  </si>
  <si>
    <t>TAGTGTGCGTCCGGCAAGGCGACC</t>
  </si>
  <si>
    <t>AAACGGTCGCCTTGCCGGACGCAC</t>
  </si>
  <si>
    <t>CAAACGCCTGTTTGAGAGCC</t>
  </si>
  <si>
    <t>TAGTCAAACGCCTGTTTGAGAGCC</t>
  </si>
  <si>
    <t>AAACGGCTCTCAAACAGGCGTTTG</t>
  </si>
  <si>
    <t>TCGGATGCTTGACAAGGGAT</t>
  </si>
  <si>
    <t>TAGTTCGGATGCTTGACAAGGGAT</t>
  </si>
  <si>
    <t>AAACATCCCTTGTCAAGCATCCGA</t>
  </si>
  <si>
    <t>TTCGGGCATGACCGAGCGGT</t>
  </si>
  <si>
    <t>TAGTTTCGGGCATGACCGAGCGGT</t>
  </si>
  <si>
    <t>AAACACCGCTCGGTCATGCCCGAA</t>
  </si>
  <si>
    <t>PLES_05031</t>
  </si>
  <si>
    <t>CGCAAGGGGGCCTTGTAATC</t>
  </si>
  <si>
    <t>TAGTCGCAAGGGGGCCTTGTAATC</t>
  </si>
  <si>
    <t>AAACGATTACAAGGCCCCCTTGCG</t>
  </si>
  <si>
    <t>GCAGCTCGTCGCGAACGAAA</t>
  </si>
  <si>
    <t>TAGTGCAGCTCGTCGCGAACGAAA</t>
  </si>
  <si>
    <t>AAACTTTCGTTCGCGACGAGCTGC</t>
  </si>
  <si>
    <t>CTTCGGCGCCCGGCAGGCTC</t>
  </si>
  <si>
    <t>TAGTCTTCGGCGCCCGGCAGGCTC</t>
  </si>
  <si>
    <t>AAACGAGCCTGCCGGGCGCCGAAG</t>
  </si>
  <si>
    <t>AGGATGGCGTTGACCATGTC</t>
  </si>
  <si>
    <t>TAGTAGGATGGCGTTGACCATGTC</t>
  </si>
  <si>
    <t>AAACGACATGGTCAACGCCATCCT</t>
  </si>
  <si>
    <t>PLES_05041</t>
  </si>
  <si>
    <t>AGTCGAATACCTCATCGATC</t>
  </si>
  <si>
    <t>TAGTAGTCGAATACCTCATCGATC</t>
  </si>
  <si>
    <t>AAACGATCGATGAGGTATTCGACT</t>
  </si>
  <si>
    <t>CGAGCGCCTGGTAGCGCCCA</t>
  </si>
  <si>
    <t>TAGTCGAGCGCCTGGTAGCGCCCA</t>
  </si>
  <si>
    <t>AAACTGGGCGCTACCAGGCGCTCG</t>
  </si>
  <si>
    <t>CATGTCCGGGGTCGCGTCGC</t>
  </si>
  <si>
    <t>TAGTCATGTCCGGGGTCGCGTCGC</t>
  </si>
  <si>
    <t>AAACGCGACGCGACCCCGGACATG</t>
  </si>
  <si>
    <t>AGAATTTCGACCCTTCATCG</t>
  </si>
  <si>
    <t>TAGTAGAATTTCGACCCTTCATCG</t>
  </si>
  <si>
    <t>AAACCGATGAAGGGTCGAAATTCT</t>
  </si>
  <si>
    <t>PLES_05051</t>
  </si>
  <si>
    <t>AGACCTCGAACACCTCATTG</t>
  </si>
  <si>
    <t>TAGTAGACCTCGAACACCTCATTG</t>
  </si>
  <si>
    <t>AAACCAATGAGGTGTTCGAGGTCT</t>
  </si>
  <si>
    <t>CGGCAGTTGCGCCCAGAGCC</t>
  </si>
  <si>
    <t>TAGTCGGCAGTTGCGCCCAGAGCC</t>
  </si>
  <si>
    <t>AAACGGCTCTGGGCGCAACTGCCG</t>
  </si>
  <si>
    <t>GGTCTCGGCGTCGACCACTT</t>
  </si>
  <si>
    <t>TAGTGGTCTCGGCGTCGACCACTT</t>
  </si>
  <si>
    <t>AAACAAGTGGTCGACGCCGAGACC</t>
  </si>
  <si>
    <t>CTCTTCGAGGATCGCCGCGG</t>
  </si>
  <si>
    <t>TAGTCTCTTCGAGGATCGCCGCGG</t>
  </si>
  <si>
    <t>AAACCCGCGGCGATCCTCGAAGAG</t>
  </si>
  <si>
    <t>PLES_05061</t>
  </si>
  <si>
    <t>nirN</t>
  </si>
  <si>
    <t>CGCTTCGCCGGCCTGTGCGA</t>
  </si>
  <si>
    <t>TAGTCGCTTCGCCGGCCTGTGCGA</t>
  </si>
  <si>
    <t>AAACTCGCACAGGCCGGCGAAGCG</t>
  </si>
  <si>
    <t>TGGCGGTAGAGCGCTTCCCC</t>
  </si>
  <si>
    <t>TAGTTGGCGGTAGAGCGCTTCCCC</t>
  </si>
  <si>
    <t>AAACGGGGAAGCGCTCTACCGCCA</t>
  </si>
  <si>
    <t>CGTGGCAGGCCTGGCAGTGC</t>
  </si>
  <si>
    <t>TAGTCGTGGCAGGCCTGGCAGTGC</t>
  </si>
  <si>
    <t>AAACGCACTGCCAGGCCTGCCACG</t>
  </si>
  <si>
    <t>GCCGCTGCCGCCGAGCCGTC</t>
  </si>
  <si>
    <t>TAGTGCCGCTGCCGCCGAGCCGTC</t>
  </si>
  <si>
    <t>AAACGACGGCTCGGCGGCAGCGGC</t>
  </si>
  <si>
    <t>PLES_05071</t>
  </si>
  <si>
    <t>GAGGAGGGACGGCGGAATCA</t>
  </si>
  <si>
    <t>TAGTGAGGAGGGACGGCGGAATCA</t>
  </si>
  <si>
    <t>AAACTGATTCCGCCGTCCCTCCTC</t>
  </si>
  <si>
    <t>CAGGCCCGGATCGCCGGGGC</t>
  </si>
  <si>
    <t>TAGTCAGGCCCGGATCGCCGGGGC</t>
  </si>
  <si>
    <t>AAACGCCCCGGCGATCCGGGCCTG</t>
  </si>
  <si>
    <t>CAGCAGGGCCCAGGCGCGCA</t>
  </si>
  <si>
    <t>TAGTCAGCAGGGCCCAGGCGCGCA</t>
  </si>
  <si>
    <t>AAACTGCGCGCCTGGGCCCTGCTG</t>
  </si>
  <si>
    <t>GCGGTCGTAGACCACCACCT</t>
  </si>
  <si>
    <t>TAGTGCGGTCGTAGACCACCACCT</t>
  </si>
  <si>
    <t>AAACAGGTGGTGGTCTACGACCGC</t>
  </si>
  <si>
    <t>PLES_05081</t>
  </si>
  <si>
    <t>nirJ</t>
  </si>
  <si>
    <t>CGGCGAGGCTGCGCAGGTAA</t>
  </si>
  <si>
    <t>TAGTCGGCGAGGCTGCGCAGGTAA</t>
  </si>
  <si>
    <t>AAACTTACCTGCGCAGCCTCGCCG</t>
  </si>
  <si>
    <t>GCGCGGCGTCGGCGCGTCCT</t>
  </si>
  <si>
    <t>TAGTGCGCGGCGTCGGCGCGTCCT</t>
  </si>
  <si>
    <t>AAACAGGACGCGCCGACGCCGCGC</t>
  </si>
  <si>
    <t>CACCGGGGCGCGCCTGCCGC</t>
  </si>
  <si>
    <t>TAGTCACCGGGGCGCGCCTGCCGC</t>
  </si>
  <si>
    <t>AAACGCGGCAGGCGCGCCCCGGTG</t>
  </si>
  <si>
    <t>TCAGGTTGCAGCGCCGCAGC</t>
  </si>
  <si>
    <t>TAGTTCAGGTTGCAGCGCCGCAGC</t>
  </si>
  <si>
    <t>AAACGCTGCGGCGCTGCAACCTGA</t>
  </si>
  <si>
    <t>PLES_05091</t>
  </si>
  <si>
    <t>nirH</t>
  </si>
  <si>
    <t>CGATCAGGCGGCGGGCGAGC</t>
  </si>
  <si>
    <t>TAGTCGATCAGGCGGCGGGCGAGC</t>
  </si>
  <si>
    <t>AAACGCTCGCCCGCCGCCTGATCG</t>
  </si>
  <si>
    <t>AAGGGTCGGCGACCAGCGGC</t>
  </si>
  <si>
    <t>TAGTAAGGGTCGGCGACCAGCGGC</t>
  </si>
  <si>
    <t>AAACGCCGCTGGTCGCCGACCCTT</t>
  </si>
  <si>
    <t>CTCGCTCAGCCGCAGTTGCG</t>
  </si>
  <si>
    <t>TAGTCTCGCTCAGCCGCAGTTGCG</t>
  </si>
  <si>
    <t>AAACCGCAACTGCGGCTGAGCGAG</t>
  </si>
  <si>
    <t>GGCGATGCGCCGGATCACCC</t>
  </si>
  <si>
    <t>TAGTGGCGATGCGCCGGATCACCC</t>
  </si>
  <si>
    <t>AAACGGGTGATCCGGCGCATCGCC</t>
  </si>
  <si>
    <t>PLES_05101</t>
  </si>
  <si>
    <t>CGTGTTGCAGGCGGTTCAGC</t>
  </si>
  <si>
    <t>TAGTCGTGTTGCAGGCGGTTCAGC</t>
  </si>
  <si>
    <t>AAACGCTGAACCGCCTGCAACACG</t>
  </si>
  <si>
    <t>TCGGCGGCGAGCAGCGCGTA</t>
  </si>
  <si>
    <t>TAGTTCGGCGGCGAGCAGCGCGTA</t>
  </si>
  <si>
    <t>AAACTACGCGCTGCTCGCCGCCGA</t>
  </si>
  <si>
    <t>CAGCGGACCGAAGCGGGTCA</t>
  </si>
  <si>
    <t>TAGTCAGCGGACCGAAGCGGGTCA</t>
  </si>
  <si>
    <t>AAACTGACCCGCTTCGGTCCGCTG</t>
  </si>
  <si>
    <t>AGGGTGAAGGCACCGCCGAG</t>
  </si>
  <si>
    <t>TAGTAGGGTGAAGGCACCGCCGAG</t>
  </si>
  <si>
    <t>AAACCTCGGCGGTGCCTTCACCCT</t>
  </si>
  <si>
    <t>PLES_05111</t>
  </si>
  <si>
    <t>nirL</t>
  </si>
  <si>
    <t>GGCGCGGCGAGGGGTTCGAC</t>
  </si>
  <si>
    <t>TAGTGGCGCGGCGAGGGGTTCGAC</t>
  </si>
  <si>
    <t>AAACGTCGAACCCCTCGCCGCGCC</t>
  </si>
  <si>
    <t>TAGCGCAGGTGTTGCCGCTG</t>
  </si>
  <si>
    <t>TAGTTAGCGCAGGTGTTGCCGCTG</t>
  </si>
  <si>
    <t>AAACCAGCGGCAACACCTGCGCTA</t>
  </si>
  <si>
    <t>GCGGCAGGCCCTGTTCCAGC</t>
  </si>
  <si>
    <t>TAGTGCGGCAGGCCCTGTTCCAGC</t>
  </si>
  <si>
    <t>AAACGCTGGAACAGGGCCTGCCGC</t>
  </si>
  <si>
    <t>GAGCACCCGGTAGGGCCGGC</t>
  </si>
  <si>
    <t>TAGTGAGCACCCGGTAGGGCCGGC</t>
  </si>
  <si>
    <t>AAACGCCGGCCCTACCGGGTGCTC</t>
  </si>
  <si>
    <t>PLES_05121</t>
  </si>
  <si>
    <t>GCGGCGGGAGAGGTCGTCCA</t>
  </si>
  <si>
    <t>TAGTGCGGCGGGAGAGGTCGTCCA</t>
  </si>
  <si>
    <t>AAACTGGACGACCTCTCCCGCCGC</t>
  </si>
  <si>
    <t>CTTTCTGGTAGCGGGCGAGG</t>
  </si>
  <si>
    <t>TAGTCTTTCTGGTAGCGGGCGAGG</t>
  </si>
  <si>
    <t>AAACCCTCGCCCGCTACCAGAAAG</t>
  </si>
  <si>
    <t>AGGGTTCCGCGCAGATCGGC</t>
  </si>
  <si>
    <t>TAGTAGGGTTCCGCGCAGATCGGC</t>
  </si>
  <si>
    <t>AAACGCCGATCTGCGCGGAACCCT</t>
  </si>
  <si>
    <t>TTCGCTGCAACCCAGGGTCT</t>
  </si>
  <si>
    <t>TAGTTTCGCTGCAACCCAGGGTCT</t>
  </si>
  <si>
    <t>AAACAGACCCTGGGTTGCAGCGAA</t>
  </si>
  <si>
    <t>PLES_05131</t>
  </si>
  <si>
    <t>nirF</t>
  </si>
  <si>
    <t>AAAGCGGCGCGAGGGGACGC</t>
  </si>
  <si>
    <t>TAGTAAAGCGGCGCGAGGGGACGC</t>
  </si>
  <si>
    <t>AAACGCGTCCCCTCGCGCCGCTTT</t>
  </si>
  <si>
    <t>GCTGGCTACAGCCGGCGAGC</t>
  </si>
  <si>
    <t>TAGTGCTGGCTACAGCCGGCGAGC</t>
  </si>
  <si>
    <t>AAACGCTCGCCGGCTGTAGCCAGC</t>
  </si>
  <si>
    <t>TCGCCGCTGCCGCGCAAGGG</t>
  </si>
  <si>
    <t>TAGTTCGCCGCTGCCGCGCAAGGG</t>
  </si>
  <si>
    <t>AAACCCCTTGCGCGGCAGCGGCGA</t>
  </si>
  <si>
    <t>GAGGATCTGCACGCTGCCGT</t>
  </si>
  <si>
    <t>TAGTGAGGATCTGCACGCTGCCGT</t>
  </si>
  <si>
    <t>AAACACGGCAGCGTGCAGATCCTC</t>
  </si>
  <si>
    <t>PLES_05141</t>
  </si>
  <si>
    <t>nirC</t>
  </si>
  <si>
    <t>GGCGCGCCGGAAGTCCGGAG</t>
  </si>
  <si>
    <t>TAGTGGCGCGCCGGAAGTCCGGAG</t>
  </si>
  <si>
    <t>AAACCTCCGGACTTCCGGCGCGCC</t>
  </si>
  <si>
    <t>CAGCCACAAGGCGTGGCTGG</t>
  </si>
  <si>
    <t>TAGTCAGCCACAAGGCGTGGCTGG</t>
  </si>
  <si>
    <t>AAACCCAGCCACGCCTTGTGGCTG</t>
  </si>
  <si>
    <t>ACAGGCGAACGTCAGCGCGA</t>
  </si>
  <si>
    <t>TAGTACAGGCGAACGTCAGCGCGA</t>
  </si>
  <si>
    <t>AAACTCGCGCTGACGTTCGCCTGT</t>
  </si>
  <si>
    <t>TCGTCGGCCAGGCCCGGAAG</t>
  </si>
  <si>
    <t>TAGTTCGTCGGCCAGGCCCGGAAG</t>
  </si>
  <si>
    <t>AAACCTTCCGGGCCTGGCCGACGA</t>
  </si>
  <si>
    <t>PLES_05151</t>
  </si>
  <si>
    <t>nirM</t>
  </si>
  <si>
    <t>AGCAGCGAAAGCAGTGCGTA</t>
  </si>
  <si>
    <t>TAGTAGCAGCGAAAGCAGTGCGTA</t>
  </si>
  <si>
    <t>AAACTACGCACTGCTTTCGCTGCT</t>
  </si>
  <si>
    <t>CCAGGCGCCCTGGGCGAGCA</t>
  </si>
  <si>
    <t>TAGTCCAGGCGCCCTGGGCGAGCA</t>
  </si>
  <si>
    <t>AAACTGCTCGCCCAGGGCGCCTGG</t>
  </si>
  <si>
    <t>GAACAGCACTTCGGGGTCTT</t>
  </si>
  <si>
    <t>TAGTGAACAGCACTTCGGGGTCTT</t>
  </si>
  <si>
    <t>AAACAAGACCCCGAAGTGCTGTTC</t>
  </si>
  <si>
    <t>CTTGGTGTCGATGGCATGGC</t>
  </si>
  <si>
    <t>TAGTCTTGGTGTCGATGGCATGGC</t>
  </si>
  <si>
    <t>AAACGCCATGCCATCGACACCAAG</t>
  </si>
  <si>
    <t>PLES_05161</t>
  </si>
  <si>
    <t>nirS</t>
  </si>
  <si>
    <t>CAGTGGCTTGCCAAATGGCA</t>
  </si>
  <si>
    <t>TAGTCAGTGGCTTGCCAAATGGCA</t>
  </si>
  <si>
    <t>AAACTGCCATTTGGCAAGCCACTG</t>
  </si>
  <si>
    <t>CAGGCCCAGCAGCGTCAGCG</t>
  </si>
  <si>
    <t>TAGTCAGGCCCAGCAGCGTCAGCG</t>
  </si>
  <si>
    <t>AAACCGCTGACGCTGCTGGGCCTG</t>
  </si>
  <si>
    <t>GTCGTCCTTGGCGTGAGCGG</t>
  </si>
  <si>
    <t>TAGTGTCGTCCTTGGCGTGAGCGG</t>
  </si>
  <si>
    <t>AAACCCGCTCACGCCAAGGACGAC</t>
  </si>
  <si>
    <t>GGCACCCTGGTATTGCTCGG</t>
  </si>
  <si>
    <t>TAGTGGCACCCTGGTATTGCTCGG</t>
  </si>
  <si>
    <t>AAACCCGAGCAATACCAGGGTGCC</t>
  </si>
  <si>
    <t>PLES_05171</t>
  </si>
  <si>
    <t>nirQ</t>
  </si>
  <si>
    <t>ATGGCCGGTGGCCTCGTAGA</t>
  </si>
  <si>
    <t>TAGTATGGCCGGTGGCCTCGTAGA</t>
  </si>
  <si>
    <t>AAACTCTACGAGGCCACCGGCCAT</t>
  </si>
  <si>
    <t>TACCGGCAGGCCGTGCCGCC</t>
  </si>
  <si>
    <t>TAGTTACCGGCAGGCCGTGCCGCC</t>
  </si>
  <si>
    <t>AAACGGCGGCACGGCCTGCCGGTA</t>
  </si>
  <si>
    <t>CGGGTCTTGCCGCAACCGGT</t>
  </si>
  <si>
    <t>TAGTCGGGTCTTGCCGCAACCGGT</t>
  </si>
  <si>
    <t>AAACACCGGTTGCGGCAAGACCCG</t>
  </si>
  <si>
    <t>GCGCCATGTACTGGACGAAG</t>
  </si>
  <si>
    <t>TAGTGCGCCATGTACTGGACGAAG</t>
  </si>
  <si>
    <t>AAACCTTCGTCCAGTACATGGCGC</t>
  </si>
  <si>
    <t>PLES_05181</t>
  </si>
  <si>
    <t>TGAACACGCTGAGTTCGGCG</t>
  </si>
  <si>
    <t>TAGTTGAACACGCTGAGTTCGGCG</t>
  </si>
  <si>
    <t>AAACCGCCGAACTCAGCGTGTTCA</t>
  </si>
  <si>
    <t>CAGCTCCGGCTGCCAGGCCT</t>
  </si>
  <si>
    <t>TAGTCAGCTCCGGCTGCCAGGCCT</t>
  </si>
  <si>
    <t>AAACAGGCCTGGCAGCCGGAGCTG</t>
  </si>
  <si>
    <t>CCAGTTGCTCCCGGCCGGCA</t>
  </si>
  <si>
    <t>TAGTCCAGTTGCTCCCGGCCGGCA</t>
  </si>
  <si>
    <t>AAACTGCCGGCCGGGAGCAACTGG</t>
  </si>
  <si>
    <t>CGGTCAGCAACAGGCCCCAG</t>
  </si>
  <si>
    <t>TAGTCGGTCAGCAACAGGCCCCAG</t>
  </si>
  <si>
    <t>AAACCTGGGGCCTGTTGCTGACCG</t>
  </si>
  <si>
    <t>PLES_05191</t>
  </si>
  <si>
    <t>CAGAGGGTCAGGGTTCGCAT</t>
  </si>
  <si>
    <t>TAGTCAGAGGGTCAGGGTTCGCAT</t>
  </si>
  <si>
    <t>AAACATGCGAACCCTGACCCTCTG</t>
  </si>
  <si>
    <t>GCCCAGCAGCACACCGGTCA</t>
  </si>
  <si>
    <t>TAGTGCCCAGCAGCACACCGGTCA</t>
  </si>
  <si>
    <t>AAACTGACCGGTGTGCTGCTGGGC</t>
  </si>
  <si>
    <t>CAGCAGCCAGGGAGAGTCGC</t>
  </si>
  <si>
    <t>TAGTCAGCAGCCAGGGAGAGTCGC</t>
  </si>
  <si>
    <t>AAACGCGACTCTCCCTGGCTGCTG</t>
  </si>
  <si>
    <t>CCAACCCTTGGCCACCGCGC</t>
  </si>
  <si>
    <t>TAGTCCAACCCTTGGCCACCGCGC</t>
  </si>
  <si>
    <t>AAACGCGCGGTGGCCAAGGGTTGG</t>
  </si>
  <si>
    <t>PLES_05201</t>
  </si>
  <si>
    <t>norC</t>
  </si>
  <si>
    <t>CATGCCTTTGGTAAAGGTCT</t>
  </si>
  <si>
    <t>TAGTCATGCCTTTGGTAAAGGTCT</t>
  </si>
  <si>
    <t>AAACAGACCTTTACCAAAGGCATG</t>
  </si>
  <si>
    <t>CCCGCCGAAATAGATGTTCC</t>
  </si>
  <si>
    <t>TAGTCCCGCCGAAATAGATGTTCC</t>
  </si>
  <si>
    <t>AAACGGAACATCTATTTCGGCGGG</t>
  </si>
  <si>
    <t>AGGTCAGGGCCAGGAACAGC</t>
  </si>
  <si>
    <t>TAGTAGGTCAGGGCCAGGAACAGC</t>
  </si>
  <si>
    <t>AAACGCTGTTCCTGGCCCTGACCT</t>
  </si>
  <si>
    <t>CAGGGTCTTCTCGGTGTGGT</t>
  </si>
  <si>
    <t>TAGTCAGGGTCTTCTCGGTGTGGT</t>
  </si>
  <si>
    <t>AAACACCACACCGAGAAGACCCTG</t>
  </si>
  <si>
    <t>PLES_05211</t>
  </si>
  <si>
    <t>norB</t>
  </si>
  <si>
    <t>GCGAATTTCAGGGAGCCATT</t>
  </si>
  <si>
    <t>TAGTGCGAATTTCAGGGAGCCATT</t>
  </si>
  <si>
    <t>AAACAATGGCTCCCTGAAATTCGC</t>
  </si>
  <si>
    <t>GGCGAACACGAAGTAGGGTT</t>
  </si>
  <si>
    <t>TAGTGGCGAACACGAAGTAGGGTT</t>
  </si>
  <si>
    <t>AAACAACCCTACTTCGTGTTCGCC</t>
  </si>
  <si>
    <t>CTGCCCGACGAAGAGGATCA</t>
  </si>
  <si>
    <t>TAGTCTGCCCGACGAAGAGGATCA</t>
  </si>
  <si>
    <t>AAACTGATCCTCTTCGTCGGGCAG</t>
  </si>
  <si>
    <t>CGTACTGCAGGCCCATGATC</t>
  </si>
  <si>
    <t>TAGTCGTACTGCAGGCCCATGATC</t>
  </si>
  <si>
    <t>AAACGATCATGGGCCTGCAGTACG</t>
  </si>
  <si>
    <t>PLES_05221</t>
  </si>
  <si>
    <t>GACCCATTCCTCCAGCTCGA</t>
  </si>
  <si>
    <t>TAGTGACCCATTCCTCCAGCTCGA</t>
  </si>
  <si>
    <t>AAACTCGAGCTGGAGGAATGGGTC</t>
  </si>
  <si>
    <t>GGTGATGAAGCGGTGCCAGT</t>
  </si>
  <si>
    <t>TAGTGGTGATGAAGCGGTGCCAGT</t>
  </si>
  <si>
    <t>AAACACTGGCACCGCTTCATCACC</t>
  </si>
  <si>
    <t>CGAACTCGCCGCTGGCATGG</t>
  </si>
  <si>
    <t>TAGTCGAACTCGCCGCTGGCATGG</t>
  </si>
  <si>
    <t>AAACCCATGCCAGCGGCGAGTTCG</t>
  </si>
  <si>
    <t>CGGACGCCGCATGCTCTCCA</t>
  </si>
  <si>
    <t>TAGTCGGACGCCGCATGCTCTCCA</t>
  </si>
  <si>
    <t>AAACTGGAGAGCATGCGGCGTCCG</t>
  </si>
  <si>
    <t>PLES_05231</t>
  </si>
  <si>
    <t>CAATACAGGCATTGGCGCAT</t>
  </si>
  <si>
    <t>TAGTCAATACAGGCATTGGCGCAT</t>
  </si>
  <si>
    <t>AAACATGCGCCAATGCCTGTATTG</t>
  </si>
  <si>
    <t>CCGCGCCTTCGGTTTCATGG</t>
  </si>
  <si>
    <t>TAGTCCGCGCCTTCGGTTTCATGG</t>
  </si>
  <si>
    <t>AAACCCATGAAACCGAAGGCGCGG</t>
  </si>
  <si>
    <t>CGCTGGGAAGCGCTGGGCAG</t>
  </si>
  <si>
    <t>TAGTCGCTGGGAAGCGCTGGGCAG</t>
  </si>
  <si>
    <t>AAACCTGCCCAGCGCTTCCCAGCG</t>
  </si>
  <si>
    <t>AGCGCCGCTGCCGGCGACCC</t>
  </si>
  <si>
    <t>TAGTAGCGCCGCTGCCGGCGACCC</t>
  </si>
  <si>
    <t>AAACGGGTCGCCGGCAGCGGCGCT</t>
  </si>
  <si>
    <t>PLES_05241</t>
  </si>
  <si>
    <t>dnr</t>
  </si>
  <si>
    <t>GCAACTGCTGGTGGACGCGC</t>
  </si>
  <si>
    <t>TAGTGCAACTGCTGGTGGACGCGC</t>
  </si>
  <si>
    <t>AAACGCGCGTCCACCAGCAGTTGC</t>
  </si>
  <si>
    <t>AAAGCGGTTCGAACAGGTGG</t>
  </si>
  <si>
    <t>TAGTAAAGCGGTTCGAACAGGTGG</t>
  </si>
  <si>
    <t>AAACCCACCTGTTCGAACCGCTTT</t>
  </si>
  <si>
    <t>GAGCAGTTCCTGGAGCTGGA</t>
  </si>
  <si>
    <t>TAGTGAGCAGTTCCTGGAGCTGGA</t>
  </si>
  <si>
    <t>AAACTCCAGCTCCAGGAACTGCTC</t>
  </si>
  <si>
    <t>GAGGTTGACCAGGTCGCTGC</t>
  </si>
  <si>
    <t>TAGTGAGGTTGACCAGGTCGCTGC</t>
  </si>
  <si>
    <t>AAACGCAGCGACCTGGTCAACCTC</t>
  </si>
  <si>
    <t>PLES_05251</t>
  </si>
  <si>
    <t>GCGCGACGAAATAGCGGAGT</t>
  </si>
  <si>
    <t>TAGTGCGCGACGAAATAGCGGAGT</t>
  </si>
  <si>
    <t>AAACACTCCGCTATTTCGTCGCGC</t>
  </si>
  <si>
    <t>CGACAGGGCCAGGCGTTCGG</t>
  </si>
  <si>
    <t>TAGTCGACAGGGCCAGGCGTTCGG</t>
  </si>
  <si>
    <t>AAACCCGAACGCCTGGCCCTGTCG</t>
  </si>
  <si>
    <t>CGGATCTGCTGCGAGAGGGC</t>
  </si>
  <si>
    <t>TAGTCGGATCTGCTGCGAGAGGGC</t>
  </si>
  <si>
    <t>AAACGCCCTCTCGCAGCAGATCCG</t>
  </si>
  <si>
    <t>CGTCGAGGTTCTGCTCCAAC</t>
  </si>
  <si>
    <t>TAGTCGTCGAGGTTCTGCTCCAAC</t>
  </si>
  <si>
    <t>AAACGTTGGAGCAGAACCTCGACG</t>
  </si>
  <si>
    <t>PLES_05261</t>
  </si>
  <si>
    <t>CGCGCTGACCAATCCGCCCC</t>
  </si>
  <si>
    <t>TAGTCGCGCTGACCAATCCGCCCC</t>
  </si>
  <si>
    <t>AAACGGGGCGGATTGGTCAGCGCG</t>
  </si>
  <si>
    <t>AGCCAGAACTCCTGCTCGAC</t>
  </si>
  <si>
    <t>TAGTAGCCAGAACTCCTGCTCGAC</t>
  </si>
  <si>
    <t>AAACGTCGAGCAGGAGTTCTGGCT</t>
  </si>
  <si>
    <t>ATGTCGGCCTGTTCGTCGCC</t>
  </si>
  <si>
    <t>TAGTATGTCGGCCTGTTCGTCGCC</t>
  </si>
  <si>
    <t>AAACGGCGACGAACAGGCCGACAT</t>
  </si>
  <si>
    <t>GCTCGAGGCCGCCGTGGTGG</t>
  </si>
  <si>
    <t>TAGTGCTCGAGGCCGCCGTGGTGG</t>
  </si>
  <si>
    <t>AAACCCACCACGGCGGCCTCGAGC</t>
  </si>
  <si>
    <t>PLES_05271</t>
  </si>
  <si>
    <t>CCTGGGTGCGCATCAGGCGC</t>
  </si>
  <si>
    <t>TAGTCCTGGGTGCGCATCAGGCGC</t>
  </si>
  <si>
    <t>AAACGCGCCTGATGCGCACCCAGG</t>
  </si>
  <si>
    <t>CCACGGACGAACACCTGTTC</t>
  </si>
  <si>
    <t>TAGTCCACGGACGAACACCTGTTC</t>
  </si>
  <si>
    <t>AAACGAACAGGTGTTCGTCCGTGG</t>
  </si>
  <si>
    <t>TGTCCCACAGCCACGAGCCC</t>
  </si>
  <si>
    <t>TAGTTGTCCCACAGCCACGAGCCC</t>
  </si>
  <si>
    <t>AAACGGGCTCGTGGCTGTGGGACA</t>
  </si>
  <si>
    <t>CCAGGCCCTGGGTGAAGTCG</t>
  </si>
  <si>
    <t>TAGTCCAGGCCCTGGGTGAAGTCG</t>
  </si>
  <si>
    <t>AAACCGACTTCACCCAGGGCCTGG</t>
  </si>
  <si>
    <t>PLES_05281</t>
  </si>
  <si>
    <t>GGGAACGTGTTGCAATACCA</t>
  </si>
  <si>
    <t>TAGTGGGAACGTGTTGCAATACCA</t>
  </si>
  <si>
    <t>AAACTGGTATTGCAACACGTTCCC</t>
  </si>
  <si>
    <t>ATCCGCGCGCTGCCTTCGAA</t>
  </si>
  <si>
    <t>TAGTATCCGCGCGCTGCCTTCGAA</t>
  </si>
  <si>
    <t>AAACTTCGAAGGCAGCGCGCGGAT</t>
  </si>
  <si>
    <t>CGTGCTCGTGCTCGCAGTGG</t>
  </si>
  <si>
    <t>TAGTCGTGCTCGTGCTCGCAGTGG</t>
  </si>
  <si>
    <t>AAACCCACTGCGAGCACGAGCACG</t>
  </si>
  <si>
    <t>CAGCGCAGGCAGGTGGGCGT</t>
  </si>
  <si>
    <t>TAGTCAGCGCAGGCAGGTGGGCGT</t>
  </si>
  <si>
    <t>AAACACGCCCACCTGCCTGCGCTG</t>
  </si>
  <si>
    <t>PLES_05291</t>
  </si>
  <si>
    <t>CACGCGTGCGCGGTCAGGGC</t>
  </si>
  <si>
    <t>TAGTCACGCGTGCGCGGTCAGGGC</t>
  </si>
  <si>
    <t>AAACGCCCTGACCGCGCACGCGTG</t>
  </si>
  <si>
    <t>TTCCTGTATCGCCAGGGTAG</t>
  </si>
  <si>
    <t>TAGTTTCCTGTATCGCCAGGGTAG</t>
  </si>
  <si>
    <t>AAACCTACCCTGGCGATACAGGAA</t>
  </si>
  <si>
    <t>CGGCGTCTGGGCTTCCCGCC</t>
  </si>
  <si>
    <t>TAGTCGGCGTCTGGGCTTCCCGCC</t>
  </si>
  <si>
    <t>AAACGGCGGGAAGCCCAGACGCCG</t>
  </si>
  <si>
    <t>GCGTAGCCTCCCGGCCGGCG</t>
  </si>
  <si>
    <t>TAGTGCGTAGCCTCCCGGCCGGCG</t>
  </si>
  <si>
    <t>AAACCGCCGGCCGGGAGGCTACGC</t>
  </si>
  <si>
    <t>PLES_05301</t>
  </si>
  <si>
    <t>CGGTCTGGGTACGCAGTACC</t>
  </si>
  <si>
    <t>TAGTCGGTCTGGGTACGCAGTACC</t>
  </si>
  <si>
    <t>AAACGGTACTGCGTACCCAGACCG</t>
  </si>
  <si>
    <t>GATCACCCCTTCGGTAAGAC</t>
  </si>
  <si>
    <t>TAGTGATCACCCCTTCGGTAAGAC</t>
  </si>
  <si>
    <t>AAACGTCTTACCGAAGGGGTGATC</t>
  </si>
  <si>
    <t>TGCGCTGGTCCGGCTCGATC</t>
  </si>
  <si>
    <t>TAGTTGCGCTGGTCCGGCTCGATC</t>
  </si>
  <si>
    <t>AAACGATCGAGCCGGACCAGCGCA</t>
  </si>
  <si>
    <t>GGGCCGCCTCGTTGGCCCAG</t>
  </si>
  <si>
    <t>TAGTGGGCCGCCTCGTTGGCCCAG</t>
  </si>
  <si>
    <t>AAACCTGGGCCAACGAGGCGGCCC</t>
  </si>
  <si>
    <t>PLES_05311</t>
  </si>
  <si>
    <t>CGCCGACGGGAGCGGGCGAC</t>
  </si>
  <si>
    <t>TAGTCGCCGACGGGAGCGGGCGAC</t>
  </si>
  <si>
    <t>AAACGTCGCCCGCTCCCGTCGGCG</t>
  </si>
  <si>
    <t>CGGGCGTGCTGCGCCAGTGT</t>
  </si>
  <si>
    <t>TAGTCGGGCGTGCTGCGCCAGTGT</t>
  </si>
  <si>
    <t>AAACACACTGGCGCAGCACGCCCG</t>
  </si>
  <si>
    <t>GACCACGGGCGGGGGCATGC</t>
  </si>
  <si>
    <t>TAGTGACCACGGGCGGGGGCATGC</t>
  </si>
  <si>
    <t>AAACGCATGCCCCCGCCCGTGGTC</t>
  </si>
  <si>
    <t>CGGCTCGCGCCGCGGAGAAA</t>
  </si>
  <si>
    <t>TAGTCGGCTCGCGCCGCGGAGAAA</t>
  </si>
  <si>
    <t>AAACTTTCTCCGCGGCGCGAGCCG</t>
  </si>
  <si>
    <t>PLES_05321</t>
  </si>
  <si>
    <t>CGACATGCTCGTTGGATTGC</t>
  </si>
  <si>
    <t>TAGTCGACATGCTCGTTGGATTGC</t>
  </si>
  <si>
    <t>AAACGCAATCCAACGAGCATGTCG</t>
  </si>
  <si>
    <t>GATCAGTTCGGGATTGACGG</t>
  </si>
  <si>
    <t>TAGTGATCAGTTCGGGATTGACGG</t>
  </si>
  <si>
    <t>AAACCCGTCAATCCCGAACTGATC</t>
  </si>
  <si>
    <t>TCACCCTCCAGGGCCTGGCG</t>
  </si>
  <si>
    <t>TAGTTCACCCTCCAGGGCCTGGCG</t>
  </si>
  <si>
    <t>AAACCGCCAGGCCCTGGAGGGTGA</t>
  </si>
  <si>
    <t>CCACCAGCACCTCGCAGTCG</t>
  </si>
  <si>
    <t>TAGTCCACCAGCACCTCGCAGTCG</t>
  </si>
  <si>
    <t>AAACCGACTGCGAGGTGCTGGTGG</t>
  </si>
  <si>
    <t>PLES_05331</t>
  </si>
  <si>
    <t>GGCGATCTCCGCCAGGTCGT</t>
  </si>
  <si>
    <t>TAGTGGCGATCTCCGCCAGGTCGT</t>
  </si>
  <si>
    <t>AAACACGACCTGGCGGAGATCGCC</t>
  </si>
  <si>
    <t>GCGCAATTCGCGCACCAGGC</t>
  </si>
  <si>
    <t>TAGTGCGCAATTCGCGCACCAGGC</t>
  </si>
  <si>
    <t>AAACGCCTGGTGCGCGAATTGCGC</t>
  </si>
  <si>
    <t>CACCGAACGGCGAATGCCGT</t>
  </si>
  <si>
    <t>TAGTCACCGAACGGCGAATGCCGT</t>
  </si>
  <si>
    <t>AAACACGGCATTCGCCGTTCGGTG</t>
  </si>
  <si>
    <t>CGTCCACCGCCGGCCGCGAA</t>
  </si>
  <si>
    <t>TAGTCGTCCACCGCCGGCCGCGAA</t>
  </si>
  <si>
    <t>AAACTTCGCGGCCGGCGGTGGACG</t>
  </si>
  <si>
    <t>PLES_05341</t>
  </si>
  <si>
    <t>GCCCAGTAGCAGCCGGCGCA</t>
  </si>
  <si>
    <t>TAGTGCCCAGTAGCAGCCGGCGCA</t>
  </si>
  <si>
    <t>AAACTGCGCCGGCTGCTACTGGGC</t>
  </si>
  <si>
    <t>GCACATCGGCCCAGGCGACC</t>
  </si>
  <si>
    <t>TAGTGCACATCGGCCCAGGCGACC</t>
  </si>
  <si>
    <t>AAACGGTCGCCTGGGCCGATGTGC</t>
  </si>
  <si>
    <t>CGCGCCGTCAGCGCGGGTAT</t>
  </si>
  <si>
    <t>TAGTCGCGCCGTCAGCGCGGGTAT</t>
  </si>
  <si>
    <t>AAACATACCCGCGCTGACGGCGCG</t>
  </si>
  <si>
    <t>GGAAAGGGTCGCGGTGAGGT</t>
  </si>
  <si>
    <t>TAGTGGAAAGGGTCGCGGTGAGGT</t>
  </si>
  <si>
    <t>AAACACCTCACCGCGACCCTTTCC</t>
  </si>
  <si>
    <t>PLES_05351</t>
  </si>
  <si>
    <t>ATTTCTGAGGAATCGAGGCA</t>
  </si>
  <si>
    <t>TAGTATTTCTGAGGAATCGAGGCA</t>
  </si>
  <si>
    <t>AAACTGCCTCGATTCCTCAGAAAT</t>
  </si>
  <si>
    <t>CAGGGCGAGGACGGGAAGGA</t>
  </si>
  <si>
    <t>TAGTCAGGGCGAGGACGGGAAGGA</t>
  </si>
  <si>
    <t>AAACTCCTTCCCGTCCTCGCCCTG</t>
  </si>
  <si>
    <t>GGCTTTCACCTGTTCGTCGC</t>
  </si>
  <si>
    <t>TAGTGGCTTTCACCTGTTCGTCGC</t>
  </si>
  <si>
    <t>AAACGCGACGAACAGGTGAAAGCC</t>
  </si>
  <si>
    <t>GTTGAGCACTTCCGACCAGG</t>
  </si>
  <si>
    <t>TAGTGTTGAGCACTTCCGACCAGG</t>
  </si>
  <si>
    <t>AAACCCTGGTCGGAAGTGCTCAAC</t>
  </si>
  <si>
    <t>PLES_05361</t>
  </si>
  <si>
    <t>dsbB</t>
  </si>
  <si>
    <t>GGGCTTGAGGAGAGCGCTCA</t>
  </si>
  <si>
    <t>TAGTGGGCTTGAGGAGAGCGCTCA</t>
  </si>
  <si>
    <t>AAACTGAGCGCTCTCCTCAAGCCC</t>
  </si>
  <si>
    <t>CAGAACAAGCGATTGTCGAG</t>
  </si>
  <si>
    <t>TAGTCAGAACAAGCGATTGTCGAG</t>
  </si>
  <si>
    <t>AAACCTCGACAATCGCTTGTTCTG</t>
  </si>
  <si>
    <t>GGAGGTAGAGGACGAAAGCG</t>
  </si>
  <si>
    <t>TAGTGGAGGTAGAGGACGAAAGCG</t>
  </si>
  <si>
    <t>AAACCGCTTTCGTCCTCTACCTCC</t>
  </si>
  <si>
    <t>GCGCGAAGCCGCGCACGTGC</t>
  </si>
  <si>
    <t>TAGTGCGCGAAGCCGCGCACGTGC</t>
  </si>
  <si>
    <t>AAACGCACGTGCGCGGCTTCGCGC</t>
  </si>
  <si>
    <t>PLES_05371</t>
  </si>
  <si>
    <t>GGCGGCGCATAGCACCAGGC</t>
  </si>
  <si>
    <t>TAGTGGCGGCGCATAGCACCAGGC</t>
  </si>
  <si>
    <t>AAACGCCTGGTGCTATGCGCCGCC</t>
  </si>
  <si>
    <t>GTTCCAGGTGGCGTGGAGAA</t>
  </si>
  <si>
    <t>TAGTGTTCCAGGTGGCGTGGAGAA</t>
  </si>
  <si>
    <t>AAACTTCTCCACGCCACCTGGAAC</t>
  </si>
  <si>
    <t>GTCGCTGCTGAACTTGACCA</t>
  </si>
  <si>
    <t>TAGTGTCGCTGCTGAACTTGACCA</t>
  </si>
  <si>
    <t>AAACTGGTCAAGTTCAGCAGCGAC</t>
  </si>
  <si>
    <t>TGCAGGCGACCACCAGCAAG</t>
  </si>
  <si>
    <t>TAGTTGCAGGCGACCACCAGCAAG</t>
  </si>
  <si>
    <t>AAACCTTGCTGGTGGTCGCCTGCA</t>
  </si>
  <si>
    <t>PLES_05381</t>
  </si>
  <si>
    <t>GCACCAGAAAGCGATGGTCA</t>
  </si>
  <si>
    <t>TAGTGCACCAGAAAGCGATGGTCA</t>
  </si>
  <si>
    <t>AAACTGACCATCGCTTTCTGGTGC</t>
  </si>
  <si>
    <t>TGGAGGTACAGACGTAAGGC</t>
  </si>
  <si>
    <t>TAGTTGGAGGTACAGACGTAAGGC</t>
  </si>
  <si>
    <t>AAACGCCTTACGTCTGTACCTCCA</t>
  </si>
  <si>
    <t>GTAGCCCTCCCCGCCGAACT</t>
  </si>
  <si>
    <t>TAGTGTAGCCCTCCCCGCCGAACT</t>
  </si>
  <si>
    <t>AAACAGTTCGGCGGGGAGGGCTAC</t>
  </si>
  <si>
    <t>GAACGCCCGAGGGTCGGCGT</t>
  </si>
  <si>
    <t>TAGTGAACGCCCGAGGGTCGGCGT</t>
  </si>
  <si>
    <t>AAACACGCCGACCCTCGGGCGTTC</t>
  </si>
  <si>
    <t>PLES_05391</t>
  </si>
  <si>
    <t>GAGCAGGGACTTCAGCTTCA</t>
  </si>
  <si>
    <t>TAGTGAGCAGGGACTTCAGCTTCA</t>
  </si>
  <si>
    <t>AAACTGAAGCTGAAGTCCCTGCTC</t>
  </si>
  <si>
    <t>ACAGCCGCTCAGGGCGACGC</t>
  </si>
  <si>
    <t>TAGTACAGCCGCTCAGGGCGACGC</t>
  </si>
  <si>
    <t>AAACGCGTCGCCCTGAGCGGCTGT</t>
  </si>
  <si>
    <t>CGGGCGAGTTGGGATCCATA</t>
  </si>
  <si>
    <t>TAGTCGGGCGAGTTGGGATCCATA</t>
  </si>
  <si>
    <t>AAACTATGGATCCCAACTCGCCCG</t>
  </si>
  <si>
    <t>CTTGAAGATCGCCTGGCGCT</t>
  </si>
  <si>
    <t>TAGTCTTGAAGATCGCCTGGCGCT</t>
  </si>
  <si>
    <t>AAACAGCGCCAGGCGATCTTCAAG</t>
  </si>
  <si>
    <t>PLES_05401</t>
  </si>
  <si>
    <t>AGTGAAGGGCGAATGGACAT</t>
  </si>
  <si>
    <t>TAGTAGTGAAGGGCGAATGGACAT</t>
  </si>
  <si>
    <t>AAACATGTCCATTCGCCCTTCACT</t>
  </si>
  <si>
    <t>GGAGACGGCGAGCAGCAGCC</t>
  </si>
  <si>
    <t>TAGTGGAGACGGCGAGCAGCAGCC</t>
  </si>
  <si>
    <t>AAACGGCTGCTGCTCGCCGTCTCC</t>
  </si>
  <si>
    <t>CTGGGCGGCGGAGAGCGGCA</t>
  </si>
  <si>
    <t>TAGTCTGGGCGGCGGAGAGCGGCA</t>
  </si>
  <si>
    <t>AAACTGCCGCTCTCCGCCGCCCAG</t>
  </si>
  <si>
    <t>GGGGCGCCTTTGGTGGTGCC</t>
  </si>
  <si>
    <t>TAGTGGGGCGCCTTTGGTGGTGCC</t>
  </si>
  <si>
    <t>AAACGGCACCACCAAAGGCGCCCC</t>
  </si>
  <si>
    <t>PLES_05411</t>
  </si>
  <si>
    <t>GGATAAGCGTGCGAACCAGG</t>
  </si>
  <si>
    <t>TAGTGGATAAGCGTGCGAACCAGG</t>
  </si>
  <si>
    <t>AAACCCTGGTTCGCACGCTTATCC</t>
  </si>
  <si>
    <t>CTCGTCCTGCAACCACCACC</t>
  </si>
  <si>
    <t>TAGTCTCGTCCTGCAACCACCACC</t>
  </si>
  <si>
    <t>AAACGGTGGTGGTTGCAGGACGAG</t>
  </si>
  <si>
    <t>GACCAGCGCGGGGGGGCGCA</t>
  </si>
  <si>
    <t>TAGTGACCAGCGCGGGGGGGCGCA</t>
  </si>
  <si>
    <t>AAACTGCGCCCCCCCGCGCTGGTC</t>
  </si>
  <si>
    <t>TCAGACTCGAGTCCTCGCTG</t>
  </si>
  <si>
    <t>TAGTTCAGACTCGAGTCCTCGCTG</t>
  </si>
  <si>
    <t>AAACCAGCGAGGACTCGAGTCTGA</t>
  </si>
  <si>
    <t>PLES_05421</t>
  </si>
  <si>
    <t>GGTGGAGGTCGGACAGCAGG</t>
  </si>
  <si>
    <t>TAGTGGTGGAGGTCGGACAGCAGG</t>
  </si>
  <si>
    <t>AAACCCTGCTGTCCGACCTCCACC</t>
  </si>
  <si>
    <t>GTCGCCCGTCGAAATGTTCG</t>
  </si>
  <si>
    <t>TAGTGTCGCCCGTCGAAATGTTCG</t>
  </si>
  <si>
    <t>AAACCGAACATTTCGACGGGCGAC</t>
  </si>
  <si>
    <t>CGGCCTCGACCTCTGGCAGT</t>
  </si>
  <si>
    <t>TAGTCGGCCTCGACCTCTGGCAGT</t>
  </si>
  <si>
    <t>AAACACTGCCAGAGGTCGAGGCCG</t>
  </si>
  <si>
    <t>CAGGTGGCTGTGGATATCGC</t>
  </si>
  <si>
    <t>TAGTCAGGTGGCTGTGGATATCGC</t>
  </si>
  <si>
    <t>AAACGCGATATCCACAGCCACCTG</t>
  </si>
  <si>
    <t>PLES_05431</t>
  </si>
  <si>
    <t>ACTCCCCATAACAGTTTCAT</t>
  </si>
  <si>
    <t>TAGTACTCCCCATAACAGTTTCAT</t>
  </si>
  <si>
    <t>AAACATGAAACTGTTATGGGGAGT</t>
  </si>
  <si>
    <t>GACGGCCAGCGTCAGGCCCC</t>
  </si>
  <si>
    <t>TAGTGACGGCCAGCGTCAGGCCCC</t>
  </si>
  <si>
    <t>AAACGGGGCCTGACGCTGGCCGTC</t>
  </si>
  <si>
    <t>CAGATGTCCAGGCTCGCCGG</t>
  </si>
  <si>
    <t>TAGTCAGATGTCCAGGCTCGCCGG</t>
  </si>
  <si>
    <t>AAACCCGGCGAGCCTGGACATCTG</t>
  </si>
  <si>
    <t>AGGACGCTACCCCGGTAAGC</t>
  </si>
  <si>
    <t>TAGTAGGACGCTACCCCGGTAAGC</t>
  </si>
  <si>
    <t>AAACGCTTACCGGGGTAGCGTCCT</t>
  </si>
  <si>
    <t>PLES_05441</t>
  </si>
  <si>
    <t>metK</t>
  </si>
  <si>
    <t>CACGGACTCGGAGGTGAAAA</t>
  </si>
  <si>
    <t>TAGTCACGGACTCGGAGGTGAAAA</t>
  </si>
  <si>
    <t>AAACTTTTCACCTCCGAGTCCGTG</t>
  </si>
  <si>
    <t>GATCTTGTCCGGATGGCCTT</t>
  </si>
  <si>
    <t>TAGTGATCTTGTCCGGATGGCCTT</t>
  </si>
  <si>
    <t>AAACAAGGCCATCCGGACAAGATC</t>
  </si>
  <si>
    <t>CCAGCACCGCGTCGGAGATC</t>
  </si>
  <si>
    <t>TAGTCCAGCACCGCGTCGGAGATC</t>
  </si>
  <si>
    <t>AAACGATCTCCGACGCGGTGCTGG</t>
  </si>
  <si>
    <t>GTACTTGTCCTTGGCGATGA</t>
  </si>
  <si>
    <t>TAGTGTACTTGTCCTTGGCGATGA</t>
  </si>
  <si>
    <t>AAACTCATCGCCAAGGACAAGTAC</t>
  </si>
  <si>
    <t>PLES_05451</t>
  </si>
  <si>
    <t>CGAAGGCACGCGAAGGCTCA</t>
  </si>
  <si>
    <t>TAGTCGAAGGCACGCGAAGGCTCA</t>
  </si>
  <si>
    <t>AAACTGAGCCTTCGCGTGCCTTCG</t>
  </si>
  <si>
    <t>GCGAGCGGGTCGTAGTCGTC</t>
  </si>
  <si>
    <t>TAGTGCGAGCGGGTCGTAGTCGTC</t>
  </si>
  <si>
    <t>AAACGACGACTACGACCCGCTCGC</t>
  </si>
  <si>
    <t>GCCAGCCGCCTTGCACAGCG</t>
  </si>
  <si>
    <t>TAGTGCCAGCCGCCTTGCACAGCG</t>
  </si>
  <si>
    <t>AAACCGCTGTGCAAGGCGGCTGGC</t>
  </si>
  <si>
    <t>GCCGAACGAATCGTTGGCCA</t>
  </si>
  <si>
    <t>TAGTGCCGAACGAATCGTTGGCCA</t>
  </si>
  <si>
    <t>AAACTGGCCAACGATTCGTTCGGC</t>
  </si>
  <si>
    <t>PLES_05461</t>
  </si>
  <si>
    <t>tktA</t>
  </si>
  <si>
    <t>TTGGCTCGCTCACGACGGCT</t>
  </si>
  <si>
    <t>TAGTTTGGCTCGCTCACGACGGCT</t>
  </si>
  <si>
    <t>AAACAGCCGTCGTGAGCGAGCCAA</t>
  </si>
  <si>
    <t>ATCCATGCTCAGTGCACGGA</t>
  </si>
  <si>
    <t>TAGTATCCATGCTCAGTGCACGGA</t>
  </si>
  <si>
    <t>AAACTCCGTGCACTGAGCATGGAT</t>
  </si>
  <si>
    <t>GCCGCTGTTGGCTTTCTGCA</t>
  </si>
  <si>
    <t>TAGTGCCGCTGTTGGCTTTCTGCA</t>
  </si>
  <si>
    <t>AAACTGCAGAAAGCCAACAGCGGC</t>
  </si>
  <si>
    <t>TGCCCATCGGGGCGCCCGGG</t>
  </si>
  <si>
    <t>TAGTTGCCCATCGGGGCGCCCGGG</t>
  </si>
  <si>
    <t>AAACCCCGGGCGCCCCGATGGGCA</t>
  </si>
  <si>
    <t>PLES_05471</t>
  </si>
  <si>
    <t>CGCCATTGGCGGGGCTTTCG</t>
  </si>
  <si>
    <t>TAGTCGCCATTGGCGGGGCTTTCG</t>
  </si>
  <si>
    <t>AAACCGAAAGCCCCGCCAATGGCG</t>
  </si>
  <si>
    <t>CCCGATGGGCGCCCTCCACC</t>
  </si>
  <si>
    <t>TAGTCCCGATGGGCGCCCTCCACC</t>
  </si>
  <si>
    <t>AAACGGTGGAGGGCGCCCATCGGG</t>
  </si>
  <si>
    <t>GATTGCAGATGAAGGAAAGA</t>
  </si>
  <si>
    <t>TAGTGATTGCAGATGAAGGAAAGA</t>
  </si>
  <si>
    <t>AAACTCTTTCCTTCATCTGCAATC</t>
  </si>
  <si>
    <t>GCGAATGCGGGCCTGGCCGC</t>
  </si>
  <si>
    <t>TAGTGCGAATGCGGGCCTGGCCGC</t>
  </si>
  <si>
    <t>AAACGCGGCCAGGCCCGCATTCGC</t>
  </si>
  <si>
    <t>PLES_05481</t>
  </si>
  <si>
    <t>CTGAGGTTGGCGGCGAAGCG</t>
  </si>
  <si>
    <t>TAGTCTGAGGTTGGCGGCGAAGCG</t>
  </si>
  <si>
    <t>AAACCGCTTCGCCGCCAACCTCAG</t>
  </si>
  <si>
    <t>CGTTCGAGGAAGTCGTAGCG</t>
  </si>
  <si>
    <t>TAGTCGTTCGAGGAAGTCGTAGCG</t>
  </si>
  <si>
    <t>AAACCGCTACGACTTCCTCGAACG</t>
  </si>
  <si>
    <t>CTCGAAGCCGTCCGCCGCGG</t>
  </si>
  <si>
    <t>TAGTCTCGAAGCCGTCCGCCGCGG</t>
  </si>
  <si>
    <t>AAACCCGCGGCGGACGGCTTCGAG</t>
  </si>
  <si>
    <t>CAGGGTAGGCATAGGGGAAC</t>
  </si>
  <si>
    <t>TAGTCAGGGTAGGCATAGGGGAAC</t>
  </si>
  <si>
    <t>AAACGTTCCCCTATGCCTACCCTG</t>
  </si>
  <si>
    <t>PLES_05491</t>
  </si>
  <si>
    <t>epd</t>
  </si>
  <si>
    <t>CGAAAAGGCGGGGTGGACAT</t>
  </si>
  <si>
    <t>TAGTCGAAAAGGCGGGGTGGACAT</t>
  </si>
  <si>
    <t>AAACATGTCCACCCCGCCTTTTCG</t>
  </si>
  <si>
    <t>GCAGGACGCAGCGGCCGATA</t>
  </si>
  <si>
    <t>TAGTGCAGGACGCAGCGGCCGATA</t>
  </si>
  <si>
    <t>AAACTATCGGCCGCTGCGTCCTGC</t>
  </si>
  <si>
    <t>TCTCGAAGCCCAGTTGCTCC</t>
  </si>
  <si>
    <t>TAGTTCTCGAAGCCCAGTTGCTCC</t>
  </si>
  <si>
    <t>AAACGGAGCAACTGGGCTTCGAGA</t>
  </si>
  <si>
    <t>GCGGGTCAGGTACTCGACGC</t>
  </si>
  <si>
    <t>TAGTGCGGGTCAGGTACTCGACGC</t>
  </si>
  <si>
    <t>AAACGCGTCGAGTACCTGACCCGC</t>
  </si>
  <si>
    <t>PLES_05501</t>
  </si>
  <si>
    <t>pgk</t>
  </si>
  <si>
    <t>GAGGTCAGTCATCTTCAACA</t>
  </si>
  <si>
    <t>TAGTGAGGTCAGTCATCTTCAACA</t>
  </si>
  <si>
    <t>AAACTGTTGAAGATGACTGACCTC</t>
  </si>
  <si>
    <t>TCAGCACGCGCTTACCTTTG</t>
  </si>
  <si>
    <t>TAGTTCAGCACGCGCTTACCTTTG</t>
  </si>
  <si>
    <t>AAACCAAAGGTAAGCGCGTGCTGA</t>
  </si>
  <si>
    <t>CGTCCTTCACGGGCACGTTG</t>
  </si>
  <si>
    <t>TAGTCGTCCTTCACGGGCACGTTG</t>
  </si>
  <si>
    <t>AAACCAACGTGCCCGTGAAGGACG</t>
  </si>
  <si>
    <t>TCCGTGCATCGCTCTGCACC</t>
  </si>
  <si>
    <t>TAGTTCCGTGCATCGCTCTGCACC</t>
  </si>
  <si>
    <t>AAACGGTGCAGAGCGATGCACGGA</t>
  </si>
  <si>
    <t>PLES_05511</t>
  </si>
  <si>
    <t>GGCAAGGTTACGGAACGCAT</t>
  </si>
  <si>
    <t>TAGTGGCAAGGTTACGGAACGCAT</t>
  </si>
  <si>
    <t>AAACATGCGTTCCGTAACCTTGCC</t>
  </si>
  <si>
    <t>CCCAGGCAGAACATCAGGAG</t>
  </si>
  <si>
    <t>TAGTCCCAGGCAGAACATCAGGAG</t>
  </si>
  <si>
    <t>AAACCTCCTGATGTTCTGCCTGGG</t>
  </si>
  <si>
    <t>CATCGCCGCTACAGGCGGCC</t>
  </si>
  <si>
    <t>TAGTCATCGCCGCTACAGGCGGCC</t>
  </si>
  <si>
    <t>AAACGGCCGCCTGTAGCGGCGATG</t>
  </si>
  <si>
    <t>CTGATCACCTCGCAGGTGCT</t>
  </si>
  <si>
    <t>TAGTCTGATCACCTCGCAGGTGCT</t>
  </si>
  <si>
    <t>AAACAGCACCTGCGAGGTGATCAG</t>
  </si>
  <si>
    <t>PLES_05521</t>
  </si>
  <si>
    <t>GGCGGCGAAGCCGCCGAACA</t>
  </si>
  <si>
    <t>TAGTGGCGGCGAAGCCGCCGAACA</t>
  </si>
  <si>
    <t>AAACTGTTCGGCGGCTTCGCCGCC</t>
  </si>
  <si>
    <t>GCCGGAGGAAGCGGAGCAGC</t>
  </si>
  <si>
    <t>TAGTGCCGGAGGAAGCGGAGCAGC</t>
  </si>
  <si>
    <t>AAACGCTGCTCCGCTTCCTCCGGC</t>
  </si>
  <si>
    <t>CGGGTCCAGTCCTTGCCGCC</t>
  </si>
  <si>
    <t>TAGTCGGGTCCAGTCCTTGCCGCC</t>
  </si>
  <si>
    <t>AAACGGCGGCAAGGACTGGACCCG</t>
  </si>
  <si>
    <t>CCTTGCTGTCGCAGGTCCAG</t>
  </si>
  <si>
    <t>TAGTCCTTGCTGTCGCAGGTCCAG</t>
  </si>
  <si>
    <t>AAACCTGGACCTGCGACAGCAAGG</t>
  </si>
  <si>
    <t>PLES_05531</t>
  </si>
  <si>
    <t>fda</t>
  </si>
  <si>
    <t>GCGCATGCTGATGAGTGCCA</t>
  </si>
  <si>
    <t>TAGTGCGCATGCTGATGAGTGCCA</t>
  </si>
  <si>
    <t>AAACTGGCACTCATCAGCATGCGC</t>
  </si>
  <si>
    <t>CGGCGGCGTGATCCAGCATC</t>
  </si>
  <si>
    <t>TAGTCGGCGGCGTGATCCAGCATC</t>
  </si>
  <si>
    <t>AAACGATGCTGGATCACGCCGCCG</t>
  </si>
  <si>
    <t>CGGCACGCCGTAGCCGAATT</t>
  </si>
  <si>
    <t>TAGTCGGCACGCCGTAGCCGAATT</t>
  </si>
  <si>
    <t>AAACAATTCGGCTACGGCGTGCCG</t>
  </si>
  <si>
    <t>CTCGAGGTTGTTGACGTTGA</t>
  </si>
  <si>
    <t>TAGTCTCGAGGTTGTTGACGTTGA</t>
  </si>
  <si>
    <t>AAACTCAACGTCAACAACCTCGAG</t>
  </si>
  <si>
    <t>PLES_05541</t>
  </si>
  <si>
    <t>GTCAGGAGCCAGCGGCGCAT</t>
  </si>
  <si>
    <t>TAGTGTCAGGAGCCAGCGGCGCAT</t>
  </si>
  <si>
    <t>AAACATGCGCCGCTGGCTCCTGAC</t>
  </si>
  <si>
    <t>GGCCAGCAGCAGGAACGGCA</t>
  </si>
  <si>
    <t>TAGTGGCCAGCAGCAGGAACGGCA</t>
  </si>
  <si>
    <t>AAACTGCCGTTCCTGCTGCTGGCC</t>
  </si>
  <si>
    <t>CGCGTGCAGGCCAGCGCAAC</t>
  </si>
  <si>
    <t>TAGTCGCGTGCAGGCCAGCGCAAC</t>
  </si>
  <si>
    <t>AAACGTTGCGCTGGCCTGCACGCG</t>
  </si>
  <si>
    <t>GCCTCCTCGACGTCGCGGGA</t>
  </si>
  <si>
    <t>TAGTGCCTCCTCGACGTCGCGGGA</t>
  </si>
  <si>
    <t>AAACTCCCGCGACGTCGAGGAGGC</t>
  </si>
  <si>
    <t>PLES_05551</t>
  </si>
  <si>
    <t>GGCTTTCCCTGCCGCCCAGG</t>
  </si>
  <si>
    <t>TAGTGGCTTTCCCTGCCGCCCAGG</t>
  </si>
  <si>
    <t>AAACCCTGGGCGGCAGGGAAAGCC</t>
  </si>
  <si>
    <t>AAACCGCTGTGCTATACCTC</t>
  </si>
  <si>
    <t>TAGTAAACCGCTGTGCTATACCTC</t>
  </si>
  <si>
    <t>AAACGAGGTATAGCACAGCGGTTT</t>
  </si>
  <si>
    <t>ACCGTTCGTCTGGAATTCGT</t>
  </si>
  <si>
    <t>TAGTACCGTTCGTCTGGAATTCGT</t>
  </si>
  <si>
    <t>AAACACGAATTCCAGACGAACGGT</t>
  </si>
  <si>
    <t>ACAATAGCCTCTTCCCCGAG</t>
  </si>
  <si>
    <t>TAGTACAATAGCCTCTTCCCCGAG</t>
  </si>
  <si>
    <t>AAACCTCGGGGAAGAGGCTATTGT</t>
  </si>
  <si>
    <t>PLES_05561</t>
  </si>
  <si>
    <t>TTGCTGGGCGGCGCTGTGTA</t>
  </si>
  <si>
    <t>TAGTTTGCTGGGCGGCGCTGTGTA</t>
  </si>
  <si>
    <t>AAACTACACAGCGCCGCCCAGCAA</t>
  </si>
  <si>
    <t>CTGGGCGTAACGCTGGGCCT</t>
  </si>
  <si>
    <t>TAGTCTGGGCGTAACGCTGGGCCT</t>
  </si>
  <si>
    <t>AAACAGGCCCAGCGTTACGCCCAG</t>
  </si>
  <si>
    <t>GCGCTTCCGGGTACTCGGGC</t>
  </si>
  <si>
    <t>TAGTGCGCTTCCGGGTACTCGGGC</t>
  </si>
  <si>
    <t>AAACGCCCGAGTACCCGGAAGCGC</t>
  </si>
  <si>
    <t>AAGGGCATCGCGCAGCCAGT</t>
  </si>
  <si>
    <t>TAGTAAGGGCATCGCGCAGCCAGT</t>
  </si>
  <si>
    <t>AAACACTGGCTGCGCGATGCCCTT</t>
  </si>
  <si>
    <t>PLES_05571</t>
  </si>
  <si>
    <t>ACACATCAGCCCGGCCGCCC</t>
  </si>
  <si>
    <t>TAGTACACATCAGCCCGGCCGCCC</t>
  </si>
  <si>
    <t>AAACGGGCGGCCGGGCTGATGTGT</t>
  </si>
  <si>
    <t>CCGCACGCGGCGCCCGCGCC</t>
  </si>
  <si>
    <t>TAGTCCGCACGCGGCGCCCGCGCC</t>
  </si>
  <si>
    <t>AAACGGCGCGGGCGCCGCGTGCGG</t>
  </si>
  <si>
    <t>TCTTGCCGGCCTTGTTGGCG</t>
  </si>
  <si>
    <t>TAGTTCTTGCCGGCCTTGTTGGCG</t>
  </si>
  <si>
    <t>AAACCGCCAACAAGGCCGGCAAGA</t>
  </si>
  <si>
    <t>AGCGCCCGCCGCCGGACATG</t>
  </si>
  <si>
    <t>TAGTAGCGCCCGCCGCCGGACATG</t>
  </si>
  <si>
    <t>AAACCATGTCCGGCGGCGGGCGCT</t>
  </si>
  <si>
    <t>PLES_05581</t>
  </si>
  <si>
    <t>AGGCCTGGAGGTACTTGAGG</t>
  </si>
  <si>
    <t>TAGTAGGCCTGGAGGTACTTGAGG</t>
  </si>
  <si>
    <t>AAACCCTCAAGTACCTCCAGGCCT</t>
  </si>
  <si>
    <t>GACCTGGTCCTGCAGCGATG</t>
  </si>
  <si>
    <t>TAGTGACCTGGTCCTGCAGCGATG</t>
  </si>
  <si>
    <t>AAACCATCGCTGCAGGACCAGGTC</t>
  </si>
  <si>
    <t>GGTTCTCGGCGATCAGCTGG</t>
  </si>
  <si>
    <t>TAGTGGTTCTCGGCGATCAGCTGG</t>
  </si>
  <si>
    <t>AAACCCAGCTGATCGCCGAGAACC</t>
  </si>
  <si>
    <t>GCTCGAGGTACTCGCCCAGG</t>
  </si>
  <si>
    <t>TAGTGCTCGAGGTACTCGCCCAGG</t>
  </si>
  <si>
    <t>AAACCCTGGGCGAGTACCTCGAGC</t>
  </si>
  <si>
    <t>PLES_05591</t>
  </si>
  <si>
    <t>GCGTCGATGGGGTGGGGCAT</t>
  </si>
  <si>
    <t>TAGTGCGTCGATGGGGTGGGGCAT</t>
  </si>
  <si>
    <t>AAACATGCCCCACCCCATCGACGC</t>
  </si>
  <si>
    <t>GACCAGGACGCCGTCGCAGT</t>
  </si>
  <si>
    <t>TAGTGACCAGGACGCCGTCGCAGT</t>
  </si>
  <si>
    <t>AAACACTGCGACGGCGTCCTGGTC</t>
  </si>
  <si>
    <t>CGCCTCGTACATCACGCGCT</t>
  </si>
  <si>
    <t>TAGTCGCCTCGTACATCACGCGCT</t>
  </si>
  <si>
    <t>AAACAGCGCGTGATGTACGAGGCG</t>
  </si>
  <si>
    <t>CAGCTCCTCCAGCGGCGCGT</t>
  </si>
  <si>
    <t>TAGTCAGCTCCTCCAGCGGCGCGT</t>
  </si>
  <si>
    <t>AAACACGCGCCGCTGGAGGAGCTG</t>
  </si>
  <si>
    <t>PLES_05601</t>
  </si>
  <si>
    <t>CATCCAGTATTCCTTGCGAC</t>
  </si>
  <si>
    <t>TAGTCATCCAGTATTCCTTGCGAC</t>
  </si>
  <si>
    <t>AAACGTCGCAAGGAATACTGGATG</t>
  </si>
  <si>
    <t>GGAGATGATGATGTTCACCA</t>
  </si>
  <si>
    <t>TAGTGGAGATGATGATGTTCACCA</t>
  </si>
  <si>
    <t>AAACTGGTGAACATCATCATCTCC</t>
  </si>
  <si>
    <t>GAGCACGACGCTCAGCGCGA</t>
  </si>
  <si>
    <t>TAGTGAGCACGACGCTCAGCGCGA</t>
  </si>
  <si>
    <t>AAACTCGCGCTGAGCGTCGTGCTC</t>
  </si>
  <si>
    <t>GCAGGAGCTTTTCACTGATC</t>
  </si>
  <si>
    <t>TAGTGCAGGAGCTTTTCACTGATC</t>
  </si>
  <si>
    <t>AAACGATCAGTGAAAAGCTCCTGC</t>
  </si>
  <si>
    <t>PLES_05611</t>
  </si>
  <si>
    <t>AGCCGGTCGAGTGGGTCCAT</t>
  </si>
  <si>
    <t>TAGTAGCCGGTCGAGTGGGTCCAT</t>
  </si>
  <si>
    <t>AAACATGGACCCACTCGACCGGCT</t>
  </si>
  <si>
    <t>GCTGGTCGAGGCGGCCCTGC</t>
  </si>
  <si>
    <t>TAGTGCTGGTCGAGGCGGCCCTGC</t>
  </si>
  <si>
    <t>AAACGCAGGGCCGCCTCGACCAGC</t>
  </si>
  <si>
    <t>GCGCCCAGCTGCCCTGTAGC</t>
  </si>
  <si>
    <t>TAGTGCGCCCAGCTGCCCTGTAGC</t>
  </si>
  <si>
    <t>AAACGCTACAGGGCAGCTGGGCGC</t>
  </si>
  <si>
    <t>GCCTCGCCGGGCACCGCTTG</t>
  </si>
  <si>
    <t>TAGTGCCTCGCCGGGCACCGCTTG</t>
  </si>
  <si>
    <t>AAACCAAGCGGTGCCCGGCGAGGC</t>
  </si>
  <si>
    <t>PLES_05621</t>
  </si>
  <si>
    <t>CTCGGTCCAGTTGTTCAGCA</t>
  </si>
  <si>
    <t>TAGTCTCGGTCCAGTTGTTCAGCA</t>
  </si>
  <si>
    <t>AAACTGCTGAACAACTGGACCGAG</t>
  </si>
  <si>
    <t>CGAAGGCTTTTTTCACGGCG</t>
  </si>
  <si>
    <t>TAGTCGAAGGCTTTTTTCACGGCG</t>
  </si>
  <si>
    <t>AAACCGCCGTGAAAAAAGCCTTCG</t>
  </si>
  <si>
    <t>CTTCGGGTGTTGCTTGCCCA</t>
  </si>
  <si>
    <t>TAGTCTTCGGGTGTTGCTTGCCCA</t>
  </si>
  <si>
    <t>AAACTGGGCAAGCAACACCCGAAG</t>
  </si>
  <si>
    <t>TTCCTCCAGCGCGCCATAGG</t>
  </si>
  <si>
    <t>TAGTTTCCTCCAGCGCGCCATAGG</t>
  </si>
  <si>
    <t>AAACCCTATGGCGCGCTGGAGGAA</t>
  </si>
  <si>
    <t>PLES_05631</t>
  </si>
  <si>
    <t>ACGCGGGGGCAGGTCGGACA</t>
  </si>
  <si>
    <t>TAGTACGCGGGGGCAGGTCGGACA</t>
  </si>
  <si>
    <t>AAACTGTCCGACCTGCCCCCGCGT</t>
  </si>
  <si>
    <t>GGCAGGTACGGCCAGAAGGC</t>
  </si>
  <si>
    <t>TAGTGGCAGGTACGGCCAGAAGGC</t>
  </si>
  <si>
    <t>AAACGCCTTCTGGCCGTACCTGCC</t>
  </si>
  <si>
    <t>CAGCACCGAAAGCAGCAACA</t>
  </si>
  <si>
    <t>TAGTCAGCACCGAAAGCAGCAACA</t>
  </si>
  <si>
    <t>AAACTGTTGCTGCTTTCGGTGCTG</t>
  </si>
  <si>
    <t>GACGAAACGGTAGCTGCCGC</t>
  </si>
  <si>
    <t>TAGTGACGAAACGGTAGCTGCCGC</t>
  </si>
  <si>
    <t>AAACGCGGCAGCTACCGTTTCGTC</t>
  </si>
  <si>
    <t>PLES_05641</t>
  </si>
  <si>
    <t>TGGCGATGAGGATGCGGATC</t>
  </si>
  <si>
    <t>TAGTTGGCGATGAGGATGCGGATC</t>
  </si>
  <si>
    <t>AAACGATCCGCATCCTCATCGCCA</t>
  </si>
  <si>
    <t>GCCCAGCGGCGGCAGGAGGA</t>
  </si>
  <si>
    <t>TAGTGCCCAGCGGCGGCAGGAGGA</t>
  </si>
  <si>
    <t>AAACTCCTCCTGCCGCCGCTGGGC</t>
  </si>
  <si>
    <t>CGCCGCCGAAGCCGACTTGC</t>
  </si>
  <si>
    <t>TAGTCGCCGCCGAAGCCGACTTGC</t>
  </si>
  <si>
    <t>AAACGCAAGTCGGCTTCGGCGGCG</t>
  </si>
  <si>
    <t>GAGCAGGATGTTCAGCCAGA</t>
  </si>
  <si>
    <t>TAGTGAGCAGGATGTTCAGCCAGA</t>
  </si>
  <si>
    <t>AAACTCTGGCTGAACATCCTGCTC</t>
  </si>
  <si>
    <t>PLES_05651</t>
  </si>
  <si>
    <t>TGTTCGCATCGTCCAGGTTG</t>
  </si>
  <si>
    <t>TAGTTGTTCGCATCGTCCAGGTTG</t>
  </si>
  <si>
    <t>AAACCAACCTGGACGATGCGAACA</t>
  </si>
  <si>
    <t>GGCTGATGTAGCGCCGGTAC</t>
  </si>
  <si>
    <t>TAGTGGCTGATGTAGCGCCGGTAC</t>
  </si>
  <si>
    <t>AAACGTACCGGCGCTACATCAGCC</t>
  </si>
  <si>
    <t>CGGCCTCGTTCTCGATGAAC</t>
  </si>
  <si>
    <t>TAGTCGGCCTCGTTCTCGATGAAC</t>
  </si>
  <si>
    <t>AAACGTTCATCGAGAACGAGGCCG</t>
  </si>
  <si>
    <t>GCGCCAGGCGTAGGCGTCGT</t>
  </si>
  <si>
    <t>TAGTGCGCCAGGCGTAGGCGTCGT</t>
  </si>
  <si>
    <t>AAACACGACGCCTACGCCTGGCGC</t>
  </si>
  <si>
    <t>PLES_05661</t>
  </si>
  <si>
    <t>CTGAGGCCGAAAGGAATCAT</t>
  </si>
  <si>
    <t>TAGTCTGAGGCCGAAAGGAATCAT</t>
  </si>
  <si>
    <t>AAACATGATTCCTTTCGGCCTCAG</t>
  </si>
  <si>
    <t>AGCGCTCGCGGAATTGTTCG</t>
  </si>
  <si>
    <t>TAGTAGCGCTCGCGGAATTGTTCG</t>
  </si>
  <si>
    <t>AAACCGAACAATTCCGCGAGCGCT</t>
  </si>
  <si>
    <t>CGGCGCGTTGCAGGTCGCGG</t>
  </si>
  <si>
    <t>TAGTCGGCGCGTTGCAGGTCGCGG</t>
  </si>
  <si>
    <t>AAACCCGCGACCTGCAACGCGCCG</t>
  </si>
  <si>
    <t>GCGCTGGATCACGCCCGGCG</t>
  </si>
  <si>
    <t>TAGTGCGCTGGATCACGCCCGGCG</t>
  </si>
  <si>
    <t>AAACCGCCGGGCGTGATCCAGCGC</t>
  </si>
  <si>
    <t>PLES_05671</t>
  </si>
  <si>
    <t>TCGTCCGAGCCAGGCCTCTA</t>
  </si>
  <si>
    <t>TAGTTCGTCCGAGCCAGGCCTCTA</t>
  </si>
  <si>
    <t>AAACTAGAGGCCTGGCTCGGACGA</t>
  </si>
  <si>
    <t>GCGACGAAGGCAGCCGGCAG</t>
  </si>
  <si>
    <t>TAGTGCGACGAAGGCAGCCGGCAG</t>
  </si>
  <si>
    <t>AAACCTGCCGGCTGCCTTCGTCGC</t>
  </si>
  <si>
    <t>GCCGCCGTGCTGCTCCAGAG</t>
  </si>
  <si>
    <t>TAGTGCCGCCGTGCTGCTCCAGAG</t>
  </si>
  <si>
    <t>AAACCTCTGGAGCAGCACGGCGGC</t>
  </si>
  <si>
    <t>GTTGCGTTCCAGCAACTCGT</t>
  </si>
  <si>
    <t>TAGTGTTGCGTTCCAGCAACTCGT</t>
  </si>
  <si>
    <t>AAACACGAGTTGCTGGAACGCAAC</t>
  </si>
  <si>
    <t>PLES_05681</t>
  </si>
  <si>
    <t>GGCGCGGCAGGGAAGGCGGT</t>
  </si>
  <si>
    <t>TAGTGGCGCGGCAGGGAAGGCGGT</t>
  </si>
  <si>
    <t>AAACACCGCCTTCCCTGCCGCGCC</t>
  </si>
  <si>
    <t>CGGGAGAATGAGATGGCCGC</t>
  </si>
  <si>
    <t>TAGTCGGGAGAATGAGATGGCCGC</t>
  </si>
  <si>
    <t>AAACGCGGCCATCTCATTCTCCCG</t>
  </si>
  <si>
    <t>TCGTTCCTCGCCGCCGTGGT</t>
  </si>
  <si>
    <t>TAGTTCGTTCCTCGCCGCCGTGGT</t>
  </si>
  <si>
    <t>AAACACCACGGCGGCGAGGAACGA</t>
  </si>
  <si>
    <t>TGCTGGTAGCCGCCCTTGCA</t>
  </si>
  <si>
    <t>TAGTTGCTGGTAGCCGCCCTTGCA</t>
  </si>
  <si>
    <t>AAACTGCAAGGGCGGCTACCAGCA</t>
  </si>
  <si>
    <t>PLES_05691</t>
  </si>
  <si>
    <t>AGGGAAATGCAGTGGTGGAC</t>
  </si>
  <si>
    <t>TAGTAGGGAAATGCAGTGGTGGAC</t>
  </si>
  <si>
    <t>AAACGTCCACCACTGCATTTCCCT</t>
  </si>
  <si>
    <t>CATGTTCTCTCCTTGCAGTG</t>
  </si>
  <si>
    <t>TAGTCATGTTCTCTCCTTGCAGTG</t>
  </si>
  <si>
    <t>AAACCACTGCAAGGAGAGAACATG</t>
  </si>
  <si>
    <t>AACGCTCGGTGGCGAGGGAT</t>
  </si>
  <si>
    <t>TAGTAACGCTCGGTGGCGAGGGAT</t>
  </si>
  <si>
    <t>AAACATCCCTCGCCACCGAGCGTT</t>
  </si>
  <si>
    <t>CGCGCCAGCCAGGCAGAAAC</t>
  </si>
  <si>
    <t>TAGTCGCGCCAGCCAGGCAGAAAC</t>
  </si>
  <si>
    <t>AAACGTTTCTGCCTGGCTGGCGCG</t>
  </si>
  <si>
    <t>PLES_05701</t>
  </si>
  <si>
    <t>CCCAGACCTGGGCGACTATC</t>
  </si>
  <si>
    <t>TAGTCCCAGACCTGGGCGACTATC</t>
  </si>
  <si>
    <t>AAACGATAGTCGCCCAGGTCTGGG</t>
  </si>
  <si>
    <t>CAGGGCTGCCGGGATAAACC</t>
  </si>
  <si>
    <t>TAGTCAGGGCTGCCGGGATAAACC</t>
  </si>
  <si>
    <t>AAACGGTTTATCCCGGCAGCCCTG</t>
  </si>
  <si>
    <t>TGGCCCAAGGCGATTTGAGC</t>
  </si>
  <si>
    <t>TAGTTGGCCCAAGGCGATTTGAGC</t>
  </si>
  <si>
    <t>AAACGCTCAAATCGCCTTGGGCCA</t>
  </si>
  <si>
    <t>CAGTTCACCGATCTGCCCCT</t>
  </si>
  <si>
    <t>TAGTCAGTTCACCGATCTGCCCCT</t>
  </si>
  <si>
    <t>AAACAGGGGCAGATCGGTGAACTG</t>
  </si>
  <si>
    <t>PLES_05711</t>
  </si>
  <si>
    <t>GCTGCTGCCAGATCCAGAGT</t>
  </si>
  <si>
    <t>TAGTGCTGCTGCCAGATCCAGAGT</t>
  </si>
  <si>
    <t>AAACACTCTGGATCTGGCAGCAGC</t>
  </si>
  <si>
    <t>CAGTTGAACTGCGGCCAGTC</t>
  </si>
  <si>
    <t>TAGTCAGTTGAACTGCGGCCAGTC</t>
  </si>
  <si>
    <t>AAACGACTGGCCGCAGTTCAACTG</t>
  </si>
  <si>
    <t>CAGCAGTGGTGCAAGCGCTT</t>
  </si>
  <si>
    <t>TAGTCAGCAGTGGTGCAAGCGCTT</t>
  </si>
  <si>
    <t>AAACAAGCGCTTGCACCACTGCTG</t>
  </si>
  <si>
    <t>ACGACCCTGAGCCTGGCTAC</t>
  </si>
  <si>
    <t>TAGTACGACCCTGAGCCTGGCTAC</t>
  </si>
  <si>
    <t>AAACGTAGCCAGGCTCAGGGTCGT</t>
  </si>
  <si>
    <t>PLES_05721</t>
  </si>
  <si>
    <t>GGCCAGACACAGGAGAAGCA</t>
  </si>
  <si>
    <t>TAGTGGCCAGACACAGGAGAAGCA</t>
  </si>
  <si>
    <t>AAACTGCTTCTCCTGTGTCTGGCC</t>
  </si>
  <si>
    <t>GTGAGGGCGCCGGCCAGCCC</t>
  </si>
  <si>
    <t>TAGTGTGAGGGCGCCGGCCAGCCC</t>
  </si>
  <si>
    <t>AAACGGGCTGGCCGGCGCCCTCAC</t>
  </si>
  <si>
    <t>GCCAGCCAGGCCCGTTCCTC</t>
  </si>
  <si>
    <t>TAGTGCCAGCCAGGCCCGTTCCTC</t>
  </si>
  <si>
    <t>AAACGAGGAACGGGCCTGGCTGGC</t>
  </si>
  <si>
    <t>CAGGCGGATGCTCGGGTGCT</t>
  </si>
  <si>
    <t>TAGTCAGGCGGATGCTCGGGTGCT</t>
  </si>
  <si>
    <t>AAACAGCACCCGAGCATCCGCCTG</t>
  </si>
  <si>
    <t>PLES_05731</t>
  </si>
  <si>
    <t>rpoD</t>
  </si>
  <si>
    <t>AGATTGCTGTTGCGCTTTTC</t>
  </si>
  <si>
    <t>TAGTAGATTGCTGTTGCGCTTTTC</t>
  </si>
  <si>
    <t>AAACGAAAAGCGCAACAGCAATCT</t>
  </si>
  <si>
    <t>GTATCCCTGCTCACGGCCTC</t>
  </si>
  <si>
    <t>TAGTGTATCCCTGCTCACGGCCTC</t>
  </si>
  <si>
    <t>AAACGAGGCCGTGAGCAGGGATAC</t>
  </si>
  <si>
    <t>CGTTGACCTCCGCGTAAGTC</t>
  </si>
  <si>
    <t>TAGTCGTTGACCTCCGCGTAAGTC</t>
  </si>
  <si>
    <t>AAACGACTTACGCGGAGGTCAACG</t>
  </si>
  <si>
    <t>CGGAAATATCCTCCGGCAGG</t>
  </si>
  <si>
    <t>TAGTCGGAAATATCCTCCGGCAGG</t>
  </si>
  <si>
    <t>AAACCCTGCCGGAGGATATTTCCG</t>
  </si>
  <si>
    <t>PLES_05741</t>
  </si>
  <si>
    <t>dnaG</t>
  </si>
  <si>
    <t>TTGCGGTATCAGGCCGGCCA</t>
  </si>
  <si>
    <t>TAGTTTGCGGTATCAGGCCGGCCA</t>
  </si>
  <si>
    <t>AAACTGGCCGGCCTGATACCGCAA</t>
  </si>
  <si>
    <t>CGATGTCGGTGCGGTTCAGC</t>
  </si>
  <si>
    <t>TAGTCGATGTCGGTGCGGTTCAGC</t>
  </si>
  <si>
    <t>AAACGCTGAACCGCACCGACATCG</t>
  </si>
  <si>
    <t>TCTTGCCGGTTTTCTTCAGT</t>
  </si>
  <si>
    <t>TAGTTCTTGCCGGTTTTCTTCAGT</t>
  </si>
  <si>
    <t>AAACACTGAAGAAAACCGGCAAGA</t>
  </si>
  <si>
    <t>GAGTCTTTTCCTTGTGGAAC</t>
  </si>
  <si>
    <t>TAGTGAGTCTTTTCCTTGTGGAAC</t>
  </si>
  <si>
    <t>AAACGTTCCACAAGGAAAAGACTC</t>
  </si>
  <si>
    <t>PLES_05751</t>
  </si>
  <si>
    <t>GCGGGATTTGATTTCGCTCA</t>
  </si>
  <si>
    <t>TAGTGCGGGATTTGATTTCGCTCA</t>
  </si>
  <si>
    <t>AAACTGAGCGAAATCAAATCCCGC</t>
  </si>
  <si>
    <t>CGACCTTGACGGCGTCGAGG</t>
  </si>
  <si>
    <t>TAGTCGACCTTGACGGCGTCGAGG</t>
  </si>
  <si>
    <t>AAACCCTCGACGCCGTCAAGGTCG</t>
  </si>
  <si>
    <t>GGTCAGCCGCGGCTTGTCCT</t>
  </si>
  <si>
    <t>TAGTGGTCAGCCGCGGCTTGTCCT</t>
  </si>
  <si>
    <t>AAACAGGACAAGCCGCGGCTGACC</t>
  </si>
  <si>
    <t>CGCGAGGGCCAGGCGCAACG</t>
  </si>
  <si>
    <t>TAGTCGCGAGGGCCAGGCGCAACG</t>
  </si>
  <si>
    <t>AAACCGTTGCGCCTGGCCCTCGCG</t>
  </si>
  <si>
    <t>PLES_05761</t>
  </si>
  <si>
    <t>rpsU</t>
  </si>
  <si>
    <t>TTCTCTTTTACTTTGACGGC</t>
  </si>
  <si>
    <t>TAGTTTCTCTTTTACTTTGACGGC</t>
  </si>
  <si>
    <t>AAACGCCGTCAAAGTAAAAGAGAA</t>
  </si>
  <si>
    <t>CGACGCAGGGCTACGTCGAA</t>
  </si>
  <si>
    <t>TAGTCGACGCAGGGCTACGTCGAA</t>
  </si>
  <si>
    <t>AAACTTCGACGTAGCCCTGCGTCG</t>
  </si>
  <si>
    <t>CAGTACACCTGCTTTTTCGC</t>
  </si>
  <si>
    <t>TAGTCAGTACACCTGCTTTTTCGC</t>
  </si>
  <si>
    <t>AAACGCGAAAAAGCAGGTGTACTG</t>
  </si>
  <si>
    <t>TGGGCTTCTCGTAGAACTCG</t>
  </si>
  <si>
    <t>TAGTTGGGCTTCTCGTAGAACTCG</t>
  </si>
  <si>
    <t>AAACCGAGTTCTACGAGAAGCCCA</t>
  </si>
  <si>
    <t>PLES_05771</t>
  </si>
  <si>
    <t>gcp</t>
  </si>
  <si>
    <t>TCCAGTCCCAGCACGCGCAT</t>
  </si>
  <si>
    <t>TAGTTCCAGTCCCAGCACGCGCAT</t>
  </si>
  <si>
    <t>AAACATGCGCGTGCTGGGACTGGA</t>
  </si>
  <si>
    <t>GCTGTCGTAAAGGGCGACGC</t>
  </si>
  <si>
    <t>TAGTGCTGTCGTAAAGGGCGACGC</t>
  </si>
  <si>
    <t>AAACGCGTCGCCCTTTACGACAGC</t>
  </si>
  <si>
    <t>CGACGCCGCCGTAGACGCGA</t>
  </si>
  <si>
    <t>TAGTCGACGCCGCCGTAGACGCGA</t>
  </si>
  <si>
    <t>AAACTCGCGTCTACGGCGGCGTCG</t>
  </si>
  <si>
    <t>TGGTCGCGCGAGGCCAGCTC</t>
  </si>
  <si>
    <t>TAGTTGGTCGCGCGAGGCCAGCTC</t>
  </si>
  <si>
    <t>AAACGAGCTGGCCTCGCGCGACCA</t>
  </si>
  <si>
    <t>PLES_05781</t>
  </si>
  <si>
    <t>GATCGCCAGTAGCCAGACCA</t>
  </si>
  <si>
    <t>TAGTGATCGCCAGTAGCCAGACCA</t>
  </si>
  <si>
    <t>AAACTGGTCTGGCTACTGGCGATC</t>
  </si>
  <si>
    <t>GGGAACCGAGCAGGTAGGCG</t>
  </si>
  <si>
    <t>TAGTGGGAACCGAGCAGGTAGGCG</t>
  </si>
  <si>
    <t>AAACCGCCTACCTGCTCGGTTCCC</t>
  </si>
  <si>
    <t>GAGCAGGACGGCGAAGGAGA</t>
  </si>
  <si>
    <t>TAGTGAGCAGGACGGCGAAGGAGA</t>
  </si>
  <si>
    <t>AAACTCTCCTTCGCCGTCCTGCTC</t>
  </si>
  <si>
    <t>GGTCCTGGGTGCCGAACCAG</t>
  </si>
  <si>
    <t>TAGTGGTCCTGGGTGCCGAACCAG</t>
  </si>
  <si>
    <t>AAACCTGGTTCGGCACCCAGGACC</t>
  </si>
  <si>
    <t>PLES_05791</t>
  </si>
  <si>
    <t>folB</t>
  </si>
  <si>
    <t>CCAGTCGTACACGCCGATGA</t>
  </si>
  <si>
    <t>TAGTCCAGTCGTACACGCCGATGA</t>
  </si>
  <si>
    <t>AAACTCATCGGCGTGTACGACTGG</t>
  </si>
  <si>
    <t>GGTCCAGGCGCAGGCACTGA</t>
  </si>
  <si>
    <t>TAGTGGTCCAGGCGCAGGCACTGA</t>
  </si>
  <si>
    <t>AAACTCAGTGCCTGCGCCTGGACC</t>
  </si>
  <si>
    <t>GGTTGTCCCAGCCCAGGGTC</t>
  </si>
  <si>
    <t>TAGTGGTTGTCCCAGCCCAGGGTC</t>
  </si>
  <si>
    <t>AAACGACCCTGGGCTGGGACAACC</t>
  </si>
  <si>
    <t>CGTCGCCCGCGGCGGCCGGT</t>
  </si>
  <si>
    <t>TAGTCGTCGCCCGCGGCGGCCGGT</t>
  </si>
  <si>
    <t>AAACACCGGCCGCCGCGGGCGACG</t>
  </si>
  <si>
    <t>PLES_05801</t>
  </si>
  <si>
    <t>TGCCGAGGCCGAGGTAGACC</t>
  </si>
  <si>
    <t>TAGTTGCCGAGGCCGAGGTAGACC</t>
  </si>
  <si>
    <t>AAACGGTCTACCTCGGCCTCGGCA</t>
  </si>
  <si>
    <t>CATCGAGGCCGGCATGCAGG</t>
  </si>
  <si>
    <t>TAGTCATCGAGGCCGGCATGCAGG</t>
  </si>
  <si>
    <t>AAACCCTGCATGCCGGCCTCGATG</t>
  </si>
  <si>
    <t>GCGAGCAACGCAGGTCATGA</t>
  </si>
  <si>
    <t>TAGTGCGAGCAACGCAGGTCATGA</t>
  </si>
  <si>
    <t>AAACTCATGACCTGCGTTGCTCGC</t>
  </si>
  <si>
    <t>ACCGGCTCGCTCTCGAACAC</t>
  </si>
  <si>
    <t>TAGTACCGGCTCGCTCTCGAACAC</t>
  </si>
  <si>
    <t>AAACGTGTTCGAGAGCGAGCCGGT</t>
  </si>
  <si>
    <t>PLES_05811</t>
  </si>
  <si>
    <t>cca</t>
  </si>
  <si>
    <t>CCGACCTTGTAAATCTGCAT</t>
  </si>
  <si>
    <t>TAGTCCGACCTTGTAAATCTGCAT</t>
  </si>
  <si>
    <t>AAACATGCAGATTTACAAGGTCGG</t>
  </si>
  <si>
    <t>GCCGAGAAGGCGATCGCGCA</t>
  </si>
  <si>
    <t>TAGTGCCGAGAAGGCGATCGCGCA</t>
  </si>
  <si>
    <t>AAACTGCGCGATCGCCTTCTCGGC</t>
  </si>
  <si>
    <t>AGTCGATATCGGTGACCGGA</t>
  </si>
  <si>
    <t>TAGTAGTCGATATCGGTGACCGGA</t>
  </si>
  <si>
    <t>AAACTCCGGTCACCGATATCGACT</t>
  </si>
  <si>
    <t>GCCCACCGGGCGGTAGCCGC</t>
  </si>
  <si>
    <t>TAGTGCCCACCGGGCGGTAGCCGC</t>
  </si>
  <si>
    <t>AAACGCGGCTACCGCCCGGTGGGC</t>
  </si>
  <si>
    <t>PLES_05821</t>
  </si>
  <si>
    <t>GACGATGGCGAACAGGCGCA</t>
  </si>
  <si>
    <t>TAGTGACGATGGCGAACAGGCGCA</t>
  </si>
  <si>
    <t>AAACTGCGCCTGTTCGCCATCGTC</t>
  </si>
  <si>
    <t>TGGCCAGGACGAGGCAGAGC</t>
  </si>
  <si>
    <t>TAGTTGGCCAGGACGAGGCAGAGC</t>
  </si>
  <si>
    <t>AAACGCTCTGCCTCGTCCTGGCCA</t>
  </si>
  <si>
    <t>GGGGATGTGGCTGGCGCAGG</t>
  </si>
  <si>
    <t>TAGTGGGGATGTGGCTGGCGCAGG</t>
  </si>
  <si>
    <t>AAACCCTGCGCCAGCCACATCCCC</t>
  </si>
  <si>
    <t>GGATGGGTCACCCGGGCGCT</t>
  </si>
  <si>
    <t>TAGTGGATGGGTCACCCGGGCGCT</t>
  </si>
  <si>
    <t>AAACAGCGCCCGGGTGACCCATCC</t>
  </si>
  <si>
    <t>PLES_05831</t>
  </si>
  <si>
    <t>CCGAGCCGGTGGCGATGGGC</t>
  </si>
  <si>
    <t>TAGTCCGAGCCGGTGGCGATGGGC</t>
  </si>
  <si>
    <t>AAACGCCCATCGCCACCGGCTCGG</t>
  </si>
  <si>
    <t>GTACTGCTGGATCAGCTCGA</t>
  </si>
  <si>
    <t>TAGTGTACTGCTGGATCAGCTCGA</t>
  </si>
  <si>
    <t>AAACTCGAGCTGATCCAGCAGTAC</t>
  </si>
  <si>
    <t>GGTATCCAGGGCATAGCGCT</t>
  </si>
  <si>
    <t>TAGTGGTATCCAGGGCATAGCGCT</t>
  </si>
  <si>
    <t>AAACAGCGCTATGCCCTGGATACC</t>
  </si>
  <si>
    <t>CACCTCGATCTGGTTCGGAT</t>
  </si>
  <si>
    <t>TAGTCACCTCGATCTGGTTCGGAT</t>
  </si>
  <si>
    <t>AAACATCCGAACCAGATCGAGGTG</t>
  </si>
  <si>
    <t>PLES_05841</t>
  </si>
  <si>
    <t>TGTTCTTGCCGTTCAGACGC</t>
  </si>
  <si>
    <t>TAGTTGTTCTTGCCGTTCAGACGC</t>
  </si>
  <si>
    <t>AAACGCGTCTGAACGGCAAGAACA</t>
  </si>
  <si>
    <t>AGCGCCTCAGGAAGCGCTGG</t>
  </si>
  <si>
    <t>TAGTAGCGCCTCAGGAAGCGCTGG</t>
  </si>
  <si>
    <t>AAACCCAGCGCTTCCTGAGGCGCT</t>
  </si>
  <si>
    <t>CGGCCTTCTTGATGTGTTCA</t>
  </si>
  <si>
    <t>TAGTCGGCCTTCTTGATGTGTTCA</t>
  </si>
  <si>
    <t>AAACTGAACACATCAAGAAGGCCG</t>
  </si>
  <si>
    <t>CCGGCTGACGGCCTCCTCGA</t>
  </si>
  <si>
    <t>TAGTCCGGCTGACGGCCTCCTCGA</t>
  </si>
  <si>
    <t>AAACTCGAGGAGGCCGTCAGCCGG</t>
  </si>
  <si>
    <t>PLES_05851</t>
  </si>
  <si>
    <t>GGGTCGCTTCGAAGCGTTCC</t>
  </si>
  <si>
    <t>TAGTGGGTCGCTTCGAAGCGTTCC</t>
  </si>
  <si>
    <t>AAACGGAACGCTTCGAAGCGACCC</t>
  </si>
  <si>
    <t>GAGGGAATATTCCTCTTGAC</t>
  </si>
  <si>
    <t>TAGTGAGGGAATATTCCTCTTGAC</t>
  </si>
  <si>
    <t>AAACGTCAAGAGGAATATTCCCTC</t>
  </si>
  <si>
    <t>TGCAGAGGTCGAGATATTCC</t>
  </si>
  <si>
    <t>TAGTTGCAGAGGTCGAGATATTCC</t>
  </si>
  <si>
    <t>AAACGGAATATCTCGACCTCTGCA</t>
  </si>
  <si>
    <t>ACCGAGGTGTCCAGCAACTC</t>
  </si>
  <si>
    <t>TAGTACCGAGGTGTCCAGCAACTC</t>
  </si>
  <si>
    <t>AAACGAGTTGCTGGACACCTCGGT</t>
  </si>
  <si>
    <t>PLES_05861</t>
  </si>
  <si>
    <t>TTCGGGGGCGATGCGCTGGA</t>
  </si>
  <si>
    <t>TAGTTTCGGGGGCGATGCGCTGGA</t>
  </si>
  <si>
    <t>AAACTCCAGCGCATCGCCCCCGAA</t>
  </si>
  <si>
    <t>GCCGTTTTCGCGGAGCTGGC</t>
  </si>
  <si>
    <t>TAGTGCCGTTTTCGCGGAGCTGGC</t>
  </si>
  <si>
    <t>AAACGCCAGCTCCGCGAAAACGGC</t>
  </si>
  <si>
    <t>GGTCGCGGATGTCGACCACC</t>
  </si>
  <si>
    <t>TAGTGGTCGCGGATGTCGACCACC</t>
  </si>
  <si>
    <t>AAACGGTGGTCGACATCCGCGACC</t>
  </si>
  <si>
    <t>GGCCGACAGCGAAGCTCTGC</t>
  </si>
  <si>
    <t>TAGTGGCCGACAGCGAAGCTCTGC</t>
  </si>
  <si>
    <t>AAACGCAGAGCTTCGCTGTCGGCC</t>
  </si>
  <si>
    <t>PLES_05871</t>
  </si>
  <si>
    <t>apaH</t>
  </si>
  <si>
    <t>GCAGGCATTTCAGGGGATCC</t>
  </si>
  <si>
    <t>TAGTGCAGGCATTTCAGGGGATCC</t>
  </si>
  <si>
    <t>AAACGGATCCCCTGAAATGCCTGC</t>
  </si>
  <si>
    <t>AGCCACAGGCGGTCCTTGGC</t>
  </si>
  <si>
    <t>TAGTAGCCACAGGCGGTCCTTGGC</t>
  </si>
  <si>
    <t>AAACGCCAAGGACCGCCTGTGGCT</t>
  </si>
  <si>
    <t>ACTGCGGGCCGCGGTTGACC</t>
  </si>
  <si>
    <t>TAGTACTGCGGGCCGCGGTTGACC</t>
  </si>
  <si>
    <t>AAACGGTCAACCGCGGCCCGCAGT</t>
  </si>
  <si>
    <t>GAGGAAGCGCAGCGTCTCCA</t>
  </si>
  <si>
    <t>TAGTGAGGAAGCGCAGCGTCTCCA</t>
  </si>
  <si>
    <t>AAACTGGAGACGCTGCGCTTCCTC</t>
  </si>
  <si>
    <t>PLES_05881</t>
  </si>
  <si>
    <t>CCTGACGTTGACCTGGTGCT</t>
  </si>
  <si>
    <t>TAGTCCTGACGTTGACCTGGTGCT</t>
  </si>
  <si>
    <t>AAACAGCACCAGGTCAACGTCAGG</t>
  </si>
  <si>
    <t>GGACTGTTCCGGAAGGTAGC</t>
  </si>
  <si>
    <t>TAGTGGACTGTTCCGGAAGGTAGC</t>
  </si>
  <si>
    <t>AAACGCTACCTTCCGGAACAGTCC</t>
  </si>
  <si>
    <t>GAAACGGTTCTGCTCCGGGG</t>
  </si>
  <si>
    <t>TAGTGAAACGGTTCTGCTCCGGGG</t>
  </si>
  <si>
    <t>AAACCCCCGGAGCAGAACCGTTTC</t>
  </si>
  <si>
    <t>GATGGTCACCGTGTAGGCGA</t>
  </si>
  <si>
    <t>TAGTGATGGTCACCGTGTAGGCGA</t>
  </si>
  <si>
    <t>AAACTCGCCTACACGGTGACCATC</t>
  </si>
  <si>
    <t>PLES_05891</t>
  </si>
  <si>
    <t>ksgA</t>
  </si>
  <si>
    <t>TGTTGGTAAAGCTCGGACAT</t>
  </si>
  <si>
    <t>TAGTTGTTGGTAAAGCTCGGACAT</t>
  </si>
  <si>
    <t>AAACATGTCCGAGCTTTACCAACA</t>
  </si>
  <si>
    <t>CGGCATCGTGCAGGAAGTTC</t>
  </si>
  <si>
    <t>TAGTCGGCATCGTGCAGGAAGTTC</t>
  </si>
  <si>
    <t>AAACGAACTTCCTGCACGATGCCG</t>
  </si>
  <si>
    <t>GAGGATGCGGTGAATCACCC</t>
  </si>
  <si>
    <t>TAGTGAGGATGCGGTGAATCACCC</t>
  </si>
  <si>
    <t>AAACGGGTGATTCACCGCATCCTC</t>
  </si>
  <si>
    <t>CCTCGCGGGCATGGATGGCA</t>
  </si>
  <si>
    <t>TAGTCCTCGCGGGCATGGATGGCA</t>
  </si>
  <si>
    <t>AAACTGCCATCCATGCCCGCGAGG</t>
  </si>
  <si>
    <t>PLES_05901</t>
  </si>
  <si>
    <t>pdxA</t>
  </si>
  <si>
    <t>CCGATACCTGCCGGCTCGCC</t>
  </si>
  <si>
    <t>TAGTCCGATACCTGCCGGCTCGCC</t>
  </si>
  <si>
    <t>AAACGGCGAGCCGGCAGGTATCGG</t>
  </si>
  <si>
    <t>GCGAGCAGCAGGCACAGATC</t>
  </si>
  <si>
    <t>TAGTGCGAGCAGCAGGCACAGATC</t>
  </si>
  <si>
    <t>AAACGATCTGTGCCTGCTGCTCGC</t>
  </si>
  <si>
    <t>GGGGTGGGGCTGGGCGGAGC</t>
  </si>
  <si>
    <t>TAGTGGGGTGGGGCTGGGCGGAGC</t>
  </si>
  <si>
    <t>AAACGCTCCGCCCAGCCCCACCCC</t>
  </si>
  <si>
    <t>CGGCTGGCGATGGCGATCAG</t>
  </si>
  <si>
    <t>TAGTCGGCTGGCGATGGCGATCAG</t>
  </si>
  <si>
    <t>AAACCTGATCGCCATCGCCAGCCG</t>
  </si>
  <si>
    <t>PLES_05911</t>
  </si>
  <si>
    <t>surA</t>
  </si>
  <si>
    <t>CCAATGCAAGGGGGCGCAGC</t>
  </si>
  <si>
    <t>TAGTCCAATGCAAGGGGGCGCAGC</t>
  </si>
  <si>
    <t>AAACGCTGCGCCCCCTTGCATTGG</t>
  </si>
  <si>
    <t>CGGCATGCGCGAAGGAGCAA</t>
  </si>
  <si>
    <t>TAGTCGGCATGCGCGAAGGAGCAA</t>
  </si>
  <si>
    <t>AAACTTGCTCCTTCGCGCATGCCG</t>
  </si>
  <si>
    <t>CCGGTCCAGTGGTACCACTT</t>
  </si>
  <si>
    <t>TAGTCCGGTCCAGTGGTACCACTT</t>
  </si>
  <si>
    <t>AAACAAGTGGTACCACTGGACCGG</t>
  </si>
  <si>
    <t>GATCACATCGTTGTCGACGA</t>
  </si>
  <si>
    <t>TAGTGATCACATCGTTGTCGACGA</t>
  </si>
  <si>
    <t>AAACTCGTCGACAACGATGTGATC</t>
  </si>
  <si>
    <t>PLES_05921</t>
  </si>
  <si>
    <t>ostA</t>
  </si>
  <si>
    <t>AAACTTTCTTCGAAACACGA</t>
  </si>
  <si>
    <t>TAGTAAACTTTCTTCGAAACACGA</t>
  </si>
  <si>
    <t>AAACTCGTGTTTCGAAGAAAGTTT</t>
  </si>
  <si>
    <t>CTGCAGAGCCAGCAGGCTGC</t>
  </si>
  <si>
    <t>TAGTCTGCAGAGCCAGCAGGCTGC</t>
  </si>
  <si>
    <t>AAACGCAGCCTGCTGGCTCTGCAG</t>
  </si>
  <si>
    <t>TGTACAGTCAATGCTGCGAC</t>
  </si>
  <si>
    <t>TAGTTGTACAGTCAATGCTGCGAC</t>
  </si>
  <si>
    <t>AAACGTCGCAGCATTGACTGTACA</t>
  </si>
  <si>
    <t>CTTGCAGTCGAACTGATCGG</t>
  </si>
  <si>
    <t>TAGTCTTGCAGTCGAACTGATCGG</t>
  </si>
  <si>
    <t>AAACCCGATCAGTTCGACTGCAAG</t>
  </si>
  <si>
    <t>PLES_05931</t>
  </si>
  <si>
    <t>GCGATTCAGCTGCTGGAAAC</t>
  </si>
  <si>
    <t>TAGTGCGATTCAGCTGCTGGAAAC</t>
  </si>
  <si>
    <t>AAACGTTTCCAGCAGCTGAATCGC</t>
  </si>
  <si>
    <t>CCTTCGGCAACGAACAACTC</t>
  </si>
  <si>
    <t>TAGTCCTTCGGCAACGAACAACTC</t>
  </si>
  <si>
    <t>AAACGAGTTGTTCGTTGCCGAAGG</t>
  </si>
  <si>
    <t>TGGCCGGGATCAGTTCGGCG</t>
  </si>
  <si>
    <t>TAGTTGGCCGGGATCAGTTCGGCG</t>
  </si>
  <si>
    <t>AAACCGCCGAACTGATCCCGGCCA</t>
  </si>
  <si>
    <t>ACGGAAGCTGGCGTCGCTAC</t>
  </si>
  <si>
    <t>TAGTACGGAAGCTGGCGTCGCTAC</t>
  </si>
  <si>
    <t>AAACGTAGCGACGCCAGCTTCCGT</t>
  </si>
  <si>
    <t>PLES_05941</t>
  </si>
  <si>
    <t>GCTCGCCACGCCCGGCGGCG</t>
  </si>
  <si>
    <t>TAGTGCTCGCCACGCCCGGCGGCG</t>
  </si>
  <si>
    <t>AAACCGCCGCCGGGCGTGGCGAGC</t>
  </si>
  <si>
    <t>TTGGGCGTGTGCAGGGTGGT</t>
  </si>
  <si>
    <t>TAGTTTGGGCGTGTGCAGGGTGGT</t>
  </si>
  <si>
    <t>AAACACCACCCTGCACACGCCCAA</t>
  </si>
  <si>
    <t>ACGCCGGCGGCCTCGATCAG</t>
  </si>
  <si>
    <t>TAGTACGCCGGCGGCCTCGATCAG</t>
  </si>
  <si>
    <t>AAACCTGATCGAGGCCGCCGGCGT</t>
  </si>
  <si>
    <t>AGCAACTGACGCTCGATCAA</t>
  </si>
  <si>
    <t>TAGTAGCAACTGACGCTCGATCAA</t>
  </si>
  <si>
    <t>AAACTTGATCGAGCGTCAGTTGCT</t>
  </si>
  <si>
    <t>PLES_05951</t>
  </si>
  <si>
    <t>CCGGCTCCGATCAGCGTAGC</t>
  </si>
  <si>
    <t>TAGTCCGGCTCCGATCAGCGTAGC</t>
  </si>
  <si>
    <t>AAACGCTACGCTGATCGGAGCCGG</t>
  </si>
  <si>
    <t>GATGCTGGCCAGGGCCCAGC</t>
  </si>
  <si>
    <t>TAGTGATGCTGGCCAGGGCCCAGC</t>
  </si>
  <si>
    <t>AAACGCTGGGCCCTGGCCAGCATC</t>
  </si>
  <si>
    <t>AGGACTCCAGGCGCAACCTG</t>
  </si>
  <si>
    <t>TAGTAGGACTCCAGGCGCAACCTG</t>
  </si>
  <si>
    <t>AAACCAGGTTGCGCCTGGAGTCCT</t>
  </si>
  <si>
    <t>ACGCCATCTCCTCGCGCGCC</t>
  </si>
  <si>
    <t>TAGTACGCCATCTCCTCGCGCGCC</t>
  </si>
  <si>
    <t>AAACGGCGCGCGAGGAGATGGCGT</t>
  </si>
  <si>
    <t>PLES_05961</t>
  </si>
  <si>
    <t>AGTAGAGAGAAGGCCGGCAT</t>
  </si>
  <si>
    <t>TAGTAGTAGAGAGAAGGCCGGCAT</t>
  </si>
  <si>
    <t>AAACATGCCGGCCTTCTCTCTACT</t>
  </si>
  <si>
    <t>GGCAGCAGGGCGGAGGGCTT</t>
  </si>
  <si>
    <t>TAGTGGCAGCAGGGCGGAGGGCTT</t>
  </si>
  <si>
    <t>AAACAAGCCCTCCGCCCTGCTGCC</t>
  </si>
  <si>
    <t>AAAGCGGCGGCCAATAGCAG</t>
  </si>
  <si>
    <t>TAGTAAAGCGGCGGCCAATAGCAG</t>
  </si>
  <si>
    <t>AAACCTGCTATTGGCCGCCGCTTT</t>
  </si>
  <si>
    <t>CATGAACGAAAGCCGGCGGC</t>
  </si>
  <si>
    <t>TAGTCATGAACGAAAGCCGGCGGC</t>
  </si>
  <si>
    <t>AAACGCCGCCGGCTTTCGTTCATG</t>
  </si>
  <si>
    <t>PLES_05971</t>
  </si>
  <si>
    <t>ACTCCTCCGCTCGCACGGGC</t>
  </si>
  <si>
    <t>TAGTACTCCTCCGCTCGCACGGGC</t>
  </si>
  <si>
    <t>AAACGCCCGTGCGAGCGGAGGAGT</t>
  </si>
  <si>
    <t>TAGCTCCGCCGTCAGCGGCA</t>
  </si>
  <si>
    <t>TAGTTAGCTCCGCCGTCAGCGGCA</t>
  </si>
  <si>
    <t>AAACTGCCGCTGACGGCGGAGCTA</t>
  </si>
  <si>
    <t>TTCCCGATGCTCCGCCAGCC</t>
  </si>
  <si>
    <t>TAGTTTCCCGATGCTCCGCCAGCC</t>
  </si>
  <si>
    <t>AAACGGCTGGCGGAGCATCGGGAA</t>
  </si>
  <si>
    <t>GTACTGGGCATAGGGCGCTT</t>
  </si>
  <si>
    <t>TAGTGTACTGGGCATAGGGCGCTT</t>
  </si>
  <si>
    <t>AAACAAGCGCCCTATGCCCAGTAC</t>
  </si>
  <si>
    <t>PLES_05981</t>
  </si>
  <si>
    <t>GGTCTTCAGCGACCAGGACT</t>
  </si>
  <si>
    <t>TAGTGGTCTTCAGCGACCAGGACT</t>
  </si>
  <si>
    <t>AAACAGTCCTGGTCGCTGAAGACC</t>
  </si>
  <si>
    <t>TGCCTTCCCTGACGATCGTG</t>
  </si>
  <si>
    <t>TAGTTGCCTTCCCTGACGATCGTG</t>
  </si>
  <si>
    <t>AAACCACGATCGTCAGGGAAGGCA</t>
  </si>
  <si>
    <t>GCCGACCACCTGCAGGTCCT</t>
  </si>
  <si>
    <t>TAGTGCCGACCACCTGCAGGTCCT</t>
  </si>
  <si>
    <t>AAACAGGACCTGCAGGTGGTCGGC</t>
  </si>
  <si>
    <t>CAGCAACTGCTCGCCATTGG</t>
  </si>
  <si>
    <t>TAGTCAGCAACTGCTCGCCATTGG</t>
  </si>
  <si>
    <t>AAACCCAATGGCGAGCAGTTGCTG</t>
  </si>
  <si>
    <t>PLES_05991</t>
  </si>
  <si>
    <t>AACAGGCCCGTCCTCATGGC</t>
  </si>
  <si>
    <t>TAGTAACAGGCCCGTCCTCATGGC</t>
  </si>
  <si>
    <t>AAACGCCATGAGGACGGGCCTGTT</t>
  </si>
  <si>
    <t>GGGCGCGGTAACTCCGAGAA</t>
  </si>
  <si>
    <t>TAGTGGGCGCGGTAACTCCGAGAA</t>
  </si>
  <si>
    <t>AAACTTCTCGGAGTTACCGCGCCC</t>
  </si>
  <si>
    <t>GTCACGTATTCCGCCCAGGC</t>
  </si>
  <si>
    <t>TAGTGTCACGTATTCCGCCCAGGC</t>
  </si>
  <si>
    <t>AAACGCCTGGGCGGAATACGTGAC</t>
  </si>
  <si>
    <t>GGCGCCGCCGAAGGAAATCA</t>
  </si>
  <si>
    <t>TAGTGGCGCCGCCGAAGGAAATCA</t>
  </si>
  <si>
    <t>AAACTGATTTCCTTCGGCGGCGCC</t>
  </si>
  <si>
    <t>PLES_06001</t>
  </si>
  <si>
    <t>CACATCGCCGCCTTGAGTCT</t>
  </si>
  <si>
    <t>TAGTCACATCGCCGCCTTGAGTCT</t>
  </si>
  <si>
    <t>AAACAGACTCAAGGCGGCGATGTG</t>
  </si>
  <si>
    <t>CGTAGCTTTTCTGCACGCCA</t>
  </si>
  <si>
    <t>TAGTCGTAGCTTTTCTGCACGCCA</t>
  </si>
  <si>
    <t>AAACTGGCGTGCAGAAAAGCTACG</t>
  </si>
  <si>
    <t>GTTGAGATCCTTCACGATGA</t>
  </si>
  <si>
    <t>TAGTGTTGAGATCCTTCACGATGA</t>
  </si>
  <si>
    <t>AAACTCATCGTGAAGGATCTCAAC</t>
  </si>
  <si>
    <t>ATTCGCCCTTGCGAATGTCC</t>
  </si>
  <si>
    <t>TAGTATTCGCCCTTGCGAATGTCC</t>
  </si>
  <si>
    <t>AAACGGACATTCGCAAGGGCGAAT</t>
  </si>
  <si>
    <t>PLES_06011</t>
  </si>
  <si>
    <t>CTTCAGGCTGGCCGCTTTCA</t>
  </si>
  <si>
    <t>TAGTCTTCAGGCTGGCCGCTTTCA</t>
  </si>
  <si>
    <t>AAACTGAAAGCGGCCAGCCTGAAG</t>
  </si>
  <si>
    <t>CACGGTCAGGTCCACCGCCA</t>
  </si>
  <si>
    <t>TAGTCACGGTCAGGTCCACCGCCA</t>
  </si>
  <si>
    <t>AAACTGGCGGTGGACCTGACCGTG</t>
  </si>
  <si>
    <t>GCTCTTGTTGGCCCCGCCGA</t>
  </si>
  <si>
    <t>TAGTGCTCTTGTTGGCCCCGCCGA</t>
  </si>
  <si>
    <t>AAACTCGGCGGGGCCAACAAGAGC</t>
  </si>
  <si>
    <t>CTCGTAGAACGCCTTGATCT</t>
  </si>
  <si>
    <t>TAGTCTCGTAGAACGCCTTGATCT</t>
  </si>
  <si>
    <t>AAACAGATCAAGGCGTTCTACGAG</t>
  </si>
  <si>
    <t>PLES_06021</t>
  </si>
  <si>
    <t>CTGGGACATGGGCACAGCTG</t>
  </si>
  <si>
    <t>TAGTCTGGGACATGGGCACAGCTG</t>
  </si>
  <si>
    <t>AAACCAGCTGTGCCCATGTCCCAG</t>
  </si>
  <si>
    <t>TTGCTTGAGGGTGCTGCCGG</t>
  </si>
  <si>
    <t>TAGTTTGCTTGAGGGTGCTGCCGG</t>
  </si>
  <si>
    <t>AAACCCGGCAGCACCCTCAAGCAA</t>
  </si>
  <si>
    <t>CTTCAGGCGGTTCATCCGCT</t>
  </si>
  <si>
    <t>TAGTCTTCAGGCGGTTCATCCGCT</t>
  </si>
  <si>
    <t>AAACAGCGGATGAACCGCCTGAAG</t>
  </si>
  <si>
    <t>CCAGGAAGGCCAGCAGGGGC</t>
  </si>
  <si>
    <t>TAGTCCAGGAAGGCCAGCAGGGGC</t>
  </si>
  <si>
    <t>AAACGCCCCTGCTGGCCTTCCTGG</t>
  </si>
  <si>
    <t>PLES_06031</t>
  </si>
  <si>
    <t>CGCTCGACCGGGGACATGTA</t>
  </si>
  <si>
    <t>TAGTCGCTCGACCGGGGACATGTA</t>
  </si>
  <si>
    <t>AAACTACATGTCCCCGGTCGAGCG</t>
  </si>
  <si>
    <t>TGCGCAGGGAGTAGAACCAC</t>
  </si>
  <si>
    <t>TAGTTGCGCAGGGAGTAGAACCAC</t>
  </si>
  <si>
    <t>AAACGTGGTTCTACTCCCTGCGCA</t>
  </si>
  <si>
    <t>GTACCAGGAACAGCAGTACC</t>
  </si>
  <si>
    <t>TAGTGTACCAGGAACAGCAGTACC</t>
  </si>
  <si>
    <t>AAACGGTACTGCTGTTCCTGGTAC</t>
  </si>
  <si>
    <t>AGCGGCACGATGACCAGCAC</t>
  </si>
  <si>
    <t>TAGTAGCGGCACGATGACCAGCAC</t>
  </si>
  <si>
    <t>AAACGTGCTGGTCATCGTGCCGCT</t>
  </si>
  <si>
    <t>PLES_06041</t>
  </si>
  <si>
    <t>rpe</t>
  </si>
  <si>
    <t>ATCGACGGAGCGATGGCGAA</t>
  </si>
  <si>
    <t>TAGTATCGACGGAGCGATGGCGAA</t>
  </si>
  <si>
    <t>AAACTTCGCCATCGCTCCGTCGAT</t>
  </si>
  <si>
    <t>GGCGGGCGAAATCGGCGGAA</t>
  </si>
  <si>
    <t>TAGTGGCGGGCGAAATCGGCGGAA</t>
  </si>
  <si>
    <t>AAACTTCCGCCGATTTCGCCCGCC</t>
  </si>
  <si>
    <t>CCTTGTCCACGTCCTCGCCC</t>
  </si>
  <si>
    <t>TAGTCCTTGTCCACGTCCTCGCCC</t>
  </si>
  <si>
    <t>AAACGGGCGAGGACGTGGACAAGG</t>
  </si>
  <si>
    <t>GTGAACGATGTCGGCACCGG</t>
  </si>
  <si>
    <t>TAGTGTGAACGATGTCGGCACCGG</t>
  </si>
  <si>
    <t>AAACCCGGTGCCGACATCGTTCAC</t>
  </si>
  <si>
    <t>PLES_06051</t>
  </si>
  <si>
    <t>GGCAGGCGCGTGGCGAAGAA</t>
  </si>
  <si>
    <t>TAGTGGCAGGCGCGTGGCGAAGAA</t>
  </si>
  <si>
    <t>AAACTTCTTCGCCACGCGCCTGCC</t>
  </si>
  <si>
    <t>AGGTCGAACATCACCAGACG</t>
  </si>
  <si>
    <t>TAGTAGGTCGAACATCACCAGACG</t>
  </si>
  <si>
    <t>AAACCGTCTGGTGATGTTCGACCT</t>
  </si>
  <si>
    <t>AATCGACCAGCGTGCCATCC</t>
  </si>
  <si>
    <t>TAGTAATCGACCAGCGTGCCATCC</t>
  </si>
  <si>
    <t>AAACGGATGGCACGCTGGTCGATT</t>
  </si>
  <si>
    <t>CGCGGCGGTGAGGTCGGGAA</t>
  </si>
  <si>
    <t>TAGTCGCGGCGGTGAGGTCGGGAA</t>
  </si>
  <si>
    <t>AAACTTCCCGACCTCACCGCCGCG</t>
  </si>
  <si>
    <t>PLES_06061</t>
  </si>
  <si>
    <t>trpE</t>
  </si>
  <si>
    <t>CGGGATGCGGTTGTAGCCAT</t>
  </si>
  <si>
    <t>TAGTCGGGATGCGGTTGTAGCCAT</t>
  </si>
  <si>
    <t>AAACATGGCTACAACCGCATCCCG</t>
  </si>
  <si>
    <t>GCAAGGGTCTCGAAGGACAG</t>
  </si>
  <si>
    <t>TAGTGCAAGGGTCTCGAAGGACAG</t>
  </si>
  <si>
    <t>AAACCTGTCCTTCGAGACCCTTGC</t>
  </si>
  <si>
    <t>AGCTTCAGGTAGATCGACAG</t>
  </si>
  <si>
    <t>TAGTAGCTTCAGGTAGATCGACAG</t>
  </si>
  <si>
    <t>AAACCTGTCGATCTACCTGAAGCT</t>
  </si>
  <si>
    <t>CAGGTAGGAGTTCGGCGCGT</t>
  </si>
  <si>
    <t>TAGTCAGGTAGGAGTTCGGCGCGT</t>
  </si>
  <si>
    <t>AAACACGCGCCGAACTCCTACCTG</t>
  </si>
  <si>
    <t>PLES_06071</t>
  </si>
  <si>
    <t>prtN</t>
  </si>
  <si>
    <t>AGGGGCGATGGATGGCTGCA</t>
  </si>
  <si>
    <t>TAGTAGGGGCGATGGATGGCTGCA</t>
  </si>
  <si>
    <t>AAACTGCAGCCATCCATCGCCCCT</t>
  </si>
  <si>
    <t>TGGCGTGGAATCGGAGTGCT</t>
  </si>
  <si>
    <t>TAGTTGGCGTGGAATCGGAGTGCT</t>
  </si>
  <si>
    <t>AAACAGCACTCCGATTCCACGCCA</t>
  </si>
  <si>
    <t>AGACCAATTCCACGGTTTCC</t>
  </si>
  <si>
    <t>TAGTAGACCAATTCCACGGTTTCC</t>
  </si>
  <si>
    <t>AAACGGAAACCGTGGAATTGGTCT</t>
  </si>
  <si>
    <t>CCAGGACGTCGCCGAAGATG</t>
  </si>
  <si>
    <t>TAGTCCAGGACGTCGCCGAAGATG</t>
  </si>
  <si>
    <t>AAACCATCTTCGGCGACGTCCTGG</t>
  </si>
  <si>
    <t>PLES_06081</t>
  </si>
  <si>
    <t>prtR</t>
  </si>
  <si>
    <t>GAAGCTGTCGGGCGGGATCT</t>
  </si>
  <si>
    <t>TAGTGAAGCTGTCGGGCGGGATCT</t>
  </si>
  <si>
    <t>AAACAGATCCCGCCCGACAGCTTC</t>
  </si>
  <si>
    <t>CATGGCCTGCTTGAGGCGAG</t>
  </si>
  <si>
    <t>TAGTCATGGCCTGCTTGAGGCGAG</t>
  </si>
  <si>
    <t>AAACCTCGCCTCAAGCAGGCCATG</t>
  </si>
  <si>
    <t>CGGCGAGGGTTTCCTGCTTC</t>
  </si>
  <si>
    <t>TAGTCGGCGAGGGTTTCCTGCTTC</t>
  </si>
  <si>
    <t>AAACGAAGCAGGAAACCCTCGCCG</t>
  </si>
  <si>
    <t>CTGCGAAACCCCTGCCGCTT</t>
  </si>
  <si>
    <t>TAGTCTGCGAAACCCCTGCCGCTT</t>
  </si>
  <si>
    <t>AAACAAGCGGCAGGGGTTTCGCAG</t>
  </si>
  <si>
    <t>PLES_06091</t>
  </si>
  <si>
    <t>ptrB</t>
  </si>
  <si>
    <t>GTGATCGGCAAGGTCAGCCA</t>
  </si>
  <si>
    <t>TAGTGTGATCGGCAAGGTCAGCCA</t>
  </si>
  <si>
    <t>AAACTGGCTGACCTTGCCGATCAC</t>
  </si>
  <si>
    <t>GCGAGCCAGGACCAGTTCGT</t>
  </si>
  <si>
    <t>TAGTGCGAGCCAGGACCAGTTCGT</t>
  </si>
  <si>
    <t>AAACACGAACTGGTCCTGGCTCGC</t>
  </si>
  <si>
    <t>GCGCCGCCAGGAGGCCGTCG</t>
  </si>
  <si>
    <t>TAGTGCGCCGCCAGGAGGCCGTCG</t>
  </si>
  <si>
    <t>AAACCGACGGCCTCCTGGCGGCGC</t>
  </si>
  <si>
    <t>GACTCGCGGATGGCCAGCGC</t>
  </si>
  <si>
    <t>TAGTGACTCGCGGATGGCCAGCGC</t>
  </si>
  <si>
    <t>AAACGCGCTGGCCATCCGCGAGTC</t>
  </si>
  <si>
    <t>PLES_06101</t>
  </si>
  <si>
    <t>TTCATCGATGGCTTTGATCA</t>
  </si>
  <si>
    <t>TAGTTTCATCGATGGCTTTGATCA</t>
  </si>
  <si>
    <t>AAACTGATCAAAGCCATCGATGAA</t>
  </si>
  <si>
    <t>GCCTGGCGCGTGCATTTCCT</t>
  </si>
  <si>
    <t>TAGTGCCTGGCGCGTGCATTTCCT</t>
  </si>
  <si>
    <t>AAACAGGAAATGCACGCGCCAGGC</t>
  </si>
  <si>
    <t>CATGGCGATCAGGTTGCCGC</t>
  </si>
  <si>
    <t>TAGTCATGGCGATCAGGTTGCCGC</t>
  </si>
  <si>
    <t>AAACGCGGCAACCTGATCGCCATG</t>
  </si>
  <si>
    <t>CCCGGCTGCCACGGTGGCCG</t>
  </si>
  <si>
    <t>TAGTCCCGGCTGCCACGGTGGCCG</t>
  </si>
  <si>
    <t>AAACCGGCCACCGTGGCAGCCGGG</t>
  </si>
  <si>
    <t>PLES_06111</t>
  </si>
  <si>
    <t>GTCCGCACGAACGTTTTCCC</t>
  </si>
  <si>
    <t>TAGTGTCCGCACGAACGTTTTCCC</t>
  </si>
  <si>
    <t>AAACGGGAAAACGTTCGTGCGGAC</t>
  </si>
  <si>
    <t>CCTCCTTGGCAGGCAGCGCC</t>
  </si>
  <si>
    <t>TAGTCCTCCTTGGCAGGCAGCGCC</t>
  </si>
  <si>
    <t>AAACGGCGCTGCCTGCCAAGGAGG</t>
  </si>
  <si>
    <t>GTCTGCGGTTCGTTGCCCAT</t>
  </si>
  <si>
    <t>TAGTGTCTGCGGTTCGTTGCCCAT</t>
  </si>
  <si>
    <t>AAACATGGGCAACGAACCGCAGAC</t>
  </si>
  <si>
    <t>AGCAGGATCAGTACCCAGAG</t>
  </si>
  <si>
    <t>TAGTAGCAGGATCAGTACCCAGAG</t>
  </si>
  <si>
    <t>AAACCTCTGGGTACTGATCCTGCT</t>
  </si>
  <si>
    <t>PLES_06121</t>
  </si>
  <si>
    <t>CGTAACAGCCTGTTCAGGCA</t>
  </si>
  <si>
    <t>TAGTCGTAACAGCCTGTTCAGGCA</t>
  </si>
  <si>
    <t>AAACTGCCTGAACAGGCTGTTACG</t>
  </si>
  <si>
    <t>CTCACGCAGTACCTGCTCAA</t>
  </si>
  <si>
    <t>TAGTCTCACGCAGTACCTGCTCAA</t>
  </si>
  <si>
    <t>AAACTTGAGCAGGTACTGCGTGAG</t>
  </si>
  <si>
    <t>AAGCCGATCAACTGCGCCTC</t>
  </si>
  <si>
    <t>TAGTAAGCCGATCAACTGCGCCTC</t>
  </si>
  <si>
    <t>AAACGAGGCGCAGTTGATCGGCTT</t>
  </si>
  <si>
    <t>GGGGTATTTTCCGGCACGCC</t>
  </si>
  <si>
    <t>TAGTGGGGTATTTTCCGGCACGCC</t>
  </si>
  <si>
    <t>AAACGGCGTGCCGGAAAATACCCC</t>
  </si>
  <si>
    <t>PLES_06131</t>
  </si>
  <si>
    <t>CACGCAGGGCAGGATCATCG</t>
  </si>
  <si>
    <t>TAGTCACGCAGGGCAGGATCATCG</t>
  </si>
  <si>
    <t>AAACCGATGATCCTGCCCTGCGTG</t>
  </si>
  <si>
    <t>CCGCGCCGCTGCCAGGTCCA</t>
  </si>
  <si>
    <t>TAGTCCGCGCCGCTGCCAGGTCCA</t>
  </si>
  <si>
    <t>AAACTGGACCTGGCAGCGGCGCGG</t>
  </si>
  <si>
    <t>GCGAACCTTGCCGGCTGCCA</t>
  </si>
  <si>
    <t>TAGTGCGAACCTTGCCGGCTGCCA</t>
  </si>
  <si>
    <t>AAACTGGCAGCCGGCAAGGTTCGC</t>
  </si>
  <si>
    <t>CTATGCTCGGCGCACGCCAG</t>
  </si>
  <si>
    <t>TAGTCTATGCTCGGCGCACGCCAG</t>
  </si>
  <si>
    <t>AAACCTGGCGTGCGCCGAGCATAG</t>
  </si>
  <si>
    <t>PLES_06141</t>
  </si>
  <si>
    <t>CGGACAGGGGCAGCCCGCTA</t>
  </si>
  <si>
    <t>TAGTCGGACAGGGGCAGCCCGCTA</t>
  </si>
  <si>
    <t>AAACTAGCGGGCTGCCCCTGTCCG</t>
  </si>
  <si>
    <t>CTGTTTAAGATGAGCCAGGC</t>
  </si>
  <si>
    <t>TAGTCTGTTTAAGATGAGCCAGGC</t>
  </si>
  <si>
    <t>AAACGCCTGGCTCATCTTAAACAG</t>
  </si>
  <si>
    <t>GGTGGTCAGGATGTCCTCGA</t>
  </si>
  <si>
    <t>TAGTGGTGGTCAGGATGTCCTCGA</t>
  </si>
  <si>
    <t>AAACTCGAGGACATCCTGACCACC</t>
  </si>
  <si>
    <t>CATGCGCCTGCTGCCCAACG</t>
  </si>
  <si>
    <t>TAGTCATGCGCCTGCTGCCCAACG</t>
  </si>
  <si>
    <t>AAACCGTTGGGCAGCAGGCGCATG</t>
  </si>
  <si>
    <t>PLES_06151</t>
  </si>
  <si>
    <t>AACCTCTGGCTCCGGCAACT</t>
  </si>
  <si>
    <t>TAGTAACCTCTGGCTCCGGCAACT</t>
  </si>
  <si>
    <t>AAACAGTTGCCGGAGCCAGAGGTT</t>
  </si>
  <si>
    <t>GGTAAATCGTCTCGAAATCG</t>
  </si>
  <si>
    <t>TAGTGGTAAATCGTCTCGAAATCG</t>
  </si>
  <si>
    <t>AAACCGATTTCGAGACGATTTACC</t>
  </si>
  <si>
    <t>GGAAGTCGCCCAACAGCTGT</t>
  </si>
  <si>
    <t>TAGTGGAAGTCGCCCAACAGCTGT</t>
  </si>
  <si>
    <t>AAACACAGCTGTTGGGCGACTTCC</t>
  </si>
  <si>
    <t>ATTCGCCAGCCATGGCTTCG</t>
  </si>
  <si>
    <t>TAGTATTCGCCAGCCATGGCTTCG</t>
  </si>
  <si>
    <t>AAACCGAAGCCATGGCTGGCGAAT</t>
  </si>
  <si>
    <t>PLES_06161</t>
  </si>
  <si>
    <t>TCCTGTTTGGCGGCAGCAGG</t>
  </si>
  <si>
    <t>TAGTTCCTGTTTGGCGGCAGCAGG</t>
  </si>
  <si>
    <t>AAACCCTGCTGCCGCCAAACAGGA</t>
  </si>
  <si>
    <t>AGCGGCACCGGCAGCTCGGC</t>
  </si>
  <si>
    <t>TAGTAGCGGCACCGGCAGCTCGGC</t>
  </si>
  <si>
    <t>AAACGCCGAGCTGCCGGTGCCGCT</t>
  </si>
  <si>
    <t>AAGGCCGCCTCACAGCGTGC</t>
  </si>
  <si>
    <t>TAGTAAGGCCGCCTCACAGCGTGC</t>
  </si>
  <si>
    <t>AAACGCACGCTGTGAGGCGGCCTT</t>
  </si>
  <si>
    <t>GAGCGCGTCCAGGCCAGGTA</t>
  </si>
  <si>
    <t>TAGTGAGCGCGTCCAGGCCAGGTA</t>
  </si>
  <si>
    <t>AAACTACCTGGCCTGGACGCGCTC</t>
  </si>
  <si>
    <t>PLES_06171</t>
  </si>
  <si>
    <t>GCCACCGTATTTCGGAGTAT</t>
  </si>
  <si>
    <t>TAGTGCCACCGTATTTCGGAGTAT</t>
  </si>
  <si>
    <t>AAACATACTCCGAAATACGGTGGC</t>
  </si>
  <si>
    <t>CGGCACCTATGTCGGTGAGC</t>
  </si>
  <si>
    <t>TAGTCGGCACCTATGTCGGTGAGC</t>
  </si>
  <si>
    <t>AAACGCTCACCGACATAGGTGCCG</t>
  </si>
  <si>
    <t>ACTGGCCGCAGCCAGCGCAG</t>
  </si>
  <si>
    <t>TAGTACTGGCCGCAGCCAGCGCAG</t>
  </si>
  <si>
    <t>AAACCTGCGCTGGCTGCGGCCAGT</t>
  </si>
  <si>
    <t>TCGCCGATCAGCATATGAGT</t>
  </si>
  <si>
    <t>TAGTTCGCCGATCAGCATATGAGT</t>
  </si>
  <si>
    <t>AAACACTCATATGCTGATCGGCGA</t>
  </si>
  <si>
    <t>PLES_06181</t>
  </si>
  <si>
    <t>ACGCCGTGGAAGAAACTCAT</t>
  </si>
  <si>
    <t>TAGTACGCCGTGGAAGAAACTCAT</t>
  </si>
  <si>
    <t>AAACATGAGTTTCTTCCACGGCGT</t>
  </si>
  <si>
    <t>GCGCGCACCGATATCGACGT</t>
  </si>
  <si>
    <t>TAGTGCGCGCACCGATATCGACGT</t>
  </si>
  <si>
    <t>AAACACGTCGATATCGGTGCGCGC</t>
  </si>
  <si>
    <t>GGAACTGGCCGGCAGCGCGA</t>
  </si>
  <si>
    <t>TAGTGGAACTGGCCGGCAGCGCGA</t>
  </si>
  <si>
    <t>AAACTCGCGCTGCCGGCCAGTTCC</t>
  </si>
  <si>
    <t>CACATCGCAGAGGCCGATGA</t>
  </si>
  <si>
    <t>TAGTCACATCGCAGAGGCCGATGA</t>
  </si>
  <si>
    <t>AAACTCATCGGCCTCTGCGATGTG</t>
  </si>
  <si>
    <t>PLES_06191</t>
  </si>
  <si>
    <t>TTGGTATTGGTCAGGGTTTG</t>
  </si>
  <si>
    <t>TAGTTTGGTATTGGTCAGGGTTTG</t>
  </si>
  <si>
    <t>AAACCAAACCCTGACCAATACCAA</t>
  </si>
  <si>
    <t>GGTCAGGGATGGCACGTCAC</t>
  </si>
  <si>
    <t>TAGTGGTCAGGGATGGCACGTCAC</t>
  </si>
  <si>
    <t>AAACGTGACGTGCCATCCCTGACC</t>
  </si>
  <si>
    <t>CTTCACAGCCAGCTTGGGCA</t>
  </si>
  <si>
    <t>TAGTCTTCACAGCCAGCTTGGGCA</t>
  </si>
  <si>
    <t>AAACTGCCCAAGCTGGCTGTGAAG</t>
  </si>
  <si>
    <t>GCCGCCGGCACGGTATTGCT</t>
  </si>
  <si>
    <t>TAGTGCCGCCGGCACGGTATTGCT</t>
  </si>
  <si>
    <t>AAACAGCAATACCGTGCCGGCGGC</t>
  </si>
  <si>
    <t>PLES_06201</t>
  </si>
  <si>
    <t>GCCCGGCAGTCGATTCTCTT</t>
  </si>
  <si>
    <t>TAGTGCCCGGCAGTCGATTCTCTT</t>
  </si>
  <si>
    <t>AAACAAGAGAATCGACTGCCGGGC</t>
  </si>
  <si>
    <t>GAGACGAACGAGGGCGGCGT</t>
  </si>
  <si>
    <t>TAGTGAGACGAACGAGGGCGGCGT</t>
  </si>
  <si>
    <t>AAACACGCCGCCCTCGTTCGTCTC</t>
  </si>
  <si>
    <t>CTGACCCCGTTGCACTGTGC</t>
  </si>
  <si>
    <t>TAGTCTGACCCCGTTGCACTGTGC</t>
  </si>
  <si>
    <t>AAACGCACAGTGCAACGGGGTCAG</t>
  </si>
  <si>
    <t>ACGCACGGTGGGTGCACGCA</t>
  </si>
  <si>
    <t>TAGTACGCACGGTGGGTGCACGCA</t>
  </si>
  <si>
    <t>AAACTGCGTGCACCCACCGTGCGT</t>
  </si>
  <si>
    <t>PLES_06211</t>
  </si>
  <si>
    <t>TGCCGCCGATGGAGACCACC</t>
  </si>
  <si>
    <t>TAGTTGCCGCCGATGGAGACCACC</t>
  </si>
  <si>
    <t>AAACGGTGGTCTCCATCGGCGGCA</t>
  </si>
  <si>
    <t>TGCCTTGCCCAAGGAGGGGT</t>
  </si>
  <si>
    <t>TAGTTGCCTTGCCCAAGGAGGGGT</t>
  </si>
  <si>
    <t>AAACACCCCTCCTTGGGCAAGGCA</t>
  </si>
  <si>
    <t>ACTGTCGAGCCGTGCCTTGA</t>
  </si>
  <si>
    <t>TAGTACTGTCGAGCCGTGCCTTGA</t>
  </si>
  <si>
    <t>AAACTCAAGGCACGGCTCGACAGT</t>
  </si>
  <si>
    <t>AAGCCTGGCGGGCACGTTCC</t>
  </si>
  <si>
    <t>TAGTAAGCCTGGCGGGCACGTTCC</t>
  </si>
  <si>
    <t>AAACGGAACGTGCCCGCCAGGCTT</t>
  </si>
  <si>
    <t>PLES_06221</t>
  </si>
  <si>
    <t>AATTGTTCCAGATATGCCAT</t>
  </si>
  <si>
    <t>TAGTAATTGTTCCAGATATGCCAT</t>
  </si>
  <si>
    <t>AAACATGGCATATCTGGAACAATT</t>
  </si>
  <si>
    <t>CGGCGCGACCCAGGTACCTC</t>
  </si>
  <si>
    <t>TAGTCGGCGCGACCCAGGTACCTC</t>
  </si>
  <si>
    <t>AAACGAGGTACCTGGGTCGCGCCG</t>
  </si>
  <si>
    <t>ACTCTTGCGTCCGGACTCGC</t>
  </si>
  <si>
    <t>TAGTACTCTTGCGTCCGGACTCGC</t>
  </si>
  <si>
    <t>AAACGCGAGTCCGGACGCAAGAGT</t>
  </si>
  <si>
    <t>TCGCTGATCGCGCCGTTCAC</t>
  </si>
  <si>
    <t>TAGTTCGCTGATCGCGCCGTTCAC</t>
  </si>
  <si>
    <t>AAACGTGAACGGCGCGATCAGCGA</t>
  </si>
  <si>
    <t>PLES_06231</t>
  </si>
  <si>
    <t>GGCCATAGACGTGGTAGCAG</t>
  </si>
  <si>
    <t>TAGTGGCCATAGACGTGGTAGCAG</t>
  </si>
  <si>
    <t>AAACCTGCTACCACGTCTATGGCC</t>
  </si>
  <si>
    <t>CCTCGACGCAGCCCAACAGA</t>
  </si>
  <si>
    <t>TAGTCCTCGACGCAGCCCAACAGA</t>
  </si>
  <si>
    <t>AAACTCTGTTGGGCTGCGTCGAGG</t>
  </si>
  <si>
    <t>CAGCCCGGGATTGGCGTCGA</t>
  </si>
  <si>
    <t>TAGTCAGCCCGGGATTGGCGTCGA</t>
  </si>
  <si>
    <t>AAACTCGACGCCAATCCCGGGCTG</t>
  </si>
  <si>
    <t>GCGGAATGGCTGCTGCTCAT</t>
  </si>
  <si>
    <t>TAGTGCGGAATGGCTGCTGCTCAT</t>
  </si>
  <si>
    <t>AAACATGAGCAGCAGCCATTCCGC</t>
  </si>
  <si>
    <t>PLES_06241</t>
  </si>
  <si>
    <t>TCGGCAACGATACGGAAACT</t>
  </si>
  <si>
    <t>TAGTTCGGCAACGATACGGAAACT</t>
  </si>
  <si>
    <t>AAACAGTTTCCGTATCGTTGCCGA</t>
  </si>
  <si>
    <t>ATTCAGCCGCTGGGTGACGT</t>
  </si>
  <si>
    <t>TAGTATTCAGCCGCTGGGTGACGT</t>
  </si>
  <si>
    <t>AAACACGTCACCCAGCGGCTGAAT</t>
  </si>
  <si>
    <t>GCAGGGTCAGCTTGAGCAGG</t>
  </si>
  <si>
    <t>TAGTGCAGGGTCAGCTTGAGCAGG</t>
  </si>
  <si>
    <t>AAACCCTGCTCAAGCTGACCCTGC</t>
  </si>
  <si>
    <t>AGGCTGTCGGACTCCATGCC</t>
  </si>
  <si>
    <t>TAGTAGGCTGTCGGACTCCATGCC</t>
  </si>
  <si>
    <t>AAACGGCATGGAGTCCGACAGCCT</t>
  </si>
  <si>
    <t>PLES_06251</t>
  </si>
  <si>
    <t>AATGCGCAGCAATTGCTGCT</t>
  </si>
  <si>
    <t>TAGTAATGCGCAGCAATTGCTGCT</t>
  </si>
  <si>
    <t>AAACAGCAGCAATTGCTGCGCATT</t>
  </si>
  <si>
    <t>CCCGCGACGAGGCGGGCGTT</t>
  </si>
  <si>
    <t>TAGTCCCGCGACGAGGCGGGCGTT</t>
  </si>
  <si>
    <t>AAACAACGCCCGCCTCGTCGCGGG</t>
  </si>
  <si>
    <t>GTCGATCTCCCTCTCGTCCA</t>
  </si>
  <si>
    <t>TAGTGTCGATCTCCCTCTCGTCCA</t>
  </si>
  <si>
    <t>AAACTGGACGAGAGGGAGATCGAC</t>
  </si>
  <si>
    <t>GCCGACCTGGGCGAGAAACG</t>
  </si>
  <si>
    <t>TAGTGCCGACCTGGGCGAGAAACG</t>
  </si>
  <si>
    <t>AAACCGTTTCTCGCCCAGGTCGGC</t>
  </si>
  <si>
    <t>PLES_06261</t>
  </si>
  <si>
    <t>CCGGCAGGAGCAGAGCGAGC</t>
  </si>
  <si>
    <t>TAGTCCGGCAGGAGCAGAGCGAGC</t>
  </si>
  <si>
    <t>AAACGCTCGCTCTGCTCCTGCCGG</t>
  </si>
  <si>
    <t>GGCCAGCAGGACCAGCAACA</t>
  </si>
  <si>
    <t>TAGTGGCCAGCAGGACCAGCAACA</t>
  </si>
  <si>
    <t>AAACTGTTGCTGGTCCTGCTGGCC</t>
  </si>
  <si>
    <t>GACGATAGTGGCGGGCAACC</t>
  </si>
  <si>
    <t>TAGTGACGATAGTGGCGGGCAACC</t>
  </si>
  <si>
    <t>AAACGGTTGCCCGCCACTATCGTC</t>
  </si>
  <si>
    <t>CCCAGGGCCTCCTCCAGTTG</t>
  </si>
  <si>
    <t>TAGTCCCAGGGCCTCCTCCAGTTG</t>
  </si>
  <si>
    <t>AAACCAACTGGAGGAGGCCCTGGG</t>
  </si>
  <si>
    <t>PLES_06271</t>
  </si>
  <si>
    <t>AAAGCAGACAAAGCCCCAGC</t>
  </si>
  <si>
    <t>TAGTAAAGCAGACAAAGCCCCAGC</t>
  </si>
  <si>
    <t>AAACGCTGGGGCTTTGTCTGCTTT</t>
  </si>
  <si>
    <t>CGCACGGGGCGAGGTGTCGT</t>
  </si>
  <si>
    <t>TAGTCGCACGGGGCGAGGTGTCGT</t>
  </si>
  <si>
    <t>AAACACGACACCTCGCCCCGTGCG</t>
  </si>
  <si>
    <t>ACACGGCAGGGCACTGCCAG</t>
  </si>
  <si>
    <t>TAGTACACGGCAGGGCACTGCCAG</t>
  </si>
  <si>
    <t>AAACCTGGCAGTGCCCTGCCGTGT</t>
  </si>
  <si>
    <t>CAGCTCGGCGGGCGCACGTC</t>
  </si>
  <si>
    <t>TAGTCAGCTCGGCGGGCGCACGTC</t>
  </si>
  <si>
    <t>AAACGACGTGCGCCCGCCGAGCTG</t>
  </si>
  <si>
    <t>PLES_06281</t>
  </si>
  <si>
    <t>trpG</t>
  </si>
  <si>
    <t>GAAGTACTGCACCAGGTTGT</t>
  </si>
  <si>
    <t>TAGTGAAGTACTGCACCAGGTTGT</t>
  </si>
  <si>
    <t>AAACACAACCTGGTGCAGTACTTC</t>
  </si>
  <si>
    <t>GTTGCGCACCACCTTGACCT</t>
  </si>
  <si>
    <t>TAGTGTTGCGCACCACCTTGACCT</t>
  </si>
  <si>
    <t>AAACAGGTCAAGGTGGTGCGCAAC</t>
  </si>
  <si>
    <t>GACGATGCGCTCGGGCGCCA</t>
  </si>
  <si>
    <t>TAGTGACGATGCGCTCGGGCGCCA</t>
  </si>
  <si>
    <t>AAACTGGCGCCCGAGCGCATCGTC</t>
  </si>
  <si>
    <t>GGGTGCAGGGACCGGGGGAA</t>
  </si>
  <si>
    <t>TAGTGGGTGCAGGGACCGGGGGAA</t>
  </si>
  <si>
    <t>AAACTTCCCCCGGTCCCTGCACCC</t>
  </si>
  <si>
    <t>PLES_06291</t>
  </si>
  <si>
    <t>trpD</t>
  </si>
  <si>
    <t>CTGGTTGACGATGCGATTGA</t>
  </si>
  <si>
    <t>TAGTCTGGTTGACGATGCGATTGA</t>
  </si>
  <si>
    <t>AAACTCAATCGCATCGTCAACCAG</t>
  </si>
  <si>
    <t>CCTGCATTTCCTCGGTGGTC</t>
  </si>
  <si>
    <t>TAGTCCTGCATTTCCTCGGTGGTC</t>
  </si>
  <si>
    <t>AAACGACCACCGAGGAAATGCAGG</t>
  </si>
  <si>
    <t>TGCACTGCCCGGTCATGATC</t>
  </si>
  <si>
    <t>TAGTTGCACTGCCCGGTCATGATC</t>
  </si>
  <si>
    <t>AAACGATCATGACCGGGCAGTGCA</t>
  </si>
  <si>
    <t>CATCCGCATGCCCATCAGGA</t>
  </si>
  <si>
    <t>TAGTCATCCGCATGCCCATCAGGA</t>
  </si>
  <si>
    <t>AAACTCCTGATGGGCATGCGGATG</t>
  </si>
  <si>
    <t>PLES_06301</t>
  </si>
  <si>
    <t>trpC</t>
  </si>
  <si>
    <t>AGGATCTTCTGCAGAACCGT</t>
  </si>
  <si>
    <t>TAGTAGGATCTTCTGCAGAACCGT</t>
  </si>
  <si>
    <t>AAACACGGTTCTGCAGAAGATCCT</t>
  </si>
  <si>
    <t>ACGGCGCTCGGCGACCTCCT</t>
  </si>
  <si>
    <t>TAGTACGGCGCTCGGCGACCTCCT</t>
  </si>
  <si>
    <t>AAACAGGAGGTCGCCGAGCGCCGT</t>
  </si>
  <si>
    <t>ACGCGCCAGCCGCTCGACCT</t>
  </si>
  <si>
    <t>TAGTACGCGCCAGCCGCTCGACCT</t>
  </si>
  <si>
    <t>AAACAGGTCGAGCGGCTGGCGCGT</t>
  </si>
  <si>
    <t>GGCGAAGCCGCGCGGCGCAT</t>
  </si>
  <si>
    <t>TAGTGGCGAAGCCGCGCGGCGCAT</t>
  </si>
  <si>
    <t>AAACATGCGCCGCGCGGCTTCGCC</t>
  </si>
  <si>
    <t>PLES_06311</t>
  </si>
  <si>
    <t>vfr</t>
  </si>
  <si>
    <t>GTGTTTGAGTTTGGGTGTGT</t>
  </si>
  <si>
    <t>TAGTGTGTTTGAGTTTGGGTGTGT</t>
  </si>
  <si>
    <t>AAACACACACCCAAACTCAAACAC</t>
  </si>
  <si>
    <t>AGTGTGCGAGCAGCTTGTCT</t>
  </si>
  <si>
    <t>TAGTAGTGTGCGAGCAGCTTGTCT</t>
  </si>
  <si>
    <t>AAACAGACAAGCTGCTCGCACACT</t>
  </si>
  <si>
    <t>TCTTTGCGGTGTAGCGGCGG</t>
  </si>
  <si>
    <t>TAGTTCTTTGCGGTGTAGCGGCGG</t>
  </si>
  <si>
    <t>AAACCCGCCGCTACACCGCAAAGA</t>
  </si>
  <si>
    <t>GCGATCGCCGGCATAGATGA</t>
  </si>
  <si>
    <t>TAGTGCGATCGCCGGCATAGATGA</t>
  </si>
  <si>
    <t>AAACTCATCTATGCCGGCGATCGC</t>
  </si>
  <si>
    <t>PLES_06321</t>
  </si>
  <si>
    <t>ACATCGCCTCGCCCGCCCAC</t>
  </si>
  <si>
    <t>TAGTACATCGCCTCGCCCGCCCAC</t>
  </si>
  <si>
    <t>AAACGTGGGCGGGCGAGGCGATGT</t>
  </si>
  <si>
    <t>GACCACCACGTGGCCGCTAC</t>
  </si>
  <si>
    <t>TAGTGACCACCACGTGGCCGCTAC</t>
  </si>
  <si>
    <t>AAACGTAGCGGCCACGTGGTGGTC</t>
  </si>
  <si>
    <t>TTGCGTCCGCCATGGTCCGG</t>
  </si>
  <si>
    <t>TAGTTTGCGTCCGCCATGGTCCGG</t>
  </si>
  <si>
    <t>AAACCCGGACCATGGCGGACGCAA</t>
  </si>
  <si>
    <t>TCTCCATAGGGCGCACCCCG</t>
  </si>
  <si>
    <t>TAGTTCTCCATAGGGCGCACCCCG</t>
  </si>
  <si>
    <t>AAACCGGGGTGCGCCCTATGGAGA</t>
  </si>
  <si>
    <t>PLES_06331</t>
  </si>
  <si>
    <t>speD</t>
  </si>
  <si>
    <t>TCGTCAGGTTGTTGAACCCG</t>
  </si>
  <si>
    <t>TAGTTCGTCAGGTTGTTGAACCCG</t>
  </si>
  <si>
    <t>AAACCGGGTTCAACAACCTGACGA</t>
  </si>
  <si>
    <t>GTCGTAGATGTTGAAGCTCA</t>
  </si>
  <si>
    <t>TAGTGTCGTAGATGTTGAAGCTCA</t>
  </si>
  <si>
    <t>AAACTGAGCTTCAACATCTACGAC</t>
  </si>
  <si>
    <t>CTGGAGGTCTTCGGGCGTCT</t>
  </si>
  <si>
    <t>TAGTCTGGAGGTCTTCGGGCGTCT</t>
  </si>
  <si>
    <t>AAACAGACGCCCGAAGACCTCCAG</t>
  </si>
  <si>
    <t>TTCGTCGATGTACTGCACGT</t>
  </si>
  <si>
    <t>TAGTTTCGTCGATGTACTGCACGT</t>
  </si>
  <si>
    <t>AAACACGTGCAGTACATCGACGAA</t>
  </si>
  <si>
    <t>PLES_06341</t>
  </si>
  <si>
    <t>ATAGTGGCGGTCGGCGGACA</t>
  </si>
  <si>
    <t>TAGTATAGTGGCGGTCGGCGGACA</t>
  </si>
  <si>
    <t>AAACTGTCCGCCGACCGCCACTAT</t>
  </si>
  <si>
    <t>TGCAGCAGGAAACGGTCGAT</t>
  </si>
  <si>
    <t>TAGTTGCAGCAGGAAACGGTCGAT</t>
  </si>
  <si>
    <t>AAACATCGACCGTTTCCTGCTGCA</t>
  </si>
  <si>
    <t>CAGGGTGCGCAGGGCGGAGT</t>
  </si>
  <si>
    <t>TAGTCAGGGTGCGCAGGGCGGAGT</t>
  </si>
  <si>
    <t>AAACACTCCGCCCTGCGCACCCTG</t>
  </si>
  <si>
    <t>CGCGCCGGCTGGCCGCTGAA</t>
  </si>
  <si>
    <t>TAGTCGCGCCGGCTGGCCGCTGAA</t>
  </si>
  <si>
    <t>AAACTTCAGCGGCCAGCCGGCGCG</t>
  </si>
  <si>
    <t>PLES_06351</t>
  </si>
  <si>
    <t>TTGCAGAACAGACAGTCCAT</t>
  </si>
  <si>
    <t>TAGTTTGCAGAACAGACAGTCCAT</t>
  </si>
  <si>
    <t>AAACATGGACTGTCTGTTCTGCAA</t>
  </si>
  <si>
    <t>TCTTCGTAGAACTTGCGCGC</t>
  </si>
  <si>
    <t>TAGTTCTTCGTAGAACTTGCGCGC</t>
  </si>
  <si>
    <t>AAACGCGCGCAAGTTCTACGAAGA</t>
  </si>
  <si>
    <t>AGGAAGTGCACCGGCGCCTG</t>
  </si>
  <si>
    <t>TAGTAGGAAGTGCACCGGCGCCTG</t>
  </si>
  <si>
    <t>AAACCAGGCGCCGGTGCACTTCCT</t>
  </si>
  <si>
    <t>TGTGCCTTTTCGGGATGACC</t>
  </si>
  <si>
    <t>TAGTTGTGCCTTTTCGGGATGACC</t>
  </si>
  <si>
    <t>AAACGGTCATCCCGAAAAGGCACA</t>
  </si>
  <si>
    <t>PLES_06361</t>
  </si>
  <si>
    <t>TGACCCGGGAATCCAGGACC</t>
  </si>
  <si>
    <t>TAGTTGACCCGGGAATCCAGGACC</t>
  </si>
  <si>
    <t>AAACGGTCCTGGATTCCCGGGTCA</t>
  </si>
  <si>
    <t>GCTCGTCCCAGGACTCGATC</t>
  </si>
  <si>
    <t>TAGTGCTCGTCCCAGGACTCGATC</t>
  </si>
  <si>
    <t>AAACGATCGAGTCCTGGGACGAGC</t>
  </si>
  <si>
    <t>GTGAGGGTTTCCATCACCTT</t>
  </si>
  <si>
    <t>TAGTGTGAGGGTTTCCATCACCTT</t>
  </si>
  <si>
    <t>AAACAAGGTGATGGAAACCCTCAC</t>
  </si>
  <si>
    <t>GCCGCGCCTGACCGCCAGGC</t>
  </si>
  <si>
    <t>TAGTGCCGCGCCTGACCGCCAGGC</t>
  </si>
  <si>
    <t>AAACGCCTGGCGGTCAGGCGCGGC</t>
  </si>
  <si>
    <t>PLES_06371</t>
  </si>
  <si>
    <t>CCGGTGATCAGGGCATAACG</t>
  </si>
  <si>
    <t>TAGTCCGGTGATCAGGGCATAACG</t>
  </si>
  <si>
    <t>AAACCGTTATGCCCTGATCACCGG</t>
  </si>
  <si>
    <t>TAGGGCCAGGCCGATACCGC</t>
  </si>
  <si>
    <t>TAGTTAGGGCCAGGCCGATACCGC</t>
  </si>
  <si>
    <t>AAACGCGGTATCGGCCTGGCCCTA</t>
  </si>
  <si>
    <t>ACCGCGCCGGGCCAGGGCTT</t>
  </si>
  <si>
    <t>TAGTACCGCGCCGGGCCAGGGCTT</t>
  </si>
  <si>
    <t>AAACAAGCCCTGGCCCGGCGCGGT</t>
  </si>
  <si>
    <t>GCTGGCGCGCCACCAGGATC</t>
  </si>
  <si>
    <t>TAGTGCTGGCGCGCCACCAGGATC</t>
  </si>
  <si>
    <t>AAACGATCCTGGTGGCGCGCCAGC</t>
  </si>
  <si>
    <t>PLES_06381</t>
  </si>
  <si>
    <t>GACGATCTTGAAGCGTTGGT</t>
  </si>
  <si>
    <t>TAGTGACGATCTTGAAGCGTTGGT</t>
  </si>
  <si>
    <t>AAACACCAACGCTTCAAGATCGTC</t>
  </si>
  <si>
    <t>TGCGTCGGGCATCAGCTCGC</t>
  </si>
  <si>
    <t>TAGTTGCGTCGGGCATCAGCTCGC</t>
  </si>
  <si>
    <t>AAACGCGAGCTGATGCCCGACGCA</t>
  </si>
  <si>
    <t>GCGGGCGAGATTGTCCTTCA</t>
  </si>
  <si>
    <t>TAGTGCGGGCGAGATTGTCCTTCA</t>
  </si>
  <si>
    <t>AAACTGAAGGACAATCTCGCCCGC</t>
  </si>
  <si>
    <t>AAGAGGGCGTCGATCTTGCC</t>
  </si>
  <si>
    <t>TAGTAAGAGGGCGTCGATCTTGCC</t>
  </si>
  <si>
    <t>AAACGGCAAGATCGACGCCCTCTT</t>
  </si>
  <si>
    <t>PLES_06391</t>
  </si>
  <si>
    <t>GAGCAGGGCGGGCAAGGACA</t>
  </si>
  <si>
    <t>TAGTGAGCAGGGCGGGCAAGGACA</t>
  </si>
  <si>
    <t>AAACTGTCCTTGCCCGCCCTGCTC</t>
  </si>
  <si>
    <t>CCATCGGCAGTCGCAGGCGT</t>
  </si>
  <si>
    <t>TAGTCCATCGGCAGTCGCAGGCGT</t>
  </si>
  <si>
    <t>AAACACGCCTGCGACTGCCGATGG</t>
  </si>
  <si>
    <t>GGATACCAGGAACATCGGCG</t>
  </si>
  <si>
    <t>TAGTGGATACCAGGAACATCGGCG</t>
  </si>
  <si>
    <t>AAACCGCCGATGTTCCTGGTATCC</t>
  </si>
  <si>
    <t>GGCCAGCACCAACTGCGGGT</t>
  </si>
  <si>
    <t>TAGTGGCCAGCACCAACTGCGGGT</t>
  </si>
  <si>
    <t>AAACACCCGCAGTTGGTGCTGGCC</t>
  </si>
  <si>
    <t>PLES_06401</t>
  </si>
  <si>
    <t>TATGGAAGGCTTTGAGCCAC</t>
  </si>
  <si>
    <t>TAGTTATGGAAGGCTTTGAGCCAC</t>
  </si>
  <si>
    <t>AAACGTGGCTCAAAGCCTTCCATA</t>
  </si>
  <si>
    <t>GCCGGCGAACCAGCAGACTA</t>
  </si>
  <si>
    <t>TAGTGCCGGCGAACCAGCAGACTA</t>
  </si>
  <si>
    <t>AAACTAGTCTGCTGGTTCGCCGGC</t>
  </si>
  <si>
    <t>ACAGGCGCGGCAGGTAGAAC</t>
  </si>
  <si>
    <t>TAGTACAGGCGCGGCAGGTAGAAC</t>
  </si>
  <si>
    <t>AAACGTTCTACCTGCCGCGCCTGT</t>
  </si>
  <si>
    <t>TCTGGTCCTCGCTCATGGCG</t>
  </si>
  <si>
    <t>TAGTTCTGGTCCTCGCTCATGGCG</t>
  </si>
  <si>
    <t>AAACCGCCATGAGCGAGGACCAGA</t>
  </si>
  <si>
    <t>PLES_06411</t>
  </si>
  <si>
    <t>argC</t>
  </si>
  <si>
    <t>CCTGCGGATGCTGCGCCAGC</t>
  </si>
  <si>
    <t>TAGTCCTGCGGATGCTGCGCCAGC</t>
  </si>
  <si>
    <t>AAACGCTGGCGCAGCATCCGCAGG</t>
  </si>
  <si>
    <t>CGAAGTGATCACTTCCACCC</t>
  </si>
  <si>
    <t>TAGTCGAAGTGATCACTTCCACCC</t>
  </si>
  <si>
    <t>AAACGGGTGGAAGTGATCACTTCG</t>
  </si>
  <si>
    <t>GGCGACCTTCACCCCCGCCT</t>
  </si>
  <si>
    <t>TAGTGGCGACCTTCACCCCCGCCT</t>
  </si>
  <si>
    <t>AAACAGGCGGGGGTGAAGGTCGCC</t>
  </si>
  <si>
    <t>TCGCAGGTTCGGGTACATGT</t>
  </si>
  <si>
    <t>TAGTTCGCAGGTTCGGGTACATGT</t>
  </si>
  <si>
    <t>AAACACATGTACCCGAACCTGCGA</t>
  </si>
  <si>
    <t>PLES_06421</t>
  </si>
  <si>
    <t>ACGGAACTGGAGTTCCCAGC</t>
  </si>
  <si>
    <t>TAGTACGGAACTGGAGTTCCCAGC</t>
  </si>
  <si>
    <t>AAACGCTGGGAACTCCAGTTCCGT</t>
  </si>
  <si>
    <t>CGGACCAGCCAGGCCCGCCG</t>
  </si>
  <si>
    <t>TAGTCGGACCAGCCAGGCCCGCCG</t>
  </si>
  <si>
    <t>AAACCGGCGGGCCTGGCTGGTCCG</t>
  </si>
  <si>
    <t>CGACCGCCGAGAAACGCCAG</t>
  </si>
  <si>
    <t>TAGTCGACCGCCGAGAAACGCCAG</t>
  </si>
  <si>
    <t>AAACCTGGCGTTTCTCGGCGGTCG</t>
  </si>
  <si>
    <t>GCTGCGAGCGGCGTCCGCCC</t>
  </si>
  <si>
    <t>TAGTGCTGCGAGCGGCGTCCGCCC</t>
  </si>
  <si>
    <t>AAACGGGCGGACGCCGCTCGCAGC</t>
  </si>
  <si>
    <t>PLES_06431</t>
  </si>
  <si>
    <t>CCCGGTGAAACGCTGGACGT</t>
  </si>
  <si>
    <t>TAGTCCCGGTGAAACGCTGGACGT</t>
  </si>
  <si>
    <t>AAACACGTCCAGCGTTTCACCGGG</t>
  </si>
  <si>
    <t>ACCGACCAGTTCGGCGCCGC</t>
  </si>
  <si>
    <t>TAGTACCGACCAGTTCGGCGCCGC</t>
  </si>
  <si>
    <t>AAACGCGGCGCCGAACTGGTCGGT</t>
  </si>
  <si>
    <t>CGCCTGCAACGCTCCGCGGA</t>
  </si>
  <si>
    <t>TAGTCGCCTGCAACGCTCCGCGGA</t>
  </si>
  <si>
    <t>AAACTCCGCGGAGCGTTGCAGGCG</t>
  </si>
  <si>
    <t>CGATGATCACATGGGGGGCC</t>
  </si>
  <si>
    <t>TAGTCGATGATCACATGGGGGGCC</t>
  </si>
  <si>
    <t>AAACGGCCCCCCATGTGATCATCG</t>
  </si>
  <si>
    <t>PLES_06441</t>
  </si>
  <si>
    <t>GAGCAGGGGCGTAGGGGTGA</t>
  </si>
  <si>
    <t>TAGTGAGCAGGGGCGTAGGGGTGA</t>
  </si>
  <si>
    <t>AAACTCACCCCTACGCCCCTGCTC</t>
  </si>
  <si>
    <t>CACCTTGTTGGCTGCGCCTG</t>
  </si>
  <si>
    <t>TAGTCACCTTGTTGGCTGCGCCTG</t>
  </si>
  <si>
    <t>AAACCAGGCGCAGCCAACAAGGTG</t>
  </si>
  <si>
    <t>AATACACGCAGTTTCAGGCG</t>
  </si>
  <si>
    <t>TAGTAATACACGCAGTTTCAGGCG</t>
  </si>
  <si>
    <t>AAACCGCCTGAAACTGCGTGTATT</t>
  </si>
  <si>
    <t>GAAGCCCGAGCAACCGCCGC</t>
  </si>
  <si>
    <t>TAGTGAAGCCCGAGCAACCGCCGC</t>
  </si>
  <si>
    <t>AAACGCGGCGGTTGCTCGGGCTTC</t>
  </si>
  <si>
    <t>PLES_06451</t>
  </si>
  <si>
    <t>GACATCAACCCCAGGTAGCG</t>
  </si>
  <si>
    <t>TAGTGACATCAACCCCAGGTAGCG</t>
  </si>
  <si>
    <t>AAACCGCTACCTGGGGTTGATGTC</t>
  </si>
  <si>
    <t>CATGCCGTCCAGGCTGGTTC</t>
  </si>
  <si>
    <t>TAGTCATGCCGTCCAGGCTGGTTC</t>
  </si>
  <si>
    <t>AAACGAACCAGCCTGGACGGCATG</t>
  </si>
  <si>
    <t>TGCGATCACCTTGCTCGATC</t>
  </si>
  <si>
    <t>TAGTTGCGATCACCTTGCTCGATC</t>
  </si>
  <si>
    <t>AAACGATCGAGCAAGGTGATCGCA</t>
  </si>
  <si>
    <t>GTAATGGGAAGCGAGCAAGG</t>
  </si>
  <si>
    <t>TAGTGTAATGGGAAGCGAGCAAGG</t>
  </si>
  <si>
    <t>AAACCCTTGCTCGCTTCCCATTAC</t>
  </si>
  <si>
    <t>PLES_06461</t>
  </si>
  <si>
    <t>TGGCCTCGACTTCGCTCGAG</t>
  </si>
  <si>
    <t>TAGTTGGCCTCGACTTCGCTCGAG</t>
  </si>
  <si>
    <t>AAACCTCGAGCGAAGTCGAGGCCA</t>
  </si>
  <si>
    <t>CAGATTGAGCGTGGTCCTCT</t>
  </si>
  <si>
    <t>TAGTCAGATTGAGCGTGGTCCTCT</t>
  </si>
  <si>
    <t>AAACAGAGGACCACGCTCAATCTG</t>
  </si>
  <si>
    <t>TTTCTCCTGAAGGAGGCGAT</t>
  </si>
  <si>
    <t>TAGTTTTCTCCTGAAGGAGGCGAT</t>
  </si>
  <si>
    <t>AAACATCGCCTCCTTCAGGAGAAA</t>
  </si>
  <si>
    <t>TGGTGACCGATTGCGGCAGG</t>
  </si>
  <si>
    <t>TAGTTGGTGACCGATTGCGGCAGG</t>
  </si>
  <si>
    <t>AAACCCTGCCGCAATCGGTCACCA</t>
  </si>
  <si>
    <t>PLES_06471</t>
  </si>
  <si>
    <t>tyrZ</t>
  </si>
  <si>
    <t>CCACCAGTTCCGCCTCTACC</t>
  </si>
  <si>
    <t>TAGTCCACCAGTTCCGCCTCTACC</t>
  </si>
  <si>
    <t>AAACGGTAGAGGCGGAACTGGTGG</t>
  </si>
  <si>
    <t>CGGCCTTGATCCGCAAGGGC</t>
  </si>
  <si>
    <t>TAGTCGGCCTTGATCCGCAAGGGC</t>
  </si>
  <si>
    <t>AAACGCCCTTGCGGATCAAGGCCG</t>
  </si>
  <si>
    <t>GGGAGCGGTCGGGTCGAAGC</t>
  </si>
  <si>
    <t>TAGTGGGAGCGGTCGGGTCGAAGC</t>
  </si>
  <si>
    <t>AAACGCTTCGACCCGACCGCTCCC</t>
  </si>
  <si>
    <t>GTATGGCCAAGATGCAGATC</t>
  </si>
  <si>
    <t>TAGTGTATGGCCAAGATGCAGATC</t>
  </si>
  <si>
    <t>AAACGATCTGCATCTTGGCCATAC</t>
  </si>
  <si>
    <t>PLES_06481</t>
  </si>
  <si>
    <t>birA</t>
  </si>
  <si>
    <t>GTCTTGAAGTAGTTTCAGCA</t>
  </si>
  <si>
    <t>TAGTGTCTTGAAGTAGTTTCAGCA</t>
  </si>
  <si>
    <t>AAACTGCTGAAACTACTTCAAGAC</t>
  </si>
  <si>
    <t>CCCCCAACTCCTCACCGGAG</t>
  </si>
  <si>
    <t>TAGTCCCCCAACTCCTCACCGGAG</t>
  </si>
  <si>
    <t>AAACCTCCGGTGAGGAGTTGGGGG</t>
  </si>
  <si>
    <t>GCAGGCCATGTTCAGCCTCC</t>
  </si>
  <si>
    <t>TAGTGCAGGCCATGTTCAGCCTCC</t>
  </si>
  <si>
    <t>AAACGGAGGCTGAACATGGCCTGC</t>
  </si>
  <si>
    <t>ACCCCCGGCCACGCACCTTG</t>
  </si>
  <si>
    <t>TAGTACCCCCGGCCACGCACCTTG</t>
  </si>
  <si>
    <t>AAACCAAGGTGCGTGGCCGGGGGT</t>
  </si>
  <si>
    <t>PLES_06491</t>
  </si>
  <si>
    <t>ATCGGACTCCGCAAGGCCAC</t>
  </si>
  <si>
    <t>TAGTATCGGACTCCGCAAGGCCAC</t>
  </si>
  <si>
    <t>AAACGTGGCCTTGCGGAGTCCGAT</t>
  </si>
  <si>
    <t>CGACGTTAACTGTTCGACCA</t>
  </si>
  <si>
    <t>TAGTCGACGTTAACTGTTCGACCA</t>
  </si>
  <si>
    <t>AAACTGGTCGAACAGTTAACGTCG</t>
  </si>
  <si>
    <t>ACCAGGCGACAGGCTCGCAC</t>
  </si>
  <si>
    <t>TAGTACCAGGCGACAGGCTCGCAC</t>
  </si>
  <si>
    <t>AAACGTGCGAGCCTGTCGCCTGGT</t>
  </si>
  <si>
    <t>CAACCGTGCGACCAGTTGCG</t>
  </si>
  <si>
    <t>TAGTCAACCGTGCGACCAGTTGCG</t>
  </si>
  <si>
    <t>AAACCGCAACTGGTCGCACGGTTG</t>
  </si>
  <si>
    <t>PLES_06501</t>
  </si>
  <si>
    <t>CGTTCAGGGCCAGGAGAAAC</t>
  </si>
  <si>
    <t>TAGTCGTTCAGGGCCAGGAGAAAC</t>
  </si>
  <si>
    <t>AAACGTTTCTCCTGGCCCTGAACG</t>
  </si>
  <si>
    <t>CCCGTAGCGGGGATTGCTGC</t>
  </si>
  <si>
    <t>TAGTCCCGTAGCGGGGATTGCTGC</t>
  </si>
  <si>
    <t>AAACGCAGCAATCCCCGCTACGGG</t>
  </si>
  <si>
    <t>TTCCAGCGGTGCGATTTCCT</t>
  </si>
  <si>
    <t>TAGTTTCCAGCGGTGCGATTTCCT</t>
  </si>
  <si>
    <t>AAACAGGAAATCGCACCGCTGGAA</t>
  </si>
  <si>
    <t>CCTGGAAGCAAGGTTGCTCT</t>
  </si>
  <si>
    <t>TAGTCCTGGAAGCAAGGTTGCTCT</t>
  </si>
  <si>
    <t>AAACAGAGCAACCTTGCTTCCAGG</t>
  </si>
  <si>
    <t>PLES_06511</t>
  </si>
  <si>
    <t>tufB</t>
  </si>
  <si>
    <t>TTCAAATTTTTCTTTAGCCA</t>
  </si>
  <si>
    <t>TAGTTTCAAATTTTTCTTTAGCCA</t>
  </si>
  <si>
    <t>AAACTGGCTAAAGAAAAATTTGAA</t>
  </si>
  <si>
    <t>CGTGACCGGGGCAGTCAACG</t>
  </si>
  <si>
    <t>TAGTCGTGACCGGGGCAGTCAACG</t>
  </si>
  <si>
    <t>AAACCGTTGACTGCCCCGGTCACG</t>
  </si>
  <si>
    <t>GGCAACCACGCCAGCACCAA</t>
  </si>
  <si>
    <t>TAGTGGCAACCACGCCAGCACCAA</t>
  </si>
  <si>
    <t>AAACTTGGTGCTGGCGTGGTTGCC</t>
  </si>
  <si>
    <t>PLES_06521</t>
  </si>
  <si>
    <t>secE</t>
  </si>
  <si>
    <t>TGATTCTTTGGCTTCTGCCT</t>
  </si>
  <si>
    <t>TAGTTGATTCTTTGGCTTCTGCCT</t>
  </si>
  <si>
    <t>AAACAGGCAGAAGCCAAAGAATCA</t>
  </si>
  <si>
    <t>AACGGCAACCACAACCAGAA</t>
  </si>
  <si>
    <t>TAGTAACGGCAACCACAACCAGAA</t>
  </si>
  <si>
    <t>AAACTTCTGGTTGTGGTTGCCGTT</t>
  </si>
  <si>
    <t>CCGAGAACGCGATACAGGAT</t>
  </si>
  <si>
    <t>TAGTCCGAGAACGCGATACAGGAT</t>
  </si>
  <si>
    <t>AAACATCCTGTATCGCGTTCTCGG</t>
  </si>
  <si>
    <t>CCTTGGCCGTTTGCAGAGCC</t>
  </si>
  <si>
    <t>TAGTCCTTGGCCGTTTGCAGAGCC</t>
  </si>
  <si>
    <t>AAACGGCTCTGCAAACGGCCAAGG</t>
  </si>
  <si>
    <t>PLES_06531</t>
  </si>
  <si>
    <t>nusG</t>
  </si>
  <si>
    <t>AACGTACCAACGCTTAGCCA</t>
  </si>
  <si>
    <t>TAGTAACGTACCAACGCTTAGCCA</t>
  </si>
  <si>
    <t>AAACTGGCTAAGCGTTGGTACGTT</t>
  </si>
  <si>
    <t>ATCTCCACCACTTCTTCGGT</t>
  </si>
  <si>
    <t>TAGTATCTCCACCACTTCTTCGGT</t>
  </si>
  <si>
    <t>AAACACCGAAGAAGTGGTGGAGAT</t>
  </si>
  <si>
    <t>TGCGCTCGCTCTTGCGCTTC</t>
  </si>
  <si>
    <t>TAGTTGCGCTCGCTCTTGCGCTTC</t>
  </si>
  <si>
    <t>AAACGAAGCGCAAGAGCGAGCGCA</t>
  </si>
  <si>
    <t>TCTGAACCAGCACATAGCCA</t>
  </si>
  <si>
    <t>TAGTTCTGAACCAGCACATAGCCA</t>
  </si>
  <si>
    <t>AAACTGGCTATGTGCTGGTTCAGA</t>
  </si>
  <si>
    <t>PLES_06541</t>
  </si>
  <si>
    <t>rplK</t>
  </si>
  <si>
    <t>CTTGCAGCTTGATATAAGCC</t>
  </si>
  <si>
    <t>TAGTCTTGCAGCTTGATATAAGCC</t>
  </si>
  <si>
    <t>AAACGGCTTATATCAAGCTGCAAG</t>
  </si>
  <si>
    <t>CGGCGACGGGTTGGCCTGAC</t>
  </si>
  <si>
    <t>TAGTCGGCGACGGGTTGGCCTGAC</t>
  </si>
  <si>
    <t>AAACGTCAGGCCAACCCGTCGCCG</t>
  </si>
  <si>
    <t>CCCAGGGCAGGGCCGACCGG</t>
  </si>
  <si>
    <t>TAGTCCCAGGGCAGGGCCGACCGG</t>
  </si>
  <si>
    <t>AAACCCGGTCGGCCCTGCCCTGGG</t>
  </si>
  <si>
    <t>CGGCTCTTGGCCTTGGGTCT</t>
  </si>
  <si>
    <t>TAGTCGGCTCTTGGCCTTGGGTCT</t>
  </si>
  <si>
    <t>AAACAGACCCAAGGCCAAGAGCCG</t>
  </si>
  <si>
    <t>PLES_06551</t>
  </si>
  <si>
    <t>rplA</t>
  </si>
  <si>
    <t>GGCAATCGCCTTCTGGCGCT</t>
  </si>
  <si>
    <t>TAGTGGCAATCGCCTTCTGGCGCT</t>
  </si>
  <si>
    <t>AAACAGCGCCAGAAGGCGATTGCC</t>
  </si>
  <si>
    <t>CTTGCCGGCAACTACTTTCT</t>
  </si>
  <si>
    <t>TAGTCTTGCCGGCAACTACTTTCT</t>
  </si>
  <si>
    <t>AAACAGAAAGTAGTTGCCGGCAAG</t>
  </si>
  <si>
    <t>CAGCTCGGCCAGCAGCTTGG</t>
  </si>
  <si>
    <t>TAGTCAGCTCGGCCAGCAGCTTGG</t>
  </si>
  <si>
    <t>AAACCCAAGCTGCTGGCCGAGCTG</t>
  </si>
  <si>
    <t>GGACTCCTTGAACTTGATGG</t>
  </si>
  <si>
    <t>TAGTGGACTCCTTGAACTTGATGG</t>
  </si>
  <si>
    <t>AAACCCATCAAGTTCAAGGAGTCC</t>
  </si>
  <si>
    <t>PLES_06561</t>
  </si>
  <si>
    <t>rplJ</t>
  </si>
  <si>
    <t>TCTTCGAGTTTAATTGCCAC</t>
  </si>
  <si>
    <t>TAGTTCTTCGAGTTTAATTGCCAC</t>
  </si>
  <si>
    <t>AAACGTGGCAATTAAACTCGAAGA</t>
  </si>
  <si>
    <t>CTCGTTGACTTCAGCGACGA</t>
  </si>
  <si>
    <t>TAGTCTCGTTGACTTCAGCGACGA</t>
  </si>
  <si>
    <t>AAACTCGTCGCTGAAGTCAACGAG</t>
  </si>
  <si>
    <t>GACAGCGGACAGGGCAGCTT</t>
  </si>
  <si>
    <t>TAGTGACAGCGGACAGGGCAGCTT</t>
  </si>
  <si>
    <t>AAACAAGCTGCCCTGTCCGCTGTC</t>
  </si>
  <si>
    <t>TACGGTCACGCCACGGGCAT</t>
  </si>
  <si>
    <t>TAGTTACGGTCACGCCACGGGCAT</t>
  </si>
  <si>
    <t>AAACATGCCCGTGGCGTGACCGTA</t>
  </si>
  <si>
    <t>PLES_06571</t>
  </si>
  <si>
    <t>rplL</t>
  </si>
  <si>
    <t>GGCGTTGATGATGTCTTCGT</t>
  </si>
  <si>
    <t>TAGTGGCGTTGATGATGTCTTCGT</t>
  </si>
  <si>
    <t>AAACACGAAGACATCATCAACGCC</t>
  </si>
  <si>
    <t>CATGACGGACATTTCGGATA</t>
  </si>
  <si>
    <t>TAGTCATGACGGACATTTCGGATA</t>
  </si>
  <si>
    <t>AAACTATCCGAAATGTCCGTCATG</t>
  </si>
  <si>
    <t>GGCAACGGTAGCGGCAGCAG</t>
  </si>
  <si>
    <t>TAGTGGCAACGGTAGCGGCAGCAG</t>
  </si>
  <si>
    <t>AAACCTGCTGCCGCTACCGTTGCC</t>
  </si>
  <si>
    <t>GGCAGCAGCCGGGCCAGCAG</t>
  </si>
  <si>
    <t>TAGTGGCAGCAGCCGGGCCAGCAG</t>
  </si>
  <si>
    <t>AAACCTGCTGGCCCGGCTGCTGCC</t>
  </si>
  <si>
    <t>PLES_06581</t>
  </si>
  <si>
    <t>rpoB</t>
  </si>
  <si>
    <t>GCAACTTGCTAAAGTCCTTG</t>
  </si>
  <si>
    <t>TAGTGCAACTTGCTAAAGTCCTTG</t>
  </si>
  <si>
    <t>AAACCAAGGACTTTAGCAAGTTGC</t>
  </si>
  <si>
    <t>TACGGCACATCCATGACGTC</t>
  </si>
  <si>
    <t>TAGTTACGGCACATCCATGACGTC</t>
  </si>
  <si>
    <t>AAACGACGTCATGGATGTGCCGTA</t>
  </si>
  <si>
    <t>GCGATAGGAATCCAGCTGGA</t>
  </si>
  <si>
    <t>TAGTGCGATAGGAATCCAGCTGGA</t>
  </si>
  <si>
    <t>AAACTCCAGCTGGATTCCTATCGC</t>
  </si>
  <si>
    <t>GATATCGCGGAACTGCTCCT</t>
  </si>
  <si>
    <t>TAGTGATATCGCGGAACTGCTCCT</t>
  </si>
  <si>
    <t>AAACAGGAGCAGTTCCGCGATATC</t>
  </si>
  <si>
    <t>PLES_06591</t>
  </si>
  <si>
    <t>rpoC</t>
  </si>
  <si>
    <t>CAGATTAAGCAAGTCTTTCA</t>
  </si>
  <si>
    <t>TAGTCAGATTAAGCAAGTCTTTCA</t>
  </si>
  <si>
    <t>AAACTGAAAGACTTGCTTAATCTG</t>
  </si>
  <si>
    <t>CGAACTCTTCGATTTGACCC</t>
  </si>
  <si>
    <t>TAGTCGAACTCTTCGATTTGACCC</t>
  </si>
  <si>
    <t>AAACGGGTCAAATCGAAGAGTTCG</t>
  </si>
  <si>
    <t>CGAAGCCAGGCCAATACGGA</t>
  </si>
  <si>
    <t>TAGTCGAAGCCAGGCCAATACGGA</t>
  </si>
  <si>
    <t>AAACTCCGTATTGGCCTGGCTTCG</t>
  </si>
  <si>
    <t>GACCAGGAACGAATCATCTC</t>
  </si>
  <si>
    <t>TAGTGACCAGGAACGAATCATCTC</t>
  </si>
  <si>
    <t>AAACGAGATGATTCGTTCCTGGTC</t>
  </si>
  <si>
    <t>PLES_06601</t>
  </si>
  <si>
    <t>rpsL</t>
  </si>
  <si>
    <t>TGCGCGGCTTACGCACCAGC</t>
  </si>
  <si>
    <t>TAGTTGCGCGGCTTACGCACCAGC</t>
  </si>
  <si>
    <t>AAACGCTGGTGCGTAAGCCGCGCA</t>
  </si>
  <si>
    <t>TGCGGGCAGTTCTGCAGCGC</t>
  </si>
  <si>
    <t>TAGTTGCGGGCAGTTCTGCAGCGC</t>
  </si>
  <si>
    <t>AAACGCGCTGCAGAACTGCCCGCA</t>
  </si>
  <si>
    <t>CGGCGTGGTGGTGTATACGC</t>
  </si>
  <si>
    <t>TAGTCGGCGTGGTGGTGTATACGC</t>
  </si>
  <si>
    <t>AAACGCGTATACACCACCACGCCG</t>
  </si>
  <si>
    <t>AGTGCCGAGTTCGGCTTTTT</t>
  </si>
  <si>
    <t>TAGTAGTGCCGAGTTCGGCTTTTT</t>
  </si>
  <si>
    <t>AAACAAAAAGCCGAACTCGGCACT</t>
  </si>
  <si>
    <t>PLES_06611</t>
  </si>
  <si>
    <t>rpsG</t>
  </si>
  <si>
    <t>TTGGCCGCTACACGACGTCT</t>
  </si>
  <si>
    <t>TAGTTTGGCCGCTACACGACGTCT</t>
  </si>
  <si>
    <t>AAACAGACGTCGTGTAGCGGCCAA</t>
  </si>
  <si>
    <t>AGGATCTGGCTTCCGTATTT</t>
  </si>
  <si>
    <t>TAGTAGGATCTGGCTTCCGTATTT</t>
  </si>
  <si>
    <t>AAACAAATACGGAAGCCAGATCCT</t>
  </si>
  <si>
    <t>CGTGGTTCATGAACTTGGCC</t>
  </si>
  <si>
    <t>TAGTCGTGGTTCATGAACTTGGCC</t>
  </si>
  <si>
    <t>AAACGGCCAAGTTCATGAACCACG</t>
  </si>
  <si>
    <t>GTAAACGATACGCTCGGCAA</t>
  </si>
  <si>
    <t>TAGTGTAAACGATACGCTCGGCAA</t>
  </si>
  <si>
    <t>AAACTTGCCGAGCGTATCGTTTAC</t>
  </si>
  <si>
    <t>PLES_06621</t>
  </si>
  <si>
    <t>fusA1</t>
  </si>
  <si>
    <t>GCGGTTGATGGGTGTAGTAC</t>
  </si>
  <si>
    <t>TAGTGCGGTTGATGGGTGTAGTAC</t>
  </si>
  <si>
    <t>AAACGTACTACACCCATCAACCGC</t>
  </si>
  <si>
    <t>GGGCACAGATACCGATATTA</t>
  </si>
  <si>
    <t>TAGTGGGCACAGATACCGATATTA</t>
  </si>
  <si>
    <t>AAACTAATATCGGTATCTGTGCCC</t>
  </si>
  <si>
    <t>GGTCTTGCCCGCGTCAACGT</t>
  </si>
  <si>
    <t>TAGTGGTCTTGCCCGCGTCAACGT</t>
  </si>
  <si>
    <t>AAACACGTTGACGCGGGCAAGACC</t>
  </si>
  <si>
    <t>CAGAACCCGCTCCGTGGTGG</t>
  </si>
  <si>
    <t>TAGTCAGAACCCGCTCCGTGGTGG</t>
  </si>
  <si>
    <t>AAACCCACCACGGAGCGGGTTCTG</t>
  </si>
  <si>
    <t>PLES_06631</t>
  </si>
  <si>
    <t>tufA</t>
  </si>
  <si>
    <t>GGCAACCACGCCGGCGCCAA</t>
  </si>
  <si>
    <t>TAGTGGCAACCACGCCGGCGCCAA</t>
  </si>
  <si>
    <t>AAACTTGGCGCCGGCGTGGTTGCC</t>
  </si>
  <si>
    <t>PLES_06641</t>
  </si>
  <si>
    <t>rpsJ</t>
  </si>
  <si>
    <t>TCAACCGAATCCGGATTTGT</t>
  </si>
  <si>
    <t>TAGTTCAACCGAATCCGGATTTGT</t>
  </si>
  <si>
    <t>AAACACAAATCCGGATTCGGTTGA</t>
  </si>
  <si>
    <t>TTGATTGATCGATCAGGCGA</t>
  </si>
  <si>
    <t>TAGTTTGATTGATCGATCAGGCGA</t>
  </si>
  <si>
    <t>AAACTCGCCTGATCGATCAATCAA</t>
  </si>
  <si>
    <t>CGCGGTTTCCACGATTTCCT</t>
  </si>
  <si>
    <t>TAGTCGCGGTTTCCACGATTTCCT</t>
  </si>
  <si>
    <t>AAACAGGAAATCGTGGAAACCGCG</t>
  </si>
  <si>
    <t>TTGCGGGTCGGCAGAGGGAT</t>
  </si>
  <si>
    <t>TAGTTTGCGGGTCGGCAGAGGGAT</t>
  </si>
  <si>
    <t>AAACATCCCTCTGCCGACCCGCAA</t>
  </si>
  <si>
    <t>PLES_06651</t>
  </si>
  <si>
    <t>rplC</t>
  </si>
  <si>
    <t>ACCTTCCTCGGTGAAAATGC</t>
  </si>
  <si>
    <t>TAGTACCTTCCTCGGTGAAAATGC</t>
  </si>
  <si>
    <t>AAACGCATTTTCACCGAGGAAGGT</t>
  </si>
  <si>
    <t>TCGACCTCGATGACCGTAAC</t>
  </si>
  <si>
    <t>TAGTTCGACCTCGATGACCGTAAC</t>
  </si>
  <si>
    <t>AAACGTTACGGTCATCGAGGTCGA</t>
  </si>
  <si>
    <t>TTGAACTGGGTGACGCGATT</t>
  </si>
  <si>
    <t>TAGTTTGAACTGGGTGACGCGATT</t>
  </si>
  <si>
    <t>AAACAATCGCGTCACCCAGTTCAA</t>
  </si>
  <si>
    <t>TTGCACTGCACGGTAGCCAT</t>
  </si>
  <si>
    <t>TAGTTTGCACTGCACGGTAGCCAT</t>
  </si>
  <si>
    <t>AAACATGGCTACCGTGCAGTGCAA</t>
  </si>
  <si>
    <t>PLES_06661</t>
  </si>
  <si>
    <t>rplD</t>
  </si>
  <si>
    <t>TTCGCCACCAAAGGTACGCT</t>
  </si>
  <si>
    <t>TAGTTTCGCCACCAAAGGTACGCT</t>
  </si>
  <si>
    <t>AAACAGCGTACCTTTGGTGGCGAA</t>
  </si>
  <si>
    <t>CACGACTGCCTGGTGCACCA</t>
  </si>
  <si>
    <t>TAGTCACGACTGCCTGGTGCACCA</t>
  </si>
  <si>
    <t>AAACTGGTGCACCAGGCAGTCGTG</t>
  </si>
  <si>
    <t>CTGACGGCCGCCAGCCATGT</t>
  </si>
  <si>
    <t>TAGTCTGACGGCCGCCAGCCATGT</t>
  </si>
  <si>
    <t>AAACACATGGCTGGCGGCCGTCAG</t>
  </si>
  <si>
    <t>CTTGCCACCACCAGAGACTT</t>
  </si>
  <si>
    <t>TAGTCTTGCCACCACCAGAGACTT</t>
  </si>
  <si>
    <t>AAACAAGTCTCTGGTGGTGGCAAG</t>
  </si>
  <si>
    <t>PLES_06671</t>
  </si>
  <si>
    <t>rplW</t>
  </si>
  <si>
    <t>GCACTTTGAATACGCGTTCC</t>
  </si>
  <si>
    <t>TAGTGCACTTTGAATACGCGTTCC</t>
  </si>
  <si>
    <t>AAACGGAACGCGTATTCAAAGTGC</t>
  </si>
  <si>
    <t>GTGGCTTTCTCGGAGATGTG</t>
  </si>
  <si>
    <t>TAGTGTGGCTTTCTCGGAGATGTG</t>
  </si>
  <si>
    <t>AAACCACATCTCCGAGAAAGCCAC</t>
  </si>
  <si>
    <t>TGGCAACCTTGAAAACGAAT</t>
  </si>
  <si>
    <t>TAGTTGGCAACCTTGAAAACGAAT</t>
  </si>
  <si>
    <t>AAACATTCGTTTTCAAGGTTGCCA</t>
  </si>
  <si>
    <t>TTCCAGCTTGGTTGCATCGG</t>
  </si>
  <si>
    <t>TAGTTTCCAGCTTGGTTGCATCGG</t>
  </si>
  <si>
    <t>AAACCCGATGCAACCAAGCTGGAA</t>
  </si>
  <si>
    <t>PLES_06681</t>
  </si>
  <si>
    <t>rplB</t>
  </si>
  <si>
    <t>AAGCGACGACCAGCGGAAGT</t>
  </si>
  <si>
    <t>TAGTAAGCGACGACCAGCGGAAGT</t>
  </si>
  <si>
    <t>AAACACTTCCGCTGGTCGTCGCTT</t>
  </si>
  <si>
    <t>TTTTCCAGCAGCGGTGCGTA</t>
  </si>
  <si>
    <t>TAGTTTTTCCAGCAGCGGTGCGTA</t>
  </si>
  <si>
    <t>AAACTACGCACCGCTGCTGGAAAA</t>
  </si>
  <si>
    <t>GTTGTTACGGCCGCCAGACT</t>
  </si>
  <si>
    <t>TAGTGTTGTTACGGCCGCCAGACT</t>
  </si>
  <si>
    <t>AAACAGTCTGGCGGCCGTAACAAC</t>
  </si>
  <si>
    <t>ACCACCACCGATATGACGGG</t>
  </si>
  <si>
    <t>TAGTACCACCACCGATATGACGGG</t>
  </si>
  <si>
    <t>AAACCCCGTCATATCGGTGGTGGT</t>
  </si>
  <si>
    <t>PLES_06691</t>
  </si>
  <si>
    <t>rpsS</t>
  </si>
  <si>
    <t>GGACCTTTTTTCAGTGAACG</t>
  </si>
  <si>
    <t>TAGTGGACCTTTTTTCAGTGAACG</t>
  </si>
  <si>
    <t>AAACCGTTCACTGAAAAAAGGTCC</t>
  </si>
  <si>
    <t>AACAGGTGAAGATCGATAAA</t>
  </si>
  <si>
    <t>TAGTAACAGGTGAAGATCGATAAA</t>
  </si>
  <si>
    <t>AAACTTTATCGATCTTCACCTGTT</t>
  </si>
  <si>
    <t>ACCAGGTCTTGATCGGCTTG</t>
  </si>
  <si>
    <t>TAGTACCAGGTCTTGATCGGCTTG</t>
  </si>
  <si>
    <t>AAACCAAGCCGATCAAGACCTGGT</t>
  </si>
  <si>
    <t>ATGGTCAGACCAACCATATG</t>
  </si>
  <si>
    <t>TAGTATGGTCAGACCAACCATATG</t>
  </si>
  <si>
    <t>AAACCATATGGTTGGTCTGACCAT</t>
  </si>
  <si>
    <t>PLES_06701</t>
  </si>
  <si>
    <t>rplV</t>
  </si>
  <si>
    <t>ACGAGCGCCCGACAGCTTAG</t>
  </si>
  <si>
    <t>TAGTACGAGCGCCCGACAGCTTAG</t>
  </si>
  <si>
    <t>AAACCTAAGCTGTCGGGCGCTCGT</t>
  </si>
  <si>
    <t>GACCAAGCGGGCTTTCTGGG</t>
  </si>
  <si>
    <t>TAGTGACCAAGCGGGCTTTCTGGG</t>
  </si>
  <si>
    <t>AAACCCCAGAAAGCCCGCTTGGTC</t>
  </si>
  <si>
    <t>CTTCTTCCCGCGGATCTGGT</t>
  </si>
  <si>
    <t>TAGTCTTCTTCCCGCGGATCTGGT</t>
  </si>
  <si>
    <t>AAACACCAGATCCGCGGGAAGAAG</t>
  </si>
  <si>
    <t>TCTTACTGCTGAAAGCCAGG</t>
  </si>
  <si>
    <t>TAGTTCTTACTGCTGAAAGCCAGG</t>
  </si>
  <si>
    <t>AAACCCTGGCTTTCAGCAGTAAGA</t>
  </si>
  <si>
    <t>PLES_06711</t>
  </si>
  <si>
    <t>rpsC</t>
  </si>
  <si>
    <t>ATACCCAGGCGAATGCCATT</t>
  </si>
  <si>
    <t>TAGTATACCCAGGCGAATGCCATT</t>
  </si>
  <si>
    <t>AAACAATGGCATTCGCCTGGGTAT</t>
  </si>
  <si>
    <t>GCGGTCTGCGTACCAAACGG</t>
  </si>
  <si>
    <t>TAGTGCGGTCTGCGTACCAAACGG</t>
  </si>
  <si>
    <t>AAACCCGTTTGGTACGCAGACCGC</t>
  </si>
  <si>
    <t>GTACTCACGCACCTTCAGGT</t>
  </si>
  <si>
    <t>TAGTGTACTCACGCACCTTCAGGT</t>
  </si>
  <si>
    <t>AAACACCTGAAGGTGCGTGAGTAC</t>
  </si>
  <si>
    <t>CGCTTTTTAGTTTGTCTTGG</t>
  </si>
  <si>
    <t>TAGTCGCTTTTTAGTTTGTCTTGG</t>
  </si>
  <si>
    <t>AAACCCAAGACAAACTAAAAAGCG</t>
  </si>
  <si>
    <t>PLES_06721</t>
  </si>
  <si>
    <t>rplP</t>
  </si>
  <si>
    <t>TTGCGGAACTTCGTACGCTT</t>
  </si>
  <si>
    <t>TAGTTTGCGGAACTTCGTACGCTT</t>
  </si>
  <si>
    <t>AAACAAGCGTACGAAGTTCCGCAA</t>
  </si>
  <si>
    <t>AGCCAGACCACGGTTGTGGC</t>
  </si>
  <si>
    <t>TAGTAGCCAGACCACGGTTGTGGC</t>
  </si>
  <si>
    <t>AAACGCCACAACCGTGGTCTGGCT</t>
  </si>
  <si>
    <t>AGTAAGGCGGCCACGGCTAG</t>
  </si>
  <si>
    <t>TAGTAGTAAGGCGGCCACGGCTAG</t>
  </si>
  <si>
    <t>AAACCTAGCCGTGGCCGCCTTACT</t>
  </si>
  <si>
    <t>ACGGGTCAGCGCACGACGCG</t>
  </si>
  <si>
    <t>TAGTACGGGTCAGCGCACGACGCG</t>
  </si>
  <si>
    <t>AAACCGCGTCGTGCGCTGACCCGT</t>
  </si>
  <si>
    <t>PLES_06731</t>
  </si>
  <si>
    <t>rpmC</t>
  </si>
  <si>
    <t>TTGCTCGTTCAGCTGCTCAA</t>
  </si>
  <si>
    <t>TAGTTTGCTCGTTCAGCTGCTCAA</t>
  </si>
  <si>
    <t>AAACTTGAGCAGCTGAACGAGCAA</t>
  </si>
  <si>
    <t>GATTGAACTGGTCGCGCAGC</t>
  </si>
  <si>
    <t>TAGTGATTGAACTGGTCGCGCAGC</t>
  </si>
  <si>
    <t>AAACGCTGCGCGACCAGTTCAATC</t>
  </si>
  <si>
    <t>GCAGGTGAGACTGCCCCAAC</t>
  </si>
  <si>
    <t>TAGTGCAGGTGAGACTGCCCCAAC</t>
  </si>
  <si>
    <t>AAACGTTGGGGCAGTCTCACCTGC</t>
  </si>
  <si>
    <t>PLES_06741</t>
  </si>
  <si>
    <t>rpsQ</t>
  </si>
  <si>
    <t>GCGGCCGGTCAGCGTACGGA</t>
  </si>
  <si>
    <t>TAGTGCGGCCGGTCAGCGTACGGA</t>
  </si>
  <si>
    <t>AAACTCCGTACGCTGACCGGCCGC</t>
  </si>
  <si>
    <t>ACGCTCGATCAGTACGGTGA</t>
  </si>
  <si>
    <t>TAGTACGCTCGATCAGTACGGTGA</t>
  </si>
  <si>
    <t>AAACTCACCGTACTGATCGAGCGT</t>
  </si>
  <si>
    <t>TGACGTATTTGCCGTAAATC</t>
  </si>
  <si>
    <t>TAGTTGACGTATTTGCCGTAAATC</t>
  </si>
  <si>
    <t>AAACGATTTACGGCAAATACGTCA</t>
  </si>
  <si>
    <t>TTCGTCGTGTGCGTGCAGTT</t>
  </si>
  <si>
    <t>TAGTTTCGTCGTGTGCGTGCAGTT</t>
  </si>
  <si>
    <t>AAACAACTGCACGCACACGACGAA</t>
  </si>
  <si>
    <t>PLES_06751</t>
  </si>
  <si>
    <t>rplN</t>
  </si>
  <si>
    <t>GTTGTCAGCGACATCGAGCA</t>
  </si>
  <si>
    <t>TAGTGTTGTCAGCGACATCGAGCA</t>
  </si>
  <si>
    <t>AAACTGCTCGATGTCGCTGACAAC</t>
  </si>
  <si>
    <t>GATGCCGGCGTAACGGCGGT</t>
  </si>
  <si>
    <t>TAGTGATGCCGGCGTAACGGCGGT</t>
  </si>
  <si>
    <t>AAACACCGCCGTTACGCCGGCATC</t>
  </si>
  <si>
    <t>GCGCGGAATCGCTTCCTTGA</t>
  </si>
  <si>
    <t>TAGTGCGCGGAATCGCTTCCTTGA</t>
  </si>
  <si>
    <t>AAACTCAAGGAAGCGATTCCGCGC</t>
  </si>
  <si>
    <t>CGACCACGGCAGTCATGACC</t>
  </si>
  <si>
    <t>TAGTCGACCACGGCAGTCATGACC</t>
  </si>
  <si>
    <t>AAACGGTCATGACTGCCGTGGTCG</t>
  </si>
  <si>
    <t>PLES_06761</t>
  </si>
  <si>
    <t>rplX</t>
  </si>
  <si>
    <t>ACGCTTGCCCTTGTCCTTGC</t>
  </si>
  <si>
    <t>TAGTACGCTTGCCCTTGTCCTTGC</t>
  </si>
  <si>
    <t>AAACGCAAGGACAAGGGCAAGCGT</t>
  </si>
  <si>
    <t>TCACCCCGCCGACGACCAGA</t>
  </si>
  <si>
    <t>TAGTTCACCCCGCCGACGACCAGA</t>
  </si>
  <si>
    <t>AAACTCTGGTCGTCGGCGGGGTGA</t>
  </si>
  <si>
    <t>GCTTGGTGTGGCGCTTGATC</t>
  </si>
  <si>
    <t>TAGTGCTTGGTGTGGCGCTTGATC</t>
  </si>
  <si>
    <t>AAACGATCAAGCGCCACACCAAGC</t>
  </si>
  <si>
    <t>TGTTGGCCGAGCATCGGATT</t>
  </si>
  <si>
    <t>TAGTTGTTGGCCGAGCATCGGATT</t>
  </si>
  <si>
    <t>AAACAATCCGATGCTCGGCCAACA</t>
  </si>
  <si>
    <t>PLES_06771</t>
  </si>
  <si>
    <t>rplE</t>
  </si>
  <si>
    <t>AATTTCTTTCAATCGTGCCA</t>
  </si>
  <si>
    <t>TAGTAATTTCTTTCAATCGTGCCA</t>
  </si>
  <si>
    <t>AAACTGGCACGATTGAAAGAAATT</t>
  </si>
  <si>
    <t>TGAAGCTCTTCTTTCAGCTT</t>
  </si>
  <si>
    <t>TAGTTGAAGCTCTTCTTTCAGCTT</t>
  </si>
  <si>
    <t>AAACAAGCTGAAAGAAGAGCTTCA</t>
  </si>
  <si>
    <t>AGGGTGATTTTGGTAACGCG</t>
  </si>
  <si>
    <t>TAGTAGGGTGATTTTGGTAACGCG</t>
  </si>
  <si>
    <t>AAACCGCGTTACCAAAATCACCCT</t>
  </si>
  <si>
    <t>CCTCGCCAAGACCCATGTTC</t>
  </si>
  <si>
    <t>TAGTCCTCGCCAAGACCCATGTTC</t>
  </si>
  <si>
    <t>AAACGAACATGGGTCTTGGCGAGG</t>
  </si>
  <si>
    <t>PLES_06781</t>
  </si>
  <si>
    <t>rpsN</t>
  </si>
  <si>
    <t>TCAGCTGACGCTTCAGCTCG</t>
  </si>
  <si>
    <t>TAGTTCAGCTGACGCTTCAGCTCG</t>
  </si>
  <si>
    <t>AAACCGAGCTGAAGCGTCAGCTGA</t>
  </si>
  <si>
    <t>GGCACGCTTCTTGGCGTACT</t>
  </si>
  <si>
    <t>TAGTGGCACGCTTCTTGGCGTACT</t>
  </si>
  <si>
    <t>AAACAGTACGCCAAGAAGCGTGCC</t>
  </si>
  <si>
    <t>CGCTCTTCCGCAGAGGAGTT</t>
  </si>
  <si>
    <t>TAGTCGCTCTTCCGCAGAGGAGTT</t>
  </si>
  <si>
    <t>AAACAACTCCTCTGCGGAAGAGCG</t>
  </si>
  <si>
    <t>TTGCTTCTGCAGGGCGACCT</t>
  </si>
  <si>
    <t>TAGTTTGCTTCTGCAGGGCGACCT</t>
  </si>
  <si>
    <t>AAACAGGTCGCCCTGCAGAAGCAA</t>
  </si>
  <si>
    <t>PLES_06791</t>
  </si>
  <si>
    <t>rpsH</t>
  </si>
  <si>
    <t>AACGGGTCCTGCATACTCAT</t>
  </si>
  <si>
    <t>TAGTAACGGGTCCTGCATACTCAT</t>
  </si>
  <si>
    <t>AAACATGAGTATGCAGGACCCGTT</t>
  </si>
  <si>
    <t>TTTCAGCCATCTGGGCATTA</t>
  </si>
  <si>
    <t>TAGTTTTCAGCCATCTGGGCATTA</t>
  </si>
  <si>
    <t>AAACTAATGCCCAGATGGCTGAAA</t>
  </si>
  <si>
    <t>CGAGGACGGCATGCTTACGA</t>
  </si>
  <si>
    <t>TAGTCGAGGACGGCATGCTTACGA</t>
  </si>
  <si>
    <t>AAACTCGTAAGCATGCCGTCCTCG</t>
  </si>
  <si>
    <t>GCCTTCGTCCTTCAGGACTT</t>
  </si>
  <si>
    <t>TAGTGCCTTCGTCCTTCAGGACTT</t>
  </si>
  <si>
    <t>AAACAAGTCCTGAAGGACGAAGGC</t>
  </si>
  <si>
    <t>PLES_06801</t>
  </si>
  <si>
    <t>rplF</t>
  </si>
  <si>
    <t>CGCCGGCAGGCAGCTTGACG</t>
  </si>
  <si>
    <t>TAGTCGCCGGCAGGCAGCTTGACG</t>
  </si>
  <si>
    <t>AAACCGTCAAGCTGCCTGCCGGCG</t>
  </si>
  <si>
    <t>AGCACCTTTGGCGCCCTTGA</t>
  </si>
  <si>
    <t>TAGTAGCACCTTTGGCGCCCTTGA</t>
  </si>
  <si>
    <t>AAACTCAAGGGCGCCAAAGGTGCT</t>
  </si>
  <si>
    <t>GGATCACTTCGACCGAAGGA</t>
  </si>
  <si>
    <t>TAGTGGATCACTTCGACCGAAGGA</t>
  </si>
  <si>
    <t>AAACTCCTTCGGTCGAAGTGATCC</t>
  </si>
  <si>
    <t>AACGCAGCTCACCGCTGTCC</t>
  </si>
  <si>
    <t>TAGTAACGCAGCTCACCGCTGTCC</t>
  </si>
  <si>
    <t>AAACGGACAGCGGTGAGCTGCGTT</t>
  </si>
  <si>
    <t>PLES_06811</t>
  </si>
  <si>
    <t>rplR</t>
  </si>
  <si>
    <t>CTTGCGAGCGCGACGCAGAC</t>
  </si>
  <si>
    <t>TAGTCTTGCGAGCGCGACGCAGAC</t>
  </si>
  <si>
    <t>AAACGTCTGCGTCGCGCTCGCAAG</t>
  </si>
  <si>
    <t>TTTCCAGCTCGCGCATCTTC</t>
  </si>
  <si>
    <t>TAGTTTTCCAGCTCGCGCATCTTC</t>
  </si>
  <si>
    <t>AAACGAAGATGCGCGAGCTGGAAA</t>
  </si>
  <si>
    <t>GCGGTACACGCAGAGGCGTA</t>
  </si>
  <si>
    <t>TAGTGCGGTACACGCAGAGGCGTA</t>
  </si>
  <si>
    <t>AAACTACGCCTCTGCGTGTACCGC</t>
  </si>
  <si>
    <t>GACCTGGGCGTAAATGTGCT</t>
  </si>
  <si>
    <t>TAGTGACCTGGGCGTAAATGTGCT</t>
  </si>
  <si>
    <t>AAACAGCACATTTACGCCCAGGTC</t>
  </si>
  <si>
    <t>PLES_06821</t>
  </si>
  <si>
    <t>rpsE</t>
  </si>
  <si>
    <t>CTTTTACGGTTTTGGCGACG</t>
  </si>
  <si>
    <t>TAGTCTTTTACGGTTTTGGCGACG</t>
  </si>
  <si>
    <t>AAACCGTCGCCAAAACCGTAAAAG</t>
  </si>
  <si>
    <t>GTGCGGTGAAAGCGAAGATA</t>
  </si>
  <si>
    <t>TAGTGTGCGGTGAAAGCGAAGATA</t>
  </si>
  <si>
    <t>AAACTATCTTCGCTTTCACCGCAC</t>
  </si>
  <si>
    <t>ACCCTTGCCATCACCCACCA</t>
  </si>
  <si>
    <t>TAGTACCCTTGCCATCACCCACCA</t>
  </si>
  <si>
    <t>AAACTGGTGGGTGATGGCAAGGGT</t>
  </si>
  <si>
    <t>ATTGCTTTCTGGATGGCGGC</t>
  </si>
  <si>
    <t>TAGTATTGCTTTCTGGATGGCGGC</t>
  </si>
  <si>
    <t>AAACGCCGCCATCCAGAAAGCAAT</t>
  </si>
  <si>
    <t>PLES_06831</t>
  </si>
  <si>
    <t>rpmD</t>
  </si>
  <si>
    <t>AGTGACTTTGACAGTTGCCA</t>
  </si>
  <si>
    <t>TAGTAGTGACTTTGACAGTTGCCA</t>
  </si>
  <si>
    <t>AAACTGGCAACTGTCAAAGTCACT</t>
  </si>
  <si>
    <t>AAGCCTTGTGGTTGGCCAGA</t>
  </si>
  <si>
    <t>TAGTAAGCCTTGTGGTTGGCCAGA</t>
  </si>
  <si>
    <t>AAACTCTGGCCAACCACAAGGCTT</t>
  </si>
  <si>
    <t>CGGTATGATTGATGCGACGC</t>
  </si>
  <si>
    <t>TAGTCGGTATGATTGATGCGACGC</t>
  </si>
  <si>
    <t>AAACGCGTCGCATCAATCATACCG</t>
  </si>
  <si>
    <t>AGGAGTGTCCTGAACTTCGA</t>
  </si>
  <si>
    <t>TAGTAGGAGTGTCCTGAACTTCGA</t>
  </si>
  <si>
    <t>AAACTCGAAGTTCAGGACACTCCT</t>
  </si>
  <si>
    <t>PLES_06841</t>
  </si>
  <si>
    <t>rplO</t>
  </si>
  <si>
    <t>ACGCAGATCGTTCAGTTGCA</t>
  </si>
  <si>
    <t>TAGTACGCAGATCGTTCAGTTGCA</t>
  </si>
  <si>
    <t>AAACTGCAACTGAACGATCTGCGT</t>
  </si>
  <si>
    <t>TTCGCGACGGGCACCCGGCG</t>
  </si>
  <si>
    <t>TAGTTTCGCGACGGGCACCCGGCG</t>
  </si>
  <si>
    <t>AAACCGCCGGGTGCCCGTCGCGAA</t>
  </si>
  <si>
    <t>TACCGATGCCACGGCCCGGA</t>
  </si>
  <si>
    <t>TAGTTACCGATGCCACGGCCCGGA</t>
  </si>
  <si>
    <t>AAACTCCGGGCCGTGGCATCGGTA</t>
  </si>
  <si>
    <t>ACCTTTGTGACCACGGCCAC</t>
  </si>
  <si>
    <t>TAGTACCTTTGTGACCACGGCCAC</t>
  </si>
  <si>
    <t>AAACGTGGCCGTGGTCACAAAGGT</t>
  </si>
  <si>
    <t>PLES_06851</t>
  </si>
  <si>
    <t>secY</t>
  </si>
  <si>
    <t>ACGCAGACGTGCCCAGAGCT</t>
  </si>
  <si>
    <t>TAGTACGCAGACGTGCCCAGAGCT</t>
  </si>
  <si>
    <t>AAACAGCTCTGGGCACGTCTGCGT</t>
  </si>
  <si>
    <t>TCCGATAGACGATGATCGCC</t>
  </si>
  <si>
    <t>TAGTTCCGATAGACGATGATCGCC</t>
  </si>
  <si>
    <t>AAACGGCGATCATCGTCTATCGGA</t>
  </si>
  <si>
    <t>CGGGGTTGATGCCCGGAACT</t>
  </si>
  <si>
    <t>TAGTCGGGGTTGATGCCCGGAACT</t>
  </si>
  <si>
    <t>AAACAGTTCCGGGCATCAACCCCG</t>
  </si>
  <si>
    <t>GAACAGTGCCGCCAAGCGAT</t>
  </si>
  <si>
    <t>TAGTGAACAGTGCCGCCAAGCGAT</t>
  </si>
  <si>
    <t>AAACATCGCTTGGCGGCACTGTTC</t>
  </si>
  <si>
    <t>PLES_06861</t>
  </si>
  <si>
    <t>rpsM</t>
  </si>
  <si>
    <t>AATGTTGACGCCTGCAATAC</t>
  </si>
  <si>
    <t>TAGTAATGTTGACGCCTGCAATAC</t>
  </si>
  <si>
    <t>AAACGTATTGCAGGCGTCAACATT</t>
  </si>
  <si>
    <t>ATAACAGTGTGCTTGTTATC</t>
  </si>
  <si>
    <t>TAGTATAACAGTGTGCTTGTTATC</t>
  </si>
  <si>
    <t>AAACGATAACAAGCACACTGTTAT</t>
  </si>
  <si>
    <t>GCGACCAACACCATAGATGT</t>
  </si>
  <si>
    <t>TAGTGCGACCAACACCATAGATGT</t>
  </si>
  <si>
    <t>AAACACATCTATGGTGTTGGTCGC</t>
  </si>
  <si>
    <t>GGCAGCCGGGTTTACGCCGG</t>
  </si>
  <si>
    <t>TAGTGGCAGCCGGGTTTACGCCGG</t>
  </si>
  <si>
    <t>AAACCCGGCGTAAACCCGGCTGCC</t>
  </si>
  <si>
    <t>PLES_06871</t>
  </si>
  <si>
    <t>rpsK</t>
  </si>
  <si>
    <t>TTCTTACGGGGACGAGCAGC</t>
  </si>
  <si>
    <t>TAGTTTCTTACGGGGACGAGCAGC</t>
  </si>
  <si>
    <t>AAACGCTGCTCGTCCCCGTAAGAA</t>
  </si>
  <si>
    <t>GTTGAAAGACGCGTGGATGT</t>
  </si>
  <si>
    <t>TAGTGTTGAAAGACGCGTGGATGT</t>
  </si>
  <si>
    <t>AAACACATCCACGCGTCTTTCAAC</t>
  </si>
  <si>
    <t>ACGGTCGGTGATGGTCACGA</t>
  </si>
  <si>
    <t>TAGTACGGTCGGTGATGGTCACGA</t>
  </si>
  <si>
    <t>AAACTCGTGACCATCACCGACCGT</t>
  </si>
  <si>
    <t>GCGGAAACCGGAACCACCGG</t>
  </si>
  <si>
    <t>TAGTGCGGAAACCGGAACCACCGG</t>
  </si>
  <si>
    <t>AAACCCGGTGGTTCCGGTTTCCGC</t>
  </si>
  <si>
    <t>PLES_06881</t>
  </si>
  <si>
    <t>rpsD</t>
  </si>
  <si>
    <t>CGGCGAGACAGTTTGCACTT</t>
  </si>
  <si>
    <t>TAGTCGGCGAGACAGTTTGCACTT</t>
  </si>
  <si>
    <t>AAACAAGTGCAAACTGTCTCGCCG</t>
  </si>
  <si>
    <t>GGAACAGGTCGGTGCCTTCA</t>
  </si>
  <si>
    <t>TAGTGGAACAGGTCGGTGCCTTCA</t>
  </si>
  <si>
    <t>AAACTGAAGGCACCGACCTGTTCC</t>
  </si>
  <si>
    <t>GGGCGCGGGCGCCGCTCTTC</t>
  </si>
  <si>
    <t>TAGTGGGCGCGGGCGCCGCTCTTC</t>
  </si>
  <si>
    <t>AAACGAAGAGCGGCGCCCGCGCCC</t>
  </si>
  <si>
    <t>AGCCTTGCACTTCGAGTCGA</t>
  </si>
  <si>
    <t>TAGTAGCCTTGCACTTCGAGTCGA</t>
  </si>
  <si>
    <t>AAACTCGACTCGAAGTGCAAGGCT</t>
  </si>
  <si>
    <t>PLES_06891</t>
  </si>
  <si>
    <t>rpoA</t>
  </si>
  <si>
    <t>CTCATTTACCGAACTCTGCA</t>
  </si>
  <si>
    <t>TAGTCTCATTTACCGAACTCTGCA</t>
  </si>
  <si>
    <t>AAACTGCAGAGTTCGGTAAATGAG</t>
  </si>
  <si>
    <t>CATCGATGTGGCGGGGGGTC</t>
  </si>
  <si>
    <t>TAGTCATCGATGTGGCGGGGGGTC</t>
  </si>
  <si>
    <t>AAACGACCCCCCGCCACATCGATG</t>
  </si>
  <si>
    <t>CTCGAGCGTGATCTTGGCGC</t>
  </si>
  <si>
    <t>TAGTCTCGAGCGTGATCTTGGCGC</t>
  </si>
  <si>
    <t>AAACGCGCCAAGATCACGCTCGAG</t>
  </si>
  <si>
    <t>TGACCAAAACCACGCTCGAG</t>
  </si>
  <si>
    <t>TAGTTGACCAAAACCACGCTCGAG</t>
  </si>
  <si>
    <t>AAACCTCGAGCGTGGTTTTGGTCA</t>
  </si>
  <si>
    <t>PLES_06901</t>
  </si>
  <si>
    <t>rplQ</t>
  </si>
  <si>
    <t>ACCACTTTTACGATGGCGCA</t>
  </si>
  <si>
    <t>TAGTACCACTTTTACGATGGCGCA</t>
  </si>
  <si>
    <t>AAACTGCGCCATCGTAAAAGTGGT</t>
  </si>
  <si>
    <t>GGTGCGCGCTGGTGCGGCTC</t>
  </si>
  <si>
    <t>TAGTGGTGCGCGCTGGTGCGGCTC</t>
  </si>
  <si>
    <t>AAACGAGCCGCACCAGCGCGCACC</t>
  </si>
  <si>
    <t>TGTTCTGGAACATAGCCTTG</t>
  </si>
  <si>
    <t>TAGTTGTTCTGGAACATAGCCTTG</t>
  </si>
  <si>
    <t>AAACCAAGGCTATGTTCCAGAACA</t>
  </si>
  <si>
    <t>TTCCTTGGCCTTGGGCAGGG</t>
  </si>
  <si>
    <t>TAGTTTCCTTGGCCTTGGGCAGGG</t>
  </si>
  <si>
    <t>AAACCCCTGCCCAAGGCCAAGGAA</t>
  </si>
  <si>
    <t>PLES_06911</t>
  </si>
  <si>
    <t>katA</t>
  </si>
  <si>
    <t>GCCAGCGGCAGTGGTCAGGC</t>
  </si>
  <si>
    <t>TAGTGCCAGCGGCAGTGGTCAGGC</t>
  </si>
  <si>
    <t>AAACGCCTGACCACTGCCGCTGGC</t>
  </si>
  <si>
    <t>ACGTTCTGGTTATCGACCAC</t>
  </si>
  <si>
    <t>TAGTACGTTCTGGTTATCGACCAC</t>
  </si>
  <si>
    <t>AAACGTGGTCGATAACCAGAACGT</t>
  </si>
  <si>
    <t>CATCGGGCCACGCGGACCGG</t>
  </si>
  <si>
    <t>TAGTCATCGGGCCACGCGGACCGG</t>
  </si>
  <si>
    <t>AAACCCGGTCCGCGTGGCCCGATG</t>
  </si>
  <si>
    <t>GATCACTTCGCGATCGAAGT</t>
  </si>
  <si>
    <t>TAGTGATCACTTCGCGATCGAAGT</t>
  </si>
  <si>
    <t>AAACACTTCGATCGCGAAGTGATC</t>
  </si>
  <si>
    <t>PLES_06921</t>
  </si>
  <si>
    <t>bfrA</t>
  </si>
  <si>
    <t>ACTTCCGGATGGCCTTGCAT</t>
  </si>
  <si>
    <t>TAGTACTTCCGGATGGCCTTGCAT</t>
  </si>
  <si>
    <t>AAACATGCAAGGCCATCCGGAAGT</t>
  </si>
  <si>
    <t>CGCCGGTCAGCAGCGTGTTG</t>
  </si>
  <si>
    <t>TAGTCGCCGGTCAGCAGCGTGTTG</t>
  </si>
  <si>
    <t>AAACCAACACGCTGCTGACCGGCG</t>
  </si>
  <si>
    <t>GATGAAGTACTGGTCGCGCG</t>
  </si>
  <si>
    <t>TAGTGATGAAGTACTGGTCGCGCG</t>
  </si>
  <si>
    <t>AAACCGCGCGACCAGTACTTCATC</t>
  </si>
  <si>
    <t>AGTCCTCGTACATGCGCGAG</t>
  </si>
  <si>
    <t>TAGTAGTCCTCGTACATGCGCGAG</t>
  </si>
  <si>
    <t>AAACCTCGCGCATGTACGAGGACT</t>
  </si>
  <si>
    <t>PLES_06931</t>
  </si>
  <si>
    <t>uvrA</t>
  </si>
  <si>
    <t>GGGTACGCGCCCCACGAATC</t>
  </si>
  <si>
    <t>TAGTGGGTACGCGCCCCACGAATC</t>
  </si>
  <si>
    <t>AAACGATTCGTGGGGCGCGTACCC</t>
  </si>
  <si>
    <t>GTCGACGTTCTTCAGGTTGT</t>
  </si>
  <si>
    <t>TAGTGTCGACGTTCTTCAGGTTGT</t>
  </si>
  <si>
    <t>AAACACAACCTGAAGAACGTCGAC</t>
  </si>
  <si>
    <t>GTTTGTCGCGTGGCAGTGTG</t>
  </si>
  <si>
    <t>TAGTGTTTGTCGCGTGGCAGTGTG</t>
  </si>
  <si>
    <t>AAACCACACTGCCACGCGACAAAC</t>
  </si>
  <si>
    <t>CTTGCCGGAACCGGAAAGAC</t>
  </si>
  <si>
    <t>TAGTCTTGCCGGAACCGGAAAGAC</t>
  </si>
  <si>
    <t>AAACGTCTTTCCGGTTCCGGCAAG</t>
  </si>
  <si>
    <t>PLES_06941</t>
  </si>
  <si>
    <t>CCCGACGGCCGCTCGCGTTT</t>
  </si>
  <si>
    <t>TAGTCCCGACGGCCGCTCGCGTTT</t>
  </si>
  <si>
    <t>AAACAAACGCGAGCGGCCGTCGGG</t>
  </si>
  <si>
    <t>GAACATGCCGAGCATGCGGA</t>
  </si>
  <si>
    <t>TAGTGAACATGCCGAGCATGCGGA</t>
  </si>
  <si>
    <t>AAACTCCGCATGCTCGGCATGTTC</t>
  </si>
  <si>
    <t>GGCCAGGTCCTGGCCGTAGG</t>
  </si>
  <si>
    <t>TAGTGGCCAGGTCCTGGCCGTAGG</t>
  </si>
  <si>
    <t>AAACCCTACGGCCAGGACCTGGCC</t>
  </si>
  <si>
    <t>ATGGCCAGGCCGATCAGCGC</t>
  </si>
  <si>
    <t>TAGTATGGCCAGGCCGATCAGCGC</t>
  </si>
  <si>
    <t>AAACGCGCTGATCGGCCTGGCCAT</t>
  </si>
  <si>
    <t>PLES_06951</t>
  </si>
  <si>
    <t>ssb</t>
  </si>
  <si>
    <t>AATGACTTTGTTAACCCCAC</t>
  </si>
  <si>
    <t>TAGTAATGACTTTGTTAACCCCAC</t>
  </si>
  <si>
    <t>AAACGTGGGGTTAACAAAGTCATT</t>
  </si>
  <si>
    <t>TGGGCATGTAGCGGGTTTCC</t>
  </si>
  <si>
    <t>TAGTTGGGCATGTAGCGGGTTTCC</t>
  </si>
  <si>
    <t>AAACGGAAACCCGCTACATGCCCA</t>
  </si>
  <si>
    <t>GCTGGTGGCGAGGGTGATGT</t>
  </si>
  <si>
    <t>TAGTGCTGGTGGCGAGGGTGATGT</t>
  </si>
  <si>
    <t>AAACACATCACCCTCGCCACCAGC</t>
  </si>
  <si>
    <t>GAACACCACGCGGTGCCATT</t>
  </si>
  <si>
    <t>TAGTGAACACCACGCGGTGCCATT</t>
  </si>
  <si>
    <t>AAACAATGGCACCGCGTGGTGTTC</t>
  </si>
  <si>
    <t>PLES_06961</t>
  </si>
  <si>
    <t>pchA</t>
  </si>
  <si>
    <t>ACTGGCTCAGGGGCGCCAGC</t>
  </si>
  <si>
    <t>TAGTACTGGCTCAGGGGCGCCAGC</t>
  </si>
  <si>
    <t>AAACGCTGGCGCCCCTGAGCCAGT</t>
  </si>
  <si>
    <t>AGGTGCCGCGCAAGGCGTGC</t>
  </si>
  <si>
    <t>TAGTAGGTGCCGCGCAAGGCGTGC</t>
  </si>
  <si>
    <t>AAACGCACGCCTTGCGCGGCACCT</t>
  </si>
  <si>
    <t>AACGATGCCGCCACCAGCAC</t>
  </si>
  <si>
    <t>TAGTAACGATGCCGCCACCAGCAC</t>
  </si>
  <si>
    <t>AAACGTGCTGGTGGCGGCATCGTT</t>
  </si>
  <si>
    <t>ATACCTGCAGCGGGTCCAAT</t>
  </si>
  <si>
    <t>TAGTATACCTGCAGCGGGTCCAAT</t>
  </si>
  <si>
    <t>AAACATTGGACCCGCTGCAGGTAT</t>
  </si>
  <si>
    <t>PLES_06971</t>
  </si>
  <si>
    <t>pchB</t>
  </si>
  <si>
    <t>GCCAGGCCGGTGCAGTCTTC</t>
  </si>
  <si>
    <t>TAGTGCCAGGCCGGTGCAGTCTTC</t>
  </si>
  <si>
    <t>AAACGAAGACTGCACCGGCCTGGC</t>
  </si>
  <si>
    <t>CGATCCGGTCGATGGCCTCG</t>
  </si>
  <si>
    <t>TAGTCGATCCGGTCGATGGCCTCG</t>
  </si>
  <si>
    <t>AAACCGAGGCCATCGACCGGATCG</t>
  </si>
  <si>
    <t>CGAGGGCCTGGACGATATCC</t>
  </si>
  <si>
    <t>TAGTCGAGGGCCTGGACGATATCC</t>
  </si>
  <si>
    <t>AAACGGATATCGTCCAGGCCCTCG</t>
  </si>
  <si>
    <t>CCTTGACGTAGTCCATGCGG</t>
  </si>
  <si>
    <t>TAGTCCTTGACGTAGTCCATGCGG</t>
  </si>
  <si>
    <t>AAACCCGCATGGACTACGTCAAGG</t>
  </si>
  <si>
    <t>PLES_06981</t>
  </si>
  <si>
    <t>pchC</t>
  </si>
  <si>
    <t>GCGGAACGGCCGGACCCAGG</t>
  </si>
  <si>
    <t>TAGTGCGGAACGGCCGGACCCAGG</t>
  </si>
  <si>
    <t>AAACCCTGGGTCCGGCCGTTCCGC</t>
  </si>
  <si>
    <t>GCAGGCGCGGCATCGGCGTC</t>
  </si>
  <si>
    <t>TAGTGCAGGCGCGGCATCGGCGTC</t>
  </si>
  <si>
    <t>AAACGACGCCGATGCCGCGCCTGC</t>
  </si>
  <si>
    <t>CTGCATGGGGGAAGCAGGCC</t>
  </si>
  <si>
    <t>TAGTCTGCATGGGGGAAGCAGGCC</t>
  </si>
  <si>
    <t>AAACGGCCTGCTTCCCCCATGCAG</t>
  </si>
  <si>
    <t>GCTCCAGCTACGGAAGAAGC</t>
  </si>
  <si>
    <t>TAGTGCTCCAGCTACGGAAGAAGC</t>
  </si>
  <si>
    <t>AAACGCTTCTTCCGTAGCTGGAGC</t>
  </si>
  <si>
    <t>PLES_06991</t>
  </si>
  <si>
    <t>pchD</t>
  </si>
  <si>
    <t>GGCCGATGGGGTGACGGGCG</t>
  </si>
  <si>
    <t>TAGTGGCCGATGGGGTGACGGGCG</t>
  </si>
  <si>
    <t>AAACCGCCCGTCACCCCATCGGCC</t>
  </si>
  <si>
    <t>CCAGTCGGGGGCGTCGTCGA</t>
  </si>
  <si>
    <t>TAGTCCAGTCGGGGGCGTCGTCGA</t>
  </si>
  <si>
    <t>AAACTCGACGACGCCCCCGACTGG</t>
  </si>
  <si>
    <t>ATAGCGGCGGACGAAGGCGG</t>
  </si>
  <si>
    <t>TAGTATAGCGGCGGACGAAGGCGG</t>
  </si>
  <si>
    <t>AAACCCGCCTTCGTCCGCCGCTAT</t>
  </si>
  <si>
    <t>CCAGGGCTTCGGCGAAGTTC</t>
  </si>
  <si>
    <t>TAGTCCAGGGCTTCGGCGAAGTTC</t>
  </si>
  <si>
    <t>AAACGAACTTCGCCGAAGCCCTGG</t>
  </si>
  <si>
    <t>PLES_07001</t>
  </si>
  <si>
    <t>pchR</t>
  </si>
  <si>
    <t>TGGCGGAGCAATGATGGTGA</t>
  </si>
  <si>
    <t>TAGTTGGCGGAGCAATGATGGTGA</t>
  </si>
  <si>
    <t>AAACTCACCATCATTGCTCCGCCA</t>
  </si>
  <si>
    <t>CCGGTTGCCCGGTGCCGGCG</t>
  </si>
  <si>
    <t>TAGTCCGGTTGCCCGGTGCCGGCG</t>
  </si>
  <si>
    <t>AAACCGCCGGCACCGGGCAACCGG</t>
  </si>
  <si>
    <t>GGATCGATGTGCGCGACGCC</t>
  </si>
  <si>
    <t>TAGTGGATCGATGTGCGCGACGCC</t>
  </si>
  <si>
    <t>AAACGGCGTCGCGCACATCGATCC</t>
  </si>
  <si>
    <t>CCGGTCACCAGCTTCATGTT</t>
  </si>
  <si>
    <t>TAGTCCGGTCACCAGCTTCATGTT</t>
  </si>
  <si>
    <t>AAACAACATGAAGCTGGTGACCGG</t>
  </si>
  <si>
    <t>PLES_07011</t>
  </si>
  <si>
    <t>pchE</t>
  </si>
  <si>
    <t>GAATCGGGGGGCAGATCCAT</t>
  </si>
  <si>
    <t>TAGTGAATCGGGGGGCAGATCCAT</t>
  </si>
  <si>
    <t>AAACATGGATCTGCCCCCCGATTC</t>
  </si>
  <si>
    <t>GCCAGTCGCGCAGGGCGGTA</t>
  </si>
  <si>
    <t>TAGTGCCAGTCGCGCAGGGCGGTA</t>
  </si>
  <si>
    <t>AAACTACCGCCCTGCGCGACTGGC</t>
  </si>
  <si>
    <t>GAGCAAGTCGGCGAGCTGCT</t>
  </si>
  <si>
    <t>TAGTGAGCAAGTCGGCGAGCTGCT</t>
  </si>
  <si>
    <t>AAACAGCAGCTCGCCGACTTGCTC</t>
  </si>
  <si>
    <t>AGGGCGCGCACGTCGGCAAG</t>
  </si>
  <si>
    <t>TAGTAGGGCGCGCACGTCGGCAAG</t>
  </si>
  <si>
    <t>AAACCTTGCCGACGTGCGCGCCCT</t>
  </si>
  <si>
    <t>PLES_07021</t>
  </si>
  <si>
    <t>pchF</t>
  </si>
  <si>
    <t>TTCGATGCGCCGGCTGCGGC</t>
  </si>
  <si>
    <t>TAGTTTCGATGCGCCGGCTGCGGC</t>
  </si>
  <si>
    <t>AAACGCCGCAGCCGGCGCATCGAA</t>
  </si>
  <si>
    <t>GGGGGGCGCGATAGCGCAGG</t>
  </si>
  <si>
    <t>TAGTGGGGGGCGCGATAGCGCAGG</t>
  </si>
  <si>
    <t>AAACCCTGCGCTATCGCGCCCCCC</t>
  </si>
  <si>
    <t>GCCTTCCAGGTGTTCCAGCA</t>
  </si>
  <si>
    <t>TAGTGCCTTCCAGGTGTTCCAGCA</t>
  </si>
  <si>
    <t>AAACTGCTGGAACACCTGGAAGGC</t>
  </si>
  <si>
    <t>CGGGTTCGGCGCGCCAGCCA</t>
  </si>
  <si>
    <t>TAGTCGGGTTCGGCGCGCCAGCCA</t>
  </si>
  <si>
    <t>AAACTGGCTGGCGCGCCGAACCCG</t>
  </si>
  <si>
    <t>PLES_07031</t>
  </si>
  <si>
    <t>pchG</t>
  </si>
  <si>
    <t>AACCGGCGACCACCACGGAA</t>
  </si>
  <si>
    <t>TAGTAACCGGCGACCACCACGGAA</t>
  </si>
  <si>
    <t>AAACTTCCGTGGTGGTCGCCGGTT</t>
  </si>
  <si>
    <t>GGCATAGAACTGGCCGAACC</t>
  </si>
  <si>
    <t>TAGTGGCATAGAACTGGCCGAACC</t>
  </si>
  <si>
    <t>AAACGGTTCGGCCAGTTCTATGCC</t>
  </si>
  <si>
    <t>CGGATCGGCGGCGACGCCGG</t>
  </si>
  <si>
    <t>TAGTCGGATCGGCGGCGACGCCGG</t>
  </si>
  <si>
    <t>AAACCCGGCGTCGCCGCCGATCCG</t>
  </si>
  <si>
    <t>ATGCCGCGCAGGACGAAGCG</t>
  </si>
  <si>
    <t>TAGTATGCCGCGCAGGACGAAGCG</t>
  </si>
  <si>
    <t>AAACCGCTTCGTCCTGCGCGGCAT</t>
  </si>
  <si>
    <t>PLES_07041</t>
  </si>
  <si>
    <t>CAGCAGGCGCCACAGCACCG</t>
  </si>
  <si>
    <t>TAGTCAGCAGGCGCCACAGCACCG</t>
  </si>
  <si>
    <t>AAACCGGTGCTGTGGCGCCTGCTG</t>
  </si>
  <si>
    <t>CGCCGCCAGCCGCCAGCGAT</t>
  </si>
  <si>
    <t>TAGTCGCCGCCAGCCGCCAGCGAT</t>
  </si>
  <si>
    <t>AAACATCGCTGGCGGCTGGCGGCG</t>
  </si>
  <si>
    <t>GGCCAGGGCCTGCAACCCCA</t>
  </si>
  <si>
    <t>TAGTGGCCAGGGCCTGCAACCCCA</t>
  </si>
  <si>
    <t>AAACTGGGGTTGCAGGCCCTGGCC</t>
  </si>
  <si>
    <t>AGCCAGGCGAGAAGCATCCA</t>
  </si>
  <si>
    <t>TAGTAGCCAGGCGAGAAGCATCCA</t>
  </si>
  <si>
    <t>AAACTGGATGCTTCTCGCCTGGCT</t>
  </si>
  <si>
    <t>PLES_07051</t>
  </si>
  <si>
    <t>CGCACGCATTCGTTCGAACA</t>
  </si>
  <si>
    <t>TAGTCGCACGCATTCGTTCGAACA</t>
  </si>
  <si>
    <t>AAACTGTTCGAACGAATGCGTGCG</t>
  </si>
  <si>
    <t>AACGCGGCACGGCAGTCTTC</t>
  </si>
  <si>
    <t>TAGTAACGCGGCACGGCAGTCTTC</t>
  </si>
  <si>
    <t>AAACGAAGACTGCCGTGCCGCGTT</t>
  </si>
  <si>
    <t>GGACCGCCCAGGCGCTCGCC</t>
  </si>
  <si>
    <t>TAGTGGACCGCCCAGGCGCTCGCC</t>
  </si>
  <si>
    <t>AAACGGCGAGCGCCTGGGCGGTCC</t>
  </si>
  <si>
    <t>CACCAGCAATACGCCGCAAG</t>
  </si>
  <si>
    <t>TAGTCACCAGCAATACGCCGCAAG</t>
  </si>
  <si>
    <t>AAACCTTGCGGCGTATTGCTGGTG</t>
  </si>
  <si>
    <t>PLES_07061</t>
  </si>
  <si>
    <t>fptA</t>
  </si>
  <si>
    <t>CAACGGGGTGTGCCGATTGC</t>
  </si>
  <si>
    <t>TAGTCAACGGGGTGTGCCGATTGC</t>
  </si>
  <si>
    <t>AAACGCAATCGGCACACCCCGTTG</t>
  </si>
  <si>
    <t>GCGCGCGTCGGCCACGGCCG</t>
  </si>
  <si>
    <t>TAGTGCGCGCGTCGGCCACGGCCG</t>
  </si>
  <si>
    <t>AAACCGGCCGTGGCCGACGCGCGC</t>
  </si>
  <si>
    <t>AGTCACCCCCGGCGGCTGGG</t>
  </si>
  <si>
    <t>TAGTAGTCACCCCCGGCGGCTGGG</t>
  </si>
  <si>
    <t>AAACCCCAGCCGCCGGGGGTGACT</t>
  </si>
  <si>
    <t>CTTGAGCGGCACCTTGCCCA</t>
  </si>
  <si>
    <t>TAGTCTTGAGCGGCACCTTGCCCA</t>
  </si>
  <si>
    <t>AAACTGGGCAAGGTGCCGCTCAAG</t>
  </si>
  <si>
    <t>PLES_07071</t>
  </si>
  <si>
    <t>CAGCCGAAGCCCGACTGGCG</t>
  </si>
  <si>
    <t>TAGTCAGCCGAAGCCCGACTGGCG</t>
  </si>
  <si>
    <t>AAACCGCCAGTCGGGCTTCGGCTG</t>
  </si>
  <si>
    <t>GAGCGCCAGCGGAACCCGCC</t>
  </si>
  <si>
    <t>TAGTGAGCGCCAGCGGAACCCGCC</t>
  </si>
  <si>
    <t>AAACGGCGGGTTCCGCTGGCGCTC</t>
  </si>
  <si>
    <t>AGTCAACAGATAGCCGCTGG</t>
  </si>
  <si>
    <t>TAGTAGTCAACAGATAGCCGCTGG</t>
  </si>
  <si>
    <t>AAACCCAGCGGCTATCTGTTGACT</t>
  </si>
  <si>
    <t>ACGCTCGAGCGGGTCGTCCA</t>
  </si>
  <si>
    <t>TAGTACGCTCGAGCGGGTCGTCCA</t>
  </si>
  <si>
    <t>AAACTGGACGACCCGCTCGAGCGT</t>
  </si>
  <si>
    <t>PLES_07081</t>
  </si>
  <si>
    <t>AGGAGGTCCAGCGCCGGCAT</t>
  </si>
  <si>
    <t>TAGTAGGAGGTCCAGCGCCGGCAT</t>
  </si>
  <si>
    <t>AAACATGCCGGCGCTGGACCTCCT</t>
  </si>
  <si>
    <t>GGCTCTTGTGCAGGTTCAGC</t>
  </si>
  <si>
    <t>TAGTGGCTCTTGTGCAGGTTCAGC</t>
  </si>
  <si>
    <t>AAACGCTGAACCTGCACAAGAGCC</t>
  </si>
  <si>
    <t>GCCCGGGGAAGCCGACGAAC</t>
  </si>
  <si>
    <t>TAGTGCCCGGGGAAGCCGACGAAC</t>
  </si>
  <si>
    <t>AAACGTTCGTCGGCTTCCCCGGGC</t>
  </si>
  <si>
    <t>GCAACAGCGATACGCCGAAC</t>
  </si>
  <si>
    <t>TAGTGCAACAGCGATACGCCGAAC</t>
  </si>
  <si>
    <t>AAACGTTCGGCGTATCGCTGTTGC</t>
  </si>
  <si>
    <t>PLES_07091</t>
  </si>
  <si>
    <t>TGATGACCAGGCGGCGGTGG</t>
  </si>
  <si>
    <t>TAGTTGATGACCAGGCGGCGGTGG</t>
  </si>
  <si>
    <t>AAACCCACCGCCGCCTGGTCATCA</t>
  </si>
  <si>
    <t>GGACAGGTAGAGCAACGCCA</t>
  </si>
  <si>
    <t>TAGTGGACAGGTAGAGCAACGCCA</t>
  </si>
  <si>
    <t>AAACTGGCGTTGCTCTACCTGTCC</t>
  </si>
  <si>
    <t>CAGGCCGATGGGAATGCCCT</t>
  </si>
  <si>
    <t>TAGTCAGGCCGATGGGAATGCCCT</t>
  </si>
  <si>
    <t>AAACAGGGCATTCCCATCGGCCTG</t>
  </si>
  <si>
    <t>GAGGGTGGGCAGGGCGTCCA</t>
  </si>
  <si>
    <t>TAGTGAGGGTGGGCAGGGCGTCCA</t>
  </si>
  <si>
    <t>AAACTGGACGCCCTGCCCACCCTC</t>
  </si>
  <si>
    <t>PLES_07101</t>
  </si>
  <si>
    <t>phzS</t>
  </si>
  <si>
    <t>ATATCGATGGGTTCGCTCAT</t>
  </si>
  <si>
    <t>TAGTATATCGATGGGTTCGCTCAT</t>
  </si>
  <si>
    <t>AAACATGAGCGAACCCATCGATAT</t>
  </si>
  <si>
    <t>GCAACTGAGGCCGCCGATGC</t>
  </si>
  <si>
    <t>TAGTGCAACTGAGGCCGCCGATGC</t>
  </si>
  <si>
    <t>AAACGCATCGGCGGCCTCAGTTGC</t>
  </si>
  <si>
    <t>CAGCGTGACCTTGCCGATGC</t>
  </si>
  <si>
    <t>TAGTCAGCGTGACCTTGCCGATGC</t>
  </si>
  <si>
    <t>AAACGCATCGGCAAGGTCACGCTG</t>
  </si>
  <si>
    <t>TATTGATGCCGACGCCAAGG</t>
  </si>
  <si>
    <t>TAGTTATTGATGCCGACGCCAAGG</t>
  </si>
  <si>
    <t>AAACCCTTGGCGTCGGCATCAATA</t>
  </si>
  <si>
    <t>PLES_07171</t>
  </si>
  <si>
    <t>phzA1</t>
  </si>
  <si>
    <t>CGCAGACGCTCGATGTCGAG</t>
  </si>
  <si>
    <t>TAGTCGCAGACGCTCGATGTCGAG</t>
  </si>
  <si>
    <t>AAACCTCGACATCGAGCGTCTGCG</t>
  </si>
  <si>
    <t>GCTCCACCGTGGCGCGATTC</t>
  </si>
  <si>
    <t>TAGTGCTCCACCGTGGCGCGATTC</t>
  </si>
  <si>
    <t>AAACGAATCGCGCCACGGTGGAGC</t>
  </si>
  <si>
    <t>PLES_07181</t>
  </si>
  <si>
    <t>phzM</t>
  </si>
  <si>
    <t>GCAACGGGACTTCCATTCCC</t>
  </si>
  <si>
    <t>TAGTGCAACGGGACTTCCATTCCC</t>
  </si>
  <si>
    <t>AAACGGGAATGGAAGTCCCGTTGC</t>
  </si>
  <si>
    <t>CGATCAGATCGGCCAGCCCG</t>
  </si>
  <si>
    <t>TAGTCGATCAGATCGGCCAGCCCG</t>
  </si>
  <si>
    <t>AAACCGGGCTGGCCGATCTGATCG</t>
  </si>
  <si>
    <t>GGCATCGGAACCGACCGCGG</t>
  </si>
  <si>
    <t>TAGTGGCATCGGAACCGACCGCGG</t>
  </si>
  <si>
    <t>AAACCCGCGGTCGGTTCCGATGCC</t>
  </si>
  <si>
    <t>CATCAGTCGATGGATGCGCT</t>
  </si>
  <si>
    <t>TAGTCATCAGTCGATGGATGCGCT</t>
  </si>
  <si>
    <t>AAACAGCGCATCCATCGACTGATG</t>
  </si>
  <si>
    <t>PLES_07191</t>
  </si>
  <si>
    <t>opmD</t>
  </si>
  <si>
    <t>CAGGCGCGAAAGGTTCGGGT</t>
  </si>
  <si>
    <t>TAGTCAGGCGCGAAAGGTTCGGGT</t>
  </si>
  <si>
    <t>AAACACCCGAACCTTTCGCGCCTG</t>
  </si>
  <si>
    <t>GTCGGGGCCGACGCTGCAGG</t>
  </si>
  <si>
    <t>TAGTGTCGGGGCCGACGCTGCAGG</t>
  </si>
  <si>
    <t>AAACCCTGCAGCGTCGGCCCCGAC</t>
  </si>
  <si>
    <t>ACGCGTGGCGGCGGCGACTG</t>
  </si>
  <si>
    <t>TAGTACGCGTGGCGGCGGCGACTG</t>
  </si>
  <si>
    <t>AAACCAGTCGCCGCCGCCACGCGT</t>
  </si>
  <si>
    <t>GCTCGCCGGAGAACTCGCCG</t>
  </si>
  <si>
    <t>TAGTGCTCGCCGGAGAACTCGCCG</t>
  </si>
  <si>
    <t>AAACCGGCGAGTTCTCCGGCGAGC</t>
  </si>
  <si>
    <t>PLES_07201</t>
  </si>
  <si>
    <t>mexI</t>
  </si>
  <si>
    <t>GCGGACGAACAGGTCGGTAA</t>
  </si>
  <si>
    <t>TAGTGCGGACGAACAGGTCGGTAA</t>
  </si>
  <si>
    <t>AAACTTACCGACCTGTTCGTCCGC</t>
  </si>
  <si>
    <t>CTGACCACCAGCGCCAGCAC</t>
  </si>
  <si>
    <t>TAGTCTGACCACCAGCGCCAGCAC</t>
  </si>
  <si>
    <t>AAACGTGCTGGCGCTGGTGGTCAG</t>
  </si>
  <si>
    <t>GCAGCTTGCCCAGGGAGAAC</t>
  </si>
  <si>
    <t>TAGTGCAGCTTGCCCAGGGAGAAC</t>
  </si>
  <si>
    <t>AAACGTTCTCCCTGGGCAAGCTGC</t>
  </si>
  <si>
    <t>AGCAGCGGGTACTGGCGGAT</t>
  </si>
  <si>
    <t>TAGTAGCAGCGGGTACTGGCGGAT</t>
  </si>
  <si>
    <t>AAACATCCGCCAGTACCCGCTGCT</t>
  </si>
  <si>
    <t>PLES_07211</t>
  </si>
  <si>
    <t>mexH</t>
  </si>
  <si>
    <t>GCGGCACTGGCGATCAGGAC</t>
  </si>
  <si>
    <t>TAGTGCGGCACTGGCGATCAGGAC</t>
  </si>
  <si>
    <t>AAACGTCCTGATCGCCAGTGCCGC</t>
  </si>
  <si>
    <t>CGCCGAGCCGGTGGCGTAGA</t>
  </si>
  <si>
    <t>TAGTCGCCGAGCCGGTGGCGTAGA</t>
  </si>
  <si>
    <t>AAACTCTACGCCACCGGCTCGGCG</t>
  </si>
  <si>
    <t>GACCTTTACCGGCGGGTAGC</t>
  </si>
  <si>
    <t>TAGTGACCTTTACCGGCGGGTAGC</t>
  </si>
  <si>
    <t>AAACGCTACCCGCCGGTAAAGGTC</t>
  </si>
  <si>
    <t>CCGCCGCTCCACCGAGGCGA</t>
  </si>
  <si>
    <t>TAGTCCGCCGCTCCACCGAGGCGA</t>
  </si>
  <si>
    <t>AAACTCGCCTCGGTGGAGCGGCGG</t>
  </si>
  <si>
    <t>PLES_07221</t>
  </si>
  <si>
    <t>mexG</t>
  </si>
  <si>
    <t>TTATCGATGAAGCGCTGCAT</t>
  </si>
  <si>
    <t>TAGTTTATCGATGAAGCGCTGCAT</t>
  </si>
  <si>
    <t>AAACATGCAGCGCTTCATCGATAA</t>
  </si>
  <si>
    <t>CAGGGCCAGGCAGATCCGGG</t>
  </si>
  <si>
    <t>TAGTCAGGGCCAGGCAGATCCGGG</t>
  </si>
  <si>
    <t>AAACCCCGGATCTGCCTGGCCCTG</t>
  </si>
  <si>
    <t>GAACAGCTTCGCCAGTCCCG</t>
  </si>
  <si>
    <t>TAGTGAACAGCTTCGCCAGTCCCG</t>
  </si>
  <si>
    <t>AAACCGGGACTGGCGAAGCTGTTC</t>
  </si>
  <si>
    <t>GGCGCGCATTTCCTCCAGGC</t>
  </si>
  <si>
    <t>TAGTGGCGCGCATTTCCTCCAGGC</t>
  </si>
  <si>
    <t>AAACGCCTGGAGGAAATGCGCGCC</t>
  </si>
  <si>
    <t>PLES_07231</t>
  </si>
  <si>
    <t>AGGGTGGGCAGTCTTCTCAT</t>
  </si>
  <si>
    <t>TAGTAGGGTGGGCAGTCTTCTCAT</t>
  </si>
  <si>
    <t>AAACATGAGAAGACTGCCCACCCT</t>
  </si>
  <si>
    <t>CACGCCGGTGAGCGGCGCGA</t>
  </si>
  <si>
    <t>TAGTCACGCCGGTGAGCGGCGCGA</t>
  </si>
  <si>
    <t>AAACTCGCGCCGCTCACCGGCGTG</t>
  </si>
  <si>
    <t>GAGGCTGGCGGCCTGGGCCT</t>
  </si>
  <si>
    <t>TAGTGAGGCTGGCGGCCTGGGCCT</t>
  </si>
  <si>
    <t>AAACAGGCCCAGGCCGCCAGCCTC</t>
  </si>
  <si>
    <t>CGGTATAGGTCCCCACCAGC</t>
  </si>
  <si>
    <t>TAGTCGGTATAGGTCCCCACCAGC</t>
  </si>
  <si>
    <t>AAACGCTGGTGGGGACCTATACCG</t>
  </si>
  <si>
    <t>PLES_07241</t>
  </si>
  <si>
    <t>GGAAGATTTCGAGGGAGGAA</t>
  </si>
  <si>
    <t>TAGTGGAAGATTTCGAGGGAGGAA</t>
  </si>
  <si>
    <t>AAACTTCCTCCCTCGAAATCTTCC</t>
  </si>
  <si>
    <t>TGGCTTCGTGGGCGACCGCG</t>
  </si>
  <si>
    <t>TAGTTGGCTTCGTGGGCGACCGCG</t>
  </si>
  <si>
    <t>AAACCGCGGTCGCCCACGAAGCCA</t>
  </si>
  <si>
    <t>CTGAGCGGCGCGGGTGACGC</t>
  </si>
  <si>
    <t>TAGTCTGAGCGGCGCGGGTGACGC</t>
  </si>
  <si>
    <t>AAACGCGTCACCCGCGCCGCTCAG</t>
  </si>
  <si>
    <t>CTCGAGCTGGAGGATTCGCG</t>
  </si>
  <si>
    <t>TAGTCTCGAGCTGGAGGATTCGCG</t>
  </si>
  <si>
    <t>AAACCGCGAATCCTCCAGCTCGAG</t>
  </si>
  <si>
    <t>PLES_07251</t>
  </si>
  <si>
    <t>GCGCGTGAAGCGGTCAGTCA</t>
  </si>
  <si>
    <t>TAGTGCGCGTGAAGCGGTCAGTCA</t>
  </si>
  <si>
    <t>AAACTGACTGACCGCTTCACGCGC</t>
  </si>
  <si>
    <t>GTGCCTGGATGATCGGCTGC</t>
  </si>
  <si>
    <t>TAGTGTGCCTGGATGATCGGCTGC</t>
  </si>
  <si>
    <t>AAACGCAGCCGATCATCCAGGCAC</t>
  </si>
  <si>
    <t>GGCGTGGAGACGCCGAGCAT</t>
  </si>
  <si>
    <t>TAGTGGCGTGGAGACGCCGAGCAT</t>
  </si>
  <si>
    <t>AAACATGCTCGGCGTCTCCACGCC</t>
  </si>
  <si>
    <t>CCCGCCGGCGTTGGATACGG</t>
  </si>
  <si>
    <t>TAGTCCCGCCGGCGTTGGATACGG</t>
  </si>
  <si>
    <t>AAACCCGTATCCAACGCCGGCGGG</t>
  </si>
  <si>
    <t>PLES_07261</t>
  </si>
  <si>
    <t>ddlA</t>
  </si>
  <si>
    <t>ACTGCTGCCGCCGAAGAGAA</t>
  </si>
  <si>
    <t>TAGTACTGCTGCCGCCGAAGAGAA</t>
  </si>
  <si>
    <t>AAACTTCTCTTCGGCGGCAGCAGT</t>
  </si>
  <si>
    <t>GCTCTTCCTCCGCGCCGAGC</t>
  </si>
  <si>
    <t>TAGTGCTCTTCCTCCGCGCCGAGC</t>
  </si>
  <si>
    <t>AAACGCTCGGCGCGGAGGAAGAGC</t>
  </si>
  <si>
    <t>TGACCTTGCTCGCCAGCAGG</t>
  </si>
  <si>
    <t>TAGTTGACCTTGCTCGCCAGCAGG</t>
  </si>
  <si>
    <t>AAACCCTGCTGGCGAGCAAGGTCA</t>
  </si>
  <si>
    <t>CCAGCGAGTCGGAGTCCGGC</t>
  </si>
  <si>
    <t>TAGTCCAGCGAGTCGGAGTCCGGC</t>
  </si>
  <si>
    <t>AAACGCCGGACTCCGACTCGCTGG</t>
  </si>
  <si>
    <t>PLES_07271</t>
  </si>
  <si>
    <t>GAGGGTGGTGAGGGTTCGCA</t>
  </si>
  <si>
    <t>TAGTGAGGGTGGTGAGGGTTCGCA</t>
  </si>
  <si>
    <t>AAACTGCGAACCCTCACCACCCTC</t>
  </si>
  <si>
    <t>CGAGTTTCTGGCTGTTGCCG</t>
  </si>
  <si>
    <t>TAGTCGAGTTTCTGGCTGTTGCCG</t>
  </si>
  <si>
    <t>AAACCGGCAACAGCCAGAAACTCG</t>
  </si>
  <si>
    <t>GCGCGGGGCATTGCCGAACA</t>
  </si>
  <si>
    <t>TAGTGCGCGGGGCATTGCCGAACA</t>
  </si>
  <si>
    <t>AAACTGTTCGGCAATGCCCCGCGC</t>
  </si>
  <si>
    <t>GTCGATGCGGTTCTCCGCAT</t>
  </si>
  <si>
    <t>TAGTGTCGATGCGGTTCTCCGCAT</t>
  </si>
  <si>
    <t>AAACATGCGGAGAACCGCATCGAC</t>
  </si>
  <si>
    <t>PLES_07281</t>
  </si>
  <si>
    <t>GCAGGCGCTGCCACAGGGCG</t>
  </si>
  <si>
    <t>TAGTGCAGGCGCTGCCACAGGGCG</t>
  </si>
  <si>
    <t>AAACCGCCCTGTGGCAGCGCCTGC</t>
  </si>
  <si>
    <t>GGTGTCGGCGTCGATCCGCT</t>
  </si>
  <si>
    <t>TAGTGGTGTCGGCGTCGATCCGCT</t>
  </si>
  <si>
    <t>AAACAGCGGATCGACGCCGACACC</t>
  </si>
  <si>
    <t>CGCTTCCTCGAGGATGGCGT</t>
  </si>
  <si>
    <t>TAGTCGCTTCCTCGAGGATGGCGT</t>
  </si>
  <si>
    <t>AAACACGCCATCCTCGAGGAAGCG</t>
  </si>
  <si>
    <t>TGCGGTTGAGCGGCGCGAGC</t>
  </si>
  <si>
    <t>TAGTTGCGGTTGAGCGGCGCGAGC</t>
  </si>
  <si>
    <t>AAACGCTCGCGCCGCTCAACCGCA</t>
  </si>
  <si>
    <t>PLES_07291</t>
  </si>
  <si>
    <t>GCGATGTGGTTGACGGCGGC</t>
  </si>
  <si>
    <t>TAGTGCGATGTGGTTGACGGCGGC</t>
  </si>
  <si>
    <t>AAACGCCGCCGTCAACCACATCGC</t>
  </si>
  <si>
    <t>GTGCGCTCGATGAAGCTCAG</t>
  </si>
  <si>
    <t>TAGTGTGCGCTCGATGAAGCTCAG</t>
  </si>
  <si>
    <t>AAACCTGAGCTTCATCGAGCGCAC</t>
  </si>
  <si>
    <t>GTAGTGCGGATAGACGCTGG</t>
  </si>
  <si>
    <t>TAGTGTAGTGCGGATAGACGCTGG</t>
  </si>
  <si>
    <t>AAACCCAGCGTCTATCCGCACTAC</t>
  </si>
  <si>
    <t>TGTTGCCGTGGATCACCGCG</t>
  </si>
  <si>
    <t>TAGTTGTTGCCGTGGATCACCGCG</t>
  </si>
  <si>
    <t>AAACCGCGGTGATCCACGGCAACA</t>
  </si>
  <si>
    <t>PLES_07301</t>
  </si>
  <si>
    <t>GAAGCGGGAAGCGGACTCAT</t>
  </si>
  <si>
    <t>TAGTGAAGCGGGAAGCGGACTCAT</t>
  </si>
  <si>
    <t>AAACATGAGTCCGCTTCCCGCTTC</t>
  </si>
  <si>
    <t>CGCAGGAGGCTGTTGAGGGC</t>
  </si>
  <si>
    <t>TAGTCGCAGGAGGCTGTTGAGGGC</t>
  </si>
  <si>
    <t>AAACGCCCTCAACAGCCTCCTGCG</t>
  </si>
  <si>
    <t>CCGGATGTTCGAGCAGCAAG</t>
  </si>
  <si>
    <t>TAGTCCGGATGTTCGAGCAGCAAG</t>
  </si>
  <si>
    <t>AAACCTTGCTGCTCGAACATCCGG</t>
  </si>
  <si>
    <t>GCCAGGCCAGGTACCAGGCC</t>
  </si>
  <si>
    <t>TAGTGCCAGGCCAGGTACCAGGCC</t>
  </si>
  <si>
    <t>AAACGGCCTGGTACCTGGCCTGGC</t>
  </si>
  <si>
    <t>PLES_07311</t>
  </si>
  <si>
    <t>ACGTAGACCAGCGCTTCGTC</t>
  </si>
  <si>
    <t>TAGTACGTAGACCAGCGCTTCGTC</t>
  </si>
  <si>
    <t>AAACGACGAAGCGCTGGTCTACGT</t>
  </si>
  <si>
    <t>CCGTCGATTCGAGCATGCCC</t>
  </si>
  <si>
    <t>TAGTCCGTCGATTCGAGCATGCCC</t>
  </si>
  <si>
    <t>AAACGGGCATGCTCGAATCGACGG</t>
  </si>
  <si>
    <t>GGGTGAAGGGCCGTGCCTTG</t>
  </si>
  <si>
    <t>TAGTGGGTGAAGGGCCGTGCCTTG</t>
  </si>
  <si>
    <t>AAACCAAGGCACGGCCCTTCACCC</t>
  </si>
  <si>
    <t>ATCGAGGAAGTCCCGGCCCT</t>
  </si>
  <si>
    <t>TAGTATCGAGGAAGTCCCGGCCCT</t>
  </si>
  <si>
    <t>AAACAGGGCCGGGACTTCCTCGAT</t>
  </si>
  <si>
    <t>PLES_07321</t>
  </si>
  <si>
    <t>CCGCCACGGCTGCGCCAAGC</t>
  </si>
  <si>
    <t>TAGTCCGCCACGGCTGCGCCAAGC</t>
  </si>
  <si>
    <t>AAACGCTTGGCGCAGCCGTGGCGG</t>
  </si>
  <si>
    <t>ATGGGCAGCGCTGCCGATCA</t>
  </si>
  <si>
    <t>TAGTATGGGCAGCGCTGCCGATCA</t>
  </si>
  <si>
    <t>AAACTGATCGGCAGCGCTGCCCAT</t>
  </si>
  <si>
    <t>CCTTTTTGCGGATGTCGGCC</t>
  </si>
  <si>
    <t>TAGTCCTTTTTGCGGATGTCGGCC</t>
  </si>
  <si>
    <t>AAACGGCCGACATCCGCAAAAAGG</t>
  </si>
  <si>
    <t>GTTCGGCTCGTCGGTGCCAA</t>
  </si>
  <si>
    <t>TAGTGTTCGGCTCGTCGGTGCCAA</t>
  </si>
  <si>
    <t>AAACTTGGCACCGACGAGCCGAAC</t>
  </si>
  <si>
    <t>PLES_07331</t>
  </si>
  <si>
    <t>GAGAAATCGAACTCGAACAT</t>
  </si>
  <si>
    <t>TAGTGAGAAATCGAACTCGAACAT</t>
  </si>
  <si>
    <t>AAACATGTTCGAGTTCGATTTCTC</t>
  </si>
  <si>
    <t>CGACCAGCATCTCATGGTAC</t>
  </si>
  <si>
    <t>TAGTCGACCAGCATCTCATGGTAC</t>
  </si>
  <si>
    <t>AAACGTACCATGAGATGCTGGTCG</t>
  </si>
  <si>
    <t>CTTCAGCGACAGCAGCAGGC</t>
  </si>
  <si>
    <t>TAGTCTTCAGCGACAGCAGCAGGC</t>
  </si>
  <si>
    <t>AAACGCCTGCTGCTGTCGCTGAAG</t>
  </si>
  <si>
    <t>CACGGCGAAGACCAGGGTGA</t>
  </si>
  <si>
    <t>TAGTCACGGCGAAGACCAGGGTGA</t>
  </si>
  <si>
    <t>AAACTCACCCTGGTCTTCGCCGTG</t>
  </si>
  <si>
    <t>PLES_07341</t>
  </si>
  <si>
    <t>GCTATCGATCAGTTCAAGGG</t>
  </si>
  <si>
    <t>TAGTGCTATCGATCAGTTCAAGGG</t>
  </si>
  <si>
    <t>AAACCCCTTGAACTGATCGATAGC</t>
  </si>
  <si>
    <t>CGTTGGGGTACTGGCCGACG</t>
  </si>
  <si>
    <t>TAGTCGTTGGGGTACTGGCCGACG</t>
  </si>
  <si>
    <t>AAACCGTCGGCCAGTACCCCAACG</t>
  </si>
  <si>
    <t>GTCAGGGCCAGCCCGCCCAA</t>
  </si>
  <si>
    <t>TAGTGTCAGGGCCAGCCCGCCCAA</t>
  </si>
  <si>
    <t>AAACTTGGGCGGGCTGGCCCTGAC</t>
  </si>
  <si>
    <t>ACGAAGACCAGCGCGGTGAT</t>
  </si>
  <si>
    <t>TAGTACGAAGACCAGCGCGGTGAT</t>
  </si>
  <si>
    <t>AAACATCACCGCGCTGGTCTTCGT</t>
  </si>
  <si>
    <t>PLES_07351</t>
  </si>
  <si>
    <t>ATTTGTTGACCTTTTCCAGC</t>
  </si>
  <si>
    <t>TAGTATTTGTTGACCTTTTCCAGC</t>
  </si>
  <si>
    <t>AAACGCTGGAAAAGGTCAACAAAT</t>
  </si>
  <si>
    <t>GACATCCGCCAGGGCGTGGT</t>
  </si>
  <si>
    <t>TAGTGACATCCGCCAGGGCGTGGT</t>
  </si>
  <si>
    <t>AAACACCACGCCCTGGCGGATGTC</t>
  </si>
  <si>
    <t>AGACCACCACCACCTCACCG</t>
  </si>
  <si>
    <t>TAGTAGACCACCACCACCTCACCG</t>
  </si>
  <si>
    <t>AAACCGGTGAGGTGGTGGTGGTCT</t>
  </si>
  <si>
    <t>GTGGATTTTCCGGAGCCCGA</t>
  </si>
  <si>
    <t>TAGTGTGGATTTTCCGGAGCCCGA</t>
  </si>
  <si>
    <t>AAACTCGGGCTCCGGAAAATCCAC</t>
  </si>
  <si>
    <t>PLES_07361</t>
  </si>
  <si>
    <t>CGGCAGACTCGGAGTGCTCA</t>
  </si>
  <si>
    <t>TAGTCGGCAGACTCGGAGTGCTCA</t>
  </si>
  <si>
    <t>AAACTGAGCACTCCGAGTCTGCCG</t>
  </si>
  <si>
    <t>TCGCGCCGCCGGGTCGCTGC</t>
  </si>
  <si>
    <t>TAGTTCGCGCCGCCGGGTCGCTGC</t>
  </si>
  <si>
    <t>AAACGCAGCGACCCGGCGGCGCGA</t>
  </si>
  <si>
    <t>GCAGGCGCGGTCGATTCGCA</t>
  </si>
  <si>
    <t>TAGTGCAGGCGCGGTCGATTCGCA</t>
  </si>
  <si>
    <t>AAACTGCGAATCGACCGCGCCTGC</t>
  </si>
  <si>
    <t>CGTAGAAGAAGCCCTGCTCG</t>
  </si>
  <si>
    <t>TAGTCGTAGAAGAAGCCCTGCTCG</t>
  </si>
  <si>
    <t>AAACCGAGCAGGGCTTCTTCTACG</t>
  </si>
  <si>
    <t>PLES_07371</t>
  </si>
  <si>
    <t>pqsL</t>
  </si>
  <si>
    <t>ATCGATATGGTTGTCCGTCA</t>
  </si>
  <si>
    <t>TAGTATCGATATGGTTGTCCGTCA</t>
  </si>
  <si>
    <t>AAACTGACGGACAACCATATCGAT</t>
  </si>
  <si>
    <t>CCACCACGCGGTGGCCCTGG</t>
  </si>
  <si>
    <t>TAGTCCACCACGCGGTGGCCCTGG</t>
  </si>
  <si>
    <t>AAACCCAGGGCCACCGCGTGGTGG</t>
  </si>
  <si>
    <t>GGATGCCGGCCGGCTTGAGC</t>
  </si>
  <si>
    <t>TAGTGGATGCCGGCCGGCTTGAGC</t>
  </si>
  <si>
    <t>AAACGCTCAAGCCGGCCGGCATCC</t>
  </si>
  <si>
    <t>ACCCGGCCGCCTCGACCACC</t>
  </si>
  <si>
    <t>TAGTACCCGGCCGCCTCGACCACC</t>
  </si>
  <si>
    <t>AAACGGTGGTCGAGGCGGCCGGGT</t>
  </si>
  <si>
    <t>PLES_07381</t>
  </si>
  <si>
    <t>CGATGGCCGCGTATTCCTCC</t>
  </si>
  <si>
    <t>TAGTCGATGGCCGCGTATTCCTCC</t>
  </si>
  <si>
    <t>AAACGGAGGAATACGCGGCCATCG</t>
  </si>
  <si>
    <t>CTGGGGAAGGTCCAGCGTCG</t>
  </si>
  <si>
    <t>TAGTCTGGGGAAGGTCCAGCGTCG</t>
  </si>
  <si>
    <t>AAACCGACGCTGGACCTTCCCCAG</t>
  </si>
  <si>
    <t>GCGGAACCCTCCGTCGATGA</t>
  </si>
  <si>
    <t>TAGTGCGGAACCCTCCGTCGATGA</t>
  </si>
  <si>
    <t>AAACTCATCGACGGAGGGTTCCGC</t>
  </si>
  <si>
    <t>GGTTGGTCGAGGCGAAGGTG</t>
  </si>
  <si>
    <t>TAGTGGTTGGTCGAGGCGAAGGTG</t>
  </si>
  <si>
    <t>AAACCACCTTCGCCTCGACCAACC</t>
  </si>
  <si>
    <t>PLES_07391</t>
  </si>
  <si>
    <t>TAGATACCTTCGAATTTCAC</t>
  </si>
  <si>
    <t>TAGTTAGATACCTTCGAATTTCAC</t>
  </si>
  <si>
    <t>AAACGTGAAATTCGAAGGTATCTA</t>
  </si>
  <si>
    <t>GTCGGCGCTCAGCGGGGTGA</t>
  </si>
  <si>
    <t>TAGTGTCGGCGCTCAGCGGGGTGA</t>
  </si>
  <si>
    <t>AAACTCACCCCGCTGAGCGCCGAC</t>
  </si>
  <si>
    <t>AAACTCCAGGACCTCGGCGA</t>
  </si>
  <si>
    <t>TAGTAAACTCCAGGACCTCGGCGA</t>
  </si>
  <si>
    <t>AAACTCGCCGAGGTCCTGGAGTTT</t>
  </si>
  <si>
    <t>GTGCGCGTAGTACTCGCCGG</t>
  </si>
  <si>
    <t>TAGTGTGCGCGTAGTACTCGCCGG</t>
  </si>
  <si>
    <t>AAACCCGGCGAGTACTACGCGCAC</t>
  </si>
  <si>
    <t>PLES_07401</t>
  </si>
  <si>
    <t>ACGTCTTCGATCGAGGTCGT</t>
  </si>
  <si>
    <t>TAGTACGTCTTCGATCGAGGTCGT</t>
  </si>
  <si>
    <t>AAACACGACCTCGATCGAAGACGT</t>
  </si>
  <si>
    <t>AGCCGGTGGAAGGCGTTGAG</t>
  </si>
  <si>
    <t>TAGTAGCCGGTGGAAGGCGTTGAG</t>
  </si>
  <si>
    <t>AAACCTCAACGCCTTCCACCGGCT</t>
  </si>
  <si>
    <t>AGGAGCCGCCGCCGGAGCGC</t>
  </si>
  <si>
    <t>TAGTAGGAGCCGCCGCCGGAGCGC</t>
  </si>
  <si>
    <t>AAACGCGCTCCGGCGGCGGCTCCT</t>
  </si>
  <si>
    <t>CAGCACGTAGCCGTCGACGA</t>
  </si>
  <si>
    <t>TAGTCAGCACGTAGCCGTCGACGA</t>
  </si>
  <si>
    <t>AAACTCGTCGACGGCTACGTGCTG</t>
  </si>
  <si>
    <t>PLES_07411</t>
  </si>
  <si>
    <t>ACGGTCGTCGGCCGGAAGGT</t>
  </si>
  <si>
    <t>TAGTACGGTCGTCGGCCGGAAGGT</t>
  </si>
  <si>
    <t>AAACACCTTCCGGCCGACGACCGT</t>
  </si>
  <si>
    <t>GCTGAGGTGATACCAGCCGC</t>
  </si>
  <si>
    <t>TAGTGCTGAGGTGATACCAGCCGC</t>
  </si>
  <si>
    <t>AAACGCGGCTGGTATCACCTCAGC</t>
  </si>
  <si>
    <t>GCCGGCTTCGGCCGCCGCGG</t>
  </si>
  <si>
    <t>TAGTGCCGGCTTCGGCCGCCGCGG</t>
  </si>
  <si>
    <t>AAACCCGCGGCGGCCGAAGCCGGC</t>
  </si>
  <si>
    <t>GGCGGCGCTCCTGCCGTAGT</t>
  </si>
  <si>
    <t>TAGTGGCGGCGCTCCTGCCGTAGT</t>
  </si>
  <si>
    <t>AAACACTACGGCAGGAGCGCCGCC</t>
  </si>
  <si>
    <t>PLES_07421</t>
  </si>
  <si>
    <t>GACGTCGGGTTGGGCTTTCA</t>
  </si>
  <si>
    <t>TAGTGACGTCGGGTTGGGCTTTCA</t>
  </si>
  <si>
    <t>AAACTGAAAGCCCAACCCGACGTC</t>
  </si>
  <si>
    <t>CTTGCGGTCGAAGGGGGCAT</t>
  </si>
  <si>
    <t>TAGTCTTGCGGTCGAAGGGGGCAT</t>
  </si>
  <si>
    <t>AAACATGCCCCCTTCGACCGCAAG</t>
  </si>
  <si>
    <t>GTTCCATGCTCAGGATCCGC</t>
  </si>
  <si>
    <t>TAGTGTTCCATGCTCAGGATCCGC</t>
  </si>
  <si>
    <t>AAACGCGGATCCTGAGCATGGAAC</t>
  </si>
  <si>
    <t>GAGGCCGAACTCGTCGCACA</t>
  </si>
  <si>
    <t>TAGTGAGGCCGAACTCGTCGCACA</t>
  </si>
  <si>
    <t>AAACTGTGCGACGAGTTCGGCCTC</t>
  </si>
  <si>
    <t>PLES_07431</t>
  </si>
  <si>
    <t>GAGGTTCTGCCCTTGCAGGG</t>
  </si>
  <si>
    <t>TAGTGAGGTTCTGCCCTTGCAGGG</t>
  </si>
  <si>
    <t>AAACCCCTGCAAGGGCAGAACCTC</t>
  </si>
  <si>
    <t>CGAGCCCCCCTCCCCGGCCC</t>
  </si>
  <si>
    <t>TAGTCGAGCCCCCCTCCCCGGCCC</t>
  </si>
  <si>
    <t>AAACGGGCCGGGGAGGGGGGCTCG</t>
  </si>
  <si>
    <t>GGGAAAAGTGTTCGAGCAGC</t>
  </si>
  <si>
    <t>TAGTGGGAAAAGTGTTCGAGCAGC</t>
  </si>
  <si>
    <t>AAACGCTGCTCGAACACTTTTCCC</t>
  </si>
  <si>
    <t>CGCCTGGGTGAAGGCCGGCA</t>
  </si>
  <si>
    <t>TAGTCGCCTGGGTGAAGGCCGGCA</t>
  </si>
  <si>
    <t>AAACTGCCGGCCTTCACCCAGGCG</t>
  </si>
  <si>
    <t>PLES_07441</t>
  </si>
  <si>
    <t>CCTCCGCAGGCCAGGGCGAA</t>
  </si>
  <si>
    <t>TAGTCCTCCGCAGGCCAGGGCGAA</t>
  </si>
  <si>
    <t>AAACTTCGCCCTGGCCTGCGGAGG</t>
  </si>
  <si>
    <t>AAAAGGCTGGGACATGGCGC</t>
  </si>
  <si>
    <t>TAGTAAAAGGCTGGGACATGGCGC</t>
  </si>
  <si>
    <t>AAACGCGCCATGTCCCAGCCTTTT</t>
  </si>
  <si>
    <t>CACCCGCGGCTCGGCGAAAC</t>
  </si>
  <si>
    <t>TAGTCACCCGCGGCTCGGCGAAAC</t>
  </si>
  <si>
    <t>AAACGTTTCGCCGAGCCGCGGGTG</t>
  </si>
  <si>
    <t>TGCCCGGTTCCAGGTAGACA</t>
  </si>
  <si>
    <t>TAGTTGCCCGGTTCCAGGTAGACA</t>
  </si>
  <si>
    <t>AAACTGTCTACCTGGAACCGGGCA</t>
  </si>
  <si>
    <t>PLES_07451</t>
  </si>
  <si>
    <t>ACTCTTCGAAATGCGAAGGC</t>
  </si>
  <si>
    <t>TAGTACTCTTCGAAATGCGAAGGC</t>
  </si>
  <si>
    <t>AAACGCCTTCGCATTTCGAAGAGT</t>
  </si>
  <si>
    <t>CGCGTGCAGCGCCTGCGGGT</t>
  </si>
  <si>
    <t>TAGTCGCGTGCAGCGCCTGCGGGT</t>
  </si>
  <si>
    <t>AAACACCCGCAGGCGCTGCACGCG</t>
  </si>
  <si>
    <t>GCAGGCCCAGCGGATAGTCC</t>
  </si>
  <si>
    <t>TAGTGCAGGCCCAGCGGATAGTCC</t>
  </si>
  <si>
    <t>AAACGGACTATCCGCTGGGCCTGC</t>
  </si>
  <si>
    <t>GGCTCAGCTCGAACGGCAGG</t>
  </si>
  <si>
    <t>TAGTGGCTCAGCTCGAACGGCAGG</t>
  </si>
  <si>
    <t>AAACCCTGCCGTTCGAGCTGAGCC</t>
  </si>
  <si>
    <t>PLES_07461</t>
  </si>
  <si>
    <t>GATCGGGGCGTGCTCGGGCA</t>
  </si>
  <si>
    <t>TAGTGATCGGGGCGTGCTCGGGCA</t>
  </si>
  <si>
    <t>AAACTGCCCGAGCACGCCCCGATC</t>
  </si>
  <si>
    <t>CCTCGGCGGCGATGACGGGG</t>
  </si>
  <si>
    <t>TAGTCCTCGGCGGCGATGACGGGG</t>
  </si>
  <si>
    <t>AAACCCCCGTCATCGCCGCCGAGG</t>
  </si>
  <si>
    <t>GCGGAAACCGGGGGCGAGGG</t>
  </si>
  <si>
    <t>TAGTGCGGAAACCGGGGGCGAGGG</t>
  </si>
  <si>
    <t>AAACCCCTCGCCCCCGGTTTCCGC</t>
  </si>
  <si>
    <t>CGCCTCGACGGTGAGGCTCA</t>
  </si>
  <si>
    <t>TAGTCGCCTCGACGGTGAGGCTCA</t>
  </si>
  <si>
    <t>AAACTGAGCCTCACCGTCGAGGCG</t>
  </si>
  <si>
    <t>PLES_07471</t>
  </si>
  <si>
    <t>CACAACCACATCGGCTGCCT</t>
  </si>
  <si>
    <t>TAGTCACAACCACATCGGCTGCCT</t>
  </si>
  <si>
    <t>AAACAGGCAGCCGATGTGGTTGTG</t>
  </si>
  <si>
    <t>ACTGCACGCCCTCGTTTTCC</t>
  </si>
  <si>
    <t>TAGTACTGCACGCCCTCGTTTTCC</t>
  </si>
  <si>
    <t>AAACGGAAAACGAGGGCGTGCAGT</t>
  </si>
  <si>
    <t>AGGTCGAGATTCTCCTCGCC</t>
  </si>
  <si>
    <t>TAGTAGGTCGAGATTCTCCTCGCC</t>
  </si>
  <si>
    <t>AAACGGCGAGGAGAATCTCGACCT</t>
  </si>
  <si>
    <t>ACTTGCGCAGGGACTCCAGC</t>
  </si>
  <si>
    <t>TAGTACTTGCGCAGGGACTCCAGC</t>
  </si>
  <si>
    <t>AAACGCTGGAGTCCCTGCGCAAGT</t>
  </si>
  <si>
    <t>PLES_07481</t>
  </si>
  <si>
    <t>CGAACGGGGGGAAAACGGGG</t>
  </si>
  <si>
    <t>TAGTCGAACGGGGGGAAAACGGGG</t>
  </si>
  <si>
    <t>AAACCCCCGTTTTCCCCCCGTTCG</t>
  </si>
  <si>
    <t>CCCAGGCCGCGAAGGGTGCG</t>
  </si>
  <si>
    <t>TAGTCCCAGGCCGCGAAGGGTGCG</t>
  </si>
  <si>
    <t>AAACCGCACCCTTCGCGGCCTGGG</t>
  </si>
  <si>
    <t>GAATCCGCCGCACAGGGCGA</t>
  </si>
  <si>
    <t>TAGTGAATCCGCCGCACAGGGCGA</t>
  </si>
  <si>
    <t>AAACTCGCCCTGTGCGGCGGATTC</t>
  </si>
  <si>
    <t>GAGGAAGGCGGCAGGGGCCG</t>
  </si>
  <si>
    <t>TAGTGAGGAAGGCGGCAGGGGCCG</t>
  </si>
  <si>
    <t>AAACCGGCCCCTGCCGCCTTCCTC</t>
  </si>
  <si>
    <t>PLES_07491</t>
  </si>
  <si>
    <t>GTCGGTGTACAGCGCGGTGG</t>
  </si>
  <si>
    <t>TAGTGTCGGTGTACAGCGCGGTGG</t>
  </si>
  <si>
    <t>AAACCCACCGCGCTGTACACCGAC</t>
  </si>
  <si>
    <t>TCAGGTCGTAATAGTGGGAC</t>
  </si>
  <si>
    <t>TAGTTCAGGTCGTAATAGTGGGAC</t>
  </si>
  <si>
    <t>AAACGTCCCACTATTACGACCTGA</t>
  </si>
  <si>
    <t>CTGCGCCTGGTAGTCGATGT</t>
  </si>
  <si>
    <t>TAGTCTGCGCCTGGTAGTCGATGT</t>
  </si>
  <si>
    <t>AAACACATCGACTACCAGGCGCAG</t>
  </si>
  <si>
    <t>GGTGCAGGCGACGCACGCAG</t>
  </si>
  <si>
    <t>TAGTGGTGCAGGCGACGCACGCAG</t>
  </si>
  <si>
    <t>AAACCTGCGTGCGTCGCCTGCACC</t>
  </si>
  <si>
    <t>PLES_07501</t>
  </si>
  <si>
    <t>CCGTGGAAGGTCTGGCTCAT</t>
  </si>
  <si>
    <t>TAGTCCGTGGAAGGTCTGGCTCAT</t>
  </si>
  <si>
    <t>AAACATGAGCCAGACCTTCCACGG</t>
  </si>
  <si>
    <t>GGTAGTGCAGCGCGCCGCAC</t>
  </si>
  <si>
    <t>TAGTGGTAGTGCAGCGCGCCGCAC</t>
  </si>
  <si>
    <t>AAACGTGCGGCGCGCTGCACTACC</t>
  </si>
  <si>
    <t>CGCGCGGGGGCGAGGACAGT</t>
  </si>
  <si>
    <t>TAGTCGCGCGGGGGCGAGGACAGT</t>
  </si>
  <si>
    <t>AAACACTGTCCTCGCCCCCGCGCG</t>
  </si>
  <si>
    <t>CCTTGCGACACTGGCCGCAG</t>
  </si>
  <si>
    <t>TAGTCCTTGCGACACTGGCCGCAG</t>
  </si>
  <si>
    <t>AAACCTGCGGCCAGTGTCGCAAGG</t>
  </si>
  <si>
    <t>PLES_07511</t>
  </si>
  <si>
    <t>ppiC2</t>
  </si>
  <si>
    <t>CGGGCAGTGGCTCGGGCCAT</t>
  </si>
  <si>
    <t>TAGTCGGGCAGTGGCTCGGGCCAT</t>
  </si>
  <si>
    <t>AAACATGGCCCGAGCCACTGCCCG</t>
  </si>
  <si>
    <t>CGCTGGAAACCAGGATGTGG</t>
  </si>
  <si>
    <t>TAGTCGCTGGAAACCAGGATGTGG</t>
  </si>
  <si>
    <t>AAACCCACATCCTGGTTTCCAGCG</t>
  </si>
  <si>
    <t>GGTCTTCAGTTCGTTGCACT</t>
  </si>
  <si>
    <t>TAGTGGTCTTCAGTTCGTTGCACT</t>
  </si>
  <si>
    <t>AAACAGTGCAACGAACTGAAGACC</t>
  </si>
  <si>
    <t>GTCGGCACCGCCTTCGATGG</t>
  </si>
  <si>
    <t>TAGTGTCGGCACCGCCTTCGATGG</t>
  </si>
  <si>
    <t>AAACCCATCGAAGGCGGTGCCGAC</t>
  </si>
  <si>
    <t>PLES_07521</t>
  </si>
  <si>
    <t>piv</t>
  </si>
  <si>
    <t>CCAGAACCAGGCATGCATTC</t>
  </si>
  <si>
    <t>TAGTCCAGAACCAGGCATGCATTC</t>
  </si>
  <si>
    <t>AAACGAATGCATGCCTGGTTCTGG</t>
  </si>
  <si>
    <t>CGCCAAGGCCTGGCTCGCGC</t>
  </si>
  <si>
    <t>TAGTCGCCAAGGCCTGGCTCGCGC</t>
  </si>
  <si>
    <t>AAACGCGCGAGCCAGGCCTTGGCG</t>
  </si>
  <si>
    <t>CCAGCCATCTCGCTCGCACC</t>
  </si>
  <si>
    <t>TAGTCCAGCCATCTCGCTCGCACC</t>
  </si>
  <si>
    <t>AAACGGTGCGAGCGAGATGGCTGG</t>
  </si>
  <si>
    <t>CGCCGGGGAGGCCTGGAGCA</t>
  </si>
  <si>
    <t>TAGTCGCCGGGGAGGCCTGGAGCA</t>
  </si>
  <si>
    <t>AAACTGCTCCAGGCCTCCCCGGCG</t>
  </si>
  <si>
    <t>PLES_07531</t>
  </si>
  <si>
    <t>ATCGCATCGAAACGGTCCAT</t>
  </si>
  <si>
    <t>TAGTATCGCATCGAAACGGTCCAT</t>
  </si>
  <si>
    <t>AAACATGGACCGTTTCGATGCGAT</t>
  </si>
  <si>
    <t>GGTATCCACCACACGGGCAA</t>
  </si>
  <si>
    <t>TAGTGGTATCCACCACACGGGCAA</t>
  </si>
  <si>
    <t>AAACTTGCCCGTGTGGTGGATACC</t>
  </si>
  <si>
    <t>GTGCAGCGTCTCCGCCGCCT</t>
  </si>
  <si>
    <t>TAGTGTGCAGCGTCTCCGCCGCCT</t>
  </si>
  <si>
    <t>AAACAGGCGGCGGAGACGCTGCAC</t>
  </si>
  <si>
    <t>CCAACTGGGTGACGCTGGTG</t>
  </si>
  <si>
    <t>TAGTCCAACTGGGTGACGCTGGTG</t>
  </si>
  <si>
    <t>AAACCACCAGCGTCACCCAGTTGG</t>
  </si>
  <si>
    <t>PLES_07541</t>
  </si>
  <si>
    <t>TAGAGGGCCTGGCGGCCGGC</t>
  </si>
  <si>
    <t>TAGTTAGAGGGCCTGGCGGCCGGC</t>
  </si>
  <si>
    <t>AAACGCCGGCCGCCAGGCCCTCTA</t>
  </si>
  <si>
    <t>TGCGGACCGCCGGGGAATAG</t>
  </si>
  <si>
    <t>TAGTTGCGGACCGCCGGGGAATAG</t>
  </si>
  <si>
    <t>AAACCTATTCCCCGGCGGTCCGCA</t>
  </si>
  <si>
    <t>CCTGGCCGGAGACGAACAGC</t>
  </si>
  <si>
    <t>TAGTCCTGGCCGGAGACGAACAGC</t>
  </si>
  <si>
    <t>AAACGCTGTTCGTCTCCGGCCAGG</t>
  </si>
  <si>
    <t>GTTCGGGAGAGCCGTCGTCG</t>
  </si>
  <si>
    <t>TAGTGTTCGGGAGAGCCGTCGTCG</t>
  </si>
  <si>
    <t>AAACCGACGACGGCTCTCCCGAAC</t>
  </si>
  <si>
    <t>PLES_07551</t>
  </si>
  <si>
    <t>GCGATCTTCAGGGTGTCCAC</t>
  </si>
  <si>
    <t>TAGTGCGATCTTCAGGGTGTCCAC</t>
  </si>
  <si>
    <t>AAACGTGGACACCCTGAAGATCGC</t>
  </si>
  <si>
    <t>CTGGATGCCGTTGACGTTGA</t>
  </si>
  <si>
    <t>TAGTCTGGATGCCGTTGACGTTGA</t>
  </si>
  <si>
    <t>AAACTCAACGTCAACGGCATCCAG</t>
  </si>
  <si>
    <t>GGCCAGCAGCGCGGCCAGCC</t>
  </si>
  <si>
    <t>TAGTGGCCAGCAGCGCGGCCAGCC</t>
  </si>
  <si>
    <t>AAACGGCTGGCCGCGCTGCTGGCC</t>
  </si>
  <si>
    <t>CGGCGCTTCCCGCTCCAGCC</t>
  </si>
  <si>
    <t>TAGTCGGCGCTTCCCGCTCCAGCC</t>
  </si>
  <si>
    <t>AAACGGCTGGAGCGGGAAGCGCCG</t>
  </si>
  <si>
    <t>PLES_07561</t>
  </si>
  <si>
    <t>GCCTTGCAGCTTCGCGCTCA</t>
  </si>
  <si>
    <t>TAGTGCCTTGCAGCTTCGCGCTCA</t>
  </si>
  <si>
    <t>AAACTGAGCGCGAAGCTGCAAGGC</t>
  </si>
  <si>
    <t>GCGCTCGATGCCGGTGTTGG</t>
  </si>
  <si>
    <t>TAGTGCGCTCGATGCCGGTGTTGG</t>
  </si>
  <si>
    <t>AAACCCAACACCGGCATCGAGCGC</t>
  </si>
  <si>
    <t>TGTTGCTTCAGGGTCTTCAG</t>
  </si>
  <si>
    <t>TAGTTGTTGCTTCAGGGTCTTCAG</t>
  </si>
  <si>
    <t>AAACCTGAAGACCCTGAAGCAACA</t>
  </si>
  <si>
    <t>GATGGTCGCGTGGGTGACCG</t>
  </si>
  <si>
    <t>TAGTGATGGTCGCGTGGGTGACCG</t>
  </si>
  <si>
    <t>AAACCGGTCACCCACGCGACCATC</t>
  </si>
  <si>
    <t>PLES_07571</t>
  </si>
  <si>
    <t>GTCATGGCGTATCTCCCATT</t>
  </si>
  <si>
    <t>TAGTGTCATGGCGTATCTCCCATT</t>
  </si>
  <si>
    <t>AAACAATGGGAGATACGCCATGAC</t>
  </si>
  <si>
    <t>TTGCATGCCCGCGGAGATGC</t>
  </si>
  <si>
    <t>TAGTTTGCATGCCCGCGGAGATGC</t>
  </si>
  <si>
    <t>AAACGCATCTCCGCGGGCATGCAA</t>
  </si>
  <si>
    <t>CGTGGGAGGCCCGGGCGAAG</t>
  </si>
  <si>
    <t>TAGTCGTGGGAGGCCCGGGCGAAG</t>
  </si>
  <si>
    <t>AAACCTTCGCCCGGGCCTCCCACG</t>
  </si>
  <si>
    <t>GCGTCATAGGCGATGGCCGC</t>
  </si>
  <si>
    <t>TAGTGCGTCATAGGCGATGGCCGC</t>
  </si>
  <si>
    <t>AAACGCGGCCATCGCCTATGACGC</t>
  </si>
  <si>
    <t>PLES_07581</t>
  </si>
  <si>
    <t>GAGGCGGGTGTCGTTTCTCA</t>
  </si>
  <si>
    <t>TAGTGAGGCGGGTGTCGTTTCTCA</t>
  </si>
  <si>
    <t>AAACTGAGAAACGACACCCGCCTC</t>
  </si>
  <si>
    <t>GGGCCATATGGATCAGCACA</t>
  </si>
  <si>
    <t>TAGTGGGCCATATGGATCAGCACA</t>
  </si>
  <si>
    <t>AAACTGTGCTGATCCATATGGCCC</t>
  </si>
  <si>
    <t>AGTCGCCGGCCCTTCGTGGC</t>
  </si>
  <si>
    <t>TAGTAGTCGCCGGCCCTTCGTGGC</t>
  </si>
  <si>
    <t>AAACGCCACGAAGGGCCGGCGACT</t>
  </si>
  <si>
    <t>GGTGCCGAGCATCTGCCCGA</t>
  </si>
  <si>
    <t>TAGTGGTGCCGAGCATCTGCCCGA</t>
  </si>
  <si>
    <t>AAACTCGGGCAGATGCTCGGCACC</t>
  </si>
  <si>
    <t>PLES_07591</t>
  </si>
  <si>
    <t>fpvB</t>
  </si>
  <si>
    <t>GAGACCGAGCAATAACGCAC</t>
  </si>
  <si>
    <t>TAGTGAGACCGAGCAATAACGCAC</t>
  </si>
  <si>
    <t>AAACGTGCGTTATTGCTCGGTCTC</t>
  </si>
  <si>
    <t>CTGGGCGGCCAGGGAAAGCG</t>
  </si>
  <si>
    <t>TAGTCTGGGCGGCCAGGGAAAGCG</t>
  </si>
  <si>
    <t>AAACCGCTTTCCCTGGCCGCCCAG</t>
  </si>
  <si>
    <t>AAGGTCAAGGGCGATGGGAG</t>
  </si>
  <si>
    <t>TAGTAAGGTCAAGGGCGATGGGAG</t>
  </si>
  <si>
    <t>AAACCTCCCATCGCCCTTGACCTT</t>
  </si>
  <si>
    <t>GATGCGGCCAGGGGCTGGGC</t>
  </si>
  <si>
    <t>TAGTGATGCGGCCAGGGGCTGGGC</t>
  </si>
  <si>
    <t>AAACGCCCAGCCCCTGGCCGCATC</t>
  </si>
  <si>
    <t>PLES_07601</t>
  </si>
  <si>
    <t>GGGGTGGATGGTGGACGACA</t>
  </si>
  <si>
    <t>TAGTGGGGTGGATGGTGGACGACA</t>
  </si>
  <si>
    <t>AAACTGTCGTCCACCATCCACCCC</t>
  </si>
  <si>
    <t>CCGAGACCGAAGGACGGGAG</t>
  </si>
  <si>
    <t>TAGTCCGAGACCGAAGGACGGGAG</t>
  </si>
  <si>
    <t>AAACCTCCCGTCCTTCGGTCTCGG</t>
  </si>
  <si>
    <t>GACCTGGCCAGTAAGGCGGA</t>
  </si>
  <si>
    <t>TAGTGACCTGGCCAGTAAGGCGGA</t>
  </si>
  <si>
    <t>AAACTCCGCCTTACTGGCCAGGTC</t>
  </si>
  <si>
    <t>GGCGCGATAGCCCAGTTCGA</t>
  </si>
  <si>
    <t>TAGTGGCGCGATAGCCCAGTTCGA</t>
  </si>
  <si>
    <t>AAACTCGAACTGGGCTATCGCGCC</t>
  </si>
  <si>
    <t>PLES_07611</t>
  </si>
  <si>
    <t>TACCGATACCAGTGTGTGCA</t>
  </si>
  <si>
    <t>TAGTTACCGATACCAGTGTGTGCA</t>
  </si>
  <si>
    <t>AAACTGCACACACTGGTATCGGTA</t>
  </si>
  <si>
    <t>CGAAGTCCTCGTGTGCCACG</t>
  </si>
  <si>
    <t>TAGTCGAAGTCCTCGTGTGCCACG</t>
  </si>
  <si>
    <t>AAACCGTGGCACACGAGGACTTCG</t>
  </si>
  <si>
    <t>GACTTCATAGAACGCCTGGT</t>
  </si>
  <si>
    <t>TAGTGACTTCATAGAACGCCTGGT</t>
  </si>
  <si>
    <t>AAACACCAGGCGTTCTATGAAGTC</t>
  </si>
  <si>
    <t>GCGCCGCCAGGTGGCCTCGG</t>
  </si>
  <si>
    <t>TAGTGCGCCGCCAGGTGGCCTCGG</t>
  </si>
  <si>
    <t>AAACCCGAGGCCACCTGGCGGCGC</t>
  </si>
  <si>
    <t>PLES_07621</t>
  </si>
  <si>
    <t>CCTGGAGCTGTGGATGGAGG</t>
  </si>
  <si>
    <t>TAGTCCTGGAGCTGTGGATGGAGG</t>
  </si>
  <si>
    <t>AAACCCTCCATCCACAGCTCCAGG</t>
  </si>
  <si>
    <t>GATTCGCGCATGCAGCGGCA</t>
  </si>
  <si>
    <t>TAGTGATTCGCGCATGCAGCGGCA</t>
  </si>
  <si>
    <t>AAACTGCCGCTGCATGCGCGAATC</t>
  </si>
  <si>
    <t>TCAGTTGGCGGATCGCGCGC</t>
  </si>
  <si>
    <t>TAGTTCAGTTGGCGGATCGCGCGC</t>
  </si>
  <si>
    <t>AAACGCGCGCGATCCGCCAACTGA</t>
  </si>
  <si>
    <t>CCGGCGCCAGCGCACCGTCG</t>
  </si>
  <si>
    <t>TAGTCCGGCGCCAGCGCACCGTCG</t>
  </si>
  <si>
    <t>AAACCGACGGTGCGCTGGCGCCGG</t>
  </si>
  <si>
    <t>PLES_07631</t>
  </si>
  <si>
    <t>CGTTGGGACGGCCGGGGCCG</t>
  </si>
  <si>
    <t>TAGTCGTTGGGACGGCCGGGGCCG</t>
  </si>
  <si>
    <t>AAACCGGCCCCGGCCGTCCCAACG</t>
  </si>
  <si>
    <t>GCCCGCCGATCTTCTGCATC</t>
  </si>
  <si>
    <t>TAGTGCCCGCCGATCTTCTGCATC</t>
  </si>
  <si>
    <t>AAACGATGCAGAAGATCGGCGGGC</t>
  </si>
  <si>
    <t>CAGCAGGCGACCGCGGAGGC</t>
  </si>
  <si>
    <t>TAGTCAGCAGGCGACCGCGGAGGC</t>
  </si>
  <si>
    <t>AAACGCCTCCGCGGTCGCCTGCTG</t>
  </si>
  <si>
    <t>CAGGCCCGGAAAGCCCATCC</t>
  </si>
  <si>
    <t>TAGTCAGGCCCGGAAAGCCCATCC</t>
  </si>
  <si>
    <t>AAACGGATGGGCTTTCCGGGCCTG</t>
  </si>
  <si>
    <t>PLES_07641</t>
  </si>
  <si>
    <t>CGCGTCACGCAGCTCGGCGA</t>
  </si>
  <si>
    <t>TAGTCGCGTCACGCAGCTCGGCGA</t>
  </si>
  <si>
    <t>AAACTCGCCGAGCTGCGTGACGCG</t>
  </si>
  <si>
    <t>TTCGACCGCCGTGGTACGAC</t>
  </si>
  <si>
    <t>TAGTTTCGACCGCCGTGGTACGAC</t>
  </si>
  <si>
    <t>AAACGTCGTACCACGGCGGTCGAA</t>
  </si>
  <si>
    <t>CGATCCGCGCCAGGTAGGCC</t>
  </si>
  <si>
    <t>TAGTCGATCCGCGCCAGGTAGGCC</t>
  </si>
  <si>
    <t>AAACGGCCTACCTGGCGCGGATCG</t>
  </si>
  <si>
    <t>GGGCGTGCCGGGTGCATCGT</t>
  </si>
  <si>
    <t>TAGTGGGCGTGCCGGGTGCATCGT</t>
  </si>
  <si>
    <t>AAACACGATGCACCCGGCACGCCC</t>
  </si>
  <si>
    <t>PLES_07651</t>
  </si>
  <si>
    <t>GGCCAGGCCGATGCCACGGG</t>
  </si>
  <si>
    <t>TAGTGGCCAGGCCGATGCCACGGG</t>
  </si>
  <si>
    <t>AAACCCCGTGGCATCGGCCTGGCC</t>
  </si>
  <si>
    <t>GCCGGAGGCCGCCAAGCGCC</t>
  </si>
  <si>
    <t>TAGTGCCGGAGGCCGCCAAGCGCC</t>
  </si>
  <si>
    <t>AAACGGCGCTTGGCGGCCTCCGGC</t>
  </si>
  <si>
    <t>AAAGTCGTCGCTCGCATGGC</t>
  </si>
  <si>
    <t>TAGTAAAGTCGTCGCTCGCATGGC</t>
  </si>
  <si>
    <t>AAACGCCATGCGAGCGACGACTTT</t>
  </si>
  <si>
    <t>TCGCAGCACAGCAGACGTCC</t>
  </si>
  <si>
    <t>TAGTTCGCAGCACAGCAGACGTCC</t>
  </si>
  <si>
    <t>AAACGGACGTCTGCTGTGCTGCGA</t>
  </si>
  <si>
    <t>PLES_07661</t>
  </si>
  <si>
    <t>fepG</t>
  </si>
  <si>
    <t>CGACAGGGAGCCCAGGCGCA</t>
  </si>
  <si>
    <t>TAGTCGACAGGGAGCCCAGGCGCA</t>
  </si>
  <si>
    <t>AAACTGCGCCTGGGCTCCCTGTCG</t>
  </si>
  <si>
    <t>GACCCCCGCGAGGACCAGGC</t>
  </si>
  <si>
    <t>TAGTGACCCCCGCGAGGACCAGGC</t>
  </si>
  <si>
    <t>AAACGCCTGGTCCTCGCGGGGGTC</t>
  </si>
  <si>
    <t>CCTCTGCCGGGCCCAGCGCC</t>
  </si>
  <si>
    <t>TAGTCCTCTGCCGGGCCCAGCGCC</t>
  </si>
  <si>
    <t>AAACGGCGCTGGGCCCGGCAGAGG</t>
  </si>
  <si>
    <t>GGGCGGTGGGGTCCTGGCCC</t>
  </si>
  <si>
    <t>TAGTGGGCGGTGGGGTCCTGGCCC</t>
  </si>
  <si>
    <t>AAACGGGCCAGGACCCCACCGCCC</t>
  </si>
  <si>
    <t>PLES_07671</t>
  </si>
  <si>
    <t>fepD</t>
  </si>
  <si>
    <t>CAGGCGCCGGCGGCGCATCG</t>
  </si>
  <si>
    <t>TAGTCAGGCGCCGGCGGCGCATCG</t>
  </si>
  <si>
    <t>AAACCGATGCGCCGCCGGCGCCTG</t>
  </si>
  <si>
    <t>AGGGTGACCGCCAGGGGCAC</t>
  </si>
  <si>
    <t>TAGTAGGGTGACCGCCAGGGGCAC</t>
  </si>
  <si>
    <t>AAACGTGCCCCTGGCGGTCACCCT</t>
  </si>
  <si>
    <t>CGACGGCTTGCAGGGCGTCC</t>
  </si>
  <si>
    <t>TAGTCGACGGCTTGCAGGGCGTCC</t>
  </si>
  <si>
    <t>AAACGGACGCCCTGCAAGCCGTCG</t>
  </si>
  <si>
    <t>GCAGTTCGCGTACCACCAGG</t>
  </si>
  <si>
    <t>TAGTGCAGTTCGCGTACCACCAGG</t>
  </si>
  <si>
    <t>AAACCCTGGTGGTACGCGAACTGC</t>
  </si>
  <si>
    <t>PLES_07681</t>
  </si>
  <si>
    <t>fepB</t>
  </si>
  <si>
    <t>AGGGCGGAGCGGCGGCGGGT</t>
  </si>
  <si>
    <t>TAGTAGGGCGGAGCGGCGGCGGGT</t>
  </si>
  <si>
    <t>AAACACCCGCCGCCGCTCCGCCCT</t>
  </si>
  <si>
    <t>GGGCGAGGGCGAGTAACGGC</t>
  </si>
  <si>
    <t>TAGTGGGCGAGGGCGAGTAACGGC</t>
  </si>
  <si>
    <t>AAACGCCGTTACTCGCCCTCGCCC</t>
  </si>
  <si>
    <t>GAGGGTGGCGAACAGGCTCA</t>
  </si>
  <si>
    <t>TAGTGAGGGTGGCGAACAGGCTCA</t>
  </si>
  <si>
    <t>AAACTGAGCCTGTTCGCCACCCTC</t>
  </si>
  <si>
    <t>CGGCTTCGGCTCCCCGGCCG</t>
  </si>
  <si>
    <t>TAGTCGGCTTCGGCTCCCCGGCCG</t>
  </si>
  <si>
    <t>AAACCGGCCGGGGAGCCGAAGCCG</t>
  </si>
  <si>
    <t>PLES_07691</t>
  </si>
  <si>
    <t>fepC</t>
  </si>
  <si>
    <t>GCGTGCAGGCGATAGGTCAT</t>
  </si>
  <si>
    <t>TAGTGCGTGCAGGCGATAGGTCAT</t>
  </si>
  <si>
    <t>AAACATGACCTATCGCCTGCACGC</t>
  </si>
  <si>
    <t>CGCGTCGCGGCGCAAGGTCA</t>
  </si>
  <si>
    <t>TAGTCGCGTCGCGGCGCAAGGTCA</t>
  </si>
  <si>
    <t>AAACTGACCTTGCGCCGCGACGCG</t>
  </si>
  <si>
    <t>CAGCGAGAGATTCCGCGAAA</t>
  </si>
  <si>
    <t>TAGTCAGCGAGAGATTCCGCGAAA</t>
  </si>
  <si>
    <t>AAACTTTCGCGGAATCTCTCGCTG</t>
  </si>
  <si>
    <t>ACTGAACGAACCCTCGGGGA</t>
  </si>
  <si>
    <t>TAGTACTGAACGAACCCTCGGGGA</t>
  </si>
  <si>
    <t>AAACTCCCCGAGGGTTCGTTCAGT</t>
  </si>
  <si>
    <t>PLES_07701</t>
  </si>
  <si>
    <t>CGCTTTTCGCCCGGGGCGTC</t>
  </si>
  <si>
    <t>TAGTCGCTTTTCGCCCGGGGCGTC</t>
  </si>
  <si>
    <t>AAACGACGCCCCGGGCGAAAAGCG</t>
  </si>
  <si>
    <t>GGCGATGGACACCGACTGGA</t>
  </si>
  <si>
    <t>TAGTGGCGATGGACACCGACTGGA</t>
  </si>
  <si>
    <t>AAACTCCAGTCGGTGTCCATCGCC</t>
  </si>
  <si>
    <t>CAGGGTCTTCAGGAAGCGCG</t>
  </si>
  <si>
    <t>TAGTCAGGGTCTTCAGGAAGCGCG</t>
  </si>
  <si>
    <t>AAACCGCGCTTCCTGAAGACCCTG</t>
  </si>
  <si>
    <t>GGCCAGTTCGCCTTCGGCGT</t>
  </si>
  <si>
    <t>TAGTGGCCAGTTCGCCTTCGGCGT</t>
  </si>
  <si>
    <t>AAACACGCCGAAGGCGAACTGGCC</t>
  </si>
  <si>
    <t>PLES_07711</t>
  </si>
  <si>
    <t>GCGGTGCGTGCGGGCGTTCA</t>
  </si>
  <si>
    <t>TAGTGCGGTGCGTGCGGGCGTTCA</t>
  </si>
  <si>
    <t>AAACTGAACGCCCGCACGCACCGC</t>
  </si>
  <si>
    <t>GCGTGACGACGCCGATTCCC</t>
  </si>
  <si>
    <t>TAGTGCGTGACGACGCCGATTCCC</t>
  </si>
  <si>
    <t>AAACGGGAATCGGCGTCGTCACGC</t>
  </si>
  <si>
    <t>CGATGGCGAGGCGAGCAGGG</t>
  </si>
  <si>
    <t>TAGTCGATGGCGAGGCGAGCAGGG</t>
  </si>
  <si>
    <t>AAACCCCTGCTCGCCTCGCCATCG</t>
  </si>
  <si>
    <t>CTCGGCGAGCGGGTTTTCCC</t>
  </si>
  <si>
    <t>TAGTCTCGGCGAGCGGGTTTTCCC</t>
  </si>
  <si>
    <t>AAACGGGAAAACCCGCTCGCCGAG</t>
  </si>
  <si>
    <t>PLES_07721</t>
  </si>
  <si>
    <t>GCCGATGTGCAGGCGTTTCG</t>
  </si>
  <si>
    <t>TAGTGCCGATGTGCAGGCGTTTCG</t>
  </si>
  <si>
    <t>AAACCGAAACGCCTGCACATCGGC</t>
  </si>
  <si>
    <t>ATCGCCGCTGAGCCAGGTGG</t>
  </si>
  <si>
    <t>TAGTATCGCCGCTGAGCCAGGTGG</t>
  </si>
  <si>
    <t>AAACCCACCTGGCTCAGCGGCGAT</t>
  </si>
  <si>
    <t>ATTGCTGTCGGGGCGCCGCC</t>
  </si>
  <si>
    <t>TAGTATTGCTGTCGGGGCGCCGCC</t>
  </si>
  <si>
    <t>AAACGGCGGCGCCCCGACAGCAAT</t>
  </si>
  <si>
    <t>GGAGCGCCTGGCGATGTCGA</t>
  </si>
  <si>
    <t>TAGTGGAGCGCCTGGCGATGTCGA</t>
  </si>
  <si>
    <t>AAACTCGACATCGCCAGGCGCTCC</t>
  </si>
  <si>
    <t>PLES_07731</t>
  </si>
  <si>
    <t>GATGCGACGGGATAGGGACA</t>
  </si>
  <si>
    <t>TAGTGATGCGACGGGATAGGGACA</t>
  </si>
  <si>
    <t>AAACTGTCCCTATCCCGTCGCATC</t>
  </si>
  <si>
    <t>GGAACGGGGAAAGAGCGGCG</t>
  </si>
  <si>
    <t>TAGTGGAACGGGGAAAGAGCGGCG</t>
  </si>
  <si>
    <t>AAACCGCCGCTCTTTCCCCGTTCC</t>
  </si>
  <si>
    <t>AGGCTCCGATGACGCGGTTC</t>
  </si>
  <si>
    <t>TAGTAGGCTCCGATGACGCGGTTC</t>
  </si>
  <si>
    <t>AAACGAACCGCGTCATCGGAGCCT</t>
  </si>
  <si>
    <t>CGCGTTGCCGGTCGCCTCCT</t>
  </si>
  <si>
    <t>TAGTCGCGTTGCCGGTCGCCTCCT</t>
  </si>
  <si>
    <t>AAACAGGAGGCGACCGGCAACGCG</t>
  </si>
  <si>
    <t>PLES_07741</t>
  </si>
  <si>
    <t>CATCGCCGCGTTGGCTTGCG</t>
  </si>
  <si>
    <t>TAGTCATCGCCGCGTTGGCTTGCG</t>
  </si>
  <si>
    <t>AAACCGCAAGCCAACGCGGCGATG</t>
  </si>
  <si>
    <t>GTGGCGGCCGTGCCAGACGG</t>
  </si>
  <si>
    <t>TAGTGTGGCGGCCGTGCCAGACGG</t>
  </si>
  <si>
    <t>AAACCCGTCTGGCACGGCCGCCAC</t>
  </si>
  <si>
    <t>GGCGGCGGCTCGGCCGGGAG</t>
  </si>
  <si>
    <t>TAGTGGCGGCGGCTCGGCCGGGAG</t>
  </si>
  <si>
    <t>AAACCTCCCGGCCGAGCCGCCGCC</t>
  </si>
  <si>
    <t>ACGCGGATCTGCACCCAGCC</t>
  </si>
  <si>
    <t>TAGTACGCGGATCTGCACCCAGCC</t>
  </si>
  <si>
    <t>AAACGGCTGGGTGCAGATCCGCGT</t>
  </si>
  <si>
    <t>PLES_07751</t>
  </si>
  <si>
    <t>GCATGGTCAGTGTATGGATC</t>
  </si>
  <si>
    <t>TAGTGCATGGTCAGTGTATGGATC</t>
  </si>
  <si>
    <t>AAACGATCCATACACTGACCATGC</t>
  </si>
  <si>
    <t>GTCATCGACAGGCCCCACTT</t>
  </si>
  <si>
    <t>TAGTGTCATCGACAGGCCCCACTT</t>
  </si>
  <si>
    <t>AAACAAGTGGGGCCTGTCGATGAC</t>
  </si>
  <si>
    <t>CCAGGCGTCCACCCGACCCT</t>
  </si>
  <si>
    <t>TAGTCCAGGCGTCCACCCGACCCT</t>
  </si>
  <si>
    <t>AAACAGGGTCGGGTGGACGCCTGG</t>
  </si>
  <si>
    <t>GACGCTGCTGGAGATCTTGT</t>
  </si>
  <si>
    <t>TAGTGACGCTGCTGGAGATCTTGT</t>
  </si>
  <si>
    <t>AAACACAAGATCTCCAGCAGCGTC</t>
  </si>
  <si>
    <t>PLES_07761</t>
  </si>
  <si>
    <t>acoB</t>
  </si>
  <si>
    <t>GCGCCTCGTTGATGGCCTGC</t>
  </si>
  <si>
    <t>TAGTGCGCCTCGTTGATGGCCTGC</t>
  </si>
  <si>
    <t>AAACGCAGGCCATCAACGAGGCGC</t>
  </si>
  <si>
    <t>CGGGTCGCGGCGCATTTCCT</t>
  </si>
  <si>
    <t>TAGTCGGGTCGCGGCGCATTTCCT</t>
  </si>
  <si>
    <t>AAACAGGAAATGCGCCGCGACCCG</t>
  </si>
  <si>
    <t>TCGCCCATGATGAAGACGCT</t>
  </si>
  <si>
    <t>TAGTTCGCCCATGATGAAGACGCT</t>
  </si>
  <si>
    <t>AAACAGCGTCTTCATCATGGGCGA</t>
  </si>
  <si>
    <t>CCCCAGGCGTCGTCCTCGCC</t>
  </si>
  <si>
    <t>TAGTCCCCAGGCGTCGTCCTCGCC</t>
  </si>
  <si>
    <t>AAACGGCGAGGACGACGCCTGGGG</t>
  </si>
  <si>
    <t>PLES_07771</t>
  </si>
  <si>
    <t>CAGTTGGTCGGTGCTCAGAG</t>
  </si>
  <si>
    <t>TAGTCAGTTGGTCGGTGCTCAGAG</t>
  </si>
  <si>
    <t>AAACCTCTGAGCACCGACCAACTG</t>
  </si>
  <si>
    <t>TGCGCATCACGCGGTAGGCA</t>
  </si>
  <si>
    <t>TAGTTGCGCATCACGCGGTAGGCA</t>
  </si>
  <si>
    <t>AAACTGCCTACCGCGTGATGCGCA</t>
  </si>
  <si>
    <t>GCGTTCCTCGAAGGCGCGGA</t>
  </si>
  <si>
    <t>TAGTGCGTTCCTCGAAGGCGCGGA</t>
  </si>
  <si>
    <t>AAACTCCGCGCCTTCGAGGAACGC</t>
  </si>
  <si>
    <t>CCGTGGCGAACTCGACGTGC</t>
  </si>
  <si>
    <t>TAGTCCGTGGCGAACTCGACGTGC</t>
  </si>
  <si>
    <t>AAACGCACGTCGAGTTCGCCACGG</t>
  </si>
  <si>
    <t>PLES_07781</t>
  </si>
  <si>
    <t>TGCCGACGATCGGCGAGGGC</t>
  </si>
  <si>
    <t>TAGTTGCCGACGATCGGCGAGGGC</t>
  </si>
  <si>
    <t>AAACGCCCTCGCCGATCGTCGGCA</t>
  </si>
  <si>
    <t>GTCGCGACCGGAGGCCGGGT</t>
  </si>
  <si>
    <t>TAGTGTCGCGACCGGAGGCCGGGT</t>
  </si>
  <si>
    <t>AAACACCCGGCCTCCGGTCGCGAC</t>
  </si>
  <si>
    <t>CATGGGCGGTGAGGCGACGC</t>
  </si>
  <si>
    <t>TAGTCATGGGCGGTGAGGCGACGC</t>
  </si>
  <si>
    <t>AAACGCGTCGCCTCACCGCCCATG</t>
  </si>
  <si>
    <t>CACCGATGCCTTGTCGGTGC</t>
  </si>
  <si>
    <t>TAGTCACCGATGCCTTGTCGGTGC</t>
  </si>
  <si>
    <t>AAACGCACCGACAAGGCATCGGTG</t>
  </si>
  <si>
    <t>PLES_07791</t>
  </si>
  <si>
    <t>GGAAGACAGGGAGAAATCGT</t>
  </si>
  <si>
    <t>TAGTGGAAGACAGGGAGAAATCGT</t>
  </si>
  <si>
    <t>AAACACGATTTCTCCCTGTCTTCC</t>
  </si>
  <si>
    <t>GCCGGTCACCAGCGCGACCC</t>
  </si>
  <si>
    <t>TAGTGCCGGTCACCAGCGCGACCC</t>
  </si>
  <si>
    <t>AAACGGGTCGCGCTGGTGACCGGC</t>
  </si>
  <si>
    <t>GAGGTCGGCCACCGCCACGT</t>
  </si>
  <si>
    <t>TAGTGAGGTCGGCCACCGCCACGT</t>
  </si>
  <si>
    <t>AAACACGTGGCGGTGGCCGACCTC</t>
  </si>
  <si>
    <t>GATCGCGGCGGCGGTTTCCT</t>
  </si>
  <si>
    <t>TAGTGATCGCGGCGGCGGTTTCCT</t>
  </si>
  <si>
    <t>AAACAGGAAACCGCCGCCGCGATC</t>
  </si>
  <si>
    <t>PLES_07801</t>
  </si>
  <si>
    <t>acoR</t>
  </si>
  <si>
    <t>TTCGAGTGTGCGGAAAGCAT</t>
  </si>
  <si>
    <t>TAGTTTCGAGTGTGCGGAAAGCAT</t>
  </si>
  <si>
    <t>AAACATGCTTTCCGCACACTCGAA</t>
  </si>
  <si>
    <t>CACGGCTGACACAGTCCACA</t>
  </si>
  <si>
    <t>TAGTCACGGCTGACACAGTCCACA</t>
  </si>
  <si>
    <t>AAACTGTGGACTGTGTCAGCCGTG</t>
  </si>
  <si>
    <t>GCAGGCGCGCGGCGTTCCTC</t>
  </si>
  <si>
    <t>TAGTGCAGGCGCGCGGCGTTCCTC</t>
  </si>
  <si>
    <t>AAACGAGGAACGCCGCGCGCCTGC</t>
  </si>
  <si>
    <t>CGGCGCCAGGAGTCGAGGAT</t>
  </si>
  <si>
    <t>TAGTCGGCGCCAGGAGTCGAGGAT</t>
  </si>
  <si>
    <t>AAACATCCTCGACTCCTGGCGCCG</t>
  </si>
  <si>
    <t>PLES_07811</t>
  </si>
  <si>
    <t>GCCTGGATCGCCTGCGCTTC</t>
  </si>
  <si>
    <t>TAGTGCCTGGATCGCCTGCGCTTC</t>
  </si>
  <si>
    <t>AAACGAAGCGCAGGCGATCCAGGC</t>
  </si>
  <si>
    <t>CCTGCAATGGCTCAATCCCA</t>
  </si>
  <si>
    <t>TAGTCCTGCAATGGCTCAATCCCA</t>
  </si>
  <si>
    <t>AAACTGGGATTGAGCCATTGCAGG</t>
  </si>
  <si>
    <t>GGGGTCCCCGGGTTCTTCCA</t>
  </si>
  <si>
    <t>TAGTGGGGTCCCCGGGTTCTTCCA</t>
  </si>
  <si>
    <t>AAACTGGAAGAACCCGGGGACCCC</t>
  </si>
  <si>
    <t>GCCTGGCCCTGGAGGAAAAC</t>
  </si>
  <si>
    <t>TAGTGCCTGGCCCTGGAGGAAAAC</t>
  </si>
  <si>
    <t>AAACGTTTTCCTCCAGGGCCAGGC</t>
  </si>
  <si>
    <t>PLES_07821</t>
  </si>
  <si>
    <t>TGGCGAATACGATCAGGTAG</t>
  </si>
  <si>
    <t>TAGTTGGCGAATACGATCAGGTAG</t>
  </si>
  <si>
    <t>AAACCTACCTGATCGTATTCGCCA</t>
  </si>
  <si>
    <t>GCCGGAGACGGAGCCGGTCT</t>
  </si>
  <si>
    <t>TAGTGCCGGAGACGGAGCCGGTCT</t>
  </si>
  <si>
    <t>AAACAGACCGGCTCCGTCTCCGGC</t>
  </si>
  <si>
    <t>GGCTGGCGGTCGCGGCGCTC</t>
  </si>
  <si>
    <t>TAGTGGCTGGCGGTCGCGGCGCTC</t>
  </si>
  <si>
    <t>AAACGAGCGCCGCGACCGCCAGCC</t>
  </si>
  <si>
    <t>GTTCCAGCCTGGACAGGTGC</t>
  </si>
  <si>
    <t>TAGTGTTCCAGCCTGGACAGGTGC</t>
  </si>
  <si>
    <t>AAACGCACCTGTCCAGGCTGGAAC</t>
  </si>
  <si>
    <t>PLES_07831</t>
  </si>
  <si>
    <t>AGGCGGCGGCGCCGGGAACC</t>
  </si>
  <si>
    <t>TAGTAGGCGGCGGCGCCGGGAACC</t>
  </si>
  <si>
    <t>AAACGGTTCCCGGCGCCGCCGCCT</t>
  </si>
  <si>
    <t>GCCGAACACGTCCGGCTCGT</t>
  </si>
  <si>
    <t>TAGTGCCGAACACGTCCGGCTCGT</t>
  </si>
  <si>
    <t>AAACACGAGCCGGACGTGTTCGGC</t>
  </si>
  <si>
    <t>GAGGTCGTAGACCGCCTGGC</t>
  </si>
  <si>
    <t>TAGTGAGGTCGTAGACCGCCTGGC</t>
  </si>
  <si>
    <t>AAACGCCAGGCGGTCTACGACCTC</t>
  </si>
  <si>
    <t>GGTGGCGGCCCGCCGCGGCA</t>
  </si>
  <si>
    <t>TAGTGGTGGCGGCCCGCCGCGGCA</t>
  </si>
  <si>
    <t>AAACTGCCGCGGCGGGCCGCCACC</t>
  </si>
  <si>
    <t>PLES_07841</t>
  </si>
  <si>
    <t>AGAGCGTCGAGAAAGGCCAT</t>
  </si>
  <si>
    <t>TAGTAGAGCGTCGAGAAAGGCCAT</t>
  </si>
  <si>
    <t>AAACATGGCCTTTCTCGACGCTCT</t>
  </si>
  <si>
    <t>GCTTCGGTCTGCAGCACCAG</t>
  </si>
  <si>
    <t>TAGTGCTTCGGTCTGCAGCACCAG</t>
  </si>
  <si>
    <t>AAACCTGGTGCTGCAGACCGAAGC</t>
  </si>
  <si>
    <t>GCAGGCCAGGCCGCATTCGG</t>
  </si>
  <si>
    <t>TAGTGCAGGCCAGGCCGCATTCGG</t>
  </si>
  <si>
    <t>AAACCCGAATGCGGCCTGGCCTGC</t>
  </si>
  <si>
    <t>GGTAGCCGGCGATCATCGCC</t>
  </si>
  <si>
    <t>TAGTGGTAGCCGGCGATCATCGCC</t>
  </si>
  <si>
    <t>AAACGGCGATGATCGCCGGCTACC</t>
  </si>
  <si>
    <t>PLES_07851</t>
  </si>
  <si>
    <t>GAGGGCTTCCTGGCGAAACA</t>
  </si>
  <si>
    <t>TAGTGAGGGCTTCCTGGCGAAACA</t>
  </si>
  <si>
    <t>AAACTGTTTCGCCAGGAAGCCCTC</t>
  </si>
  <si>
    <t>GGATCAGCACGATCTCGCCC</t>
  </si>
  <si>
    <t>TAGTGGATCAGCACGATCTCGCCC</t>
  </si>
  <si>
    <t>AAACGGGCGAGATCGTGCTGATCC</t>
  </si>
  <si>
    <t>GAAAAGTGAAGGAGACCGGG</t>
  </si>
  <si>
    <t>TAGTGAAAAGTGAAGGAGACCGGG</t>
  </si>
  <si>
    <t>AAACCCCGGTCTCCTTCACTTTTC</t>
  </si>
  <si>
    <t>CACCAGCAGCGCCATCACCG</t>
  </si>
  <si>
    <t>TAGTCACCAGCAGCGCCATCACCG</t>
  </si>
  <si>
    <t>AAACCGGTGATGGCGCTGCTGGTG</t>
  </si>
  <si>
    <t>PLES_07861</t>
  </si>
  <si>
    <t>AAGAGTTCCACCCGAAACGC</t>
  </si>
  <si>
    <t>TAGTAAGAGTTCCACCCGAAACGC</t>
  </si>
  <si>
    <t>AAACGCGTTTCGGGTGGAACTCTT</t>
  </si>
  <si>
    <t>GACGGCGCCTACGATCATGC</t>
  </si>
  <si>
    <t>TAGTGACGGCGCCTACGATCATGC</t>
  </si>
  <si>
    <t>AAACGCATGATCGTAGGCGCCGTC</t>
  </si>
  <si>
    <t>GCCGATTGCCATGCCCGTCG</t>
  </si>
  <si>
    <t>TAGTGCCGATTGCCATGCCCGTCG</t>
  </si>
  <si>
    <t>AAACCGACGGGCATGGCAATCGGC</t>
  </si>
  <si>
    <t>CACGATCAGGCCGACCAACT</t>
  </si>
  <si>
    <t>TAGTCACGATCAGGCCGACCAACT</t>
  </si>
  <si>
    <t>AAACAGTTGGTCGGCCTGATCGTG</t>
  </si>
  <si>
    <t>PLES_07871</t>
  </si>
  <si>
    <t>GTGCTGGATGAGGTCGTGCA</t>
  </si>
  <si>
    <t>TAGTGTGCTGGATGAGGTCGTGCA</t>
  </si>
  <si>
    <t>AAACTGCACGACCTCATCCAGCAC</t>
  </si>
  <si>
    <t>CAGGCCGCCGGATTCCTGGT</t>
  </si>
  <si>
    <t>TAGTCAGGCCGCCGGATTCCTGGT</t>
  </si>
  <si>
    <t>AAACACCAGGAATCCGGCGGCCTG</t>
  </si>
  <si>
    <t>CACTCTTGCCGAGGAAGCTG</t>
  </si>
  <si>
    <t>TAGTCACTCTTGCCGAGGAAGCTG</t>
  </si>
  <si>
    <t>AAACCAGCTTCCTCGGCAAGAGTG</t>
  </si>
  <si>
    <t>CCGGGGTCCAGCCGGCCACC</t>
  </si>
  <si>
    <t>TAGTCCGGGGTCCAGCCGGCCACC</t>
  </si>
  <si>
    <t>AAACGGTGGCCGGCTGGACCCCGG</t>
  </si>
  <si>
    <t>PLES_07881</t>
  </si>
  <si>
    <t>CTGAAGTGTGGCGAGTTGCA</t>
  </si>
  <si>
    <t>TAGTCTGAAGTGTGGCGAGTTGCA</t>
  </si>
  <si>
    <t>AAACTGCAACTCGCCACACTTCAG</t>
  </si>
  <si>
    <t>AGAGTCCGGCGCCCGATACC</t>
  </si>
  <si>
    <t>TAGTAGAGTCCGGCGCCCGATACC</t>
  </si>
  <si>
    <t>AAACGGTATCGGGCGCCGGACTCT</t>
  </si>
  <si>
    <t>CGACGTGTTGAGCAGGTCGT</t>
  </si>
  <si>
    <t>TAGTCGACGTGTTGAGCAGGTCGT</t>
  </si>
  <si>
    <t>AAACACGACCTGCTCAACACGTCG</t>
  </si>
  <si>
    <t>ATGGATGGGGGTCAGGCCGA</t>
  </si>
  <si>
    <t>TAGTATGGATGGGGGTCAGGCCGA</t>
  </si>
  <si>
    <t>AAACTCGGCCTGACCCCCATCCAT</t>
  </si>
  <si>
    <t>PLES_07891</t>
  </si>
  <si>
    <t>CCCCGGTTCTTGTTGCTCCG</t>
  </si>
  <si>
    <t>TAGTCCCCGGTTCTTGTTGCTCCG</t>
  </si>
  <si>
    <t>AAACCGGAGCAACAAGAACCGGGG</t>
  </si>
  <si>
    <t>GCTTGATCATGCGAGGCGGC</t>
  </si>
  <si>
    <t>TAGTGCTTGATCATGCGAGGCGGC</t>
  </si>
  <si>
    <t>AAACGCCGCCTCGCATGATCAAGC</t>
  </si>
  <si>
    <t>CTTTCCTGACTTCATCGTCC</t>
  </si>
  <si>
    <t>TAGTCTTTCCTGACTTCATCGTCC</t>
  </si>
  <si>
    <t>AAACGGACGATGAAGTCAGGAAAG</t>
  </si>
  <si>
    <t>GGTCCGAGTGGTTGGCGGCA</t>
  </si>
  <si>
    <t>TAGTGGTCCGAGTGGTTGGCGGCA</t>
  </si>
  <si>
    <t>AAACTGCCGCCAACCACTCGGACC</t>
  </si>
  <si>
    <t>PLES_07901</t>
  </si>
  <si>
    <t>TCATTTCGGCCCGGGTCAGC</t>
  </si>
  <si>
    <t>TAGTTCATTTCGGCCCGGGTCAGC</t>
  </si>
  <si>
    <t>AAACGCTGACCCGGGCCGAAATGA</t>
  </si>
  <si>
    <t>AACCTATCAGGCGGCGCAGG</t>
  </si>
  <si>
    <t>TAGTAACCTATCAGGCGGCGCAGG</t>
  </si>
  <si>
    <t>AAACCCTGCGCCGCCTGATAGGTT</t>
  </si>
  <si>
    <t>GTGGCGGTGACGATTTCCTC</t>
  </si>
  <si>
    <t>TAGTGTGGCGGTGACGATTTCCTC</t>
  </si>
  <si>
    <t>AAACGAGGAAATCGTCACCGCCAC</t>
  </si>
  <si>
    <t>GAAGTGGTCGAGCGCCTTTT</t>
  </si>
  <si>
    <t>TAGTGAAGTGGTCGAGCGCCTTTT</t>
  </si>
  <si>
    <t>AAACAAAAGGCGCTCGACCACTTC</t>
  </si>
  <si>
    <t>PLES_07911</t>
  </si>
  <si>
    <t>CAGACGCTTCAGGTTCTCGT</t>
  </si>
  <si>
    <t>TAGTCAGACGCTTCAGGTTCTCGT</t>
  </si>
  <si>
    <t>AAACACGAGAACCTGAAGCGTCTG</t>
  </si>
  <si>
    <t>CGGGTGAGCGCGGAGAGGTC</t>
  </si>
  <si>
    <t>TAGTCGGGTGAGCGCGGAGAGGTC</t>
  </si>
  <si>
    <t>AAACGACCTCTCCGCGCTCACCCG</t>
  </si>
  <si>
    <t>TGCGACGCGCGACCAGGAGG</t>
  </si>
  <si>
    <t>TAGTTGCGACGCGCGACCAGGAGG</t>
  </si>
  <si>
    <t>AAACCCTCCTGGTCGCGCGTCGCA</t>
  </si>
  <si>
    <t>TGTCGGCCTCCCAGCCGAAC</t>
  </si>
  <si>
    <t>TAGTTGTCGGCCTCCCAGCCGAAC</t>
  </si>
  <si>
    <t>AAACGTTCGGCTGGGAGGCCGACA</t>
  </si>
  <si>
    <t>PLES_07921</t>
  </si>
  <si>
    <t>CCCTGGTGGTGGCGGAATAT</t>
  </si>
  <si>
    <t>TAGTCCCTGGTGGTGGCGGAATAT</t>
  </si>
  <si>
    <t>AAACATATTCCGCCACCACCAGGG</t>
  </si>
  <si>
    <t>CAAGGGTGGCGAGCGGGGTA</t>
  </si>
  <si>
    <t>TAGTCAAGGGTGGCGAGCGGGGTA</t>
  </si>
  <si>
    <t>AAACTACCCCGCTCGCCACCCTTG</t>
  </si>
  <si>
    <t>TCTGCATCGCCTGGCCCAGG</t>
  </si>
  <si>
    <t>TAGTTCTGCATCGCCTGGCCCAGG</t>
  </si>
  <si>
    <t>AAACCCTGGGCCAGGCGATGCAGA</t>
  </si>
  <si>
    <t>ACTCGCCGAGCTTGGTGTTG</t>
  </si>
  <si>
    <t>TAGTACTCGCCGAGCTTGGTGTTG</t>
  </si>
  <si>
    <t>AAACCAACACCAAGCTCGGCGAGT</t>
  </si>
  <si>
    <t>PLES_07931</t>
  </si>
  <si>
    <t>AGGCTTCAGGTAAGGGCGAA</t>
  </si>
  <si>
    <t>TAGTAGGCTTCAGGTAAGGGCGAA</t>
  </si>
  <si>
    <t>AAACTTCGCCCTTACCTGAAGCCT</t>
  </si>
  <si>
    <t>CCGATGGCTATCGGCATGCC</t>
  </si>
  <si>
    <t>TAGTCCGATGGCTATCGGCATGCC</t>
  </si>
  <si>
    <t>AAACGGCATGCCGATAGCCATCGG</t>
  </si>
  <si>
    <t>CTCTGCCACCTCGGCGATCA</t>
  </si>
  <si>
    <t>TAGTCTCTGCCACCTCGGCGATCA</t>
  </si>
  <si>
    <t>AAACTGATCGCCGAGGTGGCAGAG</t>
  </si>
  <si>
    <t>TGCCTGGCGCTTATCCTCGA</t>
  </si>
  <si>
    <t>TAGTTGCCTGGCGCTTATCCTCGA</t>
  </si>
  <si>
    <t>AAACTCGAGGATAAGCGCCAGGCA</t>
  </si>
  <si>
    <t>PLES_07941</t>
  </si>
  <si>
    <t>TGTGCATCAACAGCGGCGAC</t>
  </si>
  <si>
    <t>TAGTTGTGCATCAACAGCGGCGAC</t>
  </si>
  <si>
    <t>AAACGTCGCCGCTGTTGATGCACA</t>
  </si>
  <si>
    <t>CGTCCAAGGGATTCGCAAAC</t>
  </si>
  <si>
    <t>TAGTCGTCCAAGGGATTCGCAAAC</t>
  </si>
  <si>
    <t>AAACGTTTGCGAATCCCTTGGACG</t>
  </si>
  <si>
    <t>GTCGAGCTTCTTGCGCTTGC</t>
  </si>
  <si>
    <t>TAGTGTCGAGCTTCTTGCGCTTGC</t>
  </si>
  <si>
    <t>AAACGCAAGCGCAAGAAGCTCGAC</t>
  </si>
  <si>
    <t>CCACTCGCTTTTGGCGATGT</t>
  </si>
  <si>
    <t>TAGTCCACTCGCTTTTGGCGATGT</t>
  </si>
  <si>
    <t>AAACACATCGCCAAAAGCGAGTGG</t>
  </si>
  <si>
    <t>PLES_07951</t>
  </si>
  <si>
    <t>GTGCTGATGGTGATGGTCAT</t>
  </si>
  <si>
    <t>TAGTGTGCTGATGGTGATGGTCAT</t>
  </si>
  <si>
    <t>AAACATGACCATCACCATCAGCAC</t>
  </si>
  <si>
    <t>CATGCCGAGGCGGCCTTGCC</t>
  </si>
  <si>
    <t>TAGTCATGCCGAGGCGGCCTTGCC</t>
  </si>
  <si>
    <t>AAACGGCAAGGCCGCCTCGGCATG</t>
  </si>
  <si>
    <t>CCTCCAGTTCACGCGGAGCG</t>
  </si>
  <si>
    <t>TAGTCCTCCAGTTCACGCGGAGCG</t>
  </si>
  <si>
    <t>AAACCGCTCCGCGTGAACTGGAGG</t>
  </si>
  <si>
    <t>GTCGCTCGCCGCATGCAGGG</t>
  </si>
  <si>
    <t>TAGTGTCGCTCGCCGCATGCAGGG</t>
  </si>
  <si>
    <t>AAACCCCTGCATGCGGCGAGCGAC</t>
  </si>
  <si>
    <t>PLES_07961</t>
  </si>
  <si>
    <t>GCTTAGCTTTCGTTTCTTCA</t>
  </si>
  <si>
    <t>TAGTGCTTAGCTTTCGTTTCTTCA</t>
  </si>
  <si>
    <t>AAACTGAAGAAACGAAAGCTAAGC</t>
  </si>
  <si>
    <t>GGCATTCGTTGAGTTCGATC</t>
  </si>
  <si>
    <t>TAGTGGCATTCGTTGAGTTCGATC</t>
  </si>
  <si>
    <t>AAACGATCGAACTCAACGAATGCC</t>
  </si>
  <si>
    <t>TATAAATGTGCCTTAGCGCT</t>
  </si>
  <si>
    <t>TAGTTATAAATGTGCCTTAGCGCT</t>
  </si>
  <si>
    <t>AAACAGCGCTAAGGCACATTTATA</t>
  </si>
  <si>
    <t>ATTGCGTGAGCCCTAGTTCT</t>
  </si>
  <si>
    <t>TAGTATTGCGTGAGCCCTAGTTCT</t>
  </si>
  <si>
    <t>AAACAGAACTAGGGCTCACGCAAT</t>
  </si>
  <si>
    <t>PLES_07971</t>
  </si>
  <si>
    <t>endY</t>
  </si>
  <si>
    <t>TCCAGGGTCAGTCGCGGTCG</t>
  </si>
  <si>
    <t>TAGTTCCAGGGTCAGTCGCGGTCG</t>
  </si>
  <si>
    <t>AAACCGACCGCGACTGACCCTGGA</t>
  </si>
  <si>
    <t>CGCGATACTCGAACAGCTCT</t>
  </si>
  <si>
    <t>TAGTCGCGATACTCGAACAGCTCT</t>
  </si>
  <si>
    <t>AAACAGAGCTGTTCGAGTATCGCG</t>
  </si>
  <si>
    <t>CCCGCCTTACCCTGTTGATC</t>
  </si>
  <si>
    <t>TAGTCCCGCCTTACCCTGTTGATC</t>
  </si>
  <si>
    <t>AAACGATCAACAGGGTAAGGCGGG</t>
  </si>
  <si>
    <t>GGGCGGCCAGCAAAGGAAAA</t>
  </si>
  <si>
    <t>TAGTGGGCGGCCAGCAAAGGAAAA</t>
  </si>
  <si>
    <t>AAACTTTTCCTTTGCTGGCCGCCC</t>
  </si>
  <si>
    <t>PLES_07981</t>
  </si>
  <si>
    <t>CGCCAGCAGGTTCCCAACAG</t>
  </si>
  <si>
    <t>TAGTCGCCAGCAGGTTCCCAACAG</t>
  </si>
  <si>
    <t>AAACCTGTTGGGAACCTGCTGGCG</t>
  </si>
  <si>
    <t>CGAGACGCTCTGAGGTTTCC</t>
  </si>
  <si>
    <t>TAGTCGAGACGCTCTGAGGTTTCC</t>
  </si>
  <si>
    <t>AAACGGAAACCTCAGAGCGTCTCG</t>
  </si>
  <si>
    <t>CCTGTTCGAGCTCCACCAAC</t>
  </si>
  <si>
    <t>TAGTCCTGTTCGAGCTCCACCAAC</t>
  </si>
  <si>
    <t>AAACGTTGGTGGAGCTCGAACAGG</t>
  </si>
  <si>
    <t>GCCGGTTGATGCGATCCGAG</t>
  </si>
  <si>
    <t>TAGTGCCGGTTGATGCGATCCGAG</t>
  </si>
  <si>
    <t>AAACCTCGGATCGCATCAACCGGC</t>
  </si>
  <si>
    <t>PLES_07991</t>
  </si>
  <si>
    <t>TGCCCTCCACCACCTAGGGC</t>
  </si>
  <si>
    <t>TAGTTGCCCTCCACCACCTAGGGC</t>
  </si>
  <si>
    <t>AAACGCCCTAGGTGGTGGAGGGCA</t>
  </si>
  <si>
    <t>CATGAATCTCCGTCACAACG</t>
  </si>
  <si>
    <t>TAGTCATGAATCTCCGTCACAACG</t>
  </si>
  <si>
    <t>AAACCGTTGTGACGGAGATTCATG</t>
  </si>
  <si>
    <t>ACAAGATGATCCGCTCGATC</t>
  </si>
  <si>
    <t>TAGTACAAGATGATCCGCTCGATC</t>
  </si>
  <si>
    <t>AAACGATCGAGCGGATCATCTTGT</t>
  </si>
  <si>
    <t>GTAGCGGTAGAGAAAATTCC</t>
  </si>
  <si>
    <t>TAGTGTAGCGGTAGAGAAAATTCC</t>
  </si>
  <si>
    <t>AAACGGAATTTTCTCTACCGCTAC</t>
  </si>
  <si>
    <t>PLES_08001</t>
  </si>
  <si>
    <t>GAAGCCGGTCAGATCAGTCA</t>
  </si>
  <si>
    <t>TAGTGAAGCCGGTCAGATCAGTCA</t>
  </si>
  <si>
    <t>AAACTGACTGATCTGACCGGCTTC</t>
  </si>
  <si>
    <t>GATCTCGCGGCTGGTCATGG</t>
  </si>
  <si>
    <t>TAGTGATCTCGCGGCTGGTCATGG</t>
  </si>
  <si>
    <t>AAACCCATGACCAGCCGCGAGATC</t>
  </si>
  <si>
    <t>GCGCTCGGCCAGCCGATCAA</t>
  </si>
  <si>
    <t>TAGTGCGCTCGGCCAGCCGATCAA</t>
  </si>
  <si>
    <t>AAACTTGATCGGCTGGCCGAGCGC</t>
  </si>
  <si>
    <t>GTGGGCTTTTCCTGCATTGC</t>
  </si>
  <si>
    <t>TAGTGTGGGCTTTTCCTGCATTGC</t>
  </si>
  <si>
    <t>AAACGCAATGCAGGAAAAGCCCAC</t>
  </si>
  <si>
    <t>PLES_08011</t>
  </si>
  <si>
    <t>TCCTCGTTCGCCATGATCCC</t>
  </si>
  <si>
    <t>TAGTTCCTCGTTCGCCATGATCCC</t>
  </si>
  <si>
    <t>AAACGGGATCATGGCGAACGAGGA</t>
  </si>
  <si>
    <t>TGAACAGGAGGCGATGCGAG</t>
  </si>
  <si>
    <t>TAGTTGAACAGGAGGCGATGCGAG</t>
  </si>
  <si>
    <t>AAACCTCGCATCGCCTCCTGTTCA</t>
  </si>
  <si>
    <t>CTCCAGGCGCCCTTCCCTGT</t>
  </si>
  <si>
    <t>TAGTCTCCAGGCGCCCTTCCCTGT</t>
  </si>
  <si>
    <t>AAACACAGGGAAGGGCGCCTGGAG</t>
  </si>
  <si>
    <t>GCTTCTGCTTTGATGCGCTT</t>
  </si>
  <si>
    <t>TAGTGCTTCTGCTTTGATGCGCTT</t>
  </si>
  <si>
    <t>AAACAAGCGCATCAAAGCAGAAGC</t>
  </si>
  <si>
    <t>PLES_08021</t>
  </si>
  <si>
    <t>TTTCACTTGGTTTTTGGTCA</t>
  </si>
  <si>
    <t>TAGTTTTCACTTGGTTTTTGGTCA</t>
  </si>
  <si>
    <t>AAACTGACCAAAAACCAAGTGAAA</t>
  </si>
  <si>
    <t>AACGGGGCAGGTCTCGTCCC</t>
  </si>
  <si>
    <t>TAGTAACGGGGCAGGTCTCGTCCC</t>
  </si>
  <si>
    <t>AAACGGGACGAGACCTGCCCCGTT</t>
  </si>
  <si>
    <t>GAACCTCCGGGTCGGATGAT</t>
  </si>
  <si>
    <t>TAGTGAACCTCCGGGTCGGATGAT</t>
  </si>
  <si>
    <t>AAACATCATCCGACCCGGAGGTTC</t>
  </si>
  <si>
    <t>ATCACGCGCAGCCTGCGCCT</t>
  </si>
  <si>
    <t>TAGTATCACGCGCAGCCTGCGCCT</t>
  </si>
  <si>
    <t>AAACAGGCGCAGGCTGCGCGTGAT</t>
  </si>
  <si>
    <t>PLES_08031</t>
  </si>
  <si>
    <t>TGGCTGTAGAGCTTCGACTC</t>
  </si>
  <si>
    <t>TAGTTGGCTGTAGAGCTTCGACTC</t>
  </si>
  <si>
    <t>AAACGAGTCGAAGCTCTACAGCCA</t>
  </si>
  <si>
    <t>TCACCGCATACTCGGCTTCG</t>
  </si>
  <si>
    <t>TAGTTCACCGCATACTCGGCTTCG</t>
  </si>
  <si>
    <t>AAACCGAAGCCGAGTATGCGGTGA</t>
  </si>
  <si>
    <t>CCTCGATCAGATCGCCCTTC</t>
  </si>
  <si>
    <t>TAGTCCTCGATCAGATCGCCCTTC</t>
  </si>
  <si>
    <t>AAACGAAGGGCGATCTGATCGAGG</t>
  </si>
  <si>
    <t>GAAGTCCGAAACCTCCAGCT</t>
  </si>
  <si>
    <t>TAGTGAAGTCCGAAACCTCCAGCT</t>
  </si>
  <si>
    <t>AAACAGCTGGAGGTTTCGGACTTC</t>
  </si>
  <si>
    <t>PLES_08041</t>
  </si>
  <si>
    <t>AACGCAGAAGTCACGCCCAA</t>
  </si>
  <si>
    <t>TAGTAACGCAGAAGTCACGCCCAA</t>
  </si>
  <si>
    <t>AAACTTGGGCGTGACTTCTGCGTT</t>
  </si>
  <si>
    <t>ATCAACCGCCTTGTCGAAGC</t>
  </si>
  <si>
    <t>TAGTATCAACCGCCTTGTCGAAGC</t>
  </si>
  <si>
    <t>AAACGCTTCGACAAGGCGGTTGAT</t>
  </si>
  <si>
    <t>ACCCCGGCCCGCGGTCCACC</t>
  </si>
  <si>
    <t>TAGTACCCCGGCCCGCGGTCCACC</t>
  </si>
  <si>
    <t>AAACGGTGGACCGCGGGCCGGGGT</t>
  </si>
  <si>
    <t>GGCTTAGCCATTCTTGGACC</t>
  </si>
  <si>
    <t>TAGTGGCTTAGCCATTCTTGGACC</t>
  </si>
  <si>
    <t>AAACGGTCCAAGAATGGCTAAGCC</t>
  </si>
  <si>
    <t>PLES_08051</t>
  </si>
  <si>
    <t>ATGACCTTGCGGGGTGCCAT</t>
  </si>
  <si>
    <t>TAGTATGACCTTGCGGGGTGCCAT</t>
  </si>
  <si>
    <t>AAACATGGCACCCCGCAAGGTCAT</t>
  </si>
  <si>
    <t>GAGAAACTCCCGCTCCAGCC</t>
  </si>
  <si>
    <t>TAGTGAGAAACTCCCGCTCCAGCC</t>
  </si>
  <si>
    <t>AAACGGCTGGAGCGGGAGTTTCTC</t>
  </si>
  <si>
    <t>GACCTGCGCCAGCTCCTGGC</t>
  </si>
  <si>
    <t>TAGTGACCTGCGCCAGCTCCTGGC</t>
  </si>
  <si>
    <t>AAACGCCAGGAGCTGGCGCAGGTC</t>
  </si>
  <si>
    <t>CATGACCAACAGCGCAGCCA</t>
  </si>
  <si>
    <t>TAGTCATGACCAACAGCGCAGCCA</t>
  </si>
  <si>
    <t>AAACTGGCTGCGCTGTTGGTCATG</t>
  </si>
  <si>
    <t>PLES_08061</t>
  </si>
  <si>
    <t>TAGGCCTTGGGGCTCGACAT</t>
  </si>
  <si>
    <t>TAGTTAGGCCTTGGGGCTCGACAT</t>
  </si>
  <si>
    <t>AAACATGTCGAGCCCCAAGGCCTA</t>
  </si>
  <si>
    <t>AGGCCATATCGTCAGTGACG</t>
  </si>
  <si>
    <t>TAGTAGGCCATATCGTCAGTGACG</t>
  </si>
  <si>
    <t>AAACCGTCACTGACGATATGGCCT</t>
  </si>
  <si>
    <t>AATGACCCGGTCGACGGCCA</t>
  </si>
  <si>
    <t>TAGTAATGACCCGGTCGACGGCCA</t>
  </si>
  <si>
    <t>AAACTGGCCGTCGACCGGGTCATT</t>
  </si>
  <si>
    <t>CACACGAAGTCGCCGGCCTG</t>
  </si>
  <si>
    <t>TAGTCACACGAAGTCGCCGGCCTG</t>
  </si>
  <si>
    <t>AAACCAGGCCGGCGACTTCGTGTG</t>
  </si>
  <si>
    <t>PLES_08071</t>
  </si>
  <si>
    <t>TTGATTATTTGAACGTTAGT</t>
  </si>
  <si>
    <t>TAGTTTGATTATTTGAACGTTAGT</t>
  </si>
  <si>
    <t>AAACACTAACGTTCAAATAATCAA</t>
  </si>
  <si>
    <t>ACGAAGGCCGGCGATCCGTC</t>
  </si>
  <si>
    <t>TAGTACGAAGGCCGGCGATCCGTC</t>
  </si>
  <si>
    <t>AAACGACGGATCGCCGGCCTTCGT</t>
  </si>
  <si>
    <t>CCTTGATGTACTCGGCGTAG</t>
  </si>
  <si>
    <t>TAGTCCTTGATGTACTCGGCGTAG</t>
  </si>
  <si>
    <t>AAACCTACGCCGAGTACATCAAGG</t>
  </si>
  <si>
    <t>GCACCAGGTCATCCTTGGGA</t>
  </si>
  <si>
    <t>TAGTGCACCAGGTCATCCTTGGGA</t>
  </si>
  <si>
    <t>AAACTCCCAAGGATGACCTGGTGC</t>
  </si>
  <si>
    <t>PLES_08081</t>
  </si>
  <si>
    <t>GCCCAGGTGTCGGGTTTGTC</t>
  </si>
  <si>
    <t>TAGTGCCCAGGTGTCGGGTTTGTC</t>
  </si>
  <si>
    <t>AAACGACAAACCCGACACCTGGGC</t>
  </si>
  <si>
    <t>CGGCGCATGCTGGCTCAGCC</t>
  </si>
  <si>
    <t>TAGTCGGCGCATGCTGGCTCAGCC</t>
  </si>
  <si>
    <t>AAACGGCTGAGCCAGCATGCGCCG</t>
  </si>
  <si>
    <t>AGCAGGGAGGCGTAGATGAT</t>
  </si>
  <si>
    <t>TAGTAGCAGGGAGGCGTAGATGAT</t>
  </si>
  <si>
    <t>AAACATCATCTACGCCTCCCTGCT</t>
  </si>
  <si>
    <t>GATGATCCTGGCCATGGCCA</t>
  </si>
  <si>
    <t>TAGTGATGATCCTGGCCATGGCCA</t>
  </si>
  <si>
    <t>AAACTGGCCATGGCCAGGATCATC</t>
  </si>
  <si>
    <t>PLES_08091</t>
  </si>
  <si>
    <t>GATGTGGTCAATCCAGATGT</t>
  </si>
  <si>
    <t>TAGTGATGTGGTCAATCCAGATGT</t>
  </si>
  <si>
    <t>AAACACATCTGGATTGACCACATC</t>
  </si>
  <si>
    <t>GATTCTCCACCAGGCGCTTG</t>
  </si>
  <si>
    <t>TAGTGATTCTCCACCAGGCGCTTG</t>
  </si>
  <si>
    <t>AAACCAAGCGCCTGGTGGAGAATC</t>
  </si>
  <si>
    <t>GGTCTTGAGCAAGCCCTCGG</t>
  </si>
  <si>
    <t>TAGTGGTCTTGAGCAAGCCCTCGG</t>
  </si>
  <si>
    <t>AAACCCGAGGGCTTGCTCAAGACC</t>
  </si>
  <si>
    <t>CGATACCCATCGCCCGTGGC</t>
  </si>
  <si>
    <t>TAGTCGATACCCATCGCCCGTGGC</t>
  </si>
  <si>
    <t>AAACGCCACGGGCGATGGGTATCG</t>
  </si>
  <si>
    <t>PLES_08101</t>
  </si>
  <si>
    <t>GACCACCAACCATGGCCGCC</t>
  </si>
  <si>
    <t>TAGTGACCACCAACCATGGCCGCC</t>
  </si>
  <si>
    <t>AAACGGCGGCCATGGTTGGTGGTC</t>
  </si>
  <si>
    <t>PLES_08111</t>
  </si>
  <si>
    <t>CGCGGTCCGCGTAAGGGCTG</t>
  </si>
  <si>
    <t>TAGTCGCGGTCCGCGTAAGGGCTG</t>
  </si>
  <si>
    <t>AAACCAGCCCTTACGCGGACCGCG</t>
  </si>
  <si>
    <t>CTTTCCTGGCCGGCACCATG</t>
  </si>
  <si>
    <t>TAGTCTTTCCTGGCCGGCACCATG</t>
  </si>
  <si>
    <t>AAACCATGGTGCCGGCCAGGAAAG</t>
  </si>
  <si>
    <t>TCCAGGTCCGCGCCGGCACC</t>
  </si>
  <si>
    <t>TAGTTCCAGGTCCGCGCCGGCACC</t>
  </si>
  <si>
    <t>AAACGGTGCCGGCGCGGACCTGGA</t>
  </si>
  <si>
    <t>CGCTCAATGCCTTGGTGACC</t>
  </si>
  <si>
    <t>TAGTCGCTCAATGCCTTGGTGACC</t>
  </si>
  <si>
    <t>AAACGGTCACCAAGGCATTGAGCG</t>
  </si>
  <si>
    <t>PLES_08121</t>
  </si>
  <si>
    <t>TCACCTGGTTCTTCTGTTCC</t>
  </si>
  <si>
    <t>TAGTTCACCTGGTTCTTCTGTTCC</t>
  </si>
  <si>
    <t>AAACGGAACAGAAGAACCAGGTGA</t>
  </si>
  <si>
    <t>TGGCAAATGGGACGGGGACC</t>
  </si>
  <si>
    <t>TAGTTGGCAAATGGGACGGGGACC</t>
  </si>
  <si>
    <t>AAACGGTCCCCGTCCCATTTGCCA</t>
  </si>
  <si>
    <t>GATCTTGGCCAGCGCGTAGG</t>
  </si>
  <si>
    <t>TAGTGATCTTGGCCAGCGCGTAGG</t>
  </si>
  <si>
    <t>AAACCCTACGCGCTGGCCAAGATC</t>
  </si>
  <si>
    <t>CAGCTTCGAACCTATCTTGG</t>
  </si>
  <si>
    <t>TAGTCAGCTTCGAACCTATCTTGG</t>
  </si>
  <si>
    <t>AAACCCAAGATAGGTTCGAAGCTG</t>
  </si>
  <si>
    <t>PLES_08131</t>
  </si>
  <si>
    <t>CCAGCTTGACCGCATTGCGC</t>
  </si>
  <si>
    <t>TAGTCCAGCTTGACCGCATTGCGC</t>
  </si>
  <si>
    <t>AAACGCGCAATGCGGTCAAGCTGG</t>
  </si>
  <si>
    <t>CATCGGCAGGTCTTTGAACA</t>
  </si>
  <si>
    <t>TAGTCATCGGCAGGTCTTTGAACA</t>
  </si>
  <si>
    <t>AAACTGTTCAAAGACCTGCCGATG</t>
  </si>
  <si>
    <t>AGAAGTTATCGTCGGCCCAT</t>
  </si>
  <si>
    <t>TAGTAGAAGTTATCGTCGGCCCAT</t>
  </si>
  <si>
    <t>AAACATGGGCCGACGATAACTTCT</t>
  </si>
  <si>
    <t>CCAATCGCCCTCGTTGTACG</t>
  </si>
  <si>
    <t>TAGTCCAATCGCCCTCGTTGTACG</t>
  </si>
  <si>
    <t>AAACCGTACAACGAGGGCGATTGG</t>
  </si>
  <si>
    <t>PLES_08141</t>
  </si>
  <si>
    <t>GCGACAAAACCCGGTGCCAG</t>
  </si>
  <si>
    <t>TAGTGCGACAAAACCCGGTGCCAG</t>
  </si>
  <si>
    <t>AAACCTGGCACCGGGTTTTGTCGC</t>
  </si>
  <si>
    <t>ACGCACGGATCACCGCCTGA</t>
  </si>
  <si>
    <t>TAGTACGCACGGATCACCGCCTGA</t>
  </si>
  <si>
    <t>AAACTCAGGCGGTGATCCGTGCGT</t>
  </si>
  <si>
    <t>TTGGCCTTGTGGGTGCGCGA</t>
  </si>
  <si>
    <t>TAGTTTGGCCTTGTGGGTGCGCGA</t>
  </si>
  <si>
    <t>AAACTCGCGCACCCACAAGGCCAA</t>
  </si>
  <si>
    <t>CCGGCCGGCGGATTGCAAGG</t>
  </si>
  <si>
    <t>TAGTCCGGCCGGCGGATTGCAAGG</t>
  </si>
  <si>
    <t>AAACCCTTGCAATCCGCCGGCCGG</t>
  </si>
  <si>
    <t>PLES_08151</t>
  </si>
  <si>
    <t>GGGGATGTGGATCACATCGC</t>
  </si>
  <si>
    <t>TAGTGGGGATGTGGATCACATCGC</t>
  </si>
  <si>
    <t>AAACGCGATGTGATCCACATCCCC</t>
  </si>
  <si>
    <t>CGCCCCCCTGGATTCCCCAT</t>
  </si>
  <si>
    <t>TAGTCGCCCCCCTGGATTCCCCAT</t>
  </si>
  <si>
    <t>AAACATGGGGAATCCAGGGGGGCG</t>
  </si>
  <si>
    <t>TTTCCAGCAGGTCAGCGTAG</t>
  </si>
  <si>
    <t>TAGTTTTCCAGCAGGTCAGCGTAG</t>
  </si>
  <si>
    <t>AAACCTACGCTGACCTGCTGGAAA</t>
  </si>
  <si>
    <t>CGCCATGTAGGCGGCAACCA</t>
  </si>
  <si>
    <t>TAGTCGCCATGTAGGCGGCAACCA</t>
  </si>
  <si>
    <t>AAACTGGTTGCCGCCTACATGGCG</t>
  </si>
  <si>
    <t>PLES_08161</t>
  </si>
  <si>
    <t>CCGGACTGAACGCCGCCAGG</t>
  </si>
  <si>
    <t>TAGTCCGGACTGAACGCCGCCAGG</t>
  </si>
  <si>
    <t>AAACCCTGGCGGCGTTCAGTCCGG</t>
  </si>
  <si>
    <t>CCGCCAGGTTTCCCAGCGAA</t>
  </si>
  <si>
    <t>TAGTCCGCCAGGTTTCCCAGCGAA</t>
  </si>
  <si>
    <t>AAACTTCGCTGGGAAACCTGGCGG</t>
  </si>
  <si>
    <t>GGGTCAGGCCAGCGGCAGCC</t>
  </si>
  <si>
    <t>TAGTGGGTCAGGCCAGCGGCAGCC</t>
  </si>
  <si>
    <t>AAACGGCTGCCGCTGGCCTGACCC</t>
  </si>
  <si>
    <t>PLES_08191</t>
  </si>
  <si>
    <t>ACCAGACCTACTTTCTTGAA</t>
  </si>
  <si>
    <t>TAGTACCAGACCTACTTTCTTGAA</t>
  </si>
  <si>
    <t>AAACTTCAAGAAAGTAGGTCTGGT</t>
  </si>
  <si>
    <t>CTCGATGGTCTGCTGAATGG</t>
  </si>
  <si>
    <t>TAGTCTCGATGGTCTGCTGAATGG</t>
  </si>
  <si>
    <t>AAACCCATTCAGCAGACCATCGAG</t>
  </si>
  <si>
    <t>CCTGCGGAGTGGTGGTGTCG</t>
  </si>
  <si>
    <t>TAGTCCTGCGGAGTGGTGGTGTCG</t>
  </si>
  <si>
    <t>AAACCGACACCACCACTCCGCAGG</t>
  </si>
  <si>
    <t>GTTGATCCCCAAGCCGACCG</t>
  </si>
  <si>
    <t>TAGTGTTGATCCCCAAGCCGACCG</t>
  </si>
  <si>
    <t>AAACCGGTCGGCTTGGGGATCAAC</t>
  </si>
  <si>
    <t>PLES_08211</t>
  </si>
  <si>
    <t>GACATCACCCTGGACATCAT</t>
  </si>
  <si>
    <t>TAGTGACATCACCCTGGACATCAT</t>
  </si>
  <si>
    <t>AAACATGATGTCCAGGGTGATGTC</t>
  </si>
  <si>
    <t>TCCACCGATTTTCAGGCCAA</t>
  </si>
  <si>
    <t>TAGTTCCACCGATTTTCAGGCCAA</t>
  </si>
  <si>
    <t>AAACTTGGCCTGAAAATCGGTGGA</t>
  </si>
  <si>
    <t>GACGCCACTGGCAATAGCCT</t>
  </si>
  <si>
    <t>TAGTGACGCCACTGGCAATAGCCT</t>
  </si>
  <si>
    <t>AAACAGGCTATTGCCAGTGGCGTC</t>
  </si>
  <si>
    <t>TTCAGCCCCGCGCCGATCTC</t>
  </si>
  <si>
    <t>TAGTTTCAGCCCCGCGCCGATCTC</t>
  </si>
  <si>
    <t>AAACGAGATCGGCGCGGGGCTGAA</t>
  </si>
  <si>
    <t>PLES_08221</t>
  </si>
  <si>
    <t>GTCCAAGCTCCCGGTTACGC</t>
  </si>
  <si>
    <t>TAGTGTCCAAGCTCCCGGTTACGC</t>
  </si>
  <si>
    <t>AAACGCGTAACCGGGAGCTTGGAC</t>
  </si>
  <si>
    <t>GCCGCTGCTTTCGGTCGCTG</t>
  </si>
  <si>
    <t>TAGTGCCGCTGCTTTCGGTCGCTG</t>
  </si>
  <si>
    <t>AAACCAGCGACCGAAAGCAGCGGC</t>
  </si>
  <si>
    <t>AGGTCGCATAGAACAACGTC</t>
  </si>
  <si>
    <t>TAGTAGGTCGCATAGAACAACGTC</t>
  </si>
  <si>
    <t>AAACGACGTTGTTCTATGCGACCT</t>
  </si>
  <si>
    <t>TAGACGCCCGTGGGCGGCAG</t>
  </si>
  <si>
    <t>TAGTTAGACGCCCGTGGGCGGCAG</t>
  </si>
  <si>
    <t>AAACCTGCCGCCCACGGGCGTCTA</t>
  </si>
  <si>
    <t>PLES_08231</t>
  </si>
  <si>
    <t>CAATTCGCCAGGCGAAAGGC</t>
  </si>
  <si>
    <t>TAGTCAATTCGCCAGGCGAAAGGC</t>
  </si>
  <si>
    <t>AAACGCCTTTCGCCTGGCGAATTG</t>
  </si>
  <si>
    <t>ACCCAGTTACCGCCAGAGAG</t>
  </si>
  <si>
    <t>TAGTACCCAGTTACCGCCAGAGAG</t>
  </si>
  <si>
    <t>AAACCTCTCTGGCGGTAACTGGGT</t>
  </si>
  <si>
    <t>CACGATCTCATGCTGAGCGC</t>
  </si>
  <si>
    <t>TAGTCACGATCTCATGCTGAGCGC</t>
  </si>
  <si>
    <t>AAACGCGCTCAGCATGAGATCGTG</t>
  </si>
  <si>
    <t>CACCACCCCACCAGCGCGCG</t>
  </si>
  <si>
    <t>TAGTCACCACCCCACCAGCGCGCG</t>
  </si>
  <si>
    <t>AAACCGCGCGCTGGTGGGGTGGTG</t>
  </si>
  <si>
    <t>PLES_08241</t>
  </si>
  <si>
    <t>TGAGCACCGATGCTTGGTGG</t>
  </si>
  <si>
    <t>TAGTTGAGCACCGATGCTTGGTGG</t>
  </si>
  <si>
    <t>AAACCCACCAAGCATCGGTGCTCA</t>
  </si>
  <si>
    <t>CGCTCGCGGTGCCCTTCGCA</t>
  </si>
  <si>
    <t>TAGTCGCTCGCGGTGCCCTTCGCA</t>
  </si>
  <si>
    <t>AAACTGCGAAGGGCACCGCGAGCG</t>
  </si>
  <si>
    <t>GACCGGCGGTCCTGATATTC</t>
  </si>
  <si>
    <t>TAGTGACCGGCGGTCCTGATATTC</t>
  </si>
  <si>
    <t>AAACGAATATCAGGACCGCCGGTC</t>
  </si>
  <si>
    <t>CATCCCTCCGGACAATTCAC</t>
  </si>
  <si>
    <t>TAGTCATCCCTCCGGACAATTCAC</t>
  </si>
  <si>
    <t>AAACGTGAATTGTCCGGAGGGATG</t>
  </si>
  <si>
    <t>PLES_08251</t>
  </si>
  <si>
    <t>CGGTCAAGCCCTGGTCACCG</t>
  </si>
  <si>
    <t>TAGTCGGTCAAGCCCTGGTCACCG</t>
  </si>
  <si>
    <t>AAACCGGTGACCAGGGCTTGACCG</t>
  </si>
  <si>
    <t>GATCAGACGGTTGAGCGCGG</t>
  </si>
  <si>
    <t>TAGTGATCAGACGGTTGAGCGCGG</t>
  </si>
  <si>
    <t>AAACCCGCGCTCAACCGTCTGATC</t>
  </si>
  <si>
    <t>AGCGACCGCGCCTGGCGTTC</t>
  </si>
  <si>
    <t>TAGTAGCGACCGCGCCTGGCGTTC</t>
  </si>
  <si>
    <t>AAACGAACGCCAGGCGCGGTCGCT</t>
  </si>
  <si>
    <t>CCGCCCGCGCTTTGCATCCA</t>
  </si>
  <si>
    <t>TAGTCCGCCCGCGCTTTGCATCCA</t>
  </si>
  <si>
    <t>AAACTGGATGCAAAGCGCGGGCGG</t>
  </si>
  <si>
    <t>PLES_08261</t>
  </si>
  <si>
    <t>CCTGCGGAGCTTCATCGAGC</t>
  </si>
  <si>
    <t>TAGTCCTGCGGAGCTTCATCGAGC</t>
  </si>
  <si>
    <t>AAACGCTCGATGAAGCTCCGCAGG</t>
  </si>
  <si>
    <t>TGTCGTATTAGGCCGTGCCA</t>
  </si>
  <si>
    <t>TAGTTGTCGTATTAGGCCGTGCCA</t>
  </si>
  <si>
    <t>AAACTGGCACGGCCTAATACGACA</t>
  </si>
  <si>
    <t>GTCGAATCAACGGCGTTGAT</t>
  </si>
  <si>
    <t>TAGTGTCGAATCAACGGCGTTGAT</t>
  </si>
  <si>
    <t>AAACATCAACGCCGTTGATTCGAC</t>
  </si>
  <si>
    <t>TTATTTGCGAGCCTGACAGG</t>
  </si>
  <si>
    <t>TAGTTTATTTGCGAGCCTGACAGG</t>
  </si>
  <si>
    <t>AAACCCTGTCAGGCTCGCAAATAA</t>
  </si>
  <si>
    <t>PLES_08271</t>
  </si>
  <si>
    <t>ATTGGTCGGTAGACAAGGCT</t>
  </si>
  <si>
    <t>TAGTATTGGTCGGTAGACAAGGCT</t>
  </si>
  <si>
    <t>AAACAGCCTTGTCTACCGACCAAT</t>
  </si>
  <si>
    <t>GTCAGCCGGACAGGAGCAGT</t>
  </si>
  <si>
    <t>TAGTGTCAGCCGGACAGGAGCAGT</t>
  </si>
  <si>
    <t>AAACACTGCTCCTGTCCGGCTGAC</t>
  </si>
  <si>
    <t>GGGCAATCCGTGCCCAGGGA</t>
  </si>
  <si>
    <t>TAGTGGGCAATCCGTGCCCAGGGA</t>
  </si>
  <si>
    <t>AAACTCCCTGGGCACGGATTGCCC</t>
  </si>
  <si>
    <t>ATCCAGGCCAGCCACGTGCC</t>
  </si>
  <si>
    <t>TAGTATCCAGGCCAGCCACGTGCC</t>
  </si>
  <si>
    <t>AAACGGCACGTGGCTGGCCTGGAT</t>
  </si>
  <si>
    <t>PLES_08281</t>
  </si>
  <si>
    <t>GAATCGGGTTCCAGCGTACC</t>
  </si>
  <si>
    <t>TAGTGAATCGGGTTCCAGCGTACC</t>
  </si>
  <si>
    <t>AAACGGTACGCTGGAACCCGATTC</t>
  </si>
  <si>
    <t>GCCGGCGCTGTTCGTCAGGT</t>
  </si>
  <si>
    <t>TAGTGCCGGCGCTGTTCGTCAGGT</t>
  </si>
  <si>
    <t>AAACACCTGACGAACAGCGCCGGC</t>
  </si>
  <si>
    <t>CGCGCCGGTGCCGGGCAAGC</t>
  </si>
  <si>
    <t>TAGTCGCGCCGGTGCCGGGCAAGC</t>
  </si>
  <si>
    <t>AAACGCTTGCCCGGCACCGGCGCG</t>
  </si>
  <si>
    <t>CCGCGATATCCGCAACGAAC</t>
  </si>
  <si>
    <t>TAGTCCGCGATATCCGCAACGAAC</t>
  </si>
  <si>
    <t>AAACGTTCGTTGCGGATATCGCGG</t>
  </si>
  <si>
    <t>PLES_08291</t>
  </si>
  <si>
    <t>GATCGCGTTCGGCTCCAGCG</t>
  </si>
  <si>
    <t>TAGTGATCGCGTTCGGCTCCAGCG</t>
  </si>
  <si>
    <t>AAACCGCTGGAGCCGAACGCGATC</t>
  </si>
  <si>
    <t>CACCACGACGCCCGCGCCGT</t>
  </si>
  <si>
    <t>TAGTCACCACGACGCCCGCGCCGT</t>
  </si>
  <si>
    <t>AAACACGGCGCGGGCGTCGTGGTG</t>
  </si>
  <si>
    <t>CTGGGATGCGGACGTTCATC</t>
  </si>
  <si>
    <t>TAGTCTGGGATGCGGACGTTCATC</t>
  </si>
  <si>
    <t>AAACGATGAACGTCCGCATCCCAG</t>
  </si>
  <si>
    <t>AGCCGTCGGCGAGATACCCA</t>
  </si>
  <si>
    <t>TAGTAGCCGTCGGCGAGATACCCA</t>
  </si>
  <si>
    <t>AAACTGGGTATCTCGCCGACGGCT</t>
  </si>
  <si>
    <t>PLES_08301</t>
  </si>
  <si>
    <t>CTGCCTGGCAGTGGTGCGTA</t>
  </si>
  <si>
    <t>TAGTCTGCCTGGCAGTGGTGCGTA</t>
  </si>
  <si>
    <t>AAACTACGCACCACTGCCAGGCAG</t>
  </si>
  <si>
    <t>CGCCAGCCCTGCTCAGCGAC</t>
  </si>
  <si>
    <t>TAGTCGCCAGCCCTGCTCAGCGAC</t>
  </si>
  <si>
    <t>AAACGTCGCTGAGCAGGGCTGGCG</t>
  </si>
  <si>
    <t>GTCGAACGCCTGGCCGTTCA</t>
  </si>
  <si>
    <t>TAGTGTCGAACGCCTGGCCGTTCA</t>
  </si>
  <si>
    <t>AAACTGAACGGCCAGGCGTTCGAC</t>
  </si>
  <si>
    <t>AGTTCGCCACCCTCCGGTAA</t>
  </si>
  <si>
    <t>TAGTAGTTCGCCACCCTCCGGTAA</t>
  </si>
  <si>
    <t>AAACTTACCGGAGGGTGGCGAACT</t>
  </si>
  <si>
    <t>PLES_08311</t>
  </si>
  <si>
    <t>GCTGTTCAGCGGTCTTTACC</t>
  </si>
  <si>
    <t>TAGTGCTGTTCAGCGGTCTTTACC</t>
  </si>
  <si>
    <t>AAACGGTAAAGACCGCTGAACAGC</t>
  </si>
  <si>
    <t>ATTTGCCCGAGCCACGGCCG</t>
  </si>
  <si>
    <t>TAGTATTTGCCCGAGCCACGGCCG</t>
  </si>
  <si>
    <t>AAACCGGCCGTGGCTCGGGCAAAT</t>
  </si>
  <si>
    <t>CGGGTCACTCTCCAGGCGGT</t>
  </si>
  <si>
    <t>TAGTCGGGTCACTCTCCAGGCGGT</t>
  </si>
  <si>
    <t>AAACACCGCCTGGAGAGTGACCCG</t>
  </si>
  <si>
    <t>AACTCGGCCTCGGTCTTGAG</t>
  </si>
  <si>
    <t>TAGTAACTCGGCCTCGGTCTTGAG</t>
  </si>
  <si>
    <t>AAACCTCAAGACCGAGGCCGAGTT</t>
  </si>
  <si>
    <t>PLES_08321</t>
  </si>
  <si>
    <t>CCACCTCCAGTAACTCCGCC</t>
  </si>
  <si>
    <t>TAGTCCACCTCCAGTAACTCCGCC</t>
  </si>
  <si>
    <t>AAACGGCGGAGTTACTGGAGGTGG</t>
  </si>
  <si>
    <t>GGTCAAGGCAACACTGGTTG</t>
  </si>
  <si>
    <t>TAGTGGTCAAGGCAACACTGGTTG</t>
  </si>
  <si>
    <t>AAACCAACCAGTGTTGCCTTGACC</t>
  </si>
  <si>
    <t>CAGCCTCCATGCTTTCCATC</t>
  </si>
  <si>
    <t>TAGTCAGCCTCCATGCTTTCCATC</t>
  </si>
  <si>
    <t>AAACGATGGAAAGCATGGAGGCTG</t>
  </si>
  <si>
    <t>ACTCGCGCTGGTCATCAGTG</t>
  </si>
  <si>
    <t>TAGTACTCGCGCTGGTCATCAGTG</t>
  </si>
  <si>
    <t>AAACCACTGATGACCAGCGCGAGT</t>
  </si>
  <si>
    <t>PLES_08331</t>
  </si>
  <si>
    <t>tyrS</t>
  </si>
  <si>
    <t>TGATGGGTCGGGACGGACAC</t>
  </si>
  <si>
    <t>TAGTTGATGGGTCGGGACGGACAC</t>
  </si>
  <si>
    <t>AAACGTGTCCGTCCCGACCCATCA</t>
  </si>
  <si>
    <t>GCTCTTCGAGCAGGGCGATC</t>
  </si>
  <si>
    <t>TAGTGCTCTTCGAGCAGGGCGATC</t>
  </si>
  <si>
    <t>AAACGATCGCCCTGCTCGAAGAGC</t>
  </si>
  <si>
    <t>CGTCGCGGTCGGTGCACTGG</t>
  </si>
  <si>
    <t>TAGTCGTCGCGGTCGGTGCACTGG</t>
  </si>
  <si>
    <t>AAACCCAGTGCACCGACCGCGACG</t>
  </si>
  <si>
    <t>CGGACCGGCGGCCAGGTGCG</t>
  </si>
  <si>
    <t>TAGTCGGACCGGCGGCCAGGTGCG</t>
  </si>
  <si>
    <t>AAACCGCACCTGGCCGCCGGTCCG</t>
  </si>
  <si>
    <t>PLES_08341</t>
  </si>
  <si>
    <t>TGCGCCAGGCGCACGGGCGG</t>
  </si>
  <si>
    <t>TAGTTGCGCCAGGCGCACGGGCGG</t>
  </si>
  <si>
    <t>AAACCCGCCCGTGCGCCTGGCGCA</t>
  </si>
  <si>
    <t>CGGCGAGGGGCAGGAGGCCG</t>
  </si>
  <si>
    <t>TAGTCGGCGAGGGGCAGGAGGCCG</t>
  </si>
  <si>
    <t>AAACCGGCCTCCTGCCCCTCGCCG</t>
  </si>
  <si>
    <t>CGCGAGGAATTCCGCTTGCG</t>
  </si>
  <si>
    <t>TAGTCGCGAGGAATTCCGCTTGCG</t>
  </si>
  <si>
    <t>AAACCGCAAGCGGAATTCCTCGCG</t>
  </si>
  <si>
    <t>GAAGTTGCGGAGGTCGAGGT</t>
  </si>
  <si>
    <t>TAGTGAAGTTGCGGAGGTCGAGGT</t>
  </si>
  <si>
    <t>AAACACCTCGACCTCCGCAACTTC</t>
  </si>
  <si>
    <t>PLES_08351</t>
  </si>
  <si>
    <t>TGAATCCTCGATGCACTCGC</t>
  </si>
  <si>
    <t>TAGTTGAATCCTCGATGCACTCGC</t>
  </si>
  <si>
    <t>AAACGCGAGTGCATCGAGGATTCA</t>
  </si>
  <si>
    <t>GCGCCGACAACAGCAGCAAC</t>
  </si>
  <si>
    <t>TAGTGCGCCGACAACAGCAGCAAC</t>
  </si>
  <si>
    <t>AAACGTTGCTGCTGTTGTCGGCGC</t>
  </si>
  <si>
    <t>AATACATGTCGATCGACAGC</t>
  </si>
  <si>
    <t>TAGTAATACATGTCGATCGACAGC</t>
  </si>
  <si>
    <t>AAACGCTGTCGATCGACATGTATT</t>
  </si>
  <si>
    <t>GATCGGCGGCGATCGCCGGC</t>
  </si>
  <si>
    <t>TAGTGATCGGCGGCGATCGCCGGC</t>
  </si>
  <si>
    <t>AAACGCCGGCGATCGCCGCCGATC</t>
  </si>
  <si>
    <t>PLES_08361</t>
  </si>
  <si>
    <t>GAGGGTCTTGGCGTTGACAT</t>
  </si>
  <si>
    <t>TAGTGAGGGTCTTGGCGTTGACAT</t>
  </si>
  <si>
    <t>AAACATGTCAACGCCAAGACCCTC</t>
  </si>
  <si>
    <t>GCGAGCCTGCAACAGGGTCA</t>
  </si>
  <si>
    <t>TAGTGCGAGCCTGCAACAGGGTCA</t>
  </si>
  <si>
    <t>AAACTGACCCTGTTGCAGGCTCGC</t>
  </si>
  <si>
    <t>GGGGCGGAAGAAACTCATCG</t>
  </si>
  <si>
    <t>TAGTGGGGCGGAAGAAACTCATCG</t>
  </si>
  <si>
    <t>AAACCGATGAGTTTCTTCCGCCCC</t>
  </si>
  <si>
    <t>AGGCCGTGCTGGTTGAGGGA</t>
  </si>
  <si>
    <t>TAGTAGGCCGTGCTGGTTGAGGGA</t>
  </si>
  <si>
    <t>AAACTCCCTCAACCAGCACGGCCT</t>
  </si>
  <si>
    <t>PLES_08371</t>
  </si>
  <si>
    <t>ATGCACGCCGAAGAACAGCA</t>
  </si>
  <si>
    <t>TAGTATGCACGCCGAAGAACAGCA</t>
  </si>
  <si>
    <t>AAACTGCTGTTCTTCGGCGTGCAT</t>
  </si>
  <si>
    <t>CCAGGGTCTTGGCGTGGCGC</t>
  </si>
  <si>
    <t>TAGTCCAGGGTCTTGGCGTGGCGC</t>
  </si>
  <si>
    <t>AAACGCGCCACGCCAAGACCCTGG</t>
  </si>
  <si>
    <t>ACCTCCTCGTCGTCGGCGAA</t>
  </si>
  <si>
    <t>TAGTACCTCCTCGTCGTCGGCGAA</t>
  </si>
  <si>
    <t>AAACTTCGCCGACGACGAGGAGGT</t>
  </si>
  <si>
    <t>GGTTTCCCGCTCGACCCGGC</t>
  </si>
  <si>
    <t>TAGTGGTTTCCCGCTCGACCCGGC</t>
  </si>
  <si>
    <t>AAACGCCGGGTCGAGCGGGAAACC</t>
  </si>
  <si>
    <t>PLES_08381</t>
  </si>
  <si>
    <t>ACCACCTTGTAGTTGTAGGC</t>
  </si>
  <si>
    <t>TAGTACCACCTTGTAGTTGTAGGC</t>
  </si>
  <si>
    <t>AAACGCCTACAACTACAAGGTGGT</t>
  </si>
  <si>
    <t>GCCGATCACGCCCCATACCA</t>
  </si>
  <si>
    <t>TAGTGCCGATCACGCCCCATACCA</t>
  </si>
  <si>
    <t>AAACTGGTATGGGGCGTGATCGGC</t>
  </si>
  <si>
    <t>CTGGGGCCAGACCAGTTGCG</t>
  </si>
  <si>
    <t>TAGTCTGGGGCCAGACCAGTTGCG</t>
  </si>
  <si>
    <t>AAACCGCAACTGGTCTGGCCCCAG</t>
  </si>
  <si>
    <t>GGTTGGTATGCAGCGGCCGC</t>
  </si>
  <si>
    <t>TAGTGGTTGGTATGCAGCGGCCGC</t>
  </si>
  <si>
    <t>AAACGCGGCCGCTGCATACCAACC</t>
  </si>
  <si>
    <t>PLES_08391</t>
  </si>
  <si>
    <t>GATCAGCTCGGCAATCTCGT</t>
  </si>
  <si>
    <t>TAGTGATCAGCTCGGCAATCTCGT</t>
  </si>
  <si>
    <t>AAACACGAGATTGCCGAGCTGATC</t>
  </si>
  <si>
    <t>CGGGGGCGAGGACGCCCGTG</t>
  </si>
  <si>
    <t>TAGTCGGGGGCGAGGACGCCCGTG</t>
  </si>
  <si>
    <t>AAACCACGGGCGTCCTCGCCCCCG</t>
  </si>
  <si>
    <t>TACCGAGGGCACCTTCTGCC</t>
  </si>
  <si>
    <t>TAGTTACCGAGGGCACCTTCTGCC</t>
  </si>
  <si>
    <t>AAACGGCAGAAGGTGCCCTCGGTA</t>
  </si>
  <si>
    <t>GCTGACCCCGTAGGTACGAC</t>
  </si>
  <si>
    <t>TAGTGCTGACCCCGTAGGTACGAC</t>
  </si>
  <si>
    <t>AAACGTCGTACCTACGGGGTCAGC</t>
  </si>
  <si>
    <t>PLES_08401</t>
  </si>
  <si>
    <t>TAGTGGGTGCCAGTGAACAC</t>
  </si>
  <si>
    <t>TAGTTAGTGGGTGCCAGTGAACAC</t>
  </si>
  <si>
    <t>AAACGTGTTCACTGGCACCCACTA</t>
  </si>
  <si>
    <t>CTGTTTCGCTGTCTGTACGC</t>
  </si>
  <si>
    <t>TAGTCTGTTTCGCTGTCTGTACGC</t>
  </si>
  <si>
    <t>AAACGCGTACAGACAGCGAAACAG</t>
  </si>
  <si>
    <t>ATCTGATGTGTTTTTTTCGG</t>
  </si>
  <si>
    <t>TAGTATCTGATGTGTTTTTTTCGG</t>
  </si>
  <si>
    <t>AAACCCGAAAAAAACACATCAGAT</t>
  </si>
  <si>
    <t>CGGCACGAATTCGCCGCCGT</t>
  </si>
  <si>
    <t>TAGTCGGCACGAATTCGCCGCCGT</t>
  </si>
  <si>
    <t>AAACACGGCGGCGAATTCGTGCCG</t>
  </si>
  <si>
    <t>PLES_08411</t>
  </si>
  <si>
    <t>CAGTTCGCCGTCGAGGCGGC</t>
  </si>
  <si>
    <t>TAGTCAGTTCGCCGTCGAGGCGGC</t>
  </si>
  <si>
    <t>AAACGCCGCCTCGACGGCGAACTG</t>
  </si>
  <si>
    <t>GCAGGTACAGGCCGTTCTGC</t>
  </si>
  <si>
    <t>TAGTGCAGGTACAGGCCGTTCTGC</t>
  </si>
  <si>
    <t>AAACGCAGAACGGCCTGTACCTGC</t>
  </si>
  <si>
    <t>AATCGCCACGCGCAGCATGT</t>
  </si>
  <si>
    <t>TAGTAATCGCCACGCGCAGCATGT</t>
  </si>
  <si>
    <t>AAACACATGCTGCGCGTGGCGATT</t>
  </si>
  <si>
    <t>GGCGACGAGAGGGTGCCGTA</t>
  </si>
  <si>
    <t>TAGTGGCGACGAGAGGGTGCCGTA</t>
  </si>
  <si>
    <t>AAACTACGGCACCCTCTCGTCGCC</t>
  </si>
  <si>
    <t>PLES_08421</t>
  </si>
  <si>
    <t>CGCCATCGCGCAAACGGATC</t>
  </si>
  <si>
    <t>TAGTCGCCATCGCGCAAACGGATC</t>
  </si>
  <si>
    <t>AAACGATCCGTTTGCGCGATGGCG</t>
  </si>
  <si>
    <t>GGGATCGTCGCGGCAGACCT</t>
  </si>
  <si>
    <t>TAGTGGGATCGTCGCGGCAGACCT</t>
  </si>
  <si>
    <t>AAACAGGTCTGCCGCGACGATCCC</t>
  </si>
  <si>
    <t>AACTCGCGCAGGAGTTGCCA</t>
  </si>
  <si>
    <t>TAGTAACTCGCGCAGGAGTTGCCA</t>
  </si>
  <si>
    <t>AAACTGGCAACTCCTGCGCGAGTT</t>
  </si>
  <si>
    <t>GGCCCCGGCGGCAGCGCGTC</t>
  </si>
  <si>
    <t>TAGTGGCCCCGGCGGCAGCGCGTC</t>
  </si>
  <si>
    <t>AAACGACGCGCTGCCGCCGGGGCC</t>
  </si>
  <si>
    <t>PLES_08431</t>
  </si>
  <si>
    <t>GCGATTGACGGGCAGGTCCA</t>
  </si>
  <si>
    <t>TAGTGCGATTGACGGGCAGGTCCA</t>
  </si>
  <si>
    <t>AAACTGGACCTGCCCGTCAATCGC</t>
  </si>
  <si>
    <t>GATCGGCCAGGCCGAGCCAC</t>
  </si>
  <si>
    <t>TAGTGATCGGCCAGGCCGAGCCAC</t>
  </si>
  <si>
    <t>AAACGTGGCTCGGCCTGGCCGATC</t>
  </si>
  <si>
    <t>GCGGCCAGCTCCGCGCAGTA</t>
  </si>
  <si>
    <t>TAGTGCGGCCAGCTCCGCGCAGTA</t>
  </si>
  <si>
    <t>AAACTACTGCGCGGAGCTGGCCGC</t>
  </si>
  <si>
    <t>CAGCCAGTCGAAGCCGGCGT</t>
  </si>
  <si>
    <t>TAGTCAGCCAGTCGAAGCCGGCGT</t>
  </si>
  <si>
    <t>AAACACGCCGGCTTCGACTGGCTG</t>
  </si>
  <si>
    <t>PLES_08441</t>
  </si>
  <si>
    <t>hpcG</t>
  </si>
  <si>
    <t>GATCAGACGGGGATCGAGCA</t>
  </si>
  <si>
    <t>TAGTGATCAGACGGGGATCGAGCA</t>
  </si>
  <si>
    <t>AAACTGCTCGATCCCCGTCTGATC</t>
  </si>
  <si>
    <t>CGAGGCGGTTGGCGGCTTCC</t>
  </si>
  <si>
    <t>TAGTCGAGGCGGTTGGCGGCTTCC</t>
  </si>
  <si>
    <t>AAACGGAAGCCGCCAACCGCCTCG</t>
  </si>
  <si>
    <t>CTGCTGGCGCGAGCGTTCGG</t>
  </si>
  <si>
    <t>TAGTCTGCTGGCGCGAGCGTTCGG</t>
  </si>
  <si>
    <t>AAACCCGAACGCTCGCGCCAGCAG</t>
  </si>
  <si>
    <t>GGCGATGTCCGGGTAGTCGA</t>
  </si>
  <si>
    <t>TAGTGGCGATGTCCGGGTAGTCGA</t>
  </si>
  <si>
    <t>AAACTCGACTACCCGGACATCGCC</t>
  </si>
  <si>
    <t>PLES_08451</t>
  </si>
  <si>
    <t>GGTGGTGCTGTTCAGGGTGC</t>
  </si>
  <si>
    <t>TAGTGGTGGTGCTGTTCAGGGTGC</t>
  </si>
  <si>
    <t>AAACGCACCCTGAACAGCACCACC</t>
  </si>
  <si>
    <t>GGTGCTGTCGCTGAGAGGCA</t>
  </si>
  <si>
    <t>TAGTGGTGCTGTCGCTGAGAGGCA</t>
  </si>
  <si>
    <t>AAACTGCCTCTCAGCGACAGCACC</t>
  </si>
  <si>
    <t>CCGCCAGGTGACGCGGTCGT</t>
  </si>
  <si>
    <t>TAGTCCGCCAGGTGACGCGGTCGT</t>
  </si>
  <si>
    <t>AAACACGACCGCGTCACCTGGCGG</t>
  </si>
  <si>
    <t>GATGTTGATGCGGTCCAGAT</t>
  </si>
  <si>
    <t>TAGTGATGTTGATGCGGTCCAGAT</t>
  </si>
  <si>
    <t>AAACATCTGGACCGCATCAACATC</t>
  </si>
  <si>
    <t>PLES_08461</t>
  </si>
  <si>
    <t>hpcD</t>
  </si>
  <si>
    <t>TTCGGCGATGAAGTGCGGCA</t>
  </si>
  <si>
    <t>TAGTTTCGGCGATGAAGTGCGGCA</t>
  </si>
  <si>
    <t>AAACTGCCGCACTTCATCGCCGAA</t>
  </si>
  <si>
    <t>GGCTTCGGCTTCGATGTTGT</t>
  </si>
  <si>
    <t>TAGTGGCTTCGGCTTCGATGTTGT</t>
  </si>
  <si>
    <t>AAACACAACATCGAAGCCGAAGCC</t>
  </si>
  <si>
    <t>TGGACCTTCTCGAACAGGCC</t>
  </si>
  <si>
    <t>TAGTTGGACCTTCTCGAACAGGCC</t>
  </si>
  <si>
    <t>AAACGGCCTGTTCGAGAAGGTCCA</t>
  </si>
  <si>
    <t>GGCGTAGTCGTGCCTGCCGT</t>
  </si>
  <si>
    <t>TAGTGGCGTAGTCGTGCCTGCCGT</t>
  </si>
  <si>
    <t>AAACACGGCAGGCACGACTACGCC</t>
  </si>
  <si>
    <t>PLES_08471</t>
  </si>
  <si>
    <t>hpcB</t>
  </si>
  <si>
    <t>CGAGGGTACGTGGGTGATCT</t>
  </si>
  <si>
    <t>TAGTCGAGGGTACGTGGGTGATCT</t>
  </si>
  <si>
    <t>AAACAGATCACCCACGTACCCTCG</t>
  </si>
  <si>
    <t>GCGGGCCGGGCAGCTCGGAC</t>
  </si>
  <si>
    <t>TAGTGCGGGCCGGGCAGCTCGGAC</t>
  </si>
  <si>
    <t>AAACGTCCGAGCTGCCCGGCCCGC</t>
  </si>
  <si>
    <t>GGTGCCCGTCGATCGCCGGC</t>
  </si>
  <si>
    <t>TAGTGGTGCCCGTCGATCGCCGGC</t>
  </si>
  <si>
    <t>AAACGCCGGCGATCGACGGGCACC</t>
  </si>
  <si>
    <t>CCCCCAGTTCGCGGCAGCGC</t>
  </si>
  <si>
    <t>TAGTCCCCCAGTTCGCGGCAGCGC</t>
  </si>
  <si>
    <t>AAACGCGCTGCCGCGAACTGGGGG</t>
  </si>
  <si>
    <t>PLES_08481</t>
  </si>
  <si>
    <t>hpcC</t>
  </si>
  <si>
    <t>GACCTCGCCGATCAGCTCGC</t>
  </si>
  <si>
    <t>TAGTGACCTCGCCGATCAGCTCGC</t>
  </si>
  <si>
    <t>AAACGCGAGCTGATCGGCGAGGTC</t>
  </si>
  <si>
    <t>GATTTCCGCCGCGCCGCCGC</t>
  </si>
  <si>
    <t>TAGTGATTTCCGCCGCGCCGCCGC</t>
  </si>
  <si>
    <t>AAACGCGGCGGCGCGGCGGAAATC</t>
  </si>
  <si>
    <t>CCATTTCGGGAAGGCTTCCC</t>
  </si>
  <si>
    <t>TAGTCCATTTCGGGAAGGCTTCCC</t>
  </si>
  <si>
    <t>AAACGGGAAGCCTTCCCGAAATGG</t>
  </si>
  <si>
    <t>GCGCTCCTTGGCCGGGGTAT</t>
  </si>
  <si>
    <t>TAGTGCGCTCCTTGGCCGGGGTAT</t>
  </si>
  <si>
    <t>AAACATACCCCGGCCAAGGAGCGC</t>
  </si>
  <si>
    <t>PLES_08491</t>
  </si>
  <si>
    <t>GCGGATGCGTGCGTGTTTCA</t>
  </si>
  <si>
    <t>TAGTGCGGATGCGTGCGTGTTTCA</t>
  </si>
  <si>
    <t>AAACTGAAACACGCACGCATCCGC</t>
  </si>
  <si>
    <t>TGACCTGGTGAACCCGGCCC</t>
  </si>
  <si>
    <t>TAGTTGACCTGGTGAACCCGGCCC</t>
  </si>
  <si>
    <t>AAACGGGCCGGGTTCACCAGGTCA</t>
  </si>
  <si>
    <t>GTCGGCCAGGCGGACGGCGT</t>
  </si>
  <si>
    <t>TAGTGTCGGCCAGGCGGACGGCGT</t>
  </si>
  <si>
    <t>AAACACGCCGTCCGCCTGGCCGAC</t>
  </si>
  <si>
    <t>CAGCCACTCCACCCGGTCCT</t>
  </si>
  <si>
    <t>TAGTCAGCCACTCCACCCGGTCCT</t>
  </si>
  <si>
    <t>AAACAGGACCGGGTGGAGTGGCTG</t>
  </si>
  <si>
    <t>PLES_08501</t>
  </si>
  <si>
    <t>CGGCGACGTCATTCAGTGCG</t>
  </si>
  <si>
    <t>TAGTCGGCGACGTCATTCAGTGCG</t>
  </si>
  <si>
    <t>AAACCGCACTGAATGACGTCGCCG</t>
  </si>
  <si>
    <t>GTTCAGCGCGACGCCGAACA</t>
  </si>
  <si>
    <t>TAGTGTTCAGCGCGACGCCGAACA</t>
  </si>
  <si>
    <t>AAACTGTTCGGCGTCGCGCTGAAC</t>
  </si>
  <si>
    <t>GCTGCTGGAACTCCGGCAGG</t>
  </si>
  <si>
    <t>TAGTGCTGCTGGAACTCCGGCAGG</t>
  </si>
  <si>
    <t>AAACCCTGCCGGAGTTCCAGCAGC</t>
  </si>
  <si>
    <t>ACTGGAGGCTTCTGGTAGGG</t>
  </si>
  <si>
    <t>TAGTACTGGAGGCTTCTGGTAGGG</t>
  </si>
  <si>
    <t>AAACCCCTACCAGAAGCCTCCAGT</t>
  </si>
  <si>
    <t>PLES_08511</t>
  </si>
  <si>
    <t>TTGGGGATCGGCTGGCGCTC</t>
  </si>
  <si>
    <t>TAGTTTGGGGATCGGCTGGCGCTC</t>
  </si>
  <si>
    <t>AAACGAGCGCCAGCCGATCCCCAA</t>
  </si>
  <si>
    <t>CCTCGGCGTCGGCATAGCGC</t>
  </si>
  <si>
    <t>TAGTCCTCGGCGTCGGCATAGCGC</t>
  </si>
  <si>
    <t>AAACGCGCTATGCCGACGCCGAGG</t>
  </si>
  <si>
    <t>TACGGCCGAAGAATCCGGCC</t>
  </si>
  <si>
    <t>TAGTTACGGCCGAAGAATCCGGCC</t>
  </si>
  <si>
    <t>AAACGGCCGGATTCTTCGGCCGTA</t>
  </si>
  <si>
    <t>AAACGGTCGTGCCGGTGCGC</t>
  </si>
  <si>
    <t>TAGTAAACGGTCGTGCCGGTGCGC</t>
  </si>
  <si>
    <t>AAACGCGCACCGGCACGACCGTTT</t>
  </si>
  <si>
    <t>PLES_08521</t>
  </si>
  <si>
    <t>aph</t>
  </si>
  <si>
    <t>GGAGGTGGCTGCATCATGCA</t>
  </si>
  <si>
    <t>TAGTGGAGGTGGCTGCATCATGCA</t>
  </si>
  <si>
    <t>AAACTGCATGATGCAGCCACCTCC</t>
  </si>
  <si>
    <t>GGTTGAGGGAGCCTGCGGCA</t>
  </si>
  <si>
    <t>TAGTGGTTGAGGGAGCCTGCGGCA</t>
  </si>
  <si>
    <t>AAACTGCCGCAGGCTCCCTCAACC</t>
  </si>
  <si>
    <t>GCCGGCAAGGTAGTCGGCCC</t>
  </si>
  <si>
    <t>TAGTGCCGGCAAGGTAGTCGGCCC</t>
  </si>
  <si>
    <t>AAACGGGCCGACTACCTTGCCGGC</t>
  </si>
  <si>
    <t>CTTCGCCCTGCCCTCGCCAG</t>
  </si>
  <si>
    <t>TAGTCTTCGCCCTGCCCTCGCCAG</t>
  </si>
  <si>
    <t>AAACCTGGCGAGGGCAGGGCGAAG</t>
  </si>
  <si>
    <t>PLES_08531</t>
  </si>
  <si>
    <t>CCGGAGGCGGAGGCGGGGCA</t>
  </si>
  <si>
    <t>TAGTCCGGAGGCGGAGGCGGGGCA</t>
  </si>
  <si>
    <t>AAACTGCCCCGCCTCCGCCTCCGG</t>
  </si>
  <si>
    <t>AGAACACGGCGAGGCAGGCG</t>
  </si>
  <si>
    <t>TAGTAGAACACGGCGAGGCAGGCG</t>
  </si>
  <si>
    <t>AAACCGCCTGCCTCGCCGTGTTCT</t>
  </si>
  <si>
    <t>ACTTCGACCCTGGCCAGTGC</t>
  </si>
  <si>
    <t>TAGTACTTCGACCCTGGCCAGTGC</t>
  </si>
  <si>
    <t>AAACGCACTGGCCAGGGTCGAAGT</t>
  </si>
  <si>
    <t>GCGCGATCTCCTCCGAGACG</t>
  </si>
  <si>
    <t>TAGTGCGCGATCTCCTCCGAGACG</t>
  </si>
  <si>
    <t>AAACCGTCTCGGAGGAGATCGCGC</t>
  </si>
  <si>
    <t>PLES_08541</t>
  </si>
  <si>
    <t>GCAGTTCGCCAGGGTAACCG</t>
  </si>
  <si>
    <t>TAGTGCAGTTCGCCAGGGTAACCG</t>
  </si>
  <si>
    <t>AAACCGGTTACCCTGGCGAACTGC</t>
  </si>
  <si>
    <t>ATCGCGCCAGGCACGTGGAT</t>
  </si>
  <si>
    <t>TAGTATCGCGCCAGGCACGTGGAT</t>
  </si>
  <si>
    <t>AAACATCCACGTGCCTGGCGCGAT</t>
  </si>
  <si>
    <t>AGGGCGATCAGCGCCCCGTG</t>
  </si>
  <si>
    <t>TAGTAGGGCGATCAGCGCCCCGTG</t>
  </si>
  <si>
    <t>AAACCACGGGGCGCTGATCGCCCT</t>
  </si>
  <si>
    <t>GGATGTTCTCGCTTGCCGCG</t>
  </si>
  <si>
    <t>TAGTGGATGTTCTCGCTTGCCGCG</t>
  </si>
  <si>
    <t>AAACCGCGGCAAGCGAGAACATCC</t>
  </si>
  <si>
    <t>PLES_08551</t>
  </si>
  <si>
    <t>GAGGGCTGGCGATGGAGATG</t>
  </si>
  <si>
    <t>TAGTGAGGGCTGGCGATGGAGATG</t>
  </si>
  <si>
    <t>AAACCATCTCCATCGCCAGCCCTC</t>
  </si>
  <si>
    <t>ACGGGTGGCGTCGCGGAGTG</t>
  </si>
  <si>
    <t>TAGTACGGGTGGCGTCGCGGAGTG</t>
  </si>
  <si>
    <t>AAACCACTCCGCGACGCCACCCGT</t>
  </si>
  <si>
    <t>GGCGGTCCAGTTCTGCGTGC</t>
  </si>
  <si>
    <t>TAGTGGCGGTCCAGTTCTGCGTGC</t>
  </si>
  <si>
    <t>AAACGCACGCAGAACTGGACCGCC</t>
  </si>
  <si>
    <t>CGTCGTCGCCCAACGGCGAA</t>
  </si>
  <si>
    <t>TAGTCGTCGTCGCCCAACGGCGAA</t>
  </si>
  <si>
    <t>AAACTTCGCCGTTGGGCGACGACG</t>
  </si>
  <si>
    <t>PLES_08561</t>
  </si>
  <si>
    <t>TGACCGAGGCGTTGATCACA</t>
  </si>
  <si>
    <t>TAGTTGACCGAGGCGTTGATCACA</t>
  </si>
  <si>
    <t>AAACTGTGATCAACGCCTCGGTCA</t>
  </si>
  <si>
    <t>AGGGTTTCCAGCGTGCCTTT</t>
  </si>
  <si>
    <t>TAGTAGGGTTTCCAGCGTGCCTTT</t>
  </si>
  <si>
    <t>AAACAAAGGCACGCTGGAAACCCT</t>
  </si>
  <si>
    <t>GTTGCACTTCGCGTTGGGAG</t>
  </si>
  <si>
    <t>TAGTGTTGCACTTCGCGTTGGGAG</t>
  </si>
  <si>
    <t>AAACCTCCCAACGCGAAGTGCAAC</t>
  </si>
  <si>
    <t>CAGTTGGTAGGTCTTGCCGT</t>
  </si>
  <si>
    <t>TAGTCAGTTGGTAGGTCTTGCCGT</t>
  </si>
  <si>
    <t>AAACACGGCAAGACCTACCAACTG</t>
  </si>
  <si>
    <t>PLES_08571</t>
  </si>
  <si>
    <t>GATGGTTCTGAGTTCGATCA</t>
  </si>
  <si>
    <t>TAGTGATGGTTCTGAGTTCGATCA</t>
  </si>
  <si>
    <t>AAACTGATCGAACTCAGAACCATC</t>
  </si>
  <si>
    <t>GCAGGTTTCCCAATCGTCGC</t>
  </si>
  <si>
    <t>TAGTGCAGGTTTCCCAATCGTCGC</t>
  </si>
  <si>
    <t>AAACGCGACGATTGGGAAACCTGC</t>
  </si>
  <si>
    <t>GACGAAGTGCGCCTGGTGGC</t>
  </si>
  <si>
    <t>TAGTGACGAAGTGCGCCTGGTGGC</t>
  </si>
  <si>
    <t>AAACGCCACCAGGCGCACTTCGTC</t>
  </si>
  <si>
    <t>CTGGGCCAGCGAATAGAGGT</t>
  </si>
  <si>
    <t>TAGTCTGGGCCAGCGAATAGAGGT</t>
  </si>
  <si>
    <t>AAACACCTCTATTCGCTGGCCCAG</t>
  </si>
  <si>
    <t>PLES_08581</t>
  </si>
  <si>
    <t>GTTTCGGAGGTGCTGTCCAT</t>
  </si>
  <si>
    <t>TAGTGTTTCGGAGGTGCTGTCCAT</t>
  </si>
  <si>
    <t>AAACATGGACAGCACCTCCGAAAC</t>
  </si>
  <si>
    <t>GCTCAGCCAGCTGCCGCTGC</t>
  </si>
  <si>
    <t>TAGTGCTCAGCCAGCTGCCGCTGC</t>
  </si>
  <si>
    <t>AAACGCAGCGGCAGCTGGCTGAGC</t>
  </si>
  <si>
    <t>GTTGAAGATGAAGGCGGCCA</t>
  </si>
  <si>
    <t>TAGTGTTGAAGATGAAGGCGGCCA</t>
  </si>
  <si>
    <t>AAACTGGCCGCCTTCATCTTCAAC</t>
  </si>
  <si>
    <t>GCCGACCGGGACGAACTCCG</t>
  </si>
  <si>
    <t>TAGTGCCGACCGGGACGAACTCCG</t>
  </si>
  <si>
    <t>AAACCGGAGTTCGTCCCGGTCGGC</t>
  </si>
  <si>
    <t>PLES_08591</t>
  </si>
  <si>
    <t>CCAGTGTCGCGCCCGCCCAG</t>
  </si>
  <si>
    <t>TAGTCCAGTGTCGCGCCCGCCCAG</t>
  </si>
  <si>
    <t>AAACCTGGGCGGGCGCGACACTGG</t>
  </si>
  <si>
    <t>CAGCCCCCAGGCGCCCAGCC</t>
  </si>
  <si>
    <t>TAGTCAGCCCCCAGGCGCCCAGCC</t>
  </si>
  <si>
    <t>AAACGGCTGGGCGCCTGGGGGCTG</t>
  </si>
  <si>
    <t>CACGCGGCGGGTCACCGCCT</t>
  </si>
  <si>
    <t>TAGTCACGCGGCGGGTCACCGCCT</t>
  </si>
  <si>
    <t>AAACAGGCGGTGACCCGCCGCGTG</t>
  </si>
  <si>
    <t>GCACCCCGCGCAAGCCATAC</t>
  </si>
  <si>
    <t>TAGTGCACCCCGCGCAAGCCATAC</t>
  </si>
  <si>
    <t>AAACGTATGGCTTGCGCGGGGTGC</t>
  </si>
  <si>
    <t>PLES_08601</t>
  </si>
  <si>
    <t>GAGGGGCGGGGAAGCGCTCA</t>
  </si>
  <si>
    <t>TAGTGAGGGGCGGGGAAGCGCTCA</t>
  </si>
  <si>
    <t>AAACTGAGCGCTTCCCCGCCCCTC</t>
  </si>
  <si>
    <t>CGCCGGGCGGGCAGGGCTGG</t>
  </si>
  <si>
    <t>TAGTCGCCGGGCGGGCAGGGCTGG</t>
  </si>
  <si>
    <t>AAACCCAGCCCTGCCCGCCCGGCG</t>
  </si>
  <si>
    <t>GCGCTCGCGTTCGCAGACGC</t>
  </si>
  <si>
    <t>TAGTGCGCTCGCGTTCGCAGACGC</t>
  </si>
  <si>
    <t>AAACGCGTCTGCGAACGCGAGCGC</t>
  </si>
  <si>
    <t>AGGATGCGACGGTCCGCGCC</t>
  </si>
  <si>
    <t>TAGTAGGATGCGACGGTCCGCGCC</t>
  </si>
  <si>
    <t>AAACGGCGCGGACCGTCGCATCCT</t>
  </si>
  <si>
    <t>PLES_08611</t>
  </si>
  <si>
    <t>ampC</t>
  </si>
  <si>
    <t>GCCGCACAGGCAGGGGAATC</t>
  </si>
  <si>
    <t>TAGTGCCGCACAGGCAGGGGAATC</t>
  </si>
  <si>
    <t>AAACGATTCCCCTGCCTGTGCGGC</t>
  </si>
  <si>
    <t>GGCGAACAGCAGTGTGGAAG</t>
  </si>
  <si>
    <t>TAGTGGCGAACAGCAGTGTGGAAG</t>
  </si>
  <si>
    <t>AAACCTTCCACACTGCTGTTCGCC</t>
  </si>
  <si>
    <t>CTCGCCGGCAATGGCCGGGG</t>
  </si>
  <si>
    <t>TAGTCTCGCCGGCAATGGCCGGGG</t>
  </si>
  <si>
    <t>AAACCCCCGGCCATTGCCGGCGAG</t>
  </si>
  <si>
    <t>TGCCTTCAGGCGATCCGCCG</t>
  </si>
  <si>
    <t>TAGTTGCCTTCAGGCGATCCGCCG</t>
  </si>
  <si>
    <t>AAACCGGCGGATCGCCTGAAGGCA</t>
  </si>
  <si>
    <t>PLES_08621</t>
  </si>
  <si>
    <t>ampR</t>
  </si>
  <si>
    <t>AGGGCGTTCAGCGGCAAATG</t>
  </si>
  <si>
    <t>TAGTAGGGCGTTCAGCGGCAAATG</t>
  </si>
  <si>
    <t>AAACCATTTGCCGCTGAACGCCCT</t>
  </si>
  <si>
    <t>GCACAGCTCGATGGCCGCGC</t>
  </si>
  <si>
    <t>TAGTGCACAGCTCGATGGCCGCGC</t>
  </si>
  <si>
    <t>AAACGCGCGGCCATCGAGCTGTGC</t>
  </si>
  <si>
    <t>CCTCGAGGCTCTTCACCTGG</t>
  </si>
  <si>
    <t>TAGTCCTCGAGGCTCTTCACCTGG</t>
  </si>
  <si>
    <t>AAACCCAGGTGAAGAGCCTCGAGG</t>
  </si>
  <si>
    <t>GCGCGGCAGACGCTTGAACA</t>
  </si>
  <si>
    <t>TAGTGCGCGGCAGACGCTTGAACA</t>
  </si>
  <si>
    <t>AAACTGTTCAAGCGTCTGCCGCGC</t>
  </si>
  <si>
    <t>PLES_08631</t>
  </si>
  <si>
    <t>CCAGGCTGGCGGCATAGGCC</t>
  </si>
  <si>
    <t>TAGTCCAGGCTGGCGGCATAGGCC</t>
  </si>
  <si>
    <t>AAACGGCCTATGCCGCCAGCCTGG</t>
  </si>
  <si>
    <t>GCGGATATGGACCGGCTCGT</t>
  </si>
  <si>
    <t>TAGTGCGGATATGGACCGGCTCGT</t>
  </si>
  <si>
    <t>AAACACGAGCCGGTCCATATCCGC</t>
  </si>
  <si>
    <t>GATTGGAATTGCTGACGGCG</t>
  </si>
  <si>
    <t>TAGTGATTGGAATTGCTGACGGCG</t>
  </si>
  <si>
    <t>AAACCGCCGTCAGCAATTCCAATC</t>
  </si>
  <si>
    <t>TGATACGGTTTGAGGCGTTG</t>
  </si>
  <si>
    <t>TAGTTGATACGGTTTGAGGCGTTG</t>
  </si>
  <si>
    <t>AAACCAACGCCTCAAACCGTATCA</t>
  </si>
  <si>
    <t>PLES_08641</t>
  </si>
  <si>
    <t>CCGAGGCGAAGCTGGGTTAC</t>
  </si>
  <si>
    <t>TAGTCCGAGGCGAAGCTGGGTTAC</t>
  </si>
  <si>
    <t>AAACGTAACCCAGCTTCGCCTCGG</t>
  </si>
  <si>
    <t>GCCACGAGCCGCAAAGGCTC</t>
  </si>
  <si>
    <t>TAGTGCCACGAGCCGCAAAGGCTC</t>
  </si>
  <si>
    <t>AAACGAGCCTTTGCGGCTCGTGGC</t>
  </si>
  <si>
    <t>CACCTCTTTTCCAGAACGGG</t>
  </si>
  <si>
    <t>TAGTCACCTCTTTTCCAGAACGGG</t>
  </si>
  <si>
    <t>AAACCCCGTTCTGGAAAAGAGGTG</t>
  </si>
  <si>
    <t>CCTTCACGGCGCTTTCGCGC</t>
  </si>
  <si>
    <t>TAGTCCTTCACGGCGCTTTCGCGC</t>
  </si>
  <si>
    <t>AAACGCGCGAAAGCGCCGTGAAGG</t>
  </si>
  <si>
    <t>PLES_08651</t>
  </si>
  <si>
    <t>CTTTTGACGCGAATCGAAAA</t>
  </si>
  <si>
    <t>TAGTCTTTTGACGCGAATCGAAAA</t>
  </si>
  <si>
    <t>AAACTTTTCGATTCGCGTCAAAAG</t>
  </si>
  <si>
    <t>TACGGCACCGAGCAGGCTGG</t>
  </si>
  <si>
    <t>TAGTTACGGCACCGAGCAGGCTGG</t>
  </si>
  <si>
    <t>AAACCCAGCCTGCTCGGTGCCGTA</t>
  </si>
  <si>
    <t>CCCCTGGCCCAGCGGCTCGA</t>
  </si>
  <si>
    <t>TAGTCCCCTGGCCCAGCGGCTCGA</t>
  </si>
  <si>
    <t>AAACTCGAGCCGCTGGGCCAGGGG</t>
  </si>
  <si>
    <t>TTCTCCGCACTTGCCTTCGC</t>
  </si>
  <si>
    <t>TAGTTTCTCCGCACTTGCCTTCGC</t>
  </si>
  <si>
    <t>AAACGCGAAGGCAAGTGCGGAGAA</t>
  </si>
  <si>
    <t>PLES_08661</t>
  </si>
  <si>
    <t>GCGTTGTCGATCAGGGTCAT</t>
  </si>
  <si>
    <t>TAGTGCGTTGTCGATCAGGGTCAT</t>
  </si>
  <si>
    <t>AAACATGACCCTGATCGACAACGC</t>
  </si>
  <si>
    <t>GCAGGCCGCGCCTCAGGCCG</t>
  </si>
  <si>
    <t>TAGTGCAGGCCGCGCCTCAGGCCG</t>
  </si>
  <si>
    <t>AAACCGGCCTGAGGCGCGGCCTGC</t>
  </si>
  <si>
    <t>GGCGCCATCGCCAGCAGTTG</t>
  </si>
  <si>
    <t>TAGTGGCGCCATCGCCAGCAGTTG</t>
  </si>
  <si>
    <t>AAACCAACTGCTGGCGATGGCGCC</t>
  </si>
  <si>
    <t>AGTTGTCCGGCGCGCATTCG</t>
  </si>
  <si>
    <t>TAGTAGTTGTCCGGCGCGCATTCG</t>
  </si>
  <si>
    <t>AAACCGAATGCGCGCCGGACAACT</t>
  </si>
  <si>
    <t>PLES_08671</t>
  </si>
  <si>
    <t>GGCTGAACTGCTGTTGGCGC</t>
  </si>
  <si>
    <t>TAGTGGCTGAACTGCTGTTGGCGC</t>
  </si>
  <si>
    <t>AAACGCGCCAACAGCAGTTCAGCC</t>
  </si>
  <si>
    <t>AAGCGGGTCGCGCAGGTGCC</t>
  </si>
  <si>
    <t>TAGTAAGCGGGTCGCGCAGGTGCC</t>
  </si>
  <si>
    <t>AAACGGCACCTGCGCGACCCGCTT</t>
  </si>
  <si>
    <t>CGTTCTTCGATGTCCGGCGG</t>
  </si>
  <si>
    <t>TAGTCGTTCTTCGATGTCCGGCGG</t>
  </si>
  <si>
    <t>AAACCCGCCGGACATCGAAGAACG</t>
  </si>
  <si>
    <t>ACAGCTCGCGGTAGACCCGC</t>
  </si>
  <si>
    <t>TAGTACAGCTCGCGGTAGACCCGC</t>
  </si>
  <si>
    <t>AAACGCGGGTCTACCGCGAGCTGT</t>
  </si>
  <si>
    <t>PLES_08681</t>
  </si>
  <si>
    <t>TCGGCGCCAGGCGCGCAGGT</t>
  </si>
  <si>
    <t>TAGTTCGGCGCCAGGCGCGCAGGT</t>
  </si>
  <si>
    <t>AAACACCTGCGCGCCTGGCGCCGA</t>
  </si>
  <si>
    <t>CAGCGGTCGAGCAGGGCGAA</t>
  </si>
  <si>
    <t>TAGTCAGCGGTCGAGCAGGGCGAA</t>
  </si>
  <si>
    <t>AAACTTCGCCCTGCTCGACCGCTG</t>
  </si>
  <si>
    <t>GAACAGTCGCAGGGACAGGT</t>
  </si>
  <si>
    <t>TAGTGAACAGTCGCAGGGACAGGT</t>
  </si>
  <si>
    <t>AAACACCTGTCCCTGCGACTGTTC</t>
  </si>
  <si>
    <t>ACTCGAAGAACTCCCAGGCC</t>
  </si>
  <si>
    <t>TAGTACTCGAAGAACTCCCAGGCC</t>
  </si>
  <si>
    <t>AAACGGCCTGGGAGTTCTTCGAGT</t>
  </si>
  <si>
    <t>PLES_08691</t>
  </si>
  <si>
    <t>TTGAGAGGTTGGGACGGTCA</t>
  </si>
  <si>
    <t>TAGTTTGAGAGGTTGGGACGGTCA</t>
  </si>
  <si>
    <t>AAACTGACCGTCCCAACCTCTCAA</t>
  </si>
  <si>
    <t>GAACAGTCGCCAGCCGTGCC</t>
  </si>
  <si>
    <t>TAGTGAACAGTCGCCAGCCGTGCC</t>
  </si>
  <si>
    <t>AAACGGCACGGCTGGCGACTGTTC</t>
  </si>
  <si>
    <t>TGCACAGCACGGCGACGGCG</t>
  </si>
  <si>
    <t>TAGTTGCACAGCACGGCGACGGCG</t>
  </si>
  <si>
    <t>AAACCGCCGTCGCCGTGCTGTGCA</t>
  </si>
  <si>
    <t>CTGGAGAGCCAGGACGAGGG</t>
  </si>
  <si>
    <t>TAGTCTGGAGAGCCAGGACGAGGG</t>
  </si>
  <si>
    <t>AAACCCCTCGTCCTGGCTCTCCAG</t>
  </si>
  <si>
    <t>PLES_08701</t>
  </si>
  <si>
    <t>AGGCGCGCGGCGAGGCTGCG</t>
  </si>
  <si>
    <t>TAGTAGGCGCGCGGCGAGGCTGCG</t>
  </si>
  <si>
    <t>AAACCGCAGCCTCGCCGCGCGCCT</t>
  </si>
  <si>
    <t>CCGTAGGCCAGCACCAGCCC</t>
  </si>
  <si>
    <t>TAGTCCGTAGGCCAGCACCAGCCC</t>
  </si>
  <si>
    <t>AAACGGGCTGGTGCTGGCCTACGG</t>
  </si>
  <si>
    <t>CTCGTAGAACTGCGAGGCGA</t>
  </si>
  <si>
    <t>TAGTCTCGTAGAACTGCGAGGCGA</t>
  </si>
  <si>
    <t>AAACTCGCCTCGCAGTTCTACGAG</t>
  </si>
  <si>
    <t>GCATCATGTGCTTCGCGGTC</t>
  </si>
  <si>
    <t>TAGTGCATCATGTGCTTCGCGGTC</t>
  </si>
  <si>
    <t>AAACGACCGCGAAGCACATGATGC</t>
  </si>
  <si>
    <t>PLES_08711</t>
  </si>
  <si>
    <t>CTACCAGCTCGCGAATCTCG</t>
  </si>
  <si>
    <t>TAGTCTACCAGCTCGCGAATCTCG</t>
  </si>
  <si>
    <t>AAACCGAGATTCGCGAGCTGGTAG</t>
  </si>
  <si>
    <t>CCGGCCATCGGCGACGATGG</t>
  </si>
  <si>
    <t>TAGTCCGGCCATCGGCGACGATGG</t>
  </si>
  <si>
    <t>AAACCCATCGTCGCCGATGGCCGG</t>
  </si>
  <si>
    <t>GGTCCACCGTGTTGGCTTCG</t>
  </si>
  <si>
    <t>TAGTGGTCCACCGTGTTGGCTTCG</t>
  </si>
  <si>
    <t>AAACCGAAGCCAACACGGTGGACC</t>
  </si>
  <si>
    <t>TCATGATGTCGAGGACGATC</t>
  </si>
  <si>
    <t>TAGTTCATGATGTCGAGGACGATC</t>
  </si>
  <si>
    <t>AAACGATCGTCCTCGACATCATGA</t>
  </si>
  <si>
    <t>PLES_08721</t>
  </si>
  <si>
    <t>GCGAGCAGGGTGCGAGTCAT</t>
  </si>
  <si>
    <t>TAGTGCGAGCAGGGTGCGAGTCAT</t>
  </si>
  <si>
    <t>AAACATGACTCGCACCCTGCTCGC</t>
  </si>
  <si>
    <t>AAGCGCGGCGAGCAGGGTGG</t>
  </si>
  <si>
    <t>TAGTAAGCGCGGCGAGCAGGGTGG</t>
  </si>
  <si>
    <t>AAACCCACCCTGCTCGCCGCGCTT</t>
  </si>
  <si>
    <t>GCGGCCTGGGCGGCGAACGC</t>
  </si>
  <si>
    <t>TAGTGCGGCCTGGGCGGCGAACGC</t>
  </si>
  <si>
    <t>AAACGCGTTCGCCGCCCAGGCCGC</t>
  </si>
  <si>
    <t>GCTTTCGGTCGGTACCGGTG</t>
  </si>
  <si>
    <t>TAGTGCTTTCGGTCGGTACCGGTG</t>
  </si>
  <si>
    <t>AAACCACCGGTACCGACCGAAAGC</t>
  </si>
  <si>
    <t>PLES_08731</t>
  </si>
  <si>
    <t>GTCGAACGAACGGCGGGCAG</t>
  </si>
  <si>
    <t>TAGTGTCGAACGAACGGCGGGCAG</t>
  </si>
  <si>
    <t>AAACCTGCCCGCCGTTCGTTCGAC</t>
  </si>
  <si>
    <t>GTTGGCCAGGACGCAACCGG</t>
  </si>
  <si>
    <t>TAGTGTTGGCCAGGACGCAACCGG</t>
  </si>
  <si>
    <t>AAACCCGGTTGCGTCCTGGCCAAC</t>
  </si>
  <si>
    <t>CGGCGGGATCGGCGGAAAGA</t>
  </si>
  <si>
    <t>TAGTCGGCGGGATCGGCGGAAAGA</t>
  </si>
  <si>
    <t>AAACTCTTTCCGCCGATCCCGCCG</t>
  </si>
  <si>
    <t>CTCGACCAGACAGACCGAGA</t>
  </si>
  <si>
    <t>TAGTCTCGACCAGACAGACCGAGA</t>
  </si>
  <si>
    <t>AAACTCTCGGTCTGTCTGGTCGAG</t>
  </si>
  <si>
    <t>PLES_08741</t>
  </si>
  <si>
    <t>CAAGGTGCGGAGGGTTTTCA</t>
  </si>
  <si>
    <t>TAGTCAAGGTGCGGAGGGTTTTCA</t>
  </si>
  <si>
    <t>AAACTGAAAACCCTCCGCACCTTG</t>
  </si>
  <si>
    <t>AAACCGGCGCAGAGCAGCGC</t>
  </si>
  <si>
    <t>TAGTAAACCGGCGCAGAGCAGCGC</t>
  </si>
  <si>
    <t>AAACGCGCTGCTCTGCGCCGGTTT</t>
  </si>
  <si>
    <t>CGGCCTGCGCGGAGAGACCG</t>
  </si>
  <si>
    <t>TAGTCGGCCTGCGCGGAGAGACCG</t>
  </si>
  <si>
    <t>AAACCGGTCTCTCCGCGCAGGCCG</t>
  </si>
  <si>
    <t>GCCGCTGCGGCTGTCTTCGG</t>
  </si>
  <si>
    <t>TAGTGCCGCTGCGGCTGTCTTCGG</t>
  </si>
  <si>
    <t>AAACCCGAAGACAGCCGCAGCGGC</t>
  </si>
  <si>
    <t>PLES_08751</t>
  </si>
  <si>
    <t>ATATCGTGTTGGAAAACCAT</t>
  </si>
  <si>
    <t>TAGTATATCGTGTTGGAAAACCAT</t>
  </si>
  <si>
    <t>AAACATGGTTTTCCAACACGATAT</t>
  </si>
  <si>
    <t>AGTGACCAGCACCTGCTGGC</t>
  </si>
  <si>
    <t>TAGTAGTGACCAGCACCTGCTGGC</t>
  </si>
  <si>
    <t>AAACGCCAGCAGGTGCTGGTCACT</t>
  </si>
  <si>
    <t>TTCGGCGAACTGCATGGCGA</t>
  </si>
  <si>
    <t>TAGTTTCGGCGAACTGCATGGCGA</t>
  </si>
  <si>
    <t>AAACTCGCCATGCAGTTCGCCGAA</t>
  </si>
  <si>
    <t>CAGGCCGAGGGCGACGACTT</t>
  </si>
  <si>
    <t>TAGTCAGGCCGAGGGCGACGACTT</t>
  </si>
  <si>
    <t>AAACAAGTCGTCGCCCTCGGCCTG</t>
  </si>
  <si>
    <t>PLES_08761</t>
  </si>
  <si>
    <t>GCTCAGGCGGAGGTCGCGGG</t>
  </si>
  <si>
    <t>TAGTGCTCAGGCGGAGGTCGCGGG</t>
  </si>
  <si>
    <t>AAACCCCGCGACCTCCGCCTGAGC</t>
  </si>
  <si>
    <t>CTTCGCCGGGCCGCGGCGCC</t>
  </si>
  <si>
    <t>TAGTCTTCGCCGGGCCGCGGCGCC</t>
  </si>
  <si>
    <t>AAACGGCGCCGCGGCCCGGCGAAG</t>
  </si>
  <si>
    <t>GCTGCCGCAGATGCCGCAGT</t>
  </si>
  <si>
    <t>TAGTGCTGCCGCAGATGCCGCAGT</t>
  </si>
  <si>
    <t>AAACACTGCGGCATCTGCGGCAGC</t>
  </si>
  <si>
    <t>GAATCGAGTGCGGGCCGCTC</t>
  </si>
  <si>
    <t>TAGTGAATCGAGTGCGGGCCGCTC</t>
  </si>
  <si>
    <t>AAACGAGCGGCCCGCACTCGATTC</t>
  </si>
  <si>
    <t>PLES_08771</t>
  </si>
  <si>
    <t>CAGGACGTTTTCGTAACTGG</t>
  </si>
  <si>
    <t>TAGTCAGGACGTTTTCGTAACTGG</t>
  </si>
  <si>
    <t>AAACCCAGTTACGAAAACGTCCTG</t>
  </si>
  <si>
    <t>AGAAGACGAAGCCGAAGGTC</t>
  </si>
  <si>
    <t>TAGTAGAAGACGAAGCCGAAGGTC</t>
  </si>
  <si>
    <t>AAACGACCTTCGGCTTCGTCTTCT</t>
  </si>
  <si>
    <t>ACAGGAAGGACAGCGCCAGG</t>
  </si>
  <si>
    <t>TAGTACAGGAAGGACAGCGCCAGG</t>
  </si>
  <si>
    <t>AAACCCTGGCGCTGTCCTTCCTGT</t>
  </si>
  <si>
    <t>TGCAGCTCCTGTTCCATGAA</t>
  </si>
  <si>
    <t>TAGTTGCAGCTCCTGTTCCATGAA</t>
  </si>
  <si>
    <t>AAACTTCATGGAACAGGAGCTGCA</t>
  </si>
  <si>
    <t>PLES_08781</t>
  </si>
  <si>
    <t>CGGGTGGCGAGTTCGGGCAT</t>
  </si>
  <si>
    <t>TAGTCGGGTGGCGAGTTCGGGCAT</t>
  </si>
  <si>
    <t>AAACATGCCCGAACTCGCCACCCG</t>
  </si>
  <si>
    <t>GCAGGTCTTTCCAGAATTCA</t>
  </si>
  <si>
    <t>TAGTGCAGGTCTTTCCAGAATTCA</t>
  </si>
  <si>
    <t>AAACTGAATTCTGGAAAGACCTGC</t>
  </si>
  <si>
    <t>GGCTTGAAGCAGTCGGGAAT</t>
  </si>
  <si>
    <t>TAGTGGCTTGAAGCAGTCGGGAAT</t>
  </si>
  <si>
    <t>AAACATTCCCGACTGCTTCAAGCC</t>
  </si>
  <si>
    <t>TAGACCTCGGGCTTGGCGTC</t>
  </si>
  <si>
    <t>TAGTTAGACCTCGGGCTTGGCGTC</t>
  </si>
  <si>
    <t>AAACGACGCCAAGCCCGAGGTCTA</t>
  </si>
  <si>
    <t>PLES_08791</t>
  </si>
  <si>
    <t>GTTTCGAGCAAGGCATGTGC</t>
  </si>
  <si>
    <t>TAGTGTTTCGAGCAAGGCATGTGC</t>
  </si>
  <si>
    <t>AAACGCACATGCCTTGCTCGAAAC</t>
  </si>
  <si>
    <t>GTCCTGGGTGCTGGCCCGCC</t>
  </si>
  <si>
    <t>TAGTGTCCTGGGTGCTGGCCCGCC</t>
  </si>
  <si>
    <t>AAACGGCGGGCCAGCACCCAGGAC</t>
  </si>
  <si>
    <t>GAACGCCAGCCGCTGCTCCA</t>
  </si>
  <si>
    <t>TAGTGAACGCCAGCCGCTGCTCCA</t>
  </si>
  <si>
    <t>AAACTGGAGCAGCGGCTGGCGTTC</t>
  </si>
  <si>
    <t>ACATTTCAGGCCAACCAGGA</t>
  </si>
  <si>
    <t>TAGTACATTTCAGGCCAACCAGGA</t>
  </si>
  <si>
    <t>AAACTCCTGGTTGGCCTGAAATGT</t>
  </si>
  <si>
    <t>PLES_08801</t>
  </si>
  <si>
    <t>GGCGATCTGCTCTTTCTTGT</t>
  </si>
  <si>
    <t>TAGTGGCGATCTGCTCTTTCTTGT</t>
  </si>
  <si>
    <t>AAACACAAGAAAGAGCAGATCGCC</t>
  </si>
  <si>
    <t>AAATTCGCGCTGGATGAAAC</t>
  </si>
  <si>
    <t>TAGTAAATTCGCGCTGGATGAAAC</t>
  </si>
  <si>
    <t>AAACGTTTCATCCAGCGCGAATTT</t>
  </si>
  <si>
    <t>TCGACCACGACCCGGGTCTG</t>
  </si>
  <si>
    <t>TAGTTCGACCACGACCCGGGTCTG</t>
  </si>
  <si>
    <t>AAACCAGACCCGGGTCGTGGTCGA</t>
  </si>
  <si>
    <t>CGTGGCGCTACGCTCGCCGA</t>
  </si>
  <si>
    <t>TAGTCGTGGCGCTACGCTCGCCGA</t>
  </si>
  <si>
    <t>AAACTCGGCGAGCGTAGCGCCACG</t>
  </si>
  <si>
    <t>PLES_08811</t>
  </si>
  <si>
    <t>CGATGAGATTGGCGTTGGGC</t>
  </si>
  <si>
    <t>TAGTCGATGAGATTGGCGTTGGGC</t>
  </si>
  <si>
    <t>AAACGCCCAACGCCAATCTCATCG</t>
  </si>
  <si>
    <t>CGCGGCGGCCTTGCGTGAAC</t>
  </si>
  <si>
    <t>TAGTCGCGGCGGCCTTGCGTGAAC</t>
  </si>
  <si>
    <t>AAACGTTCACGCAAGGCCGCCGCG</t>
  </si>
  <si>
    <t>GATGAACGACGTGTCGCGCG</t>
  </si>
  <si>
    <t>TAGTGATGAACGACGTGTCGCGCG</t>
  </si>
  <si>
    <t>AAACCGCGCGACACGTCGTTCATC</t>
  </si>
  <si>
    <t>CAGTTCGCGGCCGACCTCCT</t>
  </si>
  <si>
    <t>TAGTCAGTTCGCGGCCGACCTCCT</t>
  </si>
  <si>
    <t>AAACAGGAGGTCGGCCGCGAACTG</t>
  </si>
  <si>
    <t>PLES_08821</t>
  </si>
  <si>
    <t>TGCAGGTGCAGCCGGGAGGA</t>
  </si>
  <si>
    <t>TAGTTGCAGGTGCAGCCGGGAGGA</t>
  </si>
  <si>
    <t>AAACTCCTCCCGGCTGCACCTGCA</t>
  </si>
  <si>
    <t>GCGCGCAACAGCGCGGAAAT</t>
  </si>
  <si>
    <t>TAGTGCGCGCAACAGCGCGGAAAT</t>
  </si>
  <si>
    <t>AAACATTTCCGCGCTGTTGCGCGC</t>
  </si>
  <si>
    <t>CAGTTCGGTGCCGTCCACGG</t>
  </si>
  <si>
    <t>TAGTCAGTTCGGTGCCGTCCACGG</t>
  </si>
  <si>
    <t>AAACCCGTGGACGGCACCGAACTG</t>
  </si>
  <si>
    <t>TGCGCGCCGGGGGTGAAGGC</t>
  </si>
  <si>
    <t>TAGTTGCGCGCCGGGGGTGAAGGC</t>
  </si>
  <si>
    <t>AAACGCCTTCACCCCCGGCGCGCA</t>
  </si>
  <si>
    <t>PLES_08831</t>
  </si>
  <si>
    <t>GGCATTCCAGAAGCTGATCA</t>
  </si>
  <si>
    <t>TAGTGGCATTCCAGAAGCTGATCA</t>
  </si>
  <si>
    <t>AAACTGATCAGCTTCTGGAATGCC</t>
  </si>
  <si>
    <t>CCGCCGACGGCGACCCCGGC</t>
  </si>
  <si>
    <t>TAGTCCGCCGACGGCGACCCCGGC</t>
  </si>
  <si>
    <t>AAACGCCGGGGTCGCCGTCGGCGG</t>
  </si>
  <si>
    <t>GCGCAGGCCAGCTCGACGAA</t>
  </si>
  <si>
    <t>TAGTGCGCAGGCCAGCTCGACGAA</t>
  </si>
  <si>
    <t>AAACTTCGTCGAGCTGGCCTGCGC</t>
  </si>
  <si>
    <t>GGGGAAGCCTTCGCCACCCA</t>
  </si>
  <si>
    <t>TAGTGGGGAAGCCTTCGCCACCCA</t>
  </si>
  <si>
    <t>AAACTGGGTGGCGAAGGCTTCCCC</t>
  </si>
  <si>
    <t>PLES_08841</t>
  </si>
  <si>
    <t>hpaC</t>
  </si>
  <si>
    <t>CTGGGTTCGAGCTGGGACAT</t>
  </si>
  <si>
    <t>TAGTCTGGGTTCGAGCTGGGACAT</t>
  </si>
  <si>
    <t>AAACATGTCCCAGCTCGAACCCAG</t>
  </si>
  <si>
    <t>ATGCGCCATGGCGTTGCGGA</t>
  </si>
  <si>
    <t>TAGTATGCGCCATGGCGTTGCGGA</t>
  </si>
  <si>
    <t>AAACTCCGCAACGCCATGGCGCAT</t>
  </si>
  <si>
    <t>GCGTCCGGCCGGGCCGTTGC</t>
  </si>
  <si>
    <t>TAGTGCGTCCGGCCGGGCCGTTGC</t>
  </si>
  <si>
    <t>AAACGCAACGGCCCGGCCGGACGC</t>
  </si>
  <si>
    <t>GACCGAGCAGACCGCGGTGG</t>
  </si>
  <si>
    <t>TAGTGACCGAGCAGACCGCGGTGG</t>
  </si>
  <si>
    <t>AAACCCACCGCGGTCTGCTCGGTC</t>
  </si>
  <si>
    <t>PLES_08851</t>
  </si>
  <si>
    <t>hpaA</t>
  </si>
  <si>
    <t>GCAGAGGCACGGAAATCTTC</t>
  </si>
  <si>
    <t>TAGTGCAGAGGCACGGAAATCTTC</t>
  </si>
  <si>
    <t>AAACGAAGATTTCCGTGCCTCTGC</t>
  </si>
  <si>
    <t>CTCGCCGGTGAACGGACGGG</t>
  </si>
  <si>
    <t>TAGTCTCGCCGGTGAACGGACGGG</t>
  </si>
  <si>
    <t>AAACCCCGTCCGTTCACCGGCGAG</t>
  </si>
  <si>
    <t>AGATCTCACGGTCGTCGCGC</t>
  </si>
  <si>
    <t>TAGTAGATCTCACGGTCGTCGCGC</t>
  </si>
  <si>
    <t>AAACGCGCGACGACCGTGAGATCT</t>
  </si>
  <si>
    <t>GGCTGGTGACGTCCTTGACG</t>
  </si>
  <si>
    <t>TAGTGGCTGGTGACGTCCTTGACG</t>
  </si>
  <si>
    <t>AAACCGTCAAGGACGTCACCAGCC</t>
  </si>
  <si>
    <t>PLES_08861</t>
  </si>
  <si>
    <t>TACGGACATGGGAGGTGGAG</t>
  </si>
  <si>
    <t>TAGTTACGGACATGGGAGGTGGAG</t>
  </si>
  <si>
    <t>AAACCTCCACCTCCCATGTCCGTA</t>
  </si>
  <si>
    <t>GACGTAGCGTGCCGCCGATT</t>
  </si>
  <si>
    <t>TAGTGACGTAGCGTGCCGCCGATT</t>
  </si>
  <si>
    <t>AAACAATCGGCGGCACGCTACGTC</t>
  </si>
  <si>
    <t>TGTGGCCCCAGTGCTTGCAC</t>
  </si>
  <si>
    <t>TAGTTGTGGCCCCAGTGCTTGCAC</t>
  </si>
  <si>
    <t>AAACGTGCAAGCACTGGGGCCACA</t>
  </si>
  <si>
    <t>AAGTCGATGAAGCCGCGCTC</t>
  </si>
  <si>
    <t>TAGTAAGTCGATGAAGCCGCGCTC</t>
  </si>
  <si>
    <t>AAACGAGCGCGGCTTCATCGACTT</t>
  </si>
  <si>
    <t>PLES_08871</t>
  </si>
  <si>
    <t>CGATGGCCCGGCCGATGCCC</t>
  </si>
  <si>
    <t>TAGTCGATGGCCCGGCCGATGCCC</t>
  </si>
  <si>
    <t>AAACGGGCATCGGCCGGGCCATCG</t>
  </si>
  <si>
    <t>GCCTTCGGCGGCGAAGCATT</t>
  </si>
  <si>
    <t>TAGTGCCTTCGGCGGCGAAGCATT</t>
  </si>
  <si>
    <t>AAACAATGCTTCGCCGCCGAAGGC</t>
  </si>
  <si>
    <t>ACGCGTCGCCAGCAGAACCC</t>
  </si>
  <si>
    <t>TAGTACGCGTCGCCAGCAGAACCC</t>
  </si>
  <si>
    <t>AAACGGGTTCTGCTGGCGACGCGT</t>
  </si>
  <si>
    <t>GGATCGCCTCCAGGACGGCC</t>
  </si>
  <si>
    <t>TAGTGGATCGCCTCCAGGACGGCC</t>
  </si>
  <si>
    <t>AAACGGCCGTCCTGGAGGCGATCC</t>
  </si>
  <si>
    <t>PLES_08881</t>
  </si>
  <si>
    <t>AGGCCGAAGGTGGTGTCCAT</t>
  </si>
  <si>
    <t>TAGTAGGCCGAAGGTGGTGTCCAT</t>
  </si>
  <si>
    <t>AAACATGGACACCACCTTCGGCCT</t>
  </si>
  <si>
    <t>ACAGCGCTTCGACGCGGGCC</t>
  </si>
  <si>
    <t>TAGTACAGCGCTTCGACGCGGGCC</t>
  </si>
  <si>
    <t>AAACGGCCCGCGTCGAAGCGCTGT</t>
  </si>
  <si>
    <t>CGGTAGGCCTGGGCGGAGCG</t>
  </si>
  <si>
    <t>TAGTCGGTAGGCCTGGGCGGAGCG</t>
  </si>
  <si>
    <t>AAACCGCTCCGCCCAGGCCTACCG</t>
  </si>
  <si>
    <t>GCCAGTGGCGGCGGTTTTCC</t>
  </si>
  <si>
    <t>TAGTGCCAGTGGCGGCGGTTTTCC</t>
  </si>
  <si>
    <t>AAACGGAAAACCGCCGCCACTGGC</t>
  </si>
  <si>
    <t>PLES_08891</t>
  </si>
  <si>
    <t>GAATGCGAGTGGGCGGACAT</t>
  </si>
  <si>
    <t>TAGTGAATGCGAGTGGGCGGACAT</t>
  </si>
  <si>
    <t>AAACATGTCCGCCCACTCGCATTC</t>
  </si>
  <si>
    <t>GGCGCCGACGGTGATCCATC</t>
  </si>
  <si>
    <t>TAGTGGCGCCGACGGTGATCCATC</t>
  </si>
  <si>
    <t>AAACGATGGATCACCGTCGGCGCC</t>
  </si>
  <si>
    <t>CGGAGCGAAGCCGTCGGCCA</t>
  </si>
  <si>
    <t>TAGTCGGAGCGAAGCCGTCGGCCA</t>
  </si>
  <si>
    <t>AAACTGGCCGACGGCTTCGCTCCG</t>
  </si>
  <si>
    <t>GCGGGAAGGACGTGGTTGTC</t>
  </si>
  <si>
    <t>TAGTGCGGGAAGGACGTGGTTGTC</t>
  </si>
  <si>
    <t>AAACGACAACCACGTCCTTCCCGC</t>
  </si>
  <si>
    <t>PLES_08901</t>
  </si>
  <si>
    <t>cupB1</t>
  </si>
  <si>
    <t>AGGGTGCCCGACGCAACGAG</t>
  </si>
  <si>
    <t>TAGTAGGGTGCCCGACGCAACGAG</t>
  </si>
  <si>
    <t>AAACCTCGTTGCGTCGGGCACCCT</t>
  </si>
  <si>
    <t>CGGGGGACATCAGCGCGAGA</t>
  </si>
  <si>
    <t>TAGTCGGGGGACATCAGCGCGAGA</t>
  </si>
  <si>
    <t>AAACTCTCGCGCTGATGTCCCCCG</t>
  </si>
  <si>
    <t>GACGATCCCATCGACCGCAT</t>
  </si>
  <si>
    <t>TAGTGACGATCCCATCGACCGCAT</t>
  </si>
  <si>
    <t>AAACATGCGGTCGATGGGATCGTC</t>
  </si>
  <si>
    <t>GTTGATATCGCACGCGACGT</t>
  </si>
  <si>
    <t>TAGTGTTGATATCGCACGCGACGT</t>
  </si>
  <si>
    <t>AAACACGTCGCGTGCGATATCAAC</t>
  </si>
  <si>
    <t>PLES_08911</t>
  </si>
  <si>
    <t>cupB2</t>
  </si>
  <si>
    <t>ACGATGCATTAGCGGCGCCA</t>
  </si>
  <si>
    <t>TAGTACGATGCATTAGCGGCGCCA</t>
  </si>
  <si>
    <t>AAACTGGCGCCGCTAATGCATCGT</t>
  </si>
  <si>
    <t>CGTTCCGACGCACAGGGCGA</t>
  </si>
  <si>
    <t>TAGTCGTTCCGACGCACAGGGCGA</t>
  </si>
  <si>
    <t>AAACTCGCCCTGTGCGTCGGAACG</t>
  </si>
  <si>
    <t>AGTGCCCTGTGCGATCAGCC</t>
  </si>
  <si>
    <t>TAGTAGTGCCCTGTGCGATCAGCC</t>
  </si>
  <si>
    <t>AAACGGCTGATCGCACAGGGCACT</t>
  </si>
  <si>
    <t>GTGACCTCGCGCTCGCTGGC</t>
  </si>
  <si>
    <t>TAGTGTGACCTCGCGCTCGCTGGC</t>
  </si>
  <si>
    <t>AAACGCCAGCGAGCGCGAGGTCAC</t>
  </si>
  <si>
    <t>PLES_08921</t>
  </si>
  <si>
    <t>cupB3</t>
  </si>
  <si>
    <t>CCCACCGGCCGGTGACGCAA</t>
  </si>
  <si>
    <t>TAGTCCCACCGGCCGGTGACGCAA</t>
  </si>
  <si>
    <t>AAACTTGCGTCACCGGCCGGTGGG</t>
  </si>
  <si>
    <t>TCGAAGACGATCCGCCGCGA</t>
  </si>
  <si>
    <t>TAGTTCGAAGACGATCCGCCGCGA</t>
  </si>
  <si>
    <t>AAACTCGCGGCGGATCGTCTTCGA</t>
  </si>
  <si>
    <t>CGAGCGTCCGCCCGGCCCCA</t>
  </si>
  <si>
    <t>TAGTCGAGCGTCCGCCCGGCCCCA</t>
  </si>
  <si>
    <t>AAACTGGGGCCGGGCGGACGCTCG</t>
  </si>
  <si>
    <t>CTTCCTCGACGCCACGCCAC</t>
  </si>
  <si>
    <t>TAGTCTTCCTCGACGCCACGCCAC</t>
  </si>
  <si>
    <t>AAACGTGGCGTGGCGTCGAGGAAG</t>
  </si>
  <si>
    <t>PLES_08931</t>
  </si>
  <si>
    <t>cupB4</t>
  </si>
  <si>
    <t>GCATCGTCCCAGGCCGACGC</t>
  </si>
  <si>
    <t>TAGTGCATCGTCCCAGGCCGACGC</t>
  </si>
  <si>
    <t>AAACGCGTCGGCCTGGGACGATGC</t>
  </si>
  <si>
    <t>GGACAGCGAGGCGGAGGCAT</t>
  </si>
  <si>
    <t>TAGTGGACAGCGAGGCGGAGGCAT</t>
  </si>
  <si>
    <t>AAACATGCCTCCGCCTCGCTGTCC</t>
  </si>
  <si>
    <t>GATGAAACGGGTCCCGATCA</t>
  </si>
  <si>
    <t>TAGTGATGAAACGGGTCCCGATCA</t>
  </si>
  <si>
    <t>AAACTGATCGGGACCCGTTTCATC</t>
  </si>
  <si>
    <t>GTCAGCGCGGAAACGCCCGC</t>
  </si>
  <si>
    <t>TAGTGTCAGCGCGGAAACGCCCGC</t>
  </si>
  <si>
    <t>AAACGCGGGCGTTTCCGCGCTGAC</t>
  </si>
  <si>
    <t>PLES_08941</t>
  </si>
  <si>
    <t>cupB5</t>
  </si>
  <si>
    <t>GACGACGTTCCAGCAGCCCT</t>
  </si>
  <si>
    <t>TAGTGACGACGTTCCAGCAGCCCT</t>
  </si>
  <si>
    <t>AAACAGGGCTGCTGGAACGTCGTC</t>
  </si>
  <si>
    <t>GGCGGAGGCGATCGCCGCCT</t>
  </si>
  <si>
    <t>TAGTGGCGGAGGCGATCGCCGCCT</t>
  </si>
  <si>
    <t>AAACAGGCGGCGATCGCCTCCGCC</t>
  </si>
  <si>
    <t>CAGGGCCGTGGCGCCCAGCA</t>
  </si>
  <si>
    <t>TAGTCAGGGCCGTGGCGCCCAGCA</t>
  </si>
  <si>
    <t>AAACTGCTGGGCGCCACGGCCCTG</t>
  </si>
  <si>
    <t>CCGCTTGGCAGCGCATAGGC</t>
  </si>
  <si>
    <t>TAGTCCGCTTGGCAGCGCATAGGC</t>
  </si>
  <si>
    <t>AAACGCCTATGCGCTGCCAAGCGG</t>
  </si>
  <si>
    <t>PLES_08951</t>
  </si>
  <si>
    <t>cupB6</t>
  </si>
  <si>
    <t>AGGAAATAACCTCATGCTCA</t>
  </si>
  <si>
    <t>TAGTAGGAAATAACCTCATGCTCA</t>
  </si>
  <si>
    <t>AAACTGAGCATGAGGTTATTTCCT</t>
  </si>
  <si>
    <t>CGGCGCAGGGAAACGCGGCC</t>
  </si>
  <si>
    <t>TAGTCGGCGCAGGGAAACGCGGCC</t>
  </si>
  <si>
    <t>AAACGGCCGCGTTTCCCTGCGCCG</t>
  </si>
  <si>
    <t>GAGCCTGCGCGCCAGGCCGG</t>
  </si>
  <si>
    <t>TAGTGAGCCTGCGCGCCAGGCCGG</t>
  </si>
  <si>
    <t>AAACCCGGCCTGGCGCGCAGGCTC</t>
  </si>
  <si>
    <t>CCCAGGCCTGGCCGCCGGTC</t>
  </si>
  <si>
    <t>TAGTCCCAGGCCTGGCCGCCGGTC</t>
  </si>
  <si>
    <t>AAACGACCGGCGGCCAGGCCTGGG</t>
  </si>
  <si>
    <t>PLES_08961</t>
  </si>
  <si>
    <t>CATTACGCGAATGCGATGTA</t>
  </si>
  <si>
    <t>TAGTCATTACGCGAATGCGATGTA</t>
  </si>
  <si>
    <t>AAACTACATCGCATTCGCGTAATG</t>
  </si>
  <si>
    <t>GAAATACCCAGCGAAATGGC</t>
  </si>
  <si>
    <t>TAGTGAAATACCCAGCGAAATGGC</t>
  </si>
  <si>
    <t>AAACGCCATTTCGCTGGGTATTTC</t>
  </si>
  <si>
    <t>ACCGCATTGACTCAGTTCGT</t>
  </si>
  <si>
    <t>TAGTACCGCATTGACTCAGTTCGT</t>
  </si>
  <si>
    <t>AAACACGAACTGAGTCAATGCGGT</t>
  </si>
  <si>
    <t>ACCGATCAACTCGGTAGAAT</t>
  </si>
  <si>
    <t>TAGTACCGATCAACTCGGTAGAAT</t>
  </si>
  <si>
    <t>AAACATTCTACCGAGTTGATCGGT</t>
  </si>
  <si>
    <t>PLES_08971</t>
  </si>
  <si>
    <t>GGAAGGCATCCGCCAGTCCC</t>
  </si>
  <si>
    <t>TAGTGGAAGGCATCCGCCAGTCCC</t>
  </si>
  <si>
    <t>AAACGGGACTGGCGGATGCCTTCC</t>
  </si>
  <si>
    <t>ATACCTGTGCGCCGCGTTGC</t>
  </si>
  <si>
    <t>TAGTATACCTGTGCGCCGCGTTGC</t>
  </si>
  <si>
    <t>AAACGCAACGCGGCGCACAGGTAT</t>
  </si>
  <si>
    <t>GCCTTGCGGTCGCCGGGCGA</t>
  </si>
  <si>
    <t>TAGTGCCTTGCGGTCGCCGGGCGA</t>
  </si>
  <si>
    <t>AAACTCGCCCGGCGACCGCAAGGC</t>
  </si>
  <si>
    <t>TCCGCCAGTGCCTGTAGCCC</t>
  </si>
  <si>
    <t>TAGTTCCGCCAGTGCCTGTAGCCC</t>
  </si>
  <si>
    <t>AAACGGGCTACAGGCACTGGCGGA</t>
  </si>
  <si>
    <t>PLES_08981</t>
  </si>
  <si>
    <t>AAGAACAGAATCTTTCGACA</t>
  </si>
  <si>
    <t>TAGTAAGAACAGAATCTTTCGACA</t>
  </si>
  <si>
    <t>AAACTGTCGAAAGATTCTGTTCTT</t>
  </si>
  <si>
    <t>GAGGGCGGGGCGTTCGGGAT</t>
  </si>
  <si>
    <t>TAGTGAGGGCGGGGCGTTCGGGAT</t>
  </si>
  <si>
    <t>AAACATCCCGAACGCCCCGCCCTC</t>
  </si>
  <si>
    <t>CGCTGAGCCGGTCGAGTTCG</t>
  </si>
  <si>
    <t>TAGTCGCTGAGCCGGTCGAGTTCG</t>
  </si>
  <si>
    <t>AAACCGAACTCGACCGGCTCAGCG</t>
  </si>
  <si>
    <t>GCCGCGCCTGGCCAGGTGGG</t>
  </si>
  <si>
    <t>TAGTGCCGCGCCTGGCCAGGTGGG</t>
  </si>
  <si>
    <t>AAACCCCACCTGGCCAGGCGCGGC</t>
  </si>
  <si>
    <t>PLES_08991</t>
  </si>
  <si>
    <t>CCGCGCGCAACTCGCGAACG</t>
  </si>
  <si>
    <t>TAGTCCGCGCGCAACTCGCGAACG</t>
  </si>
  <si>
    <t>AAACCGTTCGCGAGTTGCGCGCGG</t>
  </si>
  <si>
    <t>CCGCGATACCTCCAGCTTTC</t>
  </si>
  <si>
    <t>TAGTCCGCGATACCTCCAGCTTTC</t>
  </si>
  <si>
    <t>AAACGAAAGCTGGAGGTATCGCGG</t>
  </si>
  <si>
    <t>CAGGCTTGGATCGTAGCGGC</t>
  </si>
  <si>
    <t>TAGTCAGGCTTGGATCGTAGCGGC</t>
  </si>
  <si>
    <t>AAACGCCGCTACGATCCAAGCCTG</t>
  </si>
  <si>
    <t>CGGGCGAGCTTGAACGCCAA</t>
  </si>
  <si>
    <t>TAGTCGGGCGAGCTTGAACGCCAA</t>
  </si>
  <si>
    <t>AAACTTGGCGTTCAAGCTCGCCCG</t>
  </si>
  <si>
    <t>PLES_09001</t>
  </si>
  <si>
    <t>GAAGAAACGTTTGTGGGTCA</t>
  </si>
  <si>
    <t>TAGTGAAGAAACGTTTGTGGGTCA</t>
  </si>
  <si>
    <t>AAACTGACCCACAAACGTTTCTTC</t>
  </si>
  <si>
    <t>CCAGCGCGAGAAGCAGTTCG</t>
  </si>
  <si>
    <t>TAGTCCAGCGCGAGAAGCAGTTCG</t>
  </si>
  <si>
    <t>AAACCGAACTGCTTCTCGCGCTGG</t>
  </si>
  <si>
    <t>GCCGCTGATCAGAACGGCAG</t>
  </si>
  <si>
    <t>TAGTGCCGCTGATCAGAACGGCAG</t>
  </si>
  <si>
    <t>AAACCTGCCGTTCTGATCAGCGGC</t>
  </si>
  <si>
    <t>GTTCCGTGCCCGCCAGCGAC</t>
  </si>
  <si>
    <t>TAGTGTTCCGTGCCCGCCAGCGAC</t>
  </si>
  <si>
    <t>AAACGTCGCTGGCGGGCACGGAAC</t>
  </si>
  <si>
    <t>PLES_09021</t>
  </si>
  <si>
    <t>GGGCGACAGGGTCGAAGACA</t>
  </si>
  <si>
    <t>TAGTGGGCGACAGGGTCGAAGACA</t>
  </si>
  <si>
    <t>AAACTGTCTTCGACCCTGTCGCCC</t>
  </si>
  <si>
    <t>CATGCAGCGCAGGCCGAGGT</t>
  </si>
  <si>
    <t>TAGTCATGCAGCGCAGGCCGAGGT</t>
  </si>
  <si>
    <t>AAACACCTCGGCCTGCGCTGCATG</t>
  </si>
  <si>
    <t>GGCCGGCACCACCTGGGTGA</t>
  </si>
  <si>
    <t>TAGTGGCCGGCACCACCTGGGTGA</t>
  </si>
  <si>
    <t>AAACTCACCCAGGTGGTGCCGGCC</t>
  </si>
  <si>
    <t>GCGATAGAACACGCACAGGC</t>
  </si>
  <si>
    <t>TAGTGCGATAGAACACGCACAGGC</t>
  </si>
  <si>
    <t>AAACGCCTGTGCGTGTTCTATCGC</t>
  </si>
  <si>
    <t>PLES_09031</t>
  </si>
  <si>
    <t>GGCGCTGACGGACGGGTCGA</t>
  </si>
  <si>
    <t>TAGTGGCGCTGACGGACGGGTCGA</t>
  </si>
  <si>
    <t>AAACTCGACCCGTCCGTCAGCGCC</t>
  </si>
  <si>
    <t>GCCATGGGGACTGCGCAAGA</t>
  </si>
  <si>
    <t>TAGTGCCATGGGGACTGCGCAAGA</t>
  </si>
  <si>
    <t>AAACTCTTGCGCAGTCCCCATGGC</t>
  </si>
  <si>
    <t>CGGACTCACCGTCGATCAGC</t>
  </si>
  <si>
    <t>TAGTCGGACTCACCGTCGATCAGC</t>
  </si>
  <si>
    <t>AAACGCTGATCGACGGTGAGTCCG</t>
  </si>
  <si>
    <t>GGCGCCGGAACGCGCCGGCC</t>
  </si>
  <si>
    <t>TAGTGGCGCCGGAACGCGCCGGCC</t>
  </si>
  <si>
    <t>AAACGGCCGGCGCGTTCCGGCGCC</t>
  </si>
  <si>
    <t>PLES_09041</t>
  </si>
  <si>
    <t>GAGCAGGTGCTGGGTGAGTC</t>
  </si>
  <si>
    <t>TAGTGAGCAGGTGCTGGGTGAGTC</t>
  </si>
  <si>
    <t>AAACGACTCACCCAGCACCTGCTC</t>
  </si>
  <si>
    <t>TGGGGAAACCAACCCGCCCG</t>
  </si>
  <si>
    <t>TAGTTGGGGAAACCAACCCGCCCG</t>
  </si>
  <si>
    <t>AAACCGGGCGGGTTGGTTTCCCCA</t>
  </si>
  <si>
    <t>CAACCCGACCGAACTGGCCA</t>
  </si>
  <si>
    <t>TAGTCAACCCGACCGAACTGGCCA</t>
  </si>
  <si>
    <t>AAACTGGCCAGTTCGGTCGGGTTG</t>
  </si>
  <si>
    <t>GGCGGTGAGGATCACCGGGC</t>
  </si>
  <si>
    <t>TAGTGGCGGTGAGGATCACCGGGC</t>
  </si>
  <si>
    <t>AAACGCCCGGTGATCCTCACCGCC</t>
  </si>
  <si>
    <t>PLES_09051</t>
  </si>
  <si>
    <t>GCTCCGGGGCGATAGGCGGC</t>
  </si>
  <si>
    <t>TAGTGCTCCGGGGCGATAGGCGGC</t>
  </si>
  <si>
    <t>AAACGCCGCCTATCGCCCCGGAGC</t>
  </si>
  <si>
    <t>GCGCCGCACCAGGGCCAGGG</t>
  </si>
  <si>
    <t>TAGTGCGCCGCACCAGGGCCAGGG</t>
  </si>
  <si>
    <t>AAACCCCTGGCCCTGGTGCGGCGC</t>
  </si>
  <si>
    <t>CCTCGCCGTCGCACGCAGCC</t>
  </si>
  <si>
    <t>TAGTCCTCGCCGTCGCACGCAGCC</t>
  </si>
  <si>
    <t>AAACGGCTGCGTGCGACGGCGAGG</t>
  </si>
  <si>
    <t>GGACCCGCTCGCGAACCTCG</t>
  </si>
  <si>
    <t>TAGTGGACCCGCTCGCGAACCTCG</t>
  </si>
  <si>
    <t>AAACCGAGGTTCGCGAGCGGGTCC</t>
  </si>
  <si>
    <t>PLES_09061</t>
  </si>
  <si>
    <t>GCGGAAGACAGGGTATGCAC</t>
  </si>
  <si>
    <t>TAGTGCGGAAGACAGGGTATGCAC</t>
  </si>
  <si>
    <t>AAACGTGCATACCCTGTCTTCCGC</t>
  </si>
  <si>
    <t>CTGGCGCAACGCCTGGTTCC</t>
  </si>
  <si>
    <t>TAGTCTGGCGCAACGCCTGGTTCC</t>
  </si>
  <si>
    <t>AAACGGAACCAGGCGTTGCGCCAG</t>
  </si>
  <si>
    <t>AACAGCGTCCGGTTCAGCGC</t>
  </si>
  <si>
    <t>TAGTAACAGCGTCCGGTTCAGCGC</t>
  </si>
  <si>
    <t>AAACGCGCTGAACCGGACGCTGTT</t>
  </si>
  <si>
    <t>CGATGCGCCCTGCGTTGGTG</t>
  </si>
  <si>
    <t>TAGTCGATGCGCCCTGCGTTGGTG</t>
  </si>
  <si>
    <t>AAACCACCAACGCAGGGCGCATCG</t>
  </si>
  <si>
    <t>PLES_09071</t>
  </si>
  <si>
    <t>AAGCATCAGGCGCATTCGCA</t>
  </si>
  <si>
    <t>TAGTAAGCATCAGGCGCATTCGCA</t>
  </si>
  <si>
    <t>AAACTGCGAATGCGCCTGATGCTT</t>
  </si>
  <si>
    <t>GCGGATCAGCGCCTGTCCAA</t>
  </si>
  <si>
    <t>TAGTGCGGATCAGCGCCTGTCCAA</t>
  </si>
  <si>
    <t>AAACTTGGACAGGCGCTGATCCGC</t>
  </si>
  <si>
    <t>CGATGTCTTCCTCCGCCCCT</t>
  </si>
  <si>
    <t>TAGTCGATGTCTTCCTCCGCCCCT</t>
  </si>
  <si>
    <t>AAACAGGGGCGGAGGAAGACATCG</t>
  </si>
  <si>
    <t>GCTCGGGTGGTCTGGGCGCG</t>
  </si>
  <si>
    <t>TAGTGCTCGGGTGGTCTGGGCGCG</t>
  </si>
  <si>
    <t>AAACCGCGCCCAGACCACCCGAGC</t>
  </si>
  <si>
    <t>PLES_09081</t>
  </si>
  <si>
    <t>CGCCGCCGGTGATCAGGATG</t>
  </si>
  <si>
    <t>TAGTCGCCGCCGGTGATCAGGATG</t>
  </si>
  <si>
    <t>AAACCATCCTGATCACCGGCGGCG</t>
  </si>
  <si>
    <t>CAGGTGGGAGCCGATGAAAC</t>
  </si>
  <si>
    <t>TAGTCAGGTGGGAGCCGATGAAAC</t>
  </si>
  <si>
    <t>AAACGTTTCATCGGCTCCCACCTG</t>
  </si>
  <si>
    <t>GGTTGTCCAGCACACGCACG</t>
  </si>
  <si>
    <t>TAGTGGTTGTCCAGCACACGCACG</t>
  </si>
  <si>
    <t>AAACCGTGCGTGTGCTGGACAACC</t>
  </si>
  <si>
    <t>TGTCGCGCTTGCCGGTGGAC</t>
  </si>
  <si>
    <t>TAGTTGTCGCGCTTGCCGGTGGAC</t>
  </si>
  <si>
    <t>AAACGTCCACCGGCAAGCGCGACA</t>
  </si>
  <si>
    <t>PLES_09091</t>
  </si>
  <si>
    <t>GTCTTCAGCCAGAGGTACAT</t>
  </si>
  <si>
    <t>TAGTGTCTTCAGCCAGAGGTACAT</t>
  </si>
  <si>
    <t>AAACATGTACCTCTGGCTGAAGAC</t>
  </si>
  <si>
    <t>GAGGGCGAAGGTGATGTGCA</t>
  </si>
  <si>
    <t>TAGTGAGGGCGAAGGTGATGTGCA</t>
  </si>
  <si>
    <t>AAACTGCACATCACCTTCGCCCTC</t>
  </si>
  <si>
    <t>CAGGCGCCAGACGAACAGGG</t>
  </si>
  <si>
    <t>TAGTCAGGCGCCAGACGAACAGGG</t>
  </si>
  <si>
    <t>AAACCCCTGTTCGTCTGGCGCCTG</t>
  </si>
  <si>
    <t>CTTGCGCCCCGACCAGTTCC</t>
  </si>
  <si>
    <t>TAGTCTTGCGCCCCGACCAGTTCC</t>
  </si>
  <si>
    <t>AAACGGAACTGGTCGGGGCGCAAG</t>
  </si>
  <si>
    <t>PLES_09101</t>
  </si>
  <si>
    <t>oprG</t>
  </si>
  <si>
    <t>CAGCAGGGAAGCGGTAAGCC</t>
  </si>
  <si>
    <t>TAGTCAGCAGGGAAGCGGTAAGCC</t>
  </si>
  <si>
    <t>AAACGGCTTACCGCTTCCCTGCTG</t>
  </si>
  <si>
    <t>GAACGGGGAGGCGACGGTGA</t>
  </si>
  <si>
    <t>TAGTGAACGGGGAGGCGACGGTGA</t>
  </si>
  <si>
    <t>AAACTCACCGTCGCCTCCCCGTTC</t>
  </si>
  <si>
    <t>GTGTCCTTGAATATCCGCAG</t>
  </si>
  <si>
    <t>TAGTGTGTCCTTGAATATCCGCAG</t>
  </si>
  <si>
    <t>AAACCTGCGGATATTCAAGGACAC</t>
  </si>
  <si>
    <t>GCCACGGATGATGAAGTCAC</t>
  </si>
  <si>
    <t>TAGTGCCACGGATGATGAAGTCAC</t>
  </si>
  <si>
    <t>AAACGTGACTTCATCATCCGTGGC</t>
  </si>
  <si>
    <t>PLES_09111</t>
  </si>
  <si>
    <t>ACGGTCAGGGAGCGCAGCAT</t>
  </si>
  <si>
    <t>TAGTACGGTCAGGGAGCGCAGCAT</t>
  </si>
  <si>
    <t>AAACATGCTGCGCTCCCTGACCGT</t>
  </si>
  <si>
    <t>GCAGGGCGAAAGCCAGCAGG</t>
  </si>
  <si>
    <t>TAGTGCAGGGCGAAAGCCAGCAGG</t>
  </si>
  <si>
    <t>AAACCCTGCTGGCTTTCGCCCTGC</t>
  </si>
  <si>
    <t>CGCGCGCCACGGCACTGCCC</t>
  </si>
  <si>
    <t>TAGTCGCGCGCCACGGCACTGCCC</t>
  </si>
  <si>
    <t>AAACGGGCAGTGCCGTGGCGCGCG</t>
  </si>
  <si>
    <t>CCAGGTCAGTTCGCGCGGCG</t>
  </si>
  <si>
    <t>TAGTCCAGGTCAGTTCGCGCGGCG</t>
  </si>
  <si>
    <t>AAACCGCCGCGCGAACTGACCTGG</t>
  </si>
  <si>
    <t>PLES_09121</t>
  </si>
  <si>
    <t>CCAGGCTGGCCAGTGCCAGT</t>
  </si>
  <si>
    <t>TAGTCCAGGCTGGCCAGTGCCAGT</t>
  </si>
  <si>
    <t>AAACACTGGCACTGGCCAGCCTGG</t>
  </si>
  <si>
    <t>CAGGGCGGTGAAGCGGCGGT</t>
  </si>
  <si>
    <t>TAGTCAGGGCGGTGAAGCGGCGGT</t>
  </si>
  <si>
    <t>AAACACCGCCGCTTCACCGCCCTG</t>
  </si>
  <si>
    <t>CAGGCAGGCGGAGAGGGCGA</t>
  </si>
  <si>
    <t>TAGTCAGGCAGGCGGAGAGGGCGA</t>
  </si>
  <si>
    <t>AAACTCGCCCTCTCCGCCTGCCTG</t>
  </si>
  <si>
    <t>GGCGAAGCTGGCCTTGGCCT</t>
  </si>
  <si>
    <t>TAGTGGCGAAGCTGGCCTTGGCCT</t>
  </si>
  <si>
    <t>AAACAGGCCAAGGCCAGCTTCGCC</t>
  </si>
  <si>
    <t>PLES_09131</t>
  </si>
  <si>
    <t>AGGGTGATCAGTGCGCTCAT</t>
  </si>
  <si>
    <t>TAGTAGGGTGATCAGTGCGCTCAT</t>
  </si>
  <si>
    <t>AAACATGAGCGCACTGATCACCCT</t>
  </si>
  <si>
    <t>AGGCGAAGCCGAGGTTGGTC</t>
  </si>
  <si>
    <t>TAGTAGGCGAAGCCGAGGTTGGTC</t>
  </si>
  <si>
    <t>AAACGACCAACCTCGGCTTCGCCT</t>
  </si>
  <si>
    <t>TCCAGCAACTCCGCCTGGCC</t>
  </si>
  <si>
    <t>TAGTTCCAGCAACTCCGCCTGGCC</t>
  </si>
  <si>
    <t>AAACGGCCAGGCGGAGTTGCTGGA</t>
  </si>
  <si>
    <t>CCGCGTTCGAGATGGAAGCT</t>
  </si>
  <si>
    <t>TAGTCCGCGTTCGAGATGGAAGCT</t>
  </si>
  <si>
    <t>AAACAGCTTCCATCTCGAACGCGG</t>
  </si>
  <si>
    <t>PLES_09141</t>
  </si>
  <si>
    <t>AGACGAGGGCTAACAGCAGT</t>
  </si>
  <si>
    <t>TAGTAGACGAGGGCTAACAGCAGT</t>
  </si>
  <si>
    <t>AAACACTGCTGTTAGCCCTCGTCT</t>
  </si>
  <si>
    <t>GTGGTCGTCATGGGCCTGGG</t>
  </si>
  <si>
    <t>TAGTGTGGTCGTCATGGGCCTGGG</t>
  </si>
  <si>
    <t>AAACCCCAGGCCCATGACGACCAC</t>
  </si>
  <si>
    <t>GGCTGCCATGGGCGTGGTCA</t>
  </si>
  <si>
    <t>TAGTGGCTGCCATGGGCGTGGTCA</t>
  </si>
  <si>
    <t>AAACTGACCACGCCCATGGCAGCC</t>
  </si>
  <si>
    <t>CGCCGTGCTCGTGCTTGCCC</t>
  </si>
  <si>
    <t>TAGTCGCCGTGCTCGTGCTTGCCC</t>
  </si>
  <si>
    <t>AAACGGGCAAGCACGAGCACGGCG</t>
  </si>
  <si>
    <t>PLES_09151</t>
  </si>
  <si>
    <t>AGTTCCAGGGTCAGGTCCAC</t>
  </si>
  <si>
    <t>TAGTAGTTCCAGGGTCAGGTCCAC</t>
  </si>
  <si>
    <t>AAACGTGGACCTGACCCTGGAACT</t>
  </si>
  <si>
    <t>CGCCAACTGGCGCCAATCCT</t>
  </si>
  <si>
    <t>TAGTCGCCAACTGGCGCCAATCCT</t>
  </si>
  <si>
    <t>AAACAGGATTGGCGCCAGTTGGCG</t>
  </si>
  <si>
    <t>GCCCAGGCCGCCGCGACCTG</t>
  </si>
  <si>
    <t>TAGTGCCCAGGCCGCCGCGACCTG</t>
  </si>
  <si>
    <t>AAACCAGGTCGCGGCGGCCTGGGC</t>
  </si>
  <si>
    <t>GTCTGCCATAGGCGATCCAC</t>
  </si>
  <si>
    <t>TAGTGTCTGCCATAGGCGATCCAC</t>
  </si>
  <si>
    <t>AAACGTGGATCGCCTATGGCAGAC</t>
  </si>
  <si>
    <t>PLES_09161</t>
  </si>
  <si>
    <t>CCGGTGACGTCGAAGATGTA</t>
  </si>
  <si>
    <t>TAGTCCGGTGACGTCGAAGATGTA</t>
  </si>
  <si>
    <t>AAACTACATCTTCGACGTCACCGG</t>
  </si>
  <si>
    <t>GATGACCAGCTGCTCGAAGT</t>
  </si>
  <si>
    <t>TAGTGATGACCAGCTGCTCGAAGT</t>
  </si>
  <si>
    <t>AAACACTTCGAGCAGCTGGTCATC</t>
  </si>
  <si>
    <t>AGTCCACCAGGACCGGCTTG</t>
  </si>
  <si>
    <t>TAGTAGTCCACCAGGACCGGCTTG</t>
  </si>
  <si>
    <t>AAACCAAGCCGGTCCTGGTGGACT</t>
  </si>
  <si>
    <t>CTTGCACGGGGCGCACCAGT</t>
  </si>
  <si>
    <t>TAGTCTTGCACGGGGCGCACCAGT</t>
  </si>
  <si>
    <t>AAACACTGGTGCGCCCCGTGCAAG</t>
  </si>
  <si>
    <t>PLES_09171</t>
  </si>
  <si>
    <t>TTTCCTCCGGGCTGAACTGG</t>
  </si>
  <si>
    <t>TAGTTTTCCTCCGGGCTGAACTGG</t>
  </si>
  <si>
    <t>AAACCCAGTTCAGCCCGGAGGAAA</t>
  </si>
  <si>
    <t>CGGCTCTTCGAGGATGCGGC</t>
  </si>
  <si>
    <t>TAGTCGGCTCTTCGAGGATGCGGC</t>
  </si>
  <si>
    <t>AAACGCCGCATCCTCGAAGAGCCG</t>
  </si>
  <si>
    <t>CAGCAGAAGCACCAGTACGG</t>
  </si>
  <si>
    <t>TAGTCAGCAGAAGCACCAGTACGG</t>
  </si>
  <si>
    <t>AAACCCGTACTGGTGCTTCTGCTG</t>
  </si>
  <si>
    <t>GCTTGTCGCGGACCCACTGC</t>
  </si>
  <si>
    <t>TAGTGCTTGTCGCGGACCCACTGC</t>
  </si>
  <si>
    <t>AAACGCAGTGGGTCCGCGACAAGC</t>
  </si>
  <si>
    <t>PLES_09181</t>
  </si>
  <si>
    <t>GCGATCGGGCGCAGGGTCAT</t>
  </si>
  <si>
    <t>TAGTGCGATCGGGCGCAGGGTCAT</t>
  </si>
  <si>
    <t>AAACATGACCCTGCGCCCGATCGC</t>
  </si>
  <si>
    <t>GAGGAGAAGGACGGCCAGCA</t>
  </si>
  <si>
    <t>TAGTGAGGAGAAGGACGGCCAGCA</t>
  </si>
  <si>
    <t>AAACTGCTGGCCGTCCTTCTCCTC</t>
  </si>
  <si>
    <t>CGGCTTGTCGCTGGAACAAG</t>
  </si>
  <si>
    <t>TAGTCGGCTTGTCGCTGGAACAAG</t>
  </si>
  <si>
    <t>AAACCTTGTTCCAGCGACAAGCCG</t>
  </si>
  <si>
    <t>TGCGGCGTTGGCGCAGGCTT</t>
  </si>
  <si>
    <t>TAGTTGCGGCGTTGGCGCAGGCTT</t>
  </si>
  <si>
    <t>AAACAAGCCTGCGCCAACGCCGCA</t>
  </si>
  <si>
    <t>PLES_09191</t>
  </si>
  <si>
    <t>ACCGCAGAAGGGACAATGCA</t>
  </si>
  <si>
    <t>TAGTACCGCAGAAGGGACAATGCA</t>
  </si>
  <si>
    <t>AAACTGCATTGTCCCTTCTGCGGT</t>
  </si>
  <si>
    <t>GTCAATCACTTTGGTGTCAT</t>
  </si>
  <si>
    <t>TAGTGTCAATCACTTTGGTGTCAT</t>
  </si>
  <si>
    <t>AAACATGACACCAAAGTGATTGAC</t>
  </si>
  <si>
    <t>AGGCCAGGCACTCGCGGCGC</t>
  </si>
  <si>
    <t>TAGTAGGCCAGGCACTCGCGGCGC</t>
  </si>
  <si>
    <t>AAACGCGCCGCGAGTGCCTGGCCT</t>
  </si>
  <si>
    <t>CAGCTCGGCGGTCTCGAAGG</t>
  </si>
  <si>
    <t>TAGTCAGCTCGGCGGTCTCGAAGG</t>
  </si>
  <si>
    <t>AAACCCTTCGAGACCGCCGAGCTG</t>
  </si>
  <si>
    <t>PLES_09201</t>
  </si>
  <si>
    <t>ribD</t>
  </si>
  <si>
    <t>GGCCATGTACAGCGGGTCGG</t>
  </si>
  <si>
    <t>TAGTGGCCATGTACAGCGGGTCGG</t>
  </si>
  <si>
    <t>AAACCCGACCCGCTGTACATGGCC</t>
  </si>
  <si>
    <t>GATGGGTGGAGTACAGCCCC</t>
  </si>
  <si>
    <t>TAGTGATGGGTGGAGTACAGCCCC</t>
  </si>
  <si>
    <t>AAACGGGGCTGTACTCCACCCATC</t>
  </si>
  <si>
    <t>ACGCAGCCGACGCGCGGATT</t>
  </si>
  <si>
    <t>TAGTACGCAGCCGACGCGCGGATT</t>
  </si>
  <si>
    <t>AAACAATCCGCGCGTCGGCTGCGT</t>
  </si>
  <si>
    <t>GACCTCGGCGTGCGGCTCGC</t>
  </si>
  <si>
    <t>TAGTGACCTCGGCGTGCGGCTCGC</t>
  </si>
  <si>
    <t>AAACGCGAGCCGCACGCCGAGGTC</t>
  </si>
  <si>
    <t>PLES_09211</t>
  </si>
  <si>
    <t>ribC</t>
  </si>
  <si>
    <t>GCCGATCGACTCGATTATGC</t>
  </si>
  <si>
    <t>TAGTGCCGATCGACTCGATTATGC</t>
  </si>
  <si>
    <t>AAACGCATAATCGAGTCGATCGGC</t>
  </si>
  <si>
    <t>CGCCCTTGGGCGTCATTGCG</t>
  </si>
  <si>
    <t>TAGTCGCCCTTGGGCGTCATTGCG</t>
  </si>
  <si>
    <t>AAACCGCAATGACGCCCAAGGGCG</t>
  </si>
  <si>
    <t>CGGTGGCGATGTAGACCCGC</t>
  </si>
  <si>
    <t>TAGTCGGTGGCGATGTAGACCCGC</t>
  </si>
  <si>
    <t>AAACGCGGGTCTACATCGCCACCG</t>
  </si>
  <si>
    <t>ATCGCCGGGCAGTTCCACCG</t>
  </si>
  <si>
    <t>TAGTATCGCCGGGCAGTTCCACCG</t>
  </si>
  <si>
    <t>AAACCGGTGGAACTGCCCGGCGAT</t>
  </si>
  <si>
    <t>PLES_09221</t>
  </si>
  <si>
    <t>ribB</t>
  </si>
  <si>
    <t>TCGATCGTGTTGAGTGCCAT</t>
  </si>
  <si>
    <t>TAGTTCGATCGTGTTGAGTGCCAT</t>
  </si>
  <si>
    <t>AAACATGGCACTCAACACGATCGA</t>
  </si>
  <si>
    <t>GGATGACCATCTTGCCTTGG</t>
  </si>
  <si>
    <t>TAGTGGATGACCATCTTGCCTTGG</t>
  </si>
  <si>
    <t>AAACCCAAGGCAAGATGGTCATCC</t>
  </si>
  <si>
    <t>CGCGGTCCTCGTCATCCATC</t>
  </si>
  <si>
    <t>TAGTCGCGGTCCTCGTCATCCATC</t>
  </si>
  <si>
    <t>AAACGATGGATGACGAGGACCGCG</t>
  </si>
  <si>
    <t>CGCATTCGGCGGCCATGATC</t>
  </si>
  <si>
    <t>TAGTCGCATTCGGCGGCCATGATC</t>
  </si>
  <si>
    <t>AAACGATCATGGCCGCCGAATGCG</t>
  </si>
  <si>
    <t>PLES_09231</t>
  </si>
  <si>
    <t>ribE</t>
  </si>
  <si>
    <t>GGTACCTTCGATGGTCTTCA</t>
  </si>
  <si>
    <t>TAGTGGTACCTTCGATGGTCTTCA</t>
  </si>
  <si>
    <t>AAACTGAAGACCATCGAAGGTACC</t>
  </si>
  <si>
    <t>GCGGCCTTTGGGGGCAATGA</t>
  </si>
  <si>
    <t>TAGTGCGGCCTTTGGGGGCAATGA</t>
  </si>
  <si>
    <t>AAACTCATTGCCCCCAAAGGCCGC</t>
  </si>
  <si>
    <t>CCACGACGAAGCTGTTGAAG</t>
  </si>
  <si>
    <t>TAGTCCACGACGAAGCTGTTGAAG</t>
  </si>
  <si>
    <t>AAACCTTCAACAGCTTCGTCGTGG</t>
  </si>
  <si>
    <t>AGCCACGCCGTGGCGGACCA</t>
  </si>
  <si>
    <t>TAGTAGCCACGCCGTGGCGGACCA</t>
  </si>
  <si>
    <t>AAACTGGTCCGCCACGGCGTGGCT</t>
  </si>
  <si>
    <t>PLES_09241</t>
  </si>
  <si>
    <t>nusB</t>
  </si>
  <si>
    <t>CTTTCGGCGGCTTGGCTGCC</t>
  </si>
  <si>
    <t>TAGTCTTTCGGCGGCTTGGCTGCC</t>
  </si>
  <si>
    <t>AAACGGCAGCCAAGCCGCCGAAAG</t>
  </si>
  <si>
    <t>GCTGCGGGCCTTGCGGCGAG</t>
  </si>
  <si>
    <t>TAGTGCTGCGGGCCTTGCGGCGAG</t>
  </si>
  <si>
    <t>AAACCTCGCCGCAAGGCCCGCAGC</t>
  </si>
  <si>
    <t>CCAGGAGTACAGGGCCTGGA</t>
  </si>
  <si>
    <t>TAGTCCAGGAGTACAGGGCCTGGA</t>
  </si>
  <si>
    <t>AAACTCCAGGCCCTGTACTCCTGG</t>
  </si>
  <si>
    <t>GATCTCGTGCAGGGGCTGGC</t>
  </si>
  <si>
    <t>TAGTGATCTCGTGCAGGGGCTGGC</t>
  </si>
  <si>
    <t>AAACGCCAGCCCCTGCACGAGATC</t>
  </si>
  <si>
    <t>PLES_09251</t>
  </si>
  <si>
    <t>thiL</t>
  </si>
  <si>
    <t>AGGCGGCCGCGGCGAAGAAG</t>
  </si>
  <si>
    <t>TAGTAGGCGGCCGCGGCGAAGAAG</t>
  </si>
  <si>
    <t>AAACCTTCTTCGCCGCGGCCGCCT</t>
  </si>
  <si>
    <t>CCGAGGGCCACGTCCGCCGC</t>
  </si>
  <si>
    <t>TAGTCCGAGGGCCACGTCCGCCGC</t>
  </si>
  <si>
    <t>AAACGCGGCGGACGTGGCCCTCGG</t>
  </si>
  <si>
    <t>GCCGGCTGGCGGCGCCAGCA</t>
  </si>
  <si>
    <t>TAGTGCCGGCTGGCGGCGCCAGCA</t>
  </si>
  <si>
    <t>AAACTGCTGGCGCCGCCAGCCGGC</t>
  </si>
  <si>
    <t>GCCTTCCACCAGGGTATCGG</t>
  </si>
  <si>
    <t>TAGTGCCTTCCACCAGGGTATCGG</t>
  </si>
  <si>
    <t>AAACCCGATACCCTGGTGGAAGGC</t>
  </si>
  <si>
    <t>PLES_09261</t>
  </si>
  <si>
    <t>pgpA</t>
  </si>
  <si>
    <t>GGCTGCGCCGGCGCCTGATC</t>
  </si>
  <si>
    <t>TAGTGGCTGCGCCGGCGCCTGATC</t>
  </si>
  <si>
    <t>AAACGATCAGGCGCCGGCGCAGCC</t>
  </si>
  <si>
    <t>CGCCAGACCGACGGCGGCAC</t>
  </si>
  <si>
    <t>TAGTCGCCAGACCGACGGCGGCAC</t>
  </si>
  <si>
    <t>AAACGTGCCGCCGTCGGTCTGGCG</t>
  </si>
  <si>
    <t>CCGAAGGCGAGGAAATGCCA</t>
  </si>
  <si>
    <t>TAGTCCGAAGGCGAGGAAATGCCA</t>
  </si>
  <si>
    <t>AAACTGGCATTTCCTCGCCTTCGG</t>
  </si>
  <si>
    <t>CGGCGCCTTGGGCAGGGTGC</t>
  </si>
  <si>
    <t>TAGTCGGCGCCTTGGGCAGGGTGC</t>
  </si>
  <si>
    <t>AAACGCACCCTGCCCAAGGCGCCG</t>
  </si>
  <si>
    <t>PLES_09271</t>
  </si>
  <si>
    <t>AACAGGACGAGCAGACGCAT</t>
  </si>
  <si>
    <t>TAGTAACAGGACGAGCAGACGCAT</t>
  </si>
  <si>
    <t>AAACATGCGTCTGCTCGTCCTGTT</t>
  </si>
  <si>
    <t>GGGGCGGCGGAAGCGACGCC</t>
  </si>
  <si>
    <t>TAGTGGGGCGGCGGAAGCGACGCC</t>
  </si>
  <si>
    <t>AAACGGCGTCGCTTCCGCCGCCCC</t>
  </si>
  <si>
    <t>CGCGGATCTCGCCCACGGAG</t>
  </si>
  <si>
    <t>TAGTCGCGGATCTCGCCCACGGAG</t>
  </si>
  <si>
    <t>AAACCTCCGTGGGCGAGATCCGCG</t>
  </si>
  <si>
    <t>CTCCTGGGTGTAGCGCGTCC</t>
  </si>
  <si>
    <t>TAGTCTCCTGGGTGTAGCGCGTCC</t>
  </si>
  <si>
    <t>AAACGGACGCGCTACACCCAGGAG</t>
  </si>
  <si>
    <t>PLES_09281</t>
  </si>
  <si>
    <t>CGCGAGAACGCTGGAAAACA</t>
  </si>
  <si>
    <t>TAGTCGCGAGAACGCTGGAAAACA</t>
  </si>
  <si>
    <t>AAACTGTTTTCCAGCGTTCTCGCG</t>
  </si>
  <si>
    <t>CACCTGGGGCGCGGCCAGCG</t>
  </si>
  <si>
    <t>TAGTCACCTGGGGCGCGGCCAGCG</t>
  </si>
  <si>
    <t>AAACCGCTGGCCGCGCCCCAGGTG</t>
  </si>
  <si>
    <t>GTACCGCCGCGCCGGGGAAC</t>
  </si>
  <si>
    <t>TAGTGTACCGCCGCGCCGGGGAAC</t>
  </si>
  <si>
    <t>AAACGTTCCCCGGCGCGGCGGTAC</t>
  </si>
  <si>
    <t>CGACCCTGACCAGCTTGCGC</t>
  </si>
  <si>
    <t>TAGTCGACCCTGACCAGCTTGCGC</t>
  </si>
  <si>
    <t>AAACGCGCAAGCTGGTCAGGGTCG</t>
  </si>
  <si>
    <t>PLES_09291</t>
  </si>
  <si>
    <t>ribA</t>
  </si>
  <si>
    <t>GCGACGAACACGACGGACAC</t>
  </si>
  <si>
    <t>TAGTGCGACGAACACGACGGACAC</t>
  </si>
  <si>
    <t>AAACGTGTCCGTCGTGTTCGTCGC</t>
  </si>
  <si>
    <t>GGGAGTCGGCAGTTTGGAGG</t>
  </si>
  <si>
    <t>TAGTGGGAGTCGGCAGTTTGGAGG</t>
  </si>
  <si>
    <t>AAACCCTCCAAACTGCCGACTCCC</t>
  </si>
  <si>
    <t>TGCATGGTGAATTCGCCGAA</t>
  </si>
  <si>
    <t>TAGTTGCATGGTGAATTCGCCGAA</t>
  </si>
  <si>
    <t>AAACTTCGGCGAATTCACCATGCA</t>
  </si>
  <si>
    <t>CCTTGCCGCTCTCCTCGTCG</t>
  </si>
  <si>
    <t>TAGTCCTTGCCGCTCTCCTCGTCG</t>
  </si>
  <si>
    <t>AAACCGACGAGGAGAGCGGCAAGG</t>
  </si>
  <si>
    <t>PLES_09301</t>
  </si>
  <si>
    <t>CCAGCGCGCCGCGGGCTTGC</t>
  </si>
  <si>
    <t>TAGTCCAGCGCGCCGCGGGCTTGC</t>
  </si>
  <si>
    <t>AAACGCAAGCCCGCGGCGCGCTGG</t>
  </si>
  <si>
    <t>CAACGCCAGTTGCAACCACC</t>
  </si>
  <si>
    <t>TAGTCAACGCCAGTTGCAACCACC</t>
  </si>
  <si>
    <t>AAACGGTGGTTGCAACTGGCGTTG</t>
  </si>
  <si>
    <t>AAGAACTCGACCAGGATCAG</t>
  </si>
  <si>
    <t>TAGTAAGAACTCGACCAGGATCAG</t>
  </si>
  <si>
    <t>AAACCTGATCCTGGTCGAGTTCTT</t>
  </si>
  <si>
    <t>ATCGCCAGGCCATGGGGAAG</t>
  </si>
  <si>
    <t>TAGTATCGCCAGGCCATGGGGAAG</t>
  </si>
  <si>
    <t>AAACCTTCCCCATGGCCTGGCGAT</t>
  </si>
  <si>
    <t>PLES_09311</t>
  </si>
  <si>
    <t>GGAAAGGCTGAGGAGCAGGC</t>
  </si>
  <si>
    <t>TAGTGGAAAGGCTGAGGAGCAGGC</t>
  </si>
  <si>
    <t>AAACGCCTGCTCCTCAGCCTTTCC</t>
  </si>
  <si>
    <t>CACCCGCTGCGCCGCCCCGG</t>
  </si>
  <si>
    <t>TAGTCACCCGCTGCGCCGCCCCGG</t>
  </si>
  <si>
    <t>AAACCCGGGGCGGCGCAGCGGGTG</t>
  </si>
  <si>
    <t>TGTCGGTCAGCGAAGGCGCC</t>
  </si>
  <si>
    <t>TAGTTGTCGGTCAGCGAAGGCGCC</t>
  </si>
  <si>
    <t>AAACGGCGCCTTCGCTGACCGACA</t>
  </si>
  <si>
    <t>GGCGCGCTGCGCCGAGTTCG</t>
  </si>
  <si>
    <t>TAGTGGCGCGCTGCGCCGAGTTCG</t>
  </si>
  <si>
    <t>AAACCGAACTCGGCGCAGCGCGCC</t>
  </si>
  <si>
    <t>PLES_09321</t>
  </si>
  <si>
    <t>dxs</t>
  </si>
  <si>
    <t>GGAATCTCATGGAGCGTCTT</t>
  </si>
  <si>
    <t>TAGTGGAATCTCATGGAGCGTCTT</t>
  </si>
  <si>
    <t>AAACAAGACGCTCCATGAGATTCC</t>
  </si>
  <si>
    <t>GGCGTGGCGGGGCGCTCGCG</t>
  </si>
  <si>
    <t>TAGTGGCGTGGCGGGGCGCTCGCG</t>
  </si>
  <si>
    <t>AAACCGCGAGCGCCCCGCCACGCC</t>
  </si>
  <si>
    <t>GAAGAGGCGCGGTCGAGCAG</t>
  </si>
  <si>
    <t>TAGTGAAGAGGCGCGGTCGAGCAG</t>
  </si>
  <si>
    <t>AAACCTGCTCGACCGCGCCTCTTC</t>
  </si>
  <si>
    <t>CCCAGCCGGCGCAGTTCGGC</t>
  </si>
  <si>
    <t>TAGTCCCAGCCGGCGCAGTTCGGC</t>
  </si>
  <si>
    <t>AAACGCCGAACTGCGCCGGCTGGG</t>
  </si>
  <si>
    <t>PLES_09331</t>
  </si>
  <si>
    <t>ispA</t>
  </si>
  <si>
    <t>GGGCGGCATCGACGCGCGCC</t>
  </si>
  <si>
    <t>TAGTGGGCGGCATCGACGCGCGCC</t>
  </si>
  <si>
    <t>AAACGGCGCGCGTCGATGCCGCCC</t>
  </si>
  <si>
    <t>AGCGACGAACAGGGCGTCCA</t>
  </si>
  <si>
    <t>TAGTAGCGACGAACAGGGCGTCCA</t>
  </si>
  <si>
    <t>AAACTGGACGCCCTGTTCGTCGCT</t>
  </si>
  <si>
    <t>AGGCGTTGCAGTTCTTCGCG</t>
  </si>
  <si>
    <t>TAGTAGGCGTTGCAGTTCTTCGCG</t>
  </si>
  <si>
    <t>AAACCGCGAAGAACTGCAACGCCT</t>
  </si>
  <si>
    <t>TGTAGCGCATGGCCTCGTAG</t>
  </si>
  <si>
    <t>TAGTTGTAGCGCATGGCCTCGTAG</t>
  </si>
  <si>
    <t>AAACCTACGAGGCCATGCGCTACA</t>
  </si>
  <si>
    <t>PLES_09341</t>
  </si>
  <si>
    <t>xseB</t>
  </si>
  <si>
    <t>AGGGTTTTCTTGCGGGCCAT</t>
  </si>
  <si>
    <t>TAGTAGGGTTTTCTTGCGGGCCAT</t>
  </si>
  <si>
    <t>AAACATGGCCCGCAAGAAAACCCT</t>
  </si>
  <si>
    <t>TGAGGGACTGTTCGAAATCG</t>
  </si>
  <si>
    <t>TAGTTGAGGGACTGTTCGAAATCG</t>
  </si>
  <si>
    <t>AAACCGATTTCGAACAGTCCCTCA</t>
  </si>
  <si>
    <t>TTCCACCAGGGTTTGCAGCT</t>
  </si>
  <si>
    <t>TAGTTTCCACCAGGGTTTGCAGCT</t>
  </si>
  <si>
    <t>AAACAGCTGCAAACCCTGGTGGAA</t>
  </si>
  <si>
    <t>GCGACAGCTCGCCGCTTTCC</t>
  </si>
  <si>
    <t>TAGTGCGACAGCTCGCCGCTTTCC</t>
  </si>
  <si>
    <t>AAACGGAAAGCGGCGAGCTGTCGC</t>
  </si>
  <si>
    <t>PLES_09351</t>
  </si>
  <si>
    <t>TACTGCGTTCCCGGACCTCC</t>
  </si>
  <si>
    <t>TAGTTACTGCGTTCCCGGACCTCC</t>
  </si>
  <si>
    <t>AAACGGAGGTCCGGGAACGCAGTA</t>
  </si>
  <si>
    <t>ACGCCGGCGTAACGGGAAAG</t>
  </si>
  <si>
    <t>TAGTACGCCGGCGTAACGGGAAAG</t>
  </si>
  <si>
    <t>AAACCTTTCCCGTTACGCCGGCGT</t>
  </si>
  <si>
    <t>GCTGGTGCTCAAACCACCGG</t>
  </si>
  <si>
    <t>TAGTGCTGGTGCTCAAACCACCGG</t>
  </si>
  <si>
    <t>AAACCCGGTGGTTTGAGCACCAGC</t>
  </si>
  <si>
    <t>TATCGGTGAGCACCGCCACC</t>
  </si>
  <si>
    <t>TAGTTATCGGTGAGCACCGCCACC</t>
  </si>
  <si>
    <t>AAACGGTGGCGGTGCTCACCGATA</t>
  </si>
  <si>
    <t>PLES_09361</t>
  </si>
  <si>
    <t>CGAGTCCCGCTACGTTACGC</t>
  </si>
  <si>
    <t>TAGTCGAGTCCCGCTACGTTACGC</t>
  </si>
  <si>
    <t>AAACGCGTAACGTAGCGGGACTCG</t>
  </si>
  <si>
    <t>GTGGAGCCAGCCCAAGATTC</t>
  </si>
  <si>
    <t>TAGTGTGGAGCCAGCCCAAGATTC</t>
  </si>
  <si>
    <t>AAACGAATCTTGGGCTGGCTCCAC</t>
  </si>
  <si>
    <t>CTCGCAGGCGGTTGCGCGGG</t>
  </si>
  <si>
    <t>TAGTCTCGCAGGCGGTTGCGCGGG</t>
  </si>
  <si>
    <t>AAACCCCGCGCAACCGCCTGCGAG</t>
  </si>
  <si>
    <t>CGGTTTCAGCCCTGGCAGCC</t>
  </si>
  <si>
    <t>TAGTCGGTTTCAGCCCTGGCAGCC</t>
  </si>
  <si>
    <t>AAACGGCTGCCAGGGCTGAAACCG</t>
  </si>
  <si>
    <t>PLES_09371</t>
  </si>
  <si>
    <t>CGAGTACAGGGTTCGTTTCA</t>
  </si>
  <si>
    <t>TAGTCGAGTACAGGGTTCGTTTCA</t>
  </si>
  <si>
    <t>AAACTGAAACGAACCCTGTACTCG</t>
  </si>
  <si>
    <t>GGTTGAAAGCGAGGAACAGC</t>
  </si>
  <si>
    <t>TAGTGGTTGAAAGCGAGGAACAGC</t>
  </si>
  <si>
    <t>AAACGCTGTTCCTCGCTTTCAACC</t>
  </si>
  <si>
    <t>GCTGGGTGAGGTCGAACTGC</t>
  </si>
  <si>
    <t>TAGTGCTGGGTGAGGTCGAACTGC</t>
  </si>
  <si>
    <t>AAACGCAGTTCGACCTCACCCAGC</t>
  </si>
  <si>
    <t>TTCCTGGGTGCCGGCGCTGA</t>
  </si>
  <si>
    <t>TAGTTTCCTGGGTGCCGGCGCTGA</t>
  </si>
  <si>
    <t>AAACTCAGCGCCGGCACCCAGGAA</t>
  </si>
  <si>
    <t>PLES_09381</t>
  </si>
  <si>
    <t>TCTGAAAATGGTGCCGATGG</t>
  </si>
  <si>
    <t>TAGTTCTGAAAATGGTGCCGATGG</t>
  </si>
  <si>
    <t>AAACCCATCGGCACCATTTTCAGA</t>
  </si>
  <si>
    <t>AGGGTGAACACATAGGCGAG</t>
  </si>
  <si>
    <t>TAGTAGGGTGAACACATAGGCGAG</t>
  </si>
  <si>
    <t>AAACCTCGCCTATGTGTTCACCCT</t>
  </si>
  <si>
    <t>TGGCCACGCCGGAGAGGACG</t>
  </si>
  <si>
    <t>TAGTTGGCCACGCCGGAGAGGACG</t>
  </si>
  <si>
    <t>AAACCGTCCTCTCCGGCGTGGCCA</t>
  </si>
  <si>
    <t>GAAATCGCCCAGGTAGAAGG</t>
  </si>
  <si>
    <t>TAGTGAAATCGCCCAGGTAGAAGG</t>
  </si>
  <si>
    <t>AAACCCTTCTACCTGGGCGATTTC</t>
  </si>
  <si>
    <t>PLES_09391</t>
  </si>
  <si>
    <t>CAGTCTGTCTATGTCGATCA</t>
  </si>
  <si>
    <t>TAGTCAGTCTGTCTATGTCGATCA</t>
  </si>
  <si>
    <t>AAACTGATCGACATAGACAGACTG</t>
  </si>
  <si>
    <t>GTCGTTTACCACCGTCCGGC</t>
  </si>
  <si>
    <t>TAGTGTCGTTTACCACCGTCCGGC</t>
  </si>
  <si>
    <t>AAACGCCGGACGGTGGTAAACGAC</t>
  </si>
  <si>
    <t>CGATCTCTCCCCGGTCGATG</t>
  </si>
  <si>
    <t>TAGTCGATCTCTCCCCGGTCGATG</t>
  </si>
  <si>
    <t>AAACCATCGACCGGGGAGAGATCG</t>
  </si>
  <si>
    <t>GCCGGAAAGCATCTTCAGGG</t>
  </si>
  <si>
    <t>TAGTGCCGGAAAGCATCTTCAGGG</t>
  </si>
  <si>
    <t>AAACCCCTGAAGATGCTTTCCGGC</t>
  </si>
  <si>
    <t>PLES_09401</t>
  </si>
  <si>
    <t>TGGCGGTCGAGCGCCTTCAT</t>
  </si>
  <si>
    <t>TAGTTGGCGGTCGAGCGCCTTCAT</t>
  </si>
  <si>
    <t>AAACATGAAGGCGCTCGACCGCCA</t>
  </si>
  <si>
    <t>GCGCCTGGCTGGGCTCGTCC</t>
  </si>
  <si>
    <t>TAGTGCGCCTGGCTGGGCTCGTCC</t>
  </si>
  <si>
    <t>AAACGGACGAGCCCAGCCAGGCGC</t>
  </si>
  <si>
    <t>CCAGCAGCCATTCGCGCACC</t>
  </si>
  <si>
    <t>TAGTCCAGCAGCCATTCGCGCACC</t>
  </si>
  <si>
    <t>AAACGGTGCGCGAATGGCTGCTGG</t>
  </si>
  <si>
    <t>CGGTGAGCGGAAGGAGCAGC</t>
  </si>
  <si>
    <t>TAGTCGGTGAGCGGAAGGAGCAGC</t>
  </si>
  <si>
    <t>AAACGCTGCTCCTTCCGCTCACCG</t>
  </si>
  <si>
    <t>PLES_09411</t>
  </si>
  <si>
    <t>GTAAGGGCGAGGGCTGTCAT</t>
  </si>
  <si>
    <t>TAGTGTAAGGGCGAGGGCTGTCAT</t>
  </si>
  <si>
    <t>AAACATGACAGCCCTCGCCCTTAC</t>
  </si>
  <si>
    <t>GCAAGCCGGAAAGAGGGATC</t>
  </si>
  <si>
    <t>TAGTGCAAGCCGGAAAGAGGGATC</t>
  </si>
  <si>
    <t>AAACGATCCCTCTTTCCGGCTTGC</t>
  </si>
  <si>
    <t>CGGCGCGGCCGCGACGGAGC</t>
  </si>
  <si>
    <t>TAGTCGGCGCGGCCGCGACGGAGC</t>
  </si>
  <si>
    <t>AAACGCTCCGTCGCGGCCGCGCCG</t>
  </si>
  <si>
    <t>GGCGGCCGTTTCGTCTTGGC</t>
  </si>
  <si>
    <t>TAGTGGCGGCCGTTTCGTCTTGGC</t>
  </si>
  <si>
    <t>AAACGCCAAGACGAAACGGCCGCC</t>
  </si>
  <si>
    <t>PLES_09421</t>
  </si>
  <si>
    <t>aqpZ</t>
  </si>
  <si>
    <t>GCCGCCCAATACCAGCCAGA</t>
  </si>
  <si>
    <t>TAGTGCCGCCCAATACCAGCCAGA</t>
  </si>
  <si>
    <t>AAACTCTGGCTGGTATTGGGCGGC</t>
  </si>
  <si>
    <t>GATTCCCAGTTCCGGTACGC</t>
  </si>
  <si>
    <t>TAGTGATTCCCAGTTCCGGTACGC</t>
  </si>
  <si>
    <t>AAACGCGTACCGGAACTGGGAATC</t>
  </si>
  <si>
    <t>CACGCTGAGGCCGAACGCCA</t>
  </si>
  <si>
    <t>TAGTCACGCTGAGGCCGAACGCCA</t>
  </si>
  <si>
    <t>AAACTGGCGTTCGGCCTCAGCGTG</t>
  </si>
  <si>
    <t>CGGGCCGATGGCATAGGCCA</t>
  </si>
  <si>
    <t>TAGTCGGGCCGATGGCATAGGCCA</t>
  </si>
  <si>
    <t>AAACTGGCCTATGCCATCGGCCCG</t>
  </si>
  <si>
    <t>PLES_09431</t>
  </si>
  <si>
    <t>GCTAACTGGCCGGAAACCCA</t>
  </si>
  <si>
    <t>TAGTGCTAACTGGCCGGAAACCCA</t>
  </si>
  <si>
    <t>AAACTGGGTTTCCGGCCAGTTAGC</t>
  </si>
  <si>
    <t>GGTTGATGTCACGCAAACGT</t>
  </si>
  <si>
    <t>TAGTGGTTGATGTCACGCAAACGT</t>
  </si>
  <si>
    <t>AAACACGTTTGCGTGACATCAACC</t>
  </si>
  <si>
    <t>AAAACTTGCCGAGGGCCTGC</t>
  </si>
  <si>
    <t>TAGTAAAACTTGCCGAGGGCCTGC</t>
  </si>
  <si>
    <t>AAACGCAGGCCCTCGGCAAGTTTT</t>
  </si>
  <si>
    <t>GCCGAGGACCAGGGCAAGGC</t>
  </si>
  <si>
    <t>TAGTGCCGAGGACCAGGGCAAGGC</t>
  </si>
  <si>
    <t>AAACGCCTTGCCCTGGTCCTCGGC</t>
  </si>
  <si>
    <t>PLES_09441</t>
  </si>
  <si>
    <t>CTGCTCGACCCGGTCCAGTT</t>
  </si>
  <si>
    <t>TAGTCTGCTCGACCCGGTCCAGTT</t>
  </si>
  <si>
    <t>AAACAACTGGACCGGGTCGAGCAG</t>
  </si>
  <si>
    <t>CTGCGCGGGTATCTGCTGCA</t>
  </si>
  <si>
    <t>TAGTCTGCGCGGGTATCTGCTGCA</t>
  </si>
  <si>
    <t>AAACTGCAGCAGATACCCGCGCAG</t>
  </si>
  <si>
    <t>GGCGAAACGGTGCACCGTCC</t>
  </si>
  <si>
    <t>TAGTGGCGAAACGGTGCACCGTCC</t>
  </si>
  <si>
    <t>AAACGGACGGTGCACCGTTTCGCC</t>
  </si>
  <si>
    <t>GCTTGAGCAGGTCCTCGCCA</t>
  </si>
  <si>
    <t>TAGTGCTTGAGCAGGTCCTCGCCA</t>
  </si>
  <si>
    <t>AAACTGGCGAGGACCTGCTCAAGC</t>
  </si>
  <si>
    <t>PLES_09451</t>
  </si>
  <si>
    <t>ppa</t>
  </si>
  <si>
    <t>GGGATCTTGCTGTAGCTCAT</t>
  </si>
  <si>
    <t>TAGTGGGATCTTGCTGTAGCTCAT</t>
  </si>
  <si>
    <t>AAACATGAGCTACAGCAAGATCCC</t>
  </si>
  <si>
    <t>GTCGTTCGGCAGGTCCTTGC</t>
  </si>
  <si>
    <t>TAGTGTCGTTCGGCAGGTCCTTGC</t>
  </si>
  <si>
    <t>AAACGCAAGGACCTGCCGAACGAC</t>
  </si>
  <si>
    <t>TTGATCGGCGCATGGTTGGC</t>
  </si>
  <si>
    <t>TAGTTTGATCGGCGCATGGTTGGC</t>
  </si>
  <si>
    <t>AAACGCCAACCATGCGCCGATCAA</t>
  </si>
  <si>
    <t>ACGGTCGACGAACAGGCAGT</t>
  </si>
  <si>
    <t>TAGTACGGTCGACGAACAGGCAGT</t>
  </si>
  <si>
    <t>AAACACTGCCTGTTCGTCGACCGT</t>
  </si>
  <si>
    <t>PLES_09461</t>
  </si>
  <si>
    <t>AGAGCTCTTCGGCCACCGGG</t>
  </si>
  <si>
    <t>TAGTAGAGCTCTTCGGCCACCGGG</t>
  </si>
  <si>
    <t>AAACCCCGGTGGCCGAAGAGCTCT</t>
  </si>
  <si>
    <t>GCGTCCAGGCCGTCGAGGAT</t>
  </si>
  <si>
    <t>TAGTGCGTCCAGGCCGTCGAGGAT</t>
  </si>
  <si>
    <t>AAACATCCTCGACGGCCTGGACGC</t>
  </si>
  <si>
    <t>ACAGCACGGCCCGCTCGCGC</t>
  </si>
  <si>
    <t>TAGTACAGCACGGCCCGCTCGCGC</t>
  </si>
  <si>
    <t>AAACGCGCGAGCGGGCCGTGCTGT</t>
  </si>
  <si>
    <t>GAGTGCGGTCAGGTGCTTGT</t>
  </si>
  <si>
    <t>TAGTGAGTGCGGTCAGGTGCTTGT</t>
  </si>
  <si>
    <t>AAACACAAGCACCTGACCGCACTC</t>
  </si>
  <si>
    <t>PLES_09471</t>
  </si>
  <si>
    <t>GGTGGAGAATCAGATCGATT</t>
  </si>
  <si>
    <t>TAGTGGTGGAGAATCAGATCGATT</t>
  </si>
  <si>
    <t>AAACAATCGATCTGATTCTCCACC</t>
  </si>
  <si>
    <t>GCATGGCCAGGTAGGTATCC</t>
  </si>
  <si>
    <t>TAGTGCATGGCCAGGTAGGTATCC</t>
  </si>
  <si>
    <t>AAACGGATACCTACCTGGCCATGC</t>
  </si>
  <si>
    <t>GAAGATCACCAGGAACAGGA</t>
  </si>
  <si>
    <t>TAGTGAAGATCACCAGGAACAGGA</t>
  </si>
  <si>
    <t>AAACTCCTGTTCCTGGTGATCTTC</t>
  </si>
  <si>
    <t>GAACGGAGTCACCACCAGGC</t>
  </si>
  <si>
    <t>TAGTGAACGGAGTCACCACCAGGC</t>
  </si>
  <si>
    <t>AAACGCCTGGTGGTGACTCCGTTC</t>
  </si>
  <si>
    <t>PLES_09481</t>
  </si>
  <si>
    <t>GATGCGCAGCCTGCTGGATT</t>
  </si>
  <si>
    <t>TAGTGATGCGCAGCCTGCTGGATT</t>
  </si>
  <si>
    <t>AAACAATCCAGCAGGCTGCGCATC</t>
  </si>
  <si>
    <t>AGTTGTTCGCTCCGCCGCGC</t>
  </si>
  <si>
    <t>TAGTAGTTGTTCGCTCCGCCGCGC</t>
  </si>
  <si>
    <t>AAACGCGCGGCGGAGCGAACAACT</t>
  </si>
  <si>
    <t>CGCGAGTATTGTCGTCGCCC</t>
  </si>
  <si>
    <t>TAGTCGCGAGTATTGTCGTCGCCC</t>
  </si>
  <si>
    <t>AAACGGGCGACGACAATACTCGCG</t>
  </si>
  <si>
    <t>GGCATTGCGGCGCTGCCGTG</t>
  </si>
  <si>
    <t>TAGTGGCATTGCGGCGCTGCCGTG</t>
  </si>
  <si>
    <t>AAACCACGGCAGCGCCGCAATGCC</t>
  </si>
  <si>
    <t>PLES_09491</t>
  </si>
  <si>
    <t>GTGCCAGGTGCGCGAACCCA</t>
  </si>
  <si>
    <t>TAGTGTGCCAGGTGCGCGAACCCA</t>
  </si>
  <si>
    <t>AAACTGGGTTCGCGCACCTGGCAC</t>
  </si>
  <si>
    <t>GAGCAGGCCGAGCAGGACGC</t>
  </si>
  <si>
    <t>TAGTGAGCAGGCCGAGCAGGACGC</t>
  </si>
  <si>
    <t>AAACGCGTCCTGCTCGGCCTGCTC</t>
  </si>
  <si>
    <t>GTCGGCCTGCGCGCCGGCCG</t>
  </si>
  <si>
    <t>TAGTGTCGGCCTGCGCGCCGGCCG</t>
  </si>
  <si>
    <t>AAACCGGCCGGCGCGCAGGCCGAC</t>
  </si>
  <si>
    <t>GTCGAGGGTCGCCACGCGCA</t>
  </si>
  <si>
    <t>TAGTGTCGAGGGTCGCCACGCGCA</t>
  </si>
  <si>
    <t>AAACTGCGCGTGGCGACCCTCGAC</t>
  </si>
  <si>
    <t>PLES_09501</t>
  </si>
  <si>
    <t>CAGGTCGAGGTGTTCGAGGG</t>
  </si>
  <si>
    <t>TAGTCAGGTCGAGGTGTTCGAGGG</t>
  </si>
  <si>
    <t>AAACCCCTCGAACACCTCGACCTG</t>
  </si>
  <si>
    <t>TCGCGGTACTTGACGAACAG</t>
  </si>
  <si>
    <t>TAGTTCGCGGTACTTGACGAACAG</t>
  </si>
  <si>
    <t>AAACCTGTTCGTCAAGTACCGCGA</t>
  </si>
  <si>
    <t>TTTCCGCGAGGACTCGGGGT</t>
  </si>
  <si>
    <t>TAGTTTTCCGCGAGGACTCGGGGT</t>
  </si>
  <si>
    <t>AAACACCCCGAGTCCTCGCGGAAA</t>
  </si>
  <si>
    <t>TGCGGCGCAGGCGTTTCTCG</t>
  </si>
  <si>
    <t>TAGTTGCGGCGCAGGCGTTTCTCG</t>
  </si>
  <si>
    <t>AAACCGAGAAACGCCTGCGCCGCA</t>
  </si>
  <si>
    <t>PLES_09511</t>
  </si>
  <si>
    <t>GGCAGGTGCTTGTCGTTCAT</t>
  </si>
  <si>
    <t>TAGTGGCAGGTGCTTGTCGTTCAT</t>
  </si>
  <si>
    <t>AAACATGAACGACAAGCACCTGCC</t>
  </si>
  <si>
    <t>GGGTTCTCGGCGCTGGCGTC</t>
  </si>
  <si>
    <t>TAGTGGGTTCTCGGCGCTGGCGTC</t>
  </si>
  <si>
    <t>AAACGACGCCAGCGCCGAGAACCC</t>
  </si>
  <si>
    <t>GCTGGCGCAGCGGCAGCCAG</t>
  </si>
  <si>
    <t>TAGTGCTGGCGCAGCGGCAGCCAG</t>
  </si>
  <si>
    <t>AAACCTGGCTGCCGCTGCGCCAGC</t>
  </si>
  <si>
    <t>GGCCCAGGGCGATCCGCGCG</t>
  </si>
  <si>
    <t>TAGTGGCCCAGGGCGATCCGCGCG</t>
  </si>
  <si>
    <t>AAACCGCGCGGATCGCCCTGGGCC</t>
  </si>
  <si>
    <t>PLES_09521</t>
  </si>
  <si>
    <t>eutB</t>
  </si>
  <si>
    <t>GGTCTCGCCGCCGACGCTAT</t>
  </si>
  <si>
    <t>TAGTGGTCTCGCCGCCGACGCTAT</t>
  </si>
  <si>
    <t>AAACATAGCGTCGGCGGCGAGACC</t>
  </si>
  <si>
    <t>CTTGAGGCTGTCGAAGCGGT</t>
  </si>
  <si>
    <t>TAGTCTTGAGGCTGTCGAAGCGGT</t>
  </si>
  <si>
    <t>AAACACCGCTTCGACAGCCTCAAG</t>
  </si>
  <si>
    <t>GGAGCGCGCGGGGCTGGCCT</t>
  </si>
  <si>
    <t>TAGTGGAGCGCGCGGGGCTGGCCT</t>
  </si>
  <si>
    <t>AAACAGGCCAGCCCCGCGCGCTCC</t>
  </si>
  <si>
    <t>GACGCCGGCGAGGAAATCGC</t>
  </si>
  <si>
    <t>TAGTGACGCCGGCGAGGAAATCGC</t>
  </si>
  <si>
    <t>AAACGCGATTTCCTCGCCGGCGTC</t>
  </si>
  <si>
    <t>PLES_09531</t>
  </si>
  <si>
    <t>CCGGTTTGTTCGAGGGACAT</t>
  </si>
  <si>
    <t>TAGTCCGGTTTGTTCGAGGGACAT</t>
  </si>
  <si>
    <t>AAACATGTCCCTCGAACAAACCGG</t>
  </si>
  <si>
    <t>CCCCGGAAGTTGCGGGCGCA</t>
  </si>
  <si>
    <t>TAGTCCCCGGAAGTTGCGGGCGCA</t>
  </si>
  <si>
    <t>AAACTGCGCCCGCAACTTCCGGGG</t>
  </si>
  <si>
    <t>TTGACGGTGTTGGAAGTAGT</t>
  </si>
  <si>
    <t>TAGTTTGACGGTGTTGGAAGTAGT</t>
  </si>
  <si>
    <t>AAACACTACTTCCAACACCGTCAA</t>
  </si>
  <si>
    <t>GTAGTCGCCGGAGATCACGT</t>
  </si>
  <si>
    <t>TAGTGTAGTCGCCGGAGATCACGT</t>
  </si>
  <si>
    <t>AAACACGTGATCTCCGGCGACTAC</t>
  </si>
  <si>
    <t>PLES_09541</t>
  </si>
  <si>
    <t>GGCGCCTTCGCTACCGGGAT</t>
  </si>
  <si>
    <t>TAGTGGCGCCTTCGCTACCGGGAT</t>
  </si>
  <si>
    <t>AAACATCCCGGTAGCGAAGGCGCC</t>
  </si>
  <si>
    <t>GCGGGCCTTGAAGGAAACGA</t>
  </si>
  <si>
    <t>TAGTGCGGGCCTTGAAGGAAACGA</t>
  </si>
  <si>
    <t>AAACTCGTTTCCTTCAAGGCCCGC</t>
  </si>
  <si>
    <t>PLES_09551</t>
  </si>
  <si>
    <t>TGGCGGCTCATGGAACTGGC</t>
  </si>
  <si>
    <t>TAGTTGGCGGCTCATGGAACTGGC</t>
  </si>
  <si>
    <t>AAACGCCAGTTCCATGAGCCGCCA</t>
  </si>
  <si>
    <t>CGGTCAGCACTTGCCGCGCG</t>
  </si>
  <si>
    <t>TAGTCGGTCAGCACTTGCCGCGCG</t>
  </si>
  <si>
    <t>AAACCGCGCGGCAAGTGCTGACCG</t>
  </si>
  <si>
    <t>CGGGATCTTGCCCTGGGCGA</t>
  </si>
  <si>
    <t>TAGTCGGGATCTTGCCCTGGGCGA</t>
  </si>
  <si>
    <t>AAACTCGCCCAGGGCAAGATCCCG</t>
  </si>
  <si>
    <t>TCGGTCGCAGGGCCGCCCGG</t>
  </si>
  <si>
    <t>TAGTTCGGTCGCAGGGCCGCCCGG</t>
  </si>
  <si>
    <t>AAACCCGGGCGGCCCTGCGACCGA</t>
  </si>
  <si>
    <t>PLES_09561</t>
  </si>
  <si>
    <t>mpl</t>
  </si>
  <si>
    <t>TCCCGCAGATGCCGAGTACG</t>
  </si>
  <si>
    <t>TAGTTCCCGCAGATGCCGAGTACG</t>
  </si>
  <si>
    <t>AAACCGTACTCGGCATCTGCGGGA</t>
  </si>
  <si>
    <t>CACGGCCAGCGAGCCCATGA</t>
  </si>
  <si>
    <t>TAGTCACGGCCAGCGAGCCCATGA</t>
  </si>
  <si>
    <t>AAACTCATGGGCTCGCTGGCCGTG</t>
  </si>
  <si>
    <t>CACCCGGTGGCCCAGTTCCT</t>
  </si>
  <si>
    <t>TAGTCACCCGGTGGCCCAGTTCCT</t>
  </si>
  <si>
    <t>AAACAGGAACTGGGCCACCGGGTG</t>
  </si>
  <si>
    <t>GTAGACGTTGGCGTCGGAAC</t>
  </si>
  <si>
    <t>TAGTGTAGACGTTGGCGTCGGAAC</t>
  </si>
  <si>
    <t>AAACGTTCCGACGCCAACGTCTAC</t>
  </si>
  <si>
    <t>PLES_09571</t>
  </si>
  <si>
    <t>ATCGCCAGGGTAATGCGTTC</t>
  </si>
  <si>
    <t>TAGTATCGCCAGGGTAATGCGTTC</t>
  </si>
  <si>
    <t>AAACGAACGCATTACCCTGGCGAT</t>
  </si>
  <si>
    <t>GTACTGGGCGCCGGAGGCGC</t>
  </si>
  <si>
    <t>TAGTGTACTGGGCGCCGGAGGCGC</t>
  </si>
  <si>
    <t>AAACGCGCCTCCGGCGCCCAGTAC</t>
  </si>
  <si>
    <t>CCAGGCAATCGAGCAAGCGC</t>
  </si>
  <si>
    <t>TAGTCCAGGCAATCGAGCAAGCGC</t>
  </si>
  <si>
    <t>AAACGCGCTTGCTCGATTGCCTGG</t>
  </si>
  <si>
    <t>GTTGCGCGGCCTTGGAGATC</t>
  </si>
  <si>
    <t>TAGTGTTGCGCGGCCTTGGAGATC</t>
  </si>
  <si>
    <t>AAACGATCTCCAAGGCCGCGCAAC</t>
  </si>
  <si>
    <t>PLES_09581</t>
  </si>
  <si>
    <t>CGCATCCAGGGTGCGCACGG</t>
  </si>
  <si>
    <t>TAGTCGCATCCAGGGTGCGCACGG</t>
  </si>
  <si>
    <t>AAACCCGTGCGCACCCTGGATGCG</t>
  </si>
  <si>
    <t>GACCACCGGCGCCCCTGGCT</t>
  </si>
  <si>
    <t>TAGTGACCACCGGCGCCCCTGGCT</t>
  </si>
  <si>
    <t>AAACAGCCAGGGGCGCCGGTGGTC</t>
  </si>
  <si>
    <t>GTACCAATCCAGCCGGGTGC</t>
  </si>
  <si>
    <t>TAGTGTACCAATCCAGCCGGGTGC</t>
  </si>
  <si>
    <t>AAACGCACCCGGCTGGATTGGTAC</t>
  </si>
  <si>
    <t>TCGGGCAGCAGCCGCCGTGC</t>
  </si>
  <si>
    <t>TAGTTCGGGCAGCAGCCGCCGTGC</t>
  </si>
  <si>
    <t>AAACGCACGGCGGCTGCTGCCCGA</t>
  </si>
  <si>
    <t>PLES_09591</t>
  </si>
  <si>
    <t>CCGGCGAGCAGAACGCGCTT</t>
  </si>
  <si>
    <t>TAGTCCGGCGAGCAGAACGCGCTT</t>
  </si>
  <si>
    <t>AAACAAGCGCGTTCTGCTCGCCGG</t>
  </si>
  <si>
    <t>CAGGTGCTCGCCGGTAAGAC</t>
  </si>
  <si>
    <t>TAGTCAGGTGCTCGCCGGTAAGAC</t>
  </si>
  <si>
    <t>AAACGTCTTACCGGCGAGCACCTG</t>
  </si>
  <si>
    <t>GCGGGCAGGGGCGATGACCT</t>
  </si>
  <si>
    <t>TAGTGCGGGCAGGGGCGATGACCT</t>
  </si>
  <si>
    <t>AAACAGGTCATCGCCCCTGCCCGC</t>
  </si>
  <si>
    <t>CCGACCGGGTTGTCCAGCCG</t>
  </si>
  <si>
    <t>TAGTCCGACCGGGTTGTCCAGCCG</t>
  </si>
  <si>
    <t>AAACCGGCTGGACAACCCGGTCGG</t>
  </si>
  <si>
    <t>PLES_09601</t>
  </si>
  <si>
    <t>AGAGCGAGAGAGACCTGGCG</t>
  </si>
  <si>
    <t>TAGTAGAGCGAGAGAGACCTGGCG</t>
  </si>
  <si>
    <t>AAACCGCCAGGTCTCTCTCGCTCT</t>
  </si>
  <si>
    <t>GGCGAGCAGGATGACCAGGG</t>
  </si>
  <si>
    <t>TAGTGGCGAGCAGGATGACCAGGG</t>
  </si>
  <si>
    <t>AAACCCCTGGTCATCCTGCTCGCC</t>
  </si>
  <si>
    <t>CGGTTCGCCCTCGCCACAGG</t>
  </si>
  <si>
    <t>TAGTCGGTTCGCCCTCGCCACAGG</t>
  </si>
  <si>
    <t>AAACCCTGTGGCGAGGGCGAACCG</t>
  </si>
  <si>
    <t>CAGGCAGGCGCGCATCGGCC</t>
  </si>
  <si>
    <t>TAGTCAGGCAGGCGCGCATCGGCC</t>
  </si>
  <si>
    <t>AAACGGCCGATGCGCGCCTGCCTG</t>
  </si>
  <si>
    <t>PLES_09611</t>
  </si>
  <si>
    <t>AGCGCTGCTACGGGTACGAA</t>
  </si>
  <si>
    <t>TAGTAGCGCTGCTACGGGTACGAA</t>
  </si>
  <si>
    <t>AAACTTCGTACCCGTAGCAGCGCT</t>
  </si>
  <si>
    <t>CGATGGTGAGCCATTCGGAA</t>
  </si>
  <si>
    <t>TAGTCGATGGTGAGCCATTCGGAA</t>
  </si>
  <si>
    <t>AAACTTCCGAATGGCTCACCATCG</t>
  </si>
  <si>
    <t>CGAACTGGTCGACCCGCTCC</t>
  </si>
  <si>
    <t>TAGTCGAACTGGTCGACCCGCTCC</t>
  </si>
  <si>
    <t>AAACGGAGCGGGTCGACCAGTTCG</t>
  </si>
  <si>
    <t>CTGGTGGTCGCCGGTGCATT</t>
  </si>
  <si>
    <t>TAGTCTGGTGGTCGCCGGTGCATT</t>
  </si>
  <si>
    <t>AAACAATGCACCGGCGACCACCAG</t>
  </si>
  <si>
    <t>PLES_09621</t>
  </si>
  <si>
    <t>TGCCCAGCCCGCCGGGACAT</t>
  </si>
  <si>
    <t>TAGTTGCCCAGCCCGCCGGGACAT</t>
  </si>
  <si>
    <t>AAACATGTCCCGGCGGGCTGGGCA</t>
  </si>
  <si>
    <t>AACATGGGCACCTCCAGCAA</t>
  </si>
  <si>
    <t>TAGTAACATGGGCACCTCCAGCAA</t>
  </si>
  <si>
    <t>AAACTTGCTGGAGGTGCCCATGTT</t>
  </si>
  <si>
    <t>TCAGACCTGTGCCGAGCAAC</t>
  </si>
  <si>
    <t>TAGTTCAGACCTGTGCCGAGCAAC</t>
  </si>
  <si>
    <t>AAACGTTGCTCGGCACAGGTCTGA</t>
  </si>
  <si>
    <t>ATGATCGGACCGGGCAGCAT</t>
  </si>
  <si>
    <t>TAGTATGATCGGACCGGGCAGCAT</t>
  </si>
  <si>
    <t>AAACATGCTGCCCGGTCCGATCAT</t>
  </si>
  <si>
    <t>PLES_09631</t>
  </si>
  <si>
    <t>ATGGTGGATCACCGCCTCGA</t>
  </si>
  <si>
    <t>TAGTATGGTGGATCACCGCCTCGA</t>
  </si>
  <si>
    <t>AAACTCGAGGCGGTGATCCACCAT</t>
  </si>
  <si>
    <t>GTCACGCCGACGCCGAACAG</t>
  </si>
  <si>
    <t>TAGTGTCACGCCGACGCCGAACAG</t>
  </si>
  <si>
    <t>AAACCTGTTCGGCGTCGGCGTGAC</t>
  </si>
  <si>
    <t>GGCCAACTGGTAGGCGCCCA</t>
  </si>
  <si>
    <t>TAGTGGCCAACTGGTAGGCGCCCA</t>
  </si>
  <si>
    <t>AAACTGGGCGCCTACCAGTTGGCC</t>
  </si>
  <si>
    <t>GGTCCGTTCATAGGCGGCCA</t>
  </si>
  <si>
    <t>TAGTGGTCCGTTCATAGGCGGCCA</t>
  </si>
  <si>
    <t>AAACTGGCCGCCTATGAACGGACC</t>
  </si>
  <si>
    <t>PLES_09641</t>
  </si>
  <si>
    <t>ACGGCGTTGAGGGGAAACAA</t>
  </si>
  <si>
    <t>TAGTACGGCGTTGAGGGGAAACAA</t>
  </si>
  <si>
    <t>AAACTTGTTTCCCCTCAACGCCGT</t>
  </si>
  <si>
    <t>GCAGGTCCAGGCGGCAACCG</t>
  </si>
  <si>
    <t>TAGTGCAGGTCCAGGCGGCAACCG</t>
  </si>
  <si>
    <t>AAACCGGTTGCCGCCTGGACCTGC</t>
  </si>
  <si>
    <t>TGCAGCGGCTGATCATGTCC</t>
  </si>
  <si>
    <t>TAGTTGCAGCGGCTGATCATGTCC</t>
  </si>
  <si>
    <t>AAACGGACATGATCAGCCGCTGCA</t>
  </si>
  <si>
    <t>GATGGTCACCACGCCGAAAC</t>
  </si>
  <si>
    <t>TAGTGATGGTCACCACGCCGAAAC</t>
  </si>
  <si>
    <t>AAACGTTTCGGCGTGGTGACCATC</t>
  </si>
  <si>
    <t>PLES_09651</t>
  </si>
  <si>
    <t>CTCGGGGTTGGCGGCCATCC</t>
  </si>
  <si>
    <t>TAGTCTCGGGGTTGGCGGCCATCC</t>
  </si>
  <si>
    <t>AAACGGATGGCCGCCAACCCCGAG</t>
  </si>
  <si>
    <t>GAGGAAGGCGATGAGGAAGA</t>
  </si>
  <si>
    <t>TAGTGAGGAAGGCGATGAGGAAGA</t>
  </si>
  <si>
    <t>AAACTCTTCCTCATCGCCTTCCTC</t>
  </si>
  <si>
    <t>GGGGAGGACGATACCGACGA</t>
  </si>
  <si>
    <t>TAGTGGGGAGGACGATACCGACGA</t>
  </si>
  <si>
    <t>AAACTCGTCGGTATCGTCCTCCCC</t>
  </si>
  <si>
    <t>CCGAACAGCAGCACCACGCC</t>
  </si>
  <si>
    <t>TAGTCCGAACAGCAGCACCACGCC</t>
  </si>
  <si>
    <t>AAACGGCGTGGTGCTGCTGTTCGG</t>
  </si>
  <si>
    <t>PLES_09661</t>
  </si>
  <si>
    <t>AGGATGGGATCGCGGGACAT</t>
  </si>
  <si>
    <t>TAGTAGGATGGGATCGCGGGACAT</t>
  </si>
  <si>
    <t>AAACATGTCCCGCGATCCCATCCT</t>
  </si>
  <si>
    <t>CGTCGGGCCAGGGCAAACTA</t>
  </si>
  <si>
    <t>TAGTCGTCGGGCCAGGGCAAACTA</t>
  </si>
  <si>
    <t>AAACTAGTTTGCCCTGGCCCGACG</t>
  </si>
  <si>
    <t>GAAGGTGTCGGGGAGCGGCC</t>
  </si>
  <si>
    <t>TAGTGAAGGTGTCGGGGAGCGGCC</t>
  </si>
  <si>
    <t>AAACGGCCGCTCCCCGACACCTTC</t>
  </si>
  <si>
    <t>GGGCGACCAGCAACGCATCG</t>
  </si>
  <si>
    <t>TAGTGGGCGACCAGCAACGCATCG</t>
  </si>
  <si>
    <t>AAACCGATGCGTTGCTGGTCGCCC</t>
  </si>
  <si>
    <t>PLES_09671</t>
  </si>
  <si>
    <t>ATGGGCGCTGGGCGTGATGT</t>
  </si>
  <si>
    <t>TAGTATGGGCGCTGGGCGTGATGT</t>
  </si>
  <si>
    <t>AAACACATCACGCCCAGCGCCCAT</t>
  </si>
  <si>
    <t>ATGGCGGAACCAGACGTACC</t>
  </si>
  <si>
    <t>TAGTATGGCGGAACCAGACGTACC</t>
  </si>
  <si>
    <t>AAACGGTACGTCTGGTTCCGCCAT</t>
  </si>
  <si>
    <t>GACGGTGGCGAAGGCCGGTT</t>
  </si>
  <si>
    <t>TAGTGACGGTGGCGAAGGCCGGTT</t>
  </si>
  <si>
    <t>AAACAACCGGCCTTCGCCACCGTC</t>
  </si>
  <si>
    <t>CGACGAAGCCGTGTACCCAG</t>
  </si>
  <si>
    <t>TAGTCGACGAAGCCGTGTACCCAG</t>
  </si>
  <si>
    <t>AAACCTGGGTACACGGCTTCGTCG</t>
  </si>
  <si>
    <t>PLES_09681</t>
  </si>
  <si>
    <t>GTAGTCGGTACGGTAGCGCA</t>
  </si>
  <si>
    <t>TAGTGTAGTCGGTACGGTAGCGCA</t>
  </si>
  <si>
    <t>AAACTGCGCTACCGTACCGACTAC</t>
  </si>
  <si>
    <t>CCGTCTAGGAAGAGGATATC</t>
  </si>
  <si>
    <t>TAGTCCGTCTAGGAAGAGGATATC</t>
  </si>
  <si>
    <t>AAACGATATCCTCTTCCTAGACGG</t>
  </si>
  <si>
    <t>CACCGGCGGGCGCGGGTCGT</t>
  </si>
  <si>
    <t>TAGTCACCGGCGGGCGCGGGTCGT</t>
  </si>
  <si>
    <t>AAACACGACCCGCGCCCGCCGGTG</t>
  </si>
  <si>
    <t>TCTGGAAGGCGCCGCCCAGC</t>
  </si>
  <si>
    <t>TAGTTCTGGAAGGCGCCGCCCAGC</t>
  </si>
  <si>
    <t>AAACGCTGGGCGGCGCCTTCCAGA</t>
  </si>
  <si>
    <t>PLES_09691</t>
  </si>
  <si>
    <t>proA</t>
  </si>
  <si>
    <t>GTCGAGGACGGACTCGGTCA</t>
  </si>
  <si>
    <t>TAGTGTCGAGGACGGACTCGGTCA</t>
  </si>
  <si>
    <t>AAACTGACCGAGTCCGTCCTCGAC</t>
  </si>
  <si>
    <t>CGCGGGCATCGCGGCCAAGG</t>
  </si>
  <si>
    <t>TAGTCGCGGGCATCGCGGCCAAGG</t>
  </si>
  <si>
    <t>AAACCCTTGGCCGCGATGCCCGCG</t>
  </si>
  <si>
    <t>GCGCGCGAGCAACCGCGAGG</t>
  </si>
  <si>
    <t>TAGTGCGCGCGAGCAACCGCGAGG</t>
  </si>
  <si>
    <t>AAACCCTCGCGGTTGCTCGCGCGC</t>
  </si>
  <si>
    <t>GCGGTTCTTCTGCGCGGTGG</t>
  </si>
  <si>
    <t>TAGTGCGGTTCTTCTGCGCGGTGG</t>
  </si>
  <si>
    <t>AAACCCACCGCGCAGAAGAACCGC</t>
  </si>
  <si>
    <t>PLES_09701</t>
  </si>
  <si>
    <t>nadD</t>
  </si>
  <si>
    <t>GGTCGAAAGTGCCGCCGAAC</t>
  </si>
  <si>
    <t>TAGTGGTCGAAAGTGCCGCCGAAC</t>
  </si>
  <si>
    <t>AAACGTTCGGCGGCACTTTCGACC</t>
  </si>
  <si>
    <t>GCATATGTCCGATATGCACG</t>
  </si>
  <si>
    <t>TAGTGCATATGTCCGATATGCACG</t>
  </si>
  <si>
    <t>AAACCGTGCATATCGGACATATGC</t>
  </si>
  <si>
    <t>GCGGCCGCGCATTGGGCAGC</t>
  </si>
  <si>
    <t>TAGTGCGGCCGCGCATTGGGCAGC</t>
  </si>
  <si>
    <t>AAACGCTGCCCAATGCGCGGCCGC</t>
  </si>
  <si>
    <t>ACCTGCGGGGTTTCCCGGTG</t>
  </si>
  <si>
    <t>TAGTACCTGCGGGGTTTCCCGGTG</t>
  </si>
  <si>
    <t>AAACCACCGGGAAACCCCGCAGGT</t>
  </si>
  <si>
    <t>PLES_09711</t>
  </si>
  <si>
    <t>GGCCACTTGGACGAGTTGTT</t>
  </si>
  <si>
    <t>TAGTGGCCACTTGGACGAGTTGTT</t>
  </si>
  <si>
    <t>AAACAACAACTCGTCCAAGTGGCC</t>
  </si>
  <si>
    <t>GAGGTCTTCCAGGGCATCGA</t>
  </si>
  <si>
    <t>TAGTGAGGTCTTCCAGGGCATCGA</t>
  </si>
  <si>
    <t>AAACTCGATGCCCTGGAAGACCTC</t>
  </si>
  <si>
    <t>ATCGAGGGTCACGATGTCCT</t>
  </si>
  <si>
    <t>TAGTATCGAGGGTCACGATGTCCT</t>
  </si>
  <si>
    <t>AAACAGGACATCGTGACCCTCGAT</t>
  </si>
  <si>
    <t>GCAGGCGATCACCATGTAGT</t>
  </si>
  <si>
    <t>TAGTGCAGGCGATCACCATGTAGT</t>
  </si>
  <si>
    <t>AAACACTACATGGTGATCGCCTGC</t>
  </si>
  <si>
    <t>PLES_09721</t>
  </si>
  <si>
    <t>TGCGCGAGCCAACCGCGATC</t>
  </si>
  <si>
    <t>TAGTTGCGCGAGCCAACCGCGATC</t>
  </si>
  <si>
    <t>AAACGATCGCGGTTGGCTCGCGCA</t>
  </si>
  <si>
    <t>CAGCCTTCCTCGACCCAGCG</t>
  </si>
  <si>
    <t>TAGTCAGCCTTCCTCGACCCAGCG</t>
  </si>
  <si>
    <t>AAACCGCTGGGTCGAGGAAGGCTG</t>
  </si>
  <si>
    <t>CGAGAGACAGCTCGGCCGGC</t>
  </si>
  <si>
    <t>TAGTCGAGAGACAGCTCGGCCGGC</t>
  </si>
  <si>
    <t>AAACGCCGGCCGAGCTGTCTCTCG</t>
  </si>
  <si>
    <t>TCTTGCCGCGGGTGTTGAGC</t>
  </si>
  <si>
    <t>TAGTTCTTGCCGCGGGTGTTGAGC</t>
  </si>
  <si>
    <t>AAACGCTCAACACCCGCGGCAAGA</t>
  </si>
  <si>
    <t>PLES_09731</t>
  </si>
  <si>
    <t>pbpA</t>
  </si>
  <si>
    <t>TCTTTCAGGTGGATCGGCTG</t>
  </si>
  <si>
    <t>TAGTTCTTTCAGGTGGATCGGCTG</t>
  </si>
  <si>
    <t>AAACCAGCCGATCCACCTGAAAGA</t>
  </si>
  <si>
    <t>CCAGGCGGGCGTCTTTCTCG</t>
  </si>
  <si>
    <t>TAGTCCAGGCGGGCGTCTTTCTCG</t>
  </si>
  <si>
    <t>AAACCGAGAAAGACGCCCGCCTGG</t>
  </si>
  <si>
    <t>CGTACTGGGTCACCTGCAGG</t>
  </si>
  <si>
    <t>TAGTCGTACTGGGTCACCTGCAGG</t>
  </si>
  <si>
    <t>AAACCCTGCAGGTGACCCAGTACG</t>
  </si>
  <si>
    <t>TGTTCTCCGACAGCGTCGAA</t>
  </si>
  <si>
    <t>TAGTTGTTCTCCGACAGCGTCGAA</t>
  </si>
  <si>
    <t>AAACTTCGACGCTGTCGGAGAACA</t>
  </si>
  <si>
    <t>PLES_09741</t>
  </si>
  <si>
    <t>rodA</t>
  </si>
  <si>
    <t>GTGCAGGCGCTGCAACAGGC</t>
  </si>
  <si>
    <t>TAGTGTGCAGGCGCTGCAACAGGC</t>
  </si>
  <si>
    <t>AAACGCCTGTTGCAGCGCCTGCAC</t>
  </si>
  <si>
    <t>ATAGAGGACGAACAGGCCGG</t>
  </si>
  <si>
    <t>TAGTATAGAGGACGAACAGGCCGG</t>
  </si>
  <si>
    <t>AAACCCGGCCTGTTCGTCCTCTAT</t>
  </si>
  <si>
    <t>CAGTCCCAGGCCGAACGAGG</t>
  </si>
  <si>
    <t>TAGTCAGTCCCAGGCCGAACGAGG</t>
  </si>
  <si>
    <t>AAACCCTCGTTCGGCCTGGGACTG</t>
  </si>
  <si>
    <t>CATGAAGCGCGGCTCGATCT</t>
  </si>
  <si>
    <t>TAGTCATGAAGCGCGGCTCGATCT</t>
  </si>
  <si>
    <t>AAACAGATCGAGCCGCGCTTCATG</t>
  </si>
  <si>
    <t>PLES_09751</t>
  </si>
  <si>
    <t>sltB1</t>
  </si>
  <si>
    <t>GCCGACCCATTGGACGCCCC</t>
  </si>
  <si>
    <t>TAGTGCCGACCCATTGGACGCCCC</t>
  </si>
  <si>
    <t>AAACGGGGCGTCCAATGGGTCGGC</t>
  </si>
  <si>
    <t>CCCGGACAGGCCAATGACGC</t>
  </si>
  <si>
    <t>TAGTCCCGGACAGGCCAATGACGC</t>
  </si>
  <si>
    <t>AAACGCGTCATTGGCCTGTCCGGG</t>
  </si>
  <si>
    <t>GCCGTCGTAGTCCCCCGCCT</t>
  </si>
  <si>
    <t>TAGTGCCGTCGTAGTCCCCCGCCT</t>
  </si>
  <si>
    <t>AAACAGGCGGGGGACTACGACGGC</t>
  </si>
  <si>
    <t>CTGACGAACTCGGCCACTTG</t>
  </si>
  <si>
    <t>TAGTCTGACGAACTCGGCCACTTG</t>
  </si>
  <si>
    <t>AAACCAAGTGGCCGAGTTCGTCAG</t>
  </si>
  <si>
    <t>PLES_09761</t>
  </si>
  <si>
    <t>CGGGCAGGATCAGGGAGGAG</t>
  </si>
  <si>
    <t>TAGTCGGGCAGGATCAGGGAGGAG</t>
  </si>
  <si>
    <t>AAACCTCCTCCCTGATCCTGCCCG</t>
  </si>
  <si>
    <t>CAGCCCGAGGCCGCAGACGG</t>
  </si>
  <si>
    <t>TAGTCAGCCCGAGGCCGCAGACGG</t>
  </si>
  <si>
    <t>AAACCCGTCTGCGGCCTCGGGCTG</t>
  </si>
  <si>
    <t>GGAGCAACTGCTCAACAGCA</t>
  </si>
  <si>
    <t>TAGTGGAGCAACTGCTCAACAGCA</t>
  </si>
  <si>
    <t>AAACTGCTGTTGAGCAGTTGCTCC</t>
  </si>
  <si>
    <t>CGGCTGCTGGGGCGCCTTGC</t>
  </si>
  <si>
    <t>TAGTCGGCTGCTGGGGCGCCTTGC</t>
  </si>
  <si>
    <t>AAACGCAAGGCGCCCCAGCAGCCG</t>
  </si>
  <si>
    <t>PLES_09771</t>
  </si>
  <si>
    <t>dacC</t>
  </si>
  <si>
    <t>TGACAAGCGTTTCGCGATAG</t>
  </si>
  <si>
    <t>TAGTTGACAAGCGTTTCGCGATAG</t>
  </si>
  <si>
    <t>AAACCTATCGCGAAACGCTTGTCA</t>
  </si>
  <si>
    <t>CAGCCGTAGGGGCGATGAAC</t>
  </si>
  <si>
    <t>TAGTCAGCCGTAGGGGCGATGAAC</t>
  </si>
  <si>
    <t>AAACGTTCATCGCCCCTACGGCTG</t>
  </si>
  <si>
    <t>TTGCGGCGGCGCCGGAACCA</t>
  </si>
  <si>
    <t>TAGTTTGCGGCGGCGCCGGAACCA</t>
  </si>
  <si>
    <t>AAACTGGTTCCGGCGCCGCCGCAA</t>
  </si>
  <si>
    <t>CATCAGGACGTACGACTTGG</t>
  </si>
  <si>
    <t>TAGTCATCAGGACGTACGACTTGG</t>
  </si>
  <si>
    <t>AAACCCAAGTCGTACGTCCTGATG</t>
  </si>
  <si>
    <t>PLES_09781</t>
  </si>
  <si>
    <t>GGGTTGAACGTCAGGAGTAT</t>
  </si>
  <si>
    <t>TAGTGGGTTGAACGTCAGGAGTAT</t>
  </si>
  <si>
    <t>AAACATACTCCTGACGTTCAACCC</t>
  </si>
  <si>
    <t>CAGGGGAATTCGATTTTCGG</t>
  </si>
  <si>
    <t>TAGTCAGGGGAATTCGATTTTCGG</t>
  </si>
  <si>
    <t>AAACCCGAAAATCGAATTCCCCTG</t>
  </si>
  <si>
    <t>GCGTCGCCGATCACCTTGAT</t>
  </si>
  <si>
    <t>TAGTGCGTCGCCGATCACCTTGAT</t>
  </si>
  <si>
    <t>AAACATCAAGGTGATCGGCGACGC</t>
  </si>
  <si>
    <t>CAGGTCGGAGAAACCTTCGC</t>
  </si>
  <si>
    <t>TAGTCAGGTCGGAGAAACCTTCGC</t>
  </si>
  <si>
    <t>AAACGCGAAGGTTTCTCCGACCTG</t>
  </si>
  <si>
    <t>PLES_09791</t>
  </si>
  <si>
    <t>lipB</t>
  </si>
  <si>
    <t>AGGGAACCTCGCCGAGCTCA</t>
  </si>
  <si>
    <t>TAGTAGGGAACCTCGCCGAGCTCA</t>
  </si>
  <si>
    <t>AAACTGAGCTCGGCGAGGTTCCCT</t>
  </si>
  <si>
    <t>GGCATGCCAGGTCGGTTCGT</t>
  </si>
  <si>
    <t>TAGTGGCATGCCAGGTCGGTTCGT</t>
  </si>
  <si>
    <t>AAACACGAACCGACCTGGCATGCC</t>
  </si>
  <si>
    <t>CATTACCGATTTGTCGCGTT</t>
  </si>
  <si>
    <t>TAGTCATTACCGATTTGTCGCGTT</t>
  </si>
  <si>
    <t>AAACAACGCGACAAATCGGTAATG</t>
  </si>
  <si>
    <t>CGCAGGGTGCTGCAACAGCC</t>
  </si>
  <si>
    <t>TAGTCGCAGGGTGCTGCAACAGCC</t>
  </si>
  <si>
    <t>AAACGGCTGTTGCAGCACCCTGCG</t>
  </si>
  <si>
    <t>PLES_09801</t>
  </si>
  <si>
    <t>lis</t>
  </si>
  <si>
    <t>CTTGCCCGGCTTGGCTTCTC</t>
  </si>
  <si>
    <t>TAGTCTTGCCCGGCTTGGCTTCTC</t>
  </si>
  <si>
    <t>AAACGAGAAGCCAAGCCGGGCAAG</t>
  </si>
  <si>
    <t>TCGGTGGGAATGATCTTCAC</t>
  </si>
  <si>
    <t>TAGTTCGGTGGGAATGATCTTCAC</t>
  </si>
  <si>
    <t>AAACGTGAAGATCATTCCCACCGA</t>
  </si>
  <si>
    <t>CGGATCCAGTCGGGTTTCTT</t>
  </si>
  <si>
    <t>TAGTCGGATCCAGTCGGGTTTCTT</t>
  </si>
  <si>
    <t>AAACAAGAAACCCGACTGGATCCG</t>
  </si>
  <si>
    <t>GGGAAACCGGGATGCGCACG</t>
  </si>
  <si>
    <t>TAGTGGGAAACCGGGATGCGCACG</t>
  </si>
  <si>
    <t>AAACCGTGCGCATCCCGGTTTCCC</t>
  </si>
  <si>
    <t>PLES_09811</t>
  </si>
  <si>
    <t>CAGGGATTGGGAGGTGGGGA</t>
  </si>
  <si>
    <t>TAGTCAGGGATTGGGAGGTGGGGA</t>
  </si>
  <si>
    <t>AAACTCCCCACCTCCCAATCCCTG</t>
  </si>
  <si>
    <t>ACTGTCGACCACTTCGAGAA</t>
  </si>
  <si>
    <t>TAGTACTGTCGACCACTTCGAGAA</t>
  </si>
  <si>
    <t>AAACTTCTCGAAGTGGTCGACAGT</t>
  </si>
  <si>
    <t>GCGCGAGATTGTCCGCGGCG</t>
  </si>
  <si>
    <t>TAGTGCGCGAGATTGTCCGCGGCG</t>
  </si>
  <si>
    <t>AAACCGCCGCGGACAATCTCGCGC</t>
  </si>
  <si>
    <t>ATATGCCCGCTGACCGCGGA</t>
  </si>
  <si>
    <t>TAGTATATGCCCGCTGACCGCGGA</t>
  </si>
  <si>
    <t>AAACTCCGCGGTCAGCGGGCATAT</t>
  </si>
  <si>
    <t>PLES_09821</t>
  </si>
  <si>
    <t>ACGAAGGCATAGCGGCTCAT</t>
  </si>
  <si>
    <t>TAGTACGAAGGCATAGCGGCTCAT</t>
  </si>
  <si>
    <t>AAACATGAGCCGCTATGCCTTCGT</t>
  </si>
  <si>
    <t>GGCGATATCCAGGACATCGG</t>
  </si>
  <si>
    <t>TAGTGGCGATATCCAGGACATCGG</t>
  </si>
  <si>
    <t>AAACCCGATGTCCTGGATATCGCC</t>
  </si>
  <si>
    <t>CTGCGGATTCCACTCCAGGT</t>
  </si>
  <si>
    <t>TAGTCTGCGGATTCCACTCCAGGT</t>
  </si>
  <si>
    <t>AAACACCTGGAGTGGAATCCGCAG</t>
  </si>
  <si>
    <t>CGGCCAACCGTGCAACAAGA</t>
  </si>
  <si>
    <t>TAGTCGGCCAACCGTGCAACAAGA</t>
  </si>
  <si>
    <t>AAACTCTTGTTGCACGGTTGGCCG</t>
  </si>
  <si>
    <t>PLES_09831</t>
  </si>
  <si>
    <t>TCAGCAGGGCGGATCGTTCG</t>
  </si>
  <si>
    <t>TAGTTCAGCAGGGCGGATCGTTCG</t>
  </si>
  <si>
    <t>AAACCGAACGATCCGCCCTGCTGA</t>
  </si>
  <si>
    <t>GCCAAGCCCCATGGCGACGA</t>
  </si>
  <si>
    <t>TAGTGCCAAGCCCCATGGCGACGA</t>
  </si>
  <si>
    <t>AAACTCGTCGCCATGGGGCTTGGC</t>
  </si>
  <si>
    <t>TCTGCGCGCACGCGCTGGAG</t>
  </si>
  <si>
    <t>TAGTTCTGCGCGCACGCGCTGGAG</t>
  </si>
  <si>
    <t>AAACCTCCAGCGCGTGCGCGCAGA</t>
  </si>
  <si>
    <t>GGCTGGTTGTATTCGACTGT</t>
  </si>
  <si>
    <t>TAGTGGCTGGTTGTATTCGACTGT</t>
  </si>
  <si>
    <t>AAACACAGTCGAATACAACCAGCC</t>
  </si>
  <si>
    <t>PLES_09851</t>
  </si>
  <si>
    <t>CCGCTTGCTTTTCTTTGCCA</t>
  </si>
  <si>
    <t>TAGTCCGCTTGCTTTTCTTTGCCA</t>
  </si>
  <si>
    <t>AAACTGGCAAAGAAAAGCAAGCGG</t>
  </si>
  <si>
    <t>ACCAGGGATTTGGCCTTGTT</t>
  </si>
  <si>
    <t>TAGTACCAGGGATTTGGCCTTGTT</t>
  </si>
  <si>
    <t>AAACAACAAGGCCAAATCCCTGGT</t>
  </si>
  <si>
    <t>GCGGCTGCGGAACAGTGGCT</t>
  </si>
  <si>
    <t>TAGTGCGGCTGCGGAACAGTGGCT</t>
  </si>
  <si>
    <t>AAACAGCCACTGTTCCGCAGCCGC</t>
  </si>
  <si>
    <t>TGCCTTTCTTCGCCTGTTCC</t>
  </si>
  <si>
    <t>TAGTTGCCTTTCTTCGCCTGTTCC</t>
  </si>
  <si>
    <t>AAACGGAACAGGCGAAGAAAGGCA</t>
  </si>
  <si>
    <t>PLES_09861</t>
  </si>
  <si>
    <t>holA</t>
  </si>
  <si>
    <t>TGCGCGGGAGTCAGCTTCAT</t>
  </si>
  <si>
    <t>TAGTTGCGCGGGAGTCAGCTTCAT</t>
  </si>
  <si>
    <t>AAACATGAAGCTGACTCCCGCGCA</t>
  </si>
  <si>
    <t>CAGGGGGCCCTGGAGGTGCT</t>
  </si>
  <si>
    <t>TAGTCAGGGGGCCCTGGAGGTGCT</t>
  </si>
  <si>
    <t>AAACAGCACCTCCAGGGCCCCCTG</t>
  </si>
  <si>
    <t>TCGCCGCTGACGACATAGAC</t>
  </si>
  <si>
    <t>TAGTTCGCCGCTGACGACATAGAC</t>
  </si>
  <si>
    <t>AAACGTCTATGTCGTCAGCGGCGA</t>
  </si>
  <si>
    <t>CAGGCTTCCTGGCAGAGCAG</t>
  </si>
  <si>
    <t>TAGTCAGGCTTCCTGGCAGAGCAG</t>
  </si>
  <si>
    <t>AAACCTGCTCTGCCAGGAAGCCTG</t>
  </si>
  <si>
    <t>PLES_09871</t>
  </si>
  <si>
    <t>CATACCGATCAGCGCGGCGC</t>
  </si>
  <si>
    <t>TAGTCATACCGATCAGCGCGGCGC</t>
  </si>
  <si>
    <t>AAACGCGCCGCGCTGATCGGTATG</t>
  </si>
  <si>
    <t>GAAGCCGCAGGCGGCCAGCA</t>
  </si>
  <si>
    <t>TAGTGAAGCCGCAGGCGGCCAGCA</t>
  </si>
  <si>
    <t>AAACTGCTGGCCGCCTGCGGCTTC</t>
  </si>
  <si>
    <t>CATCGCCCAGGCCGCGCAGT</t>
  </si>
  <si>
    <t>TAGTCATCGCCCAGGCCGCGCAGT</t>
  </si>
  <si>
    <t>AAACACTGCGCGGCCTGGGCGATG</t>
  </si>
  <si>
    <t>TTCGCGCACGGTCGGGCCGT</t>
  </si>
  <si>
    <t>TAGTTTCGCGCACGGTCGGGCCGT</t>
  </si>
  <si>
    <t>AAACACGGCCCGACCGTGCGCGAA</t>
  </si>
  <si>
    <t>PLES_09881</t>
  </si>
  <si>
    <t>leuS</t>
  </si>
  <si>
    <t>TGGCTGATATTGCTCGTGCA</t>
  </si>
  <si>
    <t>TAGTTGGCTGATATTGCTCGTGCA</t>
  </si>
  <si>
    <t>AAACTGCACGAGCAATATCAGCCA</t>
  </si>
  <si>
    <t>GCCTGGGTTTCGATCTCGAG</t>
  </si>
  <si>
    <t>TAGTGCCTGGGTTTCGATCTCGAG</t>
  </si>
  <si>
    <t>AAACCTCGAGATCGAAACCCAGGC</t>
  </si>
  <si>
    <t>GTGTTCTTTCCAGTAGTTCT</t>
  </si>
  <si>
    <t>TAGTGTGTTCTTTCCAGTAGTTCT</t>
  </si>
  <si>
    <t>AAACAGAACTACTGGAAAGAACAC</t>
  </si>
  <si>
    <t>GCTCCCTGACGAGGAAGGAC</t>
  </si>
  <si>
    <t>TAGTGCTCCCTGACGAGGAAGGAC</t>
  </si>
  <si>
    <t>AAACGTCCTTCCTCGTCAGGGAGC</t>
  </si>
  <si>
    <t>PLES_09891</t>
  </si>
  <si>
    <t>ATCCGCTTCATCCAGAGCCA</t>
  </si>
  <si>
    <t>TAGTATCCGCTTCATCCAGAGCCA</t>
  </si>
  <si>
    <t>AAACTGGCTCTGGATGAAGCGGAT</t>
  </si>
  <si>
    <t>ATGCTCGTCACGCAGGCGCT</t>
  </si>
  <si>
    <t>TAGTATGCTCGTCACGCAGGCGCT</t>
  </si>
  <si>
    <t>AAACAGCGCCTGCGTGACGAGCAT</t>
  </si>
  <si>
    <t>CCACGCAACTCAAGCTCCGT</t>
  </si>
  <si>
    <t>TAGTCCACGCAACTCAAGCTCCGT</t>
  </si>
  <si>
    <t>AAACACGGAGCTTGAGTTGCGTGG</t>
  </si>
  <si>
    <t>CGCGCAACCAGTGCAGGTCC</t>
  </si>
  <si>
    <t>TAGTCGCGCAACCAGTGCAGGTCC</t>
  </si>
  <si>
    <t>AAACGGACCTGCACTGGTTGCGCG</t>
  </si>
  <si>
    <t>PLES_09901</t>
  </si>
  <si>
    <t>TGCTTGAAGAAATAACGGAT</t>
  </si>
  <si>
    <t>TAGTTGCTTGAAGAAATAACGGAT</t>
  </si>
  <si>
    <t>AAACATCCGTTATTTCTTCAAGCA</t>
  </si>
  <si>
    <t>AGCAGCAACAGGCCGCCCGG</t>
  </si>
  <si>
    <t>TAGTAGCAGCAACAGGCCGCCCGG</t>
  </si>
  <si>
    <t>AAACCCGGGCGGCCTGTTGCTGCT</t>
  </si>
  <si>
    <t>CCGCGCCAGCCGCGGTCGGC</t>
  </si>
  <si>
    <t>TAGTCCGCGCCAGCCGCGGTCGGC</t>
  </si>
  <si>
    <t>AAACGCCGACCGCGGCTGGCGCGG</t>
  </si>
  <si>
    <t>CCCATCCACTCCACGCTGAG</t>
  </si>
  <si>
    <t>TAGTCCCATCCACTCCACGCTGAG</t>
  </si>
  <si>
    <t>AAACCTCAGCGTGGAGTGGATGGG</t>
  </si>
  <si>
    <t>PLES_09911</t>
  </si>
  <si>
    <t>lnt</t>
  </si>
  <si>
    <t>AGCAGGTGTCCGGGCCAGCC</t>
  </si>
  <si>
    <t>TAGTAGCAGGTGTCCGGGCCAGCC</t>
  </si>
  <si>
    <t>AAACGGCTGGCCCGGACACCTGCT</t>
  </si>
  <si>
    <t>AGTCGAAGGGCGCCAGGGCC</t>
  </si>
  <si>
    <t>TAGTAGTCGAAGGGCGCCAGGGCC</t>
  </si>
  <si>
    <t>AAACGGCCCTGGCGCCCTTCGACT</t>
  </si>
  <si>
    <t>GCGATCGAGAGGATCGCCAG</t>
  </si>
  <si>
    <t>TAGTGCGATCGAGAGGATCGCCAG</t>
  </si>
  <si>
    <t>AAACCTGGCGATCCTCTCGATCGC</t>
  </si>
  <si>
    <t>GCGCAAGCCGAGATAGAGCA</t>
  </si>
  <si>
    <t>TAGTGCGCAAGCCGAGATAGAGCA</t>
  </si>
  <si>
    <t>AAACTGCTCTATCTCGGCTTGCGC</t>
  </si>
  <si>
    <t>PLES_09921</t>
  </si>
  <si>
    <t>ACTTGTGCCCGTTGCTCGAT</t>
  </si>
  <si>
    <t>TAGTACTTGTGCCCGTTGCTCGAT</t>
  </si>
  <si>
    <t>AAACATCGAGCAACGGGCACAAGT</t>
  </si>
  <si>
    <t>CTGGGTGATCTTGTCCAGCC</t>
  </si>
  <si>
    <t>TAGTCTGGGTGATCTTGTCCAGCC</t>
  </si>
  <si>
    <t>AAACGGCTGGACAAGATCACCCAG</t>
  </si>
  <si>
    <t>CTGGCGGTTTCTCGGCTCGT</t>
  </si>
  <si>
    <t>TAGTCTGGCGGTTTCTCGGCTCGT</t>
  </si>
  <si>
    <t>AAACACGAGCCGAGAAACCGCCAG</t>
  </si>
  <si>
    <t>GTCCAGCAGCTTGTTGTCGT</t>
  </si>
  <si>
    <t>TAGTGTCCAGCAGCTTGTTGTCGT</t>
  </si>
  <si>
    <t>AAACACGACAACAAGCTGCTGGAC</t>
  </si>
  <si>
    <t>PLES_09931</t>
  </si>
  <si>
    <t>TTCGGAGGGCAGGTCCGGGG</t>
  </si>
  <si>
    <t>TAGTTTCGGAGGGCAGGTCCGGGG</t>
  </si>
  <si>
    <t>AAACCCCCGGACCTGCCCTCCGAA</t>
  </si>
  <si>
    <t>GGGCCAGTTCGCACCAGGCG</t>
  </si>
  <si>
    <t>TAGTGGGCCAGTTCGCACCAGGCG</t>
  </si>
  <si>
    <t>AAACCGCCTGGTGCGAACTGGCCC</t>
  </si>
  <si>
    <t>CGACTCCGGACGCTGGCGCA</t>
  </si>
  <si>
    <t>TAGTCGACTCCGGACGCTGGCGCA</t>
  </si>
  <si>
    <t>AAACTGCGCCAGCGTCCGGAGTCG</t>
  </si>
  <si>
    <t>GGCCTCGTCCACCAGGCGGA</t>
  </si>
  <si>
    <t>TAGTGGCCTCGTCCACCAGGCGGA</t>
  </si>
  <si>
    <t>AAACTCCGCCTGGTGGACGAGGCC</t>
  </si>
  <si>
    <t>PLES_09941</t>
  </si>
  <si>
    <t>AAGTTCCTGGGGGGCGTTCA</t>
  </si>
  <si>
    <t>TAGTAAGTTCCTGGGGGGCGTTCA</t>
  </si>
  <si>
    <t>AAACTGAACGCCCCCCAGGAACTT</t>
  </si>
  <si>
    <t>GCAAAGTGTCGCGAAGCTGC</t>
  </si>
  <si>
    <t>TAGTGCAAAGTGTCGCGAAGCTGC</t>
  </si>
  <si>
    <t>AAACGCAGCTTCGCGACACTTTGC</t>
  </si>
  <si>
    <t>CGAGGCGTTTCTCGATCTGG</t>
  </si>
  <si>
    <t>TAGTCGAGGCGTTTCTCGATCTGG</t>
  </si>
  <si>
    <t>AAACCCAGATCGAGAAACGCCTCG</t>
  </si>
  <si>
    <t>CGAACTGGTTGCCGCGGTTG</t>
  </si>
  <si>
    <t>TAGTCGAACTGGTTGCCGCGGTTG</t>
  </si>
  <si>
    <t>AAACCAACCGCGGCAACCAGTTCG</t>
  </si>
  <si>
    <t>PLES_09951</t>
  </si>
  <si>
    <t>GGTTTCGATGAAAAGCTTCT</t>
  </si>
  <si>
    <t>TAGTGGTTTCGATGAAAAGCTTCT</t>
  </si>
  <si>
    <t>AAACAGAAGCTTTTCATCGAAACC</t>
  </si>
  <si>
    <t>CTCGTTCATCTGGCAGCCGT</t>
  </si>
  <si>
    <t>TAGTCTCGTTCATCTGGCAGCCGT</t>
  </si>
  <si>
    <t>AAACACGGCTGCCAGATGAACGAG</t>
  </si>
  <si>
    <t>GGGCTTGGTGTTCACCGAGC</t>
  </si>
  <si>
    <t>TAGTGGGCTTGGTGTTCACCGAGC</t>
  </si>
  <si>
    <t>AAACGCTCGGTGAACACCAAGCCC</t>
  </si>
  <si>
    <t>CGGCGTTTTCGGTCACCTCG</t>
  </si>
  <si>
    <t>TAGTCGGCGTTTTCGGTCACCTCG</t>
  </si>
  <si>
    <t>AAACCGAGGTGACCGAAAACGCCG</t>
  </si>
  <si>
    <t>PLES_09961</t>
  </si>
  <si>
    <t>GGGGTTTTCGCGCTTGTTCA</t>
  </si>
  <si>
    <t>TAGTGGGGTTTTCGCGCTTGTTCA</t>
  </si>
  <si>
    <t>AAACTGAACAAGCGCGAAAACCCC</t>
  </si>
  <si>
    <t>AGGAAAATCACCTTGTAGAT</t>
  </si>
  <si>
    <t>TAGTAGGAAAATCACCTTGTAGAT</t>
  </si>
  <si>
    <t>AAACATCTACAAGGTGATTTTCCT</t>
  </si>
  <si>
    <t>ACATCTCGAAGACCTGGCCC</t>
  </si>
  <si>
    <t>TAGTACATCTCGAAGACCTGGCCC</t>
  </si>
  <si>
    <t>AAACGGGCCAGGTCTTCGAGATGT</t>
  </si>
  <si>
    <t>GGAAGCCCCACAGATCGCTC</t>
  </si>
  <si>
    <t>TAGTGGAAGCCCCACAGATCGCTC</t>
  </si>
  <si>
    <t>AAACGAGCGATCTGTGGGGCTTCC</t>
  </si>
  <si>
    <t>PLES_09971</t>
  </si>
  <si>
    <t>GGGCGAGGGTGCGGCCGGTA</t>
  </si>
  <si>
    <t>TAGTGGGCGAGGGTGCGGCCGGTA</t>
  </si>
  <si>
    <t>AAACTACCGGCCGCACCCTCGCCC</t>
  </si>
  <si>
    <t>GAGGATCAACAGGCAACCCA</t>
  </si>
  <si>
    <t>TAGTGAGGATCAACAGGCAACCCA</t>
  </si>
  <si>
    <t>AAACTGGGTTGCCTGTTGATCCTC</t>
  </si>
  <si>
    <t>CCTCCCGCCTGCGCGAGCAG</t>
  </si>
  <si>
    <t>TAGTCCTCCCGCCTGCGCGAGCAG</t>
  </si>
  <si>
    <t>AAACCTGCTCGCGCAGGCGGGAGG</t>
  </si>
  <si>
    <t>AGCGCGCAGCGGCCGGTCGC</t>
  </si>
  <si>
    <t>TAGTAGCGCGCAGCGGCCGGTCGC</t>
  </si>
  <si>
    <t>AAACGCGACCGGCCGCTGCGCGCT</t>
  </si>
  <si>
    <t>PLES_09981</t>
  </si>
  <si>
    <t>hemL</t>
  </si>
  <si>
    <t>CAGCGTTTCGGAACGGGACA</t>
  </si>
  <si>
    <t>TAGTCAGCGTTTCGGAACGGGACA</t>
  </si>
  <si>
    <t>AAACTGTCCCGTTCCGAAACGCTG</t>
  </si>
  <si>
    <t>CCCGCCGGGAATGTGTTTCT</t>
  </si>
  <si>
    <t>TAGTCCCGCCGGGAATGTGTTTCT</t>
  </si>
  <si>
    <t>AAACAGAAACACATTCCCGGCGGG</t>
  </si>
  <si>
    <t>GCTCTTGAAGGCGCGCACCG</t>
  </si>
  <si>
    <t>TAGTGCTCTTGAAGGCGCGCACCG</t>
  </si>
  <si>
    <t>AAACCGGTGCGCGCCTTCAAGAGC</t>
  </si>
  <si>
    <t>GGCGTGCTTGAAGAACAGCG</t>
  </si>
  <si>
    <t>TAGTGGCGTGCTTGAAGAACAGCG</t>
  </si>
  <si>
    <t>AAACCGCTGTTCTTCAAGCACGCC</t>
  </si>
  <si>
    <t>PLES_09991</t>
  </si>
  <si>
    <t>thiE</t>
  </si>
  <si>
    <t>TACAGGCCGCGCAGTTTCAT</t>
  </si>
  <si>
    <t>TAGTTACAGGCCGCGCAGTTTCAT</t>
  </si>
  <si>
    <t>AAACATGAAACTGCGCGGCCTGTA</t>
  </si>
  <si>
    <t>GTCGTCCAGTAGCTGGCTAT</t>
  </si>
  <si>
    <t>TAGTGTCGTCCAGTAGCTGGCTAT</t>
  </si>
  <si>
    <t>AAACATAGCCAGCTACTGGACGAC</t>
  </si>
  <si>
    <t>CTTCGACGTAGGGCAGCAGG</t>
  </si>
  <si>
    <t>TAGTCTTCGACGTAGGGCAGCAGG</t>
  </si>
  <si>
    <t>AAACCCTGCTGCCCTACGTCGAAG</t>
  </si>
  <si>
    <t>GCGCGCGCCTCCGCGGAGCG</t>
  </si>
  <si>
    <t>TAGTGCGCGCGCCTCCGCGGAGCG</t>
  </si>
  <si>
    <t>AAACCGCTCCGCGGAGGCGCGCGC</t>
  </si>
  <si>
    <t>PLES_10001</t>
  </si>
  <si>
    <t>thiD</t>
  </si>
  <si>
    <t>GCGGGAAGTCGGTGTTTTCA</t>
  </si>
  <si>
    <t>TAGTGCGGGAAGTCGGTGTTTTCA</t>
  </si>
  <si>
    <t>AAACTGAAAACACCGACTTCCCGC</t>
  </si>
  <si>
    <t>CGGACAGGCAGAGCACTACG</t>
  </si>
  <si>
    <t>TAGTCGGACAGGCAGAGCACTACG</t>
  </si>
  <si>
    <t>AAACCGTAGTGCTCTGCCTGTCCG</t>
  </si>
  <si>
    <t>GCCACCACTGGGGTCGTGAC</t>
  </si>
  <si>
    <t>TAGTGCCACCACTGGGGTCGTGAC</t>
  </si>
  <si>
    <t>AAACGTCACGACCCCAGTGGTGGC</t>
  </si>
  <si>
    <t>TTCGATGTCGGCTTGCAGTC</t>
  </si>
  <si>
    <t>TAGTTTCGATGTCGGCTTGCAGTC</t>
  </si>
  <si>
    <t>AAACGACTGCAAGCCGACATCGAA</t>
  </si>
  <si>
    <t>PLES_10011</t>
  </si>
  <si>
    <t>ladS</t>
  </si>
  <si>
    <t>CTCACCGCACCCGCCAGGCA</t>
  </si>
  <si>
    <t>TAGTCTCACCGCACCCGCCAGGCA</t>
  </si>
  <si>
    <t>AAACTGCCTGGCGGGTGCGGTGAG</t>
  </si>
  <si>
    <t>ACGTCGATGGACTGCCCCAG</t>
  </si>
  <si>
    <t>TAGTACGTCGATGGACTGCCCCAG</t>
  </si>
  <si>
    <t>AAACCTGGGGCAGTCCATCGACGT</t>
  </si>
  <si>
    <t>CGAGGTGATGTCGTTGATAT</t>
  </si>
  <si>
    <t>TAGTCGAGGTGATGTCGTTGATAT</t>
  </si>
  <si>
    <t>AAACATATCAACGACATCACCTCG</t>
  </si>
  <si>
    <t>GCGGCGGAAGCTGCTGTCGA</t>
  </si>
  <si>
    <t>TAGTGCGGCGGAAGCTGCTGTCGA</t>
  </si>
  <si>
    <t>AAACTCGACAGCAGCTTCCGCCGC</t>
  </si>
  <si>
    <t>PLES_10021</t>
  </si>
  <si>
    <t>ATCGCGTTGCAGGCGGCGTT</t>
  </si>
  <si>
    <t>TAGTATCGCGTTGCAGGCGGCGTT</t>
  </si>
  <si>
    <t>AAACAACGCCGCCTGCAACGCGAT</t>
  </si>
  <si>
    <t>CACGCCGCAGGCCTAGCTGG</t>
  </si>
  <si>
    <t>TAGTCACGCCGCAGGCCTAGCTGG</t>
  </si>
  <si>
    <t>AAACCCAGCTAGGCCTGCGGCGTG</t>
  </si>
  <si>
    <t>CAGGGCCTGCATGGTCAGCG</t>
  </si>
  <si>
    <t>TAGTCAGGGCCTGCATGGTCAGCG</t>
  </si>
  <si>
    <t>AAACCGCTGACCATGCAGGCCCTG</t>
  </si>
  <si>
    <t>GGTGGCGATCCCCGCGTCGT</t>
  </si>
  <si>
    <t>TAGTGGTGGCGATCCCCGCGTCGT</t>
  </si>
  <si>
    <t>AAACACGACGCGGGGATCGCCACC</t>
  </si>
  <si>
    <t>PLES_10031</t>
  </si>
  <si>
    <t>GGGTTTCGGCGTACTGGTGC</t>
  </si>
  <si>
    <t>TAGTGGGTTTCGGCGTACTGGTGC</t>
  </si>
  <si>
    <t>AAACGCACCAGTACGCCGAAACCC</t>
  </si>
  <si>
    <t>TACCTGGTTGGTCACTTCGT</t>
  </si>
  <si>
    <t>TAGTTACCTGGTTGGTCACTTCGT</t>
  </si>
  <si>
    <t>AAACACGAAGTGACCAACCAGGTA</t>
  </si>
  <si>
    <t>AGGTTGGCACCATCCAGCGA</t>
  </si>
  <si>
    <t>TAGTAGGTTGGCACCATCCAGCGA</t>
  </si>
  <si>
    <t>AAACTCGCTGGATGGTGCCAACCT</t>
  </si>
  <si>
    <t>GAGGCAGGTCGAGGCGGTAG</t>
  </si>
  <si>
    <t>TAGTGAGGCAGGTCGAGGCGGTAG</t>
  </si>
  <si>
    <t>AAACCTACCGCCTCGACCTGCCTC</t>
  </si>
  <si>
    <t>PLES_10041</t>
  </si>
  <si>
    <t>GTCGCCGACGAAACTGGCCG</t>
  </si>
  <si>
    <t>TAGTGTCGCCGACGAAACTGGCCG</t>
  </si>
  <si>
    <t>AAACCGGCCAGTTTCGTCGGCGAC</t>
  </si>
  <si>
    <t>CCGGCCCGCAGTCCAGCGGA</t>
  </si>
  <si>
    <t>TAGTCCGGCCCGCAGTCCAGCGGA</t>
  </si>
  <si>
    <t>AAACTCCGCTGGACTGCGGGCCGG</t>
  </si>
  <si>
    <t>TCTGCTGGGCGTGGCGGGGC</t>
  </si>
  <si>
    <t>TAGTTCTGCTGGGCGTGGCGGGGC</t>
  </si>
  <si>
    <t>AAACGCCCCGCCACGCCCAGCAGA</t>
  </si>
  <si>
    <t>GGGTCGCCTGGACCCCGGCA</t>
  </si>
  <si>
    <t>TAGTGGGTCGCCTGGACCCCGGCA</t>
  </si>
  <si>
    <t>AAACTGCCGGGGTCCAGGCGACCC</t>
  </si>
  <si>
    <t>PLES_10051</t>
  </si>
  <si>
    <t>amn</t>
  </si>
  <si>
    <t>GGGCTTCCTGTCGGTTCGCA</t>
  </si>
  <si>
    <t>TAGTGGGCTTCCTGTCGGTTCGCA</t>
  </si>
  <si>
    <t>AAACTGCGAACCGACAGGAAGCCC</t>
  </si>
  <si>
    <t>TCGGAATCGATACTCATGGT</t>
  </si>
  <si>
    <t>TAGTTCGGAATCGATACTCATGGT</t>
  </si>
  <si>
    <t>AAACACCATGAGTATCGATTCCGA</t>
  </si>
  <si>
    <t>GACGGCCTCCTCGGCCGTGC</t>
  </si>
  <si>
    <t>TAGTGACGGCCTCCTCGGCCGTGC</t>
  </si>
  <si>
    <t>AAACGCACGGCCGAGGAGGCCGTC</t>
  </si>
  <si>
    <t>GGCGGTGCAGCTCGGCAAGA</t>
  </si>
  <si>
    <t>TAGTGGCGGTGCAGCTCGGCAAGA</t>
  </si>
  <si>
    <t>AAACTCTTGCCGAGCTGCACCGCC</t>
  </si>
  <si>
    <t>PLES_10061</t>
  </si>
  <si>
    <t>AGCCAGGTGGGACGCAGGGA</t>
  </si>
  <si>
    <t>TAGTAGCCAGGTGGGACGCAGGGA</t>
  </si>
  <si>
    <t>AAACTCCCTGCGTCCCACCTGGCT</t>
  </si>
  <si>
    <t>GTCCGAAGGCGGACCCTGAT</t>
  </si>
  <si>
    <t>TAGTGTCCGAAGGCGGACCCTGAT</t>
  </si>
  <si>
    <t>AAACATCAGGGTCCGCCTTCGGAC</t>
  </si>
  <si>
    <t>GGAAACGTTCGCCGTCGAAA</t>
  </si>
  <si>
    <t>TAGTGGAAACGTTCGCCGTCGAAA</t>
  </si>
  <si>
    <t>AAACTTTCGACGGCGAACGTTTCC</t>
  </si>
  <si>
    <t>GCGCGGTCGGCTGGATATTG</t>
  </si>
  <si>
    <t>TAGTGCGCGGTCGGCTGGATATTG</t>
  </si>
  <si>
    <t>AAACCAATATCCAGCCGACCGCGC</t>
  </si>
  <si>
    <t>PLES_10071</t>
  </si>
  <si>
    <t>AGCAGCAGCTTCGGCTCGCT</t>
  </si>
  <si>
    <t>TAGTAGCAGCAGCTTCGGCTCGCT</t>
  </si>
  <si>
    <t>AAACAGCGAGCCGAAGCTGCTGCT</t>
  </si>
  <si>
    <t>AACTGGGTCAGTACGTCGAA</t>
  </si>
  <si>
    <t>TAGTAACTGGGTCAGTACGTCGAA</t>
  </si>
  <si>
    <t>AAACTTCGACGTACTGACCCAGTT</t>
  </si>
  <si>
    <t>TAACGGGATGAAGTCCTTGA</t>
  </si>
  <si>
    <t>TAGTTAACGGGATGAAGTCCTTGA</t>
  </si>
  <si>
    <t>AAACTCAAGGACTTCATCCCGTTA</t>
  </si>
  <si>
    <t>CGCCCGGCCGGATACACGCC</t>
  </si>
  <si>
    <t>TAGTCGCCCGGCCGGATACACGCC</t>
  </si>
  <si>
    <t>AAACGGCGTGTATCCGGCCGGGCG</t>
  </si>
  <si>
    <t>PLES_10081</t>
  </si>
  <si>
    <t>GACGCGGTCGGCGGCGTTCA</t>
  </si>
  <si>
    <t>TAGTGACGCGGTCGGCGGCGTTCA</t>
  </si>
  <si>
    <t>AAACTGAACGCCGCCGACCGCGTC</t>
  </si>
  <si>
    <t>ATCATCGAAGAATCCGGTGC</t>
  </si>
  <si>
    <t>TAGTATCATCGAAGAATCCGGTGC</t>
  </si>
  <si>
    <t>AAACGCACCGGATTCTTCGATGAT</t>
  </si>
  <si>
    <t>GGGAACTGGCAAGGAAATGC</t>
  </si>
  <si>
    <t>TAGTGGGAACTGGCAAGGAAATGC</t>
  </si>
  <si>
    <t>AAACGCATTTCCTTGCCAGTTCCC</t>
  </si>
  <si>
    <t>GAACTTGGCGCGAATCTGCG</t>
  </si>
  <si>
    <t>TAGTGAACTTGGCGCGAATCTGCG</t>
  </si>
  <si>
    <t>AAACCGCAGATTCGCGCCAAGTTC</t>
  </si>
  <si>
    <t>PLES_10091</t>
  </si>
  <si>
    <t>TCGAACAGTTCGGGATCCAT</t>
  </si>
  <si>
    <t>TAGTTCGAACAGTTCGGGATCCAT</t>
  </si>
  <si>
    <t>AAACATGGATCCCGAACTGTTCGA</t>
  </si>
  <si>
    <t>GATAAGCACGGTCACCAGAC</t>
  </si>
  <si>
    <t>TAGTGATAAGCACGGTCACCAGAC</t>
  </si>
  <si>
    <t>AAACGTCTGGTGACCGTGCTTATC</t>
  </si>
  <si>
    <t>ACACGATGAAAGCCATGAAC</t>
  </si>
  <si>
    <t>TAGTACACGATGAAAGCCATGAAC</t>
  </si>
  <si>
    <t>AAACGTTCATGGCTTTCATCGTGT</t>
  </si>
  <si>
    <t>CGGCTTTCGACTTCTTCGCC</t>
  </si>
  <si>
    <t>TAGTCGGCTTTCGACTTCTTCGCC</t>
  </si>
  <si>
    <t>AAACGGCGAAGAAGTCGAAAGCCG</t>
  </si>
  <si>
    <t>PLES_10101</t>
  </si>
  <si>
    <t>TCTTTCAGGTTGATTGCCAT</t>
  </si>
  <si>
    <t>TAGTTCTTTCAGGTTGATTGCCAT</t>
  </si>
  <si>
    <t>AAACATGGCAATCAACCTGAAAGA</t>
  </si>
  <si>
    <t>GGTCGAGTTTGTTCATGGCG</t>
  </si>
  <si>
    <t>TAGTGGTCGAGTTTGTTCATGGCG</t>
  </si>
  <si>
    <t>AAACCGCCATGAACAAACTCGACC</t>
  </si>
  <si>
    <t>GGAGTTCTTCGAGGATACGC</t>
  </si>
  <si>
    <t>TAGTGGAGTTCTTCGAGGATACGC</t>
  </si>
  <si>
    <t>AAACGCGTATCCTCGAAGAACTCC</t>
  </si>
  <si>
    <t>TGGAGATGCGTGCGTCGCGC</t>
  </si>
  <si>
    <t>TAGTTGGAGATGCGTGCGTCGCGC</t>
  </si>
  <si>
    <t>AAACGCGCGACGCACGCATCTCCA</t>
  </si>
  <si>
    <t>PLES_10111</t>
  </si>
  <si>
    <t>GCCGCCTGCCTGAGCGGGCG</t>
  </si>
  <si>
    <t>TAGTGCCGCCTGCCTGAGCGGGCG</t>
  </si>
  <si>
    <t>AAACCGCCCGCTCAGGCAGGCGGC</t>
  </si>
  <si>
    <t>CAACGACTACCGCCGGGCCA</t>
  </si>
  <si>
    <t>TAGTCAACGACTACCGCCGGGCCA</t>
  </si>
  <si>
    <t>AAACTGGCCCGGCGGTAGTCGTTG</t>
  </si>
  <si>
    <t>GACCTACGCGCCGGCCGCCG</t>
  </si>
  <si>
    <t>TAGTGACCTACGCGCCGGCCGCCG</t>
  </si>
  <si>
    <t>AAACCGGCGGCCGGCGCGTAGGTC</t>
  </si>
  <si>
    <t>GAGCGGCTTCGACCCGGCGG</t>
  </si>
  <si>
    <t>TAGTGAGCGGCTTCGACCCGGCGG</t>
  </si>
  <si>
    <t>AAACCCGCCGGGTCGAAGCCGCTC</t>
  </si>
  <si>
    <t>PLES_10121</t>
  </si>
  <si>
    <t>TGGGGGGAATCGGGACTCAT</t>
  </si>
  <si>
    <t>TAGTTGGGGGGAATCGGGACTCAT</t>
  </si>
  <si>
    <t>AAACATGAGTCCCGATTCCCCCCA</t>
  </si>
  <si>
    <t>GACACCGAGCGAGGCCAGGG</t>
  </si>
  <si>
    <t>TAGTGACACCGAGCGAGGCCAGGG</t>
  </si>
  <si>
    <t>AAACCCCTGGCCTCGCTCGGTGTC</t>
  </si>
  <si>
    <t>CTTGCCGATGACCAGGGTGA</t>
  </si>
  <si>
    <t>TAGTCTTGCCGATGACCAGGGTGA</t>
  </si>
  <si>
    <t>AAACTCACCCTGGTCATCGGCAAG</t>
  </si>
  <si>
    <t>ATCGCTCAGCCACCAGGCAA</t>
  </si>
  <si>
    <t>TAGTATCGCTCAGCCACCAGGCAA</t>
  </si>
  <si>
    <t>AAACTTGCCTGGTGGCTGAGCGAT</t>
  </si>
  <si>
    <t>PLES_10131</t>
  </si>
  <si>
    <t>CACAGGAAACGCGGGTGGCA</t>
  </si>
  <si>
    <t>TAGTCACAGGAAACGCGGGTGGCA</t>
  </si>
  <si>
    <t>AAACTGCCACCCGCGTTTCCTGTG</t>
  </si>
  <si>
    <t>CAGCAGGGCTGCACTGAGAA</t>
  </si>
  <si>
    <t>TAGTCAGCAGGGCTGCACTGAGAA</t>
  </si>
  <si>
    <t>AAACTTCTCAGTGCAGCCCTGCTG</t>
  </si>
  <si>
    <t>GCGTACCGCAGGCCGACAAC</t>
  </si>
  <si>
    <t>TAGTGCGTACCGCAGGCCGACAAC</t>
  </si>
  <si>
    <t>AAACGTTGTCGGCCTGCGGTACGC</t>
  </si>
  <si>
    <t>CGATCTGGCCGCGTCGCTCG</t>
  </si>
  <si>
    <t>TAGTCGATCTGGCCGCGTCGCTCG</t>
  </si>
  <si>
    <t>AAACCGAGCGACGCGGCCAGATCG</t>
  </si>
  <si>
    <t>PLES_10141</t>
  </si>
  <si>
    <t>AACAACGGCGTCGATGGGTA</t>
  </si>
  <si>
    <t>TAGTAACAACGGCGTCGATGGGTA</t>
  </si>
  <si>
    <t>AAACTACCCATCGACGCCGTTGTT</t>
  </si>
  <si>
    <t>CCAAGGGCCTGGCGCAGGGC</t>
  </si>
  <si>
    <t>TAGTCCAAGGGCCTGGCGCAGGGC</t>
  </si>
  <si>
    <t>AAACGCCCTGCGCCAGGCCCTTGG</t>
  </si>
  <si>
    <t>GCGGGGCTTCCAGGACGGCC</t>
  </si>
  <si>
    <t>TAGTGCGGGGCTTCCAGGACGGCC</t>
  </si>
  <si>
    <t>AAACGGCCGTCCTGGAAGCCCCGC</t>
  </si>
  <si>
    <t>CGGGTGGTCTTGCCGGCACC</t>
  </si>
  <si>
    <t>TAGTCGGGTGGTCTTGCCGGCACC</t>
  </si>
  <si>
    <t>AAACGGTGCCGGCAAGACCACCCG</t>
  </si>
  <si>
    <t>PLES_10151</t>
  </si>
  <si>
    <t>CAGGGGATGGCGGTATGCAT</t>
  </si>
  <si>
    <t>TAGTCAGGGGATGGCGGTATGCAT</t>
  </si>
  <si>
    <t>AAACATGCATACCGCCATCCCCTG</t>
  </si>
  <si>
    <t>CAGACCTGTCCGCGCAGGGC</t>
  </si>
  <si>
    <t>TAGTCAGACCTGTCCGCGCAGGGC</t>
  </si>
  <si>
    <t>AAACGCCCTGCGCGGACAGGTCTG</t>
  </si>
  <si>
    <t>ATTCCTGGATCAGCAGCGAC</t>
  </si>
  <si>
    <t>TAGTATTCCTGGATCAGCAGCGAC</t>
  </si>
  <si>
    <t>AAACGTCGCTGCTGATCCAGGAAT</t>
  </si>
  <si>
    <t>CGTTCACCGGATCGGCCGGA</t>
  </si>
  <si>
    <t>TAGTCGTTCACCGGATCGGCCGGA</t>
  </si>
  <si>
    <t>AAACTCCGGCCGATCCGGTGAACG</t>
  </si>
  <si>
    <t>PLES_10161</t>
  </si>
  <si>
    <t>CGTTGTGGTGCGTAGGGGCA</t>
  </si>
  <si>
    <t>TAGTCGTTGTGGTGCGTAGGGGCA</t>
  </si>
  <si>
    <t>AAACTGCCCCTACGCACCACAACG</t>
  </si>
  <si>
    <t>GAACGCCAGCAGCGCGAGCA</t>
  </si>
  <si>
    <t>TAGTGAACGCCAGCAGCGCGAGCA</t>
  </si>
  <si>
    <t>AAACTGCTCGCGCTGCTGGCGTTC</t>
  </si>
  <si>
    <t>CTGCGCATGGAGCTGCGGGG</t>
  </si>
  <si>
    <t>TAGTCTGCGCATGGAGCTGCGGGG</t>
  </si>
  <si>
    <t>AAACCCCCGCAGCTCCATGCGCAG</t>
  </si>
  <si>
    <t>TAGTAGCCGACGTTCAACGA</t>
  </si>
  <si>
    <t>TAGTTAGTAGCCGACGTTCAACGA</t>
  </si>
  <si>
    <t>AAACTCGTTGAACGTCGGCTACTA</t>
  </si>
  <si>
    <t>PLES_10171</t>
  </si>
  <si>
    <t>CAATCGAGACTATGCTGGAA</t>
  </si>
  <si>
    <t>TAGTCAATCGAGACTATGCTGGAA</t>
  </si>
  <si>
    <t>AAACTTCCAGCATAGTCTCGATTG</t>
  </si>
  <si>
    <t>AACAGCAGGTTGCGTAGACG</t>
  </si>
  <si>
    <t>TAGTAACAGCAGGTTGCGTAGACG</t>
  </si>
  <si>
    <t>AAACCGTCTACGCAACCTGCTGTT</t>
  </si>
  <si>
    <t>CACCGCCGACCAGCAGGAGC</t>
  </si>
  <si>
    <t>TAGTCACCGCCGACCAGCAGGAGC</t>
  </si>
  <si>
    <t>AAACGCTCCTGCTGGTCGGCGGTG</t>
  </si>
  <si>
    <t>CAGCAGGTAGCTGGCGAGCA</t>
  </si>
  <si>
    <t>TAGTCAGCAGGTAGCTGGCGAGCA</t>
  </si>
  <si>
    <t>AAACTGCTCGCCAGCTACCTGCTG</t>
  </si>
  <si>
    <t>PLES_10181</t>
  </si>
  <si>
    <t>TGGCTGCTGAATACCTTGCG</t>
  </si>
  <si>
    <t>TAGTTGGCTGCTGAATACCTTGCG</t>
  </si>
  <si>
    <t>AAACCGCAAGGTATTCAGCAGCCA</t>
  </si>
  <si>
    <t>CCACCTTGTGGCGGTAGGCC</t>
  </si>
  <si>
    <t>TAGTCCACCTTGTGGCGGTAGGCC</t>
  </si>
  <si>
    <t>AAACGGCCTACCGCCACAAGGTGG</t>
  </si>
  <si>
    <t>CGCCAGTCGCGCACCGGCCC</t>
  </si>
  <si>
    <t>TAGTCGCCAGTCGCGCACCGGCCC</t>
  </si>
  <si>
    <t>AAACGGGCCGGTGCGCGACTGGCG</t>
  </si>
  <si>
    <t>GGTCGCGCAGGTGCTGGACC</t>
  </si>
  <si>
    <t>TAGTGGTCGCGCAGGTGCTGGACC</t>
  </si>
  <si>
    <t>AAACGGTCCAGCACCTGCGCGACC</t>
  </si>
  <si>
    <t>PLES_10191</t>
  </si>
  <si>
    <t>GTTGGCCGATTCGTCGCTCA</t>
  </si>
  <si>
    <t>TAGTGTTGGCCGATTCGTCGCTCA</t>
  </si>
  <si>
    <t>AAACTGAGCGACGAATCGGCCAAC</t>
  </si>
  <si>
    <t>ACAGGTGGGAAATGCAGCTG</t>
  </si>
  <si>
    <t>TAGTACAGGTGGGAAATGCAGCTG</t>
  </si>
  <si>
    <t>AAACCAGCTGCATTTCCCACCTGT</t>
  </si>
  <si>
    <t>GGGAAAGTCGTTGGTGCCGA</t>
  </si>
  <si>
    <t>TAGTGGGAAAGTCGTTGGTGCCGA</t>
  </si>
  <si>
    <t>AAACTCGGCACCAACGACTTTCCC</t>
  </si>
  <si>
    <t>TCGTAGAAGGCTCGGGCACG</t>
  </si>
  <si>
    <t>TAGTTCGTAGAAGGCTCGGGCACG</t>
  </si>
  <si>
    <t>AAACCGTGCCCGAGCCTTCTACGA</t>
  </si>
  <si>
    <t>PLES_10201</t>
  </si>
  <si>
    <t>GCGTCACGCAGCGGCAGCAG</t>
  </si>
  <si>
    <t>TAGTGCGTCACGCAGCGGCAGCAG</t>
  </si>
  <si>
    <t>AAACCTGCTGCCGCTGCGTGACGC</t>
  </si>
  <si>
    <t>GTGGCGGGTGAAGAAGAACC</t>
  </si>
  <si>
    <t>TAGTGTGGCGGGTGAAGAAGAACC</t>
  </si>
  <si>
    <t>AAACGGTTCTTCTTCACCCGCCAC</t>
  </si>
  <si>
    <t>AGAGCGGCACCAGGGTGGTC</t>
  </si>
  <si>
    <t>TAGTAGAGCGGCACCAGGGTGGTC</t>
  </si>
  <si>
    <t>AAACGACCACCCTGGTGCCGCTCT</t>
  </si>
  <si>
    <t>TTTCGAGGAATATCCAGGGC</t>
  </si>
  <si>
    <t>TAGTTTTCGAGGAATATCCAGGGC</t>
  </si>
  <si>
    <t>AAACGCCCTGGATATTCCTCGAAA</t>
  </si>
  <si>
    <t>PLES_10211</t>
  </si>
  <si>
    <t>GGCTGTTGCTCTTGGCTCAT</t>
  </si>
  <si>
    <t>TAGTGGCTGTTGCTCTTGGCTCAT</t>
  </si>
  <si>
    <t>AAACATGAGCCAAGAGCAACAGCC</t>
  </si>
  <si>
    <t>ACCCAGTAGGCGAAGCGGAT</t>
  </si>
  <si>
    <t>TAGTACCCAGTAGGCGAAGCGGAT</t>
  </si>
  <si>
    <t>AAACATCCGCTTCGCCTACTGGGT</t>
  </si>
  <si>
    <t>ACCAGGCCGCCGCTGACGTT</t>
  </si>
  <si>
    <t>TAGTACCAGGCCGCCGCTGACGTT</t>
  </si>
  <si>
    <t>AAACAACGTCAGCGGCGGCCTGGT</t>
  </si>
  <si>
    <t>GTTGTAGTCGATGTCCCAGC</t>
  </si>
  <si>
    <t>TAGTGTTGTAGTCGATGTCCCAGC</t>
  </si>
  <si>
    <t>AAACGCTGGGACATCGACTACAAC</t>
  </si>
  <si>
    <t>PLES_10221</t>
  </si>
  <si>
    <t>CGCTGGGCATCGTCATTCAT</t>
  </si>
  <si>
    <t>TAGTCGCTGGGCATCGTCATTCAT</t>
  </si>
  <si>
    <t>AAACATGAATGACGATGCCCAGCG</t>
  </si>
  <si>
    <t>CAGGGCGACCTGGGACCGTG</t>
  </si>
  <si>
    <t>TAGTCAGGGCGACCTGGGACCGTG</t>
  </si>
  <si>
    <t>AAACCACGGTCCCAGGTCGCCCTG</t>
  </si>
  <si>
    <t>GGCGCTGCATGCCGCGTTGC</t>
  </si>
  <si>
    <t>TAGTGGCGCTGCATGCCGCGTTGC</t>
  </si>
  <si>
    <t>AAACGCAACGCGGCATGCAGCGCC</t>
  </si>
  <si>
    <t>CGGGATTGTTGCGCGGCGGC</t>
  </si>
  <si>
    <t>TAGTCGGGATTGTTGCGCGGCGGC</t>
  </si>
  <si>
    <t>AAACGCCGCCGCGCAACAATCCCG</t>
  </si>
  <si>
    <t>PLES_10231</t>
  </si>
  <si>
    <t>GCTCCTTCACCCGTTGGTCG</t>
  </si>
  <si>
    <t>TAGTGCTCCTTCACCCGTTGGTCG</t>
  </si>
  <si>
    <t>AAACCGACCAACGGGTGAAGGAGC</t>
  </si>
  <si>
    <t>TCGGACGGCTCTGCTGCAAC</t>
  </si>
  <si>
    <t>TAGTTCGGACGGCTCTGCTGCAAC</t>
  </si>
  <si>
    <t>AAACGTTGCAGCAGAGCCGTCCGA</t>
  </si>
  <si>
    <t>GCCGGGCGCCCCGATTGGCT</t>
  </si>
  <si>
    <t>TAGTGCCGGGCGCCCCGATTGGCT</t>
  </si>
  <si>
    <t>AAACAGCCAATCGGGGCGCCCGGC</t>
  </si>
  <si>
    <t>CATACCCGGACGCATGTCGC</t>
  </si>
  <si>
    <t>TAGTCATACCCGGACGCATGTCGC</t>
  </si>
  <si>
    <t>AAACGCGACATGCGTCCGGGTATG</t>
  </si>
  <si>
    <t>PLES_10241</t>
  </si>
  <si>
    <t>GGCGACTCGGGACGACTCAA</t>
  </si>
  <si>
    <t>TAGTGGCGACTCGGGACGACTCAA</t>
  </si>
  <si>
    <t>AAACTTGAGTCGTCCCGAGTCGCC</t>
  </si>
  <si>
    <t>ACAGCGATCTTCTTCGCCGC</t>
  </si>
  <si>
    <t>TAGTACAGCGATCTTCTTCGCCGC</t>
  </si>
  <si>
    <t>AAACGCGGCGAAGAAGATCGCTGT</t>
  </si>
  <si>
    <t>GTAGTAGAGGTTCTGCACAT</t>
  </si>
  <si>
    <t>TAGTGTAGTAGAGGTTCTGCACAT</t>
  </si>
  <si>
    <t>AAACATGTGCAGAACCTCTACTAC</t>
  </si>
  <si>
    <t>GCAGCCGTAGGCCTGGCGCA</t>
  </si>
  <si>
    <t>TAGTGCAGCCGTAGGCCTGGCGCA</t>
  </si>
  <si>
    <t>AAACTGCGCCAGGCCTACGGCTGC</t>
  </si>
  <si>
    <t>PLES_10251</t>
  </si>
  <si>
    <t>CAGGGGGTCGAGCAGACCGA</t>
  </si>
  <si>
    <t>TAGTCAGGGGGTCGAGCAGACCGA</t>
  </si>
  <si>
    <t>AAACTCGGTCTGCTCGACCCCCTG</t>
  </si>
  <si>
    <t>GCCGTGGCCGAGCCCTTCGA</t>
  </si>
  <si>
    <t>TAGTGCCGTGGCCGAGCCCTTCGA</t>
  </si>
  <si>
    <t>AAACTCGAAGGGCTCGGCCACGGC</t>
  </si>
  <si>
    <t>GCTTGGGCCTGGATCGGCGT</t>
  </si>
  <si>
    <t>TAGTGCTTGGGCCTGGATCGGCGT</t>
  </si>
  <si>
    <t>AAACACGCCGATCCAGGCCCAAGC</t>
  </si>
  <si>
    <t>GCCCTTGAGCGCCGGGGGTA</t>
  </si>
  <si>
    <t>TAGTGCCCTTGAGCGCCGGGGGTA</t>
  </si>
  <si>
    <t>AAACTACCCCCGGCGCTCAAGGGC</t>
  </si>
  <si>
    <t>PLES_10261</t>
  </si>
  <si>
    <t>CGCCTGGCTCAGGACCTCCG</t>
  </si>
  <si>
    <t>TAGTCGCCTGGCTCAGGACCTCCG</t>
  </si>
  <si>
    <t>AAACCGGAGGTCCTGAGCCAGGCG</t>
  </si>
  <si>
    <t>TTTCCGGCCGACCGAGGGCA</t>
  </si>
  <si>
    <t>TAGTTTTCCGGCCGACCGAGGGCA</t>
  </si>
  <si>
    <t>AAACTGCCCTCGGTCGGCCGGAAA</t>
  </si>
  <si>
    <t>TCATGCCGCCGACGCCCGCG</t>
  </si>
  <si>
    <t>TAGTTCATGCCGCCGACGCCCGCG</t>
  </si>
  <si>
    <t>AAACCGCGGGCGTCGGCGGCATGA</t>
  </si>
  <si>
    <t>TTGTTCCCTGGCCTCGGCAT</t>
  </si>
  <si>
    <t>TAGTTTGTTCCCTGGCCTCGGCAT</t>
  </si>
  <si>
    <t>AAACATGCCGAGGCCAGGGAACAA</t>
  </si>
  <si>
    <t>PLES_10271</t>
  </si>
  <si>
    <t>rocA1</t>
  </si>
  <si>
    <t>CGGCGAGACGGATGACGGGG</t>
  </si>
  <si>
    <t>TAGTCGGCGAGACGGATGACGGGG</t>
  </si>
  <si>
    <t>AAACCCCCGTCATCCGTCTCGCCG</t>
  </si>
  <si>
    <t>CTTTTCCAGCAGGACGCGCA</t>
  </si>
  <si>
    <t>TAGTCTTTTCCAGCAGGACGCGCA</t>
  </si>
  <si>
    <t>AAACTGCGCGTCCTGCTGGAAAAG</t>
  </si>
  <si>
    <t>ATCCACGCCATTGTCCGTCT</t>
  </si>
  <si>
    <t>TAGTATCCACGCCATTGTCCGTCT</t>
  </si>
  <si>
    <t>AAACAGACGGACAATGGCGTGGAT</t>
  </si>
  <si>
    <t>GTGCTCCCGGACCAACTGGA</t>
  </si>
  <si>
    <t>TAGTGTGCTCCCGGACCAACTGGA</t>
  </si>
  <si>
    <t>AAACTCCAGTTGGTCCGGGAGCAC</t>
  </si>
  <si>
    <t>PLES_10281</t>
  </si>
  <si>
    <t>TTGTCCCATAGGTCTAGTAA</t>
  </si>
  <si>
    <t>TAGTTTGTCCCATAGGTCTAGTAA</t>
  </si>
  <si>
    <t>AAACTTACTAGACCTATGGGACAA</t>
  </si>
  <si>
    <t>GAAAATTCCCACAAAACATG</t>
  </si>
  <si>
    <t>TAGTGAAAATTCCCACAAAACATG</t>
  </si>
  <si>
    <t>AAACCATGTTTTGTGGGAATTTTC</t>
  </si>
  <si>
    <t>AACCGAACCTCCAAATCAGT</t>
  </si>
  <si>
    <t>TAGTAACCGAACCTCCAAATCAGT</t>
  </si>
  <si>
    <t>AAACACTGATTTGGAGGTTCGGTT</t>
  </si>
  <si>
    <t>GGGCGACTCGGTTTTTCATG</t>
  </si>
  <si>
    <t>TAGTGGGCGACTCGGTTTTTCATG</t>
  </si>
  <si>
    <t>AAACCATGAAAAACCGAGTCGCCC</t>
  </si>
  <si>
    <t>PLES_10291</t>
  </si>
  <si>
    <t>rocR</t>
  </si>
  <si>
    <t>ACGGCTACCAGGCGCTGAAA</t>
  </si>
  <si>
    <t>TAGTACGGCTACCAGGCGCTGAAA</t>
  </si>
  <si>
    <t>AAACTTTCAGCGCCTGGTAGCCGT</t>
  </si>
  <si>
    <t>TCCGGGCACCACTTTCTTCA</t>
  </si>
  <si>
    <t>TAGTTCCGGGCACCACTTTCTTCA</t>
  </si>
  <si>
    <t>AAACTGAAGAAAGTGGTGCCCGGA</t>
  </si>
  <si>
    <t>CGACGTGTCCGCAGGACTCC</t>
  </si>
  <si>
    <t>TAGTCGACGTGTCCGCAGGACTCC</t>
  </si>
  <si>
    <t>AAACGGAGTCCTGCGGACACGTCG</t>
  </si>
  <si>
    <t>GCTCATCTGCAGGTCGCAGA</t>
  </si>
  <si>
    <t>TAGTGCTCATCTGCAGGTCGCAGA</t>
  </si>
  <si>
    <t>AAACTCTGCGACCTGCAGATGAGC</t>
  </si>
  <si>
    <t>PLES_10301</t>
  </si>
  <si>
    <t>two-compo</t>
  </si>
  <si>
    <t>GCAGCAGGCAGAAGAACAGC</t>
  </si>
  <si>
    <t>TAGTGCAGCAGGCAGAAGAACAGC</t>
  </si>
  <si>
    <t>AAACGCTGTTCTTCTGCCTGCTGC</t>
  </si>
  <si>
    <t>GATGCGCTTCGACGGCGAAC</t>
  </si>
  <si>
    <t>TAGTGATGCGCTTCGACGGCGAAC</t>
  </si>
  <si>
    <t>AAACGTTCGCCGTCGAAGCGCATC</t>
  </si>
  <si>
    <t>TGGCTGAACAGCGTCAGGGA</t>
  </si>
  <si>
    <t>TAGTTGGCTGAACAGCGTCAGGGA</t>
  </si>
  <si>
    <t>AAACTCCCTGACGCTGTTCAGCCA</t>
  </si>
  <si>
    <t>CAGCCAGGCCCAGTCGTCCT</t>
  </si>
  <si>
    <t>TAGTCAGCCAGGCCCAGTCGTCCT</t>
  </si>
  <si>
    <t>AAACAGGACGACTGGGCCTGGCTG</t>
  </si>
  <si>
    <t>PLES_10311</t>
  </si>
  <si>
    <t>GCTCGATGCTCAGGCTGGTC</t>
  </si>
  <si>
    <t>TAGTGCTCGATGCTCAGGCTGGTC</t>
  </si>
  <si>
    <t>AAACGACCAGCCTGAGCATCGAGC</t>
  </si>
  <si>
    <t>AGACGGTGGGTATACAGCCG</t>
  </si>
  <si>
    <t>TAGTAGACGGTGGGTATACAGCCG</t>
  </si>
  <si>
    <t>AAACCGGCTGTATACCCACCGTCT</t>
  </si>
  <si>
    <t>CCTGCACCAGCCAGGGCCGC</t>
  </si>
  <si>
    <t>TAGTCCTGCACCAGCCAGGGCCGC</t>
  </si>
  <si>
    <t>AAACGCGGCCCTGGCTGGTGCAGG</t>
  </si>
  <si>
    <t>TCAGCTCGGCGAACCTGGCT</t>
  </si>
  <si>
    <t>TAGTTCAGCTCGGCGAACCTGGCT</t>
  </si>
  <si>
    <t>AAACAGCCAGGTTCGCCGAGCTGA</t>
  </si>
  <si>
    <t>PLES_10321</t>
  </si>
  <si>
    <t>GGGGGAAGGTTCGCGTTCAT</t>
  </si>
  <si>
    <t>TAGTGGGGGAAGGTTCGCGTTCAT</t>
  </si>
  <si>
    <t>AAACATGAACGCGAACCTTCCCCC</t>
  </si>
  <si>
    <t>GCAGTTCGGAAATGGCGGAA</t>
  </si>
  <si>
    <t>TAGTGCAGTTCGGAAATGGCGGAA</t>
  </si>
  <si>
    <t>AAACTTCCGCCATTTCCGAACTGC</t>
  </si>
  <si>
    <t>CAGGCGCGCAGCAGCAGGCG</t>
  </si>
  <si>
    <t>TAGTCAGGCGCGCAGCAGCAGGCG</t>
  </si>
  <si>
    <t>AAACCGCCTGCTGCTGCGCGCCTG</t>
  </si>
  <si>
    <t>CTGCGGGTCGGCGCACATCT</t>
  </si>
  <si>
    <t>TAGTCTGCGGGTCGGCGCACATCT</t>
  </si>
  <si>
    <t>AAACAGATGTGCGCCGACCCGCAG</t>
  </si>
  <si>
    <t>PLES_10331</t>
  </si>
  <si>
    <t>ATGCATGCTGAGGCGATGGT</t>
  </si>
  <si>
    <t>TAGTATGCATGCTGAGGCGATGGT</t>
  </si>
  <si>
    <t>AAACACCATCGCCTCAGCATGCAT</t>
  </si>
  <si>
    <t>GACCGGGTGCGTAGCGCTCC</t>
  </si>
  <si>
    <t>TAGTGACCGGGTGCGTAGCGCTCC</t>
  </si>
  <si>
    <t>AAACGGAGCGCTACGCACCCGGTC</t>
  </si>
  <si>
    <t>GTCGCCCAGTCCAGTCCGCC</t>
  </si>
  <si>
    <t>TAGTGTCGCCCAGTCCAGTCCGCC</t>
  </si>
  <si>
    <t>AAACGGCGGACTGGACTGGGCGAC</t>
  </si>
  <si>
    <t>CAGCCCCGGTACTGGCGGAA</t>
  </si>
  <si>
    <t>TAGTCAGCCCCGGTACTGGCGGAA</t>
  </si>
  <si>
    <t>AAACTTCCGCCAGTACCGGGGCTG</t>
  </si>
  <si>
    <t>PLES_10341</t>
  </si>
  <si>
    <t>tesB</t>
  </si>
  <si>
    <t>TTGTCCAGTATCTGGGTCAT</t>
  </si>
  <si>
    <t>TAGTTTGTCCAGTATCTGGGTCAT</t>
  </si>
  <si>
    <t>AAACATGACCCAGATACTGGACAA</t>
  </si>
  <si>
    <t>CCAGGCTCAGCAAAGCCACC</t>
  </si>
  <si>
    <t>TAGTCCAGGCTCAGCAAAGCCACC</t>
  </si>
  <si>
    <t>AAACGGTGGCTTTGCTGAGCCTGG</t>
  </si>
  <si>
    <t>CGGAACAGGTTCTCCTCGAT</t>
  </si>
  <si>
    <t>TAGTCGGAACAGGTTCTCCTCGAT</t>
  </si>
  <si>
    <t>AAACATCGAGGAGAACCTGTTCCG</t>
  </si>
  <si>
    <t>CGAGATCCTGGCTCATGCCC</t>
  </si>
  <si>
    <t>TAGTCGAGATCCTGGCTCATGCCC</t>
  </si>
  <si>
    <t>AAACGGGCATGAGCCAGGATCTCG</t>
  </si>
  <si>
    <t>PLES_10351</t>
  </si>
  <si>
    <t>GAACACCCAGTGGCGGATGT</t>
  </si>
  <si>
    <t>TAGTGAACACCCAGTGGCGGATGT</t>
  </si>
  <si>
    <t>AAACACATCCGCCACTGGGTGTTC</t>
  </si>
  <si>
    <t>GTCGTGCACGGCCCGGGTCA</t>
  </si>
  <si>
    <t>TAGTGTCGTGCACGGCCCGGGTCA</t>
  </si>
  <si>
    <t>AAACTGACCCGGGCCGTGCACGAC</t>
  </si>
  <si>
    <t>TCCAGCGCTCGGCGGATCGC</t>
  </si>
  <si>
    <t>TAGTTCCAGCGCTCGGCGGATCGC</t>
  </si>
  <si>
    <t>AAACGCGATCCGCCGAGCGCTGGA</t>
  </si>
  <si>
    <t>AGCAGGATGTCGTCCTGCTC</t>
  </si>
  <si>
    <t>TAGTAGCAGGATGTCGTCCTGCTC</t>
  </si>
  <si>
    <t>AAACGAGCAGGACGACATCCTGCT</t>
  </si>
  <si>
    <t>PLES_10361</t>
  </si>
  <si>
    <t>TTGGTCTTTGGTCAGTGCCA</t>
  </si>
  <si>
    <t>TAGTTTGGTCTTTGGTCAGTGCCA</t>
  </si>
  <si>
    <t>AAACTGGCACTGACCAAAGACCAA</t>
  </si>
  <si>
    <t>CTTCTGCGCGTCGATGGCTT</t>
  </si>
  <si>
    <t>TAGTCTTCTGCGCGTCGATGGCTT</t>
  </si>
  <si>
    <t>AAACAAGCCATCGACGCGCAGAAG</t>
  </si>
  <si>
    <t>GTCGAGCGCGCTGCGAACGG</t>
  </si>
  <si>
    <t>TAGTGTCGAGCGCGCTGCGAACGG</t>
  </si>
  <si>
    <t>AAACCCGTTCGCAGCGCGCTCGAC</t>
  </si>
  <si>
    <t>CCTTGACGATCTCGGCGAGC</t>
  </si>
  <si>
    <t>TAGTCCTTGACGATCTCGGCGAGC</t>
  </si>
  <si>
    <t>AAACGCTCGCCGAGATCGTCAAGG</t>
  </si>
  <si>
    <t>PLES_10371</t>
  </si>
  <si>
    <t>GGGGTCGGGCGAGTGGAGCC</t>
  </si>
  <si>
    <t>TAGTGGGGTCGGGCGAGTGGAGCC</t>
  </si>
  <si>
    <t>AAACGGCTCCACTCGCCCGACCCC</t>
  </si>
  <si>
    <t>GCCATGGGTCGCGGTGTCCT</t>
  </si>
  <si>
    <t>TAGTGCCATGGGTCGCGGTGTCCT</t>
  </si>
  <si>
    <t>AAACAGGACACCGCGACCCATGGC</t>
  </si>
  <si>
    <t>GCGCAGGCTTGCCGCCCAAC</t>
  </si>
  <si>
    <t>TAGTGCGCAGGCTTGCCGCCCAAC</t>
  </si>
  <si>
    <t>AAACGTTGGGCGGCAAGCCTGCGC</t>
  </si>
  <si>
    <t>TCCATGCCGGCGAACACGCG</t>
  </si>
  <si>
    <t>TAGTTCCATGCCGGCGAACACGCG</t>
  </si>
  <si>
    <t>AAACCGCGTGTTCGCCGGCATGGA</t>
  </si>
  <si>
    <t>PLES_10381</t>
  </si>
  <si>
    <t>AGGGAATTCGGGCGTTTCAT</t>
  </si>
  <si>
    <t>TAGTAGGGAATTCGGGCGTTTCAT</t>
  </si>
  <si>
    <t>AAACATGAAACGCCCGAATTCCCT</t>
  </si>
  <si>
    <t>AGGCCAGGGCTGCCACCAGG</t>
  </si>
  <si>
    <t>TAGTAGGCCAGGGCTGCCACCAGG</t>
  </si>
  <si>
    <t>AAACCCTGGTGGCAGCCCTGGCCT</t>
  </si>
  <si>
    <t>GGCGACAGAAAGGCTGGCAA</t>
  </si>
  <si>
    <t>TAGTGGCGACAGAAAGGCTGGCAA</t>
  </si>
  <si>
    <t>AAACTTGCCAGCCTTTCTGTCGCC</t>
  </si>
  <si>
    <t>GTAGCCGACCGTGATGTCGG</t>
  </si>
  <si>
    <t>TAGTGTAGCCGACCGTGATGTCGG</t>
  </si>
  <si>
    <t>AAACCCGACATCACGGTCGGCTAC</t>
  </si>
  <si>
    <t>PLES_10391</t>
  </si>
  <si>
    <t>GAATGAGAGGCTGATCGCCT</t>
  </si>
  <si>
    <t>TAGTGAATGAGAGGCTGATCGCCT</t>
  </si>
  <si>
    <t>AAACAGGCGATCAGCCTCTCATTC</t>
  </si>
  <si>
    <t>CAGGCTGAGATCGCGGAGGA</t>
  </si>
  <si>
    <t>TAGTCAGGCTGAGATCGCGGAGGA</t>
  </si>
  <si>
    <t>AAACTCCTCCGCGATCTCAGCCTG</t>
  </si>
  <si>
    <t>CCGGCTTCTGGAAACCGGCA</t>
  </si>
  <si>
    <t>TAGTCCGGCTTCTGGAAACCGGCA</t>
  </si>
  <si>
    <t>AAACTGCCGGTTTCCAGAAGCCGG</t>
  </si>
  <si>
    <t>CGTCGATCTGCACGCGTCCC</t>
  </si>
  <si>
    <t>TAGTCGTCGATCTGCACGCGTCCC</t>
  </si>
  <si>
    <t>AAACGGGACGCGTGCAGATCGACG</t>
  </si>
  <si>
    <t>PLES_10401</t>
  </si>
  <si>
    <t>ATTGGCAACGGCGAGTCCGA</t>
  </si>
  <si>
    <t>TAGTATTGGCAACGGCGAGTCCGA</t>
  </si>
  <si>
    <t>AAACTCGGACTCGCCGTTGCCAAT</t>
  </si>
  <si>
    <t>AGACGGCGCTTGCGCGGGAC</t>
  </si>
  <si>
    <t>TAGTAGACGGCGCTTGCGCGGGAC</t>
  </si>
  <si>
    <t>AAACGTCCCGCGCAAGCGCCGTCT</t>
  </si>
  <si>
    <t>GGCCCAGCGCCGACGGTCGC</t>
  </si>
  <si>
    <t>TAGTGGCCCAGCGCCGACGGTCGC</t>
  </si>
  <si>
    <t>AAACGCGACCGTCGGCGCTGGGCC</t>
  </si>
  <si>
    <t>CAGGGCCAGCACGCTGGCAC</t>
  </si>
  <si>
    <t>TAGTCAGGGCCAGCACGCTGGCAC</t>
  </si>
  <si>
    <t>AAACGTGCCAGCGTGCTGGCCCTG</t>
  </si>
  <si>
    <t>PLES_10411</t>
  </si>
  <si>
    <t>tauD</t>
  </si>
  <si>
    <t>GGCTGATGGGTTGGATGGTC</t>
  </si>
  <si>
    <t>TAGTGGCTGATGGGTTGGATGGTC</t>
  </si>
  <si>
    <t>AAACGACCATCCAACCCATCAGCC</t>
  </si>
  <si>
    <t>GAAACGATGGCGCCCAGGGC</t>
  </si>
  <si>
    <t>TAGTGAAACGATGGCGCCCAGGGC</t>
  </si>
  <si>
    <t>AAACGCCCTGGGCGCCATCGTTTC</t>
  </si>
  <si>
    <t>CGCTGGCCGGTGTCGTCCAG</t>
  </si>
  <si>
    <t>TAGTCGCTGGCCGGTGTCGTCCAG</t>
  </si>
  <si>
    <t>AAACCTGGACGACACCGGCCAGCG</t>
  </si>
  <si>
    <t>TTCGAGCAGGGCCTGCTCGA</t>
  </si>
  <si>
    <t>TAGTTTCGAGCAGGGCCTGCTCGA</t>
  </si>
  <si>
    <t>AAACTCGAGCAGGCCCTGCTCGAA</t>
  </si>
  <si>
    <t>PLES_10421</t>
  </si>
  <si>
    <t>ATCCGGGATGCGTTCTTGCA</t>
  </si>
  <si>
    <t>TAGTATCCGGGATGCGTTCTTGCA</t>
  </si>
  <si>
    <t>AAACTGCAAGAACGCATCCCGGAT</t>
  </si>
  <si>
    <t>AGGCCACGCAGGGTGAGCTC</t>
  </si>
  <si>
    <t>TAGTAGGCCACGCAGGGTGAGCTC</t>
  </si>
  <si>
    <t>AAACGAGCTCACCCTGCGTGGCCT</t>
  </si>
  <si>
    <t>TGATCAGCGCACCGAGGATC</t>
  </si>
  <si>
    <t>TAGTTGATCAGCGCACCGAGGATC</t>
  </si>
  <si>
    <t>AAACGATCCTCGGTGCGCTGATCA</t>
  </si>
  <si>
    <t>GTTGGAGGCGGTGAAGACCA</t>
  </si>
  <si>
    <t>TAGTGTTGGAGGCGGTGAAGACCA</t>
  </si>
  <si>
    <t>AAACTGGTCTTCACCGCCTCCAAC</t>
  </si>
  <si>
    <t>PLES_10431</t>
  </si>
  <si>
    <t>GCCGCACCGTAGAACACCGG</t>
  </si>
  <si>
    <t>TAGTGCCGCACCGTAGAACACCGG</t>
  </si>
  <si>
    <t>AAACCCGGTGTTCTACGGTGCGGC</t>
  </si>
  <si>
    <t>CTGCGGCGAACAGCAGGATC</t>
  </si>
  <si>
    <t>TAGTCTGCGGCGAACAGCAGGATC</t>
  </si>
  <si>
    <t>AAACGATCCTGCTGTTCGCCGCAG</t>
  </si>
  <si>
    <t>GCCATTCGCCGGCGCGCTGG</t>
  </si>
  <si>
    <t>TAGTGCCATTCGCCGGCGCGCTGG</t>
  </si>
  <si>
    <t>AAACCCAGCGCGCCGGCGAATGGC</t>
  </si>
  <si>
    <t>CTGCGAGGCCCAGGTCTGCG</t>
  </si>
  <si>
    <t>TAGTCTGCGAGGCCCAGGTCTGCG</t>
  </si>
  <si>
    <t>AAACCGCAGACCTGGGCCTCGCAG</t>
  </si>
  <si>
    <t>PLES_10441</t>
  </si>
  <si>
    <t>GGGCGTGGTTTCTCGCTCAT</t>
  </si>
  <si>
    <t>TAGTGGGCGTGGTTTCTCGCTCAT</t>
  </si>
  <si>
    <t>AAACATGAGCGAGAAACCACGCCC</t>
  </si>
  <si>
    <t>CGGGGAAGGTCAGCGGCGCG</t>
  </si>
  <si>
    <t>TAGTCGGGGAAGGTCAGCGGCGCG</t>
  </si>
  <si>
    <t>AAACCGCGCCGCTGACCTTCCCCG</t>
  </si>
  <si>
    <t>CAGCGGACTGCGGTCGGCGT</t>
  </si>
  <si>
    <t>TAGTCAGCGGACTGCGGTCGGCGT</t>
  </si>
  <si>
    <t>AAACACGCCGACCGCAGTCCGCTG</t>
  </si>
  <si>
    <t>AGAACACCAGGGCCTTGGCG</t>
  </si>
  <si>
    <t>TAGTAGAACACCAGGGCCTTGGCG</t>
  </si>
  <si>
    <t>AAACCGCCAAGGCCCTGGTGTTCT</t>
  </si>
  <si>
    <t>PLES_10451</t>
  </si>
  <si>
    <t>AACGCTGATGACGGAGGCCA</t>
  </si>
  <si>
    <t>TAGTAACGCTGATGACGGAGGCCA</t>
  </si>
  <si>
    <t>AAACTGGCCTCCGTCATCAGCGTT</t>
  </si>
  <si>
    <t>GAGCTTTTCCGCTGCGTTGG</t>
  </si>
  <si>
    <t>TAGTGAGCTTTTCCGCTGCGTTGG</t>
  </si>
  <si>
    <t>AAACCCAACGCAGCGGAAAAGCTC</t>
  </si>
  <si>
    <t>GGATCGGCGTGGCGGCGACG</t>
  </si>
  <si>
    <t>TAGTGGATCGGCGTGGCGGCGACG</t>
  </si>
  <si>
    <t>AAACCGTCGCCGCCACGCCGATCC</t>
  </si>
  <si>
    <t>GCTCGAGGATTTCCGCGTGG</t>
  </si>
  <si>
    <t>TAGTGCTCGAGGATTTCCGCGTGG</t>
  </si>
  <si>
    <t>AAACCCACGCGGAAATCCTCGAGC</t>
  </si>
  <si>
    <t>PLES_10461</t>
  </si>
  <si>
    <t>ATGACAAGAACGATAGCTGA</t>
  </si>
  <si>
    <t>TAGTATGACAAGAACGATAGCTGA</t>
  </si>
  <si>
    <t>AAACTCAGCTATCGTTCTTGTCAT</t>
  </si>
  <si>
    <t>ATTCCTGCCATCCAGGGCTG</t>
  </si>
  <si>
    <t>TAGTATTCCTGCCATCCAGGGCTG</t>
  </si>
  <si>
    <t>AAACCAGCCCTGGATGGCAGGAAT</t>
  </si>
  <si>
    <t>TGCATCAAGGCGGGCGGTCC</t>
  </si>
  <si>
    <t>TAGTTGCATCAAGGCGGGCGGTCC</t>
  </si>
  <si>
    <t>AAACGGACCGCCCGCCTTGATGCA</t>
  </si>
  <si>
    <t>PLES_10471</t>
  </si>
  <si>
    <t>cioA</t>
  </si>
  <si>
    <t>GATAGCCTCCAATCCGAACA</t>
  </si>
  <si>
    <t>TAGTGATAGCCTCCAATCCGAACA</t>
  </si>
  <si>
    <t>AAACTGTTCGGATTGGAGGCTATC</t>
  </si>
  <si>
    <t>ACGCGAACTGGATGCGGGCA</t>
  </si>
  <si>
    <t>TAGTACGCGAACTGGATGCGGGCA</t>
  </si>
  <si>
    <t>AAACTGCCCGCATCCAGTTCGCGT</t>
  </si>
  <si>
    <t>GAAGATGATGTGGAAGGACA</t>
  </si>
  <si>
    <t>TAGTGAAGATGATGTGGAAGGACA</t>
  </si>
  <si>
    <t>AAACTGTCCTTCCACATCATCTTC</t>
  </si>
  <si>
    <t>CCAACCCGATGGTGATCGCC</t>
  </si>
  <si>
    <t>TAGTCCAACCCGATGGTGATCGCC</t>
  </si>
  <si>
    <t>AAACGGCGATCACCATCGGGTTGG</t>
  </si>
  <si>
    <t>PLES_10481</t>
  </si>
  <si>
    <t>cioB</t>
  </si>
  <si>
    <t>ATGATGACCGCCCAGATGAG</t>
  </si>
  <si>
    <t>TAGTATGATGACCGCCCAGATGAG</t>
  </si>
  <si>
    <t>AAACCTCATCTGGGCGGTCATCAT</t>
  </si>
  <si>
    <t>GATAGAGCATGCCGATGCCC</t>
  </si>
  <si>
    <t>TAGTGATAGAGCATGCCGATGCCC</t>
  </si>
  <si>
    <t>AAACGGGCATCGGCATGCTCTATC</t>
  </si>
  <si>
    <t>TCGCCGCTGTCCTTGAAGAA</t>
  </si>
  <si>
    <t>TAGTTCGCCGCTGTCCTTGAAGAA</t>
  </si>
  <si>
    <t>AAACTTCTTCAAGGACAGCGGCGA</t>
  </si>
  <si>
    <t>CGGTGTTCATCATCACATCG</t>
  </si>
  <si>
    <t>TAGTCGGTGTTCATCATCACATCG</t>
  </si>
  <si>
    <t>AAACCGATGTGATGATGAACACCG</t>
  </si>
  <si>
    <t>PLES_10491</t>
  </si>
  <si>
    <t>GTTCGGGATGACTCGGCGTA</t>
  </si>
  <si>
    <t>TAGTGTTCGGGATGACTCGGCGTA</t>
  </si>
  <si>
    <t>AAACTACGCCGAGTCATCCCGAAC</t>
  </si>
  <si>
    <t>GCGTCGCCAGAGCGCTGGCT</t>
  </si>
  <si>
    <t>TAGTGCGTCGCCAGAGCGCTGGCT</t>
  </si>
  <si>
    <t>AAACAGCCAGCGCTCTGGCGACGC</t>
  </si>
  <si>
    <t>AGATACCCGCCAGCCAGGCC</t>
  </si>
  <si>
    <t>TAGTAGATACCCGCCAGCCAGGCC</t>
  </si>
  <si>
    <t>AAACGGCCTGGCTGGCGGGTATCT</t>
  </si>
  <si>
    <t>TCAGCCAGGCGGCGACGCCC</t>
  </si>
  <si>
    <t>TAGTTCAGCCAGGCGGCGACGCCC</t>
  </si>
  <si>
    <t>AAACGGGCGTCGCCGCCTGGCTGA</t>
  </si>
  <si>
    <t>PLES_10501</t>
  </si>
  <si>
    <t>CGAGGGAGATGGCGGCCAGC</t>
  </si>
  <si>
    <t>TAGTCGAGGGAGATGGCGGCCAGC</t>
  </si>
  <si>
    <t>AAACGCTGGCCGCCATCTCCCTCG</t>
  </si>
  <si>
    <t>GCCCCAGGTGATGGCCGTCG</t>
  </si>
  <si>
    <t>TAGTGCCCCAGGTGATGGCCGTCG</t>
  </si>
  <si>
    <t>AAACCGACGGCCATCACCTGGGGC</t>
  </si>
  <si>
    <t>CGTAGAGGAACTGCGCCTGC</t>
  </si>
  <si>
    <t>TAGTCGTAGAGGAACTGCGCCTGC</t>
  </si>
  <si>
    <t>AAACGCAGGCGCAGTTCCTCTACG</t>
  </si>
  <si>
    <t>CAGGCGCATCAGGCCGCGAG</t>
  </si>
  <si>
    <t>TAGTCAGGCGCATCAGGCCGCGAG</t>
  </si>
  <si>
    <t>AAACCTCGCGGCCTGATGCGCCTG</t>
  </si>
  <si>
    <t>PLES_10511</t>
  </si>
  <si>
    <t>AACGGTTCGAGGTCGGTTCA</t>
  </si>
  <si>
    <t>TAGTAACGGTTCGAGGTCGGTTCA</t>
  </si>
  <si>
    <t>AAACTGAACCGACCTCGAACCGTT</t>
  </si>
  <si>
    <t>CATGCGCGGCGTTGATGAAG</t>
  </si>
  <si>
    <t>TAGTCATGCGCGGCGTTGATGAAG</t>
  </si>
  <si>
    <t>AAACCTTCATCAACGCCGCGCATG</t>
  </si>
  <si>
    <t>GGAAGATCAGCATGAACATG</t>
  </si>
  <si>
    <t>TAGTGGAAGATCAGCATGAACATG</t>
  </si>
  <si>
    <t>AAACCATGTTCATGCTGATCTTCC</t>
  </si>
  <si>
    <t>GCCATGCCGAGCACGGCGGC</t>
  </si>
  <si>
    <t>TAGTGCCATGCCGAGCACGGCGGC</t>
  </si>
  <si>
    <t>AAACGCCGCCGTGCTCGGCATGGC</t>
  </si>
  <si>
    <t>PLES_10521</t>
  </si>
  <si>
    <t>GACGATGACGATATCGGACA</t>
  </si>
  <si>
    <t>TAGTGACGATGACGATATCGGACA</t>
  </si>
  <si>
    <t>AAACTGTCCGATATCGTCATCGTC</t>
  </si>
  <si>
    <t>GCCCATGGGAGTACGGGCGC</t>
  </si>
  <si>
    <t>TAGTGCCCATGGGAGTACGGGCGC</t>
  </si>
  <si>
    <t>AAACGCGCCCGTACTCCCATGGGC</t>
  </si>
  <si>
    <t>AAACGCCGGCCAGGCTGCCC</t>
  </si>
  <si>
    <t>TAGTAAACGCCGGCCAGGCTGCCC</t>
  </si>
  <si>
    <t>AAACGGGCAGCCTGGCCGGCGTTT</t>
  </si>
  <si>
    <t>GACGGCACCCAGGTCGACCG</t>
  </si>
  <si>
    <t>TAGTGACGGCACCCAGGTCGACCG</t>
  </si>
  <si>
    <t>AAACCGGTCGACCTGGGTGCCGTC</t>
  </si>
  <si>
    <t>PLES_10531</t>
  </si>
  <si>
    <t>ATGAGACGGGTCTTCAGCAT</t>
  </si>
  <si>
    <t>TAGTATGAGACGGGTCTTCAGCAT</t>
  </si>
  <si>
    <t>AAACATGCTGAAGACCCGTCTCAT</t>
  </si>
  <si>
    <t>GATAAGCGCCGGCGGCGGCC</t>
  </si>
  <si>
    <t>TAGTGATAAGCGCCGGCGGCGGCC</t>
  </si>
  <si>
    <t>AAACGGCCGCCGCCGGCGCTTATC</t>
  </si>
  <si>
    <t>ATCAGGCTCTTGATCAGCAA</t>
  </si>
  <si>
    <t>TAGTATCAGGCTCTTGATCAGCAA</t>
  </si>
  <si>
    <t>AAACTTGCTGATCAAGAGCCTGAT</t>
  </si>
  <si>
    <t>ACTCTTTTCGTAACGACGGC</t>
  </si>
  <si>
    <t>TAGTACTCTTTTCGTAACGACGGC</t>
  </si>
  <si>
    <t>AAACGCCGTCGTTACGAAAAGAGT</t>
  </si>
  <si>
    <t>PLES_10541</t>
  </si>
  <si>
    <t>CCGACGCGAGAACGGATTAC</t>
  </si>
  <si>
    <t>TAGTCCGACGCGAGAACGGATTAC</t>
  </si>
  <si>
    <t>AAACGTAATCCGTTCTCGCGTCGG</t>
  </si>
  <si>
    <t>GAAGCCAGGCTGACGGCCAA</t>
  </si>
  <si>
    <t>TAGTGAAGCCAGGCTGACGGCCAA</t>
  </si>
  <si>
    <t>AAACTTGGCCGTCAGCCTGGCTTC</t>
  </si>
  <si>
    <t>AAAGGCCGGAGCCGCCAGCG</t>
  </si>
  <si>
    <t>TAGTAAAGGCCGGAGCCGCCAGCG</t>
  </si>
  <si>
    <t>AAACCGCTGGCGGCTCCGGCCTTT</t>
  </si>
  <si>
    <t>GACCGACAACGCCGAGTCGA</t>
  </si>
  <si>
    <t>TAGTGACCGACAACGCCGAGTCGA</t>
  </si>
  <si>
    <t>AAACTCGACTCGGCGTTGTCGGTC</t>
  </si>
  <si>
    <t>PLES_10551</t>
  </si>
  <si>
    <t>CAGGCTCAGGGCCAGTACAC</t>
  </si>
  <si>
    <t>TAGTCAGGCTCAGGGCCAGTACAC</t>
  </si>
  <si>
    <t>AAACGTGTACTGGCCCTGAGCCTG</t>
  </si>
  <si>
    <t>TACCGCCGCCATCACCTGGG</t>
  </si>
  <si>
    <t>TAGTTACCGCCGCCATCACCTGGG</t>
  </si>
  <si>
    <t>AAACCCCAGGTGATGGCGGCGGTA</t>
  </si>
  <si>
    <t>CGCCCCCAACGGAGTCAGGC</t>
  </si>
  <si>
    <t>TAGTCGCCCCCAACGGAGTCAGGC</t>
  </si>
  <si>
    <t>AAACGCCTGACTCCGTTGGGGGCG</t>
  </si>
  <si>
    <t>CGCCAGGCCGCCGTCCCAGG</t>
  </si>
  <si>
    <t>TAGTCGCCAGGCCGCCGTCCCAGG</t>
  </si>
  <si>
    <t>AAACCCTGGGACGGCGGCCTGGCG</t>
  </si>
  <si>
    <t>PLES_10561</t>
  </si>
  <si>
    <t>GGCGGATGGAGTGCCCGAGA</t>
  </si>
  <si>
    <t>TAGTGGCGGATGGAGTGCCCGAGA</t>
  </si>
  <si>
    <t>AAACTCTCGGGCACTCCATCCGCC</t>
  </si>
  <si>
    <t>GCGGTTGGCCGTCGGCAGAA</t>
  </si>
  <si>
    <t>TAGTGCGGTTGGCCGTCGGCAGAA</t>
  </si>
  <si>
    <t>AAACTTCTGCCGACGGCCAACCGC</t>
  </si>
  <si>
    <t>GGGCCGACGGCAGCGGGGGG</t>
  </si>
  <si>
    <t>TAGTGGGCCGACGGCAGCGGGGGG</t>
  </si>
  <si>
    <t>AAACCCCCCCGCTGCCGTCGGCCC</t>
  </si>
  <si>
    <t>AAGACGCGGGCGCGCCACAT</t>
  </si>
  <si>
    <t>TAGTAAGACGCGGGCGCGCCACAT</t>
  </si>
  <si>
    <t>AAACATGTGGCGCGCCCGCGTCTT</t>
  </si>
  <si>
    <t>PLES_10571</t>
  </si>
  <si>
    <t>CAGATCGAGCTCGGTTAGCG</t>
  </si>
  <si>
    <t>TAGTCAGATCGAGCTCGGTTAGCG</t>
  </si>
  <si>
    <t>AAACCGCTAACCGAGCTCGATCTG</t>
  </si>
  <si>
    <t>GCGCAAGTCATGCCGCTGAC</t>
  </si>
  <si>
    <t>TAGTGCGCAAGTCATGCCGCTGAC</t>
  </si>
  <si>
    <t>AAACGTCAGCGGCATGACTTGCGC</t>
  </si>
  <si>
    <t>CAGGGCTCGTTCGACACGGC</t>
  </si>
  <si>
    <t>TAGTCAGGGCTCGTTCGACACGGC</t>
  </si>
  <si>
    <t>AAACGCCGTGTCGAACGAGCCCTG</t>
  </si>
  <si>
    <t>ACCGAGGCGGCCGCGACCCC</t>
  </si>
  <si>
    <t>TAGTACCGAGGCGGCCGCGACCCC</t>
  </si>
  <si>
    <t>AAACGGGGTCGCGGCCGCCTCGGT</t>
  </si>
  <si>
    <t>PLES_10581</t>
  </si>
  <si>
    <t>GGGTGGGGCGGGAACGTCCG</t>
  </si>
  <si>
    <t>TAGTGGGTGGGGCGGGAACGTCCG</t>
  </si>
  <si>
    <t>AAACCGGACGTTCCCGCCCCACCC</t>
  </si>
  <si>
    <t>GAGGACGTACAGGGTGGGCT</t>
  </si>
  <si>
    <t>TAGTGAGGACGTACAGGGTGGGCT</t>
  </si>
  <si>
    <t>AAACAGCCCACCCTGTACGTCCTC</t>
  </si>
  <si>
    <t>CGGATCGTGGATCAGGACAT</t>
  </si>
  <si>
    <t>TAGTCGGATCGTGGATCAGGACAT</t>
  </si>
  <si>
    <t>AAACATGTCCTGATCCACGATCCG</t>
  </si>
  <si>
    <t>TGGAAGTTCAACAGGGCATT</t>
  </si>
  <si>
    <t>TAGTTGGAAGTTCAACAGGGCATT</t>
  </si>
  <si>
    <t>AAACAATGCCCTGTTGAACTTCCA</t>
  </si>
  <si>
    <t>PLES_10591</t>
  </si>
  <si>
    <t>moaC</t>
  </si>
  <si>
    <t>GCGGCCCTGGGAATCGAGAT</t>
  </si>
  <si>
    <t>TAGTGCGGCCCTGGGAATCGAGAT</t>
  </si>
  <si>
    <t>AAACATCTCGATTCCCAGGGCCGC</t>
  </si>
  <si>
    <t>TTCCGTGACGTCGACCATGT</t>
  </si>
  <si>
    <t>TAGTTTCCGTGACGTCGACCATGT</t>
  </si>
  <si>
    <t>AAACACATGGTCGACGTCACGGAA</t>
  </si>
  <si>
    <t>CGTGGCTTCACGGGAGGTCA</t>
  </si>
  <si>
    <t>TAGTCGTGGCTTCACGGGAGGTCA</t>
  </si>
  <si>
    <t>AAACTGACCTCCCGTGAAGCCACG</t>
  </si>
  <si>
    <t>GCGCATGCGCACCACGGCCT</t>
  </si>
  <si>
    <t>TAGTGCGCATGCGCACCACGGCCT</t>
  </si>
  <si>
    <t>AAACAGGCCGTGGTGCGCATGCGC</t>
  </si>
  <si>
    <t>PLES_10601</t>
  </si>
  <si>
    <t>moaD</t>
  </si>
  <si>
    <t>AACGGGCGAAATACTGCACG</t>
  </si>
  <si>
    <t>TAGTAACGGGCGAAATACTGCACG</t>
  </si>
  <si>
    <t>AAACCGTGCAGTATTTCGCCCGTT</t>
  </si>
  <si>
    <t>CGTCGATGCCGAGGGCTTCG</t>
  </si>
  <si>
    <t>TAGTCGTCGATGCCGAGGGCTTCG</t>
  </si>
  <si>
    <t>AAACCGAAGCCCTCGGCATCGACG</t>
  </si>
  <si>
    <t>GGCGCCGAGGGTCGCCAGCC</t>
  </si>
  <si>
    <t>TAGTGGCGCCGAGGGTCGCCAGCC</t>
  </si>
  <si>
    <t>AAACGGCTGGCGACCCTCGGCGCC</t>
  </si>
  <si>
    <t>AGGCCCCGCCGCGCTCCACC</t>
  </si>
  <si>
    <t>TAGTAGGCCCCGCCGCGCTCCACC</t>
  </si>
  <si>
    <t>AAACGGTGGAGCGCGGCGGGGCCT</t>
  </si>
  <si>
    <t>PLES_10611</t>
  </si>
  <si>
    <t>moaE</t>
  </si>
  <si>
    <t>TGCTGGACGCGGATGGCCAT</t>
  </si>
  <si>
    <t>TAGTTGCTGGACGCGGATGGCCAT</t>
  </si>
  <si>
    <t>AAACATGGCCATCCGCGTCCAGCA</t>
  </si>
  <si>
    <t>CTCCTGCCCCGGATCGAAAG</t>
  </si>
  <si>
    <t>TAGTCTCCTGCCCCGGATCGAAAG</t>
  </si>
  <si>
    <t>AAACCTTTCGATCCGGGGCAGGAG</t>
  </si>
  <si>
    <t>TGCCGACGTTCTGCGCATGC</t>
  </si>
  <si>
    <t>TAGTTGCCGACGTTCTGCGCATGC</t>
  </si>
  <si>
    <t>AAACGCATGCGCAGAACGTCGGCA</t>
  </si>
  <si>
    <t>TCATGCCCGGATAATGTTCG</t>
  </si>
  <si>
    <t>TAGTTCATGCCCGGATAATGTTCG</t>
  </si>
  <si>
    <t>AAACCGAACATTATCCGGGCATGA</t>
  </si>
  <si>
    <t>PLES_10621</t>
  </si>
  <si>
    <t>moaB1</t>
  </si>
  <si>
    <t>GGAGGTGGCCAGGTGGCTCA</t>
  </si>
  <si>
    <t>TAGTGGAGGTGGCCAGGTGGCTCA</t>
  </si>
  <si>
    <t>AAACTGAGCCACCTGGCCACCTCC</t>
  </si>
  <si>
    <t>GATGTTCAGCGGCTGGAAGG</t>
  </si>
  <si>
    <t>TAGTGATGTTCAGCGGCTGGAAGG</t>
  </si>
  <si>
    <t>AAACCCTTCCAGCCGCTGAACATC</t>
  </si>
  <si>
    <t>GAGGGTCTGGCCGGAAGTAT</t>
  </si>
  <si>
    <t>TAGTGAGGGTCTGGCCGGAAGTAT</t>
  </si>
  <si>
    <t>AAACATACTTCCGGCCAGACCCTC</t>
  </si>
  <si>
    <t>CTGGTGCAGGCGATGACCGG</t>
  </si>
  <si>
    <t>TAGTCTGGTGCAGGCGATGACCGG</t>
  </si>
  <si>
    <t>AAACCCGGTCATCGCCTGCACCAG</t>
  </si>
  <si>
    <t>PLES_10631</t>
  </si>
  <si>
    <t>moeA1</t>
  </si>
  <si>
    <t>CGGCGCGCGCGCCAGCAGTT</t>
  </si>
  <si>
    <t>TAGTCGGCGCGCGCGCCAGCAGTT</t>
  </si>
  <si>
    <t>AAACAACTGCTGGCGCGCGCGCCG</t>
  </si>
  <si>
    <t>CCAGGCTCTCGCAGGCTGGC</t>
  </si>
  <si>
    <t>TAGTCCAGGCTCTCGCAGGCTGGC</t>
  </si>
  <si>
    <t>AAACGCCAGCCTGCGAGAGCCTGG</t>
  </si>
  <si>
    <t>TCGTCCCAGCGCCCGCTCCA</t>
  </si>
  <si>
    <t>TAGTTCGTCCCAGCGCCCGCTCCA</t>
  </si>
  <si>
    <t>AAACTGGAGCGGGCGCTGGGACGA</t>
  </si>
  <si>
    <t>GCAGGTCCATCGGCGCCAGC</t>
  </si>
  <si>
    <t>TAGTGCAGGTCCATCGGCGCCAGC</t>
  </si>
  <si>
    <t>AAACGCTGGCGCCGATGGACCTGC</t>
  </si>
  <si>
    <t>PLES_10641</t>
  </si>
  <si>
    <t>GCCGGACAGACCAGTTGCAT</t>
  </si>
  <si>
    <t>TAGTGCCGGACAGACCAGTTGCAT</t>
  </si>
  <si>
    <t>AAACATGCAACTGGTCTGTCCGGC</t>
  </si>
  <si>
    <t>GGGCCGACTTCAAGGCGGGC</t>
  </si>
  <si>
    <t>TAGTGGGCCGACTTCAAGGCGGGC</t>
  </si>
  <si>
    <t>AAACGCCCGCCTTGAAGTCGGCCC</t>
  </si>
  <si>
    <t>GGCATCGGCGCCCTGTCGCA</t>
  </si>
  <si>
    <t>TAGTGGCATCGGCGCCCTGTCGCA</t>
  </si>
  <si>
    <t>AAACTGCGACAGGGCGCCGATGCC</t>
  </si>
  <si>
    <t>GTCGCGGAAACCGACGTAGA</t>
  </si>
  <si>
    <t>TAGTGTCGCGGAAACCGACGTAGA</t>
  </si>
  <si>
    <t>AAACTCTACGTCGGTTTCCGCGAC</t>
  </si>
  <si>
    <t>PLES_10651</t>
  </si>
  <si>
    <t>AGTAGAACAGCAGCGGTCCC</t>
  </si>
  <si>
    <t>TAGTAGTAGAACAGCAGCGGTCCC</t>
  </si>
  <si>
    <t>AAACGGGACCGCTGCTGTTCTACT</t>
  </si>
  <si>
    <t>GAGCGGCTGGCTGGCCATCT</t>
  </si>
  <si>
    <t>TAGTGAGCGGCTGGCTGGCCATCT</t>
  </si>
  <si>
    <t>AAACAGATGGCCAGCCAGCCGCTC</t>
  </si>
  <si>
    <t>TGGCGCAGACGGTCTCGCCG</t>
  </si>
  <si>
    <t>TAGTTGGCGCAGACGGTCTCGCCG</t>
  </si>
  <si>
    <t>AAACCGGCGAGACCGTCTGCGCCA</t>
  </si>
  <si>
    <t>CAGGGACAGCGCCCGGCGCT</t>
  </si>
  <si>
    <t>TAGTCAGGGACAGCGCCCGGCGCT</t>
  </si>
  <si>
    <t>AAACAGCGCCGGGCGCTGTCCCTG</t>
  </si>
  <si>
    <t>PLES_10661</t>
  </si>
  <si>
    <t>CGACGCCGAGGAGCAGGCGT</t>
  </si>
  <si>
    <t>TAGTCGACGCCGAGGAGCAGGCGT</t>
  </si>
  <si>
    <t>AAACACGCCTGCTCCTCGGCGTCG</t>
  </si>
  <si>
    <t>CGCCAGCGGCAACAGGCGTC</t>
  </si>
  <si>
    <t>TAGTCGCCAGCGGCAACAGGCGTC</t>
  </si>
  <si>
    <t>AAACGACGCCTGTTGCCGCTGGCG</t>
  </si>
  <si>
    <t>ACCAGGTGCTGGAGCCCGCG</t>
  </si>
  <si>
    <t>TAGTACCAGGTGCTGGAGCCCGCG</t>
  </si>
  <si>
    <t>AAACCGCGGGCTCCAGCACCTGGT</t>
  </si>
  <si>
    <t>GCCGGTTGGCGACCCGTTGC</t>
  </si>
  <si>
    <t>TAGTGCCGGTTGGCGACCCGTTGC</t>
  </si>
  <si>
    <t>AAACGCAACGGGTCGCCAACCGGC</t>
  </si>
  <si>
    <t>PLES_10671</t>
  </si>
  <si>
    <t>CCAGGCCTTGCACGACGCGG</t>
  </si>
  <si>
    <t>TAGTCCAGGCCTTGCACGACGCGG</t>
  </si>
  <si>
    <t>AAACCCGCGTCGTGCAAGGCCTGG</t>
  </si>
  <si>
    <t>ACCGCCGGCGCGCCCAGCGC</t>
  </si>
  <si>
    <t>TAGTACCGCCGGCGCGCCCAGCGC</t>
  </si>
  <si>
    <t>AAACGCGCTGGGCGCGCCGGCGGT</t>
  </si>
  <si>
    <t>GTCAGCTTCGGCCGCGCCCT</t>
  </si>
  <si>
    <t>TAGTGTCAGCTTCGGCCGCGCCCT</t>
  </si>
  <si>
    <t>AAACAGGGCGCGGCCGAAGCTGAC</t>
  </si>
  <si>
    <t>ATCGCCGGATTGCACGCCAT</t>
  </si>
  <si>
    <t>TAGTATCGCCGGATTGCACGCCAT</t>
  </si>
  <si>
    <t>AAACATGGCGTGCAATCCGGCGAT</t>
  </si>
  <si>
    <t>PLES_10681</t>
  </si>
  <si>
    <t>GCGTTACGCAAGGGGTGCAT</t>
  </si>
  <si>
    <t>TAGTGCGTTACGCAAGGGGTGCAT</t>
  </si>
  <si>
    <t>AAACATGCACCCCTTGCGTAACGC</t>
  </si>
  <si>
    <t>GGCCAGGCCGCCCAGCAGGG</t>
  </si>
  <si>
    <t>TAGTGGCCAGGCCGCCCAGCAGGG</t>
  </si>
  <si>
    <t>AAACCCCTGCTGGGCGGCCTGGCC</t>
  </si>
  <si>
    <t>CGGCGGCGTTGGCCACCGGC</t>
  </si>
  <si>
    <t>TAGTCGGCGGCGTTGGCCACCGGC</t>
  </si>
  <si>
    <t>AAACGCCGGTGGCCAACGCCGCCG</t>
  </si>
  <si>
    <t>ATACTCGGAGATGATCAGCT</t>
  </si>
  <si>
    <t>TAGTATACTCGGAGATGATCAGCT</t>
  </si>
  <si>
    <t>AAACAGCTGATCATCTCCGAGTAT</t>
  </si>
  <si>
    <t>PLES_10691</t>
  </si>
  <si>
    <t>TATGTAGCGCCTGAAAGCCT</t>
  </si>
  <si>
    <t>TAGTTATGTAGCGCCTGAAAGCCT</t>
  </si>
  <si>
    <t>AAACAGGCTTTCAGGCGCTACATA</t>
  </si>
  <si>
    <t>TCCAGTTCGAGGAGCCGTGC</t>
  </si>
  <si>
    <t>TAGTTCCAGTTCGAGGAGCCGTGC</t>
  </si>
  <si>
    <t>AAACGCACGGCTCCTCGAACTGGA</t>
  </si>
  <si>
    <t>GCTCTATCCGTTGCAGGTGC</t>
  </si>
  <si>
    <t>TAGTGCTCTATCCGTTGCAGGTGC</t>
  </si>
  <si>
    <t>AAACGCACCTGCAACGGATAGAGC</t>
  </si>
  <si>
    <t>GGAGGGGCGCGAGGGCATCG</t>
  </si>
  <si>
    <t>TAGTGGAGGGGCGCGAGGGCATCG</t>
  </si>
  <si>
    <t>AAACCGATGCCCTCGCGCCCCTCC</t>
  </si>
  <si>
    <t>PLES_10701</t>
  </si>
  <si>
    <t>GACCCATGCGGGGCAGCGGT</t>
  </si>
  <si>
    <t>TAGTGACCCATGCGGGGCAGCGGT</t>
  </si>
  <si>
    <t>AAACACCGCTGCCCCGCATGGGTC</t>
  </si>
  <si>
    <t>GGTAGTTCGAAGGGCAGCCG</t>
  </si>
  <si>
    <t>TAGTGGTAGTTCGAAGGGCAGCCG</t>
  </si>
  <si>
    <t>AAACCGGCTGCCCTTCGAACTACC</t>
  </si>
  <si>
    <t>AAGTGCGGCCGGGGCGGCGC</t>
  </si>
  <si>
    <t>TAGTAAGTGCGGCCGGGGCGGCGC</t>
  </si>
  <si>
    <t>AAACGCGCCGCCCCGGCCGCACTT</t>
  </si>
  <si>
    <t>AGCGGGCGCGGCGCCGGCAT</t>
  </si>
  <si>
    <t>TAGTAGCGGGCGCGGCGCCGGCAT</t>
  </si>
  <si>
    <t>AAACATGCCGGCGCCGCGCCCGCT</t>
  </si>
  <si>
    <t>PLES_10711</t>
  </si>
  <si>
    <t>CTGCAGGCGATCCAGTTGGC</t>
  </si>
  <si>
    <t>TAGTCTGCAGGCGATCCAGTTGGC</t>
  </si>
  <si>
    <t>AAACGCCAACTGGATCGCCTGCAG</t>
  </si>
  <si>
    <t>GCTCGATGACTTCGTCGTCG</t>
  </si>
  <si>
    <t>TAGTGCTCGATGACTTCGTCGTCG</t>
  </si>
  <si>
    <t>AAACCGACGACGAAGTCATCGAGC</t>
  </si>
  <si>
    <t>CCTCCCGGCGTACCTCCAGC</t>
  </si>
  <si>
    <t>TAGTCCTCCCGGCGTACCTCCAGC</t>
  </si>
  <si>
    <t>AAACGCTGGAGGTACGCCGGGAGG</t>
  </si>
  <si>
    <t>CCGCGTCGTTCGAGCCAGGC</t>
  </si>
  <si>
    <t>TAGTCCGCGTCGTTCGAGCCAGGC</t>
  </si>
  <si>
    <t>AAACGCCTGGCTCGAACGACGCGG</t>
  </si>
  <si>
    <t>PLES_10721</t>
  </si>
  <si>
    <t>TAGGCGCCGCGAGCGCCGGC</t>
  </si>
  <si>
    <t>TAGTTAGGCGCCGCGAGCGCCGGC</t>
  </si>
  <si>
    <t>AAACGCCGGCGCTCGCGGCGCCTA</t>
  </si>
  <si>
    <t>AGGGCGAACAGGCGGCTGTC</t>
  </si>
  <si>
    <t>TAGTAGGGCGAACAGGCGGCTGTC</t>
  </si>
  <si>
    <t>AAACGACAGCCGCCTGTTCGCCCT</t>
  </si>
  <si>
    <t>GGTAGCGGGCGCCGTCCGCC</t>
  </si>
  <si>
    <t>TAGTGGTAGCGGGCGCCGTCCGCC</t>
  </si>
  <si>
    <t>AAACGGCGGACGGCGCCCGCTACC</t>
  </si>
  <si>
    <t>CCAGGCGGGTGTCCAGGGTC</t>
  </si>
  <si>
    <t>TAGTCCAGGCGGGTGTCCAGGGTC</t>
  </si>
  <si>
    <t>AAACGACCCTGGACACCCGCCTGG</t>
  </si>
  <si>
    <t>PLES_10731</t>
  </si>
  <si>
    <t>GGATCGCCCAGGCGCGCAGC</t>
  </si>
  <si>
    <t>TAGTGGATCGCCCAGGCGCGCAGC</t>
  </si>
  <si>
    <t>AAACGCTGCGCGCCTGGGCGATCC</t>
  </si>
  <si>
    <t>CCCGGCAGCGGACACGCGGT</t>
  </si>
  <si>
    <t>TAGTCCCGGCAGCGGACACGCGGT</t>
  </si>
  <si>
    <t>AAACACCGCGTGTCCGCTGCCGGG</t>
  </si>
  <si>
    <t>CGACGATCGGGTTGCTGCCG</t>
  </si>
  <si>
    <t>TAGTCGACGATCGGGTTGCTGCCG</t>
  </si>
  <si>
    <t>AAACCGGCAGCAACCCGATCGTCG</t>
  </si>
  <si>
    <t>CGATGGTCGAAGAAGACGTC</t>
  </si>
  <si>
    <t>TAGTCGATGGTCGAAGAAGACGTC</t>
  </si>
  <si>
    <t>AAACGACGTCTTCTTCGACCATCG</t>
  </si>
  <si>
    <t>PLES_10741</t>
  </si>
  <si>
    <t>prfC</t>
  </si>
  <si>
    <t>TTCGGCGGCCTGAGTGGTCA</t>
  </si>
  <si>
    <t>TAGTTTCGGCGGCCTGAGTGGTCA</t>
  </si>
  <si>
    <t>AAACTGACCACTCAGGCCGCCGAA</t>
  </si>
  <si>
    <t>GGGAAATGATCGCGAAGGTA</t>
  </si>
  <si>
    <t>TAGTGGGAAATGATCGCGAAGGTA</t>
  </si>
  <si>
    <t>AAACTACCTTCGCGATCATTTCCC</t>
  </si>
  <si>
    <t>GGTCTTACCGGCGTCGGGGT</t>
  </si>
  <si>
    <t>TAGTGGTCTTACCGGCGTCGGGGT</t>
  </si>
  <si>
    <t>AAACACCCCGACGCCGGTAAGACC</t>
  </si>
  <si>
    <t>CAGGAGCTTCTCGGTGATGG</t>
  </si>
  <si>
    <t>TAGTCAGGAGCTTCTCGGTGATGG</t>
  </si>
  <si>
    <t>AAACCCATCACCGAGAAGCTCCTG</t>
  </si>
  <si>
    <t>PLES_10751</t>
  </si>
  <si>
    <t>CAGTCTGGATACTCCGTTCA</t>
  </si>
  <si>
    <t>TAGTCAGTCTGGATACTCCGTTCA</t>
  </si>
  <si>
    <t>AAACTGAACGGAGTATCCAGACTG</t>
  </si>
  <si>
    <t>CGCCGCGCCCAGCAACGCCA</t>
  </si>
  <si>
    <t>TAGTCGCCGCGCCCAGCAACGCCA</t>
  </si>
  <si>
    <t>AAACTGGCGTTGCTGGGCGCGGCG</t>
  </si>
  <si>
    <t>GAACAGCCGCGGCTGCTCCT</t>
  </si>
  <si>
    <t>TAGTGAACAGCCGCGGCTGCTCCT</t>
  </si>
  <si>
    <t>AAACAGGAGCAGCCGCGGCTGTTC</t>
  </si>
  <si>
    <t>AGGTGGCCTTGTAGCCGGGC</t>
  </si>
  <si>
    <t>TAGTAGGTGGCCTTGTAGCCGGGC</t>
  </si>
  <si>
    <t>AAACGCCCGGCTACAAGGCCACCT</t>
  </si>
  <si>
    <t>PLES_10761</t>
  </si>
  <si>
    <t>fecA</t>
  </si>
  <si>
    <t>CGGCGACAGGGCGCGTGACG</t>
  </si>
  <si>
    <t>TAGTCGGCGACAGGGCGCGTGACG</t>
  </si>
  <si>
    <t>AAACCGTCACGCGCCCTGTCGCCG</t>
  </si>
  <si>
    <t>AGGAGCAGGGCGCGGCTGAG</t>
  </si>
  <si>
    <t>TAGTAGGAGCAGGGCGCGGCTGAG</t>
  </si>
  <si>
    <t>AAACCTCAGCCGCGCCCTGCTCCT</t>
  </si>
  <si>
    <t>CGGGACCGCCGAGGCAGGCG</t>
  </si>
  <si>
    <t>TAGTCGGGACCGCCGAGGCAGGCG</t>
  </si>
  <si>
    <t>AAACCGCCTGCCTCGGCGGTCCCG</t>
  </si>
  <si>
    <t>GCTGCCGGCGGAAACCAGGA</t>
  </si>
  <si>
    <t>TAGTGCTGCCGGCGGAAACCAGGA</t>
  </si>
  <si>
    <t>AAACTCCTGGTTTCCGCCGGCAGC</t>
  </si>
  <si>
    <t>PLES_10771</t>
  </si>
  <si>
    <t>GCACCTTGGGTGCGGCGGGC</t>
  </si>
  <si>
    <t>TAGTGCACCTTGGGTGCGGCGGGC</t>
  </si>
  <si>
    <t>AAACGCCCGCCGCACCCAAGGTGC</t>
  </si>
  <si>
    <t>GCCTGTTCAGCCACCTGCGG</t>
  </si>
  <si>
    <t>TAGTGCCTGTTCAGCCACCTGCGG</t>
  </si>
  <si>
    <t>AAACCCGCAGGTGGCTGAACAGGC</t>
  </si>
  <si>
    <t>CAGCTCGACCAGCCAGCGCA</t>
  </si>
  <si>
    <t>TAGTCAGCTCGACCAGCCAGCGCA</t>
  </si>
  <si>
    <t>AAACTGCGCTGGCTGGTCGAGCTG</t>
  </si>
  <si>
    <t>AGCGCTGCCAGGCCTGGCGC</t>
  </si>
  <si>
    <t>TAGTAGCGCTGCCAGGCCTGGCGC</t>
  </si>
  <si>
    <t>AAACGCGCCAGGCCTGGCAGCGCT</t>
  </si>
  <si>
    <t>PLES_10781</t>
  </si>
  <si>
    <t>CGCGGCCGCATGGGCGAGGT</t>
  </si>
  <si>
    <t>TAGTCGCGGCCGCATGGGCGAGGT</t>
  </si>
  <si>
    <t>AAACACCTCGCCCATGCGGCCGCG</t>
  </si>
  <si>
    <t>AGTGGTGGTGGTCGCTGTAG</t>
  </si>
  <si>
    <t>TAGTAGTGGTGGTGGTCGCTGTAG</t>
  </si>
  <si>
    <t>AAACCTACAGCGACCACCACCACT</t>
  </si>
  <si>
    <t>CGTTCTGCGGGCAGCCGAGG</t>
  </si>
  <si>
    <t>TAGTCGTTCTGCGGGCAGCCGAGG</t>
  </si>
  <si>
    <t>AAACCCTCGGCTGCCCGCAGAACG</t>
  </si>
  <si>
    <t>GACCTTGACGAAGGTGTCCT</t>
  </si>
  <si>
    <t>TAGTGACCTTGACGAAGGTGTCCT</t>
  </si>
  <si>
    <t>AAACAGGACACCTTCGTCAAGGTC</t>
  </si>
  <si>
    <t>PLES_10791</t>
  </si>
  <si>
    <t>ATACCTGGAAATCACTGGGT</t>
  </si>
  <si>
    <t>TAGTATACCTGGAAATCACTGGGT</t>
  </si>
  <si>
    <t>AAACACCCAGTGATTTCCAGGTAT</t>
  </si>
  <si>
    <t>TGGAGGTCCGGTCGAGGGTG</t>
  </si>
  <si>
    <t>TAGTTGGAGGTCCGGTCGAGGGTG</t>
  </si>
  <si>
    <t>AAACCACCCTCGACCGGACCTCCA</t>
  </si>
  <si>
    <t>GCTGCGCAGCAGGCGCGCAT</t>
  </si>
  <si>
    <t>TAGTGCTGCGCAGCAGGCGCGCAT</t>
  </si>
  <si>
    <t>AAACATGCGCGCCTGCTGCGCAGC</t>
  </si>
  <si>
    <t>GGTACCAATGGGCGAGCGCC</t>
  </si>
  <si>
    <t>TAGTGGTACCAATGGGCGAGCGCC</t>
  </si>
  <si>
    <t>AAACGGCGCTCGCCCATTGGTACC</t>
  </si>
  <si>
    <t>PLES_10801</t>
  </si>
  <si>
    <t>CAGGTACAGCGAAAGATTCA</t>
  </si>
  <si>
    <t>TAGTCAGGTACAGCGAAAGATTCA</t>
  </si>
  <si>
    <t>AAACTGAATCTTTCGCTGTACCTG</t>
  </si>
  <si>
    <t>TAGCTTGATGGCGATCCAGG</t>
  </si>
  <si>
    <t>TAGTTAGCTTGATGGCGATCCAGG</t>
  </si>
  <si>
    <t>AAACCCTGGATCGCCATCAAGCTA</t>
  </si>
  <si>
    <t>TCGACAGGGTGATCGCCACC</t>
  </si>
  <si>
    <t>TAGTTCGACAGGGTGATCGCCACC</t>
  </si>
  <si>
    <t>AAACGGTGGCGATCACCCTGTCGA</t>
  </si>
  <si>
    <t>CGCCGCCAGGGCGAAGCGGT</t>
  </si>
  <si>
    <t>TAGTCGCCGCCAGGGCGAAGCGGT</t>
  </si>
  <si>
    <t>AAACACCGCTTCGCCCTGGCGGCG</t>
  </si>
  <si>
    <t>PLES_10811</t>
  </si>
  <si>
    <t>GTTCGAGATGCTCGGGGGCG</t>
  </si>
  <si>
    <t>TAGTGTTCGAGATGCTCGGGGGCG</t>
  </si>
  <si>
    <t>AAACCGCCCCCGAGCATCTCGAAC</t>
  </si>
  <si>
    <t>CGAGCACGCGGACGTTGAAC</t>
  </si>
  <si>
    <t>TAGTCGAGCACGCGGACGTTGAAC</t>
  </si>
  <si>
    <t>AAACGTTCAACGTCCGCGTGCTCG</t>
  </si>
  <si>
    <t>GCGTCGATGTCGCCCTGTTT</t>
  </si>
  <si>
    <t>TAGTGCGTCGATGTCGCCCTGTTT</t>
  </si>
  <si>
    <t>AAACAAACAGGGCGACATCGACGC</t>
  </si>
  <si>
    <t>GTGGGTATCGGGCAGGGCGG</t>
  </si>
  <si>
    <t>TAGTGTGGGTATCGGGCAGGGCGG</t>
  </si>
  <si>
    <t>AAACCCGCCCTGCCCGATACCCAC</t>
  </si>
  <si>
    <t>PLES_10821</t>
  </si>
  <si>
    <t>GAAGGCTCGCATGTTTTGCA</t>
  </si>
  <si>
    <t>TAGTGAAGGCTCGCATGTTTTGCA</t>
  </si>
  <si>
    <t>AAACTGCAAAACATGCGAGCCTTC</t>
  </si>
  <si>
    <t>GGACGCCGCGGTGAAGCTTC</t>
  </si>
  <si>
    <t>TAGTGGACGCCGCGGTGAAGCTTC</t>
  </si>
  <si>
    <t>AAACGAAGCTTCACCGCGGCGTCC</t>
  </si>
  <si>
    <t>GGTGGTGGTGTTGAGCTGCT</t>
  </si>
  <si>
    <t>TAGTGGTGGTGGTGTTGAGCTGCT</t>
  </si>
  <si>
    <t>AAACAGCAGCTCAACACCACCACC</t>
  </si>
  <si>
    <t>CACCGCCCGCGAAACATAGG</t>
  </si>
  <si>
    <t>TAGTCACCGCCCGCGAAACATAGG</t>
  </si>
  <si>
    <t>AAACCCTATGTTTCGCGGGCGGTG</t>
  </si>
  <si>
    <t>PLES_10831</t>
  </si>
  <si>
    <t>ACCGACGAAGGAGCCGACCA</t>
  </si>
  <si>
    <t>TAGTACCGACGAAGGAGCCGACCA</t>
  </si>
  <si>
    <t>AAACTGGTCGGCTCCTTCGTCGGT</t>
  </si>
  <si>
    <t>ACTGACACAACCGGATATTG</t>
  </si>
  <si>
    <t>TAGTACTGACACAACCGGATATTG</t>
  </si>
  <si>
    <t>AAACCAATATCCGGTTGTGTCAGT</t>
  </si>
  <si>
    <t>GTCGAGCGTGGCGGCCTCGG</t>
  </si>
  <si>
    <t>TAGTGTCGAGCGTGGCGGCCTCGG</t>
  </si>
  <si>
    <t>AAACCCGAGGCCGCCACGCTCGAC</t>
  </si>
  <si>
    <t>ATGGTCGGTGGCCAGGGCGT</t>
  </si>
  <si>
    <t>TAGTATGGTCGGTGGCCAGGGCGT</t>
  </si>
  <si>
    <t>AAACACGCCCTGGCCACCGACCAT</t>
  </si>
  <si>
    <t>PLES_10841</t>
  </si>
  <si>
    <t>GCAGGGCGAAACCAGCGGAG</t>
  </si>
  <si>
    <t>TAGTGCAGGGCGAAACCAGCGGAG</t>
  </si>
  <si>
    <t>AAACCTCCGCTGGTTTCGCCCTGC</t>
  </si>
  <si>
    <t>CGCCGCCACTCGTCGCGGCT</t>
  </si>
  <si>
    <t>TAGTCGCCGCCACTCGTCGCGGCT</t>
  </si>
  <si>
    <t>AAACAGCCGCGACGAGTGGCGGCG</t>
  </si>
  <si>
    <t>CCCGTCGCTGCGCGCCCACT</t>
  </si>
  <si>
    <t>TAGTCCCGTCGCTGCGCGCCCACT</t>
  </si>
  <si>
    <t>AAACAGTGGGCGCGCAGCGACGGG</t>
  </si>
  <si>
    <t>CACCTTGAACACGTAGATCC</t>
  </si>
  <si>
    <t>TAGTCACCTTGAACACGTAGATCC</t>
  </si>
  <si>
    <t>AAACGGATCTACGTGTTCAAGGTG</t>
  </si>
  <si>
    <t>PLES_10851</t>
  </si>
  <si>
    <t>GATTACGGATTTCAAGGTCA</t>
  </si>
  <si>
    <t>TAGTGATTACGGATTTCAAGGTCA</t>
  </si>
  <si>
    <t>AAACTGACCTTGAAATCCGTAATC</t>
  </si>
  <si>
    <t>CAGGGTCCGCCCGATGAATA</t>
  </si>
  <si>
    <t>TAGTCAGGGTCCGCCCGATGAATA</t>
  </si>
  <si>
    <t>AAACTATTCATCGGGCGGACCCTG</t>
  </si>
  <si>
    <t>GCGACCGTCACGGGTCCAGG</t>
  </si>
  <si>
    <t>TAGTGCGACCGTCACGGGTCCAGG</t>
  </si>
  <si>
    <t>AAACCCTGGACCCGTGACGGTCGC</t>
  </si>
  <si>
    <t>GGCGGCGACATTGATCACGT</t>
  </si>
  <si>
    <t>TAGTGGCGGCGACATTGATCACGT</t>
  </si>
  <si>
    <t>AAACACGTGATCAATGTCGCCGCC</t>
  </si>
  <si>
    <t>PLES_10861</t>
  </si>
  <si>
    <t>CTTGCCGTTCTTCTGGGTGA</t>
  </si>
  <si>
    <t>TAGTCTTGCCGTTCTTCTGGGTGA</t>
  </si>
  <si>
    <t>AAACTCACCCAGAAGAACGGCAAG</t>
  </si>
  <si>
    <t>GGCTGACGGAATCGACGGCG</t>
  </si>
  <si>
    <t>TAGTGGCTGACGGAATCGACGGCG</t>
  </si>
  <si>
    <t>AAACCGCCGTCGATTCCGTCAGCC</t>
  </si>
  <si>
    <t>TCTCGCCTTTCTCCACGGTC</t>
  </si>
  <si>
    <t>TAGTTCTCGCCTTTCTCCACGGTC</t>
  </si>
  <si>
    <t>AAACGACCGTGGAGAAAGGCGAGA</t>
  </si>
  <si>
    <t>GTTGATCATCTTCAGGGTGG</t>
  </si>
  <si>
    <t>TAGTGTTGATCATCTTCAGGGTGG</t>
  </si>
  <si>
    <t>AAACCCACCCTGAAGATGATCAAC</t>
  </si>
  <si>
    <t>PLES_10871</t>
  </si>
  <si>
    <t>GACCTGGGACCAGTCGAGAT</t>
  </si>
  <si>
    <t>TAGTGACCTGGGACCAGTCGAGAT</t>
  </si>
  <si>
    <t>AAACATCTCGACTGGTCCCAGGTC</t>
  </si>
  <si>
    <t>GCAGGTGCTGGAGGGTGAGC</t>
  </si>
  <si>
    <t>TAGTGCAGGTGCTGGAGGGTGAGC</t>
  </si>
  <si>
    <t>AAACGCTCACCCTCCAGCACCTGC</t>
  </si>
  <si>
    <t>GACGAGGATCGCCAGGCCTA</t>
  </si>
  <si>
    <t>TAGTGACGAGGATCGCCAGGCCTA</t>
  </si>
  <si>
    <t>AAACTAGGCCTGGCGATCCTCGTC</t>
  </si>
  <si>
    <t>GGCCGGCCAGCCACGTGAAG</t>
  </si>
  <si>
    <t>TAGTGGCCGGCCAGCCACGTGAAG</t>
  </si>
  <si>
    <t>AAACCTTCACGTGGCTGGCCGGCC</t>
  </si>
  <si>
    <t>PLES_10881</t>
  </si>
  <si>
    <t>GGCAGAGTGAGCGGATCAGT</t>
  </si>
  <si>
    <t>TAGTGGCAGAGTGAGCGGATCAGT</t>
  </si>
  <si>
    <t>AAACACTGATCCGCTCACTCTGCC</t>
  </si>
  <si>
    <t>CAGGCCGGCGGCGAACAGGC</t>
  </si>
  <si>
    <t>TAGTCAGGCCGGCGGCGAACAGGC</t>
  </si>
  <si>
    <t>AAACGCCTGTTCGCCGCCGGCCTG</t>
  </si>
  <si>
    <t>GGTCTTGCCGCCGATGCGCA</t>
  </si>
  <si>
    <t>TAGTGGTCTTGCCGCCGATGCGCA</t>
  </si>
  <si>
    <t>AAACTGCGCATCGGCGGCAAGACC</t>
  </si>
  <si>
    <t>GGCGGTGAGGATGCGCTGCT</t>
  </si>
  <si>
    <t>TAGTGGCGGTGAGGATGCGCTGCT</t>
  </si>
  <si>
    <t>AAACAGCAGCGCATCCTCACCGCC</t>
  </si>
  <si>
    <t>PLES_10891</t>
  </si>
  <si>
    <t>CTTGCCACAGGTTTTCACCA</t>
  </si>
  <si>
    <t>TAGTCTTGCCACAGGTTTTCACCA</t>
  </si>
  <si>
    <t>AAACTGGTGAAAACCTGTGGCAAG</t>
  </si>
  <si>
    <t>TGCGGCGCAGAGGCCGAGCA</t>
  </si>
  <si>
    <t>TAGTTGCGGCGCAGAGGCCGAGCA</t>
  </si>
  <si>
    <t>AAACTGCTCGGCCTCTGCGCCGCA</t>
  </si>
  <si>
    <t>GATCAGCAAGGCCAGTACGG</t>
  </si>
  <si>
    <t>TAGTGATCAGCAAGGCCAGTACGG</t>
  </si>
  <si>
    <t>AAACCCGTACTGGCCTTGCTGATC</t>
  </si>
  <si>
    <t>GTAGTGGAGGATGGTCGCGG</t>
  </si>
  <si>
    <t>TAGTGTAGTGGAGGATGGTCGCGG</t>
  </si>
  <si>
    <t>AAACCCGCGACCATCCTCCACTAC</t>
  </si>
  <si>
    <t>PLES_10901</t>
  </si>
  <si>
    <t>nhaP</t>
  </si>
  <si>
    <t>GTAGGTGAGCAAGGTGGTCA</t>
  </si>
  <si>
    <t>TAGTGTAGGTGAGCAAGGTGGTCA</t>
  </si>
  <si>
    <t>AAACTGACCACCTTGCTCACCTAC</t>
  </si>
  <si>
    <t>TCGGCGGCAGGCGGATGAAG</t>
  </si>
  <si>
    <t>TAGTTCGGCGGCAGGCGGATGAAG</t>
  </si>
  <si>
    <t>AAACCTTCATCCGCCTGCCGCCGA</t>
  </si>
  <si>
    <t>AGCCCAGTTCCGACAGCCCC</t>
  </si>
  <si>
    <t>TAGTAGCCCAGTTCCGACAGCCCC</t>
  </si>
  <si>
    <t>AAACGGGGCTGTCGGAACTGGGCT</t>
  </si>
  <si>
    <t>TGCATCTCCACCTCGAGGAT</t>
  </si>
  <si>
    <t>TAGTTGCATCTCCACCTCGAGGAT</t>
  </si>
  <si>
    <t>AAACATCCTCGAGGTGGAGATGCA</t>
  </si>
  <si>
    <t>PLES_10911</t>
  </si>
  <si>
    <t>ACCACCGTGACCAGCATGGC</t>
  </si>
  <si>
    <t>TAGTACCACCGTGACCAGCATGGC</t>
  </si>
  <si>
    <t>AAACGCCATGCTGGTCACGGTGGT</t>
  </si>
  <si>
    <t>CGCCGACGCCACCAGCCAGG</t>
  </si>
  <si>
    <t>TAGTCGCCGACGCCACCAGCCAGG</t>
  </si>
  <si>
    <t>AAACCCTGGCTGGTGGCGTCGGCG</t>
  </si>
  <si>
    <t>GGCCCCAGGCGATCCACAGC</t>
  </si>
  <si>
    <t>TAGTGGCCCCAGGCGATCCACAGC</t>
  </si>
  <si>
    <t>AAACGCTGTGGATCGCCTGGGGCC</t>
  </si>
  <si>
    <t>CAGGATCAGCGCATAGGCCT</t>
  </si>
  <si>
    <t>TAGTCAGGATCAGCGCATAGGCCT</t>
  </si>
  <si>
    <t>AAACAGGCCTATGCGCTGATCCTG</t>
  </si>
  <si>
    <t>PLES_10921</t>
  </si>
  <si>
    <t>GAGGTCGGGGCATCGCTCAT</t>
  </si>
  <si>
    <t>TAGTGAGGTCGGGGCATCGCTCAT</t>
  </si>
  <si>
    <t>AAACATGAGCGATGCCCCGACCTC</t>
  </si>
  <si>
    <t>TGGTGGCGGCGCTGAAGCGC</t>
  </si>
  <si>
    <t>TAGTTGGTGGCGGCGCTGAAGCGC</t>
  </si>
  <si>
    <t>AAACGCGCTTCAGCGCCGCCACCA</t>
  </si>
  <si>
    <t>TTGCGCATGGTCGAGCAGGC</t>
  </si>
  <si>
    <t>TAGTTTGCGCATGGTCGAGCAGGC</t>
  </si>
  <si>
    <t>AAACGCCTGCTCGACCATGCGCAA</t>
  </si>
  <si>
    <t>GAGAAGGAAGCCGTCATAGT</t>
  </si>
  <si>
    <t>TAGTGAGAAGGAAGCCGTCATAGT</t>
  </si>
  <si>
    <t>AAACACTATGACGGCTTCCTTCTC</t>
  </si>
  <si>
    <t>PLES_10931</t>
  </si>
  <si>
    <t>GGAGCCAGGCGAGCGGTGAA</t>
  </si>
  <si>
    <t>TAGTGGAGCCAGGCGAGCGGTGAA</t>
  </si>
  <si>
    <t>AAACTTCACCGCTCGCCTGGCTCC</t>
  </si>
  <si>
    <t>CAGGAAGGCGCCGAGCACGG</t>
  </si>
  <si>
    <t>TAGTCAGGAAGGCGCCGAGCACGG</t>
  </si>
  <si>
    <t>AAACCCGTGCTCGGCGCCTTCCTG</t>
  </si>
  <si>
    <t>CAGTCTCGGCGGCATGCAGC</t>
  </si>
  <si>
    <t>TAGTCAGTCTCGGCGGCATGCAGC</t>
  </si>
  <si>
    <t>AAACGCTGCATGCCGCCGAGACTG</t>
  </si>
  <si>
    <t>CCAGGCTGGCGAACGCGTGG</t>
  </si>
  <si>
    <t>TAGTCCAGGCTGGCGAACGCGTGG</t>
  </si>
  <si>
    <t>AAACCCACGCGTTCGCCAGCCTGG</t>
  </si>
  <si>
    <t>PLES_10941</t>
  </si>
  <si>
    <t>TACGGCAAGGCGGTCGCCCA</t>
  </si>
  <si>
    <t>TAGTTACGGCAAGGCGGTCGCCCA</t>
  </si>
  <si>
    <t>AAACTGGGCGACCGCCTTGCCGTA</t>
  </si>
  <si>
    <t>GCCAGGGCGTAGTAGCGGAT</t>
  </si>
  <si>
    <t>TAGTGCCAGGGCGTAGTAGCGGAT</t>
  </si>
  <si>
    <t>AAACATCCGCTACTACGCCCTGGC</t>
  </si>
  <si>
    <t>TGGCCGGCAGGCCGCCGAAG</t>
  </si>
  <si>
    <t>TAGTTGGCCGGCAGGCCGCCGAAG</t>
  </si>
  <si>
    <t>AAACCTTCGGCGGCCTGCCGGCCA</t>
  </si>
  <si>
    <t>CTGCGCGCGGGCGAACCACC</t>
  </si>
  <si>
    <t>TAGTCTGCGCGCGGGCGAACCACC</t>
  </si>
  <si>
    <t>AAACGGTGGTTCGCCCGCGCGCAG</t>
  </si>
  <si>
    <t>PLES_10951</t>
  </si>
  <si>
    <t>AAGGCGACGGGTTGGCTCAT</t>
  </si>
  <si>
    <t>TAGTAAGGCGACGGGTTGGCTCAT</t>
  </si>
  <si>
    <t>AAACATGAGCCAACCCGTCGCCTT</t>
  </si>
  <si>
    <t>GCGCTGGAAGGCGTCGGCGA</t>
  </si>
  <si>
    <t>TAGTGCGCTGGAAGGCGTCGGCGA</t>
  </si>
  <si>
    <t>AAACTCGCCGACGCCTTCCAGCGC</t>
  </si>
  <si>
    <t>GCTGGCCCAGACCCGGTAGC</t>
  </si>
  <si>
    <t>TAGTGCTGGCCCAGACCCGGTAGC</t>
  </si>
  <si>
    <t>AAACGCTACCGGGTCTGGGCCAGC</t>
  </si>
  <si>
    <t>CTGGAAGCCGGCCTCGGCCA</t>
  </si>
  <si>
    <t>TAGTCTGGAAGCCGGCCTCGGCCA</t>
  </si>
  <si>
    <t>AAACTGGCCGAGGCCGGCTTCCAG</t>
  </si>
  <si>
    <t>PLES_10961</t>
  </si>
  <si>
    <t>AACAGACGGCGGGTTTCCAT</t>
  </si>
  <si>
    <t>TAGTAACAGACGGCGGGTTTCCAT</t>
  </si>
  <si>
    <t>AAACATGGAAACCCGCCGTCTGTT</t>
  </si>
  <si>
    <t>TGGCGTAGGCAGCGGAGCCC</t>
  </si>
  <si>
    <t>TAGTTGGCGTAGGCAGCGGAGCCC</t>
  </si>
  <si>
    <t>AAACGGGCTCCGCTGCCTACGCCA</t>
  </si>
  <si>
    <t>GGGATAACGCGGGCGGGCGC</t>
  </si>
  <si>
    <t>TAGTGGGATAACGCGGGCGGGCGC</t>
  </si>
  <si>
    <t>AAACGCGCCCGCCCGCGTTATCCC</t>
  </si>
  <si>
    <t>AGATGGCGGTAGAGCGCATC</t>
  </si>
  <si>
    <t>TAGTAGATGGCGGTAGAGCGCATC</t>
  </si>
  <si>
    <t>AAACGATGCGCTCTACCGCCATCT</t>
  </si>
  <si>
    <t>PLES_10971</t>
  </si>
  <si>
    <t>TCGGACGAGGAGGATGACCC</t>
  </si>
  <si>
    <t>TAGTTCGGACGAGGAGGATGACCC</t>
  </si>
  <si>
    <t>AAACGGGTCATCCTCCTCGTCCGA</t>
  </si>
  <si>
    <t>GAGACCGGCAGGGCCTTGGC</t>
  </si>
  <si>
    <t>TAGTGAGACCGGCAGGGCCTTGGC</t>
  </si>
  <si>
    <t>AAACGCCAAGGCCCTGCCGGTCTC</t>
  </si>
  <si>
    <t>CCAGCCCGGCGAGAGCCGCC</t>
  </si>
  <si>
    <t>TAGTCCAGCCCGGCGAGAGCCGCC</t>
  </si>
  <si>
    <t>AAACGGCGGCTCTCGCCGGGCTGG</t>
  </si>
  <si>
    <t>GTTGTCCTGCCAGATCACCC</t>
  </si>
  <si>
    <t>TAGTGTTGTCCTGCCAGATCACCC</t>
  </si>
  <si>
    <t>AAACGGGTGATCTGGCAGGACAAC</t>
  </si>
  <si>
    <t>PLES_10981</t>
  </si>
  <si>
    <t>ACCAGGGGAAGGGGATCGTC</t>
  </si>
  <si>
    <t>TAGTACCAGGGGAAGGGGATCGTC</t>
  </si>
  <si>
    <t>AAACGACGATCCCCTTCCCCTGGT</t>
  </si>
  <si>
    <t>CACGTTGGAGCAGCCGGAGC</t>
  </si>
  <si>
    <t>TAGTCACGTTGGAGCAGCCGGAGC</t>
  </si>
  <si>
    <t>AAACGCTCCGGCTGCTCCAACGTG</t>
  </si>
  <si>
    <t>CAGGCGCAGCGCGAGATCGT</t>
  </si>
  <si>
    <t>TAGTCAGGCGCAGCGCGAGATCGT</t>
  </si>
  <si>
    <t>AAACACGATCTCGCGCTGCGCCTG</t>
  </si>
  <si>
    <t>GCAGGACATCTCCGCCAGCC</t>
  </si>
  <si>
    <t>TAGTGCAGGACATCTCCGCCAGCC</t>
  </si>
  <si>
    <t>AAACGGCTGGCGGAGATGTCCTGC</t>
  </si>
  <si>
    <t>PLES_10991</t>
  </si>
  <si>
    <t>narL</t>
  </si>
  <si>
    <t>GCGAACCGGTTCGTCGGCGG</t>
  </si>
  <si>
    <t>TAGTGCGAACCGGTTCGTCGGCGG</t>
  </si>
  <si>
    <t>AAACCCGCCGACGAACCGGTTCGC</t>
  </si>
  <si>
    <t>CGCCCTTGCGCATCATCGGA</t>
  </si>
  <si>
    <t>TAGTCGCCCTTGCGCATCATCGGA</t>
  </si>
  <si>
    <t>AAACTCCGATGATGCGCAAGGGCG</t>
  </si>
  <si>
    <t>GTCTTCCAGTTCGAGCAACT</t>
  </si>
  <si>
    <t>TAGTGTCTTCCAGTTCGAGCAACT</t>
  </si>
  <si>
    <t>AAACAGTTGCTCGAACTGGAAGAC</t>
  </si>
  <si>
    <t>CAGGGCTTCCTCGCCGCTGC</t>
  </si>
  <si>
    <t>TAGTCAGGGCTTCCTCGCCGCTGC</t>
  </si>
  <si>
    <t>AAACGCAGCGGCGAGGAAGCCCTG</t>
  </si>
  <si>
    <t>PLES_11001</t>
  </si>
  <si>
    <t>narX</t>
  </si>
  <si>
    <t>CCGCTGGTCAGCGTCCGGCG</t>
  </si>
  <si>
    <t>TAGTCCGCTGGTCAGCGTCCGGCG</t>
  </si>
  <si>
    <t>AAACCGCCGGACGCTGACCAGCGG</t>
  </si>
  <si>
    <t>GCGGCGCAGGATCGGCTTTC</t>
  </si>
  <si>
    <t>TAGTGCGGCGCAGGATCGGCTTTC</t>
  </si>
  <si>
    <t>AAACGAAAGCCGATCCTGCGCCGC</t>
  </si>
  <si>
    <t>GCAGCCGAAGCGGACTACCA</t>
  </si>
  <si>
    <t>TAGTGCAGCCGAAGCGGACTACCA</t>
  </si>
  <si>
    <t>AAACTGGTAGTCCGCTTCGGCTGC</t>
  </si>
  <si>
    <t>CCAGCGATACCAGCAGGGTG</t>
  </si>
  <si>
    <t>TAGTCCAGCGATACCAGCAGGGTG</t>
  </si>
  <si>
    <t>AAACCACCCTGCTGGTATCGCTGG</t>
  </si>
  <si>
    <t>PLES_11011</t>
  </si>
  <si>
    <t>narK1</t>
  </si>
  <si>
    <t>TTTCTGACGTAGGGAAGCCA</t>
  </si>
  <si>
    <t>TAGTTTTCTGACGTAGGGAAGCCA</t>
  </si>
  <si>
    <t>AAACTGGCTTCCCTACGTCAGAAA</t>
  </si>
  <si>
    <t>CAAGGTACTCATGCCGAGGA</t>
  </si>
  <si>
    <t>TAGTCAAGGTACTCATGCCGAGGA</t>
  </si>
  <si>
    <t>AAACTCCTCGGCATGAGTACCTTG</t>
  </si>
  <si>
    <t>CACGGCGAAATTCACCGCGA</t>
  </si>
  <si>
    <t>TAGTCACGGCGAAATTCACCGCGA</t>
  </si>
  <si>
    <t>AAACTCGCGGTGAATTTCGCCGTG</t>
  </si>
  <si>
    <t>GGCCGAGCTCGTCCTTGATG</t>
  </si>
  <si>
    <t>TAGTGGCCGAGCTCGTCCTTGATG</t>
  </si>
  <si>
    <t>AAACCATCAAGGACGAGCTCGGCC</t>
  </si>
  <si>
    <t>PLES_11021</t>
  </si>
  <si>
    <t>narK2</t>
  </si>
  <si>
    <t>TGCGGCTTTCAGTTGGGTAT</t>
  </si>
  <si>
    <t>TAGTTGCGGCTTTCAGTTGGGTAT</t>
  </si>
  <si>
    <t>AAACATACCCAACTGAAAGCCGCA</t>
  </si>
  <si>
    <t>CCCAGAACTCGGGGTCCTCG</t>
  </si>
  <si>
    <t>TAGTCCCAGAACTCGGGGTCCTCG</t>
  </si>
  <si>
    <t>AAACCGAGGACCCCGAGTTCTGGG</t>
  </si>
  <si>
    <t>CGAGATCCACAGGTTGCGGC</t>
  </si>
  <si>
    <t>TAGTCGAGATCCACAGGTTGCGGC</t>
  </si>
  <si>
    <t>AAACGCCGCAACCTGTGGATCTCG</t>
  </si>
  <si>
    <t>CCAGATCATCCACACGGCGA</t>
  </si>
  <si>
    <t>TAGTCCAGATCATCCACACGGCGA</t>
  </si>
  <si>
    <t>AAACTCGCCGTGTGGATGATCTGG</t>
  </si>
  <si>
    <t>PLES_11031</t>
  </si>
  <si>
    <t>narG</t>
  </si>
  <si>
    <t>AGAACTGCAGGCGGTCGAGC</t>
  </si>
  <si>
    <t>TAGTAGAACTGCAGGCGGTCGAGC</t>
  </si>
  <si>
    <t>AAACGCTCGACCGCCTGCAGTTCT</t>
  </si>
  <si>
    <t>GCTGGTCTCGCCGTGGCCAT</t>
  </si>
  <si>
    <t>TAGTGCTGGTCTCGCCGTGGCCAT</t>
  </si>
  <si>
    <t>AAACATGGCCACGGCGAGACCAGC</t>
  </si>
  <si>
    <t>GGTAGGCACCTTCCCAGGCG</t>
  </si>
  <si>
    <t>TAGTGGTAGGCACCTTCCCAGGCG</t>
  </si>
  <si>
    <t>AAACCGCCTGGGAAGGTGCCTACC</t>
  </si>
  <si>
    <t>TGTCGTGCTGCCAGCGCTGC</t>
  </si>
  <si>
    <t>TAGTTGTCGTGCTGCCAGCGCTGC</t>
  </si>
  <si>
    <t>AAACGCAGCGCTGGCAGCACGACA</t>
  </si>
  <si>
    <t>PLES_11041</t>
  </si>
  <si>
    <t>narH</t>
  </si>
  <si>
    <t>GACTTGCGAACGAATTTTCA</t>
  </si>
  <si>
    <t>TAGTGACTTGCGAACGAATTTTCA</t>
  </si>
  <si>
    <t>AAACTGAAAATTCGTTCGCAAGTC</t>
  </si>
  <si>
    <t>GGCAACCGATGCATTTGTCG</t>
  </si>
  <si>
    <t>TAGTGGCAACCGATGCATTTGTCG</t>
  </si>
  <si>
    <t>AAACCGACAAATGCATCGGTTGCC</t>
  </si>
  <si>
    <t>TGCAGGTGATCGAGCAGGTG</t>
  </si>
  <si>
    <t>TAGTTGCAGGTGATCGAGCAGGTG</t>
  </si>
  <si>
    <t>AAACCACCTGCTCGATCACCTGCA</t>
  </si>
  <si>
    <t>GTACTCCATGCCTTCGCGGC</t>
  </si>
  <si>
    <t>TAGTGTACTCCATGCCTTCGCGGC</t>
  </si>
  <si>
    <t>AAACGCCGCGAAGGCATGGAGTAC</t>
  </si>
  <si>
    <t>PLES_11051</t>
  </si>
  <si>
    <t>narJ</t>
  </si>
  <si>
    <t>CAGTTGGCTGTGATCGTTCA</t>
  </si>
  <si>
    <t>TAGTCAGTTGGCTGTGATCGTTCA</t>
  </si>
  <si>
    <t>AAACTGAACGATCACAGCCAACTG</t>
  </si>
  <si>
    <t>AGTCGAGTAGCAGGGCGAGC</t>
  </si>
  <si>
    <t>TAGTAGTCGAGTAGCAGGGCGAGC</t>
  </si>
  <si>
    <t>AAACGCTCGCCCTGCTACTCGACT</t>
  </si>
  <si>
    <t>GGATCAGCGCATGCAGGCCG</t>
  </si>
  <si>
    <t>TAGTGGATCAGCGCATGCAGGCCG</t>
  </si>
  <si>
    <t>AAACCGGCCTGCATGCGCTGATCC</t>
  </si>
  <si>
    <t>CTTCCGGCAGTTCGCAGGTG</t>
  </si>
  <si>
    <t>TAGTCTTCCGGCAGTTCGCAGGTG</t>
  </si>
  <si>
    <t>AAACCACCTGCGAACTGCCGGAAG</t>
  </si>
  <si>
    <t>PLES_11061</t>
  </si>
  <si>
    <t>narI</t>
  </si>
  <si>
    <t>GATCCCGAAGAACAGAAGAT</t>
  </si>
  <si>
    <t>TAGTGATCCCGAAGAACAGAAGAT</t>
  </si>
  <si>
    <t>AAACATCTTCTGTTCTTCGGGATC</t>
  </si>
  <si>
    <t>CAGATCAGCAGCGCGACATA</t>
  </si>
  <si>
    <t>TAGTCAGATCAGCAGCGCGACATA</t>
  </si>
  <si>
    <t>AAACTATGTCGCGCTGCTGATCTG</t>
  </si>
  <si>
    <t>AGCGCGCCCAGCTGCCGACC</t>
  </si>
  <si>
    <t>TAGTAGCGCGCCCAGCTGCCGACC</t>
  </si>
  <si>
    <t>AAACGGTCGGCAGCTGGGCGCGCT</t>
  </si>
  <si>
    <t>CCTTCCAGGTGTACTGCGAG</t>
  </si>
  <si>
    <t>TAGTCCTTCCAGGTGTACTGCGAG</t>
  </si>
  <si>
    <t>AAACCTCGCAGTACACCTGGAAGG</t>
  </si>
  <si>
    <t>PLES_11071</t>
  </si>
  <si>
    <t>CTCGACGCGTTCTTCGTAGT</t>
  </si>
  <si>
    <t>TAGTCTCGACGCGTTCTTCGTAGT</t>
  </si>
  <si>
    <t>AAACACTACGAAGAACGCGTCGAG</t>
  </si>
  <si>
    <t>AGCCAGCAGGTCTTCACCGA</t>
  </si>
  <si>
    <t>TAGTAGCCAGCAGGTCTTCACCGA</t>
  </si>
  <si>
    <t>AAACTCGGTGAAGACCTGCTGGCT</t>
  </si>
  <si>
    <t>GCGCGTAGCTGTCCGCCGGG</t>
  </si>
  <si>
    <t>TAGTGCGCGTAGCTGTCCGCCGGG</t>
  </si>
  <si>
    <t>AAACCCCGGCGGACAGCTACGCGC</t>
  </si>
  <si>
    <t>GACGATCAGCGCACGGCAGG</t>
  </si>
  <si>
    <t>TAGTGACGATCAGCGCACGGCAGG</t>
  </si>
  <si>
    <t>AAACCCTGCCGTGCGCTGATCGTC</t>
  </si>
  <si>
    <t>PLES_11081</t>
  </si>
  <si>
    <t>moaA1</t>
  </si>
  <si>
    <t>GGCGCAGGTAGTCGATCTGT</t>
  </si>
  <si>
    <t>TAGTGGCGCAGGTAGTCGATCTGT</t>
  </si>
  <si>
    <t>AAACACAGATCGACTACCTGCGCC</t>
  </si>
  <si>
    <t>CGCAACGGTCGGTGACCGAC</t>
  </si>
  <si>
    <t>TAGTCGCAACGGTCGGTGACCGAC</t>
  </si>
  <si>
    <t>AAACGTCGGTCACCGACCGTTGCG</t>
  </si>
  <si>
    <t>CGGCCATGCAGTAGACACAG</t>
  </si>
  <si>
    <t>TAGTCGGCCATGCAGTAGACACAG</t>
  </si>
  <si>
    <t>AAACCTGTGTCTACTGCATGGCCG</t>
  </si>
  <si>
    <t>CGGCAGGAAGCGCATGTCCT</t>
  </si>
  <si>
    <t>TAGTCGGCAGGAAGCGCATGTCCT</t>
  </si>
  <si>
    <t>AAACAGGACATGCGCTTCCTGCCG</t>
  </si>
  <si>
    <t>PLES_11091</t>
  </si>
  <si>
    <t>GGTGTTCAGCGACTTGATCA</t>
  </si>
  <si>
    <t>TAGTGGTGTTCAGCGACTTGATCA</t>
  </si>
  <si>
    <t>AAACTGATCAAGTCGCTGAACACC</t>
  </si>
  <si>
    <t>CAGGCCTCCCAGCAGGTTCT</t>
  </si>
  <si>
    <t>TAGTCAGGCCTCCCAGCAGGTTCT</t>
  </si>
  <si>
    <t>AAACAGAACCTGCTGGGAGGCCTG</t>
  </si>
  <si>
    <t>GGCGGCGACGGCGGATCCGC</t>
  </si>
  <si>
    <t>TAGTGGCGGCGACGGCGGATCCGC</t>
  </si>
  <si>
    <t>AAACGCGGATCCGCCGTCGCCGCC</t>
  </si>
  <si>
    <t>GAAGGAAAACGGCGGGTAGG</t>
  </si>
  <si>
    <t>TAGTGAAGGAAAACGGCGGGTAGG</t>
  </si>
  <si>
    <t>AAACCCTACCCGCCGTTTTCCTTC</t>
  </si>
  <si>
    <t>PLES_11101</t>
  </si>
  <si>
    <t>CCAGGCTGGGGTCTTGGCTC</t>
  </si>
  <si>
    <t>TAGTCCAGGCTGGGGTCTTGGCTC</t>
  </si>
  <si>
    <t>AAACGAGCCAAGACCCCAGCCTGG</t>
  </si>
  <si>
    <t>GAACAGGGTGGCGATGCCGT</t>
  </si>
  <si>
    <t>TAGTGAACAGGGTGGCGATGCCGT</t>
  </si>
  <si>
    <t>AAACACGGCATCGCCACCCTGTTC</t>
  </si>
  <si>
    <t>GCAGGACCACTTCGGCGTGG</t>
  </si>
  <si>
    <t>TAGTGCAGGACCACTTCGGCGTGG</t>
  </si>
  <si>
    <t>AAACCCACGCCGAAGTGGTCCTGC</t>
  </si>
  <si>
    <t>TGGCGATGTAGTCGACCCGC</t>
  </si>
  <si>
    <t>TAGTTGGCGATGTAGTCGACCCGC</t>
  </si>
  <si>
    <t>AAACGCGGGTCGACTACATCGCCA</t>
  </si>
  <si>
    <t>PLES_11111</t>
  </si>
  <si>
    <t>GGTGGATGCGCCGGCGATGC</t>
  </si>
  <si>
    <t>TAGTGGTGGATGCGCCGGCGATGC</t>
  </si>
  <si>
    <t>AAACGCATCGCCGGCGCATCCACC</t>
  </si>
  <si>
    <t>GTGGGCCGACAGCCAGTAGC</t>
  </si>
  <si>
    <t>TAGTGTGGGCCGACAGCCAGTAGC</t>
  </si>
  <si>
    <t>AAACGCTACTGGCTGTCGGCCCAC</t>
  </si>
  <si>
    <t>CGCGCTCCAGCACCACGACC</t>
  </si>
  <si>
    <t>TAGTCGCGCTCCAGCACCACGACC</t>
  </si>
  <si>
    <t>AAACGGTCGTGGTGCTGGAGCGCG</t>
  </si>
  <si>
    <t>CGGCCGGTGGAGTGGTAGCC</t>
  </si>
  <si>
    <t>TAGTCGGCCGGTGGAGTGGTAGCC</t>
  </si>
  <si>
    <t>AAACGGCTACCACTCCACCGGCCG</t>
  </si>
  <si>
    <t>PLES_11121</t>
  </si>
  <si>
    <t>CTGGACGATCAGGGGAGTGG</t>
  </si>
  <si>
    <t>TAGTCTGGACGATCAGGGGAGTGG</t>
  </si>
  <si>
    <t>AAACCCACTCCCCTGATCGTCCAG</t>
  </si>
  <si>
    <t>GATACGGGCGAGCAGTTGCT</t>
  </si>
  <si>
    <t>TAGTGATACGGGCGAGCAGTTGCT</t>
  </si>
  <si>
    <t>AAACAGCAACTGCTCGCCCGTATC</t>
  </si>
  <si>
    <t>GGAACAGCTGGCGCATGGCC</t>
  </si>
  <si>
    <t>TAGTGGAACAGCTGGCGCATGGCC</t>
  </si>
  <si>
    <t>AAACGGCCATGCGCCAGCTGTTCC</t>
  </si>
  <si>
    <t>CGGCTGGAGCGCCTGGCCGG</t>
  </si>
  <si>
    <t>TAGTCGGCTGGAGCGCCTGGCCGG</t>
  </si>
  <si>
    <t>AAACCCGGCCAGGCGCTCCAGCCG</t>
  </si>
  <si>
    <t>PLES_11131</t>
  </si>
  <si>
    <t>rhl</t>
  </si>
  <si>
    <t>AAGCGGGTCTTGCCTTCCTG</t>
  </si>
  <si>
    <t>TAGTAAGCGGGTCTTGCCTTCCTG</t>
  </si>
  <si>
    <t>AAACCAGGAAGGCAAGACCCGCTT</t>
  </si>
  <si>
    <t>TCGGGGCGAGGTTGAAGTCG</t>
  </si>
  <si>
    <t>TAGTTCGGGGCGAGGTTGAAGTCG</t>
  </si>
  <si>
    <t>AAACCGACTTCAACCTCGCCCCGA</t>
  </si>
  <si>
    <t>GGTCATGGATGGCGTGCATC</t>
  </si>
  <si>
    <t>TAGTGGTCATGGATGGCGTGCATC</t>
  </si>
  <si>
    <t>AAACGATGCACGCCATCCATGACC</t>
  </si>
  <si>
    <t>GGGTGCAGTAGGGGAAGCCG</t>
  </si>
  <si>
    <t>TAGTGGGTGCAGTAGGGGAAGCCG</t>
  </si>
  <si>
    <t>AAACCGGCTTCCCCTACTGCACCC</t>
  </si>
  <si>
    <t>PLES_11141</t>
  </si>
  <si>
    <t>GATCGATGGGGACGGATTCA</t>
  </si>
  <si>
    <t>TAGTGATCGATGGGGACGGATTCA</t>
  </si>
  <si>
    <t>AAACTGAATCCGTCCCCATCGATC</t>
  </si>
  <si>
    <t>TTCCAGCGGCACGCGTTCCA</t>
  </si>
  <si>
    <t>TAGTTTCCAGCGGCACGCGTTCCA</t>
  </si>
  <si>
    <t>AAACTGGAACGCGTGCCGCTGGAA</t>
  </si>
  <si>
    <t>GTTCGTAGGTGCTGGACGGC</t>
  </si>
  <si>
    <t>TAGTGTTCGTAGGTGCTGGACGGC</t>
  </si>
  <si>
    <t>AAACGCCGTCCAGCACCTACGAAC</t>
  </si>
  <si>
    <t>TCAGGGCGATACGCTGGCCG</t>
  </si>
  <si>
    <t>TAGTTCAGGGCGATACGCTGGCCG</t>
  </si>
  <si>
    <t>AAACCGGCCAGCGTATCGCCCTGA</t>
  </si>
  <si>
    <t>PLES_11151</t>
  </si>
  <si>
    <t>TTCGGGACATCGAGGATCAG</t>
  </si>
  <si>
    <t>TAGTTTCGGGACATCGAGGATCAG</t>
  </si>
  <si>
    <t>AAACCTGATCCTCGATGTCCCGAA</t>
  </si>
  <si>
    <t>CAGCCAGATGATACAGGCGT</t>
  </si>
  <si>
    <t>TAGTCAGCCAGATGATACAGGCGT</t>
  </si>
  <si>
    <t>AAACACGCCTGTATCATCTGGCTG</t>
  </si>
  <si>
    <t>AGTCGGTACGGTCGGCGCCC</t>
  </si>
  <si>
    <t>TAGTAGTCGGTACGGTCGGCGCCC</t>
  </si>
  <si>
    <t>AAACGGGCGCCGACCGTACCGACT</t>
  </si>
  <si>
    <t>ATCTGCAGGGCTTCGGCCAC</t>
  </si>
  <si>
    <t>TAGTATCTGCAGGGCTTCGGCCAC</t>
  </si>
  <si>
    <t>AAACGTGGCCGAAGCCCTGCAGAT</t>
  </si>
  <si>
    <t>PLES_11161</t>
  </si>
  <si>
    <t>ACCGGCCTCGGCCGTGGCGC</t>
  </si>
  <si>
    <t>TAGTACCGGCCTCGGCCGTGGCGC</t>
  </si>
  <si>
    <t>AAACGCGCCACGGCCGAGGCCGGT</t>
  </si>
  <si>
    <t>CGGCGTAGGAGAACCCCGGC</t>
  </si>
  <si>
    <t>TAGTCGGCGTAGGAGAACCCCGGC</t>
  </si>
  <si>
    <t>AAACGCCGGGGTTCTCCTACGCCG</t>
  </si>
  <si>
    <t>CTTGAAACGGCCCTTGGCGT</t>
  </si>
  <si>
    <t>TAGTCTTGAAACGGCCCTTGGCGT</t>
  </si>
  <si>
    <t>AAACACGCCAAGGGCCGTTTCAAG</t>
  </si>
  <si>
    <t>CGGGGTGAAGCGCACCTTCT</t>
  </si>
  <si>
    <t>TAGTCGGGGTGAAGCGCACCTTCT</t>
  </si>
  <si>
    <t>AAACAGAAGGTGCGCTTCACCCCG</t>
  </si>
  <si>
    <t>PLES_11171</t>
  </si>
  <si>
    <t>pcs</t>
  </si>
  <si>
    <t>GGAGTCATCGATAGGTTCAC</t>
  </si>
  <si>
    <t>TAGTGGAGTCATCGATAGGTTCAC</t>
  </si>
  <si>
    <t>AAACGTGAACCTATCGATGACTCC</t>
  </si>
  <si>
    <t>CAGGCCTTGGCTTTGTTGAT</t>
  </si>
  <si>
    <t>TAGTCAGGCCTTGGCTTTGTTGAT</t>
  </si>
  <si>
    <t>AAACATCAACAAAGCCAAGGCCTG</t>
  </si>
  <si>
    <t>CGCCGCTGGCGGTGACGGCG</t>
  </si>
  <si>
    <t>TAGTCGCCGCTGGCGGTGACGGCG</t>
  </si>
  <si>
    <t>AAACCGCCGTCACCGCCAGCGGCG</t>
  </si>
  <si>
    <t>GAGCAGGGCCAGCAAGGCCA</t>
  </si>
  <si>
    <t>TAGTGAGCAGGGCCAGCAAGGCCA</t>
  </si>
  <si>
    <t>AAACTGGCCTTGCTGGCCCTGCTC</t>
  </si>
  <si>
    <t>PLES_11181</t>
  </si>
  <si>
    <t>GATCAGTTCGGCGTTGGGGT</t>
  </si>
  <si>
    <t>TAGTGATCAGTTCGGCGTTGGGGT</t>
  </si>
  <si>
    <t>AAACACCCCAACGCCGAACTGATC</t>
  </si>
  <si>
    <t>TGGCCTCGCCGTCGAGGCGC</t>
  </si>
  <si>
    <t>TAGTTGGCCTCGCCGTCGAGGCGC</t>
  </si>
  <si>
    <t>AAACGCGCCTCGACGGCGAGGCCA</t>
  </si>
  <si>
    <t>GGGAGCGTAGCAGGCCGCCA</t>
  </si>
  <si>
    <t>TAGTGGGAGCGTAGCAGGCCGCCA</t>
  </si>
  <si>
    <t>AAACTGGCGGCCTGCTACGCTCCC</t>
  </si>
  <si>
    <t>GGGTCGTGGAAGGTCGCCTG</t>
  </si>
  <si>
    <t>TAGTGGGTCGTGGAAGGTCGCCTG</t>
  </si>
  <si>
    <t>AAACCAGGCGACCTTCCACGACCC</t>
  </si>
  <si>
    <t>PLES_11191</t>
  </si>
  <si>
    <t>CGTTGAATGCGGCGGGGAAC</t>
  </si>
  <si>
    <t>TAGTCGTTGAATGCGGCGGGGAAC</t>
  </si>
  <si>
    <t>AAACGTTCCCCGCCGCATTCAACG</t>
  </si>
  <si>
    <t>AGGCAGTAGGGACTGGCATT</t>
  </si>
  <si>
    <t>TAGTAGGCAGTAGGGACTGGCATT</t>
  </si>
  <si>
    <t>AAACAATGCCAGTCCCTACTGCCT</t>
  </si>
  <si>
    <t>GCAACCAGGTTTCCAGTTTC</t>
  </si>
  <si>
    <t>TAGTGCAACCAGGTTTCCAGTTTC</t>
  </si>
  <si>
    <t>AAACGAAACTGGAAACCTGGTTGC</t>
  </si>
  <si>
    <t>CTTCACCTGATACTCCAGGC</t>
  </si>
  <si>
    <t>TAGTCTTCACCTGATACTCCAGGC</t>
  </si>
  <si>
    <t>AAACGCCTGGAGTATCAGGTGAAG</t>
  </si>
  <si>
    <t>PLES_11201</t>
  </si>
  <si>
    <t>CTTCCCGATCGCCGCCGTAG</t>
  </si>
  <si>
    <t>TAGTCTTCCCGATCGCCGCCGTAG</t>
  </si>
  <si>
    <t>AAACCTACGGCGGCGATCGGGAAG</t>
  </si>
  <si>
    <t>CGCCGTTTTCCGCCCTCACC</t>
  </si>
  <si>
    <t>TAGTCGCCGTTTTCCGCCCTCACC</t>
  </si>
  <si>
    <t>AAACGGTGAGGGCGGAAAACGGCG</t>
  </si>
  <si>
    <t>TGAGTGTCGAAGCGGCGCAG</t>
  </si>
  <si>
    <t>TAGTTGAGTGTCGAAGCGGCGCAG</t>
  </si>
  <si>
    <t>AAACCTGCGCCGCTTCGACACTCA</t>
  </si>
  <si>
    <t>GCGCGCGGGCGGGGCTGGAA</t>
  </si>
  <si>
    <t>TAGTGCGCGCGGGCGGGGCTGGAA</t>
  </si>
  <si>
    <t>AAACTTCCAGCCCCGCCCGCGCGC</t>
  </si>
  <si>
    <t>PLES_11211</t>
  </si>
  <si>
    <t>GTTTCCACCAATGATTCTTC</t>
  </si>
  <si>
    <t>TAGTGTTTCCACCAATGATTCTTC</t>
  </si>
  <si>
    <t>AAACGAAGAATCATTGGTGGAAAC</t>
  </si>
  <si>
    <t>CCAGCTTGCAGCCGCGGCGG</t>
  </si>
  <si>
    <t>TAGTCCAGCTTGCAGCCGCGGCGG</t>
  </si>
  <si>
    <t>AAACCCGCCGCGGCTGCAAGCTGG</t>
  </si>
  <si>
    <t>TGCGCTTGCCGACACTGGCC</t>
  </si>
  <si>
    <t>TAGTTGCGCTTGCCGACACTGGCC</t>
  </si>
  <si>
    <t>AAACGGCCAGTGTCGGCAAGCGCA</t>
  </si>
  <si>
    <t>CGCCGATCTCCAGCCTCGGC</t>
  </si>
  <si>
    <t>TAGTCGCCGATCTCCAGCCTCGGC</t>
  </si>
  <si>
    <t>AAACGCCGAGGCTGGAGATCGGCG</t>
  </si>
  <si>
    <t>PLES_11221</t>
  </si>
  <si>
    <t>TGCAGGATCAGCTCTGACAT</t>
  </si>
  <si>
    <t>TAGTTGCAGGATCAGCTCTGACAT</t>
  </si>
  <si>
    <t>AAACATGTCAGAGCTGATCCTGCA</t>
  </si>
  <si>
    <t>TTCTCGGCAAAGGGCGAAGT</t>
  </si>
  <si>
    <t>TAGTTTCTCGGCAAAGGGCGAAGT</t>
  </si>
  <si>
    <t>AAACACTTCGCCCTTTGCCGAGAA</t>
  </si>
  <si>
    <t>GTTGCTTGAAACCGAGCAGC</t>
  </si>
  <si>
    <t>TAGTGTTGCTTGAAACCGAGCAGC</t>
  </si>
  <si>
    <t>AAACGCTGCTCGGTTTCAAGCAAC</t>
  </si>
  <si>
    <t>CGGAATCATCACCGAACGCC</t>
  </si>
  <si>
    <t>TAGTCGGAATCATCACCGAACGCC</t>
  </si>
  <si>
    <t>AAACGGCGTTCGGTGATGATTCCG</t>
  </si>
  <si>
    <t>PLES_11231</t>
  </si>
  <si>
    <t>CGCAGCGGCGGGGTCTCCGC</t>
  </si>
  <si>
    <t>TAGTCGCAGCGGCGGGGTCTCCGC</t>
  </si>
  <si>
    <t>AAACGCGGAGACCCCGCCGCTGCG</t>
  </si>
  <si>
    <t>CACTGCGGCGGATCGGCGTC</t>
  </si>
  <si>
    <t>TAGTCACTGCGGCGGATCGGCGTC</t>
  </si>
  <si>
    <t>AAACGACGCCGATCCGCCGCAGTG</t>
  </si>
  <si>
    <t>TCGCGGTCCGGCCTCGCCTC</t>
  </si>
  <si>
    <t>TAGTTCGCGGTCCGGCCTCGCCTC</t>
  </si>
  <si>
    <t>AAACGAGGCGAGGCCGGACCGCGA</t>
  </si>
  <si>
    <t>TGCGGCGCGCAGCTTGGTGC</t>
  </si>
  <si>
    <t>TAGTTGCGGCGCGCAGCTTGGTGC</t>
  </si>
  <si>
    <t>AAACGCACCAAGCTGCGCGCCGCA</t>
  </si>
  <si>
    <t>PLES_11241</t>
  </si>
  <si>
    <t>TTCGATGTCGTAGGCGTTCA</t>
  </si>
  <si>
    <t>TAGTTTCGATGTCGTAGGCGTTCA</t>
  </si>
  <si>
    <t>AAACTGAACGCCTACGACATCGAA</t>
  </si>
  <si>
    <t>GTTGGCTTCGCCGGCGTGCG</t>
  </si>
  <si>
    <t>TAGTGTTGGCTTCGCCGGCGTGCG</t>
  </si>
  <si>
    <t>AAACCGCACGCCGGCGAAGCCAAC</t>
  </si>
  <si>
    <t>GCAGGCCGAAGCACCAGCCG</t>
  </si>
  <si>
    <t>TAGTGCAGGCCGAAGCACCAGCCG</t>
  </si>
  <si>
    <t>AAACCGGCTGGTGCTTCGGCCTGC</t>
  </si>
  <si>
    <t>TGCTCCGGACGGATGCCCGG</t>
  </si>
  <si>
    <t>TAGTTGCTCCGGACGGATGCCCGG</t>
  </si>
  <si>
    <t>AAACCCGGGCATCCGTCCGGAGCA</t>
  </si>
  <si>
    <t>PLES_11251</t>
  </si>
  <si>
    <t>TCAGGTGGACGATGGCGTGA</t>
  </si>
  <si>
    <t>TAGTTCAGGTGGACGATGGCGTGA</t>
  </si>
  <si>
    <t>AAACTCACGCCATCGTCCACCTGA</t>
  </si>
  <si>
    <t>AGCACGGCCGGGGTGCCGTC</t>
  </si>
  <si>
    <t>TAGTAGCACGGCCGGGGTGCCGTC</t>
  </si>
  <si>
    <t>AAACGACGGCACCCCGGCCGTGCT</t>
  </si>
  <si>
    <t>GGCCTGGGAGTCGCCCAGCT</t>
  </si>
  <si>
    <t>TAGTGGCCTGGGAGTCGCCCAGCT</t>
  </si>
  <si>
    <t>AAACAGCTGGGCGACTCCCAGGCC</t>
  </si>
  <si>
    <t>ATCGGCCAGCAGGTTCTCGA</t>
  </si>
  <si>
    <t>TAGTATCGGCCAGCAGGTTCTCGA</t>
  </si>
  <si>
    <t>AAACTCGAGAACCTGCTGGCCGAT</t>
  </si>
  <si>
    <t>PLES_11261</t>
  </si>
  <si>
    <t>GGATGGCGAGGTCCTTGAGC</t>
  </si>
  <si>
    <t>TAGTGGATGGCGAGGTCCTTGAGC</t>
  </si>
  <si>
    <t>AAACGCTCAAGGACCTCGCCATCC</t>
  </si>
  <si>
    <t>GCCAGAGGTTGGCGCGGATC</t>
  </si>
  <si>
    <t>TAGTGCCAGAGGTTGGCGCGGATC</t>
  </si>
  <si>
    <t>AAACGATCCGCGCCAACCTCTGGC</t>
  </si>
  <si>
    <t>GAACACCGCGGCGACCAGGG</t>
  </si>
  <si>
    <t>TAGTGAACACCGCGGCGACCAGGG</t>
  </si>
  <si>
    <t>AAACCCCTGGTCGCCGCGGTGTTC</t>
  </si>
  <si>
    <t>TCGCGCTCATCGGCGGCGGC</t>
  </si>
  <si>
    <t>TAGTTCGCGCTCATCGGCGGCGGC</t>
  </si>
  <si>
    <t>AAACGCCGCCGCCGATGAGCGCGA</t>
  </si>
  <si>
    <t>PLES_11271</t>
  </si>
  <si>
    <t>GCAGGCGCGATTCGAAATGC</t>
  </si>
  <si>
    <t>TAGTGCAGGCGCGATTCGAAATGC</t>
  </si>
  <si>
    <t>AAACGCATTTCGAATCGCGCCTGC</t>
  </si>
  <si>
    <t>CCGCCAGAGCTGTTCGGGGC</t>
  </si>
  <si>
    <t>TAGTCCGCCAGAGCTGTTCGGGGC</t>
  </si>
  <si>
    <t>AAACGCCCCGAACAGCTCTGGCGG</t>
  </si>
  <si>
    <t>GCGGAGTATCCCGTCCACCG</t>
  </si>
  <si>
    <t>TAGTGCGGAGTATCCCGTCCACCG</t>
  </si>
  <si>
    <t>AAACCGGTGGACGGGATACTCCGC</t>
  </si>
  <si>
    <t>GTACGCTCATGCTCAGCAAC</t>
  </si>
  <si>
    <t>TAGTGTACGCTCATGCTCAGCAAC</t>
  </si>
  <si>
    <t>AAACGTTGCTGAGCATGAGCGTAC</t>
  </si>
  <si>
    <t>PLES_11281</t>
  </si>
  <si>
    <t>GGTTGCGGCGCGGATCAGCA</t>
  </si>
  <si>
    <t>TAGTGGTTGCGGCGCGGATCAGCA</t>
  </si>
  <si>
    <t>AAACTGCTGATCCGCGCCGCAACC</t>
  </si>
  <si>
    <t>ATCGACCACCAGCAGGGTCG</t>
  </si>
  <si>
    <t>TAGTATCGACCACCAGCAGGGTCG</t>
  </si>
  <si>
    <t>AAACCGACCCTGCTGGTGGTCGAT</t>
  </si>
  <si>
    <t>TGGCCGGCAGCAGGCGTTCC</t>
  </si>
  <si>
    <t>TAGTTGGCCGGCAGCAGGCGTTCC</t>
  </si>
  <si>
    <t>AAACGGAACGCCTGCTGCCGGCCA</t>
  </si>
  <si>
    <t>CAGCGCCGGACCGTCGTCGA</t>
  </si>
  <si>
    <t>TAGTCAGCGCCGGACCGTCGTCGA</t>
  </si>
  <si>
    <t>AAACTCGACGACGGTCCGGCGCTG</t>
  </si>
  <si>
    <t>PLES_11291</t>
  </si>
  <si>
    <t>GCAGGGCGGTGAGGGGAGGG</t>
  </si>
  <si>
    <t>TAGTGCAGGGCGGTGAGGGGAGGG</t>
  </si>
  <si>
    <t>AAACCCCTCCCCTCACCGCCCTGC</t>
  </si>
  <si>
    <t>CTGGCTGATGCTGCCGAGCC</t>
  </si>
  <si>
    <t>TAGTCTGGCTGATGCTGCCGAGCC</t>
  </si>
  <si>
    <t>AAACGGCTCGGCAGCATCAGCCAG</t>
  </si>
  <si>
    <t>GGTGACGTGCAGCTCGCTGG</t>
  </si>
  <si>
    <t>TAGTGGTGACGTGCAGCTCGCTGG</t>
  </si>
  <si>
    <t>AAACCCAGCGAGCTGCACGTCACC</t>
  </si>
  <si>
    <t>CTGCTGGCTGATCGCTGAGT</t>
  </si>
  <si>
    <t>TAGTCTGCTGGCTGATCGCTGAGT</t>
  </si>
  <si>
    <t>AAACACTCAGCGATCAGCCAGCAG</t>
  </si>
  <si>
    <t>PLES_11301</t>
  </si>
  <si>
    <t>ATGGCGACCCGGCGCACAAA</t>
  </si>
  <si>
    <t>TAGTATGGCGACCCGGCGCACAAA</t>
  </si>
  <si>
    <t>AAACTTTGTGCGCCGGGTCGCCAT</t>
  </si>
  <si>
    <t>AGGGTAGGTCCAGCAGGCGC</t>
  </si>
  <si>
    <t>TAGTAGGGTAGGTCCAGCAGGCGC</t>
  </si>
  <si>
    <t>AAACGCGCCTGCTGGACCTACCCT</t>
  </si>
  <si>
    <t>CGACAGCGGCCGGTGCTCGT</t>
  </si>
  <si>
    <t>TAGTCGACAGCGGCCGGTGCTCGT</t>
  </si>
  <si>
    <t>AAACACGAGCACCGGCCGCTGTCG</t>
  </si>
  <si>
    <t>GGCTGAACGCCTGGAAATTG</t>
  </si>
  <si>
    <t>TAGTGGCTGAACGCCTGGAAATTG</t>
  </si>
  <si>
    <t>AAACCAATTTCCAGGCGTTCAGCC</t>
  </si>
  <si>
    <t>PLES_11311</t>
  </si>
  <si>
    <t>GAAAGCAGAACGTGCGGCAT</t>
  </si>
  <si>
    <t>TAGTGAAAGCAGAACGTGCGGCAT</t>
  </si>
  <si>
    <t>AAACATGCCGCACGTTCTGCTTTC</t>
  </si>
  <si>
    <t>GTTAAGCCCCGGGGGCTTCG</t>
  </si>
  <si>
    <t>TAGTGTTAAGCCCCGGGGGCTTCG</t>
  </si>
  <si>
    <t>AAACCGAAGCCCCCGGGGCTTAAC</t>
  </si>
  <si>
    <t>GGCTGGCTCGGCATGGTCAA</t>
  </si>
  <si>
    <t>TAGTGGCTGGCTCGGCATGGTCAA</t>
  </si>
  <si>
    <t>AAACTTGACCATGCCGAGCCAGCC</t>
  </si>
  <si>
    <t>TGCCTCGAGGGCAGGTGCTC</t>
  </si>
  <si>
    <t>TAGTTGCCTCGAGGGCAGGTGCTC</t>
  </si>
  <si>
    <t>AAACGAGCACCTGCCCTCGAGGCA</t>
  </si>
  <si>
    <t>PLES_11321</t>
  </si>
  <si>
    <t>GGCGCGGTAGAGTGGATTCA</t>
  </si>
  <si>
    <t>TAGTGGCGCGGTAGAGTGGATTCA</t>
  </si>
  <si>
    <t>AAACTGAATCCACTCTACCGCGCC</t>
  </si>
  <si>
    <t>GAGAAAAAGCTGGTGGATGG</t>
  </si>
  <si>
    <t>TAGTGAGAAAAAGCTGGTGGATGG</t>
  </si>
  <si>
    <t>AAACCCATCCACCAGCTTTTTCTC</t>
  </si>
  <si>
    <t>TCTCCTCGTCATTGGGCGTC</t>
  </si>
  <si>
    <t>TAGTTCTCCTCGTCATTGGGCGTC</t>
  </si>
  <si>
    <t>AAACGACGCCCAATGACGAGGAGA</t>
  </si>
  <si>
    <t>AGAGATGCGGGCCCACCTGC</t>
  </si>
  <si>
    <t>TAGTAGAGATGCGGGCCCACCTGC</t>
  </si>
  <si>
    <t>AAACGCAGGTGGGCCCGCATCTCT</t>
  </si>
  <si>
    <t>PLES_11331</t>
  </si>
  <si>
    <t>exoS</t>
  </si>
  <si>
    <t>CGGCGAAAGACGGACTCTGC</t>
  </si>
  <si>
    <t>TAGTCGGCGAAAGACGGACTCTGC</t>
  </si>
  <si>
    <t>AAACGCAGAGTCCGTCTTTCGCCG</t>
  </si>
  <si>
    <t>GGCGGCCTGGTGCAATTCGA</t>
  </si>
  <si>
    <t>TAGTGGCGGCCTGGTGCAATTCGA</t>
  </si>
  <si>
    <t>AAACTCGAATTGCACCAGGCCGCC</t>
  </si>
  <si>
    <t>AATCTGTCCCAAACGCCCAC</t>
  </si>
  <si>
    <t>TAGTAATCTGTCCCAAACGCCCAC</t>
  </si>
  <si>
    <t>AAACGTGGGCGTTTGGGACAGATT</t>
  </si>
  <si>
    <t>ACTGGGGGTGGCGACCTGGC</t>
  </si>
  <si>
    <t>TAGTACTGGGGGTGGCGACCTGGC</t>
  </si>
  <si>
    <t>AAACGCCAGGTCGCCACCCCCAGT</t>
  </si>
  <si>
    <t>PLES_11341</t>
  </si>
  <si>
    <t>GGATGCGGGCTGGTCGGGCG</t>
  </si>
  <si>
    <t>TAGTGGATGCGGGCTGGTCGGGCG</t>
  </si>
  <si>
    <t>AAACCGCCCGACCAGCCCGCATCC</t>
  </si>
  <si>
    <t>CGGGCTGGCGCTCTTGCGCT</t>
  </si>
  <si>
    <t>TAGTCGGGCTGGCGCTCTTGCGCT</t>
  </si>
  <si>
    <t>AAACAGCGCAAGAGCGCCAGCCCG</t>
  </si>
  <si>
    <t>GTCCCAGGTGGCGATTGCGC</t>
  </si>
  <si>
    <t>TAGTGTCCCAGGTGGCGATTGCGC</t>
  </si>
  <si>
    <t>AAACGCGCAATCGCCACCTGGGAC</t>
  </si>
  <si>
    <t>GTTCCGGGCTGCCGGCGATC</t>
  </si>
  <si>
    <t>TAGTGTTCCGGGCTGCCGGCGATC</t>
  </si>
  <si>
    <t>AAACGATCGCCGGCAGCCCGGAAC</t>
  </si>
  <si>
    <t>PLES_11351</t>
  </si>
  <si>
    <t>CGACCACCCAGAGCAGTTCG</t>
  </si>
  <si>
    <t>TAGTCGACCACCCAGAGCAGTTCG</t>
  </si>
  <si>
    <t>AAACCGAACTGCTCTGGGTGGTCG</t>
  </si>
  <si>
    <t>GATGAAGAGGGCGACGGTGG</t>
  </si>
  <si>
    <t>TAGTGATGAAGAGGGCGACGGTGG</t>
  </si>
  <si>
    <t>AAACCCACCGTCGCCCTCTTCATC</t>
  </si>
  <si>
    <t>CGATCACGTCCAGGCGCAGG</t>
  </si>
  <si>
    <t>TAGTCGATCACGTCCAGGCGCAGG</t>
  </si>
  <si>
    <t>AAACCCTGCGCCTGGACGTGATCG</t>
  </si>
  <si>
    <t>GAAGGCCATGATCACCAGCA</t>
  </si>
  <si>
    <t>TAGTGAAGGCCATGATCACCAGCA</t>
  </si>
  <si>
    <t>AAACTGCTGGTGATCATGGCCTTC</t>
  </si>
  <si>
    <t>PLES_11361</t>
  </si>
  <si>
    <t>CAGGTTCTTCGCGCTGAGCA</t>
  </si>
  <si>
    <t>TAGTCAGGTTCTTCGCGCTGAGCA</t>
  </si>
  <si>
    <t>AAACTGCTCAGCGCGAAGAACCTG</t>
  </si>
  <si>
    <t>GATGGGGGTGCCGGGGTTGA</t>
  </si>
  <si>
    <t>TAGTGATGGGGGTGCCGGGGTTGA</t>
  </si>
  <si>
    <t>AAACTCAACCCCGGCACCCCCATC</t>
  </si>
  <si>
    <t>GTCCAGCGACAGGCCGCGCA</t>
  </si>
  <si>
    <t>TAGTGTCCAGCGACAGGCCGCGCA</t>
  </si>
  <si>
    <t>AAACTGCGCGGCCTGTCGCTGGAC</t>
  </si>
  <si>
    <t>GCCGGAGACTGCGTTGAGGA</t>
  </si>
  <si>
    <t>TAGTGCCGGAGACTGCGTTGAGGA</t>
  </si>
  <si>
    <t>AAACTCCTCAACGCAGTCTCCGGC</t>
  </si>
  <si>
    <t>PLES_11371</t>
  </si>
  <si>
    <t>GATCTCCAGGGCACCGAACA</t>
  </si>
  <si>
    <t>TAGTGATCTCCAGGGCACCGAACA</t>
  </si>
  <si>
    <t>AAACTGTTCGGTGCCCTGGAGATC</t>
  </si>
  <si>
    <t>GTGCCACGAGGCTGAAGATC</t>
  </si>
  <si>
    <t>TAGTGTGCCACGAGGCTGAAGATC</t>
  </si>
  <si>
    <t>AAACGATCTTCAGCCTCGTGGCAC</t>
  </si>
  <si>
    <t>TGCCGTCCACCGTGAGGTCG</t>
  </si>
  <si>
    <t>TAGTTGCCGTCCACCGTGAGGTCG</t>
  </si>
  <si>
    <t>AAACCGACCTCACGGTGGACGGCA</t>
  </si>
  <si>
    <t>GCGCAGACCGCGCCGCCGAG</t>
  </si>
  <si>
    <t>TAGTGCGCAGACCGCGCCGCCGAG</t>
  </si>
  <si>
    <t>AAACCTCGGCGGCGCGGTCTGCGC</t>
  </si>
  <si>
    <t>PLES_11381</t>
  </si>
  <si>
    <t>GGGCAACCATTTATTCTTAT</t>
  </si>
  <si>
    <t>TAGTGGGCAACCATTTATTCTTAT</t>
  </si>
  <si>
    <t>AAACATAAGAATAAATGGTTGCCC</t>
  </si>
  <si>
    <t>CCAAGGGCCAGGGCACTGAG</t>
  </si>
  <si>
    <t>TAGTCCAAGGGCCAGGGCACTGAG</t>
  </si>
  <si>
    <t>AAACCTCAGTGCCCTGGCCCTTGG</t>
  </si>
  <si>
    <t>GGCGTTGGCGCCGAAGGACA</t>
  </si>
  <si>
    <t>TAGTGGCGTTGGCGCCGAAGGACA</t>
  </si>
  <si>
    <t>AAACTGTCCTTCGGCGCCAACGCC</t>
  </si>
  <si>
    <t>CGCCACCGACTTCTGCTCGT</t>
  </si>
  <si>
    <t>TAGTCGCCACCGACTTCTGCTCGT</t>
  </si>
  <si>
    <t>AAACACGAGCAGAAGTCGGTGGCG</t>
  </si>
  <si>
    <t>PLES_11391</t>
  </si>
  <si>
    <t>GACTTTTTTATCGATGGCGT</t>
  </si>
  <si>
    <t>TAGTGACTTTTTTATCGATGGCGT</t>
  </si>
  <si>
    <t>AAACACGCCATCGATAAAAAAGTC</t>
  </si>
  <si>
    <t>CATGAAGCCCACACGCATGA</t>
  </si>
  <si>
    <t>TAGTCATGAAGCCCACACGCATGA</t>
  </si>
  <si>
    <t>AAACTCATGCGTGTGGGCTTCATG</t>
  </si>
  <si>
    <t>ATGAAGCCCCAGCCTCCACC</t>
  </si>
  <si>
    <t>TAGTATGAAGCCCCAGCCTCCACC</t>
  </si>
  <si>
    <t>AAACGGTGGAGGCTGGGGCTTCAT</t>
  </si>
  <si>
    <t>AAGCCGCAATCCGCCGCTCC</t>
  </si>
  <si>
    <t>TAGTAAGCCGCAATCCGCCGCTCC</t>
  </si>
  <si>
    <t>AAACGGAGCGGCGGATTGCGGCTT</t>
  </si>
  <si>
    <t>PLES_11401</t>
  </si>
  <si>
    <t>valS</t>
  </si>
  <si>
    <t>AAGTCTCGATGGCGTGCGGC</t>
  </si>
  <si>
    <t>TAGTAAGTCTCGATGGCGTGCGGC</t>
  </si>
  <si>
    <t>AAACGCCGCACGCCATCGAGACTT</t>
  </si>
  <si>
    <t>GGACTCCCAGGTCTCGTACC</t>
  </si>
  <si>
    <t>TAGTGGACTCCCAGGTCTCGTACC</t>
  </si>
  <si>
    <t>AAACGGTACGAGACCTGGGAGTCC</t>
  </si>
  <si>
    <t>GCTCGGAGCGAAGTAGTCGT</t>
  </si>
  <si>
    <t>TAGTGCTCGGAGCGAAGTAGTCGT</t>
  </si>
  <si>
    <t>AAACACGACTACTTCGCTCCGAGC</t>
  </si>
  <si>
    <t>GGATCATGATGGTGTAGGGC</t>
  </si>
  <si>
    <t>TAGTGGATCATGATGGTGTAGGGC</t>
  </si>
  <si>
    <t>AAACGCCCTACACCATCATGATCC</t>
  </si>
  <si>
    <t>PLES_11411</t>
  </si>
  <si>
    <t>TGTCGGTTTGTGGCTGTCCA</t>
  </si>
  <si>
    <t>TAGTTGTCGGTTTGTGGCTGTCCA</t>
  </si>
  <si>
    <t>AAACTGGACAGCCACAAACCGACA</t>
  </si>
  <si>
    <t>TCATCGAGCAACTGCTCCGG</t>
  </si>
  <si>
    <t>TAGTTCATCGAGCAACTGCTCCGG</t>
  </si>
  <si>
    <t>AAACCCGGAGCAGTTGCTCGATGA</t>
  </si>
  <si>
    <t>GCAGGTCGTGGATCGACTCC</t>
  </si>
  <si>
    <t>TAGTGCAGGTCGTGGATCGACTCC</t>
  </si>
  <si>
    <t>AAACGGAGTCGATCCACGACCTGC</t>
  </si>
  <si>
    <t>AAGGATTCGGTCAGCAAGGG</t>
  </si>
  <si>
    <t>TAGTAAGGATTCGGTCAGCAAGGG</t>
  </si>
  <si>
    <t>AAACCCCTTGCTGACCGAATCCTT</t>
  </si>
  <si>
    <t>PLES_11421</t>
  </si>
  <si>
    <t>holC</t>
  </si>
  <si>
    <t>GATCACGTAGAAATCGACCC</t>
  </si>
  <si>
    <t>TAGTGATCACGTAGAAATCGACCC</t>
  </si>
  <si>
    <t>AAACGGGTCGATTTCTACGTGATC</t>
  </si>
  <si>
    <t>GCGCCGACGGATCGGCGCTG</t>
  </si>
  <si>
    <t>TAGTGCGCCGACGGATCGGCGCTG</t>
  </si>
  <si>
    <t>AAACCAGCGCCGATCCGTCGGCGC</t>
  </si>
  <si>
    <t>GGCCTTCTCGGCCAGGCGGC</t>
  </si>
  <si>
    <t>TAGTGGCCTTCTCGGCCAGGCGGC</t>
  </si>
  <si>
    <t>AAACGCCGCCTGGCCGAGAAGGCC</t>
  </si>
  <si>
    <t>GACCCGCATGCCCTGCCGCC</t>
  </si>
  <si>
    <t>TAGTGACCCGCATGCCCTGCCGCC</t>
  </si>
  <si>
    <t>AAACGGCGGCAGGGCATGCGGGTC</t>
  </si>
  <si>
    <t>PLES_11431</t>
  </si>
  <si>
    <t>pepA</t>
  </si>
  <si>
    <t>GCTTTTAACAAGGAATTCCA</t>
  </si>
  <si>
    <t>TAGTGCTTTTAACAAGGAATTCCA</t>
  </si>
  <si>
    <t>AAACTGGAATTCCTTGTTAAAAGC</t>
  </si>
  <si>
    <t>GTGGCGGTTTTCAGGGTTTC</t>
  </si>
  <si>
    <t>TAGTGTGGCGGTTTTCAGGGTTTC</t>
  </si>
  <si>
    <t>AAACGAAACCCTGAAAACCGCCAC</t>
  </si>
  <si>
    <t>TTCGCCTACGGCGAGCACCA</t>
  </si>
  <si>
    <t>TAGTTTCGCCTACGGCGAGCACCA</t>
  </si>
  <si>
    <t>AAACTGGTGCTCGCCGTAGGCGAA</t>
  </si>
  <si>
    <t>GGTGGCGTCGTCGACCGCCT</t>
  </si>
  <si>
    <t>TAGTGGTGGCGTCGTCGACCGCCT</t>
  </si>
  <si>
    <t>AAACAGGCGGTCGACGACGCCACC</t>
  </si>
  <si>
    <t>PLES_11441</t>
  </si>
  <si>
    <t>GACTGGTTTGCTGGCGGGCA</t>
  </si>
  <si>
    <t>TAGTGACTGGTTTGCTGGCGGGCA</t>
  </si>
  <si>
    <t>AAACTGCCCGCCAGCAAACCAGTC</t>
  </si>
  <si>
    <t>CGTGGGTCGGTACTCCGGGC</t>
  </si>
  <si>
    <t>TAGTCGTGGGTCGGTACTCCGGGC</t>
  </si>
  <si>
    <t>AAACGCCCGGAGTACCGACCCACG</t>
  </si>
  <si>
    <t>TGGCCATGACCCCGAGCGGC</t>
  </si>
  <si>
    <t>TAGTTGGCCATGACCCCGAGCGGC</t>
  </si>
  <si>
    <t>AAACGCCGCTCGGGGTCATGGCCA</t>
  </si>
  <si>
    <t>GAACCCCGCCGGGAAGGTCT</t>
  </si>
  <si>
    <t>TAGTGAACCCCGCCGGGAAGGTCT</t>
  </si>
  <si>
    <t>AAACAGACCTTCCCGGCGGGGTTC</t>
  </si>
  <si>
    <t>PLES_11451</t>
  </si>
  <si>
    <t>GCAGGGCGACACCCTCGGAG</t>
  </si>
  <si>
    <t>TAGTGCAGGGCGACACCCTCGGAG</t>
  </si>
  <si>
    <t>AAACCTCCGAGGGTGTCGCCCTGC</t>
  </si>
  <si>
    <t>CATGACGATCGCCGGCCGCT</t>
  </si>
  <si>
    <t>TAGTCATGACGATCGCCGGCCGCT</t>
  </si>
  <si>
    <t>AAACAGCGGCCGGCGATCGTCATG</t>
  </si>
  <si>
    <t>CAGGTACTGCTCCTTCACCC</t>
  </si>
  <si>
    <t>TAGTCAGGTACTGCTCCTTCACCC</t>
  </si>
  <si>
    <t>AAACGGGTGAAGGAGCAGTACCTG</t>
  </si>
  <si>
    <t>CGGCGAATACCTCGGCGTAA</t>
  </si>
  <si>
    <t>TAGTCGGCGAATACCTCGGCGTAA</t>
  </si>
  <si>
    <t>AAACTTACGCCGAGGTATTCGCCG</t>
  </si>
  <si>
    <t>PLES_11461</t>
  </si>
  <si>
    <t>GCACTTCACGGGACAAATAA</t>
  </si>
  <si>
    <t>TAGTGCACTTCACGGGACAAATAA</t>
  </si>
  <si>
    <t>AAACTTATTTGTCCCGTGAAGTGC</t>
  </si>
  <si>
    <t>GCGCCAGGTACTTGATGAAA</t>
  </si>
  <si>
    <t>TAGTGCGCCAGGTACTTGATGAAA</t>
  </si>
  <si>
    <t>AAACTTTCATCAAGTACCTGGCGC</t>
  </si>
  <si>
    <t>TGATCAGGAACAGCGAACCG</t>
  </si>
  <si>
    <t>TAGTTGATCAGGAACAGCGAACCG</t>
  </si>
  <si>
    <t>AAACCGGTTCGCTGTTCCTGATCA</t>
  </si>
  <si>
    <t>GCTGCAGGAAGCCGGGAATC</t>
  </si>
  <si>
    <t>TAGTGCTGCAGGAAGCCGGGAATC</t>
  </si>
  <si>
    <t>AAACGATTCCCGGCTTCCTGCAGC</t>
  </si>
  <si>
    <t>PLES_11471</t>
  </si>
  <si>
    <t>CGCGAGGATCGCGACGAAGA</t>
  </si>
  <si>
    <t>TAGTCGCGAGGATCGCGACGAAGA</t>
  </si>
  <si>
    <t>AAACTCTTCGTCGCGATCCTCGCG</t>
  </si>
  <si>
    <t>GGCGTCGCCGATGCCGTAGC</t>
  </si>
  <si>
    <t>TAGTGGCGTCGCCGATGCCGTAGC</t>
  </si>
  <si>
    <t>AAACGCTACGGCATCGGCGACGCC</t>
  </si>
  <si>
    <t>GGTGAGGAAGATGAAGCGCA</t>
  </si>
  <si>
    <t>TAGTGGTGAGGAAGATGAAGCGCA</t>
  </si>
  <si>
    <t>AAACTGCGCTTCATCTTCCTCACC</t>
  </si>
  <si>
    <t>GTCGTAGGCGCGCCGTGGCG</t>
  </si>
  <si>
    <t>TAGTGTCGTAGGCGCGCCGTGGCG</t>
  </si>
  <si>
    <t>AAACCGCCACGGCGCGCCTACGAC</t>
  </si>
  <si>
    <t>PLES_11481</t>
  </si>
  <si>
    <t>GAAAGCATGTGTTTCGGCAT</t>
  </si>
  <si>
    <t>TAGTGAAAGCATGTGTTTCGGCAT</t>
  </si>
  <si>
    <t>AAACATGCCGAAACACATGCTTTC</t>
  </si>
  <si>
    <t>GCAGGGGCATAGTCGCCCTG</t>
  </si>
  <si>
    <t>TAGTGCAGGGGCATAGTCGCCCTG</t>
  </si>
  <si>
    <t>AAACCAGGGCGACTATGCCCCTGC</t>
  </si>
  <si>
    <t>CGCCAGGCGGCGGATCAGAC</t>
  </si>
  <si>
    <t>TAGTCGCCAGGCGGCGGATCAGAC</t>
  </si>
  <si>
    <t>AAACGTCTGATCCGCCGCCTGGCG</t>
  </si>
  <si>
    <t>TCATCAGCGCCACGCAGAGC</t>
  </si>
  <si>
    <t>TAGTTCATCAGCGCCACGCAGAGC</t>
  </si>
  <si>
    <t>AAACGCTCTGCGTGGCGCTGATGA</t>
  </si>
  <si>
    <t>PLES_11491</t>
  </si>
  <si>
    <t>CTGGCTCGCTTCACCGGAAT</t>
  </si>
  <si>
    <t>TAGTCTGGCTCGCTTCACCGGAAT</t>
  </si>
  <si>
    <t>AAACATTCCGGTGAAGCGAGCCAG</t>
  </si>
  <si>
    <t>CCAGCACGGACAACGACAGC</t>
  </si>
  <si>
    <t>TAGTCCAGCACGGACAACGACAGC</t>
  </si>
  <si>
    <t>AAACGCTGTCGTTGTCCGTGCTGG</t>
  </si>
  <si>
    <t>ATGAGCAGCCCCAGGACGAT</t>
  </si>
  <si>
    <t>TAGTATGAGCAGCCCCAGGACGAT</t>
  </si>
  <si>
    <t>AAACATCGTCCTGGGGCTGCTCAT</t>
  </si>
  <si>
    <t>CGTCTCCTGGAGGCTTCGCT</t>
  </si>
  <si>
    <t>TAGTCGTCTCCTGGAGGCTTCGCT</t>
  </si>
  <si>
    <t>AAACAGCGAAGCCTCCAGGAGACG</t>
  </si>
  <si>
    <t>PLES_11501</t>
  </si>
  <si>
    <t>queA</t>
  </si>
  <si>
    <t>TGAAAATCGGCGACACGCAT</t>
  </si>
  <si>
    <t>TAGTTGAAAATCGGCGACACGCAT</t>
  </si>
  <si>
    <t>AAACATGCGTGTCGCCGATTTTCA</t>
  </si>
  <si>
    <t>TGACGGGCGATCAGGGCCTC</t>
  </si>
  <si>
    <t>TAGTTGACGGGCGATCAGGGCCTC</t>
  </si>
  <si>
    <t>AAACGAGGCCCTGATCGCCCGTCA</t>
  </si>
  <si>
    <t>CTTGCGCGGCGTTCAGGCAG</t>
  </si>
  <si>
    <t>TAGTCTTGCGCGGCGTTCAGGCAG</t>
  </si>
  <si>
    <t>AAACCTGCCTGAACGCCGCGCAAG</t>
  </si>
  <si>
    <t>GGCCATCCAGCGCCAACAGG</t>
  </si>
  <si>
    <t>TAGTGGCCATCCAGCGCCAACAGG</t>
  </si>
  <si>
    <t>AAACCCTGTTGGCGCTGGATGGCC</t>
  </si>
  <si>
    <t>PLES_11511</t>
  </si>
  <si>
    <t>tgt</t>
  </si>
  <si>
    <t>GCCGCGACGGGCCTTGCCGT</t>
  </si>
  <si>
    <t>TAGTGCCGCGACGGGCCTTGCCGT</t>
  </si>
  <si>
    <t>AAACACGGCAAGGCCCGTCGCGGC</t>
  </si>
  <si>
    <t>CGCCGCGGGGGAAGGTCAGG</t>
  </si>
  <si>
    <t>TAGTCGCCGCGGGGGAAGGTCAGG</t>
  </si>
  <si>
    <t>AAACCCTGACCTTCCCCCGCGGCG</t>
  </si>
  <si>
    <t>GCCCACCGGCATGAAGGCCG</t>
  </si>
  <si>
    <t>TAGTGCCCACCGGCATGAAGGCCG</t>
  </si>
  <si>
    <t>AAACCGGCCTTCATGCCGGTGGGC</t>
  </si>
  <si>
    <t>CATGCCCTTCACCGTGCCGT</t>
  </si>
  <si>
    <t>TAGTCATGCCCTTCACCGTGCCGT</t>
  </si>
  <si>
    <t>AAACACGGCACGGTGAAGGGCATG</t>
  </si>
  <si>
    <t>PLES_11521</t>
  </si>
  <si>
    <t>GCTGCGTCGGCGTAGGCAGC</t>
  </si>
  <si>
    <t>TAGTGCTGCGTCGGCGTAGGCAGC</t>
  </si>
  <si>
    <t>AAACGCTGCCTACGCCGACGCAGC</t>
  </si>
  <si>
    <t>CCGGCCGGGCCAGCGGCTGC</t>
  </si>
  <si>
    <t>TAGTCCGGCCGGGCCAGCGGCTGC</t>
  </si>
  <si>
    <t>AAACGCAGCCGCTGGCCCGGCCGG</t>
  </si>
  <si>
    <t>CAGGAAGACCCACTCGAAAC</t>
  </si>
  <si>
    <t>TAGTCAGGAAGACCCACTCGAAAC</t>
  </si>
  <si>
    <t>AAACGTTTCGAGTGGGTCTTCCTG</t>
  </si>
  <si>
    <t>CCTGGGGACGCCAGATCATC</t>
  </si>
  <si>
    <t>TAGTCCTGGGGACGCCAGATCATC</t>
  </si>
  <si>
    <t>AAACGATGATCTGGCGTCCCCAGG</t>
  </si>
  <si>
    <t>PLES_11531</t>
  </si>
  <si>
    <t>secD</t>
  </si>
  <si>
    <t>ATCAGCAGATATTTCCACAG</t>
  </si>
  <si>
    <t>TAGTATCAGCAGATATTTCCACAG</t>
  </si>
  <si>
    <t>AAACCTGTGGAAATATCTGCTGAT</t>
  </si>
  <si>
    <t>ACCCGACGGCGAGGACCGCC</t>
  </si>
  <si>
    <t>TAGTACCCGACGGCGAGGACCGCC</t>
  </si>
  <si>
    <t>AAACGGCGGTCCTCGCCGTCGGGT</t>
  </si>
  <si>
    <t>GTCCGGGTAGAGGTTGGGTG</t>
  </si>
  <si>
    <t>TAGTGTCCGGGTAGAGGTTGGGTG</t>
  </si>
  <si>
    <t>AAACCACCCAACCTCTACCCGGAC</t>
  </si>
  <si>
    <t>GCGCCGCTGATCTGCACCGC</t>
  </si>
  <si>
    <t>TAGTGCGCCGCTGATCTGCACCGC</t>
  </si>
  <si>
    <t>AAACGCGGTGCAGATCAGCGGCGC</t>
  </si>
  <si>
    <t>PLES_11541</t>
  </si>
  <si>
    <t>secF</t>
  </si>
  <si>
    <t>GCGGATGCCCATGAAGTTGA</t>
  </si>
  <si>
    <t>TAGTGCGGATGCCCATGAAGTTGA</t>
  </si>
  <si>
    <t>AAACTCAACTTCATGGGCATCCGC</t>
  </si>
  <si>
    <t>GACGGTCAGGATCAGGGTGA</t>
  </si>
  <si>
    <t>TAGTGACGGTCAGGATCAGGGTGA</t>
  </si>
  <si>
    <t>AAACTCACCCTGATCCTGACCGTC</t>
  </si>
  <si>
    <t>CTTGGTGAACCAGCTGCCCA</t>
  </si>
  <si>
    <t>TAGTCTTGGTGAACCAGCTGCCCA</t>
  </si>
  <si>
    <t>AAACTGGGCAGCTGGTTCACCAAG</t>
  </si>
  <si>
    <t>GCGTACCGCCGGTGAAGTCG</t>
  </si>
  <si>
    <t>TAGTGCGTACCGCCGGTGAAGTCG</t>
  </si>
  <si>
    <t>AAACCGACTTCACCGGCGGTACGC</t>
  </si>
  <si>
    <t>PLES_11551</t>
  </si>
  <si>
    <t>CACGCCTACGGCACCCAGAA</t>
  </si>
  <si>
    <t>TAGTCACGCCTACGGCACCCAGAA</t>
  </si>
  <si>
    <t>AAACTTCTGGGTGCCGTAGGCGTG</t>
  </si>
  <si>
    <t>GGTGGCTACCGCGCCACCTG</t>
  </si>
  <si>
    <t>TAGTGGTGGCTACCGCGCCACCTG</t>
  </si>
  <si>
    <t>AAACCAGGTGGCGCGGTAGCCACC</t>
  </si>
  <si>
    <t>ACCGCGATCCACCAGGCTAT</t>
  </si>
  <si>
    <t>TAGTACCGCGATCCACCAGGCTAT</t>
  </si>
  <si>
    <t>AAACATAGCCTGGTGGATCGCGGT</t>
  </si>
  <si>
    <t>AGCGACGACCTCGGCGTAGT</t>
  </si>
  <si>
    <t>TAGTAGCGACGACCTCGGCGTAGT</t>
  </si>
  <si>
    <t>AAACACTACGCCGAGGTCGTCGCT</t>
  </si>
  <si>
    <t>PLES_11561</t>
  </si>
  <si>
    <t>GATATTCAGCATAGGCTGCA</t>
  </si>
  <si>
    <t>TAGTGATATTCAGCATAGGCTGCA</t>
  </si>
  <si>
    <t>AAACTGCAGCCTATGCTGAATATC</t>
  </si>
  <si>
    <t>GGCGCTGCGAGCGGCGCGCA</t>
  </si>
  <si>
    <t>TAGTGGCGCTGCGAGCGGCGCGCA</t>
  </si>
  <si>
    <t>AAACTGCGCGCCGCTCGCAGCGCC</t>
  </si>
  <si>
    <t>GGAGCGGAAAATCAGTTCAC</t>
  </si>
  <si>
    <t>TAGTGGAGCGGAAAATCAGTTCAC</t>
  </si>
  <si>
    <t>AAACGTGAACTGATTTTCCGCTCC</t>
  </si>
  <si>
    <t>GATGACATCCAGGCGTTCGA</t>
  </si>
  <si>
    <t>TAGTGATGACATCCAGGCGTTCGA</t>
  </si>
  <si>
    <t>AAACTCGAACGCCTGGATGTCATC</t>
  </si>
  <si>
    <t>PLES_11571</t>
  </si>
  <si>
    <t>TGACCAACACCACACGAATA</t>
  </si>
  <si>
    <t>TAGTTGACCAACACCACACGAATA</t>
  </si>
  <si>
    <t>AAACTATTCGTGTGGTGTTGGTCA</t>
  </si>
  <si>
    <t>GCCGATGTTGCCGGGATGAC</t>
  </si>
  <si>
    <t>TAGTGCCGATGTTGCCGGGATGAC</t>
  </si>
  <si>
    <t>AAACGTCATCCCGGCAACATCGGC</t>
  </si>
  <si>
    <t>GCCCATGTTCTTCATGGCAC</t>
  </si>
  <si>
    <t>TAGTGCCCATGTTCTTCATGGCAC</t>
  </si>
  <si>
    <t>AAACGTGCCATGAAGAACATGGGC</t>
  </si>
  <si>
    <t>TCGCCGTGGGGAAAGCTTTC</t>
  </si>
  <si>
    <t>TAGTTCGCCGTGGGGAAAGCTTTC</t>
  </si>
  <si>
    <t>AAACGAAAGCTTTCCCCACGGCGA</t>
  </si>
  <si>
    <t>PLES_11581</t>
  </si>
  <si>
    <t>cysE</t>
  </si>
  <si>
    <t>GATCACGGTGGAATACGCTT</t>
  </si>
  <si>
    <t>TAGTGATCACGGTGGAATACGCTT</t>
  </si>
  <si>
    <t>AAACAAGCGTATTCCACCGTGATC</t>
  </si>
  <si>
    <t>TCGAGTGCGTTGCGAGCCGC</t>
  </si>
  <si>
    <t>TAGTTCGAGTGCGTTGCGAGCCGC</t>
  </si>
  <si>
    <t>AAACGCGGCTCGCAACGCACTCGA</t>
  </si>
  <si>
    <t>GCAGGCCCGGATAACAGGTG</t>
  </si>
  <si>
    <t>TAGTGCAGGCCCGGATAACAGGTG</t>
  </si>
  <si>
    <t>AAACCACCTGTTATCCGGGCCTGC</t>
  </si>
  <si>
    <t>GGCCAGCCGATGCAGCCAGA</t>
  </si>
  <si>
    <t>TAGTGGCCAGCCGATGCAGCCAGA</t>
  </si>
  <si>
    <t>AAACTCTGGCTGCATCGGCTGGCC</t>
  </si>
  <si>
    <t>PLES_11591</t>
  </si>
  <si>
    <t>CCTTTGGTGGTCAGACGCAT</t>
  </si>
  <si>
    <t>TAGTCCTTTGGTGGTCAGACGCAT</t>
  </si>
  <si>
    <t>AAACATGCGTCTGACCACCAAAGG</t>
  </si>
  <si>
    <t>GCATGGCGGTTACGGCGTAG</t>
  </si>
  <si>
    <t>TAGTGCATGGCGGTTACGGCGTAG</t>
  </si>
  <si>
    <t>AAACCTACGCCGTAACCGCCATGC</t>
  </si>
  <si>
    <t>CTTGCTGAGCATGCAGCGCC</t>
  </si>
  <si>
    <t>TAGTCTTGCTGAGCATGCAGCGCC</t>
  </si>
  <si>
    <t>AAACGGCGCTGCATGCTCAGCAAG</t>
  </si>
  <si>
    <t>GAGATATCGGCCAGCGAGAC</t>
  </si>
  <si>
    <t>TAGTGAGATATCGGCCAGCGAGAC</t>
  </si>
  <si>
    <t>AAACGTCTCGCTGGCCGATATCTC</t>
  </si>
  <si>
    <t>PLES_11601</t>
  </si>
  <si>
    <t>iscS</t>
  </si>
  <si>
    <t>GCGGAGTAATCGAGGTAGAT</t>
  </si>
  <si>
    <t>TAGTGCGGAGTAATCGAGGTAGAT</t>
  </si>
  <si>
    <t>AAACATCTACCTCGATTACTCCGC</t>
  </si>
  <si>
    <t>GACGCGGGGATCGACGGGAG</t>
  </si>
  <si>
    <t>TAGTGACGCGGGGATCGACGGGAG</t>
  </si>
  <si>
    <t>AAACCTCCCGTCGATCCCCGCGTC</t>
  </si>
  <si>
    <t>CAGGCATTCGCTCATCTTCT</t>
  </si>
  <si>
    <t>TAGTCAGGCATTCGCTCATCTTCT</t>
  </si>
  <si>
    <t>AAACAGAAGATGAGCGAATGCCTG</t>
  </si>
  <si>
    <t>ACACGTGGGAACGCGAAGCC</t>
  </si>
  <si>
    <t>TAGTACACGTGGGAACGCGAAGCC</t>
  </si>
  <si>
    <t>AAACGGCTTCGCGTTCCCACGTGT</t>
  </si>
  <si>
    <t>PLES_11611</t>
  </si>
  <si>
    <t>iscU</t>
  </si>
  <si>
    <t>GACCTTTTCGCTATATGCCA</t>
  </si>
  <si>
    <t>TAGTGACCTTTTCGCTATATGCCA</t>
  </si>
  <si>
    <t>AAACTGGCATATAGCGAAAAGGTC</t>
  </si>
  <si>
    <t>CGTTGCGCGGGTTTTCGTAG</t>
  </si>
  <si>
    <t>TAGTCGTTGCGCGGGTTTTCGTAG</t>
  </si>
  <si>
    <t>AAACCTACGAAAACCCGCGCAACG</t>
  </si>
  <si>
    <t>GCCGGTGCCGACGTTGGGAT</t>
  </si>
  <si>
    <t>TAGTGCCGGTGCCGACGTTGGGAT</t>
  </si>
  <si>
    <t>AAACATCCCAACGTCGGCACCGGC</t>
  </si>
  <si>
    <t>CGCATCACGTCGCCGCAGGC</t>
  </si>
  <si>
    <t>TAGTCGCATCACGTCGCCGCAGGC</t>
  </si>
  <si>
    <t>AAACGCCTGCGGCGACGTGATGCG</t>
  </si>
  <si>
    <t>PLES_11621</t>
  </si>
  <si>
    <t>iscA</t>
  </si>
  <si>
    <t>CACGTGTTTGGCGGCGGCTT</t>
  </si>
  <si>
    <t>TAGTCACGTGTTTGGCGGCGGCTT</t>
  </si>
  <si>
    <t>AAACAAGCCGCCGCCAAACACGTG</t>
  </si>
  <si>
    <t>GCCCTTGCCGCGCCCCTCGA</t>
  </si>
  <si>
    <t>TAGTGCCCTTGCCGCGCCCCTCGA</t>
  </si>
  <si>
    <t>AAACTCGAGGGGCGCGGCAAGGGC</t>
  </si>
  <si>
    <t>CAGTGGTGCGCACGCCAAGA</t>
  </si>
  <si>
    <t>TAGTCAGTGGTGCGCACGCCAAGA</t>
  </si>
  <si>
    <t>AAACTCTTGGCGTGCGCACCACTG</t>
  </si>
  <si>
    <t>TTCGAGGACATAGGCAAGCC</t>
  </si>
  <si>
    <t>TAGTTTCGAGGACATAGGCAAGCC</t>
  </si>
  <si>
    <t>AAACGGCTTGCCTATGTCCTCGAA</t>
  </si>
  <si>
    <t>PLES_11631</t>
  </si>
  <si>
    <t>hscB</t>
  </si>
  <si>
    <t>TCGAACTGGGCGAAATGACA</t>
  </si>
  <si>
    <t>TAGTTCGAACTGGGCGAAATGACA</t>
  </si>
  <si>
    <t>AAACTGTCATTTCGCCCAGTTCGA</t>
  </si>
  <si>
    <t>CGACCAGGAAAGCCGGTTGC</t>
  </si>
  <si>
    <t>TAGTCGACCAGGAAAGCCGGTTGC</t>
  </si>
  <si>
    <t>AAACGCAACCGGCTTTCCTGGTCG</t>
  </si>
  <si>
    <t>GCACCAACTCGCGATAGCGC</t>
  </si>
  <si>
    <t>TAGTGCACCAACTCGCGATAGCGC</t>
  </si>
  <si>
    <t>AAACGCGCTATCGCGAGTTGGTGC</t>
  </si>
  <si>
    <t>CGTCGGCGAAACGGTCGGGA</t>
  </si>
  <si>
    <t>TAGTCGTCGGCGAAACGGTCGGGA</t>
  </si>
  <si>
    <t>AAACTCCCGACCGTTTCGCCGACG</t>
  </si>
  <si>
    <t>PLES_11641</t>
  </si>
  <si>
    <t>hscA</t>
  </si>
  <si>
    <t>GGGCTCGGCGATCTGCAGTA</t>
  </si>
  <si>
    <t>TAGTGGGCTCGGCGATCTGCAGTA</t>
  </si>
  <si>
    <t>AAACTACTGCAGATCGCCGAGCCC</t>
  </si>
  <si>
    <t>TGGGGCTTGGGACTCTGACC</t>
  </si>
  <si>
    <t>TAGTTGGGGCTTGGGACTCTGACC</t>
  </si>
  <si>
    <t>AAACGGTCAGAGTCCCAAGCCCCA</t>
  </si>
  <si>
    <t>CAACCGCCAGGCGACGCTCA</t>
  </si>
  <si>
    <t>TAGTCAACCGCCAGGCGACGCTCA</t>
  </si>
  <si>
    <t>AAACTGAGCGTCGCCTGGCGGTTG</t>
  </si>
  <si>
    <t>CCAGCGAATTGGTGGTACCC</t>
  </si>
  <si>
    <t>TAGTCCAGCGAATTGGTGGTACCC</t>
  </si>
  <si>
    <t>AAACGGGTACCACCAATTCGCTGG</t>
  </si>
  <si>
    <t>PLES_11651</t>
  </si>
  <si>
    <t>fdx2</t>
  </si>
  <si>
    <t>TGGGGCAGAATCACGATCTG</t>
  </si>
  <si>
    <t>TAGTTGGGGCAGAATCACGATCTG</t>
  </si>
  <si>
    <t>AAACCAGATCGTGATTCTGCCCCA</t>
  </si>
  <si>
    <t>CCTCGGGGCAGTGATCGGCA</t>
  </si>
  <si>
    <t>TAGTCCTCGGGGCAGTGATCGGCA</t>
  </si>
  <si>
    <t>AAACTGCCGATCACTGCCCCGAGG</t>
  </si>
  <si>
    <t>GCATCCAGGATGGTTTCGCC</t>
  </si>
  <si>
    <t>TAGTGCATCCAGGATGGTTTCGCC</t>
  </si>
  <si>
    <t>AAACGGCGAAACCATCCTGGATGC</t>
  </si>
  <si>
    <t>CTCGATGCCATTGCGCAACG</t>
  </si>
  <si>
    <t>TAGTCTCGATGCCATTGCGCAACG</t>
  </si>
  <si>
    <t>AAACCGTTGCGCAATGGCATCGAG</t>
  </si>
  <si>
    <t>PLES_11661</t>
  </si>
  <si>
    <t>CCAGCACATCGGTCCATTTC</t>
  </si>
  <si>
    <t>TAGTCCAGCACATCGGTCCATTTC</t>
  </si>
  <si>
    <t>AAACGAAATGGACCGATGTGCTGG</t>
  </si>
  <si>
    <t>CTTGCTTTCGTCGAGCTGGA</t>
  </si>
  <si>
    <t>TAGTCTTGCTTTCGTCGAGCTGGA</t>
  </si>
  <si>
    <t>AAACTCCAGCTCGACGAAAGCAAG</t>
  </si>
  <si>
    <t>ACGTATCGCGGATCGACCTC</t>
  </si>
  <si>
    <t>TAGTACGTATCGCGGATCGACCTC</t>
  </si>
  <si>
    <t>AAACGAGGTCGATCCGCGATACGT</t>
  </si>
  <si>
    <t>TGAGGATCGTCGGAGAACTC</t>
  </si>
  <si>
    <t>TAGTTGAGGATCGTCGGAGAACTC</t>
  </si>
  <si>
    <t>AAACGAGTTCTCCGACGATCCTCA</t>
  </si>
  <si>
    <t>PLES_11671</t>
  </si>
  <si>
    <t>ndk</t>
  </si>
  <si>
    <t>AGGGTGCGTTGCAGTGCCAT</t>
  </si>
  <si>
    <t>TAGTAGGGTGCGTTGCAGTGCCAT</t>
  </si>
  <si>
    <t>AAACATGGCACTGCAACGCACCCT</t>
  </si>
  <si>
    <t>CGTCCGGCTTGATGATGGAC</t>
  </si>
  <si>
    <t>TAGTCGTCCGGCTTGATGATGGAC</t>
  </si>
  <si>
    <t>AAACGTCCATCATCAAGCCGGACG</t>
  </si>
  <si>
    <t>GCCGATCACGTTCTTGGAAA</t>
  </si>
  <si>
    <t>TAGTGCCGATCACGTTCTTGGAAA</t>
  </si>
  <si>
    <t>AAACTTTCCAAGAACGTGATCGGC</t>
  </si>
  <si>
    <t>CGGCTTTCTCGAAGCGGGTC</t>
  </si>
  <si>
    <t>TAGTCGGCTTTCTCGAAGCGGGTC</t>
  </si>
  <si>
    <t>AAACGACCCGCTTCGAGAAAGCCG</t>
  </si>
  <si>
    <t>PLES_11681</t>
  </si>
  <si>
    <t>GCCGGCGGTGGTCGTTATCA</t>
  </si>
  <si>
    <t>TAGTGCCGGCGGTGGTCGTTATCA</t>
  </si>
  <si>
    <t>AAACTGATAACGACCACCGCCGGC</t>
  </si>
  <si>
    <t>GTTCCAGCTGCGGCTGGGTC</t>
  </si>
  <si>
    <t>TAGTGTTCCAGCTGCGGCTGGGTC</t>
  </si>
  <si>
    <t>AAACGACCCAGCCGCAGCTGGAAC</t>
  </si>
  <si>
    <t>CCGGAAACGCTTCTCGCCGA</t>
  </si>
  <si>
    <t>TAGTCCGGAAACGCTTCTCGCCGA</t>
  </si>
  <si>
    <t>AAACTCGGCGAGAAGCGTTTCCGG</t>
  </si>
  <si>
    <t>AATCCACTTCATGACCTGGC</t>
  </si>
  <si>
    <t>TAGTAATCCACTTCATGACCTGGC</t>
  </si>
  <si>
    <t>AAACGCCAGGTCATGAAGTGGATT</t>
  </si>
  <si>
    <t>PLES_11691</t>
  </si>
  <si>
    <t>pilF</t>
  </si>
  <si>
    <t>AGCGCGGCGCGTACAGTCAT</t>
  </si>
  <si>
    <t>TAGTAGCGCGGCGCGTACAGTCAT</t>
  </si>
  <si>
    <t>AAACATGACTGTACGCGCCGCGCT</t>
  </si>
  <si>
    <t>CTGTCAGCCCAACTGCCAAC</t>
  </si>
  <si>
    <t>TAGTCTGTCAGCCCAACTGCCAAC</t>
  </si>
  <si>
    <t>AAACGTTGGCAGTTGGGCTGACAG</t>
  </si>
  <si>
    <t>CGGCCCTTGTCGGTTTTCAG</t>
  </si>
  <si>
    <t>TAGTCGGCCCTTGTCGGTTTTCAG</t>
  </si>
  <si>
    <t>AAACCTGAAAACCGACAAGGGCCG</t>
  </si>
  <si>
    <t>AGGCGTCGCGCGCCTCGTCA</t>
  </si>
  <si>
    <t>TAGTAGGCGTCGCGCGCCTCGTCA</t>
  </si>
  <si>
    <t>AAACTGACGAGGCGCGCGACGCCT</t>
  </si>
  <si>
    <t>PLES_11701</t>
  </si>
  <si>
    <t>GTGGCTACGACTTCGGGCTG</t>
  </si>
  <si>
    <t>TAGTGTGGCTACGACTTCGGGCTG</t>
  </si>
  <si>
    <t>AAACCAGCCCGAAGTCGTAGCCAC</t>
  </si>
  <si>
    <t>CCCGGGGTTCTGACGGGAAG</t>
  </si>
  <si>
    <t>TAGTCCCGGGGTTCTGACGGGAAG</t>
  </si>
  <si>
    <t>AAACCTTCCCGTCAGAACCCCGGG</t>
  </si>
  <si>
    <t>CGGCCACCTGCGACAGCGAC</t>
  </si>
  <si>
    <t>TAGTCGGCCACCTGCGACAGCGAC</t>
  </si>
  <si>
    <t>AAACGTCGCTGTCGCAGGTGGCCG</t>
  </si>
  <si>
    <t>GACGCAGCGAATTCTCGGTC</t>
  </si>
  <si>
    <t>TAGTGACGCAGCGAATTCTCGGTC</t>
  </si>
  <si>
    <t>AAACGACCGAGAATTCGCTGCGTC</t>
  </si>
  <si>
    <t>PLES_11711</t>
  </si>
  <si>
    <t>gcpE</t>
  </si>
  <si>
    <t>CGAGACTTGCGGCGAATGAT</t>
  </si>
  <si>
    <t>TAGTCGAGACTTGCGGCGAATGAT</t>
  </si>
  <si>
    <t>AAACATCATTCGCCGCAAGTCTCG</t>
  </si>
  <si>
    <t>TCGGCGCGTCGCCGCCCACC</t>
  </si>
  <si>
    <t>TAGTTCGGCGCGTCGCCGCCCACC</t>
  </si>
  <si>
    <t>AAACGGTGGGCGGCGACGCGCCGA</t>
  </si>
  <si>
    <t>GGTGTTGGTCATGCTCTGCA</t>
  </si>
  <si>
    <t>TAGTGGTGTTGGTCATGCTCTGCA</t>
  </si>
  <si>
    <t>AAACTGCAGAGCATGACCAACACC</t>
  </si>
  <si>
    <t>GGCAGCGACGTCGCAGGTCT</t>
  </si>
  <si>
    <t>TAGTGGCAGCGACGTCGCAGGTCT</t>
  </si>
  <si>
    <t>AAACAGACCTGCGACGTCGCTGCC</t>
  </si>
  <si>
    <t>PLES_11721</t>
  </si>
  <si>
    <t>hisS</t>
  </si>
  <si>
    <t>CATGCCACGAATGGCTTGCA</t>
  </si>
  <si>
    <t>TAGTCATGCCACGAATGGCTTGCA</t>
  </si>
  <si>
    <t>AAACTGCAAGCCATTCGTGGCATG</t>
  </si>
  <si>
    <t>AGGCCGGAGTCTGCTCCGGC</t>
  </si>
  <si>
    <t>TAGTAGGCCGGAGTCTGCTCCGGC</t>
  </si>
  <si>
    <t>AAACGCCGGAGCAGACTCCGGCCT</t>
  </si>
  <si>
    <t>GGTGCGTTCCAGATAGCGCC</t>
  </si>
  <si>
    <t>TAGTGGTGCGTTCCAGATAGCGCC</t>
  </si>
  <si>
    <t>AAACGGCGCTATCTGGAACGCACC</t>
  </si>
  <si>
    <t>TGAACTCGAGGATGGGCAGG</t>
  </si>
  <si>
    <t>TAGTTGAACTCGAGGATGGGCAGG</t>
  </si>
  <si>
    <t>AAACCCTGCCCATCCTCGAGTTCA</t>
  </si>
  <si>
    <t>PLES_11731</t>
  </si>
  <si>
    <t>CTGCGCCAGGTCTTCGTCTT</t>
  </si>
  <si>
    <t>TAGTCTGCGCCAGGTCTTCGTCTT</t>
  </si>
  <si>
    <t>AAACAAGACGAAGACCTGGCGCAG</t>
  </si>
  <si>
    <t>AGGATGCCGCCGGTGACCAG</t>
  </si>
  <si>
    <t>TAGTAGGATGCCGCCGGTGACCAG</t>
  </si>
  <si>
    <t>AAACCTGGTCACCGGCGGCATCCT</t>
  </si>
  <si>
    <t>CGAATACCACTGCCAGCGCG</t>
  </si>
  <si>
    <t>TAGTCGAATACCACTGCCAGCGCG</t>
  </si>
  <si>
    <t>AAACCGCGCTGGCAGTGGTATTCG</t>
  </si>
  <si>
    <t>CGCCCTGCGCCTGGTTGGTC</t>
  </si>
  <si>
    <t>TAGTCGCCCTGCGCCTGGTTGGTC</t>
  </si>
  <si>
    <t>AAACGACCAACCAGGCGCAGGGCG</t>
  </si>
  <si>
    <t>PLES_11741</t>
  </si>
  <si>
    <t>AACCCACGACCGCCAGGGCC</t>
  </si>
  <si>
    <t>TAGTAACCCACGACCGCCAGGGCC</t>
  </si>
  <si>
    <t>AAACGGCCCTGGCGGTCGTGGGTT</t>
  </si>
  <si>
    <t>TTGAAGTCGGTCAGTTCGGC</t>
  </si>
  <si>
    <t>TAGTTTGAAGTCGGTCAGTTCGGC</t>
  </si>
  <si>
    <t>AAACGCCGAACTGACCGACTTCAA</t>
  </si>
  <si>
    <t>CCTGGCCATCACCGACCGAG</t>
  </si>
  <si>
    <t>TAGTCCTGGCCATCACCGACCGAG</t>
  </si>
  <si>
    <t>AAACCTCGGTCGGTGATGGCCAGG</t>
  </si>
  <si>
    <t>CCGGTTCGAGCAGGTTGTAC</t>
  </si>
  <si>
    <t>TAGTCCGGTTCGAGCAGGTTGTAC</t>
  </si>
  <si>
    <t>AAACGTACAACCTGCTCGAACCGG</t>
  </si>
  <si>
    <t>PLES_11751</t>
  </si>
  <si>
    <t>CGACCCACCAGGGCAATAAC</t>
  </si>
  <si>
    <t>TAGTCGACCCACCAGGGCAATAAC</t>
  </si>
  <si>
    <t>AAACGTTATTGCCCTGGTGGGTCG</t>
  </si>
  <si>
    <t>GAGTGGACTTGCCGACGTTC</t>
  </si>
  <si>
    <t>TAGTGAGTGGACTTGCCGACGTTC</t>
  </si>
  <si>
    <t>AAACGAACGTCGGCAAGTCCACTC</t>
  </si>
  <si>
    <t>CGTCGCGCGACTTGGTCAGG</t>
  </si>
  <si>
    <t>TAGTCGTCGCGCGACTTGGTCAGG</t>
  </si>
  <si>
    <t>AAACCCTGACCAAGTCGCGCGACG</t>
  </si>
  <si>
    <t>GCCTGCGTACTCCGCCACGA</t>
  </si>
  <si>
    <t>TAGTGCCTGCGTACTCCGCCACGA</t>
  </si>
  <si>
    <t>AAACTCGTGGCGGAGTACGCAGGC</t>
  </si>
  <si>
    <t>PLES_11761</t>
  </si>
  <si>
    <t>GGCAGCTTGCTCTGAATCAT</t>
  </si>
  <si>
    <t>TAGTGGCAGCTTGCTCTGAATCAT</t>
  </si>
  <si>
    <t>AAACATGATTCAGAGCAAGCTGCC</t>
  </si>
  <si>
    <t>AAGATGGTGGTGCCGACATT</t>
  </si>
  <si>
    <t>TAGTAAGATGGTGGTGCCGACATT</t>
  </si>
  <si>
    <t>AAACAATGTCGGCACCACCATCTT</t>
  </si>
  <si>
    <t>GGCGGCCAGTTGCGACATGC</t>
  </si>
  <si>
    <t>TAGTGGCGGCCAGTTGCGACATGC</t>
  </si>
  <si>
    <t>AAACGCATGTCGCAACTGGCCGCC</t>
  </si>
  <si>
    <t>GAGGTTGATCGCGCCACACT</t>
  </si>
  <si>
    <t>TAGTGAGGTTGATCGCGCCACACT</t>
  </si>
  <si>
    <t>AAACAGTGTGGCGCGATCAACCTC</t>
  </si>
  <si>
    <t>PLES_11771</t>
  </si>
  <si>
    <t>ACCAGGGCGATGTCCAGGTC</t>
  </si>
  <si>
    <t>TAGTACCAGGGCGATGTCCAGGTC</t>
  </si>
  <si>
    <t>AAACGACCTGGACATCGCCCTGGT</t>
  </si>
  <si>
    <t>CGTGCCAGACCAGGGAGGAT</t>
  </si>
  <si>
    <t>TAGTCGTGCCAGACCAGGGAGGAT</t>
  </si>
  <si>
    <t>AAACATCCTCCCTGGTCTGGCACG</t>
  </si>
  <si>
    <t>GCAGGGCGGCGAAATGCTCG</t>
  </si>
  <si>
    <t>TAGTGCAGGGCGGCGAAATGCTCG</t>
  </si>
  <si>
    <t>AAACCGAGCATTTCGCCGCCCTGC</t>
  </si>
  <si>
    <t>ACATCTCCGGGAGGACCACC</t>
  </si>
  <si>
    <t>TAGTACATCTCCGGGAGGACCACC</t>
  </si>
  <si>
    <t>AAACGGTGGTCCTCCCGGAGATGT</t>
  </si>
  <si>
    <t>PLES_11781</t>
  </si>
  <si>
    <t>ATCGAATCGAGCAGTCCCAT</t>
  </si>
  <si>
    <t>TAGTATCGAATCGAGCAGTCCCAT</t>
  </si>
  <si>
    <t>AAACATGGGACTGCTCGATTCGAT</t>
  </si>
  <si>
    <t>CCGATCAACAGGGCCACTTT</t>
  </si>
  <si>
    <t>TAGTCCGATCAACAGGGCCACTTT</t>
  </si>
  <si>
    <t>AAACAAAGTGGCCCTGTTGATCGG</t>
  </si>
  <si>
    <t>GCCCTGGCGCGACATCAGCA</t>
  </si>
  <si>
    <t>TAGTGCCCTGGCGCGACATCAGCA</t>
  </si>
  <si>
    <t>AAACTGCTGATGTCGCGCCAGGGC</t>
  </si>
  <si>
    <t>CCCCGCCGCCGGCACCACCA</t>
  </si>
  <si>
    <t>TAGTCCCCGCCGCCGGCACCACCA</t>
  </si>
  <si>
    <t>AAACTGGTGGTGCCGGCGGCGGGG</t>
  </si>
  <si>
    <t>PLES_11791</t>
  </si>
  <si>
    <t>GGAGTTGCCGAGTTTGCGTG</t>
  </si>
  <si>
    <t>TAGTGGAGTTGCCGAGTTTGCGTG</t>
  </si>
  <si>
    <t>AAACCACGCAAACTCGGCAACTCC</t>
  </si>
  <si>
    <t>CAGTGCCGGTATCTCCAGGC</t>
  </si>
  <si>
    <t>TAGTCAGTGCCGGTATCTCCAGGC</t>
  </si>
  <si>
    <t>AAACGCCTGGAGATACCGGCACTG</t>
  </si>
  <si>
    <t>CCTGAAGGAGGTGCTTTCGT</t>
  </si>
  <si>
    <t>TAGTCCTGAAGGAGGTGCTTTCGT</t>
  </si>
  <si>
    <t>AAACACGAAAGCACCTCCTTCAGG</t>
  </si>
  <si>
    <t>AGTTCAGGCCGGCGTCGAGC</t>
  </si>
  <si>
    <t>TAGTAGTTCAGGCCGGCGTCGAGC</t>
  </si>
  <si>
    <t>AAACGCTCGACGCCGGCCTGAACT</t>
  </si>
  <si>
    <t>PLES_11801</t>
  </si>
  <si>
    <t>CGGTGGGCGGAACGGATTCT</t>
  </si>
  <si>
    <t>TAGTCGGTGGGCGGAACGGATTCT</t>
  </si>
  <si>
    <t>AAACAGAATCCGTTCCGCCCACCG</t>
  </si>
  <si>
    <t>GGCTCGTCCAGGCGGGCCTC</t>
  </si>
  <si>
    <t>TAGTGGCTCGTCCAGGCGGGCCTC</t>
  </si>
  <si>
    <t>AAACGAGGCCCGCCTGGACGAGCC</t>
  </si>
  <si>
    <t>GGCTCGCCATGGGTGGCGTC</t>
  </si>
  <si>
    <t>TAGTGGCTCGCCATGGGTGGCGTC</t>
  </si>
  <si>
    <t>AAACGACGCCACCCATGGCGAGCC</t>
  </si>
  <si>
    <t>ATCGCGGAAAGCCTGTACAG</t>
  </si>
  <si>
    <t>TAGTATCGCGGAAAGCCTGTACAG</t>
  </si>
  <si>
    <t>AAACCTGTACAGGCTTTCCGCGAT</t>
  </si>
  <si>
    <t>PLES_11811</t>
  </si>
  <si>
    <t>CAGGTAGCGTTGTGTAGTCA</t>
  </si>
  <si>
    <t>TAGTCAGGTAGCGTTGTGTAGTCA</t>
  </si>
  <si>
    <t>AAACTGACTACACAACGCTACCTG</t>
  </si>
  <si>
    <t>ACCGTCGATCTCGAGCATGT</t>
  </si>
  <si>
    <t>TAGTACCGTCGATCTCGAGCATGT</t>
  </si>
  <si>
    <t>AAACACATGCTCGAGATCGACGGT</t>
  </si>
  <si>
    <t>CTCGTTGAGTTCGAAGCGCC</t>
  </si>
  <si>
    <t>TAGTCTCGTTGAGTTCGAAGCGCC</t>
  </si>
  <si>
    <t>AAACGGCGCTTCGAACTCAACGAG</t>
  </si>
  <si>
    <t>CCAGGTCCGCCTGGTCCAGC</t>
  </si>
  <si>
    <t>TAGTCCAGGTCCGCCTGGTCCAGC</t>
  </si>
  <si>
    <t>AAACGCTGGACCAGGCGGACCTGG</t>
  </si>
  <si>
    <t>PLES_11821</t>
  </si>
  <si>
    <t>leuA</t>
  </si>
  <si>
    <t>GTCGCGGGCTGACCAGGCAC</t>
  </si>
  <si>
    <t>TAGTGTCGCGGGCTGACCAGGCAC</t>
  </si>
  <si>
    <t>AAACGTGCCTGGTCAGCCCGCGAC</t>
  </si>
  <si>
    <t>GTTCCTGGGCCGGCGGGGCC</t>
  </si>
  <si>
    <t>TAGTGTTCCTGGGCCGGCGGGGCC</t>
  </si>
  <si>
    <t>AAACGGCCCCGCCGGCCCAGGAAC</t>
  </si>
  <si>
    <t>TGGGGCTAATCCTTTGGAGT</t>
  </si>
  <si>
    <t>TAGTTGGGGCTAATCCTTTGGAGT</t>
  </si>
  <si>
    <t>AAACACTCCAAAGGATTAGCCCCA</t>
  </si>
  <si>
    <t>AGGGTCTTTCAACATGCTCA</t>
  </si>
  <si>
    <t>TAGTAGGGTCTTTCAACATGCTCA</t>
  </si>
  <si>
    <t>AAACTGAGCATGTTGAAAGACCCT</t>
  </si>
  <si>
    <t>PLES_11831</t>
  </si>
  <si>
    <t>GATGCCTTGTCGTTTCAGAG</t>
  </si>
  <si>
    <t>TAGTGATGCCTTGTCGTTTCAGAG</t>
  </si>
  <si>
    <t>AAACCTCTGAAACGACAAGGCATC</t>
  </si>
  <si>
    <t>CCCGACGAAGATCATCAGCA</t>
  </si>
  <si>
    <t>TAGTCCCGACGAAGATCATCAGCA</t>
  </si>
  <si>
    <t>AAACTGCTGATGATCTTCGTCGGG</t>
  </si>
  <si>
    <t>GGCATCGACTGGGAGATCAG</t>
  </si>
  <si>
    <t>TAGTGGCATCGACTGGGAGATCAG</t>
  </si>
  <si>
    <t>AAACCTGATCTCCCAGTCGATGCC</t>
  </si>
  <si>
    <t>ATCGGCATCGGGTGGTCCAT</t>
  </si>
  <si>
    <t>TAGTATCGGCATCGGGTGGTCCAT</t>
  </si>
  <si>
    <t>AAACATGGACCACCCGATGCCGAT</t>
  </si>
  <si>
    <t>PLES_11841</t>
  </si>
  <si>
    <t>oprC</t>
  </si>
  <si>
    <t>GGCGGTCGGGCAGGCGTTGC</t>
  </si>
  <si>
    <t>TAGTGGCGGTCGGGCAGGCGTTGC</t>
  </si>
  <si>
    <t>AAACGCAACGCCTGCCCGACCGCC</t>
  </si>
  <si>
    <t>GGCAGGGTCGAAGCTGAAAG</t>
  </si>
  <si>
    <t>TAGTGGCAGGGTCGAAGCTGAAAG</t>
  </si>
  <si>
    <t>AAACCTTTCAGCTTCGACCCTGCC</t>
  </si>
  <si>
    <t>GCGGCGGCGTTGTGCGAGAC</t>
  </si>
  <si>
    <t>TAGTGCGGCGGCGTTGTGCGAGAC</t>
  </si>
  <si>
    <t>AAACGTCTCGCACAACGCCGCCGC</t>
  </si>
  <si>
    <t>CAGGCCGCACAGTGCGGCGA</t>
  </si>
  <si>
    <t>TAGTCAGGCCGCACAGTGCGGCGA</t>
  </si>
  <si>
    <t>AAACTCGCCGCACTGTGCGGCCTG</t>
  </si>
  <si>
    <t>PLES_11851</t>
  </si>
  <si>
    <t>GTTCTTTTCGTTCGATTGCA</t>
  </si>
  <si>
    <t>TAGTGTTCTTTTCGTTCGATTGCA</t>
  </si>
  <si>
    <t>AAACTGCAATCGAACGAAAAGAAC</t>
  </si>
  <si>
    <t>AGGCCAGCGCGTAGAAGTCA</t>
  </si>
  <si>
    <t>TAGTAGGCCAGCGCGTAGAAGTCA</t>
  </si>
  <si>
    <t>AAACTGACTTCTACGCGCTGGCCT</t>
  </si>
  <si>
    <t>AGCGTAGAAATGCCAGCGCC</t>
  </si>
  <si>
    <t>TAGTAGCGTAGAAATGCCAGCGCC</t>
  </si>
  <si>
    <t>AAACGGCGCTGGCATTTCTACGCT</t>
  </si>
  <si>
    <t>TCATGAAGGGCGCGACGAAC</t>
  </si>
  <si>
    <t>TAGTTCATGAAGGGCGCGACGAAC</t>
  </si>
  <si>
    <t>AAACGTTCGTCGCGCCCTTCATGA</t>
  </si>
  <si>
    <t>PLES_11861</t>
  </si>
  <si>
    <t>ACAGCCAGAGCAGGCGAAGC</t>
  </si>
  <si>
    <t>TAGTACAGCCAGAGCAGGCGAAGC</t>
  </si>
  <si>
    <t>AAACGCTTCGCCTGCTCTGGCTGT</t>
  </si>
  <si>
    <t>AGAAGACGAAGCCCAGGCCG</t>
  </si>
  <si>
    <t>TAGTAGAAGACGAAGCCCAGGCCG</t>
  </si>
  <si>
    <t>AAACCGGCCTGGGCTTCGTCTTCT</t>
  </si>
  <si>
    <t>AGCAGGGAGGCGAGCGGGCC</t>
  </si>
  <si>
    <t>TAGTAGCAGGGAGGCGAGCGGGCC</t>
  </si>
  <si>
    <t>AAACGGCCCGCTCGCCTCCCTGCT</t>
  </si>
  <si>
    <t>GGGGGTGAGCGGTTCGCCGC</t>
  </si>
  <si>
    <t>TAGTGGGGGTGAGCGGTTCGCCGC</t>
  </si>
  <si>
    <t>AAACGCGGCGAACCGCTCACCCCC</t>
  </si>
  <si>
    <t>PLES_11871</t>
  </si>
  <si>
    <t>AAGGCTAGGGTGCGGGGCAT</t>
  </si>
  <si>
    <t>TAGTAAGGCTAGGGTGCGGGGCAT</t>
  </si>
  <si>
    <t>AAACATGCCCCGCACCCTAGCCTT</t>
  </si>
  <si>
    <t>GAAAGCGGCGAGCAACAGCG</t>
  </si>
  <si>
    <t>TAGTGAAAGCGGCGAGCAACAGCG</t>
  </si>
  <si>
    <t>AAACCGCTGTTGCTCGCCGCTTTC</t>
  </si>
  <si>
    <t>GCTGTCGGCCTGGGCGGGCA</t>
  </si>
  <si>
    <t>TAGTGCTGTCGGCCTGGGCGGGCA</t>
  </si>
  <si>
    <t>AAACTGCCCGCCCAGGCCGACAGC</t>
  </si>
  <si>
    <t>CGGGCACCGGCTTGTTCAGC</t>
  </si>
  <si>
    <t>TAGTCGGGCACCGGCTTGTTCAGC</t>
  </si>
  <si>
    <t>AAACGCTGAACAAGCCGGTGCCCG</t>
  </si>
  <si>
    <t>PLES_11881</t>
  </si>
  <si>
    <t>GCCACGGGGTGCCGTGACAG</t>
  </si>
  <si>
    <t>TAGTGCCACGGGGTGCCGTGACAG</t>
  </si>
  <si>
    <t>AAACCTGTCACGGCACCCCGTGGC</t>
  </si>
  <si>
    <t>CACGAACAGGTTCATCAGCA</t>
  </si>
  <si>
    <t>TAGTCACGAACAGGTTCATCAGCA</t>
  </si>
  <si>
    <t>AAACTGCTGATGAACCTGTTCGTG</t>
  </si>
  <si>
    <t>GTCGTCAGCGCCTGCGAAAG</t>
  </si>
  <si>
    <t>TAGTGTCGTCAGCGCCTGCGAAAG</t>
  </si>
  <si>
    <t>AAACCTTTCGCAGGCGCTGACGAC</t>
  </si>
  <si>
    <t>GCGCAGCAGCGAATCGGACG</t>
  </si>
  <si>
    <t>TAGTGCGCAGCAGCGAATCGGACG</t>
  </si>
  <si>
    <t>AAACCGTCCGATTCGCTGCTGCGC</t>
  </si>
  <si>
    <t>PLES_11891</t>
  </si>
  <si>
    <t>AGCAAAGAAGGATGTGCGCA</t>
  </si>
  <si>
    <t>TAGTAGCAAAGAAGGATGTGCGCA</t>
  </si>
  <si>
    <t>AAACTGCGCACATCCTTCTTTGCT</t>
  </si>
  <si>
    <t>GAAAGCGGAAACGGCCAGCA</t>
  </si>
  <si>
    <t>TAGTGAAAGCGGAAACGGCCAGCA</t>
  </si>
  <si>
    <t>AAACTGCTGGCCGTTTCCGCTTTC</t>
  </si>
  <si>
    <t>GGCGTTGTACTCGTGGGCCT</t>
  </si>
  <si>
    <t>TAGTGGCGTTGTACTCGTGGGCCT</t>
  </si>
  <si>
    <t>AAACAGGCCCACGAGTACAACGCC</t>
  </si>
  <si>
    <t>ATGCTCGATGTGCAGCTGGC</t>
  </si>
  <si>
    <t>TAGTATGCTCGATGTGCAGCTGGC</t>
  </si>
  <si>
    <t>AAACGCCAGCTGCACATCGAGCAT</t>
  </si>
  <si>
    <t>PLES_11901</t>
  </si>
  <si>
    <t>CAGGCCGGTCTGCGCCGGCA</t>
  </si>
  <si>
    <t>TAGTCAGGCCGGTCTGCGCCGGCA</t>
  </si>
  <si>
    <t>AAACTGCCGGCGCAGACCGGCCTG</t>
  </si>
  <si>
    <t>GAGTTCTTCGGCGGCAGGCC</t>
  </si>
  <si>
    <t>TAGTGAGTTCTTCGGCGGCAGGCC</t>
  </si>
  <si>
    <t>AAACGGCCTGCCGCCGAAGAACTC</t>
  </si>
  <si>
    <t>GAGCTGGTCCGGACGCAGGG</t>
  </si>
  <si>
    <t>TAGTGAGCTGGTCCGGACGCAGGG</t>
  </si>
  <si>
    <t>AAACCCCTGCGTCCGGACCAGCTC</t>
  </si>
  <si>
    <t>GATGGTGCCAGGCGCTGCTC</t>
  </si>
  <si>
    <t>TAGTGATGGTGCCAGGCGCTGCTC</t>
  </si>
  <si>
    <t>AAACGAGCAGCGCCTGGCACCATC</t>
  </si>
  <si>
    <t>PLES_11911</t>
  </si>
  <si>
    <t>TTTGGGTTGACGTGTGGACA</t>
  </si>
  <si>
    <t>TAGTTTTGGGTTGACGTGTGGACA</t>
  </si>
  <si>
    <t>AAACTGTCCACACGTCAACCCAAA</t>
  </si>
  <si>
    <t>CTGTACGTCGATGACCAGCA</t>
  </si>
  <si>
    <t>TAGTCTGTACGTCGATGACCAGCA</t>
  </si>
  <si>
    <t>AAACTGCTGGTCATCGACGTACAG</t>
  </si>
  <si>
    <t>TGGCGGGAAATTCGATACGC</t>
  </si>
  <si>
    <t>TAGTTGGCGGGAAATTCGATACGC</t>
  </si>
  <si>
    <t>AAACGCGTATCGAATTTCCCGCCA</t>
  </si>
  <si>
    <t>ACGTTCCAGCGACGATTGGA</t>
  </si>
  <si>
    <t>TAGTACGTTCCAGCGACGATTGGA</t>
  </si>
  <si>
    <t>AAACTCCAATCGTCGCTGGAACGT</t>
  </si>
  <si>
    <t>PLES_11921</t>
  </si>
  <si>
    <t>CACCACGGCCACGGACTGGC</t>
  </si>
  <si>
    <t>TAGTCACCACGGCCACGGACTGGC</t>
  </si>
  <si>
    <t>AAACGCCAGTCCGTGGCCGTGGTG</t>
  </si>
  <si>
    <t>GAACGGACTGATGCGGTCGA</t>
  </si>
  <si>
    <t>TAGTGAACGGACTGATGCGGTCGA</t>
  </si>
  <si>
    <t>AAACTCGACCGCATCAGTCCGTTC</t>
  </si>
  <si>
    <t>CCAGGCAGGGCACCGACAGG</t>
  </si>
  <si>
    <t>TAGTCCAGGCAGGGCACCGACAGG</t>
  </si>
  <si>
    <t>AAACCCTGTCGGTGCCCTGCCTGG</t>
  </si>
  <si>
    <t>CGCAAGGGTCGTAGCACTCC</t>
  </si>
  <si>
    <t>TAGTCGCAAGGGTCGTAGCACTCC</t>
  </si>
  <si>
    <t>AAACGGAGTGCTACGACCCTTGCG</t>
  </si>
  <si>
    <t>PLES_11931</t>
  </si>
  <si>
    <t>GAAGGCTGCGATCATGGCGA</t>
  </si>
  <si>
    <t>TAGTGAAGGCTGCGATCATGGCGA</t>
  </si>
  <si>
    <t>AAACTCGCCATGATCGCAGCCTTC</t>
  </si>
  <si>
    <t>AGCAGCAGGCAGAGGAACAG</t>
  </si>
  <si>
    <t>TAGTAGCAGCAGGCAGAGGAACAG</t>
  </si>
  <si>
    <t>AAACCTGTTCCTCTGCCTGCTGCT</t>
  </si>
  <si>
    <t>GAAGAGGAACCCCACCAGCG</t>
  </si>
  <si>
    <t>TAGTGAAGAGGAACCCCACCAGCG</t>
  </si>
  <si>
    <t>AAACCGCTGGTGGGGTTCCTCTTC</t>
  </si>
  <si>
    <t>GCCGAAGAAGCGCTGCGGCA</t>
  </si>
  <si>
    <t>TAGTGCCGAAGAAGCGCTGCGGCA</t>
  </si>
  <si>
    <t>AAACTGCCGCAGCGCTTCTTCGGC</t>
  </si>
  <si>
    <t>PLES_11941</t>
  </si>
  <si>
    <t>CCCTTGAGCAATGACGGCAT</t>
  </si>
  <si>
    <t>TAGTCCCTTGAGCAATGACGGCAT</t>
  </si>
  <si>
    <t>AAACATGCCGTCATTGCTCAAGGG</t>
  </si>
  <si>
    <t>CGTGGCGAGGTTCAGCAACG</t>
  </si>
  <si>
    <t>TAGTCGTGGCGAGGTTCAGCAACG</t>
  </si>
  <si>
    <t>AAACCGTTGCTGAACCTCGCCACG</t>
  </si>
  <si>
    <t>CGAACACGCCGTAGATGAGC</t>
  </si>
  <si>
    <t>TAGTCGAACACGCCGTAGATGAGC</t>
  </si>
  <si>
    <t>AAACGCTCATCTACGGCGTGTTCG</t>
  </si>
  <si>
    <t>CGAGCTGCCGAGCAGGTAGC</t>
  </si>
  <si>
    <t>TAGTCGAGCTGCCGAGCAGGTAGC</t>
  </si>
  <si>
    <t>AAACGCTACCTGCTCGGCAGCTCG</t>
  </si>
  <si>
    <t>PLES_11951</t>
  </si>
  <si>
    <t>CGAAGCGGCGGGCGAGGCCG</t>
  </si>
  <si>
    <t>TAGTCGAAGCGGCGGGCGAGGCCG</t>
  </si>
  <si>
    <t>AAACCGGCCTCGCCCGCCGCTTCG</t>
  </si>
  <si>
    <t>GGCGGCGGCCAGCAGTCCGG</t>
  </si>
  <si>
    <t>TAGTGGCGGCGGCCAGCAGTCCGG</t>
  </si>
  <si>
    <t>AAACCCGGACTGCTGGCCGCCGCC</t>
  </si>
  <si>
    <t>GTTGAGGGTGGTGGCGGCCT</t>
  </si>
  <si>
    <t>TAGTGTTGAGGGTGGTGGCGGCCT</t>
  </si>
  <si>
    <t>AAACAGGCCGCCACCACCCTCAAC</t>
  </si>
  <si>
    <t>CGGCGGCGCCGTTATAGCTC</t>
  </si>
  <si>
    <t>TAGTCGGCGGCGCCGTTATAGCTC</t>
  </si>
  <si>
    <t>AAACGAGCTATAACGGCGCCGCCG</t>
  </si>
  <si>
    <t>PLES_11961</t>
  </si>
  <si>
    <t>CCAGGGCCCGTTGGCTGAGG</t>
  </si>
  <si>
    <t>TAGTCCAGGGCCCGTTGGCTGAGG</t>
  </si>
  <si>
    <t>AAACCCTCAGCCAACGGGCCCTGG</t>
  </si>
  <si>
    <t>GTGGATCACCTCGTTGAGGT</t>
  </si>
  <si>
    <t>TAGTGTGGATCACCTCGTTGAGGT</t>
  </si>
  <si>
    <t>AAACACCTCAACGAGGTGATCCAC</t>
  </si>
  <si>
    <t>CGGCGCGGCGAAGAGAACCG</t>
  </si>
  <si>
    <t>TAGTCGGCGCGGCGAAGAGAACCG</t>
  </si>
  <si>
    <t>AAACCGGTTCTCTTCGCCGCGCCG</t>
  </si>
  <si>
    <t>GTCGATGTTCAGGTGCTGGG</t>
  </si>
  <si>
    <t>TAGTGTCGATGTTCAGGTGCTGGG</t>
  </si>
  <si>
    <t>AAACCCCAGCACCTGAACATCGAC</t>
  </si>
  <si>
    <t>PLES_11971</t>
  </si>
  <si>
    <t>xseA</t>
  </si>
  <si>
    <t>TGGAAGGGATCGTTACGCAT</t>
  </si>
  <si>
    <t>TAGTTGGAAGGGATCGTTACGCAT</t>
  </si>
  <si>
    <t>AAACATGCGTAACGATCCCTTCCA</t>
  </si>
  <si>
    <t>CGCGATCGAGGCCGAGCCGT</t>
  </si>
  <si>
    <t>TAGTCGCGATCGAGGCCGAGCCGT</t>
  </si>
  <si>
    <t>AAACACGGCTCGGCCTCGATCGCG</t>
  </si>
  <si>
    <t>GCGCTGGTTCAGTTGGCTGA</t>
  </si>
  <si>
    <t>TAGTGCGCTGGTTCAGTTGGCTGA</t>
  </si>
  <si>
    <t>AAACTCAGCCAACTGAACCAGCGC</t>
  </si>
  <si>
    <t>ACACGTCTTCCAGCAGCAGG</t>
  </si>
  <si>
    <t>TAGTACACGTCTTCCAGCAGCAGG</t>
  </si>
  <si>
    <t>AAACCCTGCTGCTGGAAGACGTGT</t>
  </si>
  <si>
    <t>PLES_11981</t>
  </si>
  <si>
    <t>AGTTGCCGCAAAGAGATCAT</t>
  </si>
  <si>
    <t>TAGTAGTTGCCGCAAAGAGATCAT</t>
  </si>
  <si>
    <t>AAACATGATCTCTTTGCGGCAACT</t>
  </si>
  <si>
    <t>CGACGATTTCGACGAAGTAA</t>
  </si>
  <si>
    <t>TAGTCGACGATTTCGACGAAGTAA</t>
  </si>
  <si>
    <t>AAACTTACTTCGTCGAAATCGTCG</t>
  </si>
  <si>
    <t>GGCGACGAACAGGCGTTCGG</t>
  </si>
  <si>
    <t>TAGTGGCGACGAACAGGCGTTCGG</t>
  </si>
  <si>
    <t>AAACCCGAACGCCTGTTCGTCGCC</t>
  </si>
  <si>
    <t>CCTGCCGGCTGAGCGCCGAC</t>
  </si>
  <si>
    <t>TAGTCCTGCCGGCTGAGCGCCGAC</t>
  </si>
  <si>
    <t>AAACGTCGGCGCTCAGCCGGCAGG</t>
  </si>
  <si>
    <t>PLES_11991</t>
  </si>
  <si>
    <t>TGACGGATCGAGCGAGGACA</t>
  </si>
  <si>
    <t>TAGTTGACGGATCGAGCGAGGACA</t>
  </si>
  <si>
    <t>AAACTGTCCTCGCTCGATCCGTCA</t>
  </si>
  <si>
    <t>CCATAGGCTGAACGGCAGGG</t>
  </si>
  <si>
    <t>TAGTCCATAGGCTGAACGGCAGGG</t>
  </si>
  <si>
    <t>AAACCCCTGCCGTTCAGCCTATGG</t>
  </si>
  <si>
    <t>CACCACATAGGCGAGGACGA</t>
  </si>
  <si>
    <t>TAGTCACCACATAGGCGAGGACGA</t>
  </si>
  <si>
    <t>AAACTCGTCCTCGCCTATGTGGTG</t>
  </si>
  <si>
    <t>CACCCCGGCCAGCAACGGGC</t>
  </si>
  <si>
    <t>TAGTCACCCCGGCCAGCAACGGGC</t>
  </si>
  <si>
    <t>AAACGCCCGTTGCTGGCCGGGGTG</t>
  </si>
  <si>
    <t>PLES_12001</t>
  </si>
  <si>
    <t>GAAAGCGGTACGTCGGGTCA</t>
  </si>
  <si>
    <t>TAGTGAAAGCGGTACGTCGGGTCA</t>
  </si>
  <si>
    <t>AAACTGACCCGACGTACCGCTTTC</t>
  </si>
  <si>
    <t>GCGGGCCGGCGGCGTGCCAG</t>
  </si>
  <si>
    <t>TAGTGCGGGCCGGCGGCGTGCCAG</t>
  </si>
  <si>
    <t>AAACCTGGCACGCCGCCGGCCCGC</t>
  </si>
  <si>
    <t>GGTTGCACCCAGCCGCCGAC</t>
  </si>
  <si>
    <t>TAGTGGTTGCACCCAGCCGCCGAC</t>
  </si>
  <si>
    <t>AAACGTCGGCGGCTGGGTGCAACC</t>
  </si>
  <si>
    <t>TGATTCGGCGTGTCCGGCGG</t>
  </si>
  <si>
    <t>TAGTTGATTCGGCGTGTCCGGCGG</t>
  </si>
  <si>
    <t>AAACCCGCCGGACACGCCGAATCA</t>
  </si>
  <si>
    <t>PLES_12011</t>
  </si>
  <si>
    <t>AGTCTTGTCGGAAGCGCTCA</t>
  </si>
  <si>
    <t>TAGTAGTCTTGTCGGAAGCGCTCA</t>
  </si>
  <si>
    <t>AAACTGAGCGCTTCCGACAAGACT</t>
  </si>
  <si>
    <t>GCCGGACGCCGGAGAGGCGC</t>
  </si>
  <si>
    <t>TAGTGCCGGACGCCGGAGAGGCGC</t>
  </si>
  <si>
    <t>AAACGCGCCTCTCCGGCGTCCGGC</t>
  </si>
  <si>
    <t>GATCGCGGCGAACACCACGA</t>
  </si>
  <si>
    <t>TAGTGATCGCGGCGAACACCACGA</t>
  </si>
  <si>
    <t>AAACTCGTGGTGTTCGCCGCGATC</t>
  </si>
  <si>
    <t>GGCGGTCATCAGGATGGTCG</t>
  </si>
  <si>
    <t>TAGTGGCGGTCATCAGGATGGTCG</t>
  </si>
  <si>
    <t>AAACCGACCATCCTGATGACCGCC</t>
  </si>
  <si>
    <t>PLES_12021</t>
  </si>
  <si>
    <t>GGCCATCGAGGCGGTGCGGT</t>
  </si>
  <si>
    <t>TAGTGGCCATCGAGGCGGTGCGGT</t>
  </si>
  <si>
    <t>AAACACCGCACCGCCTCGATGGCC</t>
  </si>
  <si>
    <t>GAGGGCGCTGGCGGTCGGTG</t>
  </si>
  <si>
    <t>TAGTGAGGGCGCTGGCGGTCGGTG</t>
  </si>
  <si>
    <t>AAACCACCGACCGCCAGCGCCCTC</t>
  </si>
  <si>
    <t>GCCTCGGCGCCCAGCAGGAG</t>
  </si>
  <si>
    <t>TAGTGCCTCGGCGCCCAGCAGGAG</t>
  </si>
  <si>
    <t>AAACCTCCTGCTGGGCGCCGAGGC</t>
  </si>
  <si>
    <t>ATCGCGGGCGTTGAGGTCGG</t>
  </si>
  <si>
    <t>TAGTATCGCGGGCGTTGAGGTCGG</t>
  </si>
  <si>
    <t>AAACCCGACCTCAACGCCCGCGAT</t>
  </si>
  <si>
    <t>PLES_12031</t>
  </si>
  <si>
    <t>AGGCTGCGGATGACGAATGC</t>
  </si>
  <si>
    <t>TAGTAGGCTGCGGATGACGAATGC</t>
  </si>
  <si>
    <t>AAACGCATTCGTCATCCGCAGCCT</t>
  </si>
  <si>
    <t>CCGGTTGATATCCAGCACGG</t>
  </si>
  <si>
    <t>TAGTCCGGTTGATATCCAGCACGG</t>
  </si>
  <si>
    <t>AAACCCGTGCTGGATATCAACCGG</t>
  </si>
  <si>
    <t>CGGTGCGATGGAAACGCTCC</t>
  </si>
  <si>
    <t>TAGTCGGTGCGATGGAAACGCTCC</t>
  </si>
  <si>
    <t>AAACGGAGCGTTTCCATCGCACCG</t>
  </si>
  <si>
    <t>TTGCTGCAGACGTTCCAGCG</t>
  </si>
  <si>
    <t>TAGTTTGCTGCAGACGTTCCAGCG</t>
  </si>
  <si>
    <t>AAACCGCTGGAACGTCTGCAGCAA</t>
  </si>
  <si>
    <t>PLES_12041</t>
  </si>
  <si>
    <t>guaB</t>
  </si>
  <si>
    <t>TTCTTGACTGATTCGCAGCA</t>
  </si>
  <si>
    <t>TAGTTTCTTGACTGATTCGCAGCA</t>
  </si>
  <si>
    <t>AAACTGCTGCGAATCAGTCAAGAA</t>
  </si>
  <si>
    <t>AAGGACGTCGTCGAAAGTCA</t>
  </si>
  <si>
    <t>TAGTAAGGACGTCGTCGAAAGTCA</t>
  </si>
  <si>
    <t>AAACTGACTTTCGACGACGTCCTT</t>
  </si>
  <si>
    <t>GCAGGACTTCGGAATAACCG</t>
  </si>
  <si>
    <t>TAGTGCAGGACTTCGGAATAACCG</t>
  </si>
  <si>
    <t>AAACCGGTTATTCCGAAGTCCTGC</t>
  </si>
  <si>
    <t>GTTTTCAAACTCACGTCCTT</t>
  </si>
  <si>
    <t>TAGTGTTTTCAAACTCACGTCCTT</t>
  </si>
  <si>
    <t>AAACAAGGACGTGAGTTTGAAAAC</t>
  </si>
  <si>
    <t>PLES_12051</t>
  </si>
  <si>
    <t>guaA</t>
  </si>
  <si>
    <t>GGCGTGAATGTCTTGGGACA</t>
  </si>
  <si>
    <t>TAGTGGCGTGAATGTCTTGGGACA</t>
  </si>
  <si>
    <t>AAACTGTCCCAAGACATTCACGCC</t>
  </si>
  <si>
    <t>ATCGAGGATCAGGATACGGT</t>
  </si>
  <si>
    <t>TAGTATCGAGGATCAGGATACGGT</t>
  </si>
  <si>
    <t>AAACACCGTATCCTGATCCTCGAT</t>
  </si>
  <si>
    <t>AGCGATCAGTTGGGTGTACT</t>
  </si>
  <si>
    <t>TAGTAGCGATCAGTTGGGTGTACT</t>
  </si>
  <si>
    <t>AAACAGTACACCCAACTGATCGCT</t>
  </si>
  <si>
    <t>ACACGCCGATCTCGCGCACG</t>
  </si>
  <si>
    <t>TAGTACACGCCGATCTCGCGCACG</t>
  </si>
  <si>
    <t>AAACCGTGCGCGAGATCGGCGTGT</t>
  </si>
  <si>
    <t>PLES_12061</t>
  </si>
  <si>
    <t>AAGATCATCAACAATCAACG</t>
  </si>
  <si>
    <t>TAGTAAGATCATCAACAATCAACG</t>
  </si>
  <si>
    <t>AAACCGTTGATTGTTGATGATCTT</t>
  </si>
  <si>
    <t>ATGCTTGATGACACTTTTCT</t>
  </si>
  <si>
    <t>TAGTATGCTTGATGACACTTTTCT</t>
  </si>
  <si>
    <t>AAACAGAAAAGTGTCATCAAGCAT</t>
  </si>
  <si>
    <t>ACGAGTCATATCATTCTTCA</t>
  </si>
  <si>
    <t>TAGTACGAGTCATATCATTCTTCA</t>
  </si>
  <si>
    <t>AAACTGAAGAATGATATGACTCGT</t>
  </si>
  <si>
    <t>ATCTTCCGGGATGCGCTGCC</t>
  </si>
  <si>
    <t>TAGTATCTTCCGGGATGCGCTGCC</t>
  </si>
  <si>
    <t>AAACGGCAGCGCATCCCGGAAGAT</t>
  </si>
  <si>
    <t>PLES_12071</t>
  </si>
  <si>
    <t>GCCAAGACCGGAGTAGCCGC</t>
  </si>
  <si>
    <t>TAGTGCCAAGACCGGAGTAGCCGC</t>
  </si>
  <si>
    <t>AAACGCGGCTACTCCGGTCTTGGC</t>
  </si>
  <si>
    <t>CCAGCGCCTTCGTGGTTTCC</t>
  </si>
  <si>
    <t>TAGTCCAGCGCCTTCGTGGTTTCC</t>
  </si>
  <si>
    <t>AAACGGAAACCACGAAGGCGCTGG</t>
  </si>
  <si>
    <t>AATGACCCGCGCGCCCGCGT</t>
  </si>
  <si>
    <t>TAGTAATGACCCGCGCGCCCGCGT</t>
  </si>
  <si>
    <t>AAACACGCGGGCGCGCGGGTCATT</t>
  </si>
  <si>
    <t>AGCGCCTCCCTTGCCACATC</t>
  </si>
  <si>
    <t>TAGTAGCGCCTCCCTTGCCACATC</t>
  </si>
  <si>
    <t>AAACGATGTGGCAAGGGAGGCGCT</t>
  </si>
  <si>
    <t>PLES_12081</t>
  </si>
  <si>
    <t>CTGGAGTCCGTCTTTTATCG</t>
  </si>
  <si>
    <t>TAGTCTGGAGTCCGTCTTTTATCG</t>
  </si>
  <si>
    <t>AAACCGATAAAAGACGGACTCCAG</t>
  </si>
  <si>
    <t>CGCACTGCCGAACACCCCGT</t>
  </si>
  <si>
    <t>TAGTCGCACTGCCGAACACCCCGT</t>
  </si>
  <si>
    <t>AAACACGGGGTGTTCGGCAGTGCG</t>
  </si>
  <si>
    <t>GAGCACCACCCCGGCCGACA</t>
  </si>
  <si>
    <t>TAGTGAGCACCACCCCGGCCGACA</t>
  </si>
  <si>
    <t>AAACTGTCGGCCGGGGTGGTGCTC</t>
  </si>
  <si>
    <t>GCGATCATCCAGCCGGATAC</t>
  </si>
  <si>
    <t>TAGTGCGATCATCCAGCCGGATAC</t>
  </si>
  <si>
    <t>AAACGTATCCGGCTGGATGATCGC</t>
  </si>
  <si>
    <t>PLES_12091</t>
  </si>
  <si>
    <t>GGACGATCGCGATAGAAGAT</t>
  </si>
  <si>
    <t>TAGTGGACGATCGCGATAGAAGAT</t>
  </si>
  <si>
    <t>AAACATCTTCTATCGCGATCGTCC</t>
  </si>
  <si>
    <t>GAGAGAGGATCCATTGATGC</t>
  </si>
  <si>
    <t>TAGTGAGAGAGGATCCATTGATGC</t>
  </si>
  <si>
    <t>AAACGCATCAATGGATCCTCTCTC</t>
  </si>
  <si>
    <t>GTTGACCAGGGAAAGGACTT</t>
  </si>
  <si>
    <t>TAGTGTTGACCAGGGAAAGGACTT</t>
  </si>
  <si>
    <t>AAACAAGTCCTTTCCCTGGTCAAC</t>
  </si>
  <si>
    <t>GGGCGCCGAAGGAGGAGTCC</t>
  </si>
  <si>
    <t>TAGTGGGCGCCGAAGGAGGAGTCC</t>
  </si>
  <si>
    <t>AAACGGACTCCTCCTTCGGCGCCC</t>
  </si>
  <si>
    <t>PLES_12101</t>
  </si>
  <si>
    <t>GCTCGCTCAGAACGATCTGA</t>
  </si>
  <si>
    <t>TAGTGCTCGCTCAGAACGATCTGA</t>
  </si>
  <si>
    <t>AAACTCAGATCGTTCTGAGCGAGC</t>
  </si>
  <si>
    <t>CGGACAGCGAGCGCAGTCCG</t>
  </si>
  <si>
    <t>TAGTCGGACAGCGAGCGCAGTCCG</t>
  </si>
  <si>
    <t>AAACCGGACTGCGCTCGCTGTCCG</t>
  </si>
  <si>
    <t>CCTCGCGCCCCTGAAAATGC</t>
  </si>
  <si>
    <t>TAGTCCTCGCGCCCCTGAAAATGC</t>
  </si>
  <si>
    <t>AAACGCATTTTCAGGGGCGCGAGG</t>
  </si>
  <si>
    <t>AGCTCACCGTCGGCCGGAAC</t>
  </si>
  <si>
    <t>TAGTAGCTCACCGTCGGCCGGAAC</t>
  </si>
  <si>
    <t>AAACGTTCCGGCCGACGGTGAGCT</t>
  </si>
  <si>
    <t>PLES_12111</t>
  </si>
  <si>
    <t>TTGTCTACGGGTAAATGTCA</t>
  </si>
  <si>
    <t>TAGTTTGTCTACGGGTAAATGTCA</t>
  </si>
  <si>
    <t>AAACTGACATTTACCCGTAGACAA</t>
  </si>
  <si>
    <t>CAGCCAGAAGCGCGCGCCGC</t>
  </si>
  <si>
    <t>TAGTCAGCCAGAAGCGCGCGCCGC</t>
  </si>
  <si>
    <t>AAACGCGGCGCGCGCTTCTGGCTG</t>
  </si>
  <si>
    <t>TCGTACTCCTGCGCCACCTG</t>
  </si>
  <si>
    <t>TAGTTCGTACTCCTGCGCCACCTG</t>
  </si>
  <si>
    <t>AAACCAGGTGGCGCAGGAGTACGA</t>
  </si>
  <si>
    <t>GGGACGATCTCCAGGTCCAG</t>
  </si>
  <si>
    <t>TAGTGGGACGATCTCCAGGTCCAG</t>
  </si>
  <si>
    <t>AAACCTGGACCTGGAGATCGTCCC</t>
  </si>
  <si>
    <t>PLES_12121</t>
  </si>
  <si>
    <t>GACGCACGCCTTTTACCGTC</t>
  </si>
  <si>
    <t>TAGTGACGCACGCCTTTTACCGTC</t>
  </si>
  <si>
    <t>AAACGACGGTAAAAGGCGTGCGTC</t>
  </si>
  <si>
    <t>TCCCGGCTGCGATCGATGAT</t>
  </si>
  <si>
    <t>TAGTTCCCGGCTGCGATCGATGAT</t>
  </si>
  <si>
    <t>AAACATCATCGATCGCAGCCGGGA</t>
  </si>
  <si>
    <t>AGGGCCTCGCGCATGAAATG</t>
  </si>
  <si>
    <t>TAGTAGGGCCTCGCGCATGAAATG</t>
  </si>
  <si>
    <t>AAACCATTTCATGCGCGAGGCCCT</t>
  </si>
  <si>
    <t>CGGCCTTTTCCGCCTCTGCC</t>
  </si>
  <si>
    <t>TAGTCGGCCTTTTCCGCCTCTGCC</t>
  </si>
  <si>
    <t>AAACGGCAGAGGCGGAAAAGGCCG</t>
  </si>
  <si>
    <t>PLES_12131</t>
  </si>
  <si>
    <t>ATCCTGATACTGCTGGACCC</t>
  </si>
  <si>
    <t>TAGTATCCTGATACTGCTGGACCC</t>
  </si>
  <si>
    <t>AAACGGGTCCAGCAGTATCAGGAT</t>
  </si>
  <si>
    <t>GGAATCGACGGCTTCCGCCC</t>
  </si>
  <si>
    <t>TAGTGGAATCGACGGCTTCCGCCC</t>
  </si>
  <si>
    <t>AAACGGGCGGAAGCCGTCGATTCC</t>
  </si>
  <si>
    <t>GCGCTTGACCTCCAGTCCCG</t>
  </si>
  <si>
    <t>TAGTGCGCTTGACCTCCAGTCCCG</t>
  </si>
  <si>
    <t>AAACCGGGACTGGAGGTCAAGCGC</t>
  </si>
  <si>
    <t>CCACCGCCTCGAGGAACGTC</t>
  </si>
  <si>
    <t>TAGTCCACCGCCTCGAGGAACGTC</t>
  </si>
  <si>
    <t>AAACGACGTTCCTCGAGGCGGTGG</t>
  </si>
  <si>
    <t>PLES_12141</t>
  </si>
  <si>
    <t>GGATTGGATGTATGGATCAT</t>
  </si>
  <si>
    <t>TAGTGGATTGGATGTATGGATCAT</t>
  </si>
  <si>
    <t>AAACATGATCCATACATCCAATCC</t>
  </si>
  <si>
    <t>CGTGCCGTCGAAGCAGGTGA</t>
  </si>
  <si>
    <t>TAGTCGTGCCGTCGAAGCAGGTGA</t>
  </si>
  <si>
    <t>AAACTCACCTGCTTCGACGGCACG</t>
  </si>
  <si>
    <t>TTCAAGGCCAGCGCGACCTC</t>
  </si>
  <si>
    <t>TAGTTTCAAGGCCAGCGCGACCTC</t>
  </si>
  <si>
    <t>AAACGAGGTCGCGCTGGCCTTGAA</t>
  </si>
  <si>
    <t>CAGCGGTCCGGCTGCACCGC</t>
  </si>
  <si>
    <t>TAGTCAGCGGTCCGGCTGCACCGC</t>
  </si>
  <si>
    <t>AAACGCGGTGCAGCCGGACCGCTG</t>
  </si>
  <si>
    <t>PLES_12151</t>
  </si>
  <si>
    <t>GTAGGTGGCCGGGCTGTTGC</t>
  </si>
  <si>
    <t>TAGTGTAGGTGGCCGGGCTGTTGC</t>
  </si>
  <si>
    <t>AAACGCAACAGCCCGGCCACCTAC</t>
  </si>
  <si>
    <t>CGGTTTCGCCGTTGCGGTCC</t>
  </si>
  <si>
    <t>TAGTCGGTTTCGCCGTTGCGGTCC</t>
  </si>
  <si>
    <t>AAACGGACCGCAACGGCGAAACCG</t>
  </si>
  <si>
    <t>ATAGAGGTCGTCGAGGTTGT</t>
  </si>
  <si>
    <t>TAGTATAGAGGTCGTCGAGGTTGT</t>
  </si>
  <si>
    <t>AAACACAACCTCGACGACCTCTAT</t>
  </si>
  <si>
    <t>GCCGCCCTCGCGGGAAAGCT</t>
  </si>
  <si>
    <t>TAGTGCCGCCCTCGCGGGAAAGCT</t>
  </si>
  <si>
    <t>AAACAGCTTTCCCGCGAGGGCGGC</t>
  </si>
  <si>
    <t>PLES_12161</t>
  </si>
  <si>
    <t>purL</t>
  </si>
  <si>
    <t>AAAGGGCGGGAGCGCCGCGC</t>
  </si>
  <si>
    <t>TAGTAAAGGGCGGGAGCGCCGCGC</t>
  </si>
  <si>
    <t>AAACGCGCGGCGCTCCCGCCCTTT</t>
  </si>
  <si>
    <t>CAGTTTGCCGTGGCGGAAAG</t>
  </si>
  <si>
    <t>TAGTCAGTTTGCCGTGGCGGAAAG</t>
  </si>
  <si>
    <t>AAACCTTTCCGCCACGGCAAACTG</t>
  </si>
  <si>
    <t>GGTAACGGCAGGTACGTGCT</t>
  </si>
  <si>
    <t>TAGTGGTAACGGCAGGTACGTGCT</t>
  </si>
  <si>
    <t>AAACAGCACGTACCTGCCGTTACC</t>
  </si>
  <si>
    <t>CGCGAACTCAGCGTACAGCC</t>
  </si>
  <si>
    <t>TAGTCGCGAACTCAGCGTACAGCC</t>
  </si>
  <si>
    <t>AAACGGCTGTACGCTGAGTTCGCG</t>
  </si>
  <si>
    <t>PLES_12171</t>
  </si>
  <si>
    <t>AAGAAGGTCGGGCGACGAGT</t>
  </si>
  <si>
    <t>TAGTAAGAAGGTCGGGCGACGAGT</t>
  </si>
  <si>
    <t>AAACACTCGTCGCCCGACCTTCTT</t>
  </si>
  <si>
    <t>GGAGAGACCCGGCGAACCTC</t>
  </si>
  <si>
    <t>TAGTGGAGAGACCCGGCGAACCTC</t>
  </si>
  <si>
    <t>AAACGAGGTTCGCCGGGTCTCTCC</t>
  </si>
  <si>
    <t>ACAGAGCCGCAAGGTGTCGC</t>
  </si>
  <si>
    <t>TAGTACAGAGCCGCAAGGTGTCGC</t>
  </si>
  <si>
    <t>AAACGCGACACCTTGCGGCTCTGT</t>
  </si>
  <si>
    <t>AAGCGAAGCCGAAGCCCCGC</t>
  </si>
  <si>
    <t>TAGTAAGCGAAGCCGAAGCCCCGC</t>
  </si>
  <si>
    <t>AAACGCGGGGCTTCGGCTTCGCTT</t>
  </si>
  <si>
    <t>PLES_12181</t>
  </si>
  <si>
    <t>ACGACATCCAGATGGCTCTC</t>
  </si>
  <si>
    <t>TAGTACGACATCCAGATGGCTCTC</t>
  </si>
  <si>
    <t>AAACGAGAGCCATCTGGATGTCGT</t>
  </si>
  <si>
    <t>CCCGATGCGCCCGCCACCCG</t>
  </si>
  <si>
    <t>TAGTCCCGATGCGCCCGCCACCCG</t>
  </si>
  <si>
    <t>AAACCGGGTGGCGGGCGCATCGGG</t>
  </si>
  <si>
    <t>TACCGTCCAGGGGCCGGAAC</t>
  </si>
  <si>
    <t>TAGTTACCGTCCAGGGGCCGGAAC</t>
  </si>
  <si>
    <t>AAACGTTCCGGCCCCTGGACGGTA</t>
  </si>
  <si>
    <t>CGACCTGGCCCAGGTAGGGT</t>
  </si>
  <si>
    <t>TAGTCGACCTGGCCCAGGTAGGGT</t>
  </si>
  <si>
    <t>AAACACCCTACCTGGGCCAGGTCG</t>
  </si>
  <si>
    <t>PLES_12191</t>
  </si>
  <si>
    <t>TTCGATCAGGAACGGGGGCA</t>
  </si>
  <si>
    <t>TAGTTTCGATCAGGAACGGGGGCA</t>
  </si>
  <si>
    <t>AAACTGCCCCCGTTCCTGATCGAA</t>
  </si>
  <si>
    <t>CGATCGGCAGCATCAGGGCG</t>
  </si>
  <si>
    <t>TAGTCGATCGGCAGCATCAGGGCG</t>
  </si>
  <si>
    <t>AAACCGCCCTGATGCTGCCGATCG</t>
  </si>
  <si>
    <t>CGAGCAGGTCGACGTCGCCC</t>
  </si>
  <si>
    <t>TAGTCGAGCAGGTCGACGTCGCCC</t>
  </si>
  <si>
    <t>AAACGGGCGACGTCGACCTGCTCG</t>
  </si>
  <si>
    <t>TTGCCGGCGTCGTGGACCAG</t>
  </si>
  <si>
    <t>TAGTTTGCCGGCGTCGTGGACCAG</t>
  </si>
  <si>
    <t>AAACCTGGTCCACGACGCCGGCAA</t>
  </si>
  <si>
    <t>PLES_12201</t>
  </si>
  <si>
    <t>GCGAGATTCTTGTTGTTCAT</t>
  </si>
  <si>
    <t>TAGTGCGAGATTCTTGTTGTTCAT</t>
  </si>
  <si>
    <t>AAACATGAACAACAAGAATCTCGC</t>
  </si>
  <si>
    <t>GCCGCTCAGGGGCGCTTTGA</t>
  </si>
  <si>
    <t>TAGTGCCGCTCAGGGGCGCTTTGA</t>
  </si>
  <si>
    <t>AAACTCAAAGCGCCCCTGAGCGGC</t>
  </si>
  <si>
    <t>CTCGGTTGAGCGGCATCACG</t>
  </si>
  <si>
    <t>TAGTCTCGGTTGAGCGGCATCACG</t>
  </si>
  <si>
    <t>AAACCGTGATGCCGCTCAACCGAG</t>
  </si>
  <si>
    <t>CCGCTGGAAAACACCGGGTC</t>
  </si>
  <si>
    <t>TAGTCCGCTGGAAAACACCGGGTC</t>
  </si>
  <si>
    <t>AAACGACCCGGTGTTTTCCAGCGG</t>
  </si>
  <si>
    <t>PLES_12211</t>
  </si>
  <si>
    <t>ACGGCTCGCCACCGCGGCGG</t>
  </si>
  <si>
    <t>TAGTACGGCTCGCCACCGCGGCGG</t>
  </si>
  <si>
    <t>AAACCCGCCGCGGTGGCGAGCCGT</t>
  </si>
  <si>
    <t>CGGCAGGCAAGCGTCGAGCA</t>
  </si>
  <si>
    <t>TAGTCGGCAGGCAAGCGTCGAGCA</t>
  </si>
  <si>
    <t>AAACTGCTCGACGCTTGCCTGCCG</t>
  </si>
  <si>
    <t>CGCAGGCGCTGGCCAAGCGC</t>
  </si>
  <si>
    <t>TAGTCGCAGGCGCTGGCCAAGCGC</t>
  </si>
  <si>
    <t>AAACGCGCTTGGCCAGCGCCTGCG</t>
  </si>
  <si>
    <t>GCGACGGTCAGCGCCAGGTT</t>
  </si>
  <si>
    <t>TAGTGCGACGGTCAGCGCCAGGTT</t>
  </si>
  <si>
    <t>AAACAACCTGGCGCTGACCGTCGC</t>
  </si>
  <si>
    <t>PLES_12221</t>
  </si>
  <si>
    <t>GAGAATGTTGCCTTCGAGCA</t>
  </si>
  <si>
    <t>TAGTGAGAATGTTGCCTTCGAGCA</t>
  </si>
  <si>
    <t>AAACTGCTCGAAGGCAACATTCTC</t>
  </si>
  <si>
    <t>GCCGAGGACCCAGCCTTGCG</t>
  </si>
  <si>
    <t>TAGTGCCGAGGACCCAGCCTTGCG</t>
  </si>
  <si>
    <t>AAACCGCAAGGCTGGGTCCTCGGC</t>
  </si>
  <si>
    <t>GCCCGTCCTGGATGTGTAGG</t>
  </si>
  <si>
    <t>TAGTGCCCGTCCTGGATGTGTAGG</t>
  </si>
  <si>
    <t>AAACCCTACACATCCAGGACGGGC</t>
  </si>
  <si>
    <t>AGGGCTCGCCTTCGATCCGC</t>
  </si>
  <si>
    <t>TAGTAGGGCTCGCCTTCGATCCGC</t>
  </si>
  <si>
    <t>AAACGCGGATCGAAGGCGAGCCCT</t>
  </si>
  <si>
    <t>PLES_12231</t>
  </si>
  <si>
    <t>CGGGACGCAGGGCCAGGAGC</t>
  </si>
  <si>
    <t>TAGTCGGGACGCAGGGCCAGGAGC</t>
  </si>
  <si>
    <t>AAACGCTCCTGGCCCTGCGTCCCG</t>
  </si>
  <si>
    <t>GGGGGTGGGTTGCGCCTCGT</t>
  </si>
  <si>
    <t>TAGTGGGGGTGGGTTGCGCCTCGT</t>
  </si>
  <si>
    <t>AAACACGAGGCGCAACCCACCCCC</t>
  </si>
  <si>
    <t>CGCGCCAGCTGCAGATAGAG</t>
  </si>
  <si>
    <t>TAGTCGCGCCAGCTGCAGATAGAG</t>
  </si>
  <si>
    <t>AAACCTCTATCTGCAGCTGGCGCG</t>
  </si>
  <si>
    <t>CCGCTTTCCACTGGCCGGCA</t>
  </si>
  <si>
    <t>TAGTCCGCTTTCCACTGGCCGGCA</t>
  </si>
  <si>
    <t>AAACTGCCGGCCAGTGGAAAGCGG</t>
  </si>
  <si>
    <t>PLES_12241</t>
  </si>
  <si>
    <t>CAAAGCAAGCAACCAGCGCA</t>
  </si>
  <si>
    <t>TAGTCAAAGCAAGCAACCAGCGCA</t>
  </si>
  <si>
    <t>AAACTGCGCTGGTTGCTTGCTTTG</t>
  </si>
  <si>
    <t>GGCCTGGGTCAGACTGGCGA</t>
  </si>
  <si>
    <t>TAGTGGCCTGGGTCAGACTGGCGA</t>
  </si>
  <si>
    <t>AAACTCGCCAGTCTGACCCAGGCC</t>
  </si>
  <si>
    <t>TTCCAGGCTCGGCGCGGCAT</t>
  </si>
  <si>
    <t>TAGTTTCCAGGCTCGGCGCGGCAT</t>
  </si>
  <si>
    <t>AAACATGCCGCGCCGAGCCTGGAA</t>
  </si>
  <si>
    <t>TTCGCTCGGACTTGAGCACC</t>
  </si>
  <si>
    <t>TAGTTTCGCTCGGACTTGAGCACC</t>
  </si>
  <si>
    <t>AAACGGTGCTCAAGTCCGAGCGAA</t>
  </si>
  <si>
    <t>PLES_12251</t>
  </si>
  <si>
    <t>GGACCACCGTGGCGCCGCAC</t>
  </si>
  <si>
    <t>TAGTGGACCACCGTGGCGCCGCAC</t>
  </si>
  <si>
    <t>AAACGTGCGGCGCCACGGTGGTCC</t>
  </si>
  <si>
    <t>TGTCGCCGTCCGGGATGCGC</t>
  </si>
  <si>
    <t>TAGTTGTCGCCGTCCGGGATGCGC</t>
  </si>
  <si>
    <t>AAACGCGCATCCCGGACGGCGACA</t>
  </si>
  <si>
    <t>CTGGTAGTGCACGGTGTGGC</t>
  </si>
  <si>
    <t>TAGTCTGGTAGTGCACGGTGTGGC</t>
  </si>
  <si>
    <t>AAACGCCACACCGTGCACTACCAG</t>
  </si>
  <si>
    <t>AGGCTGCCGGCGACGATACG</t>
  </si>
  <si>
    <t>TAGTAGGCTGCCGGCGACGATACG</t>
  </si>
  <si>
    <t>AAACCGTATCGTCGCCGGCAGCCT</t>
  </si>
  <si>
    <t>PLES_12261</t>
  </si>
  <si>
    <t>GGCGGTGCGCCTCGATGCGT</t>
  </si>
  <si>
    <t>TAGTGGCGGTGCGCCTCGATGCGT</t>
  </si>
  <si>
    <t>AAACACGCATCGAGGCGCACCGCC</t>
  </si>
  <si>
    <t>GGTCGGTATCCAGTTGGCGG</t>
  </si>
  <si>
    <t>TAGTGGTCGGTATCCAGTTGGCGG</t>
  </si>
  <si>
    <t>AAACCCGCCAACTGGATACCGACC</t>
  </si>
  <si>
    <t>GCACCAGCACGGCCGCTTGG</t>
  </si>
  <si>
    <t>TAGTGCACCAGCACGGCCGCTTGG</t>
  </si>
  <si>
    <t>AAACCCAAGCGGCCGTGCTGGTGC</t>
  </si>
  <si>
    <t>GGATCGTCGCTGCGGGTGAT</t>
  </si>
  <si>
    <t>TAGTGGATCGTCGCTGCGGGTGAT</t>
  </si>
  <si>
    <t>AAACATCACCCGCAGCGACGATCC</t>
  </si>
  <si>
    <t>PLES_12271</t>
  </si>
  <si>
    <t>GTCGGGATGGGTTTCGACGC</t>
  </si>
  <si>
    <t>TAGTGTCGGGATGGGTTTCGACGC</t>
  </si>
  <si>
    <t>AAACGCGTCGAAACCCATCCCGAC</t>
  </si>
  <si>
    <t>TTGCCGATCACCGCTGCGCT</t>
  </si>
  <si>
    <t>TAGTTTGCCGATCACCGCTGCGCT</t>
  </si>
  <si>
    <t>AAACAGCGCAGCGGTGATCGGCAA</t>
  </si>
  <si>
    <t>GCCAAACCAGACGCTGGCGC</t>
  </si>
  <si>
    <t>TAGTGCCAAACCAGACGCTGGCGC</t>
  </si>
  <si>
    <t>AAACGCGCCAGCGTCTGGTTTGGC</t>
  </si>
  <si>
    <t>CGTTGCTGTGCTCGCCGATA</t>
  </si>
  <si>
    <t>TAGTCGTTGCTGTGCTCGCCGATA</t>
  </si>
  <si>
    <t>AAACTATCGGCGAGCACAGCAACG</t>
  </si>
  <si>
    <t>PLES_12281</t>
  </si>
  <si>
    <t>TGCACGCAGGGCGAAGCCAC</t>
  </si>
  <si>
    <t>TAGTTGCACGCAGGGCGAAGCCAC</t>
  </si>
  <si>
    <t>AAACGTGGCTTCGCCCTGCGTGCA</t>
  </si>
  <si>
    <t>TGATCTCGGCCGCCGTGCGC</t>
  </si>
  <si>
    <t>TAGTTGATCTCGGCCGCCGTGCGC</t>
  </si>
  <si>
    <t>AAACGCGCACGGCGGCCGAGATCA</t>
  </si>
  <si>
    <t>GTTGCTCATCAGGCCCCAGC</t>
  </si>
  <si>
    <t>TAGTGTTGCTCATCAGGCCCCAGC</t>
  </si>
  <si>
    <t>AAACGCTGGGGCCTGATGAGCAAC</t>
  </si>
  <si>
    <t>AACAGCGACCGAGCACCTCG</t>
  </si>
  <si>
    <t>TAGTAACAGCGACCGAGCACCTCG</t>
  </si>
  <si>
    <t>AAACCGAGGTGCTCGGTCGCTGTT</t>
  </si>
  <si>
    <t>PLES_12291</t>
  </si>
  <si>
    <t>purT</t>
  </si>
  <si>
    <t>GGGGGTACCGATACGGGTCA</t>
  </si>
  <si>
    <t>TAGTGGGGGTACCGATACGGGTCA</t>
  </si>
  <si>
    <t>AAACTGACCCGTATCGGTACCCCC</t>
  </si>
  <si>
    <t>CGGGTCGCGCTCGGCGACAG</t>
  </si>
  <si>
    <t>TAGTCGGGTCGCGCTCGGCGACAG</t>
  </si>
  <si>
    <t>AAACCTGTCGCCGAGCGCGACCCG</t>
  </si>
  <si>
    <t>CGGAGCCACAGAGAAGGACG</t>
  </si>
  <si>
    <t>TAGTCGGAGCCACAGAGAAGGACG</t>
  </si>
  <si>
    <t>AAACCGTCCTTCTCTGTGGCTCCG</t>
  </si>
  <si>
    <t>ACCCAGGCGTTGCAGCTCGA</t>
  </si>
  <si>
    <t>TAGTACCCAGGCGTTGCAGCTCGA</t>
  </si>
  <si>
    <t>AAACTCGAGCTGCAACGCCTGGGT</t>
  </si>
  <si>
    <t>PLES_12301</t>
  </si>
  <si>
    <t>ACCAGGCCAGCGTTGCCAGC</t>
  </si>
  <si>
    <t>TAGTACCAGGCCAGCGTTGCCAGC</t>
  </si>
  <si>
    <t>AAACGCTGGCAACGCTGGCCTGGT</t>
  </si>
  <si>
    <t>GGCACCGCCAGCGGCAGCAA</t>
  </si>
  <si>
    <t>TAGTGGCACCGCCAGCGGCAGCAA</t>
  </si>
  <si>
    <t>AAACTTGCTGCCGCTGGCGGTGCC</t>
  </si>
  <si>
    <t>CGGCGGGTGCGGATAGCCAG</t>
  </si>
  <si>
    <t>TAGTCGGCGGGTGCGGATAGCCAG</t>
  </si>
  <si>
    <t>AAACCTGGCTATCCGCACCCGCCG</t>
  </si>
  <si>
    <t>GCGCCAGGCGCAAGGCTCGG</t>
  </si>
  <si>
    <t>TAGTGCGCCAGGCGCAAGGCTCGG</t>
  </si>
  <si>
    <t>AAACCCGAGCCTTGCGCCTGGCGC</t>
  </si>
  <si>
    <t>PLES_12311</t>
  </si>
  <si>
    <t>GTCGGCGGCGAGGGTGGCGG</t>
  </si>
  <si>
    <t>TAGTGTCGGCGGCGAGGGTGGCGG</t>
  </si>
  <si>
    <t>AAACCCGCCACCCTCGCCGCCGAC</t>
  </si>
  <si>
    <t>CGAGTTGGCCGGTTCCGGAG</t>
  </si>
  <si>
    <t>TAGTCGAGTTGGCCGGTTCCGGAG</t>
  </si>
  <si>
    <t>AAACCTCCGGAACCGGCCAACTCG</t>
  </si>
  <si>
    <t>GCTGGCGACTGCGACCCGGG</t>
  </si>
  <si>
    <t>TAGTGCTGGCGACTGCGACCCGGG</t>
  </si>
  <si>
    <t>AAACCCCGGGTCGCAGTCGCCAGC</t>
  </si>
  <si>
    <t>GAAATCGTAGAACTCGATGG</t>
  </si>
  <si>
    <t>TAGTGAAATCGTAGAACTCGATGG</t>
  </si>
  <si>
    <t>AAACCCATCGAGTTCTACGATTTC</t>
  </si>
  <si>
    <t>PLES_12321</t>
  </si>
  <si>
    <t>GCAGGCCGACCAGGTACCCG</t>
  </si>
  <si>
    <t>TAGTGCAGGCCGACCAGGTACCCG</t>
  </si>
  <si>
    <t>AAACCGGGTACCTGGTCGGCCTGC</t>
  </si>
  <si>
    <t>GCAGGAGAAGAACGCCGAGC</t>
  </si>
  <si>
    <t>TAGTGCAGGAGAAGAACGCCGAGC</t>
  </si>
  <si>
    <t>AAACGCTCGGCGTTCTTCTCCTGC</t>
  </si>
  <si>
    <t>ACGGTCGAGGTTGAGCAGGG</t>
  </si>
  <si>
    <t>TAGTACGGTCGAGGTTGAGCAGGG</t>
  </si>
  <si>
    <t>AAACCCCTGCTCAACCTCGACCGT</t>
  </si>
  <si>
    <t>GCTTGGCCTGCAGGCGCAGG</t>
  </si>
  <si>
    <t>TAGTGCTTGGCCTGCAGGCGCAGG</t>
  </si>
  <si>
    <t>AAACCCTGCGCCTGCAGGCCAAGC</t>
  </si>
  <si>
    <t>PLES_12331</t>
  </si>
  <si>
    <t>GCGATGAGGCTGGGCAGCAG</t>
  </si>
  <si>
    <t>TAGTGCGATGAGGCTGGGCAGCAG</t>
  </si>
  <si>
    <t>AAACCTGCTGCCCAGCCTCATCGC</t>
  </si>
  <si>
    <t>ACAGGCACCCTGGTAGGCGG</t>
  </si>
  <si>
    <t>TAGTACAGGCACCCTGGTAGGCGG</t>
  </si>
  <si>
    <t>AAACCCGCCTACCAGGGTGCCTGT</t>
  </si>
  <si>
    <t>TTTGCCCGGCGCGGTGCGCT</t>
  </si>
  <si>
    <t>TAGTTTTGCCCGGCGCGGTGCGCT</t>
  </si>
  <si>
    <t>AAACAGCGCACCGCGCCGGGCAAA</t>
  </si>
  <si>
    <t>AGTCCGAACAGGAGCAGCAG</t>
  </si>
  <si>
    <t>TAGTAGTCCGAACAGGAGCAGCAG</t>
  </si>
  <si>
    <t>AAACCTGCTGCTCCTGTTCGGACT</t>
  </si>
  <si>
    <t>PLES_12341</t>
  </si>
  <si>
    <t>ffh</t>
  </si>
  <si>
    <t>TCTGCGAGAGGCGGTCTGTA</t>
  </si>
  <si>
    <t>TAGTTCTGCGAGAGGCGGTCTGTA</t>
  </si>
  <si>
    <t>AAACTACAGACCGCCTCTCGCAGA</t>
  </si>
  <si>
    <t>GCTTGGCCTTGCCGGTGACA</t>
  </si>
  <si>
    <t>TAGTGCTTGGCCTTGCCGGTGACA</t>
  </si>
  <si>
    <t>AAACTGTCACCGGCAAGGCCAAGC</t>
  </si>
  <si>
    <t>AGTGTCCTTGATGTTGTCCT</t>
  </si>
  <si>
    <t>TAGTAGTGTCCTTGATGTTGTCCT</t>
  </si>
  <si>
    <t>AAACAGGACAACATCAAGGACACT</t>
  </si>
  <si>
    <t>GGGCCACGTCGGCCTCGAGC</t>
  </si>
  <si>
    <t>TAGTGGGCCACGTCGGCCTCGAGC</t>
  </si>
  <si>
    <t>AAACGCTCGAGGCCGACGTGGCCC</t>
  </si>
  <si>
    <t>PLES_12351</t>
  </si>
  <si>
    <t>rpsP</t>
  </si>
  <si>
    <t>GCCGCCACGAGCAAGACGGA</t>
  </si>
  <si>
    <t>TAGTGCCGCCACGAGCAAGACGGA</t>
  </si>
  <si>
    <t>AAACTCCGTCTTGCTCGTGGCGGC</t>
  </si>
  <si>
    <t>GTGGTAGAAGGGGCGCTTTT</t>
  </si>
  <si>
    <t>TAGTGTGGTAGAAGGGGCGCTTTT</t>
  </si>
  <si>
    <t>AAACAAAAGCGCCCCTTCTACCAC</t>
  </si>
  <si>
    <t>CGCATTGCGGCTGTTGGTCA</t>
  </si>
  <si>
    <t>TAGTCGCATTGCGGCTGTTGGTCA</t>
  </si>
  <si>
    <t>AAACTGACCAACAGCCGCAATGCG</t>
  </si>
  <si>
    <t>CTTCGCCACCAGTCGCAACC</t>
  </si>
  <si>
    <t>TAGTCTTCGCCACCAGTCGCAACC</t>
  </si>
  <si>
    <t>AAACGGTTGCGACTGGTGGCGAAG</t>
  </si>
  <si>
    <t>PLES_12361</t>
  </si>
  <si>
    <t>rimM</t>
  </si>
  <si>
    <t>ACCAGGTCGTCGGCGGGTGT</t>
  </si>
  <si>
    <t>TAGTACCAGGTCGTCGGCGGGTGT</t>
  </si>
  <si>
    <t>AAACACACCCGCCGACGACCTGGT</t>
  </si>
  <si>
    <t>AATACACCTTCACCTCACCG</t>
  </si>
  <si>
    <t>TAGTAATACACCTTCACCTCACCG</t>
  </si>
  <si>
    <t>AAACCGGTGAGGTGAAGGTGTATT</t>
  </si>
  <si>
    <t>GTTGTCCAACGGGTCGGTAA</t>
  </si>
  <si>
    <t>TAGTGTTGTCCAACGGGTCGGTAA</t>
  </si>
  <si>
    <t>AAACTTACCGACCCGTTGGACAAC</t>
  </si>
  <si>
    <t>TCCAGCGGCGATAGTCCAGC</t>
  </si>
  <si>
    <t>TAGTTCCAGCGGCGATAGTCCAGC</t>
  </si>
  <si>
    <t>AAACGCTGGACTATCGCCGCTGGA</t>
  </si>
  <si>
    <t>PLES_12371</t>
  </si>
  <si>
    <t>trmD</t>
  </si>
  <si>
    <t>CACCCACAAACGCTTGTCCA</t>
  </si>
  <si>
    <t>TAGTCACCCACAAACGCTTGTCCA</t>
  </si>
  <si>
    <t>AAACTGGACAAGCGTTTGTGGGTG</t>
  </si>
  <si>
    <t>CTGATCGCGCGGAACATCTC</t>
  </si>
  <si>
    <t>TAGTCTGATCGCGCGGAACATCTC</t>
  </si>
  <si>
    <t>AAACGAGATGTTCCGCGCGATCAG</t>
  </si>
  <si>
    <t>CCCCTGCTTTACCGCACGGC</t>
  </si>
  <si>
    <t>TAGTCCCCTGCTTTACCGCACGGC</t>
  </si>
  <si>
    <t>AAACGCCGTGCGGTAAAGCAGGGG</t>
  </si>
  <si>
    <t>GTAGTCCCGTGGATTCCAGC</t>
  </si>
  <si>
    <t>TAGTGTAGTCCCGTGGATTCCAGC</t>
  </si>
  <si>
    <t>AAACGCTGGAATCCACGGGACTAC</t>
  </si>
  <si>
    <t>PLES_12381</t>
  </si>
  <si>
    <t>rplS</t>
  </si>
  <si>
    <t>GATCTGCTGAATGATCTTGT</t>
  </si>
  <si>
    <t>TAGTGATCTGCTGAATGATCTTGT</t>
  </si>
  <si>
    <t>AAACACAAGATCATTCAGCAGATC</t>
  </si>
  <si>
    <t>TATCGCCGGGGGCGAACGCC</t>
  </si>
  <si>
    <t>TAGTTATCGCCGGGGGCGAACGCC</t>
  </si>
  <si>
    <t>AAACGGCGTTCGCCCCCGGCGATA</t>
  </si>
  <si>
    <t>CACCTTGACCTGGACGATCA</t>
  </si>
  <si>
    <t>TAGTCACCTTGACCTGGACGATCA</t>
  </si>
  <si>
    <t>AAACTGATCGTCCAGGTCAAGGTG</t>
  </si>
  <si>
    <t>CGAAGGCCTGCAGACGCTGA</t>
  </si>
  <si>
    <t>TAGTCGAAGGCCTGCAGACGCTGA</t>
  </si>
  <si>
    <t>AAACTCAGCGTCTGCAGGCCTTCG</t>
  </si>
  <si>
    <t>PLES_12391</t>
  </si>
  <si>
    <t>CAGGATTTCTTGCTCTCTGG</t>
  </si>
  <si>
    <t>TAGTCAGGATTTCTTGCTCTCTGG</t>
  </si>
  <si>
    <t>AAACCCAGAGAGCAAGAAATCCTG</t>
  </si>
  <si>
    <t>CACACGGGTTTCGGAAAGCT</t>
  </si>
  <si>
    <t>TAGTCACACGGGTTTCGGAAAGCT</t>
  </si>
  <si>
    <t>AAACAGCTTTCCGAAACCCGTGTG</t>
  </si>
  <si>
    <t>GGTGGGCGGGAATACCGCCT</t>
  </si>
  <si>
    <t>TAGTGGTGGGCGGGAATACCGCCT</t>
  </si>
  <si>
    <t>AAACAGGCGGTATTCCCGCCCACC</t>
  </si>
  <si>
    <t>CAGGGTGTTGTGGTGATTGG</t>
  </si>
  <si>
    <t>TAGTCAGGGTGTTGTGGTGATTGG</t>
  </si>
  <si>
    <t>AAACCCAATCACCACAACACCCTG</t>
  </si>
  <si>
    <t>PLES_12401</t>
  </si>
  <si>
    <t>TTGTTGATTGGACATGGTCA</t>
  </si>
  <si>
    <t>TAGTTTGTTGATTGGACATGGTCA</t>
  </si>
  <si>
    <t>AAACTGACCATGTCCAATCAACAA</t>
  </si>
  <si>
    <t>GCCCCTTGTTGATCAGGATC</t>
  </si>
  <si>
    <t>TAGTGCCCCTTGTTGATCAGGATC</t>
  </si>
  <si>
    <t>AAACGATCCTGATCAACAAGGGGC</t>
  </si>
  <si>
    <t>GATCGCGGCGTCCAGTTGGG</t>
  </si>
  <si>
    <t>TAGTGATCGCGGCGTCCAGTTGGG</t>
  </si>
  <si>
    <t>AAACCCCAACTGGACGCCGCGATC</t>
  </si>
  <si>
    <t>TGTGGTTGCTCAACTGCGCC</t>
  </si>
  <si>
    <t>TAGTTGTGGTTGCTCAACTGCGCC</t>
  </si>
  <si>
    <t>AAACGGCGCAGTTGAGCAACCACA</t>
  </si>
  <si>
    <t>PLES_12411</t>
  </si>
  <si>
    <t>GGGCGAGCAGGATAGCGTTC</t>
  </si>
  <si>
    <t>TAGTGGGCGAGCAGGATAGCGTTC</t>
  </si>
  <si>
    <t>AAACGAACGCTATCCTGCTCGCCC</t>
  </si>
  <si>
    <t>GGCGGCACCGATGCCGCCGA</t>
  </si>
  <si>
    <t>TAGTGGCGGCACCGATGCCGCCGA</t>
  </si>
  <si>
    <t>AAACTCGGCGGCATCGGTGCCGCC</t>
  </si>
  <si>
    <t>CAGCCATTGACTGAGCAGGG</t>
  </si>
  <si>
    <t>TAGTCAGCCATTGACTGAGCAGGG</t>
  </si>
  <si>
    <t>AAACCCCTGCTCAGTCAATGGCTG</t>
  </si>
  <si>
    <t>AAAGAATGGCTGGCAGGCGC</t>
  </si>
  <si>
    <t>TAGTAAAGAATGGCTGGCAGGCGC</t>
  </si>
  <si>
    <t>AAACGCGCCTGCCAGCCATTCTTT</t>
  </si>
  <si>
    <t>PLES_12421</t>
  </si>
  <si>
    <t>xerD</t>
  </si>
  <si>
    <t>GGGATGTTCGAGGGTACTCA</t>
  </si>
  <si>
    <t>TAGTGGGATGTTCGAGGGTACTCA</t>
  </si>
  <si>
    <t>AAACTGAGTACCCTCGAACATCCC</t>
  </si>
  <si>
    <t>ATCGAGGAAACGGTCGATCA</t>
  </si>
  <si>
    <t>TAGTATCGAGGAAACGGTCGATCA</t>
  </si>
  <si>
    <t>AAACTGATCGACCGTTTCCTCGAT</t>
  </si>
  <si>
    <t>AAGGCCTTTTTCCAGCCACA</t>
  </si>
  <si>
    <t>TAGTAAGGCCTTTTTCCAGCCACA</t>
  </si>
  <si>
    <t>AAACTGTGGCTGGAAAAAGGCCTT</t>
  </si>
  <si>
    <t>ATAAGCCTCGCGGGTGTTGT</t>
  </si>
  <si>
    <t>TAGTATAAGCCTCGCGGGTGTTGT</t>
  </si>
  <si>
    <t>AAACACAACACCCGCGAGGCTTAT</t>
  </si>
  <si>
    <t>PLES_12431</t>
  </si>
  <si>
    <t>dsbC</t>
  </si>
  <si>
    <t>GGCGGCAGCAGCCAGAAAAC</t>
  </si>
  <si>
    <t>TAGTGGCGGCAGCAGCCAGAAAAC</t>
  </si>
  <si>
    <t>AAACGTTTTCTGGCTGCTGCCGCC</t>
  </si>
  <si>
    <t>CAGGGTACTCATCAGGCCGA</t>
  </si>
  <si>
    <t>TAGTCAGGGTACTCATCAGGCCGA</t>
  </si>
  <si>
    <t>AAACTCGGCCTGATGAGTACCCTG</t>
  </si>
  <si>
    <t>CTGATCGGCATTGTCTGCCA</t>
  </si>
  <si>
    <t>TAGTCTGATCGGCATTGTCTGCCA</t>
  </si>
  <si>
    <t>AAACTGGCAGACAATGCCGATCAG</t>
  </si>
  <si>
    <t>GTCCGGTTGCAGGGCCTGCA</t>
  </si>
  <si>
    <t>TAGTGTCCGGTTGCAGGGCCTGCA</t>
  </si>
  <si>
    <t>AAACTGCAGGCCCTGCAACCGGAC</t>
  </si>
  <si>
    <t>PLES_12441</t>
  </si>
  <si>
    <t>hom</t>
  </si>
  <si>
    <t>CCACAGATGCCTACTTTGAC</t>
  </si>
  <si>
    <t>TAGTCCACAGATGCCTACTTTGAC</t>
  </si>
  <si>
    <t>AAACGTCAAAGTAGGCATCTGTGG</t>
  </si>
  <si>
    <t>ATTGAAGGTACCGCCACCGA</t>
  </si>
  <si>
    <t>TAGTATTGAAGGTACCGCCACCGA</t>
  </si>
  <si>
    <t>AAACTCGGTGGCGGTACCTTCAAT</t>
  </si>
  <si>
    <t>GGCACGGCGGGCAATCTCCT</t>
  </si>
  <si>
    <t>TAGTGGCACGGCGGGCAATCTCCT</t>
  </si>
  <si>
    <t>AAACAGGAGATTGCCCGCCGTGCC</t>
  </si>
  <si>
    <t>CGCAACCTCGATACCGCGCC</t>
  </si>
  <si>
    <t>TAGTCGCAACCTCGATACCGCGCC</t>
  </si>
  <si>
    <t>AAACGGCGCGGTATCGAGGTTGCG</t>
  </si>
  <si>
    <t>PLES_12451</t>
  </si>
  <si>
    <t>thrC</t>
  </si>
  <si>
    <t>CAGGGCGGGCGCTTGGCCGC</t>
  </si>
  <si>
    <t>TAGTCAGGGCGGGCGCTTGGCCGC</t>
  </si>
  <si>
    <t>AAACGCGGCCAAGCGCCCGCCCTG</t>
  </si>
  <si>
    <t>GACGTAGAGGCCGCCGTCGC</t>
  </si>
  <si>
    <t>TAGTGACGTAGAGGCCGCCGTCGC</t>
  </si>
  <si>
    <t>AAACGCGACGGCGGCCTCTACGTC</t>
  </si>
  <si>
    <t>GTGAAGCGTGGCAGGTTTTC</t>
  </si>
  <si>
    <t>TAGTGTGAAGCGTGGCAGGTTTTC</t>
  </si>
  <si>
    <t>AAACGAAAACCTGCCACGCTTCAC</t>
  </si>
  <si>
    <t>CCAGGAGGCGATCTCCTCGA</t>
  </si>
  <si>
    <t>TAGTCCAGGAGGCGATCTCCTCGA</t>
  </si>
  <si>
    <t>AAACTCGAGGAGATCGCCTCCTGG</t>
  </si>
  <si>
    <t>PLES_12461</t>
  </si>
  <si>
    <t>GCTCGAATGGCTATTTGCGC</t>
  </si>
  <si>
    <t>TAGTGCTCGAATGGCTATTTGCGC</t>
  </si>
  <si>
    <t>AAACGCGCAAATAGCCATTCGAGC</t>
  </si>
  <si>
    <t>GGCTGATCGTTGCGTTGGCC</t>
  </si>
  <si>
    <t>TAGTGGCTGATCGTTGCGTTGGCC</t>
  </si>
  <si>
    <t>AAACGGCCAACGCAACGATCAGCC</t>
  </si>
  <si>
    <t>CCCGGTGCTTCCCTTATAGC</t>
  </si>
  <si>
    <t>TAGTCCCGGTGCTTCCCTTATAGC</t>
  </si>
  <si>
    <t>AAACGCTATAAGGGAAGCACCGGG</t>
  </si>
  <si>
    <t>TTGCGCGAGGGTGGGATGGT</t>
  </si>
  <si>
    <t>TAGTTTGCGCGAGGGTGGGATGGT</t>
  </si>
  <si>
    <t>AAACACCATCCCACCCTCGCGCAA</t>
  </si>
  <si>
    <t>PLES_12471</t>
  </si>
  <si>
    <t>CATCGGCCAGTCGTTGCTTC</t>
  </si>
  <si>
    <t>TAGTCATCGGCCAGTCGTTGCTTC</t>
  </si>
  <si>
    <t>AAACGAAGCAACGACTGGCCGATG</t>
  </si>
  <si>
    <t>GGTGAAGGGATGGGGAGCGA</t>
  </si>
  <si>
    <t>TAGTGGTGAAGGGATGGGGAGCGA</t>
  </si>
  <si>
    <t>AAACTCGCTCCCCATCCCTTCACC</t>
  </si>
  <si>
    <t>ATCGGGCCGGGGCTGGCTGA</t>
  </si>
  <si>
    <t>TAGTATCGGGCCGGGGCTGGCTGA</t>
  </si>
  <si>
    <t>AAACTCAGCCAGCCCCGGCCCGAT</t>
  </si>
  <si>
    <t>TGCAACAGGGTTTCCCCCTG</t>
  </si>
  <si>
    <t>TAGTTGCAACAGGGTTTCCCCCTG</t>
  </si>
  <si>
    <t>AAACCAGGGGGAAACCCTGTTGCA</t>
  </si>
  <si>
    <t>PLES_12481</t>
  </si>
  <si>
    <t>GAGAGGGGCCGCCCTGTCCG</t>
  </si>
  <si>
    <t>TAGTGAGAGGGGCCGCCCTGTCCG</t>
  </si>
  <si>
    <t>AAACCGGACAGGGCGGCCCCTCTC</t>
  </si>
  <si>
    <t>CCCTCTCCCTGGCTGGATAG</t>
  </si>
  <si>
    <t>TAGTCCCTCTCCCTGGCTGGATAG</t>
  </si>
  <si>
    <t>AAACCTATCCAGCCAGGGAGAGGG</t>
  </si>
  <si>
    <t>GCCATGCTCGTGGAAGCGTG</t>
  </si>
  <si>
    <t>TAGTGCCATGCTCGTGGAAGCGTG</t>
  </si>
  <si>
    <t>AAACCACGCTTCCACGAGCATGGC</t>
  </si>
  <si>
    <t>GTGCAGCGGCTCTTGCCGGA</t>
  </si>
  <si>
    <t>TAGTGTGCAGCGGCTCTTGCCGGA</t>
  </si>
  <si>
    <t>AAACTCCGGCAAGAGCCGCTGCAC</t>
  </si>
  <si>
    <t>PLES_12491</t>
  </si>
  <si>
    <t>TGTTCCATGCGGTGTCCGTC</t>
  </si>
  <si>
    <t>TAGTTGTTCCATGCGGTGTCCGTC</t>
  </si>
  <si>
    <t>AAACGACGGACACCGCATGGAACA</t>
  </si>
  <si>
    <t>TTCAGGCCGGCCAGCGGTTT</t>
  </si>
  <si>
    <t>TAGTTTCAGGCCGGCCAGCGGTTT</t>
  </si>
  <si>
    <t>AAACAAACCGCTGGCCGGCCTGAA</t>
  </si>
  <si>
    <t>GGCGAAAGGGCCGGCGATCA</t>
  </si>
  <si>
    <t>TAGTGGCGAAAGGGCCGGCGATCA</t>
  </si>
  <si>
    <t>AAACTGATCGCCGGCCCTTTCGCC</t>
  </si>
  <si>
    <t>GAACTCGGCGCAGATCCGCG</t>
  </si>
  <si>
    <t>TAGTGAACTCGGCGCAGATCCGCG</t>
  </si>
  <si>
    <t>AAACCGCGGATCTGCGCCGAGTTC</t>
  </si>
  <si>
    <t>PLES_12501</t>
  </si>
  <si>
    <t>CGAGCGAGCGTTCCATACCC</t>
  </si>
  <si>
    <t>TAGTCGAGCGAGCGTTCCATACCC</t>
  </si>
  <si>
    <t>AAACGGGTATGGAACGCTCGCTCG</t>
  </si>
  <si>
    <t>GAACAGCTCGGTGCCGCTCA</t>
  </si>
  <si>
    <t>TAGTGAACAGCTCGGTGCCGCTCA</t>
  </si>
  <si>
    <t>AAACTGAGCGGCACCGAGCTGTTC</t>
  </si>
  <si>
    <t>GGGGCGCGACGAACACCGGC</t>
  </si>
  <si>
    <t>TAGTGGGGCGCGACGAACACCGGC</t>
  </si>
  <si>
    <t>AAACGCCGGTGTTCGTCGCGCCCC</t>
  </si>
  <si>
    <t>GACGATGATCTGCTCGCCCT</t>
  </si>
  <si>
    <t>TAGTGACGATGATCTGCTCGCCCT</t>
  </si>
  <si>
    <t>AAACAGGGCGAGCAGATCATCGTC</t>
  </si>
  <si>
    <t>PLES_12511</t>
  </si>
  <si>
    <t>CTCGTTGGCTCCGCCGCGCA</t>
  </si>
  <si>
    <t>TAGTCTCGTTGGCTCCGCCGCGCA</t>
  </si>
  <si>
    <t>AAACTGCGCGGCGGAGCCAACGAG</t>
  </si>
  <si>
    <t>GCGGTGGCGGGCCATGATCG</t>
  </si>
  <si>
    <t>TAGTGCGGTGGCGGGCCATGATCG</t>
  </si>
  <si>
    <t>AAACCGATCATGGCCCGCCACCGC</t>
  </si>
  <si>
    <t>GCCCTTCTCGACGCGCTCCT</t>
  </si>
  <si>
    <t>TAGTGCCCTTCTCGACGCGCTCCT</t>
  </si>
  <si>
    <t>AAACAGGAGCGCGTCGAGAAGGGC</t>
  </si>
  <si>
    <t>ATTGCTCGTACTCGGCGACC</t>
  </si>
  <si>
    <t>TAGTATTGCTCGTACTCGGCGACC</t>
  </si>
  <si>
    <t>AAACGGTCGCCGAGTACGAGCAAT</t>
  </si>
  <si>
    <t>PLES_12521</t>
  </si>
  <si>
    <t>GGAACGACAGCGCCGTCTGC</t>
  </si>
  <si>
    <t>TAGTGGAACGACAGCGCCGTCTGC</t>
  </si>
  <si>
    <t>AAACGCAGACGGCGCTGTCGTTCC</t>
  </si>
  <si>
    <t>GAAAGCTGAACAGCACGGTC</t>
  </si>
  <si>
    <t>TAGTGAAAGCTGAACAGCACGGTC</t>
  </si>
  <si>
    <t>AAACGACCGTGCTGTTCAGCTTTC</t>
  </si>
  <si>
    <t>TGCCCCAGTAGATGATCGCT</t>
  </si>
  <si>
    <t>TAGTTGCCCCAGTAGATGATCGCT</t>
  </si>
  <si>
    <t>AAACAGCGATCATCTACTGGGGCA</t>
  </si>
  <si>
    <t>ATCGATCTCGACCATGCCCA</t>
  </si>
  <si>
    <t>TAGTATCGATCTCGACCATGCCCA</t>
  </si>
  <si>
    <t>AAACTGGGCATGGTCGAGATCGAT</t>
  </si>
  <si>
    <t>PLES_12531</t>
  </si>
  <si>
    <t>AGGCCCACTCCCAGCAGGAG</t>
  </si>
  <si>
    <t>TAGTAGGCCCACTCCCAGCAGGAG</t>
  </si>
  <si>
    <t>AAACCTCCTGCTGGGAGTGGGCCT</t>
  </si>
  <si>
    <t>CCACGACCAGCAGAACGACC</t>
  </si>
  <si>
    <t>TAGTCCACGACCAGCAGAACGACC</t>
  </si>
  <si>
    <t>AAACGGTCGTTCTGCTGGTCGTGG</t>
  </si>
  <si>
    <t>GATGTAGAAGGCCTTGAACA</t>
  </si>
  <si>
    <t>TAGTGATGTAGAAGGCCTTGAACA</t>
  </si>
  <si>
    <t>AAACTGTTCAAGGCCTTCTACATC</t>
  </si>
  <si>
    <t>CGATCAGCGCGGTGCCTTGC</t>
  </si>
  <si>
    <t>TAGTCGATCAGCGCGGTGCCTTGC</t>
  </si>
  <si>
    <t>AAACGCAAGGCACCGCGCTGATCG</t>
  </si>
  <si>
    <t>PLES_12541</t>
  </si>
  <si>
    <t>TACGTCCTGCGCGGGAGTTG</t>
  </si>
  <si>
    <t>TAGTTACGTCCTGCGCGGGAGTTG</t>
  </si>
  <si>
    <t>AAACCAACTCCCGCGCAGGACGTA</t>
  </si>
  <si>
    <t>GCGCTTGTGCAGCACCTCGT</t>
  </si>
  <si>
    <t>TAGTGCGCTTGTGCAGCACCTCGT</t>
  </si>
  <si>
    <t>AAACACGAGGTGCTGCACAAGCGC</t>
  </si>
  <si>
    <t>GCCTTTCGGCGGTCTGCCGC</t>
  </si>
  <si>
    <t>TAGTGCCTTTCGGCGGTCTGCCGC</t>
  </si>
  <si>
    <t>AAACGCGGCAGACCGCCGAAAGGC</t>
  </si>
  <si>
    <t>GCCGAACTCCTCCAGGCGAC</t>
  </si>
  <si>
    <t>TAGTGCCGAACTCCTCCAGGCGAC</t>
  </si>
  <si>
    <t>AAACGTCGCCTGGAGGAGTTCGGC</t>
  </si>
  <si>
    <t>PLES_12551</t>
  </si>
  <si>
    <t>TGCTCAGCTTCAGATCGGCC</t>
  </si>
  <si>
    <t>TAGTTGCTCAGCTTCAGATCGGCC</t>
  </si>
  <si>
    <t>AAACGGCCGATCTGAAGCTGAGCA</t>
  </si>
  <si>
    <t>GTGCCAGCTCGCTGCCCAGT</t>
  </si>
  <si>
    <t>TAGTGTGCCAGCTCGCTGCCCAGT</t>
  </si>
  <si>
    <t>AAACACTGGGCAGCGAGCTGGCAC</t>
  </si>
  <si>
    <t>CGCAGGAAACGCACTTGGTC</t>
  </si>
  <si>
    <t>TAGTCGCAGGAAACGCACTTGGTC</t>
  </si>
  <si>
    <t>AAACGACCAAGTGCGTTTCCTGCG</t>
  </si>
  <si>
    <t>CACGCACCAGGTCGAAGGCA</t>
  </si>
  <si>
    <t>TAGTCACGCACCAGGTCGAAGGCA</t>
  </si>
  <si>
    <t>AAACTGCCTTCGACCTGGTGCGTG</t>
  </si>
  <si>
    <t>PLES_12561</t>
  </si>
  <si>
    <t>GGCGTGGATTGCAGGGCCAT</t>
  </si>
  <si>
    <t>TAGTGGCGTGGATTGCAGGGCCAT</t>
  </si>
  <si>
    <t>AAACATGGCCCTGCAATCCACGCC</t>
  </si>
  <si>
    <t>AGGGAAATATCGGCTTTATA</t>
  </si>
  <si>
    <t>TAGTAGGGAAATATCGGCTTTATA</t>
  </si>
  <si>
    <t>AAACTATAAAGCCGATATTTCCCT</t>
  </si>
  <si>
    <t>CCCCGCGGTCCAGGTCGGTG</t>
  </si>
  <si>
    <t>TAGTCCCCGCGGTCCAGGTCGGTG</t>
  </si>
  <si>
    <t>AAACCACCGACCTGGACCGCGGGG</t>
  </si>
  <si>
    <t>AGGGGTGCCGGGCCACGGTC</t>
  </si>
  <si>
    <t>TAGTAGGGGTGCCGGGCCACGGTC</t>
  </si>
  <si>
    <t>AAACGACCGTGGCCCGGCACCCCT</t>
  </si>
  <si>
    <t>PLES_12571</t>
  </si>
  <si>
    <t>recJ</t>
  </si>
  <si>
    <t>AGGGTTTCGGGCAGGGGGCG</t>
  </si>
  <si>
    <t>TAGTAGGGTTTCGGGCAGGGGGCG</t>
  </si>
  <si>
    <t>AAACCGCCCCCTGCCCGAAACCCT</t>
  </si>
  <si>
    <t>GAAGGTCGCCGAGATCGGGC</t>
  </si>
  <si>
    <t>TAGTGAAGGTCGCCGAGATCGGGC</t>
  </si>
  <si>
    <t>AAACGCCCGATCTCGGCGACCTTC</t>
  </si>
  <si>
    <t>TACAGGCGCGCCAGCAATGG</t>
  </si>
  <si>
    <t>TAGTTACAGGCGCGCCAGCAATGG</t>
  </si>
  <si>
    <t>AAACCCATTGCTGGCGCGCCTGTA</t>
  </si>
  <si>
    <t>CAGGCCCTTGTCCAGCTCCT</t>
  </si>
  <si>
    <t>TAGTCAGGCCCTTGTCCAGCTCCT</t>
  </si>
  <si>
    <t>AAACAGGAGCTGGACAAGGGCCTG</t>
  </si>
  <si>
    <t>PLES_12581</t>
  </si>
  <si>
    <t>lasB</t>
  </si>
  <si>
    <t>CCATGATCGCAACGAACAAC</t>
  </si>
  <si>
    <t>TAGTCCATGATCGCAACGAACAAC</t>
  </si>
  <si>
    <t>AAACGTTGTTCGTTGCGATCATGG</t>
  </si>
  <si>
    <t>AGGTCGGCGGCAAAAGCGGC</t>
  </si>
  <si>
    <t>TAGTAGGTCGGCGGCAAAAGCGGC</t>
  </si>
  <si>
    <t>AAACGCCGCTTTTGCCGCCGACCT</t>
  </si>
  <si>
    <t>GGAGTTTGGACACGTCGATC</t>
  </si>
  <si>
    <t>TAGTGGAGTTTGGACACGTCGATC</t>
  </si>
  <si>
    <t>AAACGATCGACGTGTCCAAACTCC</t>
  </si>
  <si>
    <t>CGCCCTGGGCAGCCTTGCTG</t>
  </si>
  <si>
    <t>TAGTCGCCCTGGGCAGCCTTGCTG</t>
  </si>
  <si>
    <t>AAACCAGCAAGGCTGCCCAGGGCG</t>
  </si>
  <si>
    <t>PLES_12591</t>
  </si>
  <si>
    <t>AGGCTCGAACAGCAGACTCA</t>
  </si>
  <si>
    <t>TAGTAGGCTCGAACAGCAGACTCA</t>
  </si>
  <si>
    <t>AAACTGAGTCTGCTGTTCGAGCCT</t>
  </si>
  <si>
    <t>GTGATTTGACGCAGGCTAAG</t>
  </si>
  <si>
    <t>TAGTGTGATTTGACGCAGGCTAAG</t>
  </si>
  <si>
    <t>AAACCTTAGCCTGCGTCAAATCAC</t>
  </si>
  <si>
    <t>TACGGCGATGCGGTTGGGCA</t>
  </si>
  <si>
    <t>TAGTTACGGCGATGCGGTTGGGCA</t>
  </si>
  <si>
    <t>AAACTGCCCAACCGCATCGCCGTA</t>
  </si>
  <si>
    <t>TGCGCCGAGTACTGGCACAT</t>
  </si>
  <si>
    <t>TAGTTGCGCCGAGTACTGGCACAT</t>
  </si>
  <si>
    <t>AAACATGTGCCAGTACTCGGCGCA</t>
  </si>
  <si>
    <t>PLES_12601</t>
  </si>
  <si>
    <t>GGCGTGGGGAGAACCGGCGT</t>
  </si>
  <si>
    <t>TAGTGGCGTGGGGAGAACCGGCGT</t>
  </si>
  <si>
    <t>AAACACGCCGGTTCTCCCCACGCC</t>
  </si>
  <si>
    <t>GACATCGCTGTCAGGCAGGG</t>
  </si>
  <si>
    <t>TAGTGACATCGCTGTCAGGCAGGG</t>
  </si>
  <si>
    <t>AAACCCCTGCCTGACAGCGATGTC</t>
  </si>
  <si>
    <t>GACCAGGATATTGGCCAGCA</t>
  </si>
  <si>
    <t>TAGTGACCAGGATATTGGCCAGCA</t>
  </si>
  <si>
    <t>AAACTGCTGGCCAATATCCTGGTC</t>
  </si>
  <si>
    <t>TGTTCATGTTGCGTGTCGCC</t>
  </si>
  <si>
    <t>TAGTTGTTCATGTTGCGTGTCGCC</t>
  </si>
  <si>
    <t>AAACGGCGACACGCAACATGAACA</t>
  </si>
  <si>
    <t>PLES_12611</t>
  </si>
  <si>
    <t>CTGCCGCGTTCGGTCAGACG</t>
  </si>
  <si>
    <t>TAGTCTGCCGCGTTCGGTCAGACG</t>
  </si>
  <si>
    <t>AAACCGTCTGACCGAACGCGGCAG</t>
  </si>
  <si>
    <t>CGGCGTCGAGCATGGCGCGG</t>
  </si>
  <si>
    <t>TAGTCGGCGTCGAGCATGGCGCGG</t>
  </si>
  <si>
    <t>AAACCCGCGCCATGCTCGACGCCG</t>
  </si>
  <si>
    <t>TTCGAGAAAGGCCTGGGTAG</t>
  </si>
  <si>
    <t>TAGTTTCGAGAAAGGCCTGGGTAG</t>
  </si>
  <si>
    <t>AAACCTACCCAGGCCTTTCTCGAA</t>
  </si>
  <si>
    <t>TTCTATCACCATGTCCAGGG</t>
  </si>
  <si>
    <t>TAGTTTCTATCACCATGTCCAGGG</t>
  </si>
  <si>
    <t>AAACCCCTGGACATGGTGATAGAA</t>
  </si>
  <si>
    <t>PLES_12621</t>
  </si>
  <si>
    <t>GCTTGAACGGACCGTCCCGA</t>
  </si>
  <si>
    <t>TAGTGCTTGAACGGACCGTCCCGA</t>
  </si>
  <si>
    <t>AAACTCGGGACGGTCCGTTCAAGC</t>
  </si>
  <si>
    <t>GCTCTCAGCAAACCGCCTGG</t>
  </si>
  <si>
    <t>TAGTGCTCTCAGCAAACCGCCTGG</t>
  </si>
  <si>
    <t>AAACCCAGGCGGTTTGCTGAGAGC</t>
  </si>
  <si>
    <t>AGGCAAGGCGGAGGAATGAG</t>
  </si>
  <si>
    <t>TAGTAGGCAAGGCGGAGGAATGAG</t>
  </si>
  <si>
    <t>AAACCTCATTCCTCCGCCTTGCCT</t>
  </si>
  <si>
    <t>ATGGGGGGACTCCTGCGGGG</t>
  </si>
  <si>
    <t>TAGTATGGGGGGACTCCTGCGGGG</t>
  </si>
  <si>
    <t>AAACCCCCGCAGGAGTCCCCCCAT</t>
  </si>
  <si>
    <t>PLES_12631</t>
  </si>
  <si>
    <t>GCGCGGAGTGTTCAGGGACA</t>
  </si>
  <si>
    <t>TAGTGCGCGGAGTGTTCAGGGACA</t>
  </si>
  <si>
    <t>AAACTGTCCCTGAACACTCCGCGC</t>
  </si>
  <si>
    <t>GCTTCGGTCTCGGTGCGGGA</t>
  </si>
  <si>
    <t>TAGTGCTTCGGTCTCGGTGCGGGA</t>
  </si>
  <si>
    <t>AAACTCCCGCACCGAGACCGAAGC</t>
  </si>
  <si>
    <t>GACGGCGGATCGTCCCGAGC</t>
  </si>
  <si>
    <t>TAGTGACGGCGGATCGTCCCGAGC</t>
  </si>
  <si>
    <t>AAACGCTCGGGACGATCCGCCGTC</t>
  </si>
  <si>
    <t>GCTGCTCGGTGTAATCCCGC</t>
  </si>
  <si>
    <t>TAGTGCTGCTCGGTGTAATCCCGC</t>
  </si>
  <si>
    <t>AAACGCGGGATTACACCGAGCAGC</t>
  </si>
  <si>
    <t>PLES_12641</t>
  </si>
  <si>
    <t>GCGGACGAGCGAGAGTGGAC</t>
  </si>
  <si>
    <t>TAGTGCGGACGAGCGAGAGTGGAC</t>
  </si>
  <si>
    <t>AAACGTCCACTCTCGCTCGTCCGC</t>
  </si>
  <si>
    <t>AGCCATCGCGGGCTGGCCTG</t>
  </si>
  <si>
    <t>TAGTAGCCATCGCGGGCTGGCCTG</t>
  </si>
  <si>
    <t>AAACCAGGCCAGCCCGCGATGGCT</t>
  </si>
  <si>
    <t>GATGCCGGCGAAGATCACAT</t>
  </si>
  <si>
    <t>TAGTGATGCCGGCGAAGATCACAT</t>
  </si>
  <si>
    <t>AAACATGTGATCTTCGCCGGCATC</t>
  </si>
  <si>
    <t>CTTGCCGACATGCAGGGCAG</t>
  </si>
  <si>
    <t>TAGTCTTGCCGACATGCAGGGCAG</t>
  </si>
  <si>
    <t>AAACCTGCCCTGCATGTCGGCAAG</t>
  </si>
  <si>
    <t>PLES_12651</t>
  </si>
  <si>
    <t>ATCTGCAGTCGGTCGTTCAT</t>
  </si>
  <si>
    <t>TAGTATCTGCAGTCGGTCGTTCAT</t>
  </si>
  <si>
    <t>AAACATGAACGACCGACTGCAGAT</t>
  </si>
  <si>
    <t>TTCCAGGGTGCCCTTGTACT</t>
  </si>
  <si>
    <t>TAGTTTCCAGGGTGCCCTTGTACT</t>
  </si>
  <si>
    <t>AAACAGTACAAGGGCACCCTGGAA</t>
  </si>
  <si>
    <t>GAATGGCCGGCCGCGCTCGT</t>
  </si>
  <si>
    <t>TAGTGAATGGCCGGCCGCGCTCGT</t>
  </si>
  <si>
    <t>AAACACGAGCGCGGCCGGCCATTC</t>
  </si>
  <si>
    <t>GTCCGGTGCCGATCACGCAC</t>
  </si>
  <si>
    <t>TAGTGTCCGGTGCCGATCACGCAC</t>
  </si>
  <si>
    <t>AAACGTGCGTGATCGGCACCGGAC</t>
  </si>
  <si>
    <t>PLES_12661</t>
  </si>
  <si>
    <t>CGGAGACGGCGAGGGTGTTG</t>
  </si>
  <si>
    <t>TAGTCGGAGACGGCGAGGGTGTTG</t>
  </si>
  <si>
    <t>AAACCAACACCCTCGCCGTCTCCG</t>
  </si>
  <si>
    <t>GCTGAGGAGCAAGGTGGAAA</t>
  </si>
  <si>
    <t>TAGTGCTGAGGAGCAAGGTGGAAA</t>
  </si>
  <si>
    <t>AAACTTTCCACCTTGCTCCTCAGC</t>
  </si>
  <si>
    <t>CGCATCGTCGCCCTGGTTGC</t>
  </si>
  <si>
    <t>TAGTCGCATCGTCGCCCTGGTTGC</t>
  </si>
  <si>
    <t>AAACGCAACCAGGGCGACGATGCG</t>
  </si>
  <si>
    <t>GGCGCGACCGCCGCAGGCTT</t>
  </si>
  <si>
    <t>TAGTGGCGCGACCGCCGCAGGCTT</t>
  </si>
  <si>
    <t>AAACAAGCCTGCGGCGGTCGCGCC</t>
  </si>
  <si>
    <t>PLES_12671</t>
  </si>
  <si>
    <t>GGGCGGAGAGGCGGCGGTTA</t>
  </si>
  <si>
    <t>TAGTGGGCGGAGAGGCGGCGGTTA</t>
  </si>
  <si>
    <t>AAACTAACCGCCGCCTCTCCGCCC</t>
  </si>
  <si>
    <t>CAGCAGCAGGAGGCAGAGTC</t>
  </si>
  <si>
    <t>TAGTCAGCAGCAGGAGGCAGAGTC</t>
  </si>
  <si>
    <t>AAACGACTCTGCCTCCTGCTGCTG</t>
  </si>
  <si>
    <t>TTCGCGGGCTTCGGCCTGGC</t>
  </si>
  <si>
    <t>TAGTTTCGCGGGCTTCGGCCTGGC</t>
  </si>
  <si>
    <t>AAACGCCAGGCCGAAGCCCGCGAA</t>
  </si>
  <si>
    <t>AGTCGCGACGCGCAGGGCTG</t>
  </si>
  <si>
    <t>TAGTAGTCGCGACGCGCAGGGCTG</t>
  </si>
  <si>
    <t>AAACCAGCCCTGCGCGTCGCGACT</t>
  </si>
  <si>
    <t>PLES_12681</t>
  </si>
  <si>
    <t>TGAGGGCGTGGTCGTCGACG</t>
  </si>
  <si>
    <t>TAGTTGAGGGCGTGGTCGTCGACG</t>
  </si>
  <si>
    <t>AAACCGTCGACGACCACGCCCTCA</t>
  </si>
  <si>
    <t>GCAGATAGCGCATGCCGATC</t>
  </si>
  <si>
    <t>TAGTGCAGATAGCGCATGCCGATC</t>
  </si>
  <si>
    <t>AAACGATCGGCATGCGCTATCTGC</t>
  </si>
  <si>
    <t>CAGCAAGCCATCGGCGTCCT</t>
  </si>
  <si>
    <t>TAGTCAGCAAGCCATCGGCGTCCT</t>
  </si>
  <si>
    <t>AAACAGGACGCCGATGGCTTGCTG</t>
  </si>
  <si>
    <t>GCTGCCGGGCATCATCAGGT</t>
  </si>
  <si>
    <t>TAGTGCTGCCGGGCATCATCAGGT</t>
  </si>
  <si>
    <t>AAACACCTGATGATGCCCGGCAGC</t>
  </si>
  <si>
    <t>PLES_12691</t>
  </si>
  <si>
    <t>spdH</t>
  </si>
  <si>
    <t>TCGCGGCGGGAGATGGTCAT</t>
  </si>
  <si>
    <t>TAGTTCGCGGCGGGAGATGGTCAT</t>
  </si>
  <si>
    <t>AAACATGACCATCTCCCGCCGCGA</t>
  </si>
  <si>
    <t>TGGTCAGGGCTACGCCGTTC</t>
  </si>
  <si>
    <t>TAGTTGGTCAGGGCTACGCCGTTC</t>
  </si>
  <si>
    <t>AAACGAACGGCGTAGCCCTGACCA</t>
  </si>
  <si>
    <t>GGGGGTCAGGCCTGCGGCGA</t>
  </si>
  <si>
    <t>TAGTGGGGGTCAGGCCTGCGGCGA</t>
  </si>
  <si>
    <t>AAACTCGCCGCAGGCCTGACCCCC</t>
  </si>
  <si>
    <t>GCGGCGCGGAGGATCTCGGC</t>
  </si>
  <si>
    <t>TAGTGCGGCGCGGAGGATCTCGGC</t>
  </si>
  <si>
    <t>AAACGCCGAGATCCTCCGCGCCGC</t>
  </si>
  <si>
    <t>PLES_12701</t>
  </si>
  <si>
    <t>CAATTGGTCGAGCAAACCAC</t>
  </si>
  <si>
    <t>TAGTCAATTGGTCGAGCAAACCAC</t>
  </si>
  <si>
    <t>AAACGTGGTTTGCTCGACCAATTG</t>
  </si>
  <si>
    <t>TGTCCGCCGCCGCTGGCGCC</t>
  </si>
  <si>
    <t>TAGTTGTCCGCCGCCGCTGGCGCC</t>
  </si>
  <si>
    <t>AAACGGCGCCAGCGGCGGCGGACA</t>
  </si>
  <si>
    <t>CAGGGCTCCGCCGCCGGCGC</t>
  </si>
  <si>
    <t>TAGTCAGGGCTCCGCCGCCGGCGC</t>
  </si>
  <si>
    <t>AAACGCGCCGGCGGCGGAGCCCTG</t>
  </si>
  <si>
    <t>GTTTCCCAGCAGCAGGCCGA</t>
  </si>
  <si>
    <t>TAGTGTTTCCCAGCAGCAGGCCGA</t>
  </si>
  <si>
    <t>AAACTCGGCCTGCTGCTGGGAAAC</t>
  </si>
  <si>
    <t>PLES_12711</t>
  </si>
  <si>
    <t>AGGTCATTCCAGTCGAACAT</t>
  </si>
  <si>
    <t>TAGTAGGTCATTCCAGTCGAACAT</t>
  </si>
  <si>
    <t>AAACATGTTCGACTGGAATGACCT</t>
  </si>
  <si>
    <t>GCAACTCGAGGAAGAAACGC</t>
  </si>
  <si>
    <t>TAGTGCAACTCGAGGAAGAAACGC</t>
  </si>
  <si>
    <t>AAACGCGTTTCTTCCTCGAGTTGC</t>
  </si>
  <si>
    <t>GACGCTTGGCGGCGGTCAGC</t>
  </si>
  <si>
    <t>TAGTGACGCTTGGCGGCGGTCAGC</t>
  </si>
  <si>
    <t>AAACGCTGACCGCCGCCAAGCGTC</t>
  </si>
  <si>
    <t>CCGGGCCACCGTGGCGTGAG</t>
  </si>
  <si>
    <t>TAGTCCGGGCCACCGTGGCGTGAG</t>
  </si>
  <si>
    <t>AAACCTCACGCCACGGTGGCCCGG</t>
  </si>
  <si>
    <t>PLES_12721</t>
  </si>
  <si>
    <t>GGTATCCAGTACCTCGGGCA</t>
  </si>
  <si>
    <t>TAGTGGTATCCAGTACCTCGGGCA</t>
  </si>
  <si>
    <t>AAACTGCCCGAGGTACTGGATACC</t>
  </si>
  <si>
    <t>GCCAACGATGAGGTAGTCGT</t>
  </si>
  <si>
    <t>TAGTGCCAACGATGAGGTAGTCGT</t>
  </si>
  <si>
    <t>AAACACGACTACCTCATCGTTGGC</t>
  </si>
  <si>
    <t>CAGCAGGCAGCCGGCAGGTC</t>
  </si>
  <si>
    <t>TAGTCAGCAGGCAGCCGGCAGGTC</t>
  </si>
  <si>
    <t>AAACGACCTGCCGGCTGCCTGCTG</t>
  </si>
  <si>
    <t>TGGCAGGATCGGCGGAAAGC</t>
  </si>
  <si>
    <t>TAGTTGGCAGGATCGGCGGAAAGC</t>
  </si>
  <si>
    <t>AAACGCTTTCCGCCGATCCTGCCA</t>
  </si>
  <si>
    <t>PLES_12731</t>
  </si>
  <si>
    <t>GGAAGGGGTCGTTGCGTACT</t>
  </si>
  <si>
    <t>TAGTGGAAGGGGTCGTTGCGTACT</t>
  </si>
  <si>
    <t>AAACAGTACGCAACGACCCCTTCC</t>
  </si>
  <si>
    <t>CGTGGTCGCAGGCACTGTGT</t>
  </si>
  <si>
    <t>TAGTCGTGGTCGCAGGCACTGTGT</t>
  </si>
  <si>
    <t>AAACACACAGTGCCTGCGACCACG</t>
  </si>
  <si>
    <t>GATCACCTTGCGCTCCTCCT</t>
  </si>
  <si>
    <t>TAGTGATCACCTTGCGCTCCTCCT</t>
  </si>
  <si>
    <t>AAACAGGAGGAGCGCAAGGTGATC</t>
  </si>
  <si>
    <t>GAAGACCGTGCCCAGCGAGG</t>
  </si>
  <si>
    <t>TAGTGAAGACCGTGCCCAGCGAGG</t>
  </si>
  <si>
    <t>AAACCCTCGCTGGGCACGGTCTTC</t>
  </si>
  <si>
    <t>PLES_12741</t>
  </si>
  <si>
    <t>wspA</t>
  </si>
  <si>
    <t>CGAAACTTGCCAGGATTCGC</t>
  </si>
  <si>
    <t>TAGTCGAAACTTGCCAGGATTCGC</t>
  </si>
  <si>
    <t>AAACGCGAATCCTGGCAAGTTTCG</t>
  </si>
  <si>
    <t>CAGCATGATCGCGATGATCA</t>
  </si>
  <si>
    <t>TAGTCAGCATGATCGCGATGATCA</t>
  </si>
  <si>
    <t>AAACTGATCATCGCGATCATGCTG</t>
  </si>
  <si>
    <t>CATCTTCACGTACGCAGTAG</t>
  </si>
  <si>
    <t>TAGTCATCTTCACGTACGCAGTAG</t>
  </si>
  <si>
    <t>AAACCTACTGCGTACGTGAAGATG</t>
  </si>
  <si>
    <t>GGCGTCGTCCTGGACACGGT</t>
  </si>
  <si>
    <t>TAGTGGCGTCGTCCTGGACACGGT</t>
  </si>
  <si>
    <t>AAACACCGTGTCCAGGACGACGCC</t>
  </si>
  <si>
    <t>PLES_12751</t>
  </si>
  <si>
    <t>wspB</t>
  </si>
  <si>
    <t>ATCGCCGGTGGAGCGGGACA</t>
  </si>
  <si>
    <t>TAGTATCGCCGGTGGAGCGGGACA</t>
  </si>
  <si>
    <t>AAACTGTCCCGCTCCACCGGCGAT</t>
  </si>
  <si>
    <t>CGCCTTCCATACGGAACAGC</t>
  </si>
  <si>
    <t>TAGTCGCCTTCCATACGGAACAGC</t>
  </si>
  <si>
    <t>AAACGCTGTTCCGTATGGAAGGCG</t>
  </si>
  <si>
    <t>CGCGGGCATCCAGGGCATAG</t>
  </si>
  <si>
    <t>TAGTCGCGGGCATCCAGGGCATAG</t>
  </si>
  <si>
    <t>AAACCTATGCCCTGGATGCCCGCG</t>
  </si>
  <si>
    <t>ATGCGCTTCAGGCGCAGCAG</t>
  </si>
  <si>
    <t>TAGTATGCGCTTCAGGCGCAGCAG</t>
  </si>
  <si>
    <t>AAACCTGCTGCGCCTGAAGCGCAT</t>
  </si>
  <si>
    <t>PLES_12761</t>
  </si>
  <si>
    <t>wspC</t>
  </si>
  <si>
    <t>GGCCGATCCTGCTCTTGAGC</t>
  </si>
  <si>
    <t>TAGTGGCCGATCCTGCTCTTGAGC</t>
  </si>
  <si>
    <t>AAACGCTCAAGAGCAGGATCGGCC</t>
  </si>
  <si>
    <t>TGCCCACCGAGCTGGCATCC</t>
  </si>
  <si>
    <t>TAGTTGCCCACCGAGCTGGCATCC</t>
  </si>
  <si>
    <t>AAACGGATGCCAGCTCGGTGGGCA</t>
  </si>
  <si>
    <t>GCGCGAGGCCGCTCATGCGC</t>
  </si>
  <si>
    <t>TAGTGCGCGAGGCCGCTCATGCGC</t>
  </si>
  <si>
    <t>AAACGCGCATGAGCGGCCTCGCGC</t>
  </si>
  <si>
    <t>ATCAGCGCCTGCACCTCGCC</t>
  </si>
  <si>
    <t>TAGTATCAGCGCCTGCACCTCGCC</t>
  </si>
  <si>
    <t>AAACGGCGAGGTGCAGGCGCTGAT</t>
  </si>
  <si>
    <t>PLES_12771</t>
  </si>
  <si>
    <t>wspD</t>
  </si>
  <si>
    <t>GTTGGGTATCGAGCAAGGTC</t>
  </si>
  <si>
    <t>TAGTGTTGGGTATCGAGCAAGGTC</t>
  </si>
  <si>
    <t>AAACGACCTTGCTCGATACCCAAC</t>
  </si>
  <si>
    <t>TGTCGCCATGCACGCCGATG</t>
  </si>
  <si>
    <t>TAGTTGTCGCCATGCACGCCGATG</t>
  </si>
  <si>
    <t>AAACCATCGGCGTGCATGGCGACA</t>
  </si>
  <si>
    <t>GGCAATGGACATGCTCGGCC</t>
  </si>
  <si>
    <t>TAGTGGCAATGGACATGCTCGGCC</t>
  </si>
  <si>
    <t>AAACGGCCGAGCATGTCCATTGCC</t>
  </si>
  <si>
    <t>CAGCGTAAACCTCGCAGTTG</t>
  </si>
  <si>
    <t>TAGTCAGCGTAAACCTCGCAGTTG</t>
  </si>
  <si>
    <t>AAACCAACTGCGAGGTTTACGCTG</t>
  </si>
  <si>
    <t>PLES_12811</t>
  </si>
  <si>
    <t>wspR</t>
  </si>
  <si>
    <t>GGTCGGTCTTGCTCTCATGA</t>
  </si>
  <si>
    <t>TAGTGGTCGGTCTTGCTCTCATGA</t>
  </si>
  <si>
    <t>AAACTCATGAGAGCAAGACCGACC</t>
  </si>
  <si>
    <t>CATGACCGCGCCGTCCAGAG</t>
  </si>
  <si>
    <t>TAGTCATGACCGCGCCGTCCAGAG</t>
  </si>
  <si>
    <t>AAACCTCTGGACGGCGCGGTCATG</t>
  </si>
  <si>
    <t>ACGCACAGCCTCTCCGATCA</t>
  </si>
  <si>
    <t>TAGTACGCACAGCCTCTCCGATCA</t>
  </si>
  <si>
    <t>AAACTGATCGGAGAGGCTGTGCGT</t>
  </si>
  <si>
    <t>GCTGCGGATCGGAACAGAAA</t>
  </si>
  <si>
    <t>TAGTGCTGCGGATCGGAACAGAAA</t>
  </si>
  <si>
    <t>AAACTTTCTGTTCCGATCCGCAGC</t>
  </si>
  <si>
    <t>PLES_12821</t>
  </si>
  <si>
    <t>GCCGCTGGTCAGGTCGTCCA</t>
  </si>
  <si>
    <t>TAGTGCCGCTGGTCAGGTCGTCCA</t>
  </si>
  <si>
    <t>AAACTGGACGACCTGACCAGCGGC</t>
  </si>
  <si>
    <t>GTCCAGCAGGTCGCGGGAGT</t>
  </si>
  <si>
    <t>TAGTGTCCAGCAGGTCGCGGGAGT</t>
  </si>
  <si>
    <t>AAACACTCCCGCGACCTGCTGGAC</t>
  </si>
  <si>
    <t>TTCGTTGGCAACGTCGTCGA</t>
  </si>
  <si>
    <t>TAGTTTCGTTGGCAACGTCGTCGA</t>
  </si>
  <si>
    <t>AAACTCGACGACGTTGCCAACGAA</t>
  </si>
  <si>
    <t>GGCGGAACTCCAGCTTCTCG</t>
  </si>
  <si>
    <t>TAGTGGCGGAACTCCAGCTTCTCG</t>
  </si>
  <si>
    <t>AAACCGAGAAGCTGGAGTTCCGCC</t>
  </si>
  <si>
    <t>PLES_12831</t>
  </si>
  <si>
    <t>CATTTCCCGCCTTGCCTGGC</t>
  </si>
  <si>
    <t>TAGTCATTTCCCGCCTTGCCTGGC</t>
  </si>
  <si>
    <t>AAACGCCAGGCAAGGCGGGAAATG</t>
  </si>
  <si>
    <t>GGCCGCGTTGGAAAATGGTT</t>
  </si>
  <si>
    <t>TAGTGGCCGCGTTGGAAAATGGTT</t>
  </si>
  <si>
    <t>AAACAACCATTTTCCAACGCGGCC</t>
  </si>
  <si>
    <t>PLES_12841</t>
  </si>
  <si>
    <t>lysS</t>
  </si>
  <si>
    <t>GTCGAGTTGTTGGTCGCTCA</t>
  </si>
  <si>
    <t>TAGTGTCGAGTTGTTGGTCGCTCA</t>
  </si>
  <si>
    <t>AAACTGAGCGACCAACAACTCGAC</t>
  </si>
  <si>
    <t>GGCAAGTTTTTCCTTGCGCT</t>
  </si>
  <si>
    <t>TAGTGGCAAGTTTTTCCTTGCGCT</t>
  </si>
  <si>
    <t>AAACAGCGCAAGGAAAAACTTGCC</t>
  </si>
  <si>
    <t>GGCCCGGGCTTCGCGCACGG</t>
  </si>
  <si>
    <t>TAGTGGCCCGGGCTTCGCGCACGG</t>
  </si>
  <si>
    <t>AAACCCGTGCGCGAAGCCCGGGCC</t>
  </si>
  <si>
    <t>GAAGTCGTTGGGGAAGGCGA</t>
  </si>
  <si>
    <t>TAGTGAAGTCGTTGGGGAAGGCGA</t>
  </si>
  <si>
    <t>AAACTCGCCTTCCCCAACGACTTC</t>
  </si>
  <si>
    <t>PLES_12851</t>
  </si>
  <si>
    <t>TCTGGGAGCTACTCGGGACA</t>
  </si>
  <si>
    <t>TAGTTCTGGGAGCTACTCGGGACA</t>
  </si>
  <si>
    <t>AAACTGTCCCGAGTAGCTCCCAGA</t>
  </si>
  <si>
    <t>GCTTTCGGCTACCGCGCTGG</t>
  </si>
  <si>
    <t>TAGTGCTTTCGGCTACCGCGCTGG</t>
  </si>
  <si>
    <t>AAACCCAGCGCGGTAGCCGAAAGC</t>
  </si>
  <si>
    <t>GGCGGCTGGCCTTGCGGCCC</t>
  </si>
  <si>
    <t>TAGTGGCGGCTGGCCTTGCGGCCC</t>
  </si>
  <si>
    <t>AAACGGGCCGCAAGGCCAGCCGCC</t>
  </si>
  <si>
    <t>TGGCGGCATCGAGAATCGCC</t>
  </si>
  <si>
    <t>TAGTTGGCGGCATCGAGAATCGCC</t>
  </si>
  <si>
    <t>AAACGGCGATTCTCGATGCCGCCA</t>
  </si>
  <si>
    <t>PLES_12861</t>
  </si>
  <si>
    <t>CAGGACCACCAGGCAACGCC</t>
  </si>
  <si>
    <t>TAGTCAGGACCACCAGGCAACGCC</t>
  </si>
  <si>
    <t>AAACGGCGTTGCCTGGTGGTCCTG</t>
  </si>
  <si>
    <t>CCAGGCAACCGCCCAACAGC</t>
  </si>
  <si>
    <t>TAGTCCAGGCAACCGCCCAACAGC</t>
  </si>
  <si>
    <t>AAACGCTGTTGGGCGGTTGCCTGG</t>
  </si>
  <si>
    <t>CGGCGGTATCGGCTCCTTGA</t>
  </si>
  <si>
    <t>TAGTCGGCGGTATCGGCTCCTTGA</t>
  </si>
  <si>
    <t>AAACTCAAGGAGCCGATACCGCCG</t>
  </si>
  <si>
    <t>TGGCTCGGCGCCGCCTCGCG</t>
  </si>
  <si>
    <t>TAGTTGGCTCGGCGCCGCCTCGCG</t>
  </si>
  <si>
    <t>AAACCGCGAGGCGGCGCCGAGCCA</t>
  </si>
  <si>
    <t>PLES_12871</t>
  </si>
  <si>
    <t>TGCGCCTTGCGCTGGCTCAT</t>
  </si>
  <si>
    <t>TAGTTGCGCCTTGCGCTGGCTCAT</t>
  </si>
  <si>
    <t>AAACATGAGCCAGCGCAAGGCGCA</t>
  </si>
  <si>
    <t>ACAGGGAGCGGATGATCTTC</t>
  </si>
  <si>
    <t>TAGTACAGGGAGCGGATGATCTTC</t>
  </si>
  <si>
    <t>AAACGAAGATCATCCGCTCCCTGT</t>
  </si>
  <si>
    <t>CTGCGCCTCGACGATGCGAT</t>
  </si>
  <si>
    <t>TAGTCTGCGCCTCGACGATGCGAT</t>
  </si>
  <si>
    <t>AAACATCGCATCGTCGAGGCGCAG</t>
  </si>
  <si>
    <t>ATCGCATCCAGCACGCGGAT</t>
  </si>
  <si>
    <t>TAGTATCGCATCCAGCACGCGGAT</t>
  </si>
  <si>
    <t>AAACATCCGCGTGCTGGATGCGAT</t>
  </si>
  <si>
    <t>PLES_12881</t>
  </si>
  <si>
    <t>GCGGTAGTCGAGTTCGTGGC</t>
  </si>
  <si>
    <t>TAGTGCGGTAGTCGAGTTCGTGGC</t>
  </si>
  <si>
    <t>AAACGCCACGAACTCGACTACCGC</t>
  </si>
  <si>
    <t>CGGTCTGCATGGATTCGCCG</t>
  </si>
  <si>
    <t>TAGTCGGTCTGCATGGATTCGCCG</t>
  </si>
  <si>
    <t>AAACCGGCGAATCCATGCAGACCG</t>
  </si>
  <si>
    <t>GGGGTCGAGTTCGATCTCCA</t>
  </si>
  <si>
    <t>TAGTGGGGTCGAGTTCGATCTCCA</t>
  </si>
  <si>
    <t>AAACTGGAGATCGAACTCGACCCC</t>
  </si>
  <si>
    <t>CTCGGCGATCACGGTTTCCC</t>
  </si>
  <si>
    <t>TAGTCTCGGCGATCACGGTTTCCC</t>
  </si>
  <si>
    <t>AAACGGGAAACCGTGATCGCCGAG</t>
  </si>
  <si>
    <t>PLES_12891</t>
  </si>
  <si>
    <t>GTACCAGCAGCGGGATCAGC</t>
  </si>
  <si>
    <t>TAGTGTACCAGCAGCGGGATCAGC</t>
  </si>
  <si>
    <t>AAACGCTGATCCCGCTGCTGGTAC</t>
  </si>
  <si>
    <t>GCAGCGAACTGCAGCCACCG</t>
  </si>
  <si>
    <t>TAGTGCAGCGAACTGCAGCCACCG</t>
  </si>
  <si>
    <t>AAACCGGTGGCTGCAGTTCGCTGC</t>
  </si>
  <si>
    <t>GTGATCTGCACCACCGGCTC</t>
  </si>
  <si>
    <t>TAGTGTGATCTGCACCACCGGCTC</t>
  </si>
  <si>
    <t>AAACGAGCCGGTGGTGCAGATCAC</t>
  </si>
  <si>
    <t>GACGTCGCGGTACTCCAGCC</t>
  </si>
  <si>
    <t>TAGTGACGTCGCGGTACTCCAGCC</t>
  </si>
  <si>
    <t>AAACGGCTGGAGTACCGCGACGTC</t>
  </si>
  <si>
    <t>PLES_12901</t>
  </si>
  <si>
    <t>GGATGCAGGGGAGTACGTTA</t>
  </si>
  <si>
    <t>TAGTGGATGCAGGGGAGTACGTTA</t>
  </si>
  <si>
    <t>AAACTAACGTACTCCCCTGCATCC</t>
  </si>
  <si>
    <t>AGATGGTACCGATGCCGGTC</t>
  </si>
  <si>
    <t>TAGTAGATGGTACCGATGCCGGTC</t>
  </si>
  <si>
    <t>AAACGACCGGCATCGGTACCATCT</t>
  </si>
  <si>
    <t>GTAGTACCAGAGCACGCCGA</t>
  </si>
  <si>
    <t>TAGTGTAGTACCAGAGCACGCCGA</t>
  </si>
  <si>
    <t>AAACTCGGCGTGCTCTGGTACTAC</t>
  </si>
  <si>
    <t>CAACAGGGCGTCCTGCGGCT</t>
  </si>
  <si>
    <t>TAGTCAACAGGGCGTCCTGCGGCT</t>
  </si>
  <si>
    <t>AAACAGCCGCAGGACGCCCTGTTG</t>
  </si>
  <si>
    <t>PLES_12911</t>
  </si>
  <si>
    <t>TCCCTGCCAGACGCGGACCT</t>
  </si>
  <si>
    <t>TAGTTCCCTGCCAGACGCGGACCT</t>
  </si>
  <si>
    <t>AAACAGGTCCGCGTCTGGCAGGGA</t>
  </si>
  <si>
    <t>GATGGCATCCACCGCAAGAC</t>
  </si>
  <si>
    <t>TAGTGATGGCATCCACCGCAAGAC</t>
  </si>
  <si>
    <t>AAACGTCTTGCGGTGGATGCCATC</t>
  </si>
  <si>
    <t>ACCGCCCCCACCGAGCAGCG</t>
  </si>
  <si>
    <t>TAGTACCGCCCCCACCGAGCAGCG</t>
  </si>
  <si>
    <t>AAACCGCTGCTCGGTGGGGGCGGT</t>
  </si>
  <si>
    <t>GGCACCGGCGGCGCGGTGGA</t>
  </si>
  <si>
    <t>TAGTGGCACCGGCGGCGCGGTGGA</t>
  </si>
  <si>
    <t>AAACTCCACCGCGCCGCCGGTGCC</t>
  </si>
  <si>
    <t>PLES_12921</t>
  </si>
  <si>
    <t>AGGGCAATGTACTTACGCAT</t>
  </si>
  <si>
    <t>TAGTAGGGCAATGTACTTACGCAT</t>
  </si>
  <si>
    <t>AAACATGCGTAAGTACATTGCCCT</t>
  </si>
  <si>
    <t>CCAGCAGGGATACGGCGGGG</t>
  </si>
  <si>
    <t>TAGTCCAGCAGGGATACGGCGGGG</t>
  </si>
  <si>
    <t>AAACCCCCGCCGTATCCCTGCTGG</t>
  </si>
  <si>
    <t>CAGGTTGGCGTTCGGCGGCG</t>
  </si>
  <si>
    <t>TAGTCAGGTTGGCGTTCGGCGGCG</t>
  </si>
  <si>
    <t>AAACCGCCGCCGAACGCCAACCTG</t>
  </si>
  <si>
    <t>GCAGCGCGGAGAAGTTGCTG</t>
  </si>
  <si>
    <t>TAGTGCAGCGCGGAGAAGTTGCTG</t>
  </si>
  <si>
    <t>AAACCAGCAACTTCTCCGCGCTGC</t>
  </si>
  <si>
    <t>PLES_12931</t>
  </si>
  <si>
    <t>CTCATCGCTTTTTGCTCCAT</t>
  </si>
  <si>
    <t>TAGTCTCATCGCTTTTTGCTCCAT</t>
  </si>
  <si>
    <t>AAACATGGAGCAAAAAGCGATGAG</t>
  </si>
  <si>
    <t>CTTGAGGCCACGCAGGGAAC</t>
  </si>
  <si>
    <t>TAGTCTTGAGGCCACGCAGGGAAC</t>
  </si>
  <si>
    <t>AAACGTTCCCTGCGTGGCCTCAAG</t>
  </si>
  <si>
    <t>GCTGCTGCCTACGGCCAGCA</t>
  </si>
  <si>
    <t>TAGTGCTGCTGCCTACGGCCAGCA</t>
  </si>
  <si>
    <t>AAACTGCTGGCCGTAGGCAGCAGC</t>
  </si>
  <si>
    <t>CTGCTCGGTCGGCGGGTTGC</t>
  </si>
  <si>
    <t>TAGTCTGCTCGGTCGGCGGGTTGC</t>
  </si>
  <si>
    <t>AAACGCAACCCGCCGACCGAGCAG</t>
  </si>
  <si>
    <t>PLES_12941</t>
  </si>
  <si>
    <t>GCCGGCCAGGGTTCCGATGG</t>
  </si>
  <si>
    <t>TAGTGCCGGCCAGGGTTCCGATGG</t>
  </si>
  <si>
    <t>AAACCCATCGGAACCCTGGCCGGC</t>
  </si>
  <si>
    <t>AGTCCATCGCTTCGATGCGC</t>
  </si>
  <si>
    <t>TAGTAGTCCATCGCTTCGATGCGC</t>
  </si>
  <si>
    <t>AAACGCGCATCGAAGCGATGGACT</t>
  </si>
  <si>
    <t>GGATCAGGCGTTCCTCGGTC</t>
  </si>
  <si>
    <t>TAGTGGATCAGGCGTTCCTCGGTC</t>
  </si>
  <si>
    <t>AAACGACCGAGGAACGCCTGATCC</t>
  </si>
  <si>
    <t>CACTGCCGGCTGGCGACCGA</t>
  </si>
  <si>
    <t>TAGTCACTGCCGGCTGGCGACCGA</t>
  </si>
  <si>
    <t>AAACTCGGTCGCCAGCCGGCAGTG</t>
  </si>
  <si>
    <t>PLES_12951</t>
  </si>
  <si>
    <t>GATGGTCTCCACCGGGCAAC</t>
  </si>
  <si>
    <t>TAGTGATGGTCTCCACCGGGCAAC</t>
  </si>
  <si>
    <t>AAACGTTGCCCGGTGGAGACCATC</t>
  </si>
  <si>
    <t>GGCCTTCGCGCTCGTAGTAG</t>
  </si>
  <si>
    <t>TAGTGGCCTTCGCGCTCGTAGTAG</t>
  </si>
  <si>
    <t>AAACCTACTACGAGCGCGAAGGCC</t>
  </si>
  <si>
    <t>TACGCGCGGGCTCGGGCAAC</t>
  </si>
  <si>
    <t>TAGTTACGCGCGGGCTCGGGCAAC</t>
  </si>
  <si>
    <t>AAACGTTGCCCGAGCCCGCGCGTA</t>
  </si>
  <si>
    <t>CAGGCGCTCGACATGCGCCA</t>
  </si>
  <si>
    <t>TAGTCAGGCGCTCGACATGCGCCA</t>
  </si>
  <si>
    <t>AAACTGGCGCATGTCGAGCGCCTG</t>
  </si>
  <si>
    <t>PLES_12961</t>
  </si>
  <si>
    <t>CCCAATGGCGGACAAGCTCA</t>
  </si>
  <si>
    <t>TAGTCCCAATGGCGGACAAGCTCA</t>
  </si>
  <si>
    <t>AAACTGAGCTTGTCCGCCATTGGG</t>
  </si>
  <si>
    <t>GCGGGCCATGCGGCCCTTGG</t>
  </si>
  <si>
    <t>TAGTGCGGGCCATGCGGCCCTTGG</t>
  </si>
  <si>
    <t>AAACCCAAGGGCCGCATGGCCCGC</t>
  </si>
  <si>
    <t>CGGCGCTTTCGACGTCCAGC</t>
  </si>
  <si>
    <t>TAGTCGGCGCTTTCGACGTCCAGC</t>
  </si>
  <si>
    <t>AAACGCTGGACGTCGAAAGCGCCG</t>
  </si>
  <si>
    <t>ACATCTCGTGCAGCGCGGCG</t>
  </si>
  <si>
    <t>TAGTACATCTCGTGCAGCGCGGCG</t>
  </si>
  <si>
    <t>AAACCGCCGCGCTGCACGAGATGT</t>
  </si>
  <si>
    <t>PLES_12971</t>
  </si>
  <si>
    <t>ppc</t>
  </si>
  <si>
    <t>CGCAGGCGCGCATCGATCTC</t>
  </si>
  <si>
    <t>TAGTCGCAGGCGCGCATCGATCTC</t>
  </si>
  <si>
    <t>AAACGAGATCGATGCGCGCCTGCG</t>
  </si>
  <si>
    <t>CGCCGAGCAATTCGCCCAGT</t>
  </si>
  <si>
    <t>TAGTCGCCGAGCAATTCGCCCAGT</t>
  </si>
  <si>
    <t>AAACACTGGGCGAATTGCTCGGCG</t>
  </si>
  <si>
    <t>ACCGCGGGCCGTACTGCTCG</t>
  </si>
  <si>
    <t>TAGTACCGCGGGCCGTACTGCTCG</t>
  </si>
  <si>
    <t>AAACCGAGCAGTACGGCCCGCGGT</t>
  </si>
  <si>
    <t>GGATCAGCTCGATCTTGTCG</t>
  </si>
  <si>
    <t>TAGTGGATCAGCTCGATCTTGTCG</t>
  </si>
  <si>
    <t>AAACCGACAAGATCGAGCTGATCC</t>
  </si>
  <si>
    <t>PLES_12981</t>
  </si>
  <si>
    <t>adk</t>
  </si>
  <si>
    <t>TGGGTGCCTTTGCCGGCACC</t>
  </si>
  <si>
    <t>TAGTTGGGTGCCTTTGCCGGCACC</t>
  </si>
  <si>
    <t>AAACGGTGCCGGCAAAGGCACCCA</t>
  </si>
  <si>
    <t>TCTCGGTGATGAACCGTGCC</t>
  </si>
  <si>
    <t>TAGTTCTCGGTGATGAACCGTGCC</t>
  </si>
  <si>
    <t>AAACGGCACGGTTCATCACCGAGA</t>
  </si>
  <si>
    <t>ATGTCGCCAGTGGAGATCTG</t>
  </si>
  <si>
    <t>TAGTATGTCGCCAGTGGAGATCTG</t>
  </si>
  <si>
    <t>AAACCAGATCTCCACTGGCGACAT</t>
  </si>
  <si>
    <t>CGGGCTGCCGGCCTTGACTG</t>
  </si>
  <si>
    <t>TAGTCGGGCTGCCGGCCTTGACTG</t>
  </si>
  <si>
    <t>AAACCAGTCAAGGCCGGCAGCCCG</t>
  </si>
  <si>
    <t>PLES_12991</t>
  </si>
  <si>
    <t>GGTATCCAGGGCCAACAGAG</t>
  </si>
  <si>
    <t>TAGTGGTATCCAGGGCCAACAGAG</t>
  </si>
  <si>
    <t>AAACCTCTGTTGGCCCTGGATACC</t>
  </si>
  <si>
    <t>GACGGAGCAGGCTTCGGTGG</t>
  </si>
  <si>
    <t>TAGTGACGGAGCAGGCTTCGGTGG</t>
  </si>
  <si>
    <t>AAACCCACCGAAGCCTGCTCCGTC</t>
  </si>
  <si>
    <t>CGCCCGCCCCTCGTGGAGCA</t>
  </si>
  <si>
    <t>TAGTCGCCCGCCCCTCGTGGAGCA</t>
  </si>
  <si>
    <t>AAACTGCTCCACGAGGGGCGGGCG</t>
  </si>
  <si>
    <t>GGTCGCGGACCATCGGCAGC</t>
  </si>
  <si>
    <t>TAGTGGTCGCGGACCATCGGCAGC</t>
  </si>
  <si>
    <t>AAACGCTGCCGATGGTCCGCGACC</t>
  </si>
  <si>
    <t>PLES_13001</t>
  </si>
  <si>
    <t>GCGCTCCAGCGGCAACGAAG</t>
  </si>
  <si>
    <t>TAGTGCGCTCCAGCGGCAACGAAG</t>
  </si>
  <si>
    <t>AAACCTTCGTTGCCGCTGGAGCGC</t>
  </si>
  <si>
    <t>CGTGACTGCGGAGCCCGGTC</t>
  </si>
  <si>
    <t>TAGTCGTGACTGCGGAGCCCGGTC</t>
  </si>
  <si>
    <t>AAACGACCGGGCTCCGCAGTCACG</t>
  </si>
  <si>
    <t>TCGCGCTGCACGTCGCGATA</t>
  </si>
  <si>
    <t>TAGTTCGCGCTGCACGTCGCGATA</t>
  </si>
  <si>
    <t>AAACTATCGCGACGTGCAGCGCGA</t>
  </si>
  <si>
    <t>TGGCTGCCGGAAACCGGCGC</t>
  </si>
  <si>
    <t>TAGTTGGCTGCCGGAAACCGGCGC</t>
  </si>
  <si>
    <t>AAACGCGCCGGTTTCCGGCAGCCA</t>
  </si>
  <si>
    <t>PLES_13011</t>
  </si>
  <si>
    <t>AAATAAGGAAGGGAAACCAC</t>
  </si>
  <si>
    <t>TAGTAAATAAGGAAGGGAAACCAC</t>
  </si>
  <si>
    <t>AAACGTGGTTTCCCTTCCTTATTT</t>
  </si>
  <si>
    <t>CGTTCCAGGATGGACAACCG</t>
  </si>
  <si>
    <t>TAGTCGTTCCAGGATGGACAACCG</t>
  </si>
  <si>
    <t>AAACCGGTTGTCCATCCTGGAACG</t>
  </si>
  <si>
    <t>CGGATAGAAGCTGCCGCGCC</t>
  </si>
  <si>
    <t>TAGTCGGATAGAAGCTGCCGCGCC</t>
  </si>
  <si>
    <t>AAACGGCGCGGCAGCTTCTATCCG</t>
  </si>
  <si>
    <t>TCGGCGGAACGCAATTCGCG</t>
  </si>
  <si>
    <t>TAGTTCGGCGGAACGCAATTCGCG</t>
  </si>
  <si>
    <t>AAACCGCGAATTGCGTTCCGCCGA</t>
  </si>
  <si>
    <t>PLES_13021</t>
  </si>
  <si>
    <t>GCGTTGGCGTTGGCTGGTCA</t>
  </si>
  <si>
    <t>TAGTGCGTTGGCGTTGGCTGGTCA</t>
  </si>
  <si>
    <t>AAACTGACCAGCCAACGCCAACGC</t>
  </si>
  <si>
    <t>GTGCAGGTCGCGGAAACGTT</t>
  </si>
  <si>
    <t>TAGTGTGCAGGTCGCGGAAACGTT</t>
  </si>
  <si>
    <t>AAACAACGTTTCCGCGACCTGCAC</t>
  </si>
  <si>
    <t>GGACCAGCATGCCGGGCCCC</t>
  </si>
  <si>
    <t>TAGTGGACCAGCATGCCGGGCCCC</t>
  </si>
  <si>
    <t>AAACGGGGCCCGGCATGCTGGTCC</t>
  </si>
  <si>
    <t>CGGCATCCCAGGGATTGGGC</t>
  </si>
  <si>
    <t>TAGTCGGCATCCCAGGGATTGGGC</t>
  </si>
  <si>
    <t>AAACGCCCAATCCCTGGGATGCCG</t>
  </si>
  <si>
    <t>PLES_13031</t>
  </si>
  <si>
    <t>AACCAGGCCAGGCGGCGCAC</t>
  </si>
  <si>
    <t>TAGTAACCAGGCCAGGCGGCGCAC</t>
  </si>
  <si>
    <t>AAACGTGCGCCGCCTGGCCTGGTT</t>
  </si>
  <si>
    <t>GCCCCCGCCAGCAGCAGTAA</t>
  </si>
  <si>
    <t>TAGTGCCCCCGCCAGCAGCAGTAA</t>
  </si>
  <si>
    <t>AAACTTACTGCTGCTGGCGGGGGC</t>
  </si>
  <si>
    <t>ATCGAACCACTGGTAGCGCA</t>
  </si>
  <si>
    <t>TAGTATCGAACCACTGGTAGCGCA</t>
  </si>
  <si>
    <t>AAACTGCGCTACCAGTGGTTCGAT</t>
  </si>
  <si>
    <t>AGCCAGGGATTCCAGCGCGC</t>
  </si>
  <si>
    <t>TAGTAGCCAGGGATTCCAGCGCGC</t>
  </si>
  <si>
    <t>AAACGCGCGCTGGAATCCCTGGCT</t>
  </si>
  <si>
    <t>PLES_13041</t>
  </si>
  <si>
    <t>AGGAGCGGCGGAATCGGTCA</t>
  </si>
  <si>
    <t>TAGTAGGAGCGGCGGAATCGGTCA</t>
  </si>
  <si>
    <t>AAACTGACCGATTCCGCCGCTCCT</t>
  </si>
  <si>
    <t>AGGGCTTGGACATGCAGGCG</t>
  </si>
  <si>
    <t>TAGTAGGGCTTGGACATGCAGGCG</t>
  </si>
  <si>
    <t>AAACCGCCTGCATGTCCAAGCCCT</t>
  </si>
  <si>
    <t>CCTCGGCGCAACCGGCGGAC</t>
  </si>
  <si>
    <t>TAGTCCTCGGCGCAACCGGCGGAC</t>
  </si>
  <si>
    <t>AAACGTCCGCCGGTTGCGCCGAGG</t>
  </si>
  <si>
    <t>ATCGACCCGCACCGGACCGG</t>
  </si>
  <si>
    <t>TAGTATCGACCCGCACCGGACCGG</t>
  </si>
  <si>
    <t>AAACCCGGTCCGGTGCGGGTCGAT</t>
  </si>
  <si>
    <t>PLES_13051</t>
  </si>
  <si>
    <t>CCGGCGAATCGGACAATCGA</t>
  </si>
  <si>
    <t>TAGTCCGGCGAATCGGACAATCGA</t>
  </si>
  <si>
    <t>AAACTCGATTGTCCGATTCGCCGG</t>
  </si>
  <si>
    <t>TGGCCCAGGGCAGGTGCGCC</t>
  </si>
  <si>
    <t>TAGTTGGCCCAGGGCAGGTGCGCC</t>
  </si>
  <si>
    <t>AAACGGCGCACCTGCCCTGGGCCA</t>
  </si>
  <si>
    <t>GACACCGGCACGCCCGTCGT</t>
  </si>
  <si>
    <t>TAGTGACACCGGCACGCCCGTCGT</t>
  </si>
  <si>
    <t>AAACACGACGGGCGTGCCGGTGTC</t>
  </si>
  <si>
    <t>GCTGCATCTCCAGCCAGTGG</t>
  </si>
  <si>
    <t>TAGTGCTGCATCTCCAGCCAGTGG</t>
  </si>
  <si>
    <t>AAACCCACTGGCTGGAGATGCAGC</t>
  </si>
  <si>
    <t>PLES_13061</t>
  </si>
  <si>
    <t>GCCGGGACCGACGGAGGAGG</t>
  </si>
  <si>
    <t>TAGTGCCGGGACCGACGGAGGAGG</t>
  </si>
  <si>
    <t>AAACCCTCCTCCGTCGGTCCCGGC</t>
  </si>
  <si>
    <t>GTTTGGCCGGGTCCTTGGGC</t>
  </si>
  <si>
    <t>TAGTGTTTGGCCGGGTCCTTGGGC</t>
  </si>
  <si>
    <t>AAACGCCCAAGGACCCGGCCAAAC</t>
  </si>
  <si>
    <t>GCGCTTGGCCGCCTCGAGAA</t>
  </si>
  <si>
    <t>TAGTGCGCTTGGCCGCCTCGAGAA</t>
  </si>
  <si>
    <t>AAACTTCTCGAGGCGGCCAAGCGC</t>
  </si>
  <si>
    <t>CGTAGCCGTTGCAGAGGAAC</t>
  </si>
  <si>
    <t>TAGTCGTAGCCGTTGCAGAGGAAC</t>
  </si>
  <si>
    <t>AAACGTTCCTCTGCAACGGCTACG</t>
  </si>
  <si>
    <t>PLES_13071</t>
  </si>
  <si>
    <t>GGGCGACGAGCGGGATATGG</t>
  </si>
  <si>
    <t>TAGTGGGCGACGAGCGGGATATGG</t>
  </si>
  <si>
    <t>AAACCCATATCCCGCTCGTCGCCC</t>
  </si>
  <si>
    <t>CAGGGAGGAAAACAGGGACA</t>
  </si>
  <si>
    <t>TAGTCAGGGAGGAAAACAGGGACA</t>
  </si>
  <si>
    <t>AAACTGTCCCTGTTTTCCTCCCTG</t>
  </si>
  <si>
    <t>CGGCGGCGTGCCGTTGCCGC</t>
  </si>
  <si>
    <t>TAGTCGGCGGCGTGCCGTTGCCGC</t>
  </si>
  <si>
    <t>AAACGCGGCAACGGCACGCCGCCG</t>
  </si>
  <si>
    <t>ATCGCCGGACGCGCCGCGGC</t>
  </si>
  <si>
    <t>TAGTATCGCCGGACGCGCCGCGGC</t>
  </si>
  <si>
    <t>AAACGCCGCGGCGCGTCCGGCGAT</t>
  </si>
  <si>
    <t>PLES_13081</t>
  </si>
  <si>
    <t>CGCCCAGGCGGAAAGGTTGA</t>
  </si>
  <si>
    <t>TAGTCGCCCAGGCGGAAAGGTTGA</t>
  </si>
  <si>
    <t>AAACTCAACCTTTCCGCCTGGGCG</t>
  </si>
  <si>
    <t>TCATCAGGTACAGGACGATC</t>
  </si>
  <si>
    <t>TAGTTCATCAGGTACAGGACGATC</t>
  </si>
  <si>
    <t>AAACGATCGTCCTGTACCTGATGA</t>
  </si>
  <si>
    <t>GCGCGCCGACCGCGCCAAGC</t>
  </si>
  <si>
    <t>TAGTGCGCGCCGACCGCGCCAAGC</t>
  </si>
  <si>
    <t>AAACGCTTGGCGCGGTCGGCGCGC</t>
  </si>
  <si>
    <t>TGGCCTTGAAGGTGAACGGC</t>
  </si>
  <si>
    <t>TAGTTGGCCTTGAAGGTGAACGGC</t>
  </si>
  <si>
    <t>AAACGCCGTTCACCTTCAAGGCCA</t>
  </si>
  <si>
    <t>PLES_13091</t>
  </si>
  <si>
    <t>CGGCGCAGAGGGCAGTGAGT</t>
  </si>
  <si>
    <t>TAGTCGGCGCAGAGGGCAGTGAGT</t>
  </si>
  <si>
    <t>AAACACTCACTGCCCTCTGCGCCG</t>
  </si>
  <si>
    <t>GTTGGCCGAGAGTAGCAGGC</t>
  </si>
  <si>
    <t>TAGTGTTGGCCGAGAGTAGCAGGC</t>
  </si>
  <si>
    <t>AAACGCCTGCTACTCTCGGCCAAC</t>
  </si>
  <si>
    <t>CGACAGGTCGGCGAGGGACA</t>
  </si>
  <si>
    <t>TAGTCGACAGGTCGGCGAGGGACA</t>
  </si>
  <si>
    <t>AAACTGTCCCTCGCCGACCTGTCG</t>
  </si>
  <si>
    <t>CAGGGCGTCCTTCAGGCCGC</t>
  </si>
  <si>
    <t>TAGTCAGGGCGTCCTTCAGGCCGC</t>
  </si>
  <si>
    <t>AAACGCGGCCTGAAGGACGCCCTG</t>
  </si>
  <si>
    <t>PLES_13101</t>
  </si>
  <si>
    <t>AGCAATGGCAGTTTTTTCAT</t>
  </si>
  <si>
    <t>TAGTAGCAATGGCAGTTTTTTCAT</t>
  </si>
  <si>
    <t>AAACATGAAAAAACTGCCATTGCT</t>
  </si>
  <si>
    <t>GCAGCCGGCGAGAATGCTGG</t>
  </si>
  <si>
    <t>TAGTGCAGCCGGCGAGAATGCTGG</t>
  </si>
  <si>
    <t>AAACCCAGCATTCTCGCCGGCTGC</t>
  </si>
  <si>
    <t>GGCGTTCGAAGTCGATTGCT</t>
  </si>
  <si>
    <t>TAGTGGCGTTCGAAGTCGATTGCT</t>
  </si>
  <si>
    <t>AAACAGCAATCGACTTCGAACGCC</t>
  </si>
  <si>
    <t>GAAGACCTCACCATCGAAGC</t>
  </si>
  <si>
    <t>TAGTGAAGACCTCACCATCGAAGC</t>
  </si>
  <si>
    <t>AAACGCTTCGATGGTGAGGTCTTC</t>
  </si>
  <si>
    <t>PLES_13111</t>
  </si>
  <si>
    <t>plsB</t>
  </si>
  <si>
    <t>AAGCGGCGGAAAGGGTAGCG</t>
  </si>
  <si>
    <t>TAGTAAGCGGCGGAAAGGGTAGCG</t>
  </si>
  <si>
    <t>AAACCGCTACCCTTTCCGCCGCTT</t>
  </si>
  <si>
    <t>AGAGGTACAGCAGGCGGCGC</t>
  </si>
  <si>
    <t>TAGTAGAGGTACAGCAGGCGGCGC</t>
  </si>
  <si>
    <t>AAACGCGCCGCCTGCTGTACCTCT</t>
  </si>
  <si>
    <t>GGTGAAGGCCGATTGGTTGA</t>
  </si>
  <si>
    <t>TAGTGGTGAAGGCCGATTGGTTGA</t>
  </si>
  <si>
    <t>AAACTCAACCAATCGGCCTTCACC</t>
  </si>
  <si>
    <t>CTTGCTGCGGTCGATCTTCA</t>
  </si>
  <si>
    <t>TAGTCTTGCTGCGGTCGATCTTCA</t>
  </si>
  <si>
    <t>AAACTGAAGATCGACCGCAGCAAG</t>
  </si>
  <si>
    <t>PLES_13121</t>
  </si>
  <si>
    <t>GAGGTTTCTTGTTTCGATCA</t>
  </si>
  <si>
    <t>TAGTGAGGTTTCTTGTTTCGATCA</t>
  </si>
  <si>
    <t>AAACTGATCGAAACAAGAAACCTC</t>
  </si>
  <si>
    <t>CCGTCTCCACCTGGAAGGAC</t>
  </si>
  <si>
    <t>TAGTCCGTCTCCACCTGGAAGGAC</t>
  </si>
  <si>
    <t>AAACGTCCTTCCAGGTGGAGACGG</t>
  </si>
  <si>
    <t>CGGTGCCGGCGCAGGGCGCC</t>
  </si>
  <si>
    <t>TAGTCGGTGCCGGCGCAGGGCGCC</t>
  </si>
  <si>
    <t>AAACGGCGCCCTGCGCCGGCACCG</t>
  </si>
  <si>
    <t>GTCGAAGCCGAAAATGCTCG</t>
  </si>
  <si>
    <t>TAGTGTCGAAGCCGAAAATGCTCG</t>
  </si>
  <si>
    <t>AAACCGAGCATTTTCGGCTTCGAC</t>
  </si>
  <si>
    <t>PLES_13131</t>
  </si>
  <si>
    <t>AGCTCGCGCTTGAAGATCAC</t>
  </si>
  <si>
    <t>TAGTAGCTCGCGCTTGAAGATCAC</t>
  </si>
  <si>
    <t>AAACGTGATCTTCAAGCGCGAGCT</t>
  </si>
  <si>
    <t>GAAGATCACGATGAACACAT</t>
  </si>
  <si>
    <t>TAGTGAAGATCACGATGAACACAT</t>
  </si>
  <si>
    <t>AAACATGTGTTCATCGTGATCTTC</t>
  </si>
  <si>
    <t>TGAACACGCCCGCCAGGACC</t>
  </si>
  <si>
    <t>TAGTTGAACACGCCCGCCAGGACC</t>
  </si>
  <si>
    <t>AAACGGTCCTGGCGGGCGTGTTCA</t>
  </si>
  <si>
    <t>CCAGGTCGGCCTGGTTGCGT</t>
  </si>
  <si>
    <t>TAGTCCAGGTCGGCCTGGTTGCGT</t>
  </si>
  <si>
    <t>AAACACGCAACCAGGCCGACCTGG</t>
  </si>
  <si>
    <t>PLES_13141</t>
  </si>
  <si>
    <t>CAGCAACAGCCCGGCGCCAG</t>
  </si>
  <si>
    <t>TAGTCAGCAACAGCCCGGCGCCAG</t>
  </si>
  <si>
    <t>AAACCTGGCGCCGGGCTGTTGCTG</t>
  </si>
  <si>
    <t>CGGAGACCATGTTGAAGGCC</t>
  </si>
  <si>
    <t>TAGTCGGAGACCATGTTGAAGGCC</t>
  </si>
  <si>
    <t>AAACGGCCTTCAACATGGTCTCCG</t>
  </si>
  <si>
    <t>GCCGCGCGCCGCTGAACAGC</t>
  </si>
  <si>
    <t>TAGTGCCGCGCGCCGCTGAACAGC</t>
  </si>
  <si>
    <t>AAACGCTGTTCAGCGGCGCGCGGC</t>
  </si>
  <si>
    <t>TGTAGAGCTTCTGCTCGGTC</t>
  </si>
  <si>
    <t>TAGTTGTAGAGCTTCTGCTCGGTC</t>
  </si>
  <si>
    <t>AAACGACCGAGCAGAAGCTCTACA</t>
  </si>
  <si>
    <t>PLES_13151</t>
  </si>
  <si>
    <t>CTGCAGCCAGGCGAAGGTTC</t>
  </si>
  <si>
    <t>TAGTCTGCAGCCAGGCGAAGGTTC</t>
  </si>
  <si>
    <t>AAACGAACCTTCGCCTGGCTGCAG</t>
  </si>
  <si>
    <t>CGCCGGCAAGGCAGGTACCT</t>
  </si>
  <si>
    <t>TAGTCGCCGGCAAGGCAGGTACCT</t>
  </si>
  <si>
    <t>AAACAGGTACCTGCCTTGCCGGCG</t>
  </si>
  <si>
    <t>AGCGTCGCGCTGTCCAGCTC</t>
  </si>
  <si>
    <t>TAGTAGCGTCGCGCTGTCCAGCTC</t>
  </si>
  <si>
    <t>AAACGAGCTGGACAGCGCGACGCT</t>
  </si>
  <si>
    <t>CGTCGGCAAACTGCATGTGC</t>
  </si>
  <si>
    <t>TAGTCGTCGGCAAACTGCATGTGC</t>
  </si>
  <si>
    <t>AAACGCACATGCAGTTTGCCGACG</t>
  </si>
  <si>
    <t>PLES_13161</t>
  </si>
  <si>
    <t>GGGCCTGTTCGGGGAGAACC</t>
  </si>
  <si>
    <t>TAGTGGGCCTGTTCGGGGAGAACC</t>
  </si>
  <si>
    <t>AAACGGTTCTCCCCGAACAGGCCC</t>
  </si>
  <si>
    <t>GAAGGCGTCCAGTGCCTCCT</t>
  </si>
  <si>
    <t>TAGTGAAGGCGTCCAGTGCCTCCT</t>
  </si>
  <si>
    <t>AAACAGGAGGCACTGGACGCCTTC</t>
  </si>
  <si>
    <t>CGCACGCTGTTCCCAACTGG</t>
  </si>
  <si>
    <t>TAGTCGCACGCTGTTCCCAACTGG</t>
  </si>
  <si>
    <t>AAACCCAGTTGGGAACAGCGTGCG</t>
  </si>
  <si>
    <t>TGGCGTTCGTGTTCCGTGAG</t>
  </si>
  <si>
    <t>TAGTTGGCGTTCGTGTTCCGTGAG</t>
  </si>
  <si>
    <t>AAACCTCACGGAACACGAACGCCA</t>
  </si>
  <si>
    <t>PLES_13171</t>
  </si>
  <si>
    <t>CCAGGGAGACGGCAGGGACA</t>
  </si>
  <si>
    <t>TAGTCCAGGGAGACGGCAGGGACA</t>
  </si>
  <si>
    <t>AAACTGTCCCTGCCGTCTCCCTGG</t>
  </si>
  <si>
    <t>GGCGGAAAAGGCCGGAAAGT</t>
  </si>
  <si>
    <t>TAGTGGCGGAAAAGGCCGGAAAGT</t>
  </si>
  <si>
    <t>AAACACTTTCCGGCCTTTTCCGCC</t>
  </si>
  <si>
    <t>GGTCAGGCCTTCCGCGGCGA</t>
  </si>
  <si>
    <t>TAGTGGTCAGGCCTTCCGCGGCGA</t>
  </si>
  <si>
    <t>AAACTCGCCGCGGAAGGCCTGACC</t>
  </si>
  <si>
    <t>CTGTGGCTTCTGGGCGGTGG</t>
  </si>
  <si>
    <t>TAGTCTGTGGCTTCTGGGCGGTGG</t>
  </si>
  <si>
    <t>AAACCCACCGCCCAGAAGCCACAG</t>
  </si>
  <si>
    <t>PLES_13181</t>
  </si>
  <si>
    <t>dapD</t>
  </si>
  <si>
    <t>GCCGAAGGCCAGGCTGAACA</t>
  </si>
  <si>
    <t>TAGTGCCGAAGGCCAGGCTGAACA</t>
  </si>
  <si>
    <t>AAACTGTTCAGCCTGGCCTTCGGC</t>
  </si>
  <si>
    <t>GCCAGGCTTCCTGGCGGTTC</t>
  </si>
  <si>
    <t>TAGTGCCAGGCTTCCTGGCGGTTC</t>
  </si>
  <si>
    <t>AAACGAACCGCCAGGAAGCCTGGC</t>
  </si>
  <si>
    <t>TCGCTCGAAGGCTTGAGCAG</t>
  </si>
  <si>
    <t>TAGTTCGCTCGAAGGCTTGAGCAG</t>
  </si>
  <si>
    <t>AAACCTGCTCAAGCCTTCGAGCGA</t>
  </si>
  <si>
    <t>GCCAAGGATCGGTGCGACGG</t>
  </si>
  <si>
    <t>TAGTGCCAAGGATCGGTGCGACGG</t>
  </si>
  <si>
    <t>AAACCCGTCGCACCGATCCTTGGC</t>
  </si>
  <si>
    <t>PLES_13191</t>
  </si>
  <si>
    <t>GGCGGGTACGAACAGGGCCC</t>
  </si>
  <si>
    <t>TAGTGGCGGGTACGAACAGGGCCC</t>
  </si>
  <si>
    <t>AAACGGGCCCTGTTCGTACCCGCC</t>
  </si>
  <si>
    <t>TCGGCCCCGGCGCCAGGTTG</t>
  </si>
  <si>
    <t>TAGTTCGGCCCCGGCGCCAGGTTG</t>
  </si>
  <si>
    <t>AAACCAACCTGGCGCCGGGGCCGA</t>
  </si>
  <si>
    <t>GGTGGCGAAACCGTGCCGGG</t>
  </si>
  <si>
    <t>TAGTGGTGGCGAAACCGTGCCGGG</t>
  </si>
  <si>
    <t>AAACCCCGGCACGGTTTCGCCACC</t>
  </si>
  <si>
    <t>TGCCAGCAGGCGCCCGCCGC</t>
  </si>
  <si>
    <t>TAGTTGCCAGCAGGCGCCCGCCGC</t>
  </si>
  <si>
    <t>AAACGCGGCGGGCGCCTGCTGGCA</t>
  </si>
  <si>
    <t>PLES_13201</t>
  </si>
  <si>
    <t>AGCCTTCTTCATGGTGTCGC</t>
  </si>
  <si>
    <t>TAGTAGCCTTCTTCATGGTGTCGC</t>
  </si>
  <si>
    <t>AAACGCGACACCATGAAGAAGGCT</t>
  </si>
  <si>
    <t>GCTCCGCGCACCAGCGCCGC</t>
  </si>
  <si>
    <t>TAGTGCTCCGCGCACCAGCGCCGC</t>
  </si>
  <si>
    <t>AAACGCGGCGCTGGTGCGCGGAGC</t>
  </si>
  <si>
    <t>AGGTGGTGCCGGCGCGGTTG</t>
  </si>
  <si>
    <t>TAGTAGGTGGTGCCGGCGCGGTTG</t>
  </si>
  <si>
    <t>AAACCAACCGCGCCGGCACCACCT</t>
  </si>
  <si>
    <t>CGCTTCGTCGAGCTTGCGGA</t>
  </si>
  <si>
    <t>TAGTCGCTTCGTCGAGCTTGCGGA</t>
  </si>
  <si>
    <t>AAACTCCGCAAGCTCGACGAAGCG</t>
  </si>
  <si>
    <t>PLES_13211</t>
  </si>
  <si>
    <t>TCTTGTACAGGTTTGGGGGG</t>
  </si>
  <si>
    <t>TAGTTCTTGTACAGGTTTGGGGGG</t>
  </si>
  <si>
    <t>AAACCCCCCCAAACCTGTACAAGA</t>
  </si>
  <si>
    <t>TGGATCCCGATAGGCGTAGT</t>
  </si>
  <si>
    <t>TAGTTGGATCCCGATAGGCGTAGT</t>
  </si>
  <si>
    <t>AAACACTACGCCTATCGGGATCCA</t>
  </si>
  <si>
    <t>CCGAACATCCGGCCGCTTAC</t>
  </si>
  <si>
    <t>TAGTCCGAACATCCGGCCGCTTAC</t>
  </si>
  <si>
    <t>AAACGTAAGCGGCCGGATGTTCGG</t>
  </si>
  <si>
    <t>CGCGGGCCTTGTCCTTTCCC</t>
  </si>
  <si>
    <t>TAGTCGCGGGCCTTGTCCTTTCCC</t>
  </si>
  <si>
    <t>AAACGGGAAAGGACAAGGCCCGCG</t>
  </si>
  <si>
    <t>PLES_13221</t>
  </si>
  <si>
    <t>TCTAGGGTTACGAGTTTCAT</t>
  </si>
  <si>
    <t>TAGTTCTAGGGTTACGAGTTTCAT</t>
  </si>
  <si>
    <t>AAACATGAAACTCGTAACCCTAGA</t>
  </si>
  <si>
    <t>CGGAGGGTGTTGATACTCGG</t>
  </si>
  <si>
    <t>TAGTCGGAGGGTGTTGATACTCGG</t>
  </si>
  <si>
    <t>AAACCCGAGTATCAACACCCTCCG</t>
  </si>
  <si>
    <t>AGCCATCCCTTGCCCACCTG</t>
  </si>
  <si>
    <t>TAGTAGCCATCCCTTGCCCACCTG</t>
  </si>
  <si>
    <t>AAACCAGGTGGGCAAGGGATGGCT</t>
  </si>
  <si>
    <t>GACCATGCTTTACGGGAGCA</t>
  </si>
  <si>
    <t>TAGTGACCATGCTTTACGGGAGCA</t>
  </si>
  <si>
    <t>AAACTGCTCCCGTAAAGCATGGTC</t>
  </si>
  <si>
    <t>PLES_13231</t>
  </si>
  <si>
    <t>GCATATTCAATCCGGGTAGT</t>
  </si>
  <si>
    <t>TAGTGCATATTCAATCCGGGTAGT</t>
  </si>
  <si>
    <t>AAACACTACCCGGATTGAATATGC</t>
  </si>
  <si>
    <t>ATGCCGGCGCGGCGGGCGGA</t>
  </si>
  <si>
    <t>TAGTATGCCGGCGCGGCGGGCGGA</t>
  </si>
  <si>
    <t>AAACTCCGCCCGCCGCGCCGGCAT</t>
  </si>
  <si>
    <t>GGTGCGGTAGTAGCGGAGGC</t>
  </si>
  <si>
    <t>TAGTGGTGCGGTAGTAGCGGAGGC</t>
  </si>
  <si>
    <t>AAACGCCTCCGCTACTACCGCACC</t>
  </si>
  <si>
    <t>GAGCCAGTTGTAAGCCGACG</t>
  </si>
  <si>
    <t>TAGTGAGCCAGTTGTAAGCCGACG</t>
  </si>
  <si>
    <t>AAACCGTCGGCTTACAACTGGCTC</t>
  </si>
  <si>
    <t>PLES_13241</t>
  </si>
  <si>
    <t>CATAGCCTGGCCAGTCCTGA</t>
  </si>
  <si>
    <t>TAGTCATAGCCTGGCCAGTCCTGA</t>
  </si>
  <si>
    <t>AAACTCAGGACTGGCCAGGCTATG</t>
  </si>
  <si>
    <t>CTGACCACCACATGGCCCGC</t>
  </si>
  <si>
    <t>TAGTCTGACCACCACATGGCCCGC</t>
  </si>
  <si>
    <t>AAACGCGGGCCATGTGGTGGTCAG</t>
  </si>
  <si>
    <t>TCCTTCCTGCTCGCTCAGCA</t>
  </si>
  <si>
    <t>TAGTTCCTTCCTGCTCGCTCAGCA</t>
  </si>
  <si>
    <t>AAACTGCTGAGCGAGCAGGAAGGA</t>
  </si>
  <si>
    <t>PLES_13251</t>
  </si>
  <si>
    <t>CTGAACCATGGGGCGGATCA</t>
  </si>
  <si>
    <t>TAGTCTGAACCATGGGGCGGATCA</t>
  </si>
  <si>
    <t>AAACTGATCCGCCCCATGGTTCAG</t>
  </si>
  <si>
    <t>AGATATCGAACAACTGGGCC</t>
  </si>
  <si>
    <t>TAGTAGATATCGAACAACTGGGCC</t>
  </si>
  <si>
    <t>AAACGGCCCAGTTGTTCGATATCT</t>
  </si>
  <si>
    <t>CAGACGGAACTTGTTCGCCC</t>
  </si>
  <si>
    <t>TAGTCAGACGGAACTTGTTCGCCC</t>
  </si>
  <si>
    <t>AAACGGGCGAACAAGTTCCGTCTG</t>
  </si>
  <si>
    <t>CATGACCTACCTCCTTGCTG</t>
  </si>
  <si>
    <t>TAGTCATGACCTACCTCCTTGCTG</t>
  </si>
  <si>
    <t>AAACCAGCAAGGAGGTAGGTCATG</t>
  </si>
  <si>
    <t>PLES_13361</t>
  </si>
  <si>
    <t>CGCATCCCCAGGCGATCGGT</t>
  </si>
  <si>
    <t>TAGTCGCATCCCCAGGCGATCGGT</t>
  </si>
  <si>
    <t>AAACACCGATCGCCTGGGGATGCG</t>
  </si>
  <si>
    <t>CTTCGGTGAGTTGATCATCG</t>
  </si>
  <si>
    <t>TAGTCTTCGGTGAGTTGATCATCG</t>
  </si>
  <si>
    <t>AAACCGATGATCAACTCACCGAAG</t>
  </si>
  <si>
    <t>CCGCCGGGTCACTGTCTAGC</t>
  </si>
  <si>
    <t>TAGTCCGCCGGGTCACTGTCTAGC</t>
  </si>
  <si>
    <t>AAACGCTAGACAGTGACCCGGCGG</t>
  </si>
  <si>
    <t>TGCCGTCGTCGTTGAACACC</t>
  </si>
  <si>
    <t>TAGTTGCCGTCGTCGTTGAACACC</t>
  </si>
  <si>
    <t>AAACGGTGTTCAACGACGACGGCA</t>
  </si>
  <si>
    <t>PLES_13371</t>
  </si>
  <si>
    <t>GGAGACTTGGGCGTGCGCTT</t>
  </si>
  <si>
    <t>TAGTGGAGACTTGGGCGTGCGCTT</t>
  </si>
  <si>
    <t>AAACAAGCGCACGCCCAAGTCTCC</t>
  </si>
  <si>
    <t>CACCTCTTGCTTTGAGCCAG</t>
  </si>
  <si>
    <t>TAGTCACCTCTTGCTTTGAGCCAG</t>
  </si>
  <si>
    <t>AAACCTGGCTCAAAGCAAGAGGTG</t>
  </si>
  <si>
    <t>GGCGAATGGAAATCAGTTGG</t>
  </si>
  <si>
    <t>TAGTGGCGAATGGAAATCAGTTGG</t>
  </si>
  <si>
    <t>AAACCCAACTGATTTCCATTCGCC</t>
  </si>
  <si>
    <t>CGTTTACTAATTGCTTTTGT</t>
  </si>
  <si>
    <t>TAGTCGTTTACTAATTGCTTTTGT</t>
  </si>
  <si>
    <t>AAACACAAAAGCAATTAGTAAACG</t>
  </si>
  <si>
    <t>PLES_13381</t>
  </si>
  <si>
    <t>GTGTGAGCGCGTTCGCGCGG</t>
  </si>
  <si>
    <t>TAGTGTGTGAGCGCGTTCGCGCGG</t>
  </si>
  <si>
    <t>AAACCCGCGCGAACGCGCTCACAC</t>
  </si>
  <si>
    <t>GACTGTGCCGCCTTCCTTTT</t>
  </si>
  <si>
    <t>TAGTGACTGTGCCGCCTTCCTTTT</t>
  </si>
  <si>
    <t>AAACAAAAGGAAGGCGGCACAGTC</t>
  </si>
  <si>
    <t>ATCAAGCGGCTAACCTGGGT</t>
  </si>
  <si>
    <t>TAGTATCAAGCGGCTAACCTGGGT</t>
  </si>
  <si>
    <t>AAACACCCAGGTTAGCCGCTTGAT</t>
  </si>
  <si>
    <t>CTGTTGCCGATGTTCTTGGT</t>
  </si>
  <si>
    <t>TAGTCTGTTGCCGATGTTCTTGGT</t>
  </si>
  <si>
    <t>AAACACCAAGAACATCGGCAACAG</t>
  </si>
  <si>
    <t>PLES_13391</t>
  </si>
  <si>
    <t>TCGTCAGGACCGTGCCTTGT</t>
  </si>
  <si>
    <t>TAGTTCGTCAGGACCGTGCCTTGT</t>
  </si>
  <si>
    <t>AAACACAAGGCACGGTCCTGACGA</t>
  </si>
  <si>
    <t>GACGTTCTTGTGCTTCTTGC</t>
  </si>
  <si>
    <t>TAGTGACGTTCTTGTGCTTCTTGC</t>
  </si>
  <si>
    <t>AAACGCAAGAAGCACAAGAACGTC</t>
  </si>
  <si>
    <t>AGTCGAGGTCTTCCCGGACA</t>
  </si>
  <si>
    <t>TAGTAGTCGAGGTCTTCCCGGACA</t>
  </si>
  <si>
    <t>AAACTGTCCGGGAAGACCTCGACT</t>
  </si>
  <si>
    <t>GAAATTCTCGGTGTACCCGC</t>
  </si>
  <si>
    <t>TAGTGAAATTCTCGGTGTACCCGC</t>
  </si>
  <si>
    <t>AAACGCGGGTACACCGAGAATTTC</t>
  </si>
  <si>
    <t>PLES_13401</t>
  </si>
  <si>
    <t>GACATGATGATCGTGCTCAT</t>
  </si>
  <si>
    <t>TAGTGACATGATGATCGTGCTCAT</t>
  </si>
  <si>
    <t>AAACATGAGCACGATCATCATGTC</t>
  </si>
  <si>
    <t>CATTCCCTGGAGAGGCCAGC</t>
  </si>
  <si>
    <t>TAGTCATTCCCTGGAGAGGCCAGC</t>
  </si>
  <si>
    <t>AAACGCTGGCCTCTCCAGGGAATG</t>
  </si>
  <si>
    <t>TCAGTACCGCCTTCTGCGCG</t>
  </si>
  <si>
    <t>TAGTTCAGTACCGCCTTCTGCGCG</t>
  </si>
  <si>
    <t>AAACCGCGCAGAAGGCGGTACTGA</t>
  </si>
  <si>
    <t>ACACCCCTTGGTCGTTCGCC</t>
  </si>
  <si>
    <t>TAGTACACCCCTTGGTCGTTCGCC</t>
  </si>
  <si>
    <t>AAACGGCGAACGACCAAGGGGTGT</t>
  </si>
  <si>
    <t>PLES_13411</t>
  </si>
  <si>
    <t>AGCAGTCGCCACCAGCGCGG</t>
  </si>
  <si>
    <t>TAGTAGCAGTCGCCACCAGCGCGG</t>
  </si>
  <si>
    <t>AAACCCGCGCTGGTGGCGACTGCT</t>
  </si>
  <si>
    <t>CGGCATTGGCACTCATCTCC</t>
  </si>
  <si>
    <t>TAGTCGGCATTGGCACTCATCTCC</t>
  </si>
  <si>
    <t>AAACGGAGATGAGTGCCAATGCCG</t>
  </si>
  <si>
    <t>ATCCTTGGCCATCAGCTTCG</t>
  </si>
  <si>
    <t>TAGTATCCTTGGCCATCAGCTTCG</t>
  </si>
  <si>
    <t>AAACCGAAGCTGATGGCCAAGGAT</t>
  </si>
  <si>
    <t>GCGCTGCGGATCGCCTCCCC</t>
  </si>
  <si>
    <t>TAGTGCGCTGCGGATCGCCTCCCC</t>
  </si>
  <si>
    <t>AAACGGGGAGGCGATCCGCAGCGC</t>
  </si>
  <si>
    <t>PLES_13421</t>
  </si>
  <si>
    <t>ACTGCGCACTTCTTCGGCCG</t>
  </si>
  <si>
    <t>TAGTACTGCGCACTTCTTCGGCCG</t>
  </si>
  <si>
    <t>AAACCGGCCGAAGAAGTGCGCAGT</t>
  </si>
  <si>
    <t>ACGACTTCACCGGGACGAAG</t>
  </si>
  <si>
    <t>TAGTACGACTTCACCGGGACGAAG</t>
  </si>
  <si>
    <t>AAACCTTCGTCCCGGTGAAGTCGT</t>
  </si>
  <si>
    <t>CGATGACGATGCCGCACTCA</t>
  </si>
  <si>
    <t>TAGTCGATGACGATGCCGCACTCA</t>
  </si>
  <si>
    <t>AAACTGAGTGCGGCATCGTCATCG</t>
  </si>
  <si>
    <t>GCGCCGCTCGCGTTGCTGAA</t>
  </si>
  <si>
    <t>TAGTGCGCCGCTCGCGTTGCTGAA</t>
  </si>
  <si>
    <t>AAACTTCAGCAACGCGAGCGGCGC</t>
  </si>
  <si>
    <t>PLES_13431</t>
  </si>
  <si>
    <t>GCCGCGAGGCGTGCCATTGT</t>
  </si>
  <si>
    <t>TAGTGCCGCGAGGCGTGCCATTGT</t>
  </si>
  <si>
    <t>AAACACAATGGCACGCCTCGCGGC</t>
  </si>
  <si>
    <t>CGTTTCATCAGCGCCAGCAT</t>
  </si>
  <si>
    <t>TAGTCGTTTCATCAGCGCCAGCAT</t>
  </si>
  <si>
    <t>AAACATGCTGGCGCTGATGAAACG</t>
  </si>
  <si>
    <t>CAAACCGTTTTTCGTTCGCC</t>
  </si>
  <si>
    <t>TAGTCAAACCGTTTTTCGTTCGCC</t>
  </si>
  <si>
    <t>AAACGGCGAACGAAAAACGGTTTG</t>
  </si>
  <si>
    <t>CCGATCATCACTGATGCAGG</t>
  </si>
  <si>
    <t>TAGTCCGATCATCACTGATGCAGG</t>
  </si>
  <si>
    <t>AAACCCTGCATCAGTGATGATCGG</t>
  </si>
  <si>
    <t>PLES_13441</t>
  </si>
  <si>
    <t>ACGGATTGCATAGTCGTACA</t>
  </si>
  <si>
    <t>TAGTACGGATTGCATAGTCGTACA</t>
  </si>
  <si>
    <t>AAACTGTACGACTATGCAATCCGT</t>
  </si>
  <si>
    <t>CTGCAGAAAACGGCAACGCC</t>
  </si>
  <si>
    <t>TAGTCTGCAGAAAACGGCAACGCC</t>
  </si>
  <si>
    <t>AAACGGCGTTGCCGTTTTCTGCAG</t>
  </si>
  <si>
    <t>TCGCCATAGCTGTTCAGCTC</t>
  </si>
  <si>
    <t>TAGTTCGCCATAGCTGTTCAGCTC</t>
  </si>
  <si>
    <t>AAACGAGCTGAACAGCTATGGCGA</t>
  </si>
  <si>
    <t>CGACTGCCTCGCCGATTGCG</t>
  </si>
  <si>
    <t>TAGTCGACTGCCTCGCCGATTGCG</t>
  </si>
  <si>
    <t>AAACCGCAATCGGCGAGGCAGTCG</t>
  </si>
  <si>
    <t>PLES_13451</t>
  </si>
  <si>
    <t>GGCTTCGAAGGTCACCCCTT</t>
  </si>
  <si>
    <t>TAGTGGCTTCGAAGGTCACCCCTT</t>
  </si>
  <si>
    <t>AAACAAGGGGTGACCTTCGAAGCC</t>
  </si>
  <si>
    <t>CTTGAAGTGGCTCCCTTTGC</t>
  </si>
  <si>
    <t>TAGTCTTGAAGTGGCTCCCTTTGC</t>
  </si>
  <si>
    <t>AAACGCAAAGGGAGCCACTTCAAG</t>
  </si>
  <si>
    <t>GGTCTGTTTGCCGTTCGGGG</t>
  </si>
  <si>
    <t>TAGTGGTCTGTTTGCCGTTCGGGG</t>
  </si>
  <si>
    <t>AAACCCCCGAACGGCAAACAGACC</t>
  </si>
  <si>
    <t>AGCTCCGTGGTCCGCGAAGG</t>
  </si>
  <si>
    <t>TAGTAGCTCCGTGGTCCGCGAAGG</t>
  </si>
  <si>
    <t>AAACCCTTCGCGGACCACGGAGCT</t>
  </si>
  <si>
    <t>PLES_13461</t>
  </si>
  <si>
    <t>TCTGTGAGTGGGTGCGGGCA</t>
  </si>
  <si>
    <t>TAGTTCTGTGAGTGGGTGCGGGCA</t>
  </si>
  <si>
    <t>AAACTGCCCGCACCCACTCACAGA</t>
  </si>
  <si>
    <t>GAAAAACCCCGCGTGAGGCG</t>
  </si>
  <si>
    <t>TAGTGAAAAACCCCGCGTGAGGCG</t>
  </si>
  <si>
    <t>AAACCGCCTCACGCGGGGTTTTTC</t>
  </si>
  <si>
    <t>GTCTCGATATCCCCTCGGCG</t>
  </si>
  <si>
    <t>TAGTGTCTCGATATCCCCTCGGCG</t>
  </si>
  <si>
    <t>AAACCGCCGAGGGGATATCGAGAC</t>
  </si>
  <si>
    <t>CAGAATGACGGGTCCTTCTC</t>
  </si>
  <si>
    <t>TAGTCAGAATGACGGGTCCTTCTC</t>
  </si>
  <si>
    <t>AAACGAGAAGGACCCGTCATTCTG</t>
  </si>
  <si>
    <t>PLES_13471</t>
  </si>
  <si>
    <t>ACCGCGCCATGGCACCGTTG</t>
  </si>
  <si>
    <t>TAGTACCGCGCCATGGCACCGTTG</t>
  </si>
  <si>
    <t>AAACCAACGGTGCCATGGCGCGGT</t>
  </si>
  <si>
    <t>AGTAGTTCAGGTTCTCGATC</t>
  </si>
  <si>
    <t>TAGTAGTAGTTCAGGTTCTCGATC</t>
  </si>
  <si>
    <t>AAACGATCGAGAACCTGAACTACT</t>
  </si>
  <si>
    <t>AGTACGGAGCAACAATTCGG</t>
  </si>
  <si>
    <t>TAGTAGTACGGAGCAACAATTCGG</t>
  </si>
  <si>
    <t>AAACCCGAATTGTTGCTCCGTACT</t>
  </si>
  <si>
    <t>CGATACCCATCACCCGTATC</t>
  </si>
  <si>
    <t>TAGTCGATACCCATCACCCGTATC</t>
  </si>
  <si>
    <t>AAACGATACGGGTGATGGGTATCG</t>
  </si>
  <si>
    <t>PLES_13481</t>
  </si>
  <si>
    <t>GCGGCGCGAACTGATGATCG</t>
  </si>
  <si>
    <t>TAGTGCGGCGCGAACTGATGATCG</t>
  </si>
  <si>
    <t>AAACCGATCATCAGTTCGCGCCGC</t>
  </si>
  <si>
    <t>PLES_13491</t>
  </si>
  <si>
    <t>CGCGGTCCGCGTAAGCGCAG</t>
  </si>
  <si>
    <t>TAGTCGCGGTCCGCGTAAGCGCAG</t>
  </si>
  <si>
    <t>AAACCTGCGCTTACGCGGACCGCG</t>
  </si>
  <si>
    <t>CATCGCGCAATCGATCCATC</t>
  </si>
  <si>
    <t>TAGTCATCGCGCAATCGATCCATC</t>
  </si>
  <si>
    <t>AAACGATGGATCGATTGCGCGATG</t>
  </si>
  <si>
    <t>CAATCCACACCGATGCAGGC</t>
  </si>
  <si>
    <t>TAGTCAATCCACACCGATGCAGGC</t>
  </si>
  <si>
    <t>AAACGCCTGCATCGGTGTGGATTG</t>
  </si>
  <si>
    <t>CCACGTACTTACCTTCGGGC</t>
  </si>
  <si>
    <t>TAGTCCACGTACTTACCTTCGGGC</t>
  </si>
  <si>
    <t>AAACGCCCGAAGGTAAGTACGTGG</t>
  </si>
  <si>
    <t>PLES_13501</t>
  </si>
  <si>
    <t>GCGTAGGGATCGAGACCTTC</t>
  </si>
  <si>
    <t>TAGTGCGTAGGGATCGAGACCTTC</t>
  </si>
  <si>
    <t>AAACGAAGGTCTCGATCCCTACGC</t>
  </si>
  <si>
    <t>GAGTCGCTCCTGTGTCAGCT</t>
  </si>
  <si>
    <t>TAGTGAGTCGCTCCTGTGTCAGCT</t>
  </si>
  <si>
    <t>AAACAGCTGACACAGGAGCGACTC</t>
  </si>
  <si>
    <t>AGGCCTGGGCCTTGGTGAGC</t>
  </si>
  <si>
    <t>TAGTAGGCCTGGGCCTTGGTGAGC</t>
  </si>
  <si>
    <t>AAACGCTCACCAAGGCCCAGGCCT</t>
  </si>
  <si>
    <t>GGACCTGGTTCTTCTGCTCT</t>
  </si>
  <si>
    <t>TAGTGGACCTGGTTCTTCTGCTCT</t>
  </si>
  <si>
    <t>AAACAGAGCAGAAGAACCAGGTCC</t>
  </si>
  <si>
    <t>PLES_13511</t>
  </si>
  <si>
    <t>CACTCCACCGCCGTCATCGG</t>
  </si>
  <si>
    <t>TAGTCACTCCACCGCCGTCATCGG</t>
  </si>
  <si>
    <t>AAACCCGATGACGGCGGTGGAGTG</t>
  </si>
  <si>
    <t>CGACATGTAGAAATGCTTGT</t>
  </si>
  <si>
    <t>TAGTCGACATGTAGAAATGCTTGT</t>
  </si>
  <si>
    <t>AAACACAAGCATTTCTACATGTCG</t>
  </si>
  <si>
    <t>CCAGCGGCCCTCGTTGTAAG</t>
  </si>
  <si>
    <t>TAGTCCAGCGGCCCTCGTTGTAAG</t>
  </si>
  <si>
    <t>AAACCTTACAACGAGGGCCGCTGG</t>
  </si>
  <si>
    <t>GATCGCGATCTGGAAGGGTG</t>
  </si>
  <si>
    <t>TAGTGATCGCGATCTGGAAGGGTG</t>
  </si>
  <si>
    <t>AAACCACCCTTCCAGATCGCGATC</t>
  </si>
  <si>
    <t>PLES_13521</t>
  </si>
  <si>
    <t>GGTCCCGATCTGCCGCCGCG</t>
  </si>
  <si>
    <t>TAGTGGTCCCGATCTGCCGCCGCG</t>
  </si>
  <si>
    <t>AAACCGCGGCGGCAGATCGGGACC</t>
  </si>
  <si>
    <t>CGGGCCTGGACGGCGACCGG</t>
  </si>
  <si>
    <t>TAGTCGGGCCTGGACGGCGACCGG</t>
  </si>
  <si>
    <t>AAACCCGGTCGCCGTCCAGGCCCG</t>
  </si>
  <si>
    <t>CAGCAGAACTCCGCCAGCGC</t>
  </si>
  <si>
    <t>TAGTCAGCAGAACTCCGCCAGCGC</t>
  </si>
  <si>
    <t>AAACGCGCTGGCGGAGTTCTGCTG</t>
  </si>
  <si>
    <t>GTTTCAGTAGACGATCGATC</t>
  </si>
  <si>
    <t>TAGTGTTTCAGTAGACGATCGATC</t>
  </si>
  <si>
    <t>AAACGATCGATCGTCTACTGAAAC</t>
  </si>
  <si>
    <t>PLES_13531</t>
  </si>
  <si>
    <t>CCGCCGCCATCGGCAGCATC</t>
  </si>
  <si>
    <t>TAGTCCGCCGCCATCGGCAGCATC</t>
  </si>
  <si>
    <t>AAACGATGCTGCCGATGGCGGCGG</t>
  </si>
  <si>
    <t>CCAGGTCTCATGCGGGGCGT</t>
  </si>
  <si>
    <t>TAGTCCAGGTCTCATGCGGGGCGT</t>
  </si>
  <si>
    <t>AAACACGCCCCGCATGAGACCTGG</t>
  </si>
  <si>
    <t>CACCTCGGCGACGCCGCGAC</t>
  </si>
  <si>
    <t>TAGTCACCTCGGCGACGCCGCGAC</t>
  </si>
  <si>
    <t>AAACGTCGCGGCGTCGCCGAGGTG</t>
  </si>
  <si>
    <t>GTCTCGAGCGAACTGCAGCG</t>
  </si>
  <si>
    <t>TAGTGTCTCGAGCGAACTGCAGCG</t>
  </si>
  <si>
    <t>AAACCGCTGCAGTTCGCTCGAGAC</t>
  </si>
  <si>
    <t>PLES_13541</t>
  </si>
  <si>
    <t>CCGGACTGAACGCCGTCAGC</t>
  </si>
  <si>
    <t>TAGTCCGGACTGAACGCCGTCAGC</t>
  </si>
  <si>
    <t>AAACGCTGACGGCGTTCAGTCCGG</t>
  </si>
  <si>
    <t>ACCAGGTCTCCGATCACCGC</t>
  </si>
  <si>
    <t>TAGTACCAGGTCTCCGATCACCGC</t>
  </si>
  <si>
    <t>AAACGCGGTGATCGGAGACCTGGT</t>
  </si>
  <si>
    <t>CCCGCGGCGGCATCTACCAG</t>
  </si>
  <si>
    <t>TAGTCCCGCGGCGGCATCTACCAG</t>
  </si>
  <si>
    <t>AAACCTGGTAGATGCCGCCGCGGG</t>
  </si>
  <si>
    <t>CCGCCAGTTTTTCCGGCGAA</t>
  </si>
  <si>
    <t>TAGTCCGCCAGTTTTTCCGGCGAA</t>
  </si>
  <si>
    <t>AAACTTCGCCGGAAAAACTGGCGG</t>
  </si>
  <si>
    <t>PLES_13561</t>
  </si>
  <si>
    <t>CCGGACTCGCGGATCTTGAA</t>
  </si>
  <si>
    <t>TAGTCCGGACTCGCGGATCTTGAA</t>
  </si>
  <si>
    <t>AAACTTCAAGATCCGCGAGTCCGG</t>
  </si>
  <si>
    <t>GCCAGCGAACTGGAAGGGGG</t>
  </si>
  <si>
    <t>TAGTGCCAGCGAACTGGAAGGGGG</t>
  </si>
  <si>
    <t>AAACCCCCCTTCCAGTTCGCTGGC</t>
  </si>
  <si>
    <t>TCTGCTGGATACTGGACACC</t>
  </si>
  <si>
    <t>TAGTTCTGCTGGATACTGGACACC</t>
  </si>
  <si>
    <t>AAACGGTGTCCAGTATCCAGCAGA</t>
  </si>
  <si>
    <t>AGTGATCTCGTTGGTCTCGA</t>
  </si>
  <si>
    <t>TAGTAGTGATCTCGTTGGTCTCGA</t>
  </si>
  <si>
    <t>AAACTCGAGACCAACGAGATCACT</t>
  </si>
  <si>
    <t>PLES_13581</t>
  </si>
  <si>
    <t>GCGGGTTGCCAGGCGAAGCC</t>
  </si>
  <si>
    <t>TAGTGCGGGTTGCCAGGCGAAGCC</t>
  </si>
  <si>
    <t>AAACGGCTTCGCCTGGCAACCCGC</t>
  </si>
  <si>
    <t>GCTGATCCATGCCCGCATCC</t>
  </si>
  <si>
    <t>TAGTGCTGATCCATGCCCGCATCC</t>
  </si>
  <si>
    <t>AAACGGATGCGGGCATGGATCAGC</t>
  </si>
  <si>
    <t>AACACCACTGGCGATGGCCT</t>
  </si>
  <si>
    <t>TAGTAACACCACTGGCGATGGCCT</t>
  </si>
  <si>
    <t>AAACAGGCCATCGCCAGTGGTGTT</t>
  </si>
  <si>
    <t>TCACCCCGAAGGAGTCCGCC</t>
  </si>
  <si>
    <t>TAGTTCACCCCGAAGGAGTCCGCC</t>
  </si>
  <si>
    <t>AAACGGCGGACTCCTTCGGGGTGA</t>
  </si>
  <si>
    <t>PLES_13591</t>
  </si>
  <si>
    <t>TCTTGCGCCAGTGCGTCATC</t>
  </si>
  <si>
    <t>TAGTTCTTGCGCCAGTGCGTCATC</t>
  </si>
  <si>
    <t>AAACGATGACGCACTGGCGCAAGA</t>
  </si>
  <si>
    <t>PLES_13601</t>
  </si>
  <si>
    <t>GCCGCCGACCAGGGCGTCTA</t>
  </si>
  <si>
    <t>TAGTGCCGCCGACCAGGGCGTCTA</t>
  </si>
  <si>
    <t>AAACTAGACGCCCTGGTCGGCGGC</t>
  </si>
  <si>
    <t>GTCCAAGCTCCCTGTGACGC</t>
  </si>
  <si>
    <t>TAGTGTCCAAGCTCCCTGTGACGC</t>
  </si>
  <si>
    <t>AAACGCGTCACAGGGAGCTTGGAC</t>
  </si>
  <si>
    <t>ACCACTGCTTTCGGTCGCCG</t>
  </si>
  <si>
    <t>TAGTACCACTGCTTTCGGTCGCCG</t>
  </si>
  <si>
    <t>AAACCGGCGACCGAAAGCAGTGGT</t>
  </si>
  <si>
    <t>TAGACCCCGGTTGGCGGCAG</t>
  </si>
  <si>
    <t>TAGTTAGACCCCGGTTGGCGGCAG</t>
  </si>
  <si>
    <t>AAACCTGCCGCCAACCGGGGTCTA</t>
  </si>
  <si>
    <t>PLES_13611</t>
  </si>
  <si>
    <t>ACCGTCAGGCTCAACGCGCC</t>
  </si>
  <si>
    <t>TAGTACCGTCAGGCTCAACGCGCC</t>
  </si>
  <si>
    <t>AAACGGCGCGTTGAGCCTGACGGT</t>
  </si>
  <si>
    <t>ACCCAGCTTCCTCCGGATAG</t>
  </si>
  <si>
    <t>TAGTACCCAGCTTCCTCCGGATAG</t>
  </si>
  <si>
    <t>AAACCTATCCGGAGGAAGCTGGGT</t>
  </si>
  <si>
    <t>CACGATTTCATGCTGCGCAC</t>
  </si>
  <si>
    <t>TAGTCACGATTTCATGCTGCGCAC</t>
  </si>
  <si>
    <t>AAACGTGCGCAGCATGAAATCGTG</t>
  </si>
  <si>
    <t>CGTCACCACCCCACCGGCGC</t>
  </si>
  <si>
    <t>TAGTCGTCACCACCCCACCGGCGC</t>
  </si>
  <si>
    <t>AAACGCGCCGGTGGGGTGGTGACG</t>
  </si>
  <si>
    <t>PLES_13621</t>
  </si>
  <si>
    <t>TGAGCGCCGATGCTGGGGGG</t>
  </si>
  <si>
    <t>TAGTTGAGCGCCGATGCTGGGGGG</t>
  </si>
  <si>
    <t>AAACCCCCCCAGCATCGGCGCTCA</t>
  </si>
  <si>
    <t>GAGCCGCGGTTCTGAGATTC</t>
  </si>
  <si>
    <t>TAGTGAGCCGCGGTTCTGAGATTC</t>
  </si>
  <si>
    <t>AAACGAATCTCAGAACCGCGGCTC</t>
  </si>
  <si>
    <t>CCCACGATCGACATACCTCC</t>
  </si>
  <si>
    <t>TAGTCCCACGATCGACATACCTCC</t>
  </si>
  <si>
    <t>AAACGGAGGTATGTCGATCGTGGG</t>
  </si>
  <si>
    <t>CTGAACCGCCCACTGCCTCG</t>
  </si>
  <si>
    <t>TAGTCTGAACCGCCCACTGCCTCG</t>
  </si>
  <si>
    <t>AAACCGAGGCAGTGGGCGGTTCAG</t>
  </si>
  <si>
    <t>PLES_13631</t>
  </si>
  <si>
    <t>GCCGCTCCGCTTCAACCCGT</t>
  </si>
  <si>
    <t>TAGTGCCGCTCCGCTTCAACCCGT</t>
  </si>
  <si>
    <t>AAACACGGGTTGAAGCGGAGCGGC</t>
  </si>
  <si>
    <t>TGAGTGCCGCGGTCAAGCCT</t>
  </si>
  <si>
    <t>TAGTTGAGTGCCGCGGTCAAGCCT</t>
  </si>
  <si>
    <t>AAACAGGCTTGACCGCGGCACTCA</t>
  </si>
  <si>
    <t>GACGCTCCGGCTCGATCAGC</t>
  </si>
  <si>
    <t>TAGTGACGCTCCGGCTCGATCAGC</t>
  </si>
  <si>
    <t>AAACGCTGATCGAGCCGGAGCGTC</t>
  </si>
  <si>
    <t>CCTGCCGCGCGCAGCATCCA</t>
  </si>
  <si>
    <t>TAGTCCTGCCGCGCGCAGCATCCA</t>
  </si>
  <si>
    <t>AAACTGGATGCTGCGCGCGGCAGG</t>
  </si>
  <si>
    <t>PLES_13641</t>
  </si>
  <si>
    <t>CGAACGACCTCGCCGTCCCA</t>
  </si>
  <si>
    <t>TAGTCGAACGACCTCGCCGTCCCA</t>
  </si>
  <si>
    <t>AAACTGGGACGGCGAGGTCGTTCG</t>
  </si>
  <si>
    <t>TGGCGGATCTTTCCGTGCCA</t>
  </si>
  <si>
    <t>TAGTTGGCGGATCTTTCCGTGCCA</t>
  </si>
  <si>
    <t>AAACTGGCACGGAAAGATCCGCCA</t>
  </si>
  <si>
    <t>CGGCCAGATCATTGTTCGGC</t>
  </si>
  <si>
    <t>TAGTCGGCCAGATCATTGTTCGGC</t>
  </si>
  <si>
    <t>AAACGCCGAACAATGATCTGGCCG</t>
  </si>
  <si>
    <t>GTTCGGCAGGGTGACGTAGC</t>
  </si>
  <si>
    <t>TAGTGTTCGGCAGGGTGACGTAGC</t>
  </si>
  <si>
    <t>AAACGCTACGTCACCCTGCCGAAC</t>
  </si>
  <si>
    <t>PLES_13651</t>
  </si>
  <si>
    <t>GCCCCTTTTTCAATGCGCAG</t>
  </si>
  <si>
    <t>TAGTGCCCCTTTTTCAATGCGCAG</t>
  </si>
  <si>
    <t>AAACCTGCGCATTGAAAAAGGGGC</t>
  </si>
  <si>
    <t>ATCGGCCGGTAGACCAGGCT</t>
  </si>
  <si>
    <t>TAGTATCGGCCGGTAGACCAGGCT</t>
  </si>
  <si>
    <t>AAACAGCCTGGTCTACCGGCCGAT</t>
  </si>
  <si>
    <t>GATGGTCAGCCGGACGGGAG</t>
  </si>
  <si>
    <t>TAGTGATGGTCAGCCGGACGGGAG</t>
  </si>
  <si>
    <t>AAACCTCCCGTCCGGCTGACCATC</t>
  </si>
  <si>
    <t>TGTCGGGCAACCCGTGGCCG</t>
  </si>
  <si>
    <t>TAGTTGTCGGGCAACCCGTGGCCG</t>
  </si>
  <si>
    <t>AAACCGGCCACGGGTTGCCCGACA</t>
  </si>
  <si>
    <t>PLES_13661</t>
  </si>
  <si>
    <t>CTGTCCGGCTCCAGCGTACC</t>
  </si>
  <si>
    <t>TAGTCTGTCCGGCTCCAGCGTACC</t>
  </si>
  <si>
    <t>AAACGGTACGCTGGAGCCGGACAG</t>
  </si>
  <si>
    <t>CGAGTTCGTCAAATACGATT</t>
  </si>
  <si>
    <t>TAGTCGAGTTCGTCAAATACGATT</t>
  </si>
  <si>
    <t>AAACAATCGTATTTGACGAACTCG</t>
  </si>
  <si>
    <t>CAGCGATATCGGCTACGAAC</t>
  </si>
  <si>
    <t>TAGTCAGCGATATCGGCTACGAAC</t>
  </si>
  <si>
    <t>AAACGTTCGTAGCCGATATCGCTG</t>
  </si>
  <si>
    <t>TATTGCGCCCTCAGGCTCCA</t>
  </si>
  <si>
    <t>TAGTTATTGCGCCCTCAGGCTCCA</t>
  </si>
  <si>
    <t>AAACTGGAGCCTGAGGGCGCAATA</t>
  </si>
  <si>
    <t>PLES_13671</t>
  </si>
  <si>
    <t>CGCCATCGGAGAACTCACGG</t>
  </si>
  <si>
    <t>TAGTCGCCATCGGAGAACTCACGG</t>
  </si>
  <si>
    <t>AAACCCGTGAGTTCTCCGATGGCG</t>
  </si>
  <si>
    <t>GCTCAAGCGCGCGCCGGCAG</t>
  </si>
  <si>
    <t>TAGTGCTCAAGCGCGCGCCGGCAG</t>
  </si>
  <si>
    <t>AAACCTGCCGGCGCGCGCTTGAGC</t>
  </si>
  <si>
    <t>TCTGCAGCCTGGCGTCGAAC</t>
  </si>
  <si>
    <t>TAGTTCTGCAGCCTGGCGTCGAAC</t>
  </si>
  <si>
    <t>AAACGTTCGACGCCAGGCTGCAGA</t>
  </si>
  <si>
    <t>GCCCAGTCTGGAACGGGAGC</t>
  </si>
  <si>
    <t>TAGTGCCCAGTCTGGAACGGGAGC</t>
  </si>
  <si>
    <t>AAACGCTCCCGTTCCAGACTGGGC</t>
  </si>
  <si>
    <t>PLES_13681</t>
  </si>
  <si>
    <t>TCGCCGGGCAGCGGTACAAA</t>
  </si>
  <si>
    <t>TAGTTCGCCGGGCAGCGGTACAAA</t>
  </si>
  <si>
    <t>AAACTTTGTACCGCTGCCCGGCGA</t>
  </si>
  <si>
    <t>AGTGAGGGCATCCCCTCGAA</t>
  </si>
  <si>
    <t>TAGTAGTGAGGGCATCCCCTCGAA</t>
  </si>
  <si>
    <t>AAACTTCGAGGGGATGCCCTCACT</t>
  </si>
  <si>
    <t>AGCTGACCTCCCTCCGTTAA</t>
  </si>
  <si>
    <t>TAGTAGCTGACCTCCCTCCGTTAA</t>
  </si>
  <si>
    <t>AAACTTAACGGAGGGAGGTCAGCT</t>
  </si>
  <si>
    <t>GACGAACCGGTCGCCGCGCC</t>
  </si>
  <si>
    <t>TAGTGACGAACCGGTCGCCGCGCC</t>
  </si>
  <si>
    <t>AAACGGCGCGGCGACCGGTTCGTC</t>
  </si>
  <si>
    <t>PLES_13691</t>
  </si>
  <si>
    <t>TGCTCCTCGAGGATCTGCTC</t>
  </si>
  <si>
    <t>TAGTTGCTCCTCGAGGATCTGCTC</t>
  </si>
  <si>
    <t>AAACGAGCAGATCCTCGAGGAGCA</t>
  </si>
  <si>
    <t>CGGCAGTGACTCTTTCGTAT</t>
  </si>
  <si>
    <t>TAGTCGGCAGTGACTCTTTCGTAT</t>
  </si>
  <si>
    <t>AAACATACGAAAGAGTCACTGCCG</t>
  </si>
  <si>
    <t>TACTGCGCTTCCAGATAGAG</t>
  </si>
  <si>
    <t>TAGTTACTGCGCTTCCAGATAGAG</t>
  </si>
  <si>
    <t>AAACCTCTATCTGGAAGCGCAGTA</t>
  </si>
  <si>
    <t>CGGATAGATCTGCGGGCCCC</t>
  </si>
  <si>
    <t>TAGTCGGATAGATCTGCGGGCCCC</t>
  </si>
  <si>
    <t>AAACGGGGCCCGCAGATCTATCCG</t>
  </si>
  <si>
    <t>PLES_13701</t>
  </si>
  <si>
    <t>CGAGAACGGCCCGATATGGA</t>
  </si>
  <si>
    <t>TAGTCGAGAACGGCCCGATATGGA</t>
  </si>
  <si>
    <t>AAACTCCATATCGGGCCGTTCTCG</t>
  </si>
  <si>
    <t>TAATGCAGTCCGCGGGCAGC</t>
  </si>
  <si>
    <t>TAGTTAATGCAGTCCGCGGGCAGC</t>
  </si>
  <si>
    <t>AAACGCTGCCCGCGGACTGCATTA</t>
  </si>
  <si>
    <t>GGGTCCACCGGTGATGCGGC</t>
  </si>
  <si>
    <t>TAGTGGGTCCACCGGTGATGCGGC</t>
  </si>
  <si>
    <t>AAACGCCGCATCACCGGTGGACCC</t>
  </si>
  <si>
    <t>TTCCCGGGGCCCGTAGTATA</t>
  </si>
  <si>
    <t>TAGTTTCCCGGGGCCCGTAGTATA</t>
  </si>
  <si>
    <t>AAACTATACTACGGGCCCCGGGAA</t>
  </si>
  <si>
    <t>PLES_13711</t>
  </si>
  <si>
    <t>TCGGAGAGCAGCTACGTACC</t>
  </si>
  <si>
    <t>TAGTTCGGAGAGCAGCTACGTACC</t>
  </si>
  <si>
    <t>AAACGGTACGTAGCTGCTCTCCGA</t>
  </si>
  <si>
    <t>GCGCTGGGAGGTTCGGCATC</t>
  </si>
  <si>
    <t>TAGTGCGCTGGGAGGTTCGGCATC</t>
  </si>
  <si>
    <t>AAACGATGCCGAACCTCCCAGCGC</t>
  </si>
  <si>
    <t>ATGCTGGTCATTCGATTCAT</t>
  </si>
  <si>
    <t>TAGTATGCTGGTCATTCGATTCAT</t>
  </si>
  <si>
    <t>AAACATGAATCGAATGACCAGCAT</t>
  </si>
  <si>
    <t>ACTGCGGGTTTTCCTACAAG</t>
  </si>
  <si>
    <t>TAGTACTGCGGGTTTTCCTACAAG</t>
  </si>
  <si>
    <t>AAACCTTGTAGGAAAACCCGCAGT</t>
  </si>
  <si>
    <t>PLES_13721</t>
  </si>
  <si>
    <t>TGGCGACCGATGCAACTCAT</t>
  </si>
  <si>
    <t>TAGTTGGCGACCGATGCAACTCAT</t>
  </si>
  <si>
    <t>AAACATGAGTTGCATCGGTCGCCA</t>
  </si>
  <si>
    <t>GCAGGCGTAATTGGTCTATC</t>
  </si>
  <si>
    <t>TAGTGCAGGCGTAATTGGTCTATC</t>
  </si>
  <si>
    <t>AAACGATAGACCAATTACGCCTGC</t>
  </si>
  <si>
    <t>CCGGGCTTGCAGGCGAAGCC</t>
  </si>
  <si>
    <t>TAGTCCGGGCTTGCAGGCGAAGCC</t>
  </si>
  <si>
    <t>AAACGGCTTCGCCTGCAAGCCCGG</t>
  </si>
  <si>
    <t>TAACCGGCCCGCAGCAATCG</t>
  </si>
  <si>
    <t>TAGTTAACCGGCCCGCAGCAATCG</t>
  </si>
  <si>
    <t>AAACCGATTGCTGCGGGCCGGTTA</t>
  </si>
  <si>
    <t>PLES_13731</t>
  </si>
  <si>
    <t>AGCATCTCGGCGCGCCTCAT</t>
  </si>
  <si>
    <t>TAGTAGCATCTCGGCGCGCCTCAT</t>
  </si>
  <si>
    <t>AAACATGAGGCGCGCCGAGATGCT</t>
  </si>
  <si>
    <t>CGGCCATCAGTGTCTCAGCC</t>
  </si>
  <si>
    <t>TAGTCGGCCATCAGTGTCTCAGCC</t>
  </si>
  <si>
    <t>AAACGGCTGAGACACTGATGGCCG</t>
  </si>
  <si>
    <t>TCGCCTGCAAGTCGTCGTGG</t>
  </si>
  <si>
    <t>TAGTTCGCCTGCAAGTCGTCGTGG</t>
  </si>
  <si>
    <t>AAACCCACGACGACTTGCAGGCGA</t>
  </si>
  <si>
    <t>ACTCAGGTGCGCCAGCCGCA</t>
  </si>
  <si>
    <t>TAGTACTCAGGTGCGCCAGCCGCA</t>
  </si>
  <si>
    <t>AAACTGCGGCTGGCGCACCTGAGT</t>
  </si>
  <si>
    <t>PLES_13741</t>
  </si>
  <si>
    <t>AGTAAGTCCCTTACTTGTCA</t>
  </si>
  <si>
    <t>TAGTAGTAAGTCCCTTACTTGTCA</t>
  </si>
  <si>
    <t>AAACTGACAAGTAAGGGACTTACT</t>
  </si>
  <si>
    <t>CATCGAGGCGAGCAGCAGTG</t>
  </si>
  <si>
    <t>TAGTCATCGAGGCGAGCAGCAGTG</t>
  </si>
  <si>
    <t>AAACCACTGCTGCTCGCCTCGATG</t>
  </si>
  <si>
    <t>CTGGAGGCAGCCGGAGGTGG</t>
  </si>
  <si>
    <t>TAGTCTGGAGGCAGCCGGAGGTGG</t>
  </si>
  <si>
    <t>AAACCCACCTCCGGCTGCCTCCAG</t>
  </si>
  <si>
    <t>CTGGGTGGTGCGGTAGCCCT</t>
  </si>
  <si>
    <t>TAGTCTGGGTGGTGCGGTAGCCCT</t>
  </si>
  <si>
    <t>AAACAGGGCTACCGCACCACCCAG</t>
  </si>
  <si>
    <t>PLES_13751</t>
  </si>
  <si>
    <t>ATTGCACCATCGCGATCGGT</t>
  </si>
  <si>
    <t>TAGTATTGCACCATCGCGATCGGT</t>
  </si>
  <si>
    <t>AAACACCGATCGCGATGGTGCAAT</t>
  </si>
  <si>
    <t>GGGATCTCCGGCTTCGTCCC</t>
  </si>
  <si>
    <t>TAGTGGGATCTCCGGCTTCGTCCC</t>
  </si>
  <si>
    <t>AAACGGGACGAAGCCGGAGATCCC</t>
  </si>
  <si>
    <t>ACACGGTTTGCATGAGGGCG</t>
  </si>
  <si>
    <t>TAGTACACGGTTTGCATGAGGGCG</t>
  </si>
  <si>
    <t>AAACCGCCCTCATGCAAACCGTGT</t>
  </si>
  <si>
    <t>GACCAGCAGCAGGGTCAGAA</t>
  </si>
  <si>
    <t>TAGTGACCAGCAGCAGGGTCAGAA</t>
  </si>
  <si>
    <t>AAACTTCTGACCCTGCTGCTGGTC</t>
  </si>
  <si>
    <t>PLES_13761</t>
  </si>
  <si>
    <t>GTTGTCGAGTGCGGTATTCA</t>
  </si>
  <si>
    <t>TAGTGTTGTCGAGTGCGGTATTCA</t>
  </si>
  <si>
    <t>AAACTGAATACCGCACTCGACAAC</t>
  </si>
  <si>
    <t>TCTCGAAGGGGTAGGGTTGG</t>
  </si>
  <si>
    <t>TAGTTCTCGAAGGGGTAGGGTTGG</t>
  </si>
  <si>
    <t>AAACCCAACCCTACCCCTTCGAGA</t>
  </si>
  <si>
    <t>GCTTCAGCGTCGCGGGCGGC</t>
  </si>
  <si>
    <t>TAGTGCTTCAGCGTCGCGGGCGGC</t>
  </si>
  <si>
    <t>AAACGCCGCCCGCGACGCTGAAGC</t>
  </si>
  <si>
    <t>TCGCCGATGGACAGTGCGAT</t>
  </si>
  <si>
    <t>TAGTTCGCCGATGGACAGTGCGAT</t>
  </si>
  <si>
    <t>AAACATCGCACTGTCCATCGGCGA</t>
  </si>
  <si>
    <t>PLES_13771</t>
  </si>
  <si>
    <t>glnD</t>
  </si>
  <si>
    <t>AACAATTCGGGATCCACCTG</t>
  </si>
  <si>
    <t>TAGTAACAATTCGGGATCCACCTG</t>
  </si>
  <si>
    <t>AAACCAGGTGGATCCCGAATTGTT</t>
  </si>
  <si>
    <t>CTTGAAGGCGGCGATCGGGC</t>
  </si>
  <si>
    <t>TAGTCTTGAAGGCGGCGATCGGGC</t>
  </si>
  <si>
    <t>AAACGCCCGATCGCCGCCTTCAAG</t>
  </si>
  <si>
    <t>CACTTCGCGGAATTGCCGGA</t>
  </si>
  <si>
    <t>TAGTCACTTCGCGGAATTGCCGGA</t>
  </si>
  <si>
    <t>AAACTCCGGCAATTCCGCGAAGTG</t>
  </si>
  <si>
    <t>TGTCGCGGCCGCTGTTGAAG</t>
  </si>
  <si>
    <t>TAGTTGTCGCGGCCGCTGTTGAAG</t>
  </si>
  <si>
    <t>AAACCTTCAACAGCGGCCGCGACA</t>
  </si>
  <si>
    <t>PLES_13781</t>
  </si>
  <si>
    <t>map</t>
  </si>
  <si>
    <t>GTCGGGCGTCTTGATGGTGA</t>
  </si>
  <si>
    <t>TAGTGTCGGGCGTCTTGATGGTGA</t>
  </si>
  <si>
    <t>AAACTCACCATCAAGACGCCCGAC</t>
  </si>
  <si>
    <t>CACTTCGGCGGCCAGGCGGC</t>
  </si>
  <si>
    <t>TAGTCACTTCGGCGGCCAGGCGGC</t>
  </si>
  <si>
    <t>AAACGCCGCCTGGCCGCCGAAGTG</t>
  </si>
  <si>
    <t>AGCTCCTCGGTGGTCACGCC</t>
  </si>
  <si>
    <t>TAGTAGCTCCTCGGTGGTCACGCC</t>
  </si>
  <si>
    <t>AAACGGCGTGACCACCGAGGAGCT</t>
  </si>
  <si>
    <t>CCCTTGTAGTTCAGCGGGGC</t>
  </si>
  <si>
    <t>TAGTCCCTTGTAGTTCAGCGGGGC</t>
  </si>
  <si>
    <t>AAACGCCCCGCTGAACTACAAGGG</t>
  </si>
  <si>
    <t>PLES_13791</t>
  </si>
  <si>
    <t>rpsB</t>
  </si>
  <si>
    <t>CATATCGCGCATGTTGACTT</t>
  </si>
  <si>
    <t>TAGTCATATCGCGCATGTTGACTT</t>
  </si>
  <si>
    <t>AAACAAGTCAACATGCGCGATATG</t>
  </si>
  <si>
    <t>CTGGTGGCCGAAGTGCACAC</t>
  </si>
  <si>
    <t>TAGTCTGGTGGCCGAAGTGCACAC</t>
  </si>
  <si>
    <t>AAACGTGTGCACTTCGGCCACCAG</t>
  </si>
  <si>
    <t>CATTTTCGGGTTCCAGTAAC</t>
  </si>
  <si>
    <t>TAGTCATTTTCGGGTTCCAGTAAC</t>
  </si>
  <si>
    <t>AAACGTTACTGGAACCCGAAAATG</t>
  </si>
  <si>
    <t>TCTTTTCGAGGTTGATGATA</t>
  </si>
  <si>
    <t>TAGTTCTTTTCGAGGTTGATGATA</t>
  </si>
  <si>
    <t>AAACTATCATCAACCTCGAAAAGA</t>
  </si>
  <si>
    <t>PLES_13801</t>
  </si>
  <si>
    <t>tsf</t>
  </si>
  <si>
    <t>CTCGCGCAGTTCTTTAACCA</t>
  </si>
  <si>
    <t>TAGTCTCGCGCAGTTCTTTAACCA</t>
  </si>
  <si>
    <t>AAACTGGTTAAAGAACTGCGCGAG</t>
  </si>
  <si>
    <t>GCACTCCATCATGCCCAAGC</t>
  </si>
  <si>
    <t>TAGTGCACTCCATCATGCCCAAGC</t>
  </si>
  <si>
    <t>AAACGCTTGGGCATGATGGAGTGC</t>
  </si>
  <si>
    <t>CTCGATGTCGCCGCCAGCGG</t>
  </si>
  <si>
    <t>TAGTCTCGATGTCGCCGCCAGCGG</t>
  </si>
  <si>
    <t>AAACCCGCTGGCGGCGACATCGAG</t>
  </si>
  <si>
    <t>GGCAGCGCGCATGTCGTCGA</t>
  </si>
  <si>
    <t>TAGTGGCAGCGCGCATGTCGTCGA</t>
  </si>
  <si>
    <t>AAACTCGACGACATGCGCGCTGCC</t>
  </si>
  <si>
    <t>PLES_13811</t>
  </si>
  <si>
    <t>pyrH</t>
  </si>
  <si>
    <t>AGAAGAATGCGTTTATAGCG</t>
  </si>
  <si>
    <t>TAGTAGAAGAATGCGTTTATAGCG</t>
  </si>
  <si>
    <t>AAACCGCTATAAACGCATTCTTCT</t>
  </si>
  <si>
    <t>GAACTCCTCCGAGCCCATCA</t>
  </si>
  <si>
    <t>TAGTGAACTCCTCCGAGCCCATCA</t>
  </si>
  <si>
    <t>AAACTGATGGGCTCGGAGGAGTTC</t>
  </si>
  <si>
    <t>GCCATGCGGTCCAGTACCTT</t>
  </si>
  <si>
    <t>TAGTGCCATGCGGTCCAGTACCTT</t>
  </si>
  <si>
    <t>AAACAAGGTACTGGACCGCATGGC</t>
  </si>
  <si>
    <t>GCACGCCGATCCCGACCAAC</t>
  </si>
  <si>
    <t>TAGTGCACGCCGATCCCGACCAAC</t>
  </si>
  <si>
    <t>AAACGTTGGTCGGGATCGGCGTGC</t>
  </si>
  <si>
    <t>PLES_13821</t>
  </si>
  <si>
    <t>frr</t>
  </si>
  <si>
    <t>AGGCATGGCCCAGCGCTTCC</t>
  </si>
  <si>
    <t>TAGTAGGCATGGCCCAGCGCTTCC</t>
  </si>
  <si>
    <t>AAACGGAAGCGCTGGGCCATGCCT</t>
  </si>
  <si>
    <t>ACCGGTACGAATCTTCGCGA</t>
  </si>
  <si>
    <t>TAGTACCGGTACGAATCTTCGCGA</t>
  </si>
  <si>
    <t>AAACTCGCGAAGATTCGTACCGGT</t>
  </si>
  <si>
    <t>ATCACGCTATCCAGGATGCT</t>
  </si>
  <si>
    <t>TAGTATCACGCTATCCAGGATGCT</t>
  </si>
  <si>
    <t>AAACAGCATCCTGGATAGCGTGAT</t>
  </si>
  <si>
    <t>CGGCGTATCGGCCCCGTAAT</t>
  </si>
  <si>
    <t>TAGTCGGCGTATCGGCCCCGTAAT</t>
  </si>
  <si>
    <t>AAACATTACGGGGCCGATACGCCG</t>
  </si>
  <si>
    <t>PLES_13831</t>
  </si>
  <si>
    <t>uppS</t>
  </si>
  <si>
    <t>TGGCACGCACACATCCTTCC</t>
  </si>
  <si>
    <t>TAGTTGGCACGCACACATCCTTCC</t>
  </si>
  <si>
    <t>AAACGGAAGGATGTGTGCGTGCCA</t>
  </si>
  <si>
    <t>ATGATAATGGCCACGTGGCG</t>
  </si>
  <si>
    <t>TAGTATGATAATGGCCACGTGGCG</t>
  </si>
  <si>
    <t>AAACCGCCACGTGGCCATTATCAT</t>
  </si>
  <si>
    <t>GGCCTTGTGGCCGGCGACGC</t>
  </si>
  <si>
    <t>TAGTGGCCTTGTGGCCGGCGACGC</t>
  </si>
  <si>
    <t>AAACGCGTCGCCGGCCACAAGGCC</t>
  </si>
  <si>
    <t>CGCCCTGACGGCATCGACAC</t>
  </si>
  <si>
    <t>TAGTCGCCCTGACGGCATCGACAC</t>
  </si>
  <si>
    <t>AAACGTGTCGATGCCGTCAGGGCG</t>
  </si>
  <si>
    <t>PLES_13841</t>
  </si>
  <si>
    <t>cdsA</t>
  </si>
  <si>
    <t>AAAAAACCACCCAGCGCGAT</t>
  </si>
  <si>
    <t>TAGTAAAAAACCACCCAGCGCGAT</t>
  </si>
  <si>
    <t>AAACATCGCGCTGGGTGGTTTTTT</t>
  </si>
  <si>
    <t>CGAAGAACGCCCCTTCGAGA</t>
  </si>
  <si>
    <t>TAGTCGAAGAACGCCCCTTCGAGA</t>
  </si>
  <si>
    <t>AAACTCTCGAAGGGGCGTTCTTCG</t>
  </si>
  <si>
    <t>CACCACCGCGCCGATGAACA</t>
  </si>
  <si>
    <t>TAGTCACCACCGCGCCGATGAACA</t>
  </si>
  <si>
    <t>AAACTGTTCATCGGCGCGGTGGTG</t>
  </si>
  <si>
    <t>GCGCCCATTCCCAGGCCCCC</t>
  </si>
  <si>
    <t>TAGTGCGCCCATTCCCAGGCCCCC</t>
  </si>
  <si>
    <t>AAACGGGGGCCTGGGAATGGGCGC</t>
  </si>
  <si>
    <t>PLES_13851</t>
  </si>
  <si>
    <t>dxr</t>
  </si>
  <si>
    <t>CCGAGCACGCTGATCCGCTG</t>
  </si>
  <si>
    <t>TAGTCCGAGCACGCTGATCCGCTG</t>
  </si>
  <si>
    <t>AAACCAGCGGATCAGCGTGCTCGG</t>
  </si>
  <si>
    <t>GGTGCTCAGGCCGATCGAGC</t>
  </si>
  <si>
    <t>TAGTGGTGCTCAGGCCGATCGAGC</t>
  </si>
  <si>
    <t>AAACGCTCGATCGGCCTGAGCACC</t>
  </si>
  <si>
    <t>ATGACGCTGGACGACGTCCA</t>
  </si>
  <si>
    <t>TAGTATGACGCTGGACGACGTCCA</t>
  </si>
  <si>
    <t>AAACTGGACGTCGTCCAGCGTCAT</t>
  </si>
  <si>
    <t>GCGAAGGCTTCGTAACGATC</t>
  </si>
  <si>
    <t>TAGTGCGAAGGCTTCGTAACGATC</t>
  </si>
  <si>
    <t>AAACGATCGTTACGAAGCCTTCGC</t>
  </si>
  <si>
    <t>PLES_13861</t>
  </si>
  <si>
    <t>CAGCACACCCAGGGCTACCA</t>
  </si>
  <si>
    <t>TAGTCAGCACACCCAGGGCTACCA</t>
  </si>
  <si>
    <t>AAACTGGTAGCCCTGGGTGTGCTG</t>
  </si>
  <si>
    <t>CCCAGAAGTGGCCGAATTCG</t>
  </si>
  <si>
    <t>TAGTCCCAGAAGTGGCCGAATTCG</t>
  </si>
  <si>
    <t>AAACCGAATTCGGCCACTTCTGGG</t>
  </si>
  <si>
    <t>CGAAGCCGACGGAGAAGCGC</t>
  </si>
  <si>
    <t>TAGTCGAAGCCGACGGAGAAGCGC</t>
  </si>
  <si>
    <t>AAACGCGCTTCTCCGTCGGCTTCG</t>
  </si>
  <si>
    <t>AATGGCCGCCACCACGAACT</t>
  </si>
  <si>
    <t>TAGTAATGGCCGCCACCACGAACT</t>
  </si>
  <si>
    <t>AAACAGTTCGTGGTGGCGGCCATT</t>
  </si>
  <si>
    <t>PLES_13871</t>
  </si>
  <si>
    <t>GGGTAGCAGAAAGCGTTTCA</t>
  </si>
  <si>
    <t>TAGTGGGTAGCAGAAAGCGTTTCA</t>
  </si>
  <si>
    <t>AAACTGAAACGCTTTCTGCTACCC</t>
  </si>
  <si>
    <t>ATCAGCGCTGACAGCAGCGC</t>
  </si>
  <si>
    <t>TAGTATCAGCGCTGACAGCAGCGC</t>
  </si>
  <si>
    <t>AAACGCGCTGCTGTCAGCGCTGAT</t>
  </si>
  <si>
    <t>GAAGGACTCGGCGTGAACCT</t>
  </si>
  <si>
    <t>TAGTGAAGGACTCGGCGTGAACCT</t>
  </si>
  <si>
    <t>AAACAGGTTCACGCCGAGTCCTTC</t>
  </si>
  <si>
    <t>CAGGCCATTGACCCGGATAT</t>
  </si>
  <si>
    <t>TAGTCAGGCCATTGACCCGGATAT</t>
  </si>
  <si>
    <t>AAACATATCCGGGTCAATGGCCTG</t>
  </si>
  <si>
    <t>PLES_13881</t>
  </si>
  <si>
    <t>TGCGGTGATCAGGACGAACT</t>
  </si>
  <si>
    <t>TAGTTGCGGTGATCAGGACGAACT</t>
  </si>
  <si>
    <t>AAACAGTTCGTCCTGATCACCGCA</t>
  </si>
  <si>
    <t>CGCCGAAGGAGCCGCCATGA</t>
  </si>
  <si>
    <t>TAGTCGCCGAAGGAGCCGCCATGA</t>
  </si>
  <si>
    <t>AAACTCATGGCGGCTCCTTCGGCG</t>
  </si>
  <si>
    <t>CGGACTCGAGCAGCGCCATC</t>
  </si>
  <si>
    <t>TAGTCGGACTCGAGCAGCGCCATC</t>
  </si>
  <si>
    <t>AAACGATGGCGCTGCTCGAGTCCG</t>
  </si>
  <si>
    <t>GGCGTATTGCTTGGCGGCAT</t>
  </si>
  <si>
    <t>TAGTGGCGTATTGCTTGGCGGCAT</t>
  </si>
  <si>
    <t>AAACATGCCGCCAAGCAATACGCC</t>
  </si>
  <si>
    <t>PLES_13891</t>
  </si>
  <si>
    <t>lpxD</t>
  </si>
  <si>
    <t>CTGGCCCAGGGTGTAGGACA</t>
  </si>
  <si>
    <t>TAGTCTGGCCCAGGGTGTAGGACA</t>
  </si>
  <si>
    <t>AAACTGTCCTACACCCTGGGCCAG</t>
  </si>
  <si>
    <t>GACTTCCGCGCCGACATGCG</t>
  </si>
  <si>
    <t>TAGTGACTTCCGCGCCGACATGCG</t>
  </si>
  <si>
    <t>AAACCGCATGTCGGCGCGGAAGTC</t>
  </si>
  <si>
    <t>TCGGCAGGTCCGCGTCGCCA</t>
  </si>
  <si>
    <t>TAGTTCGGCAGGTCCGCGTCGCCA</t>
  </si>
  <si>
    <t>AAACTGGCGACGCGGACCTGCCGA</t>
  </si>
  <si>
    <t>CGGCCTCCTGCAAGGTCGCC</t>
  </si>
  <si>
    <t>TAGTCGGCCTCCTGCAAGGTCGCC</t>
  </si>
  <si>
    <t>AAACGGCGACCTTGCAGGAGGCCG</t>
  </si>
  <si>
    <t>PLES_13901</t>
  </si>
  <si>
    <t>fabZ</t>
  </si>
  <si>
    <t>GGAAAGGATAGCGATGAGGC</t>
  </si>
  <si>
    <t>TAGTGGAAAGGATAGCGATGAGGC</t>
  </si>
  <si>
    <t>AAACGCCTCATCGCTATCCTTTCC</t>
  </si>
  <si>
    <t>CTACCACCCGATCCACCAGC</t>
  </si>
  <si>
    <t>TAGTCTACCACCCGATCCACCAGC</t>
  </si>
  <si>
    <t>AAACGCTGGTGGATCGGGTGGTAG</t>
  </si>
  <si>
    <t>ATTGATACTGACATTCTTGT</t>
  </si>
  <si>
    <t>TAGTATTGATACTGACATTCTTGT</t>
  </si>
  <si>
    <t>AAACACAAGAATGTCAGTATCAAT</t>
  </si>
  <si>
    <t>GGGAAATGTCCGTTGAAGAA</t>
  </si>
  <si>
    <t>TAGTGGGAAATGTCCGTTGAAGAA</t>
  </si>
  <si>
    <t>AAACTTCTTCAACGGACATTTCCC</t>
  </si>
  <si>
    <t>PLES_13911</t>
  </si>
  <si>
    <t>lpxA</t>
  </si>
  <si>
    <t>CTCGGATCGATGATGGCGCG</t>
  </si>
  <si>
    <t>TAGTCTCGGATCGATGATGGCGCG</t>
  </si>
  <si>
    <t>AAACCGCGCCATCATCGATCCGAG</t>
  </si>
  <si>
    <t>CGATGGACCACGGGCCCACC</t>
  </si>
  <si>
    <t>TAGTCGATGGACCACGGGCCCACC</t>
  </si>
  <si>
    <t>AAACGGTGGGCCCGTGGTCCATCG</t>
  </si>
  <si>
    <t>GGGCCCTTGAGCACCACGTG</t>
  </si>
  <si>
    <t>TAGTGGGCCCTTGAGCACCACGTG</t>
  </si>
  <si>
    <t>AAACCACGTGGTGCTCAAGGGCCC</t>
  </si>
  <si>
    <t>TGTGCTTGCCGATCTTCGTG</t>
  </si>
  <si>
    <t>TAGTTGTGCTTGCCGATCTTCGTG</t>
  </si>
  <si>
    <t>AAACCACGAAGATCGGCAAGCACA</t>
  </si>
  <si>
    <t>PLES_13921</t>
  </si>
  <si>
    <t>lpxB</t>
  </si>
  <si>
    <t>TACGCGTAATCCGTCAGCCA</t>
  </si>
  <si>
    <t>TAGTTACGCGTAATCCGTCAGCCA</t>
  </si>
  <si>
    <t>AAACTGGCTGACGGATTACGCGTA</t>
  </si>
  <si>
    <t>GGAGGCCTCGCCGGCGACCA</t>
  </si>
  <si>
    <t>TAGTGGAGGCCTCGCCGGCGACCA</t>
  </si>
  <si>
    <t>AAACTGGTCGCCGGCGAGGCCTCC</t>
  </si>
  <si>
    <t>TCCGGACCCGAGGATGTCGC</t>
  </si>
  <si>
    <t>TAGTTCCGGACCCGAGGATGTCGC</t>
  </si>
  <si>
    <t>AAACGCGACATCCTCGGGTCCGGA</t>
  </si>
  <si>
    <t>CGCCGATGAACTCGATATCC</t>
  </si>
  <si>
    <t>TAGTCGCCGATGAACTCGATATCC</t>
  </si>
  <si>
    <t>AAACGGATATCGAGTTCATCGGCG</t>
  </si>
  <si>
    <t>PLES_13931</t>
  </si>
  <si>
    <t>rnhB</t>
  </si>
  <si>
    <t>GTGACCACCGGGCCGCACAA</t>
  </si>
  <si>
    <t>TAGTGTGACCACCGGGCCGCACAA</t>
  </si>
  <si>
    <t>AAACTTGTGCGGCCCGGTGGTCAC</t>
  </si>
  <si>
    <t>CGGGTCGAGAATCACCGCGG</t>
  </si>
  <si>
    <t>TAGTCGGGTCGAGAATCACCGCGG</t>
  </si>
  <si>
    <t>AAACCCGCGGTGATTCTCGACCCG</t>
  </si>
  <si>
    <t>AGGCCGAGGATCGGGCGGCT</t>
  </si>
  <si>
    <t>TAGTAGGCCGAGGATCGGGCGGCT</t>
  </si>
  <si>
    <t>AAACAGCCGCCCGATCCTCGGCCT</t>
  </si>
  <si>
    <t>TGAGCTTCTTCGAGTCGTTC</t>
  </si>
  <si>
    <t>TAGTTGAGCTTCTTCGAGTCGTTC</t>
  </si>
  <si>
    <t>AAACGAACGACTCGAAGAAGCTCA</t>
  </si>
  <si>
    <t>PLES_13941</t>
  </si>
  <si>
    <t>CTGAGTGGCGAATTCTTGCA</t>
  </si>
  <si>
    <t>TAGTCTGAGTGGCGAATTCTTGCA</t>
  </si>
  <si>
    <t>AAACTGCAAGAATTCGCCACTCAG</t>
  </si>
  <si>
    <t>CCCAGATAAGGCCGTTGAGC</t>
  </si>
  <si>
    <t>TAGTCCCAGATAAGGCCGTTGAGC</t>
  </si>
  <si>
    <t>AAACGCTCAACGGCCTTATCTGGG</t>
  </si>
  <si>
    <t>CCAGGCGCACGGTGAAGTAC</t>
  </si>
  <si>
    <t>TAGTCCAGGCGCACGGTGAAGTAC</t>
  </si>
  <si>
    <t>AAACGTACTTCACCGTGCGCCTGG</t>
  </si>
  <si>
    <t>TGAAGGTATGACCGAAGTGG</t>
  </si>
  <si>
    <t>TAGTTGAAGGTATGACCGAAGTGG</t>
  </si>
  <si>
    <t>AAACCCACTTCGGTCATACCTTCA</t>
  </si>
  <si>
    <t>PLES_13951</t>
  </si>
  <si>
    <t>dnaE</t>
  </si>
  <si>
    <t>ACGCAGGTGAACGAAGGATA</t>
  </si>
  <si>
    <t>TAGTACGCAGGTGAACGAAGGATA</t>
  </si>
  <si>
    <t>AAACTATCCTTCGTTCACCTGCGT</t>
  </si>
  <si>
    <t>GCCGTCGACCAGGGAGAATT</t>
  </si>
  <si>
    <t>TAGTGCCGTCGACCAGGGAGAATT</t>
  </si>
  <si>
    <t>AAACAATTCTCCCTGGTCGACGGC</t>
  </si>
  <si>
    <t>CCAGGGGCTTGACCCGGACC</t>
  </si>
  <si>
    <t>TAGTCCAGGGGCTTGACCCGGACC</t>
  </si>
  <si>
    <t>AAACGGTCCGGGTCAAGCCCCTGG</t>
  </si>
  <si>
    <t>GCCCAGCCCTGCCACTGCCT</t>
  </si>
  <si>
    <t>TAGTGCCCAGCCCTGCCACTGCCT</t>
  </si>
  <si>
    <t>AAACAGGCAGTGGCAGGGCTGGGC</t>
  </si>
  <si>
    <t>PLES_13961</t>
  </si>
  <si>
    <t>accA</t>
  </si>
  <si>
    <t>TCAAGAAAGTTCGGGTTCAT</t>
  </si>
  <si>
    <t>TAGTTCAAGAAAGTTCGGGTTCAT</t>
  </si>
  <si>
    <t>AAACATGAACCCGAACTTTCTTGA</t>
  </si>
  <si>
    <t>TTGGCTTGCAGGTCGGCGAT</t>
  </si>
  <si>
    <t>TAGTTTGGCTTGCAGGTCGGCGAT</t>
  </si>
  <si>
    <t>AAACATCGCCGACCTGCAAGCCAA</t>
  </si>
  <si>
    <t>GCGCATTGTCGTTGCCCACC</t>
  </si>
  <si>
    <t>TAGTGCGCATTGTCGTTGCCCACC</t>
  </si>
  <si>
    <t>AAACGGTGGGCAACGACAATGCGC</t>
  </si>
  <si>
    <t>CAGATTGCCGAAGATGTTTT</t>
  </si>
  <si>
    <t>TAGTCAGATTGCCGAAGATGTTTT</t>
  </si>
  <si>
    <t>AAACAAAACATCTTCGGCAATCTG</t>
  </si>
  <si>
    <t>PLES_13971</t>
  </si>
  <si>
    <t>CGGGATTCGAGCGGCACCGC</t>
  </si>
  <si>
    <t>TAGTCGGGATTCGAGCGGCACCGC</t>
  </si>
  <si>
    <t>AAACGCGGTGCCGCTCGAATCCCG</t>
  </si>
  <si>
    <t>GCGCCAGGGCCTGTAACAGA</t>
  </si>
  <si>
    <t>TAGTGCGCCAGGGCCTGTAACAGA</t>
  </si>
  <si>
    <t>AAACTCTGTTACAGGCCCTGGCGC</t>
  </si>
  <si>
    <t>CAGCCCCCCGCTTCGCGCCA</t>
  </si>
  <si>
    <t>TAGTCAGCCCCCCGCTTCGCGCCA</t>
  </si>
  <si>
    <t>AAACTGGCGCGAAGCGGGGGGCTG</t>
  </si>
  <si>
    <t>CACCGTGGAATCCAGCCCGC</t>
  </si>
  <si>
    <t>TAGTCACCGTGGAATCCAGCCCGC</t>
  </si>
  <si>
    <t>AAACGCGGGCTGGATTCCACGGTG</t>
  </si>
  <si>
    <t>PLES_13981</t>
  </si>
  <si>
    <t>pyrG</t>
  </si>
  <si>
    <t>GCTTGAGCATCGTGATCTTC</t>
  </si>
  <si>
    <t>TAGTGCTTGAGCATCGTGATCTTC</t>
  </si>
  <si>
    <t>AAACGAAGATCACGATGCTCAAGC</t>
  </si>
  <si>
    <t>CCGGGTCCACGTTGATGTAA</t>
  </si>
  <si>
    <t>TAGTCCGGGTCCACGTTGATGTAA</t>
  </si>
  <si>
    <t>AAACTTACATCAACGTGGACCCGG</t>
  </si>
  <si>
    <t>ACCGTGCTGAAACGGGCTCA</t>
  </si>
  <si>
    <t>TAGTACCGTGCTGAAACGGGCTCA</t>
  </si>
  <si>
    <t>AAACTGAGCCCGTTTCAGCACGGT</t>
  </si>
  <si>
    <t>GTCGGTCTCGGCGCCGTCCT</t>
  </si>
  <si>
    <t>TAGTGTCGGTCTCGGCGCCGTCCT</t>
  </si>
  <si>
    <t>AAACAGGACGGCGCCGAGACCGAC</t>
  </si>
  <si>
    <t>PLES_13991</t>
  </si>
  <si>
    <t>kdsA</t>
  </si>
  <si>
    <t>ACGGCAGGTCGTTGCCGATC</t>
  </si>
  <si>
    <t>TAGTACGGCAGGTCGTTGCCGATC</t>
  </si>
  <si>
    <t>AAACGATCGGCAACGACCTGCCGT</t>
  </si>
  <si>
    <t>CTTCGCAGACCTGCATGGCC</t>
  </si>
  <si>
    <t>TAGTCTTCGCAGACCTGCATGGCC</t>
  </si>
  <si>
    <t>AAACGGCCATGCAGGTCTGCGAAG</t>
  </si>
  <si>
    <t>ATAGGGGATACCGAGTTTCT</t>
  </si>
  <si>
    <t>TAGTATAGGGGATACCGAGTTTCT</t>
  </si>
  <si>
    <t>AAACAGAAACTCGGTATCCCCTAT</t>
  </si>
  <si>
    <t>CGAGTGGATCGAGGAACGGT</t>
  </si>
  <si>
    <t>TAGTCGAGTGGATCGAGGAACGGT</t>
  </si>
  <si>
    <t>AAACACCGTTCCTCGATCCACTCG</t>
  </si>
  <si>
    <t>PLES_14001</t>
  </si>
  <si>
    <t>eno</t>
  </si>
  <si>
    <t>CGCGGGAGTCCAGGACCTCA</t>
  </si>
  <si>
    <t>TAGTCGCGGGAGTCCAGGACCTCA</t>
  </si>
  <si>
    <t>AAACTGAGGTCCTGGACTCCCGCG</t>
  </si>
  <si>
    <t>TCACGTCCGCTTCAACGGTA</t>
  </si>
  <si>
    <t>TAGTTCACGTCCGCTTCAACGGTA</t>
  </si>
  <si>
    <t>AAACTACCGTTGAAGCGGACGTGA</t>
  </si>
  <si>
    <t>TGCCGACGATGCCGTTGTCC</t>
  </si>
  <si>
    <t>TAGTTGCCGACGATGCCGTTGTCC</t>
  </si>
  <si>
    <t>AAACGGACAACGGCATCGTCGGCA</t>
  </si>
  <si>
    <t>GGAAGCACCGGAAGGCGCGC</t>
  </si>
  <si>
    <t>TAGTGGAAGCACCGGAAGGCGCGC</t>
  </si>
  <si>
    <t>AAACGCGCGCCTTCCGGTGCTTCC</t>
  </si>
  <si>
    <t>PLES_14011</t>
  </si>
  <si>
    <t>GCACCACGAACAGCCAGTAG</t>
  </si>
  <si>
    <t>TAGTGCACCACGAACAGCCAGTAG</t>
  </si>
  <si>
    <t>AAACCTACTGGCTGTTCGTGGTGC</t>
  </si>
  <si>
    <t>CGACCCACAGGCGATATTGC</t>
  </si>
  <si>
    <t>TAGTCGACCCACAGGCGATATTGC</t>
  </si>
  <si>
    <t>AAACGCAATATCGCCTGTGGGTCG</t>
  </si>
  <si>
    <t>GGTCGGCGATCTGCTTCTGC</t>
  </si>
  <si>
    <t>TAGTGGTCGGCGATCTGCTTCTGC</t>
  </si>
  <si>
    <t>AAACGCAGAAGCAGATCGCCGACC</t>
  </si>
  <si>
    <t>GAATCCGGTTGCGCTCCAGC</t>
  </si>
  <si>
    <t>TAGTGAATCCGGTTGCGCTCCAGC</t>
  </si>
  <si>
    <t>AAACGCTGGAGCGCAACCGGATTC</t>
  </si>
  <si>
    <t>PLES_14021</t>
  </si>
  <si>
    <t>ygbP</t>
  </si>
  <si>
    <t>GGAAGGTCGGAAGTCGTCAT</t>
  </si>
  <si>
    <t>TAGTGGAAGGTCGGAAGTCGTCAT</t>
  </si>
  <si>
    <t>AAACATGACGACTTCCGACCTTCC</t>
  </si>
  <si>
    <t>GGGATCACCGTCCAGAAGGC</t>
  </si>
  <si>
    <t>TAGTGGGATCACCGTCCAGAAGGC</t>
  </si>
  <si>
    <t>AAACGCCTTCTGGACGGTGATCCC</t>
  </si>
  <si>
    <t>GCGAACCCACGCCGGCGGCG</t>
  </si>
  <si>
    <t>TAGTGCGAACCCACGCCGGCGGCG</t>
  </si>
  <si>
    <t>AAACCGCCGCCGGCGTGGGTTCGC</t>
  </si>
  <si>
    <t>GAGATATTGCTTCGGGCGGT</t>
  </si>
  <si>
    <t>TAGTGAGATATTGCTTCGGGCGGT</t>
  </si>
  <si>
    <t>AAACACCGCCCGAAGCAATATCTC</t>
  </si>
  <si>
    <t>PLES_14031</t>
  </si>
  <si>
    <t>ACGGGCAATGTTCGCCGCGC</t>
  </si>
  <si>
    <t>TAGTACGGGCAATGTTCGCCGCGC</t>
  </si>
  <si>
    <t>AAACGCGCGGCGAACATTGCCCGT</t>
  </si>
  <si>
    <t>CAGGGTTTCCAGGGTGGCGA</t>
  </si>
  <si>
    <t>TAGTCAGGGTTTCCAGGGTGGCGA</t>
  </si>
  <si>
    <t>AAACTCGCCACCCTGGAAACCCTG</t>
  </si>
  <si>
    <t>CAGGCGTTCGCCCGGCTGCA</t>
  </si>
  <si>
    <t>TAGTCAGGCGTTCGCCCGGCTGCA</t>
  </si>
  <si>
    <t>AAACTGCAGCCGGGCGAACGCCTG</t>
  </si>
  <si>
    <t>GTGGACCGATTGCGAGCAGT</t>
  </si>
  <si>
    <t>TAGTGTGGACCGATTGCGAGCAGT</t>
  </si>
  <si>
    <t>AAACACTGCTCGCAATCGGTCCAC</t>
  </si>
  <si>
    <t>PLES_14041</t>
  </si>
  <si>
    <t>GCGTTGGCGAAACGCATTGA</t>
  </si>
  <si>
    <t>TAGTGCGTTGGCGAAACGCATTGA</t>
  </si>
  <si>
    <t>AAACTCAATGCGTTTCGCCAACGC</t>
  </si>
  <si>
    <t>AGTAGGCGGAGGCGACGCCG</t>
  </si>
  <si>
    <t>TAGTAGTAGGCGGAGGCGACGCCG</t>
  </si>
  <si>
    <t>AAACCGGCGTCGCCTCCGCCTACT</t>
  </si>
  <si>
    <t>GGTCACCGCCCAGAAGGTGC</t>
  </si>
  <si>
    <t>TAGTGGTCACCGCCCAGAAGGTGC</t>
  </si>
  <si>
    <t>AAACGCACCTTCTGGGCGGTGACC</t>
  </si>
  <si>
    <t>GCCCCAGCGGGTGAATTCGC</t>
  </si>
  <si>
    <t>TAGTGCCCCAGCGGGTGAATTCGC</t>
  </si>
  <si>
    <t>AAACGCGAATTCACCCGCTGGGGC</t>
  </si>
  <si>
    <t>PLES_14051</t>
  </si>
  <si>
    <t>CGCGGTGAACTGCCCGGTTT</t>
  </si>
  <si>
    <t>TAGTCGCGGTGAACTGCCCGGTTT</t>
  </si>
  <si>
    <t>AAACAAACCGGGCAGTTCACCGCG</t>
  </si>
  <si>
    <t>CTGGCGGCTGATGTGCGACG</t>
  </si>
  <si>
    <t>TAGTCTGGCGGCTGATGTGCGACG</t>
  </si>
  <si>
    <t>AAACCGTCGCACATCAGCCGCCAG</t>
  </si>
  <si>
    <t>TCTGCAGGCGCTCCTCCAGG</t>
  </si>
  <si>
    <t>TAGTTCTGCAGGCGCTCCTCCAGG</t>
  </si>
  <si>
    <t>AAACCCTGGAGGAGCGCCTGCAGA</t>
  </si>
  <si>
    <t>GGTGCTGCGGTAGAGCAGGC</t>
  </si>
  <si>
    <t>TAGTGGTGCTGCGGTAGAGCAGGC</t>
  </si>
  <si>
    <t>AAACGCCTGCTCTACCGCAGCACC</t>
  </si>
  <si>
    <t>PLES_14061</t>
  </si>
  <si>
    <t>adhC</t>
  </si>
  <si>
    <t>GTTGGGGGCGAAGGCGACGG</t>
  </si>
  <si>
    <t>TAGTGTTGGGGGCGAAGGCGACGG</t>
  </si>
  <si>
    <t>AAACCCGTCGCCTTCGCCCCCAAC</t>
  </si>
  <si>
    <t>TCCACCTCGACGATTTCCAA</t>
  </si>
  <si>
    <t>TAGTTCCACCTCGACGATTTCCAA</t>
  </si>
  <si>
    <t>AAACTTGGAAATCGTCGAGGTGGA</t>
  </si>
  <si>
    <t>AGTACCTCGCCCTTCTGCGG</t>
  </si>
  <si>
    <t>TAGTAGTACCTCGCCCTTCTGCGG</t>
  </si>
  <si>
    <t>AAACCCGCAGAAGGGCGAGGTACT</t>
  </si>
  <si>
    <t>ACAGGGTGTACGCGTCGGTA</t>
  </si>
  <si>
    <t>TAGTACAGGGTGTACGCGTCGGTA</t>
  </si>
  <si>
    <t>AAACTACCGACGCGTACACCCTGT</t>
  </si>
  <si>
    <t>PLES_14071</t>
  </si>
  <si>
    <t>ACGCTGGTGCCAGCCGCCGA</t>
  </si>
  <si>
    <t>TAGTACGCTGGTGCCAGCCGCCGA</t>
  </si>
  <si>
    <t>AAACTCGGCGGCTGGCACCAGCGT</t>
  </si>
  <si>
    <t>TCAGGGTCCGGGAAAAATGA</t>
  </si>
  <si>
    <t>TAGTTCAGGGTCCGGGAAAAATGA</t>
  </si>
  <si>
    <t>AAACTCATTTTTCCCGGACCCTGA</t>
  </si>
  <si>
    <t>GGCCTGGAGCGGCAGGTAGA</t>
  </si>
  <si>
    <t>TAGTGGCCTGGAGCGGCAGGTAGA</t>
  </si>
  <si>
    <t>AAACTCTACCTGCCGCTCCAGGCC</t>
  </si>
  <si>
    <t>CCGGACAGCCAGTACAGGGC</t>
  </si>
  <si>
    <t>TAGTCCGGACAGCCAGTACAGGGC</t>
  </si>
  <si>
    <t>AAACGCCCTGTACTGGCTGTCCGG</t>
  </si>
  <si>
    <t>PLES_14081</t>
  </si>
  <si>
    <t>ygbB</t>
  </si>
  <si>
    <t>AGCGATGCACGTCGTAGCCA</t>
  </si>
  <si>
    <t>TAGTAGCGATGCACGTCGTAGCCA</t>
  </si>
  <si>
    <t>AAACTGGCTACGACGTGCATCGCT</t>
  </si>
  <si>
    <t>GGGAATGCGCACGCCGCCGA</t>
  </si>
  <si>
    <t>TAGTGGGAATGCGCACGCCGCCGA</t>
  </si>
  <si>
    <t>AAACTCGGCGGCGTGCGCATTCCC</t>
  </si>
  <si>
    <t>GCGACCAGCCCATGTTTGTG</t>
  </si>
  <si>
    <t>TAGTGCGACCAGCCCATGTTTGTG</t>
  </si>
  <si>
    <t>AAACCACAAACATGGGCTGGTCGC</t>
  </si>
  <si>
    <t>GCAGCACGTCGCCGTCGGAG</t>
  </si>
  <si>
    <t>TAGTGCAGCACGTCGCCGTCGGAG</t>
  </si>
  <si>
    <t>AAACCTCCGACGGCGACGTGCTGC</t>
  </si>
  <si>
    <t>PLES_14091</t>
  </si>
  <si>
    <t>CATGGGCGCGCGGCCCGAGC</t>
  </si>
  <si>
    <t>TAGTCATGGGCGCGCGGCCCGAGC</t>
  </si>
  <si>
    <t>AAACGCTCGGGCCGCGCGCCCATG</t>
  </si>
  <si>
    <t>CTTGAGCACCGCCTCGCCGC</t>
  </si>
  <si>
    <t>TAGTCTTGAGCACCGCCTCGCCGC</t>
  </si>
  <si>
    <t>AAACGCGGCGAGGCGGTGCTCAAG</t>
  </si>
  <si>
    <t>GACCTGGAAGTCCTCGGCCA</t>
  </si>
  <si>
    <t>TAGTGACCTGGAAGTCCTCGGCCA</t>
  </si>
  <si>
    <t>AAACTGGCCGAGGACTTCCAGGTC</t>
  </si>
  <si>
    <t>TGCTCGCCTTCACCGCTGAG</t>
  </si>
  <si>
    <t>TAGTTGCTCGCCTTCACCGCTGAG</t>
  </si>
  <si>
    <t>AAACCTCAGCGGTGAAGGCGAGCA</t>
  </si>
  <si>
    <t>PLES_14101</t>
  </si>
  <si>
    <t>surE</t>
  </si>
  <si>
    <t>TGCGGTCACCCCGTCGTCGT</t>
  </si>
  <si>
    <t>TAGTTGCGGTCACCCCGTCGTCGT</t>
  </si>
  <si>
    <t>AAACACGACGACGGGGTGACCGCA</t>
  </si>
  <si>
    <t>TCGTAAAGCGCGGCGATACC</t>
  </si>
  <si>
    <t>TAGTTCGTAAAGCGCGGCGATACC</t>
  </si>
  <si>
    <t>AAACGGTATCGCCGCGCTTTACGA</t>
  </si>
  <si>
    <t>GGGGGCGATCACTACGCAAT</t>
  </si>
  <si>
    <t>TAGTGGGGGCGATCACTACGCAAT</t>
  </si>
  <si>
    <t>AAACATTGCGTAGTGATCGCCCCC</t>
  </si>
  <si>
    <t>GCGCCGCTCTTGTCCTGGTC</t>
  </si>
  <si>
    <t>TAGTGCGCCGCTCTTGTCCTGGTC</t>
  </si>
  <si>
    <t>AAACGACCAGGACAAGAGCGGCGC</t>
  </si>
  <si>
    <t>PLES_14111</t>
  </si>
  <si>
    <t>pcm</t>
  </si>
  <si>
    <t>GCGCTCTCGGGTACGCTGGG</t>
  </si>
  <si>
    <t>TAGTGCGCTCTCGGGTACGCTGGG</t>
  </si>
  <si>
    <t>AAACCCCAGCGTACCCGAGAGCGC</t>
  </si>
  <si>
    <t>CTTCGTACAGGCGCTGGATC</t>
  </si>
  <si>
    <t>TAGTCTTCGTACAGGCGCTGGATC</t>
  </si>
  <si>
    <t>AAACGATCCAGCGCCTGTACGAAG</t>
  </si>
  <si>
    <t>CGAGCACGTGGGCGTTGGAC</t>
  </si>
  <si>
    <t>TAGTCGAGCACGTGGGCGTTGGAC</t>
  </si>
  <si>
    <t>AAACGTCCAACGCCCACGTGCTCG</t>
  </si>
  <si>
    <t>ACAGATGACGCGGCGTGCGG</t>
  </si>
  <si>
    <t>TAGTACAGATGACGCGGCGTGCGG</t>
  </si>
  <si>
    <t>AAACCCGCACGCCGCGTCATCTGT</t>
  </si>
  <si>
    <t>PLES_14121</t>
  </si>
  <si>
    <t>GAGCCGAGTCCATTGCCGCA</t>
  </si>
  <si>
    <t>TAGTGAGCCGAGTCCATTGCCGCA</t>
  </si>
  <si>
    <t>AAACTGCGGCAATGGACTCGGCTC</t>
  </si>
  <si>
    <t>CGACGGCCCCGAGCAACAGG</t>
  </si>
  <si>
    <t>TAGTCGACGGCCCCGAGCAACAGG</t>
  </si>
  <si>
    <t>AAACCCTGTTGCTCGGGGCCGTCG</t>
  </si>
  <si>
    <t>CGACGAACAGGCGGCGAGAA</t>
  </si>
  <si>
    <t>TAGTCGACGAACAGGCGGCGAGAA</t>
  </si>
  <si>
    <t>AAACTTCTCGCCGCCTGTTCGTCG</t>
  </si>
  <si>
    <t>ACGACCTTGACCCCGCCGGG</t>
  </si>
  <si>
    <t>TAGTACGACCTTGACCCCGCCGGG</t>
  </si>
  <si>
    <t>AAACCCCGGCGGGGTCAAGGTCGT</t>
  </si>
  <si>
    <t>PLES_14131</t>
  </si>
  <si>
    <t>rpoS</t>
  </si>
  <si>
    <t>TCATCATCGTGGTCAAACTC</t>
  </si>
  <si>
    <t>TAGTTCATCATCGTGGTCAAACTC</t>
  </si>
  <si>
    <t>AAACGAGTTTGACCACGATGATGA</t>
  </si>
  <si>
    <t>GCATGATGCCGGGCTCCAGG</t>
  </si>
  <si>
    <t>TAGTGCATGATGCCGGGCTCCAGG</t>
  </si>
  <si>
    <t>AAACCCTGGAGCCCGGCATCATGC</t>
  </si>
  <si>
    <t>CCGGGGAGAAGGCTGCTCGT</t>
  </si>
  <si>
    <t>TAGTCCGGGGAGAAGGCTGCTCGT</t>
  </si>
  <si>
    <t>AAACACGAGCAGCCTTCTCCCCGG</t>
  </si>
  <si>
    <t>GAGAAGGAAGTGGTGGCTTT</t>
  </si>
  <si>
    <t>TAGTGAGAAGGAAGTGGTGGCTTT</t>
  </si>
  <si>
    <t>AAACAAAGCCACCACTTCCTTCTC</t>
  </si>
  <si>
    <t>PLES_14141</t>
  </si>
  <si>
    <t>fdxA</t>
  </si>
  <si>
    <t>GCAGTTGTCGGTGACGACGA</t>
  </si>
  <si>
    <t>TAGTGCAGTTGTCGGTGACGACGA</t>
  </si>
  <si>
    <t>AAACTCGTCGTCACCGACAACTGC</t>
  </si>
  <si>
    <t>CTTCGTAGAAGCAGTCTACC</t>
  </si>
  <si>
    <t>TAGTCTTCGTAGAAGCAGTCTACC</t>
  </si>
  <si>
    <t>AAACGGTAGACTGCTTCTACGAAG</t>
  </si>
  <si>
    <t>ACTCGTCCGGATGGATGACC</t>
  </si>
  <si>
    <t>TAGTACTCGTCCGGATGGATGACC</t>
  </si>
  <si>
    <t>AAACGGTCATCCATCCGGACGAGT</t>
  </si>
  <si>
    <t>CGGACATTCGGGCTCGCACA</t>
  </si>
  <si>
    <t>TAGTCGGACATTCGGGCTCGCACA</t>
  </si>
  <si>
    <t>AAACTGTGCGAGCCCGAATGTCCG</t>
  </si>
  <si>
    <t>PLES_14151</t>
  </si>
  <si>
    <t>mutS</t>
  </si>
  <si>
    <t>CGGCGTGTGCTGAGAGAGGT</t>
  </si>
  <si>
    <t>TAGTCGGCGTGTGCTGAGAGAGGT</t>
  </si>
  <si>
    <t>AAACACCTCTCTCAGCACACGCCG</t>
  </si>
  <si>
    <t>TTGAAGTACTGCTGCATCAT</t>
  </si>
  <si>
    <t>TAGTTTGAAGTACTGCTGCATCAT</t>
  </si>
  <si>
    <t>AAACATGATGCAGCAGTACTTCAA</t>
  </si>
  <si>
    <t>GATAGAACATCAATTGGTCG</t>
  </si>
  <si>
    <t>TAGTGATAGAACATCAATTGGTCG</t>
  </si>
  <si>
    <t>AAACCGACCAATTGATGTTCTATC</t>
  </si>
  <si>
    <t>GGTGATGTCGAGCAGCTTGG</t>
  </si>
  <si>
    <t>TAGTGGTGATGTCGAGCAGCTTGG</t>
  </si>
  <si>
    <t>AAACCCAAGCTGCTCGACATCACC</t>
  </si>
  <si>
    <t>PLES_14161</t>
  </si>
  <si>
    <t>TTGAGTGGCGCGATGTTCAT</t>
  </si>
  <si>
    <t>TAGTTTGAGTGGCGCGATGTTCAT</t>
  </si>
  <si>
    <t>AAACATGAACATCGCGCCACTCAA</t>
  </si>
  <si>
    <t>GGCAACGGGGGAGAGGAGCA</t>
  </si>
  <si>
    <t>TAGTGGCAACGGGGGAGAGGAGCA</t>
  </si>
  <si>
    <t>AAACTGCTCCTCTCCCCCGTTGCC</t>
  </si>
  <si>
    <t>GGCCGCATGGGCGGGGAGGC</t>
  </si>
  <si>
    <t>TAGTGGCCGCATGGGCGGGGAGGC</t>
  </si>
  <si>
    <t>AAACGCCTCCCCGCCCATGCGGCC</t>
  </si>
  <si>
    <t>CAGGGCCAGGTTGGCGGTGC</t>
  </si>
  <si>
    <t>TAGTCAGGGCCAGGTTGGCGGTGC</t>
  </si>
  <si>
    <t>AAACGCACCGCCAACCTGGCCCTG</t>
  </si>
  <si>
    <t>PLES_14171</t>
  </si>
  <si>
    <t>GGTCAGGTCGGACTCCATCA</t>
  </si>
  <si>
    <t>TAGTGGTCAGGTCGGACTCCATCA</t>
  </si>
  <si>
    <t>AAACTGATGGAGTCCGACCTGACC</t>
  </si>
  <si>
    <t>GCCGAGGCGGGCGGCCAGTG</t>
  </si>
  <si>
    <t>TAGTGCCGAGGCGGGCGGCCAGTG</t>
  </si>
  <si>
    <t>AAACCACTGGCCGCCCGCCTCGGC</t>
  </si>
  <si>
    <t>CCTGCTCGCCCAGGTAACGA</t>
  </si>
  <si>
    <t>TAGTCCTGCTCGCCCAGGTAACGA</t>
  </si>
  <si>
    <t>AAACTCGTTACCTGGGCGAGCAGG</t>
  </si>
  <si>
    <t>GGCGATGCCGCCACCGGTGC</t>
  </si>
  <si>
    <t>TAGTGGCGATGCCGCCACCGGTGC</t>
  </si>
  <si>
    <t>AAACGCACCGGTGGCGGCATCGCC</t>
  </si>
  <si>
    <t>PLES_14181</t>
  </si>
  <si>
    <t>recA</t>
  </si>
  <si>
    <t>TCTGTCCCAGGGCCGCGGCC</t>
  </si>
  <si>
    <t>TAGTTCTGTCCCAGGGCCGCGGCC</t>
  </si>
  <si>
    <t>AAACGGCCGCGGCCCTGGGACAGA</t>
  </si>
  <si>
    <t>TGACCGCGCCTTTGCCGAAT</t>
  </si>
  <si>
    <t>TAGTTGACCGCGCCTTTGCCGAAT</t>
  </si>
  <si>
    <t>AAACATTCGGCAAAGGCGCGGTCA</t>
  </si>
  <si>
    <t>CCGGGATCGCCTGGCGCTCA</t>
  </si>
  <si>
    <t>TAGTCCGGGATCGCCTGGCGCTCA</t>
  </si>
  <si>
    <t>AAACTGAGCGCCAGGCGATCCCGG</t>
  </si>
  <si>
    <t>ACCCAGGGAGCCGGTGGAGA</t>
  </si>
  <si>
    <t>TAGTACCCAGGGAGCCGGTGGAGA</t>
  </si>
  <si>
    <t>AAACTCTCCACCGGCTCCCTGGGT</t>
  </si>
  <si>
    <t>PLES_14191</t>
  </si>
  <si>
    <t>GTATCGAGCACGGTCGCCAT</t>
  </si>
  <si>
    <t>TAGTGTATCGAGCACGGTCGCCAT</t>
  </si>
  <si>
    <t>AAACATGGCGACCGTGCTCGATAC</t>
  </si>
  <si>
    <t>GCCGCCCGCCGCACGGCGAC</t>
  </si>
  <si>
    <t>TAGTGCCGCCCGCCGCACGGCGAC</t>
  </si>
  <si>
    <t>AAACGTCGCCGTGCGGCGGGCGGC</t>
  </si>
  <si>
    <t>ACGGCGCGCCAGCAGATCCA</t>
  </si>
  <si>
    <t>TAGTACGGCGCGCCAGCAGATCCA</t>
  </si>
  <si>
    <t>AAACTGGATCTGCTGGCGCGCCGT</t>
  </si>
  <si>
    <t>GCGCAACTTGCGGGAAAGCT</t>
  </si>
  <si>
    <t>TAGTGCGCAACTTGCGGGAAAGCT</t>
  </si>
  <si>
    <t>AAACAGCTTTCCCGCAAGTTGCGC</t>
  </si>
  <si>
    <t>PLES_14201</t>
  </si>
  <si>
    <t>AGATAGTCATCGGCTTCGTA</t>
  </si>
  <si>
    <t>TAGTAGATAGTCATCGGCTTCGTA</t>
  </si>
  <si>
    <t>AAACTACGAAGCCGATGACTATCT</t>
  </si>
  <si>
    <t>GCCGCTGGTCTGGAAGTGCC</t>
  </si>
  <si>
    <t>TAGTGCCGCTGGTCTGGAAGTGCC</t>
  </si>
  <si>
    <t>AAACGGCACTTCCAGACCAGCGGC</t>
  </si>
  <si>
    <t>GTCGACCTTCCGCGCCAGGT</t>
  </si>
  <si>
    <t>TAGTGTCGACCTTCCGCGCCAGGT</t>
  </si>
  <si>
    <t>AAACACCTGGCGCGGAAGGTCGAC</t>
  </si>
  <si>
    <t>GCTGTCGCCGGGAGCCGCAA</t>
  </si>
  <si>
    <t>TAGTGCTGTCGCCGGGAGCCGCAA</t>
  </si>
  <si>
    <t>AAACTTGCGGCTCCCGGCGACAGC</t>
  </si>
  <si>
    <t>PLES_14211</t>
  </si>
  <si>
    <t>GGAGCCAGTGACCTCCTGGG</t>
  </si>
  <si>
    <t>TAGTGGAGCCAGTGACCTCCTGGG</t>
  </si>
  <si>
    <t>AAACCCCAGGAGGTCACTGGCTCC</t>
  </si>
  <si>
    <t>GAGGGTTTCCAGCAGATAAC</t>
  </si>
  <si>
    <t>TAGTGAGGGTTTCCAGCAGATAAC</t>
  </si>
  <si>
    <t>AAACGTTATCTGCTGGAAACCCTC</t>
  </si>
  <si>
    <t>GGCGCATGCCGCATTCGAGC</t>
  </si>
  <si>
    <t>TAGTGGCGCATGCCGCATTCGAGC</t>
  </si>
  <si>
    <t>AAACGCTCGAATGCGGCATGCGCC</t>
  </si>
  <si>
    <t>TGTCGGCTTCGCGGCGCCCC</t>
  </si>
  <si>
    <t>TAGTTGTCGGCTTCGCGGCGCCCC</t>
  </si>
  <si>
    <t>AAACGGGGCGCCGCGAAGCCGACA</t>
  </si>
  <si>
    <t>PLES_14221</t>
  </si>
  <si>
    <t>ACTGGGCAGAATCTGACTCA</t>
  </si>
  <si>
    <t>TAGTACTGGGCAGAATCTGACTCA</t>
  </si>
  <si>
    <t>AAACTGAGTCAGATTCTGCCCAGT</t>
  </si>
  <si>
    <t>CGCCGGCTCGGCCGCCGCAT</t>
  </si>
  <si>
    <t>TAGTCGCCGGCTCGGCCGCCGCAT</t>
  </si>
  <si>
    <t>AAACATGCGGCGGCCGAGCCGGCG</t>
  </si>
  <si>
    <t>ACCATGGCCTTGCAGCCACG</t>
  </si>
  <si>
    <t>TAGTACCATGGCCTTGCAGCCACG</t>
  </si>
  <si>
    <t>AAACCGTGGCTGCAAGGCCATGGT</t>
  </si>
  <si>
    <t>GTCTCTGCGCTATGCTGGAG</t>
  </si>
  <si>
    <t>TAGTGTCTCTGCGCTATGCTGGAG</t>
  </si>
  <si>
    <t>AAACCTCCAGCATAGCGCAGAGAC</t>
  </si>
  <si>
    <t>PLES_14231</t>
  </si>
  <si>
    <t>CAGATGCTGCTTGTCCAGCA</t>
  </si>
  <si>
    <t>TAGTCAGATGCTGCTTGTCCAGCA</t>
  </si>
  <si>
    <t>AAACTGCTGGACAAGCAGCATCTG</t>
  </si>
  <si>
    <t>GCCGAACGGCATCGGCGTCC</t>
  </si>
  <si>
    <t>TAGTGCCGAACGGCATCGGCGTCC</t>
  </si>
  <si>
    <t>AAACGGACGCCGATGCCGTTCGGC</t>
  </si>
  <si>
    <t>GGTCGACCAGCATCCGTCCC</t>
  </si>
  <si>
    <t>TAGTGGTCGACCAGCATCCGTCCC</t>
  </si>
  <si>
    <t>AAACGGGACGGATGCTGGTCGACC</t>
  </si>
  <si>
    <t>ACAGCAGGTACTCCTCCGGC</t>
  </si>
  <si>
    <t>TAGTACAGCAGGTACTCCTCCGGC</t>
  </si>
  <si>
    <t>AAACGCCGGAGGAGTACCTGCTGT</t>
  </si>
  <si>
    <t>PLES_14241</t>
  </si>
  <si>
    <t>CAGGACGAAACAAAGGGCAA</t>
  </si>
  <si>
    <t>TAGTCAGGACGAAACAAAGGGCAA</t>
  </si>
  <si>
    <t>AAACTTGCCCTTTGTTTCGTCCTG</t>
  </si>
  <si>
    <t>GAGGCGGCATGGGCGGCGGT</t>
  </si>
  <si>
    <t>TAGTGAGGCGGCATGGGCGGCGGT</t>
  </si>
  <si>
    <t>AAACACCGCCGCCCATGCCGCCTC</t>
  </si>
  <si>
    <t>AGTGCCTACGCTGCTTTCCT</t>
  </si>
  <si>
    <t>TAGTAGTGCCTACGCTGCTTTCCT</t>
  </si>
  <si>
    <t>AAACAGGAAAGCAGCGTAGGCACT</t>
  </si>
  <si>
    <t>ATGTCTTCGTTGATGGCGCG</t>
  </si>
  <si>
    <t>TAGTATGTCTTCGTTGATGGCGCG</t>
  </si>
  <si>
    <t>AAACCGCGCCATCAACGAAGACAT</t>
  </si>
  <si>
    <t>PLES_14251</t>
  </si>
  <si>
    <t>potD</t>
  </si>
  <si>
    <t>GAGCAACAGCTTTTTCATCA</t>
  </si>
  <si>
    <t>TAGTGAGCAACAGCTTTTTCATCA</t>
  </si>
  <si>
    <t>AAACTGATGAAAAAGCTGTTGCTC</t>
  </si>
  <si>
    <t>CTGGGCGGCTCCTGCCATGA</t>
  </si>
  <si>
    <t>TAGTCTGGGCGGCTCCTGCCATGA</t>
  </si>
  <si>
    <t>AAACTCATGGCAGGAGCCGCCCAG</t>
  </si>
  <si>
    <t>ATACAGCTTCTCGGCGGCGG</t>
  </si>
  <si>
    <t>TAGTATACAGCTTCTCGGCGGCGG</t>
  </si>
  <si>
    <t>AAACCCGCCGCCGAGAAGCTGTAT</t>
  </si>
  <si>
    <t>GAAGCGTTTCAGCGTGTCCT</t>
  </si>
  <si>
    <t>TAGTGAAGCGTTTCAGCGTGTCCT</t>
  </si>
  <si>
    <t>AAACAGGACACGCTGAAACGCTTC</t>
  </si>
  <si>
    <t>PLES_14261</t>
  </si>
  <si>
    <t>potC</t>
  </si>
  <si>
    <t>GTGGCGCTCCAGAGCAGGTA</t>
  </si>
  <si>
    <t>TAGTGTGGCGCTCCAGAGCAGGTA</t>
  </si>
  <si>
    <t>AAACTACCTGCTCTGGAGCGCCAC</t>
  </si>
  <si>
    <t>GAGGAACAGGTACACCAGCG</t>
  </si>
  <si>
    <t>TAGTGAGGAACAGGTACACCAGCG</t>
  </si>
  <si>
    <t>AAACCGCTGGTGTACCTGTTCCTC</t>
  </si>
  <si>
    <t>TACAGCACCACGATCACCAG</t>
  </si>
  <si>
    <t>TAGTTACAGCACCACGATCACCAG</t>
  </si>
  <si>
    <t>AAACCTGGTGATCGTGGTGCTGTA</t>
  </si>
  <si>
    <t>GTTCAGCCGCGAGTCGTTGA</t>
  </si>
  <si>
    <t>TAGTGTTCAGCCGCGAGTCGTTGA</t>
  </si>
  <si>
    <t>AAACTCAACGACTCGCGGCTGAAC</t>
  </si>
  <si>
    <t>PLES_14271</t>
  </si>
  <si>
    <t>potB</t>
  </si>
  <si>
    <t>AGACCAGCAGCCACTTGCCG</t>
  </si>
  <si>
    <t>TAGTAGACCAGCAGCCACTTGCCG</t>
  </si>
  <si>
    <t>AAACCGGCAAGTGGCTGCTGGTCT</t>
  </si>
  <si>
    <t>AACAGCAGATACGCTTGCGG</t>
  </si>
  <si>
    <t>TAGTAACAGCAGATACGCTTGCGG</t>
  </si>
  <si>
    <t>AAACCCGCAAGCGTATCTGCTGTT</t>
  </si>
  <si>
    <t>GCATGATCAGCGCCGGAACC</t>
  </si>
  <si>
    <t>TAGTGCATGATCAGCGCCGGAACC</t>
  </si>
  <si>
    <t>AAACGGTTCCGGCGCTGATCATGC</t>
  </si>
  <si>
    <t>GTCGCCGGGAAAGCGGAACG</t>
  </si>
  <si>
    <t>TAGTGTCGCCGGGAAAGCGGAACG</t>
  </si>
  <si>
    <t>AAACCGTTCCGCTTTCCCGGCGAC</t>
  </si>
  <si>
    <t>PLES_14281</t>
  </si>
  <si>
    <t>potA</t>
  </si>
  <si>
    <t>TTGCGGATCTCGAGCAAGGG</t>
  </si>
  <si>
    <t>TAGTTTGCGGATCTCGAGCAAGGG</t>
  </si>
  <si>
    <t>AAACCCCTTGCTCGAGATCCGCAA</t>
  </si>
  <si>
    <t>GGTGAAGTCGCCGAAGCGGC</t>
  </si>
  <si>
    <t>TAGTGGTGAAGTCGCCGAAGCGGC</t>
  </si>
  <si>
    <t>AAACGCCGCTTCGGCGACTTCACC</t>
  </si>
  <si>
    <t>CAGGCTGACATTGTCGACGG</t>
  </si>
  <si>
    <t>TAGTCAGGCTGACATTGTCGACGG</t>
  </si>
  <si>
    <t>AAACCCGTCGACAATGTCAGCCTG</t>
  </si>
  <si>
    <t>CGGCGAGGTCCTGGCCGTTG</t>
  </si>
  <si>
    <t>TAGTCGGCGAGGTCCTGGCCGTTG</t>
  </si>
  <si>
    <t>AAACCAACGGCCAGGACCTCGCCG</t>
  </si>
  <si>
    <t>PLES_14291</t>
  </si>
  <si>
    <t>CGGGAAACGGCATGGCTCAT</t>
  </si>
  <si>
    <t>TAGTCGGGAAACGGCATGGCTCAT</t>
  </si>
  <si>
    <t>AAACATGAGCCATGCCGTTTCCCG</t>
  </si>
  <si>
    <t>AGGGTTTCAGGCTGCGCGCC</t>
  </si>
  <si>
    <t>TAGTAGGGTTTCAGGCTGCGCGCC</t>
  </si>
  <si>
    <t>AAACGGCGCGCAGCCTGAAACCCT</t>
  </si>
  <si>
    <t>GCGCGAACCGCGCGCGACGA</t>
  </si>
  <si>
    <t>TAGTGCGCGAACCGCGCGCGACGA</t>
  </si>
  <si>
    <t>AAACTCGTCGCGCGCGGTTCGCGC</t>
  </si>
  <si>
    <t>AGCCGACAGCCTTCGCAGCG</t>
  </si>
  <si>
    <t>TAGTAGCCGACAGCCTTCGCAGCG</t>
  </si>
  <si>
    <t>AAACCGCTGCGAAGGCTGTCGGCT</t>
  </si>
  <si>
    <t>PLES_14301</t>
  </si>
  <si>
    <t>CTCGCTCGACGGGGCGGGGA</t>
  </si>
  <si>
    <t>TAGTCTCGCTCGACGGGGCGGGGA</t>
  </si>
  <si>
    <t>AAACTCCCCGCCCCGTCGAGCGAG</t>
  </si>
  <si>
    <t>ACGCAGGGCTTGGCTTCGCA</t>
  </si>
  <si>
    <t>TAGTACGCAGGGCTTGGCTTCGCA</t>
  </si>
  <si>
    <t>AAACTGCGAAGCCAAGCCCTGCGT</t>
  </si>
  <si>
    <t>GGTGATCAGCATCAGGACAT</t>
  </si>
  <si>
    <t>TAGTGGTGATCAGCATCAGGACAT</t>
  </si>
  <si>
    <t>AAACATGTCCTGATGCTGATCACC</t>
  </si>
  <si>
    <t>CGACACCCCCCAGATCATGG</t>
  </si>
  <si>
    <t>TAGTCGACACCCCCCAGATCATGG</t>
  </si>
  <si>
    <t>AAACCCATGATCTGGGGGGTGTCG</t>
  </si>
  <si>
    <t>PLES_14311</t>
  </si>
  <si>
    <t>GCGAAACAGGGGGTGATCGT</t>
  </si>
  <si>
    <t>TAGTGCGAAACAGGGGGTGATCGT</t>
  </si>
  <si>
    <t>AAACACGATCACCCCCTGTTTCGC</t>
  </si>
  <si>
    <t>GGGGCCCAGCCCGAGGGTGA</t>
  </si>
  <si>
    <t>TAGTGGGGCCCAGCCCGAGGGTGA</t>
  </si>
  <si>
    <t>AAACTCACCCTCGGGCTGGGCCCC</t>
  </si>
  <si>
    <t>GCTTCCACCAGGCGCACGTC</t>
  </si>
  <si>
    <t>TAGTGCTTCCACCAGGCGCACGTC</t>
  </si>
  <si>
    <t>AAACGACGTGCGCCTGGTGGAAGC</t>
  </si>
  <si>
    <t>TTCCAGTTCGGCGATGCTGG</t>
  </si>
  <si>
    <t>TAGTTTCCAGTTCGGCGATGCTGG</t>
  </si>
  <si>
    <t>AAACCCAGCATCGCCGAACTGGAA</t>
  </si>
  <si>
    <t>PLES_14321</t>
  </si>
  <si>
    <t>dgkA</t>
  </si>
  <si>
    <t>GTCTGGCCTTTGAAGGGGGA</t>
  </si>
  <si>
    <t>TAGTGTCTGGCCTTTGAAGGGGGA</t>
  </si>
  <si>
    <t>AAACTCCCCCTTCAAAGGCCAGAC</t>
  </si>
  <si>
    <t>GTTGAGGATACGCTTGAGGC</t>
  </si>
  <si>
    <t>TAGTGTTGAGGATACGCTTGAGGC</t>
  </si>
  <si>
    <t>AAACGCCTCAAGCGTATCCTCAAC</t>
  </si>
  <si>
    <t>ACCTGCGAGGGAATAGCCGG</t>
  </si>
  <si>
    <t>TAGTACCTGCGAGGGAATAGCCGG</t>
  </si>
  <si>
    <t>AAACCCGGCTATTCCCTCGCAGGT</t>
  </si>
  <si>
    <t>GGCGGCTTCACCGCGGAAGG</t>
  </si>
  <si>
    <t>TAGTGGCGGCTTCACCGCGGAAGG</t>
  </si>
  <si>
    <t>AAACCCTTCCGCGGTGAAGCCGCC</t>
  </si>
  <si>
    <t>PLES_14331</t>
  </si>
  <si>
    <t>CAAGGTGAACAGGGCGATAC</t>
  </si>
  <si>
    <t>TAGTCAAGGTGAACAGGGCGATAC</t>
  </si>
  <si>
    <t>AAACGTATCGCCCTGTTCACCTTG</t>
  </si>
  <si>
    <t>CATTCGGTGCTGCCGAGGAA</t>
  </si>
  <si>
    <t>TAGTCATTCGGTGCTGCCGAGGAA</t>
  </si>
  <si>
    <t>AAACTTCCTCGGCAGCACCGAATG</t>
  </si>
  <si>
    <t>GCCACGCCCAGGAGGGTGAA</t>
  </si>
  <si>
    <t>TAGTGCCACGCCCAGGAGGGTGAA</t>
  </si>
  <si>
    <t>AAACTTCACCCTCCTGGGCGTGGC</t>
  </si>
  <si>
    <t>GAACAGGCCGAGCAGGCTCA</t>
  </si>
  <si>
    <t>TAGTGAACAGGCCGAGCAGGCTCA</t>
  </si>
  <si>
    <t>AAACTGAGCCTGCTCGGCCTGTTC</t>
  </si>
  <si>
    <t>PLES_14341</t>
  </si>
  <si>
    <t>GGATGGATGCCGGGTTTCAT</t>
  </si>
  <si>
    <t>TAGTGGATGGATGCCGGGTTTCAT</t>
  </si>
  <si>
    <t>AAACATGAAACCCGGCATCCATCC</t>
  </si>
  <si>
    <t>AACAGGACGGGACGGTATTC</t>
  </si>
  <si>
    <t>TAGTAACAGGACGGGACGGTATTC</t>
  </si>
  <si>
    <t>AAACGAATACCGTCCCGTCCTGTT</t>
  </si>
  <si>
    <t>ACACGTCGGCCGAGGTGTCA</t>
  </si>
  <si>
    <t>TAGTACACGTCGGCCGAGGTGTCA</t>
  </si>
  <si>
    <t>AAACTGACACCTCGGCCGACGTGT</t>
  </si>
  <si>
    <t>TCTCCGCGGTGGAGCCGATC</t>
  </si>
  <si>
    <t>TAGTTCTCCGCGGTGGAGCCGATC</t>
  </si>
  <si>
    <t>AAACGATCGGCTCCACCGCGGAGA</t>
  </si>
  <si>
    <t>PLES_14351</t>
  </si>
  <si>
    <t>CAGCTTGGCCTGTTTCAGCG</t>
  </si>
  <si>
    <t>TAGTCAGCTTGGCCTGTTTCAGCG</t>
  </si>
  <si>
    <t>AAACCGCTGAAACAGGCCAAGCTG</t>
  </si>
  <si>
    <t>TCACCACCTGGCAATCGCGA</t>
  </si>
  <si>
    <t>TAGTTCACCACCTGGCAATCGCGA</t>
  </si>
  <si>
    <t>AAACTCGCGATTGCCAGGTGGTGA</t>
  </si>
  <si>
    <t>AGATCACGTAGAGCCGGCCA</t>
  </si>
  <si>
    <t>TAGTAGATCACGTAGAGCCGGCCA</t>
  </si>
  <si>
    <t>AAACTGGCCGGCTCTACGTGATCT</t>
  </si>
  <si>
    <t>CCCTGCACGCACTTGAAGCG</t>
  </si>
  <si>
    <t>TAGTCCCTGCACGCACTTGAAGCG</t>
  </si>
  <si>
    <t>AAACCGCTTCAAGTGCGTGCAGGG</t>
  </si>
  <si>
    <t>PLES_14361</t>
  </si>
  <si>
    <t>GTGCCAGGCGATGTCCTGCA</t>
  </si>
  <si>
    <t>TAGTGTGCCAGGCGATGTCCTGCA</t>
  </si>
  <si>
    <t>AAACTGCAGGACATCGCCTGGCAC</t>
  </si>
  <si>
    <t>CGACCAGTTGCCCGACGGAG</t>
  </si>
  <si>
    <t>TAGTCGACCAGTTGCCCGACGGAG</t>
  </si>
  <si>
    <t>AAACCTCCGTCGGGCAACTGGTCG</t>
  </si>
  <si>
    <t>ACCAGGCGAATCCAGAAGTC</t>
  </si>
  <si>
    <t>TAGTACCAGGCGAATCCAGAAGTC</t>
  </si>
  <si>
    <t>AAACGACTTCTGGATTCGCCTGGT</t>
  </si>
  <si>
    <t>ACGGAACGTACTGTTCGAGC</t>
  </si>
  <si>
    <t>TAGTACGGAACGTACTGTTCGAGC</t>
  </si>
  <si>
    <t>AAACGCTCGAACAGTACGTTCCGT</t>
  </si>
  <si>
    <t>PLES_14371</t>
  </si>
  <si>
    <t>TGGACGAGTTCGACTTTCAT</t>
  </si>
  <si>
    <t>TAGTTGGACGAGTTCGACTTTCAT</t>
  </si>
  <si>
    <t>AAACATGAAAGTCGAACTCGTCCA</t>
  </si>
  <si>
    <t>CGCCATCGCGACCGGCGATC</t>
  </si>
  <si>
    <t>TAGTCGCCATCGCGACCGGCGATC</t>
  </si>
  <si>
    <t>AAACGATCGCCGGTCGCGATGGCG</t>
  </si>
  <si>
    <t>GGCGCGTTCCAGGTTGTGCG</t>
  </si>
  <si>
    <t>TAGTGGCGCGTTCCAGGTTGTGCG</t>
  </si>
  <si>
    <t>AAACCGCACAACCTGGAACGCGCC</t>
  </si>
  <si>
    <t>GTCCGCCGCACAGTCGGCGA</t>
  </si>
  <si>
    <t>TAGTGTCCGCCGCACAGTCGGCGA</t>
  </si>
  <si>
    <t>AAACTCGCCGACTGTGCGGCGGAC</t>
  </si>
  <si>
    <t>PLES_14381</t>
  </si>
  <si>
    <t>CGACAGGGTGCGCTTGAGTC</t>
  </si>
  <si>
    <t>TAGTCGACAGGGTGCGCTTGAGTC</t>
  </si>
  <si>
    <t>AAACGACTCAAGCGCACCCTGTCG</t>
  </si>
  <si>
    <t>GACGATGATGGGGGTCATGT</t>
  </si>
  <si>
    <t>TAGTGACGATGATGGGGGTCATGT</t>
  </si>
  <si>
    <t>AAACACATGACCCCCATCATCGTC</t>
  </si>
  <si>
    <t>CGAGGATGCCGAAAGTCCCG</t>
  </si>
  <si>
    <t>TAGTCGAGGATGCCGAAAGTCCCG</t>
  </si>
  <si>
    <t>AAACCGGGACTTTCGGCATCCTCG</t>
  </si>
  <si>
    <t>GACGTGTCCCTGGGTGGTCT</t>
  </si>
  <si>
    <t>TAGTGACGTGTCCCTGGGTGGTCT</t>
  </si>
  <si>
    <t>AAACAGACCACCCAGGGACACGTC</t>
  </si>
  <si>
    <t>PLES_14391</t>
  </si>
  <si>
    <t>CGGGTGCCTCGGAGTCTAGG</t>
  </si>
  <si>
    <t>TAGTCGGGTGCCTCGGAGTCTAGG</t>
  </si>
  <si>
    <t>AAACCCTAGACTCCGAGGCACCCG</t>
  </si>
  <si>
    <t>AGCGTGCGTCGGTGTTGACC</t>
  </si>
  <si>
    <t>TAGTAGCGTGCGTCGGTGTTGACC</t>
  </si>
  <si>
    <t>AAACGGTCAACACCGACGCACGCT</t>
  </si>
  <si>
    <t>GAAACGCTGGTTTCCGTGGA</t>
  </si>
  <si>
    <t>TAGTGAAACGCTGGTTTCCGTGGA</t>
  </si>
  <si>
    <t>AAACTCCACGGAAACCAGCGTTTC</t>
  </si>
  <si>
    <t>CCCTTCGCTGAAAGGCGGGG</t>
  </si>
  <si>
    <t>TAGTCCCTTCGCTGAAAGGCGGGG</t>
  </si>
  <si>
    <t>AAACCCCCGCCTTTCAGCGAAGGG</t>
  </si>
  <si>
    <t>PLES_14401</t>
  </si>
  <si>
    <t>GCGAAGCTGTCTGAGATCCA</t>
  </si>
  <si>
    <t>TAGTGCGAAGCTGTCTGAGATCCA</t>
  </si>
  <si>
    <t>AAACTGGATCTCAGACAGCTTCGC</t>
  </si>
  <si>
    <t>GCGACCGAAATGCAGTTCCT</t>
  </si>
  <si>
    <t>TAGTGCGACCGAAATGCAGTTCCT</t>
  </si>
  <si>
    <t>AAACAGGAACTGCATTTCGGTCGC</t>
  </si>
  <si>
    <t>GGAGATGAACAGGCGAGCCG</t>
  </si>
  <si>
    <t>TAGTGGAGATGAACAGGCGAGCCG</t>
  </si>
  <si>
    <t>AAACCGGCTCGCCTGTTCATCTCC</t>
  </si>
  <si>
    <t>GTCGAAGCTCAGCGCCGGCT</t>
  </si>
  <si>
    <t>TAGTGTCGAAGCTCAGCGCCGGCT</t>
  </si>
  <si>
    <t>AAACAGCCGGCGCTGAGCTTCGAC</t>
  </si>
  <si>
    <t>PLES_14411</t>
  </si>
  <si>
    <t>TACTTCGGGCATGGCGGTCA</t>
  </si>
  <si>
    <t>TAGTTACTTCGGGCATGGCGGTCA</t>
  </si>
  <si>
    <t>AAACTGACCGCCATGCCCGAAGTA</t>
  </si>
  <si>
    <t>GATTCAGCCCACGGCTGTCG</t>
  </si>
  <si>
    <t>TAGTGATTCAGCCCACGGCTGTCG</t>
  </si>
  <si>
    <t>AAACCGACAGCCGTGGGCTGAATC</t>
  </si>
  <si>
    <t>TCCAGCAGCCGCTCCAGGGC</t>
  </si>
  <si>
    <t>TAGTTCCAGCAGCCGCTCCAGGGC</t>
  </si>
  <si>
    <t>AAACGCCCTGGAGCGGCTGCTGGA</t>
  </si>
  <si>
    <t>CATTCGGCGAGCAACGCCGG</t>
  </si>
  <si>
    <t>TAGTCATTCGGCGAGCAACGCCGG</t>
  </si>
  <si>
    <t>AAACCCGGCGTTGCTCGCCGAATG</t>
  </si>
  <si>
    <t>PLES_14421</t>
  </si>
  <si>
    <t>GGCGCCCGTCTGATTGGTCA</t>
  </si>
  <si>
    <t>TAGTGGCGCCCGTCTGATTGGTCA</t>
  </si>
  <si>
    <t>AAACTGACCAATCAGACGGGCGCC</t>
  </si>
  <si>
    <t>GATGATTTTCAGGCCACGCA</t>
  </si>
  <si>
    <t>TAGTGATGATTTTCAGGCCACGCA</t>
  </si>
  <si>
    <t>AAACTGCGTGGCCTGAAAATCATC</t>
  </si>
  <si>
    <t>GGGAGCAGTAGGGTCCGCCG</t>
  </si>
  <si>
    <t>TAGTGGGAGCAGTAGGGTCCGCCG</t>
  </si>
  <si>
    <t>AAACCGGCGGACCCTACTGCTCCC</t>
  </si>
  <si>
    <t>GGGTTCCAGCTTGATCACCT</t>
  </si>
  <si>
    <t>TAGTGGGTTCCAGCTTGATCACCT</t>
  </si>
  <si>
    <t>AAACAGGTGATCAAGCTGGAACCC</t>
  </si>
  <si>
    <t>PLES_14431</t>
  </si>
  <si>
    <t>CGCCCCAGGGGAGGAATCCA</t>
  </si>
  <si>
    <t>TAGTCGCCCCAGGGGAGGAATCCA</t>
  </si>
  <si>
    <t>AAACTGGATTCCTCCCCTGGGGCG</t>
  </si>
  <si>
    <t>GCTCCAGCAGCACGAGTTCG</t>
  </si>
  <si>
    <t>TAGTGCTCCAGCAGCACGAGTTCG</t>
  </si>
  <si>
    <t>AAACCGAACTCGTGCTGCTGGAGC</t>
  </si>
  <si>
    <t>AACAGGGCCACACCCTGCTC</t>
  </si>
  <si>
    <t>TAGTAACAGGGCCACACCCTGCTC</t>
  </si>
  <si>
    <t>AAACGAGCAGGGTGTGGCCCTGTT</t>
  </si>
  <si>
    <t>GGGCGTTGAGCACTGCCGGG</t>
  </si>
  <si>
    <t>TAGTGGGCGTTGAGCACTGCCGGG</t>
  </si>
  <si>
    <t>AAACCCCGGCAGTGCTCAACGCCC</t>
  </si>
  <si>
    <t>PLES_14441</t>
  </si>
  <si>
    <t>ATACCGATGAGAACGATCGG</t>
  </si>
  <si>
    <t>TAGTATACCGATGAGAACGATCGG</t>
  </si>
  <si>
    <t>AAACCCGATCGTTCTCATCGGTAT</t>
  </si>
  <si>
    <t>CCCGGCACAGGCAGCGAGCT</t>
  </si>
  <si>
    <t>TAGTCCCGGCACAGGCAGCGAGCT</t>
  </si>
  <si>
    <t>AAACAGCTCGCTGCCTGTGCCGGG</t>
  </si>
  <si>
    <t>CTTGCAGCGCCGCCCCCTGG</t>
  </si>
  <si>
    <t>TAGTCTTGCAGCGCCGCCCCCTGG</t>
  </si>
  <si>
    <t>AAACCCAGGGGGCGGCGCTGCAAG</t>
  </si>
  <si>
    <t>CACCTGCCGGGCAAGGACCG</t>
  </si>
  <si>
    <t>TAGTCACCTGCCGGGCAAGGACCG</t>
  </si>
  <si>
    <t>AAACCGGTCCTTGCCCGGCAGGTG</t>
  </si>
  <si>
    <t>PLES_14451</t>
  </si>
  <si>
    <t>GTAGATATAGGCATCGAGCA</t>
  </si>
  <si>
    <t>TAGTGTAGATATAGGCATCGAGCA</t>
  </si>
  <si>
    <t>AAACTGCTCGATGCCTATATCTAC</t>
  </si>
  <si>
    <t>GCCGAAAGGCGTACGCAGGC</t>
  </si>
  <si>
    <t>TAGTGCCGAAAGGCGTACGCAGGC</t>
  </si>
  <si>
    <t>AAACGCCTGCGTACGCCTTTCGGC</t>
  </si>
  <si>
    <t>TCGAGAGTGCACCGGCATGC</t>
  </si>
  <si>
    <t>TAGTTCGAGAGTGCACCGGCATGC</t>
  </si>
  <si>
    <t>AAACGCATGCCGGTGCACTCTCGA</t>
  </si>
  <si>
    <t>TCGCGAGACGCGCCAGCAGC</t>
  </si>
  <si>
    <t>TAGTTCGCGAGACGCGCCAGCAGC</t>
  </si>
  <si>
    <t>AAACGCTGCTGGCGCGTCTCGCGA</t>
  </si>
  <si>
    <t>PLES_14461</t>
  </si>
  <si>
    <t>CGCCGGCAAGGATCGGCAGC</t>
  </si>
  <si>
    <t>TAGTCGCCGGCAAGGATCGGCAGC</t>
  </si>
  <si>
    <t>AAACGCTGCCGATCCTTGCCGGCG</t>
  </si>
  <si>
    <t>CGAGTCTTCGAGGAAGCCCT</t>
  </si>
  <si>
    <t>TAGTCGAGTCTTCGAGGAAGCCCT</t>
  </si>
  <si>
    <t>AAACAGGGCTTCCTCGAAGACTCG</t>
  </si>
  <si>
    <t>TGTAGAAGTTGCGCAAGGCC</t>
  </si>
  <si>
    <t>TAGTTGTAGAAGTTGCGCAAGGCC</t>
  </si>
  <si>
    <t>AAACGGCCTTGCGCAACTTCTACA</t>
  </si>
  <si>
    <t>TCGCACGTCCCGCGCCATCG</t>
  </si>
  <si>
    <t>TAGTTCGCACGTCCCGCGCCATCG</t>
  </si>
  <si>
    <t>AAACCGATGGCGCGGGACGTGCGA</t>
  </si>
  <si>
    <t>PLES_14471</t>
  </si>
  <si>
    <t>metR</t>
  </si>
  <si>
    <t>GAGGTGGCGAAGTTCGAGCA</t>
  </si>
  <si>
    <t>TAGTGAGGTGGCGAAGTTCGAGCA</t>
  </si>
  <si>
    <t>AAACTGCTCGAACTTCGCCACCTC</t>
  </si>
  <si>
    <t>GGCTTCGCGCAGCGCGTGCA</t>
  </si>
  <si>
    <t>TAGTGGCTTCGCGCAGCGCGTGCA</t>
  </si>
  <si>
    <t>AAACTGCACGCGCTGCGCGAAGCC</t>
  </si>
  <si>
    <t>CTGGGTAAGGTGCAGGCGCT</t>
  </si>
  <si>
    <t>TAGTCTGGGTAAGGTGCAGGCGCT</t>
  </si>
  <si>
    <t>AAACAGCGCCTGCACCTTACCCAG</t>
  </si>
  <si>
    <t>GCACGAACAACTGCATGCCC</t>
  </si>
  <si>
    <t>TAGTGCACGAACAACTGCATGCCC</t>
  </si>
  <si>
    <t>AAACGGGCATGCAGTTGTTCGTGC</t>
  </si>
  <si>
    <t>PLES_14481</t>
  </si>
  <si>
    <t>GGCTGCACAACAAGGCGGCC</t>
  </si>
  <si>
    <t>TAGTGGCTGCACAACAAGGCGGCC</t>
  </si>
  <si>
    <t>AAACGGCCGCCTTGTTGTGCAGCC</t>
  </si>
  <si>
    <t>GCGCCGCCGCAAAGGAGGAG</t>
  </si>
  <si>
    <t>TAGTGCGCCGCCGCAAAGGAGGAG</t>
  </si>
  <si>
    <t>AAACCTCCTCCTTTGCGGCGGCGC</t>
  </si>
  <si>
    <t>CCCAGTTCGACCGTCTCGGT</t>
  </si>
  <si>
    <t>TAGTCCCAGTTCGACCGTCTCGGT</t>
  </si>
  <si>
    <t>AAACACCGAGACGGTCGAACTGGG</t>
  </si>
  <si>
    <t>GGCCGATGCTCTGGTAGGCC</t>
  </si>
  <si>
    <t>TAGTGGCCGATGCTCTGGTAGGCC</t>
  </si>
  <si>
    <t>AAACGGCCTACCAGAGCATCGGCC</t>
  </si>
  <si>
    <t>PLES_14491</t>
  </si>
  <si>
    <t>glpM</t>
  </si>
  <si>
    <t>GGCGAGGAGCACGACCACGG</t>
  </si>
  <si>
    <t>TAGTGGCGAGGAGCACGACCACGG</t>
  </si>
  <si>
    <t>AAACCCGTGGTCGTGCTCCTCGCC</t>
  </si>
  <si>
    <t>GTTGCGGGTCTTCGACAGGA</t>
  </si>
  <si>
    <t>TAGTGTTGCGGGTCTTCGACAGGA</t>
  </si>
  <si>
    <t>AAACTCCTGTCGAAGACCCGCAAC</t>
  </si>
  <si>
    <t>GGGAAACAGCGGCACCAGGC</t>
  </si>
  <si>
    <t>TAGTGGGAAACAGCGGCACCAGGC</t>
  </si>
  <si>
    <t>AAACGCCTGGTGCCGCTGTTTCCC</t>
  </si>
  <si>
    <t>TGGGCAATCAGGGCGAAGGT</t>
  </si>
  <si>
    <t>TAGTTGGGCAATCAGGGCGAAGGT</t>
  </si>
  <si>
    <t>AAACACCTTCGCCCTGATTGCCCA</t>
  </si>
  <si>
    <t>PLES_14501</t>
  </si>
  <si>
    <t>glpD</t>
  </si>
  <si>
    <t>TTCGGCGAGTGGAGCGGAGG</t>
  </si>
  <si>
    <t>TAGTTTCGGCGAGTGGAGCGGAGG</t>
  </si>
  <si>
    <t>AAACCCTCCGCTCCACTCGCCGAA</t>
  </si>
  <si>
    <t>GTTGATGCCACCGCCGACCA</t>
  </si>
  <si>
    <t>TAGTGTTGATGCCACCGCCGACCA</t>
  </si>
  <si>
    <t>AAACTGGTCGGCGGTGGCATCAAC</t>
  </si>
  <si>
    <t>GCCGCGCCCGGCTGCGTCGG</t>
  </si>
  <si>
    <t>TAGTGCCGCGCCCGGCTGCGTCGG</t>
  </si>
  <si>
    <t>AAACCCGACGCAGCCGGGCGCGGC</t>
  </si>
  <si>
    <t>GTTCGCAAAGGAACACGGAC</t>
  </si>
  <si>
    <t>TAGTGTTCGCAAAGGAACACGGAC</t>
  </si>
  <si>
    <t>AAACGTCCGTGTTCCTTTGCGAAC</t>
  </si>
  <si>
    <t>PLES_14511</t>
  </si>
  <si>
    <t>glpR</t>
  </si>
  <si>
    <t>TGTCGGGGGGGCAGGTTCAT</t>
  </si>
  <si>
    <t>TAGTTGTCGGGGGGGCAGGTTCAT</t>
  </si>
  <si>
    <t>AAACATGAACCTGCCCCCCCGACA</t>
  </si>
  <si>
    <t>TGCTCAGGTAACCGCGCTCG</t>
  </si>
  <si>
    <t>TAGTTGCTCAGGTAACCGCGCTCG</t>
  </si>
  <si>
    <t>AAACCGAGCGCGGTTACCTGAGCA</t>
  </si>
  <si>
    <t>GTCGCGGCGGATGGTCTGCG</t>
  </si>
  <si>
    <t>TAGTGTCGCGGCGGATGGTCTGCG</t>
  </si>
  <si>
    <t>AAACCGCAGACCATCCGCCGCGAC</t>
  </si>
  <si>
    <t>GCGGCGCAGCAGTCCCTGTT</t>
  </si>
  <si>
    <t>TAGTGCGGCGCAGCAGTCCCTGTT</t>
  </si>
  <si>
    <t>AAACAACAGGGACTGCTGCGCCGC</t>
  </si>
  <si>
    <t>PLES_14521</t>
  </si>
  <si>
    <t>glpK</t>
  </si>
  <si>
    <t>CTTGTTGTGCTTGTCGGTCA</t>
  </si>
  <si>
    <t>TAGTCTTGTTGTGCTTGTCGGTCA</t>
  </si>
  <si>
    <t>AAACTGACCGACAAGCACAACAAG</t>
  </si>
  <si>
    <t>AGCTGGTGGTGCCCTGGTCC</t>
  </si>
  <si>
    <t>TAGTAGCTGGTGGTGCCCTGGTCC</t>
  </si>
  <si>
    <t>AAACGGACCAGGGCACCACCAGCT</t>
  </si>
  <si>
    <t>CGCGGTCGAAGACGATGGCG</t>
  </si>
  <si>
    <t>TAGTCGCGGTCGAAGACGATGGCG</t>
  </si>
  <si>
    <t>AAACCGCCATCGTCTTCGACCGCG</t>
  </si>
  <si>
    <t>GAACTGGGCGAACTCGCGCT</t>
  </si>
  <si>
    <t>TAGTGAACTGGGCGAACTCGCGCT</t>
  </si>
  <si>
    <t>AAACAGCGCGAGTTCGCCCAGTTC</t>
  </si>
  <si>
    <t>PLES_14531</t>
  </si>
  <si>
    <t>glpF</t>
  </si>
  <si>
    <t>GTCGGGGCGGCGGTGGTCAT</t>
  </si>
  <si>
    <t>TAGTGTCGGGGCGGCGGTGGTCAT</t>
  </si>
  <si>
    <t>AAACATGACCACCGCCGCCCCGAC</t>
  </si>
  <si>
    <t>GCATTGGCCGAACAGGGACG</t>
  </si>
  <si>
    <t>TAGTGCATTGGCCGAACAGGGACG</t>
  </si>
  <si>
    <t>AAACCGTCCCTGTTCGGCCAATGC</t>
  </si>
  <si>
    <t>GCCGAAGAAGATGAGGAGGG</t>
  </si>
  <si>
    <t>TAGTGCCGAAGAAGATGAGGAGGG</t>
  </si>
  <si>
    <t>AAACCCCTCCTCATCTTCTTCGGC</t>
  </si>
  <si>
    <t>CTTCAGGGCCGCGACGCAAC</t>
  </si>
  <si>
    <t>TAGTCTTCAGGGCCGCGACGCAAC</t>
  </si>
  <si>
    <t>AAACGTTGCGTCGCGGCCCTGAAG</t>
  </si>
  <si>
    <t>PLES_14541</t>
  </si>
  <si>
    <t>CAGGTCGATGGCAGGGGTCA</t>
  </si>
  <si>
    <t>TAGTCAGGTCGATGGCAGGGGTCA</t>
  </si>
  <si>
    <t>AAACTGACCCCTGCCATCGACCTG</t>
  </si>
  <si>
    <t>GAGCACCTTGTGCGCGGCGC</t>
  </si>
  <si>
    <t>TAGTGAGCACCTTGTGCGCGGCGC</t>
  </si>
  <si>
    <t>AAACGCGCCGCGCACAAGGTGCTC</t>
  </si>
  <si>
    <t>AGGAAGGTGCCTTGGGGTCG</t>
  </si>
  <si>
    <t>TAGTAGGAAGGTGCCTTGGGGTCG</t>
  </si>
  <si>
    <t>AAACCGACCCCAAGGCACCTTCCT</t>
  </si>
  <si>
    <t>TTCCGCGGCCTCCAGGCCAT</t>
  </si>
  <si>
    <t>TAGTTTCCGCGGCCTCCAGGCCAT</t>
  </si>
  <si>
    <t>AAACATGGCCTGGAGGCCGCGGAA</t>
  </si>
  <si>
    <t>PLES_14551</t>
  </si>
  <si>
    <t>GGCGAGGAGATAGTGGGACA</t>
  </si>
  <si>
    <t>TAGTGGCGAGGAGATAGTGGGACA</t>
  </si>
  <si>
    <t>AAACTGTCCCACTATCTCCTCGCC</t>
  </si>
  <si>
    <t>GGCACTGAACACGATGGCGC</t>
  </si>
  <si>
    <t>TAGTGGCACTGAACACGATGGCGC</t>
  </si>
  <si>
    <t>AAACGCGCCATCGTGTTCAGTGCC</t>
  </si>
  <si>
    <t>GCTCGCCACCGGCAAGCCCT</t>
  </si>
  <si>
    <t>TAGTGCTCGCCACCGGCAAGCCCT</t>
  </si>
  <si>
    <t>AAACAGGGCTTGCCGGTGGCGAGC</t>
  </si>
  <si>
    <t>AGTACTGCTTGAATTCCTGC</t>
  </si>
  <si>
    <t>TAGTAGTACTGCTTGAATTCCTGC</t>
  </si>
  <si>
    <t>AAACGCAGGAATTCAAGCAGTACT</t>
  </si>
  <si>
    <t>PLES_14561</t>
  </si>
  <si>
    <t>CTGGTGGAACTCGAGCTGCA</t>
  </si>
  <si>
    <t>TAGTCTGGTGGAACTCGAGCTGCA</t>
  </si>
  <si>
    <t>AAACTGCAGCTCGAGTTCCACCAG</t>
  </si>
  <si>
    <t>GGGATTGCCACTGAACGGGC</t>
  </si>
  <si>
    <t>TAGTGGGATTGCCACTGAACGGGC</t>
  </si>
  <si>
    <t>AAACGCCCGTTCAGTGGCAATCCC</t>
  </si>
  <si>
    <t>TCGAGGCGATAGACCACGGC</t>
  </si>
  <si>
    <t>TAGTTCGAGGCGATAGACCACGGC</t>
  </si>
  <si>
    <t>AAACGCCGTGGTCTATCGCCTCGA</t>
  </si>
  <si>
    <t>CATCAGCTCGTCCGCCAGCC</t>
  </si>
  <si>
    <t>TAGTCATCAGCTCGTCCGCCAGCC</t>
  </si>
  <si>
    <t>AAACGGCTGGCGGACGAGCTGATG</t>
  </si>
  <si>
    <t>PLES_14571</t>
  </si>
  <si>
    <t>CGGGCGAAGAATGGGGAACA</t>
  </si>
  <si>
    <t>TAGTCGGGCGAAGAATGGGGAACA</t>
  </si>
  <si>
    <t>AAACTGTTCCCCATTCTTCGCCCG</t>
  </si>
  <si>
    <t>AGGGCGGCGGTATGGAGCAG</t>
  </si>
  <si>
    <t>TAGTAGGGCGGCGGTATGGAGCAG</t>
  </si>
  <si>
    <t>AAACCTGCTCCATACCGCCGCCCT</t>
  </si>
  <si>
    <t>GCGCCGGGAGGGCGCAGGCC</t>
  </si>
  <si>
    <t>TAGTGCGCCGGGAGGGCGCAGGCC</t>
  </si>
  <si>
    <t>AAACGGCCTGCGCCCTCCCGGCGC</t>
  </si>
  <si>
    <t>GCTGGCCGGTTGCGGGTCCG</t>
  </si>
  <si>
    <t>TAGTGCTGGCCGGTTGCGGGTCCG</t>
  </si>
  <si>
    <t>AAACCGGACCCGCAACCGGCCAGC</t>
  </si>
  <si>
    <t>PLES_14581</t>
  </si>
  <si>
    <t>GGAATAGCGGCGGATGGACA</t>
  </si>
  <si>
    <t>TAGTGGAATAGCGGCGGATGGACA</t>
  </si>
  <si>
    <t>AAACTGTCCATCCGCCGCTATTCC</t>
  </si>
  <si>
    <t>GTGCAGGGCGATCTGTGACG</t>
  </si>
  <si>
    <t>TAGTGTGCAGGGCGATCTGTGACG</t>
  </si>
  <si>
    <t>AAACCGTCACAGATCGCCCTGCAC</t>
  </si>
  <si>
    <t>GATGATCAGCAGGACCGCGA</t>
  </si>
  <si>
    <t>TAGTGATGATCAGCAGGACCGCGA</t>
  </si>
  <si>
    <t>AAACTCGCGGTCCTGCTGATCATC</t>
  </si>
  <si>
    <t>GAAGTCGGCGCCGTAGGGCA</t>
  </si>
  <si>
    <t>TAGTGAAGTCGGCGCCGTAGGGCA</t>
  </si>
  <si>
    <t>AAACTGCCCTACGGCGCCGACTTC</t>
  </si>
  <si>
    <t>PLES_14591</t>
  </si>
  <si>
    <t>GGCCAGGAGGATGGCCGTAC</t>
  </si>
  <si>
    <t>TAGTGGCCAGGAGGATGGCCGTAC</t>
  </si>
  <si>
    <t>AAACGTACGGCCATCCTCCTGGCC</t>
  </si>
  <si>
    <t>TTCCAGGAACAGTTCCTCGG</t>
  </si>
  <si>
    <t>TAGTTTCCAGGAACAGTTCCTCGG</t>
  </si>
  <si>
    <t>AAACCCGAGGAACTGTTCCTGGAA</t>
  </si>
  <si>
    <t>GATCTGTTCCAGGCTGGTAT</t>
  </si>
  <si>
    <t>TAGTGATCTGTTCCAGGCTGGTAT</t>
  </si>
  <si>
    <t>AAACATACCAGCCTGGAACAGATC</t>
  </si>
  <si>
    <t>ACGGGTCACCCCGGCGGCCC</t>
  </si>
  <si>
    <t>TAGTACGGGTCACCCCGGCGGCCC</t>
  </si>
  <si>
    <t>AAACGGGCCGCCGGGGTGACCCGT</t>
  </si>
  <si>
    <t>PLES_14601</t>
  </si>
  <si>
    <t>CAGCAGGATGCGCAGGTTCA</t>
  </si>
  <si>
    <t>TAGTCAGCAGGATGCGCAGGTTCA</t>
  </si>
  <si>
    <t>AAACTGAACCTGCGCATCCTGCTG</t>
  </si>
  <si>
    <t>CAGTGGCCCGAAGGCGCTCA</t>
  </si>
  <si>
    <t>TAGTCAGTGGCCCGAAGGCGCTCA</t>
  </si>
  <si>
    <t>AAACTGAGCGCCTTCGGGCCACTG</t>
  </si>
  <si>
    <t>GCTCGGCAGGTAGAAATCGA</t>
  </si>
  <si>
    <t>TAGTGCTCGGCAGGTAGAAATCGA</t>
  </si>
  <si>
    <t>AAACTCGATTTCTACCTGCCGAGC</t>
  </si>
  <si>
    <t>CGGTGGCGAAGGCCTTGGCC</t>
  </si>
  <si>
    <t>TAGTCGGTGGCGAAGGCCTTGGCC</t>
  </si>
  <si>
    <t>AAACGGCCAAGGCCTTCGCCACCG</t>
  </si>
  <si>
    <t>PLES_14611</t>
  </si>
  <si>
    <t>CGGGCGGACGAGGATGTTCA</t>
  </si>
  <si>
    <t>TAGTCGGGCGGACGAGGATGTTCA</t>
  </si>
  <si>
    <t>AAACTGAACATCCTCGTCCGCCCG</t>
  </si>
  <si>
    <t>TGGCCTTTCGGGGTTTGCGA</t>
  </si>
  <si>
    <t>TAGTTGGCCTTTCGGGGTTTGCGA</t>
  </si>
  <si>
    <t>AAACTCGCAAACCCCGAAAGGCCA</t>
  </si>
  <si>
    <t>CGAGGCAGACTTGCCAGCAT</t>
  </si>
  <si>
    <t>TAGTCGAGGCAGACTTGCCAGCAT</t>
  </si>
  <si>
    <t>AAACATGCTGGCAAGTCTGCCTCG</t>
  </si>
  <si>
    <t>TACGGAAGTTGACGGCCTGC</t>
  </si>
  <si>
    <t>TAGTTACGGAAGTTGACGGCCTGC</t>
  </si>
  <si>
    <t>AAACGCAGGCCGTCAACTTCCGTA</t>
  </si>
  <si>
    <t>PLES_14621</t>
  </si>
  <si>
    <t>mmsR</t>
  </si>
  <si>
    <t>GTGTGCGACATGTCGGTAGC</t>
  </si>
  <si>
    <t>TAGTGTGTGCGACATGTCGGTAGC</t>
  </si>
  <si>
    <t>AAACGCTACCGACATGTCGCACAC</t>
  </si>
  <si>
    <t>GGCCGGCAGGGGCCAGTCGG</t>
  </si>
  <si>
    <t>TAGTGGCCGGCAGGGGCCAGTCGG</t>
  </si>
  <si>
    <t>AAACCCGACTGGCCCCTGCCGGCC</t>
  </si>
  <si>
    <t>GATCGGCAAGCGCAGGCTGT</t>
  </si>
  <si>
    <t>TAGTGATCGGCAAGCGCAGGCTGT</t>
  </si>
  <si>
    <t>AAACACAGCCTGCGCTTGCCGATC</t>
  </si>
  <si>
    <t>AGAGGTCGCGGCTGAGCGGG</t>
  </si>
  <si>
    <t>TAGTAGAGGTCGCGGCTGAGCGGG</t>
  </si>
  <si>
    <t>AAACCCCGCTCAGCCGCGACCTCT</t>
  </si>
  <si>
    <t>PLES_14631</t>
  </si>
  <si>
    <t>mmsA</t>
  </si>
  <si>
    <t>CCGCGATGAGGTGGCGGACT</t>
  </si>
  <si>
    <t>TAGTCCGCGATGAGGTGGCGGACT</t>
  </si>
  <si>
    <t>AAACAGTCCGCCACCTCATCGCGG</t>
  </si>
  <si>
    <t>GGCGCCGAGACCTTCGACGA</t>
  </si>
  <si>
    <t>TAGTGGCGCCGAGACCTTCGACGA</t>
  </si>
  <si>
    <t>AAACTCGTCGAAGGTCTCGGCGCC</t>
  </si>
  <si>
    <t>TGTCGAGGGGATTGCTGACC</t>
  </si>
  <si>
    <t>TAGTTGTCGAGGGGATTGCTGACC</t>
  </si>
  <si>
    <t>AAACGGTCAGCAATCCCCTCGACA</t>
  </si>
  <si>
    <t>GGCGCAGGCGATCTCCGCCA</t>
  </si>
  <si>
    <t>TAGTGGCGCAGGCGATCTCCGCCA</t>
  </si>
  <si>
    <t>AAACTGGCGGAGATCGCCTGCGCC</t>
  </si>
  <si>
    <t>PLES_14641</t>
  </si>
  <si>
    <t>mmsB</t>
  </si>
  <si>
    <t>AGGAATGCGATGTCGGTCAT</t>
  </si>
  <si>
    <t>TAGTAGGAATGCGATGTCGGTCAT</t>
  </si>
  <si>
    <t>AAACATGACCGACATCGCATTCCT</t>
  </si>
  <si>
    <t>TCGGCCCACCCATGTTGCCC</t>
  </si>
  <si>
    <t>TAGTTCGGCCCACCCATGTTGCCC</t>
  </si>
  <si>
    <t>AAACGGGCAACATGGGTGGGCCGA</t>
  </si>
  <si>
    <t>GAAGACATTCACCCGGTGGC</t>
  </si>
  <si>
    <t>TAGTGAAGACATTCACCCGGTGGC</t>
  </si>
  <si>
    <t>AAACGCCACCGGGTGAATGTCTTC</t>
  </si>
  <si>
    <t>ACCAGGCTCAGCACGGCCTT</t>
  </si>
  <si>
    <t>TAGTACCAGGCTCAGCACGGCCTT</t>
  </si>
  <si>
    <t>AAACAAGGCCGTGCTGAGCCTGGT</t>
  </si>
  <si>
    <t>PLES_14651</t>
  </si>
  <si>
    <t>TCGAGCGGGCGTGCTGCTGC</t>
  </si>
  <si>
    <t>TAGTTCGAGCGGGCGTGCTGCTGC</t>
  </si>
  <si>
    <t>AAACGCAGCAGCACGCCCGCTCGA</t>
  </si>
  <si>
    <t>GGCCCAGAACGCGGCCGGCT</t>
  </si>
  <si>
    <t>TAGTGGCCCAGAACGCGGCCGGCT</t>
  </si>
  <si>
    <t>AAACAGCCGGCCGCGTTCTGGGCC</t>
  </si>
  <si>
    <t>GGCCAGGGAACGGGCCTGTT</t>
  </si>
  <si>
    <t>TAGTGGCCAGGGAACGGGCCTGTT</t>
  </si>
  <si>
    <t>AAACAACAGGCCCGTTCCCTGGCC</t>
  </si>
  <si>
    <t>GTTCGCGGGCGCCTGGTACC</t>
  </si>
  <si>
    <t>TAGTGTTCGCGGGCGCCTGGTACC</t>
  </si>
  <si>
    <t>AAACGGTACCAGGCGCCCGCGAAC</t>
  </si>
  <si>
    <t>PLES_14661</t>
  </si>
  <si>
    <t>TAGTAACCGACAGCTTTCAT</t>
  </si>
  <si>
    <t>TAGTTAGTAACCGACAGCTTTCAT</t>
  </si>
  <si>
    <t>AAACATGAAAGCTGTCGGTTACTA</t>
  </si>
  <si>
    <t>GATGGTCGATGGGCAGGGAT</t>
  </si>
  <si>
    <t>TAGTGATGGTCGATGGGCAGGGAT</t>
  </si>
  <si>
    <t>AAACATCCCTGCCCATCGACCATC</t>
  </si>
  <si>
    <t>TCGAGGTCGAGCAGGGCGTC</t>
  </si>
  <si>
    <t>TAGTTCGAGGTCGAGCAGGGCGTC</t>
  </si>
  <si>
    <t>AAACGACGCCCTGCTCGACCTCGA</t>
  </si>
  <si>
    <t>CGCGGGCCCGGCGTGGGCTC</t>
  </si>
  <si>
    <t>TAGTCGCGGGCCCGGCGTGGGCTC</t>
  </si>
  <si>
    <t>AAACGAGCCCACGCCGGGCCCGCG</t>
  </si>
  <si>
    <t>PLES_14671</t>
  </si>
  <si>
    <t>ATGGTGGCGATCAGGGTGAG</t>
  </si>
  <si>
    <t>TAGTATGGTGGCGATCAGGGTGAG</t>
  </si>
  <si>
    <t>AAACCTCACCCTGATCGCCACCAT</t>
  </si>
  <si>
    <t>GGCCTCGGCGTGGCCGGGGG</t>
  </si>
  <si>
    <t>TAGTGGCCTCGGCGTGGCCGGGGG</t>
  </si>
  <si>
    <t>AAACCCCCCGGCCACGCCGAGGCC</t>
  </si>
  <si>
    <t>GGCGCGCAATTCGCGTTCCA</t>
  </si>
  <si>
    <t>TAGTGGCGCGCAATTCGCGTTCCA</t>
  </si>
  <si>
    <t>AAACTGGAACGCGAATTGCGCGCC</t>
  </si>
  <si>
    <t>GGCGCGCGACGGGGCGACCA</t>
  </si>
  <si>
    <t>TAGTGGCGCGCGACGGGGCGACCA</t>
  </si>
  <si>
    <t>AAACTGGTCGCCCCGTCGCGCGCC</t>
  </si>
  <si>
    <t>PLES_14681</t>
  </si>
  <si>
    <t>TGGTGTGGACGAACACCTGG</t>
  </si>
  <si>
    <t>TAGTTGGTGTGGACGAACACCTGG</t>
  </si>
  <si>
    <t>AAACCCAGGTGTTCGTCCACACCA</t>
  </si>
  <si>
    <t>AATCTCCAACTGGCGCGCGG</t>
  </si>
  <si>
    <t>TAGTAATCTCCAACTGGCGCGCGG</t>
  </si>
  <si>
    <t>AAACCCGCGCGCCAGTTGGAGATT</t>
  </si>
  <si>
    <t>TGCGGGTGGAGCGGGCGAAC</t>
  </si>
  <si>
    <t>TAGTTGCGGGTGGAGCGGGCGAAC</t>
  </si>
  <si>
    <t>AAACGTTCGCCCGCTCCACCCGCA</t>
  </si>
  <si>
    <t>CGCCCTCGGGAGTCAGGCGC</t>
  </si>
  <si>
    <t>TAGTCGCCCTCGGGAGTCAGGCGC</t>
  </si>
  <si>
    <t>AAACGCGCCTGACTCCCGAGGGCG</t>
  </si>
  <si>
    <t>PLES_14691</t>
  </si>
  <si>
    <t>AGACCCGTTGCCAGTTCTCG</t>
  </si>
  <si>
    <t>TAGTAGACCCGTTGCCAGTTCTCG</t>
  </si>
  <si>
    <t>AAACCGAGAACTGGCAACGGGTCT</t>
  </si>
  <si>
    <t>CGCCGCGTACAGGCCATCCT</t>
  </si>
  <si>
    <t>TAGTCGCCGCGTACAGGCCATCCT</t>
  </si>
  <si>
    <t>AAACAGGATGGCCTGTACGCGGCG</t>
  </si>
  <si>
    <t>GCGCCAGGTAGACGGGGTGC</t>
  </si>
  <si>
    <t>TAGTGCGCCAGGTAGACGGGGTGC</t>
  </si>
  <si>
    <t>AAACGCACCCCGTCTACCTGGCGC</t>
  </si>
  <si>
    <t>GGTCGTCCAGGTGCTGCGGG</t>
  </si>
  <si>
    <t>TAGTGGTCGTCCAGGTGCTGCGGG</t>
  </si>
  <si>
    <t>AAACCCCGCAGCACCTGGACGACC</t>
  </si>
  <si>
    <t>PLES_14701</t>
  </si>
  <si>
    <t>fruR</t>
  </si>
  <si>
    <t>CACCGAGACCCCGGCCAGGC</t>
  </si>
  <si>
    <t>TAGTCACCGAGACCCCGGCCAGGC</t>
  </si>
  <si>
    <t>AAACGCCTGGCCGGGGTCTCGGTG</t>
  </si>
  <si>
    <t>ATTGATGACGTAGCTGGCGG</t>
  </si>
  <si>
    <t>TAGTATTGATGACGTAGCTGGCGG</t>
  </si>
  <si>
    <t>AAACCCGCCAGCTACGTCATCAAT</t>
  </si>
  <si>
    <t>AAGCACGCGCTCGACGGTGG</t>
  </si>
  <si>
    <t>TAGTAAGCACGCGCTCGACGGTGG</t>
  </si>
  <si>
    <t>AAACCCACCGTCGAGCGCGTGCTT</t>
  </si>
  <si>
    <t>GTAGCCGTGTTCCTCGACCA</t>
  </si>
  <si>
    <t>TAGTGTAGCCGTGTTCCTCGACCA</t>
  </si>
  <si>
    <t>AAACTGGTCGAGGAACACGGCTAC</t>
  </si>
  <si>
    <t>PLES_14711</t>
  </si>
  <si>
    <t>CTGGCCCATGCGGATCTGCC</t>
  </si>
  <si>
    <t>TAGTCTGGCCCATGCGGATCTGCC</t>
  </si>
  <si>
    <t>AAACGGCAGATCCGCATGGGCCAG</t>
  </si>
  <si>
    <t>CAGGGCTTCGGCCTTGTCCG</t>
  </si>
  <si>
    <t>TAGTCAGGGCTTCGGCCTTGTCCG</t>
  </si>
  <si>
    <t>AAACCGGACAAGGCCGAAGCCCTG</t>
  </si>
  <si>
    <t>GCCCTCGGCATAGCCGGGCG</t>
  </si>
  <si>
    <t>TAGTGCCCTCGGCATAGCCGGGCG</t>
  </si>
  <si>
    <t>AAACCGCCCGGCTATGCCGAGGGC</t>
  </si>
  <si>
    <t>CTTGTGCCTCGCGCGCCTTC</t>
  </si>
  <si>
    <t>TAGTCTTGTGCCTCGCGCGCCTTC</t>
  </si>
  <si>
    <t>AAACGAAGGCGCGCGAGGCACAAG</t>
  </si>
  <si>
    <t>PLES_14721</t>
  </si>
  <si>
    <t>fruK</t>
  </si>
  <si>
    <t>CCGGGTTCAGGGTAATCGTC</t>
  </si>
  <si>
    <t>TAGTCCGGGTTCAGGGTAATCGTC</t>
  </si>
  <si>
    <t>AAACGACGATTACCCTGAACCCGG</t>
  </si>
  <si>
    <t>TAACCGCCCCCAGTTCCAGC</t>
  </si>
  <si>
    <t>TAGTTAACCGCCCCCAGTTCCAGC</t>
  </si>
  <si>
    <t>AAACGCTGGAACTGGGGGCGGTTA</t>
  </si>
  <si>
    <t>GGGTCAGCACCGCCTCGCTG</t>
  </si>
  <si>
    <t>TAGTGGGTCAGCACCGCCTCGCTG</t>
  </si>
  <si>
    <t>AAACCAGCGAGGCGGTGCTGACCC</t>
  </si>
  <si>
    <t>GGCGACGTTCAGGCCCTTGC</t>
  </si>
  <si>
    <t>TAGTGGCGACGTTCAGGCCCTTGC</t>
  </si>
  <si>
    <t>AAACGCAAGGGCCTGAACGTCGCC</t>
  </si>
  <si>
    <t>PLES_14731</t>
  </si>
  <si>
    <t>fruA</t>
  </si>
  <si>
    <t>GACCTGTCCGCCAGGGCAGG</t>
  </si>
  <si>
    <t>TAGTGACCTGTCCGCCAGGGCAGG</t>
  </si>
  <si>
    <t>AAACCCTGCCCTGGCGGACAGGTC</t>
  </si>
  <si>
    <t>TTCCCAGCCCAGGCGCTCGG</t>
  </si>
  <si>
    <t>TAGTTTCCCAGCCCAGGCGCTCGG</t>
  </si>
  <si>
    <t>AAACCCGAGCGCCTGGGCTGGGAA</t>
  </si>
  <si>
    <t>CCCGGCATTCGCCTCGACGC</t>
  </si>
  <si>
    <t>TAGTCCCGGCATTCGCCTCGACGC</t>
  </si>
  <si>
    <t>AAACGCGTCGAGGCGAATGCCGGG</t>
  </si>
  <si>
    <t>TCGGCGCTCAGTTCGCCCTC</t>
  </si>
  <si>
    <t>TAGTTCGGCGCTCAGTTCGCCCTC</t>
  </si>
  <si>
    <t>AAACGAGGGCGAACTGAGCGCCGA</t>
  </si>
  <si>
    <t>PLES_14741</t>
  </si>
  <si>
    <t>GCCCACTTCGGCGAGGACGG</t>
  </si>
  <si>
    <t>TAGTGCCCACTTCGGCGAGGACGG</t>
  </si>
  <si>
    <t>AAACCCGTCCTCGCCGAAGTGGGC</t>
  </si>
  <si>
    <t>TGTCCATGCACAGTACATCG</t>
  </si>
  <si>
    <t>TAGTTGTCCATGCACAGTACATCG</t>
  </si>
  <si>
    <t>AAACCGATGTACTGTGCATGGACA</t>
  </si>
  <si>
    <t>CGAGGCGTTCGACCTTGTTC</t>
  </si>
  <si>
    <t>TAGTCGAGGCGTTCGACCTTGTTC</t>
  </si>
  <si>
    <t>AAACGAACAAGGTCGAACGCCTCG</t>
  </si>
  <si>
    <t>CGGGTTCGTAGATGCTGGCG</t>
  </si>
  <si>
    <t>TAGTCGGGTTCGTAGATGCTGGCG</t>
  </si>
  <si>
    <t>AAACCGCCAGCATCTACGAACCCG</t>
  </si>
  <si>
    <t>PLES_14751</t>
  </si>
  <si>
    <t>GCCCCAGCGCATGCCGAGCT</t>
  </si>
  <si>
    <t>TAGTGCCCCAGCGCATGCCGAGCT</t>
  </si>
  <si>
    <t>AAACAGCTCGGCATGCGCTGGGGC</t>
  </si>
  <si>
    <t>AGGCTTCCGGTAGCGGCAGG</t>
  </si>
  <si>
    <t>TAGTAGGCTTCCGGTAGCGGCAGG</t>
  </si>
  <si>
    <t>AAACCCTGCCGCTACCGGAAGCCT</t>
  </si>
  <si>
    <t>CTCCGGCGTTTGCCCGGCCC</t>
  </si>
  <si>
    <t>TAGTCTCCGGCGTTTGCCCGGCCC</t>
  </si>
  <si>
    <t>AAACGGGCCGGGCAAACGCCGGAG</t>
  </si>
  <si>
    <t>GCACAGCAGGGAGGCGGCGT</t>
  </si>
  <si>
    <t>TAGTGCACAGCAGGGAGGCGGCGT</t>
  </si>
  <si>
    <t>AAACACGCCGCCTCCCTGCTGTGC</t>
  </si>
  <si>
    <t>PLES_14761</t>
  </si>
  <si>
    <t>GCCGAGGCCGGTCATGAGCA</t>
  </si>
  <si>
    <t>TAGTGCCGAGGCCGGTCATGAGCA</t>
  </si>
  <si>
    <t>AAACTGCTCATGACCGGCCTCGGC</t>
  </si>
  <si>
    <t>CGGTGAGCTTCTGCGCAACC</t>
  </si>
  <si>
    <t>TAGTCGGTGAGCTTCTGCGCAACC</t>
  </si>
  <si>
    <t>AAACGGTTGCGCAGAAGCTCACCG</t>
  </si>
  <si>
    <t>GACCAGGCGCCAGTGCTCCA</t>
  </si>
  <si>
    <t>TAGTGACCAGGCGCCAGTGCTCCA</t>
  </si>
  <si>
    <t>AAACTGGAGCACTGGCGCCTGGTC</t>
  </si>
  <si>
    <t>GCGCGCTGTCCAGCCGTCGG</t>
  </si>
  <si>
    <t>TAGTGCGCGCTGTCCAGCCGTCGG</t>
  </si>
  <si>
    <t>AAACCCGACGGCTGGACAGCGCGC</t>
  </si>
  <si>
    <t>PLES_14771</t>
  </si>
  <si>
    <t>arnT</t>
  </si>
  <si>
    <t>GCAGCAGCGAACAGGTCTGG</t>
  </si>
  <si>
    <t>TAGTGCAGCAGCGAACAGGTCTGG</t>
  </si>
  <si>
    <t>AAACCCAGACCTGTTCGCTGCTGC</t>
  </si>
  <si>
    <t>AACCAGGTAGAACAGGCCGA</t>
  </si>
  <si>
    <t>TAGTAACCAGGTAGAACAGGCCGA</t>
  </si>
  <si>
    <t>AAACTCGGCCTGTTCTACCTGGTT</t>
  </si>
  <si>
    <t>CACAGGCCATGGTTGCTCAA</t>
  </si>
  <si>
    <t>TAGTCACAGGCCATGGTTGCTCAA</t>
  </si>
  <si>
    <t>AAACTTGAGCAACCATGGCCTGTG</t>
  </si>
  <si>
    <t>TGCGCGTAGCGGGTCTCGTC</t>
  </si>
  <si>
    <t>TAGTTGCGCGTAGCGGGTCTCGTC</t>
  </si>
  <si>
    <t>AAACGACGAGACCCGCTACGCGCA</t>
  </si>
  <si>
    <t>PLES_14781</t>
  </si>
  <si>
    <t>CCCGTCGCGGGTGCCGCGGA</t>
  </si>
  <si>
    <t>TAGTCCCGTCGCGGGTGCCGCGGA</t>
  </si>
  <si>
    <t>AAACTCCGCGGCACCCGCGACGGG</t>
  </si>
  <si>
    <t>TCGAGCAGCTCGAGCAGCCG</t>
  </si>
  <si>
    <t>TAGTTCGAGCAGCTCGAGCAGCCG</t>
  </si>
  <si>
    <t>AAACCGGCTGCTCGAGCTGCTCGA</t>
  </si>
  <si>
    <t>GAAGAAGGTCGCCTTCAGCC</t>
  </si>
  <si>
    <t>TAGTGAAGAAGGTCGCCTTCAGCC</t>
  </si>
  <si>
    <t>AAACGGCTGAAGGCGACCTTCTTC</t>
  </si>
  <si>
    <t>GGTGGCGGCCCATGTTGTCC</t>
  </si>
  <si>
    <t>TAGTGGTGGCGGCCCATGTTGTCC</t>
  </si>
  <si>
    <t>AAACGGACAACATGGGCCGCCACC</t>
  </si>
  <si>
    <t>PLES_14791</t>
  </si>
  <si>
    <t>GGCGAAGACGACGGCTTTCG</t>
  </si>
  <si>
    <t>TAGTGGCGAAGACGACGGCTTTCG</t>
  </si>
  <si>
    <t>AAACCGAAAGCCGTCGTCTTCGCC</t>
  </si>
  <si>
    <t>GGTGCAACCGATGTCGTGGT</t>
  </si>
  <si>
    <t>TAGTGGTGCAACCGATGTCGTGGT</t>
  </si>
  <si>
    <t>AAACACCACGACATCGGTTGCACC</t>
  </si>
  <si>
    <t>ATTGAGCAGGGCTTCGATAC</t>
  </si>
  <si>
    <t>TAGTATTGAGCAGGGCTTCGATAC</t>
  </si>
  <si>
    <t>AAACGTATCGAAGCCCTGCTCAAT</t>
  </si>
  <si>
    <t>GACGGCGGCGATCTCGTAGC</t>
  </si>
  <si>
    <t>TAGTGACGGCGGCGATCTCGTAGC</t>
  </si>
  <si>
    <t>AAACGCTACGAGATCGCCGCCGTC</t>
  </si>
  <si>
    <t>PLES_14801</t>
  </si>
  <si>
    <t>GAGACCAGGTCGATCGGATA</t>
  </si>
  <si>
    <t>TAGTGAGACCAGGTCGATCGGATA</t>
  </si>
  <si>
    <t>AAACTATCCGATCGACCTGGTCTC</t>
  </si>
  <si>
    <t>TGGCTTCCTCGTTGTAGACC</t>
  </si>
  <si>
    <t>TAGTTGGCTTCCTCGTTGTAGACC</t>
  </si>
  <si>
    <t>AAACGGTCTACAACGAGGAAGCCA</t>
  </si>
  <si>
    <t>GCGCAGCAGTTCGGGCAGGC</t>
  </si>
  <si>
    <t>TAGTGCGCAGCAGTTCGGGCAGGC</t>
  </si>
  <si>
    <t>AAACGCCTGCCCGAACTGCTGCGC</t>
  </si>
  <si>
    <t>GCGGCCCAGCTCCAGGCAGG</t>
  </si>
  <si>
    <t>TAGTGCGGCCCAGCTCCAGGCAGG</t>
  </si>
  <si>
    <t>AAACCCTGCCTGGAGCTGGGCCGC</t>
  </si>
  <si>
    <t>PLES_14811</t>
  </si>
  <si>
    <t>CCGATGCTTGGCCGGGAGAA</t>
  </si>
  <si>
    <t>TAGTCCGATGCTTGGCCGGGAGAA</t>
  </si>
  <si>
    <t>AAACTTCTCCCGGCCAAGCATCGG</t>
  </si>
  <si>
    <t>ACGCAGGACCTGCTCCACGG</t>
  </si>
  <si>
    <t>TAGTACGCAGGACCTGCTCCACGG</t>
  </si>
  <si>
    <t>AAACCCGTGGAGCAGGTCCTGCGT</t>
  </si>
  <si>
    <t>CTCCTGGTTCTTCGGCCCGG</t>
  </si>
  <si>
    <t>TAGTCTCCTGGTTCTTCGGCCCGG</t>
  </si>
  <si>
    <t>AAACCCGGGCCGAAGAACCAGGAG</t>
  </si>
  <si>
    <t>CCACTGCGTGGCGGCAGCCG</t>
  </si>
  <si>
    <t>TAGTCCACTGCGTGGCGGCAGCCG</t>
  </si>
  <si>
    <t>AAACCGGCTGCCGCCACGCAGTGG</t>
  </si>
  <si>
    <t>PLES_14821</t>
  </si>
  <si>
    <t>algA</t>
  </si>
  <si>
    <t>TGCCACCGGAAAGGATTACT</t>
  </si>
  <si>
    <t>TAGTTGCCACCGGAAAGGATTACT</t>
  </si>
  <si>
    <t>AAACAGTAATCCTTTCCGGTGGCA</t>
  </si>
  <si>
    <t>GGGTACTGCTTGCGGGAAAG</t>
  </si>
  <si>
    <t>TAGTGGGTACTGCTTGCGGGAAAG</t>
  </si>
  <si>
    <t>AAACCTTTCCCGCAAGCAGTACCC</t>
  </si>
  <si>
    <t>GTGAGGGCGAGGAACTGCTT</t>
  </si>
  <si>
    <t>TAGTGTGAGGGCGAGGAACTGCTT</t>
  </si>
  <si>
    <t>AAACAAGCAGTTCCTCGCCCTCAC</t>
  </si>
  <si>
    <t>CTGGAACAGGGTGTCGTCGC</t>
  </si>
  <si>
    <t>TAGTCTGGAACAGGGTGTCGTCGC</t>
  </si>
  <si>
    <t>AAACGCGACGACACCCTGTTCCAG</t>
  </si>
  <si>
    <t>PLES_14831</t>
  </si>
  <si>
    <t>algF</t>
  </si>
  <si>
    <t>CGGCGGGTCATCGGGTTCAT</t>
  </si>
  <si>
    <t>TAGTCGGCGGGTCATCGGGTTCAT</t>
  </si>
  <si>
    <t>AAACATGAACCCGATGACCCGCCG</t>
  </si>
  <si>
    <t>CCAGGCGGGTCCAGGTGTGG</t>
  </si>
  <si>
    <t>TAGTCCAGGCGGGTCCAGGTGTGG</t>
  </si>
  <si>
    <t>AAACCCACACCTGGACCCGCCTGG</t>
  </si>
  <si>
    <t>GACGCCGAGGGAAAGTGCGC</t>
  </si>
  <si>
    <t>TAGTGACGCCGAGGGAAAGTGCGC</t>
  </si>
  <si>
    <t>AAACGCGCACTTTCCCTCGGCGTC</t>
  </si>
  <si>
    <t>CCCGTACAGGGCGCCCTCGT</t>
  </si>
  <si>
    <t>TAGTCCCGTACAGGGCGCCCTCGT</t>
  </si>
  <si>
    <t>AAACACGAGGGCGCCCTGTACGGG</t>
  </si>
  <si>
    <t>PLES_14841</t>
  </si>
  <si>
    <t>algJ</t>
  </si>
  <si>
    <t>GCGGGAAATGCTCTGTGTCA</t>
  </si>
  <si>
    <t>TAGTGCGGGAAATGCTCTGTGTCA</t>
  </si>
  <si>
    <t>AAACTGACACAGAGCATTTCCCGC</t>
  </si>
  <si>
    <t>CGATATAGGCGTATTGCAGG</t>
  </si>
  <si>
    <t>TAGTCGATATAGGCGTATTGCAGG</t>
  </si>
  <si>
    <t>AAACCCTGCAATACGCCTATATCG</t>
  </si>
  <si>
    <t>CAGCAGCAGCCCGCCGAAGG</t>
  </si>
  <si>
    <t>TAGTCAGCAGCAGCCCGCCGAAGG</t>
  </si>
  <si>
    <t>AAACCCTTCGGCGGGCTGCTGCTG</t>
  </si>
  <si>
    <t>CACGCTCTTCAGCGACCATC</t>
  </si>
  <si>
    <t>TAGTCACGCTCTTCAGCGACCATC</t>
  </si>
  <si>
    <t>AAACGATGGTCGCTGAAGAGCGTG</t>
  </si>
  <si>
    <t>PLES_14851</t>
  </si>
  <si>
    <t>algI</t>
  </si>
  <si>
    <t>AGACCGGCAGGAACAGGAAC</t>
  </si>
  <si>
    <t>TAGTAGACCGGCAGGAACAGGAAC</t>
  </si>
  <si>
    <t>AAACGTTCCTGTTCCTGCCGGTCT</t>
  </si>
  <si>
    <t>GTTCGCCGCTCAGGTAGTAC</t>
  </si>
  <si>
    <t>TAGTGTTCGCCGCTCAGGTAGTAC</t>
  </si>
  <si>
    <t>AAACGTACTACCTGAGCGGCGAAC</t>
  </si>
  <si>
    <t>CCAGGCGTAGAACACGTAGC</t>
  </si>
  <si>
    <t>TAGTCCAGGCGTAGAACACGTAGC</t>
  </si>
  <si>
    <t>AAACGCTACGTGTTCTACGCCTGG</t>
  </si>
  <si>
    <t>GTAGTTGAAGACGGTGACCC</t>
  </si>
  <si>
    <t>TAGTGTAGTTGAAGACGGTGACCC</t>
  </si>
  <si>
    <t>AAACGGGTCACCGTCTTCAACTAC</t>
  </si>
  <si>
    <t>PLES_14861</t>
  </si>
  <si>
    <t>algL</t>
  </si>
  <si>
    <t>GCAGGGCGATACGGATCAGG</t>
  </si>
  <si>
    <t>TAGTGCAGGGCGATACGGATCAGG</t>
  </si>
  <si>
    <t>AAACCCTGATCCGTATCGCCCTGC</t>
  </si>
  <si>
    <t>AATGCCGCGGCGAGGGCACC</t>
  </si>
  <si>
    <t>TAGTAATGCCGCGGCGAGGGCACC</t>
  </si>
  <si>
    <t>AAACGGTGCCCTCGCCGCGGCATT</t>
  </si>
  <si>
    <t>GGCGGCCTGGCTGACCTGGC</t>
  </si>
  <si>
    <t>TAGTGGCGGCCTGGCTGACCTGGC</t>
  </si>
  <si>
    <t>AAACGCCAGGTCAGCCAGGCCGCC</t>
  </si>
  <si>
    <t>GCCGGGCGGGGGTACCAGGT</t>
  </si>
  <si>
    <t>TAGTGCCGGGCGGGGGTACCAGGT</t>
  </si>
  <si>
    <t>AAACACCTGGTACCCCCGCCCGGC</t>
  </si>
  <si>
    <t>PLES_14871</t>
  </si>
  <si>
    <t>algX</t>
  </si>
  <si>
    <t>GCGGAACAGTCGGGAAGTGC</t>
  </si>
  <si>
    <t>TAGTGCGGAACAGTCGGGAAGTGC</t>
  </si>
  <si>
    <t>AAACGCACTTCCCGACTGTTCCGC</t>
  </si>
  <si>
    <t>GGCCGGCGGCCAGGGCGCTC</t>
  </si>
  <si>
    <t>TAGTGGCCGGCGGCCAGGGCGCTC</t>
  </si>
  <si>
    <t>AAACGAGCGCCCTGGCCGCCGGCC</t>
  </si>
  <si>
    <t>GGGCTGCCTGGGCCAGGCAG</t>
  </si>
  <si>
    <t>TAGTGGGCTGCCTGGGCCAGGCAG</t>
  </si>
  <si>
    <t>AAACCTGCCTGGCCCAGGCAGCCC</t>
  </si>
  <si>
    <t>CGGCGACGCGCCGGGGTCGG</t>
  </si>
  <si>
    <t>TAGTCGGCGACGCGCCGGGGTCGG</t>
  </si>
  <si>
    <t>AAACCCGACCCCGGCGCGTCGCCG</t>
  </si>
  <si>
    <t>PLES_14881</t>
  </si>
  <si>
    <t>algG</t>
  </si>
  <si>
    <t>GGGATCGAAAGGGAAATGTC</t>
  </si>
  <si>
    <t>TAGTGGGATCGAAAGGGAAATGTC</t>
  </si>
  <si>
    <t>AAACGACATTTCCCTTTCGATCCC</t>
  </si>
  <si>
    <t>GGCGCAGGCGCGGGAGCCGG</t>
  </si>
  <si>
    <t>TAGTGGCGCAGGCGCGGGAGCCGG</t>
  </si>
  <si>
    <t>AAACCCGGCTCCCGCGCCTGCGCC</t>
  </si>
  <si>
    <t>CCGAGCACTGCCGCGGCCAG</t>
  </si>
  <si>
    <t>TAGTCCGAGCACTGCCGCGGCCAG</t>
  </si>
  <si>
    <t>AAACCTGGCCGCGGCAGTGCTCGG</t>
  </si>
  <si>
    <t>ACCGGCTGCGGTTTCTCCAC</t>
  </si>
  <si>
    <t>TAGTACCGGCTGCGGTTTCTCCAC</t>
  </si>
  <si>
    <t>AAACGTGGAGAAACCGCAGCCGGT</t>
  </si>
  <si>
    <t>PLES_14891</t>
  </si>
  <si>
    <t>algE</t>
  </si>
  <si>
    <t>CGGCCGCGGGTTGACGGAAC</t>
  </si>
  <si>
    <t>TAGTCGGCCGCGGGTTGACGGAAC</t>
  </si>
  <si>
    <t>AAACGTTCCGTCAACCCGCGGCCG</t>
  </si>
  <si>
    <t>AGGGCGCGCGGCGCGAAGGA</t>
  </si>
  <si>
    <t>TAGTAGGGCGCGCGGCGCGAAGGA</t>
  </si>
  <si>
    <t>AAACTCCTTCGCGCCGCGCGCCCT</t>
  </si>
  <si>
    <t>CGGTGCCTCGCCGCTGCCGG</t>
  </si>
  <si>
    <t>TAGTCGGTGCCTCGCCGCTGCCGG</t>
  </si>
  <si>
    <t>AAACCCGGCAGCGGCGAGGCACCG</t>
  </si>
  <si>
    <t>ACGTCCAGGCCGAAGTTCTT</t>
  </si>
  <si>
    <t>TAGTACGTCCAGGCCGAAGTTCTT</t>
  </si>
  <si>
    <t>AAACAAGAACTTCGGCCTGGACGT</t>
  </si>
  <si>
    <t>PLES_14901</t>
  </si>
  <si>
    <t>algK</t>
  </si>
  <si>
    <t>AGGGAGGATGGGCATCTTCA</t>
  </si>
  <si>
    <t>TAGTAGGGAGGATGGGCATCTTCA</t>
  </si>
  <si>
    <t>AAACTGAAGATGCCCATCCTCCCT</t>
  </si>
  <si>
    <t>CGGGACGCCAGGGGCAGGGG</t>
  </si>
  <si>
    <t>TAGTCGGGACGCCAGGGGCAGGGG</t>
  </si>
  <si>
    <t>AAACCCCCTGCCCCTGGCGTCCCG</t>
  </si>
  <si>
    <t>GGGCAGTCCGGCGCAGCCGG</t>
  </si>
  <si>
    <t>TAGTGGGCAGTCCGGCGCAGCCGG</t>
  </si>
  <si>
    <t>AAACCCGGCTGCGCCGGACTGCCC</t>
  </si>
  <si>
    <t>TCCTGGGCCAGGCGCTGGTC</t>
  </si>
  <si>
    <t>TAGTTCCTGGGCCAGGCGCTGGTC</t>
  </si>
  <si>
    <t>AAACGACCAGCGCCTGGCCCAGGA</t>
  </si>
  <si>
    <t>PLES_14911</t>
  </si>
  <si>
    <t>alg44</t>
  </si>
  <si>
    <t>GACGTTGACGGCTGTATTCA</t>
  </si>
  <si>
    <t>TAGTGACGTTGACGGCTGTATTCA</t>
  </si>
  <si>
    <t>AAACTGAATACAGCCGTCAACGTC</t>
  </si>
  <si>
    <t>GGCGAACTGGCGCTGGGCTT</t>
  </si>
  <si>
    <t>TAGTGGCGAACTGGCGCTGGGCTT</t>
  </si>
  <si>
    <t>AAACAAGCCCAGCGCCAGTTCGCC</t>
  </si>
  <si>
    <t>GCGCGCCGGCAGCTTGACCC</t>
  </si>
  <si>
    <t>TAGTGCGCGCCGGCAGCTTGACCC</t>
  </si>
  <si>
    <t>AAACGGGTCAAGCTGCCGGCGCGC</t>
  </si>
  <si>
    <t>CGCGGTTGGCGCCGATGTAG</t>
  </si>
  <si>
    <t>TAGTCGCGGTTGGCGCCGATGTAG</t>
  </si>
  <si>
    <t>AAACCTACATCGGCGCCAACCGCG</t>
  </si>
  <si>
    <t>PLES_14921</t>
  </si>
  <si>
    <t>alg8</t>
  </si>
  <si>
    <t>GCCAGCCGGTGGCTTCGGCG</t>
  </si>
  <si>
    <t>TAGTGCCAGCCGGTGGCTTCGGCG</t>
  </si>
  <si>
    <t>AAACCGCCGAAGCCACCGGCTGGC</t>
  </si>
  <si>
    <t>TCGGCGTCGAACACGGTCTT</t>
  </si>
  <si>
    <t>TAGTTCGGCGTCGAACACGGTCTT</t>
  </si>
  <si>
    <t>AAACAAGACCGTGTTCGACGCCGA</t>
  </si>
  <si>
    <t>GATAAGCAGGATGAAATCCT</t>
  </si>
  <si>
    <t>TAGTGATAAGCAGGATGAAATCCT</t>
  </si>
  <si>
    <t>AAACAGGATTTCATCCTGCTTATC</t>
  </si>
  <si>
    <t>GGAGTAGCGCCAGATGCCGA</t>
  </si>
  <si>
    <t>TAGTGGAGTAGCGCCAGATGCCGA</t>
  </si>
  <si>
    <t>AAACTCGGCATCTGGCGCTACTCC</t>
  </si>
  <si>
    <t>PLES_14931</t>
  </si>
  <si>
    <t>algD</t>
  </si>
  <si>
    <t>CTTCATGACCGCGTGCCGAC</t>
  </si>
  <si>
    <t>TAGTCTTCATGACCGCGTGCCGAC</t>
  </si>
  <si>
    <t>AAACGTCGGCACGCGGTCATGAAG</t>
  </si>
  <si>
    <t>CTGGTTGATCAGGTCGATCT</t>
  </si>
  <si>
    <t>TAGTCTGGTTGATCAGGTCGATCT</t>
  </si>
  <si>
    <t>AAACAGATCGACCTGATCAACCAG</t>
  </si>
  <si>
    <t>TCCAGGCCCGGTTCGACGAT</t>
  </si>
  <si>
    <t>TAGTTCCAGGCCCGGTTCGACGAT</t>
  </si>
  <si>
    <t>AAACATCGTCGAACCGGGCCTGGA</t>
  </si>
  <si>
    <t>CCGACAGCCGTCCGGTCTGC</t>
  </si>
  <si>
    <t>TAGTCCGACAGCCGTCCGGTCTGC</t>
  </si>
  <si>
    <t>AAACGCAGACCGGACGGCTGTCGG</t>
  </si>
  <si>
    <t>PLES_14941</t>
  </si>
  <si>
    <t>TCGTAGTCCAGGGTCTTGGC</t>
  </si>
  <si>
    <t>TAGTTCGTAGTCCAGGGTCTTGGC</t>
  </si>
  <si>
    <t>AAACGCCAAGACCCTGGACTACGA</t>
  </si>
  <si>
    <t>GAAGCGGTGGGTGACCGGCG</t>
  </si>
  <si>
    <t>TAGTGAAGCGGTGGGTGACCGGCG</t>
  </si>
  <si>
    <t>AAACCGCCGGTCACCCACCGCTTC</t>
  </si>
  <si>
    <t>GTGGTCCAGGTATTGCGGCT</t>
  </si>
  <si>
    <t>TAGTGTGGTCCAGGTATTGCGGCT</t>
  </si>
  <si>
    <t>AAACAGCCGCAATACCTGGACCAC</t>
  </si>
  <si>
    <t>CAGTTGCTGGATCAGTTCCT</t>
  </si>
  <si>
    <t>TAGTCAGTTGCTGGATCAGTTCCT</t>
  </si>
  <si>
    <t>AAACAGGAACTGATCCAGCAACTG</t>
  </si>
  <si>
    <t>PLES_14951</t>
  </si>
  <si>
    <t>AGCAGCAGGTCGTGGCTCAT</t>
  </si>
  <si>
    <t>TAGTAGCAGCAGGTCGTGGCTCAT</t>
  </si>
  <si>
    <t>AAACATGAGCCACGACCTGCTGCT</t>
  </si>
  <si>
    <t>AGCCGCAGGCGAGATCTTTC</t>
  </si>
  <si>
    <t>TAGTAGCCGCAGGCGAGATCTTTC</t>
  </si>
  <si>
    <t>AAACGAAAGATCTCGCCTGCGGCT</t>
  </si>
  <si>
    <t>GTCCTGCACCACTTTCTGCG</t>
  </si>
  <si>
    <t>TAGTGTCCTGCACCACTTTCTGCG</t>
  </si>
  <si>
    <t>AAACCGCAGAAAGTGGTGCAGGAC</t>
  </si>
  <si>
    <t>CGGCATTGAGGTGCAGGTCG</t>
  </si>
  <si>
    <t>TAGTCGGCATTGAGGTGCAGGTCG</t>
  </si>
  <si>
    <t>AAACCGACCTGCACCTCAATGCCG</t>
  </si>
  <si>
    <t>PLES_14961</t>
  </si>
  <si>
    <t>argF</t>
  </si>
  <si>
    <t>ATCAGACCGATCAGCTCTTC</t>
  </si>
  <si>
    <t>TAGTATCAGACCGATCAGCTCTTC</t>
  </si>
  <si>
    <t>AAACGAAGAGCTGATCGGTCTGAT</t>
  </si>
  <si>
    <t>CCTTCAGCTCGCTGCCGCGG</t>
  </si>
  <si>
    <t>TAGTCCTTCAGCTCGCTGCCGCGG</t>
  </si>
  <si>
    <t>AAACCCGCGGCAGCGAGCTGAAGG</t>
  </si>
  <si>
    <t>AGAGCACGCCTCGGTTGCGC</t>
  </si>
  <si>
    <t>TAGTAGAGCACGCCTCGGTTGCGC</t>
  </si>
  <si>
    <t>AAACGCGCAACCGAGGCGTGCTCT</t>
  </si>
  <si>
    <t>CCCAGGACCCGGCTCTTCAG</t>
  </si>
  <si>
    <t>TAGTCCCAGGACCCGGCTCTTCAG</t>
  </si>
  <si>
    <t>AAACCTGAAGAGCCGGGTCCTGGG</t>
  </si>
  <si>
    <t>PLES_14971</t>
  </si>
  <si>
    <t>GTGTGCATGTTCGACCTCCC</t>
  </si>
  <si>
    <t>TAGTGTGTGCATGTTCGACCTCCC</t>
  </si>
  <si>
    <t>AAACGGGAGGTCGAACATGCACAC</t>
  </si>
  <si>
    <t>TGGCGCAATGGCCGTGCCGG</t>
  </si>
  <si>
    <t>TAGTTGGCGCAATGGCCGTGCCGG</t>
  </si>
  <si>
    <t>AAACCCGGCACGGCCATTGCGCCA</t>
  </si>
  <si>
    <t>ACAGGCCGCCCAGCCGCGAT</t>
  </si>
  <si>
    <t>TAGTACAGGCCGCCCAGCCGCGAT</t>
  </si>
  <si>
    <t>AAACATCGCGGCTGGGCGGCCTGT</t>
  </si>
  <si>
    <t>CGCGATGGCGACCCCGGCCA</t>
  </si>
  <si>
    <t>TAGTCGCGATGGCGACCCCGGCCA</t>
  </si>
  <si>
    <t>AAACTGGCCGGGGTCGCCATCGCG</t>
  </si>
  <si>
    <t>PLES_14981</t>
  </si>
  <si>
    <t>AGGGCGGAAGGGGCGGGCGT</t>
  </si>
  <si>
    <t>TAGTAGGGCGGAAGGGGCGGGCGT</t>
  </si>
  <si>
    <t>AAACACGCCCGCCCCTTCCGCCCT</t>
  </si>
  <si>
    <t>GCTGACAACGAGGTGGGGCG</t>
  </si>
  <si>
    <t>TAGTGCTGACAACGAGGTGGGGCG</t>
  </si>
  <si>
    <t>AAACCGCCCCACCTCGTTGTCAGC</t>
  </si>
  <si>
    <t>CGTGGCCGGCTGGGCGATCC</t>
  </si>
  <si>
    <t>TAGTCGTGGCCGGCTGGGCGATCC</t>
  </si>
  <si>
    <t>AAACGGATCGCCCAGCCGGCCACG</t>
  </si>
  <si>
    <t>CCGACCGGTTTCGACATAGG</t>
  </si>
  <si>
    <t>TAGTCCGACCGGTTTCGACATAGG</t>
  </si>
  <si>
    <t>AAACCCTATGTCGAAACCGGTCGG</t>
  </si>
  <si>
    <t>PLES_14991</t>
  </si>
  <si>
    <t>GTAGTGGAGGGTCTTGCTCA</t>
  </si>
  <si>
    <t>TAGTGTAGTGGAGGGTCTTGCTCA</t>
  </si>
  <si>
    <t>AAACTGAGCAAGACCCTCCACTAC</t>
  </si>
  <si>
    <t>CCTCGCAGAGATGGCACGCA</t>
  </si>
  <si>
    <t>TAGTCCTCGCAGAGATGGCACGCA</t>
  </si>
  <si>
    <t>AAACTGCGTGCCATCTCTGCGAGG</t>
  </si>
  <si>
    <t>CTCGATGGCGAGACCGCAGA</t>
  </si>
  <si>
    <t>TAGTCTCGATGGCGAGACCGCAGA</t>
  </si>
  <si>
    <t>AAACTCTGCGGTCTCGCCATCGAG</t>
  </si>
  <si>
    <t>CACGCCGCCCTCGTCGCTCT</t>
  </si>
  <si>
    <t>TAGTCACGCCGCCCTCGTCGCTCT</t>
  </si>
  <si>
    <t>AAACAGAGCGACGAGGGCGGCGTG</t>
  </si>
  <si>
    <t>PLES_15001</t>
  </si>
  <si>
    <t>AATGGTTTCGATGATGTCCA</t>
  </si>
  <si>
    <t>TAGTAATGGTTTCGATGATGTCCA</t>
  </si>
  <si>
    <t>AAACTGGACATCATCGAAACCATT</t>
  </si>
  <si>
    <t>GTACAGCAGGATGGGGTTGT</t>
  </si>
  <si>
    <t>TAGTGTACAGCAGGATGGGGTTGT</t>
  </si>
  <si>
    <t>AAACACAACCCCATCCTGCTGTAC</t>
  </si>
  <si>
    <t>AAACCGCACTGCGGGGCGTT</t>
  </si>
  <si>
    <t>TAGTAAACCGCACTGCGGGGCGTT</t>
  </si>
  <si>
    <t>AAACAACGCCCCGCAGTGCGGTTT</t>
  </si>
  <si>
    <t>GCCACAGGCCATCAGCACCT</t>
  </si>
  <si>
    <t>TAGTGCCACAGGCCATCAGCACCT</t>
  </si>
  <si>
    <t>AAACAGGTGCTGATGGCCTGTGGC</t>
  </si>
  <si>
    <t>PLES_15011</t>
  </si>
  <si>
    <t>GCGAGGATTGACTTCCGACA</t>
  </si>
  <si>
    <t>TAGTGCGAGGATTGACTTCCGACA</t>
  </si>
  <si>
    <t>AAACTGTCGGAAGTCAATCCTCGC</t>
  </si>
  <si>
    <t>AGATGCAAGCCAGGCGACCC</t>
  </si>
  <si>
    <t>TAGTAGATGCAAGCCAGGCGACCC</t>
  </si>
  <si>
    <t>AAACGGGTCGCCTGGCTTGCATCT</t>
  </si>
  <si>
    <t>GGGTCTGCTCCTTGAGCGCC</t>
  </si>
  <si>
    <t>TAGTGGGTCTGCTCCTTGAGCGCC</t>
  </si>
  <si>
    <t>AAACGGCGCTCAAGGAGCAGACCC</t>
  </si>
  <si>
    <t>GAGCGCGCGCTCGTCCAGCT</t>
  </si>
  <si>
    <t>TAGTGAGCGCGCGCTCGTCCAGCT</t>
  </si>
  <si>
    <t>AAACAGCTGGACGAGCGCGCGCTC</t>
  </si>
  <si>
    <t>PLES_15021</t>
  </si>
  <si>
    <t>bfrB</t>
  </si>
  <si>
    <t>CGAGGATCTTGTTGAGGTGC</t>
  </si>
  <si>
    <t>TAGTCGAGGATCTTGTTGAGGTGC</t>
  </si>
  <si>
    <t>AAACGCACCTCAACAAGATCCTCG</t>
  </si>
  <si>
    <t>CGTTCCACATGCGCGAGTGG</t>
  </si>
  <si>
    <t>TAGTCGTTCCACATGCGCGAGTGG</t>
  </si>
  <si>
    <t>AAACCCACTCGCGCATGTGGAACG</t>
  </si>
  <si>
    <t>CGTGGGCGCCGAGGCGCTTC</t>
  </si>
  <si>
    <t>TAGTCGTGGGCGCCGAGGCGCTTC</t>
  </si>
  <si>
    <t>AAACGAAGCGCCTCGGCGCCCACG</t>
  </si>
  <si>
    <t>GATGCGCTCGATGAGCTTGT</t>
  </si>
  <si>
    <t>TAGTGATGCGCTCGATGAGCTTGT</t>
  </si>
  <si>
    <t>AAACACAAGCTCATCGAGCGCATC</t>
  </si>
  <si>
    <t>PLES_15031</t>
  </si>
  <si>
    <t>TTGGCAGAGGCAGACGTACA</t>
  </si>
  <si>
    <t>TAGTTTGGCAGAGGCAGACGTACA</t>
  </si>
  <si>
    <t>AAACTGTACGTCTGCCTCTGCCAA</t>
  </si>
  <si>
    <t>GGCATCGCGGATCTGGTTGT</t>
  </si>
  <si>
    <t>TAGTGGCATCGCGGATCTGGTTGT</t>
  </si>
  <si>
    <t>AAACACAACCAGATCCGCGATGCC</t>
  </si>
  <si>
    <t>GCTGCAGCAGCCTTCGTAGA</t>
  </si>
  <si>
    <t>TAGTGCTGCAGCAGCCTTCGTAGA</t>
  </si>
  <si>
    <t>AAACTCTACGAAGGCTGCTGCAGC</t>
  </si>
  <si>
    <t>GCACTGGGTACCGACGCCGG</t>
  </si>
  <si>
    <t>TAGTGCACTGGGTACCGACGCCGG</t>
  </si>
  <si>
    <t>AAACCCGGCGTCGGTACCCAGTGC</t>
  </si>
  <si>
    <t>PLES_15041</t>
  </si>
  <si>
    <t>ACCGCGGCAACGTTGAAGTC</t>
  </si>
  <si>
    <t>TAGTACCGCGGCAACGTTGAAGTC</t>
  </si>
  <si>
    <t>AAACGACTTCAACGTTGCCGCGGT</t>
  </si>
  <si>
    <t>GCCCTTGATGGCCTCGGACA</t>
  </si>
  <si>
    <t>TAGTGCCCTTGATGGCCTCGGACA</t>
  </si>
  <si>
    <t>AAACTGTCCGAGGCCATCAAGGGC</t>
  </si>
  <si>
    <t>CCAGCGGATAGAAGAACACC</t>
  </si>
  <si>
    <t>TAGTCCAGCGGATAGAAGAACACC</t>
  </si>
  <si>
    <t>AAACGGTGTTCTTCTATCCGCTGG</t>
  </si>
  <si>
    <t>CAGCTCGGACGGGCAGACGA</t>
  </si>
  <si>
    <t>TAGTCAGCTCGGACGGGCAGACGA</t>
  </si>
  <si>
    <t>AAACTCGTCTGCCCGTCCGAGCTG</t>
  </si>
  <si>
    <t>PLES_15051</t>
  </si>
  <si>
    <t>rnt</t>
  </si>
  <si>
    <t>GATGGCGCGGGCCGCTGGGG</t>
  </si>
  <si>
    <t>TAGTGATGGCGCGGGCCGCTGGGG</t>
  </si>
  <si>
    <t>AAACCCCCAGCGGCCCGCGCCATC</t>
  </si>
  <si>
    <t>CCGCGGAAGCGGCGCGCCAT</t>
  </si>
  <si>
    <t>TAGTCCGCGGAAGCGGCGCGCCAT</t>
  </si>
  <si>
    <t>AAACATGGCGCGCCGCTTCCGCGG</t>
  </si>
  <si>
    <t>CGACGTCCACCACTACCGGC</t>
  </si>
  <si>
    <t>TAGTCGACGTCCACCACTACCGGC</t>
  </si>
  <si>
    <t>AAACGCCGGTAGTGGTGGACGTCG</t>
  </si>
  <si>
    <t>GGTGGCCGAGTTGAAGCCGC</t>
  </si>
  <si>
    <t>TAGTGGTGGCCGAGTTGAAGCCGC</t>
  </si>
  <si>
    <t>AAACGCGGCTTCAACTCGGCCACC</t>
  </si>
  <si>
    <t>PLES_15061</t>
  </si>
  <si>
    <t>pyrC</t>
  </si>
  <si>
    <t>AGGGTGAGACGGTCGGACAT</t>
  </si>
  <si>
    <t>TAGTAGGGTGAGACGGTCGGACAT</t>
  </si>
  <si>
    <t>AAACATGTCCGACCGTCTCACCCT</t>
  </si>
  <si>
    <t>GCCAGTCGTCGGGGCGCAGG</t>
  </si>
  <si>
    <t>TAGTGCCAGTCGTCGGGGCGCAGG</t>
  </si>
  <si>
    <t>AAACCCTGCGCCCCGACGACTGGC</t>
  </si>
  <si>
    <t>CCAGCGCGGCACCGTCACGC</t>
  </si>
  <si>
    <t>TAGTCCAGCGCGGCACCGTCACGC</t>
  </si>
  <si>
    <t>AAACGCGTGACGGTGCCGCGCTGG</t>
  </si>
  <si>
    <t>GGCGGCGTCGCCGACGGTAT</t>
  </si>
  <si>
    <t>TAGTGGCGGCGTCGCCGACGGTAT</t>
  </si>
  <si>
    <t>AAACATACCGTCGGCGACGCCGCC</t>
  </si>
  <si>
    <t>PLES_15071</t>
  </si>
  <si>
    <t>AAAGGCAATAGAAGAAGGCG</t>
  </si>
  <si>
    <t>TAGTAAAGGCAATAGAAGAAGGCG</t>
  </si>
  <si>
    <t>AAACCGCCTTCTTCTATTGCCTTT</t>
  </si>
  <si>
    <t>TGGAAGGTCACCGCCAGCGC</t>
  </si>
  <si>
    <t>TAGTTGGAAGGTCACCGCCAGCGC</t>
  </si>
  <si>
    <t>AAACGCGCTGGCGGTGACCTTCCA</t>
  </si>
  <si>
    <t>CGACGCTCTCCAGCCGCGTC</t>
  </si>
  <si>
    <t>TAGTCGACGCTCTCCAGCCGCGTC</t>
  </si>
  <si>
    <t>AAACGACGCGGCTGGAGAGCGTCG</t>
  </si>
  <si>
    <t>GCGACAGGCGGCATTCGAAC</t>
  </si>
  <si>
    <t>TAGTGCGACAGGCGGCATTCGAAC</t>
  </si>
  <si>
    <t>AAACGTTCGAATGCCGCCTGTCGC</t>
  </si>
  <si>
    <t>PLES_15081</t>
  </si>
  <si>
    <t>argG</t>
  </si>
  <si>
    <t>CCAGGCCGCCGGAATACGCC</t>
  </si>
  <si>
    <t>TAGTCCAGGCCGCCGGAATACGCC</t>
  </si>
  <si>
    <t>AAACGGCGTATTCCGGCGGCCTGG</t>
  </si>
  <si>
    <t>CAACCACTTCAGAATTACCG</t>
  </si>
  <si>
    <t>TAGTCAACCACTTCAGAATTACCG</t>
  </si>
  <si>
    <t>AAACCGGTAATTCTGAAGTGGTTG</t>
  </si>
  <si>
    <t>GGTCACCACTTCGCAGTTAT</t>
  </si>
  <si>
    <t>TAGTGGTCACCACTTCGCAGTTAT</t>
  </si>
  <si>
    <t>AAACATAACTGCGAAGTGGTGACC</t>
  </si>
  <si>
    <t>TTCCTCGCCCTGGCCGAGGT</t>
  </si>
  <si>
    <t>TAGTTTCCTCGCCCTGGCCGAGGT</t>
  </si>
  <si>
    <t>AAACACCTCGGCCAGGGCGAGGAA</t>
  </si>
  <si>
    <t>PLES_15091</t>
  </si>
  <si>
    <t>gloA1</t>
  </si>
  <si>
    <t>TTCCGACCCGGATCATGGTA</t>
  </si>
  <si>
    <t>TAGTTTCCGACCCGGATCATGGTA</t>
  </si>
  <si>
    <t>AAACTACCATGATCCGGGTCGGAA</t>
  </si>
  <si>
    <t>GCAGGGTCATGCCTAGCACC</t>
  </si>
  <si>
    <t>TAGTGCAGGGTCATGCCTAGCACC</t>
  </si>
  <si>
    <t>AAACGGTGCTAGGCATGACCCTGC</t>
  </si>
  <si>
    <t>GCGAGGGTGAACTGGCCGTC</t>
  </si>
  <si>
    <t>TAGTGCGAGGGTGAACTGGCCGTC</t>
  </si>
  <si>
    <t>AAACGACGGCCAGTTCACCCTCGC</t>
  </si>
  <si>
    <t>CTCGTTGCCATAGCCGACGA</t>
  </si>
  <si>
    <t>TAGTCTCGTTGCCATAGCCGACGA</t>
  </si>
  <si>
    <t>AAACTCGTCGGCTATGGCAACGAG</t>
  </si>
  <si>
    <t>PLES_15101</t>
  </si>
  <si>
    <t>CACCTAGCGTCGCGGTGATG</t>
  </si>
  <si>
    <t>TAGTCACCTAGCGTCGCGGTGATG</t>
  </si>
  <si>
    <t>AAACCATCACCGCGACGCTAGGTG</t>
  </si>
  <si>
    <t>TTCCCCGCAGCCAGCGATAA</t>
  </si>
  <si>
    <t>TAGTTTCCCCGCAGCCAGCGATAA</t>
  </si>
  <si>
    <t>AAACTTATCGCTGGCTGCGGGGAA</t>
  </si>
  <si>
    <t>GGCGACGGGAACGCTTGGCG</t>
  </si>
  <si>
    <t>TAGTGGCGACGGGAACGCTTGGCG</t>
  </si>
  <si>
    <t>AAACCGCCAAGCGTTCCCGTCGCC</t>
  </si>
  <si>
    <t>CACCGGGCGAACCACCACCT</t>
  </si>
  <si>
    <t>TAGTCACCGGGCGAACCACCACCT</t>
  </si>
  <si>
    <t>AAACAGGTGGTGGTTCGCCCGGTG</t>
  </si>
  <si>
    <t>PLES_15111</t>
  </si>
  <si>
    <t>GCCTATCGATGAAGAAGCGT</t>
  </si>
  <si>
    <t>TAGTGCCTATCGATGAAGAAGCGT</t>
  </si>
  <si>
    <t>AAACACGCTTCTTCATCGATAGGC</t>
  </si>
  <si>
    <t>CATCAGCACCGAAAGAACGA</t>
  </si>
  <si>
    <t>TAGTCATCAGCACCGAAAGAACGA</t>
  </si>
  <si>
    <t>AAACTCGTTCTTTCGGTGCTGATG</t>
  </si>
  <si>
    <t>ACCGCCGGGTATTCGCTCAG</t>
  </si>
  <si>
    <t>TAGTACCGCCGGGTATTCGCTCAG</t>
  </si>
  <si>
    <t>AAACCTGAGCGAATACCCGGCGGT</t>
  </si>
  <si>
    <t>GTAGTCACCTGCACGGTCGG</t>
  </si>
  <si>
    <t>TAGTGTAGTCACCTGCACGGTCGG</t>
  </si>
  <si>
    <t>AAACCCGACCGTGCAGGTGACTAC</t>
  </si>
  <si>
    <t>PLES_15121</t>
  </si>
  <si>
    <t>CTCAACGAAGACCGCAGGTA</t>
  </si>
  <si>
    <t>TAGTCTCAACGAAGACCGCAGGTA</t>
  </si>
  <si>
    <t>AAACTACCTGCGGTCTTCGTTGAG</t>
  </si>
  <si>
    <t>CCGCGGCACAGCCGCCCAGC</t>
  </si>
  <si>
    <t>TAGTCCGCGGCACAGCCGCCCAGC</t>
  </si>
  <si>
    <t>AAACGCTGGGCGGCTGTGCCGCGG</t>
  </si>
  <si>
    <t>GCGCTCGGCGGCGCATAGTC</t>
  </si>
  <si>
    <t>TAGTGCGCTCGGCGGCGCATAGTC</t>
  </si>
  <si>
    <t>AAACGACTATGCGCCGCCGAGCGC</t>
  </si>
  <si>
    <t>CGCGCCGAAGCTGGCCGGTG</t>
  </si>
  <si>
    <t>TAGTCGCGCCGAAGCTGGCCGGTG</t>
  </si>
  <si>
    <t>AAACCACCGGCCAGCTTCGGCGCG</t>
  </si>
  <si>
    <t>PLES_15131</t>
  </si>
  <si>
    <t>CGCAGGTCATGTTCGGAATA</t>
  </si>
  <si>
    <t>TAGTCGCAGGTCATGTTCGGAATA</t>
  </si>
  <si>
    <t>AAACTATTCCGAACATGACCTGCG</t>
  </si>
  <si>
    <t>CAGGATACGGGTGACAGTCT</t>
  </si>
  <si>
    <t>TAGTCAGGATACGGGTGACAGTCT</t>
  </si>
  <si>
    <t>AAACAGACTGTCACCCGTATCCTG</t>
  </si>
  <si>
    <t>TCGGTCTCTACGCGCGCCTG</t>
  </si>
  <si>
    <t>TAGTTCGGTCTCTACGCGCGCCTG</t>
  </si>
  <si>
    <t>AAACCAGGCGCGCGTAGAGACCGA</t>
  </si>
  <si>
    <t>ACCCTAGCCTCGCGCCGAGG</t>
  </si>
  <si>
    <t>TAGTACCCTAGCCTCGCGCCGAGG</t>
  </si>
  <si>
    <t>AAACCCTCGGCGCGAGGCTAGGGT</t>
  </si>
  <si>
    <t>PLES_15141</t>
  </si>
  <si>
    <t>GAACTGCAGCATTGCTGTAA</t>
  </si>
  <si>
    <t>TAGTGAACTGCAGCATTGCTGTAA</t>
  </si>
  <si>
    <t>AAACTTACAGCAATGCTGCAGTTC</t>
  </si>
  <si>
    <t>GGAACGGATATTCATATCGG</t>
  </si>
  <si>
    <t>TAGTGGAACGGATATTCATATCGG</t>
  </si>
  <si>
    <t>AAACCCGATATGAATATCCGTTCC</t>
  </si>
  <si>
    <t>AGGTTCCGACATTGTCCGCT</t>
  </si>
  <si>
    <t>TAGTAGGTTCCGACATTGTCCGCT</t>
  </si>
  <si>
    <t>AAACAGCGGACAATGTCGGAACCT</t>
  </si>
  <si>
    <t>AGAGCCGATGCATTTCGGGC</t>
  </si>
  <si>
    <t>TAGTAGAGCCGATGCATTTCGGGC</t>
  </si>
  <si>
    <t>AAACGCCCGAAATGCATCGGCTCT</t>
  </si>
  <si>
    <t>PLES_15151</t>
  </si>
  <si>
    <t>CTGCGGCAGGGAAAAATTGC</t>
  </si>
  <si>
    <t>TAGTCTGCGGCAGGGAAAAATTGC</t>
  </si>
  <si>
    <t>AAACGCAATTTTTCCCTGCCGCAG</t>
  </si>
  <si>
    <t>TGCGTGCTTCTTCGATGGGC</t>
  </si>
  <si>
    <t>TAGTTGCGTGCTTCTTCGATGGGC</t>
  </si>
  <si>
    <t>AAACGCCCATCGAAGAAGCACGCA</t>
  </si>
  <si>
    <t>CTGGCGGGAAGTAGCGTGGA</t>
  </si>
  <si>
    <t>TAGTCTGGCGGGAAGTAGCGTGGA</t>
  </si>
  <si>
    <t>AAACTCCACGCTACTTCCCGCCAG</t>
  </si>
  <si>
    <t>CAGCGCGGCCAGCTTGCTCG</t>
  </si>
  <si>
    <t>TAGTCAGCGCGGCCAGCTTGCTCG</t>
  </si>
  <si>
    <t>AAACCGAGCAAGCTGGCCGCGCTG</t>
  </si>
  <si>
    <t>PLES_15161</t>
  </si>
  <si>
    <t>CGGGATTCCGTAATGTGACT</t>
  </si>
  <si>
    <t>TAGTCGGGATTCCGTAATGTGACT</t>
  </si>
  <si>
    <t>AAACAGTCACATTACGGAATCCCG</t>
  </si>
  <si>
    <t>AGTAGGCGCCCCCGTGTATA</t>
  </si>
  <si>
    <t>TAGTAGTAGGCGCCCCCGTGTATA</t>
  </si>
  <si>
    <t>AAACTATACACGGGGGCGCCTACT</t>
  </si>
  <si>
    <t>AAAGATCGCGGCGAATGCCG</t>
  </si>
  <si>
    <t>TAGTAAAGATCGCGGCGAATGCCG</t>
  </si>
  <si>
    <t>AAACCGGCATTCGCCGCGATCTTT</t>
  </si>
  <si>
    <t>CCTCCGCACCTGGTTGGTAT</t>
  </si>
  <si>
    <t>TAGTCCTCCGCACCTGGTTGGTAT</t>
  </si>
  <si>
    <t>AAACATACCAACCAGGTGCGGAGG</t>
  </si>
  <si>
    <t>PLES_15171</t>
  </si>
  <si>
    <t>ATGCGCGGTGCACGAGGAAC</t>
  </si>
  <si>
    <t>TAGTATGCGCGGTGCACGAGGAAC</t>
  </si>
  <si>
    <t>AAACGTTCCTCGTGCACCGCGCAT</t>
  </si>
  <si>
    <t>GGTGCGCCGCCGAAGCTCTG</t>
  </si>
  <si>
    <t>TAGTGGTGCGCCGCCGAAGCTCTG</t>
  </si>
  <si>
    <t>AAACCAGAGCTTCGGCGGCGCACC</t>
  </si>
  <si>
    <t>TGCTTGCAGGACGACTCGGC</t>
  </si>
  <si>
    <t>TAGTTGCTTGCAGGACGACTCGGC</t>
  </si>
  <si>
    <t>AAACGCCGAGTCGTCCTGCAAGCA</t>
  </si>
  <si>
    <t>GCCGGCGTAGCCGCCGCCAT</t>
  </si>
  <si>
    <t>TAGTGCCGGCGTAGCCGCCGCCAT</t>
  </si>
  <si>
    <t>AAACATGGCGGCGGCTACGCCGGC</t>
  </si>
  <si>
    <t>PLES_15181</t>
  </si>
  <si>
    <t>TGAAAACTGCTTGACCTTCG</t>
  </si>
  <si>
    <t>TAGTTGAAAACTGCTTGACCTTCG</t>
  </si>
  <si>
    <t>AAACCGAAGGTCAAGCAGTTTTCA</t>
  </si>
  <si>
    <t>GTAGAGCATCGCGCCGCGCA</t>
  </si>
  <si>
    <t>TAGTGTAGAGCATCGCGCCGCGCA</t>
  </si>
  <si>
    <t>AAACTGCGCGGCGCGATGCTCTAC</t>
  </si>
  <si>
    <t>GCGCCTTGAACAGCCCCAGG</t>
  </si>
  <si>
    <t>TAGTGCGCCTTGAACAGCCCCAGG</t>
  </si>
  <si>
    <t>AAACCCTGGGGCTGTTCAAGGCGC</t>
  </si>
  <si>
    <t>CAGGGTCACCCATTGGCCAT</t>
  </si>
  <si>
    <t>TAGTCAGGGTCACCCATTGGCCAT</t>
  </si>
  <si>
    <t>AAACATGGCCAATGGGTGACCCTG</t>
  </si>
  <si>
    <t>PLES_15191</t>
  </si>
  <si>
    <t>GTCGATCTCGAGTTCTTCTT</t>
  </si>
  <si>
    <t>TAGTGTCGATCTCGAGTTCTTCTT</t>
  </si>
  <si>
    <t>AAACAAGAAGAACTCGAGATCGAC</t>
  </si>
  <si>
    <t>GCCGTCATCCTCTTCAACGC</t>
  </si>
  <si>
    <t>TAGTGCCGTCATCCTCTTCAACGC</t>
  </si>
  <si>
    <t>AAACGCGTTGAAGAGGATGACGGC</t>
  </si>
  <si>
    <t>GGTCTTGGCCACCTCGACGC</t>
  </si>
  <si>
    <t>TAGTGGTCTTGGCCACCTCGACGC</t>
  </si>
  <si>
    <t>AAACGCGTCGAGGTGGCCAAGACC</t>
  </si>
  <si>
    <t>CGATGATGCGACGCTTGGTC</t>
  </si>
  <si>
    <t>TAGTCGATGATGCGACGCTTGGTC</t>
  </si>
  <si>
    <t>AAACGACCAAGCGTCGCATCATCG</t>
  </si>
  <si>
    <t>PLES_15201</t>
  </si>
  <si>
    <t>nth</t>
  </si>
  <si>
    <t>GAATATCTCCGCGCGCTTGG</t>
  </si>
  <si>
    <t>TAGTGAATATCTCCGCGCGCTTGG</t>
  </si>
  <si>
    <t>AAACCCAAGCGCGCGGAGATATTC</t>
  </si>
  <si>
    <t>GGTTGTCTTCGTGCAGTCGG</t>
  </si>
  <si>
    <t>TAGTGGTTGTCTTCGTGCAGTCGG</t>
  </si>
  <si>
    <t>AAACCCGACTGCACGAAGACAACC</t>
  </si>
  <si>
    <t>CCAGTTCGGTCCTTGGCTCG</t>
  </si>
  <si>
    <t>TAGTCCAGTTCGGTCCTTGGCTCG</t>
  </si>
  <si>
    <t>AAACCGAGCCAAGGACCGAACTGG</t>
  </si>
  <si>
    <t>CAGTTCGAAGGGGGTGGTGT</t>
  </si>
  <si>
    <t>TAGTCAGTTCGAAGGGGGTGGTGT</t>
  </si>
  <si>
    <t>AAACACACCACCCCCTTCGAACTG</t>
  </si>
  <si>
    <t>PLES_15211</t>
  </si>
  <si>
    <t>TGTTGCGCCACAGGCCGTTG</t>
  </si>
  <si>
    <t>TAGTTGTTGCGCCACAGGCCGTTG</t>
  </si>
  <si>
    <t>AAACCAACGGCCTGTGGCGCAACA</t>
  </si>
  <si>
    <t>CCGAGCAACTGGACCAGGCC</t>
  </si>
  <si>
    <t>TAGTCCGAGCAACTGGACCAGGCC</t>
  </si>
  <si>
    <t>AAACGGCCTGGTCCAGTTGCTCGG</t>
  </si>
  <si>
    <t>TGGTGCCCAGCAGCGGGCAC</t>
  </si>
  <si>
    <t>TAGTTGGTGCCCAGCAGCGGGCAC</t>
  </si>
  <si>
    <t>AAACGTGCCCGCTGCTGGGCACCA</t>
  </si>
  <si>
    <t>GGCGTTGACCGTCGAGTTGC</t>
  </si>
  <si>
    <t>TAGTGGCGTTGACCGTCGAGTTGC</t>
  </si>
  <si>
    <t>AAACGCAACTCGACGGTCAACGCC</t>
  </si>
  <si>
    <t>PLES_15221</t>
  </si>
  <si>
    <t>CAGCATCGAGCGGCGAGTCG</t>
  </si>
  <si>
    <t>TAGTCAGCATCGAGCGGCGAGTCG</t>
  </si>
  <si>
    <t>AAACCGACTCGCCGCTCGATGCTG</t>
  </si>
  <si>
    <t>GGGCGAAGAGCCCGAGCAGG</t>
  </si>
  <si>
    <t>TAGTGGGCGAAGAGCCCGAGCAGG</t>
  </si>
  <si>
    <t>AAACCCTGCTCGGGCTCTTCGCCC</t>
  </si>
  <si>
    <t>CACCAGGCCCACCCCGACCA</t>
  </si>
  <si>
    <t>TAGTCACCAGGCCCACCCCGACCA</t>
  </si>
  <si>
    <t>AAACTGGTCGGGGTGGGCCTGGTG</t>
  </si>
  <si>
    <t>CTCTGTGAATTGCTGCACCA</t>
  </si>
  <si>
    <t>TAGTCTCTGTGAATTGCTGCACCA</t>
  </si>
  <si>
    <t>AAACTGGTGCAGCAATTCACAGAG</t>
  </si>
  <si>
    <t>PLES_15231</t>
  </si>
  <si>
    <t>GGTGGGGCGGGGCAGGGCCA</t>
  </si>
  <si>
    <t>TAGTGGTGGGGCGGGGCAGGGCCA</t>
  </si>
  <si>
    <t>AAACTGGCCCTGCCCCGCCCCACC</t>
  </si>
  <si>
    <t>GGAGCCGCGGGCGTGGGGCG</t>
  </si>
  <si>
    <t>TAGTGGAGCCGCGGGCGTGGGGCG</t>
  </si>
  <si>
    <t>AAACCGCCCCACGCCCGCGGCTCC</t>
  </si>
  <si>
    <t>CATGATCGCCGGGGTACGGT</t>
  </si>
  <si>
    <t>TAGTCATGATCGCCGGGGTACGGT</t>
  </si>
  <si>
    <t>AAACACCGTACCCCGGCGATCATG</t>
  </si>
  <si>
    <t>GGACGCAGGCGCCGAGCACC</t>
  </si>
  <si>
    <t>TAGTGGACGCAGGCGCCGAGCACC</t>
  </si>
  <si>
    <t>AAACGGTGCTCGGCGCCTGCGTCC</t>
  </si>
  <si>
    <t>PLES_15241</t>
  </si>
  <si>
    <t>GCCGCCGGGGAAGGCGTGCA</t>
  </si>
  <si>
    <t>TAGTGCCGCCGGGGAAGGCGTGCA</t>
  </si>
  <si>
    <t>AAACTGCACGCCTTCCCCGGCGGC</t>
  </si>
  <si>
    <t>CCTTGTTGGCCGGCAGGCAG</t>
  </si>
  <si>
    <t>TAGTCCTTGTTGGCCGGCAGGCAG</t>
  </si>
  <si>
    <t>AAACCTGCCTGCCGGCCAACAAGG</t>
  </si>
  <si>
    <t>CTGCTGGATCGGCAGGGCGG</t>
  </si>
  <si>
    <t>TAGTCTGCTGGATCGGCAGGGCGG</t>
  </si>
  <si>
    <t>AAACCCGCCCTGCCGATCCAGCAG</t>
  </si>
  <si>
    <t>GCGCCGATGTGCTGGCCGAG</t>
  </si>
  <si>
    <t>TAGTGCGCCGATGTGCTGGCCGAG</t>
  </si>
  <si>
    <t>AAACCTCGGCCAGCACATCGGCGC</t>
  </si>
  <si>
    <t>PLES_15251</t>
  </si>
  <si>
    <t>GCACCGCCGGCCAGGCAGAT</t>
  </si>
  <si>
    <t>TAGTGCACCGCCGGCCAGGCAGAT</t>
  </si>
  <si>
    <t>AAACATCTGCCTGGCCGGCGGTGC</t>
  </si>
  <si>
    <t>GCACTGGGTCTGCGGCAACA</t>
  </si>
  <si>
    <t>TAGTGCACTGGGTCTGCGGCAACA</t>
  </si>
  <si>
    <t>AAACTGTTGCCGCAGACCCAGTGC</t>
  </si>
  <si>
    <t>TGCAGCCGGGGTAGCCACAC</t>
  </si>
  <si>
    <t>TAGTTGCAGCCGGGGTAGCCACAC</t>
  </si>
  <si>
    <t>AAACGTGTGGCTACCCCGGCTGCA</t>
  </si>
  <si>
    <t>GCGGCGATCGCCTCGGCGTA</t>
  </si>
  <si>
    <t>TAGTGCGGCGATCGCCTCGGCGTA</t>
  </si>
  <si>
    <t>AAACTACGCCGAGGCGATCGCCGC</t>
  </si>
  <si>
    <t>PLES_15261</t>
  </si>
  <si>
    <t>GACAAAGTTGTTGACCAGGA</t>
  </si>
  <si>
    <t>TAGTGACAAAGTTGTTGACCAGGA</t>
  </si>
  <si>
    <t>AAACTCCTGGTCAACAACTTTGTC</t>
  </si>
  <si>
    <t>ACAGGCCGAGGAACTGCACC</t>
  </si>
  <si>
    <t>TAGTACAGGCCGAGGAACTGCACC</t>
  </si>
  <si>
    <t>AAACGGTGCAGTTCCTCGGCCTGT</t>
  </si>
  <si>
    <t>TCCGCGACACGCCCATGAAC</t>
  </si>
  <si>
    <t>TAGTTCCGCGACACGCCCATGAAC</t>
  </si>
  <si>
    <t>AAACGTTCATGGGCGTGTCGCGGA</t>
  </si>
  <si>
    <t>CGAAGGTGGTGGCGAGGGAC</t>
  </si>
  <si>
    <t>TAGTCGAAGGTGGTGGCGAGGGAC</t>
  </si>
  <si>
    <t>AAACGTCCCTCGCCACCACCTTCG</t>
  </si>
  <si>
    <t>PLES_15271</t>
  </si>
  <si>
    <t>GGCGAGGCTGGCGAGAATCA</t>
  </si>
  <si>
    <t>TAGTGGCGAGGCTGGCGAGAATCA</t>
  </si>
  <si>
    <t>AAACTGATTCTCGCCAGCCTCGCC</t>
  </si>
  <si>
    <t>ACTCCGCGGTGCAGGCCAGC</t>
  </si>
  <si>
    <t>TAGTACTCCGCGGTGCAGGCCAGC</t>
  </si>
  <si>
    <t>AAACGCTGGCCTGCACCGCGGAGT</t>
  </si>
  <si>
    <t>GGTCTTGTCGAAGTCCACCC</t>
  </si>
  <si>
    <t>TAGTGGTCTTGTCGAAGTCCACCC</t>
  </si>
  <si>
    <t>AAACGGGTGGACTTCGACAAGACC</t>
  </si>
  <si>
    <t>CCAGGCCGTTCGGGTGGGTC</t>
  </si>
  <si>
    <t>TAGTCCAGGCCGTTCGGGTGGGTC</t>
  </si>
  <si>
    <t>AAACGACCCACCCGAACGGCCTGG</t>
  </si>
  <si>
    <t>PLES_15281</t>
  </si>
  <si>
    <t>AGGTCGCTGGTGGCGGTCAT</t>
  </si>
  <si>
    <t>TAGTAGGTCGCTGGTGGCGGTCAT</t>
  </si>
  <si>
    <t>AAACATGACCGCCACCAGCGACCT</t>
  </si>
  <si>
    <t>AGGAAATCAGTGACTCGATC</t>
  </si>
  <si>
    <t>TAGTAGGAAATCAGTGACTCGATC</t>
  </si>
  <si>
    <t>AAACGATCGAGTCACTGATTTCCT</t>
  </si>
  <si>
    <t>CTGCCAGTCGTCCCAGCTAT</t>
  </si>
  <si>
    <t>TAGTCTGCCAGTCGTCCCAGCTAT</t>
  </si>
  <si>
    <t>AAACATAGCTGGGACGACTGGCAG</t>
  </si>
  <si>
    <t>CACCCGGCGGGCTTCCTGGC</t>
  </si>
  <si>
    <t>TAGTCACCCGGCGGGCTTCCTGGC</t>
  </si>
  <si>
    <t>AAACGCCAGGAAGCCCGCCGGGTG</t>
  </si>
  <si>
    <t>PLES_15291</t>
  </si>
  <si>
    <t>ATCCGTAGAGCGCCGCCAGC</t>
  </si>
  <si>
    <t>TAGTATCCGTAGAGCGCCGCCAGC</t>
  </si>
  <si>
    <t>AAACGCTGGCGGCGCTCTACGGAT</t>
  </si>
  <si>
    <t>GACGCTTTCGGCGTGTTCGG</t>
  </si>
  <si>
    <t>TAGTGACGCTTTCGGCGTGTTCGG</t>
  </si>
  <si>
    <t>AAACCCGAACACGCCGAAAGCGTC</t>
  </si>
  <si>
    <t>GCCCGTCTCGCCCTGGAAAC</t>
  </si>
  <si>
    <t>TAGTGCCCGTCTCGCCCTGGAAAC</t>
  </si>
  <si>
    <t>AAACGTTTCCAGGGCGAGACGGGC</t>
  </si>
  <si>
    <t>TCGTAGGCGAGGGCGGTGCC</t>
  </si>
  <si>
    <t>TAGTTCGTAGGCGAGGGCGGTGCC</t>
  </si>
  <si>
    <t>AAACGGCACCGCCCTCGCCTACGA</t>
  </si>
  <si>
    <t>PLES_15301</t>
  </si>
  <si>
    <t>metG</t>
  </si>
  <si>
    <t>ATCTTGCGTGGTTCGGACAT</t>
  </si>
  <si>
    <t>TAGTATCTTGCGTGGTTCGGACAT</t>
  </si>
  <si>
    <t>AAACATGTCCGAACCACGCAAGAT</t>
  </si>
  <si>
    <t>AGGGGAGGGCGCTGGTAACG</t>
  </si>
  <si>
    <t>TAGTAGGGGAGGGCGCTGGTAACG</t>
  </si>
  <si>
    <t>AAACCGTTACCAGCGCCCTCCCCT</t>
  </si>
  <si>
    <t>GTGAATGGAACCGTTGGCGT</t>
  </si>
  <si>
    <t>TAGTGTGAATGGAACCGTTGGCGT</t>
  </si>
  <si>
    <t>AAACACGCCAACGGTTCCATTCAC</t>
  </si>
  <si>
    <t>TGTACTCCAGCATGTGTCCC</t>
  </si>
  <si>
    <t>TAGTTGTACTCCAGCATGTGTCCC</t>
  </si>
  <si>
    <t>AAACGGGACACATGCTGGAGTACA</t>
  </si>
  <si>
    <t>PLES_15311</t>
  </si>
  <si>
    <t>TGGCGAGTGATAGCGGACAT</t>
  </si>
  <si>
    <t>TAGTTGGCGAGTGATAGCGGACAT</t>
  </si>
  <si>
    <t>AAACATGTCCGCTATCACTCGCCA</t>
  </si>
  <si>
    <t>GGAGGGTGGCTTCCACCGTT</t>
  </si>
  <si>
    <t>TAGTGGAGGGTGGCTTCCACCGTT</t>
  </si>
  <si>
    <t>AAACAACGGTGGAAGCCACCCTCC</t>
  </si>
  <si>
    <t>GATAGGGGTCCTGGTACTGG</t>
  </si>
  <si>
    <t>TAGTGATAGGGGTCCTGGTACTGG</t>
  </si>
  <si>
    <t>AAACCCAGTACCAGGACCCCTATC</t>
  </si>
  <si>
    <t>AGCCGGCGCTGACGGGGTCC</t>
  </si>
  <si>
    <t>TAGTAGCCGGCGCTGACGGGGTCC</t>
  </si>
  <si>
    <t>AAACGGACCCCGTCAGCGCCGGCT</t>
  </si>
  <si>
    <t>PLES_15321</t>
  </si>
  <si>
    <t>CTTGTCCGATTTGATGGTCA</t>
  </si>
  <si>
    <t>TAGTCTTGTCCGATTTGATGGTCA</t>
  </si>
  <si>
    <t>AAACTGACCATCAAATCGGACAAG</t>
  </si>
  <si>
    <t>TGCCGTGCTCCTGAGCCATG</t>
  </si>
  <si>
    <t>TAGTTGCCGTGCTCCTGAGCCATG</t>
  </si>
  <si>
    <t>AAACCATGGCTCAGGAGCACGGCA</t>
  </si>
  <si>
    <t>CGCACCTGGCGCTCGACGAA</t>
  </si>
  <si>
    <t>TAGTCGCACCTGGCGCTCGACGAA</t>
  </si>
  <si>
    <t>AAACTTCGTCGAGCGCCAGGTGCG</t>
  </si>
  <si>
    <t>ACACCCCGTAGGAAATCACC</t>
  </si>
  <si>
    <t>TAGTACACCCCGTAGGAAATCACC</t>
  </si>
  <si>
    <t>AAACGGTGATTTCCTACGGGGTGT</t>
  </si>
  <si>
    <t>PLES_15331</t>
  </si>
  <si>
    <t>rhlA</t>
  </si>
  <si>
    <t>CGCGCTCGACATGTACCCGC</t>
  </si>
  <si>
    <t>TAGTCGCGCTCGACATGTACCCGC</t>
  </si>
  <si>
    <t>AAACGCGGGTACATGTCGAGCGCG</t>
  </si>
  <si>
    <t>AGCATCACCGTGCTGCGCCC</t>
  </si>
  <si>
    <t>TAGTAGCATCACCGTGCTGCGCCC</t>
  </si>
  <si>
    <t>AAACGGGCGCAGCACGGTGATGCT</t>
  </si>
  <si>
    <t>GGTCCGGGCGAACGAGGCGG</t>
  </si>
  <si>
    <t>TAGTGGTCCGGGCGAACGAGGCGG</t>
  </si>
  <si>
    <t>AAACCCGCCTCGTTCGCCCGGACC</t>
  </si>
  <si>
    <t>ATGTTCGGCCAGGCACTTGC</t>
  </si>
  <si>
    <t>TAGTATGTTCGGCCAGGCACTTGC</t>
  </si>
  <si>
    <t>AAACGCAAGTGCCTGGCCGAACAT</t>
  </si>
  <si>
    <t>PLES_15341</t>
  </si>
  <si>
    <t>rhlB</t>
  </si>
  <si>
    <t>GCGATGAGGATGGCGTGCAT</t>
  </si>
  <si>
    <t>TAGTGCGATGAGGATGGCGTGCAT</t>
  </si>
  <si>
    <t>AAACATGCACGCCATCCTCATCGC</t>
  </si>
  <si>
    <t>TACGTCGCCGGCCGAGCCGA</t>
  </si>
  <si>
    <t>TAGTTACGTCGCCGGCCGAGCCGA</t>
  </si>
  <si>
    <t>AAACTCGGCTCGGCCGGCGACGTA</t>
  </si>
  <si>
    <t>GTCCGGGCCAAGCCGATGAA</t>
  </si>
  <si>
    <t>TAGTGTCCGGGCCAAGCCGATGAA</t>
  </si>
  <si>
    <t>AAACTTCATCGGCTTGGCCCGGAC</t>
  </si>
  <si>
    <t>GCGGTGCCCGCGCAATTTCA</t>
  </si>
  <si>
    <t>TAGTGCGGTGCCCGCGCAATTTCA</t>
  </si>
  <si>
    <t>AAACTGAAATTGCGCGGGCACCGC</t>
  </si>
  <si>
    <t>PLES_15351</t>
  </si>
  <si>
    <t>rhlR</t>
  </si>
  <si>
    <t>ACGCCCTGGCTGTCGTGGAT</t>
  </si>
  <si>
    <t>TAGTACGCCCTGGCTGTCGTGGAT</t>
  </si>
  <si>
    <t>AAACATCCACGACAGCCAGGGCGT</t>
  </si>
  <si>
    <t>CCGCACTTCCTTTTCCAGGA</t>
  </si>
  <si>
    <t>TAGTCCGCACTTCCTTTTCCAGGA</t>
  </si>
  <si>
    <t>AAACTCCTGGAAAAGGAAGTGCGG</t>
  </si>
  <si>
    <t>AGGCGTAGTAATCGAAGCCC</t>
  </si>
  <si>
    <t>TAGTAGGCGTAGTAATCGAAGCCC</t>
  </si>
  <si>
    <t>AAACGGGCTTCGATTACTACGCCT</t>
  </si>
  <si>
    <t>AATCGTATGGCGCACGCCAT</t>
  </si>
  <si>
    <t>TAGTAATCGTATGGCGCACGCCAT</t>
  </si>
  <si>
    <t>AAACATGGCGTGCGCCATACGATT</t>
  </si>
  <si>
    <t>PLES_15361</t>
  </si>
  <si>
    <t>rhlI</t>
  </si>
  <si>
    <t>CAGCTCGGCGATCATGGCGG</t>
  </si>
  <si>
    <t>TAGTCAGCTCGGCGATCATGGCGG</t>
  </si>
  <si>
    <t>AAACCCGCCATGATCGCCGAGCTG</t>
  </si>
  <si>
    <t>TCTCGATGAAGACCTGATGC</t>
  </si>
  <si>
    <t>TAGTTCTCGATGAAGACCTGATGC</t>
  </si>
  <si>
    <t>AAACGCATCAGGTCTTCATCGAGA</t>
  </si>
  <si>
    <t>CTGGTCGCGGACCCTGGAGG</t>
  </si>
  <si>
    <t>TAGTCTGGTCGCGGACCCTGGAGG</t>
  </si>
  <si>
    <t>AAACCCTCCAGGGTCCGCGACCAG</t>
  </si>
  <si>
    <t>GGGTTTGCGGATGGTCGAAC</t>
  </si>
  <si>
    <t>TAGTGGGTTTGCGGATGGTCGAAC</t>
  </si>
  <si>
    <t>AAACGTTCGACCATCCGCAAACCC</t>
  </si>
  <si>
    <t>PLES_15371</t>
  </si>
  <si>
    <t>pheC</t>
  </si>
  <si>
    <t>ATGGCGGAATGACTTCGGCA</t>
  </si>
  <si>
    <t>TAGTATGGCGGAATGACTTCGGCA</t>
  </si>
  <si>
    <t>AAACTGCCGAAGTCATTCCGCCAT</t>
  </si>
  <si>
    <t>GCGCAAGGCAGGCCAGGGCC</t>
  </si>
  <si>
    <t>TAGTGCGCAAGGCAGGCCAGGGCC</t>
  </si>
  <si>
    <t>AAACGGCCCTGGCCTGCCTTGCGC</t>
  </si>
  <si>
    <t>GCTCTCCTGCGCCTGGAGGC</t>
  </si>
  <si>
    <t>TAGTGCTCTCCTGCGCCTGGAGGC</t>
  </si>
  <si>
    <t>AAACGCCTCCAGGCGCAGGAGAGC</t>
  </si>
  <si>
    <t>TTTCGAGGATGCGGTCGAGG</t>
  </si>
  <si>
    <t>TAGTTTTCGAGGATGCGGTCGAGG</t>
  </si>
  <si>
    <t>AAACCCTCGACCGCATCCTCGAAA</t>
  </si>
  <si>
    <t>PLES_15381</t>
  </si>
  <si>
    <t>GACGAACAGTAGATAACGCA</t>
  </si>
  <si>
    <t>TAGTGACGAACAGTAGATAACGCA</t>
  </si>
  <si>
    <t>AAACTGCGTTATCTACTGTTCGTC</t>
  </si>
  <si>
    <t>GAAGGAGAACGCCCAGAGGA</t>
  </si>
  <si>
    <t>TAGTGAAGGAGAACGCCCAGAGGA</t>
  </si>
  <si>
    <t>AAACTCCTCTGGGCGTTCTCCTTC</t>
  </si>
  <si>
    <t>CGGCGAGGTACTCGCCGATC</t>
  </si>
  <si>
    <t>TAGTCGGCGAGGTACTCGCCGATC</t>
  </si>
  <si>
    <t>AAACGATCGGCGAGTACCTCGCCG</t>
  </si>
  <si>
    <t>CGGCGAAGTAGCTGTCGACC</t>
  </si>
  <si>
    <t>TAGTCGGCGAAGTAGCTGTCGACC</t>
  </si>
  <si>
    <t>AAACGGTCGACAGCTACTTCGCCG</t>
  </si>
  <si>
    <t>PLES_15391</t>
  </si>
  <si>
    <t>CGACAGCAGCACGCCCTGTC</t>
  </si>
  <si>
    <t>TAGTCGACAGCAGCACGCCCTGTC</t>
  </si>
  <si>
    <t>AAACGACAGGGCGTGCTGCTGTCG</t>
  </si>
  <si>
    <t>GGTAACGAACAGCACCGAGG</t>
  </si>
  <si>
    <t>TAGTGGTAACGAACAGCACCGAGG</t>
  </si>
  <si>
    <t>AAACCCTCGGTGCTGTTCGTTACC</t>
  </si>
  <si>
    <t>CAGGTGGACGTAGCCCGGCA</t>
  </si>
  <si>
    <t>TAGTCAGGTGGACGTAGCCCGGCA</t>
  </si>
  <si>
    <t>AAACTGCCGGGCTACGTCCACCTG</t>
  </si>
  <si>
    <t>CCCGATGCGCCACCACCTGC</t>
  </si>
  <si>
    <t>TAGTCCCGATGCGCCACCACCTGC</t>
  </si>
  <si>
    <t>AAACGCAGGTGGTGGCGCATCGGG</t>
  </si>
  <si>
    <t>PLES_15401</t>
  </si>
  <si>
    <t>ACAGACAGGCATGTCAAAAA</t>
  </si>
  <si>
    <t>TAGTACAGACAGGCATGTCAAAAA</t>
  </si>
  <si>
    <t>AAACTTTTTGACATGCCTGTCTGT</t>
  </si>
  <si>
    <t>CGTCGAGAGGGCGGCCAGAA</t>
  </si>
  <si>
    <t>TAGTCGTCGAGAGGGCGGCCAGAA</t>
  </si>
  <si>
    <t>AAACTTCTGGCCGCCCTCTCGACG</t>
  </si>
  <si>
    <t>ACCTGGTTGGAAGCCAGGCT</t>
  </si>
  <si>
    <t>TAGTACCTGGTTGGAAGCCAGGCT</t>
  </si>
  <si>
    <t>AAACAGCCTGGCTTCCAACCAGGT</t>
  </si>
  <si>
    <t>CTTCGACGGCTTGAAGGTGT</t>
  </si>
  <si>
    <t>TAGTCTTCGACGGCTTGAAGGTGT</t>
  </si>
  <si>
    <t>AAACACACCTTCAAGCCGTCGAAG</t>
  </si>
  <si>
    <t>PLES_15411</t>
  </si>
  <si>
    <t>CAAGGGACGCTTGGCTGTTT</t>
  </si>
  <si>
    <t>TAGTCAAGGGACGCTTGGCTGTTT</t>
  </si>
  <si>
    <t>AAACAAACAGCCAAGCGTCCCTTG</t>
  </si>
  <si>
    <t>AGCAGCGATGGGCCGGCATG</t>
  </si>
  <si>
    <t>TAGTAGCAGCGATGGGCCGGCATG</t>
  </si>
  <si>
    <t>AAACCATGCCGGCCCATCGCTGCT</t>
  </si>
  <si>
    <t>GCGCTGCCTTTGTTCAGCAG</t>
  </si>
  <si>
    <t>TAGTGCGCTGCCTTTGTTCAGCAG</t>
  </si>
  <si>
    <t>AAACCTGCTGAACAAAGGCAGCGC</t>
  </si>
  <si>
    <t>GTTGAAATCGATGCGTTCCT</t>
  </si>
  <si>
    <t>TAGTGTTGAAATCGATGCGTTCCT</t>
  </si>
  <si>
    <t>AAACAGGAACGCATCGATTTCAAC</t>
  </si>
  <si>
    <t>PLES_15421</t>
  </si>
  <si>
    <t>GGAAATGCTCAGCAGGTTGT</t>
  </si>
  <si>
    <t>TAGTGGAAATGCTCAGCAGGTTGT</t>
  </si>
  <si>
    <t>AAACACAACCTGCTGAGCATTTCC</t>
  </si>
  <si>
    <t>GTCGTCGAACAGGCAGGCGG</t>
  </si>
  <si>
    <t>TAGTGTCGTCGAACAGGCAGGCGG</t>
  </si>
  <si>
    <t>AAACCCGCCTGCCTGTTCGACGAC</t>
  </si>
  <si>
    <t>GCACCAGCAACAGGTTGCCC</t>
  </si>
  <si>
    <t>TAGTGCACCAGCAACAGGTTGCCC</t>
  </si>
  <si>
    <t>AAACGGGCAACCTGTTGCTGGTGC</t>
  </si>
  <si>
    <t>GCCCGGGAGCATGAAGGCCT</t>
  </si>
  <si>
    <t>TAGTGCCCGGGAGCATGAAGGCCT</t>
  </si>
  <si>
    <t>AAACAGGCCTTCATGCTCCCGGGC</t>
  </si>
  <si>
    <t>PLES_15431</t>
  </si>
  <si>
    <t>GTAGATCAGGTGCGGTTTCA</t>
  </si>
  <si>
    <t>TAGTGTAGATCAGGTGCGGTTTCA</t>
  </si>
  <si>
    <t>AAACTGAAACCGCACCTGATCTAC</t>
  </si>
  <si>
    <t>GATGAAGCCGTCCAGGCTGG</t>
  </si>
  <si>
    <t>TAGTGATGAAGCCGTCCAGGCTGG</t>
  </si>
  <si>
    <t>AAACCCAGCCTGGACGGCTTCATC</t>
  </si>
  <si>
    <t>GTCGACGCTACCGTCGGGAC</t>
  </si>
  <si>
    <t>TAGTGTCGACGCTACCGTCGGGAC</t>
  </si>
  <si>
    <t>AAACGTCCCGACGGTAGCGTCGAC</t>
  </si>
  <si>
    <t>CGTTGCCGCCCTCGGCGAAA</t>
  </si>
  <si>
    <t>TAGTCGTTGCCGCCCTCGGCGAAA</t>
  </si>
  <si>
    <t>AAACTTTCGCCGAGGGCGGCAACG</t>
  </si>
  <si>
    <t>PLES_15441</t>
  </si>
  <si>
    <t>GAGAAGGGATGTGGAGTCCA</t>
  </si>
  <si>
    <t>TAGTGAGAAGGGATGTGGAGTCCA</t>
  </si>
  <si>
    <t>AAACTGGACTCCACATCCCTTCTC</t>
  </si>
  <si>
    <t>CCGACCAGTACCCGGAGAGC</t>
  </si>
  <si>
    <t>TAGTCCGACCAGTACCCGGAGAGC</t>
  </si>
  <si>
    <t>AAACGCTCTCCGGGTACTGGTCGG</t>
  </si>
  <si>
    <t>CGGCGTGCAGGATAGGGTGT</t>
  </si>
  <si>
    <t>TAGTCGGCGTGCAGGATAGGGTGT</t>
  </si>
  <si>
    <t>AAACACACCCTATCCTGCACGCCG</t>
  </si>
  <si>
    <t>GGGCCACCCGGCCGAGGATC</t>
  </si>
  <si>
    <t>TAGTGGGCCACCCGGCCGAGGATC</t>
  </si>
  <si>
    <t>AAACGATCCTCGGCCGGGTGGCCC</t>
  </si>
  <si>
    <t>PLES_15451</t>
  </si>
  <si>
    <t>GCGGCGGATGCGGGCGCGTC</t>
  </si>
  <si>
    <t>TAGTGCGGCGGATGCGGGCGCGTC</t>
  </si>
  <si>
    <t>AAACGACGCGCCCGCATCCGCCGC</t>
  </si>
  <si>
    <t>CGGCAGCCGTTCGAGGCGTT</t>
  </si>
  <si>
    <t>TAGTCGGCAGCCGTTCGAGGCGTT</t>
  </si>
  <si>
    <t>AAACAACGCCTCGAACGGCTGCCG</t>
  </si>
  <si>
    <t>AGTCGGTGATATGGACTCAG</t>
  </si>
  <si>
    <t>TAGTAGTCGGTGATATGGACTCAG</t>
  </si>
  <si>
    <t>AAACCTGAGTCCATATCACCGACT</t>
  </si>
  <si>
    <t>TTTGATCGAGCCGAGCAGGA</t>
  </si>
  <si>
    <t>TAGTTTTGATCGAGCCGAGCAGGA</t>
  </si>
  <si>
    <t>AAACTCCTGCTCGGCTCGATCAAA</t>
  </si>
  <si>
    <t>PLES_15461</t>
  </si>
  <si>
    <t>TGGCTGAACAAGGGAGACCT</t>
  </si>
  <si>
    <t>TAGTTGGCTGAACAAGGGAGACCT</t>
  </si>
  <si>
    <t>AAACAGGTCTCCCTTGTTCAGCCA</t>
  </si>
  <si>
    <t>GGCGTTCGTGGAGGGGAAAT</t>
  </si>
  <si>
    <t>TAGTGGCGTTCGTGGAGGGGAAAT</t>
  </si>
  <si>
    <t>AAACATTTCCCCTCCACGAACGCC</t>
  </si>
  <si>
    <t>GGCTTTCCAGTGCCTTCAGC</t>
  </si>
  <si>
    <t>TAGTGGCTTTCCAGTGCCTTCAGC</t>
  </si>
  <si>
    <t>AAACGCTGAAGGCACTGGAAAGCC</t>
  </si>
  <si>
    <t>GCGTCGGCTCGCTGAAGGAC</t>
  </si>
  <si>
    <t>TAGTGCGTCGGCTCGCTGAAGGAC</t>
  </si>
  <si>
    <t>AAACGTCCTTCAGCGAGCCGACGC</t>
  </si>
  <si>
    <t>PLES_15471</t>
  </si>
  <si>
    <t>CGTGCTTGGGCGAAACGGAC</t>
  </si>
  <si>
    <t>TAGTCGTGCTTGGGCGAAACGGAC</t>
  </si>
  <si>
    <t>AAACGTCCGTTTCGCCCAAGCACG</t>
  </si>
  <si>
    <t>GGCCTTCGGGTTTGAGGGGC</t>
  </si>
  <si>
    <t>TAGTGGCCTTCGGGTTTGAGGGGC</t>
  </si>
  <si>
    <t>AAACGCCCCTCAAACCCGAAGGCC</t>
  </si>
  <si>
    <t>TGCGTTCTGGCTTGGCCGCT</t>
  </si>
  <si>
    <t>TAGTTGCGTTCTGGCTTGGCCGCT</t>
  </si>
  <si>
    <t>AAACAGCGGCCAAGCCAGAACGCA</t>
  </si>
  <si>
    <t>CTGGATCGAGAACGGCGCCC</t>
  </si>
  <si>
    <t>TAGTCTGGATCGAGAACGGCGCCC</t>
  </si>
  <si>
    <t>AAACGGGCGCCGTTCTCGATCCAG</t>
  </si>
  <si>
    <t>PLES_15481</t>
  </si>
  <si>
    <t>CAACGCAACAGCAACTTCAT</t>
  </si>
  <si>
    <t>TAGTCAACGCAACAGCAACTTCAT</t>
  </si>
  <si>
    <t>AAACATGAAGTTGCTGTTGCGTTG</t>
  </si>
  <si>
    <t>TTGGACCAGGCCCACAGGCT</t>
  </si>
  <si>
    <t>TAGTTTGGACCAGGCCCACAGGCT</t>
  </si>
  <si>
    <t>AAACAGCCTGTGGGCCTGGTCCAA</t>
  </si>
  <si>
    <t>CCAGGTAGCTGCCCACCGTA</t>
  </si>
  <si>
    <t>TAGTCCAGGTAGCTGCCCACCGTA</t>
  </si>
  <si>
    <t>AAACTACGGTGGGCAGCTACCTGG</t>
  </si>
  <si>
    <t>GACTTCCGGCGCCTCGCGGA</t>
  </si>
  <si>
    <t>TAGTGACTTCCGGCGCCTCGCGGA</t>
  </si>
  <si>
    <t>AAACTCCGCGAGGCGCCGGAAGTC</t>
  </si>
  <si>
    <t>PLES_15491</t>
  </si>
  <si>
    <t>ATGCCCAGACAATTCAGTCG</t>
  </si>
  <si>
    <t>TAGTATGCCCAGACAATTCAGTCG</t>
  </si>
  <si>
    <t>AAACCGACTGAATTGTCTGGGCAT</t>
  </si>
  <si>
    <t>CCGATTCCATCCTGGGGAAT</t>
  </si>
  <si>
    <t>TAGTCCGATTCCATCCTGGGGAAT</t>
  </si>
  <si>
    <t>AAACATTCCCCAGGATGGAATCGG</t>
  </si>
  <si>
    <t>AGGAAATCGCCTGTTTCAGA</t>
  </si>
  <si>
    <t>TAGTAGGAAATCGCCTGTTTCAGA</t>
  </si>
  <si>
    <t>AAACTCTGAAACAGGCGATTTCCT</t>
  </si>
  <si>
    <t>AAATCCTCGCAGGCTTTGCG</t>
  </si>
  <si>
    <t>TAGTAAATCCTCGCAGGCTTTGCG</t>
  </si>
  <si>
    <t>AAACCGCAAAGCCTGCGAGGATTT</t>
  </si>
  <si>
    <t>PLES_15501</t>
  </si>
  <si>
    <t>orf2</t>
  </si>
  <si>
    <t>GTTGTTGTCGCGGGGGATTT</t>
  </si>
  <si>
    <t>TAGTGTTGTTGTCGCGGGGGATTT</t>
  </si>
  <si>
    <t>AAACAAATCCCCCGCGACAACAAC</t>
  </si>
  <si>
    <t>GTATTTGATCCACTCCCAAC</t>
  </si>
  <si>
    <t>TAGTGTATTTGATCCACTCCCAAC</t>
  </si>
  <si>
    <t>AAACGTTGGGAGTGGATCAAATAC</t>
  </si>
  <si>
    <t>ACGATCCTCTGGTGCGGAGC</t>
  </si>
  <si>
    <t>TAGTACGATCCTCTGGTGCGGAGC</t>
  </si>
  <si>
    <t>AAACGCTCCGCACCAGAGGATCGT</t>
  </si>
  <si>
    <t>GGAGCGAGCAACCTCAGCCA</t>
  </si>
  <si>
    <t>TAGTGGAGCGAGCAACCTCAGCCA</t>
  </si>
  <si>
    <t>AAACTGGCTGAGGTTGCTCGCTCC</t>
  </si>
  <si>
    <t>PLES_15511</t>
  </si>
  <si>
    <t>GGTGCGGTCGTCTTTGCGGC</t>
  </si>
  <si>
    <t>TAGTGGTGCGGTCGTCTTTGCGGC</t>
  </si>
  <si>
    <t>AAACGCCGCAAAGACGACCGCACC</t>
  </si>
  <si>
    <t>CGGAACATCGAAGATGTCTA</t>
  </si>
  <si>
    <t>TAGTCGGAACATCGAAGATGTCTA</t>
  </si>
  <si>
    <t>AAACTAGACATCTTCGATGTTCCG</t>
  </si>
  <si>
    <t>GGTATAGCGCGAGCCGGCTG</t>
  </si>
  <si>
    <t>TAGTGGTATAGCGCGAGCCGGCTG</t>
  </si>
  <si>
    <t>AAACCAGCCGGCTCGCGCTATACC</t>
  </si>
  <si>
    <t>GCGGCATAGTTGCACTCACC</t>
  </si>
  <si>
    <t>TAGTGCGGCATAGTTGCACTCACC</t>
  </si>
  <si>
    <t>AAACGGTGAGTGCAACTATGCCGC</t>
  </si>
  <si>
    <t>PLES_15521</t>
  </si>
  <si>
    <t>GAGCAGCGCCGTCAGGTTGG</t>
  </si>
  <si>
    <t>TAGTGAGCAGCGCCGTCAGGTTGG</t>
  </si>
  <si>
    <t>AAACCCAACCTGACGGCGCTGCTC</t>
  </si>
  <si>
    <t>AGAACTCGGTGGCGTGCCGC</t>
  </si>
  <si>
    <t>TAGTAGAACTCGGTGGCGTGCCGC</t>
  </si>
  <si>
    <t>AAACGCGGCACGCCACCGAGTTCT</t>
  </si>
  <si>
    <t>GGTGGTGTCTTGATCAGGGC</t>
  </si>
  <si>
    <t>TAGTGGTGGTGTCTTGATCAGGGC</t>
  </si>
  <si>
    <t>AAACGCCCTGATCAAGACACCACC</t>
  </si>
  <si>
    <t>GTCCGAAAAGACGCCAGTAG</t>
  </si>
  <si>
    <t>TAGTGTCCGAAAAGACGCCAGTAG</t>
  </si>
  <si>
    <t>AAACCTACTGGCGTCTTTTCGGAC</t>
  </si>
  <si>
    <t>PLES_15531</t>
  </si>
  <si>
    <t>orf6</t>
  </si>
  <si>
    <t>TGGCAACCCTGCAAGCTCTT</t>
  </si>
  <si>
    <t>TAGTTGGCAACCCTGCAAGCTCTT</t>
  </si>
  <si>
    <t>AAACAAGAGCTTGCAGGGTTGCCA</t>
  </si>
  <si>
    <t>CGCGCGGTTCCAGGAACCCC</t>
  </si>
  <si>
    <t>TAGTCGCGCGGTTCCAGGAACCCC</t>
  </si>
  <si>
    <t>AAACGGGGTTCCTGGAACCGCGCG</t>
  </si>
  <si>
    <t>TCCACTCCACGACTTACGCT</t>
  </si>
  <si>
    <t>TAGTTCCACTCCACGACTTACGCT</t>
  </si>
  <si>
    <t>AAACAGCGTAAGTCGTGGAGTGGA</t>
  </si>
  <si>
    <t>CGATGGCCTTGGTGCCGACG</t>
  </si>
  <si>
    <t>TAGTCGATGGCCTTGGTGCCGACG</t>
  </si>
  <si>
    <t>AAACCGTCGGCACCAAGGCCATCG</t>
  </si>
  <si>
    <t>PLES_15541</t>
  </si>
  <si>
    <t>orf7</t>
  </si>
  <si>
    <t>CAGTTGGGTGGTTTTCGGGG</t>
  </si>
  <si>
    <t>TAGTCAGTTGGGTGGTTTTCGGGG</t>
  </si>
  <si>
    <t>AAACCCCCGAAAACCACCCAACTG</t>
  </si>
  <si>
    <t>GATATCGCAAAGGGCGATGT</t>
  </si>
  <si>
    <t>TAGTGATATCGCAAAGGGCGATGT</t>
  </si>
  <si>
    <t>AAACACATCGCCCTTTGCGATATC</t>
  </si>
  <si>
    <t>ACGCGACAGCGCTTTCTCCA</t>
  </si>
  <si>
    <t>TAGTACGCGACAGCGCTTTCTCCA</t>
  </si>
  <si>
    <t>AAACTGGAGAAAGCGCTGTCGCGT</t>
  </si>
  <si>
    <t>GACCAGGCCGGGCAAGGTGG</t>
  </si>
  <si>
    <t>TAGTGACCAGGCCGGGCAAGGTGG</t>
  </si>
  <si>
    <t>AAACCCACCTTGCCCGGCCTGGTC</t>
  </si>
  <si>
    <t>PLES_15551</t>
  </si>
  <si>
    <t>orf8</t>
  </si>
  <si>
    <t>GGTGAGCCGGGTTCTTGCCG</t>
  </si>
  <si>
    <t>TAGTGGTGAGCCGGGTTCTTGCCG</t>
  </si>
  <si>
    <t>AAACCGGCAAGAACCCGGCTCACC</t>
  </si>
  <si>
    <t>TCTTGCCCCCGACCATGCAG</t>
  </si>
  <si>
    <t>TAGTTCTTGCCCCCGACCATGCAG</t>
  </si>
  <si>
    <t>AAACCTGCATGGTCGGGGGCAAGA</t>
  </si>
  <si>
    <t>ACTTCCCACATCTGCTGGCG</t>
  </si>
  <si>
    <t>TAGTACTTCCCACATCTGCTGGCG</t>
  </si>
  <si>
    <t>AAACCGCCAGCAGATGTGGGAAGT</t>
  </si>
  <si>
    <t>TGAACTCTTCGCGGTTGGCC</t>
  </si>
  <si>
    <t>TAGTTGAACTCTTCGCGGTTGGCC</t>
  </si>
  <si>
    <t>AAACGGCCAACCGCGAAGAGTTCA</t>
  </si>
  <si>
    <t>PLES_15561</t>
  </si>
  <si>
    <t>AGGCCGACAGATCGATTGCG</t>
  </si>
  <si>
    <t>TAGTAGGCCGACAGATCGATTGCG</t>
  </si>
  <si>
    <t>AAACCGCAATCGATCTGTCGGCCT</t>
  </si>
  <si>
    <t>GACGGGCGGACGCTCGCCCC</t>
  </si>
  <si>
    <t>TAGTGACGGGCGGACGCTCGCCCC</t>
  </si>
  <si>
    <t>AAACGGGGCGAGCGTCCGCCCGTC</t>
  </si>
  <si>
    <t>GCTGCTGCGGGCCACCTCGG</t>
  </si>
  <si>
    <t>TAGTGCTGCTGCGGGCCACCTCGG</t>
  </si>
  <si>
    <t>AAACCCGAGGTGGCCCGCAGCAGC</t>
  </si>
  <si>
    <t>TTGCCTCGCCGGCTTTCGTC</t>
  </si>
  <si>
    <t>TAGTTTGCCTCGCCGGCTTTCGTC</t>
  </si>
  <si>
    <t>AAACGACGAAAGCCGGCGAGGCAA</t>
  </si>
  <si>
    <t>PLES_15571</t>
  </si>
  <si>
    <t>GTTGAAGGTGCGCAGGCTCC</t>
  </si>
  <si>
    <t>TAGTGTTGAAGGTGCGCAGGCTCC</t>
  </si>
  <si>
    <t>AAACGGAGCCTGCGCACCTTCAAC</t>
  </si>
  <si>
    <t>CATGCGCTGGAGCAGCCGGG</t>
  </si>
  <si>
    <t>TAGTCATGCGCTGGAGCAGCCGGG</t>
  </si>
  <si>
    <t>AAACCCCGGCTGCTCCAGCGCATG</t>
  </si>
  <si>
    <t>CTGTCGGCTCCAGGCGATGA</t>
  </si>
  <si>
    <t>TAGTCTGTCGGCTCCAGGCGATGA</t>
  </si>
  <si>
    <t>AAACTCATCGCCTGGAGCCGACAG</t>
  </si>
  <si>
    <t>GGTAGCCTTTCTCCAGGAGC</t>
  </si>
  <si>
    <t>TAGTGGTAGCCTTTCTCCAGGAGC</t>
  </si>
  <si>
    <t>AAACGCTCCTGGAGAAAGGCTACC</t>
  </si>
  <si>
    <t>PLES_15581</t>
  </si>
  <si>
    <t>GCGGATTTCAGACGTTTCTT</t>
  </si>
  <si>
    <t>TAGTGCGGATTTCAGACGTTTCTT</t>
  </si>
  <si>
    <t>AAACAAGAAACGTCTGAAATCCGC</t>
  </si>
  <si>
    <t>GGTCTGCGGGACGTAGACGG</t>
  </si>
  <si>
    <t>TAGTGGTCTGCGGGACGTAGACGG</t>
  </si>
  <si>
    <t>AAACCCGTCTACGTCCCGCAGACC</t>
  </si>
  <si>
    <t>ATCGCTGATGACCTGTTCGC</t>
  </si>
  <si>
    <t>TAGTATCGCTGATGACCTGTTCGC</t>
  </si>
  <si>
    <t>AAACGCGAACAGGTCATCAGCGAT</t>
  </si>
  <si>
    <t>GTCGGGCCAGCTCGCGCTGG</t>
  </si>
  <si>
    <t>TAGTGTCGGGCCAGCTCGCGCTGG</t>
  </si>
  <si>
    <t>AAACCCAGCGCGAGCTGGCCCGAC</t>
  </si>
  <si>
    <t>PLES_15591</t>
  </si>
  <si>
    <t>GGTGTCGATGCTGACTTCCT</t>
  </si>
  <si>
    <t>TAGTGGTGTCGATGCTGACTTCCT</t>
  </si>
  <si>
    <t>AAACAGGAAGTCAGCATCGACACC</t>
  </si>
  <si>
    <t>TACCTGGGCCTGCGACATGA</t>
  </si>
  <si>
    <t>TAGTTACCTGGGCCTGCGACATGA</t>
  </si>
  <si>
    <t>AAACTCATGTCGCAGGCCCAGGTA</t>
  </si>
  <si>
    <t>CCCGACCAGTGCCCAAGCAC</t>
  </si>
  <si>
    <t>TAGTCCCGACCAGTGCCCAAGCAC</t>
  </si>
  <si>
    <t>AAACGTGCTTGGGCACTGGTCGGG</t>
  </si>
  <si>
    <t>GGCTTCCTCCGCGTTCTCGA</t>
  </si>
  <si>
    <t>TAGTGGCTTCCTCCGCGTTCTCGA</t>
  </si>
  <si>
    <t>AAACTCGAGAACGCGGAGGAAGCC</t>
  </si>
  <si>
    <t>PLES_15601</t>
  </si>
  <si>
    <t>GCGGCACATGGCGAACGTCT</t>
  </si>
  <si>
    <t>TAGTGCGGCACATGGCGAACGTCT</t>
  </si>
  <si>
    <t>AAACAGACGTTCGCCATGTGCCGC</t>
  </si>
  <si>
    <t>GTTCCTCCCGCAGCTCGATC</t>
  </si>
  <si>
    <t>TAGTGTTCCTCCCGCAGCTCGATC</t>
  </si>
  <si>
    <t>AAACGATCGAGCTGCGGGAGGAAC</t>
  </si>
  <si>
    <t>GGGCGAAGTAGCCCTCGCCT</t>
  </si>
  <si>
    <t>TAGTGGGCGAAGTAGCCCTCGCCT</t>
  </si>
  <si>
    <t>AAACAGGCGAGGGCTACTTCGCCC</t>
  </si>
  <si>
    <t>GGCCAAGTCGCCCACGGCAA</t>
  </si>
  <si>
    <t>TAGTGGCCAAGTCGCCCACGGCAA</t>
  </si>
  <si>
    <t>AAACTTGCCGTGGGCGACTTGGCC</t>
  </si>
  <si>
    <t>PLES_15611</t>
  </si>
  <si>
    <t>TCCGGGATGATTGAAGGGGT</t>
  </si>
  <si>
    <t>TAGTTCCGGGATGATTGAAGGGGT</t>
  </si>
  <si>
    <t>AAACACCCCTTCAATCATCCCGGA</t>
  </si>
  <si>
    <t>GAGACGGCTATCAACGTCTA</t>
  </si>
  <si>
    <t>TAGTGAGACGGCTATCAACGTCTA</t>
  </si>
  <si>
    <t>AAACTAGACGTTGATAGCCGTCTC</t>
  </si>
  <si>
    <t>CTCCAGGTCGAAGCCGGCAA</t>
  </si>
  <si>
    <t>TAGTCTCCAGGTCGAAGCCGGCAA</t>
  </si>
  <si>
    <t>AAACTTGCCGGCTTCGACCTGGAG</t>
  </si>
  <si>
    <t>CGGTGACCGCGAGCGCAGCG</t>
  </si>
  <si>
    <t>TAGTCGGTGACCGCGAGCGCAGCG</t>
  </si>
  <si>
    <t>AAACCGCTGCGCTCGCGGTCACCG</t>
  </si>
  <si>
    <t>PLES_15621</t>
  </si>
  <si>
    <t>GGTGATGGTGTAATGGGCCA</t>
  </si>
  <si>
    <t>TAGTGGTGATGGTGTAATGGGCCA</t>
  </si>
  <si>
    <t>AAACTGGCCCATTACACCATCACC</t>
  </si>
  <si>
    <t>TCCGTCTTCGGTGTCGCTGA</t>
  </si>
  <si>
    <t>TAGTTCCGTCTTCGGTGTCGCTGA</t>
  </si>
  <si>
    <t>AAACTCAGCGACACCGAAGACGGA</t>
  </si>
  <si>
    <t>CTTCGGAGTCGTGCAGCGGC</t>
  </si>
  <si>
    <t>TAGTCTTCGGAGTCGTGCAGCGGC</t>
  </si>
  <si>
    <t>AAACGCCGCTGCACGACTCCGAAG</t>
  </si>
  <si>
    <t>CGTCGATTGCATAAGGGCGT</t>
  </si>
  <si>
    <t>TAGTCGTCGATTGCATAAGGGCGT</t>
  </si>
  <si>
    <t>AAACACGCCCTTATGCAATCGACG</t>
  </si>
  <si>
    <t>PLES_15631</t>
  </si>
  <si>
    <t>TTGCGAGATTGACGGCGCGT</t>
  </si>
  <si>
    <t>TAGTTTGCGAGATTGACGGCGCGT</t>
  </si>
  <si>
    <t>AAACACGCGCCGTCAATCTCGCAA</t>
  </si>
  <si>
    <t>CCAGCTGGGCCTTGGCGATG</t>
  </si>
  <si>
    <t>TAGTCCAGCTGGGCCTTGGCGATG</t>
  </si>
  <si>
    <t>AAACCATCGCCAAGGCCCAGCTGG</t>
  </si>
  <si>
    <t>GCGAGCGAGCAATGCGCGAT</t>
  </si>
  <si>
    <t>TAGTGCGAGCGAGCAATGCGCGAT</t>
  </si>
  <si>
    <t>AAACATCGCGCATTGCTCGCTCGC</t>
  </si>
  <si>
    <t>CTGGCGCGGCCCTAAGTCCT</t>
  </si>
  <si>
    <t>TAGTCTGGCGCGGCCCTAAGTCCT</t>
  </si>
  <si>
    <t>AAACAGGACTTAGGGCCGCGCCAG</t>
  </si>
  <si>
    <t>PLES_15641</t>
  </si>
  <si>
    <t>CGGTATCCGGCAGCATGTCC</t>
  </si>
  <si>
    <t>TAGTCGGTATCCGGCAGCATGTCC</t>
  </si>
  <si>
    <t>AAACGGACATGCTGCCGGATACCG</t>
  </si>
  <si>
    <t>CTATGCGTCCGGCCATGTCG</t>
  </si>
  <si>
    <t>TAGTCTATGCGTCCGGCCATGTCG</t>
  </si>
  <si>
    <t>AAACCGACATGGCCGGACGCATAG</t>
  </si>
  <si>
    <t>TCGACCACCACCAGGGTGGC</t>
  </si>
  <si>
    <t>TAGTTCGACCACCACCAGGGTGGC</t>
  </si>
  <si>
    <t>AAACGCCACCCTGGTGGTGGTCGA</t>
  </si>
  <si>
    <t>GCCCCTCCGCGCCCGGCCCT</t>
  </si>
  <si>
    <t>TAGTGCCCCTCCGCGCCCGGCCCT</t>
  </si>
  <si>
    <t>AAACAGGGCCGGGCGCGGAGGGGC</t>
  </si>
  <si>
    <t>PLES_15651</t>
  </si>
  <si>
    <t>orf20</t>
  </si>
  <si>
    <t>GCCGAGGTGGATGCGGGATC</t>
  </si>
  <si>
    <t>TAGTGCCGAGGTGGATGCGGGATC</t>
  </si>
  <si>
    <t>AAACGATCCCGCATCCACCTCGGC</t>
  </si>
  <si>
    <t>GCCGAACATTTTCAGCAGCG</t>
  </si>
  <si>
    <t>TAGTGCCGAACATTTTCAGCAGCG</t>
  </si>
  <si>
    <t>AAACCGCTGCTGAAAATGTTCGGC</t>
  </si>
  <si>
    <t>CCAGGGCGCCCGCGCTTATG</t>
  </si>
  <si>
    <t>TAGTCCAGGGCGCCCGCGCTTATG</t>
  </si>
  <si>
    <t>AAACCATAAGCGCGGGCGCCCTGG</t>
  </si>
  <si>
    <t>CAGGACCAGGAAGCCCAGGG</t>
  </si>
  <si>
    <t>TAGTCAGGACCAGGAAGCCCAGGG</t>
  </si>
  <si>
    <t>AAACCCCTGGGCTTCCTGGTCCTG</t>
  </si>
  <si>
    <t>PLES_15661</t>
  </si>
  <si>
    <t>orf21</t>
  </si>
  <si>
    <t>GCGGATGCCGCGAGGTTGAA</t>
  </si>
  <si>
    <t>TAGTGCGGATGCCGCGAGGTTGAA</t>
  </si>
  <si>
    <t>AAACTTCAACCTCGCGGCATCCGC</t>
  </si>
  <si>
    <t>CCGACCAAACGATGTTGCCG</t>
  </si>
  <si>
    <t>TAGTCCGACCAAACGATGTTGCCG</t>
  </si>
  <si>
    <t>AAACCGGCAACATCGTTTGGTCGG</t>
  </si>
  <si>
    <t>GTTCGATCTGCGGGTCGTGG</t>
  </si>
  <si>
    <t>TAGTGTTCGATCTGCGGGTCGTGG</t>
  </si>
  <si>
    <t>AAACCCACGACCCGCAGATCGAAC</t>
  </si>
  <si>
    <t>GTGTCGAAACGACAGAAGCG</t>
  </si>
  <si>
    <t>TAGTGTGTCGAAACGACAGAAGCG</t>
  </si>
  <si>
    <t>AAACCGCTTCTGTCGTTTCGACAC</t>
  </si>
  <si>
    <t>PLES_15671</t>
  </si>
  <si>
    <t>orf21a</t>
  </si>
  <si>
    <t>CGCTGAGGCTGATTCCGCTG</t>
  </si>
  <si>
    <t>TAGTCGCTGAGGCTGATTCCGCTG</t>
  </si>
  <si>
    <t>AAACCAGCGGAATCAGCCTCAGCG</t>
  </si>
  <si>
    <t>ATCGGTTGGCCGGGTCTTCA</t>
  </si>
  <si>
    <t>TAGTATCGGTTGGCCGGGTCTTCA</t>
  </si>
  <si>
    <t>AAACTGAAGACCCGGCCAACCGAT</t>
  </si>
  <si>
    <t>CCAGCAGGTCGCGGAGATAG</t>
  </si>
  <si>
    <t>TAGTCCAGCAGGTCGCGGAGATAG</t>
  </si>
  <si>
    <t>AAACCTATCTCCGCGACCTGCTGG</t>
  </si>
  <si>
    <t>GAAGACCAGAATCACGACGC</t>
  </si>
  <si>
    <t>TAGTGAAGACCAGAATCACGACGC</t>
  </si>
  <si>
    <t>AAACGCGTCGTGATTCTGGTCTTC</t>
  </si>
  <si>
    <t>PLES_15681</t>
  </si>
  <si>
    <t>orf22</t>
  </si>
  <si>
    <t>GACAACCAGGCCGACGCGCC</t>
  </si>
  <si>
    <t>TAGTGACAACCAGGCCGACGCGCC</t>
  </si>
  <si>
    <t>AAACGGCGCGTCGGCCTGGTTGTC</t>
  </si>
  <si>
    <t>CGGCCGTCCAGACCATCACC</t>
  </si>
  <si>
    <t>TAGTCGGCCGTCCAGACCATCACC</t>
  </si>
  <si>
    <t>AAACGGTGATGGTCTGGACGGCCG</t>
  </si>
  <si>
    <t>CTCGCGACCGCCCCACCAGC</t>
  </si>
  <si>
    <t>TAGTCTCGCGACCGCCCCACCAGC</t>
  </si>
  <si>
    <t>AAACGCTGGTGGGGCGGTCGCGAG</t>
  </si>
  <si>
    <t>GGCGCGCCCATCGGCCAGAC</t>
  </si>
  <si>
    <t>TAGTGGCGCGCCCATCGGCCAGAC</t>
  </si>
  <si>
    <t>AAACGTCTGGCCGATGGGCGCGCC</t>
  </si>
  <si>
    <t>PLES_15691</t>
  </si>
  <si>
    <t>orf23</t>
  </si>
  <si>
    <t>GAGGCTTTCTTTTCGGTCAT</t>
  </si>
  <si>
    <t>TAGTGAGGCTTTCTTTTCGGTCAT</t>
  </si>
  <si>
    <t>AAACATGACCGAAAAGAAAGCCTC</t>
  </si>
  <si>
    <t>CGTTGCAGCAGTTCGAACTC</t>
  </si>
  <si>
    <t>TAGTCGTTGCAGCAGTTCGAACTC</t>
  </si>
  <si>
    <t>AAACGAGTTCGAACTGCTGCAACG</t>
  </si>
  <si>
    <t>GGTCTTCGAAGCGCTCCAGG</t>
  </si>
  <si>
    <t>TAGTGGTCTTCGAAGCGCTCCAGG</t>
  </si>
  <si>
    <t>AAACCCTGGAGCGCTTCGAAGACC</t>
  </si>
  <si>
    <t>TGCGCTCGATCTGCGGGAAT</t>
  </si>
  <si>
    <t>TAGTTGCGCTCGATCTGCGGGAAT</t>
  </si>
  <si>
    <t>AAACATTCCCGCAGATCGAGCGCA</t>
  </si>
  <si>
    <t>PLES_15701</t>
  </si>
  <si>
    <t>GGTTTCCTTCGGGTGCGCCA</t>
  </si>
  <si>
    <t>TAGTGGTTTCCTTCGGGTGCGCCA</t>
  </si>
  <si>
    <t>AAACTGGCGCACCCGAAGGAAACC</t>
  </si>
  <si>
    <t>GAGGACATAGGCGCGGCGCA</t>
  </si>
  <si>
    <t>TAGTGAGGACATAGGCGCGGCGCA</t>
  </si>
  <si>
    <t>AAACTGCGCCGCGCCTATGTCCTC</t>
  </si>
  <si>
    <t>CCGCGACCTCCAGGGACTGG</t>
  </si>
  <si>
    <t>TAGTCCGCGACCTCCAGGGACTGG</t>
  </si>
  <si>
    <t>AAACCCAGTCCCTGGAGGTCGCGG</t>
  </si>
  <si>
    <t>ATAGGAGACGCCGAACATGG</t>
  </si>
  <si>
    <t>TAGTATAGGAGACGCCGAACATGG</t>
  </si>
  <si>
    <t>AAACCCATGTTCGGCGTCTCCTAT</t>
  </si>
  <si>
    <t>PLES_15711</t>
  </si>
  <si>
    <t>CCACAATACGGGAATCTGGT</t>
  </si>
  <si>
    <t>TAGTCCACAATACGGGAATCTGGT</t>
  </si>
  <si>
    <t>AAACACCAGATTCCCGTATTGTGG</t>
  </si>
  <si>
    <t>CTTGCCGGCTACCGCAGATG</t>
  </si>
  <si>
    <t>TAGTCTTGCCGGCTACCGCAGATG</t>
  </si>
  <si>
    <t>AAACCATCTGCGGTAGCCGGCAAG</t>
  </si>
  <si>
    <t>GGTATCGCCATACTGCGCCA</t>
  </si>
  <si>
    <t>TAGTGGTATCGCCATACTGCGCCA</t>
  </si>
  <si>
    <t>AAACTGGCGCAGTATGGCGATACC</t>
  </si>
  <si>
    <t>CATTGAGGAACTGGACATCG</t>
  </si>
  <si>
    <t>TAGTCATTGAGGAACTGGACATCG</t>
  </si>
  <si>
    <t>AAACCGATGTCCAGTTCCTCAATG</t>
  </si>
  <si>
    <t>PLES_15721</t>
  </si>
  <si>
    <t>CAGCTCGGAAAGGAAGGACT</t>
  </si>
  <si>
    <t>TAGTCAGCTCGGAAAGGAAGGACT</t>
  </si>
  <si>
    <t>AAACAGTCCTTCCTTTCCGAGCTG</t>
  </si>
  <si>
    <t>GATCTGGCGGCGGAACTGGA</t>
  </si>
  <si>
    <t>TAGTGATCTGGCGGCGGAACTGGA</t>
  </si>
  <si>
    <t>AAACTCCAGTTCCGCCGCCAGATC</t>
  </si>
  <si>
    <t>GGGGTCGAAGCCTGCGACCT</t>
  </si>
  <si>
    <t>TAGTGGGGTCGAAGCCTGCGACCT</t>
  </si>
  <si>
    <t>AAACAGGTCGCAGGCTTCGACCCC</t>
  </si>
  <si>
    <t>GCGGCGCTGGCCTTCGGGTC</t>
  </si>
  <si>
    <t>TAGTGCGGCGCTGGCCTTCGGGTC</t>
  </si>
  <si>
    <t>AAACGACCCGAAGGCCAGCGCCGC</t>
  </si>
  <si>
    <t>PLES_15731</t>
  </si>
  <si>
    <t>GCCGTAAATATCCACGATGG</t>
  </si>
  <si>
    <t>TAGTGCCGTAAATATCCACGATGG</t>
  </si>
  <si>
    <t>AAACCCATCGTGGATATTTACGGC</t>
  </si>
  <si>
    <t>GCAGCTGCTGGGTTCGCAGG</t>
  </si>
  <si>
    <t>TAGTGCAGCTGCTGGGTTCGCAGG</t>
  </si>
  <si>
    <t>AAACCCTGCGAACCCAGCAGCTGC</t>
  </si>
  <si>
    <t>GGCCAGTCCCGTCAGGTGCG</t>
  </si>
  <si>
    <t>TAGTGGCCAGTCCCGTCAGGTGCG</t>
  </si>
  <si>
    <t>AAACCGCACCTGACGGGACTGGCC</t>
  </si>
  <si>
    <t>CGGGTGGTTGGCGAACTCTT</t>
  </si>
  <si>
    <t>TAGTCGGGTGGTTGGCGAACTCTT</t>
  </si>
  <si>
    <t>AAACAAGAGTTCGCCAACCACCCG</t>
  </si>
  <si>
    <t>PLES_15741</t>
  </si>
  <si>
    <t>GGCGAAGATGGCCCGCAGAT</t>
  </si>
  <si>
    <t>TAGTGGCGAAGATGGCCCGCAGAT</t>
  </si>
  <si>
    <t>AAACATCTGCGGGCCATCTTCGCC</t>
  </si>
  <si>
    <t>AATGGCGGCCTCCGGCCGCA</t>
  </si>
  <si>
    <t>TAGTAATGGCGGCCTCCGGCCGCA</t>
  </si>
  <si>
    <t>AAACTGCGGCCGGAGGCCGCCATT</t>
  </si>
  <si>
    <t>ATCGTGCCAGTTCCAGGTAA</t>
  </si>
  <si>
    <t>TAGTATCGTGCCAGTTCCAGGTAA</t>
  </si>
  <si>
    <t>AAACTTACCTGGAACTGGCACGAT</t>
  </si>
  <si>
    <t>CGTCAGCGCTCGGGCATGGG</t>
  </si>
  <si>
    <t>TAGTCGTCAGCGCTCGGGCATGGG</t>
  </si>
  <si>
    <t>AAACCCCATGCCCGAGCGCTGACG</t>
  </si>
  <si>
    <t>PLES_15751</t>
  </si>
  <si>
    <t>GTAGGTATGTTGGGTGCTCA</t>
  </si>
  <si>
    <t>TAGTGTAGGTATGTTGGGTGCTCA</t>
  </si>
  <si>
    <t>AAACTGAGCACCCAACATACCTAC</t>
  </si>
  <si>
    <t>CCATGTACTCGCCCCAGAGA</t>
  </si>
  <si>
    <t>TAGTCCATGTACTCGCCCCAGAGA</t>
  </si>
  <si>
    <t>AAACTCTCTGGGGCGAGTACATGG</t>
  </si>
  <si>
    <t>CTTCGGTCATTTCTGCGTTG</t>
  </si>
  <si>
    <t>TAGTCTTCGGTCATTTCTGCGTTG</t>
  </si>
  <si>
    <t>AAACCAACGCAGAAATGACCGAAG</t>
  </si>
  <si>
    <t>TCTCATCGGTGGAGAGAGCC</t>
  </si>
  <si>
    <t>TAGTTCTCATCGGTGGAGAGAGCC</t>
  </si>
  <si>
    <t>AAACGGCTCTCTCCACCGATGAGA</t>
  </si>
  <si>
    <t>PLES_15761</t>
  </si>
  <si>
    <t>orf29b</t>
  </si>
  <si>
    <t>AGCCGCATCAATAACCGAGT</t>
  </si>
  <si>
    <t>TAGTAGCCGCATCAATAACCGAGT</t>
  </si>
  <si>
    <t>AAACACTCGGTTATTGATGCGGCT</t>
  </si>
  <si>
    <t>GGTCCGCATCCTCCCAGGAC</t>
  </si>
  <si>
    <t>TAGTGGTCCGCATCCTCCCAGGAC</t>
  </si>
  <si>
    <t>AAACGTCCTGGGAGGATGCGGACC</t>
  </si>
  <si>
    <t>GGCTTTCAGTCAGGTTGTCG</t>
  </si>
  <si>
    <t>TAGTGGCTTTCAGTCAGGTTGTCG</t>
  </si>
  <si>
    <t>AAACCGACAACCTGACTGAAAGCC</t>
  </si>
  <si>
    <t>AACCAGAAGCGGCCAGAACC</t>
  </si>
  <si>
    <t>TAGTAACCAGAAGCGGCCAGAACC</t>
  </si>
  <si>
    <t>AAACGGTTCTGGCCGCTTCTGGTT</t>
  </si>
  <si>
    <t>PLES_15771</t>
  </si>
  <si>
    <t>GATCATGGCCAGCGCTGGTC</t>
  </si>
  <si>
    <t>TAGTGATCATGGCCAGCGCTGGTC</t>
  </si>
  <si>
    <t>AAACGACCAGCGCTGGCCATGATC</t>
  </si>
  <si>
    <t>GCCTTCGCCGCAGCCGCGCC</t>
  </si>
  <si>
    <t>TAGTGCCTTCGCCGCAGCCGCGCC</t>
  </si>
  <si>
    <t>AAACGGCGCGGCTGCGGCGAAGGC</t>
  </si>
  <si>
    <t>GTTCGGATTCCCCCACTCCA</t>
  </si>
  <si>
    <t>TAGTGTTCGGATTCCCCCACTCCA</t>
  </si>
  <si>
    <t>AAACTGGAGTGGGGGAATCCGAAC</t>
  </si>
  <si>
    <t>ATTTTCACCCGCAGTTGTTC</t>
  </si>
  <si>
    <t>TAGTATTTTCACCCGCAGTTGTTC</t>
  </si>
  <si>
    <t>AAACGAACAACTGCGGGTGAAAAT</t>
  </si>
  <si>
    <t>PLES_15781</t>
  </si>
  <si>
    <t>GGATTGTGGCTGGAGGCATC</t>
  </si>
  <si>
    <t>TAGTGGATTGTGGCTGGAGGCATC</t>
  </si>
  <si>
    <t>AAACGATGCCTCCAGCCACAATCC</t>
  </si>
  <si>
    <t>CCGCGCAGGTAGCGCGGGTC</t>
  </si>
  <si>
    <t>TAGTCCGCGCAGGTAGCGCGGGTC</t>
  </si>
  <si>
    <t>AAACGACCCGCGCTACCTGCGCGG</t>
  </si>
  <si>
    <t>TGCGCGCCGTTGGCTGATGC</t>
  </si>
  <si>
    <t>TAGTTGCGCGCCGTTGGCTGATGC</t>
  </si>
  <si>
    <t>AAACGCATCAGCCAACGGCGCGCA</t>
  </si>
  <si>
    <t>GTCACCGAGGCCGAGCAGCT</t>
  </si>
  <si>
    <t>TAGTGTCACCGAGGCCGAGCAGCT</t>
  </si>
  <si>
    <t>AAACAGCTGCTCGGCCTCGGTGAC</t>
  </si>
  <si>
    <t>PLES_15791</t>
  </si>
  <si>
    <t>CGGCGATGGCGACGTGTAGG</t>
  </si>
  <si>
    <t>TAGTCGGCGATGGCGACGTGTAGG</t>
  </si>
  <si>
    <t>AAACCCTACACGTCGCCATCGCCG</t>
  </si>
  <si>
    <t>GGGGAGCTGGAACGAGCAGG</t>
  </si>
  <si>
    <t>TAGTGGGGAGCTGGAACGAGCAGG</t>
  </si>
  <si>
    <t>AAACCCTGCTCGTTCCAGCTCCCC</t>
  </si>
  <si>
    <t>AGCAGGCGTAACTTGAATCC</t>
  </si>
  <si>
    <t>TAGTAGCAGGCGTAACTTGAATCC</t>
  </si>
  <si>
    <t>AAACGGATTCAAGTTACGCCTGCT</t>
  </si>
  <si>
    <t>TCCATAGGGCGCCCATCCAT</t>
  </si>
  <si>
    <t>TAGTTCCATAGGGCGCCCATCCAT</t>
  </si>
  <si>
    <t>AAACATGGATGGGCGCCCTATGGA</t>
  </si>
  <si>
    <t>PLES_15801</t>
  </si>
  <si>
    <t>GTTGCGGTCGGTGGTCAGGG</t>
  </si>
  <si>
    <t>TAGTGTTGCGGTCGGTGGTCAGGG</t>
  </si>
  <si>
    <t>AAACCCCTGACCACCGACCGCAAC</t>
  </si>
  <si>
    <t>GACCTCGGCGTCCTGAAGCG</t>
  </si>
  <si>
    <t>TAGTGACCTCGGCGTCCTGAAGCG</t>
  </si>
  <si>
    <t>AAACCGCTTCAGGACGCCGAGGTC</t>
  </si>
  <si>
    <t>ACCTGGACGTTGGCCGCTAC</t>
  </si>
  <si>
    <t>TAGTACCTGGACGTTGGCCGCTAC</t>
  </si>
  <si>
    <t>AAACGTAGCGGCCAACGTCCAGGT</t>
  </si>
  <si>
    <t>GGTAGCGTTCGCCACGACGA</t>
  </si>
  <si>
    <t>TAGTGGTAGCGTTCGCCACGACGA</t>
  </si>
  <si>
    <t>AAACTCGTCGTGGCGAACGCTACC</t>
  </si>
  <si>
    <t>PLES_15811</t>
  </si>
  <si>
    <t>CGCGAAGGCGTTGTTGAAGA</t>
  </si>
  <si>
    <t>TAGTCGCGAAGGCGTTGTTGAAGA</t>
  </si>
  <si>
    <t>AAACTCTTCAACAACGCCTTCGCG</t>
  </si>
  <si>
    <t>GATCTTCTGCCAGGTGGTGG</t>
  </si>
  <si>
    <t>TAGTGATCTTCTGCCAGGTGGTGG</t>
  </si>
  <si>
    <t>AAACCCACCACCTGGCAGAAGATC</t>
  </si>
  <si>
    <t>GGTGTTGCTCGGCACTTCCA</t>
  </si>
  <si>
    <t>TAGTGGTGTTGCTCGGCACTTCCA</t>
  </si>
  <si>
    <t>AAACTGGAAGTGCCGAGCAACACC</t>
  </si>
  <si>
    <t>CCACTTGTAATCGTTGCTGC</t>
  </si>
  <si>
    <t>TAGTCCACTTGTAATCGTTGCTGC</t>
  </si>
  <si>
    <t>AAACGCAGCAACGATTACAAGTGG</t>
  </si>
  <si>
    <t>PLES_15821</t>
  </si>
  <si>
    <t>GGTCGGCTTGGCGGTAGTTG</t>
  </si>
  <si>
    <t>TAGTGGTCGGCTTGGCGGTAGTTG</t>
  </si>
  <si>
    <t>AAACCAACTACCGCCAAGCCGACC</t>
  </si>
  <si>
    <t>TTCATCGCCCGCCGCCTGGC</t>
  </si>
  <si>
    <t>TAGTTTCATCGCCCGCCGCCTGGC</t>
  </si>
  <si>
    <t>AAACGCCAGGCGGCGGGCGATGAA</t>
  </si>
  <si>
    <t>AGATGCCCTCGACGCTCTGC</t>
  </si>
  <si>
    <t>TAGTAGATGCCCTCGACGCTCTGC</t>
  </si>
  <si>
    <t>AAACGCAGAGCGTCGAGGGCATCT</t>
  </si>
  <si>
    <t>CCAGCACGCCGGAAGGTCGG</t>
  </si>
  <si>
    <t>TAGTCCAGCACGCCGGAAGGTCGG</t>
  </si>
  <si>
    <t>AAACCCGACCTTCCGGCGTGCTGG</t>
  </si>
  <si>
    <t>PLES_15831</t>
  </si>
  <si>
    <t>GTTGACTGATGGCCAGGGTG</t>
  </si>
  <si>
    <t>TAGTGTTGACTGATGGCCAGGGTG</t>
  </si>
  <si>
    <t>AAACCACCCTGGCCATCAGTCAAC</t>
  </si>
  <si>
    <t>ATTGTGCTCGGCGTTCTGCG</t>
  </si>
  <si>
    <t>TAGTATTGTGCTCGGCGTTCTGCG</t>
  </si>
  <si>
    <t>AAACCGCAGAACGCCGAGCACAAT</t>
  </si>
  <si>
    <t>TCGCCCTGGGCTTCGATGAT</t>
  </si>
  <si>
    <t>TAGTTCGCCCTGGGCTTCGATGAT</t>
  </si>
  <si>
    <t>AAACATCATCGAAGCCCAGGGCGA</t>
  </si>
  <si>
    <t>AGCGACCCGGCGATCCAGCT</t>
  </si>
  <si>
    <t>TAGTAGCGACCCGGCGATCCAGCT</t>
  </si>
  <si>
    <t>AAACAGCTGGATCGCCGGGTCGCT</t>
  </si>
  <si>
    <t>PLES_15841</t>
  </si>
  <si>
    <t>GAACAGGTAATCGAACGGCT</t>
  </si>
  <si>
    <t>TAGTGAACAGGTAATCGAACGGCT</t>
  </si>
  <si>
    <t>AAACAGCCGTTCGATTACCTGTTC</t>
  </si>
  <si>
    <t>GCTCGACCAGGAGCGTCTCC</t>
  </si>
  <si>
    <t>TAGTGCTCGACCAGGAGCGTCTCC</t>
  </si>
  <si>
    <t>AAACGGAGACGCTCCTGGTCGAGC</t>
  </si>
  <si>
    <t>GAAGGCCGGGCACCTCGGCG</t>
  </si>
  <si>
    <t>TAGTGAAGGCCGGGCACCTCGGCG</t>
  </si>
  <si>
    <t>AAACCGCCGAGGTGCCCGGCCTTC</t>
  </si>
  <si>
    <t>CGTCGAGGGTGGCCAGATCG</t>
  </si>
  <si>
    <t>TAGTCGTCGAGGGTGGCCAGATCG</t>
  </si>
  <si>
    <t>AAACCGATCTGGCCACCCTCGACG</t>
  </si>
  <si>
    <t>PLES_15851</t>
  </si>
  <si>
    <t>GACGCCGTTGACGATAGGCG</t>
  </si>
  <si>
    <t>TAGTGACGCCGTTGACGATAGGCG</t>
  </si>
  <si>
    <t>AAACCGCCTATCGTCAACGGCGTC</t>
  </si>
  <si>
    <t>GAATCCAGCGCCATTTGCCG</t>
  </si>
  <si>
    <t>TAGTGAATCCAGCGCCATTTGCCG</t>
  </si>
  <si>
    <t>AAACCGGCAAATGGCGCTGGATTC</t>
  </si>
  <si>
    <t>GACTGCGAGCTGGATGCTCA</t>
  </si>
  <si>
    <t>TAGTGACTGCGAGCTGGATGCTCA</t>
  </si>
  <si>
    <t>AAACTGAGCATCCAGCTCGCAGTC</t>
  </si>
  <si>
    <t>AGCTTCGGACCAGGGCTTTC</t>
  </si>
  <si>
    <t>TAGTAGCTTCGGACCAGGGCTTTC</t>
  </si>
  <si>
    <t>AAACGAAAGCCCTGGTCCGAAGCT</t>
  </si>
  <si>
    <t>PLES_15861</t>
  </si>
  <si>
    <t>TCATCGACGGGGGTGTCGTT</t>
  </si>
  <si>
    <t>TAGTTCATCGACGGGGGTGTCGTT</t>
  </si>
  <si>
    <t>AAACAACGACACCCCCGTCGATGA</t>
  </si>
  <si>
    <t>GGTCGGGGAACAGAACTTCC</t>
  </si>
  <si>
    <t>TAGTGGTCGGGGAACAGAACTTCC</t>
  </si>
  <si>
    <t>AAACGGAAGTTCTGTTCCCCGACC</t>
  </si>
  <si>
    <t>CGCCCCCGACCGTCAAACGA</t>
  </si>
  <si>
    <t>TAGTCGCCCCCGACCGTCAAACGA</t>
  </si>
  <si>
    <t>AAACTCGTTTGACGGTCGGGGGCG</t>
  </si>
  <si>
    <t>AGGTCAGCTCGCGGACAACC</t>
  </si>
  <si>
    <t>TAGTAGGTCAGCTCGCGGACAACC</t>
  </si>
  <si>
    <t>AAACGGTTGTCCGCGAGCTGACCT</t>
  </si>
  <si>
    <t>PLES_15871</t>
  </si>
  <si>
    <t>TTCCCGCTGTTGCAGGGAGG</t>
  </si>
  <si>
    <t>TAGTTTCCCGCTGTTGCAGGGAGG</t>
  </si>
  <si>
    <t>AAACCCTCCCTGCAACAGCGGGAA</t>
  </si>
  <si>
    <t>GCTGGTGGCTGCCCGCGTGG</t>
  </si>
  <si>
    <t>TAGTGCTGGTGGCTGCCCGCGTGG</t>
  </si>
  <si>
    <t>AAACCCACGCGGGCAGCCACCAGC</t>
  </si>
  <si>
    <t>CATCGACGCCGATTGCGCAC</t>
  </si>
  <si>
    <t>TAGTCATCGACGCCGATTGCGCAC</t>
  </si>
  <si>
    <t>AAACGTGCGCAATCGGCGTCGATG</t>
  </si>
  <si>
    <t>GGCGCGCTCGGCGTTGTGGT</t>
  </si>
  <si>
    <t>TAGTGGCGCGCTCGGCGTTGTGGT</t>
  </si>
  <si>
    <t>AAACACCACAACGCCGAGCGCGCC</t>
  </si>
  <si>
    <t>PLES_15881</t>
  </si>
  <si>
    <t>orf46e</t>
  </si>
  <si>
    <t>AGTGCCGATTTCAGTAGCCA</t>
  </si>
  <si>
    <t>TAGTAGTGCCGATTTCAGTAGCCA</t>
  </si>
  <si>
    <t>AAACTGGCTACTGAAATCGGCACT</t>
  </si>
  <si>
    <t>TCGCGGTGAGGAACTGGACG</t>
  </si>
  <si>
    <t>TAGTTCGCGGTGAGGAACTGGACG</t>
  </si>
  <si>
    <t>AAACCGTCCAGTTCCTCACCGCGA</t>
  </si>
  <si>
    <t>GCCCAGCCGCGACCAGGTCT</t>
  </si>
  <si>
    <t>TAGTGCCCAGCCGCGACCAGGTCT</t>
  </si>
  <si>
    <t>AAACAGACCTGGTCGCGGCTGGGC</t>
  </si>
  <si>
    <t>GTTGTCGAAAACCTTCTCGT</t>
  </si>
  <si>
    <t>TAGTGTTGTCGAAAACCTTCTCGT</t>
  </si>
  <si>
    <t>AAACACGAGAAGGTTTTCGACAAC</t>
  </si>
  <si>
    <t>PLES_15891</t>
  </si>
  <si>
    <t>orf48</t>
  </si>
  <si>
    <t>GTTCGCTGTTCCTGTGAAAT</t>
  </si>
  <si>
    <t>TAGTGTTCGCTGTTCCTGTGAAAT</t>
  </si>
  <si>
    <t>AAACATTTCACAGGAACAGCGAAC</t>
  </si>
  <si>
    <t>ACCTTGGCGAGCAAGTCGGC</t>
  </si>
  <si>
    <t>TAGTACCTTGGCGAGCAAGTCGGC</t>
  </si>
  <si>
    <t>AAACGCCGACTTGCTCGCCAAGGT</t>
  </si>
  <si>
    <t>GGTGACCCAGCCGAGCGACT</t>
  </si>
  <si>
    <t>TAGTGGTGACCCAGCCGAGCGACT</t>
  </si>
  <si>
    <t>AAACAGTCGCTCGGCTGGGTCACC</t>
  </si>
  <si>
    <t>TTCCGATGCCGAGGCGCGGT</t>
  </si>
  <si>
    <t>TAGTTTCCGATGCCGAGGCGCGGT</t>
  </si>
  <si>
    <t>AAACACCGCGCCTCGGCATCGGAA</t>
  </si>
  <si>
    <t>PLES_15901</t>
  </si>
  <si>
    <t>orf49</t>
  </si>
  <si>
    <t>CCAGCAACGATCCCCTCCAC</t>
  </si>
  <si>
    <t>TAGTCCAGCAACGATCCCCTCCAC</t>
  </si>
  <si>
    <t>AAACGTGGAGGGGATCGTTGCTGG</t>
  </si>
  <si>
    <t>AGCTCCAGGGCGTCGATATT</t>
  </si>
  <si>
    <t>TAGTAGCTCCAGGGCGTCGATATT</t>
  </si>
  <si>
    <t>AAACAATATCGACGCCCTGGAGCT</t>
  </si>
  <si>
    <t>CCGCTGCAAGGCTGATGTCC</t>
  </si>
  <si>
    <t>TAGTCCGCTGCAAGGCTGATGTCC</t>
  </si>
  <si>
    <t>AAACGGACATCAGCCTTGCAGCGG</t>
  </si>
  <si>
    <t>ATAAGCGCCGCCCCAGGTCG</t>
  </si>
  <si>
    <t>TAGTATAAGCGCCGCCCCAGGTCG</t>
  </si>
  <si>
    <t>AAACCGACCTGGGGCGGCGCTTAT</t>
  </si>
  <si>
    <t>PLES_15911</t>
  </si>
  <si>
    <t>CTGAACTGGTACAGCCGCAC</t>
  </si>
  <si>
    <t>TAGTCTGAACTGGTACAGCCGCAC</t>
  </si>
  <si>
    <t>AAACGTGCGGCTGTACCAGTTCAG</t>
  </si>
  <si>
    <t>AGCTCCAGCGGATGGCTCCA</t>
  </si>
  <si>
    <t>TAGTAGCTCCAGCGGATGGCTCCA</t>
  </si>
  <si>
    <t>AAACTGGAGCCATCCGCTGGAGCT</t>
  </si>
  <si>
    <t>GGTTTTGATAAGTGATGTCC</t>
  </si>
  <si>
    <t>TAGTGGTTTTGATAAGTGATGTCC</t>
  </si>
  <si>
    <t>AAACGGACATCACTTATCAAAACC</t>
  </si>
  <si>
    <t>CCGGCACGGTGCGGAAAATC</t>
  </si>
  <si>
    <t>TAGTCCGGCACGGTGCGGAAAATC</t>
  </si>
  <si>
    <t>AAACGATTTTCCGCACCGTGCCGG</t>
  </si>
  <si>
    <t>PLES_15921</t>
  </si>
  <si>
    <t>ATTGATTGTGATCGGGTCCA</t>
  </si>
  <si>
    <t>TAGTATTGATTGTGATCGGGTCCA</t>
  </si>
  <si>
    <t>AAACTGGACCCGATCACAATCAAT</t>
  </si>
  <si>
    <t>ATAGGATGAACGACGCCGCC</t>
  </si>
  <si>
    <t>TAGTATAGGATGAACGACGCCGCC</t>
  </si>
  <si>
    <t>AAACGGCGGCGTCGTTCATCCTAT</t>
  </si>
  <si>
    <t>GGCTTGGGCTTCTGCGGCTT</t>
  </si>
  <si>
    <t>TAGTGGCTTGGGCTTCTGCGGCTT</t>
  </si>
  <si>
    <t>AAACAAGCCGCAGAAGCCCAAGCC</t>
  </si>
  <si>
    <t>TCGATGTCTTCAAAGGCGGT</t>
  </si>
  <si>
    <t>TAGTTCGATGTCTTCAAAGGCGGT</t>
  </si>
  <si>
    <t>AAACACCGCCTTTGAAGACATCGA</t>
  </si>
  <si>
    <t>PLES_15931</t>
  </si>
  <si>
    <t>GCCTTCGGTTTAGCGCCCAT</t>
  </si>
  <si>
    <t>TAGTGCCTTCGGTTTAGCGCCCAT</t>
  </si>
  <si>
    <t>AAACATGGGCGCTAAACCGAAGGC</t>
  </si>
  <si>
    <t>TCTTCTTACCCAGGGCGAAA</t>
  </si>
  <si>
    <t>TAGTTCTTCTTACCCAGGGCGAAA</t>
  </si>
  <si>
    <t>AAACTTTCGCCCTGGGTAAGAAGA</t>
  </si>
  <si>
    <t>ATGCGGTCTTGCCGCTTGCC</t>
  </si>
  <si>
    <t>TAGTATGCGGTCTTGCCGCTTGCC</t>
  </si>
  <si>
    <t>AAACGGCAAGCGGCAAGACCGCAT</t>
  </si>
  <si>
    <t>GATGCGAACCTGGCCGTTAC</t>
  </si>
  <si>
    <t>TAGTGATGCGAACCTGGCCGTTAC</t>
  </si>
  <si>
    <t>AAACGTAACGGCCAGGTTCGCATC</t>
  </si>
  <si>
    <t>PLES_15941</t>
  </si>
  <si>
    <t>TAGGCCAGTGTTCGGCCCCA</t>
  </si>
  <si>
    <t>TAGTTAGGCCAGTGTTCGGCCCCA</t>
  </si>
  <si>
    <t>AAACTGGGGCCGAACACTGGCCTA</t>
  </si>
  <si>
    <t>TCGCTGTAATGCCCCTCACC</t>
  </si>
  <si>
    <t>TAGTTCGCTGTAATGCCCCTCACC</t>
  </si>
  <si>
    <t>AAACGGTGAGGGGCATTACAGCGA</t>
  </si>
  <si>
    <t>AGTCATCCCAGCGCAACATG</t>
  </si>
  <si>
    <t>TAGTAGTCATCCCAGCGCAACATG</t>
  </si>
  <si>
    <t>AAACCATGTTGCGCTGGGATGACT</t>
  </si>
  <si>
    <t>CGCGCCCCTTGACGACCGGT</t>
  </si>
  <si>
    <t>TAGTCGCGCCCCTTGACGACCGGT</t>
  </si>
  <si>
    <t>AAACACCGGTCGTCAAGGGGCGCG</t>
  </si>
  <si>
    <t>PLES_15951</t>
  </si>
  <si>
    <t>GGCGGCCTCGTCCAGCGAGC</t>
  </si>
  <si>
    <t>TAGTGGCGGCCTCGTCCAGCGAGC</t>
  </si>
  <si>
    <t>AAACGCTCGCTGGACGAGGCCGCC</t>
  </si>
  <si>
    <t>GACCGGGACGCCAGCGAGTG</t>
  </si>
  <si>
    <t>TAGTGACCGGGACGCCAGCGAGTG</t>
  </si>
  <si>
    <t>AAACCACTCGCTGGCGTCCCGGTC</t>
  </si>
  <si>
    <t>CGGCCAGGAGGTCGTCGGGA</t>
  </si>
  <si>
    <t>TAGTCGGCCAGGAGGTCGTCGGGA</t>
  </si>
  <si>
    <t>AAACTCCCGACGACCTCCTGGCCG</t>
  </si>
  <si>
    <t>GCGGCGTAACTCCTGGACTT</t>
  </si>
  <si>
    <t>TAGTGCGGCGTAACTCCTGGACTT</t>
  </si>
  <si>
    <t>AAACAAGTCCAGGAGTTACGCCGC</t>
  </si>
  <si>
    <t>PLES_15961</t>
  </si>
  <si>
    <t>CCATCGCTTCCATCAGATCA</t>
  </si>
  <si>
    <t>TAGTCCATCGCTTCCATCAGATCA</t>
  </si>
  <si>
    <t>AAACTGATCTGATGGAAGCGATGG</t>
  </si>
  <si>
    <t>ATTCACGTTGGTCCTCGGTG</t>
  </si>
  <si>
    <t>TAGTATTCACGTTGGTCCTCGGTG</t>
  </si>
  <si>
    <t>AAACCACCGAGGACCAACGTGAAT</t>
  </si>
  <si>
    <t>CGATGCCCTCCCGCAGGAAT</t>
  </si>
  <si>
    <t>TAGTCGATGCCCTCCCGCAGGAAT</t>
  </si>
  <si>
    <t>AAACATTCCTGCGGGAGGGCATCG</t>
  </si>
  <si>
    <t>GGCTACCCGCTCAGACAGAG</t>
  </si>
  <si>
    <t>TAGTGGCTACCCGCTCAGACAGAG</t>
  </si>
  <si>
    <t>AAACCTCTGTCTGAGCGGGTAGCC</t>
  </si>
  <si>
    <t>PLES_15971</t>
  </si>
  <si>
    <t>CGGCTTCGAGCAGGTCGTGG</t>
  </si>
  <si>
    <t>TAGTCGGCTTCGAGCAGGTCGTGG</t>
  </si>
  <si>
    <t>AAACCCACGACCTGCTCGAAGCCG</t>
  </si>
  <si>
    <t>CAGCAGGTTGTTCAGGGTGT</t>
  </si>
  <si>
    <t>TAGTCAGCAGGTTGTTCAGGGTGT</t>
  </si>
  <si>
    <t>AAACACACCCTGAACAACCTGCTG</t>
  </si>
  <si>
    <t>GCCATTGTCGGTGCCTTCGC</t>
  </si>
  <si>
    <t>TAGTGCCATTGTCGGTGCCTTCGC</t>
  </si>
  <si>
    <t>AAACGCGAAGGCACCGACAATGGC</t>
  </si>
  <si>
    <t>TTCTACACGCACGTCCAGCG</t>
  </si>
  <si>
    <t>TAGTTTCTACACGCACGTCCAGCG</t>
  </si>
  <si>
    <t>AAACCGCTGGACGTGCGTGTAGAA</t>
  </si>
  <si>
    <t>PLES_15981</t>
  </si>
  <si>
    <t>CAGCAGGACCAGGCAGAGTC</t>
  </si>
  <si>
    <t>TAGTCAGCAGGACCAGGCAGAGTC</t>
  </si>
  <si>
    <t>AAACGACTCTGCCTGGTCCTGCTG</t>
  </si>
  <si>
    <t>TCTCCGTCCAGCGGCGCGGG</t>
  </si>
  <si>
    <t>TAGTTCTCCGTCCAGCGGCGCGGG</t>
  </si>
  <si>
    <t>AAACCCCGCGCCGCTGGACGGAGA</t>
  </si>
  <si>
    <t>ATGCGCCCAGGGACAGGCGC</t>
  </si>
  <si>
    <t>TAGTATGCGCCCAGGGACAGGCGC</t>
  </si>
  <si>
    <t>AAACGCGCCTGTCCCTGGGCGCAT</t>
  </si>
  <si>
    <t>GCAAGGCGAGGATGTCGCCC</t>
  </si>
  <si>
    <t>TAGTGCAAGGCGAGGATGTCGCCC</t>
  </si>
  <si>
    <t>AAACGGGCGACATCCTCGCCTTGC</t>
  </si>
  <si>
    <t>PLES_15991</t>
  </si>
  <si>
    <t>GAGGTCCGGTTGTGGCAGAG</t>
  </si>
  <si>
    <t>TAGTGAGGTCCGGTTGTGGCAGAG</t>
  </si>
  <si>
    <t>AAACCTCTGCCACAACCGGACCTC</t>
  </si>
  <si>
    <t>GAAGCCGGTGGGGCTGGGGA</t>
  </si>
  <si>
    <t>TAGTGAAGCCGGTGGGGCTGGGGA</t>
  </si>
  <si>
    <t>AAACTCCCCAGCCCCACCGGCTTC</t>
  </si>
  <si>
    <t>CTCGGCGACATAGCGCACGA</t>
  </si>
  <si>
    <t>TAGTCTCGGCGACATAGCGCACGA</t>
  </si>
  <si>
    <t>AAACTCGTGCGCTATGTCGCCGAG</t>
  </si>
  <si>
    <t>CCCCGGCGAGTCATCTCGAA</t>
  </si>
  <si>
    <t>TAGTCCCCGGCGAGTCATCTCGAA</t>
  </si>
  <si>
    <t>AAACTTCGAGATGACTCGCCGGGG</t>
  </si>
  <si>
    <t>PLES_16001</t>
  </si>
  <si>
    <t>GCGGGTGAGGCAGATGCAAG</t>
  </si>
  <si>
    <t>TAGTGCGGGTGAGGCAGATGCAAG</t>
  </si>
  <si>
    <t>AAACCTTGCATCTGCCTCACCCGC</t>
  </si>
  <si>
    <t>TGGGCGCCTGGATACGTTGC</t>
  </si>
  <si>
    <t>TAGTTGGGCGCCTGGATACGTTGC</t>
  </si>
  <si>
    <t>AAACGCAACGTATCCAGGCGCCCA</t>
  </si>
  <si>
    <t>CGCCTGGAGGCGTTCGTAGG</t>
  </si>
  <si>
    <t>TAGTCGCCTGGAGGCGTTCGTAGG</t>
  </si>
  <si>
    <t>AAACCCTACGAACGCCTCCAGGCG</t>
  </si>
  <si>
    <t>GGTGGGCTCGCTGTGATCTT</t>
  </si>
  <si>
    <t>TAGTGGTGGGCTCGCTGTGATCTT</t>
  </si>
  <si>
    <t>AAACAAGATCACAGCGAGCCCACC</t>
  </si>
  <si>
    <t>PLES_16011</t>
  </si>
  <si>
    <t>GCGTTCGACCGCTGCGAGGT</t>
  </si>
  <si>
    <t>TAGTGCGTTCGACCGCTGCGAGGT</t>
  </si>
  <si>
    <t>AAACACCTCGCAGCGGTCGAACGC</t>
  </si>
  <si>
    <t>GGCCGCGAGGGGCCAGGTGG</t>
  </si>
  <si>
    <t>TAGTGGCCGCGAGGGGCCAGGTGG</t>
  </si>
  <si>
    <t>AAACCCACCTGGCCCCTCGCGGCC</t>
  </si>
  <si>
    <t>CGTGGAAGCCCCAGGCGTCG</t>
  </si>
  <si>
    <t>TAGTCGTGGAAGCCCCAGGCGTCG</t>
  </si>
  <si>
    <t>AAACCGACGCCTGGGGCTTCCACG</t>
  </si>
  <si>
    <t>TCCGAGGGCGATCGGACCCT</t>
  </si>
  <si>
    <t>TAGTTCCGAGGGCGATCGGACCCT</t>
  </si>
  <si>
    <t>AAACAGGGTCCGATCGCCCTCGGA</t>
  </si>
  <si>
    <t>PLES_16021</t>
  </si>
  <si>
    <t>GAGCGAATAGGTATCGGCAG</t>
  </si>
  <si>
    <t>TAGTGAGCGAATAGGTATCGGCAG</t>
  </si>
  <si>
    <t>AAACCTGCCGATACCTATTCGCTC</t>
  </si>
  <si>
    <t>GCTGGAGACGGCGGATGGCG</t>
  </si>
  <si>
    <t>TAGTGCTGGAGACGGCGGATGGCG</t>
  </si>
  <si>
    <t>AAACCGCCATCCGCCGTCTCCAGC</t>
  </si>
  <si>
    <t>ACGCTTGGAGTGGATTTCGG</t>
  </si>
  <si>
    <t>TAGTACGCTTGGAGTGGATTTCGG</t>
  </si>
  <si>
    <t>AAACCCGAAATCCACTCCAAGCGT</t>
  </si>
  <si>
    <t>GCGGGGTCAGGCCACCGTAT</t>
  </si>
  <si>
    <t>TAGTGCGGGGTCAGGCCACCGTAT</t>
  </si>
  <si>
    <t>AAACATACGGTGGCCTGACCCCGC</t>
  </si>
  <si>
    <t>PLES_16031</t>
  </si>
  <si>
    <t>GAGAACGGCGCCGATGCCCA</t>
  </si>
  <si>
    <t>TAGTGAGAACGGCGCCGATGCCCA</t>
  </si>
  <si>
    <t>AAACTGGGCATCGGCGCCGTTCTC</t>
  </si>
  <si>
    <t>CAGGGCGACCAGCGAGCCGC</t>
  </si>
  <si>
    <t>TAGTCAGGGCGACCAGCGAGCCGC</t>
  </si>
  <si>
    <t>AAACGCGGCTCGCTGGTCGCCCTG</t>
  </si>
  <si>
    <t>AGGTGCAGGCTGAGCAGCAG</t>
  </si>
  <si>
    <t>TAGTAGGTGCAGGCTGAGCAGCAG</t>
  </si>
  <si>
    <t>AAACCTGCTGCTCAGCCTGCACCT</t>
  </si>
  <si>
    <t>CGCGCCGAGGCTCACGCCGA</t>
  </si>
  <si>
    <t>TAGTCGCGCCGAGGCTCACGCCGA</t>
  </si>
  <si>
    <t>AAACTCGGCGTGAGCCTCGGCGCG</t>
  </si>
  <si>
    <t>PLES_16041</t>
  </si>
  <si>
    <t>GGCATGCTGGAAGTCGGACA</t>
  </si>
  <si>
    <t>TAGTGGCATGCTGGAAGTCGGACA</t>
  </si>
  <si>
    <t>AAACTGTCCGACTTCCAGCATGCC</t>
  </si>
  <si>
    <t>CGAAGGCGCGGGATAGCGGC</t>
  </si>
  <si>
    <t>TAGTCGAAGGCGCGGGATAGCGGC</t>
  </si>
  <si>
    <t>AAACGCCGCTATCCCGCGCCTTCG</t>
  </si>
  <si>
    <t>CTCGTTGAGCCCGGAATGCC</t>
  </si>
  <si>
    <t>TAGTCTCGTTGAGCCCGGAATGCC</t>
  </si>
  <si>
    <t>AAACGGCATTCCGGGCTCAACGAG</t>
  </si>
  <si>
    <t>GCGCTCGGCCAGGCGGTTGG</t>
  </si>
  <si>
    <t>TAGTGCGCTCGGCCAGGCGGTTGG</t>
  </si>
  <si>
    <t>AAACCCAACCGCCTGGCCGAGCGC</t>
  </si>
  <si>
    <t>PLES_16051</t>
  </si>
  <si>
    <t>AACTTCCGCGGATTCGAACA</t>
  </si>
  <si>
    <t>TAGTAACTTCCGCGGATTCGAACA</t>
  </si>
  <si>
    <t>AAACTGTTCGAATCCGCGGAAGTT</t>
  </si>
  <si>
    <t>AGGTGTCCTTGTCGATGCTG</t>
  </si>
  <si>
    <t>TAGTAGGTGTCCTTGTCGATGCTG</t>
  </si>
  <si>
    <t>AAACCAGCATCGACAAGGACACCT</t>
  </si>
  <si>
    <t>CTCGATGACGGCCTTCTCGT</t>
  </si>
  <si>
    <t>TAGTCTCGATGACGGCCTTCTCGT</t>
  </si>
  <si>
    <t>AAACACGAGAAGGCCGTCATCGAG</t>
  </si>
  <si>
    <t>CGCCCTCGATGCCGTTGATC</t>
  </si>
  <si>
    <t>TAGTCGCCCTCGATGCCGTTGATC</t>
  </si>
  <si>
    <t>AAACGATCAACGGCATCGAGGGCG</t>
  </si>
  <si>
    <t>PLES_16061</t>
  </si>
  <si>
    <t>ACGATCACCACTTCACGCAT</t>
  </si>
  <si>
    <t>TAGTACGATCACCACTTCACGCAT</t>
  </si>
  <si>
    <t>AAACATGCGTGAAGTGGTGATCGT</t>
  </si>
  <si>
    <t>AGGACTTGGCCAGGCCGGTC</t>
  </si>
  <si>
    <t>TAGTAGGACTTGGCCAGGCCGGTC</t>
  </si>
  <si>
    <t>AAACGACCGGCCTGGCCAAGTCCT</t>
  </si>
  <si>
    <t>CAGGTTGAACTTGCCGCGGA</t>
  </si>
  <si>
    <t>TAGTCAGGTTGAACTTGCCGCGGA</t>
  </si>
  <si>
    <t>AAACTCCGCGGCAAGTTCAACCTG</t>
  </si>
  <si>
    <t>GGCGGCCATGTCGTCCGGCC</t>
  </si>
  <si>
    <t>TAGTGGCGGCCATGTCGTCCGGCC</t>
  </si>
  <si>
    <t>AAACGGCCGGACGACATGGCCGCC</t>
  </si>
  <si>
    <t>PLES_16071</t>
  </si>
  <si>
    <t>GAACGGCGAGTTGGGCTCGG</t>
  </si>
  <si>
    <t>TAGTGAACGGCGAGTTGGGCTCGG</t>
  </si>
  <si>
    <t>AAACCCGAGCCCAACTCGCCGTTC</t>
  </si>
  <si>
    <t>GTGCATCGACGGCGCTCAGC</t>
  </si>
  <si>
    <t>TAGTGTGCATCGACGGCGCTCAGC</t>
  </si>
  <si>
    <t>AAACGCTGAGCGCCGTCGATGCAC</t>
  </si>
  <si>
    <t>TGGTCGCCTGCTTCTCGACG</t>
  </si>
  <si>
    <t>TAGTTGGTCGCCTGCTTCTCGACG</t>
  </si>
  <si>
    <t>AAACCGTCGAGAAGCAGGCGACCA</t>
  </si>
  <si>
    <t>CAGCGGATAGGTTTCCGGGG</t>
  </si>
  <si>
    <t>TAGTCAGCGGATAGGTTTCCGGGG</t>
  </si>
  <si>
    <t>AAACCCCCGGAAACCTATCCGCTG</t>
  </si>
  <si>
    <t>PLES_16081</t>
  </si>
  <si>
    <t>mqoA</t>
  </si>
  <si>
    <t>CATCAATAAGATTTTTTTCA</t>
  </si>
  <si>
    <t>TAGTCATCAATAAGATTTTTTTCA</t>
  </si>
  <si>
    <t>AAACTGAAAAAAATCTTATTGATG</t>
  </si>
  <si>
    <t>TTCCGATTCGACGCTGTTTT</t>
  </si>
  <si>
    <t>TAGTTTCCGATTCGACGCTGTTTT</t>
  </si>
  <si>
    <t>AAACAAAACAGCGTCGAATCGGAA</t>
  </si>
  <si>
    <t>CCGATCAGGAGCACGTCGAC</t>
  </si>
  <si>
    <t>TAGTCCGATCAGGAGCACGTCGAC</t>
  </si>
  <si>
    <t>AAACGTCGACGTGCTCCTGATCGG</t>
  </si>
  <si>
    <t>TTCGTTCAGATAGGTACCCA</t>
  </si>
  <si>
    <t>TAGTTTCGTTCAGATAGGTACCCA</t>
  </si>
  <si>
    <t>AAACTGGGTACCTATCTGAACGAA</t>
  </si>
  <si>
    <t>PLES_16091</t>
  </si>
  <si>
    <t>GGTGGCCGGGGTCGGATCGG</t>
  </si>
  <si>
    <t>TAGTGGTGGCCGGGGTCGGATCGG</t>
  </si>
  <si>
    <t>AAACCCGATCCGACCCCGGCCACC</t>
  </si>
  <si>
    <t>TATGCGATCGCTGCGAAAGC</t>
  </si>
  <si>
    <t>TAGTTATGCGATCGCTGCGAAAGC</t>
  </si>
  <si>
    <t>AAACGCTTTCGCAGCGATCGCATA</t>
  </si>
  <si>
    <t>TTCCAGGGTCCCTTCGCGGG</t>
  </si>
  <si>
    <t>TAGTTTCCAGGGTCCCTTCGCGGG</t>
  </si>
  <si>
    <t>AAACCCCGCGAAGGGACCCTGGAA</t>
  </si>
  <si>
    <t>GCGTCGAAACGGGTGAAATA</t>
  </si>
  <si>
    <t>TAGTGCGTCGAAACGGGTGAAATA</t>
  </si>
  <si>
    <t>AAACTATTTCACCCGTTTCGACGC</t>
  </si>
  <si>
    <t>PLES_16101</t>
  </si>
  <si>
    <t>TCGCCGAGTCTGAGGCTCAT</t>
  </si>
  <si>
    <t>TAGTTCGCCGAGTCTGAGGCTCAT</t>
  </si>
  <si>
    <t>AAACATGAGCCTCAGACTCGGCGA</t>
  </si>
  <si>
    <t>GGAGTCCTGTTCGAAATCGG</t>
  </si>
  <si>
    <t>TAGTGGAGTCCTGTTCGAAATCGG</t>
  </si>
  <si>
    <t>AAACCCGATTTCGAACAGGACTCC</t>
  </si>
  <si>
    <t>GAGGCGGATGCGCCCTTCGC</t>
  </si>
  <si>
    <t>TAGTGAGGCGGATGCGCCCTTCGC</t>
  </si>
  <si>
    <t>AAACGCGAAGGGCGCATCCGCCTC</t>
  </si>
  <si>
    <t>AGCTGTCGCCCAGCCACTCG</t>
  </si>
  <si>
    <t>TAGTAGCTGTCGCCCAGCCACTCG</t>
  </si>
  <si>
    <t>AAACCGAGTGGCTGGGCGACAGCT</t>
  </si>
  <si>
    <t>PLES_16111</t>
  </si>
  <si>
    <t>GGCCCGGCAGCGACGGAGAG</t>
  </si>
  <si>
    <t>TAGTGGCCCGGCAGCGACGGAGAG</t>
  </si>
  <si>
    <t>AAACCTCTCCGTCGCTGCCGGGCC</t>
  </si>
  <si>
    <t>CACGGCAAGAACGGCGAGCA</t>
  </si>
  <si>
    <t>TAGTCACGGCAAGAACGGCGAGCA</t>
  </si>
  <si>
    <t>AAACTGCTCGCCGTTCTTGCCGTG</t>
  </si>
  <si>
    <t>GGGGCGGCGGCCTCTGCCGC</t>
  </si>
  <si>
    <t>TAGTGGGGCGGCGGCCTCTGCCGC</t>
  </si>
  <si>
    <t>AAACGCGGCAGAGGCCGCCGCCCC</t>
  </si>
  <si>
    <t>AGTCGAGACGGATTTCAGCG</t>
  </si>
  <si>
    <t>TAGTAGTCGAGACGGATTTCAGCG</t>
  </si>
  <si>
    <t>AAACCGCTGAAATCCGTCTCGACT</t>
  </si>
  <si>
    <t>PLES_16121</t>
  </si>
  <si>
    <t>TCGCAGGCTCTGGCTGACCA</t>
  </si>
  <si>
    <t>TAGTTCGCAGGCTCTGGCTGACCA</t>
  </si>
  <si>
    <t>AAACTGGTCAGCCAGAGCCTGCGA</t>
  </si>
  <si>
    <t>CGCCCGGCGCGAGACTCGCC</t>
  </si>
  <si>
    <t>TAGTCGCCCGGCGCGAGACTCGCC</t>
  </si>
  <si>
    <t>AAACGGCGAGTCTCGCGCCGGGCG</t>
  </si>
  <si>
    <t>GCCCAGGCCCGCCAGGTGCC</t>
  </si>
  <si>
    <t>TAGTGCCCAGGCCCGCCAGGTGCC</t>
  </si>
  <si>
    <t>AAACGGCACCTGGCGGGCCTGGGC</t>
  </si>
  <si>
    <t>CGATAGTGCCAGCAGCGGCA</t>
  </si>
  <si>
    <t>TAGTCGATAGTGCCAGCAGCGGCA</t>
  </si>
  <si>
    <t>AAACTGCCGCTGCTGGCACTATCG</t>
  </si>
  <si>
    <t>PLES_16131</t>
  </si>
  <si>
    <t>CAGCACCCGCGTATCGCCAT</t>
  </si>
  <si>
    <t>TAGTCAGCACCCGCGTATCGCCAT</t>
  </si>
  <si>
    <t>AAACATGGCGATACGCGGGTGCTG</t>
  </si>
  <si>
    <t>GCGAGGCTGACCACCTCGCC</t>
  </si>
  <si>
    <t>TAGTGCGAGGCTGACCACCTCGCC</t>
  </si>
  <si>
    <t>AAACGGCGAGGTGGTCAGCCTCGC</t>
  </si>
  <si>
    <t>TGCTCTTGCCGCAACCACTG</t>
  </si>
  <si>
    <t>TAGTTGCTCTTGCCGCAACCACTG</t>
  </si>
  <si>
    <t>AAACCAGTGGTTGCGGCAAGAGCA</t>
  </si>
  <si>
    <t>GAAGTCATCGTCCAGTCCGG</t>
  </si>
  <si>
    <t>TAGTGAAGTCATCGTCCAGTCCGG</t>
  </si>
  <si>
    <t>AAACCCGGACTGGACGATGACTTC</t>
  </si>
  <si>
    <t>PLES_16141</t>
  </si>
  <si>
    <t>GCGATGGAAACGACGAGCAT</t>
  </si>
  <si>
    <t>TAGTGCGATGGAAACGACGAGCAT</t>
  </si>
  <si>
    <t>AAACATGCTCGTCGTTTCCATCGC</t>
  </si>
  <si>
    <t>GGAGCGTACGCTGGGACTTC</t>
  </si>
  <si>
    <t>TAGTGGAGCGTACGCTGGGACTTC</t>
  </si>
  <si>
    <t>AAACGAAGTCCCAGCGTACGCTCC</t>
  </si>
  <si>
    <t>CTCCAGCAACACCCCGGAGC</t>
  </si>
  <si>
    <t>TAGTCTCCAGCAACACCCCGGAGC</t>
  </si>
  <si>
    <t>AAACGCTCCGGGGTGTTGCTGGAG</t>
  </si>
  <si>
    <t>GCGACGGCTCAGCCAGTCCC</t>
  </si>
  <si>
    <t>TAGTGCGACGGCTCAGCCAGTCCC</t>
  </si>
  <si>
    <t>AAACGGGACTGGCTGAGCCGTCGC</t>
  </si>
  <si>
    <t>PLES_16151</t>
  </si>
  <si>
    <t>ACGCAAAGCGATGGTGCGCA</t>
  </si>
  <si>
    <t>TAGTACGCAAAGCGATGGTGCGCA</t>
  </si>
  <si>
    <t>AAACTGCGCACCATCGCTTTGCGT</t>
  </si>
  <si>
    <t>GGCCTGGACGCCGTAGGACA</t>
  </si>
  <si>
    <t>TAGTGGCCTGGACGCCGTAGGACA</t>
  </si>
  <si>
    <t>AAACTGTCCTACGGCGTCCAGGCC</t>
  </si>
  <si>
    <t>GGTGTTGGCCGACTTCTCGT</t>
  </si>
  <si>
    <t>TAGTGGTGTTGGCCGACTTCTCGT</t>
  </si>
  <si>
    <t>AAACACGAGAAGTCGGCCAACACC</t>
  </si>
  <si>
    <t>TTTCTGGTAGCCGATCCGCA</t>
  </si>
  <si>
    <t>TAGTTTTCTGGTAGCCGATCCGCA</t>
  </si>
  <si>
    <t>AAACTGCGGATCGGCTACCAGAAA</t>
  </si>
  <si>
    <t>PLES_16161</t>
  </si>
  <si>
    <t>ssuD</t>
  </si>
  <si>
    <t>GAAGGAACCAGAAAATCTCG</t>
  </si>
  <si>
    <t>TAGTGAAGGAACCAGAAAATCTCG</t>
  </si>
  <si>
    <t>AAACCGAGATTTTCTGGTTCCTTC</t>
  </si>
  <si>
    <t>CCAGGTAGTGGCCGTCGCCG</t>
  </si>
  <si>
    <t>TAGTCCAGGTAGTGGCCGTCGCCG</t>
  </si>
  <si>
    <t>AAACCGGCGACGGCCACTACCTGG</t>
  </si>
  <si>
    <t>GGTCGACGGCACGGGCGCCC</t>
  </si>
  <si>
    <t>TAGTGGTCGACGGCACGGGCGCCC</t>
  </si>
  <si>
    <t>AAACGGGCGCCCGTGCCGTCGACC</t>
  </si>
  <si>
    <t>CGATCTGCTGCAGGTAGCCG</t>
  </si>
  <si>
    <t>TAGTCGATCTGCTGCAGGTAGCCG</t>
  </si>
  <si>
    <t>AAACCGGCTACCTGCAGCAGATCG</t>
  </si>
  <si>
    <t>PLES_16171</t>
  </si>
  <si>
    <t>CAGGCGCTCGGCCAGTCGTT</t>
  </si>
  <si>
    <t>TAGTCAGGCGCTCGGCCAGTCGTT</t>
  </si>
  <si>
    <t>AAACAACGACTGGCCGAGCGCCTG</t>
  </si>
  <si>
    <t>AGGACCAGCGGCAGCGCCCA</t>
  </si>
  <si>
    <t>TAGTAGGACCAGCGGCAGCGCCCA</t>
  </si>
  <si>
    <t>AAACTGGGCGCTGCCGCTGGTCCT</t>
  </si>
  <si>
    <t>CCGCCTGCCACACCGCCAGC</t>
  </si>
  <si>
    <t>TAGTCCGCCTGCCACACCGCCAGC</t>
  </si>
  <si>
    <t>AAACGCTGGCGGTGTGGCAGGCGG</t>
  </si>
  <si>
    <t>GGGCGCGGGGAGGATGCGGC</t>
  </si>
  <si>
    <t>TAGTGGGCGCGGGGAGGATGCGGC</t>
  </si>
  <si>
    <t>AAACGCCGCATCCTCCCCGCGCCC</t>
  </si>
  <si>
    <t>PLES_16181</t>
  </si>
  <si>
    <t>GCCGCCAAGGGCGGCGTTGT</t>
  </si>
  <si>
    <t>TAGTGCCGCCAAGGGCGGCGTTGT</t>
  </si>
  <si>
    <t>AAACACAACGCCGCCCTTGGCGGC</t>
  </si>
  <si>
    <t>ATACCGCGCTTGAGGCGCTG</t>
  </si>
  <si>
    <t>TAGTATACCGCGCTTGAGGCGCTG</t>
  </si>
  <si>
    <t>AAACCAGCGCCTCAAGCGCGGTAT</t>
  </si>
  <si>
    <t>CCACTCCGCGCAGGGCCAGC</t>
  </si>
  <si>
    <t>TAGTCCACTCCGCGCAGGGCCAGC</t>
  </si>
  <si>
    <t>AAACGCTGGCCCTGCGCGGAGTGG</t>
  </si>
  <si>
    <t>ACTGCCCTGCCGGAACCAGC</t>
  </si>
  <si>
    <t>TAGTACTGCCCTGCCGGAACCAGC</t>
  </si>
  <si>
    <t>AAACGCTGGTTCCGGCAGGGCAGT</t>
  </si>
  <si>
    <t>PLES_16191</t>
  </si>
  <si>
    <t>GTTGATGGCTTTGATGGTCA</t>
  </si>
  <si>
    <t>TAGTGTTGATGGCTTTGATGGTCA</t>
  </si>
  <si>
    <t>AAACTGACCATCAAAGCCATCAAC</t>
  </si>
  <si>
    <t>CCTTCACGGTGCCCTTGAAC</t>
  </si>
  <si>
    <t>TAGTCCTTCACGGTGCCCTTGAAC</t>
  </si>
  <si>
    <t>AAACGTTCAAGGGCACCGTGAAGG</t>
  </si>
  <si>
    <t>ACGTCGATCTCGGAGAGCAC</t>
  </si>
  <si>
    <t>TAGTACGTCGATCTCGGAGAGCAC</t>
  </si>
  <si>
    <t>AAACGTGCTCTCCGAGATCGACGT</t>
  </si>
  <si>
    <t>CGAAGTGACGATCCCGGCGG</t>
  </si>
  <si>
    <t>TAGTCGAAGTGACGATCCCGGCGG</t>
  </si>
  <si>
    <t>AAACCCGCCGGGATCGTCACTTCG</t>
  </si>
  <si>
    <t>PLES_16201</t>
  </si>
  <si>
    <t>ACGCGCGCGGAAGTCGGTCA</t>
  </si>
  <si>
    <t>TAGTACGCGCGCGGAAGTCGGTCA</t>
  </si>
  <si>
    <t>AAACTGACCGACTTCCGCGCGCGT</t>
  </si>
  <si>
    <t>CCAGGGTGTCGGTGAACAGG</t>
  </si>
  <si>
    <t>TAGTCCAGGGTGTCGGTGAACAGG</t>
  </si>
  <si>
    <t>AAACCCTGTTCACCGACACCCTGG</t>
  </si>
  <si>
    <t>CGGCGTGTAGCTGTAGTGCT</t>
  </si>
  <si>
    <t>TAGTCGGCGTGTAGCTGTAGTGCT</t>
  </si>
  <si>
    <t>AAACAGCACTACAGCTACACGCCG</t>
  </si>
  <si>
    <t>CTGCCGTTGTCGAAGGCGCT</t>
  </si>
  <si>
    <t>TAGTCTGCCGTTGTCGAAGGCGCT</t>
  </si>
  <si>
    <t>AAACAGCGCCTTCGACAACGGCAG</t>
  </si>
  <si>
    <t>PLES_16211</t>
  </si>
  <si>
    <t>CTGTTCGGTGAGGTTGGCTG</t>
  </si>
  <si>
    <t>TAGTCTGTTCGGTGAGGTTGGCTG</t>
  </si>
  <si>
    <t>AAACCAGCCAACCTCACCGAACAG</t>
  </si>
  <si>
    <t>AGGCGGCGGCTTCGAGTTCC</t>
  </si>
  <si>
    <t>TAGTAGGCGGCGGCTTCGAGTTCC</t>
  </si>
  <si>
    <t>AAACGGAACTCGAAGCCGCCGCCT</t>
  </si>
  <si>
    <t>ATGATGGACCAGGGTGCGGA</t>
  </si>
  <si>
    <t>TAGTATGATGGACCAGGGTGCGGA</t>
  </si>
  <si>
    <t>AAACTCCGCACCCTGGTCCATCAT</t>
  </si>
  <si>
    <t>CGATGTTCTGCACGTCCTTG</t>
  </si>
  <si>
    <t>TAGTCGATGTTCTGCACGTCCTTG</t>
  </si>
  <si>
    <t>AAACCAAGGACGTGCAGAACATCG</t>
  </si>
  <si>
    <t>PLES_16221</t>
  </si>
  <si>
    <t>folX</t>
  </si>
  <si>
    <t>GCCATTCCCGGTTCCAGTCG</t>
  </si>
  <si>
    <t>TAGTGCCATTCCCGGTTCCAGTCG</t>
  </si>
  <si>
    <t>AAACCGACTGGAACCGGGAATGGC</t>
  </si>
  <si>
    <t>GCAGGCGCAGGTCCTTGACG</t>
  </si>
  <si>
    <t>TAGTGCAGGCGCAGGTCCTTGACG</t>
  </si>
  <si>
    <t>AAACCGTCAAGGACCTGCGCCTGC</t>
  </si>
  <si>
    <t>CTCCTCCTTGATCCCGATGA</t>
  </si>
  <si>
    <t>TAGTCTCCTCCTTGATCCCGATGA</t>
  </si>
  <si>
    <t>AAACTCATCGGGATCAAGGAGGAG</t>
  </si>
  <si>
    <t>TCAGCACGTCCTGCTTGTTG</t>
  </si>
  <si>
    <t>TAGTTCAGCACGTCCTGCTTGTTG</t>
  </si>
  <si>
    <t>AAACCAACAAGCAGGACGTGCTGA</t>
  </si>
  <si>
    <t>PLES_16231</t>
  </si>
  <si>
    <t>folE1</t>
  </si>
  <si>
    <t>GGTAATGCTGGGAAAGTGCT</t>
  </si>
  <si>
    <t>TAGTGGTAATGCTGGGAAAGTGCT</t>
  </si>
  <si>
    <t>AAACAGCACTTTCCCAGCATTACC</t>
  </si>
  <si>
    <t>CGAGACCGACGAGGATCTCC</t>
  </si>
  <si>
    <t>TAGTCGAGACCGACGAGGATCTCC</t>
  </si>
  <si>
    <t>AAACGGAGATCCTCGTCGGTCTCG</t>
  </si>
  <si>
    <t>CGAGCAGGCCTTCGCGCTGC</t>
  </si>
  <si>
    <t>TAGTCGAGCAGGCCTTCGCGCTGC</t>
  </si>
  <si>
    <t>AAACGCAGCGCGAAGGCCTGCTCG</t>
  </si>
  <si>
    <t>TGGCCTTGGCCGCGCGCTTC</t>
  </si>
  <si>
    <t>TAGTTGGCCTTGGCCGCGCGCTTC</t>
  </si>
  <si>
    <t>AAACGAAGCGCGCGGCCAAGGCCA</t>
  </si>
  <si>
    <t>PLES_16241</t>
  </si>
  <si>
    <t>AGGATCGGGGCTGTCGCCAT</t>
  </si>
  <si>
    <t>TAGTAGGATCGGGGCTGTCGCCAT</t>
  </si>
  <si>
    <t>AAACATGGCGACAGCCCCGATCCT</t>
  </si>
  <si>
    <t>GCTGGCTGGCGCCGGTGATC</t>
  </si>
  <si>
    <t>TAGTGCTGGCTGGCGCCGGTGATC</t>
  </si>
  <si>
    <t>AAACGATCACCGGCGCCAGCCAGC</t>
  </si>
  <si>
    <t>GCAGGCGGCGGGCGCAATGC</t>
  </si>
  <si>
    <t>TAGTGCAGGCGGCGGGCGCAATGC</t>
  </si>
  <si>
    <t>AAACGCATTGCGCCCGCCGCCTGC</t>
  </si>
  <si>
    <t>CCAGCGCCGGGCGTTCGCTG</t>
  </si>
  <si>
    <t>TAGTCCAGCGCCGGGCGTTCGCTG</t>
  </si>
  <si>
    <t>AAACCAGCGAACGCCCGGCGCTGG</t>
  </si>
  <si>
    <t>PLES_16251</t>
  </si>
  <si>
    <t>CACCAGCAGGGTAACGGGAG</t>
  </si>
  <si>
    <t>TAGTCACCAGCAGGGTAACGGGAG</t>
  </si>
  <si>
    <t>AAACCTCCCGTTACCCTGCTGGTG</t>
  </si>
  <si>
    <t>AACGGCCGGCGGCGACGCGG</t>
  </si>
  <si>
    <t>TAGTAACGGCCGGCGGCGACGCGG</t>
  </si>
  <si>
    <t>AAACCCGCGTCGCCGCCGGCCGTT</t>
  </si>
  <si>
    <t>GGCTTCGCCTTCGCGCTGCC</t>
  </si>
  <si>
    <t>TAGTGGCTTCGCCTTCGCGCTGCC</t>
  </si>
  <si>
    <t>AAACGGCAGCGCGAAGGCGAAGCC</t>
  </si>
  <si>
    <t>GAGGTAGCCGGGGAAGTCGG</t>
  </si>
  <si>
    <t>TAGTGAGGTAGCCGGGGAAGTCGG</t>
  </si>
  <si>
    <t>AAACCCGACTTCCCCGGCTACCTC</t>
  </si>
  <si>
    <t>PLES_16261</t>
  </si>
  <si>
    <t>GTAGACCGAGCCGGAGAGAA</t>
  </si>
  <si>
    <t>TAGTGTAGACCGAGCCGGAGAGAA</t>
  </si>
  <si>
    <t>AAACTTCTCTCCGGCTCGGTCTAC</t>
  </si>
  <si>
    <t>GTGCCGGGCGACTTCTTCGG</t>
  </si>
  <si>
    <t>TAGTGTGCCGGGCGACTTCTTCGG</t>
  </si>
  <si>
    <t>AAACCCGAAGAAGTCGCCCGGCAC</t>
  </si>
  <si>
    <t>GGCCGCGGACAGCAATTTCT</t>
  </si>
  <si>
    <t>TAGTGGCCGCGGACAGCAATTTCT</t>
  </si>
  <si>
    <t>AAACAGAAATTGCTGTCCGCGGCC</t>
  </si>
  <si>
    <t>CAGATGGGAGGCCTCGAGGC</t>
  </si>
  <si>
    <t>TAGTCAGATGGGAGGCCTCGAGGC</t>
  </si>
  <si>
    <t>AAACGCCTCGAGGCCTCCCATCTG</t>
  </si>
  <si>
    <t>PLES_16271</t>
  </si>
  <si>
    <t>CGACGAAGCTGCGGAGTTGA</t>
  </si>
  <si>
    <t>TAGTCGACGAAGCTGCGGAGTTGA</t>
  </si>
  <si>
    <t>AAACTCAACTCCGCAGCTTCGTCG</t>
  </si>
  <si>
    <t>CCGCCTGGGTGAAGCTGCCC</t>
  </si>
  <si>
    <t>TAGTCCGCCTGGGTGAAGCTGCCC</t>
  </si>
  <si>
    <t>AAACGGGCAGCTTCACCCAGGCGG</t>
  </si>
  <si>
    <t>TAGTCGACTGGCTGGCGTGG</t>
  </si>
  <si>
    <t>TAGTTAGTCGACTGGCTGGCGTGG</t>
  </si>
  <si>
    <t>AAACCCACGCCAGCCAGTCGACTA</t>
  </si>
  <si>
    <t>GCCAAGGCTCTGCTCCAGTT</t>
  </si>
  <si>
    <t>TAGTGCCAAGGCTCTGCTCCAGTT</t>
  </si>
  <si>
    <t>AAACAACTGGAGCAGAGCCTTGGC</t>
  </si>
  <si>
    <t>PLES_16281</t>
  </si>
  <si>
    <t>CGGACGAGCGGGGGCAACAT</t>
  </si>
  <si>
    <t>TAGTCGGACGAGCGGGGGCAACAT</t>
  </si>
  <si>
    <t>AAACATGTTGCCCCCGCTCGTCCG</t>
  </si>
  <si>
    <t>CGGCAAGGCGGGACAGACGG</t>
  </si>
  <si>
    <t>TAGTCGGCAAGGCGGGACAGACGG</t>
  </si>
  <si>
    <t>AAACCCGTCTGTCCCGCCTTGCCG</t>
  </si>
  <si>
    <t>GGCGATGAGTACCGCCAGTT</t>
  </si>
  <si>
    <t>TAGTGGCGATGAGTACCGCCAGTT</t>
  </si>
  <si>
    <t>AAACAACTGGCGGTACTCATCGCC</t>
  </si>
  <si>
    <t>CCAGCCGCCGGCCCACCAGA</t>
  </si>
  <si>
    <t>TAGTCCAGCCGCCGGCCCACCAGA</t>
  </si>
  <si>
    <t>AAACTCTGGTGGGCCGGCGGCTGG</t>
  </si>
  <si>
    <t>PLES_16291</t>
  </si>
  <si>
    <t>GGTCGCCGCCAACCAGAACA</t>
  </si>
  <si>
    <t>TAGTGGTCGCCGCCAACCAGAACA</t>
  </si>
  <si>
    <t>AAACTGTTCTGGTTGGCGGCGACC</t>
  </si>
  <si>
    <t>GGTACAGCTGGCGGCTCAGG</t>
  </si>
  <si>
    <t>TAGTGGTACAGCTGGCGGCTCAGG</t>
  </si>
  <si>
    <t>AAACCCTGAGCCGCCAGCTGTACC</t>
  </si>
  <si>
    <t>GCCAGTACCACTTCACCCGG</t>
  </si>
  <si>
    <t>TAGTGCCAGTACCACTTCACCCGG</t>
  </si>
  <si>
    <t>AAACCCGGGTGAAGTGGTACTGGC</t>
  </si>
  <si>
    <t>AGCACCGGGACGAACACGAT</t>
  </si>
  <si>
    <t>TAGTAGCACCGGGACGAACACGAT</t>
  </si>
  <si>
    <t>AAACATCGTGTTCGTCCCGGTGCT</t>
  </si>
  <si>
    <t>PLES_16301</t>
  </si>
  <si>
    <t>CAGGGAGTGAACGGCGGTCA</t>
  </si>
  <si>
    <t>TAGTCAGGGAGTGAACGGCGGTCA</t>
  </si>
  <si>
    <t>AAACTGACCGCCGTTCACTCCCTG</t>
  </si>
  <si>
    <t>ACCTGGGCTTGCACATCGGC</t>
  </si>
  <si>
    <t>TAGTACCTGGGCTTGCACATCGGC</t>
  </si>
  <si>
    <t>AAACGCCGATGTGCAAGCCCAGGT</t>
  </si>
  <si>
    <t>GCGGGTCTGCCATTCGGCGG</t>
  </si>
  <si>
    <t>TAGTGCGGGTCTGCCATTCGGCGG</t>
  </si>
  <si>
    <t>AAACCCGCCGAATGGCAGACCCGC</t>
  </si>
  <si>
    <t>CAGGGCGACCAGCCGGTAGC</t>
  </si>
  <si>
    <t>TAGTCAGGGCGACCAGCCGGTAGC</t>
  </si>
  <si>
    <t>AAACGCTACCGGCTGGTCGCCCTG</t>
  </si>
  <si>
    <t>PLES_16311</t>
  </si>
  <si>
    <t>CAGGCCTCCAGTGGAATGCC</t>
  </si>
  <si>
    <t>TAGTCAGGCCTCCAGTGGAATGCC</t>
  </si>
  <si>
    <t>AAACGGCATTCCACTGGAGGCCTG</t>
  </si>
  <si>
    <t>AGCCCTTGAAATCCAGGGTG</t>
  </si>
  <si>
    <t>TAGTAGCCCTTGAAATCCAGGGTG</t>
  </si>
  <si>
    <t>AAACCACCCTGGATTTCAAGGGCT</t>
  </si>
  <si>
    <t>CGGCTTCCCAGTAGCGGATC</t>
  </si>
  <si>
    <t>TAGTCGGCTTCCCAGTAGCGGATC</t>
  </si>
  <si>
    <t>AAACGATCCGCTACTGGGAAGCCG</t>
  </si>
  <si>
    <t>CAGCAACGGCCGACCCTGCC</t>
  </si>
  <si>
    <t>TAGTCAGCAACGGCCGACCCTGCC</t>
  </si>
  <si>
    <t>AAACGGCAGGGTCGGCCGTTGCTG</t>
  </si>
  <si>
    <t>PLES_16321</t>
  </si>
  <si>
    <t>GGGAGAAACGGGATCGTGCA</t>
  </si>
  <si>
    <t>TAGTGGGAGAAACGGGATCGTGCA</t>
  </si>
  <si>
    <t>AAACTGCACGATCCCGTTTCTCCC</t>
  </si>
  <si>
    <t>CCCTCGTCGAACGCGCGCAA</t>
  </si>
  <si>
    <t>TAGTCCCTCGTCGAACGCGCGCAA</t>
  </si>
  <si>
    <t>AAACTTGCGCGCGTTCGACGAGGG</t>
  </si>
  <si>
    <t>CACCATCTGGCGGAACAACC</t>
  </si>
  <si>
    <t>TAGTCACCATCTGGCGGAACAACC</t>
  </si>
  <si>
    <t>AAACGGTTGTTCCGCCAGATGGTG</t>
  </si>
  <si>
    <t>ATCCCGGACTGGCGGATGAA</t>
  </si>
  <si>
    <t>TAGTATCCCGGACTGGCGGATGAA</t>
  </si>
  <si>
    <t>AAACTTCATCCGCCAGTCCGGGAT</t>
  </si>
  <si>
    <t>PLES_16331</t>
  </si>
  <si>
    <t>GACTTGGTCGTCGAAACGCA</t>
  </si>
  <si>
    <t>TAGTGACTTGGTCGTCGAAACGCA</t>
  </si>
  <si>
    <t>AAACTGCGTTTCGACGACCAAGTC</t>
  </si>
  <si>
    <t>GCCAAGGCCGCCGCCGGCTC</t>
  </si>
  <si>
    <t>TAGTGCCAAGGCCGCCGCCGGCTC</t>
  </si>
  <si>
    <t>AAACGAGCCGGCGGCGGCCTTGGC</t>
  </si>
  <si>
    <t>CTTCGCGAACAGCAGGGCGT</t>
  </si>
  <si>
    <t>TAGTCTTCGCGAACAGCAGGGCGT</t>
  </si>
  <si>
    <t>AAACACGCCCTGCTGTTCGCGAAG</t>
  </si>
  <si>
    <t>CGAGGTCGTTGACCACCACC</t>
  </si>
  <si>
    <t>TAGTCGAGGTCGTTGACCACCACC</t>
  </si>
  <si>
    <t>AAACGGTGGTGGTCAACGACCTCG</t>
  </si>
  <si>
    <t>PLES_16341</t>
  </si>
  <si>
    <t>GCGATGACCAGGGTGGTGAC</t>
  </si>
  <si>
    <t>TAGTGCGATGACCAGGGTGGTGAC</t>
  </si>
  <si>
    <t>AAACGTCACCACCCTGGTCATCGC</t>
  </si>
  <si>
    <t>CCACCGCATTGCGCCGCTCA</t>
  </si>
  <si>
    <t>TAGTCCACCGCATTGCGCCGCTCA</t>
  </si>
  <si>
    <t>AAACTGAGCGGCGCAATGCGGTGG</t>
  </si>
  <si>
    <t>TCGGCCAGGGCCTGGGCGGT</t>
  </si>
  <si>
    <t>TAGTTCGGCCAGGGCCTGGGCGGT</t>
  </si>
  <si>
    <t>AAACACCGCCCAGGCCCTGGCCGA</t>
  </si>
  <si>
    <t>GTCCGCTTCGAACTCGCGCA</t>
  </si>
  <si>
    <t>TAGTGTCCGCTTCGAACTCGCGCA</t>
  </si>
  <si>
    <t>AAACTGCGCGAGTTCGAAGCGGAC</t>
  </si>
  <si>
    <t>PLES_16351</t>
  </si>
  <si>
    <t>GGTATTTTTCAGAAGGGTCA</t>
  </si>
  <si>
    <t>TAGTGGTATTTTTCAGAAGGGTCA</t>
  </si>
  <si>
    <t>AAACTGACCCTTCTGAAAAATACC</t>
  </si>
  <si>
    <t>GGCGCCAAGATCGGCGCCGG</t>
  </si>
  <si>
    <t>TAGTGGCGCCAAGATCGGCGCCGG</t>
  </si>
  <si>
    <t>AAACCCGGCGCCGATCTTGGCGCC</t>
  </si>
  <si>
    <t>GGGCACCGCGACCGGGCTGG</t>
  </si>
  <si>
    <t>TAGTGGGCACCGCGACCGGGCTGG</t>
  </si>
  <si>
    <t>AAACCCAGCCCGGTCGCGGTGCCC</t>
  </si>
  <si>
    <t>TGCGCGACCGGCTCGCCAAG</t>
  </si>
  <si>
    <t>TAGTTGCGCGACCGGCTCGCCAAG</t>
  </si>
  <si>
    <t>AAACCTTGGCGAGCCGGTCGCGCA</t>
  </si>
  <si>
    <t>PLES_16361</t>
  </si>
  <si>
    <t>CCACAGGCTGAGGTGGCGCC</t>
  </si>
  <si>
    <t>TAGTCCACAGGCTGAGGTGGCGCC</t>
  </si>
  <si>
    <t>AAACGGCGCCACCTCAGCCTGTGG</t>
  </si>
  <si>
    <t>AGGGACGGGCGCGCTTCGAG</t>
  </si>
  <si>
    <t>TAGTAGGGACGGGCGCGCTTCGAG</t>
  </si>
  <si>
    <t>AAACCTCGAAGCGCGCCCGTCCCT</t>
  </si>
  <si>
    <t>CGACCTCGAGGGATTCTTCC</t>
  </si>
  <si>
    <t>TAGTCGACCTCGAGGGATTCTTCC</t>
  </si>
  <si>
    <t>AAACGGAAGAATCCCTCGAGGTCG</t>
  </si>
  <si>
    <t>GGTCCAGAGGCCGGTGTAGC</t>
  </si>
  <si>
    <t>TAGTGGTCCAGAGGCCGGTGTAGC</t>
  </si>
  <si>
    <t>AAACGCTACACCGGCCTCTGGACC</t>
  </si>
  <si>
    <t>PLES_16371</t>
  </si>
  <si>
    <t>CGCGGTGCTTCCAGCTGAGG</t>
  </si>
  <si>
    <t>TAGTCGCGGTGCTTCCAGCTGAGG</t>
  </si>
  <si>
    <t>AAACCCTCAGCTGGAAGCACCGCG</t>
  </si>
  <si>
    <t>AAGTCGTTGTATTCGACCTC</t>
  </si>
  <si>
    <t>TAGTAAGTCGTTGTATTCGACCTC</t>
  </si>
  <si>
    <t>AAACGAGGTCGAATACAACGACTT</t>
  </si>
  <si>
    <t>CCAGGCGCATCCGGCGGTTC</t>
  </si>
  <si>
    <t>TAGTCCAGGCGCATCCGGCGGTTC</t>
  </si>
  <si>
    <t>AAACGAACCGCCGGATGCGCCTGG</t>
  </si>
  <si>
    <t>CTCGACGTACTCGCGGAGAT</t>
  </si>
  <si>
    <t>TAGTCTCGACGTACTCGCGGAGAT</t>
  </si>
  <si>
    <t>AAACATCTCCGCGAGTACGTCGAG</t>
  </si>
  <si>
    <t>PLES_16381</t>
  </si>
  <si>
    <t>CCGCAGCGAGTGCGTGCAGA</t>
  </si>
  <si>
    <t>TAGTCCGCAGCGAGTGCGTGCAGA</t>
  </si>
  <si>
    <t>AAACTCTGCACGCACTCGCTGCGG</t>
  </si>
  <si>
    <t>GGTGGCGCAACCCAGGGCTG</t>
  </si>
  <si>
    <t>TAGTGGTGGCGCAACCCAGGGCTG</t>
  </si>
  <si>
    <t>AAACCAGCCCTGGGTTGCGCCACC</t>
  </si>
  <si>
    <t>GAATGACACGGCCGAGGCCT</t>
  </si>
  <si>
    <t>TAGTGAATGACACGGCCGAGGCCT</t>
  </si>
  <si>
    <t>AAACAGGCCTCGGCCGTGTCATTC</t>
  </si>
  <si>
    <t>GTCCTTGTCTGCGGAACGCA</t>
  </si>
  <si>
    <t>TAGTGTCCTTGTCTGCGGAACGCA</t>
  </si>
  <si>
    <t>AAACTGCGTTCCGCAGACAAGGAC</t>
  </si>
  <si>
    <t>PLES_16391</t>
  </si>
  <si>
    <t>GGGCCAGCGCCCCGGAGGAC</t>
  </si>
  <si>
    <t>TAGTGGGCCAGCGCCCCGGAGGAC</t>
  </si>
  <si>
    <t>AAACGTCCTCCGGGGCGCTGGCCC</t>
  </si>
  <si>
    <t>CCGAACCGGCCAGCAGGCTG</t>
  </si>
  <si>
    <t>TAGTCCGAACCGGCCAGCAGGCTG</t>
  </si>
  <si>
    <t>AAACCAGCCTGCTGGCCGGTTCGG</t>
  </si>
  <si>
    <t>CCGAGCTTGGCGGCCTCGTC</t>
  </si>
  <si>
    <t>TAGTCCGAGCTTGGCGGCCTCGTC</t>
  </si>
  <si>
    <t>AAACGACGAGGCCGCCAAGCTCGG</t>
  </si>
  <si>
    <t>TCTGCGCGCCGATGGGGGTC</t>
  </si>
  <si>
    <t>TAGTTCTGCGCGCCGATGGGGGTC</t>
  </si>
  <si>
    <t>AAACGACCCCCATCGGCGCGCAGA</t>
  </si>
  <si>
    <t>PLES_16401</t>
  </si>
  <si>
    <t>CAGCTCGGTCGGCTCGGTCA</t>
  </si>
  <si>
    <t>TAGTCAGCTCGGTCGGCTCGGTCA</t>
  </si>
  <si>
    <t>AAACTGACCGAGCCGACCGAGCTG</t>
  </si>
  <si>
    <t>GGCAGCCGCGGCAAGGCGGC</t>
  </si>
  <si>
    <t>TAGTGGCAGCCGCGGCAAGGCGGC</t>
  </si>
  <si>
    <t>AAACGCCGCCTTGCCGCGGCTGCC</t>
  </si>
  <si>
    <t>GGCCGCGGCAGGTGCTGCGG</t>
  </si>
  <si>
    <t>TAGTGGCCGCGGCAGGTGCTGCGG</t>
  </si>
  <si>
    <t>AAACCCGCAGCACCTGCCGCGGCC</t>
  </si>
  <si>
    <t>AGCAGCGGCTGGTGCAAACG</t>
  </si>
  <si>
    <t>TAGTAGCAGCGGCTGGTGCAAACG</t>
  </si>
  <si>
    <t>AAACCGTTTGCACCAGCCGCTGCT</t>
  </si>
  <si>
    <t>PLES_16411</t>
  </si>
  <si>
    <t>GCAGGCTTGACGCGGGTCCA</t>
  </si>
  <si>
    <t>TAGTGCAGGCTTGACGCGGGTCCA</t>
  </si>
  <si>
    <t>AAACTGGACCCGCGTCAAGCCTGC</t>
  </si>
  <si>
    <t>GTTCCTGGGCGAGACAATCG</t>
  </si>
  <si>
    <t>TAGTGTTCCTGGGCGAGACAATCG</t>
  </si>
  <si>
    <t>AAACCGATTGTCTCGCCCAGGAAC</t>
  </si>
  <si>
    <t>GCCGCCTCGAACAGCGCTGG</t>
  </si>
  <si>
    <t>TAGTGCCGCCTCGAACAGCGCTGG</t>
  </si>
  <si>
    <t>AAACCCAGCGCTGTTCGAGGCGGC</t>
  </si>
  <si>
    <t>GTGCTCCGCGGCGATCCACA</t>
  </si>
  <si>
    <t>TAGTGTGCTCCGCGGCGATCCACA</t>
  </si>
  <si>
    <t>AAACTGTGGATCGCCGCGGAGCAC</t>
  </si>
  <si>
    <t>PLES_16421</t>
  </si>
  <si>
    <t>ldh</t>
  </si>
  <si>
    <t>GAGGTGGAGACCCTCGAGCC</t>
  </si>
  <si>
    <t>TAGTGAGGTGGAGACCCTCGAGCC</t>
  </si>
  <si>
    <t>AAACGGCTCGAGGGTCTCCACCTC</t>
  </si>
  <si>
    <t>GAGTCCCGTGGCCGGGTCTT</t>
  </si>
  <si>
    <t>TAGTGAGTCCCGTGGCCGGGTCTT</t>
  </si>
  <si>
    <t>AAACAAGACCCGGCCACGGGACTC</t>
  </si>
  <si>
    <t>CGTGCTGTGGATGGCGATAA</t>
  </si>
  <si>
    <t>TAGTCGTGCTGTGGATGGCGATAA</t>
  </si>
  <si>
    <t>AAACTTATCGCCATCCACAGCACG</t>
  </si>
  <si>
    <t>AGCGACAACCACCCAGCGCC</t>
  </si>
  <si>
    <t>TAGTAGCGACAACCACCCAGCGCC</t>
  </si>
  <si>
    <t>AAACGGCGCTGGGTGGTTGTCGCT</t>
  </si>
  <si>
    <t>PLES_16431</t>
  </si>
  <si>
    <t>CGAGGTAGCGGGTGAAAGGC</t>
  </si>
  <si>
    <t>TAGTCGAGGTAGCGGGTGAAAGGC</t>
  </si>
  <si>
    <t>AAACGCCTTTCACCCGCTACCTCG</t>
  </si>
  <si>
    <t>CAGGCGGGCAACTCGCCGAG</t>
  </si>
  <si>
    <t>TAGTCAGGCGGGCAACTCGCCGAG</t>
  </si>
  <si>
    <t>AAACCTCGGCGAGTTGCCCGCCTG</t>
  </si>
  <si>
    <t>TCAGGAGCATCTGCCGGTAG</t>
  </si>
  <si>
    <t>TAGTTCAGGAGCATCTGCCGGTAG</t>
  </si>
  <si>
    <t>AAACCTACCGGCAGATGCTCCTGA</t>
  </si>
  <si>
    <t>CGCCTTCTGGTCGAACAGGC</t>
  </si>
  <si>
    <t>TAGTCGCCTTCTGGTCGAACAGGC</t>
  </si>
  <si>
    <t>AAACGCCTGTTCGACCAGAAGGCG</t>
  </si>
  <si>
    <t>PLES_16441</t>
  </si>
  <si>
    <t>TGACCGCCTCCAGAAGGGCC</t>
  </si>
  <si>
    <t>TAGTTGACCGCCTCCAGAAGGGCC</t>
  </si>
  <si>
    <t>AAACGGCCCTTCTGGAGGCGGTCA</t>
  </si>
  <si>
    <t>CCATGGCCCGGTGCAACGCC</t>
  </si>
  <si>
    <t>TAGTCCATGGCCCGGTGCAACGCC</t>
  </si>
  <si>
    <t>AAACGGCGTTGCACCGGGCCATGG</t>
  </si>
  <si>
    <t>CACCACCACCGTCTCGTCCT</t>
  </si>
  <si>
    <t>TAGTCACCACCACCGTCTCGTCCT</t>
  </si>
  <si>
    <t>AAACAGGACGAGACGGTGGTGGTG</t>
  </si>
  <si>
    <t>GAAGCGCTCGCGCAGGCCGA</t>
  </si>
  <si>
    <t>TAGTGAAGCGCTCGCGCAGGCCGA</t>
  </si>
  <si>
    <t>AAACTCGGCCTGCGCGAGCGCTTC</t>
  </si>
  <si>
    <t>PLES_16451</t>
  </si>
  <si>
    <t>GGGCAGCTTGAAGTGCTTCA</t>
  </si>
  <si>
    <t>TAGTGGGCAGCTTGAAGTGCTTCA</t>
  </si>
  <si>
    <t>AAACTGAAGCACTTCAAGCTGCCC</t>
  </si>
  <si>
    <t>TGCAGGCCCTCGCCCAGGTC</t>
  </si>
  <si>
    <t>TAGTTGCAGGCCCTCGCCCAGGTC</t>
  </si>
  <si>
    <t>AAACGACCTGGGCGAGGGCCTGCA</t>
  </si>
  <si>
    <t>CACCGAGACCAGGCGCTGGT</t>
  </si>
  <si>
    <t>TAGTCACCGAGACCAGGCGCTGGT</t>
  </si>
  <si>
    <t>AAACACCAGCGCCTGGTCTCGGTG</t>
  </si>
  <si>
    <t>GATGTCCACCAGCGCCTTGG</t>
  </si>
  <si>
    <t>TAGTGATGTCCACCAGCGCCTTGG</t>
  </si>
  <si>
    <t>AAACCCAAGGCGCTGGTGGACATC</t>
  </si>
  <si>
    <t>PLES_16461</t>
  </si>
  <si>
    <t>GAGGCGGGGAGAGCGGGCAT</t>
  </si>
  <si>
    <t>TAGTGAGGCGGGGAGAGCGGGCAT</t>
  </si>
  <si>
    <t>AAACATGCCCGCTCTCCCCGCCTC</t>
  </si>
  <si>
    <t>CCAGCGTCGGGAGCGGACGG</t>
  </si>
  <si>
    <t>TAGTCCAGCGTCGGGAGCGGACGG</t>
  </si>
  <si>
    <t>AAACCCGTCCGCTCCCGACGCTGG</t>
  </si>
  <si>
    <t>GCAGCAGGCTGCGCCGGTCC</t>
  </si>
  <si>
    <t>TAGTGCAGCAGGCTGCGCCGGTCC</t>
  </si>
  <si>
    <t>AAACGGACCGGCGCAGCCTGCTGC</t>
  </si>
  <si>
    <t>GCCCCAATGCCGGCCCAGGG</t>
  </si>
  <si>
    <t>TAGTGCCCCAATGCCGGCCCAGGG</t>
  </si>
  <si>
    <t>AAACCCCTGGGCCGGCATTGGGGC</t>
  </si>
  <si>
    <t>PLES_16471</t>
  </si>
  <si>
    <t>AGCAGGCCGGCAAGTTGTCG</t>
  </si>
  <si>
    <t>TAGTAGCAGGCCGGCAAGTTGTCG</t>
  </si>
  <si>
    <t>AAACCGACAACTTGCCGGCCTGCT</t>
  </si>
  <si>
    <t>CAGGGGCACCGGCGAGGCCG</t>
  </si>
  <si>
    <t>TAGTCAGGGGCACCGGCGAGGCCG</t>
  </si>
  <si>
    <t>AAACCGGCCTCGCCGGTGCCCCTG</t>
  </si>
  <si>
    <t>GGCCCGGAACGGGCAGGCGA</t>
  </si>
  <si>
    <t>TAGTGGCCCGGAACGGGCAGGCGA</t>
  </si>
  <si>
    <t>AAACTCGCCTGCCCGTTCCGGGCC</t>
  </si>
  <si>
    <t>TGCCGGTGTCTCGGCGTCCG</t>
  </si>
  <si>
    <t>TAGTTGCCGGTGTCTCGGCGTCCG</t>
  </si>
  <si>
    <t>AAACCGGACGCCGAGACACCGGCA</t>
  </si>
  <si>
    <t>PLES_16481</t>
  </si>
  <si>
    <t>GCTGCGGTACACCACTTCGA</t>
  </si>
  <si>
    <t>TAGTGCTGCGGTACACCACTTCGA</t>
  </si>
  <si>
    <t>AAACTCGAAGTGGTGTACCGCAGC</t>
  </si>
  <si>
    <t>TGAACAAACGCTCCTGATCC</t>
  </si>
  <si>
    <t>TAGTTGAACAAACGCTCCTGATCC</t>
  </si>
  <si>
    <t>AAACGGATCAGGAGCGTTTGTTCA</t>
  </si>
  <si>
    <t>CAGCATCTTGTCGTAACGAT</t>
  </si>
  <si>
    <t>TAGTCAGCATCTTGTCGTAACGAT</t>
  </si>
  <si>
    <t>AAACATCGTTACGACAAGATGCTG</t>
  </si>
  <si>
    <t>CACCGCCTTCTGCAGCACCT</t>
  </si>
  <si>
    <t>TAGTCACCGCCTTCTGCAGCACCT</t>
  </si>
  <si>
    <t>AAACAGGTGCTGCAGAAGGCGGTG</t>
  </si>
  <si>
    <t>PLES_16491</t>
  </si>
  <si>
    <t>GCAGCGCGACAAGTGCCAAC</t>
  </si>
  <si>
    <t>TAGTGCAGCGCGACAAGTGCCAAC</t>
  </si>
  <si>
    <t>AAACGTTGGCACTTGTCGCGCTGC</t>
  </si>
  <si>
    <t>TGCTGCTGCGCCTGGGCCAG</t>
  </si>
  <si>
    <t>TAGTTGCTGCTGCGCCTGGGCCAG</t>
  </si>
  <si>
    <t>AAACCTGGCCCAGGCGCAGCAGCA</t>
  </si>
  <si>
    <t>GAGTCCGGGTTGGGTCCGTA</t>
  </si>
  <si>
    <t>TAGTGAGTCCGGGTTGGGTCCGTA</t>
  </si>
  <si>
    <t>AAACTACGGACCCAACCCGGACTC</t>
  </si>
  <si>
    <t>GCCCTTCCACGTAGTGCTGG</t>
  </si>
  <si>
    <t>TAGTGCCCTTCCACGTAGTGCTGG</t>
  </si>
  <si>
    <t>AAACCCAGCACTACGTGGAAGGGC</t>
  </si>
  <si>
    <t>PLES_16501</t>
  </si>
  <si>
    <t>GACGTAGCCGATGAGCAGAA</t>
  </si>
  <si>
    <t>TAGTGACGTAGCCGATGAGCAGAA</t>
  </si>
  <si>
    <t>AAACTTCTGCTCATCGGCTACGTC</t>
  </si>
  <si>
    <t>GATCGAACGGCGACCGCCGC</t>
  </si>
  <si>
    <t>TAGTGATCGAACGGCGACCGCCGC</t>
  </si>
  <si>
    <t>AAACGCGGCGGTCGCCGTTCGATC</t>
  </si>
  <si>
    <t>GCAGGCAGAGCAATGCGCAG</t>
  </si>
  <si>
    <t>TAGTGCAGGCAGAGCAATGCGCAG</t>
  </si>
  <si>
    <t>AAACCTGCGCATTGCTCTGCCTGC</t>
  </si>
  <si>
    <t>CGGCGCGTCGTTGATGGCGA</t>
  </si>
  <si>
    <t>TAGTCGGCGCGTCGTTGATGGCGA</t>
  </si>
  <si>
    <t>AAACTCGCCATCAACGACGCGCCG</t>
  </si>
  <si>
    <t>PLES_16511</t>
  </si>
  <si>
    <t>TTGAGATCCTGCTCCGCCAA</t>
  </si>
  <si>
    <t>TAGTTTGAGATCCTGCTCCGCCAA</t>
  </si>
  <si>
    <t>AAACTTGGCGGAGCAGGATCTCAA</t>
  </si>
  <si>
    <t>CAGATACGACTGCAACTGCC</t>
  </si>
  <si>
    <t>TAGTCAGATACGACTGCAACTGCC</t>
  </si>
  <si>
    <t>AAACGGCAGTTGCAGTCGTATCTG</t>
  </si>
  <si>
    <t>CGCCGCCAGGTGCGGATCGC</t>
  </si>
  <si>
    <t>TAGTCGCCGCCAGGTGCGGATCGC</t>
  </si>
  <si>
    <t>AAACGCGATCCGCACCTGGCGGCG</t>
  </si>
  <si>
    <t>GCAGGAAGCTCTCCTGCGCA</t>
  </si>
  <si>
    <t>TAGTGCAGGAAGCTCTCCTGCGCA</t>
  </si>
  <si>
    <t>AAACTGCGCAGGAGAGCTTCCTGC</t>
  </si>
  <si>
    <t>PLES_16521</t>
  </si>
  <si>
    <t>GGATCTGCTGTTGTTCCTGG</t>
  </si>
  <si>
    <t>TAGTGGATCTGCTGTTGTTCCTGG</t>
  </si>
  <si>
    <t>AAACCCAGGAACAACAGCAGATCC</t>
  </si>
  <si>
    <t>CCCATTCGGCGGCCCGCTGG</t>
  </si>
  <si>
    <t>TAGTCCCATTCGGCGGCCCGCTGG</t>
  </si>
  <si>
    <t>AAACCCAGCGGGCCGCCGAATGGG</t>
  </si>
  <si>
    <t>CGAGGTCGCCGCCGTCCAGG</t>
  </si>
  <si>
    <t>TAGTCGAGGTCGCCGCCGTCCAGG</t>
  </si>
  <si>
    <t>AAACCCTGGACGGCGGCGACCTCG</t>
  </si>
  <si>
    <t>CCAGCGCTTCGCGCCGGGAC</t>
  </si>
  <si>
    <t>TAGTCCAGCGCTTCGCGCCGGGAC</t>
  </si>
  <si>
    <t>AAACGTCCCGGCGCGAAGCGCTGG</t>
  </si>
  <si>
    <t>PLES_16531</t>
  </si>
  <si>
    <t>hasR</t>
  </si>
  <si>
    <t>CCCCTTGCGACCGCCTCGCA</t>
  </si>
  <si>
    <t>TAGTCCCCTTGCGACCGCCTCGCA</t>
  </si>
  <si>
    <t>AAACTGCGAGGCGGTCGCAAGGGG</t>
  </si>
  <si>
    <t>CAGGACCAGGCCCAGCCCCA</t>
  </si>
  <si>
    <t>TAGTCAGGACCAGGCCCAGCCCCA</t>
  </si>
  <si>
    <t>AAACTGGGGCTGGGCCTGGTCCTG</t>
  </si>
  <si>
    <t>TTGCGCATGCAGCGGTAGCG</t>
  </si>
  <si>
    <t>TAGTTTGCGCATGCAGCGGTAGCG</t>
  </si>
  <si>
    <t>AAACCGCTACCGCTGCATGCGCAA</t>
  </si>
  <si>
    <t>CAGCCGGACCCGGCGCAACG</t>
  </si>
  <si>
    <t>TAGTCAGCCGGACCCGGCGCAACG</t>
  </si>
  <si>
    <t>AAACCGTTGCGCCGGGTCCGGCTG</t>
  </si>
  <si>
    <t>PLES_16541</t>
  </si>
  <si>
    <t>hasAp</t>
  </si>
  <si>
    <t>TACGGTCCAGCCGCTGTAGG</t>
  </si>
  <si>
    <t>TAGTTACGGTCCAGCCGCTGTAGG</t>
  </si>
  <si>
    <t>AAACCCTACAGCGGCTGGACCGTA</t>
  </si>
  <si>
    <t>AGTAGGCCGACCAGTCCGCC</t>
  </si>
  <si>
    <t>TAGTAGTAGGCCGACCAGTCCGCC</t>
  </si>
  <si>
    <t>AAACGGCGGACTGGTCGGCCTACT</t>
  </si>
  <si>
    <t>CTGCCGTCCACCACCTGGCC</t>
  </si>
  <si>
    <t>TAGTCTGCCGTCCACCACCTGGCC</t>
  </si>
  <si>
    <t>AAACGGCCAGGTGGTGGACGGCAG</t>
  </si>
  <si>
    <t>CGGACCGGGGTTGAAGCCGC</t>
  </si>
  <si>
    <t>TAGTCGGACCGGGGTTGAAGCCGC</t>
  </si>
  <si>
    <t>AAACGCGGCTTCAACCCCGGTCCG</t>
  </si>
  <si>
    <t>PLES_16551</t>
  </si>
  <si>
    <t>hasD</t>
  </si>
  <si>
    <t>GAGGCCGGCCGGAGCTTCAT</t>
  </si>
  <si>
    <t>TAGTGAGGCCGGCCGGAGCTTCAT</t>
  </si>
  <si>
    <t>AAACATGAAGCTCCGGCCGGCCTC</t>
  </si>
  <si>
    <t>GTGGCGAGGATTTCATTGCG</t>
  </si>
  <si>
    <t>TAGTGTGGCGAGGATTTCATTGCG</t>
  </si>
  <si>
    <t>AAACCGCAATGAAATCCTCGCCAC</t>
  </si>
  <si>
    <t>CGCCGGGCGGAAGCGGCCGA</t>
  </si>
  <si>
    <t>TAGTCGCCGGGCGGAAGCGGCCGA</t>
  </si>
  <si>
    <t>AAACTCGGCCGCTTCCGCCCGGCG</t>
  </si>
  <si>
    <t>GGTTGCCGGACCCGAGCACC</t>
  </si>
  <si>
    <t>TAGTGGTTGCCGGACCCGAGCACC</t>
  </si>
  <si>
    <t>AAACGGTGCTCGGGTCCGGCAACC</t>
  </si>
  <si>
    <t>PLES_16561</t>
  </si>
  <si>
    <t>hasE</t>
  </si>
  <si>
    <t>CACCAGCCCCCAGCCGAGCC</t>
  </si>
  <si>
    <t>TAGTCACCAGCCCCCAGCCGAGCC</t>
  </si>
  <si>
    <t>AAACGGCTCGGCTGGGGGCTGGTG</t>
  </si>
  <si>
    <t>GCGGGGCCAACCCGGCCCAC</t>
  </si>
  <si>
    <t>TAGTGCGGGGCCAACCCGGCCCAC</t>
  </si>
  <si>
    <t>AAACGTGGGCCGGGTTGGCCCCGC</t>
  </si>
  <si>
    <t>ACCGGCCACCATCACCGTGC</t>
  </si>
  <si>
    <t>TAGTACCGGCCACCATCACCGTGC</t>
  </si>
  <si>
    <t>AAACGCACGGTGATGGTGGCCGGT</t>
  </si>
  <si>
    <t>TAGGGTGCTGCACGGCCTTG</t>
  </si>
  <si>
    <t>TAGTTAGGGTGCTGCACGGCCTTG</t>
  </si>
  <si>
    <t>AAACCAAGGCCGTGCAGCACCCTA</t>
  </si>
  <si>
    <t>PLES_16571</t>
  </si>
  <si>
    <t>AGGACAGCAGGCAGGCTCGC</t>
  </si>
  <si>
    <t>TAGTAGGACAGCAGGCAGGCTCGC</t>
  </si>
  <si>
    <t>AAACGCGAGCCTGCCTGCTGTCCT</t>
  </si>
  <si>
    <t>AGAGGCCGAAAGCAGCGCGG</t>
  </si>
  <si>
    <t>TAGTAGAGGCCGAAAGCAGCGCGG</t>
  </si>
  <si>
    <t>AAACCCGCGCTGCTTTCGGCCTCT</t>
  </si>
  <si>
    <t>GGTCGTGGCGCACCGCCAGT</t>
  </si>
  <si>
    <t>TAGTGGTCGTGGCGCACCGCCAGT</t>
  </si>
  <si>
    <t>AAACACTGGCGGTGCGCCACGACC</t>
  </si>
  <si>
    <t>GGAGCGCCGCCTGGAAGGTC</t>
  </si>
  <si>
    <t>TAGTGGAGCGCCGCCTGGAAGGTC</t>
  </si>
  <si>
    <t>AAACGACCTTCCAGGCGGCGCTCC</t>
  </si>
  <si>
    <t>PLES_16581</t>
  </si>
  <si>
    <t>CATACTTGCGCGCAGGCGCT</t>
  </si>
  <si>
    <t>TAGTCATACTTGCGCGCAGGCGCT</t>
  </si>
  <si>
    <t>AAACAGCGCCTGCGCGCAAGTATG</t>
  </si>
  <si>
    <t>TGCCGAGGCTCTCCGCCTGG</t>
  </si>
  <si>
    <t>TAGTTGCCGAGGCTCTCCGCCTGG</t>
  </si>
  <si>
    <t>AAACCCAGGCGGAGAGCCTCGGCA</t>
  </si>
  <si>
    <t>AGTGGAACGCCTCCACCAGC</t>
  </si>
  <si>
    <t>TAGTAGTGGAACGCCTCCACCAGC</t>
  </si>
  <si>
    <t>AAACGCTGGTGGAGGCGTTCCACT</t>
  </si>
  <si>
    <t>CGTGGCGCCGATGGCGAACA</t>
  </si>
  <si>
    <t>TAGTCGTGGCGCCGATGGCGAACA</t>
  </si>
  <si>
    <t>AAACTGTTCGCCATCGGCGCCACG</t>
  </si>
  <si>
    <t>PLES_16591</t>
  </si>
  <si>
    <t>AAGAGTTTCCATCCCTTCAT</t>
  </si>
  <si>
    <t>TAGTAAGAGTTTCCATCCCTTCAT</t>
  </si>
  <si>
    <t>AAACATGAAGGGATGGAAACTCTT</t>
  </si>
  <si>
    <t>GATCGCGAGGATCAGCAACG</t>
  </si>
  <si>
    <t>TAGTGATCGCGAGGATCAGCAACG</t>
  </si>
  <si>
    <t>AAACCGTTGCTGATCCTCGCGATC</t>
  </si>
  <si>
    <t>CAGGCGCAGGTAGAGGGTGA</t>
  </si>
  <si>
    <t>TAGTCAGGCGCAGGTAGAGGGTGA</t>
  </si>
  <si>
    <t>AAACTCACCCTCTACCTGCGCCTG</t>
  </si>
  <si>
    <t>TCGCCCTGCAACAGCAGGGG</t>
  </si>
  <si>
    <t>TAGTTCGCCCTGCAACAGCAGGGG</t>
  </si>
  <si>
    <t>AAACCCCCTGCTGTTGCAGGGCGA</t>
  </si>
  <si>
    <t>PLES_16601</t>
  </si>
  <si>
    <t>GCTGGCGTTGCGCTTCAGCG</t>
  </si>
  <si>
    <t>TAGTGCTGGCGTTGCGCTTCAGCG</t>
  </si>
  <si>
    <t>AAACCGCTGAAGCGCAACGCCAGC</t>
  </si>
  <si>
    <t>TGTTGAACGCCTGGACGAAA</t>
  </si>
  <si>
    <t>TAGTTGTTGAACGCCTGGACGAAA</t>
  </si>
  <si>
    <t>AAACTTTCGTCCAGGCGTTCAACA</t>
  </si>
  <si>
    <t>GCGGCAGGCGATCCGCGTCT</t>
  </si>
  <si>
    <t>TAGTGCGGCAGGCGATCCGCGTCT</t>
  </si>
  <si>
    <t>AAACAGACGCGGATCGCCTGCCGC</t>
  </si>
  <si>
    <t>GCACCAGCCGAGCCAGTGGA</t>
  </si>
  <si>
    <t>TAGTGCACCAGCCGAGCCAGTGGA</t>
  </si>
  <si>
    <t>AAACTCCACTGGCTCGGCTGGTGC</t>
  </si>
  <si>
    <t>PLES_16611</t>
  </si>
  <si>
    <t>TGGCCTTCAGGGTTTCCCGG</t>
  </si>
  <si>
    <t>TAGTTGGCCTTCAGGGTTTCCCGG</t>
  </si>
  <si>
    <t>AAACCCGGGAAACCCTGAAGGCCA</t>
  </si>
  <si>
    <t>CCACATCGGCTTGGACAGCA</t>
  </si>
  <si>
    <t>TAGTCCACATCGGCTTGGACAGCA</t>
  </si>
  <si>
    <t>AAACTGCTGTCCAAGCCGATGTGG</t>
  </si>
  <si>
    <t>GTGGTTCATGTACGGCAGCG</t>
  </si>
  <si>
    <t>TAGTGTGGTTCATGTACGGCAGCG</t>
  </si>
  <si>
    <t>AAACCGCTGCCGTACATGAACCAC</t>
  </si>
  <si>
    <t>CGCCACCGGCAGGTCGAGGG</t>
  </si>
  <si>
    <t>TAGTCGCCACCGGCAGGTCGAGGG</t>
  </si>
  <si>
    <t>AAACCCCTCGACCTGCCGGTGGCG</t>
  </si>
  <si>
    <t>PLES_16621</t>
  </si>
  <si>
    <t>GGAACCGCACCCGCCGAGCG</t>
  </si>
  <si>
    <t>TAGTGGAACCGCACCCGCCGAGCG</t>
  </si>
  <si>
    <t>AAACCGCTCGGCGGGTGCGGTTCC</t>
  </si>
  <si>
    <t>GTCGCGCACCAGCGTGTTGA</t>
  </si>
  <si>
    <t>TAGTGTCGCGCACCAGCGTGTTGA</t>
  </si>
  <si>
    <t>AAACTCAACACGCTGGTGCGCGAC</t>
  </si>
  <si>
    <t>CTTCAGGCGCAGGTCGTGGG</t>
  </si>
  <si>
    <t>TAGTCTTCAGGCGCAGGTCGTGGG</t>
  </si>
  <si>
    <t>AAACCCCACGACCTGCGCCTGAAG</t>
  </si>
  <si>
    <t>CCGCGGCAGGCTGGTGCAGG</t>
  </si>
  <si>
    <t>TAGTCCGCGGCAGGCTGGTGCAGG</t>
  </si>
  <si>
    <t>AAACCCTGCACCAGCCTGCCGCGG</t>
  </si>
  <si>
    <t>PLES_16631</t>
  </si>
  <si>
    <t>CGAACACCTCGAGCTGGCGG</t>
  </si>
  <si>
    <t>TAGTCGAACACCTCGAGCTGGCGG</t>
  </si>
  <si>
    <t>AAACCCGCCAGCTCGAGGTGTTCG</t>
  </si>
  <si>
    <t>GACGCTCTCCTGCTGGGCCA</t>
  </si>
  <si>
    <t>TAGTGACGCTCTCCTGCTGGGCCA</t>
  </si>
  <si>
    <t>AAACTGGCCCAGCAGGAGAGCGTC</t>
  </si>
  <si>
    <t>CGACAGCGACAGCCCCTCGG</t>
  </si>
  <si>
    <t>TAGTCGACAGCGACAGCCCCTCGG</t>
  </si>
  <si>
    <t>AAACCCGAGGGGCTGTCGCTGTCG</t>
  </si>
  <si>
    <t>GGGTCAGGCGTTTGCCGGCG</t>
  </si>
  <si>
    <t>TAGTGGGTCAGGCGTTTGCCGGCG</t>
  </si>
  <si>
    <t>AAACCGCCGGCAAACGCCTGACCC</t>
  </si>
  <si>
    <t>PLES_16641</t>
  </si>
  <si>
    <t>fpr</t>
  </si>
  <si>
    <t>GTGCACGCTGAGAACGCGCT</t>
  </si>
  <si>
    <t>TAGTGTGCACGCTGAGAACGCGCT</t>
  </si>
  <si>
    <t>AAACAGCGCGTTCTCAGCGTGCAC</t>
  </si>
  <si>
    <t>TGAACAGGGTGTCGTTCCAG</t>
  </si>
  <si>
    <t>TAGTTGAACAGGGTGTCGTTCCAG</t>
  </si>
  <si>
    <t>AAACCTGGAACGACACCCTGTTCA</t>
  </si>
  <si>
    <t>GCGCAGACCCGGGTTGCGGG</t>
  </si>
  <si>
    <t>TAGTGCGCAGACCCGGGTTGCGGG</t>
  </si>
  <si>
    <t>AAACCCCGCAACCCGGGTCTGCGC</t>
  </si>
  <si>
    <t>GCCGATCATCACGAACTGGC</t>
  </si>
  <si>
    <t>TAGTGCCGATCATCACGAACTGGC</t>
  </si>
  <si>
    <t>AAACGCCAGTTCGTGATGATCGGC</t>
  </si>
  <si>
    <t>PLES_16651</t>
  </si>
  <si>
    <t>nosL</t>
  </si>
  <si>
    <t>GGGGAGGGTATGACGTTGCA</t>
  </si>
  <si>
    <t>TAGTGGGGAGGGTATGACGTTGCA</t>
  </si>
  <si>
    <t>AAACTGCAACGTCATACCCTCCCC</t>
  </si>
  <si>
    <t>GTGCCGAGCAGAGGGCGCAG</t>
  </si>
  <si>
    <t>TAGTGTGCCGAGCAGAGGGCGCAG</t>
  </si>
  <si>
    <t>AAACCTGCGCCCTCTGCTCGGCAC</t>
  </si>
  <si>
    <t>GTCCCGCGACGCATCGCAGC</t>
  </si>
  <si>
    <t>TAGTGTCCCGCGACGCATCGCAGC</t>
  </si>
  <si>
    <t>AAACGCTGCGATGCGTCGCGGGAC</t>
  </si>
  <si>
    <t>CGGCACCGGGCCGAGTGCCG</t>
  </si>
  <si>
    <t>TAGTCGGCACCGGGCCGAGTGCCG</t>
  </si>
  <si>
    <t>AAACCGGCACTCGGCCCGGTGCCG</t>
  </si>
  <si>
    <t>PLES_16661</t>
  </si>
  <si>
    <t>nosY</t>
  </si>
  <si>
    <t>GATGGTCCAGACTACGGGCA</t>
  </si>
  <si>
    <t>TAGTGATGGTCCAGACTACGGGCA</t>
  </si>
  <si>
    <t>AAACTGCCCGTAGTCTGGACCATC</t>
  </si>
  <si>
    <t>CCAGCGATTGCGCAGGCCGT</t>
  </si>
  <si>
    <t>TAGTCCAGCGATTGCGCAGGCCGT</t>
  </si>
  <si>
    <t>AAACACGGCCTGCGCAATCGCTGG</t>
  </si>
  <si>
    <t>AGGCGATGCCCACCGAGAGC</t>
  </si>
  <si>
    <t>TAGTAGGCGATGCCCACCGAGAGC</t>
  </si>
  <si>
    <t>AAACGCTCTCGGTGGGCATCGCCT</t>
  </si>
  <si>
    <t>GGCCGCGGAGGCGCCGAACC</t>
  </si>
  <si>
    <t>TAGTGGCCGCGGAGGCGCCGAACC</t>
  </si>
  <si>
    <t>AAACGGTTCGGCGCCTCCGCGGCC</t>
  </si>
  <si>
    <t>PLES_16671</t>
  </si>
  <si>
    <t>nosD</t>
  </si>
  <si>
    <t>CGGCCAGCGACCGCGCTGCG</t>
  </si>
  <si>
    <t>TAGTCGGCCAGCGACCGCGCTGCG</t>
  </si>
  <si>
    <t>AAACCGCAGCGCGGTCGCTGGCCG</t>
  </si>
  <si>
    <t>GGGCGAGGAGCGGCCCCGCC</t>
  </si>
  <si>
    <t>TAGTGGGCGAGGAGCGGCCCCGCC</t>
  </si>
  <si>
    <t>AAACGGCGGGGCCGCTCCTCGCCC</t>
  </si>
  <si>
    <t>GACCGGCTCCGCGCGGGCCG</t>
  </si>
  <si>
    <t>TAGTGACCGGCTCCGCGCGGGCCG</t>
  </si>
  <si>
    <t>AAACCGGCCCGCGCGGAGCCGGTC</t>
  </si>
  <si>
    <t>CCATCGCCGTCGGCCCGCAG</t>
  </si>
  <si>
    <t>TAGTCCATCGCCGTCGGCCCGCAG</t>
  </si>
  <si>
    <t>AAACCTGCGGGCCGACGGCGATGG</t>
  </si>
  <si>
    <t>PLES_16681</t>
  </si>
  <si>
    <t>nosZ</t>
  </si>
  <si>
    <t>GGCCGTGGGTTTCTTCGTGG</t>
  </si>
  <si>
    <t>TAGTGGCCGTGGGTTTCTTCGTGG</t>
  </si>
  <si>
    <t>AAACCCACGAAGAAACCCACGGCC</t>
  </si>
  <si>
    <t>CGAGGAAGCCGCGGCGGTTC</t>
  </si>
  <si>
    <t>TAGTCGAGGAAGCCGCGGCGGTTC</t>
  </si>
  <si>
    <t>AAACGAACCGCCGCGGCTTCCTCG</t>
  </si>
  <si>
    <t>GGCGGCTCCGGTCAGCGCCG</t>
  </si>
  <si>
    <t>TAGTGGCGGCTCCGGTCAGCGCCG</t>
  </si>
  <si>
    <t>AAACCGGCGCTGACCGGAGCCGCC</t>
  </si>
  <si>
    <t>GGCGCTGGCGCCAACCAGGG</t>
  </si>
  <si>
    <t>TAGTGGCGCTGGCGCCAACCAGGG</t>
  </si>
  <si>
    <t>AAACCCCTGGTTGGCGCCAGCGCC</t>
  </si>
  <si>
    <t>PLES_16691</t>
  </si>
  <si>
    <t>nosR</t>
  </si>
  <si>
    <t>GAAAAACGAAGGGCGCGCAT</t>
  </si>
  <si>
    <t>TAGTGAAAAACGAAGGGCGCGCAT</t>
  </si>
  <si>
    <t>AAACATGCGCGCCCTTCGTTTTTC</t>
  </si>
  <si>
    <t>GACACACCGCCACGATCCGG</t>
  </si>
  <si>
    <t>TAGTGACACACCGCCACGATCCGG</t>
  </si>
  <si>
    <t>AAACCCGGATCGTGGCGGTGTGTC</t>
  </si>
  <si>
    <t>GCCGACCAGCAGGAGCATCC</t>
  </si>
  <si>
    <t>TAGTGCCGACCAGCAGGAGCATCC</t>
  </si>
  <si>
    <t>AAACGGATGCTCCTGCTGGTCGGC</t>
  </si>
  <si>
    <t>CTCGCTGAGTTCGGCACCCT</t>
  </si>
  <si>
    <t>TAGTCTCGCTGAGTTCGGCACCCT</t>
  </si>
  <si>
    <t>AAACAGGGTGCCGAACTCAGCGAG</t>
  </si>
  <si>
    <t>PLES_16701</t>
  </si>
  <si>
    <t>CGGGCAGGGCGGTCGGACAT</t>
  </si>
  <si>
    <t>TAGTCGGGCAGGGCGGTCGGACAT</t>
  </si>
  <si>
    <t>AAACATGTCCGACCGCCCTGCCCG</t>
  </si>
  <si>
    <t>GGCCGTTGAGGCGGGAGGGG</t>
  </si>
  <si>
    <t>TAGTGGCCGTTGAGGCGGGAGGGG</t>
  </si>
  <si>
    <t>AAACCCCCTCCCGCCTCAACGGCC</t>
  </si>
  <si>
    <t>CCAGCAGGGCGAGGTGACGC</t>
  </si>
  <si>
    <t>TAGTCCAGCAGGGCGAGGTGACGC</t>
  </si>
  <si>
    <t>AAACGCGTCACCTCGCCCTGCTGG</t>
  </si>
  <si>
    <t>CGCTCGCATTCTTCCAGGTT</t>
  </si>
  <si>
    <t>TAGTCGCTCGCATTCTTCCAGGTT</t>
  </si>
  <si>
    <t>AAACAACCTGGAAGAATGCGAGCG</t>
  </si>
  <si>
    <t>PLES_16711</t>
  </si>
  <si>
    <t>CTTGATAAAGATGCAGTACA</t>
  </si>
  <si>
    <t>TAGTCTTGATAAAGATGCAGTACA</t>
  </si>
  <si>
    <t>AAACTGTACTGCATCTTTATCAAG</t>
  </si>
  <si>
    <t>CGGCGCAGCCGGGCCTGAGG</t>
  </si>
  <si>
    <t>TAGTCGGCGCAGCCGGGCCTGAGG</t>
  </si>
  <si>
    <t>AAACCCTCAGGCCCGGCTGCGCCG</t>
  </si>
  <si>
    <t>AGCGGCGGCGTTGACCTGGA</t>
  </si>
  <si>
    <t>TAGTAGCGGCGGCGTTGACCTGGA</t>
  </si>
  <si>
    <t>AAACTCCAGGTCAACGCCGCCGCT</t>
  </si>
  <si>
    <t>GCAGCCGGGCTCGGTGGACA</t>
  </si>
  <si>
    <t>TAGTGCAGCCGGGCTCGGTGGACA</t>
  </si>
  <si>
    <t>AAACTGTCCACCGAGCCCGGCTGC</t>
  </si>
  <si>
    <t>PLES_16721</t>
  </si>
  <si>
    <t>GGGAGAAACGCTGTGGGTCA</t>
  </si>
  <si>
    <t>TAGTGGGAGAAACGCTGTGGGTCA</t>
  </si>
  <si>
    <t>AAACTGACCCACAGCGTTTCTCCC</t>
  </si>
  <si>
    <t>CAGGAGCGGATGTAGCCGAT</t>
  </si>
  <si>
    <t>TAGTCAGGAGCGGATGTAGCCGAT</t>
  </si>
  <si>
    <t>AAACATCGGCTACATCCGCTCCTG</t>
  </si>
  <si>
    <t>GAGCAGCGGCTGGCGCGGGA</t>
  </si>
  <si>
    <t>TAGTGAGCAGCGGCTGGCGCGGGA</t>
  </si>
  <si>
    <t>AAACTCCCGCGCCAGCCGCTGCTC</t>
  </si>
  <si>
    <t>GAACGGCGGCAGCAGTTCCA</t>
  </si>
  <si>
    <t>TAGTGAACGGCGGCAGCAGTTCCA</t>
  </si>
  <si>
    <t>AAACTGGAACTGCTGCCGCCGTTC</t>
  </si>
  <si>
    <t>PLES_16731</t>
  </si>
  <si>
    <t>rhlG</t>
  </si>
  <si>
    <t>AGACTGAAATAGGGATGCAT</t>
  </si>
  <si>
    <t>TAGTAGACTGAAATAGGGATGCAT</t>
  </si>
  <si>
    <t>AAACATGCATCCCTATTTCAGTCT</t>
  </si>
  <si>
    <t>GGTGACCAGGGCGATGCGAC</t>
  </si>
  <si>
    <t>TAGTGGTGACCAGGGCGATGCGAC</t>
  </si>
  <si>
    <t>AAACGTCGCATCGCCCTGGTCACC</t>
  </si>
  <si>
    <t>GCCGGCTTCGAGAAGACCCT</t>
  </si>
  <si>
    <t>TAGTGCCGGCTTCGAGAAGACCCT</t>
  </si>
  <si>
    <t>AAACAGGGTCTTCTCGAAGCCGGC</t>
  </si>
  <si>
    <t>ACGTGCGCAGATGAAGACGC</t>
  </si>
  <si>
    <t>TAGTACGTGCGCAGATGAAGACGC</t>
  </si>
  <si>
    <t>AAACGCGTCTTCATCTGCGCACGT</t>
  </si>
  <si>
    <t>PLES_16741</t>
  </si>
  <si>
    <t>AGACCAGGGCATCGGCGGCC</t>
  </si>
  <si>
    <t>TAGTAGACCAGGGCATCGGCGGCC</t>
  </si>
  <si>
    <t>AAACGGCCGCCGATGCCCTGGTCT</t>
  </si>
  <si>
    <t>GGACGAACAGGATGAAGCCC</t>
  </si>
  <si>
    <t>TAGTGGACGAACAGGATGAAGCCC</t>
  </si>
  <si>
    <t>AAACGGGCTTCATCCTGTTCGTCC</t>
  </si>
  <si>
    <t>AGGTGCAGCCAGGCCAGGCG</t>
  </si>
  <si>
    <t>TAGTAGGTGCAGCCAGGCCAGGCG</t>
  </si>
  <si>
    <t>AAACCGCCTGGCCTGGCTGCACCT</t>
  </si>
  <si>
    <t>AAACTCCACCGCGCAGCCCC</t>
  </si>
  <si>
    <t>TAGTAAACTCCACCGCGCAGCCCC</t>
  </si>
  <si>
    <t>AAACGGGGCTGCGCGGTGGAGTTT</t>
  </si>
  <si>
    <t>PLES_16751</t>
  </si>
  <si>
    <t>amrZ</t>
  </si>
  <si>
    <t>TAGGAGTTGCCTGTTTCAGT</t>
  </si>
  <si>
    <t>TAGTTAGGAGTTGCCTGTTTCAGT</t>
  </si>
  <si>
    <t>AAACACTGAAACAGGCAACTCCTA</t>
  </si>
  <si>
    <t>GTCAGCGGTACGGCTGGAGT</t>
  </si>
  <si>
    <t>TAGTGTCAGCGGTACGGCTGGAGT</t>
  </si>
  <si>
    <t>AAACACTCCAGCCGTACCGCTGAC</t>
  </si>
  <si>
    <t>ATCTGCTCACGCATGCCCTC</t>
  </si>
  <si>
    <t>TAGTATCTGCTCACGCATGCCCTC</t>
  </si>
  <si>
    <t>AAACGAGGGCATGCGTGAGCAGAT</t>
  </si>
  <si>
    <t>CGGAGTTCATGCTGCGGTGA</t>
  </si>
  <si>
    <t>TAGTCGGAGTTCATGCTGCGGTGA</t>
  </si>
  <si>
    <t>AAACTCACCGCAGCATGAACTCCG</t>
  </si>
  <si>
    <t>PLES_16761</t>
  </si>
  <si>
    <t>phnC</t>
  </si>
  <si>
    <t>TCTTGTTCAGGCTGTCGACA</t>
  </si>
  <si>
    <t>TAGTTCTTGTTCAGGCTGTCGACA</t>
  </si>
  <si>
    <t>AAACTGTCGACAGCCTGAACAAGA</t>
  </si>
  <si>
    <t>AAGCGCCTGCTTGCGGGCAA</t>
  </si>
  <si>
    <t>TAGTAAGCGCCTGCTTGCGGGCAA</t>
  </si>
  <si>
    <t>AAACTTGCCCGCAAGCAGGCGCTT</t>
  </si>
  <si>
    <t>CCGCCTGGATCTCCAGCCTC</t>
  </si>
  <si>
    <t>TAGTCCGCCTGGATCTCCAGCCTC</t>
  </si>
  <si>
    <t>AAACGAGGCTGGAGATCCAGGCGG</t>
  </si>
  <si>
    <t>GAGCGTGGATTTGCCGGAGC</t>
  </si>
  <si>
    <t>TAGTGAGCGTGGATTTGCCGGAGC</t>
  </si>
  <si>
    <t>AAACGCTCCGGCAAATCCACGCTC</t>
  </si>
  <si>
    <t>PLES_16771</t>
  </si>
  <si>
    <t>ACGACTGAAGCGTTTCAACA</t>
  </si>
  <si>
    <t>TAGTACGACTGAAGCGTTTCAACA</t>
  </si>
  <si>
    <t>AAACTGTTGAAACGCTTCAGTCGT</t>
  </si>
  <si>
    <t>GGCAAGGGAGCCGGCGAGCA</t>
  </si>
  <si>
    <t>TAGTGGCAAGGGAGCCGGCGAGCA</t>
  </si>
  <si>
    <t>AAACTGCTCGCCGGCTCCCTTGCC</t>
  </si>
  <si>
    <t>CTGGTCGGCGTGCGCCATCC</t>
  </si>
  <si>
    <t>TAGTCTGGTCGGCGTGCGCCATCC</t>
  </si>
  <si>
    <t>AAACGGATGGCGCACGCCGACCAG</t>
  </si>
  <si>
    <t>ATGATCCCGAAATTGATCAC</t>
  </si>
  <si>
    <t>TAGTATGATCCCGAAATTGATCAC</t>
  </si>
  <si>
    <t>AAACGTGATCAATTTCGGGATCAT</t>
  </si>
  <si>
    <t>PLES_16781</t>
  </si>
  <si>
    <t>phnE</t>
  </si>
  <si>
    <t>TCCCCAGGATGGCTTGCCGG</t>
  </si>
  <si>
    <t>TAGTTCCCCAGGATGGCTTGCCGG</t>
  </si>
  <si>
    <t>AAACCCGGCAAGCCATCCTGGGGA</t>
  </si>
  <si>
    <t>GGAACAGGCCCCAGCCGACC</t>
  </si>
  <si>
    <t>TAGTGGAACAGGCCCCAGCCGACC</t>
  </si>
  <si>
    <t>AAACGGTCGGCTGGGGCCTGTTCC</t>
  </si>
  <si>
    <t>AGGACCAGGCGAGGATGGCG</t>
  </si>
  <si>
    <t>TAGTAGGACCAGGCGAGGATGGCG</t>
  </si>
  <si>
    <t>AAACCGCCATCCTCGCCTGGTCCT</t>
  </si>
  <si>
    <t>GTTCATTTCCGCGCCCTTCC</t>
  </si>
  <si>
    <t>TAGTGTTCATTTCCGCGCCCTTCC</t>
  </si>
  <si>
    <t>AAACGGAAGGGCGCGGAAATGAAC</t>
  </si>
  <si>
    <t>PLES_16791</t>
  </si>
  <si>
    <t>ACAAGTGCATGGTTTGGAAA</t>
  </si>
  <si>
    <t>TAGTACAAGTGCATGGTTTGGAAA</t>
  </si>
  <si>
    <t>AAACTTTCCAAACCATGCACTTGT</t>
  </si>
  <si>
    <t>TCGGCCAGTTCGCGGTACAG</t>
  </si>
  <si>
    <t>TAGTTCGGCCAGTTCGCGGTACAG</t>
  </si>
  <si>
    <t>AAACCTGTACCGCGAACTGGCCGA</t>
  </si>
  <si>
    <t>GGCGGTAGGCCAGCAGTTCC</t>
  </si>
  <si>
    <t>TAGTGGCGGTAGGCCAGCAGTTCC</t>
  </si>
  <si>
    <t>AAACGGAACTGCTGGCCTACCGCC</t>
  </si>
  <si>
    <t>TCGCCGGGCAGGTAGTCGCC</t>
  </si>
  <si>
    <t>TAGTTCGCCGGGCAGGTAGTCGCC</t>
  </si>
  <si>
    <t>AAACGGCGACTACCTGCCCGGCGA</t>
  </si>
  <si>
    <t>PLES_16801</t>
  </si>
  <si>
    <t>phnG</t>
  </si>
  <si>
    <t>TCGGAATGCAAGGCGGTCAT</t>
  </si>
  <si>
    <t>TAGTTCGGAATGCAAGGCGGTCAT</t>
  </si>
  <si>
    <t>AAACATGACCGCCTTGCATTCCGA</t>
  </si>
  <si>
    <t>CGCTGTCGTGCGGCGATGGT</t>
  </si>
  <si>
    <t>TAGTCGCTGTCGTGCGGCGATGGT</t>
  </si>
  <si>
    <t>AAACACCATCGCCGCACGACAGCG</t>
  </si>
  <si>
    <t>CAGCTCCTCGCGACGGGCGC</t>
  </si>
  <si>
    <t>TAGTCAGCTCCTCGCGACGGGCGC</t>
  </si>
  <si>
    <t>AAACGCGCCCGTCGCGAGGAGCTG</t>
  </si>
  <si>
    <t>ATCGCGCAGGGCGTCCGCAT</t>
  </si>
  <si>
    <t>TAGTATCGCGCAGGGCGTCCGCAT</t>
  </si>
  <si>
    <t>AAACATGCGGACGCCCTGCGCGAT</t>
  </si>
  <si>
    <t>PLES_16811</t>
  </si>
  <si>
    <t>phnH</t>
  </si>
  <si>
    <t>GCGGCGGTATCCGCCGGGCT</t>
  </si>
  <si>
    <t>TAGTGCGGCGGTATCCGCCGGGCT</t>
  </si>
  <si>
    <t>AAACAGCCCGGCGGATACCGCCGC</t>
  </si>
  <si>
    <t>AGGACCGGGTCCTGGAACGC</t>
  </si>
  <si>
    <t>TAGTAGGACCGGGTCCTGGAACGC</t>
  </si>
  <si>
    <t>AAACGCGTTCCAGGACCCGGTCCT</t>
  </si>
  <si>
    <t>GGAAACTCCGCTGGGCATCC</t>
  </si>
  <si>
    <t>TAGTGGAAACTCCGCTGGGCATCC</t>
  </si>
  <si>
    <t>AAACGGATGCCCAGCGGAGTTTCC</t>
  </si>
  <si>
    <t>CACCAGCCCCGGTTCGGCGA</t>
  </si>
  <si>
    <t>TAGTCACCAGCCCCGGTTCGGCGA</t>
  </si>
  <si>
    <t>AAACTCGCCGAACCGGGGCTGGTG</t>
  </si>
  <si>
    <t>PLES_16821</t>
  </si>
  <si>
    <t>phnI</t>
  </si>
  <si>
    <t>GGCCTTCTCGCCACCCTTGA</t>
  </si>
  <si>
    <t>TAGTGGCCTTCTCGCCACCCTTGA</t>
  </si>
  <si>
    <t>AAACTCAAGGGTGGCGAGAAGGCC</t>
  </si>
  <si>
    <t>CAGGCGATGGGCGTTGTCGA</t>
  </si>
  <si>
    <t>TAGTCAGGCGATGGGCGTTGTCGA</t>
  </si>
  <si>
    <t>AAACTCGACAACGCCCATCGCCTG</t>
  </si>
  <si>
    <t>CCGGCAGCGCGGTATCGCCG</t>
  </si>
  <si>
    <t>TAGTCCGGCAGCGCGGTATCGCCG</t>
  </si>
  <si>
    <t>AAACCGGCGATACCGCGCTGCCGG</t>
  </si>
  <si>
    <t>CGGCCAGCGGCATCTGCTGG</t>
  </si>
  <si>
    <t>TAGTCGGCCAGCGGCATCTGCTGG</t>
  </si>
  <si>
    <t>AAACCCAGCAGATGCCGCTGGCCG</t>
  </si>
  <si>
    <t>PLES_16831</t>
  </si>
  <si>
    <t>phnJ</t>
  </si>
  <si>
    <t>CCGGCGCGGCGCTGGCTTGC</t>
  </si>
  <si>
    <t>TAGTCCGGCGCGGCGCTGGCTTGC</t>
  </si>
  <si>
    <t>AAACGCAAGCCAGCGCCGCGCCGG</t>
  </si>
  <si>
    <t>GCCGCGGCGGATCATGCGCT</t>
  </si>
  <si>
    <t>TAGTGCCGCGGCGGATCATGCGCT</t>
  </si>
  <si>
    <t>AAACAGCGCATGATCCGCCGCGGC</t>
  </si>
  <si>
    <t>GGATCGCCACCGCCTTGAGC</t>
  </si>
  <si>
    <t>TAGTGGATCGCCACCGCCTTGAGC</t>
  </si>
  <si>
    <t>AAACGCTCAAGGCGGTGGCGATCC</t>
  </si>
  <si>
    <t>CCGAAGGGCACCTGGTAGCC</t>
  </si>
  <si>
    <t>TAGTCCGAAGGGCACCTGGTAGCC</t>
  </si>
  <si>
    <t>AAACGGCTACCAGGTGCCCTTCGG</t>
  </si>
  <si>
    <t>PLES_16841</t>
  </si>
  <si>
    <t>CGCGTCGAGGTTCGCATCGA</t>
  </si>
  <si>
    <t>TAGTCGCGTCGAGGTTCGCATCGA</t>
  </si>
  <si>
    <t>AAACTCGATGCGAACCTCGACGCG</t>
  </si>
  <si>
    <t>AGGCCACGCACCGAGAGCAG</t>
  </si>
  <si>
    <t>TAGTAGGCCACGCACCGAGAGCAG</t>
  </si>
  <si>
    <t>AAACCTGCTCTCGGTGCGTGGCCT</t>
  </si>
  <si>
    <t>CCGGCCCGTACAGGCGGGTC</t>
  </si>
  <si>
    <t>TAGTCCGGCCCGTACAGGCGGGTC</t>
  </si>
  <si>
    <t>AAACGACCCGCCTGTACGGGCCGG</t>
  </si>
  <si>
    <t>AGAGATCGAAGTCGACCTCC</t>
  </si>
  <si>
    <t>TAGTAGAGATCGAAGTCGACCTCC</t>
  </si>
  <si>
    <t>AAACGGAGGTCGACTTCGATCTCT</t>
  </si>
  <si>
    <t>PLES_16851</t>
  </si>
  <si>
    <t>TGAAGGTCTTGCTGAGGTCG</t>
  </si>
  <si>
    <t>TAGTTGAAGGTCTTGCTGAGGTCG</t>
  </si>
  <si>
    <t>AAACCGACCTCAGCAAGACCTTCA</t>
  </si>
  <si>
    <t>TACGCCCTGTTGCTGGTGCA</t>
  </si>
  <si>
    <t>TAGTTACGCCCTGTTGCTGGTGCA</t>
  </si>
  <si>
    <t>AAACTGCACCAGCAACAGGGCGTA</t>
  </si>
  <si>
    <t>GAGCACCAGGCATTCGCCGC</t>
  </si>
  <si>
    <t>TAGTGAGCACCAGGCATTCGCCGC</t>
  </si>
  <si>
    <t>AAACGCGGCGAATGCCTGGTGCTC</t>
  </si>
  <si>
    <t>TGCCGGCGCCGGAGCGTCCG</t>
  </si>
  <si>
    <t>TAGTTGCCGGCGCCGGAGCGTCCG</t>
  </si>
  <si>
    <t>AAACCGGACGCTCCGGCGCCGGCA</t>
  </si>
  <si>
    <t>PLES_16861</t>
  </si>
  <si>
    <t>phnM</t>
  </si>
  <si>
    <t>CCCGCTCGGCGCTGACTACC</t>
  </si>
  <si>
    <t>TAGTCCCGCTCGGCGCTGACTACC</t>
  </si>
  <si>
    <t>AAACGGTAGTCAGCGCCGAGCGGG</t>
  </si>
  <si>
    <t>GCTGCGGCCTTCGTCGACCG</t>
  </si>
  <si>
    <t>TAGTGCTGCGGCCTTCGTCGACCG</t>
  </si>
  <si>
    <t>AAACCGGTCGACGAAGGCCGCAGC</t>
  </si>
  <si>
    <t>GTAGTCGCCCCCCAGGTCCT</t>
  </si>
  <si>
    <t>TAGTGTAGTCGCCCCCCAGGTCCT</t>
  </si>
  <si>
    <t>AAACAGGACCTGGGGGGCGACTAC</t>
  </si>
  <si>
    <t>GTGTGCAGCTCGACCAGGCC</t>
  </si>
  <si>
    <t>TAGTGTGTGCAGCTCGACCAGGCC</t>
  </si>
  <si>
    <t>AAACGGCCTGGTCGAGCTGCACAC</t>
  </si>
  <si>
    <t>PLES_16871</t>
  </si>
  <si>
    <t>phnN</t>
  </si>
  <si>
    <t>CTGTCCTTGCCCGAGCCGGA</t>
  </si>
  <si>
    <t>TAGTCTGTCCTTGCCCGAGCCGGA</t>
  </si>
  <si>
    <t>AAACTCCGGCTCGGGCAAGGACAG</t>
  </si>
  <si>
    <t>GCTCGCGCGCGGCCTGCAAC</t>
  </si>
  <si>
    <t>TAGTGCTCGCGCGCGGCCTGCAAC</t>
  </si>
  <si>
    <t>AAACGTTGCAGGCCGCGCGCGAGC</t>
  </si>
  <si>
    <t>ACGGCAGCCGCGCAGCGCCA</t>
  </si>
  <si>
    <t>TAGTACGGCAGCCGCGCAGCGCCA</t>
  </si>
  <si>
    <t>AAACTGGCGCTGCGCGGCTGCCGT</t>
  </si>
  <si>
    <t>GTCCTCCCCCACCGCTTCCG</t>
  </si>
  <si>
    <t>TAGTGTCCTCCCCCACCGCTTCCG</t>
  </si>
  <si>
    <t>AAACCGGAAGCGGTGGGGGAGGAC</t>
  </si>
  <si>
    <t>PLES_16881</t>
  </si>
  <si>
    <t>phnP</t>
  </si>
  <si>
    <t>CGCAACCGTAGACCGGCACC</t>
  </si>
  <si>
    <t>TAGTCGCAACCGTAGACCGGCACC</t>
  </si>
  <si>
    <t>AAACGGTGCCGGTCTACGGTTGCG</t>
  </si>
  <si>
    <t>CGCGGGCGTTGCGACAGGCC</t>
  </si>
  <si>
    <t>TAGTCGCGGGCGTTGCGACAGGCC</t>
  </si>
  <si>
    <t>AAACGGCCTGTCGCAACGCCCGCG</t>
  </si>
  <si>
    <t>ACGGCGACGCAGGCCGGCGT</t>
  </si>
  <si>
    <t>TAGTACGGCGACGCAGGCCGGCGT</t>
  </si>
  <si>
    <t>AAACACGCCGGCCTGCGTCGCCGT</t>
  </si>
  <si>
    <t>CACTCCAGCAGCGCGCTACA</t>
  </si>
  <si>
    <t>TAGTCACTCCAGCAGCGCGCTACA</t>
  </si>
  <si>
    <t>AAACTGTAGCGCGCTGCTGGAGTG</t>
  </si>
  <si>
    <t>PLES_16891</t>
  </si>
  <si>
    <t>AATGACGGCGGATCGTGACA</t>
  </si>
  <si>
    <t>TAGTAATGACGGCGGATCGTGACA</t>
  </si>
  <si>
    <t>AAACTGTCACGATCCGCCGTCATT</t>
  </si>
  <si>
    <t>GCTCAGCGCCAGGATCGCGC</t>
  </si>
  <si>
    <t>TAGTGCTCAGCGCCAGGATCGCGC</t>
  </si>
  <si>
    <t>AAACGCGCGATCCTGGCGCTGAGC</t>
  </si>
  <si>
    <t>GGAGGGTGGCCTCGGGCGGC</t>
  </si>
  <si>
    <t>TAGTGGAGGGTGGCCTCGGGCGGC</t>
  </si>
  <si>
    <t>AAACGCCGCCCGAGGCCACCCTCC</t>
  </si>
  <si>
    <t>GTCCCCAGGCGCACCAGGCG</t>
  </si>
  <si>
    <t>TAGTGTCCCCAGGCGCACCAGGCG</t>
  </si>
  <si>
    <t>AAACCGCCTGGTGCGCCTGGGGAC</t>
  </si>
  <si>
    <t>PLES_16901</t>
  </si>
  <si>
    <t>GGGCGGTCAGCGGCAAAGCC</t>
  </si>
  <si>
    <t>TAGTGGGCGGTCAGCGGCAAAGCC</t>
  </si>
  <si>
    <t>AAACGGCTTTGCCGCTGACCGCCC</t>
  </si>
  <si>
    <t>GACGCCGACCGAAAGGGCCA</t>
  </si>
  <si>
    <t>TAGTGACGCCGACCGAAAGGGCCA</t>
  </si>
  <si>
    <t>AAACTGGCCCTTTCGGTCGGCGTC</t>
  </si>
  <si>
    <t>TCGCTCAGCGGAAGCTTCGC</t>
  </si>
  <si>
    <t>TAGTTCGCTCAGCGGAAGCTTCGC</t>
  </si>
  <si>
    <t>AAACGCGAAGCTTCCGCTGAGCGA</t>
  </si>
  <si>
    <t>TCAGTGGCGCCGAGGTTCCG</t>
  </si>
  <si>
    <t>TAGTTCAGTGGCGCCGAGGTTCCG</t>
  </si>
  <si>
    <t>AAACCGGAACCTCGGCGCCACTGA</t>
  </si>
  <si>
    <t>PLES_16911</t>
  </si>
  <si>
    <t>AAAGAAGTCCGGTGCCGACC</t>
  </si>
  <si>
    <t>TAGTAAAGAAGTCCGGTGCCGACC</t>
  </si>
  <si>
    <t>AAACGGTCGGCACCGGACTTCTTT</t>
  </si>
  <si>
    <t>GAAGACTACGAGAGCCAGCA</t>
  </si>
  <si>
    <t>TAGTGAAGACTACGAGAGCCAGCA</t>
  </si>
  <si>
    <t>AAACTGCTGGCTCTCGTAGTCTTC</t>
  </si>
  <si>
    <t>CGTCGCCCAGTGCGCTGTTC</t>
  </si>
  <si>
    <t>TAGTCGTCGCCCAGTGCGCTGTTC</t>
  </si>
  <si>
    <t>AAACGAACAGCGCACTGGGCGACG</t>
  </si>
  <si>
    <t>GCGTTGCTGTCCAGCACTAC</t>
  </si>
  <si>
    <t>TAGTGCGTTGCTGTCCAGCACTAC</t>
  </si>
  <si>
    <t>AAACGTAGTGCTGGACAGCAACGC</t>
  </si>
  <si>
    <t>PLES_16921</t>
  </si>
  <si>
    <t>GCGTGTCCCGGTAGCTCAAT</t>
  </si>
  <si>
    <t>TAGTGCGTGTCCCGGTAGCTCAAT</t>
  </si>
  <si>
    <t>AAACATTGAGCTACCGGGACACGC</t>
  </si>
  <si>
    <t>GGCGCACCGCTCGCCATGTC</t>
  </si>
  <si>
    <t>TAGTGGCGCACCGCTCGCCATGTC</t>
  </si>
  <si>
    <t>AAACGACATGGCGAGCGGTGCGCC</t>
  </si>
  <si>
    <t>GTTAACATGCCGCCCGGACG</t>
  </si>
  <si>
    <t>TAGTGTTAACATGCCGCCCGGACG</t>
  </si>
  <si>
    <t>AAACCGTCCGGGCGGCATGTTAAC</t>
  </si>
  <si>
    <t>ATGCGCAGCCTTGGTGGCAG</t>
  </si>
  <si>
    <t>TAGTATGCGCAGCCTTGGTGGCAG</t>
  </si>
  <si>
    <t>AAACCTGCCACCAAGGCTGCGCAT</t>
  </si>
  <si>
    <t>PLES_16931</t>
  </si>
  <si>
    <t>AAGTTCAGCATTAGCGCTCT</t>
  </si>
  <si>
    <t>TAGTAAGTTCAGCATTAGCGCTCT</t>
  </si>
  <si>
    <t>AAACAGAGCGCTAATGCTGAACTT</t>
  </si>
  <si>
    <t>AAGAAGGCTGTAGGTTCCCC</t>
  </si>
  <si>
    <t>TAGTAAGAAGGCTGTAGGTTCCCC</t>
  </si>
  <si>
    <t>AAACGGGGAACCTACAGCCTTCTT</t>
  </si>
  <si>
    <t>TGGCACGCCGCCGCATAGGA</t>
  </si>
  <si>
    <t>TAGTTGGCACGCCGCCGCATAGGA</t>
  </si>
  <si>
    <t>AAACTCCTATGCGGCGGCGTGCCA</t>
  </si>
  <si>
    <t>ATGTATTATCGAAGTAGTAC</t>
  </si>
  <si>
    <t>TAGTATGTATTATCGAAGTAGTAC</t>
  </si>
  <si>
    <t>AAACGTACTACTTCGATAATACAT</t>
  </si>
  <si>
    <t>PLES_16941</t>
  </si>
  <si>
    <t>CAGGGCGAGGGCGCAGGCCA</t>
  </si>
  <si>
    <t>TAGTCAGGGCGAGGGCGCAGGCCA</t>
  </si>
  <si>
    <t>AAACTGGCCTGCGCCCTCGCCCTG</t>
  </si>
  <si>
    <t>TCCAAGCGTATTCAAGCCGC</t>
  </si>
  <si>
    <t>TAGTTCCAAGCGTATTCAAGCCGC</t>
  </si>
  <si>
    <t>AAACGCGGCTTGAATACGCTTGGA</t>
  </si>
  <si>
    <t>GTGCATTACAGGATTTTGGC</t>
  </si>
  <si>
    <t>TAGTGTGCATTACAGGATTTTGGC</t>
  </si>
  <si>
    <t>AAACGCCAAAATCCTGTAATGCAC</t>
  </si>
  <si>
    <t>ATGCCAAGCCATCAGGATCT</t>
  </si>
  <si>
    <t>TAGTATGCCAAGCCATCAGGATCT</t>
  </si>
  <si>
    <t>AAACAGATCCTGATGGCTTGGCAT</t>
  </si>
  <si>
    <t>PLES_16951</t>
  </si>
  <si>
    <t>CCCGCTCCAACCGGTTGATC</t>
  </si>
  <si>
    <t>TAGTCCCGCTCCAACCGGTTGATC</t>
  </si>
  <si>
    <t>AAACGATCAACCGGTTGGAGCGGG</t>
  </si>
  <si>
    <t>PLES_16961</t>
  </si>
  <si>
    <t>GCCCAGAATGCTGCGGCTGC</t>
  </si>
  <si>
    <t>TAGTGCCCAGAATGCTGCGGCTGC</t>
  </si>
  <si>
    <t>AAACGCAGCCGCAGCATTCTGGGC</t>
  </si>
  <si>
    <t>AGCCCGGTTGCTTGCTAACC</t>
  </si>
  <si>
    <t>TAGTAGCCCGGTTGCTTGCTAACC</t>
  </si>
  <si>
    <t>AAACGGTTAGCAAGCAACCGGGCT</t>
  </si>
  <si>
    <t>CTCAACCGTGGCCTGTTTGT</t>
  </si>
  <si>
    <t>TAGTCTCAACCGTGGCCTGTTTGT</t>
  </si>
  <si>
    <t>AAACACAAACAGGCCACGGTTGAG</t>
  </si>
  <si>
    <t>CCGCGGCCAGGTAGTGCCAA</t>
  </si>
  <si>
    <t>TAGTCCGCGGCCAGGTAGTGCCAA</t>
  </si>
  <si>
    <t>AAACTTGGCACTACCTGGCCGCGG</t>
  </si>
  <si>
    <t>PLES_16971</t>
  </si>
  <si>
    <t>ACCGGTGAGCATCGCGTACA</t>
  </si>
  <si>
    <t>TAGTACCGGTGAGCATCGCGTACA</t>
  </si>
  <si>
    <t>AAACTGTACGCGATGCTCACCGGT</t>
  </si>
  <si>
    <t>AGCCACTGCAAATATGAGCA</t>
  </si>
  <si>
    <t>TAGTAGCCACTGCAAATATGAGCA</t>
  </si>
  <si>
    <t>AAACTGCTCATATTTGCAGTGGCT</t>
  </si>
  <si>
    <t>CATAGCGACCGAGGGGTGTA</t>
  </si>
  <si>
    <t>TAGTCATAGCGACCGAGGGGTGTA</t>
  </si>
  <si>
    <t>AAACTACACCCCTCGGTCGCTATG</t>
  </si>
  <si>
    <t>AGACCTAGCCCCCAGGTGAT</t>
  </si>
  <si>
    <t>TAGTAGACCTAGCCCCCAGGTGAT</t>
  </si>
  <si>
    <t>AAACATCACCTGGGGGCTAGGTCT</t>
  </si>
  <si>
    <t>PLES_16981</t>
  </si>
  <si>
    <t>amiE</t>
  </si>
  <si>
    <t>GAAATATCGCCGTGACGCAT</t>
  </si>
  <si>
    <t>TAGTGAAATATCGCCGTGACGCAT</t>
  </si>
  <si>
    <t>AAACATGCGTCACGGCGATATTTC</t>
  </si>
  <si>
    <t>TCCGACGGTGTCGTTGCTGC</t>
  </si>
  <si>
    <t>TAGTTCCGACGGTGTCGTTGCTGC</t>
  </si>
  <si>
    <t>AAACGCAGCAACGACACCGTCGGA</t>
  </si>
  <si>
    <t>TCCGCCGCGGTGTGCAGGCG</t>
  </si>
  <si>
    <t>TAGTTCCGCCGCGGTGTGCAGGCG</t>
  </si>
  <si>
    <t>AAACCGCCTGCACACCGCGGCGGA</t>
  </si>
  <si>
    <t>CGATCTTCCGGGCGTTGTCC</t>
  </si>
  <si>
    <t>TAGTCGATCTTCCGGGCGTTGTCC</t>
  </si>
  <si>
    <t>AAACGGACAACGCCCGGAAGATCG</t>
  </si>
  <si>
    <t>PLES_16991</t>
  </si>
  <si>
    <t>CATGTCGCTCAGAAAAGGCA</t>
  </si>
  <si>
    <t>TAGTCATGTCGCTCAGAAAAGGCA</t>
  </si>
  <si>
    <t>AAACTGCCTTTTCTGAGCGACATG</t>
  </si>
  <si>
    <t>CGTCCTGCTGCCGGCGGGAC</t>
  </si>
  <si>
    <t>TAGTCGTCCTGCTGCCGGCGGGAC</t>
  </si>
  <si>
    <t>AAACGTCCCGCCGGCAGCAGGACG</t>
  </si>
  <si>
    <t>GGCAAGATTCTCCCGCGCCA</t>
  </si>
  <si>
    <t>TAGTGGCAAGATTCTCCCGCGCCA</t>
  </si>
  <si>
    <t>AAACTGGCGCGGGAGAATCTTGCC</t>
  </si>
  <si>
    <t>GGCCTGGAGCAGACTTGCCT</t>
  </si>
  <si>
    <t>TAGTGGCCTGGAGCAGACTTGCCT</t>
  </si>
  <si>
    <t>AAACAGGCAAGTCTGCTCCAGGCC</t>
  </si>
  <si>
    <t>PLES_17001</t>
  </si>
  <si>
    <t>amiC</t>
  </si>
  <si>
    <t>ATCGGCGGTGACGCCGGTTT</t>
  </si>
  <si>
    <t>TAGTATCGGCGGTGACGCCGGTTT</t>
  </si>
  <si>
    <t>AAACAAACCGGCGTCACCGCCGAT</t>
  </si>
  <si>
    <t>GACCGCCGACGCCGCCCTCG</t>
  </si>
  <si>
    <t>TAGTGACCGCCGACGCCGCCCTCG</t>
  </si>
  <si>
    <t>AAACCGAGGGCGGCGTCGGCGGTC</t>
  </si>
  <si>
    <t>CCTGGGACAGCGTTTCGATC</t>
  </si>
  <si>
    <t>TAGTCCTGGGACAGCGTTTCGATC</t>
  </si>
  <si>
    <t>AAACGATCGAAACGCTGTCCCAGG</t>
  </si>
  <si>
    <t>AGCGGTCCGGGTCGCCGCCG</t>
  </si>
  <si>
    <t>TAGTAGCGGTCCGGGTCGCCGCCG</t>
  </si>
  <si>
    <t>AAACCGGCGGCGACCCGGACCGCT</t>
  </si>
  <si>
    <t>PLES_17011</t>
  </si>
  <si>
    <t>amiR</t>
  </si>
  <si>
    <t>CAGGCTGCCGAGCAGCGAGT</t>
  </si>
  <si>
    <t>TAGTCAGGCTGCCGAGCAGCGAGT</t>
  </si>
  <si>
    <t>AAACACTCGCTGCTCGGCAGCCTG</t>
  </si>
  <si>
    <t>CGTCGCTGACCTCTCCCGGC</t>
  </si>
  <si>
    <t>TAGTCGTCGCTGACCTCTCCCGGC</t>
  </si>
  <si>
    <t>AAACGCCGGGAGAGGTCAGCGACG</t>
  </si>
  <si>
    <t>GCGGATCAGCTGCAAGACCA</t>
  </si>
  <si>
    <t>TAGTGCGGATCAGCTGCAAGACCA</t>
  </si>
  <si>
    <t>AAACTGGTCTTGCAGCTGATCCGC</t>
  </si>
  <si>
    <t>CTTCCGGCGGCGGCCAGCAC</t>
  </si>
  <si>
    <t>TAGTCTTCCGGCGGCGGCCAGCAC</t>
  </si>
  <si>
    <t>AAACGTGCTGGCCGCCGCCGGAAG</t>
  </si>
  <si>
    <t>PLES_17021</t>
  </si>
  <si>
    <t>GATCTTGCCCAGCAACCAGA</t>
  </si>
  <si>
    <t>TAGTGATCTTGCCCAGCAACCAGA</t>
  </si>
  <si>
    <t>AAACTCTGGTTGCTGGGCAAGATC</t>
  </si>
  <si>
    <t>GATCAGGTAGAACGCGACGC</t>
  </si>
  <si>
    <t>TAGTGATCAGGTAGAACGCGACGC</t>
  </si>
  <si>
    <t>AAACGCGTCGCGTTCTACCTGATC</t>
  </si>
  <si>
    <t>CGAGCCCTGCCCGGCTGCTG</t>
  </si>
  <si>
    <t>TAGTCGAGCCCTGCCCGGCTGCTG</t>
  </si>
  <si>
    <t>AAACCAGCAGCCGGGCAGGGCTCG</t>
  </si>
  <si>
    <t>GAATAGCAGGGTTAGCGCTC</t>
  </si>
  <si>
    <t>TAGTGAATAGCAGGGTTAGCGCTC</t>
  </si>
  <si>
    <t>AAACGAGCGCTAACCCTGCTATTC</t>
  </si>
  <si>
    <t>PLES_17031</t>
  </si>
  <si>
    <t>lecB</t>
  </si>
  <si>
    <t>GAACACTCCTTGTGTTGCCA</t>
  </si>
  <si>
    <t>TAGTGAACACTCCTTGTGTTGCCA</t>
  </si>
  <si>
    <t>AAACTGGCAACACAAGGAGTGTTC</t>
  </si>
  <si>
    <t>GAACCGGGTGTTGGCGGGAA</t>
  </si>
  <si>
    <t>TAGTGAACCGGGTGTTGGCGGGAA</t>
  </si>
  <si>
    <t>AAACTTCCCGCCAACACCCGGTTC</t>
  </si>
  <si>
    <t>TCCGGACGAGTTGGCGAAGG</t>
  </si>
  <si>
    <t>TAGTTCCGGACGAGTTGGCGAAGG</t>
  </si>
  <si>
    <t>AAACCCTTCGCCAACTCGTCCGGA</t>
  </si>
  <si>
    <t>GACCAGCACGTTCACCGTCT</t>
  </si>
  <si>
    <t>TAGTGACCAGCACGTTCACCGTCT</t>
  </si>
  <si>
    <t>AAACAGACGGTGAACGTGCTGGTC</t>
  </si>
  <si>
    <t>PLES_17041</t>
  </si>
  <si>
    <t>AATCGTTGATCGGGAGTCAT</t>
  </si>
  <si>
    <t>TAGTAATCGTTGATCGGGAGTCAT</t>
  </si>
  <si>
    <t>AAACATGACTCCCGATCAACGATT</t>
  </si>
  <si>
    <t>GATAGCGACTTGAACCCAAC</t>
  </si>
  <si>
    <t>TAGTGATAGCGACTTGAACCCAAC</t>
  </si>
  <si>
    <t>AAACGTTGGGTTCAAGTCGCTATC</t>
  </si>
  <si>
    <t>GGTGAGCGGCATCCACAGGT</t>
  </si>
  <si>
    <t>TAGTGGTGAGCGGCATCCACAGGT</t>
  </si>
  <si>
    <t>AAACACCTGTGGATGCCGCTCACC</t>
  </si>
  <si>
    <t>CCGGGTCAACTGGGCCTGCG</t>
  </si>
  <si>
    <t>TAGTCCGGGTCAACTGGGCCTGCG</t>
  </si>
  <si>
    <t>AAACCGCAGGCCCAGTTGACCCGG</t>
  </si>
  <si>
    <t>PLES_17051</t>
  </si>
  <si>
    <t>GCACTGACGCAGGTCGTTGG</t>
  </si>
  <si>
    <t>TAGTGCACTGACGCAGGTCGTTGG</t>
  </si>
  <si>
    <t>AAACCCAACGACCTGCGTCAGTGC</t>
  </si>
  <si>
    <t>CTTGCAGACGAAGAACCCCA</t>
  </si>
  <si>
    <t>TAGTCTTGCAGACGAAGAACCCCA</t>
  </si>
  <si>
    <t>AAACTGGGGTTCTTCGTCTGCAAG</t>
  </si>
  <si>
    <t>TCAGGCCGAGCAGCAGCATC</t>
  </si>
  <si>
    <t>TAGTTCAGGCCGAGCAGCAGCATC</t>
  </si>
  <si>
    <t>AAACGATGCTGCTGCTCGGCCTGA</t>
  </si>
  <si>
    <t>ACGATGTGCAGGTTGATCAC</t>
  </si>
  <si>
    <t>TAGTACGATGTGCAGGTTGATCAC</t>
  </si>
  <si>
    <t>AAACGTGATCAACCTGCACATCGT</t>
  </si>
  <si>
    <t>PLES_17061</t>
  </si>
  <si>
    <t>ATGCCGCTGCCGAGCCAGGC</t>
  </si>
  <si>
    <t>TAGTATGCCGCTGCCGAGCCAGGC</t>
  </si>
  <si>
    <t>AAACGCCTGGCTCGGCAGCGGCAT</t>
  </si>
  <si>
    <t>CAGAGCAGCACGAAGAGCAG</t>
  </si>
  <si>
    <t>TAGTCAGAGCAGCACGAAGAGCAG</t>
  </si>
  <si>
    <t>AAACCTGCTCTTCGTGCTGCTCTG</t>
  </si>
  <si>
    <t>GGCGTACGGCAGGCCGAACT</t>
  </si>
  <si>
    <t>TAGTGGCGTACGGCAGGCCGAACT</t>
  </si>
  <si>
    <t>AAACAGTTCGGCCTGCCGTACGCC</t>
  </si>
  <si>
    <t>GGCCAGGAAGGTGAAGGGCT</t>
  </si>
  <si>
    <t>TAGTGGCCAGGAAGGTGAAGGGCT</t>
  </si>
  <si>
    <t>AAACAGCCCTTCACCTTCCTGGCC</t>
  </si>
  <si>
    <t>PLES_17071</t>
  </si>
  <si>
    <t>dsdA</t>
  </si>
  <si>
    <t>TTGGATGTTCCGAGAATCAA</t>
  </si>
  <si>
    <t>TAGTTTGGATGTTCCGAGAATCAA</t>
  </si>
  <si>
    <t>AAACTTGATTCTCGGAACATCCAA</t>
  </si>
  <si>
    <t>CGGGAATTCGACGAGCCAGT</t>
  </si>
  <si>
    <t>TAGTCGGGAATTCGACGAGCCAGT</t>
  </si>
  <si>
    <t>AAACACTGGCTCGTCGAATTCCCG</t>
  </si>
  <si>
    <t>CGGACGCAGGGCGATGAGGT</t>
  </si>
  <si>
    <t>TAGTCGGACGCAGGGCGATGAGGT</t>
  </si>
  <si>
    <t>AAACACCTCATCGCCCTGCGTCCG</t>
  </si>
  <si>
    <t>GCCGGGTTGAACCACTCGCT</t>
  </si>
  <si>
    <t>TAGTGCCGGGTTGAACCACTCGCT</t>
  </si>
  <si>
    <t>AAACAGCGAGTGGTTCAACCCGGC</t>
  </si>
  <si>
    <t>PLES_17081</t>
  </si>
  <si>
    <t>GCTGCAGGCGCCGGCCGCTG</t>
  </si>
  <si>
    <t>TAGTGCTGCAGGCGCCGGCCGCTG</t>
  </si>
  <si>
    <t>AAACCAGCGGCCGGCGCCTGCAGC</t>
  </si>
  <si>
    <t>GCATTGCAGCAGCACGCCAC</t>
  </si>
  <si>
    <t>TAGTGCATTGCAGCAGCACGCCAC</t>
  </si>
  <si>
    <t>AAACGTGGCGTGCTGCTGCAATGC</t>
  </si>
  <si>
    <t>TGCCATAGAAGCGCGCCGGC</t>
  </si>
  <si>
    <t>TAGTTGCCATAGAAGCGCGCCGGC</t>
  </si>
  <si>
    <t>AAACGCCGGCGCGCTTCTATGGCA</t>
  </si>
  <si>
    <t>GCGATGGACCTGGGTCGGCT</t>
  </si>
  <si>
    <t>TAGTGCGATGGACCTGGGTCGGCT</t>
  </si>
  <si>
    <t>AAACAGCCGACCCAGGTCCATCGC</t>
  </si>
  <si>
    <t>PLES_17091</t>
  </si>
  <si>
    <t>GAGAAGAAAATCCGCCGCAT</t>
  </si>
  <si>
    <t>TAGTGAGAAGAAAATCCGCCGCAT</t>
  </si>
  <si>
    <t>AAACATGCGGCGGATTTTCTTCTC</t>
  </si>
  <si>
    <t>GGAGCCGGTGAGCATCAGCA</t>
  </si>
  <si>
    <t>TAGTGGAGCCGGTGAGCATCAGCA</t>
  </si>
  <si>
    <t>AAACTGCTGATGCTCACCGGCTCC</t>
  </si>
  <si>
    <t>CAGGTAGGTGCTGAGCAGGC</t>
  </si>
  <si>
    <t>TAGTCAGGTAGGTGCTGAGCAGGC</t>
  </si>
  <si>
    <t>AAACGCCTGCTCAGCACCTACCTG</t>
  </si>
  <si>
    <t>CGTCGACCTTGTCCGCCGCC</t>
  </si>
  <si>
    <t>TAGTCGTCGACCTTGTCCGCCGCC</t>
  </si>
  <si>
    <t>AAACGGCGGCGGACAAGGTCGACG</t>
  </si>
  <si>
    <t>PLES_17101</t>
  </si>
  <si>
    <t>ATCAGGTGAAGGGAAAGCGT</t>
  </si>
  <si>
    <t>TAGTATCAGGTGAAGGGAAAGCGT</t>
  </si>
  <si>
    <t>AAACACGCTTTCCCTTCACCTGAT</t>
  </si>
  <si>
    <t>ATCTTCGGCCGCCGCTGCCC</t>
  </si>
  <si>
    <t>TAGTATCTTCGGCCGCCGCTGCCC</t>
  </si>
  <si>
    <t>AAACGGGCAGCGGCGGCCGAAGAT</t>
  </si>
  <si>
    <t>GCTCTCCTCGCCGATGGCCT</t>
  </si>
  <si>
    <t>TAGTGCTCTCCTCGCCGATGGCCT</t>
  </si>
  <si>
    <t>AAACAGGCCATCGGCGAGGAGAGC</t>
  </si>
  <si>
    <t>AACCGCGATCGGGCAGGCGC</t>
  </si>
  <si>
    <t>TAGTAACCGCGATCGGGCAGGCGC</t>
  </si>
  <si>
    <t>AAACGCGCCTGCCCGATCGCGGTT</t>
  </si>
  <si>
    <t>PLES_17111</t>
  </si>
  <si>
    <t>GCACCTTCAATGCTCTCCTG</t>
  </si>
  <si>
    <t>TAGTGCACCTTCAATGCTCTCCTG</t>
  </si>
  <si>
    <t>AAACCAGGAGAGCATTGAAGGTGC</t>
  </si>
  <si>
    <t>GCTTCTTCGACGAACGGGTT</t>
  </si>
  <si>
    <t>TAGTGCTTCTTCGACGAACGGGTT</t>
  </si>
  <si>
    <t>AAACAACCCGTTCGTCGAAGAAGC</t>
  </si>
  <si>
    <t>TTGAGCACCTTCGGGGGTTG</t>
  </si>
  <si>
    <t>TAGTTTGAGCACCTTCGGGGGTTG</t>
  </si>
  <si>
    <t>AAACCAACCCCCGAAGGTGCTCAA</t>
  </si>
  <si>
    <t>GTTGGCCTGGATTTCCACGG</t>
  </si>
  <si>
    <t>TAGTGTTGGCCTGGATTTCCACGG</t>
  </si>
  <si>
    <t>AAACCCGTGGAAATCCAGGCCAAC</t>
  </si>
  <si>
    <t>PLES_17121</t>
  </si>
  <si>
    <t>flgN</t>
  </si>
  <si>
    <t>TCGAGCAGGGTAGGGGAGTC</t>
  </si>
  <si>
    <t>TAGTTCGAGCAGGGTAGGGGAGTC</t>
  </si>
  <si>
    <t>AAACGACTCCCCTACCCTGCTCGA</t>
  </si>
  <si>
    <t>GCTGGCGTGGCCGATATCCT</t>
  </si>
  <si>
    <t>TAGTGCTGGCGTGGCCGATATCCT</t>
  </si>
  <si>
    <t>AAACAGGATATCGGCCACGCCAGC</t>
  </si>
  <si>
    <t>CGTCGACCAACTGCAGGAGT</t>
  </si>
  <si>
    <t>TAGTCGTCGACCAACTGCAGGAGT</t>
  </si>
  <si>
    <t>AAACACTCCTGCAGTTGGTCGACG</t>
  </si>
  <si>
    <t>CCGGCAGCTCGCGCCGTTCC</t>
  </si>
  <si>
    <t>TAGTCCGGCAGCTCGCGCCGTTCC</t>
  </si>
  <si>
    <t>AAACGGAACGGCGCGAGCTGCCGG</t>
  </si>
  <si>
    <t>PLES_17131</t>
  </si>
  <si>
    <t>flgM</t>
  </si>
  <si>
    <t>GCGTGCTGCCGGGATTCAGC</t>
  </si>
  <si>
    <t>TAGTGCGTGCTGCCGGGATTCAGC</t>
  </si>
  <si>
    <t>AAACGCTGAATCCCGGCAGCACGC</t>
  </si>
  <si>
    <t>CCGGTACGGCCGGTGGTGGC</t>
  </si>
  <si>
    <t>TAGTCCGGTACGGCCGGTGGTGGC</t>
  </si>
  <si>
    <t>AAACGCCACCACCGGCCGTACCGG</t>
  </si>
  <si>
    <t>GGCGTCGGGGCGACCTGCGG</t>
  </si>
  <si>
    <t>TAGTGGCGTCGGGGCGACCTGCGG</t>
  </si>
  <si>
    <t>AAACCCGCAGGTCGCCCCGACGCC</t>
  </si>
  <si>
    <t>GCCTGCCTTGTCGGCGCCAG</t>
  </si>
  <si>
    <t>TAGTGCCTGCCTTGTCGGCGCCAG</t>
  </si>
  <si>
    <t>AAACCTGGCGCCGACAAGGCAGGC</t>
  </si>
  <si>
    <t>PLES_17141</t>
  </si>
  <si>
    <t>flgA</t>
  </si>
  <si>
    <t>GGCTGTTGTTAGCCGCGCAC</t>
  </si>
  <si>
    <t>TAGTGGCTGTTGTTAGCCGCGCAC</t>
  </si>
  <si>
    <t>AAACGTGCGCGGCTAACAACAGCC</t>
  </si>
  <si>
    <t>GAGCGGTAAAACCCTGGGCC</t>
  </si>
  <si>
    <t>TAGTGAGCGGTAAAACCCTGGGCC</t>
  </si>
  <si>
    <t>AAACGGCCCAGGGTTTTACCGCTC</t>
  </si>
  <si>
    <t>GTGGAGCCGATAAGTACCTC</t>
  </si>
  <si>
    <t>TAGTGTGGAGCCGATAAGTACCTC</t>
  </si>
  <si>
    <t>AAACGAGGTACTTATCGGCTCCAC</t>
  </si>
  <si>
    <t>CTTGAATTCAAGAAACCCCT</t>
  </si>
  <si>
    <t>TAGTCTTGAATTCAAGAAACCCCT</t>
  </si>
  <si>
    <t>AAACAGGGGTTTCTTGAATTCAAG</t>
  </si>
  <si>
    <t>PLES_17151</t>
  </si>
  <si>
    <t>GAATCCAAAACACCGGCCAT</t>
  </si>
  <si>
    <t>TAGTGAATCCAAAACACCGGCCAT</t>
  </si>
  <si>
    <t>AAACATGGCCGGTGTTTTGGATTC</t>
  </si>
  <si>
    <t>GTCCGACCAACTGCGTACGC</t>
  </si>
  <si>
    <t>TAGTGTCCGACCAACTGCGTACGC</t>
  </si>
  <si>
    <t>AAACGCGTACGCAGTTGGTCGGAC</t>
  </si>
  <si>
    <t>GGAACAGAAGCAGCTCCAGA</t>
  </si>
  <si>
    <t>TAGTGGAACAGAAGCAGCTCCAGA</t>
  </si>
  <si>
    <t>AAACTCTGGAGCTGCTTCTGTTCC</t>
  </si>
  <si>
    <t>AGAGCTGGTTGCCGTCCAGG</t>
  </si>
  <si>
    <t>TAGTAGAGCTGGTTGCCGTCCAGG</t>
  </si>
  <si>
    <t>AAACCCTGGACGGCAACCAGCTCT</t>
  </si>
  <si>
    <t>PLES_17161</t>
  </si>
  <si>
    <t>CAATGCCGCAGGTCTTCTCG</t>
  </si>
  <si>
    <t>TAGTCAATGCCGCAGGTCTTCTCG</t>
  </si>
  <si>
    <t>AAACCGAGAAGACCTGCGGCATTG</t>
  </si>
  <si>
    <t>TGTTCAGCCGGCTCGAGACC</t>
  </si>
  <si>
    <t>TAGTTGTTCAGCCGGCTCGAGACC</t>
  </si>
  <si>
    <t>AAACGGTCTCGAGCCGGCTGAACA</t>
  </si>
  <si>
    <t>TGCGCTGCACCAGCTCTCCC</t>
  </si>
  <si>
    <t>TAGTTGCGCTGCACCAGCTCTCCC</t>
  </si>
  <si>
    <t>AAACGGGAGAGCTGGTGCAGCGCA</t>
  </si>
  <si>
    <t>GCAGGCCGCCGCGCTGGGTC</t>
  </si>
  <si>
    <t>TAGTGCAGGCCGCCGCGCTGGGTC</t>
  </si>
  <si>
    <t>AAACGACCCAGCGCGGCGGCCTGC</t>
  </si>
  <si>
    <t>PLES_17171</t>
  </si>
  <si>
    <t>GGGCAGCGCAGTGATGGCCA</t>
  </si>
  <si>
    <t>TAGTGGGCAGCGCAGTGATGGCCA</t>
  </si>
  <si>
    <t>AAACTGGCCATCACTGCGCTGCCC</t>
  </si>
  <si>
    <t>AACTCTTGCCCATCGGCCGA</t>
  </si>
  <si>
    <t>TAGTAACTCTTGCCCATCGGCCGA</t>
  </si>
  <si>
    <t>AAACTCGGCCGATGGGCAAGAGTT</t>
  </si>
  <si>
    <t>GAAGCGCCCCTGGATCTGGA</t>
  </si>
  <si>
    <t>TAGTGAAGCGCCCCTGGATCTGGA</t>
  </si>
  <si>
    <t>AAACTCCAGATCCAGGGGCGCTTC</t>
  </si>
  <si>
    <t>GGCGTCGCGGAAATCCTGAT</t>
  </si>
  <si>
    <t>TAGTGGCGTCGCGGAAATCCTGAT</t>
  </si>
  <si>
    <t>AAACATCAGGATTTCCGCGACGCC</t>
  </si>
  <si>
    <t>PLES_17181</t>
  </si>
  <si>
    <t>CTCTCGATCCGCGCCGCCGG</t>
  </si>
  <si>
    <t>TAGTCTCTCGATCCGCGCCGCCGG</t>
  </si>
  <si>
    <t>AAACCCGGCGGCGCGGATCGAGAG</t>
  </si>
  <si>
    <t>CCTCGGCGATGAGAATCGTC</t>
  </si>
  <si>
    <t>TAGTCCTCGGCGATGAGAATCGTC</t>
  </si>
  <si>
    <t>AAACGACGATTCTCATCGCCGAGG</t>
  </si>
  <si>
    <t>GGTCGACAGCAGCAGGCGGT</t>
  </si>
  <si>
    <t>TAGTGGTCGACAGCAGCAGGCGGT</t>
  </si>
  <si>
    <t>AAACACCGCCTGCTGCTGTCGACC</t>
  </si>
  <si>
    <t>ATGCCCCTGGCGGCTGACGA</t>
  </si>
  <si>
    <t>TAGTATGCCCCTGGCGGCTGACGA</t>
  </si>
  <si>
    <t>AAACTCGTCAGCCGCCAGGGGCAT</t>
  </si>
  <si>
    <t>PLES_17191</t>
  </si>
  <si>
    <t>ACGATCATCGAGATGCGGCG</t>
  </si>
  <si>
    <t>TAGTACGATCATCGAGATGCGGCG</t>
  </si>
  <si>
    <t>AAACCGCCGCATCTCGATGATCGT</t>
  </si>
  <si>
    <t>ACGAAGGTATCCAGCAGGAC</t>
  </si>
  <si>
    <t>TAGTACGAAGGTATCCAGCAGGAC</t>
  </si>
  <si>
    <t>AAACGTCCTGCTGGATACCTTCGT</t>
  </si>
  <si>
    <t>GGGCGGCATGCAGGCTGCGC</t>
  </si>
  <si>
    <t>TAGTGGGCGGCATGCAGGCTGCGC</t>
  </si>
  <si>
    <t>AAACGCGCAGCCTGCATGCCGCCC</t>
  </si>
  <si>
    <t>CCGCAAAGCCTGGGCATCGC</t>
  </si>
  <si>
    <t>TAGTCCGCAAAGCCTGGGCATCGC</t>
  </si>
  <si>
    <t>AAACGCGATGCCCAGGCTTTGCGG</t>
  </si>
  <si>
    <t>PLES_17201</t>
  </si>
  <si>
    <t>recQ</t>
  </si>
  <si>
    <t>AACGTCTTTGAGGATGCGTA</t>
  </si>
  <si>
    <t>TAGTAACGTCTTTGAGGATGCGTA</t>
  </si>
  <si>
    <t>AAACTACGCATCCTCAAAGACGTT</t>
  </si>
  <si>
    <t>CCGTGCCTGGTTGCCACGGA</t>
  </si>
  <si>
    <t>TAGTCCGTGCCTGGTTGCCACGGA</t>
  </si>
  <si>
    <t>AAACTCCGTGGCAACCAGGCACGG</t>
  </si>
  <si>
    <t>AGGGACTTGCCACCGCCGGT</t>
  </si>
  <si>
    <t>TAGTAGGGACTTGCCACCGCCGGT</t>
  </si>
  <si>
    <t>AAACACCGGCGGTGGCAAGTCCCT</t>
  </si>
  <si>
    <t>GCGCCGGGACCTGGAAACAC</t>
  </si>
  <si>
    <t>TAGTGCGCCGGGACCTGGAAACAC</t>
  </si>
  <si>
    <t>AAACGTGTTTCCAGGTCCCGGCGC</t>
  </si>
  <si>
    <t>PLES_17211</t>
  </si>
  <si>
    <t>TGGAACGGGAGTCGTCCAAC</t>
  </si>
  <si>
    <t>TAGTTGGAACGGGAGTCGTCCAAC</t>
  </si>
  <si>
    <t>AAACGTTGGACGACTCCCGTTCCA</t>
  </si>
  <si>
    <t>CAATTGGTCGGCATAGAGAT</t>
  </si>
  <si>
    <t>TAGTCAATTGGTCGGCATAGAGAT</t>
  </si>
  <si>
    <t>AAACATCTCTATGCCGACCAATTG</t>
  </si>
  <si>
    <t>AACGCAGACCGCGGAAACCG</t>
  </si>
  <si>
    <t>TAGTAACGCAGACCGCGGAAACCG</t>
  </si>
  <si>
    <t>AAACCGGTTTCCGCGGTCTGCGTT</t>
  </si>
  <si>
    <t>AGTCACGCTCCAGTTCGGGA</t>
  </si>
  <si>
    <t>TAGTAGTCACGCTCCAGTTCGGGA</t>
  </si>
  <si>
    <t>AAACTCCCGAACTGGAGCGTGACT</t>
  </si>
  <si>
    <t>PLES_17221</t>
  </si>
  <si>
    <t>GCCTGGATCAAGCGCTGCAT</t>
  </si>
  <si>
    <t>TAGTGCCTGGATCAAGCGCTGCAT</t>
  </si>
  <si>
    <t>AAACATGCAGCGCTTGATCCAGGC</t>
  </si>
  <si>
    <t>GCCGTAGTGCGGTTGGCCGT</t>
  </si>
  <si>
    <t>TAGTGCCGTAGTGCGGTTGGCCGT</t>
  </si>
  <si>
    <t>AAACACGGCCAACCGCACTACGGC</t>
  </si>
  <si>
    <t>TGATGTGCTGCGGGGCACTC</t>
  </si>
  <si>
    <t>TAGTTGATGTGCTGCGGGGCACTC</t>
  </si>
  <si>
    <t>AAACGAGTGCCCCGCAGCACATCA</t>
  </si>
  <si>
    <t>GCGAACGGAAGTCGAAATCG</t>
  </si>
  <si>
    <t>TAGTGCGAACGGAAGTCGAAATCG</t>
  </si>
  <si>
    <t>AAACCGATTTCGACTTCCGTTCGC</t>
  </si>
  <si>
    <t>PLES_17231</t>
  </si>
  <si>
    <t>TGCTTGTCTGTCTGAGCCAT</t>
  </si>
  <si>
    <t>TAGTTGCTTGTCTGTCTGAGCCAT</t>
  </si>
  <si>
    <t>AAACATGGCTCAGACAGACAAGCA</t>
  </si>
  <si>
    <t>ACGGGAAGTCTGGGCTAGCA</t>
  </si>
  <si>
    <t>TAGTACGGGAAGTCTGGGCTAGCA</t>
  </si>
  <si>
    <t>AAACTGCTAGCCCAGACTTCCCGT</t>
  </si>
  <si>
    <t>GGCCGAGGTGACTGAGGCGG</t>
  </si>
  <si>
    <t>TAGTGGCCGAGGTGACTGAGGCGG</t>
  </si>
  <si>
    <t>AAACCCGCCTCAGTCACCTCGGCC</t>
  </si>
  <si>
    <t>CCAACCAGCGCGCCTGGGAC</t>
  </si>
  <si>
    <t>TAGTCCAACCAGCGCGCCTGGGAC</t>
  </si>
  <si>
    <t>AAACGTCCCAGGCGCGCTGGTTGG</t>
  </si>
  <si>
    <t>PLES_17241</t>
  </si>
  <si>
    <t>ATGACACGCAAGGCTTTACC</t>
  </si>
  <si>
    <t>TAGTATGACACGCAAGGCTTTACC</t>
  </si>
  <si>
    <t>AAACGGTAAAGCCTTGCGTGTCAT</t>
  </si>
  <si>
    <t>CCCGGCCAACAGGCACGACC</t>
  </si>
  <si>
    <t>TAGTCCCGGCCAACAGGCACGACC</t>
  </si>
  <si>
    <t>AAACGGTCGTGCCTGTTGGCCGGG</t>
  </si>
  <si>
    <t>GGTGATGTCTCCCACTCCCA</t>
  </si>
  <si>
    <t>TAGTGGTGATGTCTCCCACTCCCA</t>
  </si>
  <si>
    <t>AAACTGGGAGTGGGAGACATCACC</t>
  </si>
  <si>
    <t>CTGGTTGAGCGCCGAATGCA</t>
  </si>
  <si>
    <t>TAGTCTGGTTGAGCGCCGAATGCA</t>
  </si>
  <si>
    <t>AAACTGCATTCGGCGCTCAACCAG</t>
  </si>
  <si>
    <t>PLES_17251</t>
  </si>
  <si>
    <t>GGAGCAGCAGTACGAGCAGC</t>
  </si>
  <si>
    <t>TAGTGGAGCAGCAGTACGAGCAGC</t>
  </si>
  <si>
    <t>AAACGCTGCTCGTACTGCTGCTCC</t>
  </si>
  <si>
    <t>CGAGGGCGGGCAGGGGAAGC</t>
  </si>
  <si>
    <t>TAGTCGAGGGCGGGCAGGGGAAGC</t>
  </si>
  <si>
    <t>AAACGCTTCCCCTGCCCGCCCTCG</t>
  </si>
  <si>
    <t>GATCTTCGGCCGGGCCTCCG</t>
  </si>
  <si>
    <t>TAGTGATCTTCGGCCGGGCCTCCG</t>
  </si>
  <si>
    <t>AAACCGGAGGCCCGGCCGAAGATC</t>
  </si>
  <si>
    <t>CGCGGGCGGCACCGCCGGAG</t>
  </si>
  <si>
    <t>TAGTCGCGGGCGGCACCGCCGGAG</t>
  </si>
  <si>
    <t>AAACCTCCGGCGGTGCCGCCCGCG</t>
  </si>
  <si>
    <t>PLES_17261</t>
  </si>
  <si>
    <t>ACGATTTCGGGCTTGGCGGT</t>
  </si>
  <si>
    <t>TAGTACGATTTCGGGCTTGGCGGT</t>
  </si>
  <si>
    <t>AAACACCGCCAAGCCCGAAATCGT</t>
  </si>
  <si>
    <t>CCACTGGCACTGGGTGCAAT</t>
  </si>
  <si>
    <t>TAGTCCACTGGCACTGGGTGCAAT</t>
  </si>
  <si>
    <t>AAACATTGCACCCAGTGCCAGTGG</t>
  </si>
  <si>
    <t>CAGTTCCTGGGCCAGCCAGG</t>
  </si>
  <si>
    <t>TAGTCAGTTCCTGGGCCAGCCAGG</t>
  </si>
  <si>
    <t>AAACCCTGGCTGGCCCAGGAACTG</t>
  </si>
  <si>
    <t>TTTTCCGAGATCGTCGGCGA</t>
  </si>
  <si>
    <t>TAGTTTTTCCGAGATCGTCGGCGA</t>
  </si>
  <si>
    <t>AAACTCGCCGACGATCTCGGAAAA</t>
  </si>
  <si>
    <t>PLES_17271</t>
  </si>
  <si>
    <t>rfaD</t>
  </si>
  <si>
    <t>CCGGTGACGATGATGCTCAT</t>
  </si>
  <si>
    <t>TAGTCCGGTGACGATGATGCTCAT</t>
  </si>
  <si>
    <t>AAACATGAGCATCATCGTCACCGG</t>
  </si>
  <si>
    <t>CAGATTGCTGCCGATGAAGC</t>
  </si>
  <si>
    <t>TAGTCAGATTGCTGCCGATGAAGC</t>
  </si>
  <si>
    <t>AAACGCTTCATCGGCAGCAATCTG</t>
  </si>
  <si>
    <t>GTTGCGGAACTGCTCGCCGT</t>
  </si>
  <si>
    <t>TAGTGTTGCGGAACTGCTCGCCGT</t>
  </si>
  <si>
    <t>AAACACGGCGAGCAGTTCCGCAAC</t>
  </si>
  <si>
    <t>CGGCGATATCGGCGTCCGCC</t>
  </si>
  <si>
    <t>TAGTCGGCGATATCGGCGTCCGCC</t>
  </si>
  <si>
    <t>AAACGGCGGACGCCGATATCGCCG</t>
  </si>
  <si>
    <t>PLES_17281</t>
  </si>
  <si>
    <t>CCGAGCACGTAGACAATCAA</t>
  </si>
  <si>
    <t>TAGTCCGAGCACGTAGACAATCAA</t>
  </si>
  <si>
    <t>AAACTTGATTGTCTACGTGCTCGG</t>
  </si>
  <si>
    <t>GGTGGTCAGGGCGAAGATCG</t>
  </si>
  <si>
    <t>TAGTGGTGGTCAGGGCGAAGATCG</t>
  </si>
  <si>
    <t>AAACCGATCTTCGCCCTGACCACC</t>
  </si>
  <si>
    <t>CCCGGCGACCATGTATTCGC</t>
  </si>
  <si>
    <t>TAGTCCCGGCGACCATGTATTCGC</t>
  </si>
  <si>
    <t>AAACGCGAATACATGGTCGCCGGG</t>
  </si>
  <si>
    <t>GAAGGACACGCCGAATTCGG</t>
  </si>
  <si>
    <t>TAGTGAAGGACACGCCGAATTCGG</t>
  </si>
  <si>
    <t>AAACCCGAATTCGGCGTGTCCTTC</t>
  </si>
  <si>
    <t>PLES_17291</t>
  </si>
  <si>
    <t>GCCAGGGTCATTATCGTCCT</t>
  </si>
  <si>
    <t>TAGTGCCAGGGTCATTATCGTCCT</t>
  </si>
  <si>
    <t>AAACAGGACGATAATGACCCTGGC</t>
  </si>
  <si>
    <t>CAGCACGTCGTCCGGAAAGT</t>
  </si>
  <si>
    <t>TAGTCAGCACGTCGTCCGGAAAGT</t>
  </si>
  <si>
    <t>AAACACTTTCCGGACGACGTGCTG</t>
  </si>
  <si>
    <t>AGGCTTTCCATTTGCAACAA</t>
  </si>
  <si>
    <t>TAGTAGGCTTTCCATTTGCAACAA</t>
  </si>
  <si>
    <t>AAACTTGTTGCAAATGGAAAGCCT</t>
  </si>
  <si>
    <t>CCATCGCCTCGAAGGTCATC</t>
  </si>
  <si>
    <t>TAGTCCATCGCCTCGAAGGTCATC</t>
  </si>
  <si>
    <t>AAACGATGACCTTCGAGGCGATGG</t>
  </si>
  <si>
    <t>PLES_17301</t>
  </si>
  <si>
    <t>AGATGGTCTTCCATGTCGTT</t>
  </si>
  <si>
    <t>TAGTAGATGGTCTTCCATGTCGTT</t>
  </si>
  <si>
    <t>AAACAACGACATGGAAGACCATCT</t>
  </si>
  <si>
    <t>TGGCGACGCTGAGCACGGTG</t>
  </si>
  <si>
    <t>TAGTTGGCGACGCTGAGCACGGTG</t>
  </si>
  <si>
    <t>AAACCACCGTGCTCAGCGTCGCCA</t>
  </si>
  <si>
    <t>TTCCTCCTTCGGCACGCCGC</t>
  </si>
  <si>
    <t>TAGTTTCCTCCTTCGGCACGCCGC</t>
  </si>
  <si>
    <t>AAACGCGGCGTGCCGAAGGAGGAA</t>
  </si>
  <si>
    <t>GGTCTTCCATCCTGCTGTCC</t>
  </si>
  <si>
    <t>TAGTGGTCTTCCATCCTGCTGTCC</t>
  </si>
  <si>
    <t>AAACGGACAGCAGGATGGAAGACC</t>
  </si>
  <si>
    <t>PLES_17311</t>
  </si>
  <si>
    <t>fabH2</t>
  </si>
  <si>
    <t>GACCACGGCGGCGCGCGGCA</t>
  </si>
  <si>
    <t>TAGTGACCACGGCGGCGCGCGGCA</t>
  </si>
  <si>
    <t>AAACTGCCGCGCGCCGCCGTGGTC</t>
  </si>
  <si>
    <t>TCGTTGCTGAGCACGGCCTC</t>
  </si>
  <si>
    <t>TAGTTCGTTGCTGAGCACGGCCTC</t>
  </si>
  <si>
    <t>AAACGAGGCCGTGCTCAGCAACGA</t>
  </si>
  <si>
    <t>GTCGGAAGTGTCCAGCTCGG</t>
  </si>
  <si>
    <t>TAGTGTCGGAAGTGTCCAGCTCGG</t>
  </si>
  <si>
    <t>AAACCCGAGCTGGACACTTCCGAC</t>
  </si>
  <si>
    <t>GCCGGTGCGGCTGCTGATCC</t>
  </si>
  <si>
    <t>TAGTGCCGGTGCGGCTGCTGATCC</t>
  </si>
  <si>
    <t>AAACGGATCAGCAGCCGCACCGGC</t>
  </si>
  <si>
    <t>PLES_17321</t>
  </si>
  <si>
    <t>GCTGTGGACGAGAATTTCCT</t>
  </si>
  <si>
    <t>TAGTGCTGTGGACGAGAATTTCCT</t>
  </si>
  <si>
    <t>AAACAGGAAATTCTCGTCCACAGC</t>
  </si>
  <si>
    <t>GGGCATCGCCGTTTTCCAGG</t>
  </si>
  <si>
    <t>TAGTGGGCATCGCCGTTTTCCAGG</t>
  </si>
  <si>
    <t>AAACCCTGGAAAACGGCGATGCCC</t>
  </si>
  <si>
    <t>GAACAGGTCGCACCAGCCAC</t>
  </si>
  <si>
    <t>TAGTGAACAGGTCGCACCAGCCAC</t>
  </si>
  <si>
    <t>AAACGTGGCTGGTGCGACCTGTTC</t>
  </si>
  <si>
    <t>ATTCGAGTACGCCTTCCGGA</t>
  </si>
  <si>
    <t>TAGTATTCGAGTACGCCTTCCGGA</t>
  </si>
  <si>
    <t>AAACTCCGGAAGGCGTACTCGAAT</t>
  </si>
  <si>
    <t>PLES_17331</t>
  </si>
  <si>
    <t>CCGTCGTAGAGCGCGTGCAG</t>
  </si>
  <si>
    <t>TAGTCCGTCGTAGAGCGCGTGCAG</t>
  </si>
  <si>
    <t>AAACCTGCACGCGCTCTACGACGG</t>
  </si>
  <si>
    <t>GCGGCGCGCCGTCCACCTGC</t>
  </si>
  <si>
    <t>TAGTGCGGCGCGCCGTCCACCTGC</t>
  </si>
  <si>
    <t>AAACGCAGGTGGACGGCGCGCCGC</t>
  </si>
  <si>
    <t>TGCTCGGCGGCGCGATGCGC</t>
  </si>
  <si>
    <t>TAGTTGCTCGGCGGCGCGATGCGC</t>
  </si>
  <si>
    <t>AAACGCGCATCGCGCCGCCGAGCA</t>
  </si>
  <si>
    <t>TGAGGACCTTGCGCGCGTCG</t>
  </si>
  <si>
    <t>TAGTTGAGGACCTTGCGCGCGTCG</t>
  </si>
  <si>
    <t>AAACCGACGCGCGCAAGGTCCTCA</t>
  </si>
  <si>
    <t>PLES_17341</t>
  </si>
  <si>
    <t>CTGGGGCGAGAGAGGTTTGC</t>
  </si>
  <si>
    <t>TAGTCTGGGGCGAGAGAGGTTTGC</t>
  </si>
  <si>
    <t>AAACGCAAACCTCTCTCGCCCCAG</t>
  </si>
  <si>
    <t>CGCCGGTGATCAGTACGTGG</t>
  </si>
  <si>
    <t>TAGTCGCCGGTGATCAGTACGTGG</t>
  </si>
  <si>
    <t>AAACCCACGTACTGATCACCGGCG</t>
  </si>
  <si>
    <t>GGTTTCCCGGCCGAGGCCGC</t>
  </si>
  <si>
    <t>TAGTGGTTTCCCGGCCGAGGCCGC</t>
  </si>
  <si>
    <t>AAACGCGGCCTCGGCCGGGAAACC</t>
  </si>
  <si>
    <t>CTGTTCGGCCAGGTGCAGCG</t>
  </si>
  <si>
    <t>TAGTCTGTTCGGCCAGGTGCAGCG</t>
  </si>
  <si>
    <t>AAACCGCTGCACCTGGCCGAACAG</t>
  </si>
  <si>
    <t>PLES_17351</t>
  </si>
  <si>
    <t>GGACAGCGGGCGTCGTATCT</t>
  </si>
  <si>
    <t>TAGTGGACAGCGGGCGTCGTATCT</t>
  </si>
  <si>
    <t>AAACAGATACGACGCCCGCTGTCC</t>
  </si>
  <si>
    <t>CCAGTACCAGCGTTCCACCG</t>
  </si>
  <si>
    <t>TAGTCCAGTACCAGCGTTCCACCG</t>
  </si>
  <si>
    <t>AAACCGGTGGAACGCTGGTACTGG</t>
  </si>
  <si>
    <t>TCACGTTCAGCGCGGAGAAC</t>
  </si>
  <si>
    <t>TAGTTCACGTTCAGCGCGGAGAAC</t>
  </si>
  <si>
    <t>AAACGTTCTCCGCGCTGAACGTGA</t>
  </si>
  <si>
    <t>CCGGCCATGGACCCGCACCC</t>
  </si>
  <si>
    <t>TAGTCCGGCCATGGACCCGCACCC</t>
  </si>
  <si>
    <t>AAACGGGTGCGGGTCCATGGCCGG</t>
  </si>
  <si>
    <t>PLES_17361</t>
  </si>
  <si>
    <t>GCCGGCGATGACGATCTTCA</t>
  </si>
  <si>
    <t>TAGTGCCGGCGATGACGATCTTCA</t>
  </si>
  <si>
    <t>AAACTGAAGATCGTCATCGCCGGC</t>
  </si>
  <si>
    <t>GGCTTTCAGGCAGGCGGCCG</t>
  </si>
  <si>
    <t>TAGTGGCTTTCAGGCAGGCGGCCG</t>
  </si>
  <si>
    <t>AAACCGGCCGCCTGCCTGAAAGCC</t>
  </si>
  <si>
    <t>GTAGAGTTCGACCTCGAAGC</t>
  </si>
  <si>
    <t>TAGTGTAGAGTTCGACCTCGAAGC</t>
  </si>
  <si>
    <t>AAACGCTTCGAGGTCGAACTCTAC</t>
  </si>
  <si>
    <t>GCCGACCGCGCGCAGCTCCC</t>
  </si>
  <si>
    <t>TAGTGCCGACCGCGCGCAGCTCCC</t>
  </si>
  <si>
    <t>AAACGGGAGCTGCGCGCGGTCGGC</t>
  </si>
  <si>
    <t>PLES_17371</t>
  </si>
  <si>
    <t>TCCCGTTGGTAGGGCGATAG</t>
  </si>
  <si>
    <t>TAGTTCCCGTTGGTAGGGCGATAG</t>
  </si>
  <si>
    <t>AAACCTATCGCCCTACCAACGGGA</t>
  </si>
  <si>
    <t>GAGTTCCGGAAACTGCGCGG</t>
  </si>
  <si>
    <t>TAGTGAGTTCCGGAAACTGCGCGG</t>
  </si>
  <si>
    <t>AAACCCGCGCAGTTTCCGGAACTC</t>
  </si>
  <si>
    <t>CGTAGCTGAAGATGGTGTAC</t>
  </si>
  <si>
    <t>TAGTCGTAGCTGAAGATGGTGTAC</t>
  </si>
  <si>
    <t>AAACGTACACCATCTTCAGCTACG</t>
  </si>
  <si>
    <t>TATCGACCTCGCCAGTGAAG</t>
  </si>
  <si>
    <t>TAGTTATCGACCTCGCCAGTGAAG</t>
  </si>
  <si>
    <t>AAACCTTCACTGGCGAGGTCGATA</t>
  </si>
  <si>
    <t>PLES_17381</t>
  </si>
  <si>
    <t>GCCTTCGCGGTCCTTGTCAT</t>
  </si>
  <si>
    <t>TAGTGCCTTCGCGGTCCTTGTCAT</t>
  </si>
  <si>
    <t>AAACATGACAAGGACCGCGAAGGC</t>
  </si>
  <si>
    <t>GCTTGGCGCCGATGGCGCCG</t>
  </si>
  <si>
    <t>TAGTGCTTGGCGCCGATGGCGCCG</t>
  </si>
  <si>
    <t>AAACCGGCGCCATCGGCGCCAAGC</t>
  </si>
  <si>
    <t>CATCTTCTCGTCAACCCCGC</t>
  </si>
  <si>
    <t>TAGTCATCTTCTCGTCAACCCCGC</t>
  </si>
  <si>
    <t>AAACGCGGGGTTGACGAGAAGATG</t>
  </si>
  <si>
    <t>CAGCTGCTGGACGACGTCCT</t>
  </si>
  <si>
    <t>TAGTCAGCTGCTGGACGACGTCCT</t>
  </si>
  <si>
    <t>AAACAGGACGTCGTCCAGCAGCTG</t>
  </si>
  <si>
    <t>PLES_17391</t>
  </si>
  <si>
    <t>CTTGTGGTGGAATTCGCTCA</t>
  </si>
  <si>
    <t>TAGTCTTGTGGTGGAATTCGCTCA</t>
  </si>
  <si>
    <t>AAACTGAGCGAATTCCACCACAAG</t>
  </si>
  <si>
    <t>GGGTATCGCTGAAGTCGAAG</t>
  </si>
  <si>
    <t>TAGTGGGTATCGCTGAAGTCGAAG</t>
  </si>
  <si>
    <t>AAACCTTCGACTTCAGCGATACCC</t>
  </si>
  <si>
    <t>GCCGGGAACCCAGTGCAGGG</t>
  </si>
  <si>
    <t>TAGTGCCGGGAACCCAGTGCAGGG</t>
  </si>
  <si>
    <t>AAACCCCTGCACTGGGTTCCCGGC</t>
  </si>
  <si>
    <t>GTGCAGGACGTTCATCACCT</t>
  </si>
  <si>
    <t>TAGTGTGCAGGACGTTCATCACCT</t>
  </si>
  <si>
    <t>AAACAGGTGATGAACGTCCTGCAC</t>
  </si>
  <si>
    <t>PLES_17401</t>
  </si>
  <si>
    <t>TTCCGGCTGCAGGTCGGGGA</t>
  </si>
  <si>
    <t>TAGTTTCCGGCTGCAGGTCGGGGA</t>
  </si>
  <si>
    <t>AAACTCCCCGACCTGCAGCCGGAA</t>
  </si>
  <si>
    <t>CGTCGCCGGATTGCACGAAC</t>
  </si>
  <si>
    <t>TAGTCGTCGCCGGATTGCACGAAC</t>
  </si>
  <si>
    <t>AAACGTTCGTGCAATCCGGCGACG</t>
  </si>
  <si>
    <t>CGCCCCAGCAATGAACCGCC</t>
  </si>
  <si>
    <t>TAGTCGCCCCAGCAATGAACCGCC</t>
  </si>
  <si>
    <t>AAACGGCGGTTCATTGCTGGGGCG</t>
  </si>
  <si>
    <t>AGCGTCGGCTTGCCGTTGTC</t>
  </si>
  <si>
    <t>TAGTAGCGTCGGCTTGCCGTTGTC</t>
  </si>
  <si>
    <t>AAACGACAACGGCAAGCCGACGCT</t>
  </si>
  <si>
    <t>PLES_17411</t>
  </si>
  <si>
    <t>TACCCAGGCGCCTTGGGACA</t>
  </si>
  <si>
    <t>TAGTTACCCAGGCGCCTTGGGACA</t>
  </si>
  <si>
    <t>AAACTGTCCCAAGGCGCCTGGGTA</t>
  </si>
  <si>
    <t>TGATCGAGATCGTCGGGAGT</t>
  </si>
  <si>
    <t>TAGTTGATCGAGATCGTCGGGAGT</t>
  </si>
  <si>
    <t>AAACACTCCCGACGATCTCGATCA</t>
  </si>
  <si>
    <t>AGGCCAGTCGCTGGACCTGG</t>
  </si>
  <si>
    <t>TAGTAGGCCAGTCGCTGGACCTGG</t>
  </si>
  <si>
    <t>AAACCCAGGTCCAGCGACTGGCCT</t>
  </si>
  <si>
    <t>GATGGTTTCGCAGCAGGTAT</t>
  </si>
  <si>
    <t>TAGTGATGGTTTCGCAGCAGGTAT</t>
  </si>
  <si>
    <t>AAACATACCTGCTGCGAAACCATC</t>
  </si>
  <si>
    <t>PLES_17421</t>
  </si>
  <si>
    <t>GCCGCTCCGGCGGCGGCAGC</t>
  </si>
  <si>
    <t>TAGTGCCGCTCCGGCGGCGGCAGC</t>
  </si>
  <si>
    <t>AAACGCTGCCGCCGCCGGAGCGGC</t>
  </si>
  <si>
    <t>TGTCGAAATACACGCCGACC</t>
  </si>
  <si>
    <t>TAGTTGTCGAAATACACGCCGACC</t>
  </si>
  <si>
    <t>AAACGGTCGGCGTGTATTTCGACA</t>
  </si>
  <si>
    <t>CAGTTCCTTGATGTTGGCGC</t>
  </si>
  <si>
    <t>TAGTCAGTTCCTTGATGTTGGCGC</t>
  </si>
  <si>
    <t>AAACGCGCCAACATCAAGGAACTG</t>
  </si>
  <si>
    <t>GAGGTCGCGGCCCTGTTCCC</t>
  </si>
  <si>
    <t>TAGTGAGGTCGCGGCCCTGTTCCC</t>
  </si>
  <si>
    <t>AAACGGGAACAGGGCCGCGACCTC</t>
  </si>
  <si>
    <t>PLES_17431</t>
  </si>
  <si>
    <t>TAGGTCATGAATCTGCTGCA</t>
  </si>
  <si>
    <t>TAGTTAGGTCATGAATCTGCTGCA</t>
  </si>
  <si>
    <t>AAACTGCAGCAGATTCATGACCTA</t>
  </si>
  <si>
    <t>CCAGCAGGTTGAGGTCGATA</t>
  </si>
  <si>
    <t>TAGTCCAGCAGGTTGAGGTCGATA</t>
  </si>
  <si>
    <t>AAACTATCGACCTCAACCTGCTGG</t>
  </si>
  <si>
    <t>GGGACACGTGGCGCTCGCTG</t>
  </si>
  <si>
    <t>TAGTGGGACACGTGGCGCTCGCTG</t>
  </si>
  <si>
    <t>AAACCAGCGAGCGCCACGTGTCCC</t>
  </si>
  <si>
    <t>CCGCCGGCTGCGACATGGCC</t>
  </si>
  <si>
    <t>TAGTCCGCCGGCTGCGACATGGCC</t>
  </si>
  <si>
    <t>AAACGGCCATGTCGCAGCCGGCGG</t>
  </si>
  <si>
    <t>PLES_17441</t>
  </si>
  <si>
    <t>ATCAGTACCATCAGATAATT</t>
  </si>
  <si>
    <t>TAGTATCAGTACCATCAGATAATT</t>
  </si>
  <si>
    <t>AAACAATTATCTGATGGTACTGAT</t>
  </si>
  <si>
    <t>CCCGAGCAAGGCGTTGCTGC</t>
  </si>
  <si>
    <t>TAGTCCCGAGCAAGGCGTTGCTGC</t>
  </si>
  <si>
    <t>AAACGCAGCAACGCCTTGCTCGGG</t>
  </si>
  <si>
    <t>TCAGGCTGGCGCTCAGCGGA</t>
  </si>
  <si>
    <t>TAGTTCAGGCTGGCGCTCAGCGGA</t>
  </si>
  <si>
    <t>AAACTCCGCTGAGCGCCAGCCTGA</t>
  </si>
  <si>
    <t>GGCCCAGGCTGACCACCCCG</t>
  </si>
  <si>
    <t>TAGTGGCCCAGGCTGACCACCCCG</t>
  </si>
  <si>
    <t>AAACCGGGGTGGTCAGCCTGGGCC</t>
  </si>
  <si>
    <t>PLES_17451</t>
  </si>
  <si>
    <t>GAGTGAGCCTGCGGGCGTCA</t>
  </si>
  <si>
    <t>TAGTGAGTGAGCCTGCGGGCGTCA</t>
  </si>
  <si>
    <t>AAACTGACGCCCGCAGGCTCACTC</t>
  </si>
  <si>
    <t>TTCCCTCACTAGCGTCGTCG</t>
  </si>
  <si>
    <t>TAGTTTCCCTCACTAGCGTCGTCG</t>
  </si>
  <si>
    <t>AAACCGACGACGCTAGTGAGGGAA</t>
  </si>
  <si>
    <t>PLES_17461</t>
  </si>
  <si>
    <t>plcN</t>
  </si>
  <si>
    <t>CTTCTGCTTTTCGAAATCAT</t>
  </si>
  <si>
    <t>TAGTCTTCTGCTTTTCGAAATCAT</t>
  </si>
  <si>
    <t>AAACATGATTTCGAAAAGCAGAAG</t>
  </si>
  <si>
    <t>CGACCGTACCGGCGGCCAGG</t>
  </si>
  <si>
    <t>TAGTCGACCGTACCGGCGGCCAGG</t>
  </si>
  <si>
    <t>AAACCCTGGCCGCCGGTACGGTCG</t>
  </si>
  <si>
    <t>CAGCATGCTGGTGGCGACGG</t>
  </si>
  <si>
    <t>TAGTCAGCATGCTGGTGGCGACGG</t>
  </si>
  <si>
    <t>AAACCCGTCGCCACCAGCATGCTG</t>
  </si>
  <si>
    <t>AGGGCCGCCTGGATGCTCGA</t>
  </si>
  <si>
    <t>TAGTAGGGCCGCCTGGATGCTCGA</t>
  </si>
  <si>
    <t>AAACTCGAGCATCCAGGCGGCCCT</t>
  </si>
  <si>
    <t>PLES_17471</t>
  </si>
  <si>
    <t>GGCAGTGAAAAGCGGTTCAT</t>
  </si>
  <si>
    <t>TAGTGGCAGTGAAAAGCGGTTCAT</t>
  </si>
  <si>
    <t>AAACATGAACCGCTTTTCACTGCC</t>
  </si>
  <si>
    <t>CACTGGCGTGCGTCGGGGCG</t>
  </si>
  <si>
    <t>TAGTCACTGGCGTGCGTCGGGGCG</t>
  </si>
  <si>
    <t>AAACCGCCCCGACGCACGCCAGTG</t>
  </si>
  <si>
    <t>AAGGGCGGAGAAACCCAGGC</t>
  </si>
  <si>
    <t>TAGTAAGGGCGGAGAAACCCAGGC</t>
  </si>
  <si>
    <t>AAACGCCTGGGTTTCTCCGCCCTT</t>
  </si>
  <si>
    <t>GTCGCGGCAGGCGGCGGCGT</t>
  </si>
  <si>
    <t>TAGTGTCGCGGCAGGCGGCGGCGT</t>
  </si>
  <si>
    <t>AAACACGCCGCCGCCTGCCGCGAC</t>
  </si>
  <si>
    <t>PLES_17481</t>
  </si>
  <si>
    <t>AGCAGTAGCGCGGATAGCAG</t>
  </si>
  <si>
    <t>TAGTAGCAGTAGCGCGGATAGCAG</t>
  </si>
  <si>
    <t>AAACCTGCTATCCGCGCTACTGCT</t>
  </si>
  <si>
    <t>CGCCGGCCTGCTGTTGGGGC</t>
  </si>
  <si>
    <t>TAGTCGCCGGCCTGCTGTTGGGGC</t>
  </si>
  <si>
    <t>AAACGCCCCAACAGCAGGCCGGCG</t>
  </si>
  <si>
    <t>GTGCCGAGCCGCTGCTCGGT</t>
  </si>
  <si>
    <t>TAGTGTGCCGAGCCGCTGCTCGGT</t>
  </si>
  <si>
    <t>AAACACCGAGCAGCGGCTCGGCAC</t>
  </si>
  <si>
    <t>GGCGACGCCTTCGCCCCATT</t>
  </si>
  <si>
    <t>TAGTGGCGACGCCTTCGCCCCATT</t>
  </si>
  <si>
    <t>AAACAATGGGGCGAAGGCGTCGCC</t>
  </si>
  <si>
    <t>PLES_17491</t>
  </si>
  <si>
    <t>AGAGCAGCAGGCGCCAGGTC</t>
  </si>
  <si>
    <t>TAGTAGAGCAGCAGGCGCCAGGTC</t>
  </si>
  <si>
    <t>AAACGACCTGGCGCCTGCTGCTCT</t>
  </si>
  <si>
    <t>GGCGAACGAGGCGCCCACCG</t>
  </si>
  <si>
    <t>TAGTGGCGAACGAGGCGCCCACCG</t>
  </si>
  <si>
    <t>AAACCGGTGGGCGCCTCGTTCGCC</t>
  </si>
  <si>
    <t>TGCGGTGTCCATGTCCAGAT</t>
  </si>
  <si>
    <t>TAGTTGCGGTGTCCATGTCCAGAT</t>
  </si>
  <si>
    <t>AAACATCTGGACATGGACACCGCA</t>
  </si>
  <si>
    <t>CGCTGGCGTAGGCGGCCATC</t>
  </si>
  <si>
    <t>TAGTCGCTGGCGTAGGCGGCCATC</t>
  </si>
  <si>
    <t>AAACGATGGCCGCCTACGCCAGCG</t>
  </si>
  <si>
    <t>PLES_17501</t>
  </si>
  <si>
    <t>GGGGTCGCGCGGCGGAGAAG</t>
  </si>
  <si>
    <t>TAGTGGGGTCGCGCGGCGGAGAAG</t>
  </si>
  <si>
    <t>AAACCTTCTCCGCCGCGCGACCCC</t>
  </si>
  <si>
    <t>AGCAGGCGCGGCAGGGCGGC</t>
  </si>
  <si>
    <t>TAGTAGCAGGCGCGGCAGGGCGGC</t>
  </si>
  <si>
    <t>AAACGCCGCCCTGCCGCGCCTGCT</t>
  </si>
  <si>
    <t>AGAGCAGCAGCAACGCGGCC</t>
  </si>
  <si>
    <t>TAGTAGAGCAGCAGCAACGCGGCC</t>
  </si>
  <si>
    <t>AAACGGCCGCGTTGCTGCTGCTCT</t>
  </si>
  <si>
    <t>AGTTCGCTGAGGCGCAGCCC</t>
  </si>
  <si>
    <t>TAGTAGTTCGCTGAGGCGCAGCCC</t>
  </si>
  <si>
    <t>AAACGGGCTGCGCCTCAGCGAACT</t>
  </si>
  <si>
    <t>PLES_17511</t>
  </si>
  <si>
    <t>GGTCCACGCCGTCGAGGCTC</t>
  </si>
  <si>
    <t>TAGTGGTCCACGCCGTCGAGGCTC</t>
  </si>
  <si>
    <t>AAACGAGCCTCGACGGCGTGGACC</t>
  </si>
  <si>
    <t>GTTGGCCGTCGGCGTGGACC</t>
  </si>
  <si>
    <t>TAGTGTTGGCCGTCGGCGTGGACC</t>
  </si>
  <si>
    <t>AAACGGTCCACGCCGACGGCCAAC</t>
  </si>
  <si>
    <t>GCGCAGGCGGATGTCGGCAA</t>
  </si>
  <si>
    <t>TAGTGCGCAGGCGGATGTCGGCAA</t>
  </si>
  <si>
    <t>AAACTTGCCGACATCCGCCTGCGC</t>
  </si>
  <si>
    <t>CTACCCGTTCGCCAGCGGCC</t>
  </si>
  <si>
    <t>TAGTCTACCCGTTCGCCAGCGGCC</t>
  </si>
  <si>
    <t>AAACGGCCGCTGGCGAACGGGTAG</t>
  </si>
  <si>
    <t>PLES_17521</t>
  </si>
  <si>
    <t>CGTGCCCATTCGCTGCGTAT</t>
  </si>
  <si>
    <t>TAGTCGTGCCCATTCGCTGCGTAT</t>
  </si>
  <si>
    <t>AAACATACGCAGCGAATGGGCACG</t>
  </si>
  <si>
    <t>CCGGCGCCTCGCGGGTAATA</t>
  </si>
  <si>
    <t>TAGTCCGGCGCCTCGCGGGTAATA</t>
  </si>
  <si>
    <t>AAACTATTACCCGCGAGGCGCCGG</t>
  </si>
  <si>
    <t>GCCCGCTTGGGCAGCCGGCG</t>
  </si>
  <si>
    <t>TAGTGCCCGCTTGGGCAGCCGGCG</t>
  </si>
  <si>
    <t>AAACCGCCGGCTGCCCAAGCGGGC</t>
  </si>
  <si>
    <t>CCGGGGAGTATAGTGGTGCG</t>
  </si>
  <si>
    <t>TAGTCCGGGGAGTATAGTGGTGCG</t>
  </si>
  <si>
    <t>AAACCGCACCACTATACTCCCCGG</t>
  </si>
  <si>
    <t>PLES_17531</t>
  </si>
  <si>
    <t>GGCAAGGGAAGGCAGGGAAG</t>
  </si>
  <si>
    <t>TAGTGGCAAGGGAAGGCAGGGAAG</t>
  </si>
  <si>
    <t>AAACCTTCCCTGCCTTCCCTTGCC</t>
  </si>
  <si>
    <t>GGCACATGGGCACGCCCATC</t>
  </si>
  <si>
    <t>TAGTGGCACATGGGCACGCCCATC</t>
  </si>
  <si>
    <t>AAACGATGGGCGTGCCCATGTGCC</t>
  </si>
  <si>
    <t>CACCGCCAGCGGATAGCCGG</t>
  </si>
  <si>
    <t>TAGTCACCGCCAGCGGATAGCCGG</t>
  </si>
  <si>
    <t>AAACCCGGCTATCCGCTGGCGGTG</t>
  </si>
  <si>
    <t>ACTCGCGTTTGCCCGGCGAA</t>
  </si>
  <si>
    <t>TAGTACTCGCGTTTGCCCGGCGAA</t>
  </si>
  <si>
    <t>AAACTTCGCCGGGCAAACGCGAGT</t>
  </si>
  <si>
    <t>PLES_17541</t>
  </si>
  <si>
    <t>GGCATTTTCCCGGGGAGAAA</t>
  </si>
  <si>
    <t>TAGTGGCATTTTCCCGGGGAGAAA</t>
  </si>
  <si>
    <t>AAACTTTCTCCCCGGGAAAATGCC</t>
  </si>
  <si>
    <t>CGCCGACATACGGCCGGTTT</t>
  </si>
  <si>
    <t>TAGTCGCCGACATACGGCCGGTTT</t>
  </si>
  <si>
    <t>AAACAAACCGGCCGTATGTCGGCG</t>
  </si>
  <si>
    <t>TCGGCATGGAAGGAAGTCGC</t>
  </si>
  <si>
    <t>TAGTTCGGCATGGAAGGAAGTCGC</t>
  </si>
  <si>
    <t>AAACGCGACTTCCTTCCATGCCGA</t>
  </si>
  <si>
    <t>GATAGCGGGAGCCACCTGCA</t>
  </si>
  <si>
    <t>TAGTGATAGCGGGAGCCACCTGCA</t>
  </si>
  <si>
    <t>AAACTGCAGGTGGCTCCCGCTATC</t>
  </si>
  <si>
    <t>PLES_17551</t>
  </si>
  <si>
    <t>AGCCGGGTCGAACCGATAGC</t>
  </si>
  <si>
    <t>TAGTAGCCGGGTCGAACCGATAGC</t>
  </si>
  <si>
    <t>AAACGCTATCGGTTCGACCCGGCT</t>
  </si>
  <si>
    <t>CAGGCCATGCAGGGCCTTCC</t>
  </si>
  <si>
    <t>TAGTCAGGCCATGCAGGGCCTTCC</t>
  </si>
  <si>
    <t>AAACGGAAGGCCCTGCATGGCCTG</t>
  </si>
  <si>
    <t>AAGCCCTTCAAGCCTTGCAG</t>
  </si>
  <si>
    <t>TAGTAAGCCCTTCAAGCCTTGCAG</t>
  </si>
  <si>
    <t>AAACCTGCAAGGCTTGAAGGGCTT</t>
  </si>
  <si>
    <t>CCACAGGAACGCCGCGAACG</t>
  </si>
  <si>
    <t>TAGTCCACAGGAACGCCGCGAACG</t>
  </si>
  <si>
    <t>AAACCGTTCGCGGCGTTCCTGTGG</t>
  </si>
  <si>
    <t>PLES_17561</t>
  </si>
  <si>
    <t>GGAGACCGGGCTGCCGTCCA</t>
  </si>
  <si>
    <t>TAGTGGAGACCGGGCTGCCGTCCA</t>
  </si>
  <si>
    <t>AAACTGGACGGCAGCCCGGTCTCC</t>
  </si>
  <si>
    <t>GGCCTCTTCCAGGGCGCGGT</t>
  </si>
  <si>
    <t>TAGTGGCCTCTTCCAGGGCGCGGT</t>
  </si>
  <si>
    <t>AAACACCGCGCCCTGGAAGAGGCC</t>
  </si>
  <si>
    <t>GCTGAGGCCGGCCAGCTTGA</t>
  </si>
  <si>
    <t>TAGTGCTGAGGCCGGCCAGCTTGA</t>
  </si>
  <si>
    <t>AAACTCAAGCTGGCCGGCCTCAGC</t>
  </si>
  <si>
    <t>GCGCAGCGGGCTGTCGACGA</t>
  </si>
  <si>
    <t>TAGTGCGCAGCGGGCTGTCGACGA</t>
  </si>
  <si>
    <t>AAACTCGTCGACAGCCCGCTGCGC</t>
  </si>
  <si>
    <t>PLES_17571</t>
  </si>
  <si>
    <t>GAAGCCATGGGGGATGCCCA</t>
  </si>
  <si>
    <t>TAGTGAAGCCATGGGGGATGCCCA</t>
  </si>
  <si>
    <t>AAACTGGGCATCCCCCATGGCTTC</t>
  </si>
  <si>
    <t>TCCGCCGTTGCGGCCTTCGC</t>
  </si>
  <si>
    <t>TAGTTCCGCCGTTGCGGCCTTCGC</t>
  </si>
  <si>
    <t>AAACGCGAAGGCCGCAACGGCGGA</t>
  </si>
  <si>
    <t>CGGGGCGAACGGTCGCCGCG</t>
  </si>
  <si>
    <t>TAGTCGGGGCGAACGGTCGCCGCG</t>
  </si>
  <si>
    <t>AAACCGCGGCGACCGTTCGCCCCG</t>
  </si>
  <si>
    <t>GCCCGGCGGGGGCCGGGGAA</t>
  </si>
  <si>
    <t>TAGTGCCCGGCGGGGGCCGGGGAA</t>
  </si>
  <si>
    <t>AAACTTCCCCGGCCCCCGCCGGGC</t>
  </si>
  <si>
    <t>PLES_17581</t>
  </si>
  <si>
    <t>hepA</t>
  </si>
  <si>
    <t>TCGCTGATCCAGCGTTGCCC</t>
  </si>
  <si>
    <t>TAGTTCGCTGATCCAGCGTTGCCC</t>
  </si>
  <si>
    <t>AAACGGGCAACGCTGGATCAGCGA</t>
  </si>
  <si>
    <t>CCTGGGCCAGGATGGTCCCC</t>
  </si>
  <si>
    <t>TAGTCCTGGGCCAGGATGGTCCCC</t>
  </si>
  <si>
    <t>AAACGGGGACCATCCTGGCCCAGG</t>
  </si>
  <si>
    <t>GATAGAGCACGGTGAGCAGG</t>
  </si>
  <si>
    <t>TAGTGATAGAGCACGGTGAGCAGG</t>
  </si>
  <si>
    <t>AAACCCTGCTCACCGTGCTCTATC</t>
  </si>
  <si>
    <t>TGGCGGGTATCGCCGGTCGC</t>
  </si>
  <si>
    <t>TAGTTGGCGGGTATCGCCGGTCGC</t>
  </si>
  <si>
    <t>AAACGCGACCGGCGATACCCGCCA</t>
  </si>
  <si>
    <t>PLES_17591</t>
  </si>
  <si>
    <t>ATCAGGCCCTGGGGGATCGG</t>
  </si>
  <si>
    <t>TAGTATCAGGCCCTGGGGGATCGG</t>
  </si>
  <si>
    <t>AAACCCGATCCCCCAGGGCCTGAT</t>
  </si>
  <si>
    <t>GGTCCTGCTGGACGGTGACC</t>
  </si>
  <si>
    <t>TAGTGGTCCTGCTGGACGGTGACC</t>
  </si>
  <si>
    <t>AAACGGTCACCGTCCAGCAGGACC</t>
  </si>
  <si>
    <t>TGGCCGGACGGGGCTTGGGC</t>
  </si>
  <si>
    <t>TAGTTGGCCGGACGGGGCTTGGGC</t>
  </si>
  <si>
    <t>AAACGCCCAAGCCCCGTCCGGCCA</t>
  </si>
  <si>
    <t>GCCTGGGTCGGCGCGACCGG</t>
  </si>
  <si>
    <t>TAGTGCCTGGGTCGGCGCGACCGG</t>
  </si>
  <si>
    <t>AAACCCGGTCGCGCCGACCCAGGC</t>
  </si>
  <si>
    <t>PLES_17601</t>
  </si>
  <si>
    <t>alkB</t>
  </si>
  <si>
    <t>GCGTCGGCGAACAGGTCCAT</t>
  </si>
  <si>
    <t>TAGTGCGTCGGCGAACAGGTCCAT</t>
  </si>
  <si>
    <t>AAACATGGACCTGTTCGCCGACGC</t>
  </si>
  <si>
    <t>TCGGCGTCCGGCAGGGTCAG</t>
  </si>
  <si>
    <t>TAGTTCGGCGTCCGGCAGGGTCAG</t>
  </si>
  <si>
    <t>AAACCTGACCCTGCCGGACGCCGA</t>
  </si>
  <si>
    <t>GCCAATGCGGGAGATAGCGC</t>
  </si>
  <si>
    <t>TAGTGCCAATGCGGGAGATAGCGC</t>
  </si>
  <si>
    <t>AAACGCGCTATCTCCCGCATTGGC</t>
  </si>
  <si>
    <t>AACAGCCAGGCGCTCGCCAG</t>
  </si>
  <si>
    <t>TAGTAACAGCCAGGCGCTCGCCAG</t>
  </si>
  <si>
    <t>AAACCTGGCGAGCGCCTGGCTGTT</t>
  </si>
  <si>
    <t>PLES_17611</t>
  </si>
  <si>
    <t>GGCTTCCAGTGAATGGGCAC</t>
  </si>
  <si>
    <t>TAGTGGCTTCCAGTGAATGGGCAC</t>
  </si>
  <si>
    <t>AAACGTGCCCATTCACTGGAAGCC</t>
  </si>
  <si>
    <t>AGCGTCGAGGGTGCCAGGAA</t>
  </si>
  <si>
    <t>TAGTAGCGTCGAGGGTGCCAGGAA</t>
  </si>
  <si>
    <t>AAACTTCCTGGCACCCTCGACGCT</t>
  </si>
  <si>
    <t>GCCGGCCAGGAGCGTCTTGA</t>
  </si>
  <si>
    <t>TAGTGCCGGCCAGGAGCGTCTTGA</t>
  </si>
  <si>
    <t>AAACTCAAGACGCTCCTGGCCGGC</t>
  </si>
  <si>
    <t>GAAAGGCGCACCACAACGCC</t>
  </si>
  <si>
    <t>TAGTGAAAGGCGCACCACAACGCC</t>
  </si>
  <si>
    <t>AAACGGCGTTGTGGTGCGCCTTTC</t>
  </si>
  <si>
    <t>PLES_17621</t>
  </si>
  <si>
    <t>CCAGATGCCGGCGAGGACAG</t>
  </si>
  <si>
    <t>TAGTCCAGATGCCGGCGAGGACAG</t>
  </si>
  <si>
    <t>AAACCTGTCCTCGCCGGCATCTGG</t>
  </si>
  <si>
    <t>CACCCGGGCATCGCGGGTCC</t>
  </si>
  <si>
    <t>TAGTCACCCGGGCATCGCGGGTCC</t>
  </si>
  <si>
    <t>AAACGGACCCGCGATGCCCGGGTG</t>
  </si>
  <si>
    <t>CGGCGCCACCACCACCACGT</t>
  </si>
  <si>
    <t>TAGTCGGCGCCACCACCACCACGT</t>
  </si>
  <si>
    <t>AAACACGTGGTGGTGGTGGCGCCG</t>
  </si>
  <si>
    <t>GTCACCCAGCCGGACACGTC</t>
  </si>
  <si>
    <t>TAGTGTCACCCAGCCGGACACGTC</t>
  </si>
  <si>
    <t>AAACGACGTGTCCGGCTGGGTGAC</t>
  </si>
  <si>
    <t>PLES_17631</t>
  </si>
  <si>
    <t>CAACAGCAAGCGAAGGTCCA</t>
  </si>
  <si>
    <t>TAGTCAACAGCAAGCGAAGGTCCA</t>
  </si>
  <si>
    <t>AAACTGGACCTTCGCTTGCTGTTG</t>
  </si>
  <si>
    <t>GCCGGCGGCGAAGGTGGTCA</t>
  </si>
  <si>
    <t>TAGTGCCGGCGGCGAAGGTGGTCA</t>
  </si>
  <si>
    <t>AAACTGACCACCTTCGCCGCCGGC</t>
  </si>
  <si>
    <t>CGATCAGGATGCTTTCCGCC</t>
  </si>
  <si>
    <t>TAGTCGATCAGGATGCTTTCCGCC</t>
  </si>
  <si>
    <t>AAACGGCGGAAAGCATCCTGATCG</t>
  </si>
  <si>
    <t>CGCAGGTCTTCGGCCAGGGG</t>
  </si>
  <si>
    <t>TAGTCGCAGGTCTTCGGCCAGGGG</t>
  </si>
  <si>
    <t>AAACCCCCTGGCCGAAGACCTGCG</t>
  </si>
  <si>
    <t>PLES_17641</t>
  </si>
  <si>
    <t>phaJ1</t>
  </si>
  <si>
    <t>CGTAGGGAATGTTCTGGACC</t>
  </si>
  <si>
    <t>TAGTCGTAGGGAATGTTCTGGACC</t>
  </si>
  <si>
    <t>AAACGGTCCAGAACATTCCCTACG</t>
  </si>
  <si>
    <t>CTTTTGCCCGACCTCTAGCT</t>
  </si>
  <si>
    <t>TAGTCTTTTGCCCGACCTCTAGCT</t>
  </si>
  <si>
    <t>AAACAGCTAGAGGTCGGGCAAAAG</t>
  </si>
  <si>
    <t>GGCGATGCTGCTGGTGTACT</t>
  </si>
  <si>
    <t>TAGTGGCGATGCTGCTGGTGTACT</t>
  </si>
  <si>
    <t>AAACAGTACACCAGCAGCATCGCC</t>
  </si>
  <si>
    <t>GAACAACTGCAGGTCGCGCT</t>
  </si>
  <si>
    <t>TAGTGAACAACTGCAGGTCGCGCT</t>
  </si>
  <si>
    <t>AAACAGCGCGACCTGCAGTTGTTC</t>
  </si>
  <si>
    <t>PLES_17651</t>
  </si>
  <si>
    <t>GGGAGCCAGTAGGCAGCGGC</t>
  </si>
  <si>
    <t>TAGTGGGAGCCAGTAGGCAGCGGC</t>
  </si>
  <si>
    <t>AAACGCCGCTGCCTACTGGCTCCC</t>
  </si>
  <si>
    <t>AGCGGGGTTTCGTCGCTGGC</t>
  </si>
  <si>
    <t>TAGTAGCGGGGTTTCGTCGCTGGC</t>
  </si>
  <si>
    <t>AAACGCCAGCGACGAAACCCCGCT</t>
  </si>
  <si>
    <t>CCGTTGCGCTCGGCCAGTGG</t>
  </si>
  <si>
    <t>TAGTCCGTTGCGCTCGGCCAGTGG</t>
  </si>
  <si>
    <t>AAACCCACTGGCCGAGCGCAACGG</t>
  </si>
  <si>
    <t>GGACAGCATCACCGCGCCGA</t>
  </si>
  <si>
    <t>TAGTGGACAGCATCACCGCGCCGA</t>
  </si>
  <si>
    <t>AAACTCGGCGCGGTGATGCTGTCC</t>
  </si>
  <si>
    <t>PLES_17661</t>
  </si>
  <si>
    <t>fadD2</t>
  </si>
  <si>
    <t>CGTTTGTCGTTCCAGAATTC</t>
  </si>
  <si>
    <t>TAGTCGTTTGTCGTTCCAGAATTC</t>
  </si>
  <si>
    <t>AAACGAATTCTGGAACGACAAACG</t>
  </si>
  <si>
    <t>GACTGTCGGGTACGCCGGCC</t>
  </si>
  <si>
    <t>TAGTGACTGTCGGGTACGCCGGCC</t>
  </si>
  <si>
    <t>AAACGGCCGGCGTACCCGACAGTC</t>
  </si>
  <si>
    <t>CTCGACTACGGAACGGTAGG</t>
  </si>
  <si>
    <t>TAGTCTCGACTACGGAACGGTAGG</t>
  </si>
  <si>
    <t>AAACCCTACCGTTCCGTAGTCGAG</t>
  </si>
  <si>
    <t>GCGGTCGGCGAATTTCTTGC</t>
  </si>
  <si>
    <t>TAGTGCGGTCGGCGAATTTCTTGC</t>
  </si>
  <si>
    <t>AAACGCAAGAAATTCGCCGACCGC</t>
  </si>
  <si>
    <t>PLES_17671</t>
  </si>
  <si>
    <t>fadD1</t>
  </si>
  <si>
    <t>CTTCCAGAAGTTTTCGATCA</t>
  </si>
  <si>
    <t>TAGTCTTCCAGAAGTTTTCGATCA</t>
  </si>
  <si>
    <t>AAACTGATCGAAAACTTCTGGAAG</t>
  </si>
  <si>
    <t>TCTCGGCAGCAATACCCGCT</t>
  </si>
  <si>
    <t>TAGTTCTCGGCAGCAATACCCGCT</t>
  </si>
  <si>
    <t>AAACAGCGGGTATTGCTGCCGAGA</t>
  </si>
  <si>
    <t>AGGATGTTCGGGTACTGGTC</t>
  </si>
  <si>
    <t>TAGTAGGATGTTCGGGTACTGGTC</t>
  </si>
  <si>
    <t>AAACGACCAGTACCCGAACATCCT</t>
  </si>
  <si>
    <t>AGGACTCCTTCAGTACCGAC</t>
  </si>
  <si>
    <t>TAGTAGGACTCCTTCAGTACCGAC</t>
  </si>
  <si>
    <t>AAACGTCGGTACTGAAGGAGTCCT</t>
  </si>
  <si>
    <t>PLES_17681</t>
  </si>
  <si>
    <t>GCAACGAAGAAGCCCCGCAT</t>
  </si>
  <si>
    <t>TAGTGCAACGAAGAAGCCCCGCAT</t>
  </si>
  <si>
    <t>AAACATGCGGGGCTTCTTCGTTGC</t>
  </si>
  <si>
    <t>CGCTGCCGGCACGCCAGCAC</t>
  </si>
  <si>
    <t>TAGTCGCTGCCGGCACGCCAGCAC</t>
  </si>
  <si>
    <t>AAACGTGCTGGCGTGCCGGCAGCG</t>
  </si>
  <si>
    <t>GCCATGGGGGGGCCTCCGGC</t>
  </si>
  <si>
    <t>TAGTGCCATGGGGGGGCCTCCGGC</t>
  </si>
  <si>
    <t>AAACGCCGGAGGCCCCCCCATGGC</t>
  </si>
  <si>
    <t>CGGCCAGGGCAGGATCGAGG</t>
  </si>
  <si>
    <t>TAGTCGGCCAGGGCAGGATCGAGG</t>
  </si>
  <si>
    <t>AAACCCTCGATCCTGCCCTGGCCG</t>
  </si>
  <si>
    <t>PLES_17691</t>
  </si>
  <si>
    <t>GGTCGAGGCGCCGGACGAGT</t>
  </si>
  <si>
    <t>TAGTGGTCGAGGCGCCGGACGAGT</t>
  </si>
  <si>
    <t>AAACACTCGTCCGGCGCCTCGACC</t>
  </si>
  <si>
    <t>GGCGGTCGCTGATCTGGGCC</t>
  </si>
  <si>
    <t>TAGTGGCGGTCGCTGATCTGGGCC</t>
  </si>
  <si>
    <t>AAACGGCCCAGATCAGCGACCGCC</t>
  </si>
  <si>
    <t>GGAGCTGCCGGCGCAAGCGG</t>
  </si>
  <si>
    <t>TAGTGGAGCTGCCGGCGCAAGCGG</t>
  </si>
  <si>
    <t>AAACCCGCTTGCGCCGGCAGCTCC</t>
  </si>
  <si>
    <t>TGCGCCAGGCGCGCGTCGTC</t>
  </si>
  <si>
    <t>TAGTTGCGCCAGGCGCGCGTCGTC</t>
  </si>
  <si>
    <t>AAACGACGACGCGCGCCTGGCGCA</t>
  </si>
  <si>
    <t>PLES_17701</t>
  </si>
  <si>
    <t>phoA</t>
  </si>
  <si>
    <t>GAGGGCGAGGGGATAACCTG</t>
  </si>
  <si>
    <t>TAGTGAGGGCGAGGGGATAACCTG</t>
  </si>
  <si>
    <t>AAACCAGGTTATCCCCTCGCCCTC</t>
  </si>
  <si>
    <t>GCCGAGCACGGCCATGGAGA</t>
  </si>
  <si>
    <t>TAGTGCCGAGCACGGCCATGGAGA</t>
  </si>
  <si>
    <t>AAACTCTCCATGGCCGTGCTCGGC</t>
  </si>
  <si>
    <t>CTGGCGCGCCTGGGCCGGCA</t>
  </si>
  <si>
    <t>TAGTCTGGCGCGCCTGGGCCGGCA</t>
  </si>
  <si>
    <t>AAACTGCCGGCCCAGGCGCGCCAG</t>
  </si>
  <si>
    <t>GCCTGGCGGTTGAACAGCGA</t>
  </si>
  <si>
    <t>TAGTGCCTGGCGGTTGAACAGCGA</t>
  </si>
  <si>
    <t>AAACTCGCTGTTCAACCGCCAGGC</t>
  </si>
  <si>
    <t>PLES_17711</t>
  </si>
  <si>
    <t>GTAAACGCCGTGCAGACTCA</t>
  </si>
  <si>
    <t>TAGTGTAAACGCCGTGCAGACTCA</t>
  </si>
  <si>
    <t>AAACTGAGTCTGCACGGCGTTTAC</t>
  </si>
  <si>
    <t>GATCTTGGCGAAGATGTTCT</t>
  </si>
  <si>
    <t>TAGTGATCTTGGCGAAGATGTTCT</t>
  </si>
  <si>
    <t>AAACAGAACATCTTCGCCAAGATC</t>
  </si>
  <si>
    <t>TCTTCGTAGACCTTGTAGCA</t>
  </si>
  <si>
    <t>TAGTTCTTCGTAGACCTTGTAGCA</t>
  </si>
  <si>
    <t>AAACTGCTACAAGGTCTACGAAGA</t>
  </si>
  <si>
    <t>AGGACTGCGGGAACAGATCG</t>
  </si>
  <si>
    <t>TAGTAGGACTGCGGGAACAGATCG</t>
  </si>
  <si>
    <t>AAACCGATCTGTTCCCGCAGTCCT</t>
  </si>
  <si>
    <t>PLES_17721</t>
  </si>
  <si>
    <t>GGGTGAGGCTGAAGTGGGTC</t>
  </si>
  <si>
    <t>TAGTGGGTGAGGCTGAAGTGGGTC</t>
  </si>
  <si>
    <t>AAACGACCCACTTCAGCCTCACCC</t>
  </si>
  <si>
    <t>GGACCTGCAGGTCGTGGCGG</t>
  </si>
  <si>
    <t>TAGTGGACCTGCAGGTCGTGGCGG</t>
  </si>
  <si>
    <t>AAACCCGCCACGACCTGCAGGTCC</t>
  </si>
  <si>
    <t>CTTCGTGGCCGTTGAAGGCG</t>
  </si>
  <si>
    <t>TAGTCTTCGTGGCCGTTGAAGGCG</t>
  </si>
  <si>
    <t>AAACCGCCTTCAACGGCCACGAAG</t>
  </si>
  <si>
    <t>GTTCGAGTTCGAAACGGTAG</t>
  </si>
  <si>
    <t>TAGTGTTCGAGTTCGAAACGGTAG</t>
  </si>
  <si>
    <t>AAACCTACCGTTTCGAACTCGAAC</t>
  </si>
  <si>
    <t>PLES_17731</t>
  </si>
  <si>
    <t>CGGGCCCAATGGCGGGGGTT</t>
  </si>
  <si>
    <t>TAGTCGGGCCCAATGGCGGGGGTT</t>
  </si>
  <si>
    <t>AAACAACCCCCGCCATTGGGCCCG</t>
  </si>
  <si>
    <t>GGGAGCGCTGCCACAGCTCG</t>
  </si>
  <si>
    <t>TAGTGGGAGCGCTGCCACAGCTCG</t>
  </si>
  <si>
    <t>AAACCGAGCTGTGGCAGCGCTCCC</t>
  </si>
  <si>
    <t>GGTCTGCAAGCCGCGATCGC</t>
  </si>
  <si>
    <t>TAGTGGTCTGCAAGCCGCGATCGC</t>
  </si>
  <si>
    <t>AAACGCGATCGCGGCTTGCAGACC</t>
  </si>
  <si>
    <t>ATCGACCAATACATCGATGT</t>
  </si>
  <si>
    <t>TAGTATCGACCAATACATCGATGT</t>
  </si>
  <si>
    <t>AAACACATCGATGTATTGGTCGAT</t>
  </si>
  <si>
    <t>PLES_17741</t>
  </si>
  <si>
    <t>GAGAAAAACCACCAGCCCAA</t>
  </si>
  <si>
    <t>TAGTGAGAAAAACCACCAGCCCAA</t>
  </si>
  <si>
    <t>AAACTTGGGCTGGTGGTTTTTCTC</t>
  </si>
  <si>
    <t>GCATGCCACCAGCCCAAAGA</t>
  </si>
  <si>
    <t>TAGTGCATGCCACCAGCCCAAAGA</t>
  </si>
  <si>
    <t>AAACTCTTTGGGCTGGTGGCATGC</t>
  </si>
  <si>
    <t>ATAGGTGCAGACAGCACTTC</t>
  </si>
  <si>
    <t>TAGTATAGGTGCAGACAGCACTTC</t>
  </si>
  <si>
    <t>AAACGAAGTGCTGTCTGCACCTAT</t>
  </si>
  <si>
    <t>CGTTAATCGCCGCCGGAGTA</t>
  </si>
  <si>
    <t>TAGTCGTTAATCGCCGCCGGAGTA</t>
  </si>
  <si>
    <t>AAACTACTCCGGCGGCGATTAACG</t>
  </si>
  <si>
    <t>PLES_17751</t>
  </si>
  <si>
    <t>GCTATATGAAATCCAAAATT</t>
  </si>
  <si>
    <t>TAGTGCTATATGAAATCCAAAATT</t>
  </si>
  <si>
    <t>AAACAATTTTGGATTTCATATAGC</t>
  </si>
  <si>
    <t>CGCCCTGCCACAGGATGGGT</t>
  </si>
  <si>
    <t>TAGTCGCCCTGCCACAGGATGGGT</t>
  </si>
  <si>
    <t>AAACACCCATCCTGTGGCAGGGCG</t>
  </si>
  <si>
    <t>ATTTTTTAGAATCATAAATC</t>
  </si>
  <si>
    <t>TAGTATTTTTTAGAATCATAAATC</t>
  </si>
  <si>
    <t>AAACGATTTATGATTCTAAAAAAT</t>
  </si>
  <si>
    <t>ATATGGATAGCTTTACAGCA</t>
  </si>
  <si>
    <t>TAGTATATGGATAGCTTTACAGCA</t>
  </si>
  <si>
    <t>AAACTGCTGTAAAGCTATCCATAT</t>
  </si>
  <si>
    <t>PLES_17761</t>
  </si>
  <si>
    <t>GGATCGCTACGGCGTACATC</t>
  </si>
  <si>
    <t>TAGTGGATCGCTACGGCGTACATC</t>
  </si>
  <si>
    <t>AAACGATGTACGCCGTAGCGATCC</t>
  </si>
  <si>
    <t>AACAGCCGGCCAGGAGGAAA</t>
  </si>
  <si>
    <t>TAGTAACAGCCGGCCAGGAGGAAA</t>
  </si>
  <si>
    <t>AAACTTTCCTCCTGGCCGGCTGTT</t>
  </si>
  <si>
    <t>GGTCTTCTCGGCGGGAACCG</t>
  </si>
  <si>
    <t>TAGTGGTCTTCTCGGCGGGAACCG</t>
  </si>
  <si>
    <t>AAACCGGTTCCCGCCGAGAAGACC</t>
  </si>
  <si>
    <t>GCGTTCGGCGGGGATCGCCC</t>
  </si>
  <si>
    <t>TAGTGCGTTCGGCGGGGATCGCCC</t>
  </si>
  <si>
    <t>AAACGGGCGATCCCCGCCGAACGC</t>
  </si>
  <si>
    <t>PLES_17771</t>
  </si>
  <si>
    <t>CGGCTCCGGAAGAACAGGCC</t>
  </si>
  <si>
    <t>TAGTCGGCTCCGGAAGAACAGGCC</t>
  </si>
  <si>
    <t>AAACGGCCTGTTCTTCCGGAGCCG</t>
  </si>
  <si>
    <t>GGGCCTGGCGCATCGGTAGT</t>
  </si>
  <si>
    <t>TAGTGGGCCTGGCGCATCGGTAGT</t>
  </si>
  <si>
    <t>AAACACTACCGATGCGCCAGGCCC</t>
  </si>
  <si>
    <t>CAGTCCGGCGGGGCGAAACA</t>
  </si>
  <si>
    <t>TAGTCAGTCCGGCGGGGCGAAACA</t>
  </si>
  <si>
    <t>AAACTGTTTCGCCCCGCCGGACTG</t>
  </si>
  <si>
    <t>AGGGCATCCGCCCGAGCAGT</t>
  </si>
  <si>
    <t>TAGTAGGGCATCCGCCCGAGCAGT</t>
  </si>
  <si>
    <t>AAACACTGCTCGGGCGGATGCCCT</t>
  </si>
  <si>
    <t>PLES_17781</t>
  </si>
  <si>
    <t>GGACGAGGGCTATCGGTCAT</t>
  </si>
  <si>
    <t>TAGTGGACGAGGGCTATCGGTCAT</t>
  </si>
  <si>
    <t>AAACATGACCGATAGCCCTCGTCC</t>
  </si>
  <si>
    <t>TGGGTTTCCATATCCAGTTC</t>
  </si>
  <si>
    <t>TAGTTGGGTTTCCATATCCAGTTC</t>
  </si>
  <si>
    <t>AAACGAACTGGATATGGAAACCCA</t>
  </si>
  <si>
    <t>ACAACTGGTGGACGAACTCC</t>
  </si>
  <si>
    <t>TAGTACAACTGGTGGACGAACTCC</t>
  </si>
  <si>
    <t>AAACGGAGTTCGTCCACCAGTTGT</t>
  </si>
  <si>
    <t>GCGCTGGCTGTTGCCCTGGC</t>
  </si>
  <si>
    <t>TAGTGCGCTGGCTGTTGCCCTGGC</t>
  </si>
  <si>
    <t>AAACGCCAGGGCAACAGCCAGCGC</t>
  </si>
  <si>
    <t>PLES_17791</t>
  </si>
  <si>
    <t>CGGCGTGCTGGTCGTTGTAC</t>
  </si>
  <si>
    <t>TAGTCGGCGTGCTGGTCGTTGTAC</t>
  </si>
  <si>
    <t>AAACGTACAACGACCAGCACGCCG</t>
  </si>
  <si>
    <t>TTCGCCCTTGGCGATGGCCT</t>
  </si>
  <si>
    <t>TAGTTTCGCCCTTGGCGATGGCCT</t>
  </si>
  <si>
    <t>AAACAGGCCATCGCCAAGGGCGAA</t>
  </si>
  <si>
    <t>GATGAACGCCGAGCTGGACT</t>
  </si>
  <si>
    <t>TAGTGATGAACGCCGAGCTGGACT</t>
  </si>
  <si>
    <t>AAACAGTCCAGCTCGGCGTTCATC</t>
  </si>
  <si>
    <t>GGTACGGAACCATGCGCTGC</t>
  </si>
  <si>
    <t>TAGTGGTACGGAACCATGCGCTGC</t>
  </si>
  <si>
    <t>AAACGCAGCGCATGGTTCCGTACC</t>
  </si>
  <si>
    <t>PLES_17801</t>
  </si>
  <si>
    <t>GGCAGCAGCTCGGCGTCGGT</t>
  </si>
  <si>
    <t>TAGTGGCAGCAGCTCGGCGTCGGT</t>
  </si>
  <si>
    <t>AAACACCGACGCCGAGCTGCTGCC</t>
  </si>
  <si>
    <t>GCGGAAGGCTCGCTGCTCGC</t>
  </si>
  <si>
    <t>TAGTGCGGAAGGCTCGCTGCTCGC</t>
  </si>
  <si>
    <t>AAACGCGAGCAGCGAGCCTTCCGC</t>
  </si>
  <si>
    <t>GGCCCGCATGGCGCCCTGGT</t>
  </si>
  <si>
    <t>TAGTGGCCCGCATGGCGCCCTGGT</t>
  </si>
  <si>
    <t>AAACACCAGGGCGCCATGCGGGCC</t>
  </si>
  <si>
    <t>CGATCTGCCGATGATCGCCC</t>
  </si>
  <si>
    <t>TAGTCGATCTGCCGATGATCGCCC</t>
  </si>
  <si>
    <t>AAACGGGCGATCATCGGCAGATCG</t>
  </si>
  <si>
    <t>PLES_17811</t>
  </si>
  <si>
    <t>CGGATTGCCGCCCCTCCGTA</t>
  </si>
  <si>
    <t>TAGTCGGATTGCCGCCCCTCCGTA</t>
  </si>
  <si>
    <t>AAACTACGGAGGGGCGGCAATCCG</t>
  </si>
  <si>
    <t>CGGATGCCCGCCCAGCGAAA</t>
  </si>
  <si>
    <t>TAGTCGGATGCCCGCCCAGCGAAA</t>
  </si>
  <si>
    <t>AAACTTTCGCTGGGCGGGCATCCG</t>
  </si>
  <si>
    <t>CCAGGCGTTCTCCTCGACTT</t>
  </si>
  <si>
    <t>TAGTCCAGGCGTTCTCCTCGACTT</t>
  </si>
  <si>
    <t>AAACAAGTCGAGGAGAACGCCTGG</t>
  </si>
  <si>
    <t>ATCGGTCGGCGATATCCGCC</t>
  </si>
  <si>
    <t>TAGTATCGGTCGGCGATATCCGCC</t>
  </si>
  <si>
    <t>AAACGGCGGATATCGCCGACCGAT</t>
  </si>
  <si>
    <t>PLES_17821</t>
  </si>
  <si>
    <t>GCGAGGGAAATCTTTTTCAT</t>
  </si>
  <si>
    <t>TAGTGCGAGGGAAATCTTTTTCAT</t>
  </si>
  <si>
    <t>AAACATGAAAAAGATTTCCCTCGC</t>
  </si>
  <si>
    <t>CAGAGCAGCGCCGACGACGG</t>
  </si>
  <si>
    <t>TAGTCAGAGCAGCGCCGACGACGG</t>
  </si>
  <si>
    <t>AAACCCGTCGTCGGCGCTGCTCTG</t>
  </si>
  <si>
    <t>CGCGGCATGCGCGCCGACAC</t>
  </si>
  <si>
    <t>TAGTCGCGGCATGCGCGCCGACAC</t>
  </si>
  <si>
    <t>AAACGTGTCGGCGCGCATGCCGCG</t>
  </si>
  <si>
    <t>CTCAGCTCCTGCACGGCGAA</t>
  </si>
  <si>
    <t>TAGTCTCAGCTCCTGCACGGCGAA</t>
  </si>
  <si>
    <t>AAACTTCGCCGTGCAGGAGCTGAG</t>
  </si>
  <si>
    <t>PLES_17831</t>
  </si>
  <si>
    <t>GCTGACGAATTCCCGTTGCA</t>
  </si>
  <si>
    <t>TAGTGCTGACGAATTCCCGTTGCA</t>
  </si>
  <si>
    <t>AAACTGCAACGGGAATTCGTCAGC</t>
  </si>
  <si>
    <t>CGCGCGACGCAGGCCTAGCC</t>
  </si>
  <si>
    <t>TAGTCGCGCGACGCAGGCCTAGCC</t>
  </si>
  <si>
    <t>AAACGGCTAGGCCTGCGTCGCGCG</t>
  </si>
  <si>
    <t>AGTTCTCCGGAGCGACCTCG</t>
  </si>
  <si>
    <t>TAGTAGTTCTCCGGAGCGACCTCG</t>
  </si>
  <si>
    <t>AAACCGAGGTCGCTCCGGAGAACT</t>
  </si>
  <si>
    <t>CGCGGAACTGGCGGCCGAGA</t>
  </si>
  <si>
    <t>TAGTCGCGGAACTGGCGGCCGAGA</t>
  </si>
  <si>
    <t>AAACTCTCGGCCGCCAGTTCCGCG</t>
  </si>
  <si>
    <t>PLES_17841</t>
  </si>
  <si>
    <t>AACGCCGTTGCAAGGTCGTG</t>
  </si>
  <si>
    <t>TAGTAACGCCGTTGCAAGGTCGTG</t>
  </si>
  <si>
    <t>AAACCACGACCTTGCAACGGCGTT</t>
  </si>
  <si>
    <t>CTGCGGATCGCGGATACGTG</t>
  </si>
  <si>
    <t>TAGTCTGCGGATCGCGGATACGTG</t>
  </si>
  <si>
    <t>AAACCACGTATCCGCGATCCGCAG</t>
  </si>
  <si>
    <t>CGCTCCGTCGCGATGCCGGG</t>
  </si>
  <si>
    <t>TAGTCGCTCCGTCGCGATGCCGGG</t>
  </si>
  <si>
    <t>AAACCCCGGCATCGCGACGGAGCG</t>
  </si>
  <si>
    <t>CGCTGCTGATGAAACCGTCC</t>
  </si>
  <si>
    <t>TAGTCGCTGCTGATGAAACCGTCC</t>
  </si>
  <si>
    <t>AAACGGACGGTTTCATCAGCAGCG</t>
  </si>
  <si>
    <t>PLES_17851</t>
  </si>
  <si>
    <t>CGAGGGCATGCTGTAAACGC</t>
  </si>
  <si>
    <t>TAGTCGAGGGCATGCTGTAAACGC</t>
  </si>
  <si>
    <t>AAACGCGTTTACAGCATGCCCTCG</t>
  </si>
  <si>
    <t>GGCGAGGAAATCCGCTCGAC</t>
  </si>
  <si>
    <t>TAGTGGCGAGGAAATCCGCTCGAC</t>
  </si>
  <si>
    <t>AAACGTCGAGCGGATTTCCTCGCC</t>
  </si>
  <si>
    <t>GTACAGACGTAGCGCCAGCG</t>
  </si>
  <si>
    <t>TAGTGTACAGACGTAGCGCCAGCG</t>
  </si>
  <si>
    <t>AAACCGCTGGCGCTACGTCTGTAC</t>
  </si>
  <si>
    <t>CCATCCAGAACACCGGCGCC</t>
  </si>
  <si>
    <t>TAGTCCATCCAGAACACCGGCGCC</t>
  </si>
  <si>
    <t>AAACGGCGCCGGTGTTCTGGATGG</t>
  </si>
  <si>
    <t>PLES_17861</t>
  </si>
  <si>
    <t>oprO</t>
  </si>
  <si>
    <t>CGAAGCCGAGCGAGTGCTTA</t>
  </si>
  <si>
    <t>TAGTCGAAGCCGAGCGAGTGCTTA</t>
  </si>
  <si>
    <t>AAACTAAGCACTCGCTCGGCTTCG</t>
  </si>
  <si>
    <t>TACGGCCAGAGCCAGAGCGC</t>
  </si>
  <si>
    <t>TAGTTACGGCCAGAGCCAGAGCGC</t>
  </si>
  <si>
    <t>AAACGCGCTCTGGCTCTGGCCGTA</t>
  </si>
  <si>
    <t>ACCGTCGAAACGGCTGTAGT</t>
  </si>
  <si>
    <t>TAGTACCGTCGAAACGGCTGTAGT</t>
  </si>
  <si>
    <t>AAACACTACAGCCGTTTCGACGGT</t>
  </si>
  <si>
    <t>GTCGGCGGTGTTGCCATTCT</t>
  </si>
  <si>
    <t>TAGTGTCGGCGGTGTTGCCATTCT</t>
  </si>
  <si>
    <t>AAACAGAATGGCAACACCGCCGAC</t>
  </si>
  <si>
    <t>PLES_17871</t>
  </si>
  <si>
    <t>GCGCCGGCCGGCGATAGAAC</t>
  </si>
  <si>
    <t>TAGTGCGCCGGCCGGCGATAGAAC</t>
  </si>
  <si>
    <t>AAACGTTCTATCGCCGGCCGGCGC</t>
  </si>
  <si>
    <t>GGCCTCATCCAGGCGCTATC</t>
  </si>
  <si>
    <t>TAGTGGCCTCATCCAGGCGCTATC</t>
  </si>
  <si>
    <t>AAACGATAGCGCCTGGATGAGGCC</t>
  </si>
  <si>
    <t>AGGCCTGCGCCCTTATCCGA</t>
  </si>
  <si>
    <t>TAGTAGGCCTGCGCCCTTATCCGA</t>
  </si>
  <si>
    <t>AAACTCGGATAAGGGCGCAGGCCT</t>
  </si>
  <si>
    <t>CGCCCGGACCTGATGCCTCT</t>
  </si>
  <si>
    <t>TAGTCGCCCGGACCTGATGCCTCT</t>
  </si>
  <si>
    <t>AAACAGAGGCATCAGGTCCGGGCG</t>
  </si>
  <si>
    <t>PLES_17881</t>
  </si>
  <si>
    <t>oprP</t>
  </si>
  <si>
    <t>CGCCAGGCCCAGCAAACTCC</t>
  </si>
  <si>
    <t>TAGTCGCCAGGCCCAGCAAACTCC</t>
  </si>
  <si>
    <t>AAACGGAGTTTGCTGGGCCTGGCG</t>
  </si>
  <si>
    <t>CGGTGGTCACGGTCCCGGCC</t>
  </si>
  <si>
    <t>TAGTCGGTGGTCACGGTCCCGGCC</t>
  </si>
  <si>
    <t>AAACGGCCGGGACCGTGACCACCG</t>
  </si>
  <si>
    <t>GATCACGATGTCGGCACCGT</t>
  </si>
  <si>
    <t>TAGTGATCACGATGTCGGCACCGT</t>
  </si>
  <si>
    <t>AAACACGGTGCCGACATCGTGATC</t>
  </si>
  <si>
    <t>GCCGTCGAAGCGGCCGTAGT</t>
  </si>
  <si>
    <t>TAGTGCCGTCGAAGCGGCCGTAGT</t>
  </si>
  <si>
    <t>AAACACTACGGCCGCTTCGACGGC</t>
  </si>
  <si>
    <t>PLES_17891</t>
  </si>
  <si>
    <t>GCAGGGCGCCCCCCAGCAAC</t>
  </si>
  <si>
    <t>TAGTGCAGGGCGCCCCCCAGCAAC</t>
  </si>
  <si>
    <t>AAACGTTGCTGGGGGGCGCCCTGC</t>
  </si>
  <si>
    <t>CCACCAGGATCGCCGGGATC</t>
  </si>
  <si>
    <t>TAGTCCACCAGGATCGCCGGGATC</t>
  </si>
  <si>
    <t>AAACGATCCCGGCGATCCTGGTGG</t>
  </si>
  <si>
    <t>AGGAACCCACGTGATGCTGC</t>
  </si>
  <si>
    <t>TAGTAGGAACCCACGTGATGCTGC</t>
  </si>
  <si>
    <t>AAACGCAGCATCACGTGGGTTCCT</t>
  </si>
  <si>
    <t>CCGGCGGTACAACTGGGCGA</t>
  </si>
  <si>
    <t>TAGTCCGGCGGTACAACTGGGCGA</t>
  </si>
  <si>
    <t>AAACTCGCCCAGTTGTACCGCCGG</t>
  </si>
  <si>
    <t>PLES_17901</t>
  </si>
  <si>
    <t>ATCATCATGCGGTTTTGCAT</t>
  </si>
  <si>
    <t>TAGTATCATCATGCGGTTTTGCAT</t>
  </si>
  <si>
    <t>AAACATGCAAAACCGCATGATGAT</t>
  </si>
  <si>
    <t>CCCCAGCCCGGAGCCGGCAC</t>
  </si>
  <si>
    <t>TAGTCCCCAGCCCGGAGCCGGCAC</t>
  </si>
  <si>
    <t>AAACGTGCCGGCTCCGGGCTGGGG</t>
  </si>
  <si>
    <t>GCCGTCACGCGCCCAGCGCA</t>
  </si>
  <si>
    <t>TAGTGCCGTCACGCGCCCAGCGCA</t>
  </si>
  <si>
    <t>AAACTGCGCTGGGCGCGTGACGGC</t>
  </si>
  <si>
    <t>CAGGCCGGCCTCGTTGACGT</t>
  </si>
  <si>
    <t>TAGTCAGGCCGGCCTCGTTGACGT</t>
  </si>
  <si>
    <t>AAACACGTCAACGAGGCCGGCCTG</t>
  </si>
  <si>
    <t>PLES_17911</t>
  </si>
  <si>
    <t>ACGATGGATTCAGACTCCAC</t>
  </si>
  <si>
    <t>TAGTACGATGGATTCAGACTCCAC</t>
  </si>
  <si>
    <t>AAACGTGGAGTCTGAATCCATCGT</t>
  </si>
  <si>
    <t>CGCCGCTCCATCGAATCGCC</t>
  </si>
  <si>
    <t>TAGTCGCCGCTCCATCGAATCGCC</t>
  </si>
  <si>
    <t>AAACGGCGATTCGATGGAGCGGCG</t>
  </si>
  <si>
    <t>GTCCAGCACGCGGCGGTTGG</t>
  </si>
  <si>
    <t>TAGTGTCCAGCACGCGGCGGTTGG</t>
  </si>
  <si>
    <t>AAACCCAACCGCCGCGTGCTGGAC</t>
  </si>
  <si>
    <t>GCCAGGCCTCGCCGCCCGGC</t>
  </si>
  <si>
    <t>TAGTGCCAGGCCTCGCCGCCCGGC</t>
  </si>
  <si>
    <t>AAACGCCGGGCGGCGAGGCCTGGC</t>
  </si>
  <si>
    <t>PLES_17921</t>
  </si>
  <si>
    <t>CGATCTCGCAGAACGCCGCG</t>
  </si>
  <si>
    <t>TAGTCGATCTCGCAGAACGCCGCG</t>
  </si>
  <si>
    <t>AAACCGCGGCGTTCTGCGAGATCG</t>
  </si>
  <si>
    <t>GAGATAGAAAGCGTAGCAGC</t>
  </si>
  <si>
    <t>TAGTGAGATAGAAAGCGTAGCAGC</t>
  </si>
  <si>
    <t>AAACGCTGCTACGCTTTCTATCTC</t>
  </si>
  <si>
    <t>CAGGCCGGGCAGCACCCACA</t>
  </si>
  <si>
    <t>TAGTCAGGCCGGGCAGCACCCACA</t>
  </si>
  <si>
    <t>AAACTGTGGGTGCTGCCCGGCCTG</t>
  </si>
  <si>
    <t>GGGTCAGCAGCAAGGCGAAC</t>
  </si>
  <si>
    <t>TAGTGGGTCAGCAGCAAGGCGAAC</t>
  </si>
  <si>
    <t>AAACGTTCGCCTTGCTGCTGACCC</t>
  </si>
  <si>
    <t>PLES_17931</t>
  </si>
  <si>
    <t>GCTTCGGAACAGGCGAAGAC</t>
  </si>
  <si>
    <t>TAGTGCTTCGGAACAGGCGAAGAC</t>
  </si>
  <si>
    <t>AAACGTCTTCGCCTGTTCCGAAGC</t>
  </si>
  <si>
    <t>GGTGATCGAGGCGACCTTGG</t>
  </si>
  <si>
    <t>TAGTGGTGATCGAGGCGACCTTGG</t>
  </si>
  <si>
    <t>AAACCCAAGGTCGCCTCGATCACC</t>
  </si>
  <si>
    <t>GGCCCGTTGCGGGTTCTTCT</t>
  </si>
  <si>
    <t>TAGTGGCCCGTTGCGGGTTCTTCT</t>
  </si>
  <si>
    <t>AAACAGAAGAACCCGCAACGGGCC</t>
  </si>
  <si>
    <t>CAACTGCTCGTTGAGTTCCC</t>
  </si>
  <si>
    <t>TAGTCAACTGCTCGTTGAGTTCCC</t>
  </si>
  <si>
    <t>AAACGGGAACTCAACGAGCAGTTG</t>
  </si>
  <si>
    <t>PLES_17941</t>
  </si>
  <si>
    <t>ACCGCTCAGGACCACCCCAC</t>
  </si>
  <si>
    <t>TAGTACCGCTCAGGACCACCCCAC</t>
  </si>
  <si>
    <t>AAACGTGGGGTGGTCCTGAGCGGT</t>
  </si>
  <si>
    <t>TGAACTTTGTCGGCTCGACC</t>
  </si>
  <si>
    <t>TAGTTGAACTTTGTCGGCTCGACC</t>
  </si>
  <si>
    <t>AAACGGTCGAGCCGACAAAGTTCA</t>
  </si>
  <si>
    <t>TCGGTCGCCGTCCGGCGTTG</t>
  </si>
  <si>
    <t>TAGTTCGGTCGCCGTCCGGCGTTG</t>
  </si>
  <si>
    <t>AAACCAACGCCGGACGGCGACCGA</t>
  </si>
  <si>
    <t>CGACCCGCAACCCGCCGCGA</t>
  </si>
  <si>
    <t>TAGTCGACCCGCAACCCGCCGCGA</t>
  </si>
  <si>
    <t>AAACTCGCGGCGGGTTGCGGGTCG</t>
  </si>
  <si>
    <t>PLES_17951</t>
  </si>
  <si>
    <t>CGGGCGGAAGAGGATGAAAT</t>
  </si>
  <si>
    <t>TAGTCGGGCGGAAGAGGATGAAAT</t>
  </si>
  <si>
    <t>AAACATTTCATCCTCTTCCGCCCG</t>
  </si>
  <si>
    <t>GCCGCGGAGCCGGCTCGGCG</t>
  </si>
  <si>
    <t>TAGTGCCGCGGAGCCGGCTCGGCG</t>
  </si>
  <si>
    <t>AAACCGCCGAGCCGGCTCCGCGGC</t>
  </si>
  <si>
    <t>GCGGGATGGAACTCCGCCAG</t>
  </si>
  <si>
    <t>TAGTGCGGGATGGAACTCCGCCAG</t>
  </si>
  <si>
    <t>AAACCTGGCGGAGTTCCATCCCGC</t>
  </si>
  <si>
    <t>GCGTTCGAACCACTGGCGGA</t>
  </si>
  <si>
    <t>TAGTGCGTTCGAACCACTGGCGGA</t>
  </si>
  <si>
    <t>AAACTCCGCCAGTGGTTCGAACGC</t>
  </si>
  <si>
    <t>PLES_17961</t>
  </si>
  <si>
    <t>GACCACGGCGATCAGCCCGA</t>
  </si>
  <si>
    <t>TAGTGACCACGGCGATCAGCCCGA</t>
  </si>
  <si>
    <t>AAACTCGGGCTGATCGCCGTGGTC</t>
  </si>
  <si>
    <t>CAGGATGGCCATGTAGACCA</t>
  </si>
  <si>
    <t>TAGTCAGGATGGCCATGTAGACCA</t>
  </si>
  <si>
    <t>AAACTGGTCTACATGGCCATCCTG</t>
  </si>
  <si>
    <t>ACGGTCGCCATAGAAGGCGA</t>
  </si>
  <si>
    <t>TAGTACGGTCGCCATAGAAGGCGA</t>
  </si>
  <si>
    <t>AAACTCGCCTTCTATGGCGACCGT</t>
  </si>
  <si>
    <t>GGCGGGGTGAGAGCGGGGTG</t>
  </si>
  <si>
    <t>TAGTGGCGGGGTGAGAGCGGGGTG</t>
  </si>
  <si>
    <t>AAACCACCCCGCTCTCACCCCGCC</t>
  </si>
  <si>
    <t>PLES_17971</t>
  </si>
  <si>
    <t>ATCGGTAGCGGCTTGAACAT</t>
  </si>
  <si>
    <t>TAGTATCGGTAGCGGCTTGAACAT</t>
  </si>
  <si>
    <t>AAACATGTTCAAGCCGCTACCGAT</t>
  </si>
  <si>
    <t>ACGCAAGGCTCCGCGCTGCA</t>
  </si>
  <si>
    <t>TAGTACGCAAGGCTCCGCGCTGCA</t>
  </si>
  <si>
    <t>AAACTGCAGCGCGGAGCCTTGCGT</t>
  </si>
  <si>
    <t>GGAATGTCCGCTTCCACCAG</t>
  </si>
  <si>
    <t>TAGTGGAATGTCCGCTTCCACCAG</t>
  </si>
  <si>
    <t>AAACCTGGTGGAAGCGGACATTCC</t>
  </si>
  <si>
    <t>TCGGCGAGGCTCACCAGCTC</t>
  </si>
  <si>
    <t>TAGTTCGGCGAGGCTCACCAGCTC</t>
  </si>
  <si>
    <t>AAACGAGCTGGTGAGCCTCGCCGA</t>
  </si>
  <si>
    <t>PLES_17981</t>
  </si>
  <si>
    <t>TGTTCTCCGCTCGTCTCGTC</t>
  </si>
  <si>
    <t>TAGTTGTTCTCCGCTCGTCTCGTC</t>
  </si>
  <si>
    <t>AAACGACGAGACGAGCGGAGAACA</t>
  </si>
  <si>
    <t>TTCGACGCCGCCCAGTTCGG</t>
  </si>
  <si>
    <t>TAGTTTCGACGCCGCCCAGTTCGG</t>
  </si>
  <si>
    <t>AAACCCGAACTGGGCGGCGTCGAA</t>
  </si>
  <si>
    <t>GCGAAGCTGCTGTGCACGTG</t>
  </si>
  <si>
    <t>TAGTGCGAAGCTGCTGTGCACGTG</t>
  </si>
  <si>
    <t>AAACCACGTGCACAGCAGCTTCGC</t>
  </si>
  <si>
    <t>GCCCTGCTCGATGATGACCA</t>
  </si>
  <si>
    <t>TAGTGCCCTGCTCGATGATGACCA</t>
  </si>
  <si>
    <t>AAACTGGTCATCATCGAGCAGGGC</t>
  </si>
  <si>
    <t>PLES_17991</t>
  </si>
  <si>
    <t>CAGGCGCGACAACGAACTCA</t>
  </si>
  <si>
    <t>TAGTCAGGCGCGACAACGAACTCA</t>
  </si>
  <si>
    <t>AAACTGAGTTCGTTGTCGCGCCTG</t>
  </si>
  <si>
    <t>CACACCCAGCGCGATGGCGA</t>
  </si>
  <si>
    <t>TAGTCACACCCAGCGCGATGGCGA</t>
  </si>
  <si>
    <t>AAACTCGCCATCGCGCTGGGTGTG</t>
  </si>
  <si>
    <t>GGTGACCGTGCCCAGCTCCT</t>
  </si>
  <si>
    <t>TAGTGGTGACCGTGCCCAGCTCCT</t>
  </si>
  <si>
    <t>AAACAGGAGCTGGGCACGGTCACC</t>
  </si>
  <si>
    <t>GTTCTGCACCACCGCCTGGT</t>
  </si>
  <si>
    <t>TAGTGTTCTGCACCACCGCCTGGT</t>
  </si>
  <si>
    <t>AAACACCAGGCGGTGGTGCAGAAC</t>
  </si>
  <si>
    <t>PLES_18001</t>
  </si>
  <si>
    <t>CAGGGCGAATTGCGAATGTT</t>
  </si>
  <si>
    <t>TAGTCAGGGCGAATTGCGAATGTT</t>
  </si>
  <si>
    <t>AAACAACATTCGCAATTCGCCCTG</t>
  </si>
  <si>
    <t>GCTGGGTGATGAAGAACGGC</t>
  </si>
  <si>
    <t>TAGTGCTGGGTGATGAAGAACGGC</t>
  </si>
  <si>
    <t>AAACGCCGTTCTTCATCACCCAGC</t>
  </si>
  <si>
    <t>CTTGAAGATGTTGTCGTTGA</t>
  </si>
  <si>
    <t>TAGTCTTGAAGATGTTGTCGTTGA</t>
  </si>
  <si>
    <t>AAACTCAACGACAACATCTTCAAG</t>
  </si>
  <si>
    <t>TGAGGTGATAGAGGATGGCG</t>
  </si>
  <si>
    <t>TAGTTGAGGTGATAGAGGATGGCG</t>
  </si>
  <si>
    <t>AAACCGCCATCCTCTATCACCTCA</t>
  </si>
  <si>
    <t>PLES_18011</t>
  </si>
  <si>
    <t>capB</t>
  </si>
  <si>
    <t>GCCGTTCTGACGATTCGACA</t>
  </si>
  <si>
    <t>TAGTGCCGTTCTGACGATTCGACA</t>
  </si>
  <si>
    <t>AAACTGTCGAATCGTCAGAACGGC</t>
  </si>
  <si>
    <t>GGCGTCGTTGAACCATTTTA</t>
  </si>
  <si>
    <t>TAGTGGCGTCGTTGAACCATTTTA</t>
  </si>
  <si>
    <t>AAACTAAAATGGTTCAACGACGCC</t>
  </si>
  <si>
    <t>CAGGTCGTTACCGCTTTCCG</t>
  </si>
  <si>
    <t>TAGTCAGGTCGTTACCGCTTTCCG</t>
  </si>
  <si>
    <t>AAACCGGAAAGCGGTAACGACCTG</t>
  </si>
  <si>
    <t>AGCCGGTGCCCTGGATGGAA</t>
  </si>
  <si>
    <t>TAGTAGCCGGTGCCCTGGATGGAA</t>
  </si>
  <si>
    <t>AAACTTCCATCCAGGGCACCGGCT</t>
  </si>
  <si>
    <t>PLES_18021</t>
  </si>
  <si>
    <t>AAACAGGATGATCCAGGACA</t>
  </si>
  <si>
    <t>TAGTAAACAGGATGATCCAGGACA</t>
  </si>
  <si>
    <t>AAACTGTCCTGGATCATCCTGTTT</t>
  </si>
  <si>
    <t>CCAGCCCACTTCGAACAGGC</t>
  </si>
  <si>
    <t>TAGTCCAGCCCACTTCGAACAGGC</t>
  </si>
  <si>
    <t>AAACGCCTGTTCGAAGTGGGCTGG</t>
  </si>
  <si>
    <t>CTCGGTGTATTTCAGACCAA</t>
  </si>
  <si>
    <t>TAGTCTCGGTGTATTTCAGACCAA</t>
  </si>
  <si>
    <t>AAACTTGGTCTGAAATACACCGAG</t>
  </si>
  <si>
    <t>GCCGTGAGGACCGTGGGAAG</t>
  </si>
  <si>
    <t>TAGTGCCGTGAGGACCGTGGGAAG</t>
  </si>
  <si>
    <t>AAACCTTCCCACGGTCCTCACGGC</t>
  </si>
  <si>
    <t>PLES_18031</t>
  </si>
  <si>
    <t>AGGGCGGTCAGGGCACGCAT</t>
  </si>
  <si>
    <t>TAGTAGGGCGGTCAGGGCACGCAT</t>
  </si>
  <si>
    <t>AAACATGCGTGCCCTGACCGCCCT</t>
  </si>
  <si>
    <t>GGAAGCTGGCGCTGACGAAG</t>
  </si>
  <si>
    <t>TAGTGGAAGCTGGCGCTGACGAAG</t>
  </si>
  <si>
    <t>AAACCTTCGTCAGCGCCAGCTTCC</t>
  </si>
  <si>
    <t>CGAACAGCAGGACCCAGAAC</t>
  </si>
  <si>
    <t>TAGTCGAACAGCAGGACCCAGAAC</t>
  </si>
  <si>
    <t>AAACGTTCTGGGTCCTGCTGTTCG</t>
  </si>
  <si>
    <t>AGGTCGGAAGAAGGCGAGGA</t>
  </si>
  <si>
    <t>TAGTAGGTCGGAAGAAGGCGAGGA</t>
  </si>
  <si>
    <t>AAACTCCTCGCCTTCTTCCGACCT</t>
  </si>
  <si>
    <t>PLES_18041</t>
  </si>
  <si>
    <t>rdgC</t>
  </si>
  <si>
    <t>AGCAGATTGCGGAACCACAT</t>
  </si>
  <si>
    <t>TAGTAGCAGATTGCGGAACCACAT</t>
  </si>
  <si>
    <t>AAACATGTGGTTCCGCAATCTGCT</t>
  </si>
  <si>
    <t>GTTGCAGATCCTGGGTGAGG</t>
  </si>
  <si>
    <t>TAGTGTTGCAGATCCTGGGTGAGG</t>
  </si>
  <si>
    <t>AAACCCTCACCCAGGATCTGCAAC</t>
  </si>
  <si>
    <t>GAGGGCTTTCTCGAGGGAAT</t>
  </si>
  <si>
    <t>TAGTGAGGGCTTTCTCGAGGGAAT</t>
  </si>
  <si>
    <t>AAACATTCCCTCGAGAAAGCCCTC</t>
  </si>
  <si>
    <t>CTGGCTGGCGCAGGGGCGGG</t>
  </si>
  <si>
    <t>TAGTCTGGCTGGCGCAGGGGCGGG</t>
  </si>
  <si>
    <t>AAACCCCGCCCCTGCGCCAGCCAG</t>
  </si>
  <si>
    <t>PLES_18051</t>
  </si>
  <si>
    <t>CGGGGTCTTCAACTCAACGT</t>
  </si>
  <si>
    <t>TAGTCGGGGTCTTCAACTCAACGT</t>
  </si>
  <si>
    <t>AAACACGTTGAGTTGAAGACCCCG</t>
  </si>
  <si>
    <t>CCATAGGAAGCTTTCTGCGC</t>
  </si>
  <si>
    <t>TAGTCCATAGGAAGCTTTCTGCGC</t>
  </si>
  <si>
    <t>AAACGCGCAGAAAGCTTCCTATGG</t>
  </si>
  <si>
    <t>ACAGGCTCTTGCCCATGTTC</t>
  </si>
  <si>
    <t>TAGTACAGGCTCTTGCCCATGTTC</t>
  </si>
  <si>
    <t>AAACGAACATGGGCAAGAGCCTGT</t>
  </si>
  <si>
    <t>TGGCGACGGCTTTCGAATCC</t>
  </si>
  <si>
    <t>TAGTTGGCGACGGCTTTCGAATCC</t>
  </si>
  <si>
    <t>AAACGGATTCGAAAGCCGTCGCCA</t>
  </si>
  <si>
    <t>PLES_18061</t>
  </si>
  <si>
    <t>TGCACAAACCAAGACTTCTC</t>
  </si>
  <si>
    <t>TAGTTGCACAAACCAAGACTTCTC</t>
  </si>
  <si>
    <t>AAACGAGAAGTCTTGGTTTGTGCA</t>
  </si>
  <si>
    <t>ACGTAGGGCATGCCGTCGGC</t>
  </si>
  <si>
    <t>TAGTACGTAGGGCATGCCGTCGGC</t>
  </si>
  <si>
    <t>AAACGCCGACGGCATGCCCTACGT</t>
  </si>
  <si>
    <t>TGAAGCCGCCTTGCAGCTGG</t>
  </si>
  <si>
    <t>TAGTTGAAGCCGCCTTGCAGCTGG</t>
  </si>
  <si>
    <t>AAACCCAGCTGCAAGGCGGCTTCA</t>
  </si>
  <si>
    <t>CGACCCGCTCCCCCAACTGG</t>
  </si>
  <si>
    <t>TAGTCGACCCGCTCCCCCAACTGG</t>
  </si>
  <si>
    <t>AAACCCAGTTGGGGGAGCGGGTCG</t>
  </si>
  <si>
    <t>PLES_18071</t>
  </si>
  <si>
    <t>CGCCGTCTCGCGTGATCACT</t>
  </si>
  <si>
    <t>TAGTCGCCGTCTCGCGTGATCACT</t>
  </si>
  <si>
    <t>AAACAGTGATCACGCGAGACGGCG</t>
  </si>
  <si>
    <t>AACGCCTGGTATTCGGCCCA</t>
  </si>
  <si>
    <t>TAGTAACGCCTGGTATTCGGCCCA</t>
  </si>
  <si>
    <t>AAACTGGGCCGAATACCAGGCGTT</t>
  </si>
  <si>
    <t>GGCGGCCGGGCGACCAGCGG</t>
  </si>
  <si>
    <t>TAGTGGCGGCCGGGCGACCAGCGG</t>
  </si>
  <si>
    <t>AAACCCGCTGGTCGCCCGGCCGCC</t>
  </si>
  <si>
    <t>GGTCGTCTCCACCGCGACAC</t>
  </si>
  <si>
    <t>TAGTGGTCGTCTCCACCGCGACAC</t>
  </si>
  <si>
    <t>AAACGTGTCGCGGTGGAGACGACC</t>
  </si>
  <si>
    <t>PLES_18081</t>
  </si>
  <si>
    <t>CAGATCCATTCAGAGTTCAT</t>
  </si>
  <si>
    <t>TAGTCAGATCCATTCAGAGTTCAT</t>
  </si>
  <si>
    <t>AAACATGAACTCTGAATGGATCTG</t>
  </si>
  <si>
    <t>CGTAACCGAGGCGGGCGCGC</t>
  </si>
  <si>
    <t>TAGTCGTAACCGAGGCGGGCGCGC</t>
  </si>
  <si>
    <t>AAACGCGCGCCCGCCTCGGTTACG</t>
  </si>
  <si>
    <t>GGGCCAGCCCAGCAACTGCC</t>
  </si>
  <si>
    <t>TAGTGGGCCAGCCCAGCAACTGCC</t>
  </si>
  <si>
    <t>AAACGGCAGTTGCTGGGCTGGCCC</t>
  </si>
  <si>
    <t>CGCGGCTGCTTGACCAGCCA</t>
  </si>
  <si>
    <t>TAGTCGCGGCTGCTTGACCAGCCA</t>
  </si>
  <si>
    <t>AAACTGGCTGGTCAAGCAGCCGCG</t>
  </si>
  <si>
    <t>PLES_18091</t>
  </si>
  <si>
    <t>AAAAGGGCCGGTTGTGCAAC</t>
  </si>
  <si>
    <t>TAGTAAAAGGGCCGGTTGTGCAAC</t>
  </si>
  <si>
    <t>AAACGTTGCACAACCGGCCCTTTT</t>
  </si>
  <si>
    <t>CAACTGCTCGGTGACGGTCA</t>
  </si>
  <si>
    <t>TAGTCAACTGCTCGGTGACGGTCA</t>
  </si>
  <si>
    <t>AAACTGACCGTCACCGAGCAGTTG</t>
  </si>
  <si>
    <t>CGTGGGCCAGGATGCTGTCC</t>
  </si>
  <si>
    <t>TAGTCGTGGGCCAGGATGCTGTCC</t>
  </si>
  <si>
    <t>AAACGGACAGCATCCTGGCCCACG</t>
  </si>
  <si>
    <t>TGGGCTGGAACAGGCAGTGC</t>
  </si>
  <si>
    <t>TAGTTGGGCTGGAACAGGCAGTGC</t>
  </si>
  <si>
    <t>AAACGCACTGCCTGTTCCAGCCCA</t>
  </si>
  <si>
    <t>PLES_18101</t>
  </si>
  <si>
    <t>prc</t>
  </si>
  <si>
    <t>AGGAGCAACAGGGCGGTACG</t>
  </si>
  <si>
    <t>TAGTAGGAGCAACAGGGCGGTACG</t>
  </si>
  <si>
    <t>AAACCGTACCGCCCTGTTGCTCCT</t>
  </si>
  <si>
    <t>GCCGACGGAGACGGCGGTCG</t>
  </si>
  <si>
    <t>TAGTGCCGACGGAGACGGCGGTCG</t>
  </si>
  <si>
    <t>AAACCGACCGCCGTCTCCGTCGGC</t>
  </si>
  <si>
    <t>CAGGCTGTCCCAGGAATTCT</t>
  </si>
  <si>
    <t>TAGTCAGGCTGTCCCAGGAATTCT</t>
  </si>
  <si>
    <t>AAACAGAATTCCTGGGACAGCCTG</t>
  </si>
  <si>
    <t>GCGATGACCTGCTCGCGGTC</t>
  </si>
  <si>
    <t>TAGTGCGATGACCTGCTCGCGGTC</t>
  </si>
  <si>
    <t>AAACGACCGCGAGCAGGTCATCGC</t>
  </si>
  <si>
    <t>PLES_18111</t>
  </si>
  <si>
    <t>GCCCTGACCGCAGGACGGGG</t>
  </si>
  <si>
    <t>TAGTGCCCTGACCGCAGGACGGGG</t>
  </si>
  <si>
    <t>AAACCCCCGTCCTGCGGTCAGGGC</t>
  </si>
  <si>
    <t>CGGCGGCCGCCACGCGGATG</t>
  </si>
  <si>
    <t>TAGTCGGCGGCCGCCACGCGGATG</t>
  </si>
  <si>
    <t>AAACCATCCGCGTGGCGGCCGCCG</t>
  </si>
  <si>
    <t>CAGGTCGGCGCGGTTGAGTC</t>
  </si>
  <si>
    <t>TAGTCAGGTCGGCGCGGTTGAGTC</t>
  </si>
  <si>
    <t>AAACGACTCAACCGCGCCGACCTG</t>
  </si>
  <si>
    <t>GGGTGGCGGCGGGTAGAGCC</t>
  </si>
  <si>
    <t>TAGTGGGTGGCGGCGGGTAGAGCC</t>
  </si>
  <si>
    <t>AAACGGCTCTACCCGCCGCCACCC</t>
  </si>
  <si>
    <t>PLES_18121</t>
  </si>
  <si>
    <t>GGCGTACTGCTCCATCAGTT</t>
  </si>
  <si>
    <t>TAGTGGCGTACTGCTCCATCAGTT</t>
  </si>
  <si>
    <t>AAACAACTGATGGAGCAGTACGCC</t>
  </si>
  <si>
    <t>GTCCATGGACAGCTTGCCTT</t>
  </si>
  <si>
    <t>TAGTGTCCATGGACAGCTTGCCTT</t>
  </si>
  <si>
    <t>AAACAAGGCAAGCTGTCCATGGAC</t>
  </si>
  <si>
    <t>GCAGGGTGTAGTCCATGTAC</t>
  </si>
  <si>
    <t>TAGTGCAGGGTGTAGTCCATGTAC</t>
  </si>
  <si>
    <t>AAACGTACATGGACTACACCCTGC</t>
  </si>
  <si>
    <t>TCGACGCTGCGACCGATCAG</t>
  </si>
  <si>
    <t>TAGTTCGACGCTGCGACCGATCAG</t>
  </si>
  <si>
    <t>AAACCTGATCGGTCGCAGCGTCGA</t>
  </si>
  <si>
    <t>PLES_18131</t>
  </si>
  <si>
    <t>GTCGATATCGCGGAAGATGC</t>
  </si>
  <si>
    <t>TAGTGTCGATATCGCGGAAGATGC</t>
  </si>
  <si>
    <t>AAACGCATCTTCCGCGATATCGAC</t>
  </si>
  <si>
    <t>GACGAACTCGCCGCGGGCGG</t>
  </si>
  <si>
    <t>TAGTGACGAACTCGCCGCGGGCGG</t>
  </si>
  <si>
    <t>AAACCCGCCCGCGGCGAGTTCGTC</t>
  </si>
  <si>
    <t>GGCGATGCAGCGCAGCAGGG</t>
  </si>
  <si>
    <t>TAGTGGCGATGCAGCGCAGCAGGG</t>
  </si>
  <si>
    <t>AAACCCCTGCTGCGCTGCATCGCC</t>
  </si>
  <si>
    <t>GCTGTCGACCTCGGTCAGCC</t>
  </si>
  <si>
    <t>TAGTGCTGTCGACCTCGGTCAGCC</t>
  </si>
  <si>
    <t>AAACGGCTGACCGAGGTCGACAGC</t>
  </si>
  <si>
    <t>PLES_18141</t>
  </si>
  <si>
    <t>AGGCGATGGTAGAGCGCGGC</t>
  </si>
  <si>
    <t>TAGTAGGCGATGGTAGAGCGCGGC</t>
  </si>
  <si>
    <t>AAACGCCGCGCTCTACCATCGCCT</t>
  </si>
  <si>
    <t>GGAACAGCGCGCAGACCACC</t>
  </si>
  <si>
    <t>TAGTGGAACAGCGCGCAGACCACC</t>
  </si>
  <si>
    <t>AAACGGTGGTCTGCGCGCTGTTCC</t>
  </si>
  <si>
    <t>GGTGGCCAGCGAGTAGAGCA</t>
  </si>
  <si>
    <t>TAGTGGTGGCCAGCGAGTAGAGCA</t>
  </si>
  <si>
    <t>AAACTGCTCTACTCGCTGGCCACC</t>
  </si>
  <si>
    <t>CAGCAGGGTCGCCGACCACT</t>
  </si>
  <si>
    <t>TAGTCAGCAGGGTCGCCGACCACT</t>
  </si>
  <si>
    <t>AAACAGTGGTCGGCGACCCTGCTG</t>
  </si>
  <si>
    <t>PLES_18151</t>
  </si>
  <si>
    <t>CAGCAGCGCCAGCCATTTGC</t>
  </si>
  <si>
    <t>TAGTCAGCAGCGCCAGCCATTTGC</t>
  </si>
  <si>
    <t>AAACGCAAATGGCTGGCGCTGCTG</t>
  </si>
  <si>
    <t>AGAACGCCGCGAAGGGCAGC</t>
  </si>
  <si>
    <t>TAGTAGAACGCCGCGAAGGGCAGC</t>
  </si>
  <si>
    <t>AAACGCTGCCCTTCGCGGCGTTCT</t>
  </si>
  <si>
    <t>CCCAGGCCAGCGGCGCTATC</t>
  </si>
  <si>
    <t>TAGTCCCAGGCCAGCGGCGCTATC</t>
  </si>
  <si>
    <t>AAACGATAGCGCCGCTGGCCTGGG</t>
  </si>
  <si>
    <t>GGCCAGGCTCCAGGCGTCGC</t>
  </si>
  <si>
    <t>TAGTGGCCAGGCTCCAGGCGTCGC</t>
  </si>
  <si>
    <t>AAACGCGACGCCTGGAGCCTGGCC</t>
  </si>
  <si>
    <t>PLES_18161</t>
  </si>
  <si>
    <t>TGAGGCCGTCCAGCAGGACG</t>
  </si>
  <si>
    <t>TAGTTGAGGCCGTCCAGCAGGACG</t>
  </si>
  <si>
    <t>AAACCGTCCTGCTGGACGGCCTCA</t>
  </si>
  <si>
    <t>TGCAGTCGCGGGCGACGCTG</t>
  </si>
  <si>
    <t>TAGTTGCAGTCGCGGGCGACGCTG</t>
  </si>
  <si>
    <t>AAACCAGCGTCGCCCGCGACTGCA</t>
  </si>
  <si>
    <t>GGCCGGCGCCGCAGAGGGCC</t>
  </si>
  <si>
    <t>TAGTGGCCGGCGCCGCAGAGGGCC</t>
  </si>
  <si>
    <t>AAACGGCCCTCTGCGGCGCCGGCC</t>
  </si>
  <si>
    <t>CGCATTCCAGGCGGTACGAC</t>
  </si>
  <si>
    <t>TAGTCGCATTCCAGGCGGTACGAC</t>
  </si>
  <si>
    <t>AAACGTCGTACCGCCTGGAATGCG</t>
  </si>
  <si>
    <t>PLES_18171</t>
  </si>
  <si>
    <t>CCGCTTCGGCGGCCAACGCC</t>
  </si>
  <si>
    <t>TAGTCCGCTTCGGCGGCCAACGCC</t>
  </si>
  <si>
    <t>AAACGGCGTTGGCCGCCGAAGCGG</t>
  </si>
  <si>
    <t>TTCCAGTTCGCCCAGCTGTC</t>
  </si>
  <si>
    <t>TAGTTTCCAGTTCGCCCAGCTGTC</t>
  </si>
  <si>
    <t>AAACGACAGCTGGGCGAACTGGAA</t>
  </si>
  <si>
    <t>CTTGCTCTCAAGGTCCTTCC</t>
  </si>
  <si>
    <t>TAGTCTTGCTCTCAAGGTCCTTCC</t>
  </si>
  <si>
    <t>AAACGGAAGGACCTTGAGAGCAAG</t>
  </si>
  <si>
    <t>CTCCTGGGCCGAACTCATGT</t>
  </si>
  <si>
    <t>TAGTCTCCTGGGCCGAACTCATGT</t>
  </si>
  <si>
    <t>AAACACATGAGTTCGGCCCAGGAG</t>
  </si>
  <si>
    <t>PLES_18181</t>
  </si>
  <si>
    <t>GGCAGATCGCCGTTACGGTG</t>
  </si>
  <si>
    <t>TAGTGGCAGATCGCCGTTACGGTG</t>
  </si>
  <si>
    <t>AAACCACCGTAACGGCGATCTGCC</t>
  </si>
  <si>
    <t>GCCGGCAGCTTGCCACCCGC</t>
  </si>
  <si>
    <t>TAGTGCCGGCAGCTTGCCACCCGC</t>
  </si>
  <si>
    <t>AAACGCGGGTGGCAAGCTGCCGGC</t>
  </si>
  <si>
    <t>TTGGATCAGCGCCTCGCGCA</t>
  </si>
  <si>
    <t>TAGTTTGGATCAGCGCCTCGCGCA</t>
  </si>
  <si>
    <t>AAACTGCGCGAGGCGCTGATCCAA</t>
  </si>
  <si>
    <t>GTTGTAGGCCAGCCGCTCGG</t>
  </si>
  <si>
    <t>TAGTGTTGTAGGCCAGCCGCTCGG</t>
  </si>
  <si>
    <t>AAACCCGAGCGGCTGGCCTACAAC</t>
  </si>
  <si>
    <t>PLES_18191</t>
  </si>
  <si>
    <t>AGGTGCAGGTCGGACGAAAT</t>
  </si>
  <si>
    <t>TAGTAGGTGCAGGTCGGACGAAAT</t>
  </si>
  <si>
    <t>AAACATTTCGTCCGACCTGCACCT</t>
  </si>
  <si>
    <t>ACAGCTCCTCCGCGCGCGGC</t>
  </si>
  <si>
    <t>TAGTACAGCTCCTCCGCGCGCGGC</t>
  </si>
  <si>
    <t>AAACGCCGCGCGCGGAGGAGCTGT</t>
  </si>
  <si>
    <t>CGCTGTTGGCACGCACCAGG</t>
  </si>
  <si>
    <t>TAGTCGCTGTTGGCACGCACCAGG</t>
  </si>
  <si>
    <t>AAACCCTGGTGCGTGCCAACAGCG</t>
  </si>
  <si>
    <t>CCCACGGCATCCAGGGCGCC</t>
  </si>
  <si>
    <t>TAGTCCCACGGCATCCAGGGCGCC</t>
  </si>
  <si>
    <t>AAACGGCGCCCTGGATGCCGTGGG</t>
  </si>
  <si>
    <t>PLES_18201</t>
  </si>
  <si>
    <t>TGAGGAAATCGATCAGGCCC</t>
  </si>
  <si>
    <t>TAGTTGAGGAAATCGATCAGGCCC</t>
  </si>
  <si>
    <t>AAACGGGCCTGATCGATTTCCTCA</t>
  </si>
  <si>
    <t>TGCATGGAAAGGCGTGGGCG</t>
  </si>
  <si>
    <t>TAGTTGCATGGAAAGGCGTGGGCG</t>
  </si>
  <si>
    <t>AAACCGCCCACGCCTTTCCATGCA</t>
  </si>
  <si>
    <t>TTCCAGGCGGCGGGCGAGGC</t>
  </si>
  <si>
    <t>TAGTTTCCAGGCGGCGGGCGAGGC</t>
  </si>
  <si>
    <t>AAACGCCTCGCCCGCCGCCTGGAA</t>
  </si>
  <si>
    <t>CTCGTCGAGGCGGCGGTAGC</t>
  </si>
  <si>
    <t>TAGTCTCGTCGAGGCGGCGGTAGC</t>
  </si>
  <si>
    <t>AAACGCTACCGCCGCCTCGACGAG</t>
  </si>
  <si>
    <t>PLES_18211</t>
  </si>
  <si>
    <t>rluA</t>
  </si>
  <si>
    <t>ACGATTCGGATCTGGGACAG</t>
  </si>
  <si>
    <t>TAGTACGATTCGGATCTGGGACAG</t>
  </si>
  <si>
    <t>AAACCTGTCCCAGATCCGAATCGT</t>
  </si>
  <si>
    <t>CCACCAGCAGGGCGTCATCC</t>
  </si>
  <si>
    <t>TAGTCCACCAGCAGGGCGTCATCC</t>
  </si>
  <si>
    <t>AAACGGATGACGCCCTGCTGGTGG</t>
  </si>
  <si>
    <t>GGCACCGACAGCAGCAGGGT</t>
  </si>
  <si>
    <t>TAGTGGCACCGACAGCAGCAGGGT</t>
  </si>
  <si>
    <t>AAACACCCTGCTGCTGTCGGTGCC</t>
  </si>
  <si>
    <t>TTGTTGTCATCGGCGCGGCC</t>
  </si>
  <si>
    <t>TAGTTTGTTGTCATCGGCGCGGCC</t>
  </si>
  <si>
    <t>AAACGGCCGCGCCGATGACAACAA</t>
  </si>
  <si>
    <t>PLES_18221</t>
  </si>
  <si>
    <t>minE</t>
  </si>
  <si>
    <t>GACTGCGAAAGAAGTCTAAA</t>
  </si>
  <si>
    <t>TAGTGACTGCGAAAGAAGTCTAAA</t>
  </si>
  <si>
    <t>AAACTTTAGACTTCTTTCGCAGTC</t>
  </si>
  <si>
    <t>CTGCAGTCGTTCTTTCGCGA</t>
  </si>
  <si>
    <t>TAGTCTGCAGTCGTTCTTTCGCGA</t>
  </si>
  <si>
    <t>AAACTCGCGAAAGAACGACTGCAG</t>
  </si>
  <si>
    <t>TGCGCGCTGGCCACGTTCGT</t>
  </si>
  <si>
    <t>TAGTTGCGCGCTGGCCACGTTCGT</t>
  </si>
  <si>
    <t>AAACACGAACGTGGCCAGCGCGCA</t>
  </si>
  <si>
    <t>TGCAACTGGGGCAGATAATC</t>
  </si>
  <si>
    <t>TAGTTGCAACTGGGGCAGATAATC</t>
  </si>
  <si>
    <t>AAACGATTATCTGCCCCAGTTGCA</t>
  </si>
  <si>
    <t>PLES_18231</t>
  </si>
  <si>
    <t>minD</t>
  </si>
  <si>
    <t>GACTACGAGAATTTTGGCCA</t>
  </si>
  <si>
    <t>TAGTGACTACGAGAATTTTGGCCA</t>
  </si>
  <si>
    <t>AAACTGGCCAAAATTCTCGTAGTC</t>
  </si>
  <si>
    <t>TTTACCGACGCCACCCTTAC</t>
  </si>
  <si>
    <t>TAGTTTTACCGACGCCACCCTTAC</t>
  </si>
  <si>
    <t>AAACGTAAGGGTGGCGTCGGTAAA</t>
  </si>
  <si>
    <t>GCCGATAGCTGCGCTGGTGG</t>
  </si>
  <si>
    <t>TAGTGCCGATAGCTGCGCTGGTGG</t>
  </si>
  <si>
    <t>AAACCCACCAGCGCAGCTATCGGC</t>
  </si>
  <si>
    <t>TCTTGAAACCGCGCAAGGCC</t>
  </si>
  <si>
    <t>TAGTTCTTGAAACCGCGCAAGGCC</t>
  </si>
  <si>
    <t>AAACGGCCTTGCGCGGTTTCAAGA</t>
  </si>
  <si>
    <t>PLES_18241</t>
  </si>
  <si>
    <t>minC</t>
  </si>
  <si>
    <t>AGGAGGTCGGCTTGGCTCAT</t>
  </si>
  <si>
    <t>TAGTAGGAGGTCGGCTTGGCTCAT</t>
  </si>
  <si>
    <t>AAACATGAGCCAAGCCGACCTCCT</t>
  </si>
  <si>
    <t>GGAATACGGGGTCTTGATCG</t>
  </si>
  <si>
    <t>TAGTGGAATACGGGGTCTTGATCG</t>
  </si>
  <si>
    <t>AAACCGATCAAGACCCCGTATTCC</t>
  </si>
  <si>
    <t>CGAGCATGCTGCCCTTGAGC</t>
  </si>
  <si>
    <t>TAGTCGAGCATGCTGCCCTTGAGC</t>
  </si>
  <si>
    <t>AAACGCTCAAGGGCAGCATGCTCG</t>
  </si>
  <si>
    <t>GTTGTGCGCCAGTTCGAGGA</t>
  </si>
  <si>
    <t>TAGTGTTGTGCGCCAGTTCGAGGA</t>
  </si>
  <si>
    <t>AAACTCCTCGAACTGGCGCACAAC</t>
  </si>
  <si>
    <t>PLES_18251</t>
  </si>
  <si>
    <t>GGAGAAACGGGGGCGATCCA</t>
  </si>
  <si>
    <t>TAGTGGAGAAACGGGGGCGATCCA</t>
  </si>
  <si>
    <t>AAACTGGATCGCCCCCGTTTCTCC</t>
  </si>
  <si>
    <t>GCGGGGATGGAGGAAAGCGC</t>
  </si>
  <si>
    <t>TAGTGCGGGGATGGAGGAAAGCGC</t>
  </si>
  <si>
    <t>AAACGCGCTTTCCTCCATCCCCGC</t>
  </si>
  <si>
    <t>AGCATCAGCAGGACGGGATA</t>
  </si>
  <si>
    <t>TAGTAGCATCAGCAGGACGGGATA</t>
  </si>
  <si>
    <t>AAACTATCCCGTCCTGCTGATGCT</t>
  </si>
  <si>
    <t>ACATCAGCGCCCCCAGGCCA</t>
  </si>
  <si>
    <t>TAGTACATCAGCGCCCCCAGGCCA</t>
  </si>
  <si>
    <t>AAACTGGCCTGGGGGCGCTGATGT</t>
  </si>
  <si>
    <t>PLES_18261</t>
  </si>
  <si>
    <t>CGGACGTGGGGCAAGGGGAT</t>
  </si>
  <si>
    <t>TAGTCGGACGTGGGGCAAGGGGAT</t>
  </si>
  <si>
    <t>AAACATCCCCTTGCCCCACGTCCG</t>
  </si>
  <si>
    <t>AGGATCAGGCCGGTGAGCGG</t>
  </si>
  <si>
    <t>TAGTAGGATCAGGCCGGTGAGCGG</t>
  </si>
  <si>
    <t>AAACCCGCTCACCGGCCTGATCCT</t>
  </si>
  <si>
    <t>GGCCGCGCGGGCGCCGCCCC</t>
  </si>
  <si>
    <t>TAGTGGCCGCGCGGGCGCCGCCCC</t>
  </si>
  <si>
    <t>AAACGGGGCGGCGCCCGCGCGGCC</t>
  </si>
  <si>
    <t>GGCCAGGACCCCGACCTGGT</t>
  </si>
  <si>
    <t>TAGTGGCCAGGACCCCGACCTGGT</t>
  </si>
  <si>
    <t>AAACACCAGGTCGGGGTCCTGGCC</t>
  </si>
  <si>
    <t>PLES_18271</t>
  </si>
  <si>
    <t>ACATCACGGTAGCGGGTCAT</t>
  </si>
  <si>
    <t>TAGTACATCACGGTAGCGGGTCAT</t>
  </si>
  <si>
    <t>AAACATGACCCGCTACCGTGATGT</t>
  </si>
  <si>
    <t>GGTGGCCGGTATGCAGTTCG</t>
  </si>
  <si>
    <t>TAGTGGTGGCCGGTATGCAGTTCG</t>
  </si>
  <si>
    <t>AAACCGAACTGCATACCGGCCACC</t>
  </si>
  <si>
    <t>CGCCGGCGCCATCGGAGGCG</t>
  </si>
  <si>
    <t>TAGTCGCCGGCGCCATCGGAGGCG</t>
  </si>
  <si>
    <t>AAACCGCCTCCGATGGCGCCGGCG</t>
  </si>
  <si>
    <t>CGCCGATCACGCGGGTCAGG</t>
  </si>
  <si>
    <t>TAGTCGCCGATCACGCGGGTCAGG</t>
  </si>
  <si>
    <t>AAACCCTGACCCGCGTGATCGGCG</t>
  </si>
  <si>
    <t>PLES_18281</t>
  </si>
  <si>
    <t>vacJ</t>
  </si>
  <si>
    <t>CGAACATCCAGTGTGCGGTT</t>
  </si>
  <si>
    <t>TAGTCGAACATCCAGTGTGCGGTT</t>
  </si>
  <si>
    <t>AAACAACCGCACACTGGATGTTCG</t>
  </si>
  <si>
    <t>GGCGGCAGCGCTCAGCAGAA</t>
  </si>
  <si>
    <t>TAGTGGCGGCAGCGCTCAGCAGAA</t>
  </si>
  <si>
    <t>AAACTTCTGCTGAGCGCTGCCGCC</t>
  </si>
  <si>
    <t>CGCGGCGGCCTCGTCGGCCT</t>
  </si>
  <si>
    <t>TAGTCGCGGCGGCCTCGTCGGCCT</t>
  </si>
  <si>
    <t>AAACAGGCCGACGAGGCCGCCGCG</t>
  </si>
  <si>
    <t>TGGCGTGGCGGCAGTTCGGC</t>
  </si>
  <si>
    <t>TAGTTGGCGTGGCGGCAGTTCGGC</t>
  </si>
  <si>
    <t>AAACGCCGAACTGCCGCCACGCCA</t>
  </si>
  <si>
    <t>PLES_18291</t>
  </si>
  <si>
    <t>GCAGCGAAACGGAGGAAGTG</t>
  </si>
  <si>
    <t>TAGTGCAGCGAAACGGAGGAAGTG</t>
  </si>
  <si>
    <t>AAACCACTTCCTCCGTTTCGCTGC</t>
  </si>
  <si>
    <t>GATTGGCACAACCGAGGGCG</t>
  </si>
  <si>
    <t>TAGTGATTGGCACAACCGAGGGCG</t>
  </si>
  <si>
    <t>AAACCGCCCTCGGTTGTGCCAATC</t>
  </si>
  <si>
    <t>GCTCGCGGCGTCCACGTCCC</t>
  </si>
  <si>
    <t>TAGTGCTCGCGGCGTCCACGTCCC</t>
  </si>
  <si>
    <t>AAACGGGACGTGGACGCCGCGAGC</t>
  </si>
  <si>
    <t>GCCTCGAACGGGTTGGTCAG</t>
  </si>
  <si>
    <t>TAGTGCCTCGAACGGGTTGGTCAG</t>
  </si>
  <si>
    <t>AAACCTGACCAACCCGTTCGAGGC</t>
  </si>
  <si>
    <t>PLES_18301</t>
  </si>
  <si>
    <t>GTGCATGACGGTGAAGGTCA</t>
  </si>
  <si>
    <t>TAGTGTGCATGACGGTGAAGGTCA</t>
  </si>
  <si>
    <t>AAACTGACCTTCACCGTCATGCAC</t>
  </si>
  <si>
    <t>CAGCGCATAGGCCACGCTGA</t>
  </si>
  <si>
    <t>TAGTCAGCGCATAGGCCACGCTGA</t>
  </si>
  <si>
    <t>AAACTCAGCGTGGCCTATGCGCTG</t>
  </si>
  <si>
    <t>CCCGCCGACCGCTATGCTGC</t>
  </si>
  <si>
    <t>TAGTCCCGCCGACCGCTATGCTGC</t>
  </si>
  <si>
    <t>AAACGCAGCATAGCGGTCGGCGGG</t>
  </si>
  <si>
    <t>AAACCGACCGAGTTGCACAG</t>
  </si>
  <si>
    <t>TAGTAAACCGACCGAGTTGCACAG</t>
  </si>
  <si>
    <t>AAACCTGTGCAACTCGGTCGGTTT</t>
  </si>
  <si>
    <t>PLES_18311</t>
  </si>
  <si>
    <t>CCACAGCCGCCGACATTGCC</t>
  </si>
  <si>
    <t>TAGTCCACAGCCGCCGACATTGCC</t>
  </si>
  <si>
    <t>AAACGGCAATGTCGGCGGCTGTGG</t>
  </si>
  <si>
    <t>ACGTAACCGATGGTGATCAC</t>
  </si>
  <si>
    <t>TAGTACGTAACCGATGGTGATCAC</t>
  </si>
  <si>
    <t>AAACGTGATCACCATCGGTTACGT</t>
  </si>
  <si>
    <t>CACCTCGGCGGCCACATGGG</t>
  </si>
  <si>
    <t>TAGTCACCTCGGCGGCCACATGGG</t>
  </si>
  <si>
    <t>AAACCCCATGTGGCCGCCGAGGTG</t>
  </si>
  <si>
    <t>CACATGATCCCCGCCGCCAC</t>
  </si>
  <si>
    <t>TAGTCACATGATCCCCGCCGCCAC</t>
  </si>
  <si>
    <t>AAACGTGGCGGCGGGGATCATGTG</t>
  </si>
  <si>
    <t>PLES_18321</t>
  </si>
  <si>
    <t>GCGGATTGGTATCAATCCGC</t>
  </si>
  <si>
    <t>TAGTGCGGATTGGTATCAATCCGC</t>
  </si>
  <si>
    <t>AAACGCGGATTGATACCAATCCGC</t>
  </si>
  <si>
    <t>CCAGGCGAAACGCTCTCGCT</t>
  </si>
  <si>
    <t>TAGTCCAGGCGAAACGCTCTCGCT</t>
  </si>
  <si>
    <t>AAACAGCGAGAGCGTTTCGCCTGG</t>
  </si>
  <si>
    <t>GCAGGATGAATATCACGTAG</t>
  </si>
  <si>
    <t>TAGTGCAGGATGAATATCACGTAG</t>
  </si>
  <si>
    <t>AAACCTACGTGATATTCATCCTGC</t>
  </si>
  <si>
    <t>ATACGCGCGCCCAGCAGCTG</t>
  </si>
  <si>
    <t>TAGTATACGCGCGCCCAGCAGCTG</t>
  </si>
  <si>
    <t>AAACCAGCTGCTGGGCGCGCGTAT</t>
  </si>
  <si>
    <t>PLES_18331</t>
  </si>
  <si>
    <t>GGGCCGGAGCGAAGGCCGCA</t>
  </si>
  <si>
    <t>TAGTGGGCCGGAGCGAAGGCCGCA</t>
  </si>
  <si>
    <t>AAACTGCGGCCTTCGCTCCGGCCC</t>
  </si>
  <si>
    <t>GGTCAGCGCGTCGGCCCAGA</t>
  </si>
  <si>
    <t>TAGTGGTCAGCGCGTCGGCCCAGA</t>
  </si>
  <si>
    <t>AAACTCTGGGCCGACGCGCTGACC</t>
  </si>
  <si>
    <t>TGGCCGAGACGTTCAGCGGC</t>
  </si>
  <si>
    <t>TAGTTGGCCGAGACGTTCAGCGGC</t>
  </si>
  <si>
    <t>AAACGCCGCTGAACGTCTCGGCCA</t>
  </si>
  <si>
    <t>GAAGGCGACGAACATGACGA</t>
  </si>
  <si>
    <t>TAGTGAAGGCGACGAACATGACGA</t>
  </si>
  <si>
    <t>AAACTCGTCATGTTCGTCGCCTTC</t>
  </si>
  <si>
    <t>PLES_18341</t>
  </si>
  <si>
    <t>GAAGTTGAAACTGTCAGGCA</t>
  </si>
  <si>
    <t>TAGTGAAGTTGAAACTGTCAGGCA</t>
  </si>
  <si>
    <t>AAACTGCCTGACAGTTTCAACTTC</t>
  </si>
  <si>
    <t>GGACGCAACTGGTCGAAGGG</t>
  </si>
  <si>
    <t>TAGTGGACGCAACTGGTCGAAGGG</t>
  </si>
  <si>
    <t>AAACCCCTTCGACCAGTTGCGTCC</t>
  </si>
  <si>
    <t>TTGAGGGTCTCGCACTGATG</t>
  </si>
  <si>
    <t>TAGTTTGAGGGTCTCGCACTGATG</t>
  </si>
  <si>
    <t>AAACCATCAGTGCGAGACCCTCAA</t>
  </si>
  <si>
    <t>CGCGTAGTAGCCTACGCTGA</t>
  </si>
  <si>
    <t>TAGTCGCGTAGTAGCCTACGCTGA</t>
  </si>
  <si>
    <t>AAACTCAGCGTAGGCTACTACGCG</t>
  </si>
  <si>
    <t>PLES_18351</t>
  </si>
  <si>
    <t>GCTGTCGGGCAACTTGACCA</t>
  </si>
  <si>
    <t>TAGTGCTGTCGGGCAACTTGACCA</t>
  </si>
  <si>
    <t>AAACTGGTCAAGTTGCCCGACAGC</t>
  </si>
  <si>
    <t>GGCGGCGCCAGCCCGGCCAG</t>
  </si>
  <si>
    <t>TAGTGGCGGCGCCAGCCCGGCCAG</t>
  </si>
  <si>
    <t>AAACCTGGCCGGGCTGGCGCCGCC</t>
  </si>
  <si>
    <t>CGTGCATCCACCAGTACAGC</t>
  </si>
  <si>
    <t>TAGTCGTGCATCCACCAGTACAGC</t>
  </si>
  <si>
    <t>AAACGCTGTACTGGTGGATGCACG</t>
  </si>
  <si>
    <t>GCTGGTGGTCTCGAGATCGA</t>
  </si>
  <si>
    <t>TAGTGCTGGTGGTCTCGAGATCGA</t>
  </si>
  <si>
    <t>AAACTCGATCTCGAGACCACCAGC</t>
  </si>
  <si>
    <t>PLES_18361</t>
  </si>
  <si>
    <t>AGAATCGTACCGAGACTCAT</t>
  </si>
  <si>
    <t>TAGTAGAATCGTACCGAGACTCAT</t>
  </si>
  <si>
    <t>AAACATGAGTCTCGGTACGATTCT</t>
  </si>
  <si>
    <t>TTGCGCGAATGAGGAAAGAC</t>
  </si>
  <si>
    <t>TAGTTTGCGCGAATGAGGAAAGAC</t>
  </si>
  <si>
    <t>AAACGTCTTTCCTCATTCGCGCAA</t>
  </si>
  <si>
    <t>AATGCGCCGATGATCCCCGA</t>
  </si>
  <si>
    <t>TAGTAATGCGCCGATGATCCCCGA</t>
  </si>
  <si>
    <t>AAACTCGGGGATCATCGGCGCATT</t>
  </si>
  <si>
    <t>PLES_18371</t>
  </si>
  <si>
    <t>AGGGTGGCAAGCGTCTGGAT</t>
  </si>
  <si>
    <t>TAGTAGGGTGGCAAGCGTCTGGAT</t>
  </si>
  <si>
    <t>AAACATCCAGACGCTTGCCACCCT</t>
  </si>
  <si>
    <t>CGGCGGCGTCGATATCGGCA</t>
  </si>
  <si>
    <t>TAGTCGGCGGCGTCGATATCGGCA</t>
  </si>
  <si>
    <t>AAACTGCCGATATCGACGCCGCCG</t>
  </si>
  <si>
    <t>AGGCAGCAAGGCGTCCCACT</t>
  </si>
  <si>
    <t>TAGTAGGCAGCAAGGCGTCCCACT</t>
  </si>
  <si>
    <t>AAACAGTGGGACGCCTTGCTGCCT</t>
  </si>
  <si>
    <t>CGCAGGAATGGCTGGGCGGG</t>
  </si>
  <si>
    <t>TAGTCGCAGGAATGGCTGGGCGGG</t>
  </si>
  <si>
    <t>AAACCCCGCCCAGCCATTCCTGCG</t>
  </si>
  <si>
    <t>PLES_18381</t>
  </si>
  <si>
    <t>GATGACGGCGGACACGACAG</t>
  </si>
  <si>
    <t>TAGTGATGACGGCGGACACGACAG</t>
  </si>
  <si>
    <t>AAACCTGTCGTGTCCGCCGTCATC</t>
  </si>
  <si>
    <t>GAAGGCCATGGGGGCGAGGC</t>
  </si>
  <si>
    <t>TAGTGAAGGCCATGGGGGCGAGGC</t>
  </si>
  <si>
    <t>AAACGCCTCGCCCCCATGGCCTTC</t>
  </si>
  <si>
    <t>CGGGTCCTTGTCCACGTCCT</t>
  </si>
  <si>
    <t>TAGTCGGGTCCTTGTCCACGTCCT</t>
  </si>
  <si>
    <t>AAACAGGACGTGGACAAGGACCCG</t>
  </si>
  <si>
    <t>TCGACCGGCAGGCCGCGGCC</t>
  </si>
  <si>
    <t>TAGTTCGACCGGCAGGCCGCGGCC</t>
  </si>
  <si>
    <t>AAACGGCCGCGGCCTGCCGGTCGA</t>
  </si>
  <si>
    <t>PLES_18391</t>
  </si>
  <si>
    <t>GTTCGGAAGCACTGCGGAAC</t>
  </si>
  <si>
    <t>TAGTGTTCGGAAGCACTGCGGAAC</t>
  </si>
  <si>
    <t>AAACGTTCCGCAGTGCTTCCGAAC</t>
  </si>
  <si>
    <t>AAACGCAGCACTTCGCTGGG</t>
  </si>
  <si>
    <t>TAGTAAACGCAGCACTTCGCTGGG</t>
  </si>
  <si>
    <t>AAACCCCAGCGAAGTGCTGCGTTT</t>
  </si>
  <si>
    <t>ACACCGGCCAGACCTGGCGC</t>
  </si>
  <si>
    <t>TAGTACACCGGCCAGACCTGGCGC</t>
  </si>
  <si>
    <t>AAACGCGCCAGGTCTGGCCGGTGT</t>
  </si>
  <si>
    <t>TCTGGGCGAGATCGACGATG</t>
  </si>
  <si>
    <t>TAGTTCTGGGCGAGATCGACGATG</t>
  </si>
  <si>
    <t>AAACCATCGTCGATCTCGCCCAGA</t>
  </si>
  <si>
    <t>PLES_18401</t>
  </si>
  <si>
    <t>ppiA</t>
  </si>
  <si>
    <t>GGCGAAGAGCAGGGTGCAGG</t>
  </si>
  <si>
    <t>TAGTGGCGAAGAGCAGGGTGCAGG</t>
  </si>
  <si>
    <t>AAACCCTGCACCCTGCTCTTCGCC</t>
  </si>
  <si>
    <t>CGTGGCGGCCAGCAGGGAAC</t>
  </si>
  <si>
    <t>TAGTCGTGGCGGCCAGCAGGGAAC</t>
  </si>
  <si>
    <t>AAACGTTCCCTGCTGGCCGCCACG</t>
  </si>
  <si>
    <t>AGGACGTGCGGCTTGGCGGC</t>
  </si>
  <si>
    <t>TAGTAGGACGTGCGGCTTGGCGGC</t>
  </si>
  <si>
    <t>AAACGCCGCCAAGCCGCACGTCCT</t>
  </si>
  <si>
    <t>CGCCGAGGCTGGTGGCGATC</t>
  </si>
  <si>
    <t>TAGTCGCCGAGGCTGGTGGCGATC</t>
  </si>
  <si>
    <t>AAACGATCGCCACCAGCCTCGGCG</t>
  </si>
  <si>
    <t>PLES_18411</t>
  </si>
  <si>
    <t>CAGTCGCGGTGCTGGAAGTC</t>
  </si>
  <si>
    <t>TAGTCAGTCGCGGTGCTGGAAGTC</t>
  </si>
  <si>
    <t>AAACGACTTCCAGCACCGCGACTG</t>
  </si>
  <si>
    <t>GGGGTGGTCGTCGTAGACGA</t>
  </si>
  <si>
    <t>TAGTGGGGTGGTCGTCGTAGACGA</t>
  </si>
  <si>
    <t>AAACTCGTCTACGACGACCACCCC</t>
  </si>
  <si>
    <t>GGCGCGCGCTCGGTGGGACC</t>
  </si>
  <si>
    <t>TAGTGGCGCGCGCTCGGTGGGACC</t>
  </si>
  <si>
    <t>AAACGGTCCCACCGAGCGCGCGCC</t>
  </si>
  <si>
    <t>AGACCGTGCAGCAGCAGGAC</t>
  </si>
  <si>
    <t>TAGTAGACCGTGCAGCAGCAGGAC</t>
  </si>
  <si>
    <t>AAACGTCCTGCTGCTGCACGGTCT</t>
  </si>
  <si>
    <t>PLES_18421</t>
  </si>
  <si>
    <t>CATTGGTCCAGGGTTACGCG</t>
  </si>
  <si>
    <t>TAGTCATTGGTCCAGGGTTACGCG</t>
  </si>
  <si>
    <t>AAACCGCGTAACCCTGGACCAATG</t>
  </si>
  <si>
    <t>CGTGGTCGACCACCGCCTGC</t>
  </si>
  <si>
    <t>TAGTCGTGGTCGACCACCGCCTGC</t>
  </si>
  <si>
    <t>AAACGCAGGCGGTGGTCGACCACG</t>
  </si>
  <si>
    <t>GTGCAGGGCTTCCGCGGCCT</t>
  </si>
  <si>
    <t>TAGTGTGCAGGGCTTCCGCGGCCT</t>
  </si>
  <si>
    <t>AAACAGGCCGCGGAAGCCCTGCAC</t>
  </si>
  <si>
    <t>AGCTGATCGACGATTGCGAG</t>
  </si>
  <si>
    <t>TAGTAGCTGATCGACGATTGCGAG</t>
  </si>
  <si>
    <t>AAACCTCGCAATCGTCGATCAGCT</t>
  </si>
  <si>
    <t>PLES_18431</t>
  </si>
  <si>
    <t>GAAACAGCAAAGCCTTTTCA</t>
  </si>
  <si>
    <t>TAGTGAAACAGCAAAGCCTTTTCA</t>
  </si>
  <si>
    <t>AAACTGAAAAGGCTTTGCTGTTTC</t>
  </si>
  <si>
    <t>GGATAGGCGAAAGCGGACAG</t>
  </si>
  <si>
    <t>TAGTGGATAGGCGAAAGCGGACAG</t>
  </si>
  <si>
    <t>AAACCTGTCCGCTTTCGCCTATCC</t>
  </si>
  <si>
    <t>AGTTGCGGGTCGACCTCGAT</t>
  </si>
  <si>
    <t>TAGTAGTTGCGGGTCGACCTCGAT</t>
  </si>
  <si>
    <t>AAACATCGAGGTCGACCCGCAACT</t>
  </si>
  <si>
    <t>CTGGGTGCTGTAGGAGACCT</t>
  </si>
  <si>
    <t>TAGTCTGGGTGCTGTAGGAGACCT</t>
  </si>
  <si>
    <t>AAACAGGTCTCCTACAGCACCCAG</t>
  </si>
  <si>
    <t>PLES_18441</t>
  </si>
  <si>
    <t>acpD</t>
  </si>
  <si>
    <t>GCTCTCGATAACCAGGACAC</t>
  </si>
  <si>
    <t>TAGTGCTCTCGATAACCAGGACAC</t>
  </si>
  <si>
    <t>AAACGTGTCCTGGTTATCGAGAGC</t>
  </si>
  <si>
    <t>GGAAACCGAGCCCCGTTGGC</t>
  </si>
  <si>
    <t>TAGTGGAAACCGAGCCCCGTTGGC</t>
  </si>
  <si>
    <t>AAACGCCAACGGGGCTCGGTTTCC</t>
  </si>
  <si>
    <t>GAATTCCGCCGTCAGCAGGC</t>
  </si>
  <si>
    <t>TAGTGAATTCCGCCGTCAGCAGGC</t>
  </si>
  <si>
    <t>AAACGCCTGCTGACGGCGGAATTC</t>
  </si>
  <si>
    <t>GGGATGCGCGATTTTCCAGT</t>
  </si>
  <si>
    <t>TAGTGGGATGCGCGATTTTCCAGT</t>
  </si>
  <si>
    <t>AAACACTGGAAAATCGCGCATCCC</t>
  </si>
  <si>
    <t>PLES_18451</t>
  </si>
  <si>
    <t>AGGGCGGAACGTCGATTCAT</t>
  </si>
  <si>
    <t>TAGTAGGGCGGAACGTCGATTCAT</t>
  </si>
  <si>
    <t>AAACATGAATCGACGTTCCGCCCT</t>
  </si>
  <si>
    <t>GAGGGCGCCGCCGTGCAGGG</t>
  </si>
  <si>
    <t>TAGTGAGGGCGCCGCCGTGCAGGG</t>
  </si>
  <si>
    <t>AAACCCCTGCACGGCGGCGCCCTC</t>
  </si>
  <si>
    <t>ATACCCCGGTCAGGCCGAAG</t>
  </si>
  <si>
    <t>TAGTATACCCCGGTCAGGCCGAAG</t>
  </si>
  <si>
    <t>AAACCTTCGGCCTGACCGGGGTAT</t>
  </si>
  <si>
    <t>GATCACCCCGGGGGAGGCGC</t>
  </si>
  <si>
    <t>TAGTGATCACCCCGGGGGAGGCGC</t>
  </si>
  <si>
    <t>AAACGCGCCTCCCCCGGGGTGATC</t>
  </si>
  <si>
    <t>PLES_18461</t>
  </si>
  <si>
    <t>csaA</t>
  </si>
  <si>
    <t>GTTGGGAGCGGCGCTGAGGA</t>
  </si>
  <si>
    <t>TAGTGTTGGGAGCGGCGCTGAGGA</t>
  </si>
  <si>
    <t>AAACTCCTCAGCGCCGCTCCCAAC</t>
  </si>
  <si>
    <t>AGGCGGGTTTGCGTGCCTTG</t>
  </si>
  <si>
    <t>TAGTAGGCGGGTTTGCGTGCCTTG</t>
  </si>
  <si>
    <t>AAACCAAGGCACGCAAACCCGCCT</t>
  </si>
  <si>
    <t>GAGGTCGACCTCGAGGACAT</t>
  </si>
  <si>
    <t>TAGTGAGGTCGACCTCGAGGACAT</t>
  </si>
  <si>
    <t>AAACATGTCCTCGAGGTCGACCTC</t>
  </si>
  <si>
    <t>CTGGAGGTGCGCAGGCCGAG</t>
  </si>
  <si>
    <t>TAGTCTGGAGGTGCGCAGGCCGAG</t>
  </si>
  <si>
    <t>AAACCTCGGCCTGCGCACCTCCAG</t>
  </si>
  <si>
    <t>PLES_18471</t>
  </si>
  <si>
    <t>CAGGGAAAGGATCGAACCCA</t>
  </si>
  <si>
    <t>TAGTCAGGGAAAGGATCGAACCCA</t>
  </si>
  <si>
    <t>AAACTGGGTTCGATCCTTTCCCTG</t>
  </si>
  <si>
    <t>CGATCTGGTCGTGGCTGTAG</t>
  </si>
  <si>
    <t>TAGTCGATCTGGTCGTGGCTGTAG</t>
  </si>
  <si>
    <t>AAACCTACAGCCACGACCAGATCG</t>
  </si>
  <si>
    <t>ATTGGGCATGGTCATGGCTG</t>
  </si>
  <si>
    <t>TAGTATTGGGCATGGTCATGGCTG</t>
  </si>
  <si>
    <t>AAACCAGCCATGACCATGCCCAAT</t>
  </si>
  <si>
    <t>CGAGGCAGCCGCTGAGGCCC</t>
  </si>
  <si>
    <t>TAGTCGAGGCAGCCGCTGAGGCCC</t>
  </si>
  <si>
    <t>AAACGGGCCTCAGCGGCTGCCTCG</t>
  </si>
  <si>
    <t>PLES_18481</t>
  </si>
  <si>
    <t>AAGCGTTGCGCGGTGCTCAT</t>
  </si>
  <si>
    <t>TAGTAAGCGTTGCGCGGTGCTCAT</t>
  </si>
  <si>
    <t>AAACATGAGCACCGCGCAACGCTT</t>
  </si>
  <si>
    <t>GACCCGCTGCTTGCGGTTCG</t>
  </si>
  <si>
    <t>TAGTGACCCGCTGCTTGCGGTTCG</t>
  </si>
  <si>
    <t>AAACCGAACCGCAAGCAGCGGGTC</t>
  </si>
  <si>
    <t>CATCCGAGATCCACAGGGTC</t>
  </si>
  <si>
    <t>TAGTCATCCGAGATCCACAGGGTC</t>
  </si>
  <si>
    <t>AAACGACCCTGTGGATCTCGGATG</t>
  </si>
  <si>
    <t>GGCAATCCCGCGTCCCCAGG</t>
  </si>
  <si>
    <t>TAGTGGCAATCCCGCGTCCCCAGG</t>
  </si>
  <si>
    <t>AAACCCTGGGGACGCGGGATTGCC</t>
  </si>
  <si>
    <t>PLES_18491</t>
  </si>
  <si>
    <t>CACCTGCGGCTGTGGCGCAA</t>
  </si>
  <si>
    <t>TAGTCACCTGCGGCTGTGGCGCAA</t>
  </si>
  <si>
    <t>AAACTTGCGCCACAGCCGCAGGTG</t>
  </si>
  <si>
    <t>TCGGCCGAGCCGGGCGGTGC</t>
  </si>
  <si>
    <t>TAGTTCGGCCGAGCCGGGCGGTGC</t>
  </si>
  <si>
    <t>AAACGCACCGCCCGGCTCGGCCGA</t>
  </si>
  <si>
    <t>CCGTGGCTGCCGTTGTCCTG</t>
  </si>
  <si>
    <t>TAGTCCGTGGCTGCCGTTGTCCTG</t>
  </si>
  <si>
    <t>AAACCAGGACAACGGCAGCCACGG</t>
  </si>
  <si>
    <t>CGGCGCTGGCTGGGCAAGCG</t>
  </si>
  <si>
    <t>TAGTCGGCGCTGGCTGGGCAAGCG</t>
  </si>
  <si>
    <t>AAACCGCTTGCCCAGCCAGCGCCG</t>
  </si>
  <si>
    <t>PLES_18501</t>
  </si>
  <si>
    <t>cyaB</t>
  </si>
  <si>
    <t>GGCGAGCGGTCGGGGAGGGT</t>
  </si>
  <si>
    <t>TAGTGGCGAGCGGTCGGGGAGGGT</t>
  </si>
  <si>
    <t>AAACACCCTCCCCGACCGCTCGCC</t>
  </si>
  <si>
    <t>GACGCGACGGACCGGCTCGT</t>
  </si>
  <si>
    <t>TAGTGACGCGACGGACCGGCTCGT</t>
  </si>
  <si>
    <t>AAACACGAGCCGGTCCGTCGCGTC</t>
  </si>
  <si>
    <t>GCGCGAATAGTATTCACGCA</t>
  </si>
  <si>
    <t>TAGTGCGCGAATAGTATTCACGCA</t>
  </si>
  <si>
    <t>AAACTGCGTGAATACTATTCGCGC</t>
  </si>
  <si>
    <t>GCTGGCGCCACAGGCGATAT</t>
  </si>
  <si>
    <t>TAGTGCTGGCGCCACAGGCGATAT</t>
  </si>
  <si>
    <t>AAACATATCGCCTGTGGCGCCAGC</t>
  </si>
  <si>
    <t>PLES_18511</t>
  </si>
  <si>
    <t>CTCGTCATCAGGGCTGCTCA</t>
  </si>
  <si>
    <t>TAGTCTCGTCATCAGGGCTGCTCA</t>
  </si>
  <si>
    <t>AAACTGAGCAGCCCTGATGACGAG</t>
  </si>
  <si>
    <t>GGTAGAACTCGGCGAAACTG</t>
  </si>
  <si>
    <t>TAGTGGTAGAACTCGGCGAAACTG</t>
  </si>
  <si>
    <t>AAACCAGTTTCGCCGAGTTCTACC</t>
  </si>
  <si>
    <t>TGTGTTCCTGCAGGTAGTAG</t>
  </si>
  <si>
    <t>TAGTTGTGTTCCTGCAGGTAGTAG</t>
  </si>
  <si>
    <t>AAACCTACTACCTGCAGGAACACA</t>
  </si>
  <si>
    <t>TGCCGACGTAGTGCAGGCGG</t>
  </si>
  <si>
    <t>TAGTTGCCGACGTAGTGCAGGCGG</t>
  </si>
  <si>
    <t>AAACCCGCCTGCACTACGTCGGCA</t>
  </si>
  <si>
    <t>PLES_18521</t>
  </si>
  <si>
    <t>AAGGTTGTACGTTCCGGCAT</t>
  </si>
  <si>
    <t>TAGTAAGGTTGTACGTTCCGGCAT</t>
  </si>
  <si>
    <t>AAACATGCCGGAACGTACAACCTT</t>
  </si>
  <si>
    <t>GACGATGCCCTGGACCCAGC</t>
  </si>
  <si>
    <t>TAGTGACGATGCCCTGGACCCAGC</t>
  </si>
  <si>
    <t>AAACGCTGGGTCCAGGGCATCGTC</t>
  </si>
  <si>
    <t>CGAACAGCTGGCGTCCGTCG</t>
  </si>
  <si>
    <t>TAGTCGAACAGCTGGCGTCCGTCG</t>
  </si>
  <si>
    <t>AAACCGACGGACGCCAGCTGTTCG</t>
  </si>
  <si>
    <t>CTGGTAGTCGAGGCCCAGCT</t>
  </si>
  <si>
    <t>TAGTCTGGTAGTCGAGGCCCAGCT</t>
  </si>
  <si>
    <t>AAACAGCTGGGCCTCGACTACCAG</t>
  </si>
  <si>
    <t>PLES_18531</t>
  </si>
  <si>
    <t>CAGGCGACGCAGCGGGCGAA</t>
  </si>
  <si>
    <t>TAGTCAGGCGACGCAGCGGGCGAA</t>
  </si>
  <si>
    <t>AAACTTCGCCCGCTGCGTCGCCTG</t>
  </si>
  <si>
    <t>GGTGGCGAGCGCGGCCAGGC</t>
  </si>
  <si>
    <t>TAGTGGTGGCGAGCGCGGCCAGGC</t>
  </si>
  <si>
    <t>AAACGCCTGGCCGCGCTCGCCACC</t>
  </si>
  <si>
    <t>CAGGATCGAGCAGGCGCCGA</t>
  </si>
  <si>
    <t>TAGTCAGGATCGAGCAGGCGCCGA</t>
  </si>
  <si>
    <t>AAACTCGGCGCCTGCTCGATCCTG</t>
  </si>
  <si>
    <t>CCGGTAGCAGGTAGACCTGG</t>
  </si>
  <si>
    <t>TAGTCCGGTAGCAGGTAGACCTGG</t>
  </si>
  <si>
    <t>AAACCCAGGTCTACCTGCTACCGG</t>
  </si>
  <si>
    <t>PLES_18541</t>
  </si>
  <si>
    <t>GATCAACACATGGTGGGCTC</t>
  </si>
  <si>
    <t>TAGTGATCAACACATGGTGGGCTC</t>
  </si>
  <si>
    <t>AAACGAGCCCACCATGTGTTGATC</t>
  </si>
  <si>
    <t>CCACAGGCCGAAGAGCAGGG</t>
  </si>
  <si>
    <t>TAGTCCACAGGCCGAAGAGCAGGG</t>
  </si>
  <si>
    <t>AAACCCCTGCTCTTCGGCCTGTGG</t>
  </si>
  <si>
    <t>CTTGCCCTCCGAGCCGGACT</t>
  </si>
  <si>
    <t>TAGTCTTGCCCTCCGAGCCGGACT</t>
  </si>
  <si>
    <t>AAACAGTCCGGCTCGGAGGGCAAG</t>
  </si>
  <si>
    <t>GCACCGAGCTGCCCTGGGAA</t>
  </si>
  <si>
    <t>TAGTGCACCGAGCTGCCCTGGGAA</t>
  </si>
  <si>
    <t>AAACTTCCCAGGGCAGCTCGGTGC</t>
  </si>
  <si>
    <t>PLES_18551</t>
  </si>
  <si>
    <t>TGATCGCCTGCGGGTTGTCC</t>
  </si>
  <si>
    <t>TAGTTGATCGCCTGCGGGTTGTCC</t>
  </si>
  <si>
    <t>AAACGGACAACCCGCAGGCGATCA</t>
  </si>
  <si>
    <t>CGAAACGGTTGCACAGGTCG</t>
  </si>
  <si>
    <t>TAGTCGAAACGGTTGCACAGGTCG</t>
  </si>
  <si>
    <t>AAACCGACCTGTGCAACCGTTTCG</t>
  </si>
  <si>
    <t>GAGGTGCTCGTGGACCGCCT</t>
  </si>
  <si>
    <t>TAGTGAGGTGCTCGTGGACCGCCT</t>
  </si>
  <si>
    <t>AAACAGGCGGTCCACGAGCACCTC</t>
  </si>
  <si>
    <t>TGCCGGAGGTCGGCCGACGC</t>
  </si>
  <si>
    <t>TAGTTGCCGGAGGTCGGCCGACGC</t>
  </si>
  <si>
    <t>AAACGCGTCGGCCGACCTCCGGCA</t>
  </si>
  <si>
    <t>PLES_18561</t>
  </si>
  <si>
    <t>AGGTTGCGGCTGTGTCGTCA</t>
  </si>
  <si>
    <t>TAGTAGGTTGCGGCTGTGTCGTCA</t>
  </si>
  <si>
    <t>AAACTGACGACACAGCCGCAACCT</t>
  </si>
  <si>
    <t>CTATCCAGGCTCACGTGGCC</t>
  </si>
  <si>
    <t>TAGTCTATCCAGGCTCACGTGGCC</t>
  </si>
  <si>
    <t>AAACGGCCACGTGAGCCTGGATAG</t>
  </si>
  <si>
    <t>TCTGACGCGGGCGGGCTGGG</t>
  </si>
  <si>
    <t>TAGTTCTGACGCGGGCGGGCTGGG</t>
  </si>
  <si>
    <t>AAACCCCAGCCCGCCCGCGTCAGA</t>
  </si>
  <si>
    <t>GGCGAGCGTCCAATCACCTA</t>
  </si>
  <si>
    <t>TAGTGGCGAGCGTCCAATCACCTA</t>
  </si>
  <si>
    <t>AAACTAGGTGATTGGACGCTCGCC</t>
  </si>
  <si>
    <t>PLES_18571</t>
  </si>
  <si>
    <t>trkH</t>
  </si>
  <si>
    <t>ACGTAGGGTCGGCAAGGCCA</t>
  </si>
  <si>
    <t>TAGTACGTAGGGTCGGCAAGGCCA</t>
  </si>
  <si>
    <t>AAACTGGCCTTGCCGACCCTACGT</t>
  </si>
  <si>
    <t>AGATGCCGATGATGAAACCG</t>
  </si>
  <si>
    <t>TAGTAGATGCCGATGATGAAACCG</t>
  </si>
  <si>
    <t>AAACCGGTTTCATCATCGGCATCT</t>
  </si>
  <si>
    <t>TGCTGGCGGCCAGAGTGATC</t>
  </si>
  <si>
    <t>TAGTTGCTGGCGGCCAGAGTGATC</t>
  </si>
  <si>
    <t>AAACGATCACTCTGGCCGCCAGCA</t>
  </si>
  <si>
    <t>AGGCGAGCATGGTCAGGATC</t>
  </si>
  <si>
    <t>TAGTAGGCGAGCATGGTCAGGATC</t>
  </si>
  <si>
    <t>AAACGATCCTGACCATGCTCGCCT</t>
  </si>
  <si>
    <t>PLES_18581</t>
  </si>
  <si>
    <t>ACACGGATTGTCAGTGGACA</t>
  </si>
  <si>
    <t>TAGTACACGGATTGTCAGTGGACA</t>
  </si>
  <si>
    <t>AAACTGTCCACTGACAATCCGTGT</t>
  </si>
  <si>
    <t>ATGCGCACAGCAGGCGCCGC</t>
  </si>
  <si>
    <t>TAGTATGCGCACAGCAGGCGCCGC</t>
  </si>
  <si>
    <t>AAACGCGGCGCCTGCTGTGCGCAT</t>
  </si>
  <si>
    <t>GTACGACGCCGCCTGCGGAA</t>
  </si>
  <si>
    <t>TAGTGTACGACGCCGCCTGCGGAA</t>
  </si>
  <si>
    <t>AAACTTCCGCAGGCGGCGTCGTAC</t>
  </si>
  <si>
    <t>GATGCGGACGGTCAGTTCGT</t>
  </si>
  <si>
    <t>TAGTGATGCGGACGGTCAGTTCGT</t>
  </si>
  <si>
    <t>AAACACGAACTGACCGTCCGCATC</t>
  </si>
  <si>
    <t>PLES_18591</t>
  </si>
  <si>
    <t>AAGGCGTCGAGAGCCTCCAT</t>
  </si>
  <si>
    <t>TAGTAAGGCGTCGAGAGCCTCCAT</t>
  </si>
  <si>
    <t>AAACATGGAGGCTCTCGACGCCTT</t>
  </si>
  <si>
    <t>GGGATCGCTCAGGCGGGCGT</t>
  </si>
  <si>
    <t>TAGTGGGATCGCTCAGGCGGGCGT</t>
  </si>
  <si>
    <t>AAACACGCCCGCCTGAGCGATCCC</t>
  </si>
  <si>
    <t>AGCTGCTCCGGCGAGGGCGC</t>
  </si>
  <si>
    <t>TAGTAGCTGCTCCGGCGAGGGCGC</t>
  </si>
  <si>
    <t>AAACGCGCCCTCGCCGGAGCAGCT</t>
  </si>
  <si>
    <t>GCAAGGCGACCCGGAACAGC</t>
  </si>
  <si>
    <t>TAGTGCAAGGCGACCCGGAACAGC</t>
  </si>
  <si>
    <t>AAACGCTGTTCCGGGTCGCCTTGC</t>
  </si>
  <si>
    <t>PLES_18601</t>
  </si>
  <si>
    <t>TCATCGAGGAACAACGAAGC</t>
  </si>
  <si>
    <t>TAGTTCATCGAGGAACAACGAAGC</t>
  </si>
  <si>
    <t>AAACGCTTCGTTGTTCCTCGATGA</t>
  </si>
  <si>
    <t>GGCGCGATGGCCTGGGCGAG</t>
  </si>
  <si>
    <t>TAGTGGCGCGATGGCCTGGGCGAG</t>
  </si>
  <si>
    <t>AAACCTCGCCCAGGCCATCGCGCC</t>
  </si>
  <si>
    <t>TCGTCGCCGGGAGGTTCCGG</t>
  </si>
  <si>
    <t>TAGTTCGTCGCCGGGAGGTTCCGG</t>
  </si>
  <si>
    <t>AAACCCGGAACCTCCCGGCGACGA</t>
  </si>
  <si>
    <t>ACCGCCAGGACCAGCGATTG</t>
  </si>
  <si>
    <t>TAGTACCGCCAGGACCAGCGATTG</t>
  </si>
  <si>
    <t>AAACCAATCGCTGGTCCTGGCGGT</t>
  </si>
  <si>
    <t>PLES_18611</t>
  </si>
  <si>
    <t>TCGCCAGAAGAGTGAACGCA</t>
  </si>
  <si>
    <t>TAGTTCGCCAGAAGAGTGAACGCA</t>
  </si>
  <si>
    <t>AAACTGCGTTCACTCTTCTGGCGA</t>
  </si>
  <si>
    <t>CAGCAGGGCCAGCCAGAAGG</t>
  </si>
  <si>
    <t>TAGTCAGCAGGGCCAGCCAGAAGG</t>
  </si>
  <si>
    <t>AAACCCTTCTGGCTGGCCCTGCTG</t>
  </si>
  <si>
    <t>ACCCAGCAGGATGGACAGCC</t>
  </si>
  <si>
    <t>TAGTACCCAGCAGGATGGACAGCC</t>
  </si>
  <si>
    <t>AAACGGCTGTCCATCCTGCTGGGT</t>
  </si>
  <si>
    <t>GGGCGATGATCCAGGTGTCC</t>
  </si>
  <si>
    <t>TAGTGGGCGATGATCCAGGTGTCC</t>
  </si>
  <si>
    <t>AAACGGACACCTGGATCATCGCCC</t>
  </si>
  <si>
    <t>PLES_18621</t>
  </si>
  <si>
    <t>GGCGGTTAGCGTCTTGCGCA</t>
  </si>
  <si>
    <t>TAGTGGCGGTTAGCGTCTTGCGCA</t>
  </si>
  <si>
    <t>AAACTGCGCAAGACGCTAACCGCC</t>
  </si>
  <si>
    <t>GGCCATGGCGAAGGTCGGCA</t>
  </si>
  <si>
    <t>TAGTGGCCATGGCGAAGGTCGGCA</t>
  </si>
  <si>
    <t>AAACTGCCGACCTTCGCCATGGCC</t>
  </si>
  <si>
    <t>CAGGTCGTTGGCGGCGGGCG</t>
  </si>
  <si>
    <t>TAGTCAGGTCGTTGGCGGCGGGCG</t>
  </si>
  <si>
    <t>AAACCGCCCGCCGCCAACGACCTG</t>
  </si>
  <si>
    <t>CCGCCTTCCATCGGCGGGGG</t>
  </si>
  <si>
    <t>TAGTCCGCCTTCCATCGGCGGGGG</t>
  </si>
  <si>
    <t>AAACCCCCCGCCGATGGAAGGCGG</t>
  </si>
  <si>
    <t>PLES_18631</t>
  </si>
  <si>
    <t>CGAGCAGCTCGCAGAGCTCC</t>
  </si>
  <si>
    <t>TAGTCGAGCAGCTCGCAGAGCTCC</t>
  </si>
  <si>
    <t>AAACGGAGCTCTGCGAGCTGCTCG</t>
  </si>
  <si>
    <t>GAAACCTTCCTGGACCAGCC</t>
  </si>
  <si>
    <t>TAGTGAAACCTTCCTGGACCAGCC</t>
  </si>
  <si>
    <t>AAACGGCTGGTCCAGGAAGGTTTC</t>
  </si>
  <si>
    <t>GCCGTCGTGGCTGGCACGCA</t>
  </si>
  <si>
    <t>TAGTGCCGTCGTGGCTGGCACGCA</t>
  </si>
  <si>
    <t>AAACTGCGTGCCAGCCACGACGGC</t>
  </si>
  <si>
    <t>GGCGAGGGCGCGACGGGCCT</t>
  </si>
  <si>
    <t>TAGTGGCGAGGGCGCGACGGGCCT</t>
  </si>
  <si>
    <t>AAACAGGCCCGTCGCGCCCTCGCC</t>
  </si>
  <si>
    <t>PLES_18641</t>
  </si>
  <si>
    <t>AGCAGGCAATGGGCAGCGGA</t>
  </si>
  <si>
    <t>TAGTAGCAGGCAATGGGCAGCGGA</t>
  </si>
  <si>
    <t>AAACTCCGCTGCCCATTGCCTGCT</t>
  </si>
  <si>
    <t>CCAGGGCCAGGGAAGCTCCC</t>
  </si>
  <si>
    <t>TAGTCCAGGGCCAGGGAAGCTCCC</t>
  </si>
  <si>
    <t>AAACGGGAGCTTCCCTGGCCCTGG</t>
  </si>
  <si>
    <t>CGGTGCCGGCGCGGGTTCCT</t>
  </si>
  <si>
    <t>TAGTCGGTGCCGGCGCGGGTTCCT</t>
  </si>
  <si>
    <t>AAACAGGAACCCGCGCCGGCACCG</t>
  </si>
  <si>
    <t>GAAGGTTGCGCGGCTGGAAT</t>
  </si>
  <si>
    <t>TAGTGAAGGTTGCGCGGCTGGAAT</t>
  </si>
  <si>
    <t>AAACATTCCAGCCGCGCAACCTTC</t>
  </si>
  <si>
    <t>PLES_18651</t>
  </si>
  <si>
    <t>yciI</t>
  </si>
  <si>
    <t>CTGGGAAGCGGGGATGTCAC</t>
  </si>
  <si>
    <t>TAGTCTGGGAAGCGGGGATGTCAC</t>
  </si>
  <si>
    <t>AAACGTGACATCCCCGCTTCCCAG</t>
  </si>
  <si>
    <t>GGCCAGGTGGGCCGGGCGGC</t>
  </si>
  <si>
    <t>TAGTGGCCAGGTGGGCCGGGCGGC</t>
  </si>
  <si>
    <t>AAACGCCGCCCGGCCCACCTGGCC</t>
  </si>
  <si>
    <t>TTCCTTCAGCTGTTCGAGAC</t>
  </si>
  <si>
    <t>TAGTTTCCTTCAGCTGTTCGAGAC</t>
  </si>
  <si>
    <t>AAACGTCTCGAACAGCTGAAGGAA</t>
  </si>
  <si>
    <t>TGCTGTCGATCGCCGGGTGC</t>
  </si>
  <si>
    <t>TAGTTGCTGTCGATCGCCGGGTGC</t>
  </si>
  <si>
    <t>AAACGCACCCGGCGATCGACAGCA</t>
  </si>
  <si>
    <t>PLES_18661</t>
  </si>
  <si>
    <t>yciB</t>
  </si>
  <si>
    <t>GAAATCGATGAATTGCTTCA</t>
  </si>
  <si>
    <t>TAGTGAAATCGATGAATTGCTTCA</t>
  </si>
  <si>
    <t>AAACTGAAGCAATTCATCGATTTC</t>
  </si>
  <si>
    <t>CGATGAAGAACAGGATCAGT</t>
  </si>
  <si>
    <t>TAGTCGATGAAGAACAGGATCAGT</t>
  </si>
  <si>
    <t>AAACACTGATCCTGTTCTTCATCG</t>
  </si>
  <si>
    <t>CGGCGAACTCGACGTTCTGA</t>
  </si>
  <si>
    <t>TAGTCGGCGAACTCGACGTTCTGA</t>
  </si>
  <si>
    <t>AAACTCAGAACGTCGAGTTCGCCG</t>
  </si>
  <si>
    <t>GATGCCACTCAGATTGAACC</t>
  </si>
  <si>
    <t>TAGTGATGCCACTCAGATTGAACC</t>
  </si>
  <si>
    <t>AAACGGTTCAATCTGAGTGGCATC</t>
  </si>
  <si>
    <t>PLES_18671</t>
  </si>
  <si>
    <t>GCAATGCAGATCGACACGCA</t>
  </si>
  <si>
    <t>TAGTGCAATGCAGATCGACACGCA</t>
  </si>
  <si>
    <t>AAACTGCGTGTCGATCTGCATTGC</t>
  </si>
  <si>
    <t>CGCCATCGGAGGCGGTACTG</t>
  </si>
  <si>
    <t>TAGTCGCCATCGGAGGCGGTACTG</t>
  </si>
  <si>
    <t>AAACCAGTACCGCCTCCGATGGCG</t>
  </si>
  <si>
    <t>GCCCGCTGCACCAGGGCGGC</t>
  </si>
  <si>
    <t>TAGTGCCCGCTGCACCAGGGCGGC</t>
  </si>
  <si>
    <t>AAACGCCGCCCTGGTGCAGCGGGC</t>
  </si>
  <si>
    <t>GCAGCCCGACGCCTTTCTCG</t>
  </si>
  <si>
    <t>TAGTGCAGCCCGACGCCTTTCTCG</t>
  </si>
  <si>
    <t>AAACCGAGAAAGGCGTCGGGCTGC</t>
  </si>
  <si>
    <t>PLES_18681</t>
  </si>
  <si>
    <t>CCGGATGGATCTGGAAGAAC</t>
  </si>
  <si>
    <t>TAGTCCGGATGGATCTGGAAGAAC</t>
  </si>
  <si>
    <t>AAACGTTCTTCCAGATCCATCCGG</t>
  </si>
  <si>
    <t>TGCTTGACCAGCCGCGGCTG</t>
  </si>
  <si>
    <t>TAGTTGCTTGACCAGCCGCGGCTG</t>
  </si>
  <si>
    <t>AAACCAGCCGCGGCTGGTCAAGCA</t>
  </si>
  <si>
    <t>AGACGATCACCCCACCCTGG</t>
  </si>
  <si>
    <t>TAGTAGACGATCACCCCACCCTGG</t>
  </si>
  <si>
    <t>AAACCCAGGGTGGGGTGATCGTCT</t>
  </si>
  <si>
    <t>AGGGCATAGGACGAGTCGGT</t>
  </si>
  <si>
    <t>TAGTAGGGCATAGGACGAGTCGGT</t>
  </si>
  <si>
    <t>AAACACCGACTCGTCCTATGCCCT</t>
  </si>
  <si>
    <t>PLES_18691</t>
  </si>
  <si>
    <t>GGAGGGGTGTCGGCGTTGGC</t>
  </si>
  <si>
    <t>TAGTGGAGGGGTGTCGGCGTTGGC</t>
  </si>
  <si>
    <t>AAACGCCAACGCCGACACCCCTCC</t>
  </si>
  <si>
    <t>CGCTCGGCGGCGGGTTCGGC</t>
  </si>
  <si>
    <t>TAGTCGCTCGGCGGCGGGTTCGGC</t>
  </si>
  <si>
    <t>AAACGCCGAACCCGCCGCCGAGCG</t>
  </si>
  <si>
    <t>TAGACCAGCGCCAGTTGCAG</t>
  </si>
  <si>
    <t>TAGTTAGACCAGCGCCAGTTGCAG</t>
  </si>
  <si>
    <t>AAACCTGCAACTGGCGCTGGTCTA</t>
  </si>
  <si>
    <t>ATAGAGGTCCTGCGGCAGCT</t>
  </si>
  <si>
    <t>TAGTATAGAGGTCCTGCGGCAGCT</t>
  </si>
  <si>
    <t>AAACAGCTGCCGCAGGACCTCTAT</t>
  </si>
  <si>
    <t>PLES_18701</t>
  </si>
  <si>
    <t>CGAGTTCGTGGGGATCGGAC</t>
  </si>
  <si>
    <t>TAGTCGAGTTCGTGGGGATCGGAC</t>
  </si>
  <si>
    <t>AAACGTCCGATCCCCACGAACTCG</t>
  </si>
  <si>
    <t>GAGGATGCCTTCGAGCAGAG</t>
  </si>
  <si>
    <t>TAGTGAGGATGCCTTCGAGCAGAG</t>
  </si>
  <si>
    <t>AAACCTCTGCTCGAAGGCATCCTC</t>
  </si>
  <si>
    <t>ACAGCGGCTTGCCGGCCGCG</t>
  </si>
  <si>
    <t>TAGTACAGCGGCTTGCCGGCCGCG</t>
  </si>
  <si>
    <t>AAACCGCGGCCGGCAAGCCGCTGT</t>
  </si>
  <si>
    <t>CTCTGCCTCGTCGAACAGCT</t>
  </si>
  <si>
    <t>TAGTCTCTGCCTCGTCGAACAGCT</t>
  </si>
  <si>
    <t>AAACAGCTGTTCGACGAGGCAGAG</t>
  </si>
  <si>
    <t>PLES_18711</t>
  </si>
  <si>
    <t>TCGTTCAGGGTCTCTTTCAT</t>
  </si>
  <si>
    <t>TAGTTCGTTCAGGGTCTCTTTCAT</t>
  </si>
  <si>
    <t>AAACATGAAAGAGACCCTGAACGA</t>
  </si>
  <si>
    <t>CATGCAGCCGGTGCTGATGA</t>
  </si>
  <si>
    <t>TAGTCATGCAGCCGGTGCTGATGA</t>
  </si>
  <si>
    <t>AAACTCATCAGCACCGGCTGCATG</t>
  </si>
  <si>
    <t>ATAGGCCTGGGCCGCCTCGT</t>
  </si>
  <si>
    <t>TAGTATAGGCCTGGGCCGCCTCGT</t>
  </si>
  <si>
    <t>AAACACGAGGCGGCCCAGGCCTAT</t>
  </si>
  <si>
    <t>GGCGAGGAACCCTGCCGGAT</t>
  </si>
  <si>
    <t>TAGTGGCGAGGAACCCTGCCGGAT</t>
  </si>
  <si>
    <t>AAACATCCGGCAGGGTTCCTCGCC</t>
  </si>
  <si>
    <t>PLES_18721</t>
  </si>
  <si>
    <t>AACTCACAGATATTGATGCA</t>
  </si>
  <si>
    <t>TAGTAACTCACAGATATTGATGCA</t>
  </si>
  <si>
    <t>AAACTGCATCAATATCTGTGAGTT</t>
  </si>
  <si>
    <t>CCCGCAGCCACGGCACACGT</t>
  </si>
  <si>
    <t>TAGTCCCGCAGCCACGGCACACGT</t>
  </si>
  <si>
    <t>AAACACGTGTGCCGTGGCTGCGGG</t>
  </si>
  <si>
    <t>GCTTCCAGGCACGGATTTCC</t>
  </si>
  <si>
    <t>TAGTGCTTCCAGGCACGGATTTCC</t>
  </si>
  <si>
    <t>AAACGGAAATCCGTGCCTGGAAGC</t>
  </si>
  <si>
    <t>GGCGAGGATCAGTCGCTGCT</t>
  </si>
  <si>
    <t>TAGTGGCGAGGATCAGTCGCTGCT</t>
  </si>
  <si>
    <t>AAACAGCAGCGACTGATCCTCGCC</t>
  </si>
  <si>
    <t>PLES_18731</t>
  </si>
  <si>
    <t>gapA</t>
  </si>
  <si>
    <t>CGAAGCCGTTGATGGCCAGG</t>
  </si>
  <si>
    <t>TAGTCGAAGCCGTTGATGGCCAGG</t>
  </si>
  <si>
    <t>AAACCCTGGCCATCAACGGCTTCG</t>
  </si>
  <si>
    <t>ACAGGGCGCGAAGAACGTTT</t>
  </si>
  <si>
    <t>TAGTACAGGGCGCGAAGAACGTTT</t>
  </si>
  <si>
    <t>AAACAAACGTTCTTCGCGCCCTGT</t>
  </si>
  <si>
    <t>CAACTGTTCGCGGTAGTGGC</t>
  </si>
  <si>
    <t>TAGTCAACTGTTCGCGGTAGTGGC</t>
  </si>
  <si>
    <t>AAACGCCACTACCGCGAACAGTTG</t>
  </si>
  <si>
    <t>CGTTGACCGCGGCGTCGCCG</t>
  </si>
  <si>
    <t>TAGTCGTTGACCGCGGCGTCGCCG</t>
  </si>
  <si>
    <t>AAACCGGCGACGCCGCGGTCAACG</t>
  </si>
  <si>
    <t>PLES_18741</t>
  </si>
  <si>
    <t>edd</t>
  </si>
  <si>
    <t>TTCGAGCACACGAGGGTGCA</t>
  </si>
  <si>
    <t>TAGTTTCGAGCACACGAGGGTGCA</t>
  </si>
  <si>
    <t>AAACTGCACCCTCGTGTGCTCGAA</t>
  </si>
  <si>
    <t>GCTACGGGCCTGGATGCGGC</t>
  </si>
  <si>
    <t>TAGTGCTACGGGCCTGGATGCGGC</t>
  </si>
  <si>
    <t>AAACGCCGCATCCAGGCCCGTAGC</t>
  </si>
  <si>
    <t>CTCGAGGTAGCGCTGGCGAG</t>
  </si>
  <si>
    <t>TAGTCTCGAGGTAGCGCTGGCGAG</t>
  </si>
  <si>
    <t>AAACCTCGCCAGCGCTACCTCGAG</t>
  </si>
  <si>
    <t>GCCCCTTGCTGGCCGCAGCC</t>
  </si>
  <si>
    <t>TAGTGCCCCTTGCTGGCCGCAGCC</t>
  </si>
  <si>
    <t>AAACGGCTGCGGCCAGCAAGGGGC</t>
  </si>
  <si>
    <t>PLES_18751</t>
  </si>
  <si>
    <t>glk</t>
  </si>
  <si>
    <t>TGCCGCCGATATCGCCGACC</t>
  </si>
  <si>
    <t>TAGTTGCCGCCGATATCGCCGACC</t>
  </si>
  <si>
    <t>AAACGGTCGGCGATATCGGCGGCA</t>
  </si>
  <si>
    <t>CCAGAGCGCGAAACGCGCAT</t>
  </si>
  <si>
    <t>TAGTCCAGAGCGCGAAACGCGCAT</t>
  </si>
  <si>
    <t>AAACATGCGCGTTTCGCGCTCTGG</t>
  </si>
  <si>
    <t>CGAGCACCTCGATGGATTCC</t>
  </si>
  <si>
    <t>TAGTCGAGCACCTCGATGGATTCC</t>
  </si>
  <si>
    <t>AAACGGAATCCATCGAGGTGCTCG</t>
  </si>
  <si>
    <t>CAGTTCAGGCCGCGGGTAGT</t>
  </si>
  <si>
    <t>TAGTCAGTTCAGGCCGCGGGTAGT</t>
  </si>
  <si>
    <t>AAACACTACCCGCGGCCTGAACTG</t>
  </si>
  <si>
    <t>PLES_18761</t>
  </si>
  <si>
    <t>gltR</t>
  </si>
  <si>
    <t>GGTAGGTCTCCAGCAATTCG</t>
  </si>
  <si>
    <t>TAGTGGTAGGTCTCCAGCAATTCG</t>
  </si>
  <si>
    <t>AAACCGAATTGCTGGAGACCTACC</t>
  </si>
  <si>
    <t>GACGCTGCGGACCTGGAAGC</t>
  </si>
  <si>
    <t>TAGTGACGCTGCGGACCTGGAAGC</t>
  </si>
  <si>
    <t>AAACGCTTCCAGGTCCGCAGCGTC</t>
  </si>
  <si>
    <t>GCACAGCGCCTGGCGGAAGT</t>
  </si>
  <si>
    <t>TAGTGCACAGCGCCTGGCGGAAGT</t>
  </si>
  <si>
    <t>AAACACTTCCGCCAGGCGCTGTGC</t>
  </si>
  <si>
    <t>GCATCACGTCGAGGATCGCC</t>
  </si>
  <si>
    <t>TAGTGCATCACGTCGAGGATCGCC</t>
  </si>
  <si>
    <t>AAACGGCGATCCTCGACGTGATGC</t>
  </si>
  <si>
    <t>PLES_18771</t>
  </si>
  <si>
    <t>CCGAGCAGCGAGCGCGGCAC</t>
  </si>
  <si>
    <t>TAGTCCGAGCAGCGAGCGCGGCAC</t>
  </si>
  <si>
    <t>AAACGTGCCGCGCTCGCTGCTCGG</t>
  </si>
  <si>
    <t>GTGCGACAGCCAGAACAGGC</t>
  </si>
  <si>
    <t>TAGTGTGCGACAGCCAGAACAGGC</t>
  </si>
  <si>
    <t>AAACGCCTGTTCTGGCTGTCGCAC</t>
  </si>
  <si>
    <t>GAGCAGGCCCTCGCGCTGGC</t>
  </si>
  <si>
    <t>TAGTGAGCAGGCCCTCGCGCTGGC</t>
  </si>
  <si>
    <t>AAACGCCAGCGCGAGGGCCTGCTC</t>
  </si>
  <si>
    <t>GTAGGCCAGGCTGCGCGAGC</t>
  </si>
  <si>
    <t>TAGTGTAGGCCAGGCTGCGCGAGC</t>
  </si>
  <si>
    <t>AAACGCTCGCGCAGCCTGGCCTAC</t>
  </si>
  <si>
    <t>PLES_18781</t>
  </si>
  <si>
    <t>AGATGACGGCAGAGAGGCGA</t>
  </si>
  <si>
    <t>TAGTAGATGACGGCAGAGAGGCGA</t>
  </si>
  <si>
    <t>AAACTCGCCTCTCTGCCGTCATCT</t>
  </si>
  <si>
    <t>CAGCGGGGAGAGACAGAGGG</t>
  </si>
  <si>
    <t>TAGTCAGCGGGGAGAGACAGAGGG</t>
  </si>
  <si>
    <t>AAACCCCTCTGTCTCTCCCCGCTG</t>
  </si>
  <si>
    <t>GTGCAGCACTTCGACTTCGC</t>
  </si>
  <si>
    <t>TAGTGTGCAGCACTTCGACTTCGC</t>
  </si>
  <si>
    <t>AAACGCGAAGTCGAAGTGCTGCAC</t>
  </si>
  <si>
    <t>TTCGGCGGCGCGCTTCTCGC</t>
  </si>
  <si>
    <t>TAGTTTCGGCGGCGCGCTTCTCGC</t>
  </si>
  <si>
    <t>AAACGCGAGAAGCGCGCCGCCGAA</t>
  </si>
  <si>
    <t>PLES_18791</t>
  </si>
  <si>
    <t>CGTGGGATAGACAGGGGAAT</t>
  </si>
  <si>
    <t>TAGTCGTGGGATAGACAGGGGAAT</t>
  </si>
  <si>
    <t>AAACATTCCCCTGTCTATCCCACG</t>
  </si>
  <si>
    <t>GAGACGCGACGAGGCGCTAC</t>
  </si>
  <si>
    <t>TAGTGAGACGCGACGAGGCGCTAC</t>
  </si>
  <si>
    <t>AAACGTAGCGCCTCGTCGCGTCTC</t>
  </si>
  <si>
    <t>CAGCCTTGCAGGCGATCGAG</t>
  </si>
  <si>
    <t>TAGTCAGCCTTGCAGGCGATCGAG</t>
  </si>
  <si>
    <t>AAACCTCGATCGCCTGCAAGGCTG</t>
  </si>
  <si>
    <t>CTTGGCGCCAGCACCAGCTT</t>
  </si>
  <si>
    <t>TAGTCTTGGCGCCAGCACCAGCTT</t>
  </si>
  <si>
    <t>AAACAAGCTGGTGCTGGCGCCAAG</t>
  </si>
  <si>
    <t>PLES_18801</t>
  </si>
  <si>
    <t>GACGCTGAAGCTCGGGTTCA</t>
  </si>
  <si>
    <t>TAGTGACGCTGAAGCTCGGGTTCA</t>
  </si>
  <si>
    <t>AAACTGAACCCGAGCTTCAGCGTC</t>
  </si>
  <si>
    <t>GGGTCAGGTGCACGGCCAGG</t>
  </si>
  <si>
    <t>TAGTGGGTCAGGTGCACGGCCAGG</t>
  </si>
  <si>
    <t>AAACCCTGGCCGTGCACCTGACCC</t>
  </si>
  <si>
    <t>AAGCGCGCAGGCGCCCCAGA</t>
  </si>
  <si>
    <t>TAGTAAGCGCGCAGGCGCCCCAGA</t>
  </si>
  <si>
    <t>AAACTCTGGGGCGCCTGCGCGCTT</t>
  </si>
  <si>
    <t>GTCAGCAGCATCACCAGCAG</t>
  </si>
  <si>
    <t>TAGTGTCAGCAGCATCACCAGCAG</t>
  </si>
  <si>
    <t>AAACCTGCTGGTGATGCTGCTGAC</t>
  </si>
  <si>
    <t>PLES_18811</t>
  </si>
  <si>
    <t>GTGCAGGTTGCGCAGTTCGA</t>
  </si>
  <si>
    <t>TAGTGTGCAGGTTGCGCAGTTCGA</t>
  </si>
  <si>
    <t>AAACTCGAACTGCGCAACCTGCAC</t>
  </si>
  <si>
    <t>TGTCCCTGAGGGTATCCGCC</t>
  </si>
  <si>
    <t>TAGTTGTCCCTGAGGGTATCCGCC</t>
  </si>
  <si>
    <t>AAACGGCGGATACCCTCAGGGACA</t>
  </si>
  <si>
    <t>GACGAGGATCAGGAATTCGC</t>
  </si>
  <si>
    <t>TAGTGACGAGGATCAGGAATTCGC</t>
  </si>
  <si>
    <t>AAACGCGAATTCCTGATCCTCGTC</t>
  </si>
  <si>
    <t>GGTCGACTTGCCGCAACCCG</t>
  </si>
  <si>
    <t>TAGTGGTCGACTTGCCGCAACCCG</t>
  </si>
  <si>
    <t>AAACCGGGTTGCGGCAAGTCGACC</t>
  </si>
  <si>
    <t>PLES_18821</t>
  </si>
  <si>
    <t>oprB</t>
  </si>
  <si>
    <t>AACGGTCCTGGCGGCCGGTC</t>
  </si>
  <si>
    <t>TAGTAACGGTCCTGGCGGCCGGTC</t>
  </si>
  <si>
    <t>AAACGACCGGCCGCCAGGACCGTT</t>
  </si>
  <si>
    <t>CCAGCGCTCCAAGGGCAAAC</t>
  </si>
  <si>
    <t>TAGTCCAGCGCTCCAAGGGCAAAC</t>
  </si>
  <si>
    <t>AAACGTTTGCCCTTGGAGCGCTGG</t>
  </si>
  <si>
    <t>CGAGCATCCATTTCGAGTTC</t>
  </si>
  <si>
    <t>TAGTCGAGCATCCATTTCGAGTTC</t>
  </si>
  <si>
    <t>AAACGAACTCGAAATGGATGCTCG</t>
  </si>
  <si>
    <t>PLES_18831</t>
  </si>
  <si>
    <t>GAATGAAAGAAACGCTGCAG</t>
  </si>
  <si>
    <t>TAGTGAATGAAAGAAACGCTGCAG</t>
  </si>
  <si>
    <t>AAACCTGCAGCGTTTCTTTCATTC</t>
  </si>
  <si>
    <t>GAACGGTCGCTTGGCCCGCA</t>
  </si>
  <si>
    <t>TAGTGAACGGTCGCTTGGCCCGCA</t>
  </si>
  <si>
    <t>AAACTGCGGGCCAAGCGACCGTTC</t>
  </si>
  <si>
    <t>TCAACAGCAGATCGCGACGT</t>
  </si>
  <si>
    <t>TAGTTCAACAGCAGATCGCGACGT</t>
  </si>
  <si>
    <t>AAACACGTCGCGATCTGCTGTTGA</t>
  </si>
  <si>
    <t>ATACGGCCTGGCACAGCGGA</t>
  </si>
  <si>
    <t>TAGTATACGGCCTGGCACAGCGGA</t>
  </si>
  <si>
    <t>AAACTCCGCTGTGCCAGGCCGTAT</t>
  </si>
  <si>
    <t>PLES_18841</t>
  </si>
  <si>
    <t>GGCTCTGGATCTGCTCCAGC</t>
  </si>
  <si>
    <t>TAGTGGCTCTGGATCTGCTCCAGC</t>
  </si>
  <si>
    <t>AAACGCTGGAGCAGATCCAGAGCC</t>
  </si>
  <si>
    <t>CCTTGTTCAGTTCGTCCAGG</t>
  </si>
  <si>
    <t>TAGTCCTTGTTCAGTTCGTCCAGG</t>
  </si>
  <si>
    <t>AAACCCTGGACGAACTGAACAAGG</t>
  </si>
  <si>
    <t>CGGGTTCTGCAGGATGACCT</t>
  </si>
  <si>
    <t>TAGTCGGGTTCTGCAGGATGACCT</t>
  </si>
  <si>
    <t>AAACAGGTCATCCTGCAGAACCCG</t>
  </si>
  <si>
    <t>CTGAAGCGGGTGGCCTGCTG</t>
  </si>
  <si>
    <t>TAGTCTGAAGCGGGTGGCCTGCTG</t>
  </si>
  <si>
    <t>AAACCAGCAGGCCACCCGCTTCAG</t>
  </si>
  <si>
    <t>PLES_18851</t>
  </si>
  <si>
    <t>zwf</t>
  </si>
  <si>
    <t>CAAGGCAGAACGCGGACATC</t>
  </si>
  <si>
    <t>TAGTCAAGGCAGAACGCGGACATC</t>
  </si>
  <si>
    <t>AAACGATGTCCGCGTTCTGCCTTG</t>
  </si>
  <si>
    <t>CGCCGGGAACAGCTTGCGCA</t>
  </si>
  <si>
    <t>TAGTCGCCGGGAACAGCTTGCGCA</t>
  </si>
  <si>
    <t>AAACTGCGCAAGCTGTTCCCGGCG</t>
  </si>
  <si>
    <t>GCAGGTTCTCACGATCGAGT</t>
  </si>
  <si>
    <t>TAGTGCAGGTTCTCACGATCGAGT</t>
  </si>
  <si>
    <t>AAACACTCGATCGTGAGAACCTGC</t>
  </si>
  <si>
    <t>ACGGGCCAGGGCCAGGACGC</t>
  </si>
  <si>
    <t>TAGTACGGGCCAGGGCCAGGACGC</t>
  </si>
  <si>
    <t>AAACGCGTCCTGGCCCTGGCCCGT</t>
  </si>
  <si>
    <t>PLES_18861</t>
  </si>
  <si>
    <t>pgl</t>
  </si>
  <si>
    <t>CGGCGCTGCCCCAGACCTGC</t>
  </si>
  <si>
    <t>TAGTCGGCGCTGCCCCAGACCTGC</t>
  </si>
  <si>
    <t>AAACGCAGGTCTGGGGCAGCGCCG</t>
  </si>
  <si>
    <t>CAGGCCGCGGGCCTGCTCGG</t>
  </si>
  <si>
    <t>TAGTCAGGCCGCGGGCCTGCTCGG</t>
  </si>
  <si>
    <t>AAACCCGAGCAGGCCCGCGGCCTG</t>
  </si>
  <si>
    <t>CAACCGGCCGGCGACCTCGG</t>
  </si>
  <si>
    <t>TAGTCAACCGGCCGGCGACCTCGG</t>
  </si>
  <si>
    <t>AAACCCGAGGTCGCCGGCCGGTTG</t>
  </si>
  <si>
    <t>GGCCACCGGACTGCGCCCAC</t>
  </si>
  <si>
    <t>TAGTGGCCACCGGACTGCGCCCAC</t>
  </si>
  <si>
    <t>AAACGTGGGCGCAGTCCGGTGGCC</t>
  </si>
  <si>
    <t>PLES_18871</t>
  </si>
  <si>
    <t>CTTCTGTTCAAGGTTGTGCA</t>
  </si>
  <si>
    <t>TAGTCTTCTGTTCAAGGTTGTGCA</t>
  </si>
  <si>
    <t>AAACTGCACAACCTTGAACAGAAG</t>
  </si>
  <si>
    <t>GCACAGCGTGTCGATGCGGG</t>
  </si>
  <si>
    <t>TAGTGCACAGCGTGTCGATGCGGG</t>
  </si>
  <si>
    <t>AAACCCCGCATCGACACGCTGTGC</t>
  </si>
  <si>
    <t>CCGGGAGGATGCGCGCCTCC</t>
  </si>
  <si>
    <t>TAGTCCGGGAGGATGCGCGCCTCC</t>
  </si>
  <si>
    <t>AAACGGAGGCGCGCATCCTCCCGG</t>
  </si>
  <si>
    <t>GATGTCCGCCTCGCGGTCGA</t>
  </si>
  <si>
    <t>TAGTGATGTCCGCCTCGCGGTCGA</t>
  </si>
  <si>
    <t>AAACTCGACCGCGAGGCGGACATC</t>
  </si>
  <si>
    <t>PLES_18881</t>
  </si>
  <si>
    <t>AAGGGAGGGATGTCGTGCAC</t>
  </si>
  <si>
    <t>TAGTAAGGGAGGGATGTCGTGCAC</t>
  </si>
  <si>
    <t>AAACGTGCACGACATCCCTCCCTT</t>
  </si>
  <si>
    <t>GCCATAGAACAGCGCCAGCT</t>
  </si>
  <si>
    <t>TAGTGCCATAGAACAGCGCCAGCT</t>
  </si>
  <si>
    <t>AAACAGCTGGCGCTGTTCTATGGC</t>
  </si>
  <si>
    <t>CGCGTTTGTAGACGACCAGG</t>
  </si>
  <si>
    <t>TAGTCGCGTTTGTAGACGACCAGG</t>
  </si>
  <si>
    <t>AAACCCTGGTCGTCTACAAACGCG</t>
  </si>
  <si>
    <t>TAGCCGGGGAAGGGAATGCC</t>
  </si>
  <si>
    <t>TAGTTAGCCGGGGAAGGGAATGCC</t>
  </si>
  <si>
    <t>AAACGGCATTCCCTTCCCCGGCTA</t>
  </si>
  <si>
    <t>PLES_18891</t>
  </si>
  <si>
    <t>CGGTACGTGGGGATTCTCTG</t>
  </si>
  <si>
    <t>TAGTCGGTACGTGGGGATTCTCTG</t>
  </si>
  <si>
    <t>AAACCAGAGAATCCCCACGTACCG</t>
  </si>
  <si>
    <t>TTCTGCAGTTTTTCCCCGAC</t>
  </si>
  <si>
    <t>TAGTTTCTGCAGTTTTTCCCCGAC</t>
  </si>
  <si>
    <t>AAACGTCGGGGAAAAACTGCAGAA</t>
  </si>
  <si>
    <t>AACCGACGCCGAGACGGGCG</t>
  </si>
  <si>
    <t>TAGTAACCGACGCCGAGACGGGCG</t>
  </si>
  <si>
    <t>AAACCGCCCGTCTCGGCGTCGGTT</t>
  </si>
  <si>
    <t>CCACACTTCTACGTCGCGCC</t>
  </si>
  <si>
    <t>TAGTCCACACTTCTACGTCGCGCC</t>
  </si>
  <si>
    <t>AAACGGCGCGACGTAGAAGTGTGG</t>
  </si>
  <si>
    <t>PLES_18901</t>
  </si>
  <si>
    <t>CGCCGCATCCTCGGCCAGCC</t>
  </si>
  <si>
    <t>TAGTCGCCGCATCCTCGGCCAGCC</t>
  </si>
  <si>
    <t>AAACGGCTGGCCGAGGATGCGGCG</t>
  </si>
  <si>
    <t>AGGCTTGCACAGCTCTGCGC</t>
  </si>
  <si>
    <t>TAGTAGGCTTGCACAGCTCTGCGC</t>
  </si>
  <si>
    <t>AAACGCGCAGAGCTGTGCAAGCCT</t>
  </si>
  <si>
    <t>GGCCGGCCGTCGCCTCGCCA</t>
  </si>
  <si>
    <t>TAGTGGCCGGCCGTCGCCTCGCCA</t>
  </si>
  <si>
    <t>AAACTGGCGAGGCGACGGCCGGCC</t>
  </si>
  <si>
    <t>GCGGACGGAAGTTGTCCTCG</t>
  </si>
  <si>
    <t>TAGTGCGGACGGAAGTTGTCCTCG</t>
  </si>
  <si>
    <t>AAACCGAGGACAACTTCCGTCCGC</t>
  </si>
  <si>
    <t>PLES_18911</t>
  </si>
  <si>
    <t>ATGGTATTGGACTGCTTGGG</t>
  </si>
  <si>
    <t>TAGTATGGTATTGGACTGCTTGGG</t>
  </si>
  <si>
    <t>AAACCCCAAGCAGTCCAATACCAT</t>
  </si>
  <si>
    <t>GGGGCCGCGCTTCTGCTTGG</t>
  </si>
  <si>
    <t>TAGTGGGGCCGCGCTTCTGCTTGG</t>
  </si>
  <si>
    <t>AAACCCAAGCAGAAGCGCGGCCCC</t>
  </si>
  <si>
    <t>TCCGTCAGGTTGCTGGCGCG</t>
  </si>
  <si>
    <t>TAGTTCCGTCAGGTTGCTGGCGCG</t>
  </si>
  <si>
    <t>AAACCGCGCCAGCAACCTGACGGA</t>
  </si>
  <si>
    <t>GCAACTGTAGGGTCAGTTGC</t>
  </si>
  <si>
    <t>TAGTGCAACTGTAGGGTCAGTTGC</t>
  </si>
  <si>
    <t>AAACGCAACTGACCCTACAGTTGC</t>
  </si>
  <si>
    <t>PLES_18921</t>
  </si>
  <si>
    <t>gltS</t>
  </si>
  <si>
    <t>GTCCAGGTGCAATGTCGGCA</t>
  </si>
  <si>
    <t>TAGTGTCCAGGTGCAATGTCGGCA</t>
  </si>
  <si>
    <t>AAACTGCCGACATTGCACCTGGAC</t>
  </si>
  <si>
    <t>GGCGAGGGCGGTGGTGGACA</t>
  </si>
  <si>
    <t>TAGTGGCGAGGGCGGTGGTGGACA</t>
  </si>
  <si>
    <t>AAACTGTCCACCACCGCCCTCGCC</t>
  </si>
  <si>
    <t>CTTCTTCAATTGGCTGCCGA</t>
  </si>
  <si>
    <t>TAGTCTTCTTCAATTGGCTGCCGA</t>
  </si>
  <si>
    <t>AAACTCGGCAGCCAATTGAAGAAG</t>
  </si>
  <si>
    <t>CGCACAGACGTGTCAGCCAG</t>
  </si>
  <si>
    <t>TAGTCGCACAGACGTGTCAGCCAG</t>
  </si>
  <si>
    <t>AAACCTGGCTGACACGTCTGTGCG</t>
  </si>
  <si>
    <t>PLES_18931</t>
  </si>
  <si>
    <t>AGAGGCTCATGTCGGGGGCG</t>
  </si>
  <si>
    <t>TAGTAGAGGCTCATGTCGGGGGCG</t>
  </si>
  <si>
    <t>AAACCGCCCCCGACATGAGCCTCT</t>
  </si>
  <si>
    <t>TTGGTGCCAGCGCCGCGCGT</t>
  </si>
  <si>
    <t>TAGTTTGGTGCCAGCGCCGCGCGT</t>
  </si>
  <si>
    <t>AAACACGCGCGGCGCTGGCACCAA</t>
  </si>
  <si>
    <t>GCTTCGGCGTCGTCTGCGTA</t>
  </si>
  <si>
    <t>TAGTGCTTCGGCGTCGTCTGCGTA</t>
  </si>
  <si>
    <t>AAACTACGCAGACGACGCCGAAGC</t>
  </si>
  <si>
    <t>GGCGCGCGCCCTGGCGACCC</t>
  </si>
  <si>
    <t>TAGTGGCGCGCGCCCTGGCGACCC</t>
  </si>
  <si>
    <t>AAACGGGTCGCCAGGGCGCGCGCC</t>
  </si>
  <si>
    <t>PLES_18941</t>
  </si>
  <si>
    <t>GTGGGGGAATGCTTCGACAT</t>
  </si>
  <si>
    <t>TAGTGTGGGGGAATGCTTCGACAT</t>
  </si>
  <si>
    <t>AAACATGTCGAAGCATTCCCCCAC</t>
  </si>
  <si>
    <t>GAGGATCTGCAGCAGGCGAT</t>
  </si>
  <si>
    <t>TAGTGAGGATCTGCAGCAGGCGAT</t>
  </si>
  <si>
    <t>AAACATCGCCTGCTGCAGATCCTC</t>
  </si>
  <si>
    <t>GGGCTTCGGGAGCCTGGCCG</t>
  </si>
  <si>
    <t>TAGTGGGCTTCGGGAGCCTGGCCG</t>
  </si>
  <si>
    <t>AAACCGGCCAGGCTCCCGAAGCCC</t>
  </si>
  <si>
    <t>CGACAGCTCCTTGGCAGACA</t>
  </si>
  <si>
    <t>TAGTCGACAGCTCCTTGGCAGACA</t>
  </si>
  <si>
    <t>AAACTGTCTGCCAAGGAGCTGTCG</t>
  </si>
  <si>
    <t>PLES_18951</t>
  </si>
  <si>
    <t>GGTCGGGGCGGGCGGAGTAC</t>
  </si>
  <si>
    <t>TAGTGGTCGGGGCGGGCGGAGTAC</t>
  </si>
  <si>
    <t>AAACGTACTCCGCCCGCCCCGACC</t>
  </si>
  <si>
    <t>GGATCACGCGGTCTTTCAGC</t>
  </si>
  <si>
    <t>TAGTGGATCACGCGGTCTTTCAGC</t>
  </si>
  <si>
    <t>AAACGCTGAAAGACCGCGTGATCC</t>
  </si>
  <si>
    <t>GGCGAAGGTCTTGGCGGCGG</t>
  </si>
  <si>
    <t>TAGTGGCGAAGGTCTTGGCGGCGG</t>
  </si>
  <si>
    <t>AAACCCGCCGCCAAGACCTTCGCC</t>
  </si>
  <si>
    <t>CAGCACGGTGGCGCCGTGGG</t>
  </si>
  <si>
    <t>TAGTCAGCACGGTGGCGCCGTGGG</t>
  </si>
  <si>
    <t>AAACCCCACGGCGCCACCGTGCTG</t>
  </si>
  <si>
    <t>PLES_18961</t>
  </si>
  <si>
    <t>GTCCGGCGCCGTGTCGAGCA</t>
  </si>
  <si>
    <t>TAGTGTCCGGCGCCGTGTCGAGCA</t>
  </si>
  <si>
    <t>AAACTGCTCGACACGGCGCCGGAC</t>
  </si>
  <si>
    <t>GGCACGCATGGCCTGGGTGA</t>
  </si>
  <si>
    <t>TAGTGGCACGCATGGCCTGGGTGA</t>
  </si>
  <si>
    <t>AAACTCACCCAGGCCATGCGTGCC</t>
  </si>
  <si>
    <t>GTTGCTCGTCCACCGGCGGC</t>
  </si>
  <si>
    <t>TAGTGTTGCTCGTCCACCGGCGGC</t>
  </si>
  <si>
    <t>AAACGCCGCCGGTGGACGAGCAAC</t>
  </si>
  <si>
    <t>AACCATCGCGCGCGCGCCGC</t>
  </si>
  <si>
    <t>TAGTAACCATCGCGCGCGCGCCGC</t>
  </si>
  <si>
    <t>AAACGCGGCGCGCGCGCGATGGTT</t>
  </si>
  <si>
    <t>PLES_18971</t>
  </si>
  <si>
    <t>ubiG</t>
  </si>
  <si>
    <t>TGCCTCGAATTTGGCGATCT</t>
  </si>
  <si>
    <t>TAGTTGCCTCGAATTTGGCGATCT</t>
  </si>
  <si>
    <t>AAACAGATCGCCAAATTCGAGGCA</t>
  </si>
  <si>
    <t>CTCGCGGTCCCACCAGCGAT</t>
  </si>
  <si>
    <t>TAGTCTCGCGGTCCCACCAGCGAT</t>
  </si>
  <si>
    <t>AAACATCGCTGGTGGGACCGCGAG</t>
  </si>
  <si>
    <t>AGCGGGTTGATGTCGTGGAG</t>
  </si>
  <si>
    <t>TAGTAGCGGGTTGATGTCGTGGAG</t>
  </si>
  <si>
    <t>AAACCTCCACGACATCAACCCGCT</t>
  </si>
  <si>
    <t>GCTGGGCCATGGCTTCGCTG</t>
  </si>
  <si>
    <t>TAGTGCTGGGCCATGGCTTCGCTG</t>
  </si>
  <si>
    <t>AAACCAGCGAAGCCATGGCCCAGC</t>
  </si>
  <si>
    <t>PLES_18981</t>
  </si>
  <si>
    <t>GGGGTTACGGACGTTGGGCA</t>
  </si>
  <si>
    <t>TAGTGGGGTTACGGACGTTGGGCA</t>
  </si>
  <si>
    <t>AAACTGCCCAACGTCCGTAACCCC</t>
  </si>
  <si>
    <t>GGCAGCAGGAGGAGGTCGAA</t>
  </si>
  <si>
    <t>TAGTGGCAGCAGGAGGAGGTCGAA</t>
  </si>
  <si>
    <t>AAACTTCGACCTCCTCCTGCTGCC</t>
  </si>
  <si>
    <t>TCCACGGGGACGATCCAGGT</t>
  </si>
  <si>
    <t>TAGTTCCACGGGGACGATCCAGGT</t>
  </si>
  <si>
    <t>AAACACCTGGATCGTCCCCGTGGA</t>
  </si>
  <si>
    <t>TCGCGCAGCACCACCCCGGC</t>
  </si>
  <si>
    <t>TAGTTCGCGCAGCACCACCCCGGC</t>
  </si>
  <si>
    <t>AAACGCCGGGGTGGTGCTGCGCGA</t>
  </si>
  <si>
    <t>PLES_18991</t>
  </si>
  <si>
    <t>CTCGATCGCCTTGACCCGCT</t>
  </si>
  <si>
    <t>TAGTCTCGATCGCCTTGACCCGCT</t>
  </si>
  <si>
    <t>AAACAGCGGGTCAAGGCGATCGAG</t>
  </si>
  <si>
    <t>AGACCTCCTCCTGGGGCAGC</t>
  </si>
  <si>
    <t>TAGTAGACCTCCTCCTGGGGCAGC</t>
  </si>
  <si>
    <t>AAACGCTGCCCCAGGAGGAGGTCT</t>
  </si>
  <si>
    <t>GCGAATGGCCTTGGCCACCT</t>
  </si>
  <si>
    <t>TAGTGCGAATGGCCTTGGCCACCT</t>
  </si>
  <si>
    <t>AAACAGGTGGCCAAGGCCATTCGC</t>
  </si>
  <si>
    <t>GCGGCGCTGATGCCGATGGC</t>
  </si>
  <si>
    <t>TAGTGCGGCGCTGATGCCGATGGC</t>
  </si>
  <si>
    <t>AAACGCCATCGGCATCAGCGCCGC</t>
  </si>
  <si>
    <t>PLES_19001</t>
  </si>
  <si>
    <t>gyrA</t>
  </si>
  <si>
    <t>ATTGACCGGGAGAATTTCTT</t>
  </si>
  <si>
    <t>TAGTATTGACCGGGAGAATTTCTT</t>
  </si>
  <si>
    <t>AAACAAGAAATTCTCCCGGTCAAT</t>
  </si>
  <si>
    <t>GCTCATCGCGTAGTCGAGAT</t>
  </si>
  <si>
    <t>TAGTGCTCATCGCGTAGTCGAGAT</t>
  </si>
  <si>
    <t>AAACATCTCGACTACGCGATGAGC</t>
  </si>
  <si>
    <t>GCCGTCACGTGCATCCGGCA</t>
  </si>
  <si>
    <t>TAGTGCCGTCACGTGCATCCGGCA</t>
  </si>
  <si>
    <t>AAACTGCCGGATGCACGTGACGGC</t>
  </si>
  <si>
    <t>CACGGCGGTGCACCGGCTTC</t>
  </si>
  <si>
    <t>TAGTCACGGCGGTGCACCGGCTTC</t>
  </si>
  <si>
    <t>AAACGAAGCCGGTGCACCGCCGTG</t>
  </si>
  <si>
    <t>PLES_19011</t>
  </si>
  <si>
    <t>serC</t>
  </si>
  <si>
    <t>GGGACCGGCGCAGAAATTGA</t>
  </si>
  <si>
    <t>TAGTGGGACCGGCGCAGAAATTGA</t>
  </si>
  <si>
    <t>AAACTCAATTTCTGCGCCGGTCCC</t>
  </si>
  <si>
    <t>ACTGCGTCGGGAAGCGCCGC</t>
  </si>
  <si>
    <t>TAGTACTGCGTCGGGAAGCGCCGC</t>
  </si>
  <si>
    <t>AAACGCGGCGCTTCCCGACGCAGT</t>
  </si>
  <si>
    <t>CCAGTCGAGAAGCTCGGCCT</t>
  </si>
  <si>
    <t>TAGTCCAGTCGAGAAGCTCGGCCT</t>
  </si>
  <si>
    <t>AAACAGGCCGAGCTTCTCGACTGG</t>
  </si>
  <si>
    <t>GGCTCATTTCCATGACCGAA</t>
  </si>
  <si>
    <t>TAGTGGCTCATTTCCATGACCGAA</t>
  </si>
  <si>
    <t>AAACTTCGGTCATGGAAATGAGCC</t>
  </si>
  <si>
    <t>PLES_19021</t>
  </si>
  <si>
    <t>pheA</t>
  </si>
  <si>
    <t>GCAAGGCCTTGAGCTGGTCC</t>
  </si>
  <si>
    <t>TAGTGCAAGGCCTTGAGCTGGTCC</t>
  </si>
  <si>
    <t>AAACGGACCAGCTCAAGGCCTTGC</t>
  </si>
  <si>
    <t>GCTCGAGCAACTTCTCGTCG</t>
  </si>
  <si>
    <t>TAGTGCTCGAGCAACTTCTCGTCG</t>
  </si>
  <si>
    <t>AAACCGACGAGAAGTTGCTCGAGC</t>
  </si>
  <si>
    <t>CGCCACGTCCTGGGCGCAAC</t>
  </si>
  <si>
    <t>TAGTCGCCACGTCCTGGGCGCAAC</t>
  </si>
  <si>
    <t>AAACGTTGCGCCCAGGACGTGGCG</t>
  </si>
  <si>
    <t>CTCGCCCTCGCCCAGGGTCT</t>
  </si>
  <si>
    <t>TAGTCTCGCCCTCGCCCAGGGTCT</t>
  </si>
  <si>
    <t>AAACAGACCCTGGGCGAGGGCGAG</t>
  </si>
  <si>
    <t>PLES_19031</t>
  </si>
  <si>
    <t>hisC2</t>
  </si>
  <si>
    <t>CAGGGCAAGGAAATCGGACA</t>
  </si>
  <si>
    <t>TAGTCAGGGCAAGGAAATCGGACA</t>
  </si>
  <si>
    <t>AAACTGTCCGATTTCCTTGCCCTG</t>
  </si>
  <si>
    <t>CAGCTTTTGCACCCCCGGCT</t>
  </si>
  <si>
    <t>TAGTCAGCTTTTGCACCCCCGGCT</t>
  </si>
  <si>
    <t>AAACAGCCGGGGGTGCAAAAGCTG</t>
  </si>
  <si>
    <t>ACCGGCTTGCCAGGGACGTA</t>
  </si>
  <si>
    <t>TAGTACCGGCTTGCCAGGGACGTA</t>
  </si>
  <si>
    <t>AAACTACGTCCCTGGCAAGCCGGT</t>
  </si>
  <si>
    <t>AGGGTCGATGCCCAGCTCGC</t>
  </si>
  <si>
    <t>TAGTAGGGTCGATGCCCAGCTCGC</t>
  </si>
  <si>
    <t>AAACGCGAGCTGGGCATCGACCCT</t>
  </si>
  <si>
    <t>PLES_19041</t>
  </si>
  <si>
    <t>TTAGGGGTCGACTGTTGCAG</t>
  </si>
  <si>
    <t>TAGTTTAGGGGTCGACTGTTGCAG</t>
  </si>
  <si>
    <t>AAACCTGCAACAGTCGACCCCTAA</t>
  </si>
  <si>
    <t>TGGCGAAGGAGCCGCCGATC</t>
  </si>
  <si>
    <t>TAGTTGGCGAAGGAGCCGCCGATC</t>
  </si>
  <si>
    <t>AAACGATCGGCGGCTCCTTCGCCA</t>
  </si>
  <si>
    <t>CCCTTTGCTCCGCAACCCCT</t>
  </si>
  <si>
    <t>TAGTCCCTTTGCTCCGCAACCCCT</t>
  </si>
  <si>
    <t>AAACAGGGGTTGCGGAGCAAAGGG</t>
  </si>
  <si>
    <t>GATCCACGCCGACCACTTCC</t>
  </si>
  <si>
    <t>TAGTGATCCACGCCGACCACTTCC</t>
  </si>
  <si>
    <t>AAACGGAAGTGGTCGGCGTGGATC</t>
  </si>
  <si>
    <t>PLES_19051</t>
  </si>
  <si>
    <t>cmk</t>
  </si>
  <si>
    <t>GGCGCCACTGGGGCCATCGA</t>
  </si>
  <si>
    <t>TAGTGGCGCCACTGGGGCCATCGA</t>
  </si>
  <si>
    <t>AAACTCGATGGCCCCAGTGGCGCC</t>
  </si>
  <si>
    <t>CCCGGCGACCGTGCCCTTGC</t>
  </si>
  <si>
    <t>TAGTCCCGGCGACCGTGCCCTTGC</t>
  </si>
  <si>
    <t>AAACGCAAGGGCACGGTCGCCGGG</t>
  </si>
  <si>
    <t>AATCCAGCAGGTTCCAGCCC</t>
  </si>
  <si>
    <t>TAGTAATCCAGCAGGTTCCAGCCC</t>
  </si>
  <si>
    <t>AAACGGGCTGGAACCTGCTGGATT</t>
  </si>
  <si>
    <t>CAACAGCCGATAAAGCGCCC</t>
  </si>
  <si>
    <t>TAGTCAACAGCCGATAAAGCGCCC</t>
  </si>
  <si>
    <t>AAACGGGCGCTTTATCGGCTGTTG</t>
  </si>
  <si>
    <t>PLES_19061</t>
  </si>
  <si>
    <t>rpsA</t>
  </si>
  <si>
    <t>TGGCACCCGGCTGCATGTCG</t>
  </si>
  <si>
    <t>TAGTTGGCACCCGGCTGCATGTCG</t>
  </si>
  <si>
    <t>AAACCGACATGCAGCCGGGTGCCA</t>
  </si>
  <si>
    <t>GACCACGATGCCGGTGATGA</t>
  </si>
  <si>
    <t>TAGTGACCACGATGCCGGTGATGA</t>
  </si>
  <si>
    <t>AAACTCATCACCGGCATCGTGGTC</t>
  </si>
  <si>
    <t>GGATTTCAGACCGGCATGGA</t>
  </si>
  <si>
    <t>TAGTGGATTTCAGACCGGCATGGA</t>
  </si>
  <si>
    <t>AAACTCCATGCCGGTCTGAAATCC</t>
  </si>
  <si>
    <t>CTCGACCGGGATGACGCCCT</t>
  </si>
  <si>
    <t>TAGTCTCGACCGGGATGACGCCCT</t>
  </si>
  <si>
    <t>AAACAGGGCGTCATCCCGGTCGAG</t>
  </si>
  <si>
    <t>PLES_19071</t>
  </si>
  <si>
    <t>himD</t>
  </si>
  <si>
    <t>GATCAACTCCGACTTGGTCA</t>
  </si>
  <si>
    <t>TAGTGATCAACTCCGACTTGGTCA</t>
  </si>
  <si>
    <t>AAACTGACCAAGTCGGAGTTGATC</t>
  </si>
  <si>
    <t>CGCGGACAGTTGCCCCTGAT</t>
  </si>
  <si>
    <t>TAGTCGCGGACAGTTGCCCCTGAT</t>
  </si>
  <si>
    <t>AAACATCAGGGGCAACTGTCCGCG</t>
  </si>
  <si>
    <t>CTGGGACATTTGCTCCAGCA</t>
  </si>
  <si>
    <t>TAGTCTGGGACATTTGCTCCAGCA</t>
  </si>
  <si>
    <t>AAACTGCTGGAGCAAATGTCCCAG</t>
  </si>
  <si>
    <t>GATCCGGTCCCCGGTCGCCA</t>
  </si>
  <si>
    <t>TAGTGATCCGGTCCCCGGTCGCCA</t>
  </si>
  <si>
    <t>AAACTGGCGACCGGGGACCGGATC</t>
  </si>
  <si>
    <t>PLES_19081</t>
  </si>
  <si>
    <t>wzz</t>
  </si>
  <si>
    <t>CAAAGCAATCAGCCATCTCA</t>
  </si>
  <si>
    <t>TAGTCAAAGCAATCAGCCATCTCA</t>
  </si>
  <si>
    <t>AAACTGAGATGGCTGATTGCTTTG</t>
  </si>
  <si>
    <t>TAAACAATAGCCAACAACAC</t>
  </si>
  <si>
    <t>TAGTTAAACAATAGCCAACAACAC</t>
  </si>
  <si>
    <t>AAACGTGTTGTTGGCTATTGTTTA</t>
  </si>
  <si>
    <t>ACGAGCCTCATAGACGGGCT</t>
  </si>
  <si>
    <t>TAGTACGAGCCTCATAGACGGGCT</t>
  </si>
  <si>
    <t>AAACAGCCCGTCTATGAGGCTCGT</t>
  </si>
  <si>
    <t>GCTATATCGCTGAGTGAAGG</t>
  </si>
  <si>
    <t>TAGTGCTATATCGCTGAGTGAAGG</t>
  </si>
  <si>
    <t>AAACCCTTCACTCAGCGATATAGC</t>
  </si>
  <si>
    <t>PLES_19091</t>
  </si>
  <si>
    <t>TTACCAAATTCAACAGCAAG</t>
  </si>
  <si>
    <t>TAGTTTACCAAATTCAACAGCAAG</t>
  </si>
  <si>
    <t>AAACCTTGCTGTTGAATTTGGTAA</t>
  </si>
  <si>
    <t>ATTGATATCGAAACCGACAA</t>
  </si>
  <si>
    <t>TAGTATTGATATCGAAACCGACAA</t>
  </si>
  <si>
    <t>AAACTTGTCGGTTTCGATATCAAT</t>
  </si>
  <si>
    <t>ATTGAAAGTAAAGCTCAGTT</t>
  </si>
  <si>
    <t>TAGTATTGAAAGTAAAGCTCAGTT</t>
  </si>
  <si>
    <t>AAACAACTGAGCTTTACTTTCAAT</t>
  </si>
  <si>
    <t>TTATGTTCATCAATAGGTGT</t>
  </si>
  <si>
    <t>TAGTTTATGTTCATCAATAGGTGT</t>
  </si>
  <si>
    <t>AAACACACCTATTGATGAACATAA</t>
  </si>
  <si>
    <t>PLES_19101</t>
  </si>
  <si>
    <t>AGCCAGACTTTCGGCTGCGC</t>
  </si>
  <si>
    <t>TAGTAGCCAGACTTTCGGCTGCGC</t>
  </si>
  <si>
    <t>AAACGCGCAGCCGAAAGTCTGGCT</t>
  </si>
  <si>
    <t>CCAAGGACCGCACTTCGTCC</t>
  </si>
  <si>
    <t>TAGTCCAAGGACCGCACTTCGTCC</t>
  </si>
  <si>
    <t>AAACGGACGAAGTGCGGTCCTTGG</t>
  </si>
  <si>
    <t>AACGTAATCAACACCTGCAC</t>
  </si>
  <si>
    <t>TAGTAACGTAATCAACACCTGCAC</t>
  </si>
  <si>
    <t>AAACGTGCAGGTGTTGATTACGTT</t>
  </si>
  <si>
    <t>AGAACGCGGTACCGAACCCA</t>
  </si>
  <si>
    <t>TAGTAGAACGCGGTACCGAACCCA</t>
  </si>
  <si>
    <t>AAACTGGGTTCGGTACCGCGTTCT</t>
  </si>
  <si>
    <t>PLES_19111</t>
  </si>
  <si>
    <t>CCGACAAGAGTCAATATTGC</t>
  </si>
  <si>
    <t>TAGTCCGACAAGAGTCAATATTGC</t>
  </si>
  <si>
    <t>AAACGCAATATTGACTCTTGTCGG</t>
  </si>
  <si>
    <t>ACTCAACAGACGAGTAAAAA</t>
  </si>
  <si>
    <t>TAGTACTCAACAGACGAGTAAAAA</t>
  </si>
  <si>
    <t>AAACTTTTTACTCGTCTGTTGAGT</t>
  </si>
  <si>
    <t>GAATAGACTCCATACTCACC</t>
  </si>
  <si>
    <t>TAGTGAATAGACTCCATACTCACC</t>
  </si>
  <si>
    <t>AAACGGTGAGTATGGAGTCTATTC</t>
  </si>
  <si>
    <t>ATTGCAAGAAAACCGTATTG</t>
  </si>
  <si>
    <t>TAGTATTGCAAGAAAACCGTATTG</t>
  </si>
  <si>
    <t>AAACCAATACGGTTTTCTTGCAAT</t>
  </si>
  <si>
    <t>PLES_19121</t>
  </si>
  <si>
    <t>wbpR</t>
  </si>
  <si>
    <t>AAGCCCGAACCCGCACTGCT</t>
  </si>
  <si>
    <t>TAGTAAGCCCGAACCCGCACTGCT</t>
  </si>
  <si>
    <t>AAACAGCAGTGCGGGTTCGGGCTT</t>
  </si>
  <si>
    <t>ACTGGGAACGGATCTACCTT</t>
  </si>
  <si>
    <t>TAGTACTGGGAACGGATCTACCTT</t>
  </si>
  <si>
    <t>AAACAAGGTAGATCCGTTCCCAGT</t>
  </si>
  <si>
    <t>CAGTCGACGAGCCGGAGGAT</t>
  </si>
  <si>
    <t>TAGTCAGTCGACGAGCCGGAGGAT</t>
  </si>
  <si>
    <t>AAACATCCTCCGGCTCGTCGACTG</t>
  </si>
  <si>
    <t>GTTCTCTCAGCAACCAAAGC</t>
  </si>
  <si>
    <t>TAGTGTTCTCTCAGCAACCAAAGC</t>
  </si>
  <si>
    <t>AAACGCTTTGGTTGCTGAGAGAAC</t>
  </si>
  <si>
    <t>PLES_19131</t>
  </si>
  <si>
    <t>CCACACGTGCATTATCCCCT</t>
  </si>
  <si>
    <t>TAGTCCACACGTGCATTATCCCCT</t>
  </si>
  <si>
    <t>AAACAGGGGATAATGCACGTGTGG</t>
  </si>
  <si>
    <t>TATGGCGGCAGCCATCTGCC</t>
  </si>
  <si>
    <t>TAGTTATGGCGGCAGCCATCTGCC</t>
  </si>
  <si>
    <t>AAACGGCAGATGGCTGCCGCCATA</t>
  </si>
  <si>
    <t>TACCAAATCCCCGACTCATC</t>
  </si>
  <si>
    <t>TAGTTACCAAATCCCCGACTCATC</t>
  </si>
  <si>
    <t>AAACGATGAGTCGGGGATTTGGTA</t>
  </si>
  <si>
    <t>TGGACAAGTATCGGGGCGCG</t>
  </si>
  <si>
    <t>TAGTTGGACAAGTATCGGGGCGCG</t>
  </si>
  <si>
    <t>AAACCGCGCCCCGATACTTGTCCA</t>
  </si>
  <si>
    <t>PLES_19141</t>
  </si>
  <si>
    <t>CACGTGGATAACTTTTACTG</t>
  </si>
  <si>
    <t>TAGTCACGTGGATAACTTTTACTG</t>
  </si>
  <si>
    <t>AAACCAGTAAAAGTTATCCACGTG</t>
  </si>
  <si>
    <t>ACCGCCGACTTTCTTCAGGC</t>
  </si>
  <si>
    <t>TAGTACCGCCGACTTTCTTCAGGC</t>
  </si>
  <si>
    <t>AAACGCCTGAAGAAAGTCGGCGGT</t>
  </si>
  <si>
    <t>TCGAGGCATATCCCTCATCG</t>
  </si>
  <si>
    <t>TAGTTCGAGGCATATCCCTCATCG</t>
  </si>
  <si>
    <t>AAACCGATGAGGGATATGCCTCGA</t>
  </si>
  <si>
    <t>GAAATATCCCTATCAGACGA</t>
  </si>
  <si>
    <t>TAGTGAAATATCCCTATCAGACGA</t>
  </si>
  <si>
    <t>AAACTCGTCTGATAGGGATATTTC</t>
  </si>
  <si>
    <t>PLES_19151</t>
  </si>
  <si>
    <t>TTCACTATCATCAACAATAC</t>
  </si>
  <si>
    <t>TAGTTTCACTATCATCAACAATAC</t>
  </si>
  <si>
    <t>AAACGTATTGTTGATGATAGTGAA</t>
  </si>
  <si>
    <t>GGTGAGACATGAAGAAAGCC</t>
  </si>
  <si>
    <t>TAGTGGTGAGACATGAAGAAAGCC</t>
  </si>
  <si>
    <t>AAACGGCTTTCTTCATGTCTCACC</t>
  </si>
  <si>
    <t>CTCCGACAGCGACCGGTAAA</t>
  </si>
  <si>
    <t>TAGTCTCCGACAGCGACCGGTAAA</t>
  </si>
  <si>
    <t>AAACTTTACCGGTCGCTGTCGGAG</t>
  </si>
  <si>
    <t>TACCTGGAAACCAGCCTGCT</t>
  </si>
  <si>
    <t>TAGTTACCTGGAAACCAGCCTGCT</t>
  </si>
  <si>
    <t>AAACAGCAGGCTGGTTTCCAGGTA</t>
  </si>
  <si>
    <t>PLES_19161</t>
  </si>
  <si>
    <t>GAACTCGACGAGCGGATCGG</t>
  </si>
  <si>
    <t>TAGTGAACTCGACGAGCGGATCGG</t>
  </si>
  <si>
    <t>AAACCCGATCCGCTCGTCGAGTTC</t>
  </si>
  <si>
    <t>TCCCCTGAACGTTGGCCTTG</t>
  </si>
  <si>
    <t>TAGTTCCCCTGAACGTTGGCCTTG</t>
  </si>
  <si>
    <t>AAACCAAGGCCAACGTTCAGGGGA</t>
  </si>
  <si>
    <t>TCCCCGGGATACGGCCTCCC</t>
  </si>
  <si>
    <t>TAGTTCCCCGGGATACGGCCTCCC</t>
  </si>
  <si>
    <t>AAACGGGAGGCCGTATCCCGGGGA</t>
  </si>
  <si>
    <t>TCCGCAGTATAGGGCCGACC</t>
  </si>
  <si>
    <t>TAGTTCCGCAGTATAGGGCCGACC</t>
  </si>
  <si>
    <t>AAACGGTCGGCCCTATACTGCGGA</t>
  </si>
  <si>
    <t>PLES_19171</t>
  </si>
  <si>
    <t>orfN</t>
  </si>
  <si>
    <t>AGGGAAAGAGCGGCAACCGC</t>
  </si>
  <si>
    <t>TAGTAGGGAAAGAGCGGCAACCGC</t>
  </si>
  <si>
    <t>AAACGCGGTTGCCGCTCTTTCCCT</t>
  </si>
  <si>
    <t>CGCGTAACGGCGCAAGCCGG</t>
  </si>
  <si>
    <t>TAGTCGCGTAACGGCGCAAGCCGG</t>
  </si>
  <si>
    <t>AAACCCGGCTTGCGCCGTTACGCG</t>
  </si>
  <si>
    <t>GGGTACATCGATCAAGCTGC</t>
  </si>
  <si>
    <t>TAGTGGGTACATCGATCAAGCTGC</t>
  </si>
  <si>
    <t>AAACGCAGCTTGATCGATGTACCC</t>
  </si>
  <si>
    <t>TGGTGAGAACTTCGAGCATT</t>
  </si>
  <si>
    <t>TAGTTGGTGAGAACTTCGAGCATT</t>
  </si>
  <si>
    <t>AAACAATGCTCGAAGTTCTCACCA</t>
  </si>
  <si>
    <t>PLES_19181</t>
  </si>
  <si>
    <t>wbpM</t>
  </si>
  <si>
    <t>GGCGGCGCGGCAATCCCAGG</t>
  </si>
  <si>
    <t>TAGTGGCGGCGCGGCAATCCCAGG</t>
  </si>
  <si>
    <t>AAACCCTGGGATTGCCGCGCCGCC</t>
  </si>
  <si>
    <t>CAACCTGAAGAATGCGCTTC</t>
  </si>
  <si>
    <t>TAGTCAACCTGAAGAATGCGCTTC</t>
  </si>
  <si>
    <t>AAACGAAGCGCATTCTTCAGGTTG</t>
  </si>
  <si>
    <t>GCCACAATGAAAGCCACACC</t>
  </si>
  <si>
    <t>TAGTGCCACAATGAAAGCCACACC</t>
  </si>
  <si>
    <t>AAACGGTGTGGCTTTCATTGTGGC</t>
  </si>
  <si>
    <t>CTTCGGTGCCGAGACGCACC</t>
  </si>
  <si>
    <t>TAGTCTTCGGTGCCGAGACGCACC</t>
  </si>
  <si>
    <t>AAACGGTGCGTCTCGGCACCGAAG</t>
  </si>
  <si>
    <t>PLES_19191</t>
  </si>
  <si>
    <t>GCGGATTTGATTAGGTGCAT</t>
  </si>
  <si>
    <t>TAGTGCGGATTTGATTAGGTGCAT</t>
  </si>
  <si>
    <t>AAACATGCACCTAATCAAATCCGC</t>
  </si>
  <si>
    <t>AAAACGGAAGACAGGCGAAC</t>
  </si>
  <si>
    <t>TAGTAAAACGGAAGACAGGCGAAC</t>
  </si>
  <si>
    <t>AAACGTTCGCCTGTCTTCCGTTTT</t>
  </si>
  <si>
    <t>GGCGACGGCGACCGGTGCGG</t>
  </si>
  <si>
    <t>TAGTGGCGACGGCGACCGGTGCGG</t>
  </si>
  <si>
    <t>AAACCCGCACCGGTCGCCGTCGCC</t>
  </si>
  <si>
    <t>CGTTGCGGCCAGCGGATTCT</t>
  </si>
  <si>
    <t>TAGTCGTTGCGGCCAGCGGATTCT</t>
  </si>
  <si>
    <t>AAACAGAATCCGCTGGCCGCAACG</t>
  </si>
  <si>
    <t>PLES_19201</t>
  </si>
  <si>
    <t>ATCACGCGGTGCCATTTCGA</t>
  </si>
  <si>
    <t>TAGTATCACGCGGTGCCATTTCGA</t>
  </si>
  <si>
    <t>AAACTCGAAATGGCACCGCGTGAT</t>
  </si>
  <si>
    <t>GCTTCGTTCAGGCCAAGGAT</t>
  </si>
  <si>
    <t>TAGTGCTTCGTTCAGGCCAAGGAT</t>
  </si>
  <si>
    <t>AAACATCCTTGGCCTGAACGAAGC</t>
  </si>
  <si>
    <t>CGGACGGGTATCGGCGTTGA</t>
  </si>
  <si>
    <t>TAGTCGGACGGGTATCGGCGTTGA</t>
  </si>
  <si>
    <t>AAACTCAACGCCGATACCCGTCCG</t>
  </si>
  <si>
    <t>ACGCCCAGGTTGATCTTGCC</t>
  </si>
  <si>
    <t>TAGTACGCCCAGGTTGATCTTGCC</t>
  </si>
  <si>
    <t>AAACGGCAAGATCAACCTGGGCGT</t>
  </si>
  <si>
    <t>PLES_19211</t>
  </si>
  <si>
    <t>uvrB</t>
  </si>
  <si>
    <t>GCTTGAAGCGCGAGTCGAGT</t>
  </si>
  <si>
    <t>TAGTGCTTGAAGCGCGAGTCGAGT</t>
  </si>
  <si>
    <t>AAACACTCGACTCGCGCTTCAAGC</t>
  </si>
  <si>
    <t>GCTTCCGGCTGGTCGCCGGC</t>
  </si>
  <si>
    <t>TAGTGCTTCCGGCTGGTCGCCGGC</t>
  </si>
  <si>
    <t>AAACGCCGGCGACCAGCCGGAAGC</t>
  </si>
  <si>
    <t>CCCCTCGACCATCTGCCGGA</t>
  </si>
  <si>
    <t>TAGTCCCCTCGACCATCTGCCGGA</t>
  </si>
  <si>
    <t>AAACTCCGGCAGATGGTCGAGGGG</t>
  </si>
  <si>
    <t>CCGTCACCCCCAGCAGGGTC</t>
  </si>
  <si>
    <t>TAGTCCGTCACCCCCAGCAGGGTC</t>
  </si>
  <si>
    <t>AAACGACCCTGCTGGGGGTGACGG</t>
  </si>
  <si>
    <t>PLES_19221</t>
  </si>
  <si>
    <t>CGCCATGAATGCGCCGAGCA</t>
  </si>
  <si>
    <t>TAGTCGCCATGAATGCGCCGAGCA</t>
  </si>
  <si>
    <t>AAACTGCTCGGCGCATTCATGGCG</t>
  </si>
  <si>
    <t>TCAGCGAGGAGTTGGTGATC</t>
  </si>
  <si>
    <t>TAGTTCAGCGAGGAGTTGGTGATC</t>
  </si>
  <si>
    <t>AAACGATCACCAACTCCTCGCTGA</t>
  </si>
  <si>
    <t>GGGTTGCCGCCAGCGCGCCC</t>
  </si>
  <si>
    <t>TAGTGGGTTGCCGCCAGCGCGCCC</t>
  </si>
  <si>
    <t>AAACGGGCGCGCTGGCGGCAACCC</t>
  </si>
  <si>
    <t>AGATCCACGAGCCTTCCTCG</t>
  </si>
  <si>
    <t>TAGTAGATCCACGAGCCTTCCTCG</t>
  </si>
  <si>
    <t>AAACCGAGGAAGGCTCGTGGATCT</t>
  </si>
  <si>
    <t>PLES_19231</t>
  </si>
  <si>
    <t>AGTGTTCCGTCGGCAAAATT</t>
  </si>
  <si>
    <t>TAGTAGTGTTCCGTCGGCAAAATT</t>
  </si>
  <si>
    <t>AAACAATTTTGCCGACGGAACACT</t>
  </si>
  <si>
    <t>TTGAGTTGGGCGGGCATGGG</t>
  </si>
  <si>
    <t>TAGTTTGAGTTGGGCGGGCATGGG</t>
  </si>
  <si>
    <t>AAACCCCATGCCCGCCCAACTCAA</t>
  </si>
  <si>
    <t>CGGCCACCAGGAAGACGGTC</t>
  </si>
  <si>
    <t>TAGTCGGCCACCAGGAAGACGGTC</t>
  </si>
  <si>
    <t>AAACGACCGTCTTCCTGGTGGCCG</t>
  </si>
  <si>
    <t>ACCAGTGCAGGAAGAAGGCC</t>
  </si>
  <si>
    <t>TAGTACCAGTGCAGGAAGAAGGCC</t>
  </si>
  <si>
    <t>AAACGGCCTTCTTCCTGCACTGGT</t>
  </si>
  <si>
    <t>PLES_19241</t>
  </si>
  <si>
    <t>GCTGTGGTACTCCACCACGC</t>
  </si>
  <si>
    <t>TAGTGCTGTGGTACTCCACCACGC</t>
  </si>
  <si>
    <t>AAACGCGTGGTGGAGTACCACAGC</t>
  </si>
  <si>
    <t>CTGCATGCCCAGGCTCTGCG</t>
  </si>
  <si>
    <t>TAGTCTGCATGCCCAGGCTCTGCG</t>
  </si>
  <si>
    <t>AAACCGCAGAGCCTGGGCATGCAG</t>
  </si>
  <si>
    <t>GGCGATGCGCCGGCTCACCG</t>
  </si>
  <si>
    <t>TAGTGGCGATGCGCCGGCTCACCG</t>
  </si>
  <si>
    <t>AAACCGGTGAGCCGGCGCATCGCC</t>
  </si>
  <si>
    <t>GCCCAGGCGCTCCTCCAGCA</t>
  </si>
  <si>
    <t>TAGTGCCCAGGCGCTCCTCCAGCA</t>
  </si>
  <si>
    <t>AAACTGCTGGAGGAGCGCCTGGGC</t>
  </si>
  <si>
    <t>PLES_19251</t>
  </si>
  <si>
    <t>gltX</t>
  </si>
  <si>
    <t>GCGAGTACGAACAGTGGTCA</t>
  </si>
  <si>
    <t>TAGTGCGAGTACGAACAGTGGTCA</t>
  </si>
  <si>
    <t>AAACTGACCACTGTTCGTACTCGC</t>
  </si>
  <si>
    <t>CGGGTCGCCCGTCGGCGACG</t>
  </si>
  <si>
    <t>TAGTCGGGTCGCCCGTCGGCGACG</t>
  </si>
  <si>
    <t>AAACCGTCGCCGACGGGCGACCCG</t>
  </si>
  <si>
    <t>ATGTATGCGGTACCGACGTG</t>
  </si>
  <si>
    <t>TAGTATGTATGCGGTACCGACGTG</t>
  </si>
  <si>
    <t>AAACCACGTCGGTACCGCATACAT</t>
  </si>
  <si>
    <t>CGTGCTGACGCGCGAAGCAC</t>
  </si>
  <si>
    <t>TAGTCGTGCTGACGCGCGAAGCAC</t>
  </si>
  <si>
    <t>AAACGTGCTTCGCGCGTCAGCACG</t>
  </si>
  <si>
    <t>PLES_19261</t>
  </si>
  <si>
    <t>GAGGATGCGGGCACGGGTCT</t>
  </si>
  <si>
    <t>TAGTGAGGATGCGGGCACGGGTCT</t>
  </si>
  <si>
    <t>AAACAGACCCGTGCCCGCATCCTC</t>
  </si>
  <si>
    <t>GACGGCGCCCCGCTCGAGCA</t>
  </si>
  <si>
    <t>TAGTGACGGCGCCCCGCTCGAGCA</t>
  </si>
  <si>
    <t>AAACTGCTCGAGCGGGGCGCCGTC</t>
  </si>
  <si>
    <t>CCCATCACTTCCCCGACGCT</t>
  </si>
  <si>
    <t>TAGTCCCATCACTTCCCCGACGCT</t>
  </si>
  <si>
    <t>AAACAGCGTCGGGGAAGTGATGGG</t>
  </si>
  <si>
    <t>CGCATCCTTGCTCTGGAAGT</t>
  </si>
  <si>
    <t>TAGTCGCATCCTTGCTCTGGAAGT</t>
  </si>
  <si>
    <t>AAACACTTCCAGAGCAAGGATGCG</t>
  </si>
  <si>
    <t>PLES_19271</t>
  </si>
  <si>
    <t>TGAAACCGCGAATCCAGGTC</t>
  </si>
  <si>
    <t>TAGTTGAAACCGCGAATCCAGGTC</t>
  </si>
  <si>
    <t>AAACGACCTGGATTCGCGGTTTCA</t>
  </si>
  <si>
    <t>CCGTCCAACGCGGCGCGATG</t>
  </si>
  <si>
    <t>TAGTCCGTCCAACGCGGCGCGATG</t>
  </si>
  <si>
    <t>AAACCATCGCGCCGCGTTGGACGG</t>
  </si>
  <si>
    <t>GAACGTCCGACGCATACGCT</t>
  </si>
  <si>
    <t>TAGTGAACGTCCGACGCATACGCT</t>
  </si>
  <si>
    <t>AAACAGCGTATGCGTCGGACGTTC</t>
  </si>
  <si>
    <t>TCCTTCGGCGGCCACTCGCC</t>
  </si>
  <si>
    <t>TAGTTCCTTCGGCGGCCACTCGCC</t>
  </si>
  <si>
    <t>AAACGGCGAGTGGCCGCCGAAGGA</t>
  </si>
  <si>
    <t>PLES_19281</t>
  </si>
  <si>
    <t>CCGATCCAGCGGCAATGTCA</t>
  </si>
  <si>
    <t>TAGTCCGATCCAGCGGCAATGTCA</t>
  </si>
  <si>
    <t>AAACTGACATTGCCGCTGGATCGG</t>
  </si>
  <si>
    <t>ATACCGGGCTGGCCTGCTGC</t>
  </si>
  <si>
    <t>TAGTATACCGGGCTGGCCTGCTGC</t>
  </si>
  <si>
    <t>AAACGCAGCAGGCCAGCCCGGTAT</t>
  </si>
  <si>
    <t>TACAACGCGCGCGCCAGGTC</t>
  </si>
  <si>
    <t>TAGTTACAACGCGCGCGCCAGGTC</t>
  </si>
  <si>
    <t>AAACGACCTGGCGCGCGCGTTGTA</t>
  </si>
  <si>
    <t>GGGCACCTCGCGATGGATGG</t>
  </si>
  <si>
    <t>TAGTGGGCACCTCGCGATGGATGG</t>
  </si>
  <si>
    <t>AAACCCATCCATCGCGAGGTGCCC</t>
  </si>
  <si>
    <t>PLES_19291</t>
  </si>
  <si>
    <t>GAGGTCGATCACGAACGGAT</t>
  </si>
  <si>
    <t>TAGTGAGGTCGATCACGAACGGAT</t>
  </si>
  <si>
    <t>AAACATCCGTTCGTGATCGACCTC</t>
  </si>
  <si>
    <t>CGTAGACGGCGTTGTTCGCG</t>
  </si>
  <si>
    <t>TAGTCGTAGACGGCGTTGTTCGCG</t>
  </si>
  <si>
    <t>AAACCGCGAACAACGCCGTCTACG</t>
  </si>
  <si>
    <t>CAGCCGCTGCGAGTGGCGCC</t>
  </si>
  <si>
    <t>TAGTCAGCCGCTGCGAGTGGCGCC</t>
  </si>
  <si>
    <t>AAACGGCGCCACTCGCAGCGGCTG</t>
  </si>
  <si>
    <t>GGCGGTACTCGGCCAGGTCC</t>
  </si>
  <si>
    <t>TAGTGGCGGTACTCGGCCAGGTCC</t>
  </si>
  <si>
    <t>AAACGGACCTGGCCGAGTACCGCC</t>
  </si>
  <si>
    <t>PLES_19301</t>
  </si>
  <si>
    <t>CAGACCTTCCATCGGCGCCA</t>
  </si>
  <si>
    <t>TAGTCAGACCTTCCATCGGCGCCA</t>
  </si>
  <si>
    <t>AAACTGGCGCCGATGGAAGGTCTG</t>
  </si>
  <si>
    <t>CGACGCGGGTCAGCACGTCG</t>
  </si>
  <si>
    <t>TAGTCGACGCGGGTCAGCACGTCG</t>
  </si>
  <si>
    <t>AAACCGACGTGCTGACCCGCGTCG</t>
  </si>
  <si>
    <t>ATCGGTGATGCGGATGAATT</t>
  </si>
  <si>
    <t>TAGTATCGGTGATGCGGATGAATT</t>
  </si>
  <si>
    <t>AAACAATTCATCCGCATCACCGAT</t>
  </si>
  <si>
    <t>GGAAAGCCGTGGCCGGCAGT</t>
  </si>
  <si>
    <t>TAGTGGAAAGCCGTGGCCGGCAGT</t>
  </si>
  <si>
    <t>AAACACTGCCGGCCACGGCTTTCC</t>
  </si>
  <si>
    <t>PLES_19311</t>
  </si>
  <si>
    <t>TTCGGCGGCGAGCAGAGCGG</t>
  </si>
  <si>
    <t>TAGTTTCGGCGGCGAGCAGAGCGG</t>
  </si>
  <si>
    <t>AAACCCGCTCTGCTCGCCGCCGAA</t>
  </si>
  <si>
    <t>CGCGGTTGCGCAGATAGTTG</t>
  </si>
  <si>
    <t>TAGTCGCGGTTGCGCAGATAGTTG</t>
  </si>
  <si>
    <t>AAACCAACTATCTGCGCAACCGCG</t>
  </si>
  <si>
    <t>GATGCGCTGGTGCAGCGCTT</t>
  </si>
  <si>
    <t>TAGTGATGCGCTGGTGCAGCGCTT</t>
  </si>
  <si>
    <t>AAACAAGCGCTGCACCAGCGCATC</t>
  </si>
  <si>
    <t>ATCGCCTTCCTCGGCTACGT</t>
  </si>
  <si>
    <t>TAGTATCGCCTTCCTCGGCTACGT</t>
  </si>
  <si>
    <t>AAACACGTAGCCGAGGAAGGCGAT</t>
  </si>
  <si>
    <t>PLES_19321</t>
  </si>
  <si>
    <t>GGTCGGGATTGCGCGTTCCA</t>
  </si>
  <si>
    <t>TAGTGGTCGGGATTGCGCGTTCCA</t>
  </si>
  <si>
    <t>AAACTGGAACGCGCAATCCCGACC</t>
  </si>
  <si>
    <t>GTCCAGATCGCGGCAGGGGA</t>
  </si>
  <si>
    <t>TAGTGTCCAGATCGCGGCAGGGGA</t>
  </si>
  <si>
    <t>AAACTCCCCTGCCGCGATCTGGAC</t>
  </si>
  <si>
    <t>GAGGGACTGGTAGAAGGCGC</t>
  </si>
  <si>
    <t>TAGTGAGGGACTGGTAGAAGGCGC</t>
  </si>
  <si>
    <t>AAACGCGCCTTCTACCAGTCCCTC</t>
  </si>
  <si>
    <t>TCGGATAGCGAGCGCCAAGG</t>
  </si>
  <si>
    <t>TAGTTCGGATAGCGAGCGCCAAGG</t>
  </si>
  <si>
    <t>AAACCCTTGGCGCTCGCTATCCGA</t>
  </si>
  <si>
    <t>PLES_19331</t>
  </si>
  <si>
    <t>ibpA</t>
  </si>
  <si>
    <t>ATGACGGAACAGCGGGGCGA</t>
  </si>
  <si>
    <t>TAGTATGACGGAACAGCGGGGCGA</t>
  </si>
  <si>
    <t>AAACTCGCCCCGCTGTTCCGTCAT</t>
  </si>
  <si>
    <t>GTTGAAGCGATCGAAGCCTA</t>
  </si>
  <si>
    <t>TAGTGTTGAAGCGATCGAAGCCTA</t>
  </si>
  <si>
    <t>AAACTAGGCTTCGATCGCTTCAAC</t>
  </si>
  <si>
    <t>ACTCCCGGCCTCATTGCGCA</t>
  </si>
  <si>
    <t>TAGTACTCCCGGCCTCATTGCGCA</t>
  </si>
  <si>
    <t>AAACTGCGCAATGAGGCCGGGAGT</t>
  </si>
  <si>
    <t>TTCGACGTTGTAGGGCGGGT</t>
  </si>
  <si>
    <t>TAGTTTCGACGTTGTAGGGCGGGT</t>
  </si>
  <si>
    <t>AAACACCCGCCCTACAACGTCGAA</t>
  </si>
  <si>
    <t>PLES_19341</t>
  </si>
  <si>
    <t>GCGGCGGGAAGTCTTTCGAT</t>
  </si>
  <si>
    <t>TAGTGCGGCGGGAAGTCTTTCGAT</t>
  </si>
  <si>
    <t>AAACATCGAAAGACTTCCCGCCGC</t>
  </si>
  <si>
    <t>CGCGAAGGCCCGGGTTGCGC</t>
  </si>
  <si>
    <t>TAGTCGCGAAGGCCCGGGTTGCGC</t>
  </si>
  <si>
    <t>AAACGCGCAACCCGGGCCTTCGCG</t>
  </si>
  <si>
    <t>GCGCGGCGCAGGCGTACAAC</t>
  </si>
  <si>
    <t>TAGTGCGCGGCGCAGGCGTACAAC</t>
  </si>
  <si>
    <t>AAACGTTGTACGCCTGCGCCGCGC</t>
  </si>
  <si>
    <t>CTGGCGGTCCAGGAAGCGGC</t>
  </si>
  <si>
    <t>TAGTCTGGCGGTCCAGGAAGCGGC</t>
  </si>
  <si>
    <t>AAACGCCGCTTCCTGGACCGCCAG</t>
  </si>
  <si>
    <t>PLES_19351</t>
  </si>
  <si>
    <t>GTTGACTTCAAGCCGGGCCA</t>
  </si>
  <si>
    <t>TAGTGTTGACTTCAAGCCGGGCCA</t>
  </si>
  <si>
    <t>AAACTGGCCCGGCTTGAAGTCAAC</t>
  </si>
  <si>
    <t>GGCAAACACCTCCAGTTCGC</t>
  </si>
  <si>
    <t>TAGTGGCAAACACCTCCAGTTCGC</t>
  </si>
  <si>
    <t>AAACGCGAACTGGAGGTGTTTGCC</t>
  </si>
  <si>
    <t>GCCCCCCGACTCGACGACCC</t>
  </si>
  <si>
    <t>TAGTGCCCCCCGACTCGACGACCC</t>
  </si>
  <si>
    <t>AAACGGGTCGTCGAGTCGGGGGGC</t>
  </si>
  <si>
    <t>GCCGCAACGTCGAGCGGCGG</t>
  </si>
  <si>
    <t>TAGTGCCGCAACGTCGAGCGGCGG</t>
  </si>
  <si>
    <t>AAACCCGCCGCTCGACGTTGCGGC</t>
  </si>
  <si>
    <t>PLES_19361</t>
  </si>
  <si>
    <t>GCAGGCTGCTGGGGTAACGC</t>
  </si>
  <si>
    <t>TAGTGCAGGCTGCTGGGGTAACGC</t>
  </si>
  <si>
    <t>AAACGCGTTACCCCAGCAGCCTGC</t>
  </si>
  <si>
    <t>ACCGCGCGGGAAAAGGGAAA</t>
  </si>
  <si>
    <t>TAGTACCGCGCGGGAAAAGGGAAA</t>
  </si>
  <si>
    <t>AAACTTTCCCTTTTCCCGCGCGGT</t>
  </si>
  <si>
    <t>GGAAAGAAACAGGAAGCCGC</t>
  </si>
  <si>
    <t>TAGTGGAAAGAAACAGGAAGCCGC</t>
  </si>
  <si>
    <t>AAACGCGGCTTCCTGTTTCTTTCC</t>
  </si>
  <si>
    <t>CGGACTCATCGGCACCTGTC</t>
  </si>
  <si>
    <t>TAGTCGGACTCATCGGCACCTGTC</t>
  </si>
  <si>
    <t>AAACGACAGGTGCCGATGAGTCCG</t>
  </si>
  <si>
    <t>PLES_19371</t>
  </si>
  <si>
    <t>TGAAGGTGTTGAGGCTGTTC</t>
  </si>
  <si>
    <t>TAGTTGAAGGTGTTGAGGCTGTTC</t>
  </si>
  <si>
    <t>AAACGAACAGCCTCAACACCTTCA</t>
  </si>
  <si>
    <t>GAAGCTGCCGGTCTCGGCAA</t>
  </si>
  <si>
    <t>TAGTGAAGCTGCCGGTCTCGGCAA</t>
  </si>
  <si>
    <t>AAACTTGCCGAGACCGGCAGCTTC</t>
  </si>
  <si>
    <t>GTGCAGGCGCTCGCCGGCTT</t>
  </si>
  <si>
    <t>TAGTGTGCAGGCGCTCGCCGGCTT</t>
  </si>
  <si>
    <t>AAACAAGCCGGCGAGCGCCTGCAC</t>
  </si>
  <si>
    <t>TGCTCACCGCCGGTTGGGTC</t>
  </si>
  <si>
    <t>TAGTTGCTCACCGCCGGTTGGGTC</t>
  </si>
  <si>
    <t>AAACGACCCAACCGGCGGTGAGCA</t>
  </si>
  <si>
    <t>PLES_19381</t>
  </si>
  <si>
    <t>leuC</t>
  </si>
  <si>
    <t>TAGAGGGTCTTGCCGGCCAT</t>
  </si>
  <si>
    <t>TAGTTAGAGGGTCTTGCCGGCCAT</t>
  </si>
  <si>
    <t>AAACATGGCCGGCAAGACCCTCTA</t>
  </si>
  <si>
    <t>CGTCGTCGCGCTGCTTGACC</t>
  </si>
  <si>
    <t>TAGTCGTCGTCGCGCTGCTTGACC</t>
  </si>
  <si>
    <t>AAACGGTCAAGCAGCGCGACGACG</t>
  </si>
  <si>
    <t>TCACTTCGTGCAGGATATGG</t>
  </si>
  <si>
    <t>TAGTTCACTTCGTGCAGGATATGG</t>
  </si>
  <si>
    <t>AAACCCATATCCTGCACGAAGTGA</t>
  </si>
  <si>
    <t>ACCCTCGAAGGCCTGCGGCG</t>
  </si>
  <si>
    <t>TAGTACCCTCGAAGGCCTGCGGCG</t>
  </si>
  <si>
    <t>AAACCGCCGCAGGCCTTCGAGGGT</t>
  </si>
  <si>
    <t>PLES_19391</t>
  </si>
  <si>
    <t>leuD</t>
  </si>
  <si>
    <t>AGACCGGTCGTCTGGGTATA</t>
  </si>
  <si>
    <t>TAGTAGACCGGTCGTCTGGGTATA</t>
  </si>
  <si>
    <t>AAACTATACCCAGACGACCGGTCT</t>
  </si>
  <si>
    <t>TCGACGTTGGCGCGATCCAG</t>
  </si>
  <si>
    <t>TAGTTCGACGTTGGCGCGATCCAG</t>
  </si>
  <si>
    <t>AAACCTGGATCGCGCCAACGTCGA</t>
  </si>
  <si>
    <t>TTGCTTGGGAATGATCTGAT</t>
  </si>
  <si>
    <t>TAGTTTGCTTGGGAATGATCTGAT</t>
  </si>
  <si>
    <t>AAACATCAGATCATTCCCAAGCAA</t>
  </si>
  <si>
    <t>CGGTGCGCTTGATCGACTTG</t>
  </si>
  <si>
    <t>TAGTCGGTGCGCTTGATCGACTTG</t>
  </si>
  <si>
    <t>AAACCAAGTCGATCAAGCGCACCG</t>
  </si>
  <si>
    <t>PLES_19401</t>
  </si>
  <si>
    <t>CACCACGGCGAGCATCTCGG</t>
  </si>
  <si>
    <t>TAGTCACCACGGCGAGCATCTCGG</t>
  </si>
  <si>
    <t>AAACCCGAGATGCTCGCCGTGGTG</t>
  </si>
  <si>
    <t>GTTCGCCATGCCCCGTTCCG</t>
  </si>
  <si>
    <t>TAGTGTTCGCCATGCCCCGTTCCG</t>
  </si>
  <si>
    <t>AAACCGGAACGGGGCATGGCGAAC</t>
  </si>
  <si>
    <t>CCGCCTTGCCCTGTTCGGTA</t>
  </si>
  <si>
    <t>TAGTCCGCCTTGCCCTGTTCGGTA</t>
  </si>
  <si>
    <t>AAACTACCGAACAGGGCAAGGCGG</t>
  </si>
  <si>
    <t>ACTCGCCGTCGGCGAAGGGC</t>
  </si>
  <si>
    <t>TAGTACTCGCCGTCGGCGAAGGGC</t>
  </si>
  <si>
    <t>AAACGCCCTTCGCCGACGGCGAGT</t>
  </si>
  <si>
    <t>PLES_19411</t>
  </si>
  <si>
    <t>leuB</t>
  </si>
  <si>
    <t>TACCGTCACCGGGGAGAACC</t>
  </si>
  <si>
    <t>TAGTTACCGTCACCGGGGAGAACC</t>
  </si>
  <si>
    <t>AAACGGTTCTCCCCGGTGACGGTA</t>
  </si>
  <si>
    <t>CCGCTTCCGCCATGATTTCC</t>
  </si>
  <si>
    <t>TAGTCCGCTTCCGCCATGATTTCC</t>
  </si>
  <si>
    <t>AAACGGAAATCATGGCGGAAGCGG</t>
  </si>
  <si>
    <t>GCCGAGCTGGAACCTGTCGT</t>
  </si>
  <si>
    <t>TAGTGCCGAGCTGGAACCTGTCGT</t>
  </si>
  <si>
    <t>AAACACGACAGGTTCCAGCTCGGC</t>
  </si>
  <si>
    <t>CGCGCCACCGATGACGTCCT</t>
  </si>
  <si>
    <t>TAGTCGCGCCACCGATGACGTCCT</t>
  </si>
  <si>
    <t>AAACAGGACGTCATCGGTGGCGCG</t>
  </si>
  <si>
    <t>PLES_19421</t>
  </si>
  <si>
    <t>asd</t>
  </si>
  <si>
    <t>CAGCATCCGCTGCATGAGTA</t>
  </si>
  <si>
    <t>TAGTCAGCATCCGCTGCATGAGTA</t>
  </si>
  <si>
    <t>AAACTACTCATGCAGCGGATGCTG</t>
  </si>
  <si>
    <t>TGAAGAACACCGGCTCGATC</t>
  </si>
  <si>
    <t>TAGTTGAAGAACACCGGCTCGATC</t>
  </si>
  <si>
    <t>AAACGATCGAGCCGGTGTTCTTCA</t>
  </si>
  <si>
    <t>CTGGCCACCGACGTTCGACG</t>
  </si>
  <si>
    <t>TAGTCTGGCCACCGACGTTCGACG</t>
  </si>
  <si>
    <t>AAACCGTCGAACGTCGGTGGCCAG</t>
  </si>
  <si>
    <t>ATGCTGTAGGCGTCCTTCAG</t>
  </si>
  <si>
    <t>TAGTATGCTGTAGGCGTCCTTCAG</t>
  </si>
  <si>
    <t>AAACCTGAAGGACGCCTACAGCAT</t>
  </si>
  <si>
    <t>PLES_19431</t>
  </si>
  <si>
    <t>ACATTGAGGGGCTGGGACAT</t>
  </si>
  <si>
    <t>TAGTACATTGAGGGGCTGGGACAT</t>
  </si>
  <si>
    <t>AAACATGTCCCAGCCCCTCAATGT</t>
  </si>
  <si>
    <t>AGCCTCGCCAACCGATCCGG</t>
  </si>
  <si>
    <t>TAGTAGCCTCGCCAACCGATCCGG</t>
  </si>
  <si>
    <t>AAACCCGGATCGGTTGGCGAGGCT</t>
  </si>
  <si>
    <t>GCGGGAAGTCGCGTTCGTCG</t>
  </si>
  <si>
    <t>TAGTGCGGGAAGTCGCGTTCGTCG</t>
  </si>
  <si>
    <t>AAACCGACGAACGCGACTTCCCGC</t>
  </si>
  <si>
    <t>CTGCCCGGCCGACTCGGCGC</t>
  </si>
  <si>
    <t>TAGTCTGCCCGGCCGACTCGGCGC</t>
  </si>
  <si>
    <t>AAACGCGCCGAGTCGGCCGGGCAG</t>
  </si>
  <si>
    <t>PLES_19441</t>
  </si>
  <si>
    <t>fimV</t>
  </si>
  <si>
    <t>CATGCCGGAAGTCAGGACCG</t>
  </si>
  <si>
    <t>TAGTCATGCCGGAAGTCAGGACCG</t>
  </si>
  <si>
    <t>AAACCGGTCCTGACTTCCGGCATG</t>
  </si>
  <si>
    <t>TTGGTTCAACGCCGACTTCA</t>
  </si>
  <si>
    <t>TAGTTTGGTTCAACGCCGACTTCA</t>
  </si>
  <si>
    <t>AAACTGAAGTCGGCGTTGAACCAA</t>
  </si>
  <si>
    <t>AGCTCGATCTCGGCATCCAA</t>
  </si>
  <si>
    <t>TAGTAGCTCGATCTCGGCATCCAA</t>
  </si>
  <si>
    <t>AAACTTGGATGCCGAGATCGAGCT</t>
  </si>
  <si>
    <t>GGATCACCTCGCCCGAACCC</t>
  </si>
  <si>
    <t>TAGTGGATCACCTCGCCCGAACCC</t>
  </si>
  <si>
    <t>AAACGGGTTCGGGCGAGGTGATCC</t>
  </si>
  <si>
    <t>PLES_19451</t>
  </si>
  <si>
    <t>truA</t>
  </si>
  <si>
    <t>AACGCCAGCGGCAGCCGATT</t>
  </si>
  <si>
    <t>TAGTAACGCCAGCGGCAGCCGATT</t>
  </si>
  <si>
    <t>AAACAATCGGCTGCCGCTGGCGTT</t>
  </si>
  <si>
    <t>CTCGATGCCGAGGGCGATTC</t>
  </si>
  <si>
    <t>TAGTCTCGATGCCGAGGGCGATTC</t>
  </si>
  <si>
    <t>AAACGAATCGCCCTCGGCATCGAG</t>
  </si>
  <si>
    <t>GCGCTGCCAGCCACGATAGC</t>
  </si>
  <si>
    <t>TAGTGCGCTGCCAGCCACGATAGC</t>
  </si>
  <si>
    <t>AAACGCTATCGTGGCTGGCAGCGC</t>
  </si>
  <si>
    <t>TTCCTGCACGGAAGGCACGC</t>
  </si>
  <si>
    <t>TAGTTTCCTGCACGGAAGGCACGC</t>
  </si>
  <si>
    <t>AAACGCGTGCCTTCCGTGCAGGAA</t>
  </si>
  <si>
    <t>PLES_19461</t>
  </si>
  <si>
    <t>trpF</t>
  </si>
  <si>
    <t>CAGATCTTGATGCGAACGGC</t>
  </si>
  <si>
    <t>TAGTCAGATCTTGATGCGAACGGC</t>
  </si>
  <si>
    <t>AAACGCCGTTCGCATCAAGATCTG</t>
  </si>
  <si>
    <t>GGCCAGGGCGTCCTCGACTC</t>
  </si>
  <si>
    <t>TAGTGGCCAGGGCGTCCTCGACTC</t>
  </si>
  <si>
    <t>AAACGAGTCGAGGACGCCCTGGCC</t>
  </si>
  <si>
    <t>ATCGGCGCCCGCCGCGGCAG</t>
  </si>
  <si>
    <t>TAGTATCGGCGCCCGCCGCGGCAG</t>
  </si>
  <si>
    <t>AAACCTGCCGCGGCGGGCGCCGAT</t>
  </si>
  <si>
    <t>CGCATAGAACACCAGGCCGA</t>
  </si>
  <si>
    <t>TAGTCGCATAGAACACCAGGCCGA</t>
  </si>
  <si>
    <t>AAACTCGGCCTGGTGTTCTATGCG</t>
  </si>
  <si>
    <t>PLES_19471</t>
  </si>
  <si>
    <t>ACACGCTAGTGGACGGCGGC</t>
  </si>
  <si>
    <t>TAGTACACGCTAGTGGACGGCGGC</t>
  </si>
  <si>
    <t>AAACGCCGCCGTCCACTAGCGTGT</t>
  </si>
  <si>
    <t>GCCGGGCGTTGTCGCGGAAA</t>
  </si>
  <si>
    <t>TAGTGCCGGGCGTTGTCGCGGAAA</t>
  </si>
  <si>
    <t>AAACTTTCCGCGACAACGCCCGGC</t>
  </si>
  <si>
    <t>ATATCTGGCCTCCCTATCGG</t>
  </si>
  <si>
    <t>TAGTATATCTGGCCTCCCTATCGG</t>
  </si>
  <si>
    <t>AAACCCGATAGGGAGGCCAGATAT</t>
  </si>
  <si>
    <t>CCTGGGCGATACCCGGCGAG</t>
  </si>
  <si>
    <t>TAGTCCTGGGCGATACCCGGCGAG</t>
  </si>
  <si>
    <t>AAACCTCGCCGGGTATCGCCCAGG</t>
  </si>
  <si>
    <t>PLES_19481</t>
  </si>
  <si>
    <t>accD</t>
  </si>
  <si>
    <t>ACTCGGAACGCATGATGGAA</t>
  </si>
  <si>
    <t>TAGTACTCGGAACGCATGATGGAA</t>
  </si>
  <si>
    <t>AAACTTCCATCATGCGTTCCGAGT</t>
  </si>
  <si>
    <t>TTCCGGTACCGAACTCTTCT</t>
  </si>
  <si>
    <t>TAGTTTCCGGTACCGAACTCTTCT</t>
  </si>
  <si>
    <t>AAACAGAAGAGTTCGGTACCGGAA</t>
  </si>
  <si>
    <t>AGGACGGGCATTTGTGCCAC</t>
  </si>
  <si>
    <t>TAGTAGGACGGGCATTTGTGCCAC</t>
  </si>
  <si>
    <t>AAACGTGGCACAAATGCCCGTCCT</t>
  </si>
  <si>
    <t>ACGGTACAGCACGGCTTCGC</t>
  </si>
  <si>
    <t>TAGTACGGTACAGCACGGCTTCGC</t>
  </si>
  <si>
    <t>AAACGCGAAGCCGTGCTGTACCGT</t>
  </si>
  <si>
    <t>PLES_19491</t>
  </si>
  <si>
    <t>folC</t>
  </si>
  <si>
    <t>CCAATCGGCCAGGGAACGCT</t>
  </si>
  <si>
    <t>TAGTCCAATCGGCCAGGGAACGCT</t>
  </si>
  <si>
    <t>AAACAGCGTTCCCTGGCCGATTGG</t>
  </si>
  <si>
    <t>CCATGTCGATGGCCGTCGGA</t>
  </si>
  <si>
    <t>TAGTCCATGTCGATGGCCGTCGGA</t>
  </si>
  <si>
    <t>AAACTCCGACGGCCATCGACATGG</t>
  </si>
  <si>
    <t>CTACCTCGCGGGAACGCTCC</t>
  </si>
  <si>
    <t>TAGTCTACCTCGCGGGAACGCTCC</t>
  </si>
  <si>
    <t>AAACGGAGCGTTCCCGCGAGGTAG</t>
  </si>
  <si>
    <t>ACGGTGACCACGCGTTTCGC</t>
  </si>
  <si>
    <t>TAGTACGGTGACCACGCGTTTCGC</t>
  </si>
  <si>
    <t>AAACGCGAAACGCGTGGTCACCGT</t>
  </si>
  <si>
    <t>PLES_19501</t>
  </si>
  <si>
    <t>CTTCAGCCCTCTTTCCAGCA</t>
  </si>
  <si>
    <t>TAGTCTTCAGCCCTCTTTCCAGCA</t>
  </si>
  <si>
    <t>AAACTGCTGGAAAGAGGGCTGAAG</t>
  </si>
  <si>
    <t>CGCGGGTGAACAGCATCGGC</t>
  </si>
  <si>
    <t>TAGTCGCGGGTGAACAGCATCGGC</t>
  </si>
  <si>
    <t>AAACGCCGATGCTGTTCACCCGCG</t>
  </si>
  <si>
    <t>ATGGCCGGCGATTGCGGGCG</t>
  </si>
  <si>
    <t>TAGTATGGCCGGCGATTGCGGGCG</t>
  </si>
  <si>
    <t>AAACCGCCCGCAATCGCCGGCCAT</t>
  </si>
  <si>
    <t>GTCGGCTGCACCTCGACACT</t>
  </si>
  <si>
    <t>TAGTGTCGGCTGCACCTCGACACT</t>
  </si>
  <si>
    <t>AAACAGTGTCGAGGTGCAGCCGAC</t>
  </si>
  <si>
    <t>PLES_19511</t>
  </si>
  <si>
    <t>cvpA</t>
  </si>
  <si>
    <t>GACCATCGTCCAATCGACCC</t>
  </si>
  <si>
    <t>TAGTGACCATCGTCCAATCGACCC</t>
  </si>
  <si>
    <t>AAACGGGTCGATTGGACGATGGTC</t>
  </si>
  <si>
    <t>CAGGCTGGAAACGACGATGA</t>
  </si>
  <si>
    <t>TAGTCAGGCTGGAAACGACGATGA</t>
  </si>
  <si>
    <t>AAACTCATCGTCGTTTCCAGCCTG</t>
  </si>
  <si>
    <t>TATCCAGGTAAGCAGGGACA</t>
  </si>
  <si>
    <t>TAGTTATCCAGGTAAGCAGGGACA</t>
  </si>
  <si>
    <t>AAACTGTCCCTGCTTACCTGGATA</t>
  </si>
  <si>
    <t>GGGTCTGGATGTACTCGCCC</t>
  </si>
  <si>
    <t>TAGTGGGTCTGGATGTACTCGCCC</t>
  </si>
  <si>
    <t>AAACGGGCGAGTACATCCAGACCC</t>
  </si>
  <si>
    <t>PLES_19521</t>
  </si>
  <si>
    <t>purF</t>
  </si>
  <si>
    <t>CTGGCCGCGATGTTGGAGGA</t>
  </si>
  <si>
    <t>TAGTCTGGCCGCGATGTTGGAGGA</t>
  </si>
  <si>
    <t>AAACTCCTCCAACATCGCGGCCAG</t>
  </si>
  <si>
    <t>GTCATGGCAGGTGACGATAC</t>
  </si>
  <si>
    <t>TAGTGTCATGGCAGGTGACGATAC</t>
  </si>
  <si>
    <t>AAACGTATCGTCACCTGCCATGAC</t>
  </si>
  <si>
    <t>TGCCGATCAGGCGCTGCATG</t>
  </si>
  <si>
    <t>TAGTTGCCGATCAGGCGCTGCATG</t>
  </si>
  <si>
    <t>AAACCATGCAGCGCCTGATCGGCA</t>
  </si>
  <si>
    <t>CGGCGGTCGGGTAACGCACA</t>
  </si>
  <si>
    <t>TAGTCGGCGGTCGGGTAACGCACA</t>
  </si>
  <si>
    <t>AAACTGTGCGTTACCCGACCGCCG</t>
  </si>
  <si>
    <t>PLES_19531</t>
  </si>
  <si>
    <t>metZ</t>
  </si>
  <si>
    <t>CAGGTCGCTGTCGAGACGCC</t>
  </si>
  <si>
    <t>TAGTCAGGTCGCTGTCGAGACGCC</t>
  </si>
  <si>
    <t>AAACGGCGTCTCGACAGCGACCTG</t>
  </si>
  <si>
    <t>GCGAACCGCCAGGGTGTCGA</t>
  </si>
  <si>
    <t>TAGTGCGAACCGCCAGGGTGTCGA</t>
  </si>
  <si>
    <t>AAACTCGACACCCTGGCGGTTCGC</t>
  </si>
  <si>
    <t>CTCCGGCGTCCGCCGTTGCC</t>
  </si>
  <si>
    <t>TAGTCTCCGGCGTCCGCCGTTGCC</t>
  </si>
  <si>
    <t>AAACGGCAACGGCGGACGCCGGAG</t>
  </si>
  <si>
    <t>GCGGAAGACGTAGCTGGAAG</t>
  </si>
  <si>
    <t>TAGTGCGGAAGACGTAGCTGGAAG</t>
  </si>
  <si>
    <t>AAACCTTCCAGCTACGTCTTCCGC</t>
  </si>
  <si>
    <t>PLES_19541</t>
  </si>
  <si>
    <t>TTGCCGTTGCCTCGCAGGTT</t>
  </si>
  <si>
    <t>TAGTTTGCCGTTGCCTCGCAGGTT</t>
  </si>
  <si>
    <t>AAACAACCTGCGAGGCAACGGCAA</t>
  </si>
  <si>
    <t>CCCGGGCCGCCCCGGTGACC</t>
  </si>
  <si>
    <t>TAGTCCCGGGCCGCCCCGGTGACC</t>
  </si>
  <si>
    <t>AAACGGTCACCGGGGCGGCCCGGG</t>
  </si>
  <si>
    <t>TCAGCCAGGCACTGATGCCC</t>
  </si>
  <si>
    <t>TAGTTCAGCCAGGCACTGATGCCC</t>
  </si>
  <si>
    <t>AAACGGGCATCAGTGCCTGGCTGA</t>
  </si>
  <si>
    <t>AAGCACTACCTGCCAGCCCT</t>
  </si>
  <si>
    <t>TAGTAAGCACTACCTGCCAGCCCT</t>
  </si>
  <si>
    <t>AAACAGGGCTGGCAGGTAGTGCTT</t>
  </si>
  <si>
    <t>PLES_19551</t>
  </si>
  <si>
    <t>xcpQ</t>
  </si>
  <si>
    <t>CGGAGCAAAGGCTGGGACAT</t>
  </si>
  <si>
    <t>TAGTCGGAGCAAAGGCTGGGACAT</t>
  </si>
  <si>
    <t>AAACATGTCCCAGCCTTTGCTCCG</t>
  </si>
  <si>
    <t>TGGAAGGGGCAAACAGGGCG</t>
  </si>
  <si>
    <t>TAGTTGGAAGGGGCAAACAGGGCG</t>
  </si>
  <si>
    <t>AAACCGCCCTGTTTGCCCCTTCCA</t>
  </si>
  <si>
    <t>GGCGGGAACGTACGAACGAC</t>
  </si>
  <si>
    <t>TAGTGGCGGGAACGTACGAACGAC</t>
  </si>
  <si>
    <t>AAACGTCGTTCGTACGTTCCCGCC</t>
  </si>
  <si>
    <t>GAGGGCCAGGCTGAGAAGGA</t>
  </si>
  <si>
    <t>TAGTGAGGGCCAGGCTGAGAAGGA</t>
  </si>
  <si>
    <t>AAACTCCTTCTCAGCCTGGCCCTC</t>
  </si>
  <si>
    <t>PLES_19561</t>
  </si>
  <si>
    <t>xcpP</t>
  </si>
  <si>
    <t>TTATGTCTGAAGATCGCCGA</t>
  </si>
  <si>
    <t>TAGTTTATGTCTGAAGATCGCCGA</t>
  </si>
  <si>
    <t>AAACTCGGCGATCTTCAGACATAA</t>
  </si>
  <si>
    <t>GAAAGGCAATACATCACTCC</t>
  </si>
  <si>
    <t>TAGTGAAAGGCAATACATCACTCC</t>
  </si>
  <si>
    <t>AAACGGAGTGATGTATTGCCTTTC</t>
  </si>
  <si>
    <t>CAGCCAGCGGGAAGAGGCGC</t>
  </si>
  <si>
    <t>TAGTCAGCCAGCGGGAAGAGGCGC</t>
  </si>
  <si>
    <t>AAACGCGCCTCTTCCCGCTGGCTG</t>
  </si>
  <si>
    <t>GGGCAACAGCCAGAAGGGCC</t>
  </si>
  <si>
    <t>TAGTGGGCAACAGCCAGAAGGGCC</t>
  </si>
  <si>
    <t>AAACGGCCCTTCTGGCTGTTGCCC</t>
  </si>
  <si>
    <t>PLES_19571</t>
  </si>
  <si>
    <t>xcpR</t>
  </si>
  <si>
    <t>GGGTAATGGGGCTGTCATCA</t>
  </si>
  <si>
    <t>TAGTGGGTAATGGGGCTGTCATCA</t>
  </si>
  <si>
    <t>AAACTGATGACAGCCCCATTACCC</t>
  </si>
  <si>
    <t>GCGGCCGGCGCGGCGATGTC</t>
  </si>
  <si>
    <t>TAGTGCGGCCGGCGCGGCGATGTC</t>
  </si>
  <si>
    <t>AAACGACATCGCCGCGCCGGCCGC</t>
  </si>
  <si>
    <t>AAGCTGAACGGCAGACGCCG</t>
  </si>
  <si>
    <t>TAGTAAGCTGAACGGCAGACGCCG</t>
  </si>
  <si>
    <t>AAACCGGCGTCTGCCGTTCAGCTT</t>
  </si>
  <si>
    <t>CCTCCAGGCACAGGAACAGC</t>
  </si>
  <si>
    <t>TAGTCCTCCAGGCACAGGAACAGC</t>
  </si>
  <si>
    <t>AAACGCTGTTCCTGTGCCTGGAGG</t>
  </si>
  <si>
    <t>PLES_19581</t>
  </si>
  <si>
    <t>xcpS</t>
  </si>
  <si>
    <t>GAGGGCGAGGTATTCGAAGG</t>
  </si>
  <si>
    <t>TAGTGAGGGCGAGGTATTCGAAGG</t>
  </si>
  <si>
    <t>AAACCCTTCGAATACCTCGCCCTC</t>
  </si>
  <si>
    <t>CCCTTCTGCTGGCGACCGCT</t>
  </si>
  <si>
    <t>TAGTCCCTTCTGCTGGCGACCGCT</t>
  </si>
  <si>
    <t>AAACAGCGGTCGCCAGCAGAAGGG</t>
  </si>
  <si>
    <t>ATTGGCGCTCGCGCAGCAAC</t>
  </si>
  <si>
    <t>TAGTATTGGCGCTCGCGCAGCAAC</t>
  </si>
  <si>
    <t>AAACGTTGCTGCGCGAGCGCCAAT</t>
  </si>
  <si>
    <t>CGGGTGGGCTTCACGTCGAG</t>
  </si>
  <si>
    <t>TAGTCGGGTGGGCTTCACGTCGAG</t>
  </si>
  <si>
    <t>AAACCTCGACGTGAAGCCCACCCG</t>
  </si>
  <si>
    <t>PLES_19591</t>
  </si>
  <si>
    <t>xcpT</t>
  </si>
  <si>
    <t>GTTGGCGACGCTGCAATGGG</t>
  </si>
  <si>
    <t>TAGTGTTGGCGACGCTGCAATGGG</t>
  </si>
  <si>
    <t>AAACCCCATTGCAGCGTCGCCAAC</t>
  </si>
  <si>
    <t>TCATCACCTGCGGCACCACC</t>
  </si>
  <si>
    <t>TAGTTCATCACCTGCGGCACCACC</t>
  </si>
  <si>
    <t>AAACGGTGGTGCCGCAGGTGATGA</t>
  </si>
  <si>
    <t>TGACCTTGGCCTGGTCGGGA</t>
  </si>
  <si>
    <t>TAGTTGACCTTGGCCTGGTCGGGA</t>
  </si>
  <si>
    <t>AAACTCCCGACCAGGCCAAGGTCA</t>
  </si>
  <si>
    <t>CATGTCCAGCGCGGCAGCGA</t>
  </si>
  <si>
    <t>TAGTCATGTCCAGCGCGGCAGCGA</t>
  </si>
  <si>
    <t>AAACTCGCTGCCGCGCTGGACATG</t>
  </si>
  <si>
    <t>PLES_19601</t>
  </si>
  <si>
    <t>xcpU</t>
  </si>
  <si>
    <t>CACCACCATCAGCTCGATGA</t>
  </si>
  <si>
    <t>TAGTCACCACCATCAGCTCGATGA</t>
  </si>
  <si>
    <t>AAACTCATCGAGCTGATGGTGGTG</t>
  </si>
  <si>
    <t>AGCCGGTGCTGAGCACCGCC</t>
  </si>
  <si>
    <t>TAGTAGCCGGTGCTGAGCACCGCC</t>
  </si>
  <si>
    <t>AAACGGCGGTGCTCAGCACCGGCT</t>
  </si>
  <si>
    <t>CTCGCTGTCCAGCTCCCGCG</t>
  </si>
  <si>
    <t>TAGTCTCGCTGTCCAGCTCCCGCG</t>
  </si>
  <si>
    <t>AAACCGCGGGAGCTGGACAGCGAG</t>
  </si>
  <si>
    <t>GATCAGCCCGGCGAGCCGCT</t>
  </si>
  <si>
    <t>TAGTGATCAGCCCGGCGAGCCGCT</t>
  </si>
  <si>
    <t>AAACAGCGGCTCGCCGGGCTGATC</t>
  </si>
  <si>
    <t>PLES_19611</t>
  </si>
  <si>
    <t>xcpV</t>
  </si>
  <si>
    <t>GGCCACCAGCACTTCCAGCA</t>
  </si>
  <si>
    <t>TAGTGGCCACCAGCACTTCCAGCA</t>
  </si>
  <si>
    <t>AAACTGCTGGAAGTGCTGGTGGCC</t>
  </si>
  <si>
    <t>GACCATGGCGAAGATCGCCA</t>
  </si>
  <si>
    <t>TAGTGACCATGGCGAAGATCGCCA</t>
  </si>
  <si>
    <t>AAACTGGCGATCTTCGCCATGGTC</t>
  </si>
  <si>
    <t>CGCGCTGGCACTGAGCACGC</t>
  </si>
  <si>
    <t>TAGTCGCGCTGGCACTGAGCACGC</t>
  </si>
  <si>
    <t>AAACGCGTGCTCAGTGCCAGCGCG</t>
  </si>
  <si>
    <t>GGTCTTGTCTTCCAGCCGCG</t>
  </si>
  <si>
    <t>TAGTGGTCTTGTCTTCCAGCCGCG</t>
  </si>
  <si>
    <t>AAACCGCGGCTGGAAGACAAGACC</t>
  </si>
  <si>
    <t>PLES_19621</t>
  </si>
  <si>
    <t>xcpW</t>
  </si>
  <si>
    <t>TGGCGATCAGCAGCTCGAGC</t>
  </si>
  <si>
    <t>TAGTTGGCGATCAGCAGCTCGAGC</t>
  </si>
  <si>
    <t>AAACGCTCGAGCTGCTGATCGCCA</t>
  </si>
  <si>
    <t>CAGCAGGGCGAAGATGGCGA</t>
  </si>
  <si>
    <t>TAGTCAGCAGGGCGAAGATGGCGA</t>
  </si>
  <si>
    <t>AAACTCGCCATCTTCGCCCTGCTG</t>
  </si>
  <si>
    <t>GAACATGCGGTAGGTGGCCA</t>
  </si>
  <si>
    <t>TAGTGAACATGCGGTAGGTGGCCA</t>
  </si>
  <si>
    <t>AAACTGGCCACCTACCGCATGTTC</t>
  </si>
  <si>
    <t>CTGCACGCGAGTCGCCTGGT</t>
  </si>
  <si>
    <t>TAGTCTGCACGCGAGTCGCCTGGT</t>
  </si>
  <si>
    <t>AAACACCAGGCGACTCGCGTGCAG</t>
  </si>
  <si>
    <t>PLES_19631</t>
  </si>
  <si>
    <t>xcpX</t>
  </si>
  <si>
    <t>GATCAGCCCGGCGCAGACGA</t>
  </si>
  <si>
    <t>TAGTGATCAGCCCGGCGCAGACGA</t>
  </si>
  <si>
    <t>AAACTCGTCTGCGCCGGGCTGATC</t>
  </si>
  <si>
    <t>TGCGTATCGCCAACTGCTGG</t>
  </si>
  <si>
    <t>TAGTTGCGTATCGCCAACTGCTGG</t>
  </si>
  <si>
    <t>AAACCCAGCAGTTGGCGATACGCA</t>
  </si>
  <si>
    <t>CTGGCGCACATGCAACTGGT</t>
  </si>
  <si>
    <t>TAGTCTGGCGCACATGCAACTGGT</t>
  </si>
  <si>
    <t>AAACACCAGTTGCATGTGCGCCAG</t>
  </si>
  <si>
    <t>GGCGCAGCACCGCTTCCGCC</t>
  </si>
  <si>
    <t>TAGTGGCGCAGCACCGCTTCCGCC</t>
  </si>
  <si>
    <t>AAACGGCGGAAGCGGTGCTGCGCC</t>
  </si>
  <si>
    <t>PLES_19641</t>
  </si>
  <si>
    <t>xcpY</t>
  </si>
  <si>
    <t>TCGGCCCCCGCCGTGCTGGC</t>
  </si>
  <si>
    <t>TAGTTCGGCCCCCGCCGTGCTGGC</t>
  </si>
  <si>
    <t>AAACGCCAGCACGGCGGGGGCCGA</t>
  </si>
  <si>
    <t>ACGGATTTCCGCCAGCGCCT</t>
  </si>
  <si>
    <t>TAGTACGGATTTCCGCCAGCGCCT</t>
  </si>
  <si>
    <t>AAACAGGCGCTGGCGGAAATCCGT</t>
  </si>
  <si>
    <t>ACCGGCAGGTACAGCCGCCA</t>
  </si>
  <si>
    <t>TAGTACCGGCAGGTACAGCCGCCA</t>
  </si>
  <si>
    <t>AAACTGGCGGCTGTACCTGCCGGT</t>
  </si>
  <si>
    <t>AGGCAGGTTCACCGCGCAGG</t>
  </si>
  <si>
    <t>TAGTAGGCAGGTTCACCGCGCAGG</t>
  </si>
  <si>
    <t>AAACCCTGCGCGGTGAACCTGCCT</t>
  </si>
  <si>
    <t>PLES_19651</t>
  </si>
  <si>
    <t>xcpZ</t>
  </si>
  <si>
    <t>CCTGGGCCCTGAGGCGCTCG</t>
  </si>
  <si>
    <t>TAGTCCTGGGCCCTGAGGCGCTCG</t>
  </si>
  <si>
    <t>AAACCGAGCGCCTCAGGGCCCAGG</t>
  </si>
  <si>
    <t>CCAGCGGATCGCCAGCTGCG</t>
  </si>
  <si>
    <t>TAGTCCAGCGGATCGCCAGCTGCG</t>
  </si>
  <si>
    <t>AAACCGCAGCTGGCGATCCGCTGG</t>
  </si>
  <si>
    <t>AGCGCCAGGCGGTCCCGCGC</t>
  </si>
  <si>
    <t>TAGTAGCGCCAGGCGGTCCCGCGC</t>
  </si>
  <si>
    <t>AAACGCGCGGGACCGCCTGGCGCT</t>
  </si>
  <si>
    <t>CCAGGTAGAGCATCACCAGC</t>
  </si>
  <si>
    <t>TAGTCCAGGTAGAGCATCACCAGC</t>
  </si>
  <si>
    <t>AAACGCTGGTGATGCTCTACCTGG</t>
  </si>
  <si>
    <t>PLES_19661</t>
  </si>
  <si>
    <t>AGGTCGCCGAGGCGAACCCG</t>
  </si>
  <si>
    <t>TAGTAGGTCGCCGAGGCGAACCCG</t>
  </si>
  <si>
    <t>AAACCGGGTTCGCCTCGGCGACCT</t>
  </si>
  <si>
    <t>CCTGGACGAAGCCGACCGAG</t>
  </si>
  <si>
    <t>TAGTCCTGGACGAAGCCGACCGAG</t>
  </si>
  <si>
    <t>AAACCTCGGTCGGCTTCGTCCAGG</t>
  </si>
  <si>
    <t>CTCGACGCCGGCGGCGAGCA</t>
  </si>
  <si>
    <t>TAGTCTCGACGCCGGCGGCGAGCA</t>
  </si>
  <si>
    <t>AAACTGCTCGCCGCCGGCGTCGAG</t>
  </si>
  <si>
    <t>TACTGCTCGAGCAGTGGTGC</t>
  </si>
  <si>
    <t>TAGTTACTGCTCGAGCAGTGGTGC</t>
  </si>
  <si>
    <t>AAACGCACCACTGCTCGAGCAGTA</t>
  </si>
  <si>
    <t>PLES_19671</t>
  </si>
  <si>
    <t>CGAAGAGGGTGATGAGGATC</t>
  </si>
  <si>
    <t>TAGTCGAAGAGGGTGATGAGGATC</t>
  </si>
  <si>
    <t>AAACGATCCTCATCACCCTCTTCG</t>
  </si>
  <si>
    <t>TTCGGCCCAGCCGGCGTAGG</t>
  </si>
  <si>
    <t>TAGTTTCGGCCCAGCCGGCGTAGG</t>
  </si>
  <si>
    <t>AAACCCTACGCCGGCTGGGCCGAA</t>
  </si>
  <si>
    <t>ACAGGTAGTGGCCTACCGGG</t>
  </si>
  <si>
    <t>TAGTACAGGTAGTGGCCTACCGGG</t>
  </si>
  <si>
    <t>AAACCCCGGTAGGCCACTACCTGT</t>
  </si>
  <si>
    <t>GGCCCTGGACCACGCTGACC</t>
  </si>
  <si>
    <t>TAGTGGCCCTGGACCACGCTGACC</t>
  </si>
  <si>
    <t>AAACGGTCAGCGTGGTCCAGGGCC</t>
  </si>
  <si>
    <t>PLES_19681</t>
  </si>
  <si>
    <t>fadH1</t>
  </si>
  <si>
    <t>GTGCGGATAGGGAACGGCGG</t>
  </si>
  <si>
    <t>TAGTGTGCGGATAGGGAACGGCGG</t>
  </si>
  <si>
    <t>AAACCCGCCGTTCCCTATCCGCAC</t>
  </si>
  <si>
    <t>CGAGGTCCAACGGGGCGAGC</t>
  </si>
  <si>
    <t>TAGTCGAGGTCCAACGGGGCGAGC</t>
  </si>
  <si>
    <t>AAACGCTCGCCCCGTTGGACCTCG</t>
  </si>
  <si>
    <t>CAGGGTGCGGTTGCGCAGGG</t>
  </si>
  <si>
    <t>TAGTCAGGGTGCGGTTGCGCAGGG</t>
  </si>
  <si>
    <t>AAACCCCTGCGCAACCGCACCCTG</t>
  </si>
  <si>
    <t>CTCTTCCAGGCCAGTGTGCA</t>
  </si>
  <si>
    <t>TAGTCTCTTCCAGGCCAGTGTGCA</t>
  </si>
  <si>
    <t>AAACTGCACACTGGCCTGGAAGAG</t>
  </si>
  <si>
    <t>PLES_19691</t>
  </si>
  <si>
    <t>CCCTCGAACGCCTGGCGAGG</t>
  </si>
  <si>
    <t>TAGTCCCTCGAACGCCTGGCGAGG</t>
  </si>
  <si>
    <t>AAACCCTCGCCAGGCGTTCGAGGG</t>
  </si>
  <si>
    <t>AGCACGGCCTCCGCCATCTG</t>
  </si>
  <si>
    <t>TAGTAGCACGGCCTCCGCCATCTG</t>
  </si>
  <si>
    <t>AAACCAGATGGCGGAGGCCGTGCT</t>
  </si>
  <si>
    <t>TCGAGCAGCGCCTCGAACTC</t>
  </si>
  <si>
    <t>TAGTTCGAGCAGCGCCTCGAACTC</t>
  </si>
  <si>
    <t>AAACGAGTTCGAGGCGCTGCTCGA</t>
  </si>
  <si>
    <t>CGTATTCCGGCATGCGCACC</t>
  </si>
  <si>
    <t>TAGTCGTATTCCGGCATGCGCACC</t>
  </si>
  <si>
    <t>AAACGGTGCGCATGCCGGAATACG</t>
  </si>
  <si>
    <t>PLES_19701</t>
  </si>
  <si>
    <t>TCGAGTTCGAGACGCTGCAA</t>
  </si>
  <si>
    <t>TAGTTCGAGTTCGAGACGCTGCAA</t>
  </si>
  <si>
    <t>AAACTTGCAGCGTCTCGAACTCGA</t>
  </si>
  <si>
    <t>CAGCAGCGCCAGTTCGACCC</t>
  </si>
  <si>
    <t>TAGTCAGCAGCGCCAGTTCGACCC</t>
  </si>
  <si>
    <t>AAACGGGTCGAACTGGCGCTGCTG</t>
  </si>
  <si>
    <t>CGGAGATCAGCGGATCGGCC</t>
  </si>
  <si>
    <t>TAGTCGGAGATCAGCGGATCGGCC</t>
  </si>
  <si>
    <t>AAACGGCCGATCCGCTGATCTCCG</t>
  </si>
  <si>
    <t>GAGCTTGAACCCCTTGTTGC</t>
  </si>
  <si>
    <t>TAGTGAGCTTGAACCCCTTGTTGC</t>
  </si>
  <si>
    <t>AAACGCAACAAGGGGTTCAAGCTC</t>
  </si>
  <si>
    <t>PLES_19711</t>
  </si>
  <si>
    <t>GCGCAATTCGTCGAGCAGTT</t>
  </si>
  <si>
    <t>TAGTGCGCAATTCGTCGAGCAGTT</t>
  </si>
  <si>
    <t>AAACAACTGCTCGACGAATTGCGC</t>
  </si>
  <si>
    <t>CCAGGTCGCGGACGGCCGGG</t>
  </si>
  <si>
    <t>TAGTCCAGGTCGCGGACGGCCGGG</t>
  </si>
  <si>
    <t>AAACCCCGGCCGTCCGCGACCTGG</t>
  </si>
  <si>
    <t>CGGCGGGGCGAGCAGGGTCC</t>
  </si>
  <si>
    <t>TAGTCGGCGGGGCGAGCAGGGTCC</t>
  </si>
  <si>
    <t>AAACGGACCCTGCTCGCCCCGCCG</t>
  </si>
  <si>
    <t>TCCGGGGTCCGGCGCAGCAA</t>
  </si>
  <si>
    <t>TAGTTCCGGGGTCCGGCGCAGCAA</t>
  </si>
  <si>
    <t>AAACTTGCTGCGCCGGACCCCGGA</t>
  </si>
  <si>
    <t>PLES_19721</t>
  </si>
  <si>
    <t>ATGATGCCGATATTGCGAAA</t>
  </si>
  <si>
    <t>TAGTATGATGCCGATATTGCGAAA</t>
  </si>
  <si>
    <t>AAACTTTCGCAATATCGGCATCAT</t>
  </si>
  <si>
    <t>GCACCTGGGTGCTGCCGAGG</t>
  </si>
  <si>
    <t>TAGTGCACCTGGGTGCTGCCGAGG</t>
  </si>
  <si>
    <t>AAACCCTCGGCAGCACCCAGGTGC</t>
  </si>
  <si>
    <t>GAATTTCTTCAGCCGGCGAA</t>
  </si>
  <si>
    <t>TAGTGAATTTCTTCAGCCGGCGAA</t>
  </si>
  <si>
    <t>AAACTTCGCCGGCTGAAGAAATTC</t>
  </si>
  <si>
    <t>CATGCAGGTGGCGATCGATC</t>
  </si>
  <si>
    <t>TAGTCATGCAGGTGGCGATCGATC</t>
  </si>
  <si>
    <t>AAACGATCGATCGCCACCTGCATG</t>
  </si>
  <si>
    <t>PLES_19731</t>
  </si>
  <si>
    <t>TCAGGTCGTAGCCACGTCCG</t>
  </si>
  <si>
    <t>TAGTTCAGGTCGTAGCCACGTCCG</t>
  </si>
  <si>
    <t>AAACCGGACGTGGCTACGACCTGA</t>
  </si>
  <si>
    <t>CCAGGGTATGCGCGCAGCCG</t>
  </si>
  <si>
    <t>TAGTCCAGGGTATGCGCGCAGCCG</t>
  </si>
  <si>
    <t>AAACCGGCTGCGCGCATACCCTGG</t>
  </si>
  <si>
    <t>AGCCGAGCAGGTCGAGGAGG</t>
  </si>
  <si>
    <t>TAGTAGCCGAGCAGGTCGAGGAGG</t>
  </si>
  <si>
    <t>AAACCCTCCTCGACCTGCTCGGCT</t>
  </si>
  <si>
    <t>GGCGCCAGACGCCGCCCTGC</t>
  </si>
  <si>
    <t>TAGTGGCGCCAGACGCCGCCCTGC</t>
  </si>
  <si>
    <t>AAACGCAGGGCGGCGTCTGGCGCC</t>
  </si>
  <si>
    <t>PLES_19741</t>
  </si>
  <si>
    <t>CGACCGACAGGGGAAACTTC</t>
  </si>
  <si>
    <t>TAGTCGACCGACAGGGGAAACTTC</t>
  </si>
  <si>
    <t>AAACGAAGTTTCCCCTGTCGGTCG</t>
  </si>
  <si>
    <t>GATTCCTCGCTGACCCGGTG</t>
  </si>
  <si>
    <t>TAGTGATTCCTCGCTGACCCGGTG</t>
  </si>
  <si>
    <t>AAACCACCGGGTCAGCGAGGAATC</t>
  </si>
  <si>
    <t>CACCCAGAGGACCTGCTGGC</t>
  </si>
  <si>
    <t>TAGTCACCCAGAGGACCTGCTGGC</t>
  </si>
  <si>
    <t>AAACGCCAGCAGGTCCTCTGGGTG</t>
  </si>
  <si>
    <t>CTGCTCGGCGAGCCGCTCGT</t>
  </si>
  <si>
    <t>TAGTCTGCTCGGCGAGCCGCTCGT</t>
  </si>
  <si>
    <t>AAACACGAGCGGCTCGCCGAGCAG</t>
  </si>
  <si>
    <t>PLES_19751</t>
  </si>
  <si>
    <t>CGCTTGGTTGAAGGACGACA</t>
  </si>
  <si>
    <t>TAGTCGCTTGGTTGAAGGACGACA</t>
  </si>
  <si>
    <t>AAACTGTCGTCCTTCAACCAAGCG</t>
  </si>
  <si>
    <t>TTGAGGTTCTGGTAGATCTC</t>
  </si>
  <si>
    <t>TAGTTTGAGGTTCTGGTAGATCTC</t>
  </si>
  <si>
    <t>AAACGAGATCTACCAGAACCTCAA</t>
  </si>
  <si>
    <t>CGGCCACTTGCCGATCTCGA</t>
  </si>
  <si>
    <t>TAGTCGGCCACTTGCCGATCTCGA</t>
  </si>
  <si>
    <t>AAACTCGAGATCGGCAAGTGGCCG</t>
  </si>
  <si>
    <t>TGGGTCAGCTTGCGGCCGTC</t>
  </si>
  <si>
    <t>TAGTTGGGTCAGCTTGCGGCCGTC</t>
  </si>
  <si>
    <t>AAACGACGGCCGCAAGCTGACCCA</t>
  </si>
  <si>
    <t>PLES_19761</t>
  </si>
  <si>
    <t>GCACGGGAGCATTGCTTTCC</t>
  </si>
  <si>
    <t>TAGTGCACGGGAGCATTGCTTTCC</t>
  </si>
  <si>
    <t>AAACGGAAAGCAATGCTCCCGTGC</t>
  </si>
  <si>
    <t>GCGGGTTCACCGCGACTTCG</t>
  </si>
  <si>
    <t>TAGTGCGGGTTCACCGCGACTTCG</t>
  </si>
  <si>
    <t>AAACCGAAGTCGCGGTGAACCCGC</t>
  </si>
  <si>
    <t>GGTACTCCAGGCGCAGCGAC</t>
  </si>
  <si>
    <t>TAGTGGTACTCCAGGCGCAGCGAC</t>
  </si>
  <si>
    <t>AAACGTCGCTGCGCCTGGAGTACC</t>
  </si>
  <si>
    <t>GGGTGCAGAAGATGCTGCCG</t>
  </si>
  <si>
    <t>TAGTGGGTGCAGAAGATGCTGCCG</t>
  </si>
  <si>
    <t>AAACCGGCAGCATCTTCTGCACCC</t>
  </si>
  <si>
    <t>PLES_19771</t>
  </si>
  <si>
    <t>pepN</t>
  </si>
  <si>
    <t>TTTCGGTTGCTCGGTGCGCA</t>
  </si>
  <si>
    <t>TAGTTTTCGGTTGCTCGGTGCGCA</t>
  </si>
  <si>
    <t>AAACTGCGCACCGAGCAACCGAAA</t>
  </si>
  <si>
    <t>GCGCCTGATAGTCCTTGAGG</t>
  </si>
  <si>
    <t>TAGTGCGCCTGATAGTCCTTGAGG</t>
  </si>
  <si>
    <t>AAACCCTCAAGGACTATCAGGCGC</t>
  </si>
  <si>
    <t>GTCTCGTCGATCAGGTAGTC</t>
  </si>
  <si>
    <t>TAGTGTCTCGTCGATCAGGTAGTC</t>
  </si>
  <si>
    <t>AAACGACTACCTGATCGACGAGAC</t>
  </si>
  <si>
    <t>GAACAGTTCGAACTTCAGGT</t>
  </si>
  <si>
    <t>TAGTGAACAGTTCGAACTTCAGGT</t>
  </si>
  <si>
    <t>AAACACCTGAAGTTCGAACTGTTC</t>
  </si>
  <si>
    <t>PLES_19781</t>
  </si>
  <si>
    <t>gbt</t>
  </si>
  <si>
    <t>GCAGCCGGGGCTGGCGGTTG</t>
  </si>
  <si>
    <t>TAGTGCAGCCGGGGCTGGCGGTTG</t>
  </si>
  <si>
    <t>AAACCAACCGCCAGCCCCGGCTGC</t>
  </si>
  <si>
    <t>AAGGCGAAGCCGGCCCGGGC</t>
  </si>
  <si>
    <t>TAGTAAGGCGAAGCCGGCCCGGGC</t>
  </si>
  <si>
    <t>AAACGCCCGGGCCGGCTTCGCCTT</t>
  </si>
  <si>
    <t>TGGGCCTGGCCGCCCAGCAG</t>
  </si>
  <si>
    <t>TAGTTGGGCCTGGCCGCCCAGCAG</t>
  </si>
  <si>
    <t>AAACCTGCTGGGCGGCCAGGCCCA</t>
  </si>
  <si>
    <t>GGAAGCTGAATTCGACGGCC</t>
  </si>
  <si>
    <t>TAGTGGAAGCTGAATTCGACGGCC</t>
  </si>
  <si>
    <t>AAACGGCCGTCGAATTCAGCTTCC</t>
  </si>
  <si>
    <t>PLES_19791</t>
  </si>
  <si>
    <t>CCAGGGAAGCGCCGATCAGC</t>
  </si>
  <si>
    <t>TAGTCCAGGGAAGCGCCGATCAGC</t>
  </si>
  <si>
    <t>AAACGCTGATCGGCGCTTCCCTGG</t>
  </si>
  <si>
    <t>TCTCCGCGCCCAGCGGGGTG</t>
  </si>
  <si>
    <t>TAGTTCTCCGCGCCCAGCGGGGTG</t>
  </si>
  <si>
    <t>AAACCACCCCGCTGGGCGCGGAGA</t>
  </si>
  <si>
    <t>CCAGGCGGGAATGCTGCCGG</t>
  </si>
  <si>
    <t>TAGTCCAGGCGGGAATGCTGCCGG</t>
  </si>
  <si>
    <t>AAACCCGGCAGCATTCCCGCCTGG</t>
  </si>
  <si>
    <t>TGGCCCGGCTTGTAGCCGGC</t>
  </si>
  <si>
    <t>TAGTTGGCCCGGCTTGTAGCCGGC</t>
  </si>
  <si>
    <t>AAACGCCGGCTACAAGCCGGGCCA</t>
  </si>
  <si>
    <t>PLES_19801</t>
  </si>
  <si>
    <t>CCACGTCATGGGCTCACGCA</t>
  </si>
  <si>
    <t>TAGTCCACGTCATGGGCTCACGCA</t>
  </si>
  <si>
    <t>AAACTGCGTGAGCCCATGACGTGG</t>
  </si>
  <si>
    <t>AAAGCGTCCGCGGATTGGCC</t>
  </si>
  <si>
    <t>TAGTAAAGCGTCCGCGGATTGGCC</t>
  </si>
  <si>
    <t>AAACGGCCAATCCGCGGACGCTTT</t>
  </si>
  <si>
    <t>GGCGATCTGGAAGGAATGGC</t>
  </si>
  <si>
    <t>TAGTGGCGATCTGGAAGGAATGGC</t>
  </si>
  <si>
    <t>AAACGCCATTCCTTCCAGATCGCC</t>
  </si>
  <si>
    <t>AACAGGGCCCTGCTGGCCAG</t>
  </si>
  <si>
    <t>TAGTAACAGGGCCCTGCTGGCCAG</t>
  </si>
  <si>
    <t>AAACCTGGCCAGCAGGGCCCTGTT</t>
  </si>
  <si>
    <t>PLES_19811</t>
  </si>
  <si>
    <t>GTTTTGCTGATGCTGGTTCA</t>
  </si>
  <si>
    <t>TAGTGTTTTGCTGATGCTGGTTCA</t>
  </si>
  <si>
    <t>AAACTGAACCAGCATCAGCAAAAC</t>
  </si>
  <si>
    <t>TGAAGATCAGGCGTTCGAGC</t>
  </si>
  <si>
    <t>TAGTTGAAGATCAGGCGTTCGAGC</t>
  </si>
  <si>
    <t>AAACGCTCGAACGCCTGATCTTCA</t>
  </si>
  <si>
    <t>AGAGGAAGATCACCACCGGC</t>
  </si>
  <si>
    <t>TAGTAGAGGAAGATCACCACCGGC</t>
  </si>
  <si>
    <t>AAACGCCGGTGGTGATCTTCCTCT</t>
  </si>
  <si>
    <t>ACAGGAAGACGCTGACCAGC</t>
  </si>
  <si>
    <t>TAGTACAGGAAGACGCTGACCAGC</t>
  </si>
  <si>
    <t>AAACGCTGGTCAGCGTCTTCCTGT</t>
  </si>
  <si>
    <t>PLES_19821</t>
  </si>
  <si>
    <t>CGACGATGGGGATCAGGCTC</t>
  </si>
  <si>
    <t>TAGTCGACGATGGGGATCAGGCTC</t>
  </si>
  <si>
    <t>AAACGAGCCTGATCCCCATCGTCG</t>
  </si>
  <si>
    <t>CAACACCCCGGCGAGGATCA</t>
  </si>
  <si>
    <t>TAGTCAACACCCCGGCGAGGATCA</t>
  </si>
  <si>
    <t>AAACTGATCCTCGCCGGGGTGTTG</t>
  </si>
  <si>
    <t>CATCATGCTGAGCAGGTAGA</t>
  </si>
  <si>
    <t>TAGTCATCATGCTGAGCAGGTAGA</t>
  </si>
  <si>
    <t>AAACTCTACCTGCTCAGCATGATG</t>
  </si>
  <si>
    <t>CGGGTCTTCCTGGTAGCGCT</t>
  </si>
  <si>
    <t>TAGTCGGGTCTTCCTGGTAGCGCT</t>
  </si>
  <si>
    <t>AAACAGCGCTACCAGGAAGACCCG</t>
  </si>
  <si>
    <t>PLES_19831</t>
  </si>
  <si>
    <t>GACGAGTACGTGGATATGCA</t>
  </si>
  <si>
    <t>TAGTGACGAGTACGTGGATATGCA</t>
  </si>
  <si>
    <t>AAACTGCATATCCACGTACTCGTC</t>
  </si>
  <si>
    <t>GAGGTAGTCGATGACGGTGC</t>
  </si>
  <si>
    <t>TAGTGAGGTAGTCGATGACGGTGC</t>
  </si>
  <si>
    <t>AAACGCACCGTCATCGACTACCTC</t>
  </si>
  <si>
    <t>GTGATCGCAGACCACCCCGG</t>
  </si>
  <si>
    <t>TAGTGTGATCGCAGACCACCCCGG</t>
  </si>
  <si>
    <t>AAACCCGGGGTGGTCTGCGATCAC</t>
  </si>
  <si>
    <t>CGTAGCGGTTGGCGCGCGCC</t>
  </si>
  <si>
    <t>TAGTCGTAGCGGTTGGCGCGCGCC</t>
  </si>
  <si>
    <t>AAACGGCGCGCGCCAACCGCTACG</t>
  </si>
  <si>
    <t>PLES_19841</t>
  </si>
  <si>
    <t>ACAGGACGAGGTACAGGGTA</t>
  </si>
  <si>
    <t>TAGTACAGGACGAGGTACAGGGTA</t>
  </si>
  <si>
    <t>AAACTACCCTGTACCTCGTCCTGT</t>
  </si>
  <si>
    <t>CGGCCGTCGCGGCGTGGCCC</t>
  </si>
  <si>
    <t>TAGTCGGCCGTCGCGGCGTGGCCC</t>
  </si>
  <si>
    <t>AAACGGGCCACGCCGCGACGGCCG</t>
  </si>
  <si>
    <t>CGTGGGCGCGGTCGGCGGTT</t>
  </si>
  <si>
    <t>TAGTCGTGGGCGCGGTCGGCGGTT</t>
  </si>
  <si>
    <t>AAACAACCGCCGACCGCGCCCACG</t>
  </si>
  <si>
    <t>CCTTCGGCCGGCTGCGTCGG</t>
  </si>
  <si>
    <t>TAGTCCTTCGGCCGGCTGCGTCGG</t>
  </si>
  <si>
    <t>AAACCCGACGCAGCCGGCCGAAGG</t>
  </si>
  <si>
    <t>PLES_19851</t>
  </si>
  <si>
    <t>GAAGCAGGCTGCAGAACAGG</t>
  </si>
  <si>
    <t>TAGTGAAGCAGGCTGCAGAACAGG</t>
  </si>
  <si>
    <t>AAACCCTGTTCTGCAGCCTGCTTC</t>
  </si>
  <si>
    <t>TGGCGTGGGCGGAGACGCAG</t>
  </si>
  <si>
    <t>TAGTTGGCGTGGGCGGAGACGCAG</t>
  </si>
  <si>
    <t>AAACCTGCGTCTCCGCCCACGCCA</t>
  </si>
  <si>
    <t>GTCGACGCTGGCGCTGAAGC</t>
  </si>
  <si>
    <t>TAGTGTCGACGCTGGCGCTGAAGC</t>
  </si>
  <si>
    <t>AAACGCTTCAGCGCCAGCGTCGAC</t>
  </si>
  <si>
    <t>GCTTTCCCCTTCGGTCAGGC</t>
  </si>
  <si>
    <t>TAGTGCTTTCCCCTTCGGTCAGGC</t>
  </si>
  <si>
    <t>AAACGCCTGACCGAAGGGGAAAGC</t>
  </si>
  <si>
    <t>PLES_19861</t>
  </si>
  <si>
    <t>GGGGCGCAGCCAGTGCGGCC</t>
  </si>
  <si>
    <t>TAGTGGGGCGCAGCCAGTGCGGCC</t>
  </si>
  <si>
    <t>AAACGGCCGCACTGGCTGCGCCCC</t>
  </si>
  <si>
    <t>GGCGCCAGCAGCAGCCAGTA</t>
  </si>
  <si>
    <t>TAGTGGCGCCAGCAGCAGCCAGTA</t>
  </si>
  <si>
    <t>AAACTACTGGCTGCTGCTGGCGCC</t>
  </si>
  <si>
    <t>CACAGCAACCAGCCAAGCAG</t>
  </si>
  <si>
    <t>TAGTCACAGCAACCAGCCAAGCAG</t>
  </si>
  <si>
    <t>AAACCTGCTTGGCTGGTTGCTGTG</t>
  </si>
  <si>
    <t>CAACAGCAACTGCCAGCGTC</t>
  </si>
  <si>
    <t>TAGTCAACAGCAACTGCCAGCGTC</t>
  </si>
  <si>
    <t>AAACGACGCTGGCAGTTGCTGTTG</t>
  </si>
  <si>
    <t>PLES_19871</t>
  </si>
  <si>
    <t>GAGGGCGAAGACCCAGGGCC</t>
  </si>
  <si>
    <t>TAGTGAGGGCGAAGACCCAGGGCC</t>
  </si>
  <si>
    <t>AAACGGCCCTGGGTCTTCGCCCTC</t>
  </si>
  <si>
    <t>GGCGCAGCAGCCAGGGCAAC</t>
  </si>
  <si>
    <t>TAGTGGCGCAGCAGCCAGGGCAAC</t>
  </si>
  <si>
    <t>AAACGTTGCCCTGGCTGCTGCGCC</t>
  </si>
  <si>
    <t>TGTCGGCGGCCGGCAGCACC</t>
  </si>
  <si>
    <t>TAGTTGTCGGCGGCCGGCAGCACC</t>
  </si>
  <si>
    <t>AAACGGTGCTGCCGGCCGCCGACA</t>
  </si>
  <si>
    <t>CGAGGCTTTCGAGTTCGTCG</t>
  </si>
  <si>
    <t>TAGTCGAGGCTTTCGAGTTCGTCG</t>
  </si>
  <si>
    <t>AAACCGACGAACTCGAAAGCCTCG</t>
  </si>
  <si>
    <t>PLES_19881</t>
  </si>
  <si>
    <t>AGCGGTTCCAGCCGGTCGAG</t>
  </si>
  <si>
    <t>TAGTAGCGGTTCCAGCCGGTCGAG</t>
  </si>
  <si>
    <t>AAACCTCGACCGGCTGGAACCGCT</t>
  </si>
  <si>
    <t>CCACCAGCCGACGGGCAGGG</t>
  </si>
  <si>
    <t>TAGTCCACCAGCCGACGGGCAGGG</t>
  </si>
  <si>
    <t>AAACCCCTGCCCGTCGGCTGGTGG</t>
  </si>
  <si>
    <t>GCGGCCAGCAGCCACCAGCC</t>
  </si>
  <si>
    <t>TAGTGCGGCCAGCAGCCACCAGCC</t>
  </si>
  <si>
    <t>AAACGGCTGGTGGCTGCTGGCCGC</t>
  </si>
  <si>
    <t>CAGAGCCCCCAGCCGAGCAA</t>
  </si>
  <si>
    <t>TAGTCAGAGCCCCCAGCCGAGCAA</t>
  </si>
  <si>
    <t>AAACTTGCTCGGCTGGGGGCTCTG</t>
  </si>
  <si>
    <t>PLES_19891</t>
  </si>
  <si>
    <t>GCCCAGTTCGACGCCCGGGG</t>
  </si>
  <si>
    <t>TAGTGCCCAGTTCGACGCCCGGGG</t>
  </si>
  <si>
    <t>AAACCCCCGGGCGTCGAACTGGGC</t>
  </si>
  <si>
    <t>GCATTTCCAGAAGCTCGTCG</t>
  </si>
  <si>
    <t>TAGTGCATTTCCAGAAGCTCGTCG</t>
  </si>
  <si>
    <t>AAACCGACGAGCTTCTGGAAATGC</t>
  </si>
  <si>
    <t>GGCGCGCTTCGTGGAGCCGG</t>
  </si>
  <si>
    <t>TAGTGGCGCGCTTCGTGGAGCCGG</t>
  </si>
  <si>
    <t>AAACCCGGCTCCACGAAGCGCGCC</t>
  </si>
  <si>
    <t>GGCGGTTCTGCGAGGAGAAC</t>
  </si>
  <si>
    <t>TAGTGGCGGTTCTGCGAGGAGAAC</t>
  </si>
  <si>
    <t>AAACGTTCTCCTCGCAGAACCGCC</t>
  </si>
  <si>
    <t>PLES_19901</t>
  </si>
  <si>
    <t>CTCTTGTGCTGCGTGCTTTC</t>
  </si>
  <si>
    <t>TAGTCTCTTGTGCTGCGTGCTTTC</t>
  </si>
  <si>
    <t>AAACGAAAGCACGCAGCACAAGAG</t>
  </si>
  <si>
    <t>GTAGCCCTTCAGTCCCTGCA</t>
  </si>
  <si>
    <t>TAGTGTAGCCCTTCAGTCCCTGCA</t>
  </si>
  <si>
    <t>AAACTGCAGGGACTGAAGGGCTAC</t>
  </si>
  <si>
    <t>GGCCGAGGATCTGGCTCGAC</t>
  </si>
  <si>
    <t>TAGTGGCCGAGGATCTGGCTCGAC</t>
  </si>
  <si>
    <t>AAACGTCGAGCCAGATCCTCGGCC</t>
  </si>
  <si>
    <t>GGCGGTCGACGAGTTTTTCC</t>
  </si>
  <si>
    <t>TAGTGGCGGTCGACGAGTTTTTCC</t>
  </si>
  <si>
    <t>AAACGGAAAAACTCGTCGACCGCC</t>
  </si>
  <si>
    <t>PLES_19911</t>
  </si>
  <si>
    <t>ATCGGTCTGGAGGAATTCGC</t>
  </si>
  <si>
    <t>TAGTATCGGTCTGGAGGAATTCGC</t>
  </si>
  <si>
    <t>AAACGCGAATTCCTCCAGACCGAT</t>
  </si>
  <si>
    <t>GGCCAGGGTGGCCATGCGAT</t>
  </si>
  <si>
    <t>TAGTGGCCAGGGTGGCCATGCGAT</t>
  </si>
  <si>
    <t>AAACATCGCATGGCCACCCTGGCC</t>
  </si>
  <si>
    <t>GCAACTGGTAGAGGCTTTGC</t>
  </si>
  <si>
    <t>TAGTGCAACTGGTAGAGGCTTTGC</t>
  </si>
  <si>
    <t>AAACGCAAAGCCTCTACCAGTTGC</t>
  </si>
  <si>
    <t>CCGGTCTTCTTCCATTCGGC</t>
  </si>
  <si>
    <t>TAGTCCGGTCTTCTTCCATTCGGC</t>
  </si>
  <si>
    <t>AAACGCCGAATGGAAGAAGACCGG</t>
  </si>
  <si>
    <t>PLES_19921</t>
  </si>
  <si>
    <t>gdhB</t>
  </si>
  <si>
    <t>GAAATCGGCTTTGCTGGCCG</t>
  </si>
  <si>
    <t>TAGTGAAATCGGCTTTGCTGGCCG</t>
  </si>
  <si>
    <t>AAACCGGCCAGCAAAGCCGATTTC</t>
  </si>
  <si>
    <t>GTGCCGTCTGCAGTTGATGC</t>
  </si>
  <si>
    <t>TAGTGTGCCGTCTGCAGTTGATGC</t>
  </si>
  <si>
    <t>AAACGCATCAACTGCAGACGGCAC</t>
  </si>
  <si>
    <t>GTGGTAACGCCTTGTCGCCG</t>
  </si>
  <si>
    <t>TAGTGTGGTAACGCCTTGTCGCCG</t>
  </si>
  <si>
    <t>AAACCGGCGACAAGGCGTTACCAC</t>
  </si>
  <si>
    <t>GATCAGGCTGAAGAACTGTT</t>
  </si>
  <si>
    <t>TAGTGATCAGGCTGAAGAACTGTT</t>
  </si>
  <si>
    <t>AAACAACAGTTCTTCAGCCTGATC</t>
  </si>
  <si>
    <t>PLES_19931</t>
  </si>
  <si>
    <t>AGTTGGAGATCCTGGTTGGT</t>
  </si>
  <si>
    <t>TAGTAGTTGGAGATCCTGGTTGGT</t>
  </si>
  <si>
    <t>AAACACCAACCAGGATCTCCAACT</t>
  </si>
  <si>
    <t>ACGCAGGCGGCGGGTCAGGG</t>
  </si>
  <si>
    <t>TAGTACGCAGGCGGCGGGTCAGGG</t>
  </si>
  <si>
    <t>AAACCCCTGACCCGCCGCCTGCGT</t>
  </si>
  <si>
    <t>TTGCGAGAATTGCACCGGAT</t>
  </si>
  <si>
    <t>TAGTTTGCGAGAATTGCACCGGAT</t>
  </si>
  <si>
    <t>AAACATCCGGTGCAATTCTCGCAA</t>
  </si>
  <si>
    <t>GTGTGACGTCGCCGCCAAGG</t>
  </si>
  <si>
    <t>TAGTGTGTGACGTCGCCGCCAAGG</t>
  </si>
  <si>
    <t>AAACCCTTGGCGGCGACGTCACAC</t>
  </si>
  <si>
    <t>PLES_19941</t>
  </si>
  <si>
    <t>CCGATCAGTGCTGTGTTCAT</t>
  </si>
  <si>
    <t>TAGTCCGATCAGTGCTGTGTTCAT</t>
  </si>
  <si>
    <t>AAACATGAACACAGCACTGATCGG</t>
  </si>
  <si>
    <t>CAGCGGGCAATCCTACCGTC</t>
  </si>
  <si>
    <t>TAGTCAGCGGGCAATCCTACCGTC</t>
  </si>
  <si>
    <t>AAACGACGGTAGGATTGCCCGCTG</t>
  </si>
  <si>
    <t>CGCGACCACGCCACGCAAGG</t>
  </si>
  <si>
    <t>TAGTCGCGACCACGCCACGCAAGG</t>
  </si>
  <si>
    <t>AAACCCTTGCGTGGCGTGGTCGCG</t>
  </si>
  <si>
    <t>CCGCAGCCAGCCACGCTGCT</t>
  </si>
  <si>
    <t>TAGTCCGCAGCCAGCCACGCTGCT</t>
  </si>
  <si>
    <t>AAACAGCAGCGTGGCTGGCTGCGG</t>
  </si>
  <si>
    <t>PLES_19951</t>
  </si>
  <si>
    <t>GTCGAACAGGCGTGTCAGCG</t>
  </si>
  <si>
    <t>TAGTGTCGAACAGGCGTGTCAGCG</t>
  </si>
  <si>
    <t>AAACCGCTGACACGCCTGTTCGAC</t>
  </si>
  <si>
    <t>CGAGCGCGCGCCCCATGGCG</t>
  </si>
  <si>
    <t>TAGTCGAGCGCGCGCCCCATGGCG</t>
  </si>
  <si>
    <t>AAACCGCCATGGGGCGCGCGCTCG</t>
  </si>
  <si>
    <t>GCGCTGTAGAGCACGAACAG</t>
  </si>
  <si>
    <t>TAGTGCGCTGTAGAGCACGAACAG</t>
  </si>
  <si>
    <t>AAACCTGTTCGTGCTCTACAGCGC</t>
  </si>
  <si>
    <t>GATATTCGCCAGCAGCCAGT</t>
  </si>
  <si>
    <t>TAGTGATATTCGCCAGCAGCCAGT</t>
  </si>
  <si>
    <t>AAACACTGGCTGCTGGCGAATATC</t>
  </si>
  <si>
    <t>PLES_19961</t>
  </si>
  <si>
    <t>pelA</t>
  </si>
  <si>
    <t>CGAAGGATGTTACGGCGGGA</t>
  </si>
  <si>
    <t>TAGTCGAAGGATGTTACGGCGGGA</t>
  </si>
  <si>
    <t>AAACTCCCGCCGTAACATCCTTCG</t>
  </si>
  <si>
    <t>CAGGCGAGCGGGCACTCGAT</t>
  </si>
  <si>
    <t>TAGTCAGGCGAGCGGGCACTCGAT</t>
  </si>
  <si>
    <t>AAACATCGAGTGCCCGCTCGCCTG</t>
  </si>
  <si>
    <t>CGGCACAAAGCGCCAGCGCC</t>
  </si>
  <si>
    <t>TAGTCGGCACAAAGCGCCAGCGCC</t>
  </si>
  <si>
    <t>AAACGGCGCTGGCGCTTTGTGCCG</t>
  </si>
  <si>
    <t>CGGCCCGCCGGCATCCCCTG</t>
  </si>
  <si>
    <t>TAGTCGGCCCGCCGGCATCCCCTG</t>
  </si>
  <si>
    <t>AAACCAGGGGATGCCGGCGGGCCG</t>
  </si>
  <si>
    <t>PLES_19971</t>
  </si>
  <si>
    <t>pelB</t>
  </si>
  <si>
    <t>GGATTCAGCAGGCGCGCCTG</t>
  </si>
  <si>
    <t>TAGTGGATTCAGCAGGCGCGCCTG</t>
  </si>
  <si>
    <t>AAACCAGGCGCGCCTGCTGAATCC</t>
  </si>
  <si>
    <t>GCGACCGGCAGCAGGGCCCA</t>
  </si>
  <si>
    <t>TAGTGCGACCGGCAGCAGGGCCCA</t>
  </si>
  <si>
    <t>AAACTGGGCCCTGCTGCCGGTCGC</t>
  </si>
  <si>
    <t>GAATACTTCTTCGCTGTTGA</t>
  </si>
  <si>
    <t>TAGTGAATACTTCTTCGCTGTTGA</t>
  </si>
  <si>
    <t>AAACTCAACAGCGAAGAAGTATTC</t>
  </si>
  <si>
    <t>GTCGGGCTCGCCATCGCCGC</t>
  </si>
  <si>
    <t>TAGTGTCGGGCTCGCCATCGCCGC</t>
  </si>
  <si>
    <t>AAACGCGGCGATGGCGAGCCCGAC</t>
  </si>
  <si>
    <t>PLES_19981</t>
  </si>
  <si>
    <t>pelC</t>
  </si>
  <si>
    <t>CGCGAGAGCCAGGCAGCGGA</t>
  </si>
  <si>
    <t>TAGTCGCGAGAGCCAGGCAGCGGA</t>
  </si>
  <si>
    <t>AAACTCCGCTGCCTGGCTCTCGCG</t>
  </si>
  <si>
    <t>GCCCGCCATGAACAGGGCGA</t>
  </si>
  <si>
    <t>TAGTGCCCGCCATGAACAGGGCGA</t>
  </si>
  <si>
    <t>AAACTCGCCCTGTTCATGGCGGGC</t>
  </si>
  <si>
    <t>AGCGCTTTCGCTGGTGAAGC</t>
  </si>
  <si>
    <t>TAGTAGCGCTTTCGCTGGTGAAGC</t>
  </si>
  <si>
    <t>AAACGCTTCACCAGCGAAAGCGCT</t>
  </si>
  <si>
    <t>AGTAATTGAGCAGCGGCACC</t>
  </si>
  <si>
    <t>TAGTAGTAATTGAGCAGCGGCACC</t>
  </si>
  <si>
    <t>AAACGGTGCCGCTGCTCAATTACT</t>
  </si>
  <si>
    <t>PLES_19991</t>
  </si>
  <si>
    <t>pelD</t>
  </si>
  <si>
    <t>TGCCGCTGGCGCGCGGTGCG</t>
  </si>
  <si>
    <t>TAGTTGCCGCTGGCGCGCGGTGCG</t>
  </si>
  <si>
    <t>AAACCGCACCGCGCGCCAGCGGCA</t>
  </si>
  <si>
    <t>GATGACCAGCGTCTCGACCC</t>
  </si>
  <si>
    <t>TAGTGATGACCAGCGTCTCGACCC</t>
  </si>
  <si>
    <t>AAACGGGTCGAGACGCTGGTCATC</t>
  </si>
  <si>
    <t>CCGGGCTGAACCACCAGCCC</t>
  </si>
  <si>
    <t>TAGTCCGGGCTGAACCACCAGCCC</t>
  </si>
  <si>
    <t>AAACGGGCTGGTGGTTCAGCCCGG</t>
  </si>
  <si>
    <t>AGGTGGCGTTGACCTGCAGC</t>
  </si>
  <si>
    <t>TAGTAGGTGGCGTTGACCTGCAGC</t>
  </si>
  <si>
    <t>AAACGCTGCAGGTCAACGCCACCT</t>
  </si>
  <si>
    <t>PLES_20001</t>
  </si>
  <si>
    <t>pelE</t>
  </si>
  <si>
    <t>ACTGCTCAGCTCGAACAGGA</t>
  </si>
  <si>
    <t>TAGTACTGCTCAGCTCGAACAGGA</t>
  </si>
  <si>
    <t>AAACTCCTGTTCGAGCTGAGCAGT</t>
  </si>
  <si>
    <t>CGCCTGGCCGAACGGCAGGT</t>
  </si>
  <si>
    <t>TAGTCGCCTGGCCGAACGGCAGGT</t>
  </si>
  <si>
    <t>AAACACCTGCCGTTCGGCCAGGCG</t>
  </si>
  <si>
    <t>TGCCCAGGCCGTGGGCGAAC</t>
  </si>
  <si>
    <t>TAGTTGCCCAGGCCGTGGGCGAAC</t>
  </si>
  <si>
    <t>AAACGTTCGCCCACGGCCTGGGCA</t>
  </si>
  <si>
    <t>CCATACGCCGACGCACAGCA</t>
  </si>
  <si>
    <t>TAGTCCATACGCCGACGCACAGCA</t>
  </si>
  <si>
    <t>AAACTGCTGTGCGTCGGCGTATGG</t>
  </si>
  <si>
    <t>PLES_20011</t>
  </si>
  <si>
    <t>pelF</t>
  </si>
  <si>
    <t>CGCCGTCGGAGCGGTGTGTT</t>
  </si>
  <si>
    <t>TAGTCGCCGTCGGAGCGGTGTGTT</t>
  </si>
  <si>
    <t>AAACAACACACCGCTCCGACGGCG</t>
  </si>
  <si>
    <t>AGCAGGCAGACATCGGCGAC</t>
  </si>
  <si>
    <t>TAGTAGCAGGCAGACATCGGCGAC</t>
  </si>
  <si>
    <t>AAACGTCGCCGATGTCTGCCTGCT</t>
  </si>
  <si>
    <t>GCCACCGCGGACATAGGGCC</t>
  </si>
  <si>
    <t>TAGTGCCACCGCGGACATAGGGCC</t>
  </si>
  <si>
    <t>AAACGGCCCTATGTCCGCGGTGGC</t>
  </si>
  <si>
    <t>GATCAACTGGTTGACCCAGC</t>
  </si>
  <si>
    <t>TAGTGATCAACTGGTTGACCCAGC</t>
  </si>
  <si>
    <t>AAACGCTGGGTCAACCAGTTGATC</t>
  </si>
  <si>
    <t>PLES_20021</t>
  </si>
  <si>
    <t>pelG</t>
  </si>
  <si>
    <t>CCGCAGTTCGAAGCCGATGC</t>
  </si>
  <si>
    <t>TAGTCCGCAGTTCGAAGCCGATGC</t>
  </si>
  <si>
    <t>AAACGCATCGGCTTCGAACTGCGG</t>
  </si>
  <si>
    <t>CCGTATAGGAATCGCGGGAA</t>
  </si>
  <si>
    <t>TAGTCCGTATAGGAATCGCGGGAA</t>
  </si>
  <si>
    <t>AAACTTCCCGCGATTCCTATACGG</t>
  </si>
  <si>
    <t>GGCGTAGAGATAGGCGCGCA</t>
  </si>
  <si>
    <t>TAGTGGCGTAGAGATAGGCGCGCA</t>
  </si>
  <si>
    <t>AAACTGCGCGCCTATCTCTACGCC</t>
  </si>
  <si>
    <t>GGGACCGGAGCTGATCAGCC</t>
  </si>
  <si>
    <t>TAGTGGGACCGGAGCTGATCAGCC</t>
  </si>
  <si>
    <t>AAACGGCTGATCAGCTCCGGTCCC</t>
  </si>
  <si>
    <t>PLES_20031</t>
  </si>
  <si>
    <t>ACTCGGCGAAACCCTCTTGG</t>
  </si>
  <si>
    <t>TAGTACTCGGCGAAACCCTCTTGG</t>
  </si>
  <si>
    <t>AAACCCAAGAGGGTTTCGCCGAGT</t>
  </si>
  <si>
    <t>GCATCAGGGTTATATAGCGG</t>
  </si>
  <si>
    <t>TAGTGCATCAGGGTTATATAGCGG</t>
  </si>
  <si>
    <t>AAACCCGCTATATAACCCTGATGC</t>
  </si>
  <si>
    <t>GTCGCTGAGGCCGGTCAGGA</t>
  </si>
  <si>
    <t>TAGTGTCGCTGAGGCCGGTCAGGA</t>
  </si>
  <si>
    <t>AAACTCCTGACCGGCCTCAGCGAC</t>
  </si>
  <si>
    <t>AGGCGTAGAGCAGGTCCGGC</t>
  </si>
  <si>
    <t>TAGTAGGCGTAGAGCAGGTCCGGC</t>
  </si>
  <si>
    <t>AAACGCCGGACCTGCTCTACGCCT</t>
  </si>
  <si>
    <t>PLES_20041</t>
  </si>
  <si>
    <t>CAAGCCCATCAGCTCGCGCA</t>
  </si>
  <si>
    <t>TAGTCAAGCCCATCAGCTCGCGCA</t>
  </si>
  <si>
    <t>AAACTGCGCGAGCTGATGGGCTTG</t>
  </si>
  <si>
    <t>CCAACTCGGCGAACTGCGGA</t>
  </si>
  <si>
    <t>TAGTCCAACTCGGCGAACTGCGGA</t>
  </si>
  <si>
    <t>AAACTCCGCAGTTCGCCGAGTTGG</t>
  </si>
  <si>
    <t>CTCGATGTTCTCCAGGCGCT</t>
  </si>
  <si>
    <t>TAGTCTCGATGTTCTCCAGGCGCT</t>
  </si>
  <si>
    <t>AAACAGCGCCTGGAGAACATCGAG</t>
  </si>
  <si>
    <t>CGCCGAGTCGGCGACCTTCC</t>
  </si>
  <si>
    <t>TAGTCGCCGAGTCGGCGACCTTCC</t>
  </si>
  <si>
    <t>AAACGGAAGGTCGCCGACTCGGCG</t>
  </si>
  <si>
    <t>PLES_20051</t>
  </si>
  <si>
    <t>GGCGCTCGCCGGCGCGAAAC</t>
  </si>
  <si>
    <t>TAGTGGCGCTCGCCGGCGCGAAAC</t>
  </si>
  <si>
    <t>AAACGTTTCGCGCCGGCGAGCGCC</t>
  </si>
  <si>
    <t>TCAGCCCGCGCAACCCGAAC</t>
  </si>
  <si>
    <t>TAGTTCAGCCCGCGCAACCCGAAC</t>
  </si>
  <si>
    <t>AAACGTTCGGGTTGCGCGGGCTGA</t>
  </si>
  <si>
    <t>CCACCTCGGAAAACTGCGGT</t>
  </si>
  <si>
    <t>TAGTCCACCTCGGAAAACTGCGGT</t>
  </si>
  <si>
    <t>AAACACCGCAGTTTTCCGAGGTGG</t>
  </si>
  <si>
    <t>TCGATGTTCTCAAGGCGTTT</t>
  </si>
  <si>
    <t>TAGTTCGATGTTCTCAAGGCGTTT</t>
  </si>
  <si>
    <t>AAACAAACGCCTTGAGAACATCGA</t>
  </si>
  <si>
    <t>PLES_20061</t>
  </si>
  <si>
    <t>GTAGCGAACGGGGTAGGCAA</t>
  </si>
  <si>
    <t>TAGTGTAGCGAACGGGGTAGGCAA</t>
  </si>
  <si>
    <t>AAACTTGCCTACCCCGTTCGCTAC</t>
  </si>
  <si>
    <t>CAGCTCCGCGTGAGCGGGCA</t>
  </si>
  <si>
    <t>TAGTCAGCTCCGCGTGAGCGGGCA</t>
  </si>
  <si>
    <t>AAACTGCCCGCTCACGCGGAGCTG</t>
  </si>
  <si>
    <t>TCGATGTAGGCGGGCGCGTG</t>
  </si>
  <si>
    <t>TAGTTCGATGTAGGCGGGCGCGTG</t>
  </si>
  <si>
    <t>AAACCACGCGCCCGCCTACATCGA</t>
  </si>
  <si>
    <t>CTGGCGGGCCGCGGCCGGGT</t>
  </si>
  <si>
    <t>TAGTCTGGCGGGCCGCGGCCGGGT</t>
  </si>
  <si>
    <t>AAACACCCGGCCGCGGCCCGCCAG</t>
  </si>
  <si>
    <t>PLES_20071</t>
  </si>
  <si>
    <t>ACAGAGGCTGAGGCGGGGTA</t>
  </si>
  <si>
    <t>TAGTACAGAGGCTGAGGCGGGGTA</t>
  </si>
  <si>
    <t>AAACTACCCCGCCTCAGCCTCTGT</t>
  </si>
  <si>
    <t>CCAGCGCCGGCCCGCAGGCG</t>
  </si>
  <si>
    <t>TAGTCCAGCGCCGGCCCGCAGGCG</t>
  </si>
  <si>
    <t>AAACCGCCTGCGGGCCGGCGCTGG</t>
  </si>
  <si>
    <t>TCCAGGCGTTCGCCGTAGAC</t>
  </si>
  <si>
    <t>TAGTTCCAGGCGTTCGCCGTAGAC</t>
  </si>
  <si>
    <t>AAACGTCTACGGCGAACGCCTGGA</t>
  </si>
  <si>
    <t>GTCCAGATAATGCACCGGAT</t>
  </si>
  <si>
    <t>TAGTGTCCAGATAATGCACCGGAT</t>
  </si>
  <si>
    <t>AAACATCCGGTGCATTATCTGGAC</t>
  </si>
  <si>
    <t>PLES_20081</t>
  </si>
  <si>
    <t>ACAGCTTGCCACAAACCACG</t>
  </si>
  <si>
    <t>TAGTACAGCTTGCCACAAACCACG</t>
  </si>
  <si>
    <t>AAACCGTGGTTTGTGGCAAGCTGT</t>
  </si>
  <si>
    <t>ATCCATGATGAGACTGGGCA</t>
  </si>
  <si>
    <t>TAGTATCCATGATGAGACTGGGCA</t>
  </si>
  <si>
    <t>AAACTGCCCAGTCTCATCATGGAT</t>
  </si>
  <si>
    <t>CTGCAGGCGTTCGCCGGACA</t>
  </si>
  <si>
    <t>TAGTCTGCAGGCGTTCGCCGGACA</t>
  </si>
  <si>
    <t>AAACTGTCCGGCGAACGCCTGCAG</t>
  </si>
  <si>
    <t>ATTGGCCCTGCCGCCGTAGA</t>
  </si>
  <si>
    <t>TAGTATTGGCCCTGCCGCCGTAGA</t>
  </si>
  <si>
    <t>AAACTCTACGGCGGCAGGGCCAAT</t>
  </si>
  <si>
    <t>PLES_20091</t>
  </si>
  <si>
    <t>pyrD</t>
  </si>
  <si>
    <t>CTGGCGGGCCAGGGTGTACA</t>
  </si>
  <si>
    <t>TAGTCTGGCGGGCCAGGGTGTACA</t>
  </si>
  <si>
    <t>AAACTGTACACCCTGGCCCGCCAG</t>
  </si>
  <si>
    <t>CAGTTCGTGGGAGGTTTCCG</t>
  </si>
  <si>
    <t>TAGTCAGTTCGTGGGAGGTTTCCG</t>
  </si>
  <si>
    <t>AAACCGGAAACCTCCCACGAACTG</t>
  </si>
  <si>
    <t>GGCGGCCGCCGGCCCCGATC</t>
  </si>
  <si>
    <t>TAGTGGCGGCCGCCGGCCCCGATC</t>
  </si>
  <si>
    <t>AAACGATCGGGGCCGGCGGCCGCC</t>
  </si>
  <si>
    <t>TGGGCGTCAGCAGGCGGTTC</t>
  </si>
  <si>
    <t>TAGTTGGGCGTCAGCAGGCGGTTC</t>
  </si>
  <si>
    <t>AAACGAACCGCCTGCTGACGCCCA</t>
  </si>
  <si>
    <t>PLES_20101</t>
  </si>
  <si>
    <t>rmf</t>
  </si>
  <si>
    <t>TCACGCTTAAGTCTTCTCAT</t>
  </si>
  <si>
    <t>TAGTTCACGCTTAAGTCTTCTCAT</t>
  </si>
  <si>
    <t>AAACATGAGAAGACTTAAGCGTGA</t>
  </si>
  <si>
    <t>CGCAAGAAGGCTCTTTCCAA</t>
  </si>
  <si>
    <t>TAGTCGCAAGAAGGCTCTTTCCAA</t>
  </si>
  <si>
    <t>AAACTTGGAAAGAGCCTTCTTGCG</t>
  </si>
  <si>
    <t>ACAAAGATCACGGGATTTAC</t>
  </si>
  <si>
    <t>TAGTACAAAGATCACGGGATTTAC</t>
  </si>
  <si>
    <t>AAACGTAAATCCCGTGATCTTTGT</t>
  </si>
  <si>
    <t>CGCGTCGTAGGATGGGTGAA</t>
  </si>
  <si>
    <t>TAGTCGCGTCGTAGGATGGGTGAA</t>
  </si>
  <si>
    <t>AAACTTCACCCATCCTACGACGCG</t>
  </si>
  <si>
    <t>PLES_20111</t>
  </si>
  <si>
    <t>GTCGCCCAGACTGCGACTCG</t>
  </si>
  <si>
    <t>TAGTGTCGCCCAGACTGCGACTCG</t>
  </si>
  <si>
    <t>AAACCGAGTCGCAGTCTGGGCGAC</t>
  </si>
  <si>
    <t>TTTCCTCGCATTCCGACGAA</t>
  </si>
  <si>
    <t>TAGTTTTCCTCGCATTCCGACGAA</t>
  </si>
  <si>
    <t>AAACTTCGTCGGAATGCGAGGAAA</t>
  </si>
  <si>
    <t>GCTAACGCCGCAGGGTCGCG</t>
  </si>
  <si>
    <t>TAGTGCTAACGCCGCAGGGTCGCG</t>
  </si>
  <si>
    <t>AAACCGCGACCCTGCGGCGTTAGC</t>
  </si>
  <si>
    <t>GGCTCATGACGCCTGGTTTC</t>
  </si>
  <si>
    <t>TAGTGGCTCATGACGCCTGGTTTC</t>
  </si>
  <si>
    <t>AAACGAAACCAGGCGTCATGAGCC</t>
  </si>
  <si>
    <t>PLES_20121</t>
  </si>
  <si>
    <t>GCTTTCCAGGCCTTTCGGGC</t>
  </si>
  <si>
    <t>TAGTGCTTTCCAGGCCTTTCGGGC</t>
  </si>
  <si>
    <t>AAACGCCCGAAAGGCCTGGAAAGC</t>
  </si>
  <si>
    <t>CCTGCGCCTCTTCGAGGAGC</t>
  </si>
  <si>
    <t>TAGTCCTGCGCCTCTTCGAGGAGC</t>
  </si>
  <si>
    <t>AAACGCTCCTCGAAGAGGCGCAGG</t>
  </si>
  <si>
    <t>TCCGCGCACCGCCGACACCT</t>
  </si>
  <si>
    <t>TAGTTCCGCGCACCGCCGACACCT</t>
  </si>
  <si>
    <t>AAACAGGTGTCGGCGGTGCGCGGA</t>
  </si>
  <si>
    <t>AGAGGCGATAGGCCACCTCC</t>
  </si>
  <si>
    <t>TAGTAGAGGCGATAGGCCACCTCC</t>
  </si>
  <si>
    <t>AAACGGAGGTGGCCTATCGCCTCT</t>
  </si>
  <si>
    <t>PLES_20131</t>
  </si>
  <si>
    <t>GAAAGGCAGGAGCGTGGCGA</t>
  </si>
  <si>
    <t>TAGTGAAAGGCAGGAGCGTGGCGA</t>
  </si>
  <si>
    <t>AAACTCGCCACGCTCCTGCCTTTC</t>
  </si>
  <si>
    <t>GACCTGGGCGAGGGTGGGAA</t>
  </si>
  <si>
    <t>TAGTGACCTGGGCGAGGGTGGGAA</t>
  </si>
  <si>
    <t>AAACTTCCCACCCTCGCCCAGGTC</t>
  </si>
  <si>
    <t>TTTCTGCACGTTGGCCGGCA</t>
  </si>
  <si>
    <t>TAGTTTTCTGCACGTTGGCCGGCA</t>
  </si>
  <si>
    <t>AAACTGCCGGCCAACGTGCAGAAA</t>
  </si>
  <si>
    <t>GGTCAGCTTGTTGGTCTGCA</t>
  </si>
  <si>
    <t>TAGTGGTCAGCTTGTTGGTCTGCA</t>
  </si>
  <si>
    <t>AAACTGCAGACCAACAAGCTGACC</t>
  </si>
  <si>
    <t>PLES_20141</t>
  </si>
  <si>
    <t>GCGGGAACGATTCGTAGCCA</t>
  </si>
  <si>
    <t>TAGTGCGGGAACGATTCGTAGCCA</t>
  </si>
  <si>
    <t>AAACTGGCTACGAATCGTTCCCGC</t>
  </si>
  <si>
    <t>CGACGCACAATTTCTTGCGC</t>
  </si>
  <si>
    <t>TAGTCGACGCACAATTTCTTGCGC</t>
  </si>
  <si>
    <t>AAACGCGCAAGAAATTGTGCGTCG</t>
  </si>
  <si>
    <t>TCAATTCGAAACCCAGCTCC</t>
  </si>
  <si>
    <t>TAGTTCAATTCGAAACCCAGCTCC</t>
  </si>
  <si>
    <t>AAACGGAGCTGGGTTTCGAATTGA</t>
  </si>
  <si>
    <t>CATCCACGCCTTCCTTGTAG</t>
  </si>
  <si>
    <t>TAGTCATCCACGCCTTCCTTGTAG</t>
  </si>
  <si>
    <t>AAACCTACAAGGAAGGCGTGGATG</t>
  </si>
  <si>
    <t>PLES_20151</t>
  </si>
  <si>
    <t>GATCGTCGACTATCAGGATA</t>
  </si>
  <si>
    <t>TAGTGATCGTCGACTATCAGGATA</t>
  </si>
  <si>
    <t>AAACTATCCTGATAGTCGACGATC</t>
  </si>
  <si>
    <t>TTCATGGCCATGCGAATCAC</t>
  </si>
  <si>
    <t>TAGTTTCATGGCCATGCGAATCAC</t>
  </si>
  <si>
    <t>AAACGTGATTCGCATGGCCATGAA</t>
  </si>
  <si>
    <t>GCCGACGATCTGGTGCCCTT</t>
  </si>
  <si>
    <t>TAGTGCCGACGATCTGGTGCCCTT</t>
  </si>
  <si>
    <t>AAACAAGGGCACCAGATCGTCGGC</t>
  </si>
  <si>
    <t>GATGGCATCCACGCCATTAT</t>
  </si>
  <si>
    <t>TAGTGATGGCATCCACGCCATTAT</t>
  </si>
  <si>
    <t>AAACATAATGGCGTGGATGCCATC</t>
  </si>
  <si>
    <t>PLES_20161</t>
  </si>
  <si>
    <t>GCATGCACGCACTGCGTTTC</t>
  </si>
  <si>
    <t>TAGTGCATGCACGCACTGCGTTTC</t>
  </si>
  <si>
    <t>AAACGAAACGCAGTGCGTGCATGC</t>
  </si>
  <si>
    <t>TGCAGGCGAATATGAGAAGC</t>
  </si>
  <si>
    <t>TAGTTGCAGGCGAATATGAGAAGC</t>
  </si>
  <si>
    <t>AAACGCTTCTCATATTCGCCTGCA</t>
  </si>
  <si>
    <t>AGCCGTCGCCCTCGCCGGAA</t>
  </si>
  <si>
    <t>TAGTAGCCGTCGCCCTCGCCGGAA</t>
  </si>
  <si>
    <t>AAACTTCCGGCGAGGGCGACGGCT</t>
  </si>
  <si>
    <t>CGGAGCGGGAATCCGGAGCA</t>
  </si>
  <si>
    <t>TAGTCGGAGCGGGAATCCGGAGCA</t>
  </si>
  <si>
    <t>AAACTGCTCCGGATTCCCGCTCCG</t>
  </si>
  <si>
    <t>PLES_20171</t>
  </si>
  <si>
    <t>AGCAGGGTCTGCCAGTCCAT</t>
  </si>
  <si>
    <t>TAGTAGCAGGGTCTGCCAGTCCAT</t>
  </si>
  <si>
    <t>AAACATGGACTGGCAGACCCTGCT</t>
  </si>
  <si>
    <t>CGGCTTTCCGAGCCGTTCGC</t>
  </si>
  <si>
    <t>TAGTCGGCTTTCCGAGCCGTTCGC</t>
  </si>
  <si>
    <t>AAACGCGAACGGCTCGGAAAGCCG</t>
  </si>
  <si>
    <t>AGTTCATCGTTGCTGTGTAC</t>
  </si>
  <si>
    <t>TAGTAGTTCATCGTTGCTGTGTAC</t>
  </si>
  <si>
    <t>AAACGTACACAGCAACGATGAACT</t>
  </si>
  <si>
    <t>GGTCCTTGTGGAAGGCGCTG</t>
  </si>
  <si>
    <t>TAGTGGTCCTTGTGGAAGGCGCTG</t>
  </si>
  <si>
    <t>AAACCAGCGCCTTCCACAAGGACC</t>
  </si>
  <si>
    <t>PLES_20181</t>
  </si>
  <si>
    <t>CGGTCGCGTTCACCGGTAGT</t>
  </si>
  <si>
    <t>TAGTCGGTCGCGTTCACCGGTAGT</t>
  </si>
  <si>
    <t>AAACACTACCGGTGAACGCGACCG</t>
  </si>
  <si>
    <t>CAATTCGCGACGCGACAGGC</t>
  </si>
  <si>
    <t>TAGTCAATTCGCGACGCGACAGGC</t>
  </si>
  <si>
    <t>AAACGCCTGTCGCGTCGCGAATTG</t>
  </si>
  <si>
    <t>GCTGCATTTCCAGGCGCAGG</t>
  </si>
  <si>
    <t>TAGTGCTGCATTTCCAGGCGCAGG</t>
  </si>
  <si>
    <t>AAACCCTGCGCCTGGAAATGCAGC</t>
  </si>
  <si>
    <t>GCACCAGCAGTTGGCTTTCG</t>
  </si>
  <si>
    <t>TAGTGCACCAGCAGTTGGCTTTCG</t>
  </si>
  <si>
    <t>AAACCGAAAGCCAACTGCTGGTGC</t>
  </si>
  <si>
    <t>PLES_20191</t>
  </si>
  <si>
    <t>CGGGTCCTTTCCTTCGCTCA</t>
  </si>
  <si>
    <t>TAGTCGGGTCCTTTCCTTCGCTCA</t>
  </si>
  <si>
    <t>AAACTGAGCGAAGGAAAGGACCCG</t>
  </si>
  <si>
    <t>AGGGAGGGGCGGCCGTCCGC</t>
  </si>
  <si>
    <t>TAGTAGGGAGGGGCGGCCGTCCGC</t>
  </si>
  <si>
    <t>AAACGCGGACGGCCGCCCCTCCCT</t>
  </si>
  <si>
    <t>ACCGTGCAACAGGCCGAGGA</t>
  </si>
  <si>
    <t>TAGTACCGTGCAACAGGCCGAGGA</t>
  </si>
  <si>
    <t>AAACTCCTCGGCCTGTTGCACGGT</t>
  </si>
  <si>
    <t>CAGCAGCAGGCGCAGGGTGT</t>
  </si>
  <si>
    <t>TAGTCAGCAGCAGGCGCAGGGTGT</t>
  </si>
  <si>
    <t>AAACACACCCTGCGCCTGCTGCTG</t>
  </si>
  <si>
    <t>PLES_20201</t>
  </si>
  <si>
    <t>GCGTTTGCAGTGGTCTTGCG</t>
  </si>
  <si>
    <t>TAGTGCGTTTGCAGTGGTCTTGCG</t>
  </si>
  <si>
    <t>AAACCGCAAGACCACTGCAAACGC</t>
  </si>
  <si>
    <t>CGGTATCGGCGACCAGTGCC</t>
  </si>
  <si>
    <t>TAGTCGGTATCGGCGACCAGTGCC</t>
  </si>
  <si>
    <t>AAACGGCACTGGTCGCCGATACCG</t>
  </si>
  <si>
    <t>GGTGCTTTGCAGGAGTTTCT</t>
  </si>
  <si>
    <t>TAGTGGTGCTTTGCAGGAGTTTCT</t>
  </si>
  <si>
    <t>AAACAGAAACTCCTGCAAAGCACC</t>
  </si>
  <si>
    <t>GGCCTGGTCGCCCGCCACGT</t>
  </si>
  <si>
    <t>TAGTGGCCTGGTCGCCCGCCACGT</t>
  </si>
  <si>
    <t>AAACACGTGGCGGGCGACCAGGCC</t>
  </si>
  <si>
    <t>PLES_20211</t>
  </si>
  <si>
    <t>GGACTTTCCTTGATTTTCAT</t>
  </si>
  <si>
    <t>TAGTGGACTTTCCTTGATTTTCAT</t>
  </si>
  <si>
    <t>AAACATGAAAATCAAGGAAAGTCC</t>
  </si>
  <si>
    <t>GAGGCAGCATGGAAAGCTCC</t>
  </si>
  <si>
    <t>TAGTGAGGCAGCATGGAAAGCTCC</t>
  </si>
  <si>
    <t>AAACGGAGCTTTCCATGCTGCCTC</t>
  </si>
  <si>
    <t>TCTTCGGCAGACGTTTCGCA</t>
  </si>
  <si>
    <t>TAGTTCTTCGGCAGACGTTTCGCA</t>
  </si>
  <si>
    <t>AAACTGCGAAACGTCTGCCGAAGA</t>
  </si>
  <si>
    <t>TTCAGGTTATCCATGGATTG</t>
  </si>
  <si>
    <t>TAGTTTCAGGTTATCCATGGATTG</t>
  </si>
  <si>
    <t>AAACCAATCCATGGATAACCTGAA</t>
  </si>
  <si>
    <t>PLES_20221</t>
  </si>
  <si>
    <t>AGCCACGGCACGGGCGATCG</t>
  </si>
  <si>
    <t>TAGTAGCCACGGCACGGGCGATCG</t>
  </si>
  <si>
    <t>AAACCGATCGCCCGTGCCGTGGCT</t>
  </si>
  <si>
    <t>GGTAATGCTGGAACCCAGCG</t>
  </si>
  <si>
    <t>TAGTGGTAATGCTGGAACCCAGCG</t>
  </si>
  <si>
    <t>AAACCGCTGGGTTCCAGCATTACC</t>
  </si>
  <si>
    <t>GGCATGGGCCAGGGTTGGGA</t>
  </si>
  <si>
    <t>TAGTGGCATGGGCCAGGGTTGGGA</t>
  </si>
  <si>
    <t>AAACTCCCAACCCTGGCCCATGCC</t>
  </si>
  <si>
    <t>CTTGCTGTCCTTGATGAACT</t>
  </si>
  <si>
    <t>TAGTCTTGCTGTCCTTGATGAACT</t>
  </si>
  <si>
    <t>AAACAGTTCATCAAGGACAGCAAG</t>
  </si>
  <si>
    <t>PLES_20231</t>
  </si>
  <si>
    <t>GAGGCAAGGCGATACAGGAA</t>
  </si>
  <si>
    <t>TAGTGAGGCAAGGCGATACAGGAA</t>
  </si>
  <si>
    <t>AAACTTCCTGTATCGCCTTGCCTC</t>
  </si>
  <si>
    <t>CTGCACCGGCAGGACGAGGA</t>
  </si>
  <si>
    <t>TAGTCTGCACCGGCAGGACGAGGA</t>
  </si>
  <si>
    <t>AAACTCCTCGTCCTGCCGGTGCAG</t>
  </si>
  <si>
    <t>CACTCCCGAGGTGCGCAACA</t>
  </si>
  <si>
    <t>TAGTCACTCCCGAGGTGCGCAACA</t>
  </si>
  <si>
    <t>AAACTGTTGCGCACCTCGGGAGTG</t>
  </si>
  <si>
    <t>GTCGACGGTGAGCGCATCGA</t>
  </si>
  <si>
    <t>TAGTGTCGACGGTGAGCGCATCGA</t>
  </si>
  <si>
    <t>AAACTCGATGCGCTCACCGTCGAC</t>
  </si>
  <si>
    <t>PLES_20241</t>
  </si>
  <si>
    <t>TGTGGAAGGGACTCTGTTCC</t>
  </si>
  <si>
    <t>TAGTTGTGGAAGGGACTCTGTTCC</t>
  </si>
  <si>
    <t>AAACGGAACAGAGTCCCTTCCACA</t>
  </si>
  <si>
    <t>TTCCTGGATCGCCAGTTCGC</t>
  </si>
  <si>
    <t>TAGTTTCCTGGATCGCCAGTTCGC</t>
  </si>
  <si>
    <t>AAACGCGAACTGGCGATCCAGGAA</t>
  </si>
  <si>
    <t>GGCGACCTGTTCGCGAACGC</t>
  </si>
  <si>
    <t>TAGTGGCGACCTGTTCGCGAACGC</t>
  </si>
  <si>
    <t>AAACGCGTTCGCGAACAGGTCGCC</t>
  </si>
  <si>
    <t>GATCGCGCGGCTGCCGAAGC</t>
  </si>
  <si>
    <t>TAGTGATCGCGCGGCTGCCGAAGC</t>
  </si>
  <si>
    <t>AAACGCTTCGGCAGCCGCGCGATC</t>
  </si>
  <si>
    <t>PLES_20251</t>
  </si>
  <si>
    <t>AGGCGTTGCCGGAGAGATCC</t>
  </si>
  <si>
    <t>TAGTAGGCGTTGCCGGAGAGATCC</t>
  </si>
  <si>
    <t>AAACGGATCTCTCCGGCAACGCCT</t>
  </si>
  <si>
    <t>CGATGAGGGAGAGGAACAGG</t>
  </si>
  <si>
    <t>TAGTCGATGAGGGAGAGGAACAGG</t>
  </si>
  <si>
    <t>AAACCCTGTTCCTCTCCCTCATCG</t>
  </si>
  <si>
    <t>TCGCGGTTGAGGAAATCGAC</t>
  </si>
  <si>
    <t>TAGTTCGCGGTTGAGGAAATCGAC</t>
  </si>
  <si>
    <t>AAACGTCGATTTCCTCAACCGCGA</t>
  </si>
  <si>
    <t>ATTCATGCGGAGGAAGGCCT</t>
  </si>
  <si>
    <t>TAGTATTCATGCGGAGGAAGGCCT</t>
  </si>
  <si>
    <t>AAACAGGCCTTCCTCCGCATGAAT</t>
  </si>
  <si>
    <t>PLES_20261</t>
  </si>
  <si>
    <t>CTCGCGTTTGCGGGATGTCA</t>
  </si>
  <si>
    <t>TAGTCTCGCGTTTGCGGGATGTCA</t>
  </si>
  <si>
    <t>AAACTGACATCCCGCAAACGCGAG</t>
  </si>
  <si>
    <t>GCGATAGAACAGGTCGACGG</t>
  </si>
  <si>
    <t>TAGTGCGATAGAACAGGTCGACGG</t>
  </si>
  <si>
    <t>AAACCCGTCGACCTGTTCTATCGC</t>
  </si>
  <si>
    <t>GGCCAGGATGCGGTCGATGC</t>
  </si>
  <si>
    <t>TAGTGGCCAGGATGCGGTCGATGC</t>
  </si>
  <si>
    <t>AAACGCATCGACCGCATCCTGGCC</t>
  </si>
  <si>
    <t>CATCTTCGCCACCCCGGACT</t>
  </si>
  <si>
    <t>TAGTCATCTTCGCCACCCCGGACT</t>
  </si>
  <si>
    <t>AAACAGTCCGGGGTGGCGAAGATG</t>
  </si>
  <si>
    <t>PLES_20271</t>
  </si>
  <si>
    <t>TGTGCAGTGTTTCGCGGCGA</t>
  </si>
  <si>
    <t>TAGTTGTGCAGTGTTTCGCGGCGA</t>
  </si>
  <si>
    <t>AAACTCGCCGCGAAACACTGCACA</t>
  </si>
  <si>
    <t>GGCATTCCGGGGGCATCGAA</t>
  </si>
  <si>
    <t>TAGTGGCATTCCGGGGGCATCGAA</t>
  </si>
  <si>
    <t>AAACTTCGATGCCCCCGGAATGCC</t>
  </si>
  <si>
    <t>AACCGAGGGTTCCGAAGAGT</t>
  </si>
  <si>
    <t>TAGTAACCGAGGGTTCCGAAGAGT</t>
  </si>
  <si>
    <t>AAACACTCTTCGGAACCCTCGGTT</t>
  </si>
  <si>
    <t>CCTCCGCGACTTCGCAGAGG</t>
  </si>
  <si>
    <t>TAGTCCTCCGCGACTTCGCAGAGG</t>
  </si>
  <si>
    <t>AAACCCTCTGCGAAGTCGCGGAGG</t>
  </si>
  <si>
    <t>PLES_20281</t>
  </si>
  <si>
    <t>snr1</t>
  </si>
  <si>
    <t>AGGGCATGGCGCGTCCAGGC</t>
  </si>
  <si>
    <t>TAGTAGGGCATGGCGCGTCCAGGC</t>
  </si>
  <si>
    <t>AAACGCCTGGACGCGCCATGCCCT</t>
  </si>
  <si>
    <t>GGGCGAGCGGCATGACCCAG</t>
  </si>
  <si>
    <t>TAGTGGGCGAGCGGCATGACCCAG</t>
  </si>
  <si>
    <t>AAACCTGGGTCATGCCGCTCGCCC</t>
  </si>
  <si>
    <t>CACGGCGGATTGCAGCCCCA</t>
  </si>
  <si>
    <t>TAGTCACGGCGGATTGCAGCCCCA</t>
  </si>
  <si>
    <t>AAACTGGGGCTGCAATCCGCCGTG</t>
  </si>
  <si>
    <t>GAATAGCTGGAAGTCTTGCT</t>
  </si>
  <si>
    <t>TAGTGAATAGCTGGAAGTCTTGCT</t>
  </si>
  <si>
    <t>AAACAGCAAGACTTCCAGCTATTC</t>
  </si>
  <si>
    <t>PLES_20291</t>
  </si>
  <si>
    <t>CCTACGGCGAGAAGGAGGGC</t>
  </si>
  <si>
    <t>TAGTCCTACGGCGAGAAGGAGGGC</t>
  </si>
  <si>
    <t>AAACGCCCTCCTTCTCGCCGTAGG</t>
  </si>
  <si>
    <t>AACAACCCGCGAGGGCGCCG</t>
  </si>
  <si>
    <t>TAGTAACAACCCGCGAGGGCGCCG</t>
  </si>
  <si>
    <t>AAACCGGCGCCCTCGCGGGTTGTT</t>
  </si>
  <si>
    <t>GAGGGTGATCACGGTAGGGC</t>
  </si>
  <si>
    <t>TAGTGAGGGTGATCACGGTAGGGC</t>
  </si>
  <si>
    <t>AAACGCCCTACCGTGATCACCCTC</t>
  </si>
  <si>
    <t>AGGAAGGGGTGTCTACGGCC</t>
  </si>
  <si>
    <t>TAGTAGGAAGGGGTGTCTACGGCC</t>
  </si>
  <si>
    <t>AAACGGCCGTAGACACCCCTTCCT</t>
  </si>
  <si>
    <t>PLES_20301</t>
  </si>
  <si>
    <t>mobA</t>
  </si>
  <si>
    <t>CAGGGGGGCAGGGCGCTATC</t>
  </si>
  <si>
    <t>TAGTCAGGGGGGCAGGGCGCTATC</t>
  </si>
  <si>
    <t>AAACGATAGCGCCCTGCCCCCCTG</t>
  </si>
  <si>
    <t>GCCTCCCGCCAGGAGAAGGA</t>
  </si>
  <si>
    <t>TAGTGCCTCCCGCCAGGAGAAGGA</t>
  </si>
  <si>
    <t>AAACTCCTTCTCCTGGCGGGAGGC</t>
  </si>
  <si>
    <t>TGTCGCGACCGCCCATGCGC</t>
  </si>
  <si>
    <t>TAGTTGTCGCGACCGCCCATGCGC</t>
  </si>
  <si>
    <t>AAACGCGCATGGGCGGTCGCGACA</t>
  </si>
  <si>
    <t>GCAGGCCCTGCCACTCGATC</t>
  </si>
  <si>
    <t>TAGTGCAGGCCCTGCCACTCGATC</t>
  </si>
  <si>
    <t>AAACGATCGAGTGGCAGGGCCTGC</t>
  </si>
  <si>
    <t>PLES_20311</t>
  </si>
  <si>
    <t>moaB2</t>
  </si>
  <si>
    <t>GTTTCGGCCTTGTGGCTCAT</t>
  </si>
  <si>
    <t>TAGTGTTTCGGCCTTGTGGCTCAT</t>
  </si>
  <si>
    <t>AAACATGAGCCACAAGGCCGAAAC</t>
  </si>
  <si>
    <t>GTCAGGACGGCGATGTTCAA</t>
  </si>
  <si>
    <t>TAGTGTCAGGACGGCGATGTTCAA</t>
  </si>
  <si>
    <t>AAACTTGAACATCGCCGTCCTGAC</t>
  </si>
  <si>
    <t>GAACAACAGGCCTGAAGTAT</t>
  </si>
  <si>
    <t>TAGTGAACAACAGGCCTGAAGTAT</t>
  </si>
  <si>
    <t>AAACATACTTCAGGCCTGTTGTTC</t>
  </si>
  <si>
    <t>TGTGCCCGGCCTCGGTCAGG</t>
  </si>
  <si>
    <t>TAGTTGTGCCCGGCCTCGGTCAGG</t>
  </si>
  <si>
    <t>AAACCCTGACCGAGGCCGGGCACA</t>
  </si>
  <si>
    <t>PLES_20321</t>
  </si>
  <si>
    <t>moeA2</t>
  </si>
  <si>
    <t>GTCTCGACCGGCATCAGCCC</t>
  </si>
  <si>
    <t>TAGTGTCTCGACCGGCATCAGCCC</t>
  </si>
  <si>
    <t>AAACGGGCTGATGCCGGTCGAGAC</t>
  </si>
  <si>
    <t>CGTATCGATAGGCGTTTGCG</t>
  </si>
  <si>
    <t>TAGTCGTATCGATAGGCGTTTGCG</t>
  </si>
  <si>
    <t>AAACCGCAAACGCCTATCGATACG</t>
  </si>
  <si>
    <t>CGCGGCCGCCAGCCTGCTCC</t>
  </si>
  <si>
    <t>TAGTCGCGGCCGCCAGCCTGCTCC</t>
  </si>
  <si>
    <t>AAACGGAGCAGGCTGGCGGCCGCG</t>
  </si>
  <si>
    <t>CCACGGCGGCAGGTCCAGGC</t>
  </si>
  <si>
    <t>TAGTCCACGGCGGCAGGTCCAGGC</t>
  </si>
  <si>
    <t>AAACGCCTGGACCTGCCGCCGTGG</t>
  </si>
  <si>
    <t>PLES_20331</t>
  </si>
  <si>
    <t>GGTGGAGCCAAGGGTCTGCA</t>
  </si>
  <si>
    <t>TAGTGGTGGAGCCAAGGGTCTGCA</t>
  </si>
  <si>
    <t>AAACTGCAGACCCTTGGCTCCACC</t>
  </si>
  <si>
    <t>TTTCAGCAGGGCCGGAACCG</t>
  </si>
  <si>
    <t>TAGTTTTCAGCAGGGCCGGAACCG</t>
  </si>
  <si>
    <t>AAACCGGTTCCGGCCCTGCTGAAA</t>
  </si>
  <si>
    <t>CCAGGCCGAGCCGTTCGGCA</t>
  </si>
  <si>
    <t>TAGTCCAGGCCGAGCCGTTCGGCA</t>
  </si>
  <si>
    <t>AAACTGCCGAACGGCTCGGCCTGG</t>
  </si>
  <si>
    <t>GCCGGCGGCGGCCAGGGCAG</t>
  </si>
  <si>
    <t>TAGTGCCGGCGGCGGCCAGGGCAG</t>
  </si>
  <si>
    <t>AAACCTGCCCTGGCCGCCGCCGGC</t>
  </si>
  <si>
    <t>PLES_20341</t>
  </si>
  <si>
    <t>GCTGTCCGGCAATTCGACCA</t>
  </si>
  <si>
    <t>TAGTGCTGTCCGGCAATTCGACCA</t>
  </si>
  <si>
    <t>AAACTGGTCGAATTGCCGGACAGC</t>
  </si>
  <si>
    <t>CAGTTCCGCCAGGAACCCAC</t>
  </si>
  <si>
    <t>TAGTCAGTTCCGCCAGGAACCCAC</t>
  </si>
  <si>
    <t>AAACGTGGGTTCCTGGCGGAACTG</t>
  </si>
  <si>
    <t>GCCGCCTCCAGGCTGGCGTC</t>
  </si>
  <si>
    <t>TAGTGCCGCCTCCAGGCTGGCGTC</t>
  </si>
  <si>
    <t>AAACGACGCCAGCCTGGAGGCGGC</t>
  </si>
  <si>
    <t>CGGCCTCCAGGCGCGACGCC</t>
  </si>
  <si>
    <t>TAGTCGGCCTCCAGGCGCGACGCC</t>
  </si>
  <si>
    <t>AAACGGCGTCGCGCCTGGAGGCCG</t>
  </si>
  <si>
    <t>PLES_20351</t>
  </si>
  <si>
    <t>GCGACGCCACTCCTCGTTCC</t>
  </si>
  <si>
    <t>TAGTGCGACGCCACTCCTCGTTCC</t>
  </si>
  <si>
    <t>AAACGGAACGAGGAGTGGCGTCGC</t>
  </si>
  <si>
    <t>CACTCCTGCCCCGCCAGCGC</t>
  </si>
  <si>
    <t>TAGTCACTCCTGCCCCGCCAGCGC</t>
  </si>
  <si>
    <t>AAACGCGCTGGCGGGGCAGGAGTG</t>
  </si>
  <si>
    <t>TGCCGCCGCCGACCACGATC</t>
  </si>
  <si>
    <t>TAGTTGCCGCCGCCGACCACGATC</t>
  </si>
  <si>
    <t>AAACGATCGTGGTCGGCGGCGGCA</t>
  </si>
  <si>
    <t>CGCGGCTTCGCGGAGGATGC</t>
  </si>
  <si>
    <t>TAGTCGCGGCTTCGCGGAGGATGC</t>
  </si>
  <si>
    <t>AAACGCATCCTCCGCGAAGCCGCG</t>
  </si>
  <si>
    <t>PLES_20361</t>
  </si>
  <si>
    <t>CAGCAGGGCGCGCACGCTCT</t>
  </si>
  <si>
    <t>TAGTCAGCAGGGCGCGCACGCTCT</t>
  </si>
  <si>
    <t>AAACAGAGCGTGCGCGCCCTGCTG</t>
  </si>
  <si>
    <t>CCACCTTGCCCTTGCCCAGC</t>
  </si>
  <si>
    <t>TAGTCCACCTTGCCCTTGCCCAGC</t>
  </si>
  <si>
    <t>AAACGCTGGGCAAGGGCAAGGTGG</t>
  </si>
  <si>
    <t>GCCCGGATGCTTCGAGTAGT</t>
  </si>
  <si>
    <t>TAGTGCCCGGATGCTTCGAGTAGT</t>
  </si>
  <si>
    <t>AAACACTACTCGAAGCATCCGGGC</t>
  </si>
  <si>
    <t>GTAGTACTCGGGGTCCTGTT</t>
  </si>
  <si>
    <t>TAGTGTAGTACTCGGGGTCCTGTT</t>
  </si>
  <si>
    <t>AAACAACAGGACCCCGAGTACTAC</t>
  </si>
  <si>
    <t>PLES_20371</t>
  </si>
  <si>
    <t>TGCCCGCCTGCTTGCCGTGC</t>
  </si>
  <si>
    <t>TAGTTGCCCGCCTGCTTGCCGTGC</t>
  </si>
  <si>
    <t>AAACGCACGGCAAGCAGGCGGGCA</t>
  </si>
  <si>
    <t>CTCGCGCTGTGCCGCGACCG</t>
  </si>
  <si>
    <t>TAGTCTCGCGCTGTGCCGCGACCG</t>
  </si>
  <si>
    <t>AAACCGGTCGCGGCACAGCGCGAG</t>
  </si>
  <si>
    <t>CCGGGCGTCGCCGTCCTCCC</t>
  </si>
  <si>
    <t>TAGTCCGGGCGTCGCCGTCCTCCC</t>
  </si>
  <si>
    <t>AAACGGGAGGACGGCGACGCCCGG</t>
  </si>
  <si>
    <t>AAATCGTTGGCGGTGCCCAG</t>
  </si>
  <si>
    <t>TAGTAAATCGTTGGCGGTGCCCAG</t>
  </si>
  <si>
    <t>AAACCTGGGCACCGCCAACGATTT</t>
  </si>
  <si>
    <t>PLES_20381</t>
  </si>
  <si>
    <t>CAGCGCGGAGAGACGGAACA</t>
  </si>
  <si>
    <t>TAGTCAGCGCGGAGAGACGGAACA</t>
  </si>
  <si>
    <t>AAACTGTTCCGTCTCTCCGCGCTG</t>
  </si>
  <si>
    <t>CGGAAGACTTGATCGGATAG</t>
  </si>
  <si>
    <t>TAGTCGGAAGACTTGATCGGATAG</t>
  </si>
  <si>
    <t>AAACCTATCCGATCAAGTCTTCCG</t>
  </si>
  <si>
    <t>GACGCGCTCCAGGGACTCGG</t>
  </si>
  <si>
    <t>TAGTGACGCGCTCCAGGGACTCGG</t>
  </si>
  <si>
    <t>AAACCCGAGTCCCTGGAGCGCGTC</t>
  </si>
  <si>
    <t>TGTCCACCGCCATCCAGCGT</t>
  </si>
  <si>
    <t>TAGTTGTCCACCGCCATCCAGCGT</t>
  </si>
  <si>
    <t>AAACACGCTGGATGGCGGTGGACA</t>
  </si>
  <si>
    <t>PLES_20401</t>
  </si>
  <si>
    <t>GCGGGCAGGGCGGTGGCGAG</t>
  </si>
  <si>
    <t>TAGTGCGGGCAGGGCGGTGGCGAG</t>
  </si>
  <si>
    <t>AAACCTCGCCACCGCCCTGCCCGC</t>
  </si>
  <si>
    <t>GGCGAGCAGCAGGCTGGAGG</t>
  </si>
  <si>
    <t>TAGTGGCGAGCAGCAGGCTGGAGG</t>
  </si>
  <si>
    <t>AAACCCTCCAGCCTGCTGCTCGCC</t>
  </si>
  <si>
    <t>GTCGGCGGCCAGGGCGCCGT</t>
  </si>
  <si>
    <t>TAGTGTCGGCGGCCAGGGCGCCGT</t>
  </si>
  <si>
    <t>AAACACGGCGCCCTGGCCGCCGAC</t>
  </si>
  <si>
    <t>ACGCTGTCGAAGGCGTTGCG</t>
  </si>
  <si>
    <t>TAGTACGCTGTCGAAGGCGTTGCG</t>
  </si>
  <si>
    <t>AAACCGCAACGCCTTCGACAGCGT</t>
  </si>
  <si>
    <t>PLES_20411</t>
  </si>
  <si>
    <t>GGCAGGAAACGAGAGTGAAC</t>
  </si>
  <si>
    <t>TAGTGGCAGGAAACGAGAGTGAAC</t>
  </si>
  <si>
    <t>AAACGTTCACTCTCGTTTCCTGCC</t>
  </si>
  <si>
    <t>CGGAGGAAATACTGAGCAAA</t>
  </si>
  <si>
    <t>TAGTCGGAGGAAATACTGAGCAAA</t>
  </si>
  <si>
    <t>AAACTTTGCTCAGTATTTCCTCCG</t>
  </si>
  <si>
    <t>GTTCGGTCAGGGAAGCGGCG</t>
  </si>
  <si>
    <t>TAGTGTTCGGTCAGGGAAGCGGCG</t>
  </si>
  <si>
    <t>AAACCGCCGCTTCCCTGACCGAAC</t>
  </si>
  <si>
    <t>CCTTGGCCTGGTCGTAGAGA</t>
  </si>
  <si>
    <t>TAGTCCTTGGCCTGGTCGTAGAGA</t>
  </si>
  <si>
    <t>AAACTCTCTACGACCAGGCCAAGG</t>
  </si>
  <si>
    <t>PLES_20421</t>
  </si>
  <si>
    <t>TAAGCTTAGCCGTTGCGGCA</t>
  </si>
  <si>
    <t>TAGTTAAGCTTAGCCGTTGCGGCA</t>
  </si>
  <si>
    <t>AAACTGCCGCAACGGCTAAGCTTA</t>
  </si>
  <si>
    <t>CGCGCCCGAAGCCGGGCGGA</t>
  </si>
  <si>
    <t>TAGTCGCGCCCGAAGCCGGGCGGA</t>
  </si>
  <si>
    <t>AAACTCCGCCCGGCTTCGGGCGCG</t>
  </si>
  <si>
    <t>GGCGCGCGACCGCTGTCGCG</t>
  </si>
  <si>
    <t>TAGTGGCGCGCGACCGCTGTCGCG</t>
  </si>
  <si>
    <t>AAACCGCGACAGCGGTCGCGCGCC</t>
  </si>
  <si>
    <t>GTTTCGACCGCTCGCGGGAC</t>
  </si>
  <si>
    <t>TAGTGTTTCGACCGCTCGCGGGAC</t>
  </si>
  <si>
    <t>AAACGTCCCGCGAGCGGTCGAAAC</t>
  </si>
  <si>
    <t>PLES_20431</t>
  </si>
  <si>
    <t>GTGAACTTGAGCAGGGTCAT</t>
  </si>
  <si>
    <t>TAGTGTGAACTTGAGCAGGGTCAT</t>
  </si>
  <si>
    <t>AAACATGACCCTGCTCAAGTTCAC</t>
  </si>
  <si>
    <t>GCCAAAGGCAAGGGATACAT</t>
  </si>
  <si>
    <t>TAGTGCCAAAGGCAAGGGATACAT</t>
  </si>
  <si>
    <t>AAACATGTATCCCTTGCCTTTGGC</t>
  </si>
  <si>
    <t>CACCTTGTCCAGCAAGGGAG</t>
  </si>
  <si>
    <t>TAGTCACCTTGTCCAGCAAGGGAG</t>
  </si>
  <si>
    <t>AAACCTCCCTTGCTGGACAAGGTG</t>
  </si>
  <si>
    <t>TCACGCAGACCCGCTCGCCA</t>
  </si>
  <si>
    <t>TAGTTCACGCAGACCCGCTCGCCA</t>
  </si>
  <si>
    <t>AAACTGGCGAGCGGGTCTGCGTGA</t>
  </si>
  <si>
    <t>PLES_20441</t>
  </si>
  <si>
    <t>GATGCGGTACTCGATTGCCA</t>
  </si>
  <si>
    <t>TAGTGATGCGGTACTCGATTGCCA</t>
  </si>
  <si>
    <t>AAACTGGCAATCGAGTACCGCATC</t>
  </si>
  <si>
    <t>TGCGATAGTTGAGCTGATGC</t>
  </si>
  <si>
    <t>TAGTTGCGATAGTTGAGCTGATGC</t>
  </si>
  <si>
    <t>AAACGCATCAGCTCAACTATCGCA</t>
  </si>
  <si>
    <t>TGTTCCAGGCGCGTCCAGCG</t>
  </si>
  <si>
    <t>TAGTTGTTCCAGGCGCGTCCAGCG</t>
  </si>
  <si>
    <t>AAACCGCTGGACGCGCCTGGAACA</t>
  </si>
  <si>
    <t>CTGTAGCGTTCGCGATCGAG</t>
  </si>
  <si>
    <t>TAGTCTGTAGCGTTCGCGATCGAG</t>
  </si>
  <si>
    <t>AAACCTCGATCGCGAACGCTACAG</t>
  </si>
  <si>
    <t>PLES_20451</t>
  </si>
  <si>
    <t>GCGACCAGAATGTGTTGATA</t>
  </si>
  <si>
    <t>TAGTGCGACCAGAATGTGTTGATA</t>
  </si>
  <si>
    <t>AAACTATCAACACATTCTGGTCGC</t>
  </si>
  <si>
    <t>CATCACCGGGTCGCATTCGT</t>
  </si>
  <si>
    <t>TAGTCATCACCGGGTCGCATTCGT</t>
  </si>
  <si>
    <t>AAACACGAATGCGACCCGGTGATG</t>
  </si>
  <si>
    <t>GAGCCGGGCCTGGTTGCTGG</t>
  </si>
  <si>
    <t>TAGTGAGCCGGGCCTGGTTGCTGG</t>
  </si>
  <si>
    <t>AAACCCAGCAACCAGGCCCGGCTC</t>
  </si>
  <si>
    <t>CCACCGAAGGCCATGGCCAT</t>
  </si>
  <si>
    <t>TAGTCCACCGAAGGCCATGGCCAT</t>
  </si>
  <si>
    <t>AAACATGGCCATGGCCTTCGGTGG</t>
  </si>
  <si>
    <t>PLES_20461</t>
  </si>
  <si>
    <t>CAGCAGGATCACCAGCCAAG</t>
  </si>
  <si>
    <t>TAGTCAGCAGGATCACCAGCCAAG</t>
  </si>
  <si>
    <t>AAACCTTGGCTGGTGATCCTGCTG</t>
  </si>
  <si>
    <t>TGGACGGCATCAGCCAGGCC</t>
  </si>
  <si>
    <t>TAGTTGGACGGCATCAGCCAGGCC</t>
  </si>
  <si>
    <t>AAACGGCCTGGCTGATGCCGTCCA</t>
  </si>
  <si>
    <t>CATCCTGCCGCGCTGCCTGT</t>
  </si>
  <si>
    <t>TAGTCATCCTGCCGCGCTGCCTGT</t>
  </si>
  <si>
    <t>AAACACAGGCAGCGCGGCAGGATG</t>
  </si>
  <si>
    <t>GACGGCGCGCCTCGAGGCGC</t>
  </si>
  <si>
    <t>TAGTGACGGCGCGCCTCGAGGCGC</t>
  </si>
  <si>
    <t>AAACGCGCCTCGAGGCGCGCCGTC</t>
  </si>
  <si>
    <t>PLES_20471</t>
  </si>
  <si>
    <t>GTGAACGGACGGCAGATCAT</t>
  </si>
  <si>
    <t>TAGTGTGAACGGACGGCAGATCAT</t>
  </si>
  <si>
    <t>AAACATGATCTGCCGTCCGTTCAC</t>
  </si>
  <si>
    <t>TCCCTGCCGCGAAGACGGGG</t>
  </si>
  <si>
    <t>TAGTTCCCTGCCGCGAAGACGGGG</t>
  </si>
  <si>
    <t>AAACCCCCGTCTTCGCGGCAGGGA</t>
  </si>
  <si>
    <t>CAGGGCGAGCAGGTCATCGG</t>
  </si>
  <si>
    <t>TAGTCAGGGCGAGCAGGTCATCGG</t>
  </si>
  <si>
    <t>AAACCCGATGACCTGCTCGCCCTG</t>
  </si>
  <si>
    <t>GGCGTTCAGGGATTTCTGCG</t>
  </si>
  <si>
    <t>TAGTGGCGTTCAGGGATTTCTGCG</t>
  </si>
  <si>
    <t>AAACCGCAGAAATCCCTGAACGCC</t>
  </si>
  <si>
    <t>PLES_20481</t>
  </si>
  <si>
    <t>faoA</t>
  </si>
  <si>
    <t>TAACCGTGATGGCTTTACCT</t>
  </si>
  <si>
    <t>TAGTTAACCGTGATGGCTTTACCT</t>
  </si>
  <si>
    <t>AAACAGGTAAAGCCATCACGGTTA</t>
  </si>
  <si>
    <t>TCGACGATGCCGCCCTCAAG</t>
  </si>
  <si>
    <t>TAGTTCGACGATGCCGCCCTCAAG</t>
  </si>
  <si>
    <t>AAACCTTGAGGGCGGCATCGTCGA</t>
  </si>
  <si>
    <t>GAGACGGTTGAACTTGTTGA</t>
  </si>
  <si>
    <t>TAGTGAGACGGTTGAACTTGTTGA</t>
  </si>
  <si>
    <t>AAACTCAACAAGTTCAACCGTCTC</t>
  </si>
  <si>
    <t>TGCCGCACGCAACTCACTGA</t>
  </si>
  <si>
    <t>TAGTTGCCGCACGCAACTCACTGA</t>
  </si>
  <si>
    <t>AAACTCAGTGAGTTGCGTGCGGCA</t>
  </si>
  <si>
    <t>PLES_20491</t>
  </si>
  <si>
    <t>foaB</t>
  </si>
  <si>
    <t>TGACGACGTCTCTCGGATTC</t>
  </si>
  <si>
    <t>TAGTTGACGACGTCTCTCGGATTC</t>
  </si>
  <si>
    <t>AAACGAATCCGAGAGACGTCGTCA</t>
  </si>
  <si>
    <t>TGGAACGACCCATCGGGGTG</t>
  </si>
  <si>
    <t>TAGTTGGAACGACCCATCGGGGTG</t>
  </si>
  <si>
    <t>AAACCACCCCGATGGGTCGTTCCA</t>
  </si>
  <si>
    <t>GTTGCGGTGCATGCCACCCT</t>
  </si>
  <si>
    <t>TAGTGTTGCGGTGCATGCCACCCT</t>
  </si>
  <si>
    <t>AAACAGGGTGGCATGCACCGCAAC</t>
  </si>
  <si>
    <t>GCGCCGACATGGTCTCGGCG</t>
  </si>
  <si>
    <t>TAGTGCGCCGACATGGTCTCGGCG</t>
  </si>
  <si>
    <t>AAACCGCCGAGACCATGTCGGCGC</t>
  </si>
  <si>
    <t>PLES_20501</t>
  </si>
  <si>
    <t>TAGGCAAACCCGCGCTCCCG</t>
  </si>
  <si>
    <t>TAGTTAGGCAAACCCGCGCTCCCG</t>
  </si>
  <si>
    <t>AAACCGGGAGCGCGGGTTTGCCTA</t>
  </si>
  <si>
    <t>ACAACAGCCCGGTATAGGCA</t>
  </si>
  <si>
    <t>TAGTACAACAGCCCGGTATAGGCA</t>
  </si>
  <si>
    <t>AAACTGCCTATACCGGGCTGTTGT</t>
  </si>
  <si>
    <t>TCTCGAAAATCGGAAAACAA</t>
  </si>
  <si>
    <t>TAGTTCTCGAAAATCGGAAAACAA</t>
  </si>
  <si>
    <t>AAACTTGTTTTCCGATTTTCGAGA</t>
  </si>
  <si>
    <t>GACGATAGAGCCCAGCCTGC</t>
  </si>
  <si>
    <t>TAGTGACGATAGAGCCCAGCCTGC</t>
  </si>
  <si>
    <t>AAACGCAGGCTGGGCTCTATCGTC</t>
  </si>
  <si>
    <t>PLES_20511</t>
  </si>
  <si>
    <t>topA</t>
  </si>
  <si>
    <t>GATGACCAGCGATTTACCCA</t>
  </si>
  <si>
    <t>TAGTGATGACCAGCGATTTACCCA</t>
  </si>
  <si>
    <t>AAACTGGGTAAATCGCTGGTCATC</t>
  </si>
  <si>
    <t>GATGGTCTTGGCCTTGGCCG</t>
  </si>
  <si>
    <t>TAGTGATGGTCTTGGCCTTGGCCG</t>
  </si>
  <si>
    <t>AAACCGGCCAAGGCCAAGACCATC</t>
  </si>
  <si>
    <t>TGCTCGACTTCACCACGTAC</t>
  </si>
  <si>
    <t>TAGTTGCTCGACTTCACCACGTAC</t>
  </si>
  <si>
    <t>AAACGTACGTGGTGAAGTCGAGCA</t>
  </si>
  <si>
    <t>TGGTGGGCAGGTCACGGATG</t>
  </si>
  <si>
    <t>TAGTTGGTGGGCAGGTCACGGATG</t>
  </si>
  <si>
    <t>AAACCATCCGTGACCTGCCCACCA</t>
  </si>
  <si>
    <t>PLES_20521</t>
  </si>
  <si>
    <t>GGTGCGGGTATAAAGCTCTT</t>
  </si>
  <si>
    <t>TAGTGGTGCGGGTATAAAGCTCTT</t>
  </si>
  <si>
    <t>AAACAAGAGCTTTATACCCGCACC</t>
  </si>
  <si>
    <t>GGCGAAATACAGCTTCTGGT</t>
  </si>
  <si>
    <t>TAGTGGCGAAATACAGCTTCTGGT</t>
  </si>
  <si>
    <t>AAACACCAGAAGCTGTATTTCGCC</t>
  </si>
  <si>
    <t>CCAGGCCTCCAGAGCCAACC</t>
  </si>
  <si>
    <t>TAGTCCAGGCCTCCAGAGCCAACC</t>
  </si>
  <si>
    <t>AAACGGTTGGCTCTGGAGGCCTGG</t>
  </si>
  <si>
    <t>ATTCATCGCCCGCTCGGCAT</t>
  </si>
  <si>
    <t>TAGTATTCATCGCCCGCTCGGCAT</t>
  </si>
  <si>
    <t>AAACATGCCGAGCGGGCGATGAAT</t>
  </si>
  <si>
    <t>PLES_20531</t>
  </si>
  <si>
    <t>ACGATTTCAAGGAAGGATGT</t>
  </si>
  <si>
    <t>TAGTACGATTTCAAGGAAGGATGT</t>
  </si>
  <si>
    <t>AAACACATCCTTCCTTGAAATCGT</t>
  </si>
  <si>
    <t>CGCAGCACGATGCGCCCGTC</t>
  </si>
  <si>
    <t>TAGTCGCAGCACGATGCGCCCGTC</t>
  </si>
  <si>
    <t>AAACGACGGGCGCATCGTGCTGCG</t>
  </si>
  <si>
    <t>CACCAACGCCTCCTCGTCAT</t>
  </si>
  <si>
    <t>TAGTCACCAACGCCTCCTCGTCAT</t>
  </si>
  <si>
    <t>AAACATGACGAGGAGGCGTTGGTG</t>
  </si>
  <si>
    <t>CGCGTCCCCGGAGAACTCCA</t>
  </si>
  <si>
    <t>TAGTCGCGTCCCCGGAGAACTCCA</t>
  </si>
  <si>
    <t>AAACTGGAGTTCTCCGGGGACGCG</t>
  </si>
  <si>
    <t>PLES_20541</t>
  </si>
  <si>
    <t>CAGCGAGTGGGAGGTCTGCA</t>
  </si>
  <si>
    <t>TAGTCAGCGAGTGGGAGGTCTGCA</t>
  </si>
  <si>
    <t>AAACTGCAGACCTCCCACTCGCTG</t>
  </si>
  <si>
    <t>AACAGTGGCAACTGGGCGCT</t>
  </si>
  <si>
    <t>TAGTAACAGTGGCAACTGGGCGCT</t>
  </si>
  <si>
    <t>AAACAGCGCCCAGTTGCCACTGTT</t>
  </si>
  <si>
    <t>TGCTGGCCCAGAACGCTTCC</t>
  </si>
  <si>
    <t>TAGTTGCTGGCCCAGAACGCTTCC</t>
  </si>
  <si>
    <t>AAACGGAAGCGTTCTGGGCCAGCA</t>
  </si>
  <si>
    <t>TCGATGACATCGTCGAGCAA</t>
  </si>
  <si>
    <t>TAGTTCGATGACATCGTCGAGCAA</t>
  </si>
  <si>
    <t>AAACTTGCTCGACGATGTCATCGA</t>
  </si>
  <si>
    <t>PLES_20551</t>
  </si>
  <si>
    <t>lexA</t>
  </si>
  <si>
    <t>GAGAGGATCTCGGCTTGGCG</t>
  </si>
  <si>
    <t>TAGTGAGAGGATCTCGGCTTGGCG</t>
  </si>
  <si>
    <t>AAACCGCCAAGCCGAGATCCTCTC</t>
  </si>
  <si>
    <t>TTCCAGGCAGCGCTTGATGA</t>
  </si>
  <si>
    <t>TAGTTTCCAGGCAGCGCTTGATGA</t>
  </si>
  <si>
    <t>AAACTCATCAAGCGCTGCCTGGAA</t>
  </si>
  <si>
    <t>GCGATTTCCGCCCGGGTCGG</t>
  </si>
  <si>
    <t>TAGTGCGATTTCCGCCCGGGTCGG</t>
  </si>
  <si>
    <t>AAACCCGACCCGGGCGGAAATCGC</t>
  </si>
  <si>
    <t>CGACTTGAAGCCGAGTTCCT</t>
  </si>
  <si>
    <t>TAGTCGACTTGAAGCCGAGTTCCT</t>
  </si>
  <si>
    <t>AAACAGGAACTCGGCTTCAAGTCG</t>
  </si>
  <si>
    <t>PLES_20561</t>
  </si>
  <si>
    <t>psrA</t>
  </si>
  <si>
    <t>GACGGTTTCCGACTGGGCCA</t>
  </si>
  <si>
    <t>TAGTGACGGTTTCCGACTGGGCCA</t>
  </si>
  <si>
    <t>AAACTGGCCCAGTCGGAAACCGTC</t>
  </si>
  <si>
    <t>GATCAGACGCAACGAGGTTT</t>
  </si>
  <si>
    <t>TAGTGATCAGACGCAACGAGGTTT</t>
  </si>
  <si>
    <t>AAACAAACCTCGTTGCGTCTGATC</t>
  </si>
  <si>
    <t>AGTGATAATTCACCGCCGCC</t>
  </si>
  <si>
    <t>TAGTAGTGATAATTCACCGCCGCC</t>
  </si>
  <si>
    <t>AAACGGCGGCGGTGAATTATCACT</t>
  </si>
  <si>
    <t>GGAAGCGCGAGAACACCGCC</t>
  </si>
  <si>
    <t>TAGTGGAAGCGCGAGAACACCGCC</t>
  </si>
  <si>
    <t>AAACGGCGGTGTTCTCGCGCTTCC</t>
  </si>
  <si>
    <t>PLES_20571</t>
  </si>
  <si>
    <t>nagZ</t>
  </si>
  <si>
    <t>CAGGATTTGGCGGTCCTCGG</t>
  </si>
  <si>
    <t>TAGTCAGGATTTGGCGGTCCTCGG</t>
  </si>
  <si>
    <t>AAACCCGAGGACCGCCAAATCCTG</t>
  </si>
  <si>
    <t>TCAGCCCGCCCACCTCGGGG</t>
  </si>
  <si>
    <t>TAGTTCAGCCCGCCCACCTCGGGG</t>
  </si>
  <si>
    <t>AAACCCCCGAGGTGGGCGGGCTGA</t>
  </si>
  <si>
    <t>CACAGTTCGCGAACCTGGGC</t>
  </si>
  <si>
    <t>TAGTCACAGTTCGCGAACCTGGGC</t>
  </si>
  <si>
    <t>AAACGCCCAGGTTCGCGAACTGTG</t>
  </si>
  <si>
    <t>GTCGGGACGGATGGCGCGAA</t>
  </si>
  <si>
    <t>TAGTGTCGGGACGGATGGCGCGAA</t>
  </si>
  <si>
    <t>AAACTTCGCGCCATCCGTCCCGAC</t>
  </si>
  <si>
    <t>PLES_20581</t>
  </si>
  <si>
    <t>CCCTTCCAGCTGGGTCAGGC</t>
  </si>
  <si>
    <t>TAGTCCCTTCCAGCTGGGTCAGGC</t>
  </si>
  <si>
    <t>AAACGCCTGACCCAGCTGGAAGGG</t>
  </si>
  <si>
    <t>ATACGGCGTTTCGATCGGCA</t>
  </si>
  <si>
    <t>TAGTATACGGCGTTTCGATCGGCA</t>
  </si>
  <si>
    <t>AAACTGCCGATCGAAACGCCGTAT</t>
  </si>
  <si>
    <t>CCACGCTGGAGCGGCGCGGA</t>
  </si>
  <si>
    <t>TAGTCCACGCTGGAGCGGCGCGGA</t>
  </si>
  <si>
    <t>AAACTCCGCGCCGCTCCAGCGTGG</t>
  </si>
  <si>
    <t>GCACCTCGCGCCCGGCGTAG</t>
  </si>
  <si>
    <t>TAGTGCACCTCGCGCCCGGCGTAG</t>
  </si>
  <si>
    <t>AAACCTACGCCGGGCGCGAGGTGC</t>
  </si>
  <si>
    <t>PLES_20591</t>
  </si>
  <si>
    <t>AGGCAACGGAACAAGCGCAT</t>
  </si>
  <si>
    <t>TAGTAGGCAACGGAACAAGCGCAT</t>
  </si>
  <si>
    <t>AAACATGCGCTTGTTCCGTTGCCT</t>
  </si>
  <si>
    <t>CCAGTGAGAGCAGCAGGGCA</t>
  </si>
  <si>
    <t>TAGTCCAGTGAGAGCAGCAGGGCA</t>
  </si>
  <si>
    <t>AAACTGCCCTGCTGCTCTCACTGG</t>
  </si>
  <si>
    <t>GCCGGCGAATGCCGCGGGGG</t>
  </si>
  <si>
    <t>TAGTGCCGGCGAATGCCGCGGGGG</t>
  </si>
  <si>
    <t>AAACCCCCCGCGGCATTCGCCGGC</t>
  </si>
  <si>
    <t>ACCACCAGTTCCACCTGGTA</t>
  </si>
  <si>
    <t>TAGTACCACCAGTTCCACCTGGTA</t>
  </si>
  <si>
    <t>AAACTACCAGGTGGAACTGGTGGT</t>
  </si>
  <si>
    <t>PLES_20601</t>
  </si>
  <si>
    <t>mfd</t>
  </si>
  <si>
    <t>GGAAGACGCAGTACGGACAC</t>
  </si>
  <si>
    <t>TAGTGGAAGACGCAGTACGGACAC</t>
  </si>
  <si>
    <t>AAACGTGTCCGTACTGCGTCTTCC</t>
  </si>
  <si>
    <t>GCCGGCGCTGGCCGGCAGGC</t>
  </si>
  <si>
    <t>TAGTGCCGGCGCTGGCCGGCAGGC</t>
  </si>
  <si>
    <t>AAACGCCTGCCGGCCAGCGCCGGC</t>
  </si>
  <si>
    <t>GGCTCAGCGCGGCACCGGGG</t>
  </si>
  <si>
    <t>TAGTGGCTCAGCGCGGCACCGGGG</t>
  </si>
  <si>
    <t>AAACCCCCGGTGCCGCGCTGAGCC</t>
  </si>
  <si>
    <t>TGGCGGCCTCGGCGACAGCC</t>
  </si>
  <si>
    <t>TAGTTGGCGGCCTCGGCGACAGCC</t>
  </si>
  <si>
    <t>AAACGGCTGTCGCCGAGGCCGCCA</t>
  </si>
  <si>
    <t>PLES_20611</t>
  </si>
  <si>
    <t>CTGGCCAATCAGCGGGATCA</t>
  </si>
  <si>
    <t>TAGTCTGGCCAATCAGCGGGATCA</t>
  </si>
  <si>
    <t>AAACTGATCCCGCTGATTGGCCAG</t>
  </si>
  <si>
    <t>AGGTCACCACATTGTTATTG</t>
  </si>
  <si>
    <t>TAGTAGGTCACCACATTGTTATTG</t>
  </si>
  <si>
    <t>AAACCAATAACAATGTGGTGACCT</t>
  </si>
  <si>
    <t>CAGACCACGGCCATGGATCG</t>
  </si>
  <si>
    <t>TAGTCAGACCACGGCCATGGATCG</t>
  </si>
  <si>
    <t>AAACCGATCCATGGCCGTGGTCTG</t>
  </si>
  <si>
    <t>TCATGATCGCGATCACCGAG</t>
  </si>
  <si>
    <t>TAGTTCATGATCGCGATCACCGAG</t>
  </si>
  <si>
    <t>AAACCTCGGTGATCGCGATCATGA</t>
  </si>
  <si>
    <t>PLES_20621</t>
  </si>
  <si>
    <t>aroP1</t>
  </si>
  <si>
    <t>GGCCACGCTTCAGCTCGCCC</t>
  </si>
  <si>
    <t>TAGTGGCCACGCTTCAGCTCGCCC</t>
  </si>
  <si>
    <t>AAACGGGCGAGCTGAAGCGTGGCC</t>
  </si>
  <si>
    <t>CCAGCGCGATCAACTGGATG</t>
  </si>
  <si>
    <t>TAGTCCAGCGCGATCAACTGGATG</t>
  </si>
  <si>
    <t>AAACCATCCAGTTGATCGCGCTGG</t>
  </si>
  <si>
    <t>TGATGACGCCCGCCGAGCCG</t>
  </si>
  <si>
    <t>TAGTTGATGACGCCCGCCGAGCCG</t>
  </si>
  <si>
    <t>AAACCGGCTCGGCGGGCGTCATCA</t>
  </si>
  <si>
    <t>AGCCGCCAATGGCGTAACCG</t>
  </si>
  <si>
    <t>TAGTAGCCGCCAATGGCGTAACCG</t>
  </si>
  <si>
    <t>AAACCGGTTACGCCATTGGCGGCT</t>
  </si>
  <si>
    <t>PLES_20631</t>
  </si>
  <si>
    <t>nqrA</t>
  </si>
  <si>
    <t>CGGGGGCGCCGCTGATGGGC</t>
  </si>
  <si>
    <t>TAGTCGGGGGCGCCGCTGATGGGC</t>
  </si>
  <si>
    <t>AAACGCCCATCAGCGGCGCCCCCG</t>
  </si>
  <si>
    <t>TGCTGCCTCGATGCGCTGTT</t>
  </si>
  <si>
    <t>TAGTTGCTGCCTCGATGCGCTGTT</t>
  </si>
  <si>
    <t>AAACAACAGCGCATCGAGGCAGCA</t>
  </si>
  <si>
    <t>TCAACGCCACGCTGCGTACC</t>
  </si>
  <si>
    <t>TAGTTCAACGCCACGCTGCGTACC</t>
  </si>
  <si>
    <t>AAACGGTACGCAGCGTGGCGTTGA</t>
  </si>
  <si>
    <t>CCATGGTCGGCTTCATGCCG</t>
  </si>
  <si>
    <t>TAGTCCATGGTCGGCTTCATGCCG</t>
  </si>
  <si>
    <t>AAACCGGCATGAAGCCGACCATGG</t>
  </si>
  <si>
    <t>PLES_20641</t>
  </si>
  <si>
    <t>nqrB</t>
  </si>
  <si>
    <t>GAGCAGGTTACGCAAACCCA</t>
  </si>
  <si>
    <t>TAGTGAGCAGGTTACGCAAACCCA</t>
  </si>
  <si>
    <t>AAACTGGGTTTGCGTAACCTGCTC</t>
  </si>
  <si>
    <t>TGTCCACGGCTTCGTACAGC</t>
  </si>
  <si>
    <t>TAGTTGTCCACGGCTTCGTACAGC</t>
  </si>
  <si>
    <t>AAACGCTGTACGAAGCCGTGGACA</t>
  </si>
  <si>
    <t>GCTGCCGGGACGATAGAGGA</t>
  </si>
  <si>
    <t>TAGTGCTGCCGGGACGATAGAGGA</t>
  </si>
  <si>
    <t>AAACTCCTCTATCGTCCCGGCAGC</t>
  </si>
  <si>
    <t>CGCGCACGTGCGCAGTGGTG</t>
  </si>
  <si>
    <t>TAGTCGCGCACGTGCGCAGTGGTG</t>
  </si>
  <si>
    <t>AAACCACCACTGCGCACGTGCGCG</t>
  </si>
  <si>
    <t>PLES_20651</t>
  </si>
  <si>
    <t>nqrC</t>
  </si>
  <si>
    <t>TACCAGCAGTGTGCGGGTGG</t>
  </si>
  <si>
    <t>TAGTTACCAGCAGTGTGCGGGTGG</t>
  </si>
  <si>
    <t>AAACCCACCCGCACACTGCTGGTA</t>
  </si>
  <si>
    <t>GCTGACCAGGCACACCACCA</t>
  </si>
  <si>
    <t>TAGTGCTGACCAGGCACACCACCA</t>
  </si>
  <si>
    <t>AAACTGGTGGTGTGCCTGGTCAGC</t>
  </si>
  <si>
    <t>AGGCGGTTTTCCGCCTGGGT</t>
  </si>
  <si>
    <t>TAGTAGGCGGTTTTCCGCCTGGGT</t>
  </si>
  <si>
    <t>AAACACCCAGGCGGAAAACCGCCT</t>
  </si>
  <si>
    <t>TGCTGCGCTGCTTGTCGAGC</t>
  </si>
  <si>
    <t>TAGTTGCTGCGCTGCTTGTCGAGC</t>
  </si>
  <si>
    <t>AAACGCTCGACAAGCAGCGCAGCA</t>
  </si>
  <si>
    <t>PLES_20661</t>
  </si>
  <si>
    <t>nqrD</t>
  </si>
  <si>
    <t>AACAGGACTTCGCGGATCGT</t>
  </si>
  <si>
    <t>TAGTAACAGGACTTCGCGGATCGT</t>
  </si>
  <si>
    <t>AAACACGATCCGCGAAGTCCTGTT</t>
  </si>
  <si>
    <t>ATCGGATTGTTCTGGAAGAC</t>
  </si>
  <si>
    <t>TAGTATCGGATTGTTCTGGAAGAC</t>
  </si>
  <si>
    <t>AAACGTCTTCCAGAACAATCCGAT</t>
  </si>
  <si>
    <t>AGCAGATCCCTAGGATCTGC</t>
  </si>
  <si>
    <t>TAGTAGCAGATCCCTAGGATCTGC</t>
  </si>
  <si>
    <t>AAACGCAGATCCTAGGGATCTGCT</t>
  </si>
  <si>
    <t>GGTAGCGGTCTTCAGGTTCG</t>
  </si>
  <si>
    <t>TAGTGGTAGCGGTCTTCAGGTTCG</t>
  </si>
  <si>
    <t>AAACCGAACCTGAAGACCGCTACC</t>
  </si>
  <si>
    <t>PLES_20671</t>
  </si>
  <si>
    <t>nqrE</t>
  </si>
  <si>
    <t>CGAACACGGCCTTCACGAAC</t>
  </si>
  <si>
    <t>TAGTCGAACACGGCCTTCACGAAC</t>
  </si>
  <si>
    <t>AAACGTTCGTGAAGGCCGTGTTCG</t>
  </si>
  <si>
    <t>CGATGAAGGTACACATGCCG</t>
  </si>
  <si>
    <t>TAGTCGATGAAGGTACACATGCCG</t>
  </si>
  <si>
    <t>AAACCGGCATGTGTACCTTCATCG</t>
  </si>
  <si>
    <t>GGTCTCCACCTTCTTCGAGA</t>
  </si>
  <si>
    <t>TAGTGGTCTCCACCTTCTTCGAGA</t>
  </si>
  <si>
    <t>AAACTCTCGAAGAAGGTGGAGACC</t>
  </si>
  <si>
    <t>CGCGATACCCAGGCCGATGG</t>
  </si>
  <si>
    <t>TAGTCGCGATACCCAGGCCGATGG</t>
  </si>
  <si>
    <t>AAACCCATCGGCCTGGGTATCGCG</t>
  </si>
  <si>
    <t>PLES_20681</t>
  </si>
  <si>
    <t>nqrF</t>
  </si>
  <si>
    <t>AAAATCTCGAATCCGATCAC</t>
  </si>
  <si>
    <t>TAGTAAAATCTCGAATCCGATCAC</t>
  </si>
  <si>
    <t>AAACGTGATCGGATTCGAGATTTT</t>
  </si>
  <si>
    <t>CGCCACCAGGCCCAGGACGA</t>
  </si>
  <si>
    <t>TAGTCGCCACCAGGCCCAGGACGA</t>
  </si>
  <si>
    <t>AAACTCGTCCTGGGCCTGGTGGCG</t>
  </si>
  <si>
    <t>ACTCGACACCAGCTTGGCGC</t>
  </si>
  <si>
    <t>TAGTACTCGACACCAGCTTGGCGC</t>
  </si>
  <si>
    <t>AAACGCGCCAAGCTGGTGTCGAGT</t>
  </si>
  <si>
    <t>GTGCTCGCCGTTGATCTGGA</t>
  </si>
  <si>
    <t>TAGTGTGCTCGCCGTTGATCTGGA</t>
  </si>
  <si>
    <t>AAACTCCAGATCAACGGCGAGCAC</t>
  </si>
  <si>
    <t>PLES_20691</t>
  </si>
  <si>
    <t>GTCCGGCCATGGCAAGCGGA</t>
  </si>
  <si>
    <t>TAGTGTCCGGCCATGGCAAGCGGA</t>
  </si>
  <si>
    <t>AAACTCCGCTTGCCATGGCCGGAC</t>
  </si>
  <si>
    <t>TTCCAGGGTGTCGCCGCAAC</t>
  </si>
  <si>
    <t>TAGTTTCCAGGGTGTCGCCGCAAC</t>
  </si>
  <si>
    <t>AAACGTTGCGGCGACACCCTGGAA</t>
  </si>
  <si>
    <t>AATAGGTGCTGCCCATGGTC</t>
  </si>
  <si>
    <t>TAGTAATAGGTGCTGCCCATGGTC</t>
  </si>
  <si>
    <t>AAACGACCATGGGCAGCACCTATT</t>
  </si>
  <si>
    <t>CGTCTGGACGTCGGGCGCCG</t>
  </si>
  <si>
    <t>TAGTCGTCTGGACGTCGGGCGCCG</t>
  </si>
  <si>
    <t>AAACCGGCGCCCGACGTCCAGACG</t>
  </si>
  <si>
    <t>PLES_20701</t>
  </si>
  <si>
    <t>GATGACGAAGACCAGTAGCC</t>
  </si>
  <si>
    <t>TAGTGATGACGAAGACCAGTAGCC</t>
  </si>
  <si>
    <t>AAACGGCTACTGGTCTTCGTCATC</t>
  </si>
  <si>
    <t>GCGGCCCATGATGACCCCGA</t>
  </si>
  <si>
    <t>TAGTGCGGCCCATGATGACCCCGA</t>
  </si>
  <si>
    <t>AAACTCGGGGTCATCATGGGCCGC</t>
  </si>
  <si>
    <t>CCGCCGCAGGAACCGGCGAT</t>
  </si>
  <si>
    <t>TAGTCCGCCGCAGGAACCGGCGAT</t>
  </si>
  <si>
    <t>AAACATCGCCGGTTCCTGCGGCGG</t>
  </si>
  <si>
    <t>TTCCTTCTCGATCCCCAGGT</t>
  </si>
  <si>
    <t>TAGTTTCCTTCTCGATCCCCAGGT</t>
  </si>
  <si>
    <t>AAACACCTGGGGATCGAGAAGGAA</t>
  </si>
  <si>
    <t>PLES_20711</t>
  </si>
  <si>
    <t>sth</t>
  </si>
  <si>
    <t>ATCGCCGCCCCTTCGCCCGC</t>
  </si>
  <si>
    <t>TAGTATCGCCGCCCCTTCGCCCGC</t>
  </si>
  <si>
    <t>AAACGCGGGCGAAGGGGCGGCGAT</t>
  </si>
  <si>
    <t>CAGCTTGCGTCCGTACTTGG</t>
  </si>
  <si>
    <t>TAGTCAGCTTGCGTCCGTACTTGG</t>
  </si>
  <si>
    <t>AAACCCAAGTACGGACGCAAGCTG</t>
  </si>
  <si>
    <t>AGTTGCCTCCGACCACGCGA</t>
  </si>
  <si>
    <t>TAGTAGTTGCCTCCGACCACGCGA</t>
  </si>
  <si>
    <t>AAACTCGCGTGGTCGGAGGCAACT</t>
  </si>
  <si>
    <t>CCTTGGAAGGAATGGTGCCG</t>
  </si>
  <si>
    <t>TAGTCCTTGGAAGGAATGGTGCCG</t>
  </si>
  <si>
    <t>AAACCGGCACCATTCCTTCCAAGG</t>
  </si>
  <si>
    <t>PLES_20721</t>
  </si>
  <si>
    <t>GTTTTCCGGCGCTTCGCCCT</t>
  </si>
  <si>
    <t>TAGTGTTTTCCGGCGCTTCGCCCT</t>
  </si>
  <si>
    <t>AAACAGGGCGAAGCGCCGGAAAAC</t>
  </si>
  <si>
    <t>AACGGTTGACGCCATGCTCC</t>
  </si>
  <si>
    <t>TAGTAACGGTTGACGCCATGCTCC</t>
  </si>
  <si>
    <t>AAACGGAGCATGGCGTCAACCGTT</t>
  </si>
  <si>
    <t>CGCCGTCGCGGGACAGGTGC</t>
  </si>
  <si>
    <t>TAGTCGCCGTCGCGGGACAGGTGC</t>
  </si>
  <si>
    <t>AAACGCACCTGTCCCGCGACGGCG</t>
  </si>
  <si>
    <t>CGGTGGTGCGCTTCAGGGTC</t>
  </si>
  <si>
    <t>TAGTCGGTGGTGCGCTTCAGGGTC</t>
  </si>
  <si>
    <t>AAACGACCCTGAAGCGCACCACCG</t>
  </si>
  <si>
    <t>PLES_20731</t>
  </si>
  <si>
    <t>ATCCATTTTCTGCCAGCTAA</t>
  </si>
  <si>
    <t>TAGTATCCATTTTCTGCCAGCTAA</t>
  </si>
  <si>
    <t>AAACTTAGCTGGCAGAAAATGGAT</t>
  </si>
  <si>
    <t>TGGTCAGAGTGTAAGGCCGC</t>
  </si>
  <si>
    <t>TAGTTGGTCAGAGTGTAAGGCCGC</t>
  </si>
  <si>
    <t>AAACGCGGCCTTACACTCTGACCA</t>
  </si>
  <si>
    <t>CGAACCCACGGCGGCAGTGA</t>
  </si>
  <si>
    <t>TAGTCGAACCCACGGCGGCAGTGA</t>
  </si>
  <si>
    <t>AAACTCACTGCCGCCGTGGGTTCG</t>
  </si>
  <si>
    <t>ATCCGCGTCACGAGTGGACA</t>
  </si>
  <si>
    <t>TAGTATCCGCGTCACGAGTGGACA</t>
  </si>
  <si>
    <t>AAACTGTCCACTCGTGACGCGGAT</t>
  </si>
  <si>
    <t>PLES_20741</t>
  </si>
  <si>
    <t>CATCGAGGTCAGCGAAATGA</t>
  </si>
  <si>
    <t>TAGTCATCGAGGTCAGCGAAATGA</t>
  </si>
  <si>
    <t>AAACTCATTTCGCTGACCTCGATG</t>
  </si>
  <si>
    <t>CGGCACCATGCCGAGGATGC</t>
  </si>
  <si>
    <t>TAGTCGGCACCATGCCGAGGATGC</t>
  </si>
  <si>
    <t>AAACGCATCCTCGGCATGGTGCCG</t>
  </si>
  <si>
    <t>TACGACTCGACGGTGGCCTG</t>
  </si>
  <si>
    <t>TAGTTACGACTCGACGGTGGCCTG</t>
  </si>
  <si>
    <t>AAACCAGGCCACCGTCGAGTCGTA</t>
  </si>
  <si>
    <t>CGCGCCAGTCATCGATGGGC</t>
  </si>
  <si>
    <t>TAGTCGCGCCAGTCATCGATGGGC</t>
  </si>
  <si>
    <t>AAACGCCCATCGATGACTGGCGCG</t>
  </si>
  <si>
    <t>PLES_20751</t>
  </si>
  <si>
    <t>CGTAGCTCTTGCTCAGGTTG</t>
  </si>
  <si>
    <t>TAGTCGTAGCTCTTGCTCAGGTTG</t>
  </si>
  <si>
    <t>AAACCAACCTGAGCAAGAGCTACG</t>
  </si>
  <si>
    <t>GACAGCACCTGCACCGATTG</t>
  </si>
  <si>
    <t>TAGTGACAGCACCTGCACCGATTG</t>
  </si>
  <si>
    <t>AAACCAATCGGTGCAGGTGCTGTC</t>
  </si>
  <si>
    <t>CAGCAGGTTCAACTCGACGC</t>
  </si>
  <si>
    <t>TAGTCAGCAGGTTCAACTCGACGC</t>
  </si>
  <si>
    <t>AAACGCGTCGAGTTGAACCTGCTG</t>
  </si>
  <si>
    <t>ACGATAGCCACCCGCTCCCC</t>
  </si>
  <si>
    <t>TAGTACGATAGCCACCCGCTCCCC</t>
  </si>
  <si>
    <t>AAACGGGGAGCGGGTGGCTATCGT</t>
  </si>
  <si>
    <t>PLES_20761</t>
  </si>
  <si>
    <t>CGCCGGACGGGAGCGGACGG</t>
  </si>
  <si>
    <t>TAGTCGCCGGACGGGAGCGGACGG</t>
  </si>
  <si>
    <t>AAACCCGTCCGCTCCCGTCCGGCG</t>
  </si>
  <si>
    <t>CGGATGCACCGAGTCGATGG</t>
  </si>
  <si>
    <t>TAGTCGGATGCACCGAGTCGATGG</t>
  </si>
  <si>
    <t>AAACCCATCGACTCGGTGCATCCG</t>
  </si>
  <si>
    <t>GTAACGGTCTGAACATGTCG</t>
  </si>
  <si>
    <t>TAGTGTAACGGTCTGAACATGTCG</t>
  </si>
  <si>
    <t>AAACCGACATGTTCAGACCGTTAC</t>
  </si>
  <si>
    <t>TAGCGCAGGCCTATGAAGAA</t>
  </si>
  <si>
    <t>TAGTTAGCGCAGGCCTATGAAGAA</t>
  </si>
  <si>
    <t>AAACTTCTTCATAGGCCTGCGCTA</t>
  </si>
  <si>
    <t>PLES_20771</t>
  </si>
  <si>
    <t>TAGCGCTTGAACAGGCGACG</t>
  </si>
  <si>
    <t>TAGTTAGCGCTTGAACAGGCGACG</t>
  </si>
  <si>
    <t>AAACCGTCGCCTGTTCAAGCGCTA</t>
  </si>
  <si>
    <t>CGAGCGGATGCTTTCCGGAT</t>
  </si>
  <si>
    <t>TAGTCGAGCGGATGCTTTCCGGAT</t>
  </si>
  <si>
    <t>AAACATCCGGAAAGCATCCGCTCG</t>
  </si>
  <si>
    <t>CGATTGAGATGCCAAAGGTT</t>
  </si>
  <si>
    <t>TAGTCGATTGAGATGCCAAAGGTT</t>
  </si>
  <si>
    <t>AAACAACCTTTGGCATCTCAATCG</t>
  </si>
  <si>
    <t>CATCGGCATCGGGATGAAGG</t>
  </si>
  <si>
    <t>TAGTCATCGGCATCGGGATGAAGG</t>
  </si>
  <si>
    <t>AAACCCTTCATCCCGATGCCGATG</t>
  </si>
  <si>
    <t>PLES_20781</t>
  </si>
  <si>
    <t>CGGCGAGGGCTGGCAATCCC</t>
  </si>
  <si>
    <t>TAGTCGGCGAGGGCTGGCAATCCC</t>
  </si>
  <si>
    <t>AAACGGGATTGCCAGCCCTCGCCG</t>
  </si>
  <si>
    <t>GCGCAGGGCCAGCAGCCCCG</t>
  </si>
  <si>
    <t>TAGTGCGCAGGGCCAGCAGCCCCG</t>
  </si>
  <si>
    <t>AAACCGGGGCTGCTGGCCCTGCGC</t>
  </si>
  <si>
    <t>CGACCGACGGCAATTCCGCC</t>
  </si>
  <si>
    <t>TAGTCGACCGACGGCAATTCCGCC</t>
  </si>
  <si>
    <t>AAACGGCGGAATTGCCGTCGGTCG</t>
  </si>
  <si>
    <t>CAGCAGCAACAGTCCGGCGG</t>
  </si>
  <si>
    <t>TAGTCAGCAGCAACAGTCCGGCGG</t>
  </si>
  <si>
    <t>AAACCCGCCGGACTGTTGCTGCTG</t>
  </si>
  <si>
    <t>PLES_20791</t>
  </si>
  <si>
    <t>GCGATCGAACTCAGAATGAT</t>
  </si>
  <si>
    <t>TAGTGCGATCGAACTCAGAATGAT</t>
  </si>
  <si>
    <t>AAACATCATTCTGAGTTCGATCGC</t>
  </si>
  <si>
    <t>GCGCTCCGCGACGATGGCGG</t>
  </si>
  <si>
    <t>TAGTGCGCTCCGCGACGATGGCGG</t>
  </si>
  <si>
    <t>AAACCCGCCATCGTCGCGGAGCGC</t>
  </si>
  <si>
    <t>GGCTCTTGCGCAGCGTCCAC</t>
  </si>
  <si>
    <t>TAGTGGCTCTTGCGCAGCGTCCAC</t>
  </si>
  <si>
    <t>AAACGTGGACGCTGCGCAAGAGCC</t>
  </si>
  <si>
    <t>GCAGCTCGGGCGGCGCGACG</t>
  </si>
  <si>
    <t>TAGTGCAGCTCGGGCGGCGCGACG</t>
  </si>
  <si>
    <t>AAACCGTCGCGCCGCCCGAGCTGC</t>
  </si>
  <si>
    <t>PLES_20801</t>
  </si>
  <si>
    <t>CGGCACCCGCCCGTCTGCGG</t>
  </si>
  <si>
    <t>TAGTCGGCACCCGCCCGTCTGCGG</t>
  </si>
  <si>
    <t>AAACCCGCAGACGGGCGGGTGCCG</t>
  </si>
  <si>
    <t>GATGAAGACGTCTTCACGGG</t>
  </si>
  <si>
    <t>TAGTGATGAAGACGTCTTCACGGG</t>
  </si>
  <si>
    <t>AAACCCCGTGAAGACGTCTTCATC</t>
  </si>
  <si>
    <t>TCACGTCGATCAGCGACGCC</t>
  </si>
  <si>
    <t>TAGTTCACGTCGATCAGCGACGCC</t>
  </si>
  <si>
    <t>AAACGGCGTCGCTGATCGACGTGA</t>
  </si>
  <si>
    <t>CTGCTCGGGGCGGGTGAAGG</t>
  </si>
  <si>
    <t>TAGTCTGCTCGGGGCGGGTGAAGG</t>
  </si>
  <si>
    <t>AAACCCTTCACCCGCCCCGAGCAG</t>
  </si>
  <si>
    <t>PLES_20811</t>
  </si>
  <si>
    <t>lpxK</t>
  </si>
  <si>
    <t>CCAGGCGGCGAGCAGTCGCT</t>
  </si>
  <si>
    <t>TAGTCCAGGCGGCGAGCAGTCGCT</t>
  </si>
  <si>
    <t>AAACAGCGACTGCTCGCCGCCTGG</t>
  </si>
  <si>
    <t>GGACGCAGCAGCGCCAGCGC</t>
  </si>
  <si>
    <t>TAGTGGACGCAGCAGCGCCAGCGC</t>
  </si>
  <si>
    <t>AAACGCGCTGGCGCTGCTGCGTCC</t>
  </si>
  <si>
    <t>CGACGATAGAGAGCCTCCAG</t>
  </si>
  <si>
    <t>TAGTCGACGATAGAGAGCCTCCAG</t>
  </si>
  <si>
    <t>AAACCTGGAGGCTCTCTATCGTCG</t>
  </si>
  <si>
    <t>CGGACAGGAAGTCCGCCCGG</t>
  </si>
  <si>
    <t>TAGTCGGACAGGAAGTCCGCCCGG</t>
  </si>
  <si>
    <t>AAACCCGGGCGGACTTCCTGTCCG</t>
  </si>
  <si>
    <t>PLES_20821</t>
  </si>
  <si>
    <t>ATCGAGGAGTTTCGGGTCCA</t>
  </si>
  <si>
    <t>TAGTATCGAGGAGTTTCGGGTCCA</t>
  </si>
  <si>
    <t>AAACTGGACCCGAAACTCCTCGAT</t>
  </si>
  <si>
    <t>CCTTGGTCAACGGGCAGGCA</t>
  </si>
  <si>
    <t>TAGTCCTTGGTCAACGGGCAGGCA</t>
  </si>
  <si>
    <t>AAACTGCCTGCCCGTTGACCAAGG</t>
  </si>
  <si>
    <t>TGTCTTCGCTGAGCACCAGC</t>
  </si>
  <si>
    <t>TAGTTGTCTTCGCTGAGCACCAGC</t>
  </si>
  <si>
    <t>AAACGCTGGTGCTCAGCGAAGACA</t>
  </si>
  <si>
    <t>GGCCTGCTTGCTGATCAGTT</t>
  </si>
  <si>
    <t>TAGTGGCCTGCTTGCTGATCAGTT</t>
  </si>
  <si>
    <t>AAACAACTGATCAGCAAGCAGGCC</t>
  </si>
  <si>
    <t>PLES_20831</t>
  </si>
  <si>
    <t>kdsB</t>
  </si>
  <si>
    <t>AATGACGACAGTGAACGCCT</t>
  </si>
  <si>
    <t>TAGTAATGACGACAGTGAACGCCT</t>
  </si>
  <si>
    <t>AAACAGGCGTTCACTGTCGTCATT</t>
  </si>
  <si>
    <t>CGAGTGGAGGCGTAGCGGGC</t>
  </si>
  <si>
    <t>TAGTCGAGTGGAGGCGTAGCGGGC</t>
  </si>
  <si>
    <t>AAACGCCCGCTACGCCTCCACTCG</t>
  </si>
  <si>
    <t>ATATCCTGCAATGGCTTGCC</t>
  </si>
  <si>
    <t>TAGTATATCCTGCAATGGCTTGCC</t>
  </si>
  <si>
    <t>AAACGGCAAGCCATTGCAGGATAT</t>
  </si>
  <si>
    <t>GCGCTGGATCATTGGCTGGC</t>
  </si>
  <si>
    <t>TAGTGCGCTGGATCATTGGCTGGC</t>
  </si>
  <si>
    <t>AAACGCCAGCCAATGATCCAGCGC</t>
  </si>
  <si>
    <t>PLES_20841</t>
  </si>
  <si>
    <t>ptpA</t>
  </si>
  <si>
    <t>TGTTGCCCAGGCAGACGAAC</t>
  </si>
  <si>
    <t>TAGTTGTTGCCCAGGCAGACGAAC</t>
  </si>
  <si>
    <t>AAACGTTCGTCTGCCTGGGCAACA</t>
  </si>
  <si>
    <t>CGCCTTCGGCGGTGGGCGAC</t>
  </si>
  <si>
    <t>TAGTCGCCTTCGGCGGTGGGCGAC</t>
  </si>
  <si>
    <t>AAACGTCGCCCACCGCCGAAGGCG</t>
  </si>
  <si>
    <t>GGAATCGACATGGATACGGG</t>
  </si>
  <si>
    <t>TAGTGGAATCGACATGGATACGGG</t>
  </si>
  <si>
    <t>AAACCCCGTATCCATGTCGATTCC</t>
  </si>
  <si>
    <t>ATGCCAGCCGGCGGTGCCGG</t>
  </si>
  <si>
    <t>TAGTATGCCAGCCGGCGGTGCCGG</t>
  </si>
  <si>
    <t>AAACCCGGCACCGCCGGCTGGCAT</t>
  </si>
  <si>
    <t>PLES_20851</t>
  </si>
  <si>
    <t>murB</t>
  </si>
  <si>
    <t>AGCAATGCTCTTGCAGTTCC</t>
  </si>
  <si>
    <t>TAGTAGCAATGCTCTTGCAGTTCC</t>
  </si>
  <si>
    <t>AAACGGAACTGCAAGAGCATTGCT</t>
  </si>
  <si>
    <t>TCGATGCCGAAGGTGTTATA</t>
  </si>
  <si>
    <t>TAGTTCGATGCCGAAGGTGTTATA</t>
  </si>
  <si>
    <t>AAACTATAACACCTTCGGCATCGA</t>
  </si>
  <si>
    <t>CCCGGGCGTGGGCCAGCAGG</t>
  </si>
  <si>
    <t>TAGTCCCGGGCGTGGGCCAGCAGG</t>
  </si>
  <si>
    <t>AAACCCTGCTGGCCCACGCCCGGG</t>
  </si>
  <si>
    <t>ACGCTCCCGAGCCAGGGCCA</t>
  </si>
  <si>
    <t>TAGTACGCTCCCGAGCCAGGGCCA</t>
  </si>
  <si>
    <t>AAACTGGCCCTGGCTCGGGAGCGT</t>
  </si>
  <si>
    <t>PLES_20861</t>
  </si>
  <si>
    <t>rne</t>
  </si>
  <si>
    <t>AGTGCAACACGCAACTCCTC</t>
  </si>
  <si>
    <t>TAGTAGTGCAACACGCAACTCCTC</t>
  </si>
  <si>
    <t>AAACGAGGAGTTGCGTGTTGCACT</t>
  </si>
  <si>
    <t>ACTCGATGTCGAGGTCGAAC</t>
  </si>
  <si>
    <t>TAGTACTCGATGTCGAGGTCGAAC</t>
  </si>
  <si>
    <t>AAACGTTCGACCTCGACATCGAGT</t>
  </si>
  <si>
    <t>GTTGGCCTTCTTCTGCTCGC</t>
  </si>
  <si>
    <t>TAGTGTTGGCCTTCTTCTGCTCGC</t>
  </si>
  <si>
    <t>AAACGCGAGCAGAAGAAGGCCAAC</t>
  </si>
  <si>
    <t>TGGGTTCGACGCGAGTGATG</t>
  </si>
  <si>
    <t>TAGTTGGGTTCGACGCGAGTGATG</t>
  </si>
  <si>
    <t>AAACCATCACTCGCGTCGAACCCA</t>
  </si>
  <si>
    <t>PLES_20871</t>
  </si>
  <si>
    <t>CCGGTAGCCCCGGAAACCAT</t>
  </si>
  <si>
    <t>TAGTCCGGTAGCCCCGGAAACCAT</t>
  </si>
  <si>
    <t>AAACATGGTTTCCGGGGCTACCGG</t>
  </si>
  <si>
    <t>AGCGCCGCTGGACACGGGAA</t>
  </si>
  <si>
    <t>TAGTAGCGCCGCTGGACACGGGAA</t>
  </si>
  <si>
    <t>AAACTTCCCGTGTCCAGCGGCGCT</t>
  </si>
  <si>
    <t>CAGGAGACGTAGTCGCGGAC</t>
  </si>
  <si>
    <t>TAGTCAGGAGACGTAGTCGCGGAC</t>
  </si>
  <si>
    <t>AAACGTCCGCGACTACGTCTCCTG</t>
  </si>
  <si>
    <t>CTCAAGTGCTTCTGAAACAC</t>
  </si>
  <si>
    <t>TAGTCTCAAGTGCTTCTGAAACAC</t>
  </si>
  <si>
    <t>AAACGTGTTTCAGAAGCACTTGAG</t>
  </si>
  <si>
    <t>PLES_20881</t>
  </si>
  <si>
    <t>rluC</t>
  </si>
  <si>
    <t>ACACCGGTGGTCGGAGAGGC</t>
  </si>
  <si>
    <t>TAGTACACCGGTGGTCGGAGAGGC</t>
  </si>
  <si>
    <t>AAACGCCTCTCCGACCACCGGTGT</t>
  </si>
  <si>
    <t>CCGGCGGCACATCGAGCAGC</t>
  </si>
  <si>
    <t>TAGTCCGGCGGCACATCGAGCAGC</t>
  </si>
  <si>
    <t>AAACGCTGCTCGATGTGCCGCCGG</t>
  </si>
  <si>
    <t>CACCCTTGAGACGGGCGATA</t>
  </si>
  <si>
    <t>TAGTCACCCTTGAGACGGGCGATA</t>
  </si>
  <si>
    <t>AAACTATCGCCCGTCTCAAGGGTG</t>
  </si>
  <si>
    <t>ATGCGATAGATCAGGGTCTT</t>
  </si>
  <si>
    <t>TAGTATGCGATAGATCAGGGTCTT</t>
  </si>
  <si>
    <t>AAACAAGACCCTGATCTATCGCAT</t>
  </si>
  <si>
    <t>PLES_20891</t>
  </si>
  <si>
    <t>GCGCGCGATCGAGTCGACCA</t>
  </si>
  <si>
    <t>TAGTGCGCGCGATCGAGTCGACCA</t>
  </si>
  <si>
    <t>AAACTGGTCGACTCGATCGCGCGC</t>
  </si>
  <si>
    <t>ATCGTCCCGCTCCGGCAGAG</t>
  </si>
  <si>
    <t>TAGTATCGTCCCGCTCCGGCAGAG</t>
  </si>
  <si>
    <t>AAACCTCTGCCGGAGCGGGACGAT</t>
  </si>
  <si>
    <t>GGCCGATGATGCCCTTGATC</t>
  </si>
  <si>
    <t>TAGTGGCCGATGATGCCCTTGATC</t>
  </si>
  <si>
    <t>AAACGATCAAGGGCATCATCGGCC</t>
  </si>
  <si>
    <t>TAGAGCGAAGCGATCGCCTC</t>
  </si>
  <si>
    <t>TAGTTAGAGCGAAGCGATCGCCTC</t>
  </si>
  <si>
    <t>AAACGAGGCGATCGCTTCGCTCTA</t>
  </si>
  <si>
    <t>PLES_20901</t>
  </si>
  <si>
    <t>CTCTTGTCGTCATTCGCCTT</t>
  </si>
  <si>
    <t>TAGTCTCTTGTCGTCATTCGCCTT</t>
  </si>
  <si>
    <t>AAACAAGGCGAATGACGACAAGAG</t>
  </si>
  <si>
    <t>CCGCCGCTGCTCCTGGACCC</t>
  </si>
  <si>
    <t>TAGTCCGCCGCTGCTCCTGGACCC</t>
  </si>
  <si>
    <t>AAACGGGTCCAGGAGCAGCGGCGG</t>
  </si>
  <si>
    <t>CACGACAAAGAGATAGATGA</t>
  </si>
  <si>
    <t>TAGTCACGACAAAGAGATAGATGA</t>
  </si>
  <si>
    <t>AAACTCATCTATCTCTTTGTCGTG</t>
  </si>
  <si>
    <t>CAGGCTGCCGAACGGACTGA</t>
  </si>
  <si>
    <t>TAGTCAGGCTGCCGAACGGACTGA</t>
  </si>
  <si>
    <t>AAACTCAGTCCGTTCGGCAGCCTG</t>
  </si>
  <si>
    <t>PLES_20911</t>
  </si>
  <si>
    <t>CTGGAGGCGAGGATCAGGTC</t>
  </si>
  <si>
    <t>TAGTCTGGAGGCGAGGATCAGGTC</t>
  </si>
  <si>
    <t>AAACGACCTGATCCTCGCCTCCAG</t>
  </si>
  <si>
    <t>CAGGAGTTCGCGTCGGTAGG</t>
  </si>
  <si>
    <t>TAGTCAGGAGTTCGCGTCGGTAGG</t>
  </si>
  <si>
    <t>AAACCCTACCGACGCGAACTCCTG</t>
  </si>
  <si>
    <t>TTTCGAAGGGAAGGCGCAGG</t>
  </si>
  <si>
    <t>TAGTTTTCGAAGGGAAGGCGCAGG</t>
  </si>
  <si>
    <t>AAACCCTGCGCCTTCCCTTCGAAA</t>
  </si>
  <si>
    <t>GCTTTCGTCGATATCGGGGC</t>
  </si>
  <si>
    <t>TAGTGCTTTCGTCGATATCGGGGC</t>
  </si>
  <si>
    <t>AAACGCCCCGATATCGACGAAAGC</t>
  </si>
  <si>
    <t>PLES_20921</t>
  </si>
  <si>
    <t>GGATCGATATGAGGTGGAAT</t>
  </si>
  <si>
    <t>TAGTGGATCGATATGAGGTGGAAT</t>
  </si>
  <si>
    <t>AAACATTCCACCTCATATCGATCC</t>
  </si>
  <si>
    <t>CGCGTACACACCCTCGAGGG</t>
  </si>
  <si>
    <t>TAGTCGCGTACACACCCTCGAGGG</t>
  </si>
  <si>
    <t>AAACCCCTCGAGGGTGTGTACGCG</t>
  </si>
  <si>
    <t>CTCGCATACACGCGGCATAT</t>
  </si>
  <si>
    <t>TAGTCTCGCATACACGCGGCATAT</t>
  </si>
  <si>
    <t>AAACATATGCCGCGTGTATGCGAG</t>
  </si>
  <si>
    <t>GCGCACCTCACCGGCATCGC</t>
  </si>
  <si>
    <t>TAGTGCGCACCTCACCGGCATCGC</t>
  </si>
  <si>
    <t>AAACGCGATGCCGGTGAGGTGCGC</t>
  </si>
  <si>
    <t>PLES_20931</t>
  </si>
  <si>
    <t>rpmF</t>
  </si>
  <si>
    <t>GGAACGACGCATGTCACGAG</t>
  </si>
  <si>
    <t>TAGTGGAACGACGCATGTCACGAG</t>
  </si>
  <si>
    <t>AAACCTCGTGACATGCGTCGTTCC</t>
  </si>
  <si>
    <t>ATTGGACTCGAGCGCATCGT</t>
  </si>
  <si>
    <t>TAGTATTGGACTCGAGCGCATCGT</t>
  </si>
  <si>
    <t>AAACACGATGCGCTCGAGTCCAAT</t>
  </si>
  <si>
    <t>TTCACCGGTGCTCTTTTCCA</t>
  </si>
  <si>
    <t>TAGTTTCACCGGTGCTCTTTTCCA</t>
  </si>
  <si>
    <t>AAACTGGAAAAGAGCACCGGTGAA</t>
  </si>
  <si>
    <t>GGGATACGTGGTGGCGCAGG</t>
  </si>
  <si>
    <t>TAGTGGGATACGTGGTGGCGCAGG</t>
  </si>
  <si>
    <t>AAACCCTGCGCCACCACGTATCCC</t>
  </si>
  <si>
    <t>PLES_20941</t>
  </si>
  <si>
    <t>plsX</t>
  </si>
  <si>
    <t>GAGGCCGGAACAACGCAGTG</t>
  </si>
  <si>
    <t>TAGTGAGGCCGGAACAACGCAGTG</t>
  </si>
  <si>
    <t>AAACCACTGCGTTGTTCCGGCCTC</t>
  </si>
  <si>
    <t>AGAGGAATTCTCGGCCAGGA</t>
  </si>
  <si>
    <t>TAGTAGAGGAATTCTCGGCCAGGA</t>
  </si>
  <si>
    <t>AAACTCCTGGCCGAGAATTCCTCT</t>
  </si>
  <si>
    <t>GGAGGGCAGGCTGACCGACG</t>
  </si>
  <si>
    <t>TAGTGGAGGGCAGGCTGACCGACG</t>
  </si>
  <si>
    <t>AAACCGTCGGTCAGCCTGCCCTCC</t>
  </si>
  <si>
    <t>AGCGGGAAAGGAGTTCTTTG</t>
  </si>
  <si>
    <t>TAGTAGCGGGAAAGGAGTTCTTTG</t>
  </si>
  <si>
    <t>AAACCAAAGAACTCCTTTCCCGCT</t>
  </si>
  <si>
    <t>PLES_20951</t>
  </si>
  <si>
    <t>fabD</t>
  </si>
  <si>
    <t>GCCAGGGAAGACGAATGCGA</t>
  </si>
  <si>
    <t>TAGTGCCAGGGAAGACGAATGCGA</t>
  </si>
  <si>
    <t>AAACTCGCATTCGTCTTCCCTGGC</t>
  </si>
  <si>
    <t>TGCCGAGGGATTGCGAACCC</t>
  </si>
  <si>
    <t>TAGTTGCCGAGGGATTGCGAACCC</t>
  </si>
  <si>
    <t>AAACGGGTTCGCAATCCCTCGGCA</t>
  </si>
  <si>
    <t>CGCCTGCTGGGCGCCCAGCT</t>
  </si>
  <si>
    <t>TAGTCGCCTGCTGGGCGCCCAGCT</t>
  </si>
  <si>
    <t>AAACAGCTGGGCGCCCAGCAGGCG</t>
  </si>
  <si>
    <t>CGCCTCAGAGGCCTCGGCGA</t>
  </si>
  <si>
    <t>TAGTCGCCTCAGAGGCCTCGGCGA</t>
  </si>
  <si>
    <t>AAACTCGCCGAGGCCTCTGAGGCG</t>
  </si>
  <si>
    <t>PLES_20961</t>
  </si>
  <si>
    <t>fabG</t>
  </si>
  <si>
    <t>ACCTTACCTTGCAGACTCAT</t>
  </si>
  <si>
    <t>TAGTACCTTACCTTGCAGACTCAT</t>
  </si>
  <si>
    <t>AAACATGAGTCTGCAAGGTAAGGT</t>
  </si>
  <si>
    <t>CAATCGCCTGGCCGATGCCA</t>
  </si>
  <si>
    <t>TAGTCAATCGCCTGGCCGATGCCA</t>
  </si>
  <si>
    <t>AAACTGGCATCGGCCAGGCGATTG</t>
  </si>
  <si>
    <t>TGCCGATGACCACGGCACCC</t>
  </si>
  <si>
    <t>TAGTTGCCGATGACCACGGCACCC</t>
  </si>
  <si>
    <t>AAACGGGTGCCGTGGTCATCGGCA</t>
  </si>
  <si>
    <t>GGCGCCGGACGCGCTGGTCG</t>
  </si>
  <si>
    <t>TAGTGGCGCCGGACGCGCTGGTCG</t>
  </si>
  <si>
    <t>AAACCGACCAGCGCGTCCGGCGCC</t>
  </si>
  <si>
    <t>PLES_20971</t>
  </si>
  <si>
    <t>acpP</t>
  </si>
  <si>
    <t>CTTCTTAACGCGTTCTTCGA</t>
  </si>
  <si>
    <t>TAGTCTTCTTAACGCGTTCTTCGA</t>
  </si>
  <si>
    <t>AAACTCGAAGAACGCGTTAAGAAG</t>
  </si>
  <si>
    <t>TTCGACGAAGGAAGCGCTGT</t>
  </si>
  <si>
    <t>TAGTTTCGACGAAGGAAGCGCTGT</t>
  </si>
  <si>
    <t>AAACACAGCGCTTCCTTCGTCGAA</t>
  </si>
  <si>
    <t>TGTCAAGGGAGTCGGCGCCC</t>
  </si>
  <si>
    <t>TAGTTGTCAAGGGAGTCGGCGCCC</t>
  </si>
  <si>
    <t>AAACGGGCGCCGACTCCCTTGACA</t>
  </si>
  <si>
    <t>CAGAGCCATCACCAGCTCGA</t>
  </si>
  <si>
    <t>TAGTCAGAGCCATCACCAGCTCGA</t>
  </si>
  <si>
    <t>AAACTCGAGCTGGTGATGGCTCTG</t>
  </si>
  <si>
    <t>PLES_20981</t>
  </si>
  <si>
    <t>fabF1</t>
  </si>
  <si>
    <t>CTCGGGACATCCAGGCCCAG</t>
  </si>
  <si>
    <t>TAGTCTCGGGACATCCAGGCCCAG</t>
  </si>
  <si>
    <t>AAACCTGGGCCTGGATGTCCCGAG</t>
  </si>
  <si>
    <t>CGGGGCGATCCCGCTGCGAC</t>
  </si>
  <si>
    <t>TAGTCGGGGCGATCCCGCTGCGAC</t>
  </si>
  <si>
    <t>AAACGTCGCAGCGGGATCGCCCCG</t>
  </si>
  <si>
    <t>GACAGGTCCATATGCTCGAT</t>
  </si>
  <si>
    <t>TAGTGACAGGTCCATATGCTCGAT</t>
  </si>
  <si>
    <t>AAACATCGAGCATATGGACCTGTC</t>
  </si>
  <si>
    <t>ACCGAAGCGGGTGGAATAGG</t>
  </si>
  <si>
    <t>TAGTACCGAAGCGGGTGGAATAGG</t>
  </si>
  <si>
    <t>AAACCCTATTCCACCCGCTTCGGT</t>
  </si>
  <si>
    <t>PLES_20991</t>
  </si>
  <si>
    <t>pabC</t>
  </si>
  <si>
    <t>ATCGCGCACGGACAGCTCGG</t>
  </si>
  <si>
    <t>TAGTATCGCGCACGGACAGCTCGG</t>
  </si>
  <si>
    <t>AAACCCGAGCTGTCCGTGCGCGAT</t>
  </si>
  <si>
    <t>CTCGAACAGCCCGTCGCCAT</t>
  </si>
  <si>
    <t>TAGTCTCGAACAGCCCGTCGCCAT</t>
  </si>
  <si>
    <t>AAACATGGCGACGGGCTGTTCGAG</t>
  </si>
  <si>
    <t>CTCCAGGAGACGCGGCGTGC</t>
  </si>
  <si>
    <t>TAGTCTCCAGGAGACGCGGCGTGC</t>
  </si>
  <si>
    <t>AAACGCACGCCGCGTCTCCTGGAG</t>
  </si>
  <si>
    <t>ACCCCTCTTCCAGGCGCGCC</t>
  </si>
  <si>
    <t>TAGTACCCCTCTTCCAGGCGCGCC</t>
  </si>
  <si>
    <t>AAACGGCGCGCCTGGAAGAGGGGT</t>
  </si>
  <si>
    <t>PLES_21001</t>
  </si>
  <si>
    <t>CGCAGAGGCCAACGAACAAC</t>
  </si>
  <si>
    <t>TAGTCGCAGAGGCCAACGAACAAC</t>
  </si>
  <si>
    <t>AAACGTTGTTCGTTGGCCTCTGCG</t>
  </si>
  <si>
    <t>GCTGCTGCTGCCATGCAGCC</t>
  </si>
  <si>
    <t>TAGTGCTGCTGCTGCCATGCAGCC</t>
  </si>
  <si>
    <t>AAACGGCTGCATGGCAGCAGCAGC</t>
  </si>
  <si>
    <t>CGCTCCTCGGTCAATTGCAG</t>
  </si>
  <si>
    <t>TAGTCGCTCCTCGGTCAATTGCAG</t>
  </si>
  <si>
    <t>AAACCTGCAATTGACCGAGGAGCG</t>
  </si>
  <si>
    <t>AGCCCGAGGAAATGTCCAGC</t>
  </si>
  <si>
    <t>TAGTAGCCCGAGGAAATGTCCAGC</t>
  </si>
  <si>
    <t>AAACGCTGGACATTTCCTCGGGCT</t>
  </si>
  <si>
    <t>PLES_21011</t>
  </si>
  <si>
    <t>tmk</t>
  </si>
  <si>
    <t>CTCCAGGGTGACGAACAGGC</t>
  </si>
  <si>
    <t>TAGTCTCCAGGGTGACGAACAGGC</t>
  </si>
  <si>
    <t>AAACGCCTGTTCGTCACCCTGGAG</t>
  </si>
  <si>
    <t>GTGCTCTTGCCGGCCCCTTC</t>
  </si>
  <si>
    <t>TAGTGTGCTCTTGCCGGCCCCTTC</t>
  </si>
  <si>
    <t>AAACGAAGGGGCCGGCAAGAGCAC</t>
  </si>
  <si>
    <t>CTCGGCCAGGTAGTCGCGGT</t>
  </si>
  <si>
    <t>TAGTCTCGGCCAGGTAGTCGCGGT</t>
  </si>
  <si>
    <t>AAACACCGCGACTACCTGGCCGAG</t>
  </si>
  <si>
    <t>GAGGCGTGCCGCCAGGCTCG</t>
  </si>
  <si>
    <t>TAGTGAGGCGTGCCGCCAGGCTCG</t>
  </si>
  <si>
    <t>AAACCGAGCCTGGCGGCACGCCTC</t>
  </si>
  <si>
    <t>PLES_21021</t>
  </si>
  <si>
    <t>holB</t>
  </si>
  <si>
    <t>CTCCAGAGCGCCTGCTGCCA</t>
  </si>
  <si>
    <t>TAGTCTCCAGAGCGCCTGCTGCCA</t>
  </si>
  <si>
    <t>AAACTGGCAGCAGGCGCTCTGGAG</t>
  </si>
  <si>
    <t>CAGATAGGCGTGGGCGTGCT</t>
  </si>
  <si>
    <t>TAGTCAGATAGGCGTGGGCGTGCT</t>
  </si>
  <si>
    <t>AAACAGCACGCCCACGCCTATCTG</t>
  </si>
  <si>
    <t>GGCACGCTTGCCGATCCCGG</t>
  </si>
  <si>
    <t>TAGTGGCACGCTTGCCGATCCCGG</t>
  </si>
  <si>
    <t>AAACCCGGGATCGGCAAGCGTGCC</t>
  </si>
  <si>
    <t>GGCGGCCCAATGCTCGGCCA</t>
  </si>
  <si>
    <t>TAGTGGCGGCCCAATGCTCGGCCA</t>
  </si>
  <si>
    <t>AAACTGGCCGAGCATTGGGCCGCC</t>
  </si>
  <si>
    <t>PLES_21031</t>
  </si>
  <si>
    <t>pilZ</t>
  </si>
  <si>
    <t>TTACGCGGCCCCAGATTGGG</t>
  </si>
  <si>
    <t>TAGTTTACGCGGCCCCAGATTGGG</t>
  </si>
  <si>
    <t>AAACCCCAATCTGGGGCCGCGTAA</t>
  </si>
  <si>
    <t>TGTCCTTGATGGTCAAGGAC</t>
  </si>
  <si>
    <t>TAGTTGTCCTTGATGGTCAAGGAC</t>
  </si>
  <si>
    <t>AAACGTCCTTGACCATCAAGGACA</t>
  </si>
  <si>
    <t>CATGTAGGCGGCGTACAGCA</t>
  </si>
  <si>
    <t>TAGTCATGTAGGCGGCGTACAGCA</t>
  </si>
  <si>
    <t>AAACTGCTGTACGCCGCCTACATG</t>
  </si>
  <si>
    <t>AGCCCGCCGTTCCTGATGAA</t>
  </si>
  <si>
    <t>TAGTAGCCCGCCGTTCCTGATGAA</t>
  </si>
  <si>
    <t>AAACTTCATCAGGAACGGCGGGCT</t>
  </si>
  <si>
    <t>PLES_21041</t>
  </si>
  <si>
    <t>GAGGCGATCGAGGTGGCAGT</t>
  </si>
  <si>
    <t>TAGTGAGGCGATCGAGGTGGCAGT</t>
  </si>
  <si>
    <t>AAACACTGCCACCTCGATCGCCTC</t>
  </si>
  <si>
    <t>GCGAGCCGCCATGGGCGGCC</t>
  </si>
  <si>
    <t>TAGTGCGAGCCGCCATGGGCGGCC</t>
  </si>
  <si>
    <t>AAACGGCCGCCCATGGCGGCTCGC</t>
  </si>
  <si>
    <t>ACCGACGCCACGCGCTCGCG</t>
  </si>
  <si>
    <t>TAGTACCGACGCCACGCGCTCGCG</t>
  </si>
  <si>
    <t>AAACCGCGAGCGCGTGGCGTCGGT</t>
  </si>
  <si>
    <t>CTTCACCGCCTGGGCATTGT</t>
  </si>
  <si>
    <t>TAGTCTTCACCGCCTGGGCATTGT</t>
  </si>
  <si>
    <t>AAACACAATGCCCAGGCGGTGAAG</t>
  </si>
  <si>
    <t>PLES_21051</t>
  </si>
  <si>
    <t>TGGTCTGGTCGAATTCGTCC</t>
  </si>
  <si>
    <t>TAGTTGGTCTGGTCGAATTCGTCC</t>
  </si>
  <si>
    <t>AAACGGACGAATTCGACCAGACCA</t>
  </si>
  <si>
    <t>GTTGAGGTAGCGCAGACCGT</t>
  </si>
  <si>
    <t>TAGTGTTGAGGTAGCGCAGACCGT</t>
  </si>
  <si>
    <t>AAACACGGTCTGCGCTACCTCAAC</t>
  </si>
  <si>
    <t>GCCAGGGTGCGACCGCTGCG</t>
  </si>
  <si>
    <t>TAGTGCCAGGGTGCGACCGCTGCG</t>
  </si>
  <si>
    <t>AAACCGCAGCGGTCGCACCCTGGC</t>
  </si>
  <si>
    <t>ACCGCCTCGGCGGCGCGTCT</t>
  </si>
  <si>
    <t>TAGTACCGCCTCGGCGGCGCGTCT</t>
  </si>
  <si>
    <t>AAACAGACGCGCCGCCGAGGCGGT</t>
  </si>
  <si>
    <t>PLES_21061</t>
  </si>
  <si>
    <t>CGAAATTCACGAACTTTGCG</t>
  </si>
  <si>
    <t>TAGTCGAAATTCACGAACTTTGCG</t>
  </si>
  <si>
    <t>AAACCGCAAAGTTCGTGAATTTCG</t>
  </si>
  <si>
    <t>TATCGAGAATCTCCTGTTCA</t>
  </si>
  <si>
    <t>TAGTTATCGAGAATCTCCTGTTCA</t>
  </si>
  <si>
    <t>AAACTGAACAGGAGATTCTCGATA</t>
  </si>
  <si>
    <t>TTCGAGGAACAGCTTGAGGG</t>
  </si>
  <si>
    <t>TAGTTTCGAGGAACAGCTTGAGGG</t>
  </si>
  <si>
    <t>AAACCCCTCAAGCTGTTCCTCGAA</t>
  </si>
  <si>
    <t>GCGCAGGTAGATCTCCGCCT</t>
  </si>
  <si>
    <t>TAGTGCGCAGGTAGATCTCCGCCT</t>
  </si>
  <si>
    <t>AAACAGGCGGAGATCTACCTGCGC</t>
  </si>
  <si>
    <t>PLES_21071</t>
  </si>
  <si>
    <t>GGGAATTCACGGACACTCAT</t>
  </si>
  <si>
    <t>TAGTGGGAATTCACGGACACTCAT</t>
  </si>
  <si>
    <t>AAACATGAGTGTCCGTGAATTCCC</t>
  </si>
  <si>
    <t>CCGGTTCGATGTAGTGGATG</t>
  </si>
  <si>
    <t>TAGTCCGGTTCGATGTAGTGGATG</t>
  </si>
  <si>
    <t>AAACCATCCACTACATCGAACCGG</t>
  </si>
  <si>
    <t>AATGCGCCTCGCTCGGGGGC</t>
  </si>
  <si>
    <t>TAGTAATGCGCCTCGCTCGGGGGC</t>
  </si>
  <si>
    <t>AAACGCCCCCGAGCGAGGCGCATT</t>
  </si>
  <si>
    <t>AACAGCCATTGGTCACCGGG</t>
  </si>
  <si>
    <t>TAGTAACAGCCATTGGTCACCGGG</t>
  </si>
  <si>
    <t>AAACCCCGGTGACCAATGGCTGTT</t>
  </si>
  <si>
    <t>PLES_21081</t>
  </si>
  <si>
    <t>ATACGGAACAGGTGCAACAT</t>
  </si>
  <si>
    <t>TAGTATACGGAACAGGTGCAACAT</t>
  </si>
  <si>
    <t>AAACATGTTGCACCTGTTCCGTAT</t>
  </si>
  <si>
    <t>GCCCAGGAGGAGCATCGCCA</t>
  </si>
  <si>
    <t>TAGTGCCCAGGAGGAGCATCGCCA</t>
  </si>
  <si>
    <t>AAACTGGCGATGCTCCTCCTGGGC</t>
  </si>
  <si>
    <t>TGGGCTTCATGCAGGCGGAC</t>
  </si>
  <si>
    <t>TAGTTGGGCTTCATGCAGGCGGAC</t>
  </si>
  <si>
    <t>AAACGTCCGCCTGCATGAAGCCCA</t>
  </si>
  <si>
    <t>GGCGTCGCGCAGGTAGTAGT</t>
  </si>
  <si>
    <t>TAGTGGCGTCGCGCAGGTAGTAGT</t>
  </si>
  <si>
    <t>AAACACTACTACCTGCGCGACGCC</t>
  </si>
  <si>
    <t>PLES_21091</t>
  </si>
  <si>
    <t>GGCCCTTCTTTTCGCCCCTG</t>
  </si>
  <si>
    <t>TAGTGGCCCTTCTTTTCGCCCCTG</t>
  </si>
  <si>
    <t>AAACCAGGGGCGAAAAGAAGGGCC</t>
  </si>
  <si>
    <t>TCCACAGGTGCACGGGCGGC</t>
  </si>
  <si>
    <t>TAGTTCCACAGGTGCACGGGCGGC</t>
  </si>
  <si>
    <t>AAACGCCGCCCGTGCACCTGTGGA</t>
  </si>
  <si>
    <t>TCGATGTCGCCGCAGAACGG</t>
  </si>
  <si>
    <t>TAGTTCGATGTCGCCGCAGAACGG</t>
  </si>
  <si>
    <t>AAACCCGTTCTGCGGCGACATCGA</t>
  </si>
  <si>
    <t>GTAGAACCAGGTGCCGTCGC</t>
  </si>
  <si>
    <t>TAGTGTAGAACCAGGTGCCGTCGC</t>
  </si>
  <si>
    <t>AAACGCGACGGCACCTGGTTCTAC</t>
  </si>
  <si>
    <t>PLES_21101</t>
  </si>
  <si>
    <t>ATGCGGCGGACAGACCGGCG</t>
  </si>
  <si>
    <t>TAGTATGCGGCGGACAGACCGGCG</t>
  </si>
  <si>
    <t>AAACCGCCGGTCTGTCCGCCGCAT</t>
  </si>
  <si>
    <t>CGGCGGCCTTCTGCTTCAGT</t>
  </si>
  <si>
    <t>TAGTCGGCGGCCTTCTGCTTCAGT</t>
  </si>
  <si>
    <t>AAACACTGAAGCAGAAGGCCGCCG</t>
  </si>
  <si>
    <t>GCTGATCTCTTGACCGGCTT</t>
  </si>
  <si>
    <t>TAGTGCTGATCTCTTGACCGGCTT</t>
  </si>
  <si>
    <t>AAACAAGCCGGTCAAGAGATCAGC</t>
  </si>
  <si>
    <t>GAGGATGTGGGCGCCCACTT</t>
  </si>
  <si>
    <t>TAGTGAGGATGTGGGCGCCCACTT</t>
  </si>
  <si>
    <t>AAACAAGTGGGCGCCCACATCCTC</t>
  </si>
  <si>
    <t>PLES_21111</t>
  </si>
  <si>
    <t>etfB</t>
  </si>
  <si>
    <t>GACTGCTACAAGAACCTTCA</t>
  </si>
  <si>
    <t>TAGTGACTGCTACAAGAACCTTCA</t>
  </si>
  <si>
    <t>AAACTGAAGGTTCTTGTAGCAGTC</t>
  </si>
  <si>
    <t>CGGAGTTGTCCGCCTTGACG</t>
  </si>
  <si>
    <t>TAGTCGGAGTTGTCCGCCTTGACG</t>
  </si>
  <si>
    <t>AAACCGTCAAGGCGGACAACTCCG</t>
  </si>
  <si>
    <t>GACGTTGGCGAGGTCGACGC</t>
  </si>
  <si>
    <t>TAGTGACGTTGGCGAGGTCGACGC</t>
  </si>
  <si>
    <t>AAACGCGTCGACCTCGCCAACGTC</t>
  </si>
  <si>
    <t>GATTTCGCAGAAGGGGTTCA</t>
  </si>
  <si>
    <t>TAGTGATTTCGCAGAAGGGGTTCA</t>
  </si>
  <si>
    <t>AAACTGAACCCCTTCTGCGAAATC</t>
  </si>
  <si>
    <t>PLES_21121</t>
  </si>
  <si>
    <t>etfA</t>
  </si>
  <si>
    <t>TGTTGTGCTCAGCGATAACC</t>
  </si>
  <si>
    <t>TAGTTGTTGTGCTCAGCGATAACC</t>
  </si>
  <si>
    <t>AAACGGTTATCGCTGAGCACAACA</t>
  </si>
  <si>
    <t>GTTCAGGGTGGCAGCCGCCA</t>
  </si>
  <si>
    <t>TAGTGTTCAGGGTGGCAGCCGCCA</t>
  </si>
  <si>
    <t>AAACTGGCGGCTGCCACCCTGAAC</t>
  </si>
  <si>
    <t>AATGGCCTTGGCAGCGGCAA</t>
  </si>
  <si>
    <t>TAGTAATGGCCTTGGCAGCGGCAA</t>
  </si>
  <si>
    <t>AAACTTGCCGCTGCCAAGGCCATT</t>
  </si>
  <si>
    <t>CACGGCGGCAACGTTCTGTC</t>
  </si>
  <si>
    <t>TAGTCACGGCGGCAACGTTCTGTC</t>
  </si>
  <si>
    <t>AAACGACAGAACGTTGCCGCCGTG</t>
  </si>
  <si>
    <t>PLES_21131</t>
  </si>
  <si>
    <t>CAGATGAAGCCACGCACGCG</t>
  </si>
  <si>
    <t>TAGTCAGATGAAGCCACGCACGCG</t>
  </si>
  <si>
    <t>AAACCGCGTGCGTGGCTTCATCTG</t>
  </si>
  <si>
    <t>GGCCTCGCAGCCTGCCGGAT</t>
  </si>
  <si>
    <t>TAGTGGCCTCGCAGCCTGCCGGAT</t>
  </si>
  <si>
    <t>AAACATCCGGCAGGCTGCGAGGCC</t>
  </si>
  <si>
    <t>GTCGATCTGTTGCTTGACGT</t>
  </si>
  <si>
    <t>TAGTGTCGATCTGTTGCTTGACGT</t>
  </si>
  <si>
    <t>AAACACGTCAAGCAACAGATCGAC</t>
  </si>
  <si>
    <t>TCCGTTGACGACGGGGCCCT</t>
  </si>
  <si>
    <t>TAGTTCCGTTGACGACGGGGCCCT</t>
  </si>
  <si>
    <t>AAACAGGGCCCCGTCGTCAACGGA</t>
  </si>
  <si>
    <t>PLES_21141</t>
  </si>
  <si>
    <t>CCGAGGAGGAATCGTTTCAT</t>
  </si>
  <si>
    <t>TAGTCCGAGGAGGAATCGTTTCAT</t>
  </si>
  <si>
    <t>AAACATGAAACGATTCCTCCTCGG</t>
  </si>
  <si>
    <t>GACGAAGTAGAGGACGCCGG</t>
  </si>
  <si>
    <t>TAGTGACGAAGTAGAGGACGCCGG</t>
  </si>
  <si>
    <t>AAACCCGGCGTCCTCTACTTCGTC</t>
  </si>
  <si>
    <t>CGCTGGCGAGGAGGGTAGCC</t>
  </si>
  <si>
    <t>TAGTCGCTGGCGAGGAGGGTAGCC</t>
  </si>
  <si>
    <t>AAACGGCTACCCTCCTCGCCAGCG</t>
  </si>
  <si>
    <t>ACCGGCGAGACCGCGCTCGA</t>
  </si>
  <si>
    <t>TAGTACCGGCGAGACCGCGCTCGA</t>
  </si>
  <si>
    <t>AAACTCGAGCGCGGTCTCGCCGGT</t>
  </si>
  <si>
    <t>PLES_21151</t>
  </si>
  <si>
    <t>cobM</t>
  </si>
  <si>
    <t>ACCGGCGCCGATGAAATAGA</t>
  </si>
  <si>
    <t>TAGTACCGGCGCCGATGAAATAGA</t>
  </si>
  <si>
    <t>AAACTCTATTTCATCGGCGCCGGT</t>
  </si>
  <si>
    <t>GTGATCAGGTCAGGGTCGCC</t>
  </si>
  <si>
    <t>TAGTGTGATCAGGTCAGGGTCGCC</t>
  </si>
  <si>
    <t>AAACGGCGACCCTGACCTGATCAC</t>
  </si>
  <si>
    <t>GATCAGGCGCTGCCCCTTGA</t>
  </si>
  <si>
    <t>TAGTGATCAGGCGCTGCCCCTTGA</t>
  </si>
  <si>
    <t>AAACTCAAGGGGCAGCGCCTGATC</t>
  </si>
  <si>
    <t>AGAGGATCACCGGGCACTGG</t>
  </si>
  <si>
    <t>TAGTAGAGGATCACCGGGCACTGG</t>
  </si>
  <si>
    <t>AAACCCAGTGCCCGGTGATCCTCT</t>
  </si>
  <si>
    <t>PLES_21161</t>
  </si>
  <si>
    <t>AGCAGGCTGGGGATGGGCAG</t>
  </si>
  <si>
    <t>TAGTAGCAGGCTGGGGATGGGCAG</t>
  </si>
  <si>
    <t>AAACCTGCCCATCCCCAGCCTGCT</t>
  </si>
  <si>
    <t>GCCTCGGCGGCAGCCGATGC</t>
  </si>
  <si>
    <t>TAGTGCCTCGGCGGCAGCCGATGC</t>
  </si>
  <si>
    <t>AAACGCATCGGCTGCCGCCGAGGC</t>
  </si>
  <si>
    <t>CAGCAGCGCGCGCAGATGCT</t>
  </si>
  <si>
    <t>TAGTCAGCAGCGCGCGCAGATGCT</t>
  </si>
  <si>
    <t>AAACAGCATCTGCGCGCGCTGCTG</t>
  </si>
  <si>
    <t>GCTGGCGAGGGCGTCCAGCT</t>
  </si>
  <si>
    <t>TAGTGCTGGCGAGGGCGTCCAGCT</t>
  </si>
  <si>
    <t>AAACAGCTGGACGCCCTCGCCAGC</t>
  </si>
  <si>
    <t>PLES_21171</t>
  </si>
  <si>
    <t>ACTGGCTCGGAGAGCGTCAC</t>
  </si>
  <si>
    <t>TAGTACTGGCTCGGAGAGCGTCAC</t>
  </si>
  <si>
    <t>AAACGTGACGCTCTCCGAGCCAGT</t>
  </si>
  <si>
    <t>GCGATGCGCTTACCGTTGCG</t>
  </si>
  <si>
    <t>TAGTGCGATGCGCTTACCGTTGCG</t>
  </si>
  <si>
    <t>AAACCGCAACGGTAAGCGCATCGC</t>
  </si>
  <si>
    <t>AAGGTTCCAGGCCGGTCTCC</t>
  </si>
  <si>
    <t>TAGTAAGGTTCCAGGCCGGTCTCC</t>
  </si>
  <si>
    <t>AAACGGAGACCGGCCTGGAACCTT</t>
  </si>
  <si>
    <t>ACGCTTGCGCCCGCCCACCG</t>
  </si>
  <si>
    <t>TAGTACGCTTGCGCCCGCCCACCG</t>
  </si>
  <si>
    <t>AAACCGGTGGGCGGGCGCAAGCGT</t>
  </si>
  <si>
    <t>PLES_21181</t>
  </si>
  <si>
    <t>CCGCGCAACGGATTCGCCAC</t>
  </si>
  <si>
    <t>TAGTCCGCGCAACGGATTCGCCAC</t>
  </si>
  <si>
    <t>AAACGTGGCGAATCCGTTGCGCGG</t>
  </si>
  <si>
    <t>GACGAGTGGCGCGGACGCAG</t>
  </si>
  <si>
    <t>TAGTGACGAGTGGCGCGGACGCAG</t>
  </si>
  <si>
    <t>AAACCTGCGTCCGCGCCACTCGTC</t>
  </si>
  <si>
    <t>TGTTCAGCTCGGCGGGCATG</t>
  </si>
  <si>
    <t>TAGTTGTTCAGCTCGGCGGGCATG</t>
  </si>
  <si>
    <t>AAACCATGCCCGCCGAGCTGAACA</t>
  </si>
  <si>
    <t>AGTTTCGCCAGGGTTTTCAT</t>
  </si>
  <si>
    <t>TAGTAGTTTCGCCAGGGTTTTCAT</t>
  </si>
  <si>
    <t>AAACATGAAAACCCTGGCGAAACT</t>
  </si>
  <si>
    <t>PLES_21191</t>
  </si>
  <si>
    <t>cobN</t>
  </si>
  <si>
    <t>TTGGGTGCGCAACAGGTGCA</t>
  </si>
  <si>
    <t>TAGTTTGGGTGCGCAACAGGTGCA</t>
  </si>
  <si>
    <t>AAACTGCACCTGTTGCGCACCCAA</t>
  </si>
  <si>
    <t>TCGTCGGGAACGAAGCCGCC</t>
  </si>
  <si>
    <t>TAGTTCGTCGGGAACGAAGCCGCC</t>
  </si>
  <si>
    <t>AAACGGCGGCTTCGTTCCCGACGA</t>
  </si>
  <si>
    <t>GGCGGGAGTCTGGGCCAGGT</t>
  </si>
  <si>
    <t>TAGTGGCGGGAGTCTGGGCCAGGT</t>
  </si>
  <si>
    <t>AAACACCTGGCCCAGACTCCCGCC</t>
  </si>
  <si>
    <t>GCTGCAGAGGATCACCAGCT</t>
  </si>
  <si>
    <t>TAGTGCTGCAGAGGATCACCAGCT</t>
  </si>
  <si>
    <t>AAACAGCTGGTGATCCTCTGCAGC</t>
  </si>
  <si>
    <t>PLES_21201</t>
  </si>
  <si>
    <t>TGCGGATACGGATGAGTTCA</t>
  </si>
  <si>
    <t>TAGTTGCGGATACGGATGAGTTCA</t>
  </si>
  <si>
    <t>AAACTGAACTCATCCGTATCCGCA</t>
  </si>
  <si>
    <t>CTGGACGTTCGGCGAAAGGG</t>
  </si>
  <si>
    <t>TAGTCTGGACGTTCGGCGAAAGGG</t>
  </si>
  <si>
    <t>AAACCCCTTTCGCCGAACGTCCAG</t>
  </si>
  <si>
    <t>ACGGGCAGTGGCGCTGGGCA</t>
  </si>
  <si>
    <t>TAGTACGGGCAGTGGCGCTGGGCA</t>
  </si>
  <si>
    <t>AAACTGCCCAGCGCCACTGCCCGT</t>
  </si>
  <si>
    <t>CGGGCTGGGCAGGCGTTCCA</t>
  </si>
  <si>
    <t>TAGTCGGGCTGGGCAGGCGTTCCA</t>
  </si>
  <si>
    <t>AAACTGGAACGCCTGCCCAGCCCG</t>
  </si>
  <si>
    <t>PLES_21211</t>
  </si>
  <si>
    <t>TAATGCACGGTAGCGCTCAT</t>
  </si>
  <si>
    <t>TAGTTAATGCACGGTAGCGCTCAT</t>
  </si>
  <si>
    <t>AAACATGAGCGCTACCGTGCATTA</t>
  </si>
  <si>
    <t>CGGCGACCACGGCGGACAGG</t>
  </si>
  <si>
    <t>TAGTCGGCGACCACGGCGGACAGG</t>
  </si>
  <si>
    <t>AAACCCTGTCCGCCGTGGTCGCCG</t>
  </si>
  <si>
    <t>CGCCAGCTTCAGTTCGTCGG</t>
  </si>
  <si>
    <t>TAGTCGCCAGCTTCAGTTCGTCGG</t>
  </si>
  <si>
    <t>AAACCCGACGAACTGAAGCTGGCG</t>
  </si>
  <si>
    <t>TCGCCGGATCGACCGCGGCC</t>
  </si>
  <si>
    <t>TAGTTCGCCGGATCGACCGCGGCC</t>
  </si>
  <si>
    <t>AAACGGCCGCGGTCGATCCGGCGA</t>
  </si>
  <si>
    <t>PLES_21221</t>
  </si>
  <si>
    <t>CAGGGCTCCGGGTCTGCTCC</t>
  </si>
  <si>
    <t>TAGTCAGGGCTCCGGGTCTGCTCC</t>
  </si>
  <si>
    <t>AAACGGAGCAGACCCGGAGCCCTG</t>
  </si>
  <si>
    <t>GCCCTCCGCACCCTGGCTCA</t>
  </si>
  <si>
    <t>TAGTGCCCTCCGCACCCTGGCTCA</t>
  </si>
  <si>
    <t>AAACTGAGCCAGGGTGCGGAGGGC</t>
  </si>
  <si>
    <t>CAGGGTCGGCAACCATTGGA</t>
  </si>
  <si>
    <t>TAGTCAGGGTCGGCAACCATTGGA</t>
  </si>
  <si>
    <t>AAACTCCAATGGTTGCCGACCCTG</t>
  </si>
  <si>
    <t>AGCAGGTCGCGACGCTGTCG</t>
  </si>
  <si>
    <t>TAGTAGCAGGTCGCGACGCTGTCG</t>
  </si>
  <si>
    <t>AAACCGACAGCGTCGCGACCTGCT</t>
  </si>
  <si>
    <t>PLES_21231</t>
  </si>
  <si>
    <t>CCGGCGATAACGACTGAAAT</t>
  </si>
  <si>
    <t>TAGTCCGGCGATAACGACTGAAAT</t>
  </si>
  <si>
    <t>AAACATTTCAGTCGTTATCGCCGG</t>
  </si>
  <si>
    <t>GGCGAAGTGGAACGGCGAAC</t>
  </si>
  <si>
    <t>TAGTGGCGAAGTGGAACGGCGAAC</t>
  </si>
  <si>
    <t>AAACGTTCGCCGTTCCACTTCGCC</t>
  </si>
  <si>
    <t>ATCGACCAGCGCGCCTTTCC</t>
  </si>
  <si>
    <t>TAGTATCGACCAGCGCGCCTTTCC</t>
  </si>
  <si>
    <t>AAACGGAAAGGCGCGCTGGTCGAT</t>
  </si>
  <si>
    <t>CCGCGGCGGCCAGGTCATCC</t>
  </si>
  <si>
    <t>TAGTCCGCGGCGGCCAGGTCATCC</t>
  </si>
  <si>
    <t>AAACGGATGACCTGGCCGCCGCGG</t>
  </si>
  <si>
    <t>PLES_21241</t>
  </si>
  <si>
    <t>GGCGGAAACCGAGAGGGCGA</t>
  </si>
  <si>
    <t>TAGTGGCGGAAACCGAGAGGGCGA</t>
  </si>
  <si>
    <t>AAACTCGCCCTCTCGGTTTCCGCC</t>
  </si>
  <si>
    <t>CGAAGGTGCCGCCAGGGATG</t>
  </si>
  <si>
    <t>TAGTCGAAGGTGCCGCCAGGGATG</t>
  </si>
  <si>
    <t>AAACCATCCCTGGCGGCACCTTCG</t>
  </si>
  <si>
    <t>TTTTCCGGGCGTCCAGAACT</t>
  </si>
  <si>
    <t>TAGTTTTTCCGGGCGTCCAGAACT</t>
  </si>
  <si>
    <t>AAACAGTTCTGGACGCCCGGAAAA</t>
  </si>
  <si>
    <t>GATTTGCAGATCGACGGGTT</t>
  </si>
  <si>
    <t>TAGTGATTTGCAGATCGACGGGTT</t>
  </si>
  <si>
    <t>AAACAACCCGTCGATCTGCAAATC</t>
  </si>
  <si>
    <t>PLES_21251</t>
  </si>
  <si>
    <t>ACATGGTCAGCACATGTTGC</t>
  </si>
  <si>
    <t>TAGTACATGGTCAGCACATGTTGC</t>
  </si>
  <si>
    <t>AAACGCAACATGTGCTGACCATGT</t>
  </si>
  <si>
    <t>GGCCGATGTCGCCGGGCGCG</t>
  </si>
  <si>
    <t>TAGTGGCCGATGTCGCCGGGCGCG</t>
  </si>
  <si>
    <t>AAACCGCGCCCGGCGACATCGGCC</t>
  </si>
  <si>
    <t>ACAGCGAAGCGGCAATCAGC</t>
  </si>
  <si>
    <t>TAGTACAGCGAAGCGGCAATCAGC</t>
  </si>
  <si>
    <t>AAACGCTGATTGCCGCTTCGCTGT</t>
  </si>
  <si>
    <t>GGGTTTGCAACAGGGTCGCC</t>
  </si>
  <si>
    <t>TAGTGGGTTTGCAACAGGGTCGCC</t>
  </si>
  <si>
    <t>AAACGGCGACCCTGTTGCAAACCC</t>
  </si>
  <si>
    <t>PLES_21261</t>
  </si>
  <si>
    <t>CGCGACGCCTGTGGTTGCCA</t>
  </si>
  <si>
    <t>TAGTCGCGACGCCTGTGGTTGCCA</t>
  </si>
  <si>
    <t>AAACTGGCAACCACAGGCGTCGCG</t>
  </si>
  <si>
    <t>CTCTCTGTCGGAGGCCGACC</t>
  </si>
  <si>
    <t>TAGTCTCTCTGTCGGAGGCCGACC</t>
  </si>
  <si>
    <t>AAACGGTCGGCCTCCGACAGAGAG</t>
  </si>
  <si>
    <t>CTGGCAGTGCAGGCTGGCCA</t>
  </si>
  <si>
    <t>TAGTCTGGCAGTGCAGGCTGGCCA</t>
  </si>
  <si>
    <t>AAACTGGCCAGCCTGCACTGCCAG</t>
  </si>
  <si>
    <t>CGGCGGTGATGGTGTAGCTG</t>
  </si>
  <si>
    <t>TAGTCGGCGGTGATGGTGTAGCTG</t>
  </si>
  <si>
    <t>AAACCAGCTACACCATCACCGCCG</t>
  </si>
  <si>
    <t>PLES_21271</t>
  </si>
  <si>
    <t>ACGGTCGCTGGATGCGTCAC</t>
  </si>
  <si>
    <t>TAGTACGGTCGCTGGATGCGTCAC</t>
  </si>
  <si>
    <t>AAACGTGACGCATCCAGCGACCGT</t>
  </si>
  <si>
    <t>AGTGCAGCAGGCGGGTGGAC</t>
  </si>
  <si>
    <t>TAGTAGTGCAGCAGGCGGGTGGAC</t>
  </si>
  <si>
    <t>AAACGTCCACCCGCCTGCTGCACT</t>
  </si>
  <si>
    <t>GAGCACCCAGATGACGAAAT</t>
  </si>
  <si>
    <t>TAGTGAGCACCCAGATGACGAAAT</t>
  </si>
  <si>
    <t>AAACATTTCGTCATCTGGGTGCTC</t>
  </si>
  <si>
    <t>TGAGTACCGGCAGGCGCTGC</t>
  </si>
  <si>
    <t>TAGTTGAGTACCGGCAGGCGCTGC</t>
  </si>
  <si>
    <t>AAACGCAGCGCCTGCCGGTACTCA</t>
  </si>
  <si>
    <t>PLES_21281</t>
  </si>
  <si>
    <t>AGCGACTCGCAGCACTGTTT</t>
  </si>
  <si>
    <t>TAGTAGCGACTCGCAGCACTGTTT</t>
  </si>
  <si>
    <t>AAACAAACAGTGCTGCGAGTCGCT</t>
  </si>
  <si>
    <t>CCGCCAAGTAGCTTCCGTTT</t>
  </si>
  <si>
    <t>TAGTCCGCCAAGTAGCTTCCGTTT</t>
  </si>
  <si>
    <t>AAACAAACGGAAGCTACTTGGCGG</t>
  </si>
  <si>
    <t>AACTTACAATGATCCCGACC</t>
  </si>
  <si>
    <t>TAGTAACTTACAATGATCCCGACC</t>
  </si>
  <si>
    <t>AAACGGTCGGGATCATTGTAAGTT</t>
  </si>
  <si>
    <t>TGGCGCGAGTGCCGGGGCGT</t>
  </si>
  <si>
    <t>TAGTTGGCGCGAGTGCCGGGGCGT</t>
  </si>
  <si>
    <t>AAACACGCCCCGGCACTCGCGCCA</t>
  </si>
  <si>
    <t>PLES_21291</t>
  </si>
  <si>
    <t>GCAGAGTCTATCGAGGATCA</t>
  </si>
  <si>
    <t>TAGTGCAGAGTCTATCGAGGATCA</t>
  </si>
  <si>
    <t>AAACTGATCCTCGATAGACTCTGC</t>
  </si>
  <si>
    <t>AGGTCAGGGCGATGCCGGCC</t>
  </si>
  <si>
    <t>TAGTAGGTCAGGGCGATGCCGGCC</t>
  </si>
  <si>
    <t>AAACGGCCGGCATCGCCCTGACCT</t>
  </si>
  <si>
    <t>CCTCGGCGGCGAAGCCGCCC</t>
  </si>
  <si>
    <t>TAGTCCTCGGCGGCGAAGCCGCCC</t>
  </si>
  <si>
    <t>AAACGGGCGGCTTCGCCGCCGAGG</t>
  </si>
  <si>
    <t>TTTCGAAGCCATTCGGGACG</t>
  </si>
  <si>
    <t>TAGTTTTCGAAGCCATTCGGGACG</t>
  </si>
  <si>
    <t>AAACCGTCCCGAATGGCTTCGAAA</t>
  </si>
  <si>
    <t>PLES_21301</t>
  </si>
  <si>
    <t>CAGGAGGATCGGCAATAGCA</t>
  </si>
  <si>
    <t>TAGTCAGGAGGATCGGCAATAGCA</t>
  </si>
  <si>
    <t>AAACTGCTATTGCCGATCCTCCTG</t>
  </si>
  <si>
    <t>GGTGGTCAGGATGGTGAAGC</t>
  </si>
  <si>
    <t>TAGTGGTGGTCAGGATGGTGAAGC</t>
  </si>
  <si>
    <t>AAACGCTTCACCATCCTGACCACC</t>
  </si>
  <si>
    <t>CTGCGGCAAGCGCCGGGAGC</t>
  </si>
  <si>
    <t>TAGTCTGCGGCAAGCGCCGGGAGC</t>
  </si>
  <si>
    <t>AAACGCTCCCGGCGCTTGCCGCAG</t>
  </si>
  <si>
    <t>CGGCCTGGGCGACGCTGACC</t>
  </si>
  <si>
    <t>TAGTCGGCCTGGGCGACGCTGACC</t>
  </si>
  <si>
    <t>AAACGGTCAGCGTCGCCCAGGCCG</t>
  </si>
  <si>
    <t>PLES_21311</t>
  </si>
  <si>
    <t>morB</t>
  </si>
  <si>
    <t>GGAGAGGAGCAGGTTGGACA</t>
  </si>
  <si>
    <t>TAGTGGAGAGGAGCAGGTTGGACA</t>
  </si>
  <si>
    <t>AAACTGTCCAACCTGCTCCTCTCC</t>
  </si>
  <si>
    <t>GCCAGGTTGCCTACGGCGAG</t>
  </si>
  <si>
    <t>TAGTGCCAGGTTGCCTACGGCGAG</t>
  </si>
  <si>
    <t>AAACCTCGCCGTAGGCAACCTGGC</t>
  </si>
  <si>
    <t>TGCGCCCGGGAGCGGGTCAT</t>
  </si>
  <si>
    <t>TAGTTGCGCCCGGGAGCGGGTCAT</t>
  </si>
  <si>
    <t>AAACATGACCCGCTCCCGGGCGCA</t>
  </si>
  <si>
    <t>AGGGCGGTCGGCACGTCGCC</t>
  </si>
  <si>
    <t>TAGTAGGGCGGTCGGCACGTCGCC</t>
  </si>
  <si>
    <t>AAACGGCGACGTGCCGACCGCCCT</t>
  </si>
  <si>
    <t>PLES_21321</t>
  </si>
  <si>
    <t>GTGTCCCTGTCGAATGCCCG</t>
  </si>
  <si>
    <t>TAGTGTGTCCCTGTCGAATGCCCG</t>
  </si>
  <si>
    <t>AAACCGGGCATTCGACAGGGACAC</t>
  </si>
  <si>
    <t>GTCCATGGCTCGCTGCAGGG</t>
  </si>
  <si>
    <t>TAGTGTCCATGGCTCGCTGCAGGG</t>
  </si>
  <si>
    <t>AAACCCCTGCAGCGAGCCATGGAC</t>
  </si>
  <si>
    <t>GATTTCCATCGCCTCGGTCA</t>
  </si>
  <si>
    <t>TAGTGATTTCCATCGCCTCGGTCA</t>
  </si>
  <si>
    <t>AAACTGACCGAGGCGATGGAAATC</t>
  </si>
  <si>
    <t>AAGGCGGCGTACAGGCTGGG</t>
  </si>
  <si>
    <t>TAGTAAGGCGGCGTACAGGCTGGG</t>
  </si>
  <si>
    <t>AAACCCCAGCCTGTACGCCGCCTT</t>
  </si>
  <si>
    <t>PLES_21331</t>
  </si>
  <si>
    <t>GGCAGGCGATGGCGCCTGAA</t>
  </si>
  <si>
    <t>TAGTGGCAGGCGATGGCGCCTGAA</t>
  </si>
  <si>
    <t>AAACTTCAGGCGCCATCGCCTGCC</t>
  </si>
  <si>
    <t>CAGCGCAGGGCGTTCAGCGA</t>
  </si>
  <si>
    <t>TAGTCAGCGCAGGGCGTTCAGCGA</t>
  </si>
  <si>
    <t>AAACTCGCTGAACGCCCTGCGCTG</t>
  </si>
  <si>
    <t>AAAGTTCTCCAGGCGGGCGG</t>
  </si>
  <si>
    <t>TAGTAAAGTTCTCCAGGCGGGCGG</t>
  </si>
  <si>
    <t>AAACCCGCCCGCCTGGAGAACTTT</t>
  </si>
  <si>
    <t>GCACAGGGCCTCGGCGGCAC</t>
  </si>
  <si>
    <t>TAGTGCACAGGGCCTCGGCGGCAC</t>
  </si>
  <si>
    <t>AAACGTGCCGCCGAGGCCCTGTGC</t>
  </si>
  <si>
    <t>PLES_21341</t>
  </si>
  <si>
    <t>CCGCAAGCACAGTGATGGTC</t>
  </si>
  <si>
    <t>TAGTCCGCAAGCACAGTGATGGTC</t>
  </si>
  <si>
    <t>AAACGACCATCACTGTGCTTGCGG</t>
  </si>
  <si>
    <t>ACCATGGCGAAATCGGCGCC</t>
  </si>
  <si>
    <t>TAGTACCATGGCGAAATCGGCGCC</t>
  </si>
  <si>
    <t>AAACGGCGCCGATTTCGCCATGGT</t>
  </si>
  <si>
    <t>CGGCGCGGCGGGAATACAGC</t>
  </si>
  <si>
    <t>TAGTCGGCGCGGCGGGAATACAGC</t>
  </si>
  <si>
    <t>AAACGCTGTATTCCCGCCGCGCCG</t>
  </si>
  <si>
    <t>GCCGACGCCGAGGATGCTGT</t>
  </si>
  <si>
    <t>TAGTGCCGACGCCGAGGATGCTGT</t>
  </si>
  <si>
    <t>AAACACAGCATCCTCGGCGTCGGC</t>
  </si>
  <si>
    <t>PLES_21351</t>
  </si>
  <si>
    <t>GTCGGCGACCCGTTCCCGCC</t>
  </si>
  <si>
    <t>TAGTGTCGGCGACCCGTTCCCGCC</t>
  </si>
  <si>
    <t>AAACGGCGGGAACGGGTCGCCGAC</t>
  </si>
  <si>
    <t>CGGCATCCGCCGCCGCCTCC</t>
  </si>
  <si>
    <t>TAGTCGGCATCCGCCGCCGCCTCC</t>
  </si>
  <si>
    <t>AAACGGAGGCGGCGGCGGATGCCG</t>
  </si>
  <si>
    <t>GTCGCGCCGGCGACGGTACT</t>
  </si>
  <si>
    <t>TAGTGTCGCGCCGGCGACGGTACT</t>
  </si>
  <si>
    <t>AAACAGTACCGTCGCCGGCGCGAC</t>
  </si>
  <si>
    <t>GCAGCGCCGAGGCATAGCGA</t>
  </si>
  <si>
    <t>TAGTGCAGCGCCGAGGCATAGCGA</t>
  </si>
  <si>
    <t>AAACTCGCTATGCCTCGGCGCTGC</t>
  </si>
  <si>
    <t>PLES_21371</t>
  </si>
  <si>
    <t>GGTTGCAGGAAGTGAACAGG</t>
  </si>
  <si>
    <t>TAGTGGTTGCAGGAAGTGAACAGG</t>
  </si>
  <si>
    <t>AAACCCTGTTCACTTCCTGCAACC</t>
  </si>
  <si>
    <t>GCCGCATCGGCAGGTTGGAG</t>
  </si>
  <si>
    <t>TAGTGCCGCATCGGCAGGTTGGAG</t>
  </si>
  <si>
    <t>AAACCTCCAACCTGCCGATGCGGC</t>
  </si>
  <si>
    <t>TGTCGATCACCCCGCTCGGC</t>
  </si>
  <si>
    <t>TAGTTGTCGATCACCCCGCTCGGC</t>
  </si>
  <si>
    <t>AAACGCCGAGCGGGGTGATCGACA</t>
  </si>
  <si>
    <t>GCTCCGGATCACCTTCGTCG</t>
  </si>
  <si>
    <t>TAGTGCTCCGGATCACCTTCGTCG</t>
  </si>
  <si>
    <t>AAACCGACGAAGGTGATCCGGAGC</t>
  </si>
  <si>
    <t>PLES_21381</t>
  </si>
  <si>
    <t>hisP</t>
  </si>
  <si>
    <t>TGTGGATGTCTTCGACCTGC</t>
  </si>
  <si>
    <t>TAGTTGTGGATGTCTTCGACCTGC</t>
  </si>
  <si>
    <t>AAACGCAGGTCGAAGACATCCACA</t>
  </si>
  <si>
    <t>GCTGATCACGTCTCCCTTGC</t>
  </si>
  <si>
    <t>TAGTGCTGATCACGTCTCCCTTGC</t>
  </si>
  <si>
    <t>AAACGCAAGGGAGACGTGATCAGC</t>
  </si>
  <si>
    <t>GCCCGGCACAGGGCTTTTCC</t>
  </si>
  <si>
    <t>TAGTGCCCGGCACAGGGCTTTTCC</t>
  </si>
  <si>
    <t>AAACGGAAAAGCCCTGTGCCGGGC</t>
  </si>
  <si>
    <t>CTCGCCCAGGGCGCCGGGAC</t>
  </si>
  <si>
    <t>TAGTCTCGCCCAGGGCGCCGGGAC</t>
  </si>
  <si>
    <t>AAACGTCCCGGCGCCCTGGGCGAG</t>
  </si>
  <si>
    <t>PLES_21391</t>
  </si>
  <si>
    <t>hisM</t>
  </si>
  <si>
    <t>GTTGCAGGCCGTCGGTCCAC</t>
  </si>
  <si>
    <t>TAGTGTTGCAGGCCGTCGGTCCAC</t>
  </si>
  <si>
    <t>AAACGTGGACCGACGGCCTGCAAC</t>
  </si>
  <si>
    <t>CCACAGGGTCATCGCCAGTC</t>
  </si>
  <si>
    <t>TAGTCCACAGGGTCATCGCCAGTC</t>
  </si>
  <si>
    <t>AAACGACTGGCGATGACCCTGTGG</t>
  </si>
  <si>
    <t>GGAAGCCAAGCGCCACGGCG</t>
  </si>
  <si>
    <t>TAGTGGAAGCCAAGCGCCACGGCG</t>
  </si>
  <si>
    <t>AAACCGCCGTGGCGCTTGGCTTCC</t>
  </si>
  <si>
    <t>CCGCGCCACCGCCAGCGGGA</t>
  </si>
  <si>
    <t>TAGTCCGCGCCACCGCCAGCGGGA</t>
  </si>
  <si>
    <t>AAACTCCCGCTGGCGGTGGCGCGG</t>
  </si>
  <si>
    <t>PLES_21401</t>
  </si>
  <si>
    <t>hisQ</t>
  </si>
  <si>
    <t>TCTGCGGGCCGAAGCCGTCG</t>
  </si>
  <si>
    <t>TAGTTCTGCGGGCCGAAGCCGTCG</t>
  </si>
  <si>
    <t>AAACCGACGGCTTCGGCCCGCAGA</t>
  </si>
  <si>
    <t>CTTCAGGGTCACCAGGGTGC</t>
  </si>
  <si>
    <t>TAGTCTTCAGGGTCACCAGGGTGC</t>
  </si>
  <si>
    <t>AAACGCACCCTGGTGACCCTGAAG</t>
  </si>
  <si>
    <t>CGGGCGGTTGGCGGCGAGCT</t>
  </si>
  <si>
    <t>TAGTCGGGCGGTTGGCGGCGAGCT</t>
  </si>
  <si>
    <t>AAACAGCTCGCCGCCAACCGCCCG</t>
  </si>
  <si>
    <t>CCGCTGGCCAGGGCGCGCAG</t>
  </si>
  <si>
    <t>TAGTCCGCTGGCCAGGGCGCGCAG</t>
  </si>
  <si>
    <t>AAACCTGCGCGCCCTGGCCAGCGG</t>
  </si>
  <si>
    <t>PLES_21411</t>
  </si>
  <si>
    <t>hisJ</t>
  </si>
  <si>
    <t>TGCGGCGAGGAGGAGGGAGA</t>
  </si>
  <si>
    <t>TAGTTGCGGCGAGGAGGAGGGAGA</t>
  </si>
  <si>
    <t>AAACTCTCCCTCCTCCTCGCCGCA</t>
  </si>
  <si>
    <t>GTCCAGTCGGCGGCGCCGGC</t>
  </si>
  <si>
    <t>TAGTGTCCAGTCGGCGGCGCCGGC</t>
  </si>
  <si>
    <t>AAACGCCGGCGCCGCCGACTGGAC</t>
  </si>
  <si>
    <t>ATTCGAGCGGCGGGTAGGTC</t>
  </si>
  <si>
    <t>TAGTATTCGAGCGGCGGGTAGGTC</t>
  </si>
  <si>
    <t>AAACGACCTACCCGCCGCTCGAAT</t>
  </si>
  <si>
    <t>CGATGCCGAAGCCTGCCAGG</t>
  </si>
  <si>
    <t>TAGTCGATGCCGAAGCCTGCCAGG</t>
  </si>
  <si>
    <t>AAACCCTGGCAGGCTTCGGCATCG</t>
  </si>
  <si>
    <t>PLES_21421</t>
  </si>
  <si>
    <t>GGCGGGCAGGACGGCAGGCT</t>
  </si>
  <si>
    <t>TAGTGGCGGGCAGGACGGCAGGCT</t>
  </si>
  <si>
    <t>AAACAGCCTGCCGTCCTGCCCGCC</t>
  </si>
  <si>
    <t>CTCTTCCCGCAGCGCCGCGA</t>
  </si>
  <si>
    <t>TAGTCTCTTCCCGCAGCGCCGCGA</t>
  </si>
  <si>
    <t>AAACTCGCGGCGCTGCGGGAAGAG</t>
  </si>
  <si>
    <t>GGCATGGATATGGCGGCGCA</t>
  </si>
  <si>
    <t>TAGTGGCATGGATATGGCGGCGCA</t>
  </si>
  <si>
    <t>AAACTGCGCCGCCATATCCATGCC</t>
  </si>
  <si>
    <t>CTCGAAACCCAACTCCGGGT</t>
  </si>
  <si>
    <t>TAGTCTCGAAACCCAACTCCGGGT</t>
  </si>
  <si>
    <t>AAACACCCGGAGTTGGGTTTCGAG</t>
  </si>
  <si>
    <t>PLES_21431</t>
  </si>
  <si>
    <t>CTTACCGAGGTGACAACGAA</t>
  </si>
  <si>
    <t>TAGTCTTACCGAGGTGACAACGAA</t>
  </si>
  <si>
    <t>AAACTTCGTTGTCACCTCGGTAAG</t>
  </si>
  <si>
    <t>TGCAACTGGTGGAGTTTCAC</t>
  </si>
  <si>
    <t>TAGTTGCAACTGGTGGAGTTTCAC</t>
  </si>
  <si>
    <t>AAACGTGAAACTCCACCAGTTGCA</t>
  </si>
  <si>
    <t>GGCGTCGGCACTGGCGACCA</t>
  </si>
  <si>
    <t>TAGTGGCGTCGGCACTGGCGACCA</t>
  </si>
  <si>
    <t>AAACTGGTCGCCAGTGCCGACGCC</t>
  </si>
  <si>
    <t>CCAGGACGCGGGCGGCGGCG</t>
  </si>
  <si>
    <t>TAGTCCAGGACGCGGGCGGCGGCG</t>
  </si>
  <si>
    <t>AAACCGCCGCCGCCCGCGTCCTGG</t>
  </si>
  <si>
    <t>PLES_21441</t>
  </si>
  <si>
    <t>CGATTTTCCTGCGGAACGAC</t>
  </si>
  <si>
    <t>TAGTCGATTTTCCTGCGGAACGAC</t>
  </si>
  <si>
    <t>AAACGTCGTTCCGCAGGAAAATCG</t>
  </si>
  <si>
    <t>AGCACCGCGAGCAGGAGGAT</t>
  </si>
  <si>
    <t>TAGTAGCACCGCGAGCAGGAGGAT</t>
  </si>
  <si>
    <t>AAACATCCTCCTGCTCGCGGTGCT</t>
  </si>
  <si>
    <t>CTGGTTGGATTCGTTCAGCT</t>
  </si>
  <si>
    <t>TAGTCTGGTTGGATTCGTTCAGCT</t>
  </si>
  <si>
    <t>AAACAGCTGAACGAATCCAACCAG</t>
  </si>
  <si>
    <t>CGGGGAGAAAACGCTTGCCC</t>
  </si>
  <si>
    <t>TAGTCGGGGAGAAAACGCTTGCCC</t>
  </si>
  <si>
    <t>AAACGGGCAAGCGTTTTCTCCCCG</t>
  </si>
  <si>
    <t>PLES_21451</t>
  </si>
  <si>
    <t>CGATGCCGCCGGCGATTACC</t>
  </si>
  <si>
    <t>TAGTCGATGCCGCCGGCGATTACC</t>
  </si>
  <si>
    <t>AAACGGTAATCGCCGGCGGCATCG</t>
  </si>
  <si>
    <t>GTTTGCCGAAGAGCAGGAAC</t>
  </si>
  <si>
    <t>TAGTGTTTGCCGAAGAGCAGGAAC</t>
  </si>
  <si>
    <t>AAACGTTCCTGCTCTTCGGCAAAC</t>
  </si>
  <si>
    <t>AACAGGCCGGCAGCGAGCGC</t>
  </si>
  <si>
    <t>TAGTAACAGGCCGGCAGCGAGCGC</t>
  </si>
  <si>
    <t>AAACGCGCTCGCTGCCGGCCTGTT</t>
  </si>
  <si>
    <t>CGACGGCCAGCCAGGTCGGC</t>
  </si>
  <si>
    <t>TAGTCGACGGCCAGCCAGGTCGGC</t>
  </si>
  <si>
    <t>AAACGCCGACCTGGCTGGCCGTCG</t>
  </si>
  <si>
    <t>PLES_21461</t>
  </si>
  <si>
    <t>TTGATGGAGTGGTCGACCAT</t>
  </si>
  <si>
    <t>TAGTTTGATGGAGTGGTCGACCAT</t>
  </si>
  <si>
    <t>AAACATGGTCGACCACTCCATCAA</t>
  </si>
  <si>
    <t>GATCAGCCCGCCCAGGTTCT</t>
  </si>
  <si>
    <t>TAGTGATCAGCCCGCCCAGGTTCT</t>
  </si>
  <si>
    <t>AAACAGAACCTGGGCGGGCTGATC</t>
  </si>
  <si>
    <t>GCCGTGGGCGGCGAGATCAC</t>
  </si>
  <si>
    <t>TAGTGCCGTGGGCGGCGAGATCAC</t>
  </si>
  <si>
    <t>AAACGTGATCTCGCCGCCCACGGC</t>
  </si>
  <si>
    <t>CGCGGCGCTGTTGTAGTGGA</t>
  </si>
  <si>
    <t>TAGTCGCGGCGCTGTTGTAGTGGA</t>
  </si>
  <si>
    <t>AAACTCCACTACAACAGCGCCGCG</t>
  </si>
  <si>
    <t>PLES_21471</t>
  </si>
  <si>
    <t>GGGCCAGGTCGATCCAGTCT</t>
  </si>
  <si>
    <t>TAGTGGGCCAGGTCGATCCAGTCT</t>
  </si>
  <si>
    <t>AAACAGACTGGATCGACCTGGCCC</t>
  </si>
  <si>
    <t>GATCCCGGTCTCGGCGTCGC</t>
  </si>
  <si>
    <t>TAGTGATCCCGGTCTCGGCGTCGC</t>
  </si>
  <si>
    <t>AAACGCGACGCCGAGACCGGGATC</t>
  </si>
  <si>
    <t>GCCCTCGAAATGGGCGCGCA</t>
  </si>
  <si>
    <t>TAGTGCCCTCGAAATGGGCGCGCA</t>
  </si>
  <si>
    <t>AAACTGCGCGCCCATTTCGAGGGC</t>
  </si>
  <si>
    <t>GTCGTGCCAGTGCGGATCGT</t>
  </si>
  <si>
    <t>TAGTGTCGTGCCAGTGCGGATCGT</t>
  </si>
  <si>
    <t>AAACACGATCCGCACTGGCACGAC</t>
  </si>
  <si>
    <t>PLES_21481</t>
  </si>
  <si>
    <t>GAAGGGCACGAGGGATTGCA</t>
  </si>
  <si>
    <t>TAGTGAAGGGCACGAGGGATTGCA</t>
  </si>
  <si>
    <t>AAACTGCAATCCCTCGTGCCCTTC</t>
  </si>
  <si>
    <t>GGGGGTGATCGAGGCGACGA</t>
  </si>
  <si>
    <t>TAGTGGGGGTGATCGAGGCGACGA</t>
  </si>
  <si>
    <t>AAACTCGTCGCCTCGATCACCCCC</t>
  </si>
  <si>
    <t>ACCAGGATGTTGGTCGGTCC</t>
  </si>
  <si>
    <t>TAGTACCAGGATGTTGGTCGGTCC</t>
  </si>
  <si>
    <t>AAACGGACCGACCAACATCCTGGT</t>
  </si>
  <si>
    <t>GAGCACGATCGGCCAGGCGG</t>
  </si>
  <si>
    <t>TAGTGAGCACGATCGGCCAGGCGG</t>
  </si>
  <si>
    <t>AAACCCGCCTGGCCGATCGTGCTC</t>
  </si>
  <si>
    <t>PLES_21491</t>
  </si>
  <si>
    <t>AGTGATGTCGGGTTTCAACA</t>
  </si>
  <si>
    <t>TAGTAGTGATGTCGGGTTTCAACA</t>
  </si>
  <si>
    <t>AAACTGTTGAAACCCGACATCACT</t>
  </si>
  <si>
    <t>GGAGGTGGCCGGGTCGAAGA</t>
  </si>
  <si>
    <t>TAGTGGAGGTGGCCGGGTCGAAGA</t>
  </si>
  <si>
    <t>AAACTCTTCGACCCGGCCACCTCC</t>
  </si>
  <si>
    <t>GCGCACCACGTAGCTGTAAG</t>
  </si>
  <si>
    <t>TAGTGCGCACCACGTAGCTGTAAG</t>
  </si>
  <si>
    <t>AAACCTTACAGCTACGTGGTGCGC</t>
  </si>
  <si>
    <t>CACCGGGTCGACGATGGCGC</t>
  </si>
  <si>
    <t>TAGTCACCGGGTCGACGATGGCGC</t>
  </si>
  <si>
    <t>AAACGCGCCATCGTCGACCCGGTG</t>
  </si>
  <si>
    <t>PLES_21501</t>
  </si>
  <si>
    <t>GGCGCGAGGGCTGCGGAACA</t>
  </si>
  <si>
    <t>TAGTGGCGCGAGGGCTGCGGAACA</t>
  </si>
  <si>
    <t>AAACTGTTCCGCAGCCCTCGCGCC</t>
  </si>
  <si>
    <t>GCTGCCCAGCAACAGGCAAT</t>
  </si>
  <si>
    <t>TAGTGCTGCCCAGCAACAGGCAAT</t>
  </si>
  <si>
    <t>AAACATTGCCTGTTGCTGGGCAGC</t>
  </si>
  <si>
    <t>ACAGGCCGAGCAACATGACC</t>
  </si>
  <si>
    <t>TAGTACAGGCCGAGCAACATGACC</t>
  </si>
  <si>
    <t>AAACGGTCATGTTGCTCGGCCTGT</t>
  </si>
  <si>
    <t>GAAGCCGAGGGCGACCACGC</t>
  </si>
  <si>
    <t>TAGTGAAGCCGAGGGCGACCACGC</t>
  </si>
  <si>
    <t>AAACGCGTGGTCGCCCTCGGCTTC</t>
  </si>
  <si>
    <t>PLES_21511</t>
  </si>
  <si>
    <t>GCAGCAGGTGGTGCAGGATC</t>
  </si>
  <si>
    <t>TAGTGCAGCAGGTGGTGCAGGATC</t>
  </si>
  <si>
    <t>AAACGATCCTGCACCACCTGCTGC</t>
  </si>
  <si>
    <t>GGCATCGGCGCAGGCGAGCA</t>
  </si>
  <si>
    <t>TAGTGGCATCGGCGCAGGCGAGCA</t>
  </si>
  <si>
    <t>AAACTGCTCGCCTGCGCCGATGCC</t>
  </si>
  <si>
    <t>CACGCTGAGCGGGTAGCGCT</t>
  </si>
  <si>
    <t>TAGTCACGCTGAGCGGGTAGCGCT</t>
  </si>
  <si>
    <t>AAACAGCGCTACCCGCTCAGCGTG</t>
  </si>
  <si>
    <t>TCGTGGCTGACCGCGCGCGA</t>
  </si>
  <si>
    <t>TAGTTCGTGGCTGACCGCGCGCGA</t>
  </si>
  <si>
    <t>AAACTCGCGCGCGGTCAGCCACGA</t>
  </si>
  <si>
    <t>PLES_21521</t>
  </si>
  <si>
    <t>ATCGAGGTGAAGGGACGACA</t>
  </si>
  <si>
    <t>TAGTATCGAGGTGAAGGGACGACA</t>
  </si>
  <si>
    <t>AAACTGTCGTCCCTTCACCTCGAT</t>
  </si>
  <si>
    <t>GGCGTCGGGCGACCAGTGCA</t>
  </si>
  <si>
    <t>TAGTGGCGTCGGGCGACCAGTGCA</t>
  </si>
  <si>
    <t>AAACTGCACTGGTCGCCCGACGCC</t>
  </si>
  <si>
    <t>CACGCCGCGCAGCAACTCGG</t>
  </si>
  <si>
    <t>TAGTCACGCCGCGCAGCAACTCGG</t>
  </si>
  <si>
    <t>AAACCCGAGTTGCTGCGCGGCGTG</t>
  </si>
  <si>
    <t>AGGCCGACGAAACTGCCGGC</t>
  </si>
  <si>
    <t>TAGTAGGCCGACGAAACTGCCGGC</t>
  </si>
  <si>
    <t>AAACGCCGGCAGTTTCGTCGGCCT</t>
  </si>
  <si>
    <t>PLES_21531</t>
  </si>
  <si>
    <t>CAAACGGCTGAAGCGGGGCA</t>
  </si>
  <si>
    <t>TAGTCAAACGGCTGAAGCGGGGCA</t>
  </si>
  <si>
    <t>AAACTGCCCCGCTTCAGCCGTTTG</t>
  </si>
  <si>
    <t>GAGGCCGAGGGCGAAAGGCT</t>
  </si>
  <si>
    <t>TAGTGAGGCCGAGGGCGAAAGGCT</t>
  </si>
  <si>
    <t>AAACAGCCTTTCGCCCTCGGCCTC</t>
  </si>
  <si>
    <t>CGGTACCAGCAGCAGGCTGG</t>
  </si>
  <si>
    <t>TAGTCGGTACCAGCAGCAGGCTGG</t>
  </si>
  <si>
    <t>AAACCCAGCCTGCTGCTGGTACCG</t>
  </si>
  <si>
    <t>TCCTCGGTTTCGGCGAGGGC</t>
  </si>
  <si>
    <t>TAGTTCCTCGGTTTCGGCGAGGGC</t>
  </si>
  <si>
    <t>AAACGCCCTCGCCGAAACCGAGGA</t>
  </si>
  <si>
    <t>PLES_21541</t>
  </si>
  <si>
    <t>GCGAGGAAGATCAGGGAAAC</t>
  </si>
  <si>
    <t>TAGTGCGAGGAAGATCAGGGAAAC</t>
  </si>
  <si>
    <t>AAACGTTTCCCTGATCTTCCTCGC</t>
  </si>
  <si>
    <t>GGCATCGGTGGACATGGCGA</t>
  </si>
  <si>
    <t>TAGTGGCATCGGTGGACATGGCGA</t>
  </si>
  <si>
    <t>AAACTCGCCATGTCCACCGATGCC</t>
  </si>
  <si>
    <t>GGAGCCCTTGCCGATGGCCG</t>
  </si>
  <si>
    <t>TAGTGGAGCCCTTGCCGATGGCCG</t>
  </si>
  <si>
    <t>AAACCGGCCATCGGCAAGGGCTCC</t>
  </si>
  <si>
    <t>CAGGCGCGGCCGATCCAGGC</t>
  </si>
  <si>
    <t>TAGTCAGGCGCGGCCGATCCAGGC</t>
  </si>
  <si>
    <t>AAACGCCTGGATCGGCCGCGCCTG</t>
  </si>
  <si>
    <t>PLES_21551</t>
  </si>
  <si>
    <t>cobK</t>
  </si>
  <si>
    <t>CGATCCCGCCGAGCAGCAAC</t>
  </si>
  <si>
    <t>TAGTCGATCCCGCCGAGCAGCAAC</t>
  </si>
  <si>
    <t>AAACGTTGCTGCTCGGCGGGATCG</t>
  </si>
  <si>
    <t>GAGCCGGCGGGCGAGGGCCA</t>
  </si>
  <si>
    <t>TAGTGAGCCGGCGGGCGAGGGCCA</t>
  </si>
  <si>
    <t>AAACTGGCCCTCGCCCGCCGGCTC</t>
  </si>
  <si>
    <t>GCGAGGCTGTAGAGATGCGC</t>
  </si>
  <si>
    <t>TAGTGCGAGGCTGTAGAGATGCGC</t>
  </si>
  <si>
    <t>AAACGCGCATCTCTACAGCCTCGC</t>
  </si>
  <si>
    <t>GCCGGGCACCTTGCCCAGCC</t>
  </si>
  <si>
    <t>TAGTGCCGGGCACCTTGCCCAGCC</t>
  </si>
  <si>
    <t>AAACGGCTGGGCAAGGTGCCCGGC</t>
  </si>
  <si>
    <t>PLES_21561</t>
  </si>
  <si>
    <t>cbiD</t>
  </si>
  <si>
    <t>CAACGGCGCGGGCTGCTCGG</t>
  </si>
  <si>
    <t>TAGTCAACGGCGCGGGCTGCTCGG</t>
  </si>
  <si>
    <t>AAACCCGAGCAGCCCGCGCCGTTG</t>
  </si>
  <si>
    <t>GGTGGCGGTGGCGCAACTGC</t>
  </si>
  <si>
    <t>TAGTGGTGGCGGTGGCGCAACTGC</t>
  </si>
  <si>
    <t>AAACGCAGTTGCGCCACCGCCACC</t>
  </si>
  <si>
    <t>GCACCTGCTGGCCCTTGGGC</t>
  </si>
  <si>
    <t>TAGTGCACCTGCTGGCCCTTGGGC</t>
  </si>
  <si>
    <t>AAACGCCCAAGGGCCAGCAGGTGC</t>
  </si>
  <si>
    <t>CCCAGGCGCGGCAGAATTCC</t>
  </si>
  <si>
    <t>TAGTCCCAGGCGCGGCAGAATTCC</t>
  </si>
  <si>
    <t>AAACGGAATTCTGCCGCGCCTGGG</t>
  </si>
  <si>
    <t>PLES_21571</t>
  </si>
  <si>
    <t>cobL</t>
  </si>
  <si>
    <t>CGTCGAGTCTGCCGATGACA</t>
  </si>
  <si>
    <t>TAGTCGTCGAGTCTGCCGATGACA</t>
  </si>
  <si>
    <t>AAACTGTCATCGGCAGACTCGACG</t>
  </si>
  <si>
    <t>CCCACCAGGGTCAGCCAGGG</t>
  </si>
  <si>
    <t>TAGTCCCACCAGGGTCAGCCAGGG</t>
  </si>
  <si>
    <t>AAACCCCTGGCTGACCCTGGTGGG</t>
  </si>
  <si>
    <t>CCGGGCCTGCTTGCCGAGGC</t>
  </si>
  <si>
    <t>TAGTCCGGGCCTGCTTGCCGAGGC</t>
  </si>
  <si>
    <t>AAACGCCTCGGCAAGCAGGCCCGG</t>
  </si>
  <si>
    <t>GATCCGGCTGGCTTGCAGCA</t>
  </si>
  <si>
    <t>TAGTGATCCGGCTGGCTTGCAGCA</t>
  </si>
  <si>
    <t>AAACTGCTGCAAGCCAGCCGGATC</t>
  </si>
  <si>
    <t>PLES_21581</t>
  </si>
  <si>
    <t>CGGTACACCCCGCCCGATGT</t>
  </si>
  <si>
    <t>TAGTCGGTACACCCCGCCCGATGT</t>
  </si>
  <si>
    <t>AAACACATCGGGCGGGGTGTACCG</t>
  </si>
  <si>
    <t>TGTCCCCCAGGGACAGACCA</t>
  </si>
  <si>
    <t>TAGTTGTCCCCCAGGGACAGACCA</t>
  </si>
  <si>
    <t>AAACTGGTCTGTCCCTGGGGGACA</t>
  </si>
  <si>
    <t>CGCTACTCGAATCGGCGTCG</t>
  </si>
  <si>
    <t>TAGTCGCTACTCGAATCGGCGTCG</t>
  </si>
  <si>
    <t>AAACCGACGCCGATTCGAGTAGCG</t>
  </si>
  <si>
    <t>CGGGCAGGGGCGCCGGGGTC</t>
  </si>
  <si>
    <t>TAGTCGGGCAGGGGCGCCGGGGTC</t>
  </si>
  <si>
    <t>AAACGACCCCGGCGCCCCTGCCCG</t>
  </si>
  <si>
    <t>PLES_21591</t>
  </si>
  <si>
    <t>cobH</t>
  </si>
  <si>
    <t>GATAGATCGCCTGGCCATCG</t>
  </si>
  <si>
    <t>TAGTGATAGATCGCCTGGCCATCG</t>
  </si>
  <si>
    <t>AAACCGATGGCCAGGCGATCTATC</t>
  </si>
  <si>
    <t>CGCGGATGGTGGCGAACGAC</t>
  </si>
  <si>
    <t>TAGTCGCGGATGGTGGCGAACGAC</t>
  </si>
  <si>
    <t>AAACGTCGTTCGCCACCATCCGCG</t>
  </si>
  <si>
    <t>GATGCCGGCGAGGTTCGCTT</t>
  </si>
  <si>
    <t>TAGTGATGCCGGCGAGGTTCGCTT</t>
  </si>
  <si>
    <t>AAACAAGCGAACCTCGCCGGCATC</t>
  </si>
  <si>
    <t>GACCGCGAGCTTTTCCAGGT</t>
  </si>
  <si>
    <t>TAGTGACCGCGAGCTTTTCCAGGT</t>
  </si>
  <si>
    <t>AAACACCTGGAAAAGCTCGCGGTC</t>
  </si>
  <si>
    <t>PLES_21601</t>
  </si>
  <si>
    <t>cobI</t>
  </si>
  <si>
    <t>GCCTTGAGGGTGATCAGTTC</t>
  </si>
  <si>
    <t>TAGTGCCTTGAGGGTGATCAGTTC</t>
  </si>
  <si>
    <t>AAACGAACTGATCACCCTCAAGGC</t>
  </si>
  <si>
    <t>GCCACGAAATAGCCGACCAC</t>
  </si>
  <si>
    <t>TAGTGCCACGAAATAGCCGACCAC</t>
  </si>
  <si>
    <t>AAACGTGGTCGGCTATTTCGTGGC</t>
  </si>
  <si>
    <t>GGCGTTGCCCTTCTTGCCCT</t>
  </si>
  <si>
    <t>TAGTGGCGTTGCCCTTCTTGCCCT</t>
  </si>
  <si>
    <t>AAACAGGGCAAGAAGGGCAACGCC</t>
  </si>
  <si>
    <t>GTGCGCCTCGATGATGCCGA</t>
  </si>
  <si>
    <t>TAGTGTGCGCCTCGATGATGCCGA</t>
  </si>
  <si>
    <t>AAACTCGGCATCATCGAGGCGCAC</t>
  </si>
  <si>
    <t>PLES_21611</t>
  </si>
  <si>
    <t>cobJ</t>
  </si>
  <si>
    <t>GACGATGGCCGGAACCTGCT</t>
  </si>
  <si>
    <t>TAGTGACGATGGCCGGAACCTGCT</t>
  </si>
  <si>
    <t>AAACAGCAGGTTCCGGCCATCGTC</t>
  </si>
  <si>
    <t>GCGCGCCTGGACCCGCCGCG</t>
  </si>
  <si>
    <t>TAGTGCGCGCCTGGACCCGCCGCG</t>
  </si>
  <si>
    <t>AAACCGCGGCGGGTCCAGGCGCGC</t>
  </si>
  <si>
    <t>ACGGTCGGCCTCGACCCGCC</t>
  </si>
  <si>
    <t>TAGTACGGTCGGCCTCGACCCGCC</t>
  </si>
  <si>
    <t>AAACGGCGGGTCGAGGCCGACCGT</t>
  </si>
  <si>
    <t>GGTGTCGCCGAAGTCCGTAT</t>
  </si>
  <si>
    <t>TAGTGGTGTCGCCGAAGTCCGTAT</t>
  </si>
  <si>
    <t>AAACATACGGACTTCGGCGACACC</t>
  </si>
  <si>
    <t>PLES_21621</t>
  </si>
  <si>
    <t>CGGGGAACAGCGAAAGGACA</t>
  </si>
  <si>
    <t>TAGTCGGGGAACAGCGAAAGGACA</t>
  </si>
  <si>
    <t>AAACTGTCCTTTCGCTGTTCCCCG</t>
  </si>
  <si>
    <t>AGGATGCCGGCCAGGCGGCA</t>
  </si>
  <si>
    <t>TAGTAGGATGCCGGCCAGGCGGCA</t>
  </si>
  <si>
    <t>AAACTGCCGCCTGGCCGGCATCCT</t>
  </si>
  <si>
    <t>CCGGGTTGCCGGTGGCCACC</t>
  </si>
  <si>
    <t>TAGTCCGGGTTGCCGGTGGCCACC</t>
  </si>
  <si>
    <t>AAACGGTGGCCACCGGCAACCCGG</t>
  </si>
  <si>
    <t>GGTCGCGCCACAGGTAGGGT</t>
  </si>
  <si>
    <t>TAGTGGTCGCGCCACAGGTAGGGT</t>
  </si>
  <si>
    <t>AAACACCCTACCTGTGGCGCGACC</t>
  </si>
  <si>
    <t>PLES_21631</t>
  </si>
  <si>
    <t>GGTCAGCGCGGCGAGGCCTG</t>
  </si>
  <si>
    <t>TAGTGGTCAGCGCGGCGAGGCCTG</t>
  </si>
  <si>
    <t>AAACCAGGCCTCGCCGCGCTGACC</t>
  </si>
  <si>
    <t>GTTGCTCGCACAACCGCTCA</t>
  </si>
  <si>
    <t>TAGTGTTGCTCGCACAACCGCTCA</t>
  </si>
  <si>
    <t>AAACTGAGCGGTTGTGCGAGCAAC</t>
  </si>
  <si>
    <t>GCATCTGCTCCAGCGGAGCC</t>
  </si>
  <si>
    <t>TAGTGCATCTGCTCCAGCGGAGCC</t>
  </si>
  <si>
    <t>AAACGGCTCCGCTGGAGCAGATGC</t>
  </si>
  <si>
    <t>CAGCTCGGCCACGTCGTCGG</t>
  </si>
  <si>
    <t>TAGTCAGCTCGGCCACGTCGTCGG</t>
  </si>
  <si>
    <t>AAACCCGACGACGTGGCCGAGCTG</t>
  </si>
  <si>
    <t>PLES_21641</t>
  </si>
  <si>
    <t>GCGAAGAGAGTCGCTTTGCC</t>
  </si>
  <si>
    <t>TAGTGCGAAGAGAGTCGCTTTGCC</t>
  </si>
  <si>
    <t>AAACGGCAAAGCGACTCTCTTCGC</t>
  </si>
  <si>
    <t>CGCGGCGCAGGCCAGCAGGG</t>
  </si>
  <si>
    <t>TAGTCGCGGCGCAGGCCAGCAGGG</t>
  </si>
  <si>
    <t>AAACCCCTGCTGGCCTGCGCCGCG</t>
  </si>
  <si>
    <t>GCGACTGTTCGCTGAGCTTG</t>
  </si>
  <si>
    <t>TAGTGCGACTGTTCGCTGAGCTTG</t>
  </si>
  <si>
    <t>AAACCAAGCTCAGCGAACAGTCGC</t>
  </si>
  <si>
    <t>CGTCGGAATCTTCCTTGACC</t>
  </si>
  <si>
    <t>TAGTCGTCGGAATCTTCCTTGACC</t>
  </si>
  <si>
    <t>AAACGGTCAAGGAAGATTCCGACG</t>
  </si>
  <si>
    <t>PLES_21651</t>
  </si>
  <si>
    <t>GGCGATCACCAGCCCCGGCA</t>
  </si>
  <si>
    <t>TAGTGGCGATCACCAGCCCCGGCA</t>
  </si>
  <si>
    <t>AAACTGCCGGGGCTGGTGATCGCC</t>
  </si>
  <si>
    <t>CTGCATGACCGGGAAGGAAT</t>
  </si>
  <si>
    <t>TAGTCTGCATGACCGGGAAGGAAT</t>
  </si>
  <si>
    <t>AAACATTCCTTCCCGGTCATGCAG</t>
  </si>
  <si>
    <t>GGCGTCCGCACTCCTCGCTG</t>
  </si>
  <si>
    <t>TAGTGGCGTCCGCACTCCTCGCTG</t>
  </si>
  <si>
    <t>AAACCAGCGAGGAGTGCGGACGCC</t>
  </si>
  <si>
    <t>GATGCTTTCCGGCGGCAGGT</t>
  </si>
  <si>
    <t>TAGTGATGCTTTCCGGCGGCAGGT</t>
  </si>
  <si>
    <t>AAACACCTGCCGCCGGAAAGCATC</t>
  </si>
  <si>
    <t>PLES_21661</t>
  </si>
  <si>
    <t>AACGGGCAAAGCGGGGCTGG</t>
  </si>
  <si>
    <t>TAGTAACGGGCAAAGCGGGGCTGG</t>
  </si>
  <si>
    <t>AAACCCAGCCCCGCTTTGCCCGTT</t>
  </si>
  <si>
    <t>ACAGGCTCAGCAACAACGGC</t>
  </si>
  <si>
    <t>TAGTACAGGCTCAGCAACAACGGC</t>
  </si>
  <si>
    <t>AAACGCCGTTGTTGCTGAGCCTGT</t>
  </si>
  <si>
    <t>GTTCGGCGGCGAAGGACGGC</t>
  </si>
  <si>
    <t>TAGTGTTCGGCGGCGAAGGACGGC</t>
  </si>
  <si>
    <t>AAACGCCGTCCTTCGCCGCCGAAC</t>
  </si>
  <si>
    <t>GGCGTGCTTCGGCAACCGCG</t>
  </si>
  <si>
    <t>TAGTGGCGTGCTTCGGCAACCGCG</t>
  </si>
  <si>
    <t>AAACCGCGGTTGCCGAAGCACGCC</t>
  </si>
  <si>
    <t>PLES_21671</t>
  </si>
  <si>
    <t>GTAAAGCAGCAGATTGGTCA</t>
  </si>
  <si>
    <t>TAGTGTAAAGCAGCAGATTGGTCA</t>
  </si>
  <si>
    <t>AAACTGACCAATCTGCTGCTTTAC</t>
  </si>
  <si>
    <t>CCAACTGCTGGGCGATGCGT</t>
  </si>
  <si>
    <t>TAGTCCAACTGCTGGGCGATGCGT</t>
  </si>
  <si>
    <t>AAACACGCATCGCCCAGCAGTTGG</t>
  </si>
  <si>
    <t>GACGCCACGGCGAATGTCCT</t>
  </si>
  <si>
    <t>TAGTGACGCCACGGCGAATGTCCT</t>
  </si>
  <si>
    <t>AAACAGGACATTCGCCGTGGCGTC</t>
  </si>
  <si>
    <t>ACCGACGGTACCCGCTCGCC</t>
  </si>
  <si>
    <t>TAGTACCGACGGTACCCGCTCGCC</t>
  </si>
  <si>
    <t>AAACGGCGAGCGGGTACCGTCGGT</t>
  </si>
  <si>
    <t>PLES_21681</t>
  </si>
  <si>
    <t>GTCGCTGCCGGCGGCCGTCG</t>
  </si>
  <si>
    <t>TAGTGTCGCTGCCGGCGGCCGTCG</t>
  </si>
  <si>
    <t>AAACCGACGGCCGCCGGCAGCGAC</t>
  </si>
  <si>
    <t>AGGCCGCGCTGTCGCCCTTG</t>
  </si>
  <si>
    <t>TAGTAGGCCGCGCTGTCGCCCTTG</t>
  </si>
  <si>
    <t>AAACCAAGGGCGACAGCGCGGCCT</t>
  </si>
  <si>
    <t>AGAGACCTTGCCGATGGCGC</t>
  </si>
  <si>
    <t>TAGTAGAGACCTTGCCGATGGCGC</t>
  </si>
  <si>
    <t>AAACGCGCCATCGGCAAGGTCTCT</t>
  </si>
  <si>
    <t>CGGCCAGGCCGCAGAGAAAA</t>
  </si>
  <si>
    <t>TAGTCGGCCAGGCCGCAGAGAAAA</t>
  </si>
  <si>
    <t>AAACTTTTCTCTGCGGCCTGGCCG</t>
  </si>
  <si>
    <t>PLES_21691</t>
  </si>
  <si>
    <t>CGCTCGCGGAATGCTTCTGT</t>
  </si>
  <si>
    <t>TAGTCGCTCGCGGAATGCTTCTGT</t>
  </si>
  <si>
    <t>AAACACAGAAGCATTCCGCGAGCG</t>
  </si>
  <si>
    <t>ATGCGCCAGCATCTGCTCTT</t>
  </si>
  <si>
    <t>TAGTATGCGCCAGCATCTGCTCTT</t>
  </si>
  <si>
    <t>AAACAAGAGCAGATGCTGGCGCAT</t>
  </si>
  <si>
    <t>GCTGCTGCGGCGCGTGGGCG</t>
  </si>
  <si>
    <t>TAGTGCTGCTGCGGCGCGTGGGCG</t>
  </si>
  <si>
    <t>AAACCGCCCACGCGCCGCAGCAGC</t>
  </si>
  <si>
    <t>CCTGGCGTCGCGCGGCGGCG</t>
  </si>
  <si>
    <t>TAGTCCTGGCGTCGCGCGGCGGCG</t>
  </si>
  <si>
    <t>AAACCGCCGCCGCGCGACGCCAGG</t>
  </si>
  <si>
    <t>PLES_21701</t>
  </si>
  <si>
    <t>TGTTTTCGGCGCGGCAGGCA</t>
  </si>
  <si>
    <t>TAGTTGTTTTCGGCGCGGCAGGCA</t>
  </si>
  <si>
    <t>AAACTGCCTGCCGCGCCGAAAACA</t>
  </si>
  <si>
    <t>GGGTTCGGCAACCTGCTCCG</t>
  </si>
  <si>
    <t>TAGTGGGTTCGGCAACCTGCTCCG</t>
  </si>
  <si>
    <t>AAACCGGAGCAGGTTGCCGAACCC</t>
  </si>
  <si>
    <t>CTTCGGCTTGGCCGGCGGCT</t>
  </si>
  <si>
    <t>TAGTCTTCGGCTTGGCCGGCGGCT</t>
  </si>
  <si>
    <t>AAACAGCCGCCGGCCAAGCCGAAG</t>
  </si>
  <si>
    <t>GGCCTGCTGGCCGGCTTCGG</t>
  </si>
  <si>
    <t>TAGTGGCCTGCTGGCCGGCTTCGG</t>
  </si>
  <si>
    <t>AAACCCGAAGCCGGCCAGCAGGCC</t>
  </si>
  <si>
    <t>PLES_21711</t>
  </si>
  <si>
    <t>atuH</t>
  </si>
  <si>
    <t>GATCAGGTCGGCGTGGGTCA</t>
  </si>
  <si>
    <t>TAGTGATCAGGTCGGCGTGGGTCA</t>
  </si>
  <si>
    <t>AAACTGACCCACGCCGACCTGATC</t>
  </si>
  <si>
    <t>GCCGAAGGTGGCAGGCAGGC</t>
  </si>
  <si>
    <t>TAGTGCCGAAGGTGGCAGGCAGGC</t>
  </si>
  <si>
    <t>AAACGCCTGCCTGCCACCTTCGGC</t>
  </si>
  <si>
    <t>CGCGCAGCATGCGCGGCACG</t>
  </si>
  <si>
    <t>TAGTCGCGCAGCATGCGCGGCACG</t>
  </si>
  <si>
    <t>AAACCGTGCCGCGCATGCTGCGCG</t>
  </si>
  <si>
    <t>TACGGATCGCGGTGTAGTAC</t>
  </si>
  <si>
    <t>TAGTTACGGATCGCGGTGTAGTAC</t>
  </si>
  <si>
    <t>AAACGTACTACACCGCGATCCGTA</t>
  </si>
  <si>
    <t>PLES_21721</t>
  </si>
  <si>
    <t>atuG</t>
  </si>
  <si>
    <t>GTCTTGCCGTGCAGTGACAT</t>
  </si>
  <si>
    <t>TAGTGTCTTGCCGTGCAGTGACAT</t>
  </si>
  <si>
    <t>AAACATGTCACTGCACGGCAAGAC</t>
  </si>
  <si>
    <t>CGGCGCGCAGGGCTATCTCC</t>
  </si>
  <si>
    <t>TAGTCGGCGCGCAGGGCTATCTCC</t>
  </si>
  <si>
    <t>AAACGGAGATAGCCCTGCGCGCCG</t>
  </si>
  <si>
    <t>CTTCGCCGCGATCACCAGGT</t>
  </si>
  <si>
    <t>TAGTCTTCGCCGCGATCACCAGGT</t>
  </si>
  <si>
    <t>AAACACCTGGTGATCGCGGCGAAG</t>
  </si>
  <si>
    <t>TTCCAGCTTCGGATGCGGCT</t>
  </si>
  <si>
    <t>TAGTTTCCAGCTTCGGATGCGGCT</t>
  </si>
  <si>
    <t>AAACAGCCGCATCCGAAGCTGGAA</t>
  </si>
  <si>
    <t>PLES_21731</t>
  </si>
  <si>
    <t>atuF</t>
  </si>
  <si>
    <t>ACGAGGATCTTGTTGAAGCT</t>
  </si>
  <si>
    <t>TAGTACGAGGATCTTGTTGAAGCT</t>
  </si>
  <si>
    <t>AAACAGCTTCAACAAGATCCTCGT</t>
  </si>
  <si>
    <t>CCCGGCAGGCGATTTCACCG</t>
  </si>
  <si>
    <t>TAGTCCCGGCAGGCGATTTCACCG</t>
  </si>
  <si>
    <t>AAACCGGTGAAATCGCCTGCCGGG</t>
  </si>
  <si>
    <t>GCGGTAGCCCAGTTCATGGG</t>
  </si>
  <si>
    <t>TAGTGCGGTAGCCCAGTTCATGGG</t>
  </si>
  <si>
    <t>AAACCCCATGAACTGGGCTACCGC</t>
  </si>
  <si>
    <t>GGCGTCCGCCTCGCTGTACA</t>
  </si>
  <si>
    <t>TAGTGGCGTCCGCCTCGCTGTACA</t>
  </si>
  <si>
    <t>AAACTGTACAGCGAGGCGGACGCC</t>
  </si>
  <si>
    <t>PLES_21741</t>
  </si>
  <si>
    <t>atuE</t>
  </si>
  <si>
    <t>GCAGGGTCTCGCAATGCGGC</t>
  </si>
  <si>
    <t>TAGTGCAGGGTCTCGCAATGCGGC</t>
  </si>
  <si>
    <t>AAACGCCGCATTGCGAGACCCTGC</t>
  </si>
  <si>
    <t>ATCCGCAGGACGCCCTCGAC</t>
  </si>
  <si>
    <t>TAGTATCCGCAGGACGCCCTCGAC</t>
  </si>
  <si>
    <t>AAACGTCGAGGGCGTCCTGCGGAT</t>
  </si>
  <si>
    <t>GCGGCTTTGCGGGCGGTTCA</t>
  </si>
  <si>
    <t>TAGTGCGGCTTTGCGGGCGGTTCA</t>
  </si>
  <si>
    <t>AAACTGAACCGCCCGCAAAGCCGC</t>
  </si>
  <si>
    <t>GCTACGGTCGTCGCGCACGG</t>
  </si>
  <si>
    <t>TAGTGCTACGGTCGTCGCGCACGG</t>
  </si>
  <si>
    <t>AAACCCGTGCGCGACGACCGTAGC</t>
  </si>
  <si>
    <t>PLES_21751</t>
  </si>
  <si>
    <t>atuD</t>
  </si>
  <si>
    <t>TGTTCCTGGGTGAAGATCAT</t>
  </si>
  <si>
    <t>TAGTTGTTCCTGGGTGAAGATCAT</t>
  </si>
  <si>
    <t>AAACATGATCTTCACCCAGGAACA</t>
  </si>
  <si>
    <t>CGAAGCTGCGAACGGTGCGG</t>
  </si>
  <si>
    <t>TAGTCGAAGCTGCGAACGGTGCGG</t>
  </si>
  <si>
    <t>AAACCCGCACCGTTCGCAGCTTCG</t>
  </si>
  <si>
    <t>TTTCCCACTGGTCGACGTTG</t>
  </si>
  <si>
    <t>TAGTTTTCCCACTGGTCGACGTTG</t>
  </si>
  <si>
    <t>AAACCAACGTCGACCAGTGGGAAA</t>
  </si>
  <si>
    <t>AGATCTCGTGGATCGGGAAG</t>
  </si>
  <si>
    <t>TAGTAGATCTCGTGGATCGGGAAG</t>
  </si>
  <si>
    <t>AAACCTTCCCGATCCACGAGATCT</t>
  </si>
  <si>
    <t>PLES_21761</t>
  </si>
  <si>
    <t>atuC</t>
  </si>
  <si>
    <t>TCGAGTTCCGACTGGATCGC</t>
  </si>
  <si>
    <t>TAGTTCGAGTTCCGACTGGATCGC</t>
  </si>
  <si>
    <t>AAACGCGATCCAGTCGGAACTCGA</t>
  </si>
  <si>
    <t>GAGCATGGCCTCGCGGTTGC</t>
  </si>
  <si>
    <t>TAGTGAGCATGGCCTCGCGGTTGC</t>
  </si>
  <si>
    <t>AAACGCAACCGCGAGGCCATGCTC</t>
  </si>
  <si>
    <t>CTCGCGGAAGCCGGCCACGG</t>
  </si>
  <si>
    <t>TAGTCTCGCGGAAGCCGGCCACGG</t>
  </si>
  <si>
    <t>AAACCCGTGGCCGGCTTCCGCGAG</t>
  </si>
  <si>
    <t>GAACTTCGGCCTGGCCTCGG</t>
  </si>
  <si>
    <t>TAGTGAACTTCGGCCTGGCCTCGG</t>
  </si>
  <si>
    <t>AAACCCGAGGCCAGGCCGAAGTTC</t>
  </si>
  <si>
    <t>PLES_21771</t>
  </si>
  <si>
    <t>atuB</t>
  </si>
  <si>
    <t>GGCCGTCGAACAGACCAGGT</t>
  </si>
  <si>
    <t>TAGTGGCCGTCGAACAGACCAGGT</t>
  </si>
  <si>
    <t>AAACACCTGGTCTGTTCGACGGCC</t>
  </si>
  <si>
    <t>CGCCGGTGACGATGATGGTC</t>
  </si>
  <si>
    <t>TAGTCGCCGGTGACGATGATGGTC</t>
  </si>
  <si>
    <t>AAACGACCATCATCGTCACCGGCG</t>
  </si>
  <si>
    <t>CCAGCTCGTGGGCGGTGCAG</t>
  </si>
  <si>
    <t>TAGTCCAGCTCGTGGGCGGTGCAG</t>
  </si>
  <si>
    <t>AAACCTGCACCGCCCACGAGCTGG</t>
  </si>
  <si>
    <t>GCGTCCGACCAGCACCACGT</t>
  </si>
  <si>
    <t>TAGTGCGTCCGACCAGCACCACGT</t>
  </si>
  <si>
    <t>AAACACGTGGTGCTGGTCGGACGC</t>
  </si>
  <si>
    <t>PLES_21781</t>
  </si>
  <si>
    <t>atuA</t>
  </si>
  <si>
    <t>CGAGGCGCAGCCGATGCGTA</t>
  </si>
  <si>
    <t>TAGTCGAGGCGCAGCCGATGCGTA</t>
  </si>
  <si>
    <t>AAACTACGCATCGGCTGCGCCTCG</t>
  </si>
  <si>
    <t>GGTGCAGGTGTCGCCCCAGA</t>
  </si>
  <si>
    <t>TAGTGGTGCAGGTGTCGCCCCAGA</t>
  </si>
  <si>
    <t>AAACTCTGGGGCGACACCTGCACC</t>
  </si>
  <si>
    <t>GCGCACCAGCTGGGCGGCCG</t>
  </si>
  <si>
    <t>TAGTGCGCACCAGCTGGGCGGCCG</t>
  </si>
  <si>
    <t>AAACCGGCCGCCCAGCTGGTGCGC</t>
  </si>
  <si>
    <t>TCGACATGGTGATCTCGGCC</t>
  </si>
  <si>
    <t>TAGTTCGACATGGTGATCTCGGCC</t>
  </si>
  <si>
    <t>AAACGGCCGAGATCACCATGTCGA</t>
  </si>
  <si>
    <t>PLES_21791</t>
  </si>
  <si>
    <t>atuR</t>
  </si>
  <si>
    <t>TTCCGGATCGGTGAGCTGTC</t>
  </si>
  <si>
    <t>TAGTTTCCGGATCGGTGAGCTGTC</t>
  </si>
  <si>
    <t>AAACGACAGCTCACCGATCCGGAA</t>
  </si>
  <si>
    <t>TTTGCTGCGGAACAGGTGGG</t>
  </si>
  <si>
    <t>TAGTTTTGCTGCGGAACAGGTGGG</t>
  </si>
  <si>
    <t>AAACCCCACCTGTTCCGCAGCAAA</t>
  </si>
  <si>
    <t>GCTGGCCAGGTCGCGCACCG</t>
  </si>
  <si>
    <t>TAGTGCTGGCCAGGTCGCGCACCG</t>
  </si>
  <si>
    <t>AAACCGGTGCGCGACCTGGCCAGC</t>
  </si>
  <si>
    <t>GATGGAAGATGCTGCCCGAC</t>
  </si>
  <si>
    <t>TAGTGATGGAAGATGCTGCCCGAC</t>
  </si>
  <si>
    <t>AAACGTCGGGCAGCATCTTCCATC</t>
  </si>
  <si>
    <t>PLES_21801</t>
  </si>
  <si>
    <t>AGGAACAGAATGGGTAGAAG</t>
  </si>
  <si>
    <t>TAGTAGGAACAGAATGGGTAGAAG</t>
  </si>
  <si>
    <t>AAACCTTCTACCCATTCTGTTCCT</t>
  </si>
  <si>
    <t>CGGTGAAGAAGCCCCCGAGC</t>
  </si>
  <si>
    <t>TAGTCGGTGAAGAAGCCCCCGAGC</t>
  </si>
  <si>
    <t>AAACGCTCGGGGGCTTCTTCACCG</t>
  </si>
  <si>
    <t>CGTCAGCAGCGCGATGTGCC</t>
  </si>
  <si>
    <t>TAGTCGTCAGCAGCGCGATGTGCC</t>
  </si>
  <si>
    <t>AAACGGCACATCGCGCTGCTGACG</t>
  </si>
  <si>
    <t>TCACCCAGATGATGTAGAGC</t>
  </si>
  <si>
    <t>TAGTTCACCCAGATGATGTAGAGC</t>
  </si>
  <si>
    <t>AAACGCTCTACATCATCTGGGTGA</t>
  </si>
  <si>
    <t>PLES_21811</t>
  </si>
  <si>
    <t>ATGATCAACCAGGCGTACCA</t>
  </si>
  <si>
    <t>TAGTATGATCAACCAGGCGTACCA</t>
  </si>
  <si>
    <t>AAACTGGTACGCCTGGTTGATCAT</t>
  </si>
  <si>
    <t>TCCGCCGACGATGGAGCCCA</t>
  </si>
  <si>
    <t>TAGTTCCGCCGACGATGGAGCCCA</t>
  </si>
  <si>
    <t>AAACTGGGCTCCATCGTCGGCGGA</t>
  </si>
  <si>
    <t>TCGCCGAGTCGCGCAGCAGC</t>
  </si>
  <si>
    <t>TAGTTCGCCGAGTCGCGCAGCAGC</t>
  </si>
  <si>
    <t>AAACGCTGCTGCGCGACTCGGCGA</t>
  </si>
  <si>
    <t>TTGAGCTGTTCCTCGCTCAA</t>
  </si>
  <si>
    <t>TAGTTTGAGCTGTTCCTCGCTCAA</t>
  </si>
  <si>
    <t>AAACTTGAGCGAGGAACAGCTCAA</t>
  </si>
  <si>
    <t>PLES_21821</t>
  </si>
  <si>
    <t>GATGGCGGCCCCAGAGGTCG</t>
  </si>
  <si>
    <t>TAGTGATGGCGGCCCCAGAGGTCG</t>
  </si>
  <si>
    <t>AAACCGACCTCTGGGGCCGCCATC</t>
  </si>
  <si>
    <t>CGGTTCATGACGTCGCGCAC</t>
  </si>
  <si>
    <t>TAGTCGGTTCATGACGTCGCGCAC</t>
  </si>
  <si>
    <t>AAACGTGCGCGACGTCATGAACCG</t>
  </si>
  <si>
    <t>GGGAGACGCTGAGGGGCGCC</t>
  </si>
  <si>
    <t>TAGTGGGAGACGCTGAGGGGCGCC</t>
  </si>
  <si>
    <t>AAACGGCGCCCCTCAGCGTCTCCC</t>
  </si>
  <si>
    <t>CTTGCTGCGCCGCCTCCTCC</t>
  </si>
  <si>
    <t>TAGTCTTGCTGCGCCGCCTCCTCC</t>
  </si>
  <si>
    <t>AAACGGAGGAGGCGGCGCAGCAAG</t>
  </si>
  <si>
    <t>PLES_21831</t>
  </si>
  <si>
    <t>AGAGAATGCGGACGGGAGAT</t>
  </si>
  <si>
    <t>TAGTAGAGAATGCGGACGGGAGAT</t>
  </si>
  <si>
    <t>AAACATCTCCCGTCCGCATTCTCT</t>
  </si>
  <si>
    <t>GGCGGCGGAACTGCATGGCC</t>
  </si>
  <si>
    <t>TAGTGGCGGCGGAACTGCATGGCC</t>
  </si>
  <si>
    <t>AAACGGCCATGCAGTTCCGCCGCC</t>
  </si>
  <si>
    <t>TCTCGGTGAGCACCTCGTAA</t>
  </si>
  <si>
    <t>TAGTTCTCGGTGAGCACCTCGTAA</t>
  </si>
  <si>
    <t>AAACTTACGAGGTGCTCACCGAGA</t>
  </si>
  <si>
    <t>AGGCGCTCCAGGGCGCGCCG</t>
  </si>
  <si>
    <t>TAGTAGGCGCTCCAGGGCGCGCCG</t>
  </si>
  <si>
    <t>AAACCGGCGCGCCCTGGAGCGCCT</t>
  </si>
  <si>
    <t>PLES_21841</t>
  </si>
  <si>
    <t>AAGTCGGGCTGTATTGTCAT</t>
  </si>
  <si>
    <t>TAGTAAGTCGGGCTGTATTGTCAT</t>
  </si>
  <si>
    <t>AAACATGACAATACAGCCCGACTT</t>
  </si>
  <si>
    <t>TGGGTCATGGCGAACGCTCC</t>
  </si>
  <si>
    <t>TAGTTGGGTCATGGCGAACGCTCC</t>
  </si>
  <si>
    <t>AAACGGAGCGTTCGCCATGACCCA</t>
  </si>
  <si>
    <t>TGTCGAGGGCGGTGTGGGTG</t>
  </si>
  <si>
    <t>TAGTTGTCGAGGGCGGTGTGGGTG</t>
  </si>
  <si>
    <t>AAACCACCCACACCGCCCTCGACA</t>
  </si>
  <si>
    <t>GGCCAGGCCCTCGAAGGCCA</t>
  </si>
  <si>
    <t>TAGTGGCCAGGCCCTCGAAGGCCA</t>
  </si>
  <si>
    <t>AAACTGGCCTTCGAGGGCCTGGCC</t>
  </si>
  <si>
    <t>PLES_21851</t>
  </si>
  <si>
    <t>ACGAAGGCCTCGAGGGATTC</t>
  </si>
  <si>
    <t>TAGTACGAAGGCCTCGAGGGATTC</t>
  </si>
  <si>
    <t>AAACGAATCCCTCGAGGCCTTCGT</t>
  </si>
  <si>
    <t>AGGAGCCGAGGGAAACGGCC</t>
  </si>
  <si>
    <t>TAGTAGGAGCCGAGGGAAACGGCC</t>
  </si>
  <si>
    <t>AAACGGCCGTTTCCCTCGGCTCCT</t>
  </si>
  <si>
    <t>CTTGCGCGCGGCGGCGCTGA</t>
  </si>
  <si>
    <t>TAGTCTTGCGCGCGGCGGCGCTGA</t>
  </si>
  <si>
    <t>AAACTCAGCGCCGCCGCGCGCAAG</t>
  </si>
  <si>
    <t>TGGCCTCGCTGACGGTCGAC</t>
  </si>
  <si>
    <t>TAGTTGGCCTCGCTGACGGTCGAC</t>
  </si>
  <si>
    <t>AAACGTCGACCGTCAGCGAGGCCA</t>
  </si>
  <si>
    <t>PLES_21861</t>
  </si>
  <si>
    <t>TTGGATAAACGTAGGTGGCA</t>
  </si>
  <si>
    <t>TAGTTTGGATAAACGTAGGTGGCA</t>
  </si>
  <si>
    <t>AAACTGCCACCTACGTTTATCCAA</t>
  </si>
  <si>
    <t>GGACTCCAGGCTATTGGTCC</t>
  </si>
  <si>
    <t>TAGTGGACTCCAGGCTATTGGTCC</t>
  </si>
  <si>
    <t>AAACGGACCAATAGCCTGGAGTCC</t>
  </si>
  <si>
    <t>CGGATCCAGGAAGTAGAGTA</t>
  </si>
  <si>
    <t>TAGTCGGATCCAGGAAGTAGAGTA</t>
  </si>
  <si>
    <t>AAACTACTCTACTTCCTGGATCCG</t>
  </si>
  <si>
    <t>AGCGCTGCATGGGGCATCTG</t>
  </si>
  <si>
    <t>TAGTAGCGCTGCATGGGGCATCTG</t>
  </si>
  <si>
    <t>AAACCAGATGCCCCATGCAGCGCT</t>
  </si>
  <si>
    <t>PLES_21871</t>
  </si>
  <si>
    <t>ATGCTGTCCAGACGATCCAT</t>
  </si>
  <si>
    <t>TAGTATGCTGTCCAGACGATCCAT</t>
  </si>
  <si>
    <t>AAACATGGATCGTCTGGACAGCAT</t>
  </si>
  <si>
    <t>TGCCGGTTTCGGCAACGCGC</t>
  </si>
  <si>
    <t>TAGTTGCCGGTTTCGGCAACGCGC</t>
  </si>
  <si>
    <t>AAACGCGCGTTGCCGAAACCGGCA</t>
  </si>
  <si>
    <t>CGGCATGTCCAGCAGGTCCG</t>
  </si>
  <si>
    <t>TAGTCGGCATGTCCAGCAGGTCCG</t>
  </si>
  <si>
    <t>AAACCGGACCTGCTGGACATGCCG</t>
  </si>
  <si>
    <t>GGTCAGCTGGACCTGCCGGG</t>
  </si>
  <si>
    <t>TAGTGGTCAGCTGGACCTGCCGGG</t>
  </si>
  <si>
    <t>AAACCCCGGCAGGTCCAGCTGACC</t>
  </si>
  <si>
    <t>PLES_21881</t>
  </si>
  <si>
    <t>pyrF</t>
  </si>
  <si>
    <t>GGGGACTGGCAGGCGGACAT</t>
  </si>
  <si>
    <t>TAGTGGGGACTGGCAGGCGGACAT</t>
  </si>
  <si>
    <t>AAACATGTCCGCCTGCCAGTCCCC</t>
  </si>
  <si>
    <t>AATCCAGGGCGACGATGATG</t>
  </si>
  <si>
    <t>TAGTAATCCAGGGCGACGATGATG</t>
  </si>
  <si>
    <t>AAACCATCATCGTCGCCCTGGATT</t>
  </si>
  <si>
    <t>CCAGGGCGGCCTCACGGGTG</t>
  </si>
  <si>
    <t>TAGTCCAGGGCGGCCTCACGGGTG</t>
  </si>
  <si>
    <t>AAACCACCCGTGAGGCCGCCCTGG</t>
  </si>
  <si>
    <t>CAGTTTCGGGTCCAGCTGAT</t>
  </si>
  <si>
    <t>TAGTCAGTTTCGGGTCCAGCTGAT</t>
  </si>
  <si>
    <t>AAACATCAGCTGGACCCGAAACTG</t>
  </si>
  <si>
    <t>PLES_21891</t>
  </si>
  <si>
    <t>CGCCTTCAGGCAGGCTTCCA</t>
  </si>
  <si>
    <t>TAGTCGCCTTCAGGCAGGCTTCCA</t>
  </si>
  <si>
    <t>AAACTGGAAGCCTGCCTGAAGGCG</t>
  </si>
  <si>
    <t>ACGGGCCAGCAGGCAGGCCA</t>
  </si>
  <si>
    <t>TAGTACGGGCCAGCAGGCAGGCCA</t>
  </si>
  <si>
    <t>AAACTGGCCTGCCTGCTGGCCCGT</t>
  </si>
  <si>
    <t>CCGGCAGGTCTTCGATCAAC</t>
  </si>
  <si>
    <t>TAGTCCGGCAGGTCTTCGATCAAC</t>
  </si>
  <si>
    <t>AAACGTTGATCGAAGACCTGCCGG</t>
  </si>
  <si>
    <t>CGCCAGGGCATGGCTGAGGG</t>
  </si>
  <si>
    <t>TAGTCGCCAGGGCATGGCTGAGGG</t>
  </si>
  <si>
    <t>AAACCCCTCAGCCATGCCCTGGCG</t>
  </si>
  <si>
    <t>PLES_21901</t>
  </si>
  <si>
    <t>TTCAGCCAGCGCTGCCAGCG</t>
  </si>
  <si>
    <t>TAGTTTCAGCCAGCGCTGCCAGCG</t>
  </si>
  <si>
    <t>AAACCGCTGGCAGCGCTGGCTGAA</t>
  </si>
  <si>
    <t>TGCTCGCCGACGGTATCCGC</t>
  </si>
  <si>
    <t>TAGTTGCTCGCCGACGGTATCCGC</t>
  </si>
  <si>
    <t>AAACGCGGATACCGTCGGCGAGCA</t>
  </si>
  <si>
    <t>GCAGGATGAATACGCGGCGC</t>
  </si>
  <si>
    <t>TAGTGCAGGATGAATACGCGGCGC</t>
  </si>
  <si>
    <t>AAACGCGCCGCGTATTCATCCTGC</t>
  </si>
  <si>
    <t>AAAGCGCCGCCCTGGCGGGT</t>
  </si>
  <si>
    <t>TAGTAAAGCGCCGCCCTGGCGGGT</t>
  </si>
  <si>
    <t>AAACACCCGCCAGGGCGGCGCTTT</t>
  </si>
  <si>
    <t>PLES_21911</t>
  </si>
  <si>
    <t>AGCCAGACCAGCGCGACCCG</t>
  </si>
  <si>
    <t>TAGTAGCCAGACCAGCGCGACCCG</t>
  </si>
  <si>
    <t>AAACCGGGTCGCGCTGGTCTGGCT</t>
  </si>
  <si>
    <t>GCATGTAGGCCAGGTGCGGC</t>
  </si>
  <si>
    <t>TAGTGCATGTAGGCCAGGTGCGGC</t>
  </si>
  <si>
    <t>AAACGCCGCACCTGGCCTACATGC</t>
  </si>
  <si>
    <t>CACATGGCCGCGATCCACAG</t>
  </si>
  <si>
    <t>TAGTCACATGGCCGCGATCCACAG</t>
  </si>
  <si>
    <t>AAACCTGTGGATCGCGGCCATGTG</t>
  </si>
  <si>
    <t>GCGGAAGACCTGCACCCGCC</t>
  </si>
  <si>
    <t>TAGTGCGGAAGACCTGCACCCGCC</t>
  </si>
  <si>
    <t>AAACGGCGGGTGCAGGTCTTCCGC</t>
  </si>
  <si>
    <t>PLES_21921</t>
  </si>
  <si>
    <t>CACCTGCTGGCCGATCACCT</t>
  </si>
  <si>
    <t>TAGTCACCTGCTGGCCGATCACCT</t>
  </si>
  <si>
    <t>AAACAGGTGATCGGCCAGCAGGTG</t>
  </si>
  <si>
    <t>ATCCGTGCGCGCCTCCAGGC</t>
  </si>
  <si>
    <t>TAGTATCCGTGCGCGCCTCCAGGC</t>
  </si>
  <si>
    <t>AAACGCCTGGAGGCGCGCACGGAT</t>
  </si>
  <si>
    <t>CAGGCTGCGCAGACGGCGCA</t>
  </si>
  <si>
    <t>TAGTCAGGCTGCGCAGACGGCGCA</t>
  </si>
  <si>
    <t>AAACTGCGCCGTCTGCGCAGCCTG</t>
  </si>
  <si>
    <t>ACGCCGGGGACTCCGCGGAT</t>
  </si>
  <si>
    <t>TAGTACGCCGGGGACTCCGCGGAT</t>
  </si>
  <si>
    <t>AAACATCCGCGGAGTCCCCGGCGT</t>
  </si>
  <si>
    <t>PLES_21931</t>
  </si>
  <si>
    <t>GCGGACCGCCTGGATCAATT</t>
  </si>
  <si>
    <t>TAGTGCGGACCGCCTGGATCAATT</t>
  </si>
  <si>
    <t>AAACAATTGATCCAGGCGGTCCGC</t>
  </si>
  <si>
    <t>CTACCACCGAGGAAGGGTCG</t>
  </si>
  <si>
    <t>TAGTCTACCACCGAGGAAGGGTCG</t>
  </si>
  <si>
    <t>AAACCGACCCTTCCTCGGTGGTAG</t>
  </si>
  <si>
    <t>CGGCCCTGGCCCCAACTGGC</t>
  </si>
  <si>
    <t>TAGTCGGCCCTGGCCCCAACTGGC</t>
  </si>
  <si>
    <t>AAACGCCAGTTGGGGCCAGGGCCG</t>
  </si>
  <si>
    <t>CCAGGCCACCGAAGGTGGCG</t>
  </si>
  <si>
    <t>TAGTCCAGGCCACCGAAGGTGGCG</t>
  </si>
  <si>
    <t>AAACCGCCACCTTCGGTGGCCTGG</t>
  </si>
  <si>
    <t>PLES_21941</t>
  </si>
  <si>
    <t>AGCTTTGTCGGATCGAGCAG</t>
  </si>
  <si>
    <t>TAGTAGCTTTGTCGGATCGAGCAG</t>
  </si>
  <si>
    <t>AAACCTGCTCGATCCGACAAAGCT</t>
  </si>
  <si>
    <t>GCCCCATGATCTGGCGTTGC</t>
  </si>
  <si>
    <t>TAGTGCCCCATGATCTGGCGTTGC</t>
  </si>
  <si>
    <t>AAACGCAACGCCAGATCATGGGGC</t>
  </si>
  <si>
    <t>CGCCAGCCACAGCGCAGCCC</t>
  </si>
  <si>
    <t>TAGTCGCCAGCCACAGCGCAGCCC</t>
  </si>
  <si>
    <t>AAACGGGCTGCGCTGTGGCTGGCG</t>
  </si>
  <si>
    <t>GTTCGGCTGGGCCAGTTGCT</t>
  </si>
  <si>
    <t>TAGTGTTCGGCTGGGCCAGTTGCT</t>
  </si>
  <si>
    <t>AAACAGCAACTGGCCCAGCCGAAC</t>
  </si>
  <si>
    <t>PLES_21951</t>
  </si>
  <si>
    <t>ACGATTAATTGACGCGTTGA</t>
  </si>
  <si>
    <t>TAGTACGATTAATTGACGCGTTGA</t>
  </si>
  <si>
    <t>AAACTCAACGCGTCAATTAATCGT</t>
  </si>
  <si>
    <t>CCTGGGCAAGAGGCAGCCCC</t>
  </si>
  <si>
    <t>TAGTCCTGGGCAAGAGGCAGCCCC</t>
  </si>
  <si>
    <t>AAACGGGGCTGCCTCTTGCCCAGG</t>
  </si>
  <si>
    <t>GCCCAGCGGCACGGGCTCCG</t>
  </si>
  <si>
    <t>TAGTGCCCAGCGGCACGGGCTCCG</t>
  </si>
  <si>
    <t>AAACCGGAGCCCGTGCCGCTGGGC</t>
  </si>
  <si>
    <t>GACCGCTGCAGGGTGACGAT</t>
  </si>
  <si>
    <t>TAGTGACCGCTGCAGGGTGACGAT</t>
  </si>
  <si>
    <t>AAACATCGTCACCCTGCAGCGGTC</t>
  </si>
  <si>
    <t>PLES_21961</t>
  </si>
  <si>
    <t>CATTGCCAGGCGAGCAGGTT</t>
  </si>
  <si>
    <t>TAGTCATTGCCAGGCGAGCAGGTT</t>
  </si>
  <si>
    <t>AAACAACCTGCTCGCCTGGCAATG</t>
  </si>
  <si>
    <t>GGTCGGGTTGCGGTGGTTGG</t>
  </si>
  <si>
    <t>TAGTGGTCGGGTTGCGGTGGTTGG</t>
  </si>
  <si>
    <t>AAACCCAACCACCGCAACCCGACC</t>
  </si>
  <si>
    <t>GATCAGGTGCAGGACCAGGT</t>
  </si>
  <si>
    <t>TAGTGATCAGGTGCAGGACCAGGT</t>
  </si>
  <si>
    <t>AAACACCTGGTCCTGCACCTGATC</t>
  </si>
  <si>
    <t>ATCGCAGCGACGATGAACAG</t>
  </si>
  <si>
    <t>TAGTATCGCAGCGACGATGAACAG</t>
  </si>
  <si>
    <t>AAACCTGTTCATCGTCGCTGCGAT</t>
  </si>
  <si>
    <t>PLES_21971</t>
  </si>
  <si>
    <t>TCGCTGATCCAGGTGCCCAT</t>
  </si>
  <si>
    <t>TAGTTCGCTGATCCAGGTGCCCAT</t>
  </si>
  <si>
    <t>AAACATGGGCACCTGGATCAGCGA</t>
  </si>
  <si>
    <t>GCCCAGAACTTGTATTTCAG</t>
  </si>
  <si>
    <t>TAGTGCCCAGAACTTGTATTTCAG</t>
  </si>
  <si>
    <t>AAACCTGAAATACAAGTTCTGGGC</t>
  </si>
  <si>
    <t>GAAGAAGGCCACCGCGTTGA</t>
  </si>
  <si>
    <t>TAGTGAAGAAGGCCACCGCGTTGA</t>
  </si>
  <si>
    <t>AAACTCAACGCGGTGGCCTTCTTC</t>
  </si>
  <si>
    <t>CCCGGCGGCTTCCTGCTGCA</t>
  </si>
  <si>
    <t>TAGTCCCGGCGGCTTCCTGCTGCA</t>
  </si>
  <si>
    <t>AAACTGCAGCAGGAAGCCGCCGGG</t>
  </si>
  <si>
    <t>PLES_21981</t>
  </si>
  <si>
    <t>mttC</t>
  </si>
  <si>
    <t>GCCGATATCGATGAGTTGCA</t>
  </si>
  <si>
    <t>TAGTGCCGATATCGATGAGTTGCA</t>
  </si>
  <si>
    <t>AAACTGCAACTCATCGATATCGGC</t>
  </si>
  <si>
    <t>TTCCGGGGCGAAGCTGGCGT</t>
  </si>
  <si>
    <t>TAGTTTCCGGGGCGAAGCTGGCGT</t>
  </si>
  <si>
    <t>AAACACGCCAGCTTCGCCCCGGAA</t>
  </si>
  <si>
    <t>GACCATCTGTACCACCCCGG</t>
  </si>
  <si>
    <t>TAGTGACCATCTGTACCACCCCGG</t>
  </si>
  <si>
    <t>AAACCCGGGGTGGTACAGATGGTC</t>
  </si>
  <si>
    <t>CTGTTCGCTGTCGGCCAGGC</t>
  </si>
  <si>
    <t>TAGTCTGTTCGCTGTCGGCCAGGC</t>
  </si>
  <si>
    <t>AAACGCCTGGCCGACAGCGAACAG</t>
  </si>
  <si>
    <t>PLES_21991</t>
  </si>
  <si>
    <t>GCAAGGGTGCGAGCACCAGC</t>
  </si>
  <si>
    <t>TAGTGCAAGGGTGCGAGCACCAGC</t>
  </si>
  <si>
    <t>AAACGCTGGTGCTCGCACCCTTGC</t>
  </si>
  <si>
    <t>CCGGTGATGCGCGCAGCCGC</t>
  </si>
  <si>
    <t>TAGTCCGGTGATGCGCGCAGCCGC</t>
  </si>
  <si>
    <t>AAACGCGGCTGCGCGCATCACCGG</t>
  </si>
  <si>
    <t>CCCTGTGCCAGTTGTCCGGC</t>
  </si>
  <si>
    <t>TAGTCCCTGTGCCAGTTGTCCGGC</t>
  </si>
  <si>
    <t>AAACGCCGGACAACTGGCACAGGG</t>
  </si>
  <si>
    <t>CTCGCCAGGTCGCGGGTCTC</t>
  </si>
  <si>
    <t>TAGTCTCGCCAGGTCGCGGGTCTC</t>
  </si>
  <si>
    <t>AAACGAGACCCGCGACCTGGCGAG</t>
  </si>
  <si>
    <t>PLES_22001</t>
  </si>
  <si>
    <t>GGTCTTGATCAGTGGATTCA</t>
  </si>
  <si>
    <t>TAGTGGTCTTGATCAGTGGATTCA</t>
  </si>
  <si>
    <t>AAACTGAATCCACTGATCAAGACC</t>
  </si>
  <si>
    <t>ACCGGCGTTGGTCGACAGGA</t>
  </si>
  <si>
    <t>TAGTACCGGCGTTGGTCGACAGGA</t>
  </si>
  <si>
    <t>AAACTCCTGTCGACCAACGCCGGT</t>
  </si>
  <si>
    <t>GATACGCAAGATGGCCAGGC</t>
  </si>
  <si>
    <t>TAGTGATACGCAAGATGGCCAGGC</t>
  </si>
  <si>
    <t>AAACGCCTGGCCATCTTGCGTATC</t>
  </si>
  <si>
    <t>GTGGGACATCAGGGTAAGAC</t>
  </si>
  <si>
    <t>TAGTGTGGGACATCAGGGTAAGAC</t>
  </si>
  <si>
    <t>AAACGTCTTACCCTGATGTCCCAC</t>
  </si>
  <si>
    <t>PLES_22011</t>
  </si>
  <si>
    <t>lipH</t>
  </si>
  <si>
    <t>GCCGGCATGACCTGGGGGGC</t>
  </si>
  <si>
    <t>TAGTGCCGGCATGACCTGGGGGGC</t>
  </si>
  <si>
    <t>AAACGCCCCCCAGGTCATGCCGGC</t>
  </si>
  <si>
    <t>GGTTGGCAGCGGCGCGACCT</t>
  </si>
  <si>
    <t>TAGTGGTTGGCAGCGGCGCGACCT</t>
  </si>
  <si>
    <t>AAACAGGTCGCGCCGCTGCCAACC</t>
  </si>
  <si>
    <t>GACGCTGGTGCCCCTGAAGG</t>
  </si>
  <si>
    <t>TAGTGACGCTGGTGCCCCTGAAGG</t>
  </si>
  <si>
    <t>AAACCCTTCAGGGGCACCAGCGTC</t>
  </si>
  <si>
    <t>GGATGTCGCGGGTGATCAGC</t>
  </si>
  <si>
    <t>TAGTGGATGTCGCGGGTGATCAGC</t>
  </si>
  <si>
    <t>AAACGCTGATCACCCGCGACATCC</t>
  </si>
  <si>
    <t>PLES_22021</t>
  </si>
  <si>
    <t>lipA</t>
  </si>
  <si>
    <t>GAGAGGCGAGGCCGATGGCC</t>
  </si>
  <si>
    <t>TAGTGAGAGGCGAGGCCGATGGCC</t>
  </si>
  <si>
    <t>AAACGGCCATCGGCCTCGCCTCTC</t>
  </si>
  <si>
    <t>GCTGGCCTGGATCAGAGGGC</t>
  </si>
  <si>
    <t>TAGTGCTGGCCTGGATCAGAGGGC</t>
  </si>
  <si>
    <t>AAACGCCCTCTGATCCAGGCCAGC</t>
  </si>
  <si>
    <t>GGGGTATTTGGTCTGGGTGT</t>
  </si>
  <si>
    <t>TAGTGGGGTATTTGGTCTGGGTGT</t>
  </si>
  <si>
    <t>AAACACACCCAGACCAAATACCCC</t>
  </si>
  <si>
    <t>CGAACCAGTAGTCGACCCCG</t>
  </si>
  <si>
    <t>TAGTCGAACCAGTAGTCGACCCCG</t>
  </si>
  <si>
    <t>AAACCGGGGTCGACTACTGGTTCG</t>
  </si>
  <si>
    <t>PLES_22031</t>
  </si>
  <si>
    <t>ligT</t>
  </si>
  <si>
    <t>CGAAGAGAGCGATCGGGCAT</t>
  </si>
  <si>
    <t>TAGTCGAAGAGAGCGATCGGGCAT</t>
  </si>
  <si>
    <t>AAACATGCCCGATCGCTCTCTTCG</t>
  </si>
  <si>
    <t>GACAGGGCAGGGCGAAGAAC</t>
  </si>
  <si>
    <t>TAGTGACAGGGCAGGGCGAAGAAC</t>
  </si>
  <si>
    <t>AAACGTTCTTCGCCCTGCCCTGTC</t>
  </si>
  <si>
    <t>ATCCGCTCGGCGAGGGGAGG</t>
  </si>
  <si>
    <t>TAGTATCCGCTCGGCGAGGGGAGG</t>
  </si>
  <si>
    <t>AAACCCTCCCCTCGCCGAGCGGAT</t>
  </si>
  <si>
    <t>GTGGCTGGTCATCGCGCCAC</t>
  </si>
  <si>
    <t>TAGTGTGGCTGGTCATCGCGCCAC</t>
  </si>
  <si>
    <t>AAACGTGGCGCGATGACCAGCCAC</t>
  </si>
  <si>
    <t>PLES_22041</t>
  </si>
  <si>
    <t>CCGCAAGTTGCTGTTTAAAT</t>
  </si>
  <si>
    <t>TAGTCCGCAAGTTGCTGTTTAAAT</t>
  </si>
  <si>
    <t>AAACATTTAAACAGCAACTTGCGG</t>
  </si>
  <si>
    <t>GCGGTATTTCGGCTGCTGCC</t>
  </si>
  <si>
    <t>TAGTGCGGTATTTCGGCTGCTGCC</t>
  </si>
  <si>
    <t>AAACGGCAGCAGCCGAAATACCGC</t>
  </si>
  <si>
    <t>TCCCGCTGGACAGCGGTGAG</t>
  </si>
  <si>
    <t>TAGTTCCCGCTGGACAGCGGTGAG</t>
  </si>
  <si>
    <t>AAACCTCACCGCTGTCCAGCGGGA</t>
  </si>
  <si>
    <t>ACGTCATGTCTCCGCCTCTT</t>
  </si>
  <si>
    <t>TAGTACGTCATGTCTCCGCCTCTT</t>
  </si>
  <si>
    <t>AAACAAGAGGCGGAGACATGACGT</t>
  </si>
  <si>
    <t>PLES_22051</t>
  </si>
  <si>
    <t>greB</t>
  </si>
  <si>
    <t>CGGTGGACGATAGCGACTCA</t>
  </si>
  <si>
    <t>TAGTCGGTGGACGATAGCGACTCA</t>
  </si>
  <si>
    <t>AAACTGAGTCGCTATCGTCCACCG</t>
  </si>
  <si>
    <t>AGCGGGGTGCCGGCGGTGCG</t>
  </si>
  <si>
    <t>TAGTAGCGGGGTGCCGGCGGTGCG</t>
  </si>
  <si>
    <t>AAACCGCACCGCCGGCACCCCGCT</t>
  </si>
  <si>
    <t>CGTAACCGCGCGGCGCCCTC</t>
  </si>
  <si>
    <t>TAGTCGTAACCGCGCGGCGCCCTC</t>
  </si>
  <si>
    <t>AAACGAGGGCGCCGCGCGGTTACG</t>
  </si>
  <si>
    <t>CCGCCTGGGTCACCTGGGGA</t>
  </si>
  <si>
    <t>TAGTCCGCCTGGGTCACCTGGGGA</t>
  </si>
  <si>
    <t>AAACTCCCCAGGTGACCCAGGCGG</t>
  </si>
  <si>
    <t>PLES_22061</t>
  </si>
  <si>
    <t>AGCAGGCGGGAGAGGGGCAC</t>
  </si>
  <si>
    <t>TAGTAGCAGGCGGGAGAGGGGCAC</t>
  </si>
  <si>
    <t>AAACGTGCCCCTCTCCCGCCTGCT</t>
  </si>
  <si>
    <t>GGAACAATTGGCGACCGGCG</t>
  </si>
  <si>
    <t>TAGTGGAACAATTGGCGACCGGCG</t>
  </si>
  <si>
    <t>AAACCGCCGGTCGCCAATTGTTCC</t>
  </si>
  <si>
    <t>GCTCGCCGCTGCGCGACTCG</t>
  </si>
  <si>
    <t>TAGTGCTCGCCGCTGCGCGACTCG</t>
  </si>
  <si>
    <t>AAACCGAGTCGCGCAGCGGCGAGC</t>
  </si>
  <si>
    <t>TCGAGGCGACCGCGATCAGC</t>
  </si>
  <si>
    <t>TAGTTCGAGGCGACCGCGATCAGC</t>
  </si>
  <si>
    <t>AAACGCTGATCGCGGTCGCCTCGA</t>
  </si>
  <si>
    <t>PLES_22071</t>
  </si>
  <si>
    <t>GTTGAGAATGCTGGCGCTCA</t>
  </si>
  <si>
    <t>TAGTGTTGAGAATGCTGGCGCTCA</t>
  </si>
  <si>
    <t>AAACTGAGCGCCAGCATTCTCAAC</t>
  </si>
  <si>
    <t>CGCTACCGACAACCTTGCTA</t>
  </si>
  <si>
    <t>TAGTCGCTACCGACAACCTTGCTA</t>
  </si>
  <si>
    <t>AAACTAGCAAGGTTGTCGGTAGCG</t>
  </si>
  <si>
    <t>GAGGGAGAGGTCGTGGAGGA</t>
  </si>
  <si>
    <t>TAGTGAGGGAGAGGTCGTGGAGGA</t>
  </si>
  <si>
    <t>AAACTCCTCCACGACCTCTCCCTC</t>
  </si>
  <si>
    <t>CCAGGCTGTCGCCGCGGGCG</t>
  </si>
  <si>
    <t>TAGTCCAGGCTGTCGCCGCGGGCG</t>
  </si>
  <si>
    <t>AAACCGCCCGCGGCGACAGCCTGG</t>
  </si>
  <si>
    <t>PLES_22081</t>
  </si>
  <si>
    <t>tesA</t>
  </si>
  <si>
    <t>CTCAACAGCAATGCACGCAT</t>
  </si>
  <si>
    <t>TAGTCTCAACAGCAATGCACGCAT</t>
  </si>
  <si>
    <t>AAACATGCGTGCATTGCTGTTGAG</t>
  </si>
  <si>
    <t>CCTGCTGGGTCAGCAGGACC</t>
  </si>
  <si>
    <t>TAGTCCTGCTGGGTCAGCAGGACC</t>
  </si>
  <si>
    <t>AAACGGTCCTGCTGACCCAGCAGG</t>
  </si>
  <si>
    <t>GACCAACAGCGTCTGCGCCG</t>
  </si>
  <si>
    <t>TAGTGACCAACAGCGTCTGCGCCG</t>
  </si>
  <si>
    <t>AAACCGGCGCAGACGCTGTTGGTC</t>
  </si>
  <si>
    <t>GCTGGTATCCAGTCCCAAAG</t>
  </si>
  <si>
    <t>TAGTGCTGGTATCCAGTCCCAAAG</t>
  </si>
  <si>
    <t>AAACCTTTGGGACTGGATACCAGC</t>
  </si>
  <si>
    <t>PLES_22091</t>
  </si>
  <si>
    <t>GTCCAGGCGGGACGCGGCAT</t>
  </si>
  <si>
    <t>TAGTGTCCAGGCGGGACGCGGCAT</t>
  </si>
  <si>
    <t>AAACATGCCGCGTCCCGCCTGGAC</t>
  </si>
  <si>
    <t>GATCAGTTGATAGGCGTAGA</t>
  </si>
  <si>
    <t>TAGTGATCAGTTGATAGGCGTAGA</t>
  </si>
  <si>
    <t>AAACTCTACGCCTATCAACTGATC</t>
  </si>
  <si>
    <t>AACAGGTCCAGCTGATCGTC</t>
  </si>
  <si>
    <t>TAGTAACAGGTCCAGCTGATCGTC</t>
  </si>
  <si>
    <t>AAACGACGATCAGCTGGACCTGTT</t>
  </si>
  <si>
    <t>ATGCACCCGGACCTCGCGAC</t>
  </si>
  <si>
    <t>TAGTATGCACCCGGACCTCGCGAC</t>
  </si>
  <si>
    <t>AAACGTCGCGAGGTCCGGGTGCAT</t>
  </si>
  <si>
    <t>PLES_22101</t>
  </si>
  <si>
    <t>GCGAAAGACAGTGAGACAAC</t>
  </si>
  <si>
    <t>TAGTGCGAAAGACAGTGAGACAAC</t>
  </si>
  <si>
    <t>AAACGTTGTCTCACTGTCTTTCGC</t>
  </si>
  <si>
    <t>GGAGCCGGCCGAAAGCAGCG</t>
  </si>
  <si>
    <t>TAGTGGAGCCGGCCGAAAGCAGCG</t>
  </si>
  <si>
    <t>AAACCGCTGCTTTCGGCCGGCTCC</t>
  </si>
  <si>
    <t>CTGCAGTTCCAGGGCCGATG</t>
  </si>
  <si>
    <t>TAGTCTGCAGTTCCAGGGCCGATG</t>
  </si>
  <si>
    <t>AAACCATCGGCCCTGGAACTGCAG</t>
  </si>
  <si>
    <t>CGACGTCCTCGCCCGGAGGC</t>
  </si>
  <si>
    <t>TAGTCGACGTCCTCGCCCGGAGGC</t>
  </si>
  <si>
    <t>AAACGCCTCCGGGCGAGGACGTCG</t>
  </si>
  <si>
    <t>PLES_22111</t>
  </si>
  <si>
    <t>oprI</t>
  </si>
  <si>
    <t>TTTGGAGTGGCTGCTGCAAC</t>
  </si>
  <si>
    <t>TAGTTTTGGAGTGGCTGCTGCAAC</t>
  </si>
  <si>
    <t>AAACGTTGCAGCAGCCACTCCAAA</t>
  </si>
  <si>
    <t>GGTAGCGGTCAGACGAGCTT</t>
  </si>
  <si>
    <t>TAGTGGTAGCGGTCAGACGAGCTT</t>
  </si>
  <si>
    <t>AAACAAGCTCGTCTGACCGCTACC</t>
  </si>
  <si>
    <t>AGCACGAGCAGCTGCGTCTT</t>
  </si>
  <si>
    <t>TAGTAGCACGAGCAGCTGCGTCTT</t>
  </si>
  <si>
    <t>AAACAAGACGCAGCTGCTCGTGCT</t>
  </si>
  <si>
    <t>AGCTTCGTCAGCCTTGCGAT</t>
  </si>
  <si>
    <t>TAGTAGCTTCGTCAGCCTTGCGAT</t>
  </si>
  <si>
    <t>AAACATCGCAAGGCTGACGAAGCT</t>
  </si>
  <si>
    <t>PLES_22121</t>
  </si>
  <si>
    <t>CAGTTGGCGAGCCAGGCGCC</t>
  </si>
  <si>
    <t>TAGTCAGTTGGCGAGCCAGGCGCC</t>
  </si>
  <si>
    <t>AAACGGCGCCTGGCTCGCCAACTG</t>
  </si>
  <si>
    <t>CACGGCCTGACCGTGCTCGG</t>
  </si>
  <si>
    <t>TAGTCACGGCCTGACCGTGCTCGG</t>
  </si>
  <si>
    <t>AAACCCGAGCACGGTCAGGCCGTG</t>
  </si>
  <si>
    <t>CCTGCGGCTCGTCCACCCAC</t>
  </si>
  <si>
    <t>TAGTCCTGCGGCTCGTCCACCCAC</t>
  </si>
  <si>
    <t>AAACGTGGGTGGACGAGCCGCAGG</t>
  </si>
  <si>
    <t>CCGCGGACAGATCCGGGCGA</t>
  </si>
  <si>
    <t>TAGTCCGCGGACAGATCCGGGCGA</t>
  </si>
  <si>
    <t>AAACTCGCCCGGATCTGTCCGCGG</t>
  </si>
  <si>
    <t>PLES_22131</t>
  </si>
  <si>
    <t>efp</t>
  </si>
  <si>
    <t>GCCGGCGCGGAACTCTTGAG</t>
  </si>
  <si>
    <t>TAGTGCCGGCGCGGAACTCTTGAG</t>
  </si>
  <si>
    <t>AAACCTCAAGAGTTCCGCGCCGGC</t>
  </si>
  <si>
    <t>CGCCATTGATGTTGGCAACC</t>
  </si>
  <si>
    <t>TAGTCGCCATTGATGTTGGCAACC</t>
  </si>
  <si>
    <t>AAACGGTTGCCAACATCAATGGCG</t>
  </si>
  <si>
    <t>TCGGCCTTCTGGATGACCCA</t>
  </si>
  <si>
    <t>TAGTTCGGCCTTCTGGATGACCCA</t>
  </si>
  <si>
    <t>AAACTGGGTCATCCAGAAGGCCGA</t>
  </si>
  <si>
    <t>GACGACGGCAGCGTTACGGC</t>
  </si>
  <si>
    <t>TAGTGACGACGGCAGCGTTACGGC</t>
  </si>
  <si>
    <t>AAACGCCGTAACGCTGCCGTCGTC</t>
  </si>
  <si>
    <t>PLES_22141</t>
  </si>
  <si>
    <t>ohr</t>
  </si>
  <si>
    <t>TGCGGTGTAGAGAGCCTTGA</t>
  </si>
  <si>
    <t>TAGTTGCGGTGTAGAGAGCCTTGA</t>
  </si>
  <si>
    <t>AAACTCAAGGCTCTCTACACCGCA</t>
  </si>
  <si>
    <t>ACGGCCTCCGGTGGCGGTTG</t>
  </si>
  <si>
    <t>TAGTACGGCCTCCGGTGGCGGTTG</t>
  </si>
  <si>
    <t>AAACCAACCGCCACCGGAGGCCGT</t>
  </si>
  <si>
    <t>CGCCGTCCGAGGATACCGCA</t>
  </si>
  <si>
    <t>TAGTCGCCGTCCGAGGATACCGCA</t>
  </si>
  <si>
    <t>AAACTGCGGTATCCTCGGACGGCG</t>
  </si>
  <si>
    <t>CCCTGGCCGCCCAGTTCGCG</t>
  </si>
  <si>
    <t>TAGTCCCTGGCCGCCCAGTTCGCG</t>
  </si>
  <si>
    <t>AAACCGCGAACTGGGCGGCCAGGG</t>
  </si>
  <si>
    <t>PLES_22151</t>
  </si>
  <si>
    <t>GGTGGTGGGCAGTCGGGACA</t>
  </si>
  <si>
    <t>TAGTGGTGGTGGGCAGTCGGGACA</t>
  </si>
  <si>
    <t>AAACTGTCCCGACTGCCCACCACC</t>
  </si>
  <si>
    <t>CAGCTTGAGCTGCTCGCAAG</t>
  </si>
  <si>
    <t>TAGTCAGCTTGAGCTGCTCGCAAG</t>
  </si>
  <si>
    <t>AAACCTTGCGAGCAGCTCAAGCTG</t>
  </si>
  <si>
    <t>AATACAGGGCGAAGCACAGC</t>
  </si>
  <si>
    <t>TAGTAATACAGGGCGAAGCACAGC</t>
  </si>
  <si>
    <t>AAACGCTGTGCTTCGCCCTGTATT</t>
  </si>
  <si>
    <t>CTTGGTCATCTGCAGCGAGG</t>
  </si>
  <si>
    <t>TAGTCTTGGTCATCTGCAGCGAGG</t>
  </si>
  <si>
    <t>AAACCCTCGCTGCAGATGACCAAG</t>
  </si>
  <si>
    <t>PLES_22161</t>
  </si>
  <si>
    <t>TGCTCATACCTTTGCGTAAT</t>
  </si>
  <si>
    <t>TAGTTGCTCATACCTTTGCGTAAT</t>
  </si>
  <si>
    <t>AAACATTACGCAAAGGTATGAGCA</t>
  </si>
  <si>
    <t>AACTGTTCGCTGAGGGTATC</t>
  </si>
  <si>
    <t>TAGTAACTGTTCGCTGAGGGTATC</t>
  </si>
  <si>
    <t>AAACGATACCCTCAGCGAACAGTT</t>
  </si>
  <si>
    <t>TGCCGCCATCGAGGACATCG</t>
  </si>
  <si>
    <t>TAGTTGCCGCCATCGAGGACATCG</t>
  </si>
  <si>
    <t>AAACCGATGTCCTCGATGGCGGCA</t>
  </si>
  <si>
    <t>CGGGTGCTTGCGCGCAGCGG</t>
  </si>
  <si>
    <t>TAGTCGGGTGCTTGCGCGCAGCGG</t>
  </si>
  <si>
    <t>AAACCCGCTGCGCGCAAGCACCCG</t>
  </si>
  <si>
    <t>PLES_22171</t>
  </si>
  <si>
    <t>AACCGAGCACCATCCCCAGC</t>
  </si>
  <si>
    <t>TAGTAACCGAGCACCATCCCCAGC</t>
  </si>
  <si>
    <t>AAACGCTGGGGATGGTGCTCGGTT</t>
  </si>
  <si>
    <t>CTATCCCGAACAGACCGCCC</t>
  </si>
  <si>
    <t>TAGTCTATCCCGAACAGACCGCCC</t>
  </si>
  <si>
    <t>AAACGGGCGGTCTGTTCGGGATAG</t>
  </si>
  <si>
    <t>CACAACGCCAGCACCACGTT</t>
  </si>
  <si>
    <t>TAGTCACAACGCCAGCACCACGTT</t>
  </si>
  <si>
    <t>AAACAACGTGGTGCTGGCGTTGTG</t>
  </si>
  <si>
    <t>GCAAGGACTCCGGCCTGGCG</t>
  </si>
  <si>
    <t>TAGTGCAAGGACTCCGGCCTGGCG</t>
  </si>
  <si>
    <t>AAACCGCCAGGCCGGAGTCCTTGC</t>
  </si>
  <si>
    <t>PLES_22181</t>
  </si>
  <si>
    <t>ATTCCGTATCGATGCCGGGC</t>
  </si>
  <si>
    <t>TAGTATTCCGTATCGATGCCGGGC</t>
  </si>
  <si>
    <t>AAACGCCCGGCATCGATACGGAAT</t>
  </si>
  <si>
    <t>CGGCGATGGCGACGAAGGTG</t>
  </si>
  <si>
    <t>TAGTCGGCGATGGCGACGAAGGTG</t>
  </si>
  <si>
    <t>AAACCACCTTCGTCGCCATCGCCG</t>
  </si>
  <si>
    <t>GCGGGTGAAACCACCGTGCT</t>
  </si>
  <si>
    <t>TAGTGCGGGTGAAACCACCGTGCT</t>
  </si>
  <si>
    <t>AAACAGCACGGTGGTTTCACCCGC</t>
  </si>
  <si>
    <t>GGTGCGATTCACCGCCTCCG</t>
  </si>
  <si>
    <t>TAGTGGTGCGATTCACCGCCTCCG</t>
  </si>
  <si>
    <t>AAACCGGAGGCGGTGAATCGCACC</t>
  </si>
  <si>
    <t>PLES_22191</t>
  </si>
  <si>
    <t>AGGCGGGATGGGATGCAGCG</t>
  </si>
  <si>
    <t>TAGTAGGCGGGATGGGATGCAGCG</t>
  </si>
  <si>
    <t>AAACCGCTGCATCCCATCCCGCCT</t>
  </si>
  <si>
    <t>CAACGACGGCGCAGCGGTCG</t>
  </si>
  <si>
    <t>TAGTCAACGACGGCGCAGCGGTCG</t>
  </si>
  <si>
    <t>AAACCGACCGCTGCGCCGTCGTTG</t>
  </si>
  <si>
    <t>TCAGCAGTTCCCGGCGCTCG</t>
  </si>
  <si>
    <t>TAGTTCAGCAGTTCCCGGCGCTCG</t>
  </si>
  <si>
    <t>AAACCGAGCGCCGGGAACTGCTGA</t>
  </si>
  <si>
    <t>TATCCGCCCGACTCAGGCCG</t>
  </si>
  <si>
    <t>TAGTTATCCGCCCGACTCAGGCCG</t>
  </si>
  <si>
    <t>AAACCGGCCTGAGTCGGGCGGATA</t>
  </si>
  <si>
    <t>PLES_22201</t>
  </si>
  <si>
    <t>GAGGGAAAGCGAAAGACTCA</t>
  </si>
  <si>
    <t>TAGTGAGGGAAAGCGAAAGACTCA</t>
  </si>
  <si>
    <t>AAACTGAGTCTTTCGCTTTCCCTC</t>
  </si>
  <si>
    <t>CCGACCGTCGAAGCCCTGCG</t>
  </si>
  <si>
    <t>TAGTCCGACCGTCGAAGCCCTGCG</t>
  </si>
  <si>
    <t>AAACCGCAGGGCTTCGACGGTCGG</t>
  </si>
  <si>
    <t>GATGCCGCCGCTGCACGCTG</t>
  </si>
  <si>
    <t>TAGTGATGCCGCCGCTGCACGCTG</t>
  </si>
  <si>
    <t>AAACCAGCGTGCAGCGGCGGCATC</t>
  </si>
  <si>
    <t>AATCGATCTGCAACAGGCCA</t>
  </si>
  <si>
    <t>TAGTAATCGATCTGCAACAGGCCA</t>
  </si>
  <si>
    <t>AAACTGGCCTGTTGCAGATCGATT</t>
  </si>
  <si>
    <t>PLES_22211</t>
  </si>
  <si>
    <t>AGCTCTCGGGGCTCCAGGAC</t>
  </si>
  <si>
    <t>TAGTAGCTCTCGGGGCTCCAGGAC</t>
  </si>
  <si>
    <t>AAACGTCCTGGAGCCCCGAGAGCT</t>
  </si>
  <si>
    <t>GGGTTGTTGCTGGATCGGCT</t>
  </si>
  <si>
    <t>TAGTGGGTTGTTGCTGGATCGGCT</t>
  </si>
  <si>
    <t>AAACAGCCGATCCAGCAACAACCC</t>
  </si>
  <si>
    <t>TGCGCGGCATCGGGGTACTC</t>
  </si>
  <si>
    <t>TAGTTGCGCGGCATCGGGGTACTC</t>
  </si>
  <si>
    <t>AAACGAGTACCCCGATGCCGCGCA</t>
  </si>
  <si>
    <t>GGGTCTGCTCGACCCTGGCC</t>
  </si>
  <si>
    <t>TAGTGGGTCTGCTCGACCCTGGCC</t>
  </si>
  <si>
    <t>AAACGGCCAGGGTCGAGCAGACCC</t>
  </si>
  <si>
    <t>PLES_22221</t>
  </si>
  <si>
    <t>AGTCGCCGGACTCGATGACC</t>
  </si>
  <si>
    <t>TAGTAGTCGCCGGACTCGATGACC</t>
  </si>
  <si>
    <t>AAACGGTCATCGAGTCCGGCGACT</t>
  </si>
  <si>
    <t>CGACACCGTCGCCGAACTCG</t>
  </si>
  <si>
    <t>TAGTCGACACCGTCGCCGAACTCG</t>
  </si>
  <si>
    <t>AAACCGAGTTCGGCGACGGTGTCG</t>
  </si>
  <si>
    <t>TATTCCAGCCAGGCCGGATC</t>
  </si>
  <si>
    <t>TAGTTATTCCAGCCAGGCCGGATC</t>
  </si>
  <si>
    <t>AAACGATCCGGCCTGGCTGGAATA</t>
  </si>
  <si>
    <t>CCCGCCGAGCAGCATGGCGC</t>
  </si>
  <si>
    <t>TAGTCCCGCCGAGCAGCATGGCGC</t>
  </si>
  <si>
    <t>AAACGCGCCATGCTGCTCGGCGGG</t>
  </si>
  <si>
    <t>PLES_22231</t>
  </si>
  <si>
    <t>CGCGGCTGATGCGTCCTGGG</t>
  </si>
  <si>
    <t>TAGTCGCGGCTGATGCGTCCTGGG</t>
  </si>
  <si>
    <t>AAACCCCAGGACGCATCAGCCGCG</t>
  </si>
  <si>
    <t>TGCGCTTGGCCACGCGGTCG</t>
  </si>
  <si>
    <t>TAGTTGCGCTTGGCCACGCGGTCG</t>
  </si>
  <si>
    <t>AAACCGACCGCGTGGCCAAGCGCA</t>
  </si>
  <si>
    <t>GCGACCAGGTCGTCGAGCAT</t>
  </si>
  <si>
    <t>TAGTGCGACCAGGTCGTCGAGCAT</t>
  </si>
  <si>
    <t>AAACATGCTCGACGACCTGGTCGC</t>
  </si>
  <si>
    <t>GGCCTCGTATTCGCCGAGCG</t>
  </si>
  <si>
    <t>TAGTGGCCTCGTATTCGCCGAGCG</t>
  </si>
  <si>
    <t>AAACCGCTCGGCGAATACGAGGCC</t>
  </si>
  <si>
    <t>PLES_22241</t>
  </si>
  <si>
    <t>GTGGCCGTTTCGGCCGTACA</t>
  </si>
  <si>
    <t>TAGTGTGGCCGTTTCGGCCGTACA</t>
  </si>
  <si>
    <t>AAACTGTACGGCCGAAACGGCCAC</t>
  </si>
  <si>
    <t>AATCCCCGCCCCAGCTGCCT</t>
  </si>
  <si>
    <t>TAGTAATCCCCGCCCCAGCTGCCT</t>
  </si>
  <si>
    <t>AAACAGGCAGCTGGGGCGGGGATT</t>
  </si>
  <si>
    <t>CTGGCTGTGTATCCGCTCTG</t>
  </si>
  <si>
    <t>TAGTCTGGCTGTGTATCCGCTCTG</t>
  </si>
  <si>
    <t>AAACCAGAGCGGATACACAGCCAG</t>
  </si>
  <si>
    <t>CGTTCAGGACCTGCATTTTT</t>
  </si>
  <si>
    <t>TAGTCGTTCAGGACCTGCATTTTT</t>
  </si>
  <si>
    <t>AAACAAAAATGCAGGTCCTGAACG</t>
  </si>
  <si>
    <t>PLES_22251</t>
  </si>
  <si>
    <t>CCGACGGTTTCCTGAGTCAT</t>
  </si>
  <si>
    <t>TAGTCCGACGGTTTCCTGAGTCAT</t>
  </si>
  <si>
    <t>AAACATGACTCAGGAAACCGTCGG</t>
  </si>
  <si>
    <t>ATTGGGGTGAATACCGAGCG</t>
  </si>
  <si>
    <t>TAGTATTGGGGTGAATACCGAGCG</t>
  </si>
  <si>
    <t>AAACCGCTCGGTATTCACCCCAAT</t>
  </si>
  <si>
    <t>CGAAGGCTCTTCGTAGCCTA</t>
  </si>
  <si>
    <t>TAGTCGAAGGCTCTTCGTAGCCTA</t>
  </si>
  <si>
    <t>AAACTAGGCTACGAAGAGCCTTCG</t>
  </si>
  <si>
    <t>GGAATCGATTGAGCCTGGAT</t>
  </si>
  <si>
    <t>TAGTGGAATCGATTGAGCCTGGAT</t>
  </si>
  <si>
    <t>AAACATCCAGGCTCAATCGATTCC</t>
  </si>
  <si>
    <t>PLES_22261</t>
  </si>
  <si>
    <t>CCGTGGGAAATATAGAGAGT</t>
  </si>
  <si>
    <t>TAGTCCGTGGGAAATATAGAGAGT</t>
  </si>
  <si>
    <t>AAACACTCTCTATATTTCCCACGG</t>
  </si>
  <si>
    <t>CCCGGTTCGAGGGCGAGCAT</t>
  </si>
  <si>
    <t>TAGTCCCGGTTCGAGGGCGAGCAT</t>
  </si>
  <si>
    <t>AAACATGCTCGCCCTCGAACCGGG</t>
  </si>
  <si>
    <t>GCGGCGCAGTTGTACGCCGC</t>
  </si>
  <si>
    <t>TAGTGCGGCGCAGTTGTACGCCGC</t>
  </si>
  <si>
    <t>AAACGCGGCGTACAACTGCGCCGC</t>
  </si>
  <si>
    <t>GCCGCGGCAGCTCTGTAGCC</t>
  </si>
  <si>
    <t>TAGTGCCGCGGCAGCTCTGTAGCC</t>
  </si>
  <si>
    <t>AAACGGCTACAGAGCTGCCGCGGC</t>
  </si>
  <si>
    <t>PLES_22271</t>
  </si>
  <si>
    <t>AGGTCCGGATACCTTGCAGC</t>
  </si>
  <si>
    <t>TAGTAGGTCCGGATACCTTGCAGC</t>
  </si>
  <si>
    <t>AAACGCTGCAAGGTATCCGGACCT</t>
  </si>
  <si>
    <t>GTGCTCCACCACGCGGACGA</t>
  </si>
  <si>
    <t>TAGTGTGCTCCACCACGCGGACGA</t>
  </si>
  <si>
    <t>AAACTCGTCCGCGTGGTGGAGCAC</t>
  </si>
  <si>
    <t>CCCCAGCGCCTGGGCGGCCT</t>
  </si>
  <si>
    <t>TAGTCCCCAGCGCCTGGGCGGCCT</t>
  </si>
  <si>
    <t>AAACAGGCCGCCCAGGCGCTGGGG</t>
  </si>
  <si>
    <t>GCGCGAAACGGTCGCCGGAG</t>
  </si>
  <si>
    <t>TAGTGCGCGAAACGGTCGCCGGAG</t>
  </si>
  <si>
    <t>AAACCTCCGGCGACCGTTTCGCGC</t>
  </si>
  <si>
    <t>PLES_22281</t>
  </si>
  <si>
    <t>AGGCTGGCAATAAGCAGGAG</t>
  </si>
  <si>
    <t>TAGTAGGCTGGCAATAAGCAGGAG</t>
  </si>
  <si>
    <t>AAACCTCCTGCTTATTGCCAGCCT</t>
  </si>
  <si>
    <t>GGCTGCAGGCGCCGAGCGCC</t>
  </si>
  <si>
    <t>TAGTGGCTGCAGGCGCCGAGCGCC</t>
  </si>
  <si>
    <t>AAACGGCGCTCGGCGCCTGCAGCC</t>
  </si>
  <si>
    <t>GGCGGGTGAAGTTGGGGCCG</t>
  </si>
  <si>
    <t>TAGTGGCGGGTGAAGTTGGGGCCG</t>
  </si>
  <si>
    <t>AAACCGGCCCCAACTTCACCCGCC</t>
  </si>
  <si>
    <t>CGCCGGGCGCAGGGCGGTCC</t>
  </si>
  <si>
    <t>TAGTCGCCGGGCGCAGGGCGGTCC</t>
  </si>
  <si>
    <t>AAACGGACCGCCCTGCGCCCGGCG</t>
  </si>
  <si>
    <t>PLES_22291</t>
  </si>
  <si>
    <t>TAGGGTCAGGACCAGCAGGG</t>
  </si>
  <si>
    <t>TAGTTAGGGTCAGGACCAGCAGGG</t>
  </si>
  <si>
    <t>AAACCCCTGCTGGTCCTGACCCTA</t>
  </si>
  <si>
    <t>CGACCCGTGGGGCGAGCAGG</t>
  </si>
  <si>
    <t>TAGTCGACCCGTGGGGCGAGCAGG</t>
  </si>
  <si>
    <t>AAACCCTGCTCGCCCCACGGGTCG</t>
  </si>
  <si>
    <t>GGCGTGCACATAGGCGTCGT</t>
  </si>
  <si>
    <t>TAGTGGCGTGCACATAGGCGTCGT</t>
  </si>
  <si>
    <t>AAACACGACGCCTATGTGCACGCC</t>
  </si>
  <si>
    <t>CGGCGCGACCAGGGTGAAAT</t>
  </si>
  <si>
    <t>TAGTCGGCGCGACCAGGGTGAAAT</t>
  </si>
  <si>
    <t>AAACATTTCACCCTGGTCGCGCCG</t>
  </si>
  <si>
    <t>PLES_22301</t>
  </si>
  <si>
    <t>CGTCGGCTGGCCGAGCGGGG</t>
  </si>
  <si>
    <t>TAGTCGTCGGCTGGCCGAGCGGGG</t>
  </si>
  <si>
    <t>AAACCCCCGCTCGGCCAGCCGACG</t>
  </si>
  <si>
    <t>TGGGCGGCGGGGGCTGCGGT</t>
  </si>
  <si>
    <t>TAGTTGGGCGGCGGGGGCTGCGGT</t>
  </si>
  <si>
    <t>AAACACCGCAGCCCCCGCCGCCCA</t>
  </si>
  <si>
    <t>CGATGCGCGCGCCGAAAGGC</t>
  </si>
  <si>
    <t>TAGTCGATGCGCGCGCCGAAAGGC</t>
  </si>
  <si>
    <t>AAACGCCTTTCGGCGCGCGCATCG</t>
  </si>
  <si>
    <t>ATTGAGACCGGCGGTGAGCG</t>
  </si>
  <si>
    <t>TAGTATTGAGACCGGCGGTGAGCG</t>
  </si>
  <si>
    <t>AAACCGCTCACCGCCGGTCTCAAT</t>
  </si>
  <si>
    <t>PLES_22311</t>
  </si>
  <si>
    <t>GAGTGGAAGTATAAGCACGC</t>
  </si>
  <si>
    <t>TAGTGAGTGGAAGTATAAGCACGC</t>
  </si>
  <si>
    <t>AAACGCGTGCTTATACTTCCACTC</t>
  </si>
  <si>
    <t>ATTCAGATCGGGAAGATGCA</t>
  </si>
  <si>
    <t>TAGTATTCAGATCGGGAAGATGCA</t>
  </si>
  <si>
    <t>AAACTGCATCTTCCCGATCTGAAT</t>
  </si>
  <si>
    <t>GAAGAACGTTGAGGGCGACC</t>
  </si>
  <si>
    <t>TAGTGAAGAACGTTGAGGGCGACC</t>
  </si>
  <si>
    <t>AAACGGTCGCCCTCAACGTTCTTC</t>
  </si>
  <si>
    <t>GCTGAGGTGCATGCGGCGCG</t>
  </si>
  <si>
    <t>TAGTGCTGAGGTGCATGCGGCGCG</t>
  </si>
  <si>
    <t>AAACCGCGCCGCATGCACCTCAGC</t>
  </si>
  <si>
    <t>PLES_22321</t>
  </si>
  <si>
    <t>ACCAGGAGCGTATGGAACAT</t>
  </si>
  <si>
    <t>TAGTACCAGGAGCGTATGGAACAT</t>
  </si>
  <si>
    <t>AAACATGTTCCATACGCTCCTGGT</t>
  </si>
  <si>
    <t>CGGCAATGCGACGGGTCTGC</t>
  </si>
  <si>
    <t>TAGTCGGCAATGCGACGGGTCTGC</t>
  </si>
  <si>
    <t>AAACGCAGACCCGTCGCATTGCCG</t>
  </si>
  <si>
    <t>GTGGACCCGCGCGCCCGGCG</t>
  </si>
  <si>
    <t>TAGTGTGGACCCGCGCGCCCGGCG</t>
  </si>
  <si>
    <t>AAACCGCCGGGCGCGCGGGTCCAC</t>
  </si>
  <si>
    <t>CGGCGTCCACCGCGCACAGC</t>
  </si>
  <si>
    <t>TAGTCGGCGTCCACCGCGCACAGC</t>
  </si>
  <si>
    <t>AAACGCTGTGCGCGGTGGACGCCG</t>
  </si>
  <si>
    <t>PLES_22331</t>
  </si>
  <si>
    <t>tpm</t>
  </si>
  <si>
    <t>GATCTGGTTGTTCGCCCAGC</t>
  </si>
  <si>
    <t>TAGTGATCTGGTTGTTCGCCCAGC</t>
  </si>
  <si>
    <t>AAACGCTGGGCGAACAACCAGATC</t>
  </si>
  <si>
    <t>AGGGATTGATCTCGTCCAGG</t>
  </si>
  <si>
    <t>TAGTAGGGATTGATCTCGTCCAGG</t>
  </si>
  <si>
    <t>AAACCCTGGACGAGATCAATCCCT</t>
  </si>
  <si>
    <t>GCCGCGACAGGTGGCGCATC</t>
  </si>
  <si>
    <t>TAGTGCCGCGACAGGTGGCGCATC</t>
  </si>
  <si>
    <t>AAACGATGCGCCACCTGTCGCGGC</t>
  </si>
  <si>
    <t>TCTTGCCGCACAACGGCACC</t>
  </si>
  <si>
    <t>TAGTTCTTGCCGCACAACGGCACC</t>
  </si>
  <si>
    <t>AAACGGTGCCGTTGTGCGGCAAGA</t>
  </si>
  <si>
    <t>PLES_22341</t>
  </si>
  <si>
    <t>AAATCGGCGCGGATCTGCAT</t>
  </si>
  <si>
    <t>TAGTAAATCGGCGCGGATCTGCAT</t>
  </si>
  <si>
    <t>AAACATGCAGATCCGCGCCGATTT</t>
  </si>
  <si>
    <t>GATCGCTGGCATCGATGACC</t>
  </si>
  <si>
    <t>TAGTGATCGCTGGCATCGATGACC</t>
  </si>
  <si>
    <t>AAACGGTCATCGATGCCAGCGATC</t>
  </si>
  <si>
    <t>ATCGCCAGGCGGATCCGGCG</t>
  </si>
  <si>
    <t>TAGTATCGCCAGGCGGATCCGGCG</t>
  </si>
  <si>
    <t>AAACCGCCGGATCCGCCTGGCGAT</t>
  </si>
  <si>
    <t>GCTGGCTGGCCAGGTCGGGA</t>
  </si>
  <si>
    <t>TAGTGCTGGCTGGCCAGGTCGGGA</t>
  </si>
  <si>
    <t>AAACTCCCGACCTGGCCAGCCAGC</t>
  </si>
  <si>
    <t>PLES_22351</t>
  </si>
  <si>
    <t>htpX</t>
  </si>
  <si>
    <t>GAACAACAGGATGCGCATCA</t>
  </si>
  <si>
    <t>TAGTGAACAACAGGATGCGCATCA</t>
  </si>
  <si>
    <t>AAACTGATGCGCATCCTGTTGTTC</t>
  </si>
  <si>
    <t>GGACTGCCAGGTTGGTGGCC</t>
  </si>
  <si>
    <t>TAGTGGACTGCCAGGTTGGTGGCC</t>
  </si>
  <si>
    <t>AAACGGCCACCAACCTGGCAGTCC</t>
  </si>
  <si>
    <t>GGGTGATGCTGGCAATCACC</t>
  </si>
  <si>
    <t>TAGTGGGTGATGCTGGCAATCACC</t>
  </si>
  <si>
    <t>AAACGGTGATTGCCAGCATCACCC</t>
  </si>
  <si>
    <t>GTCCACCCCGAGCAGTTTCA</t>
  </si>
  <si>
    <t>TAGTGTCCACCCCGAGCAGTTTCA</t>
  </si>
  <si>
    <t>AAACTGAAACTGCTCGGGGTGGAC</t>
  </si>
  <si>
    <t>PLES_22361</t>
  </si>
  <si>
    <t>GTCGTCGATCTGCAGGTCCA</t>
  </si>
  <si>
    <t>TAGTGTCGTCGATCTGCAGGTCCA</t>
  </si>
  <si>
    <t>AAACTGGACCTGCAGATCGACGAC</t>
  </si>
  <si>
    <t>GGCCGCCAGCGGCGTCCTTG</t>
  </si>
  <si>
    <t>TAGTGGCCGCCAGCGGCGTCCTTG</t>
  </si>
  <si>
    <t>AAACCAAGGACGCCGCTGGCGGCC</t>
  </si>
  <si>
    <t>ACGCCTGGTAGAGAAGTAGG</t>
  </si>
  <si>
    <t>TAGTACGCCTGGTAGAGAAGTAGG</t>
  </si>
  <si>
    <t>AAACCCTACTTCTCTACCAGGCGT</t>
  </si>
  <si>
    <t>ACGTAGAGCGCGGTCTTGCG</t>
  </si>
  <si>
    <t>TAGTACGTAGAGCGCGGTCTTGCG</t>
  </si>
  <si>
    <t>AAACCGCAAGACCGCGCTCTACGT</t>
  </si>
  <si>
    <t>PLES_22371</t>
  </si>
  <si>
    <t>GCGAATGTCATAGCAGACGT</t>
  </si>
  <si>
    <t>TAGTGCGAATGTCATAGCAGACGT</t>
  </si>
  <si>
    <t>AAACACGTCTGCTATGACATTCGC</t>
  </si>
  <si>
    <t>CGTTTGGCGTGCTTGAGCAC</t>
  </si>
  <si>
    <t>TAGTCGTTTGGCGTGCTTGAGCAC</t>
  </si>
  <si>
    <t>AAACGTGCTCAAGCACGCCAAACG</t>
  </si>
  <si>
    <t>TGCGGTGACCCTCTTCCTCT</t>
  </si>
  <si>
    <t>TAGTTGCGGTGACCCTCTTCCTCT</t>
  </si>
  <si>
    <t>AAACAGAGGAAGAGGGTCACCGCA</t>
  </si>
  <si>
    <t>GGTTGCCGATATTCAGCTTG</t>
  </si>
  <si>
    <t>TAGTGGTTGCCGATATTCAGCTTG</t>
  </si>
  <si>
    <t>AAACCAAGCTGAATATCGGCAACC</t>
  </si>
  <si>
    <t>PLES_22381</t>
  </si>
  <si>
    <t>GGTTTGTCGATCTTGCTCAT</t>
  </si>
  <si>
    <t>TAGTGGTTTGTCGATCTTGCTCAT</t>
  </si>
  <si>
    <t>AAACATGAGCAAGATCGACAAACC</t>
  </si>
  <si>
    <t>TCCTCGCGCCAGGAGTCCAG</t>
  </si>
  <si>
    <t>TAGTTCCTCGCGCCAGGAGTCCAG</t>
  </si>
  <si>
    <t>AAACCTGGACTCCTGGCGCGAGGA</t>
  </si>
  <si>
    <t>ACAGATGTGGAACTGCTCTT</t>
  </si>
  <si>
    <t>TAGTACAGATGTGGAACTGCTCTT</t>
  </si>
  <si>
    <t>AAACAAGAGCAGTTCCACATCTGT</t>
  </si>
  <si>
    <t>AGGCGCGTTCGGTACCGCCC</t>
  </si>
  <si>
    <t>TAGTAGGCGCGTTCGGTACCGCCC</t>
  </si>
  <si>
    <t>AAACGGGCGGTACCGAACGCGCCT</t>
  </si>
  <si>
    <t>PLES_22391</t>
  </si>
  <si>
    <t>GCTCAGCAGCGAATCGCTCA</t>
  </si>
  <si>
    <t>TAGTGCTCAGCAGCGAATCGCTCA</t>
  </si>
  <si>
    <t>AAACTGAGCGATTCGCTGCTGAGC</t>
  </si>
  <si>
    <t>TCGCCCTTGATGGTGGTGCA</t>
  </si>
  <si>
    <t>TAGTTCGCCCTTGATGGTGGTGCA</t>
  </si>
  <si>
    <t>AAACTGCACCACCATCAAGGGCGA</t>
  </si>
  <si>
    <t>CAGCGCCTTGCCGCCGAAGT</t>
  </si>
  <si>
    <t>TAGTCAGCGCCTTGCCGCCGAAGT</t>
  </si>
  <si>
    <t>AAACACTTCGGCGGCAAGGCGCTG</t>
  </si>
  <si>
    <t>GGTGAAGCCGCACTTGCTGG</t>
  </si>
  <si>
    <t>TAGTGGTGAAGCCGCACTTGCTGG</t>
  </si>
  <si>
    <t>AAACCCAGCAAGTGCGGCTTCACC</t>
  </si>
  <si>
    <t>PLES_22401</t>
  </si>
  <si>
    <t>CGGCCTGGCGACTTTTCCCC</t>
  </si>
  <si>
    <t>TAGTCGGCCTGGCGACTTTTCCCC</t>
  </si>
  <si>
    <t>AAACGGGGAAAAGTCGCCAGGCCG</t>
  </si>
  <si>
    <t>AGCGATTCTTCGACGCCATC</t>
  </si>
  <si>
    <t>TAGTAGCGATTCTTCGACGCCATC</t>
  </si>
  <si>
    <t>AAACGATGGCGTCGAAGAATCGCT</t>
  </si>
  <si>
    <t>CGTACAGCTTGAAACACAGC</t>
  </si>
  <si>
    <t>TAGTCGTACAGCTTGAAACACAGC</t>
  </si>
  <si>
    <t>AAACGCTGTGTTTCAAGCTGTACG</t>
  </si>
  <si>
    <t>GCGGATCACCGCGCGCGAGG</t>
  </si>
  <si>
    <t>TAGTGCGGATCACCGCGCGCGAGG</t>
  </si>
  <si>
    <t>AAACCCTCGCGCGCGGTGATCCGC</t>
  </si>
  <si>
    <t>PLES_22411</t>
  </si>
  <si>
    <t>GGCGGGGATCAGCCTTGGCG</t>
  </si>
  <si>
    <t>TAGTGGCGGGGATCAGCCTTGGCG</t>
  </si>
  <si>
    <t>AAACCGCCAAGGCTGATCCCCGCC</t>
  </si>
  <si>
    <t>GGTCAGCGCTATATCCATGG</t>
  </si>
  <si>
    <t>TAGTGGTCAGCGCTATATCCATGG</t>
  </si>
  <si>
    <t>AAACCCATGGATATAGCGCTGACC</t>
  </si>
  <si>
    <t>CTGTTTGAACGACAGGCGAT</t>
  </si>
  <si>
    <t>TAGTCTGTTTGAACGACAGGCGAT</t>
  </si>
  <si>
    <t>AAACATCGCCTGTCGTTCAAACAG</t>
  </si>
  <si>
    <t>GGCCACCAGCACGGTGAGGC</t>
  </si>
  <si>
    <t>TAGTGGCCACCAGCACGGTGAGGC</t>
  </si>
  <si>
    <t>AAACGCCTCACCGTGCTGGTGGCC</t>
  </si>
  <si>
    <t>PLES_22421</t>
  </si>
  <si>
    <t>GGCAAGAAAATCGCTCAATC</t>
  </si>
  <si>
    <t>TAGTGGCAAGAAAATCGCTCAATC</t>
  </si>
  <si>
    <t>AAACGATTGAGCGATTTTCTTGCC</t>
  </si>
  <si>
    <t>CGCGAGCACGCTTTCGGCGC</t>
  </si>
  <si>
    <t>TAGTCGCGAGCACGCTTTCGGCGC</t>
  </si>
  <si>
    <t>AAACGCGCCGAAAGCGTGCTCGCG</t>
  </si>
  <si>
    <t>CGGCCGGCAGCAGCGGCTCC</t>
  </si>
  <si>
    <t>TAGTCGGCCGGCAGCAGCGGCTCC</t>
  </si>
  <si>
    <t>AAACGGAGCCGCTGCTGCCGGCCG</t>
  </si>
  <si>
    <t>CCAGTCGACGGCTTCGCGTA</t>
  </si>
  <si>
    <t>TAGTCCAGTCGACGGCTTCGCGTA</t>
  </si>
  <si>
    <t>AAACTACGCGAAGCCGTCGACTGG</t>
  </si>
  <si>
    <t>PLES_22431</t>
  </si>
  <si>
    <t>CGCCGCCAGCAGGGCGTAGC</t>
  </si>
  <si>
    <t>TAGTCGCCGCCAGCAGGGCGTAGC</t>
  </si>
  <si>
    <t>AAACGCTACGCCCTGCTGGCGGCG</t>
  </si>
  <si>
    <t>GGCGATGAAATCGCGCTCGT</t>
  </si>
  <si>
    <t>TAGTGGCGATGAAATCGCGCTCGT</t>
  </si>
  <si>
    <t>AAACACGAGCGCGATTTCATCGCC</t>
  </si>
  <si>
    <t>GGCGGAGAACTGCGCGGCGT</t>
  </si>
  <si>
    <t>TAGTGGCGGAGAACTGCGCGGCGT</t>
  </si>
  <si>
    <t>AAACACGCCGCGCAGTTCTCCGCC</t>
  </si>
  <si>
    <t>GCCCAGCTCATGGAAGAGAA</t>
  </si>
  <si>
    <t>TAGTGCCCAGCTCATGGAAGAGAA</t>
  </si>
  <si>
    <t>AAACTTCTCTTCCATGAGCTGGGC</t>
  </si>
  <si>
    <t>PLES_22441</t>
  </si>
  <si>
    <t>GCGGGGCTCCGTAGAGTGTC</t>
  </si>
  <si>
    <t>TAGTGCGGGGCTCCGTAGAGTGTC</t>
  </si>
  <si>
    <t>AAACGACACTCTACGGAGCCCCGC</t>
  </si>
  <si>
    <t>AGGCGGACCTTGCGGACGAA</t>
  </si>
  <si>
    <t>TAGTAGGCGGACCTTGCGGACGAA</t>
  </si>
  <si>
    <t>AAACTTCGTCCGCAAGGTCCGCCT</t>
  </si>
  <si>
    <t>AGTCGAGGCCCTTTTCGGCC</t>
  </si>
  <si>
    <t>TAGTAGTCGAGGCCCTTTTCGGCC</t>
  </si>
  <si>
    <t>AAACGGCCGAAAAGGGCCTCGACT</t>
  </si>
  <si>
    <t>ACGGGGCGATCGCTTCCAAC</t>
  </si>
  <si>
    <t>TAGTACGGGGCGATCGCTTCCAAC</t>
  </si>
  <si>
    <t>AAACGTTGGAAGCGATCGCCCCGT</t>
  </si>
  <si>
    <t>PLES_22451</t>
  </si>
  <si>
    <t>ATGAGGGCGGTAATGAGGAG</t>
  </si>
  <si>
    <t>TAGTATGAGGGCGGTAATGAGGAG</t>
  </si>
  <si>
    <t>AAACCTCCTCATTACCGCCCTCAT</t>
  </si>
  <si>
    <t>ATAGCCAATGGCGATTAGGA</t>
  </si>
  <si>
    <t>TAGTATAGCCAATGGCGATTAGGA</t>
  </si>
  <si>
    <t>AAACTCCTAATCGCCATTGGCTAT</t>
  </si>
  <si>
    <t>GCTTGCTGTTTTCCACCACG</t>
  </si>
  <si>
    <t>TAGTGCTTGCTGTTTTCCACCACG</t>
  </si>
  <si>
    <t>AAACCGTGGTGGAAAACAGCAAGC</t>
  </si>
  <si>
    <t>GGTCGTTGAGTTCGGCTTTC</t>
  </si>
  <si>
    <t>TAGTGGTCGTTGAGTTCGGCTTTC</t>
  </si>
  <si>
    <t>AAACGAAAGCCGAACTCAACGACC</t>
  </si>
  <si>
    <t>PLES_22461</t>
  </si>
  <si>
    <t>TACTGCGGTTGGGAAGCTCA</t>
  </si>
  <si>
    <t>TAGTTACTGCGGTTGGGAAGCTCA</t>
  </si>
  <si>
    <t>AAACTGAGCTTCCCAACCGCAGTA</t>
  </si>
  <si>
    <t>CGAGCCCAGCGCCATGGCCG</t>
  </si>
  <si>
    <t>TAGTCGAGCCCAGCGCCATGGCCG</t>
  </si>
  <si>
    <t>AAACCGGCCATGGCGCTGGGCTCG</t>
  </si>
  <si>
    <t>ATTCTCGAACAGGATGCCGG</t>
  </si>
  <si>
    <t>TAGTATTCTCGAACAGGATGCCGG</t>
  </si>
  <si>
    <t>AAACCCGGCATCCTGTTCGAGAAT</t>
  </si>
  <si>
    <t>CAGCTGGCCGATCTTCTCGG</t>
  </si>
  <si>
    <t>TAGTCAGCTGGCCGATCTTCTCGG</t>
  </si>
  <si>
    <t>AAACCCGAGAAGATCGGCCAGCTG</t>
  </si>
  <si>
    <t>PLES_22471</t>
  </si>
  <si>
    <t>GGTGATCTGGTCGTTGACTG</t>
  </si>
  <si>
    <t>TAGTGGTGATCTGGTCGTTGACTG</t>
  </si>
  <si>
    <t>AAACCAGTCAACGACCAGATCACC</t>
  </si>
  <si>
    <t>CTCACCGACGACCTTGACGT</t>
  </si>
  <si>
    <t>TAGTCTCACCGACGACCTTGACGT</t>
  </si>
  <si>
    <t>AAACACGTCAAGGTCGTCGGTGAG</t>
  </si>
  <si>
    <t>GTGGGCCATGGTCTGGTAGA</t>
  </si>
  <si>
    <t>TAGTGTGGGCCATGGTCTGGTAGA</t>
  </si>
  <si>
    <t>AAACTCTACCAGACCATGGCCCAC</t>
  </si>
  <si>
    <t>GTTCTCGAAGAGAATCCCGG</t>
  </si>
  <si>
    <t>TAGTGTTCTCGAAGAGAATCCCGG</t>
  </si>
  <si>
    <t>AAACCCGGGATTCTCTTCGAGAAC</t>
  </si>
  <si>
    <t>PLES_22481</t>
  </si>
  <si>
    <t>CGTGTTCTTCGCTGGTGAGG</t>
  </si>
  <si>
    <t>TAGTCGTGTTCTTCGCTGGTGAGG</t>
  </si>
  <si>
    <t>AAACCCTCACCAGCGAAGAACACG</t>
  </si>
  <si>
    <t>CGCTGCTGGCGTCGTTGCCG</t>
  </si>
  <si>
    <t>TAGTCGCTGCTGGCGTCGTTGCCG</t>
  </si>
  <si>
    <t>AAACCGGCAACGACGCCAGCAGCG</t>
  </si>
  <si>
    <t>TGCTGTCGCGCGTGCACGGC</t>
  </si>
  <si>
    <t>TAGTTGCTGTCGCGCGTGCACGGC</t>
  </si>
  <si>
    <t>AAACGCCGTGCACGCGCGACAGCA</t>
  </si>
  <si>
    <t>GCCGTTCTCGATCACCTGTT</t>
  </si>
  <si>
    <t>TAGTGCCGTTCTCGATCACCTGTT</t>
  </si>
  <si>
    <t>AAACAACAGGTGATCGAGAACGGC</t>
  </si>
  <si>
    <t>PLES_22491</t>
  </si>
  <si>
    <t>TGCCTTGACCTGGGTGACGA</t>
  </si>
  <si>
    <t>TAGTTGCCTTGACCTGGGTGACGA</t>
  </si>
  <si>
    <t>AAACTCGTCACCCAGGTCAAGGCA</t>
  </si>
  <si>
    <t>GAGCCAGCCTTGCAGGCATT</t>
  </si>
  <si>
    <t>TAGTGAGCCAGCCTTGCAGGCATT</t>
  </si>
  <si>
    <t>AAACAATGCCTGCAAGGCTGGCTC</t>
  </si>
  <si>
    <t>TGTCTCCCTGGGACAGGGCC</t>
  </si>
  <si>
    <t>TAGTTGTCTCCCTGGGACAGGGCC</t>
  </si>
  <si>
    <t>AAACGGCCCTGTCCCAGGGAGACA</t>
  </si>
  <si>
    <t>CCAACTGTCCAAGGCTGGCC</t>
  </si>
  <si>
    <t>TAGTCCAACTGTCCAAGGCTGGCC</t>
  </si>
  <si>
    <t>AAACGGCCAGCCTTGGACAGTTGG</t>
  </si>
  <si>
    <t>PLES_22501</t>
  </si>
  <si>
    <t>CGGTTCTTCCAGCTTGAAAT</t>
  </si>
  <si>
    <t>TAGTCGGTTCTTCCAGCTTGAAAT</t>
  </si>
  <si>
    <t>AAACATTTCAAGCTGGAAGAACCG</t>
  </si>
  <si>
    <t>GGATAGCGATGGAACCTGAC</t>
  </si>
  <si>
    <t>TAGTGGATAGCGATGGAACCTGAC</t>
  </si>
  <si>
    <t>AAACGTCAGGTTCCATCGCTATCC</t>
  </si>
  <si>
    <t>AAGTGACTATGGAAGTCGAA</t>
  </si>
  <si>
    <t>TAGTAAGTGACTATGGAAGTCGAA</t>
  </si>
  <si>
    <t>AAACTTCGACTTCCATAGTCACTT</t>
  </si>
  <si>
    <t>GCTTTCCACCGGCAGGATGC</t>
  </si>
  <si>
    <t>TAGTGCTTTCCACCGGCAGGATGC</t>
  </si>
  <si>
    <t>AAACGCATCCTGCCGGTGGAAAGC</t>
  </si>
  <si>
    <t>PLES_22511</t>
  </si>
  <si>
    <t>GTCGCCGGATGGCGCGGGCG</t>
  </si>
  <si>
    <t>TAGTGTCGCCGGATGGCGCGGGCG</t>
  </si>
  <si>
    <t>AAACCGCCCGCGCCATCCGGCGAC</t>
  </si>
  <si>
    <t>GCCGGCCTCGCCGGGGGCGG</t>
  </si>
  <si>
    <t>TAGTGCCGGCCTCGCCGGGGGCGG</t>
  </si>
  <si>
    <t>AAACCCGCCCCCGGCGAGGCCGGC</t>
  </si>
  <si>
    <t>CGCCGCTGGCTGGCGTCTGC</t>
  </si>
  <si>
    <t>TAGTCGCCGCTGGCTGGCGTCTGC</t>
  </si>
  <si>
    <t>AAACGCAGACGCCAGCCAGCGGCG</t>
  </si>
  <si>
    <t>CAGCTTCACGTCGCCGTTGG</t>
  </si>
  <si>
    <t>TAGTCAGCTTCACGTCGCCGTTGG</t>
  </si>
  <si>
    <t>AAACCCAACGGCGACGTGAAGCTG</t>
  </si>
  <si>
    <t>PLES_22521</t>
  </si>
  <si>
    <t>ACAGCCGTGGGGTCAGCCAT</t>
  </si>
  <si>
    <t>TAGTACAGCCGTGGGGTCAGCCAT</t>
  </si>
  <si>
    <t>AAACATGGCTGACCCCACGGCTGT</t>
  </si>
  <si>
    <t>GGTGACGGCATCGGTGATCT</t>
  </si>
  <si>
    <t>TAGTGGTGACGGCATCGGTGATCT</t>
  </si>
  <si>
    <t>AAACAGATCACCGATGCCGTCACC</t>
  </si>
  <si>
    <t>GATGGCCTGGGCCGGGGCTT</t>
  </si>
  <si>
    <t>TAGTGATGGCCTGGGCCGGGGCTT</t>
  </si>
  <si>
    <t>AAACAAGCCCCGGCCCAGGCCATC</t>
  </si>
  <si>
    <t>CGGCGGAATGGCTGGCGATC</t>
  </si>
  <si>
    <t>TAGTCGGCGGAATGGCTGGCGATC</t>
  </si>
  <si>
    <t>AAACGATCGCCAGCCATTCCGCCG</t>
  </si>
  <si>
    <t>PLES_22531</t>
  </si>
  <si>
    <t>TCGTTGCCGCCTGGCTGATT</t>
  </si>
  <si>
    <t>TAGTTCGTTGCCGCCTGGCTGATT</t>
  </si>
  <si>
    <t>AAACAATCAGCCAGGCGGCAACGA</t>
  </si>
  <si>
    <t>CTCGAACAGGCGATCGGAAC</t>
  </si>
  <si>
    <t>TAGTCTCGAACAGGCGATCGGAAC</t>
  </si>
  <si>
    <t>AAACGTTCCGATCGCCTGTTCGAG</t>
  </si>
  <si>
    <t>TTTGCGCAGGCCAGCCTGCG</t>
  </si>
  <si>
    <t>TAGTTTTGCGCAGGCCAGCCTGCG</t>
  </si>
  <si>
    <t>AAACCGCAGGCTGGCCTGCGCAAA</t>
  </si>
  <si>
    <t>GATGGCTGTTGCCGCGCGCA</t>
  </si>
  <si>
    <t>TAGTGATGGCTGTTGCCGCGCGCA</t>
  </si>
  <si>
    <t>AAACTGCGCGCGGCAACAGCCATC</t>
  </si>
  <si>
    <t>PLES_22541</t>
  </si>
  <si>
    <t>GGGTGTAGTGGCGTGAACAG</t>
  </si>
  <si>
    <t>TAGTGGGTGTAGTGGCGTGAACAG</t>
  </si>
  <si>
    <t>AAACCTGTTCACGCCACTACACCC</t>
  </si>
  <si>
    <t>CAGCGGGCACCGTTGCAGCA</t>
  </si>
  <si>
    <t>TAGTCAGCGGGCACCGTTGCAGCA</t>
  </si>
  <si>
    <t>AAACTGCTGCAACGGTGCCCGCTG</t>
  </si>
  <si>
    <t>GCCACGTGCCGCAGCAGATC</t>
  </si>
  <si>
    <t>TAGTGCCACGTGCCGCAGCAGATC</t>
  </si>
  <si>
    <t>AAACGATCTGCTGCGGCACGTGGC</t>
  </si>
  <si>
    <t>CAACCGGCGCTCCGACGCAT</t>
  </si>
  <si>
    <t>TAGTCAACCGGCGCTCCGACGCAT</t>
  </si>
  <si>
    <t>AAACATGCGTCGGAGCGCCGGTTG</t>
  </si>
  <si>
    <t>PLES_22551</t>
  </si>
  <si>
    <t>GTGGTGCTCGAGGTAGGAGT</t>
  </si>
  <si>
    <t>TAGTGTGGTGCTCGAGGTAGGAGT</t>
  </si>
  <si>
    <t>AAACACTCCTACCTCGAGCACCAC</t>
  </si>
  <si>
    <t>TGTTGCGCAGGTGCTGGAGC</t>
  </si>
  <si>
    <t>TAGTTGTTGCGCAGGTGCTGGAGC</t>
  </si>
  <si>
    <t>AAACGCTCCAGCACCTGCGCAACA</t>
  </si>
  <si>
    <t>GTTTTCTTCCGGCACCTGCT</t>
  </si>
  <si>
    <t>TAGTGTTTTCTTCCGGCACCTGCT</t>
  </si>
  <si>
    <t>AAACAGCAGGTGCCGGAAGAAAAC</t>
  </si>
  <si>
    <t>AACGCTCGAGGAACAGCCCG</t>
  </si>
  <si>
    <t>TAGTAACGCTCGAGGAACAGCCCG</t>
  </si>
  <si>
    <t>AAACCGGGCTGTTCCTCGAGCGTT</t>
  </si>
  <si>
    <t>PLES_22561</t>
  </si>
  <si>
    <t>GAGAAACGAGGCTGCCAGGC</t>
  </si>
  <si>
    <t>TAGTGAGAAACGAGGCTGCCAGGC</t>
  </si>
  <si>
    <t>AAACGCCTGGCAGCCTCGTTTCTC</t>
  </si>
  <si>
    <t>CGGCCTGCGCCGGGGGCAGG</t>
  </si>
  <si>
    <t>TAGTCGGCCTGCGCCGGGGGCAGG</t>
  </si>
  <si>
    <t>AAACCCTGCCCCCGGCGCAGGCCG</t>
  </si>
  <si>
    <t>GCCATAGGGCGCAGGCGGTG</t>
  </si>
  <si>
    <t>TAGTGCCATAGGGCGCAGGCGGTG</t>
  </si>
  <si>
    <t>AAACCACCGCCTGCGCCCTATGGC</t>
  </si>
  <si>
    <t>GCTGTTCCTGGAGCTGGCGT</t>
  </si>
  <si>
    <t>TAGTGCTGTTCCTGGAGCTGGCGT</t>
  </si>
  <si>
    <t>AAACACGCCAGCTCCAGGAACAGC</t>
  </si>
  <si>
    <t>PLES_22571</t>
  </si>
  <si>
    <t>GTGGGGTACGCCGATGGGCG</t>
  </si>
  <si>
    <t>TAGTGTGGGGTACGCCGATGGGCG</t>
  </si>
  <si>
    <t>AAACCGCCCATCGGCGTACCCCAC</t>
  </si>
  <si>
    <t>CTGATGCCGAGCGCGGGAGC</t>
  </si>
  <si>
    <t>TAGTCTGATGCCGAGCGCGGGAGC</t>
  </si>
  <si>
    <t>AAACGCTCCCGCGCTCGGCATCAG</t>
  </si>
  <si>
    <t>CGTGGCTGAACACGCCCATC</t>
  </si>
  <si>
    <t>TAGTCGTGGCTGAACACGCCCATC</t>
  </si>
  <si>
    <t>AAACGATGGGCGTGTTCAGCCACG</t>
  </si>
  <si>
    <t>GAAGACCAGCAGCAGCCAGC</t>
  </si>
  <si>
    <t>TAGTGAAGACCAGCAGCAGCCAGC</t>
  </si>
  <si>
    <t>AAACGCTGGCTGCTGCTGGTCTTC</t>
  </si>
  <si>
    <t>PLES_22581</t>
  </si>
  <si>
    <t>GGATTGTAGGTAGGACTGCA</t>
  </si>
  <si>
    <t>TAGTGGATTGTAGGTAGGACTGCA</t>
  </si>
  <si>
    <t>AAACTGCAGTCCTACCTACAATCC</t>
  </si>
  <si>
    <t>GTCACTATCCACGAAGCGGC</t>
  </si>
  <si>
    <t>TAGTGTCACTATCCACGAAGCGGC</t>
  </si>
  <si>
    <t>AAACGCCGCTTCGTGGATAGTGAC</t>
  </si>
  <si>
    <t>CGAACTCCACCACCACCGGG</t>
  </si>
  <si>
    <t>TAGTCGAACTCCACCACCACCGGG</t>
  </si>
  <si>
    <t>AAACCCCGGTGGTGGTGGAGTTCG</t>
  </si>
  <si>
    <t>CGGTTTCGCCGAATTCCCCC</t>
  </si>
  <si>
    <t>TAGTCGGTTTCGCCGAATTCCCCC</t>
  </si>
  <si>
    <t>AAACGGGGGAATTCGGCGAAACCG</t>
  </si>
  <si>
    <t>PLES_22591</t>
  </si>
  <si>
    <t>CGAGTTCTTCCGGCCCCAGA</t>
  </si>
  <si>
    <t>TAGTCGAGTTCTTCCGGCCCCAGA</t>
  </si>
  <si>
    <t>AAACTCTGGGGCCGGAAGAACTCG</t>
  </si>
  <si>
    <t>GTACTCCAGGCCAGCCTCCT</t>
  </si>
  <si>
    <t>TAGTGTACTCCAGGCCAGCCTCCT</t>
  </si>
  <si>
    <t>AAACAGGAGGCTGGCCTGGAGTAC</t>
  </si>
  <si>
    <t>CCCCGCCGGCATCCACCGTC</t>
  </si>
  <si>
    <t>TAGTCCCCGCCGGCATCCACCGTC</t>
  </si>
  <si>
    <t>AAACGACGGTGGATGCCGGCGGGG</t>
  </si>
  <si>
    <t>GGAACGCCGGCTCATCCACC</t>
  </si>
  <si>
    <t>TAGTGGAACGCCGGCTCATCCACC</t>
  </si>
  <si>
    <t>AAACGGTGGATGAGCCGGCGTTCC</t>
  </si>
  <si>
    <t>PLES_22601</t>
  </si>
  <si>
    <t>CAATTGACGGATGGACAGGG</t>
  </si>
  <si>
    <t>TAGTCAATTGACGGATGGACAGGG</t>
  </si>
  <si>
    <t>AAACCCCTGTCCATCCGTCAATTG</t>
  </si>
  <si>
    <t>GGCCTGGAAACCGTTGCCGT</t>
  </si>
  <si>
    <t>TAGTGGCCTGGAAACCGTTGCCGT</t>
  </si>
  <si>
    <t>AAACACGGCAACGGTTTCCAGGCC</t>
  </si>
  <si>
    <t>GTCCAGGTCGATGCCCTTGA</t>
  </si>
  <si>
    <t>TAGTGTCCAGGTCGATGCCCTTGA</t>
  </si>
  <si>
    <t>AAACTCAAGGGCATCGACCTGGAC</t>
  </si>
  <si>
    <t>CAAGGCGAAGAAATCACCTT</t>
  </si>
  <si>
    <t>TAGTCAAGGCGAAGAAATCACCTT</t>
  </si>
  <si>
    <t>AAACAAGGTGATTTCTTCGCCTTG</t>
  </si>
  <si>
    <t>PLES_22611</t>
  </si>
  <si>
    <t>CGATAGTGTTCAGGGCGACC</t>
  </si>
  <si>
    <t>TAGTCGATAGTGTTCAGGGCGACC</t>
  </si>
  <si>
    <t>AAACGGTCGCCCTGAACACTATCG</t>
  </si>
  <si>
    <t>GGGTGAAGCGGCGCACCTCG</t>
  </si>
  <si>
    <t>TAGTGGGTGAAGCGGCGCACCTCG</t>
  </si>
  <si>
    <t>AAACCGAGGTGCGCCGCTTCACCC</t>
  </si>
  <si>
    <t>CAGGGTCTGCGGCCAGATCC</t>
  </si>
  <si>
    <t>TAGTCAGGGTCTGCGGCCAGATCC</t>
  </si>
  <si>
    <t>AAACGGATCTGGCCGCAGACCCTG</t>
  </si>
  <si>
    <t>TACAGGACCATGGTGATCGC</t>
  </si>
  <si>
    <t>TAGTTACAGGACCATGGTGATCGC</t>
  </si>
  <si>
    <t>AAACGCGATCACCATGGTCCTGTA</t>
  </si>
  <si>
    <t>PLES_22621</t>
  </si>
  <si>
    <t>copS</t>
  </si>
  <si>
    <t>GGACATCCGCGAGCCGAACC</t>
  </si>
  <si>
    <t>TAGTGGACATCCGCGAGCCGAACC</t>
  </si>
  <si>
    <t>AAACGGTTCGGCTCGCGGATGTCC</t>
  </si>
  <si>
    <t>GCAGGCTCAGGCGGACGCCG</t>
  </si>
  <si>
    <t>TAGTGCAGGCTCAGGCGGACGCCG</t>
  </si>
  <si>
    <t>AAACCGGCGTCCGCCTGAGCCTGC</t>
  </si>
  <si>
    <t>CGAGACCGCCGCCGTGCAGG</t>
  </si>
  <si>
    <t>TAGTCGAGACCGCCGCCGTGCAGG</t>
  </si>
  <si>
    <t>AAACCCTGCACGGCGGCGGTCTCG</t>
  </si>
  <si>
    <t>GGCCCTGCTGAAGATCAATC</t>
  </si>
  <si>
    <t>TAGTGGCCCTGCTGAAGATCAATC</t>
  </si>
  <si>
    <t>AAACGATTGATCTTCAGCAGGGCC</t>
  </si>
  <si>
    <t>PLES_22631</t>
  </si>
  <si>
    <t>copR</t>
  </si>
  <si>
    <t>GTCGACGGCGAAGCCTGCCT</t>
  </si>
  <si>
    <t>TAGTGTCGACGGCGAAGCCTGCCT</t>
  </si>
  <si>
    <t>AAACAGGCAGGCTTCGCCGTCGAC</t>
  </si>
  <si>
    <t>CCTCGTTGCCATCGTCGCTC</t>
  </si>
  <si>
    <t>TAGTCCTCGTTGCCATCGTCGCTC</t>
  </si>
  <si>
    <t>AAACGAGCGACGATGGCAACGAGG</t>
  </si>
  <si>
    <t>ATCTGCCAGCCGTCACGGCC</t>
  </si>
  <si>
    <t>TAGTATCTGCCAGCCGTCACGGCC</t>
  </si>
  <si>
    <t>AAACGGCCGTGACGGCTGGCAGAT</t>
  </si>
  <si>
    <t>CGGCGTCGCGCACGCTGCGC</t>
  </si>
  <si>
    <t>TAGTCGGCGTCGCGCACGCTGCGC</t>
  </si>
  <si>
    <t>AAACGCGCAGCGTGCGCGACGCCG</t>
  </si>
  <si>
    <t>PLES_22641</t>
  </si>
  <si>
    <t>ptrA</t>
  </si>
  <si>
    <t>GAGGCAGTGAAGGTACGCAT</t>
  </si>
  <si>
    <t>TAGTGAGGCAGTGAAGGTACGCAT</t>
  </si>
  <si>
    <t>AAACATGCGTACCTTCACTGCCTC</t>
  </si>
  <si>
    <t>GACCAGCAGGAAAGCGAGGG</t>
  </si>
  <si>
    <t>TAGTGACCAGCAGGAAAGCGAGGG</t>
  </si>
  <si>
    <t>AAACCCCTCGCTTTCCTGCTGGTC</t>
  </si>
  <si>
    <t>TGGCCGGAACGGTCGGGGCG</t>
  </si>
  <si>
    <t>TAGTTGGCCGGAACGGTCGGGGCG</t>
  </si>
  <si>
    <t>AAACCGCCCCGACCGTTCCGGCCA</t>
  </si>
  <si>
    <t>CGGCACGAGCCTTGGCGGCC</t>
  </si>
  <si>
    <t>TAGTCGGCACGAGCCTTGGCGGCC</t>
  </si>
  <si>
    <t>AAACGGCCGCCAAGGCTCGTGCCG</t>
  </si>
  <si>
    <t>PLES_22651</t>
  </si>
  <si>
    <t>GCGCCTGCCGGCTGGCTGTC</t>
  </si>
  <si>
    <t>TAGTGCGCCTGCCGGCTGGCTGTC</t>
  </si>
  <si>
    <t>AAACGACAGCCAGCCGGCAGGCGC</t>
  </si>
  <si>
    <t>ACATACGGGGAATCTCCATC</t>
  </si>
  <si>
    <t>TAGTACATACGGGGAATCTCCATC</t>
  </si>
  <si>
    <t>AAACGATGGAGATTCCCCGTATGT</t>
  </si>
  <si>
    <t>TCAGGGAAGCGGGAAGCAGG</t>
  </si>
  <si>
    <t>TAGTTCAGGGAAGCGGGAAGCAGG</t>
  </si>
  <si>
    <t>AAACCCTGCTTCCCGCTTCCCTGA</t>
  </si>
  <si>
    <t>TGGCACCGAAAAGCACGCCG</t>
  </si>
  <si>
    <t>TAGTTGGCACCGAAAAGCACGCCG</t>
  </si>
  <si>
    <t>AAACCGGCGTGCTTTTCGGTGCCA</t>
  </si>
  <si>
    <t>PLES_22661</t>
  </si>
  <si>
    <t>CCCAGCGGCGAATGTTCGGC</t>
  </si>
  <si>
    <t>TAGTCCCAGCGGCGAATGTTCGGC</t>
  </si>
  <si>
    <t>AAACGCCGAACATTCGCCGCTGGG</t>
  </si>
  <si>
    <t>GTAGCTGGAGACGTATTCGC</t>
  </si>
  <si>
    <t>TAGTGTAGCTGGAGACGTATTCGC</t>
  </si>
  <si>
    <t>AAACGCGAATACGTCTCCAGCTAC</t>
  </si>
  <si>
    <t>GAAATGGGAAACAGCAGCGA</t>
  </si>
  <si>
    <t>TAGTGAAATGGGAAACAGCAGCGA</t>
  </si>
  <si>
    <t>AAACTCGCTGCTGTTTCCCATTTC</t>
  </si>
  <si>
    <t>CTCGGCGCTCAGGCCAAGCT</t>
  </si>
  <si>
    <t>TAGTCTCGGCGCTCAGGCCAAGCT</t>
  </si>
  <si>
    <t>AAACAGCTTGGCCTGAGCGCCGAG</t>
  </si>
  <si>
    <t>PLES_22671</t>
  </si>
  <si>
    <t>CAGCAGACTCTCTTTCGGCA</t>
  </si>
  <si>
    <t>TAGTCAGCAGACTCTCTTTCGGCA</t>
  </si>
  <si>
    <t>AAACTGCCGAAAGAGAGTCTGCTG</t>
  </si>
  <si>
    <t>CTCCAGTTGCTCGCGCAGGG</t>
  </si>
  <si>
    <t>TAGTCTCCAGTTGCTCGCGCAGGG</t>
  </si>
  <si>
    <t>AAACCCCTGCGCGAGCAACTGGAG</t>
  </si>
  <si>
    <t>CGCTGCTCTTCGTTCAGCGG</t>
  </si>
  <si>
    <t>TAGTCGCTGCTCTTCGTTCAGCGG</t>
  </si>
  <si>
    <t>AAACCCGCTGAACGAAGAGCAGCG</t>
  </si>
  <si>
    <t>CCTGATCAGGAGTTCCAGTT</t>
  </si>
  <si>
    <t>TAGTCCTGATCAGGAGTTCCAGTT</t>
  </si>
  <si>
    <t>AAACAACTGGAACTCCTGATCAGG</t>
  </si>
  <si>
    <t>PLES_22681</t>
  </si>
  <si>
    <t>CGAGAAAGCGGTGACGGGCA</t>
  </si>
  <si>
    <t>TAGTCGAGAAAGCGGTGACGGGCA</t>
  </si>
  <si>
    <t>AAACTGCCCGTCACCGCTTTCTCG</t>
  </si>
  <si>
    <t>GCCATGGCTGGCGAAGCGTT</t>
  </si>
  <si>
    <t>TAGTGCCATGGCTGGCGAAGCGTT</t>
  </si>
  <si>
    <t>AAACAACGCTTCGCCAGCCATGGC</t>
  </si>
  <si>
    <t>GACTGCCTCGCCATAGGGCT</t>
  </si>
  <si>
    <t>TAGTGACTGCCTCGCCATAGGGCT</t>
  </si>
  <si>
    <t>AAACAGCCCTATGGCGAGGCAGTC</t>
  </si>
  <si>
    <t>CGCACACTGCAGCGCGTGCT</t>
  </si>
  <si>
    <t>TAGTCGCACACTGCAGCGCGTGCT</t>
  </si>
  <si>
    <t>AAACAGCACGCGCTGCAGTGTGCG</t>
  </si>
  <si>
    <t>PLES_22691</t>
  </si>
  <si>
    <t>CGCGGGAGTTGGTCGGAGCT</t>
  </si>
  <si>
    <t>TAGTCGCGGGAGTTGGTCGGAGCT</t>
  </si>
  <si>
    <t>AAACAGCTCCGACCAACTCCCGCG</t>
  </si>
  <si>
    <t>GGAGAGTCCGAAGAGCAGGG</t>
  </si>
  <si>
    <t>TAGTGGAGAGTCCGAAGAGCAGGG</t>
  </si>
  <si>
    <t>AAACCCCTGCTCTTCGGACTCTCC</t>
  </si>
  <si>
    <t>TCCGGGCGCCGAAATCCACC</t>
  </si>
  <si>
    <t>TAGTTCCGGGCGCCGAAATCCACC</t>
  </si>
  <si>
    <t>AAACGGTGGATTTCGGCGCCCGGA</t>
  </si>
  <si>
    <t>TGCGCAGCAGCGCCAGGGAC</t>
  </si>
  <si>
    <t>TAGTTGCGCAGCAGCGCCAGGGAC</t>
  </si>
  <si>
    <t>AAACGTCCCTGGCGCTGCTGCGCA</t>
  </si>
  <si>
    <t>PLES_22701</t>
  </si>
  <si>
    <t>TACTGACGAGATTGATCGAC</t>
  </si>
  <si>
    <t>TAGTTACTGACGAGATTGATCGAC</t>
  </si>
  <si>
    <t>AAACGTCGATCAATCTCGTCAGTA</t>
  </si>
  <si>
    <t>TATCCGCGGCGAGCTGGTCG</t>
  </si>
  <si>
    <t>TAGTTATCCGCGGCGAGCTGGTCG</t>
  </si>
  <si>
    <t>AAACCGACCAGCTCGCCGCGGATA</t>
  </si>
  <si>
    <t>TTTCACTTGCAGCACACCCT</t>
  </si>
  <si>
    <t>TAGTTTTCACTTGCAGCACACCCT</t>
  </si>
  <si>
    <t>AAACAGGGTGTGCTGCAAGTGAAA</t>
  </si>
  <si>
    <t>TCGGCCAACTCCCGCTCGGA</t>
  </si>
  <si>
    <t>TAGTTCGGCCAACTCCCGCTCGGA</t>
  </si>
  <si>
    <t>AAACTCCGAGCGGGAGTTGGCCGA</t>
  </si>
  <si>
    <t>PLES_22711</t>
  </si>
  <si>
    <t>GCCCCAGCGCACCGGGATAT</t>
  </si>
  <si>
    <t>TAGTGCCCCAGCGCACCGGGATAT</t>
  </si>
  <si>
    <t>AAACATATCCCGGTGCGCTGGGGC</t>
  </si>
  <si>
    <t>TTCCAGGTACTGGAAATAAA</t>
  </si>
  <si>
    <t>TAGTTTCCAGGTACTGGAAATAAA</t>
  </si>
  <si>
    <t>AAACTTTATTTCCAGTACCTGGAA</t>
  </si>
  <si>
    <t>GGTTTCGAACCAGGCCACCC</t>
  </si>
  <si>
    <t>TAGTGGTTTCGAACCAGGCCACCC</t>
  </si>
  <si>
    <t>AAACGGGTGGCCTGGTTCGAAACC</t>
  </si>
  <si>
    <t>CGCCTTCCAGGTCGATGCCG</t>
  </si>
  <si>
    <t>TAGTCGCCTTCCAGGTCGATGCCG</t>
  </si>
  <si>
    <t>AAACCGGCATCGACCTGGAAGGCG</t>
  </si>
  <si>
    <t>PLES_22721</t>
  </si>
  <si>
    <t>TTCGATCCAGTTCACGCCGC</t>
  </si>
  <si>
    <t>TAGTTTCGATCCAGTTCACGCCGC</t>
  </si>
  <si>
    <t>AAACGCGGCGTGAACTGGATCGAA</t>
  </si>
  <si>
    <t>GCTGGCGCAAGCCAGGATTC</t>
  </si>
  <si>
    <t>TAGTGCTGGCGCAAGCCAGGATTC</t>
  </si>
  <si>
    <t>AAACGAATCCTGGCTTGCGCCAGC</t>
  </si>
  <si>
    <t>ACAGCGTGGGTGCCAATGCG</t>
  </si>
  <si>
    <t>TAGTACAGCGTGGGTGCCAATGCG</t>
  </si>
  <si>
    <t>AAACCGCATTGGCACCCACGCTGT</t>
  </si>
  <si>
    <t>GTCTTCTTCACTGGCCGCCA</t>
  </si>
  <si>
    <t>TAGTGTCTTCTTCACTGGCCGCCA</t>
  </si>
  <si>
    <t>AAACTGGCGGCCAGTGAAGAAGAC</t>
  </si>
  <si>
    <t>PLES_22731</t>
  </si>
  <si>
    <t>TTGTGCTCGATGGGCTGCAT</t>
  </si>
  <si>
    <t>TAGTTTGTGCTCGATGGGCTGCAT</t>
  </si>
  <si>
    <t>AAACATGCAGCCCATCGAGCACAA</t>
  </si>
  <si>
    <t>CCGGGGTGTCGAGCTTCATG</t>
  </si>
  <si>
    <t>TAGTCCGGGGTGTCGAGCTTCATG</t>
  </si>
  <si>
    <t>AAACCATGAAGCTCGACACCCCGG</t>
  </si>
  <si>
    <t>CTCGCGGCCTTCGCAGCGGA</t>
  </si>
  <si>
    <t>TAGTCTCGCGGCCTTCGCAGCGGA</t>
  </si>
  <si>
    <t>AAACTCCGCTGCGAAGGCCGCGAG</t>
  </si>
  <si>
    <t>GGCGGACAGGTCCCGGCACA</t>
  </si>
  <si>
    <t>TAGTGGCGGACAGGTCCCGGCACA</t>
  </si>
  <si>
    <t>AAACTGTGCCGGGACCTGTCCGCC</t>
  </si>
  <si>
    <t>PLES_22741</t>
  </si>
  <si>
    <t>GTGGCACTGACTTTATGCAT</t>
  </si>
  <si>
    <t>TAGTGTGGCACTGACTTTATGCAT</t>
  </si>
  <si>
    <t>AAACATGCATAAAGTCAGTGCCAC</t>
  </si>
  <si>
    <t>TATCTTCCAAGTAGGCGGCG</t>
  </si>
  <si>
    <t>TAGTTATCTTCCAAGTAGGCGGCG</t>
  </si>
  <si>
    <t>AAACCGCCGCCTACTTGGAAGATA</t>
  </si>
  <si>
    <t>CAGGCCCTGCAGACCGTTGA</t>
  </si>
  <si>
    <t>TAGTCAGGCCCTGCAGACCGTTGA</t>
  </si>
  <si>
    <t>AAACTCAACGGTCTGCAGGGCCTG</t>
  </si>
  <si>
    <t>AAATCGCAAATGACCAGGTC</t>
  </si>
  <si>
    <t>TAGTAAATCGCAAATGACCAGGTC</t>
  </si>
  <si>
    <t>AAACGACCTGGTCATTTGCGATTT</t>
  </si>
  <si>
    <t>PLES_22751</t>
  </si>
  <si>
    <t>TTCGGCAAACTGGATTTTAC</t>
  </si>
  <si>
    <t>TAGTTTCGGCAAACTGGATTTTAC</t>
  </si>
  <si>
    <t>AAACGTAAAATCCAGTTTGCCGAA</t>
  </si>
  <si>
    <t>ACCGACGAATTTCAGAACGA</t>
  </si>
  <si>
    <t>TAGTACCGACGAATTTCAGAACGA</t>
  </si>
  <si>
    <t>AAACTCGTTCTGAAATTCGTCGGT</t>
  </si>
  <si>
    <t>GGGCCGAGCACAGGGTGAGG</t>
  </si>
  <si>
    <t>TAGTGGGCCGAGCACAGGGTGAGG</t>
  </si>
  <si>
    <t>AAACCCTCACCCTGTGCTCGGCCC</t>
  </si>
  <si>
    <t>CTTTTCGATGGTGGAATCCA</t>
  </si>
  <si>
    <t>TAGTCTTTTCGATGGTGGAATCCA</t>
  </si>
  <si>
    <t>AAACTGGATTCCACCATCGAAAAG</t>
  </si>
  <si>
    <t>PLES_22761</t>
  </si>
  <si>
    <t>tal</t>
  </si>
  <si>
    <t>TTGTTCCAGCTTCGAAGTCA</t>
  </si>
  <si>
    <t>TAGTTTGTTCCAGCTTCGAAGTCA</t>
  </si>
  <si>
    <t>AAACTGACTTCGAAGCTGGAACAA</t>
  </si>
  <si>
    <t>GCCGGTGTCGGCGACCACCG</t>
  </si>
  <si>
    <t>TAGTGCCGGTGTCGGCGACCACCG</t>
  </si>
  <si>
    <t>AAACCGGTGGTCGCCGACACCGGC</t>
  </si>
  <si>
    <t>CACCGGCTTCAGGCGGGCAA</t>
  </si>
  <si>
    <t>TAGTCACCGGCTTCAGGCGGGCAA</t>
  </si>
  <si>
    <t>AAACTTGCCCGCCTGAAGCCGGTG</t>
  </si>
  <si>
    <t>CAGCAGCGACGGGTTGGTGG</t>
  </si>
  <si>
    <t>TAGTCAGCAGCGACGGGTTGGTGG</t>
  </si>
  <si>
    <t>AAACCCACCAACCCGTCGCTGCTG</t>
  </si>
  <si>
    <t>PLES_22771</t>
  </si>
  <si>
    <t>TTGGTCGGTTCTGGGCGCAT</t>
  </si>
  <si>
    <t>TAGTTTGGTCGGTTCTGGGCGCAT</t>
  </si>
  <si>
    <t>AAACATGCGCCCAGAACCGACCAA</t>
  </si>
  <si>
    <t>TCGGCGTGAGAGGGCGGCGG</t>
  </si>
  <si>
    <t>TAGTTCGGCGTGAGAGGGCGGCGG</t>
  </si>
  <si>
    <t>AAACCCGCCGCCCTCTCACGCCGA</t>
  </si>
  <si>
    <t>CCAGTCCATCATCGGCGCAA</t>
  </si>
  <si>
    <t>TAGTCCAGTCCATCATCGGCGCAA</t>
  </si>
  <si>
    <t>AAACTTGCGCCGATGATGGACTGG</t>
  </si>
  <si>
    <t>GAAGAAGCGGCAGTGGCGAT</t>
  </si>
  <si>
    <t>TAGTGAAGAAGCGGCAGTGGCGAT</t>
  </si>
  <si>
    <t>AAACATCGCCACTGCCGCTTCTTC</t>
  </si>
  <si>
    <t>PLES_22781</t>
  </si>
  <si>
    <t>GCTTTCGATCGGCTGCAAGG</t>
  </si>
  <si>
    <t>TAGTGCTTTCGATCGGCTGCAAGG</t>
  </si>
  <si>
    <t>AAACCCTTGCAGCCGATCGAAAGC</t>
  </si>
  <si>
    <t>ACGCGACTCTTCGTAATGAC</t>
  </si>
  <si>
    <t>TAGTACGCGACTCTTCGTAATGAC</t>
  </si>
  <si>
    <t>AAACGTCATTACGAAGAGTCGCGT</t>
  </si>
  <si>
    <t>GTCCAGTTCCGTACCCGTGA</t>
  </si>
  <si>
    <t>TAGTGTCCAGTTCCGTACCCGTGA</t>
  </si>
  <si>
    <t>AAACTCACGGGTACGGAACTGGAC</t>
  </si>
  <si>
    <t>CAGCACTACGCCTGAGGTAG</t>
  </si>
  <si>
    <t>TAGTCAGCACTACGCCTGAGGTAG</t>
  </si>
  <si>
    <t>AAACCTACCTCAGGCGTAGTGCTG</t>
  </si>
  <si>
    <t>PLES_22791</t>
  </si>
  <si>
    <t>CGTTGCCAGCAGTCGATAGC</t>
  </si>
  <si>
    <t>TAGTCGTTGCCAGCAGTCGATAGC</t>
  </si>
  <si>
    <t>AAACGCTATCGACTGCTGGCAACG</t>
  </si>
  <si>
    <t>CTCCGAACAAGCACACGGCG</t>
  </si>
  <si>
    <t>TAGTCTCCGAACAAGCACACGGCG</t>
  </si>
  <si>
    <t>AAACCGCCGTGTGCTTGTTCGGAG</t>
  </si>
  <si>
    <t>CATGGCGAAGACGGTGGTGA</t>
  </si>
  <si>
    <t>TAGTCATGGCGAAGACGGTGGTGA</t>
  </si>
  <si>
    <t>AAACTCACCACCGTCTTCGCCATG</t>
  </si>
  <si>
    <t>TGTAGACCGGGAGGAACGGC</t>
  </si>
  <si>
    <t>TAGTTGTAGACCGGGAGGAACGGC</t>
  </si>
  <si>
    <t>AAACGCCGTTCCTCCCGGTCTACA</t>
  </si>
  <si>
    <t>PLES_22801</t>
  </si>
  <si>
    <t>GAAAGGGCAAAACGCGGGCG</t>
  </si>
  <si>
    <t>TAGTGAAAGGGCAAAACGCGGGCG</t>
  </si>
  <si>
    <t>AAACCGCCCGCGTTTTGCCCTTTC</t>
  </si>
  <si>
    <t>AAGGCAAAGCAGCAAGGCGG</t>
  </si>
  <si>
    <t>TAGTAAGGCAAAGCAGCAAGGCGG</t>
  </si>
  <si>
    <t>AAACCCGCCTTGCTGCTTTGCCTT</t>
  </si>
  <si>
    <t>ATCGAGTTCCGACACGCAAC</t>
  </si>
  <si>
    <t>TAGTATCGAGTTCCGACACGCAAC</t>
  </si>
  <si>
    <t>AAACGTTGCGTGTCGGAACTCGAT</t>
  </si>
  <si>
    <t>CGGATCGTCCATGCTGCCAT</t>
  </si>
  <si>
    <t>TAGTCGGATCGTCCATGCTGCCAT</t>
  </si>
  <si>
    <t>AAACATGGCAGCATGGACGATCCG</t>
  </si>
  <si>
    <t>PLES_22811</t>
  </si>
  <si>
    <t>CAGCCAAGTCGCGGCACTGC</t>
  </si>
  <si>
    <t>TAGTCAGCCAAGTCGCGGCACTGC</t>
  </si>
  <si>
    <t>AAACGCAGTGCCGCGACTTGGCTG</t>
  </si>
  <si>
    <t>GCCGGATGCGGCCAGCAGCG</t>
  </si>
  <si>
    <t>TAGTGCCGGATGCGGCCAGCAGCG</t>
  </si>
  <si>
    <t>AAACCGCTGCTGGCCGCATCCGGC</t>
  </si>
  <si>
    <t>CACCCACCAGTCTTCGGCCC</t>
  </si>
  <si>
    <t>TAGTCACCCACCAGTCTTCGGCCC</t>
  </si>
  <si>
    <t>AAACGGGCCGAAGACTGGTGGGTG</t>
  </si>
  <si>
    <t>GGAACACGTCAAGCTCGGCA</t>
  </si>
  <si>
    <t>TAGTGGAACACGTCAAGCTCGGCA</t>
  </si>
  <si>
    <t>AAACTGCCGAGCTTGACGTGTTCC</t>
  </si>
  <si>
    <t>PLES_22821</t>
  </si>
  <si>
    <t>GGCTGAGTCCCAGGCTGATG</t>
  </si>
  <si>
    <t>TAGTGGCTGAGTCCCAGGCTGATG</t>
  </si>
  <si>
    <t>AAACCATCAGCCTGGGACTCAGCC</t>
  </si>
  <si>
    <t>GGAAAGCGCTCGCGACCGCG</t>
  </si>
  <si>
    <t>TAGTGGAAAGCGCTCGCGACCGCG</t>
  </si>
  <si>
    <t>AAACCGCGGTCGCGAGCGCTTTCC</t>
  </si>
  <si>
    <t>GCGATCGCCAGTACGCCACC</t>
  </si>
  <si>
    <t>TAGTGCGATCGCCAGTACGCCACC</t>
  </si>
  <si>
    <t>AAACGGTGGCGTACTGGCGATCGC</t>
  </si>
  <si>
    <t>CATTCATATTGGGATAGCTA</t>
  </si>
  <si>
    <t>TAGTCATTCATATTGGGATAGCTA</t>
  </si>
  <si>
    <t>AAACTAGCTATCCCAATATGAATG</t>
  </si>
  <si>
    <t>PLES_22831</t>
  </si>
  <si>
    <t>TGTGGCCCCCTCCATGGAAC</t>
  </si>
  <si>
    <t>TAGTTGTGGCCCCCTCCATGGAAC</t>
  </si>
  <si>
    <t>AAACGTTCCATGGAGGGGGCCACA</t>
  </si>
  <si>
    <t>CATTCCATCGCTCATCGCTA</t>
  </si>
  <si>
    <t>TAGTCATTCCATCGCTCATCGCTA</t>
  </si>
  <si>
    <t>AAACTAGCGATGAGCGATGGAATG</t>
  </si>
  <si>
    <t>TGATGCGCCCTTTACGAGGT</t>
  </si>
  <si>
    <t>TAGTTGATGCGCCCTTTACGAGGT</t>
  </si>
  <si>
    <t>AAACACCTCGTAAAGGGCGCATCA</t>
  </si>
  <si>
    <t>ATCTGGAAAATCGGCCAGGC</t>
  </si>
  <si>
    <t>TAGTATCTGGAAAATCGGCCAGGC</t>
  </si>
  <si>
    <t>AAACGCCTGGCCGATTTTCCAGAT</t>
  </si>
  <si>
    <t>PLES_22841</t>
  </si>
  <si>
    <t>GGACTGCTGGATCTGCCCAT</t>
  </si>
  <si>
    <t>TAGTGGACTGCTGGATCTGCCCAT</t>
  </si>
  <si>
    <t>AAACATGGGCAGATCCAGCAGTCC</t>
  </si>
  <si>
    <t>GGGCCTGCCCATCCTACGCG</t>
  </si>
  <si>
    <t>TAGTGGGCCTGCCCATCCTACGCG</t>
  </si>
  <si>
    <t>AAACCGCGTAGGATGGGCAGGCCC</t>
  </si>
  <si>
    <t>GCGGAAAATGGGCAGGAAGC</t>
  </si>
  <si>
    <t>TAGTGCGGAAAATGGGCAGGAAGC</t>
  </si>
  <si>
    <t>AAACGCTTCCTGCCCATTTTCCGC</t>
  </si>
  <si>
    <t>AAGGAATTCCTCTCTTTTCC</t>
  </si>
  <si>
    <t>TAGTAAGGAATTCCTCTCTTTTCC</t>
  </si>
  <si>
    <t>AAACGGAAAAGAGAGGAATTCCTT</t>
  </si>
  <si>
    <t>PLES_22851</t>
  </si>
  <si>
    <t>TCAGGGGAAGAGGGGCGACG</t>
  </si>
  <si>
    <t>TAGTTCAGGGGAAGAGGGGCGACG</t>
  </si>
  <si>
    <t>AAACCGTCGCCCCTCTTCCCCTGA</t>
  </si>
  <si>
    <t>ACGACGACAGGTAGATGAGC</t>
  </si>
  <si>
    <t>TAGTACGACGACAGGTAGATGAGC</t>
  </si>
  <si>
    <t>AAACGCTCATCTACCTGTCGTCGT</t>
  </si>
  <si>
    <t>CCAGACCAGCAGCCAGATGC</t>
  </si>
  <si>
    <t>TAGTCCAGACCAGCAGCCAGATGC</t>
  </si>
  <si>
    <t>AAACGCATCTGGCTGCTGGTCTGG</t>
  </si>
  <si>
    <t>GCGCGCGCGGGCTGAAGGCC</t>
  </si>
  <si>
    <t>TAGTGCGCGCGCGGGCTGAAGGCC</t>
  </si>
  <si>
    <t>AAACGGCCTTCAGCCCGCGCGCGC</t>
  </si>
  <si>
    <t>PLES_22861</t>
  </si>
  <si>
    <t>CTGGCGACGCTTTCGTTCAT</t>
  </si>
  <si>
    <t>TAGTCTGGCGACGCTTTCGTTCAT</t>
  </si>
  <si>
    <t>AAACATGAACGAAAGCGTCGCCAG</t>
  </si>
  <si>
    <t>CAGCAGGAACTGGGCGTTCA</t>
  </si>
  <si>
    <t>TAGTCAGCAGGAACTGGGCGTTCA</t>
  </si>
  <si>
    <t>AAACTGAACGCCCAGTTCCTGCTG</t>
  </si>
  <si>
    <t>CAGGCCGAACATCAGTGCAT</t>
  </si>
  <si>
    <t>TAGTCAGGCCGAACATCAGTGCAT</t>
  </si>
  <si>
    <t>AAACATGCACTGATGTTCGGCCTG</t>
  </si>
  <si>
    <t>GCTCAGGTACAACGCCACCG</t>
  </si>
  <si>
    <t>TAGTGCTCAGGTACAACGCCACCG</t>
  </si>
  <si>
    <t>AAACCGGTGGCGTTGTACCTGAGC</t>
  </si>
  <si>
    <t>PLES_22871</t>
  </si>
  <si>
    <t>cpg2</t>
  </si>
  <si>
    <t>GGGCAGGCGGCTGGCGTGCA</t>
  </si>
  <si>
    <t>TAGTGGGCAGGCGGCTGGCGTGCA</t>
  </si>
  <si>
    <t>AAACTGCACGCCAGCCGCCTGCCC</t>
  </si>
  <si>
    <t>AGGGCGAACGGCAAGAGGCG</t>
  </si>
  <si>
    <t>TAGTAGGGCGAACGGCAAGAGGCG</t>
  </si>
  <si>
    <t>AAACCGCCTCTTGCCGTTCGCCCT</t>
  </si>
  <si>
    <t>GGGGCGAAAGCAGGAAGGCG</t>
  </si>
  <si>
    <t>TAGTGGGGCGAAAGCAGGAAGGCG</t>
  </si>
  <si>
    <t>AAACCGCCTTCCTGCTTTCGCCCC</t>
  </si>
  <si>
    <t>GCGTGTCGGCAGCGAAGGCG</t>
  </si>
  <si>
    <t>TAGTGCGTGTCGGCAGCGAAGGCG</t>
  </si>
  <si>
    <t>AAACCGCCTTCGCTGCCGACACGC</t>
  </si>
  <si>
    <t>PLES_22881</t>
  </si>
  <si>
    <t>CAGGGATTCGAATCGTTCGG</t>
  </si>
  <si>
    <t>TAGTCAGGGATTCGAATCGTTCGG</t>
  </si>
  <si>
    <t>AAACCCGAACGATTCGAATCCCTG</t>
  </si>
  <si>
    <t>GGGCCAGTGCGTCGATATCC</t>
  </si>
  <si>
    <t>TAGTGGGCCAGTGCGTCGATATCC</t>
  </si>
  <si>
    <t>AAACGGATATCGACGCACTGGCCC</t>
  </si>
  <si>
    <t>CGACGGCACGTCGAGCCGGC</t>
  </si>
  <si>
    <t>TAGTCGACGGCACGTCGAGCCGGC</t>
  </si>
  <si>
    <t>AAACGCCGGCTCGACGTGCCGTCG</t>
  </si>
  <si>
    <t>GACGCGCATGTGCCGGGGCA</t>
  </si>
  <si>
    <t>TAGTGACGCGCATGTGCCGGGGCA</t>
  </si>
  <si>
    <t>AAACTGCCCCGGCACATGCGCGTC</t>
  </si>
  <si>
    <t>PLES_22891</t>
  </si>
  <si>
    <t>CAGCCTGATTTCGATGGGCA</t>
  </si>
  <si>
    <t>TAGTCAGCCTGATTTCGATGGGCA</t>
  </si>
  <si>
    <t>AAACTGCCCATCGAAATCAGGCTG</t>
  </si>
  <si>
    <t>CTTGGACCTGGCCTTGCGCA</t>
  </si>
  <si>
    <t>TAGTCTTGGACCTGGCCTTGCGCA</t>
  </si>
  <si>
    <t>AAACTGCGCAAGGCCAGGTCCAAG</t>
  </si>
  <si>
    <t>TGATACCGATGGCCTGGGCC</t>
  </si>
  <si>
    <t>TAGTTGATACCGATGGCCTGGGCC</t>
  </si>
  <si>
    <t>AAACGGCCCAGGCCATCGGTATCA</t>
  </si>
  <si>
    <t>GAGCAGCGACAGGTTTTGTT</t>
  </si>
  <si>
    <t>TAGTGAGCAGCGACAGGTTTTGTT</t>
  </si>
  <si>
    <t>AAACAACAAAACCTGTCGCTGCTC</t>
  </si>
  <si>
    <t>PLES_22901</t>
  </si>
  <si>
    <t>GCCAGGCGGTCGCTTGTCAT</t>
  </si>
  <si>
    <t>TAGTGCCAGGCGGTCGCTTGTCAT</t>
  </si>
  <si>
    <t>AAACATGACAAGCGACCGCCTGGC</t>
  </si>
  <si>
    <t>AGCCATCAGGCGGCTGTAGC</t>
  </si>
  <si>
    <t>TAGTAGCCATCAGGCGGCTGTAGC</t>
  </si>
  <si>
    <t>AAACGCTACAGCCGCCTGATGGCT</t>
  </si>
  <si>
    <t>GGCGTTGAGCAGCAGCATGC</t>
  </si>
  <si>
    <t>TAGTGGCGTTGAGCAGCAGCATGC</t>
  </si>
  <si>
    <t>AAACGCATGCTGCTGCTCAACGCC</t>
  </si>
  <si>
    <t>GTCGGGGAAGATCCAGCACG</t>
  </si>
  <si>
    <t>TAGTGTCGGGGAAGATCCAGCACG</t>
  </si>
  <si>
    <t>AAACCGTGCTGGATCTTCCCCGAC</t>
  </si>
  <si>
    <t>PLES_22911</t>
  </si>
  <si>
    <t>CAGAGCAGGGATTTCTTCAT</t>
  </si>
  <si>
    <t>TAGTCAGAGCAGGGATTTCTTCAT</t>
  </si>
  <si>
    <t>AAACATGAAGAAATCCCTGCTCTG</t>
  </si>
  <si>
    <t>GGCTACCGCCAGGGCTAGGG</t>
  </si>
  <si>
    <t>TAGTGGCTACCGCCAGGGCTAGGG</t>
  </si>
  <si>
    <t>AAACCCCTAGCCCTGGCGGTAGCC</t>
  </si>
  <si>
    <t>GGTCTTCGGCGCGGCCTGGG</t>
  </si>
  <si>
    <t>TAGTGGTCTTCGGCGCGGCCTGGG</t>
  </si>
  <si>
    <t>AAACCCCAGGCCGCGCCGAAGACC</t>
  </si>
  <si>
    <t>GTAGAGGACCATGATGTCGA</t>
  </si>
  <si>
    <t>TAGTGTAGAGGACCATGATGTCGA</t>
  </si>
  <si>
    <t>AAACTCGACATCATGGTCCTCTAC</t>
  </si>
  <si>
    <t>PLES_22921</t>
  </si>
  <si>
    <t>GGCTGCGTAGATCCATGTCT</t>
  </si>
  <si>
    <t>TAGTGGCTGCGTAGATCCATGTCT</t>
  </si>
  <si>
    <t>AAACAGACATGGATCTACGCAGCC</t>
  </si>
  <si>
    <t>GCCGATCAGCGCACCGCCGA</t>
  </si>
  <si>
    <t>TAGTGCCGATCAGCGCACCGCCGA</t>
  </si>
  <si>
    <t>AAACTCGGCGGTGCGCTGATCGGC</t>
  </si>
  <si>
    <t>GCGATGCCTCGGGCGGAGCC</t>
  </si>
  <si>
    <t>TAGTGCGATGCCTCGGGCGGAGCC</t>
  </si>
  <si>
    <t>AAACGGCTCCGCCCGAGGCATCGC</t>
  </si>
  <si>
    <t>GCGGGGGACTGGCGGGCCTG</t>
  </si>
  <si>
    <t>TAGTGCGGGGGACTGGCGGGCCTG</t>
  </si>
  <si>
    <t>AAACCAGGCCCGCCAGTCCCCCGC</t>
  </si>
  <si>
    <t>PLES_22931</t>
  </si>
  <si>
    <t>ACGCAGGGCCATTATGGCGG</t>
  </si>
  <si>
    <t>TAGTACGCAGGGCCATTATGGCGG</t>
  </si>
  <si>
    <t>AAACCCGCCATAATGGCCCTGCGT</t>
  </si>
  <si>
    <t>GCTCCGGGTGCGTGTCGCGT</t>
  </si>
  <si>
    <t>TAGTGCTCCGGGTGCGTGTCGCGT</t>
  </si>
  <si>
    <t>AAACACGCGACACGCACCCGGAGC</t>
  </si>
  <si>
    <t>CGCACAACGGCAGCAGCTCC</t>
  </si>
  <si>
    <t>TAGTCGCACAACGGCAGCAGCTCC</t>
  </si>
  <si>
    <t>AAACGGAGCTGCTGCCGTTGTGCG</t>
  </si>
  <si>
    <t>CAGGGTCTCCACCAGCCCCG</t>
  </si>
  <si>
    <t>TAGTCAGGGTCTCCACCAGCCCCG</t>
  </si>
  <si>
    <t>AAACCGGGGCTGGTGGAGACCCTG</t>
  </si>
  <si>
    <t>PLES_22941</t>
  </si>
  <si>
    <t>GATTCTTGCGGCTTTTAGCC</t>
  </si>
  <si>
    <t>TAGTGATTCTTGCGGCTTTTAGCC</t>
  </si>
  <si>
    <t>AAACGGCTAAAAGCCGCAAGAATC</t>
  </si>
  <si>
    <t>TTGGTTCATCCGTGCGCTGG</t>
  </si>
  <si>
    <t>TAGTTTGGTTCATCCGTGCGCTGG</t>
  </si>
  <si>
    <t>AAACCCAGCGCACGGATGAACCAA</t>
  </si>
  <si>
    <t>TTCGGAAGTCCGCATGTTGG</t>
  </si>
  <si>
    <t>TAGTTTCGGAAGTCCGCATGTTGG</t>
  </si>
  <si>
    <t>AAACCCAACATGCGGACTTCCGAA</t>
  </si>
  <si>
    <t>CATGGGGACCTGGAGGACCA</t>
  </si>
  <si>
    <t>TAGTCATGGGGACCTGGAGGACCA</t>
  </si>
  <si>
    <t>AAACTGGTCCTCCAGGTCCCCATG</t>
  </si>
  <si>
    <t>PLES_22951</t>
  </si>
  <si>
    <t>ATGCTTGTTGTTGTTCTCAT</t>
  </si>
  <si>
    <t>TAGTATGCTTGTTGTTGTTCTCAT</t>
  </si>
  <si>
    <t>AAACATGAGAACAACAACAAGCAT</t>
  </si>
  <si>
    <t>CCAGGACGGCAGCGACACGG</t>
  </si>
  <si>
    <t>TAGTCCAGGACGGCAGCGACACGG</t>
  </si>
  <si>
    <t>AAACCCGTGTCGCTGCCGTCCTGG</t>
  </si>
  <si>
    <t>GAACCTCGGCGAAGGTGAGC</t>
  </si>
  <si>
    <t>TAGTGAACCTCGGCGAAGGTGAGC</t>
  </si>
  <si>
    <t>AAACGCTCACCTTCGCCGAGGTTC</t>
  </si>
  <si>
    <t>ATCATCGCTGCCTGGGCGAG</t>
  </si>
  <si>
    <t>TAGTATCATCGCTGCCTGGGCGAG</t>
  </si>
  <si>
    <t>AAACCTCGCCCAGGCAGCGATGAT</t>
  </si>
  <si>
    <t>PLES_22961</t>
  </si>
  <si>
    <t>CTTTCCGGCGGCAGTCTCGG</t>
  </si>
  <si>
    <t>TAGTCTTTCCGGCGGCAGTCTCGG</t>
  </si>
  <si>
    <t>AAACCCGAGACTGCCGCCGGAAAG</t>
  </si>
  <si>
    <t>TCGCGCAGCTCCACCCGTGC</t>
  </si>
  <si>
    <t>TAGTTCGCGCAGCTCCACCCGTGC</t>
  </si>
  <si>
    <t>AAACGCACGGGTGGAGCTGCGCGA</t>
  </si>
  <si>
    <t>TAGGCTTCCTGGGGGAAGAA</t>
  </si>
  <si>
    <t>TAGTTAGGCTTCCTGGGGGAAGAA</t>
  </si>
  <si>
    <t>AAACTTCTTCCCCCAGGAAGCCTA</t>
  </si>
  <si>
    <t>CCAGCGCGGCGGGACCGCAC</t>
  </si>
  <si>
    <t>TAGTCCAGCGCGGCGGGACCGCAC</t>
  </si>
  <si>
    <t>AAACGTGCGGTCCCGCCGCGCTGG</t>
  </si>
  <si>
    <t>PLES_22971</t>
  </si>
  <si>
    <t>GGGCGAAGTCCGCTTGTCGT</t>
  </si>
  <si>
    <t>TAGTGGGCGAAGTCCGCTTGTCGT</t>
  </si>
  <si>
    <t>AAACACGACAAGCGGACTTCGCCC</t>
  </si>
  <si>
    <t>GCCGGTTGCCGGGGGGTGGG</t>
  </si>
  <si>
    <t>TAGTGCCGGTTGCCGGGGGGTGGG</t>
  </si>
  <si>
    <t>AAACCCCACCCCCCGGCAACCGGC</t>
  </si>
  <si>
    <t>TGCCCTCCGCCGCATGCCCC</t>
  </si>
  <si>
    <t>TAGTTGCCCTCCGCCGCATGCCCC</t>
  </si>
  <si>
    <t>AAACGGGGCATGCGGCGGAGGGCA</t>
  </si>
  <si>
    <t>CGCTCCTCGCCGCGCGCACG</t>
  </si>
  <si>
    <t>TAGTCGCTCCTCGCCGCGCGCACG</t>
  </si>
  <si>
    <t>AAACCGTGCGCGCGGCGAGGAGCG</t>
  </si>
  <si>
    <t>PLES_22981</t>
  </si>
  <si>
    <t>GAGGAGGGGTAGGGGGTGTG</t>
  </si>
  <si>
    <t>TAGTGAGGAGGGGTAGGGGGTGTG</t>
  </si>
  <si>
    <t>AAACCACACCCCCTACCCCTCCTC</t>
  </si>
  <si>
    <t>ATTGGCCGACGCGGCGTAAT</t>
  </si>
  <si>
    <t>TAGTATTGGCCGACGCGGCGTAAT</t>
  </si>
  <si>
    <t>AAACATTACGCCGCGTCGGCCAAT</t>
  </si>
  <si>
    <t>AGTTCCGGGCGGGGCGGCGC</t>
  </si>
  <si>
    <t>TAGTAGTTCCGGGCGGGGCGGCGC</t>
  </si>
  <si>
    <t>AAACGCGCCGCCCCGCCCGGAACT</t>
  </si>
  <si>
    <t>GGCACCGATCACGCAGACGT</t>
  </si>
  <si>
    <t>TAGTGGCACCGATCACGCAGACGT</t>
  </si>
  <si>
    <t>AAACACGTCTGCGTGATCGGTGCC</t>
  </si>
  <si>
    <t>PLES_22991</t>
  </si>
  <si>
    <t>GCCGATACGCGAACCGGAAG</t>
  </si>
  <si>
    <t>TAGTGCCGATACGCGAACCGGAAG</t>
  </si>
  <si>
    <t>AAACCTTCCGGTTCGCGTATCGGC</t>
  </si>
  <si>
    <t>GAGTCCGAGCAGGGAAAAAA</t>
  </si>
  <si>
    <t>TAGTGAGTCCGAGCAGGGAAAAAA</t>
  </si>
  <si>
    <t>AAACTTTTTTCCCTGCTCGGACTC</t>
  </si>
  <si>
    <t>TCTTGAAACCGCCGGCGAGC</t>
  </si>
  <si>
    <t>TAGTTCTTGAAACCGCCGGCGAGC</t>
  </si>
  <si>
    <t>AAACGCTCGCCGGCGGTTTCAAGA</t>
  </si>
  <si>
    <t>CAGGAAATGGTACCGCTCGA</t>
  </si>
  <si>
    <t>TAGTCAGGAAATGGTACCGCTCGA</t>
  </si>
  <si>
    <t>AAACTCGAGCGGTACCATTTCCTG</t>
  </si>
  <si>
    <t>PLES_23001</t>
  </si>
  <si>
    <t>TCGTTGAGGGGCAAGGGAAT</t>
  </si>
  <si>
    <t>TAGTTCGTTGAGGGGCAAGGGAAT</t>
  </si>
  <si>
    <t>AAACATTCCCTTGCCCCTCAACGA</t>
  </si>
  <si>
    <t>CACGGTCATGCCTCCGCCAC</t>
  </si>
  <si>
    <t>TAGTCACGGTCATGCCTCCGCCAC</t>
  </si>
  <si>
    <t>AAACGTGGCGGAGGCATGACCGTG</t>
  </si>
  <si>
    <t>GCCGCCGCTACCCGCCAGGA</t>
  </si>
  <si>
    <t>TAGTGCCGCCGCTACCCGCCAGGA</t>
  </si>
  <si>
    <t>AAACTCCTGGCGGGTAGCGGCGGC</t>
  </si>
  <si>
    <t>CTCCGGCGAGAGCAACGTGA</t>
  </si>
  <si>
    <t>TAGTCTCCGGCGAGAGCAACGTGA</t>
  </si>
  <si>
    <t>AAACTCACGTTGCTCTCGCCGGAG</t>
  </si>
  <si>
    <t>PLES_23011</t>
  </si>
  <si>
    <t>TCTTGCGACAACGGCCCTCC</t>
  </si>
  <si>
    <t>TAGTTCTTGCGACAACGGCCCTCC</t>
  </si>
  <si>
    <t>AAACGGAGGGCCGTTGTCGCAAGA</t>
  </si>
  <si>
    <t>TGAACAGAAGATCCGGACAT</t>
  </si>
  <si>
    <t>TAGTTGAACAGAAGATCCGGACAT</t>
  </si>
  <si>
    <t>AAACATGTCCGGATCTTCTGTTCA</t>
  </si>
  <si>
    <t>TAGAAGTCCAGCCGCTCCTT</t>
  </si>
  <si>
    <t>TAGTTAGAAGTCCAGCCGCTCCTT</t>
  </si>
  <si>
    <t>AAACAAGGAGCGGCTGGACTTCTA</t>
  </si>
  <si>
    <t>TCTCGTAGTGGATTTCCCGC</t>
  </si>
  <si>
    <t>TAGTTCTCGTAGTGGATTTCCCGC</t>
  </si>
  <si>
    <t>AAACGCGGGAAATCCACTACGAGA</t>
  </si>
  <si>
    <t>PLES_23021</t>
  </si>
  <si>
    <t>GATATGTTGCAGTTTGCTCA</t>
  </si>
  <si>
    <t>TAGTGATATGTTGCAGTTTGCTCA</t>
  </si>
  <si>
    <t>AAACTGAGCAAACTGCAACATATC</t>
  </si>
  <si>
    <t>AAAGAAGAACGAACAGGAAC</t>
  </si>
  <si>
    <t>TAGTAAAGAAGAACGAACAGGAAC</t>
  </si>
  <si>
    <t>AAACGTTCCTGTTCGTTCTTCTTT</t>
  </si>
  <si>
    <t>CGACTCGGTAGCCGAGCGCC</t>
  </si>
  <si>
    <t>TAGTCGACTCGGTAGCCGAGCGCC</t>
  </si>
  <si>
    <t>AAACGGCGCTCGGCTACCGAGTCG</t>
  </si>
  <si>
    <t>TCTCGACATGGCTGCCGTCC</t>
  </si>
  <si>
    <t>TAGTTCTCGACATGGCTGCCGTCC</t>
  </si>
  <si>
    <t>AAACGGACGGCAGCCATGTCGAGA</t>
  </si>
  <si>
    <t>PLES_23031</t>
  </si>
  <si>
    <t>CTGGACCATGTAGAACGCTT</t>
  </si>
  <si>
    <t>TAGTCTGGACCATGTAGAACGCTT</t>
  </si>
  <si>
    <t>AAACAAGCGTTCTACATGGTCCAG</t>
  </si>
  <si>
    <t>AGGGCGACTGTCGAATCGCT</t>
  </si>
  <si>
    <t>TAGTAGGGCGACTGTCGAATCGCT</t>
  </si>
  <si>
    <t>AAACAGCGATTCGACAGTCGCCCT</t>
  </si>
  <si>
    <t>AGTTGCAGCCGGATTCGCTC</t>
  </si>
  <si>
    <t>TAGTAGTTGCAGCCGGATTCGCTC</t>
  </si>
  <si>
    <t>AAACGAGCGAATCCGGCTGCAACT</t>
  </si>
  <si>
    <t>GCCCGTCAACGGCTCAACCC</t>
  </si>
  <si>
    <t>TAGTGCCCGTCAACGGCTCAACCC</t>
  </si>
  <si>
    <t>AAACGGGTTGAGCCGTTGACGGGC</t>
  </si>
  <si>
    <t>PLES_23041</t>
  </si>
  <si>
    <t>TTCGTCGGGAGGGAGGGGGC</t>
  </si>
  <si>
    <t>TAGTTTCGTCGGGAGGGAGGGGGC</t>
  </si>
  <si>
    <t>AAACGCCCCCTCCCTCCCGACGAA</t>
  </si>
  <si>
    <t>GACCAGCGCCATGTCGTCCA</t>
  </si>
  <si>
    <t>TAGTGACCAGCGCCATGTCGTCCA</t>
  </si>
  <si>
    <t>AAACTGGACGACATGGCGCTGGTC</t>
  </si>
  <si>
    <t>GTCCAGGTAGTGTTCGGCGG</t>
  </si>
  <si>
    <t>TAGTGTCCAGGTAGTGTTCGGCGG</t>
  </si>
  <si>
    <t>AAACCCGCCGAACACTACCTGGAC</t>
  </si>
  <si>
    <t>TTCCCGCGCCAGTTCCACCA</t>
  </si>
  <si>
    <t>TAGTTTCCCGCGCCAGTTCCACCA</t>
  </si>
  <si>
    <t>AAACTGGTGGAACTGGCGCGGGAA</t>
  </si>
  <si>
    <t>PLES_23051</t>
  </si>
  <si>
    <t>TTTTCGGTCGCGTTTCGGCA</t>
  </si>
  <si>
    <t>TAGTTTTTCGGTCGCGTTTCGGCA</t>
  </si>
  <si>
    <t>AAACTGCCGAAACGCGACCGAAAA</t>
  </si>
  <si>
    <t>CCGGCTGGCTGGCCTCGGTC</t>
  </si>
  <si>
    <t>TAGTCCGGCTGGCTGGCCTCGGTC</t>
  </si>
  <si>
    <t>AAACGACCGAGGCCAGCCAGCCGG</t>
  </si>
  <si>
    <t>TCAGTTCGACGATGGTGTAG</t>
  </si>
  <si>
    <t>TAGTTCAGTTCGACGATGGTGTAG</t>
  </si>
  <si>
    <t>AAACCTACACCATCGTCGAACTGA</t>
  </si>
  <si>
    <t>GAGCGATGTTCGAAACGCAG</t>
  </si>
  <si>
    <t>TAGTGAGCGATGTTCGAAACGCAG</t>
  </si>
  <si>
    <t>AAACCTGCGTTTCGAACATCGCTC</t>
  </si>
  <si>
    <t>PLES_23061</t>
  </si>
  <si>
    <t>TGTCGGCGAATGCGTCTACC</t>
  </si>
  <si>
    <t>TAGTTGTCGGCGAATGCGTCTACC</t>
  </si>
  <si>
    <t>AAACGGTAGACGCATTCGCCGACA</t>
  </si>
  <si>
    <t>GCCGCCGGATTGCCCTGGAA</t>
  </si>
  <si>
    <t>TAGTGCCGCCGGATTGCCCTGGAA</t>
  </si>
  <si>
    <t>AAACTTCCAGGGCAATCCGGCGGC</t>
  </si>
  <si>
    <t>TCGTCCAGCCAGGCATCGAG</t>
  </si>
  <si>
    <t>TAGTTCGTCCAGCCAGGCATCGAG</t>
  </si>
  <si>
    <t>AAACCTCGATGCCTGGCTGGACGA</t>
  </si>
  <si>
    <t>TCTCTTCCGCGATGGCCTGC</t>
  </si>
  <si>
    <t>TAGTTCTCTTCCGCGATGGCCTGC</t>
  </si>
  <si>
    <t>AAACGCAGGCCATCGCGGAAGAGA</t>
  </si>
  <si>
    <t>PLES_23071</t>
  </si>
  <si>
    <t>CCCACGCCTACCTGCGGTGC</t>
  </si>
  <si>
    <t>TAGTCCCACGCCTACCTGCGGTGC</t>
  </si>
  <si>
    <t>AAACGCACCGCAGGTAGGCGTGGG</t>
  </si>
  <si>
    <t>CCTTGCCGTCCCGCAAGATC</t>
  </si>
  <si>
    <t>TAGTCCTTGCCGTCCCGCAAGATC</t>
  </si>
  <si>
    <t>AAACGATCTTGCGGGACGGCAAGG</t>
  </si>
  <si>
    <t>CAGCGCCATGACTGCCCTTG</t>
  </si>
  <si>
    <t>TAGTCAGCGCCATGACTGCCCTTG</t>
  </si>
  <si>
    <t>AAACCAAGGGCAGTCATGGCGCTG</t>
  </si>
  <si>
    <t>CCGAACTCGAGATGGCCGCC</t>
  </si>
  <si>
    <t>TAGTCCGAACTCGAGATGGCCGCC</t>
  </si>
  <si>
    <t>AAACGGCGGCCATCTCGAGTTCGG</t>
  </si>
  <si>
    <t>PLES_23081</t>
  </si>
  <si>
    <t>GGCGGAAACCGGGGAAGAGG</t>
  </si>
  <si>
    <t>TAGTGGCGGAAACCGGGGAAGAGG</t>
  </si>
  <si>
    <t>AAACCCTCTTCCCCGGTTTCCGCC</t>
  </si>
  <si>
    <t>GCTCAGGGTCAGCCAAGGCG</t>
  </si>
  <si>
    <t>TAGTGCTCAGGGTCAGCCAAGGCG</t>
  </si>
  <si>
    <t>AAACCGCCTTGGCTGACCCTGAGC</t>
  </si>
  <si>
    <t>GCAGGAAGCCGCCGGCCATC</t>
  </si>
  <si>
    <t>TAGTGCAGGAAGCCGCCGGCCATC</t>
  </si>
  <si>
    <t>AAACGATGGCCGGCGGCTTCCTGC</t>
  </si>
  <si>
    <t>GTCGAGCCGCAGGAGCAGCG</t>
  </si>
  <si>
    <t>TAGTGTCGAGCCGCAGGAGCAGCG</t>
  </si>
  <si>
    <t>AAACCGCTGCTCCTGCGGCTCGAC</t>
  </si>
  <si>
    <t>PLES_23091</t>
  </si>
  <si>
    <t>TGTTCTATGCGCAGGTGTCG</t>
  </si>
  <si>
    <t>TAGTTGTTCTATGCGCAGGTGTCG</t>
  </si>
  <si>
    <t>AAACCGACACCTGCGCATAGAACA</t>
  </si>
  <si>
    <t>GATTGTCGAGCAGGACTTGC</t>
  </si>
  <si>
    <t>TAGTGATTGTCGAGCAGGACTTGC</t>
  </si>
  <si>
    <t>AAACGCAAGTCCTGCTCGACAATC</t>
  </si>
  <si>
    <t>CGTGGTGAGGAAGTTCGCCG</t>
  </si>
  <si>
    <t>TAGTCGTGGTGAGGAAGTTCGCCG</t>
  </si>
  <si>
    <t>AAACCGGCGAACTTCCTCACCACG</t>
  </si>
  <si>
    <t>CTCAAGGTCTTCCAGCAGGT</t>
  </si>
  <si>
    <t>TAGTCTCAAGGTCTTCCAGCAGGT</t>
  </si>
  <si>
    <t>AAACACCTGCTGGAAGACCTTGAG</t>
  </si>
  <si>
    <t>PLES_23101</t>
  </si>
  <si>
    <t>CGGGTGGCCTGTTTCTGTTC</t>
  </si>
  <si>
    <t>TAGTCGGGTGGCCTGTTTCTGTTC</t>
  </si>
  <si>
    <t>AAACGAACAGAAACAGGCCACCCG</t>
  </si>
  <si>
    <t>AGCGGCCTTGCTCAACAGCA</t>
  </si>
  <si>
    <t>TAGTAGCGGCCTTGCTCAACAGCA</t>
  </si>
  <si>
    <t>AAACTGCTGTTGAGCAAGGCCGCT</t>
  </si>
  <si>
    <t>AAGCCCTGGCGCTTCACCAG</t>
  </si>
  <si>
    <t>TAGTAAGCCCTGGCGCTTCACCAG</t>
  </si>
  <si>
    <t>AAACCTGGTGAAGCGCCAGGGCTT</t>
  </si>
  <si>
    <t>CTTCATCAAGGTGTCCAGGC</t>
  </si>
  <si>
    <t>TAGTCTTCATCAAGGTGTCCAGGC</t>
  </si>
  <si>
    <t>AAACGCCTGGACACCTTGATGAAG</t>
  </si>
  <si>
    <t>PLES_23111</t>
  </si>
  <si>
    <t>GGAATCGGGGTGAGAATGCC</t>
  </si>
  <si>
    <t>TAGTGGAATCGGGGTGAGAATGCC</t>
  </si>
  <si>
    <t>AAACGGCATTCTCACCCCGATTCC</t>
  </si>
  <si>
    <t>AACAGGTAGCGCCCCACCAC</t>
  </si>
  <si>
    <t>TAGTAACAGGTAGCGCCCCACCAC</t>
  </si>
  <si>
    <t>AAACGTGGTGGGGCGCTACCTGTT</t>
  </si>
  <si>
    <t>CGCGGCCACCTGCTCGGGTT</t>
  </si>
  <si>
    <t>TAGTCGCGGCCACCTGCTCGGGTT</t>
  </si>
  <si>
    <t>AAACAACCCGAGCAGGTGGCCGCG</t>
  </si>
  <si>
    <t>GGCCGCGGCCAGGCTGGCCA</t>
  </si>
  <si>
    <t>TAGTGGCCGCGGCCAGGCTGGCCA</t>
  </si>
  <si>
    <t>AAACTGGCCAGCCTGGCCGCGGCC</t>
  </si>
  <si>
    <t>PLES_23121</t>
  </si>
  <si>
    <t>GGATCAGGATGATCGCAGGC</t>
  </si>
  <si>
    <t>TAGTGGATCAGGATGATCGCAGGC</t>
  </si>
  <si>
    <t>AAACGCCTGCGATCATCCTGATCC</t>
  </si>
  <si>
    <t>CGGCGCCGCCCCAGAAGCCG</t>
  </si>
  <si>
    <t>TAGTCGGCGCCGCCCCAGAAGCCG</t>
  </si>
  <si>
    <t>AAACCGGCTTCTGGGGCGGCGCCG</t>
  </si>
  <si>
    <t>AATGACCTTGCTCCAGTGGG</t>
  </si>
  <si>
    <t>TAGTAATGACCTTGCTCCAGTGGG</t>
  </si>
  <si>
    <t>AAACCCCACTGGAGCAAGGTCATT</t>
  </si>
  <si>
    <t>CATGCAGGTTGTCGTGGCCG</t>
  </si>
  <si>
    <t>TAGTCATGCAGGTTGTCGTGGCCG</t>
  </si>
  <si>
    <t>AAACCGGCCACGACAACCTGCATG</t>
  </si>
  <si>
    <t>PLES_23131</t>
  </si>
  <si>
    <t>TGAGGAAGGCGACCATCGCC</t>
  </si>
  <si>
    <t>TAGTTGAGGAAGGCGACCATCGCC</t>
  </si>
  <si>
    <t>AAACGGCGATGGTCGCCTTCCTCA</t>
  </si>
  <si>
    <t>AGCTGAGGAGAAACGGAAAC</t>
  </si>
  <si>
    <t>TAGTAGCTGAGGAGAAACGGAAAC</t>
  </si>
  <si>
    <t>AAACGTTTCCGTTTCTCCTCAGCT</t>
  </si>
  <si>
    <t>GCGGCAGGATCGACATCGAG</t>
  </si>
  <si>
    <t>TAGTGCGGCAGGATCGACATCGAG</t>
  </si>
  <si>
    <t>AAACCTCGATGTCGATCCTGCCGC</t>
  </si>
  <si>
    <t>CAACCAGCCCGACCATCAGC</t>
  </si>
  <si>
    <t>TAGTCAACCAGCCCGACCATCAGC</t>
  </si>
  <si>
    <t>AAACGCTGATGGTCGGGCTGGTTG</t>
  </si>
  <si>
    <t>PLES_23141</t>
  </si>
  <si>
    <t>CCCAGGACCAGGGCAATGCG</t>
  </si>
  <si>
    <t>TAGTCCCAGGACCAGGGCAATGCG</t>
  </si>
  <si>
    <t>AAACCGCATTGCCCTGGTCCTGGG</t>
  </si>
  <si>
    <t>CGGCGTGACAGGCTGTGCGC</t>
  </si>
  <si>
    <t>TAGTCGGCGTGACAGGCTGTGCGC</t>
  </si>
  <si>
    <t>AAACGCGCACAGCCTGTCACGCCG</t>
  </si>
  <si>
    <t>GATTCCTCGACTATCGAGTC</t>
  </si>
  <si>
    <t>TAGTGATTCCTCGACTATCGAGTC</t>
  </si>
  <si>
    <t>AAACGACTCGATAGTCGAGGAATC</t>
  </si>
  <si>
    <t>CTCTTCCAGCTGGCGTTCGC</t>
  </si>
  <si>
    <t>TAGTCTCTTCCAGCTGGCGTTCGC</t>
  </si>
  <si>
    <t>AAACGCGAACGCCAGCTGGAAGAG</t>
  </si>
  <si>
    <t>PLES_23151</t>
  </si>
  <si>
    <t>GATGAACTTGCACAAGCGCG</t>
  </si>
  <si>
    <t>TAGTGATGAACTTGCACAAGCGCG</t>
  </si>
  <si>
    <t>AAACCGCGCTTGTGCAAGTTCATC</t>
  </si>
  <si>
    <t>CGCCACGAGCAGGAAGCTGG</t>
  </si>
  <si>
    <t>TAGTCGCCACGAGCAGGAAGCTGG</t>
  </si>
  <si>
    <t>AAACCCAGCTTCCTGCTCGTGGCG</t>
  </si>
  <si>
    <t>CGTCCACCACAGGCAAAGGC</t>
  </si>
  <si>
    <t>TAGTCGTCCACCACAGGCAAAGGC</t>
  </si>
  <si>
    <t>AAACGCCTTTGCCTGTGGTGGACG</t>
  </si>
  <si>
    <t>GCGCCGCGTATTCGTAGGCC</t>
  </si>
  <si>
    <t>TAGTGCGCCGCGTATTCGTAGGCC</t>
  </si>
  <si>
    <t>AAACGGCCTACGAATACGCGGCGC</t>
  </si>
  <si>
    <t>PLES_23161</t>
  </si>
  <si>
    <t>TACGGTGATGAAATCTGACA</t>
  </si>
  <si>
    <t>TAGTTACGGTGATGAAATCTGACA</t>
  </si>
  <si>
    <t>AAACTGTCAGATTTCATCACCGTA</t>
  </si>
  <si>
    <t>GTCCAGCACGGGTACGGGAC</t>
  </si>
  <si>
    <t>TAGTGTCCAGCACGGGTACGGGAC</t>
  </si>
  <si>
    <t>AAACGTCCCGTACCCGTGCTGGAC</t>
  </si>
  <si>
    <t>GTCGATCCGCTTCCACTTGG</t>
  </si>
  <si>
    <t>TAGTGTCGATCCGCTTCCACTTGG</t>
  </si>
  <si>
    <t>AAACCCAAGTGGAAGCGGATCGAC</t>
  </si>
  <si>
    <t>GCGTTGAGGTTGACGGTATG</t>
  </si>
  <si>
    <t>TAGTGCGTTGAGGTTGACGGTATG</t>
  </si>
  <si>
    <t>AAACCATACCGTCAACCTCAACGC</t>
  </si>
  <si>
    <t>PLES_23171</t>
  </si>
  <si>
    <t>GCGAGAGCGAATGCTATCAC</t>
  </si>
  <si>
    <t>TAGTGCGAGAGCGAATGCTATCAC</t>
  </si>
  <si>
    <t>AAACGTGATAGCATTCGCTCTCGC</t>
  </si>
  <si>
    <t>TTGTCGATATCGATAAGCAA</t>
  </si>
  <si>
    <t>TAGTTTGTCGATATCGATAAGCAA</t>
  </si>
  <si>
    <t>AAACTTGCTTATCGATATCGACAA</t>
  </si>
  <si>
    <t>AGCAGAAGGTGTTTCCGGAA</t>
  </si>
  <si>
    <t>TAGTAGCAGAAGGTGTTTCCGGAA</t>
  </si>
  <si>
    <t>AAACTTCCGGAAACACCTTCTGCT</t>
  </si>
  <si>
    <t>GCAGGGCAAGACCGAGGAGG</t>
  </si>
  <si>
    <t>TAGTGCAGGGCAAGACCGAGGAGG</t>
  </si>
  <si>
    <t>AAACCCTCCTCGGTCTTGCCCTGC</t>
  </si>
  <si>
    <t>PLES_23181</t>
  </si>
  <si>
    <t>TCGCGATGCCCAGTGCCAGC</t>
  </si>
  <si>
    <t>TAGTTCGCGATGCCCAGTGCCAGC</t>
  </si>
  <si>
    <t>AAACGCTGGCACTGGGCATCGCGA</t>
  </si>
  <si>
    <t>CTTGGTCATTGGCCATCGCC</t>
  </si>
  <si>
    <t>TAGTCTTGGTCATTGGCCATCGCC</t>
  </si>
  <si>
    <t>AAACGGCGATGGCCAATGACCAAG</t>
  </si>
  <si>
    <t>TGCGGAAGAACAGATCGAGG</t>
  </si>
  <si>
    <t>TAGTTGCGGAAGAACAGATCGAGG</t>
  </si>
  <si>
    <t>AAACCCTCGATCTGTTCTTCCGCA</t>
  </si>
  <si>
    <t>GTTTGTAGTCACGGCTGATG</t>
  </si>
  <si>
    <t>TAGTGTTTGTAGTCACGGCTGATG</t>
  </si>
  <si>
    <t>AAACCATCAGCCGTGACTACAAAC</t>
  </si>
  <si>
    <t>PLES_23191</t>
  </si>
  <si>
    <t>ACAGGCGGACAGGGCCAGGG</t>
  </si>
  <si>
    <t>TAGTACAGGCGGACAGGGCCAGGG</t>
  </si>
  <si>
    <t>AAACCCCTGGCCCTGTCCGCCTGT</t>
  </si>
  <si>
    <t>GCCGGGGCGTTCGAAGCGGG</t>
  </si>
  <si>
    <t>TAGTGCCGGGGCGTTCGAAGCGGG</t>
  </si>
  <si>
    <t>AAACCCCGCTTCGAACGCCCCGGC</t>
  </si>
  <si>
    <t>GGGAGCCTTGCTGGTGCTGG</t>
  </si>
  <si>
    <t>TAGTGGGAGCCTTGCTGGTGCTGG</t>
  </si>
  <si>
    <t>AAACCCAGCACCAGCAAGGCTCCC</t>
  </si>
  <si>
    <t>ACGCACATCGCGTAATCGTA</t>
  </si>
  <si>
    <t>TAGTACGCACATCGCGTAATCGTA</t>
  </si>
  <si>
    <t>AAACTACGATTACGCGATGTGCGT</t>
  </si>
  <si>
    <t>PLES_23201</t>
  </si>
  <si>
    <t>GGTATCGCTGGAAAAGTTCA</t>
  </si>
  <si>
    <t>TAGTGGTATCGCTGGAAAAGTTCA</t>
  </si>
  <si>
    <t>AAACTGAACTTTTCCAGCGATACC</t>
  </si>
  <si>
    <t>GACGGCGAGGAACAGCTCGA</t>
  </si>
  <si>
    <t>TAGTGACGGCGAGGAACAGCTCGA</t>
  </si>
  <si>
    <t>AAACTCGAGCTGTTCCTCGCCGTC</t>
  </si>
  <si>
    <t>CGGAAAAGGAGCCGCGGTCG</t>
  </si>
  <si>
    <t>TAGTCGGAAAAGGAGCCGCGGTCG</t>
  </si>
  <si>
    <t>AAACCGACCGCGGCTCCTTTTCCG</t>
  </si>
  <si>
    <t>ACCCAAGGCACGGGCGGCGC</t>
  </si>
  <si>
    <t>TAGTACCCAAGGCACGGGCGGCGC</t>
  </si>
  <si>
    <t>AAACGCGCCGCCCGTGCCTTGGGT</t>
  </si>
  <si>
    <t>PLES_23211</t>
  </si>
  <si>
    <t>CATCCCGATCAATTCGTAGG</t>
  </si>
  <si>
    <t>TAGTCATCCCGATCAATTCGTAGG</t>
  </si>
  <si>
    <t>AAACCCTACGAATTGATCGGGATG</t>
  </si>
  <si>
    <t>GGCGAGCAGGGCCAGCCCCA</t>
  </si>
  <si>
    <t>TAGTGGCGAGCAGGGCCAGCCCCA</t>
  </si>
  <si>
    <t>AAACTGGGGCTGGCCCTGCTCGCC</t>
  </si>
  <si>
    <t>GGTGGTAGTGGGCGTGGAAC</t>
  </si>
  <si>
    <t>TAGTGGTGGTAGTGGGCGTGGAAC</t>
  </si>
  <si>
    <t>AAACGTTCCACGCCCACTACCACC</t>
  </si>
  <si>
    <t>GATCACCACCGCCAGGGGGC</t>
  </si>
  <si>
    <t>TAGTGATCACCACCGCCAGGGGGC</t>
  </si>
  <si>
    <t>AAACGCCCCCTGGCGGTGGTGATC</t>
  </si>
  <si>
    <t>PLES_23221</t>
  </si>
  <si>
    <t>CGAACAACCCGCCAGCAAGA</t>
  </si>
  <si>
    <t>TAGTCGAACAACCCGCCAGCAAGA</t>
  </si>
  <si>
    <t>AAACTCTTGCTGGCGGGTTGTTCG</t>
  </si>
  <si>
    <t>TGGTCCGTCTCGTCGAGCGA</t>
  </si>
  <si>
    <t>TAGTTGGTCCGTCTCGTCGAGCGA</t>
  </si>
  <si>
    <t>AAACTCGCTCGACGAGACGGACCA</t>
  </si>
  <si>
    <t>ACAAACGCTCCTTCGGTACC</t>
  </si>
  <si>
    <t>TAGTACAAACGCTCCTTCGGTACC</t>
  </si>
  <si>
    <t>AAACGGTACCGAAGGAGCGTTTGT</t>
  </si>
  <si>
    <t>CGTCGCCGTCGTCACGGAAC</t>
  </si>
  <si>
    <t>TAGTCGTCGCCGTCGTCACGGAAC</t>
  </si>
  <si>
    <t>AAACGTTCCGTGACGACGGCGACG</t>
  </si>
  <si>
    <t>PLES_23231</t>
  </si>
  <si>
    <t>eco</t>
  </si>
  <si>
    <t>GGAAAGAGCGGCAACGCCGG</t>
  </si>
  <si>
    <t>TAGTGGAAAGAGCGGCAACGCCGG</t>
  </si>
  <si>
    <t>AAACCCGGCGTTGCCGCTCTTTCC</t>
  </si>
  <si>
    <t>TTTGGCGGCCATGGCGGTGC</t>
  </si>
  <si>
    <t>TAGTTTTGGCGGCCATGGCGGTGC</t>
  </si>
  <si>
    <t>AAACGCACCGCCATGGCCGCCAAA</t>
  </si>
  <si>
    <t>CCGGCATCTGCCTTCGGGTA</t>
  </si>
  <si>
    <t>TAGTCCGGCATCTGCCTTCGGGTA</t>
  </si>
  <si>
    <t>AAACTACCCGAAGGCAGATGCCGG</t>
  </si>
  <si>
    <t>GTTTCGGCAGGTGGATGACC</t>
  </si>
  <si>
    <t>TAGTGTTTCGGCAGGTGGATGACC</t>
  </si>
  <si>
    <t>AAACGGTCATCCACCTGCCGAAAC</t>
  </si>
  <si>
    <t>PLES_23241</t>
  </si>
  <si>
    <t>GTTGGAAAAGGTGTGCGGGC</t>
  </si>
  <si>
    <t>TAGTGTTGGAAAAGGTGTGCGGGC</t>
  </si>
  <si>
    <t>AAACGCCCGCACACCTTTTCCAAC</t>
  </si>
  <si>
    <t>GCCCAGCGGGGAGCCCCAAC</t>
  </si>
  <si>
    <t>TAGTGCCCAGCGGGGAGCCCCAAC</t>
  </si>
  <si>
    <t>AAACGTTGGGGCTCCCCGCTGGGC</t>
  </si>
  <si>
    <t>GAGGTGGTGCCGGGCGAGAA</t>
  </si>
  <si>
    <t>TAGTGAGGTGGTGCCGGGCGAGAA</t>
  </si>
  <si>
    <t>AAACTTCTCGCCCGGCACCACCTC</t>
  </si>
  <si>
    <t>GGGTTCCAGAATGGCGCATC</t>
  </si>
  <si>
    <t>TAGTGGGTTCCAGAATGGCGCATC</t>
  </si>
  <si>
    <t>AAACGATGCGCCATTCTGGAACCC</t>
  </si>
  <si>
    <t>PLES_23251</t>
  </si>
  <si>
    <t>GCGACTTCGATTCTGGACAT</t>
  </si>
  <si>
    <t>TAGTGCGACTTCGATTCTGGACAT</t>
  </si>
  <si>
    <t>AAACATGTCCAGAATCGAAGTCGC</t>
  </si>
  <si>
    <t>AACGGACGTCCCCACCAGCA</t>
  </si>
  <si>
    <t>TAGTAACGGACGTCCCCACCAGCA</t>
  </si>
  <si>
    <t>AAACTGCTGGTGGGGACGTCCGTT</t>
  </si>
  <si>
    <t>CCCTTGCTGCGCAGCGATTC</t>
  </si>
  <si>
    <t>TAGTCCCTTGCTGCGCAGCGATTC</t>
  </si>
  <si>
    <t>AAACGAATCGCTGCGCAGCAAGGG</t>
  </si>
  <si>
    <t>GTCCACCATCAGGATCCAAC</t>
  </si>
  <si>
    <t>TAGTGTCCACCATCAGGATCCAAC</t>
  </si>
  <si>
    <t>AAACGTTGGATCCTGATGGTGGAC</t>
  </si>
  <si>
    <t>PLES_23261</t>
  </si>
  <si>
    <t>CTGCTTGGCGCGAGCGGAGC</t>
  </si>
  <si>
    <t>TAGTCTGCTTGGCGCGAGCGGAGC</t>
  </si>
  <si>
    <t>AAACGCTCCGCTCGCGCCAAGCAG</t>
  </si>
  <si>
    <t>CCTGCAGTTCGGCCATGGCC</t>
  </si>
  <si>
    <t>TAGTCCTGCAGTTCGGCCATGGCC</t>
  </si>
  <si>
    <t>AAACGGCCATGGCCGAACTGCAGG</t>
  </si>
  <si>
    <t>GCTCATCAACTGGTCCACCT</t>
  </si>
  <si>
    <t>TAGTGCTCATCAACTGGTCCACCT</t>
  </si>
  <si>
    <t>AAACAGGTGGACCAGTTGATGAGC</t>
  </si>
  <si>
    <t>CTCCTTGCCGGCCAGGCTGC</t>
  </si>
  <si>
    <t>TAGTCTCCTTGCCGGCCAGGCTGC</t>
  </si>
  <si>
    <t>AAACGCAGCCTGGCCGGCAAGGAG</t>
  </si>
  <si>
    <t>PLES_23271</t>
  </si>
  <si>
    <t>CAGATGGCCGGGAATGAACA</t>
  </si>
  <si>
    <t>TAGTCAGATGGCCGGGAATGAACA</t>
  </si>
  <si>
    <t>AAACTGTTCATTCCCGGCCATCTG</t>
  </si>
  <si>
    <t>TGCCTGGCGGTCGACTTCGC</t>
  </si>
  <si>
    <t>TAGTTGCCTGGCGGTCGACTTCGC</t>
  </si>
  <si>
    <t>AAACGCGAAGTCGACCGCCAGGCA</t>
  </si>
  <si>
    <t>CCAGGACCCGGTAGCGCAGG</t>
  </si>
  <si>
    <t>TAGTCCAGGACCCGGTAGCGCAGG</t>
  </si>
  <si>
    <t>AAACCCTGCGCTACCGGGTCCTGG</t>
  </si>
  <si>
    <t>TACGGCCACCGGGCGGGCCT</t>
  </si>
  <si>
    <t>TAGTTACGGCCACCGGGCGGGCCT</t>
  </si>
  <si>
    <t>AAACAGGCCCGCCCGGTGGCCGTA</t>
  </si>
  <si>
    <t>PLES_23281</t>
  </si>
  <si>
    <t>GAGGAACAGCCCGGCGTACG</t>
  </si>
  <si>
    <t>TAGTGAGGAACAGCCCGGCGTACG</t>
  </si>
  <si>
    <t>AAACCGTACGCCGGGCTGTTCCTC</t>
  </si>
  <si>
    <t>TTTCCGACTGCAACGGCAGC</t>
  </si>
  <si>
    <t>TAGTTTTCCGACTGCAACGGCAGC</t>
  </si>
  <si>
    <t>AAACGCTGCCGTTGCAGTCGGAAA</t>
  </si>
  <si>
    <t>GCCGCCGCGCAGCAGCAAGG</t>
  </si>
  <si>
    <t>TAGTGCCGCCGCGCAGCAGCAAGG</t>
  </si>
  <si>
    <t>AAACCCTTGCTGCTGCGCGGCGGC</t>
  </si>
  <si>
    <t>CCAGCAGCCACGCGACCGAC</t>
  </si>
  <si>
    <t>TAGTCCAGCAGCCACGCGACCGAC</t>
  </si>
  <si>
    <t>AAACGTCGGTCGCGTGGCTGCTGG</t>
  </si>
  <si>
    <t>PLES_23291</t>
  </si>
  <si>
    <t>CTATTTCCCGATAAGCCGTA</t>
  </si>
  <si>
    <t>TAGTCTATTTCCCGATAAGCCGTA</t>
  </si>
  <si>
    <t>AAACTACGGCTTATCGGGAAATAG</t>
  </si>
  <si>
    <t>TGCGCTTGACCAGGCCGAAC</t>
  </si>
  <si>
    <t>TAGTTGCGCTTGACCAGGCCGAAC</t>
  </si>
  <si>
    <t>AAACGTTCGGCCTGGTCAAGCGCA</t>
  </si>
  <si>
    <t>AGGTCGGCATGTCGTCCTCA</t>
  </si>
  <si>
    <t>TAGTAGGTCGGCATGTCGTCCTCA</t>
  </si>
  <si>
    <t>AAACTGAGGACGACATGCCGACCT</t>
  </si>
  <si>
    <t>GTAGGCGAGGGCCGAGGCGT</t>
  </si>
  <si>
    <t>TAGTGTAGGCGAGGGCCGAGGCGT</t>
  </si>
  <si>
    <t>AAACACGCCTCGGCCCTCGCCTAC</t>
  </si>
  <si>
    <t>PLES_23301</t>
  </si>
  <si>
    <t>TTTCTTCAGGTCGACAGACA</t>
  </si>
  <si>
    <t>TAGTTTTCTTCAGGTCGACAGACA</t>
  </si>
  <si>
    <t>AAACTGTCTGTCGACCTGAAGAAA</t>
  </si>
  <si>
    <t>CTGGAACTCGGGAAAGGCAG</t>
  </si>
  <si>
    <t>TAGTCTGGAACTCGGGAAAGGCAG</t>
  </si>
  <si>
    <t>AAACCTGCCTTTCCCGAGTTCCAG</t>
  </si>
  <si>
    <t>GCCGTCATGGCGGCTCTTGC</t>
  </si>
  <si>
    <t>TAGTGCCGTCATGGCGGCTCTTGC</t>
  </si>
  <si>
    <t>AAACGCAAGAGCCGCCATGACGGC</t>
  </si>
  <si>
    <t>AGCCACGTAGCGGCCGTCGG</t>
  </si>
  <si>
    <t>TAGTAGCCACGTAGCGGCCGTCGG</t>
  </si>
  <si>
    <t>AAACCCGACGGCCGCTACGTGGCT</t>
  </si>
  <si>
    <t>PLES_23311</t>
  </si>
  <si>
    <t>GCGAGGGTGCGGAAGATCAT</t>
  </si>
  <si>
    <t>TAGTGCGAGGGTGCGGAAGATCAT</t>
  </si>
  <si>
    <t>AAACATGATCTTCCGCACCCTCGC</t>
  </si>
  <si>
    <t>GGCGGCGCAGAGCGGCAACA</t>
  </si>
  <si>
    <t>TAGTGGCGGCGCAGAGCGGCAACA</t>
  </si>
  <si>
    <t>AAACTGTTGCCGCTCTGCGCCGCC</t>
  </si>
  <si>
    <t>GCGGCGCTCCCCGGCGTCGG</t>
  </si>
  <si>
    <t>TAGTGCGGCGCTCCCCGGCGTCGG</t>
  </si>
  <si>
    <t>AAACCCGACGCCGGGGAGCGCCGC</t>
  </si>
  <si>
    <t>CCTTGTTCGCGCCGGGCAGG</t>
  </si>
  <si>
    <t>TAGTCCTTGTTCGCGCCGGGCAGG</t>
  </si>
  <si>
    <t>AAACCCTGCCCGGCGCGAACAAGG</t>
  </si>
  <si>
    <t>PLES_23321</t>
  </si>
  <si>
    <t>endA</t>
  </si>
  <si>
    <t>GAAAAGGCCTACAAACAAAC</t>
  </si>
  <si>
    <t>TAGTGAAAAGGCCTACAAACAAAC</t>
  </si>
  <si>
    <t>AAACGTTTGTTTGTAGGCCTTTTC</t>
  </si>
  <si>
    <t>GCGCGGGGCGTTGGCCTGGC</t>
  </si>
  <si>
    <t>TAGTGCGCGGGGCGTTGGCCTGGC</t>
  </si>
  <si>
    <t>AAACGCCAGGCCAACGCCCCGCGC</t>
  </si>
  <si>
    <t>CCAGCCGATTTTCTTCGCTT</t>
  </si>
  <si>
    <t>TAGTCCAGCCGATTTTCTTCGCTT</t>
  </si>
  <si>
    <t>AAACAAGCGAAGAAAATCGGCTGG</t>
  </si>
  <si>
    <t>GTAGAACTCCACGGATTGCC</t>
  </si>
  <si>
    <t>TAGTGTAGAACTCCACGGATTGCC</t>
  </si>
  <si>
    <t>AAACGGCAATCCGTGGAGTTCTAC</t>
  </si>
  <si>
    <t>PLES_23331</t>
  </si>
  <si>
    <t>GACTTTCGCGGTGAGCGCGC</t>
  </si>
  <si>
    <t>TAGTGACTTTCGCGGTGAGCGCGC</t>
  </si>
  <si>
    <t>AAACGCGCGCTCACCGCGAAAGTC</t>
  </si>
  <si>
    <t>CTGGCCGCACCACCTCGTCG</t>
  </si>
  <si>
    <t>TAGTCTGGCCGCACCACCTCGTCG</t>
  </si>
  <si>
    <t>AAACCGACGAGGTGGTGCGGCCAG</t>
  </si>
  <si>
    <t>CGATGTAGCGCTCGCAGAAG</t>
  </si>
  <si>
    <t>TAGTCGATGTAGCGCTCGCAGAAG</t>
  </si>
  <si>
    <t>AAACCTTCTGCGAGCGCTACATCG</t>
  </si>
  <si>
    <t>GCTGCCGGGAATCGCCGCGA</t>
  </si>
  <si>
    <t>TAGTGCTGCCGGGAATCGCCGCGA</t>
  </si>
  <si>
    <t>AAACTCGCGGCGATTCCCGGCAGC</t>
  </si>
  <si>
    <t>PLES_23341</t>
  </si>
  <si>
    <t>GAACTCGCCAAAACGCCTGC</t>
  </si>
  <si>
    <t>TAGTGAACTCGCCAAAACGCCTGC</t>
  </si>
  <si>
    <t>AAACGCAGGCGTTTTGGCGAGTTC</t>
  </si>
  <si>
    <t>GCCACTGTCCTCGCGCAACC</t>
  </si>
  <si>
    <t>TAGTGCCACTGTCCTCGCGCAACC</t>
  </si>
  <si>
    <t>AAACGGTTGCGCGAGGACAGTGGC</t>
  </si>
  <si>
    <t>GATGCTGGTTATCTCGATCT</t>
  </si>
  <si>
    <t>TAGTGATGCTGGTTATCTCGATCT</t>
  </si>
  <si>
    <t>AAACAGATCGAGATAACCAGCATC</t>
  </si>
  <si>
    <t>GCCCGGCAGCACCAGCCATT</t>
  </si>
  <si>
    <t>TAGTGCCCGGCAGCACCAGCCATT</t>
  </si>
  <si>
    <t>AAACAATGGCTGGTGCTGCCGGGC</t>
  </si>
  <si>
    <t>PLES_23351</t>
  </si>
  <si>
    <t>GGCATCGAACAGCATCTTGA</t>
  </si>
  <si>
    <t>TAGTGGCATCGAACAGCATCTTGA</t>
  </si>
  <si>
    <t>AAACTCAAGATGCTGTTCGATGCC</t>
  </si>
  <si>
    <t>TACGGCAAAGGTGGCCTGGA</t>
  </si>
  <si>
    <t>TAGTTACGGCAAAGGTGGCCTGGA</t>
  </si>
  <si>
    <t>AAACTCCAGGCCACCTTTGCCGTA</t>
  </si>
  <si>
    <t>GCCGTCCGGACGCATCTGGG</t>
  </si>
  <si>
    <t>TAGTGCCGTCCGGACGCATCTGGG</t>
  </si>
  <si>
    <t>AAACCCCAGATGCGTCCGGACGGC</t>
  </si>
  <si>
    <t>GCCGTTGCGCAGGGTCAGCA</t>
  </si>
  <si>
    <t>TAGTGCCGTTGCGCAGGGTCAGCA</t>
  </si>
  <si>
    <t>AAACTGCTGACCCTGCGCAACGGC</t>
  </si>
  <si>
    <t>PLES_23361</t>
  </si>
  <si>
    <t>GACGAAGGATTCGGGAGTCA</t>
  </si>
  <si>
    <t>TAGTGACGAAGGATTCGGGAGTCA</t>
  </si>
  <si>
    <t>AAACTGACTCCCGAATCCTTCGTC</t>
  </si>
  <si>
    <t>CCCACAGGGTGACGCCGGCG</t>
  </si>
  <si>
    <t>TAGTCCCACAGGGTGACGCCGGCG</t>
  </si>
  <si>
    <t>AAACCGCCGGCGTCACCCTGTGGG</t>
  </si>
  <si>
    <t>CCGACGCGGCACGCGCAGGA</t>
  </si>
  <si>
    <t>TAGTCCGACGCGGCACGCGCAGGA</t>
  </si>
  <si>
    <t>AAACTCCTGCGCGTGCCGCGTCGG</t>
  </si>
  <si>
    <t>CTTGCCGTGCCTTGCGTTGC</t>
  </si>
  <si>
    <t>TAGTCTTGCCGTGCCTTGCGTTGC</t>
  </si>
  <si>
    <t>AAACGCAACGCAAGGCACGGCAAG</t>
  </si>
  <si>
    <t>PLES_23371</t>
  </si>
  <si>
    <t>TAGAAGATCGGCGTATTCAT</t>
  </si>
  <si>
    <t>TAGTTAGAAGATCGGCGTATTCAT</t>
  </si>
  <si>
    <t>AAACATGAATACGCCGATCTTCTA</t>
  </si>
  <si>
    <t>GGGCATGCAGCGGGTGGTTG</t>
  </si>
  <si>
    <t>TAGTGGGCATGCAGCGGGTGGTTG</t>
  </si>
  <si>
    <t>AAACCAACCACCCGCTGCATGCCC</t>
  </si>
  <si>
    <t>CGCCAGGGTCCGGGCGGACG</t>
  </si>
  <si>
    <t>TAGTCGCCAGGGTCCGGGCGGACG</t>
  </si>
  <si>
    <t>AAACCGTCCGCCCGGACCCTGGCG</t>
  </si>
  <si>
    <t>CCCATACCCCGGCCAGAGCC</t>
  </si>
  <si>
    <t>TAGTCCCATACCCCGGCCAGAGCC</t>
  </si>
  <si>
    <t>AAACGGCTCTGGCCGGGGTATGGG</t>
  </si>
  <si>
    <t>PLES_23381</t>
  </si>
  <si>
    <t>ATACCCATCCACCTCGAACG</t>
  </si>
  <si>
    <t>TAGTATACCCATCCACCTCGAACG</t>
  </si>
  <si>
    <t>AAACCGTTCGAGGTGGATGGGTAT</t>
  </si>
  <si>
    <t>GCACCGGCGTGCCTTCACCC</t>
  </si>
  <si>
    <t>TAGTGCACCGGCGTGCCTTCACCC</t>
  </si>
  <si>
    <t>AAACGGGTGAAGGCACGCCGGTGC</t>
  </si>
  <si>
    <t>GGTAGTCGCACAGCGAACCG</t>
  </si>
  <si>
    <t>TAGTGGTAGTCGCACAGCGAACCG</t>
  </si>
  <si>
    <t>AAACCGGTTCGCTGTGCGACTACC</t>
  </si>
  <si>
    <t>GCAACTGCCATTGCCAGTAG</t>
  </si>
  <si>
    <t>TAGTGCAACTGCCATTGCCAGTAG</t>
  </si>
  <si>
    <t>AAACCTACTGGCAATGGCAGTTGC</t>
  </si>
  <si>
    <t>PLES_23391</t>
  </si>
  <si>
    <t>thrS</t>
  </si>
  <si>
    <t>GGGAAGAGTAATGATGGGCA</t>
  </si>
  <si>
    <t>TAGTGGGAAGAGTAATGATGGGCA</t>
  </si>
  <si>
    <t>AAACTGCCCATCATTACTCTTCCC</t>
  </si>
  <si>
    <t>AAGGAACGTTGACTGCCGTC</t>
  </si>
  <si>
    <t>TAGTAAGGAACGTTGACTGCCGTC</t>
  </si>
  <si>
    <t>AAACGACGGCAGTCAACGTTCCTT</t>
  </si>
  <si>
    <t>CCACCTCGGCCACGGAGACC</t>
  </si>
  <si>
    <t>TAGTCCACCTCGGCCACGGAGACC</t>
  </si>
  <si>
    <t>AAACGGTCTCCGTGGCCGAGGTGG</t>
  </si>
  <si>
    <t>CAGGCCCGCGCCGATGGATT</t>
  </si>
  <si>
    <t>TAGTCAGGCCCGCGCCGATGGATT</t>
  </si>
  <si>
    <t>AAACAATCCATCGGCGCGGGCCTG</t>
  </si>
  <si>
    <t>PLES_23401</t>
  </si>
  <si>
    <t>infC</t>
  </si>
  <si>
    <t>TTCTCGTTGATCGGGGGTTT</t>
  </si>
  <si>
    <t>TAGTTTCTCGTTGATCGGGGGTTT</t>
  </si>
  <si>
    <t>AAACAAACCCCCGATCAACGAGAA</t>
  </si>
  <si>
    <t>TCGAAACAACACCAACCTGC</t>
  </si>
  <si>
    <t>TAGTTCGAAACAACACCAACCTGC</t>
  </si>
  <si>
    <t>AAACGCAGGTTGGTGTTGTTTCGA</t>
  </si>
  <si>
    <t>GCTTCGCCTCTTCGGCTAGG</t>
  </si>
  <si>
    <t>TAGTGCTTCGCCTCTTCGGCTAGG</t>
  </si>
  <si>
    <t>AAACCCTAGCCGAAGAGGCGAAGC</t>
  </si>
  <si>
    <t>CGTCGGCCGAAATCTCAACC</t>
  </si>
  <si>
    <t>TAGTCGTCGGCCGAAATCTCAACC</t>
  </si>
  <si>
    <t>AAACGGTTGAGATTTCGGCCGACG</t>
  </si>
  <si>
    <t>PLES_23411</t>
  </si>
  <si>
    <t>rpmI</t>
  </si>
  <si>
    <t>CCACTTTTGGTCTTCATCTT</t>
  </si>
  <si>
    <t>TAGTCCACTTTTGGTCTTCATCTT</t>
  </si>
  <si>
    <t>AAACAAGATGAAGACCAAAAGTGG</t>
  </si>
  <si>
    <t>AGCAGTCTTCTTGAAGCGCT</t>
  </si>
  <si>
    <t>TAGTAGCAGTCTTCTTGAAGCGCT</t>
  </si>
  <si>
    <t>AAACAGCGCTTCAAGAAGACTGCT</t>
  </si>
  <si>
    <t>TGAAGGCGTGCTTGTGCTTG</t>
  </si>
  <si>
    <t>TAGTTGAAGGCGTGCTTGTGCTTG</t>
  </si>
  <si>
    <t>AAACCAAGCACAAGCACGCCTTCA</t>
  </si>
  <si>
    <t>TGGTCATCTTGGTCAGGATG</t>
  </si>
  <si>
    <t>TAGTTGGTCATCTTGGTCAGGATG</t>
  </si>
  <si>
    <t>AAACCATCCTGACCAAGATGACCA</t>
  </si>
  <si>
    <t>PLES_23421</t>
  </si>
  <si>
    <t>rplT</t>
  </si>
  <si>
    <t>AATTTTCTTGTGACGACGAC</t>
  </si>
  <si>
    <t>TAGTAATTTTCTTGTGACGACGAC</t>
  </si>
  <si>
    <t>AAACGTCGTCGTCACAAGAAAATT</t>
  </si>
  <si>
    <t>GCGTGCACCGTAGTAGCCCT</t>
  </si>
  <si>
    <t>TAGTGCGTGCACCGTAGTAGCCCT</t>
  </si>
  <si>
    <t>AAACAGGGCTACTACGGTGCACGC</t>
  </si>
  <si>
    <t>TCACCGCCTGCTTGGCAACG</t>
  </si>
  <si>
    <t>TAGTTCACCGCCTGCTTGGCAACG</t>
  </si>
  <si>
    <t>AAACCGTTGCCAAGCAGGCGGTGA</t>
  </si>
  <si>
    <t>GACGGTCACGGTAGGCGTAT</t>
  </si>
  <si>
    <t>TAGTGACGGTCACGGTAGGCGTAT</t>
  </si>
  <si>
    <t>AAACATACGCCTACCGTGACCGTC</t>
  </si>
  <si>
    <t>PLES_23431</t>
  </si>
  <si>
    <t>pheS</t>
  </si>
  <si>
    <t>CTTGAGAGACCAGCGCATCC</t>
  </si>
  <si>
    <t>TAGTCTTGAGAGACCAGCGCATCC</t>
  </si>
  <si>
    <t>AAACGGATGCGCTGGTCTCTCAAG</t>
  </si>
  <si>
    <t>CTCCAGGGCATTGACGTCTT</t>
  </si>
  <si>
    <t>TAGTCTCCAGGGCATTGACGTCTT</t>
  </si>
  <si>
    <t>AAACAAGACGTCAATGCCCTGGAG</t>
  </si>
  <si>
    <t>TCTTGCCGAGGTAGTGAACC</t>
  </si>
  <si>
    <t>TAGTTCTTGCCGAGGTAGTGAACC</t>
  </si>
  <si>
    <t>AAACGGTTCACTACCTCGGCAAGA</t>
  </si>
  <si>
    <t>GCCCAGGGTCTTCATCACCT</t>
  </si>
  <si>
    <t>TAGTGCCCAGGGTCTTCATCACCT</t>
  </si>
  <si>
    <t>AAACAGGTGATGAAGACCCTGGGC</t>
  </si>
  <si>
    <t>PLES_23441</t>
  </si>
  <si>
    <t>pheT</t>
  </si>
  <si>
    <t>AGCTCGTCATGGGAAACCTG</t>
  </si>
  <si>
    <t>TAGTAGCTCGTCATGGGAAACCTG</t>
  </si>
  <si>
    <t>AAACCAGGTTTCCCATGACGAGCT</t>
  </si>
  <si>
    <t>CCTCGAGGCCGACCATGGAC</t>
  </si>
  <si>
    <t>TAGTCCTCGAGGCCGACCATGGAC</t>
  </si>
  <si>
    <t>AAACGTCCATGGTCGGCCTCGAGG</t>
  </si>
  <si>
    <t>TGAAGGCGCCGGCGACCGGC</t>
  </si>
  <si>
    <t>TAGTTGAAGGCGCCGGCGACCGGC</t>
  </si>
  <si>
    <t>AAACGCCGGTCGCCGGCGCCTTCA</t>
  </si>
  <si>
    <t>GTCGGCGTCCGGATGCTGTT</t>
  </si>
  <si>
    <t>TAGTGTCGGCGTCCGGATGCTGTT</t>
  </si>
  <si>
    <t>AAACAACAGCATCCGGACGCCGAC</t>
  </si>
  <si>
    <t>PLES_23451</t>
  </si>
  <si>
    <t>himA</t>
  </si>
  <si>
    <t>CCTTGGCTTCCCGTTTGTTC</t>
  </si>
  <si>
    <t>TAGTCCTTGGCTTCCCGTTTGTTC</t>
  </si>
  <si>
    <t>AAACGAACAAACGGGAAGCCAAGG</t>
  </si>
  <si>
    <t>CGTTTTGCTCCAGCGCCTGG</t>
  </si>
  <si>
    <t>TAGTCGTTTTGCTCCAGCGCCTGG</t>
  </si>
  <si>
    <t>AAACCCAGGCGCTGGAGCAAAACG</t>
  </si>
  <si>
    <t>CAGGTCGAAGTTGCCGAAAC</t>
  </si>
  <si>
    <t>TAGTCAGGTCGAAGTTGCCGAAAC</t>
  </si>
  <si>
    <t>AAACGTTTCGGCAACTTCGACCTG</t>
  </si>
  <si>
    <t>TCGGGTTGCGTCCGGGGCGC</t>
  </si>
  <si>
    <t>TAGTTCGGGTTGCGTCCGGGGCGC</t>
  </si>
  <si>
    <t>AAACGCGCCCCGGACGCAACCCGA</t>
  </si>
  <si>
    <t>PLES_23461</t>
  </si>
  <si>
    <t>CGCTTCACCGGGTTGAGCTG</t>
  </si>
  <si>
    <t>TAGTCGCTTCACCGGGTTGAGCTG</t>
  </si>
  <si>
    <t>AAACCAGCTCAACCCGGTGAAGCG</t>
  </si>
  <si>
    <t>GATAATAGCGGCGGTTTCCG</t>
  </si>
  <si>
    <t>TAGTGATAATAGCGGCGGTTTCCG</t>
  </si>
  <si>
    <t>AAACCGGAAACCGCCGCTATTATC</t>
  </si>
  <si>
    <t>GGCGGATCATCAGCACGTCC</t>
  </si>
  <si>
    <t>TAGTGGCGGATCATCAGCACGTCC</t>
  </si>
  <si>
    <t>AAACGGACGTGCTGATGATCCGCC</t>
  </si>
  <si>
    <t>CGTAGAGGAGCGCGCGGATC</t>
  </si>
  <si>
    <t>TAGTCGTAGAGGAGCGCGCGGATC</t>
  </si>
  <si>
    <t>AAACGATCCGCGCGCTCCTCTACG</t>
  </si>
  <si>
    <t>PLES_23471</t>
  </si>
  <si>
    <t>AACCCGCCAAATGCGTTGTC</t>
  </si>
  <si>
    <t>TAGTAACCCGCCAAATGCGTTGTC</t>
  </si>
  <si>
    <t>AAACGACAACGCATTTGGCGGGTT</t>
  </si>
  <si>
    <t>CGTTGTCACGCCTGCCAGGC</t>
  </si>
  <si>
    <t>TAGTCGTTGTCACGCCTGCCAGGC</t>
  </si>
  <si>
    <t>AAACGCCTGGCAGGCGTGACAACG</t>
  </si>
  <si>
    <t>CTACTTCGACTTGAGGTAAT</t>
  </si>
  <si>
    <t>TAGTCTACTTCGACTTGAGGTAAT</t>
  </si>
  <si>
    <t>AAACATTACCTCAAGTCGAAGTAG</t>
  </si>
  <si>
    <t>PLES_23501</t>
  </si>
  <si>
    <t>GAACCCTTCGCTCATGAACT</t>
  </si>
  <si>
    <t>TAGTGAACCCTTCGCTCATGAACT</t>
  </si>
  <si>
    <t>AAACAGTTCATGAGCGAAGGGTTC</t>
  </si>
  <si>
    <t>CGCTATTCCACAACTCGAAC</t>
  </si>
  <si>
    <t>TAGTCGCTATTCCACAACTCGAAC</t>
  </si>
  <si>
    <t>AAACGTTCGAGTTGTGGAATAGCG</t>
  </si>
  <si>
    <t>TCCCATGCCCGTCGAGGCCA</t>
  </si>
  <si>
    <t>TAGTTCCCATGCCCGTCGAGGCCA</t>
  </si>
  <si>
    <t>AAACTGGCCTCGACGGGCATGGGA</t>
  </si>
  <si>
    <t>CTCACTACTCCGCGCGACCT</t>
  </si>
  <si>
    <t>TAGTCTCACTACTCCGCGCGACCT</t>
  </si>
  <si>
    <t>AAACAGGTCGCGCGGAGTAGTGAG</t>
  </si>
  <si>
    <t>PLES_23511</t>
  </si>
  <si>
    <t>TGCATCAATGCATGAAAGCG</t>
  </si>
  <si>
    <t>TAGTTGCATCAATGCATGAAAGCG</t>
  </si>
  <si>
    <t>AAACCGCTTTCATGCATTGATGCA</t>
  </si>
  <si>
    <t>GCTCCATAAAGCCTGCACAG</t>
  </si>
  <si>
    <t>TAGTGCTCCATAAAGCCTGCACAG</t>
  </si>
  <si>
    <t>AAACCTGTGCAGGCTTTATGGAGC</t>
  </si>
  <si>
    <t>CGCCAGCAATACAAAGGAAA</t>
  </si>
  <si>
    <t>TAGTCGCCAGCAATACAAAGGAAA</t>
  </si>
  <si>
    <t>AAACTTTCCTTTGTATTGCTGGCG</t>
  </si>
  <si>
    <t>TCCCGGACTCCAATCGCAAG</t>
  </si>
  <si>
    <t>TAGTTCCCGGACTCCAATCGCAAG</t>
  </si>
  <si>
    <t>AAACCTTGCGATTGGAGTCCGGGA</t>
  </si>
  <si>
    <t>PLES_23521</t>
  </si>
  <si>
    <t>GCGCCGCCAGGCAACCCGCG</t>
  </si>
  <si>
    <t>TAGTGCGCCGCCAGGCAACCCGCG</t>
  </si>
  <si>
    <t>AAACCGCGGGTTGCCTGGCGGCGC</t>
  </si>
  <si>
    <t>GCGGTGGAAAACGCACCATC</t>
  </si>
  <si>
    <t>TAGTGCGGTGGAAAACGCACCATC</t>
  </si>
  <si>
    <t>AAACGATGGTGCGTTTTCCACCGC</t>
  </si>
  <si>
    <t>GATCCAGCAGGCCAGGAGCA</t>
  </si>
  <si>
    <t>TAGTGATCCAGCAGGCCAGGAGCA</t>
  </si>
  <si>
    <t>AAACTGCTCCTGGCCTGCTGGATC</t>
  </si>
  <si>
    <t>CGTCTGCAGTCTGCTGTAGT</t>
  </si>
  <si>
    <t>TAGTCGTCTGCAGTCTGCTGTAGT</t>
  </si>
  <si>
    <t>AAACACTACAGCAGACTGCAGACG</t>
  </si>
  <si>
    <t>PLES_23531</t>
  </si>
  <si>
    <t>CAGAGCCAAACCTTTCAACA</t>
  </si>
  <si>
    <t>TAGTCAGAGCCAAACCTTTCAACA</t>
  </si>
  <si>
    <t>AAACTGTTGAAAGGTTTGGCTCTG</t>
  </si>
  <si>
    <t>GAAATGCGCCCGAGGACTGG</t>
  </si>
  <si>
    <t>TAGTGAAATGCGCCCGAGGACTGG</t>
  </si>
  <si>
    <t>AAACCCAGTCCTCGGGCGCATTTC</t>
  </si>
  <si>
    <t>CTTCTCGATGACCTTGCCGA</t>
  </si>
  <si>
    <t>TAGTCTTCTCGATGACCTTGCCGA</t>
  </si>
  <si>
    <t>AAACTCGGCAAGGTCATCGAGAAG</t>
  </si>
  <si>
    <t>ACTGGTCATCCTTCTCCGGC</t>
  </si>
  <si>
    <t>TAGTACTGGTCATCCTTCTCCGGC</t>
  </si>
  <si>
    <t>AAACGCCGGAGAAGGATGACCAGT</t>
  </si>
  <si>
    <t>PLES_23541</t>
  </si>
  <si>
    <t>CTCAATGGAGTCGCTTTCAT</t>
  </si>
  <si>
    <t>TAGTCTCAATGGAGTCGCTTTCAT</t>
  </si>
  <si>
    <t>AAACATGAAAGCGACTCCATTGAG</t>
  </si>
  <si>
    <t>TACTGATCAGGCGCAGCGCC</t>
  </si>
  <si>
    <t>TAGTTACTGATCAGGCGCAGCGCC</t>
  </si>
  <si>
    <t>AAACGGCGCTGCGCCTGATCAGTA</t>
  </si>
  <si>
    <t>GTCCTCTCGGGGGAGCTCCT</t>
  </si>
  <si>
    <t>TAGTGTCCTCTCGGGGGAGCTCCT</t>
  </si>
  <si>
    <t>AAACAGGAGCTCCCCCGAGAGGAC</t>
  </si>
  <si>
    <t>GCCGATGCCTTGCTTGCGCA</t>
  </si>
  <si>
    <t>TAGTGCCGATGCCTTGCTTGCGCA</t>
  </si>
  <si>
    <t>AAACTGCGCAAGCAAGGCATCGGC</t>
  </si>
  <si>
    <t>PLES_23551</t>
  </si>
  <si>
    <t>CCAGGGCGTGGTACCGACGT</t>
  </si>
  <si>
    <t>TAGTCCAGGGCGTGGTACCGACGT</t>
  </si>
  <si>
    <t>AAACACGTCGGTACCACGCCCTGG</t>
  </si>
  <si>
    <t>GATCTCCAGGGGTTGTTTCG</t>
  </si>
  <si>
    <t>TAGTGATCTCCAGGGGTTGTTTCG</t>
  </si>
  <si>
    <t>AAACCGAAACAACCCCTGGAGATC</t>
  </si>
  <si>
    <t>CAGAATCTGCCAGTCCATAC</t>
  </si>
  <si>
    <t>TAGTCAGAATCTGCCAGTCCATAC</t>
  </si>
  <si>
    <t>AAACGTATGGACTGGCAGATTCTG</t>
  </si>
  <si>
    <t>CTTCCGATTTGAAGTGCACG</t>
  </si>
  <si>
    <t>TAGTCTTCCGATTTGAAGTGCACG</t>
  </si>
  <si>
    <t>AAACCGTGCACTTCAAATCGGAAG</t>
  </si>
  <si>
    <t>PLES_23561</t>
  </si>
  <si>
    <t>GGATGGCAATTCTGCCAATT</t>
  </si>
  <si>
    <t>TAGTGGATGGCAATTCTGCCAATT</t>
  </si>
  <si>
    <t>AAACAATTGGCAGAATTGCCATCC</t>
  </si>
  <si>
    <t>ATAGACCTTCGCCTCCGCCT</t>
  </si>
  <si>
    <t>TAGTATAGACCTTCGCCTCCGCCT</t>
  </si>
  <si>
    <t>AAACAGGCGGAGGCGAAGGTCTAT</t>
  </si>
  <si>
    <t>AAGAAGACAACAAAGTCCTG</t>
  </si>
  <si>
    <t>TAGTAAGAAGACAACAAAGTCCTG</t>
  </si>
  <si>
    <t>AAACCAGGACTTTGTTGTCTTCTT</t>
  </si>
  <si>
    <t>GGCGCAAGATCCACCCTACC</t>
  </si>
  <si>
    <t>TAGTGGCGCAAGATCCACCCTACC</t>
  </si>
  <si>
    <t>AAACGGTAGGGTGGATCTTGCGCC</t>
  </si>
  <si>
    <t>PLES_23571</t>
  </si>
  <si>
    <t>CGAGCCGCTGATGTGCGGTT</t>
  </si>
  <si>
    <t>TAGTCGAGCCGCTGATGTGCGGTT</t>
  </si>
  <si>
    <t>AAACAACCGCACATCAGCGGCTCG</t>
  </si>
  <si>
    <t>GATGTTTCCAAGCAGGTTCG</t>
  </si>
  <si>
    <t>TAGTGATGTTTCCAAGCAGGTTCG</t>
  </si>
  <si>
    <t>AAACCGAACCTGCTTGGAAACATC</t>
  </si>
  <si>
    <t>AGCCTTGAAGTCCCGCCAGG</t>
  </si>
  <si>
    <t>TAGTAGCCTTGAAGTCCCGCCAGG</t>
  </si>
  <si>
    <t>AAACCCTGGCGGGACTTCAAGGCT</t>
  </si>
  <si>
    <t>CGCGTTCTGAATGAGTTCAA</t>
  </si>
  <si>
    <t>TAGTCGCGTTCTGAATGAGTTCAA</t>
  </si>
  <si>
    <t>AAACTTGAACTCATTCAGAACGCG</t>
  </si>
  <si>
    <t>PLES_23581</t>
  </si>
  <si>
    <t>GCGCTGCGGTTGGGTCAAGT</t>
  </si>
  <si>
    <t>TAGTGCGCTGCGGTTGGGTCAAGT</t>
  </si>
  <si>
    <t>AAACACTTGACCCAACCGCAGCGC</t>
  </si>
  <si>
    <t>GCAACTCCACAAATGCGAGA</t>
  </si>
  <si>
    <t>TAGTGCAACTCCACAAATGCGAGA</t>
  </si>
  <si>
    <t>AAACTCTCGCATTTGTGGAGTTGC</t>
  </si>
  <si>
    <t>ACCGCGACACTAAGTCCTGA</t>
  </si>
  <si>
    <t>TAGTACCGCGACACTAAGTCCTGA</t>
  </si>
  <si>
    <t>AAACTCAGGACTTAGTGTCGCGGT</t>
  </si>
  <si>
    <t>CCCGTGTGGCGGCGGCAGAT</t>
  </si>
  <si>
    <t>TAGTCCCGTGTGGCGGCGGCAGAT</t>
  </si>
  <si>
    <t>AAACATCTGCCGCCGCCACACGGG</t>
  </si>
  <si>
    <t>PLES_23591</t>
  </si>
  <si>
    <t>AGCGTTTGTTCGGTTGCCAT</t>
  </si>
  <si>
    <t>TAGTAGCGTTTGTTCGGTTGCCAT</t>
  </si>
  <si>
    <t>AAACATGGCAACCGAACAAACGCT</t>
  </si>
  <si>
    <t>CGCGGATGGCTTGGTAGCGC</t>
  </si>
  <si>
    <t>TAGTCGCGGATGGCTTGGTAGCGC</t>
  </si>
  <si>
    <t>AAACGCGCTACCAAGCCATCCGCG</t>
  </si>
  <si>
    <t>ATCGGTGTAATCGCTGTATT</t>
  </si>
  <si>
    <t>TAGTATCGGTGTAATCGCTGTATT</t>
  </si>
  <si>
    <t>AAACAATACAGCGATTACACCGAT</t>
  </si>
  <si>
    <t>ATCGTGGTCGCTATTCAGCG</t>
  </si>
  <si>
    <t>TAGTATCGTGGTCGCTATTCAGCG</t>
  </si>
  <si>
    <t>AAACCGCTGAATAGCGACCACGAT</t>
  </si>
  <si>
    <t>PLES_23601</t>
  </si>
  <si>
    <t>GTAGAAGTCTGCGTCAAGAC</t>
  </si>
  <si>
    <t>TAGTGTAGAAGTCTGCGTCAAGAC</t>
  </si>
  <si>
    <t>AAACGTCTTGACGCAGACTTCTAC</t>
  </si>
  <si>
    <t>GATCAAGCTATTTAAACGAA</t>
  </si>
  <si>
    <t>TAGTGATCAAGCTATTTAAACGAA</t>
  </si>
  <si>
    <t>AAACTTCGTTTAAATAGCTTGATC</t>
  </si>
  <si>
    <t>GTGACATATTCTTCAGACTT</t>
  </si>
  <si>
    <t>TAGTGTGACATATTCTTCAGACTT</t>
  </si>
  <si>
    <t>AAACAAGTCTGAAGAATATGTCAC</t>
  </si>
  <si>
    <t>GCGAATGAGCGGCACGCCAG</t>
  </si>
  <si>
    <t>TAGTGCGAATGAGCGGCACGCCAG</t>
  </si>
  <si>
    <t>AAACCTGGCGTGCCGCTCATTCGC</t>
  </si>
  <si>
    <t>PLES_23611</t>
  </si>
  <si>
    <t>CAAGCCGGCAATGTCGGTGG</t>
  </si>
  <si>
    <t>TAGTCAAGCCGGCAATGTCGGTGG</t>
  </si>
  <si>
    <t>AAACCCACCGACATTGCCGGCTTG</t>
  </si>
  <si>
    <t>GGCTGCCCAGCTATGGAGAC</t>
  </si>
  <si>
    <t>TAGTGGCTGCCCAGCTATGGAGAC</t>
  </si>
  <si>
    <t>AAACGTCTCCATAGCTGGGCAGCC</t>
  </si>
  <si>
    <t>CGGATAATCGGAAACGCCGG</t>
  </si>
  <si>
    <t>TAGTCGGATAATCGGAAACGCCGG</t>
  </si>
  <si>
    <t>AAACCCGGCGTTTCCGATTATCCG</t>
  </si>
  <si>
    <t>CCAACTAAGGGATCACGCGG</t>
  </si>
  <si>
    <t>TAGTCCAACTAAGGGATCACGCGG</t>
  </si>
  <si>
    <t>AAACCCGCGTGATCCCTTAGTTGG</t>
  </si>
  <si>
    <t>PLES_23621</t>
  </si>
  <si>
    <t>GCAAGAGTTTTTGCTTTCAT</t>
  </si>
  <si>
    <t>TAGTGCAAGAGTTTTTGCTTTCAT</t>
  </si>
  <si>
    <t>AAACATGAAAGCAAAAACTCTTGC</t>
  </si>
  <si>
    <t>AGCAAACGCCCAGCACTGCC</t>
  </si>
  <si>
    <t>TAGTAGCAAACGCCCAGCACTGCC</t>
  </si>
  <si>
    <t>AAACGGCAGTGCTGGGCGTTTGCT</t>
  </si>
  <si>
    <t>GCCGGCATCCCGAAATATGG</t>
  </si>
  <si>
    <t>TAGTGCCGGCATCCCGAAATATGG</t>
  </si>
  <si>
    <t>AAACCCATATTTCGGGATGCCGGC</t>
  </si>
  <si>
    <t>ACCGTGAGGTTGACGACAGC</t>
  </si>
  <si>
    <t>TAGTACCGTGAGGTTGACGACAGC</t>
  </si>
  <si>
    <t>AAACGCTGTCGTCAACCTCACGGT</t>
  </si>
  <si>
    <t>PLES_23631</t>
  </si>
  <si>
    <t>AGTCAGCTGCGCCGCGTCGC</t>
  </si>
  <si>
    <t>TAGTAGTCAGCTGCGCCGCGTCGC</t>
  </si>
  <si>
    <t>AAACGCGACGCGGCGCAGCTGACT</t>
  </si>
  <si>
    <t>CTCTCCACGACGAACGGAAA</t>
  </si>
  <si>
    <t>TAGTCTCTCCACGACGAACGGAAA</t>
  </si>
  <si>
    <t>AAACTTTCCGTTCGTCGTGGAGAG</t>
  </si>
  <si>
    <t>CGCGCTCCTGATGCATGATG</t>
  </si>
  <si>
    <t>TAGTCGCGCTCCTGATGCATGATG</t>
  </si>
  <si>
    <t>AAACCATCATGCATCAGGAGCGCG</t>
  </si>
  <si>
    <t>CTGGTGACTCGCCCAAGCAC</t>
  </si>
  <si>
    <t>TAGTCTGGTGACTCGCCCAAGCAC</t>
  </si>
  <si>
    <t>AAACGTGCTTGGGCGAGTCACCAG</t>
  </si>
  <si>
    <t>PLES_23641</t>
  </si>
  <si>
    <t>AAGAACCATTCGTTCTCTGG</t>
  </si>
  <si>
    <t>TAGTAAGAACCATTCGTTCTCTGG</t>
  </si>
  <si>
    <t>AAACCCAGAGAACGAATGGTTCTT</t>
  </si>
  <si>
    <t>TTTGGGCAAGACTTTGGCTC</t>
  </si>
  <si>
    <t>TAGTTTTGGGCAAGACTTTGGCTC</t>
  </si>
  <si>
    <t>AAACGAGCCAAAGTCTTGCCCAAA</t>
  </si>
  <si>
    <t>CCTGCGCGTAGATGCCAAAC</t>
  </si>
  <si>
    <t>TAGTCCTGCGCGTAGATGCCAAAC</t>
  </si>
  <si>
    <t>AAACGTTTGGCATCTACGCGCAGG</t>
  </si>
  <si>
    <t>GTGAGAGATAGGTGTCGGCA</t>
  </si>
  <si>
    <t>TAGTGTGAGAGATAGGTGTCGGCA</t>
  </si>
  <si>
    <t>AAACTGCCGACACCTATCTCTCAC</t>
  </si>
  <si>
    <t>PLES_23651</t>
  </si>
  <si>
    <t>ACTTCTTGGGCCAACTGCCC</t>
  </si>
  <si>
    <t>TAGTACTTCTTGGGCCAACTGCCC</t>
  </si>
  <si>
    <t>AAACGGGCAGTTGGCCCAAGAAGT</t>
  </si>
  <si>
    <t>CGCTTTCACTTCGTCGCGCT</t>
  </si>
  <si>
    <t>TAGTCGCTTTCACTTCGTCGCGCT</t>
  </si>
  <si>
    <t>AAACAGCGCGACGAAGTGAAAGCG</t>
  </si>
  <si>
    <t>AGTGGGATTGATCCCTTTGG</t>
  </si>
  <si>
    <t>TAGTAGTGGGATTGATCCCTTTGG</t>
  </si>
  <si>
    <t>AAACCCAAAGGGATCAATCCCACT</t>
  </si>
  <si>
    <t>TTCGATCTTGGCGGCCTTGC</t>
  </si>
  <si>
    <t>TAGTTTCGATCTTGGCGGCCTTGC</t>
  </si>
  <si>
    <t>AAACGCAAGGCCGCCAAGATCGAA</t>
  </si>
  <si>
    <t>PLES_23661</t>
  </si>
  <si>
    <t>TTGGCCTTATTCCGGGGACG</t>
  </si>
  <si>
    <t>TAGTTTGGCCTTATTCCGGGGACG</t>
  </si>
  <si>
    <t>AAACCGTCCCCGGAATAAGGCCAA</t>
  </si>
  <si>
    <t>GCGTCGAGGTAAAGGTTCTG</t>
  </si>
  <si>
    <t>TAGTGCGTCGAGGTAAAGGTTCTG</t>
  </si>
  <si>
    <t>AAACCAGAACCTTTACCTCGACGC</t>
  </si>
  <si>
    <t>GTAGCGGTATGTCCCTCGGC</t>
  </si>
  <si>
    <t>TAGTGTAGCGGTATGTCCCTCGGC</t>
  </si>
  <si>
    <t>AAACGCCGAGGGACATACCGCTAC</t>
  </si>
  <si>
    <t>GGAACCACTTCCCGTCCGTG</t>
  </si>
  <si>
    <t>TAGTGGAACCACTTCCCGTCCGTG</t>
  </si>
  <si>
    <t>AAACCACGGACGGGAAGTGGTTCC</t>
  </si>
  <si>
    <t>PLES_23671</t>
  </si>
  <si>
    <t>ACCGTGGTGCTGGAGCACCA</t>
  </si>
  <si>
    <t>TAGTACCGTGGTGCTGGAGCACCA</t>
  </si>
  <si>
    <t>AAACTGGTGCTCCAGCACCACGGT</t>
  </si>
  <si>
    <t>GGCGGCGCGGCGAACAGCGT</t>
  </si>
  <si>
    <t>TAGTGGCGGCGCGGCGAACAGCGT</t>
  </si>
  <si>
    <t>AAACACGCTGTTCGCCGCGCCGCC</t>
  </si>
  <si>
    <t>TACTCTGTCGCGAAGCTGAC</t>
  </si>
  <si>
    <t>TAGTTACTCTGTCGCGAAGCTGAC</t>
  </si>
  <si>
    <t>AAACGTCAGCTTCGCGACAGAGTA</t>
  </si>
  <si>
    <t>GGTCATCTTGGGCCGGTGCT</t>
  </si>
  <si>
    <t>TAGTGGTCATCTTGGGCCGGTGCT</t>
  </si>
  <si>
    <t>AAACAGCACCGGCCCAAGATGACC</t>
  </si>
  <si>
    <t>PLES_23681</t>
  </si>
  <si>
    <t>AGATGACCACCCTTTGCCAC</t>
  </si>
  <si>
    <t>TAGTAGATGACCACCCTTTGCCAC</t>
  </si>
  <si>
    <t>AAACGTGGCAAAGGGTGGTCATCT</t>
  </si>
  <si>
    <t>AGGCGACGTTGGCGGCGAGC</t>
  </si>
  <si>
    <t>TAGTAGGCGACGTTGGCGGCGAGC</t>
  </si>
  <si>
    <t>AAACGCTCGCCGCCAACGTCGCCT</t>
  </si>
  <si>
    <t>GCTTGGGAACTGGCCTCGCC</t>
  </si>
  <si>
    <t>TAGTGCTTGGGAACTGGCCTCGCC</t>
  </si>
  <si>
    <t>AAACGGCGAGGCCAGTTCCCAAGC</t>
  </si>
  <si>
    <t>GACCAGAAAACCAACGAGGA</t>
  </si>
  <si>
    <t>TAGTGACCAGAAAACCAACGAGGA</t>
  </si>
  <si>
    <t>AAACTCCTCGTTGGTTTTCTGGTC</t>
  </si>
  <si>
    <t>PLES_23701</t>
  </si>
  <si>
    <t>AGACAGGATGTGCTTGAGCA</t>
  </si>
  <si>
    <t>TAGTAGACAGGATGTGCTTGAGCA</t>
  </si>
  <si>
    <t>AAACTGCTCAAGCACATCCTGTCT</t>
  </si>
  <si>
    <t>TGCCGCAGCGTGCTTCTGCA</t>
  </si>
  <si>
    <t>TAGTTGCCGCAGCGTGCTTCTGCA</t>
  </si>
  <si>
    <t>AAACTGCAGAAGCACGCTGCGGCA</t>
  </si>
  <si>
    <t>ATCAGTCCGCAGCACTCGCG</t>
  </si>
  <si>
    <t>TAGTATCAGTCCGCAGCACTCGCG</t>
  </si>
  <si>
    <t>AAACCGCGAGTGCTGCGGACTGAT</t>
  </si>
  <si>
    <t>AGGGAACGTATCGCTGGCTC</t>
  </si>
  <si>
    <t>TAGTAGGGAACGTATCGCTGGCTC</t>
  </si>
  <si>
    <t>AAACGAGCCAGCGATACGTTCCCT</t>
  </si>
  <si>
    <t>PLES_23731</t>
  </si>
  <si>
    <t>GCAAGTCCCGCAGATCGTCC</t>
  </si>
  <si>
    <t>TAGTGCAAGTCCCGCAGATCGTCC</t>
  </si>
  <si>
    <t>AAACGGACGATCTGCGGGACTTGC</t>
  </si>
  <si>
    <t>ACTCGTTGCATGACTTCAGC</t>
  </si>
  <si>
    <t>TAGTACTCGTTGCATGACTTCAGC</t>
  </si>
  <si>
    <t>AAACGCTGAAGTCATGCAACGAGT</t>
  </si>
  <si>
    <t>CATGCTGGACCAGATTAAGC</t>
  </si>
  <si>
    <t>TAGTCATGCTGGACCAGATTAAGC</t>
  </si>
  <si>
    <t>AAACGCTTAATCTGGTCCAGCATG</t>
  </si>
  <si>
    <t>GTCATCGGCTTCCAGTCAGT</t>
  </si>
  <si>
    <t>TAGTGTCATCGGCTTCCAGTCAGT</t>
  </si>
  <si>
    <t>AAACACTGACTGGAAGCCGATGAC</t>
  </si>
  <si>
    <t>PLES_23741</t>
  </si>
  <si>
    <t>TTCCCTGGAATATTTCTTCT</t>
  </si>
  <si>
    <t>TAGTTTCCCTGGAATATTTCTTCT</t>
  </si>
  <si>
    <t>AAACAGAAGAAATATTCCAGGGAA</t>
  </si>
  <si>
    <t>GGGTACCGTGTGCTCGTTGC</t>
  </si>
  <si>
    <t>TAGTGGGTACCGTGTGCTCGTTGC</t>
  </si>
  <si>
    <t>AAACGCAACGAGCACACGGTACCC</t>
  </si>
  <si>
    <t>GGGGCACAGGCAGACCACAG</t>
  </si>
  <si>
    <t>TAGTGGGGCACAGGCAGACCACAG</t>
  </si>
  <si>
    <t>AAACCTGTGGTCTGCCTGTGCCCC</t>
  </si>
  <si>
    <t>AGATAGCGATTACCCTTGCC</t>
  </si>
  <si>
    <t>TAGTAGATAGCGATTACCCTTGCC</t>
  </si>
  <si>
    <t>AAACGGCAAGGGTAATCGCTATCT</t>
  </si>
  <si>
    <t>PLES_23751</t>
  </si>
  <si>
    <t>CCTCTTCGCGCAGCATGCCC</t>
  </si>
  <si>
    <t>TAGTCCTCTTCGCGCAGCATGCCC</t>
  </si>
  <si>
    <t>AAACGGGCATGCTGCGCGAAGAGG</t>
  </si>
  <si>
    <t>GCTCAACATGGCCTGTCTAT</t>
  </si>
  <si>
    <t>TAGTGCTCAACATGGCCTGTCTAT</t>
  </si>
  <si>
    <t>AAACATAGACAGGCCATGTTGAGC</t>
  </si>
  <si>
    <t>PLES_23771</t>
  </si>
  <si>
    <t>TTGGGGCAGAAACGTATCAT</t>
  </si>
  <si>
    <t>TAGTTTGGGGCAGAAACGTATCAT</t>
  </si>
  <si>
    <t>AAACATGATACGTTTCTGCCCCAA</t>
  </si>
  <si>
    <t>CCGAAAGCGAGCGTTCGCTC</t>
  </si>
  <si>
    <t>TAGTCCGAAAGCGAGCGTTCGCTC</t>
  </si>
  <si>
    <t>AAACGAGCGAACGCTCGCTTTCGG</t>
  </si>
  <si>
    <t>CCCAGCCGCAGGGCTGGCCC</t>
  </si>
  <si>
    <t>TAGTCCCAGCCGCAGGGCTGGCCC</t>
  </si>
  <si>
    <t>AAACGGGCCAGCCCTGCGGCTGGG</t>
  </si>
  <si>
    <t>GATGGATGGCTTCGGCGGAA</t>
  </si>
  <si>
    <t>TAGTGATGGATGGCTTCGGCGGAA</t>
  </si>
  <si>
    <t>AAACTTCCGCCGAAGCCATCCATC</t>
  </si>
  <si>
    <t>PLES_23781</t>
  </si>
  <si>
    <t>CCCGGGCCCAGGGTGGTCAC</t>
  </si>
  <si>
    <t>TAGTCCCGGGCCCAGGGTGGTCAC</t>
  </si>
  <si>
    <t>AAACGTGACCACCCTGGGCCCGGG</t>
  </si>
  <si>
    <t>AGCCCTGGAACCAGATGCCC</t>
  </si>
  <si>
    <t>TAGTAGCCCTGGAACCAGATGCCC</t>
  </si>
  <si>
    <t>AAACGGGCATCTGGTTCCAGGGCT</t>
  </si>
  <si>
    <t>CGGAGATGCAGCCGGGGCAG</t>
  </si>
  <si>
    <t>TAGTCGGAGATGCAGCCGGGGCAG</t>
  </si>
  <si>
    <t>AAACCTGCCCCGGCTGCATCTCCG</t>
  </si>
  <si>
    <t>TCCCGGCCCCCAGGTATCGG</t>
  </si>
  <si>
    <t>TAGTTCCCGGCCCCCAGGTATCGG</t>
  </si>
  <si>
    <t>AAACCCGATACCTGGGGGCCGGGA</t>
  </si>
  <si>
    <t>PLES_23791</t>
  </si>
  <si>
    <t>GCCACAGCATATTGCCCCGA</t>
  </si>
  <si>
    <t>TAGTGCCACAGCATATTGCCCCGA</t>
  </si>
  <si>
    <t>AAACTCGGGGCAATATGCTGTGGC</t>
  </si>
  <si>
    <t>GTCGCTCACAGCGTGTGTCG</t>
  </si>
  <si>
    <t>TAGTGTCGCTCACAGCGTGTGTCG</t>
  </si>
  <si>
    <t>AAACCGACACACGCTGTGAGCGAC</t>
  </si>
  <si>
    <t>TTTTCGAACAGTGCAGTCCC</t>
  </si>
  <si>
    <t>TAGTTTTTCGAACAGTGCAGTCCC</t>
  </si>
  <si>
    <t>AAACGGGACTGCACTGTTCGAAAA</t>
  </si>
  <si>
    <t>AGGAGGTCGCGCAACCAGCG</t>
  </si>
  <si>
    <t>TAGTAGGAGGTCGCGCAACCAGCG</t>
  </si>
  <si>
    <t>AAACCGCTGGTTGCGCGACCTCCT</t>
  </si>
  <si>
    <t>PLES_23801</t>
  </si>
  <si>
    <t>GAGACGGAGCAGGTAGGGGC</t>
  </si>
  <si>
    <t>TAGTGAGACGGAGCAGGTAGGGGC</t>
  </si>
  <si>
    <t>AAACGCCCCTACCTGCTCCGTCTC</t>
  </si>
  <si>
    <t>GGGACGTGCAGGCGGCCGGC</t>
  </si>
  <si>
    <t>TAGTGGGACGTGCAGGCGGCCGGC</t>
  </si>
  <si>
    <t>AAACGCCGGCCGCCTGCACGTCCC</t>
  </si>
  <si>
    <t>GTTCGGTGCTGGCGGGGCAG</t>
  </si>
  <si>
    <t>TAGTGTTCGGTGCTGGCGGGGCAG</t>
  </si>
  <si>
    <t>AAACCTGCCCCGCCAGCACCGAAC</t>
  </si>
  <si>
    <t>GACGCGGCAGTGCAGGGCGT</t>
  </si>
  <si>
    <t>TAGTGACGCGGCAGTGCAGGGCGT</t>
  </si>
  <si>
    <t>AAACACGCCCTGCACTGCCGCGTC</t>
  </si>
  <si>
    <t>PLES_23811</t>
  </si>
  <si>
    <t>AGAGCGCCTTGGCGATCTCC</t>
  </si>
  <si>
    <t>TAGTAGAGCGCCTTGGCGATCTCC</t>
  </si>
  <si>
    <t>AAACGGAGATCGCCAAGGCGCTCT</t>
  </si>
  <si>
    <t>AGAAAGACATCGCACCAGTA</t>
  </si>
  <si>
    <t>TAGTAGAAAGACATCGCACCAGTA</t>
  </si>
  <si>
    <t>AAACTACTGGTGCGATGTCTTTCT</t>
  </si>
  <si>
    <t>CGTTGAAAGCCTGGTCGGGC</t>
  </si>
  <si>
    <t>TAGTCGTTGAAAGCCTGGTCGGGC</t>
  </si>
  <si>
    <t>AAACGCCCGACCAGGCTTTCAACG</t>
  </si>
  <si>
    <t>CTGGCCGCGGGCATTCAGGT</t>
  </si>
  <si>
    <t>TAGTCTGGCCGCGGGCATTCAGGT</t>
  </si>
  <si>
    <t>AAACACCTGAATGCCCGCGGCCAG</t>
  </si>
  <si>
    <t>PLES_23821</t>
  </si>
  <si>
    <t>CTTGCCGCAGAGGCAGCCGC</t>
  </si>
  <si>
    <t>TAGTCTTGCCGCAGAGGCAGCCGC</t>
  </si>
  <si>
    <t>AAACGCGGCTGCCTCTGCGGCAAG</t>
  </si>
  <si>
    <t>GGCGGCCGCTCGCCACCAGG</t>
  </si>
  <si>
    <t>TAGTGGCGGCCGCTCGCCACCAGG</t>
  </si>
  <si>
    <t>AAACCCTGGTGGCGAGCGGCCGCC</t>
  </si>
  <si>
    <t>GGCAGAGCCCGACCCGGTAG</t>
  </si>
  <si>
    <t>TAGTGGCAGAGCCCGACCCGGTAG</t>
  </si>
  <si>
    <t>AAACCTACCGGGTCGGGCTCTGCC</t>
  </si>
  <si>
    <t>GCTTGCGGCAGTCGAGGCAG</t>
  </si>
  <si>
    <t>TAGTGCTTGCGGCAGTCGAGGCAG</t>
  </si>
  <si>
    <t>AAACCTGCCTCGACTGCCGCAAGC</t>
  </si>
  <si>
    <t>PLES_23831</t>
  </si>
  <si>
    <t>GATGGTGTTCTTGCTGTTCA</t>
  </si>
  <si>
    <t>TAGTGATGGTGTTCTTGCTGTTCA</t>
  </si>
  <si>
    <t>AAACTGAACAGCAAGAACACCATC</t>
  </si>
  <si>
    <t>GGGCGGCGCTGTCGTACCAG</t>
  </si>
  <si>
    <t>TAGTGGGCGGCGCTGTCGTACCAG</t>
  </si>
  <si>
    <t>AAACCTGGTACGACAGCGCCGCCC</t>
  </si>
  <si>
    <t>GTAGAAGGTCGCGGCCTCCA</t>
  </si>
  <si>
    <t>TAGTGTAGAAGGTCGCGGCCTCCA</t>
  </si>
  <si>
    <t>AAACTGGAGGCCGCGACCTTCTAC</t>
  </si>
  <si>
    <t>GGCGCTGTCGGGAAATGTCT</t>
  </si>
  <si>
    <t>TAGTGGCGCTGTCGGGAAATGTCT</t>
  </si>
  <si>
    <t>AAACAGACATTTCCCGACAGCGCC</t>
  </si>
  <si>
    <t>PLES_23841</t>
  </si>
  <si>
    <t>GAGACGGAGACCGCTTCCAT</t>
  </si>
  <si>
    <t>TAGTGAGACGGAGACCGCTTCCAT</t>
  </si>
  <si>
    <t>AAACATGGAAGCGGTCTCCGTCTC</t>
  </si>
  <si>
    <t>CACGACGCAGTCGATCCGGT</t>
  </si>
  <si>
    <t>TAGTCACGACGCAGTCGATCCGGT</t>
  </si>
  <si>
    <t>AAACACCGGATCGACTGCGTCGTG</t>
  </si>
  <si>
    <t>ATCGCCGGTAGCCGCCCGGC</t>
  </si>
  <si>
    <t>TAGTATCGCCGGTAGCCGCCCGGC</t>
  </si>
  <si>
    <t>AAACGCCGGGCGGCTACCGGCGAT</t>
  </si>
  <si>
    <t>CCCCCGCATACCAGGTGGCG</t>
  </si>
  <si>
    <t>TAGTCCCCCGCATACCAGGTGGCG</t>
  </si>
  <si>
    <t>AAACCGCCACCTGGTATGCGGGGG</t>
  </si>
  <si>
    <t>PLES_23851</t>
  </si>
  <si>
    <t>CGACGTTGGTGACGACGTGC</t>
  </si>
  <si>
    <t>TAGTCGACGTTGGTGACGACGTGC</t>
  </si>
  <si>
    <t>AAACGCACGTCGTCACCAACGTCG</t>
  </si>
  <si>
    <t>GCTGGGTCGGATCGGCATAG</t>
  </si>
  <si>
    <t>TAGTGCTGGGTCGGATCGGCATAG</t>
  </si>
  <si>
    <t>AAACCTATGCCGATCCGACCCAGC</t>
  </si>
  <si>
    <t>CAACTCCGACAGCCACAGCC</t>
  </si>
  <si>
    <t>TAGTCAACTCCGACAGCCACAGCC</t>
  </si>
  <si>
    <t>AAACGGCTGTGGCTGTCGGAGTTG</t>
  </si>
  <si>
    <t>GGCGAAGATCTCGTAGGCAT</t>
  </si>
  <si>
    <t>TAGTGGCGAAGATCTCGTAGGCAT</t>
  </si>
  <si>
    <t>AAACATGCCTACGAGATCTTCGCC</t>
  </si>
  <si>
    <t>PLES_23861</t>
  </si>
  <si>
    <t>TGTCGCCAGGCCGGTGAGCT</t>
  </si>
  <si>
    <t>TAGTTGTCGCCAGGCCGGTGAGCT</t>
  </si>
  <si>
    <t>AAACAGCTCACCGGCCTGGCGACA</t>
  </si>
  <si>
    <t>CTGCGAGCGGATCAGGCCGC</t>
  </si>
  <si>
    <t>TAGTCTGCGAGCGGATCAGGCCGC</t>
  </si>
  <si>
    <t>AAACGCGGCCTGATCCGCTCGCAG</t>
  </si>
  <si>
    <t>CGCATAGTCGCGGTAGCCGT</t>
  </si>
  <si>
    <t>TAGTCGCATAGTCGCGGTAGCCGT</t>
  </si>
  <si>
    <t>AAACACGGCTACCGCGACTATGCG</t>
  </si>
  <si>
    <t>GACCAGCTCCAGGATCCACA</t>
  </si>
  <si>
    <t>TAGTGACCAGCTCCAGGATCCACA</t>
  </si>
  <si>
    <t>AAACTGTGGATCCTGGAGCTGGTC</t>
  </si>
  <si>
    <t>PLES_23871</t>
  </si>
  <si>
    <t>cpo</t>
  </si>
  <si>
    <t>ATGATGGAAGTAGATCACCT</t>
  </si>
  <si>
    <t>TAGTATGATGGAAGTAGATCACCT</t>
  </si>
  <si>
    <t>AAACAGGTGATCTACTTCCATCAT</t>
  </si>
  <si>
    <t>TCCCAGTCGTCGGAACTCAG</t>
  </si>
  <si>
    <t>TAGTTCCCAGTCGTCGGAACTCAG</t>
  </si>
  <si>
    <t>AAACCTGAGTTCCGACGACTGGGA</t>
  </si>
  <si>
    <t>CTACGCGAAAGCCCTCGGCG</t>
  </si>
  <si>
    <t>TAGTCTACGCGAAAGCCCTCGGCG</t>
  </si>
  <si>
    <t>AAACCGCCGAGGGCTTTCGCGTAG</t>
  </si>
  <si>
    <t>ACCGTGGCCACGGCGGTCGT</t>
  </si>
  <si>
    <t>TAGTACCGTGGCCACGGCGGTCGT</t>
  </si>
  <si>
    <t>AAACACGACCGCCGTGGCCACGGT</t>
  </si>
  <si>
    <t>PLES_23881</t>
  </si>
  <si>
    <t>AGCGTGTCGAACAGGTTCAT</t>
  </si>
  <si>
    <t>TAGTAGCGTGTCGAACAGGTTCAT</t>
  </si>
  <si>
    <t>AAACATGAACCTGTTCGACACGCT</t>
  </si>
  <si>
    <t>TTGGGAATGGTCGAGCCGTT</t>
  </si>
  <si>
    <t>TAGTTTGGGAATGGTCGAGCCGTT</t>
  </si>
  <si>
    <t>AAACAACGGCTCGACCATTCCCAA</t>
  </si>
  <si>
    <t>CCTCCATGGCGGCCTTGGCG</t>
  </si>
  <si>
    <t>TAGTCCTCCATGGCGGCCTTGGCG</t>
  </si>
  <si>
    <t>AAACCGCCAAGGCCGCCATGGAGG</t>
  </si>
  <si>
    <t>GCGTTCGGAGGGGGCCTGCG</t>
  </si>
  <si>
    <t>TAGTGCGTTCGGAGGGGGCCTGCG</t>
  </si>
  <si>
    <t>AAACCGCAGGCCCCCTCCGAACGC</t>
  </si>
  <si>
    <t>PLES_23891</t>
  </si>
  <si>
    <t>GCATTCTTCCAGCACGACGA</t>
  </si>
  <si>
    <t>TAGTGCATTCTTCCAGCACGACGA</t>
  </si>
  <si>
    <t>AAACTCGTCGTGCTGGAAGAATGC</t>
  </si>
  <si>
    <t>CGCAGTCGGTGTGTTTGCAG</t>
  </si>
  <si>
    <t>TAGTCGCAGTCGGTGTGTTTGCAG</t>
  </si>
  <si>
    <t>AAACCTGCAAACACACCGACTGCG</t>
  </si>
  <si>
    <t>GCCTTCGTAGAAGCAGTCCA</t>
  </si>
  <si>
    <t>TAGTGCCTTCGTAGAAGCAGTCCA</t>
  </si>
  <si>
    <t>AAACTGGACTGCTTCTACGAAGGC</t>
  </si>
  <si>
    <t>GGTGGATGACGAGGAAGTTG</t>
  </si>
  <si>
    <t>TAGTGGTGGATGACGAGGAAGTTG</t>
  </si>
  <si>
    <t>AAACCAACTTCCTCGTCATCCACC</t>
  </si>
  <si>
    <t>PLES_23901</t>
  </si>
  <si>
    <t>TTGCGGGGACGGCGTAGTCA</t>
  </si>
  <si>
    <t>TAGTTTGCGGGGACGGCGTAGTCA</t>
  </si>
  <si>
    <t>AAACTGACTACGCCGTCCCCGCAA</t>
  </si>
  <si>
    <t>GAGGCTGCAGAGGATACAGG</t>
  </si>
  <si>
    <t>TAGTGAGGCTGCAGAGGATACAGG</t>
  </si>
  <si>
    <t>AAACCCTGTATCCTCTGCAGCCTC</t>
  </si>
  <si>
    <t>CTTGCTGATGCGGCCATTCT</t>
  </si>
  <si>
    <t>TAGTCTTGCTGATGCGGCCATTCT</t>
  </si>
  <si>
    <t>AAACAGAATGGCCGCATCAGCAAG</t>
  </si>
  <si>
    <t>CGGGGTGGTCGTCATCGCCG</t>
  </si>
  <si>
    <t>TAGTCGGGGTGGTCGTCATCGCCG</t>
  </si>
  <si>
    <t>AAACCGGCGATGACGACCACCCCG</t>
  </si>
  <si>
    <t>PLES_23911</t>
  </si>
  <si>
    <t>CCGACTTCTTGCCATTTCAT</t>
  </si>
  <si>
    <t>TAGTCCGACTTCTTGCCATTTCAT</t>
  </si>
  <si>
    <t>AAACATGAAATGGCAAGAAGTCGG</t>
  </si>
  <si>
    <t>AGGCTGCGCGCCATCGAACA</t>
  </si>
  <si>
    <t>TAGTAGGCTGCGCGCCATCGAACA</t>
  </si>
  <si>
    <t>AAACTGTTCGATGGCGCGCAGCCT</t>
  </si>
  <si>
    <t>GCAGCGTCCAGCGGTCGCCG</t>
  </si>
  <si>
    <t>TAGTGCAGCGTCCAGCGGTCGCCG</t>
  </si>
  <si>
    <t>AAACCGGCGACCGCTGGACGCTGC</t>
  </si>
  <si>
    <t>TGCCGAGAAAGCAGTTGCGC</t>
  </si>
  <si>
    <t>TAGTTGCCGAGAAAGCAGTTGCGC</t>
  </si>
  <si>
    <t>AAACGCGCAACTGCTTTCTCGGCA</t>
  </si>
  <si>
    <t>PLES_23921</t>
  </si>
  <si>
    <t>GGATTTGTTCAGTGCAAACA</t>
  </si>
  <si>
    <t>TAGTGGATTTGTTCAGTGCAAACA</t>
  </si>
  <si>
    <t>AAACTGTTTGCACTGAACAAATCC</t>
  </si>
  <si>
    <t>GCTGGCCAGGCCGGCCAGTG</t>
  </si>
  <si>
    <t>TAGTGCTGGCCAGGCCGGCCAGTG</t>
  </si>
  <si>
    <t>AAACCACTGGCCGGCCTGGCCAGC</t>
  </si>
  <si>
    <t>CCAGAGCAGGACGAAGAGGC</t>
  </si>
  <si>
    <t>TAGTCCAGAGCAGGACGAAGAGGC</t>
  </si>
  <si>
    <t>AAACGCCTCTTCGTCCTGCTCTGG</t>
  </si>
  <si>
    <t>CAGGCCCCATTTCGAGGCGA</t>
  </si>
  <si>
    <t>TAGTCAGGCCCCATTTCGAGGCGA</t>
  </si>
  <si>
    <t>AAACTCGCCTCGAAATGGGGCCTG</t>
  </si>
  <si>
    <t>PLES_23931</t>
  </si>
  <si>
    <t>GAGGGTGAGGGAAGCGATGC</t>
  </si>
  <si>
    <t>TAGTGAGGGTGAGGGAAGCGATGC</t>
  </si>
  <si>
    <t>AAACGCATCGCTTCCCTCACCCTC</t>
  </si>
  <si>
    <t>CGCTGCCGCAAGCGAGGGCG</t>
  </si>
  <si>
    <t>TAGTCGCTGCCGCAAGCGAGGGCG</t>
  </si>
  <si>
    <t>AAACCGCCCTCGCTTGCGGCAGCG</t>
  </si>
  <si>
    <t>CTTCAGGTTGTCCGCGGCGA</t>
  </si>
  <si>
    <t>TAGTCTTCAGGTTGTCCGCGGCGA</t>
  </si>
  <si>
    <t>AAACTCGCCGCGGACAACCTGAAG</t>
  </si>
  <si>
    <t>GGTTTCGGGAGCGATGTATT</t>
  </si>
  <si>
    <t>TAGTGGTTTCGGGAGCGATGTATT</t>
  </si>
  <si>
    <t>AAACAATACATCGCTCCCGAAACC</t>
  </si>
  <si>
    <t>PLES_23941</t>
  </si>
  <si>
    <t>GAGGGTGGCTACGAAGAGCG</t>
  </si>
  <si>
    <t>TAGTGAGGGTGGCTACGAAGAGCG</t>
  </si>
  <si>
    <t>AAACCGCTCTTCGTAGCCACCCTC</t>
  </si>
  <si>
    <t>GGGCGAGAGCATGCCCAGGG</t>
  </si>
  <si>
    <t>TAGTGGGCGAGAGCATGCCCAGGG</t>
  </si>
  <si>
    <t>AAACCCCTGGGCATGCTCTCGCCC</t>
  </si>
  <si>
    <t>ATGAGGAAGAAGTCCGGGCC</t>
  </si>
  <si>
    <t>TAGTATGAGGAAGAAGTCCGGGCC</t>
  </si>
  <si>
    <t>AAACGGCCCGGACTTCTTCCTCAT</t>
  </si>
  <si>
    <t>GCTGGTAGCGCGCCGCGTTG</t>
  </si>
  <si>
    <t>TAGTGCTGGTAGCGCGCCGCGTTG</t>
  </si>
  <si>
    <t>AAACCAACGCGGCGCGCTACCAGC</t>
  </si>
  <si>
    <t>PLES_23951</t>
  </si>
  <si>
    <t>cysK</t>
  </si>
  <si>
    <t>GCGCGTTGTCTGCGAAGATG</t>
  </si>
  <si>
    <t>TAGTGCGCGTTGTCTGCGAAGATG</t>
  </si>
  <si>
    <t>AAACCATCTTCGCAGACAACGCGC</t>
  </si>
  <si>
    <t>GACCAGCGGCGTGTTGCCGA</t>
  </si>
  <si>
    <t>TAGTGACCAGCGGCGTGTTGCCGA</t>
  </si>
  <si>
    <t>AAACTCGGCAACACGCCGCTGGTC</t>
  </si>
  <si>
    <t>TGACGCCGCGCGGGGCGATG</t>
  </si>
  <si>
    <t>TAGTTGACGCCGCGCGGGGCGATG</t>
  </si>
  <si>
    <t>AAACCATCGCCCCGCGCGGCGTCA</t>
  </si>
  <si>
    <t>CCCTTCGATCTTGGCCAGGA</t>
  </si>
  <si>
    <t>TAGTCCCTTCGATCTTGGCCAGGA</t>
  </si>
  <si>
    <t>AAACTCCTGGCCAAGATCGAAGGG</t>
  </si>
  <si>
    <t>PLES_23961</t>
  </si>
  <si>
    <t>ATGGCATAGCGTTTCTTCAT</t>
  </si>
  <si>
    <t>TAGTATGGCATAGCGTTTCTTCAT</t>
  </si>
  <si>
    <t>AAACATGAAGAAACGCTATGCCAT</t>
  </si>
  <si>
    <t>AGCGCCGCCAGGCTGCCCAG</t>
  </si>
  <si>
    <t>TAGTAGCGCCGCCAGGCTGCCCAG</t>
  </si>
  <si>
    <t>AAACCTGGGCAGCCTGGCGGCGCT</t>
  </si>
  <si>
    <t>AGGTAGTCGCGCACCAGGTA</t>
  </si>
  <si>
    <t>TAGTAGGTAGTCGCGCACCAGGTA</t>
  </si>
  <si>
    <t>AAACTACCTGGTGCGCGACTACCT</t>
  </si>
  <si>
    <t>CCCACGGTAGTCGCCCATGT</t>
  </si>
  <si>
    <t>TAGTCCCACGGTAGTCGCCCATGT</t>
  </si>
  <si>
    <t>AAACACATGGGCGACTACCGTGGG</t>
  </si>
  <si>
    <t>PLES_23971</t>
  </si>
  <si>
    <t>GTCGGTGGCGACGTAGGACT</t>
  </si>
  <si>
    <t>TAGTGTCGGTGGCGACGTAGGACT</t>
  </si>
  <si>
    <t>AAACAGTCCTACGTCGCCACCGAC</t>
  </si>
  <si>
    <t>CGGCCGCTGCAGGGTGATGG</t>
  </si>
  <si>
    <t>TAGTCGGCCGCTGCAGGGTGATGG</t>
  </si>
  <si>
    <t>AAACCCATCACCCTGCAGCGGCCG</t>
  </si>
  <si>
    <t>GGTTCGCCCTTCACCAGCAG</t>
  </si>
  <si>
    <t>TAGTGGTTCGCCCTTCACCAGCAG</t>
  </si>
  <si>
    <t>AAACCTGCTGGTGAAGGGCGAACC</t>
  </si>
  <si>
    <t>GATGTGCCAGGTGATCAGCT</t>
  </si>
  <si>
    <t>TAGTGATGTGCCAGGTGATCAGCT</t>
  </si>
  <si>
    <t>AAACAGCTGATCACCTGGCACATC</t>
  </si>
  <si>
    <t>PLES_23981</t>
  </si>
  <si>
    <t>AGGCAACTTCCGCTGAGCAT</t>
  </si>
  <si>
    <t>TAGTAGGCAACTTCCGCTGAGCAT</t>
  </si>
  <si>
    <t>AAACATGCTCAGCGGAAGTTGCCT</t>
  </si>
  <si>
    <t>CATAGCTTACCGCGCCGCAC</t>
  </si>
  <si>
    <t>TAGTCATAGCTTACCGCGCCGCAC</t>
  </si>
  <si>
    <t>AAACGTGCGGCGCGGTAAGCTATG</t>
  </si>
  <si>
    <t>CAATGACTGGCCGACTCGAT</t>
  </si>
  <si>
    <t>TAGTCAATGACTGGCCGACTCGAT</t>
  </si>
  <si>
    <t>AAACATCGAGTCGGCCAGTCATTG</t>
  </si>
  <si>
    <t>ACGCCGCGCCGTGGGCCTTG</t>
  </si>
  <si>
    <t>TAGTACGCCGCGCCGTGGGCCTTG</t>
  </si>
  <si>
    <t>AAACCAAGGCCCACGGCGCGGCGT</t>
  </si>
  <si>
    <t>PLES_23991</t>
  </si>
  <si>
    <t>GTTGAACAGGTTGAGCAGCA</t>
  </si>
  <si>
    <t>TAGTGTTGAACAGGTTGAGCAGCA</t>
  </si>
  <si>
    <t>AAACTGCTGCTCAACCTGTTCAAC</t>
  </si>
  <si>
    <t>GCGCACCGACACCGGCACCT</t>
  </si>
  <si>
    <t>TAGTGCGCACCGACACCGGCACCT</t>
  </si>
  <si>
    <t>AAACAGGTGCCGGTGTCGGTGCGC</t>
  </si>
  <si>
    <t>GGTGCTTCAGGGCATCGATC</t>
  </si>
  <si>
    <t>TAGTGGTGCTTCAGGGCATCGATC</t>
  </si>
  <si>
    <t>AAACGATCGATGCCCTGAAGCACC</t>
  </si>
  <si>
    <t>CCATGTCGGCGAACACCACG</t>
  </si>
  <si>
    <t>TAGTCCATGTCGGCGAACACCACG</t>
  </si>
  <si>
    <t>AAACCGTGGTGTTCGCCGACATGG</t>
  </si>
  <si>
    <t>PLES_24001</t>
  </si>
  <si>
    <t>GGAGAAGGTCGAGTCGATCA</t>
  </si>
  <si>
    <t>TAGTGGAGAAGGTCGAGTCGATCA</t>
  </si>
  <si>
    <t>AAACTGATCGACTCGACCTTCTCC</t>
  </si>
  <si>
    <t>CGAGTTGAGCCAGGTGGCGC</t>
  </si>
  <si>
    <t>TAGTCGAGTTGAGCCAGGTGGCGC</t>
  </si>
  <si>
    <t>AAACGCGCCACCTGGCTCAACTCG</t>
  </si>
  <si>
    <t>CTCCAGCAGCGAGAGAGTGA</t>
  </si>
  <si>
    <t>TAGTCTCCAGCAGCGAGAGAGTGA</t>
  </si>
  <si>
    <t>AAACTCACTCTCTCGCTGCTGGAG</t>
  </si>
  <si>
    <t>GCCTTCGAGCAGTTGCTCGC</t>
  </si>
  <si>
    <t>TAGTGCCTTCGAGCAGTTGCTCGC</t>
  </si>
  <si>
    <t>AAACGCGAGCAACTGCTCGAAGGC</t>
  </si>
  <si>
    <t>PLES_24011</t>
  </si>
  <si>
    <t>GGTCTGGGGTTTCAGGTTCA</t>
  </si>
  <si>
    <t>TAGTGGTCTGGGGTTTCAGGTTCA</t>
  </si>
  <si>
    <t>AAACTGAACCTGAAACCCCAGACC</t>
  </si>
  <si>
    <t>GCACTGGATCGCCACCATCA</t>
  </si>
  <si>
    <t>TAGTGCACTGGATCGCCACCATCA</t>
  </si>
  <si>
    <t>AAACTGATGGTGGCGATCCAGTGC</t>
  </si>
  <si>
    <t>CAACTGCGCGTCGAGTTCGC</t>
  </si>
  <si>
    <t>TAGTCAACTGCGCGTCGAGTTCGC</t>
  </si>
  <si>
    <t>AAACGCGAACTCGACGCGCAGTTG</t>
  </si>
  <si>
    <t>TCGAGTTCAGCGGCGTTCTG</t>
  </si>
  <si>
    <t>TAGTTCGAGTTCAGCGGCGTTCTG</t>
  </si>
  <si>
    <t>AAACCAGAACGCCGCTGAACTCGA</t>
  </si>
  <si>
    <t>PLES_24021</t>
  </si>
  <si>
    <t>GCTGGTTTTCTCGTAGTCGT</t>
  </si>
  <si>
    <t>TAGTGCTGGTTTTCTCGTAGTCGT</t>
  </si>
  <si>
    <t>AAACACGACTACGAGAAAACCAGC</t>
  </si>
  <si>
    <t>ATACCGCCCGGTAGAGGGTG</t>
  </si>
  <si>
    <t>TAGTATACCGCCCGGTAGAGGGTG</t>
  </si>
  <si>
    <t>AAACCACCCTCTACCGGGCGGTAT</t>
  </si>
  <si>
    <t>GCCTCGGCGAGTTCCTTGTC</t>
  </si>
  <si>
    <t>TAGTGCCTCGGCGAGTTCCTTGTC</t>
  </si>
  <si>
    <t>AAACGACAAGGAACTCGCCGAGGC</t>
  </si>
  <si>
    <t>CGAAGGTCGGATGCAGCAGC</t>
  </si>
  <si>
    <t>TAGTCGAAGGTCGGATGCAGCAGC</t>
  </si>
  <si>
    <t>AAACGCTGCTGCATCCGACCTTCG</t>
  </si>
  <si>
    <t>PLES_24031</t>
  </si>
  <si>
    <t>TGAGGCGGCGGGTGCGGTCA</t>
  </si>
  <si>
    <t>TAGTTGAGGCGGCGGGTGCGGTCA</t>
  </si>
  <si>
    <t>AAACTGACCGCACCCGCCGCCTCA</t>
  </si>
  <si>
    <t>GCTTGGCGCAGGGGACTCCA</t>
  </si>
  <si>
    <t>TAGTGCTTGGCGCAGGGGACTCCA</t>
  </si>
  <si>
    <t>AAACTGGAGTCCCCTGCGCCAAGC</t>
  </si>
  <si>
    <t>CAGCCATAGCCAGCGGAAGG</t>
  </si>
  <si>
    <t>TAGTCAGCCATAGCCAGCGGAAGG</t>
  </si>
  <si>
    <t>AAACCCTTCCGCTGGCTATGGCTG</t>
  </si>
  <si>
    <t>GCCGATGTTCGAGGCGATGC</t>
  </si>
  <si>
    <t>TAGTGCCGATGTTCGAGGCGATGC</t>
  </si>
  <si>
    <t>AAACGCATCGCCTCGAACATCGGC</t>
  </si>
  <si>
    <t>PLES_24041</t>
  </si>
  <si>
    <t>opdB</t>
  </si>
  <si>
    <t>ACCGGTCGAACGCGGATCAT</t>
  </si>
  <si>
    <t>TAGTACCGGTCGAACGCGGATCAT</t>
  </si>
  <si>
    <t>AAACATGATCCGCGTTCGACCGGT</t>
  </si>
  <si>
    <t>CCAGCGCCAGGAAAAGGGCC</t>
  </si>
  <si>
    <t>TAGTCCAGCGCCAGGAAAAGGGCC</t>
  </si>
  <si>
    <t>AAACGGCCCTTTTCCTGGCGCTGG</t>
  </si>
  <si>
    <t>TGTCGCGGCGTGGCACGGCG</t>
  </si>
  <si>
    <t>TAGTTGTCGCGGCGTGGCACGGCG</t>
  </si>
  <si>
    <t>AAACCGCCGTGCCACGCCGCGACA</t>
  </si>
  <si>
    <t>CTCCAGGTAGTCGGGTGCCT</t>
  </si>
  <si>
    <t>TAGTCTCCAGGTAGTCGGGTGCCT</t>
  </si>
  <si>
    <t>AAACAGGCACCCGACTACCTGGAG</t>
  </si>
  <si>
    <t>PLES_24051</t>
  </si>
  <si>
    <t>CAGGATCAGGTCGGCGGTCA</t>
  </si>
  <si>
    <t>TAGTCAGGATCAGGTCGGCGGTCA</t>
  </si>
  <si>
    <t>AAACTGACCGCCGACCTGATCCTG</t>
  </si>
  <si>
    <t>CGCGGTCCACGGTGTGGAAG</t>
  </si>
  <si>
    <t>TAGTCGCGGTCCACGGTGTGGAAG</t>
  </si>
  <si>
    <t>AAACCTTCCACACCGTGGACCGCG</t>
  </si>
  <si>
    <t>ATCGCCACGGCGGTGGCGGT</t>
  </si>
  <si>
    <t>TAGTATCGCCACGGCGGTGGCGGT</t>
  </si>
  <si>
    <t>AAACACCGCCACCGCCGTGGCGAT</t>
  </si>
  <si>
    <t>CGGCGTCGTTGCCGACGGCA</t>
  </si>
  <si>
    <t>TAGTCGGCGTCGTTGCCGACGGCA</t>
  </si>
  <si>
    <t>AAACTGCCGTCGGCAACGACGCCG</t>
  </si>
  <si>
    <t>PLES_24061</t>
  </si>
  <si>
    <t>GAGTTAGAACTTCGAGATAG</t>
  </si>
  <si>
    <t>TAGTGAGTTAGAACTTCGAGATAG</t>
  </si>
  <si>
    <t>AAACCTATCTCGAAGTTCTAACTC</t>
  </si>
  <si>
    <t>AAGATGATCTGGCTGTTCTG</t>
  </si>
  <si>
    <t>TAGTAAGATGATCTGGCTGTTCTG</t>
  </si>
  <si>
    <t>AAACCAGAACAGCCAGATCATCTT</t>
  </si>
  <si>
    <t>CGAATGCCATCTGTGGCTGC</t>
  </si>
  <si>
    <t>TAGTCGAATGCCATCTGTGGCTGC</t>
  </si>
  <si>
    <t>AAACGCAGCCACAGATGGCATTCG</t>
  </si>
  <si>
    <t>CTTCAGCGTCTGGCGATCGA</t>
  </si>
  <si>
    <t>TAGTCTTCAGCGTCTGGCGATCGA</t>
  </si>
  <si>
    <t>AAACTCGATCGCCAGACGCTGAAG</t>
  </si>
  <si>
    <t>PLES_24071</t>
  </si>
  <si>
    <t>GACGATCCCCACCAACAGTC</t>
  </si>
  <si>
    <t>TAGTGACGATCCCCACCAACAGTC</t>
  </si>
  <si>
    <t>AAACGACTGTTGGTGGGGATCGTC</t>
  </si>
  <si>
    <t>CCGGCGAACGCACCTGCAGC</t>
  </si>
  <si>
    <t>TAGTCCGGCGAACGCACCTGCAGC</t>
  </si>
  <si>
    <t>AAACGCTGCAGGTGCGTTCGCCGG</t>
  </si>
  <si>
    <t>CCCACCAGCGCCACCAGCGG</t>
  </si>
  <si>
    <t>TAGTCCCACCAGCGCCACCAGCGG</t>
  </si>
  <si>
    <t>AAACCCGCTGGTGGCGCTGGTGGG</t>
  </si>
  <si>
    <t>CGAGCAATTGCTTGCCGACC</t>
  </si>
  <si>
    <t>TAGTCGAGCAATTGCTTGCCGACC</t>
  </si>
  <si>
    <t>AAACGGTCGGCAAGCAATTGCTCG</t>
  </si>
  <si>
    <t>PLES_24081</t>
  </si>
  <si>
    <t>GTCGCCCTTTGTTCTGTCTA</t>
  </si>
  <si>
    <t>TAGTGTCGCCCTTTGTTCTGTCTA</t>
  </si>
  <si>
    <t>AAACTAGACAGAACAAAGGGCGAC</t>
  </si>
  <si>
    <t>TGATGTTCCCTGGCGTGGAT</t>
  </si>
  <si>
    <t>TAGTTGATGTTCCCTGGCGTGGAT</t>
  </si>
  <si>
    <t>AAACATCCACGCCAGGGAACATCA</t>
  </si>
  <si>
    <t>CGCCTCACTATTGCGAATCA</t>
  </si>
  <si>
    <t>TAGTCGCCTCACTATTGCGAATCA</t>
  </si>
  <si>
    <t>AAACTGATTCGCAATAGTGAGGCG</t>
  </si>
  <si>
    <t>TGGATCACCTTGTCCGGATC</t>
  </si>
  <si>
    <t>TAGTTGGATCACCTTGTCCGGATC</t>
  </si>
  <si>
    <t>AAACGATCCGGACAAGGTGATCCA</t>
  </si>
  <si>
    <t>PLES_24091</t>
  </si>
  <si>
    <t>ACCCCGTTACGCCGCGACCC</t>
  </si>
  <si>
    <t>TAGTACCCCGTTACGCCGCGACCC</t>
  </si>
  <si>
    <t>AAACGGGTCGCGGCGTAACGGGGT</t>
  </si>
  <si>
    <t>ACTTCGTCGGGGTTGGGCGG</t>
  </si>
  <si>
    <t>TAGTACTTCGTCGGGGTTGGGCGG</t>
  </si>
  <si>
    <t>AAACCCGCCCAACCCCGACGAAGT</t>
  </si>
  <si>
    <t>GCACCGTGGCCGGCATCAGG</t>
  </si>
  <si>
    <t>TAGTGCACCGTGGCCGGCATCAGG</t>
  </si>
  <si>
    <t>AAACCCTGATGCCGGCCACGGTGC</t>
  </si>
  <si>
    <t>AGATATCGCTGGCCCACCCT</t>
  </si>
  <si>
    <t>TAGTAGATATCGCTGGCCCACCCT</t>
  </si>
  <si>
    <t>AAACAGGGTGGGCCAGCGATATCT</t>
  </si>
  <si>
    <t>PLES_24101</t>
  </si>
  <si>
    <t>CGGTGCCTCGGCGCTGTATC</t>
  </si>
  <si>
    <t>TAGTCGGTGCCTCGGCGCTGTATC</t>
  </si>
  <si>
    <t>AAACGATACAGCGCCGAGGCACCG</t>
  </si>
  <si>
    <t>CCAGCGTCGGACCGGCGAGC</t>
  </si>
  <si>
    <t>TAGTCCAGCGTCGGACCGGCGAGC</t>
  </si>
  <si>
    <t>AAACGCTCGCCGGTCCGACGCTGG</t>
  </si>
  <si>
    <t>CTGGCAATGGCCGCACCAGT</t>
  </si>
  <si>
    <t>TAGTCTGGCAATGGCCGCACCAGT</t>
  </si>
  <si>
    <t>AAACACTGGTGCGGCCATTGCCAG</t>
  </si>
  <si>
    <t>TTCCGCCAGCAGCGGCTGGG</t>
  </si>
  <si>
    <t>TAGTTTCCGCCAGCAGCGGCTGGG</t>
  </si>
  <si>
    <t>AAACCCCAGCCGCTGCTGGCGGAA</t>
  </si>
  <si>
    <t>PLES_24111</t>
  </si>
  <si>
    <t>ATGGTCAGTTGGTAGCTGCC</t>
  </si>
  <si>
    <t>TAGTATGGTCAGTTGGTAGCTGCC</t>
  </si>
  <si>
    <t>AAACGGCAGCTACCAACTGACCAT</t>
  </si>
  <si>
    <t>GGAGAAGTTCGCCTTGTCGG</t>
  </si>
  <si>
    <t>TAGTGGAGAAGTTCGCCTTGTCGG</t>
  </si>
  <si>
    <t>AAACCCGACAAGGCGAACTTCTCC</t>
  </si>
  <si>
    <t>AGGCAAAGGCCACTTCGTCG</t>
  </si>
  <si>
    <t>TAGTAGGCAAAGGCCACTTCGTCG</t>
  </si>
  <si>
    <t>AAACCGACGAAGTGGCCTTTGCCT</t>
  </si>
  <si>
    <t>ACCAGTTCGCCGACATGGAT</t>
  </si>
  <si>
    <t>TAGTACCAGTTCGCCGACATGGAT</t>
  </si>
  <si>
    <t>AAACATCCATGTCGGCGAACTGGT</t>
  </si>
  <si>
    <t>PLES_24121</t>
  </si>
  <si>
    <t>GTGGATGCCGTATTCGACGC</t>
  </si>
  <si>
    <t>TAGTGTGGATGCCGTATTCGACGC</t>
  </si>
  <si>
    <t>AAACGCGTCGAATACGGCATCCAC</t>
  </si>
  <si>
    <t>TCTCGTCGGCGAGGAACAAC</t>
  </si>
  <si>
    <t>TAGTTCTCGTCGGCGAGGAACAAC</t>
  </si>
  <si>
    <t>AAACGTTGTTCCTCGCCGACGAGA</t>
  </si>
  <si>
    <t>GGGTGCGTACGCTGGACTCG</t>
  </si>
  <si>
    <t>TAGTGGGTGCGTACGCTGGACTCG</t>
  </si>
  <si>
    <t>AAACCGAGTCCAGCGTACGCACCC</t>
  </si>
  <si>
    <t>CACGCCCTGCAACTCGGCGA</t>
  </si>
  <si>
    <t>TAGTCACGCCCTGCAACTCGGCGA</t>
  </si>
  <si>
    <t>AAACTCGCCGAGTTGCAGGGCGTG</t>
  </si>
  <si>
    <t>PLES_24131</t>
  </si>
  <si>
    <t>ATCAGGATACGTTGTTTCAT</t>
  </si>
  <si>
    <t>TAGTATCAGGATACGTTGTTTCAT</t>
  </si>
  <si>
    <t>AAACATGAAACAACGTATCCTGAT</t>
  </si>
  <si>
    <t>GCTCCACATGCCGGCGAATC</t>
  </si>
  <si>
    <t>TAGTGCTCCACATGCCGGCGAATC</t>
  </si>
  <si>
    <t>AAACGATTCGCCGGCATGTGGAGC</t>
  </si>
  <si>
    <t>CCTCGACGTCGTCGCGGCCC</t>
  </si>
  <si>
    <t>TAGTCCTCGACGTCGTCGCGGCCC</t>
  </si>
  <si>
    <t>AAACGGGCCGCGACGACGTCGAGG</t>
  </si>
  <si>
    <t>CGGATGCGCAGCTCGGGCTG</t>
  </si>
  <si>
    <t>TAGTCGGATGCGCAGCTCGGGCTG</t>
  </si>
  <si>
    <t>AAACCAGCCCGAGCTGCGCATCCG</t>
  </si>
  <si>
    <t>PLES_24141</t>
  </si>
  <si>
    <t>CTCGTTATGTTGCAGGCTGC</t>
  </si>
  <si>
    <t>TAGTCTCGTTATGTTGCAGGCTGC</t>
  </si>
  <si>
    <t>AAACGCAGCCTGCAACATAACGAG</t>
  </si>
  <si>
    <t>TGCTCATCGCACGCTTGTCC</t>
  </si>
  <si>
    <t>TAGTTGCTCATCGCACGCTTGTCC</t>
  </si>
  <si>
    <t>AAACGGACAAGCGTGCGATGAGCA</t>
  </si>
  <si>
    <t>TCGAGTTGCGTCCGGACGGT</t>
  </si>
  <si>
    <t>TAGTTCGAGTTGCGTCCGGACGGT</t>
  </si>
  <si>
    <t>AAACACCGTCCGGACGCAACTCGA</t>
  </si>
  <si>
    <t>GGCTTCGCCCTTTTCGATGG</t>
  </si>
  <si>
    <t>TAGTGGCTTCGCCCTTTTCGATGG</t>
  </si>
  <si>
    <t>AAACCCATCGAAAAGGGCGAAGCC</t>
  </si>
  <si>
    <t>PLES_24151</t>
  </si>
  <si>
    <t>GGCCCAGGGCGGCGACGAGC</t>
  </si>
  <si>
    <t>TAGTGGCCCAGGGCGGCGACGAGC</t>
  </si>
  <si>
    <t>AAACGCTCGTCGCCGCCCTGGGCC</t>
  </si>
  <si>
    <t>CGCCGGGCAGGGCCGCCGCC</t>
  </si>
  <si>
    <t>TAGTCGCCGGGCAGGGCCGCCGCC</t>
  </si>
  <si>
    <t>AAACGGCGGCGGCCCTGCCCGGCG</t>
  </si>
  <si>
    <t>TCGGGGTCCGGTTGCGCCAG</t>
  </si>
  <si>
    <t>TAGTTCGGGGTCCGGTTGCGCCAG</t>
  </si>
  <si>
    <t>AAACCTGGCGCAACCGGACCCCGA</t>
  </si>
  <si>
    <t>TTGCAGCAGGCTGCGGTCCA</t>
  </si>
  <si>
    <t>TAGTTTGCAGCAGGCTGCGGTCCA</t>
  </si>
  <si>
    <t>AAACTGGACCGCAGCCTGCTGCAA</t>
  </si>
  <si>
    <t>PLES_24161</t>
  </si>
  <si>
    <t>pfeA</t>
  </si>
  <si>
    <t>GGAAGGGCGCGTGAGGACAT</t>
  </si>
  <si>
    <t>TAGTGGAAGGGCGCGTGAGGACAT</t>
  </si>
  <si>
    <t>AAACATGTCCTCACGCGCCCTTCC</t>
  </si>
  <si>
    <t>AGCAGCAGGAAGGGAACGGC</t>
  </si>
  <si>
    <t>TAGTAGCAGCAGGAAGGGAACGGC</t>
  </si>
  <si>
    <t>AAACGCCGTTCCCTTCCTGCTGCT</t>
  </si>
  <si>
    <t>CGTGTACGGCGTTGGCGAGC</t>
  </si>
  <si>
    <t>TAGTCGTGTACGGCGTTGGCGAGC</t>
  </si>
  <si>
    <t>AAACGCTCGCCAACGCCGTACACG</t>
  </si>
  <si>
    <t>GACGGAGCCGTCGCCCTGGC</t>
  </si>
  <si>
    <t>TAGTGACGGAGCCGTCGCCCTGGC</t>
  </si>
  <si>
    <t>AAACGCCAGGGCGACGGCTCCGTC</t>
  </si>
  <si>
    <t>PLES_24171</t>
  </si>
  <si>
    <t>pfeS</t>
  </si>
  <si>
    <t>GCGCCAGTTTCCATAACAGC</t>
  </si>
  <si>
    <t>TAGTGCGCCAGTTTCCATAACAGC</t>
  </si>
  <si>
    <t>AAACGCTGTTATGGAAACTGGCGC</t>
  </si>
  <si>
    <t>AGATCAGCCAGGTCAGCAGC</t>
  </si>
  <si>
    <t>TAGTAGATCAGCCAGGTCAGCAGC</t>
  </si>
  <si>
    <t>AAACGCTGCTGACCTGGCTGATCT</t>
  </si>
  <si>
    <t>GCGCTCCACCGACAGGCCCC</t>
  </si>
  <si>
    <t>TAGTGCGCTCCACCGACAGGCCCC</t>
  </si>
  <si>
    <t>AAACGGGGCCTGTCGGTGGAGCGC</t>
  </si>
  <si>
    <t>AGCTGCGGTCGGCCGGGGCG</t>
  </si>
  <si>
    <t>TAGTAGCTGCGGTCGGCCGGGGCG</t>
  </si>
  <si>
    <t>AAACCGCCCCGGCCGACCGCAGCT</t>
  </si>
  <si>
    <t>PLES_24181</t>
  </si>
  <si>
    <t>pfeR</t>
  </si>
  <si>
    <t>CGGGTCCGCAGGAGGCGGGC</t>
  </si>
  <si>
    <t>TAGTCGGGTCCGCAGGAGGCGGGC</t>
  </si>
  <si>
    <t>AAACGCCCGCCTCCTGCGGACCCG</t>
  </si>
  <si>
    <t>TGGTTCTGGCTTAGGGTCGG</t>
  </si>
  <si>
    <t>TAGTTGGTTCTGGCTTAGGGTCGG</t>
  </si>
  <si>
    <t>AAACCCGACCCTAAGCCAGAACCA</t>
  </si>
  <si>
    <t>AGCCGTCGTTGCTTCGGCTT</t>
  </si>
  <si>
    <t>TAGTAGCCGTCGTTGCTTCGGCTT</t>
  </si>
  <si>
    <t>AAACAAGCCGAAGCAACGACGGCT</t>
  </si>
  <si>
    <t>GCGCCGCAGCGTGCTCGGAG</t>
  </si>
  <si>
    <t>TAGTGCGCCGCAGCGTGCTCGGAG</t>
  </si>
  <si>
    <t>AAACCTCCGAGCACGCTGCGGCGC</t>
  </si>
  <si>
    <t>PLES_24191</t>
  </si>
  <si>
    <t>TGATAGTCACCTGCGGCGGG</t>
  </si>
  <si>
    <t>TAGTTGATAGTCACCTGCGGCGGG</t>
  </si>
  <si>
    <t>AAACCCCGCCGCAGGTGACTATCA</t>
  </si>
  <si>
    <t>TGTGTTGGGAGAACAGCATG</t>
  </si>
  <si>
    <t>TAGTTGTGTTGGGAGAACAGCATG</t>
  </si>
  <si>
    <t>AAACCATGCTGTTCTCCCAACACA</t>
  </si>
  <si>
    <t>GGAGTCCACGTGTACCAGGC</t>
  </si>
  <si>
    <t>TAGTGGAGTCCACGTGTACCAGGC</t>
  </si>
  <si>
    <t>AAACGCCTGGTACACGTGGACTCC</t>
  </si>
  <si>
    <t>CAGGACCTCGGGTCCCAGCG</t>
  </si>
  <si>
    <t>TAGTCAGGACCTCGGGTCCCAGCG</t>
  </si>
  <si>
    <t>AAACCGCTGGGACCCGAGGTCCTG</t>
  </si>
  <si>
    <t>PLES_24201</t>
  </si>
  <si>
    <t>CGCCGACATGGGAAACCGGT</t>
  </si>
  <si>
    <t>TAGTCGCCGACATGGGAAACCGGT</t>
  </si>
  <si>
    <t>AAACACCGGTTTCCCATGTCGGCG</t>
  </si>
  <si>
    <t>GTGCACGGTGGGCGAGCCGG</t>
  </si>
  <si>
    <t>TAGTGTGCACGGTGGGCGAGCCGG</t>
  </si>
  <si>
    <t>AAACCCGGCTCGCCCACCGTGCAC</t>
  </si>
  <si>
    <t>CACGCAGGCGGACACCCGGT</t>
  </si>
  <si>
    <t>TAGTCACGCAGGCGGACACCCGGT</t>
  </si>
  <si>
    <t>AAACACCGGGTGTCCGCCTGCGTG</t>
  </si>
  <si>
    <t>TTGACCGGCTTGCCCACCAA</t>
  </si>
  <si>
    <t>TAGTTTGACCGGCTTGCCCACCAA</t>
  </si>
  <si>
    <t>AAACTTGGTGGGCAAGCCGGTCAA</t>
  </si>
  <si>
    <t>PLES_24211</t>
  </si>
  <si>
    <t>GTAGGTAGGCAGGTCGTGCA</t>
  </si>
  <si>
    <t>TAGTGTAGGTAGGCAGGTCGTGCA</t>
  </si>
  <si>
    <t>AAACTGCACGACCTGCCTACCTAC</t>
  </si>
  <si>
    <t>CGGCGTGCGGTTGGCATGCC</t>
  </si>
  <si>
    <t>TAGTCGGCGTGCGGTTGGCATGCC</t>
  </si>
  <si>
    <t>AAACGGCATGCCAACCGCACGCCG</t>
  </si>
  <si>
    <t>AGGGTACGCGAGGACATCAC</t>
  </si>
  <si>
    <t>TAGTAGGGTACGCGAGGACATCAC</t>
  </si>
  <si>
    <t>AAACGTGATGTCCTCGCGTACCCT</t>
  </si>
  <si>
    <t>CCGCGCCGAGTTCTTCGTCG</t>
  </si>
  <si>
    <t>TAGTCCGCGCCGAGTTCTTCGTCG</t>
  </si>
  <si>
    <t>AAACCGACGAAGAACTCGGCGCGG</t>
  </si>
  <si>
    <t>PLES_24221</t>
  </si>
  <si>
    <t>CCGGCCGCTGCCGTCGGACG</t>
  </si>
  <si>
    <t>TAGTCCGGCCGCTGCCGTCGGACG</t>
  </si>
  <si>
    <t>AAACCGTCCGACGGCAGCGGCCGG</t>
  </si>
  <si>
    <t>CCGGCCCCTTGCCGCTGGCG</t>
  </si>
  <si>
    <t>TAGTCCGGCCCCTTGCCGCTGGCG</t>
  </si>
  <si>
    <t>AAACCGCCAGCGGCAAGGGGCCGG</t>
  </si>
  <si>
    <t>GCCCTCTTCGGCGTACAGGT</t>
  </si>
  <si>
    <t>TAGTGCCCTCTTCGGCGTACAGGT</t>
  </si>
  <si>
    <t>AAACACCTGTACGCCGAAGAGGGC</t>
  </si>
  <si>
    <t>CCAGAACAGGTCGGGGACCA</t>
  </si>
  <si>
    <t>TAGTCCAGAACAGGTCGGGGACCA</t>
  </si>
  <si>
    <t>AAACTGGTCCCCGACCTGTTCTGG</t>
  </si>
  <si>
    <t>PLES_24231</t>
  </si>
  <si>
    <t>TCGGCCTGCCGGCTGTCGAA</t>
  </si>
  <si>
    <t>TAGTTCGGCCTGCCGGCTGTCGAA</t>
  </si>
  <si>
    <t>AAACTTCGACAGCCGGCAGGCCGA</t>
  </si>
  <si>
    <t>GAACGAACCGTGCTCGGCCA</t>
  </si>
  <si>
    <t>TAGTGAACGAACCGTGCTCGGCCA</t>
  </si>
  <si>
    <t>AAACTGGCCGAGCACGGTTCGTTC</t>
  </si>
  <si>
    <t>GCGTTGCAGGGCGCGGCCGG</t>
  </si>
  <si>
    <t>TAGTGCGTTGCAGGGCGCGGCCGG</t>
  </si>
  <si>
    <t>AAACCCGGCCGCGCCCTGCAACGC</t>
  </si>
  <si>
    <t>GCTTCGAGAGCACCGAGGGA</t>
  </si>
  <si>
    <t>TAGTGCTTCGAGAGCACCGAGGGA</t>
  </si>
  <si>
    <t>AAACTCCCTCGGTGCTCTCGAAGC</t>
  </si>
  <si>
    <t>PLES_24241</t>
  </si>
  <si>
    <t>GAGGGTGATGCGACTGGGCA</t>
  </si>
  <si>
    <t>TAGTGAGGGTGATGCGACTGGGCA</t>
  </si>
  <si>
    <t>AAACTGCCCAGTCGCATCACCCTC</t>
  </si>
  <si>
    <t>TGCTCCAGGCGCAGGACCTC</t>
  </si>
  <si>
    <t>TAGTTGCTCCAGGCGCAGGACCTC</t>
  </si>
  <si>
    <t>AAACGAGGTCCTGCGCCTGGAGCA</t>
  </si>
  <si>
    <t>AGCCAGACCTCGCCGGGGCC</t>
  </si>
  <si>
    <t>TAGTAGCCAGACCTCGCCGGGGCC</t>
  </si>
  <si>
    <t>AAACGGCCCCGGCGAGGTCTGGCT</t>
  </si>
  <si>
    <t>CAGCGGATTGACGCCGATGG</t>
  </si>
  <si>
    <t>TAGTCAGCGGATTGACGCCGATGG</t>
  </si>
  <si>
    <t>AAACCCATCGGCGTCAATCCGCTG</t>
  </si>
  <si>
    <t>PLES_24251</t>
  </si>
  <si>
    <t>TCCTTGAAAGGTGCCGTCAT</t>
  </si>
  <si>
    <t>TAGTTCCTTGAAAGGTGCCGTCAT</t>
  </si>
  <si>
    <t>AAACATGACGGCACCTTTCAAGGA</t>
  </si>
  <si>
    <t>GGCGTAGTTCGCCGAACCCG</t>
  </si>
  <si>
    <t>TAGTGGCGTAGTTCGCCGAACCCG</t>
  </si>
  <si>
    <t>AAACCGGGTTCGGCGAACTACGCC</t>
  </si>
  <si>
    <t>CGGGTAGGTCGGACGATGTG</t>
  </si>
  <si>
    <t>TAGTCGGGTAGGTCGGACGATGTG</t>
  </si>
  <si>
    <t>AAACCACATCGTCCGACCTACCCG</t>
  </si>
  <si>
    <t>AGCTCGTCGACCAACTGCGC</t>
  </si>
  <si>
    <t>TAGTAGCTCGTCGACCAACTGCGC</t>
  </si>
  <si>
    <t>AAACGCGCAGTTGGTCGACGAGCT</t>
  </si>
  <si>
    <t>PLES_24261</t>
  </si>
  <si>
    <t>GAGACTGGCCGGTACCAAGA</t>
  </si>
  <si>
    <t>TAGTGAGACTGGCCGGTACCAAGA</t>
  </si>
  <si>
    <t>AAACTCTTGGTACCGGCCAGTCTC</t>
  </si>
  <si>
    <t>CAGCAGGAGCCTGATGCGAC</t>
  </si>
  <si>
    <t>TAGTCAGCAGGAGCCTGATGCGAC</t>
  </si>
  <si>
    <t>AAACGTCGCATCAGGCTCCTGCTG</t>
  </si>
  <si>
    <t>ACGCAGTTCGACCTCGCGCC</t>
  </si>
  <si>
    <t>TAGTACGCAGTTCGACCTCGCGCC</t>
  </si>
  <si>
    <t>AAACGGCGCGAGGTCGAACTGCGT</t>
  </si>
  <si>
    <t>GATCCAGATGCGGCCCAACA</t>
  </si>
  <si>
    <t>TAGTGATCCAGATGCGGCCCAACA</t>
  </si>
  <si>
    <t>AAACTGTTGGGCCGCATCTGGATC</t>
  </si>
  <si>
    <t>PLES_24271</t>
  </si>
  <si>
    <t>CATCTGCGGGCCCGGGGAAA</t>
  </si>
  <si>
    <t>TAGTCATCTGCGGGCCCGGGGAAA</t>
  </si>
  <si>
    <t>AAACTTTCCCCGGGCCCGCAGATG</t>
  </si>
  <si>
    <t>TCGAGCAAACGCTGCCCCAG</t>
  </si>
  <si>
    <t>TAGTTCGAGCAAACGCTGCCCCAG</t>
  </si>
  <si>
    <t>AAACCTGGGGCAGCGTTTGCTCGA</t>
  </si>
  <si>
    <t>CGAGCGCCCGCTCGAGTTCC</t>
  </si>
  <si>
    <t>TAGTCGAGCGCCCGCTCGAGTTCC</t>
  </si>
  <si>
    <t>AAACGGAACTCGAGCGGGCGCTCG</t>
  </si>
  <si>
    <t>GCACGAGAATGCCTCCCAGA</t>
  </si>
  <si>
    <t>TAGTGCACGAGAATGCCTCCCAGA</t>
  </si>
  <si>
    <t>AAACTCTGGGAGGCATTCTCGTGC</t>
  </si>
  <si>
    <t>PLES_24281</t>
  </si>
  <si>
    <t>GCCTGGTAGATGAAATTCAT</t>
  </si>
  <si>
    <t>TAGTGCCTGGTAGATGAAATTCAT</t>
  </si>
  <si>
    <t>AAACATGAATTTCATCTACCAGGC</t>
  </si>
  <si>
    <t>GCGCCTGCCCTTGCGATCGA</t>
  </si>
  <si>
    <t>TAGTGCGCCTGCCCTTGCGATCGA</t>
  </si>
  <si>
    <t>AAACTCGATCGCAAGGGCAGGCGC</t>
  </si>
  <si>
    <t>GCGCATCCTGGCGCGTTGGG</t>
  </si>
  <si>
    <t>TAGTGCGCATCCTGGCGCGTTGGG</t>
  </si>
  <si>
    <t>AAACCCCAACGCGCCAGGATGCGC</t>
  </si>
  <si>
    <t>GGCTGAGCGGGGTGAGCCCC</t>
  </si>
  <si>
    <t>TAGTGGCTGAGCGGGGTGAGCCCC</t>
  </si>
  <si>
    <t>AAACGGGGCTCACCCCGCTCAGCC</t>
  </si>
  <si>
    <t>PLES_24291</t>
  </si>
  <si>
    <t>TCGGCCTGATTGAACAGTCG</t>
  </si>
  <si>
    <t>TAGTTCGGCCTGATTGAACAGTCG</t>
  </si>
  <si>
    <t>AAACCGACTGTTCAATCAGGCCGA</t>
  </si>
  <si>
    <t>GCCCTTGAGCATCTTCACCT</t>
  </si>
  <si>
    <t>TAGTGCCCTTGAGCATCTTCACCT</t>
  </si>
  <si>
    <t>AAACAGGTGAAGATGCTCAAGGGC</t>
  </si>
  <si>
    <t>TCGGCAGCCGGCCGATGTCC</t>
  </si>
  <si>
    <t>TAGTTCGGCAGCCGGCCGATGTCC</t>
  </si>
  <si>
    <t>AAACGGACATCGGCCGGCTGCCGA</t>
  </si>
  <si>
    <t>TAGCGCCAGGCCTTCTTCTT</t>
  </si>
  <si>
    <t>TAGTTAGCGCCAGGCCTTCTTCTT</t>
  </si>
  <si>
    <t>AAACAAGAAGAAGGCCTGGCGCTA</t>
  </si>
  <si>
    <t>PLES_24301</t>
  </si>
  <si>
    <t>CGAGCAAGGTGAACGCGGCC</t>
  </si>
  <si>
    <t>TAGTCGAGCAAGGTGAACGCGGCC</t>
  </si>
  <si>
    <t>AAACGGCCGCGTTCACCTTGCTCG</t>
  </si>
  <si>
    <t>GGGCAACGCCACCGCAGCAA</t>
  </si>
  <si>
    <t>TAGTGGGCAACGCCACCGCAGCAA</t>
  </si>
  <si>
    <t>AAACTTGCTGCGGTGGCGTTGCCC</t>
  </si>
  <si>
    <t>TCCTGCATCCTCACCAGGCC</t>
  </si>
  <si>
    <t>TAGTTCCTGCATCCTCACCAGGCC</t>
  </si>
  <si>
    <t>AAACGGCCTGGTGAGGATGCAGGA</t>
  </si>
  <si>
    <t>ATTGAACAGATCGTCCAGCG</t>
  </si>
  <si>
    <t>TAGTATTGAACAGATCGTCCAGCG</t>
  </si>
  <si>
    <t>AAACCGCTGGACGATCTGTTCAAT</t>
  </si>
  <si>
    <t>PLES_24311</t>
  </si>
  <si>
    <t>GTGAAGCCTTCCTGCCGCGC</t>
  </si>
  <si>
    <t>TAGTGTGAAGCCTTCCTGCCGCGC</t>
  </si>
  <si>
    <t>AAACGCGCGGCAGGAAGGCTTCAC</t>
  </si>
  <si>
    <t>TCAGCGCAACCACCGCCTCC</t>
  </si>
  <si>
    <t>TAGTTCAGCGCAACCACCGCCTCC</t>
  </si>
  <si>
    <t>AAACGGAGGCGGTGGTTGCGCTGA</t>
  </si>
  <si>
    <t>GCGCACCGCCGACCACTGCC</t>
  </si>
  <si>
    <t>TAGTGCGCACCGCCGACCACTGCC</t>
  </si>
  <si>
    <t>AAACGGCAGTGGTCGGCGGTGCGC</t>
  </si>
  <si>
    <t>CCGAAAGGCACTGTTGAGCC</t>
  </si>
  <si>
    <t>TAGTCCGAAAGGCACTGTTGAGCC</t>
  </si>
  <si>
    <t>AAACGGCTCAACAGTGCCTTTCGG</t>
  </si>
  <si>
    <t>PLES_24321</t>
  </si>
  <si>
    <t>CACCCTGTTTTCGTCGCGAG</t>
  </si>
  <si>
    <t>TAGTCACCCTGTTTTCGTCGCGAG</t>
  </si>
  <si>
    <t>AAACCTCGCGACGAAAACAGGGTG</t>
  </si>
  <si>
    <t>CATGAGCAACGTGCCGATGA</t>
  </si>
  <si>
    <t>TAGTCATGAGCAACGTGCCGATGA</t>
  </si>
  <si>
    <t>AAACTCATCGGCACGTTGCTCATG</t>
  </si>
  <si>
    <t>CAAGGACTGGTTGGCCTTGC</t>
  </si>
  <si>
    <t>TAGTCAAGGACTGGTTGGCCTTGC</t>
  </si>
  <si>
    <t>AAACGCAAGGCCAACCAGTCCTTG</t>
  </si>
  <si>
    <t>CCTGTCCGCGCCCCAGGCTC</t>
  </si>
  <si>
    <t>TAGTCCTGTCCGCGCCCCAGGCTC</t>
  </si>
  <si>
    <t>AAACGAGCCTGGGGCGCGGACAGG</t>
  </si>
  <si>
    <t>PLES_24331</t>
  </si>
  <si>
    <t>AGCGGGCAGACGCCGCATGT</t>
  </si>
  <si>
    <t>TAGTAGCGGGCAGACGCCGCATGT</t>
  </si>
  <si>
    <t>AAACACATGCGGCGTCTGCCCGCT</t>
  </si>
  <si>
    <t>CCAGCAGGGTCATGATGGCC</t>
  </si>
  <si>
    <t>TAGTCCAGCAGGGTCATGATGGCC</t>
  </si>
  <si>
    <t>AAACGGCCATCATGACCCTGCTGG</t>
  </si>
  <si>
    <t>GACCCAGAGTACAGCGGCAC</t>
  </si>
  <si>
    <t>TAGTGACCCAGAGTACAGCGGCAC</t>
  </si>
  <si>
    <t>AAACGTGCCGCTGTACTCTGGGTC</t>
  </si>
  <si>
    <t>CGCCTTGCGCCGGTTTTCCG</t>
  </si>
  <si>
    <t>TAGTCGCCTTGCGCCGGTTTTCCG</t>
  </si>
  <si>
    <t>AAACCGGAAAACCGGCGCAAGGCG</t>
  </si>
  <si>
    <t>PLES_24341</t>
  </si>
  <si>
    <t>ATCCACGATCCACTGCGCTG</t>
  </si>
  <si>
    <t>TAGTATCCACGATCCACTGCGCTG</t>
  </si>
  <si>
    <t>AAACCAGCGCAGTGGATCGTGGAT</t>
  </si>
  <si>
    <t>GCCTGATACCGGTCAGAGCG</t>
  </si>
  <si>
    <t>TAGTGCCTGATACCGGTCAGAGCG</t>
  </si>
  <si>
    <t>AAACCGCTCTGACCGGTATCAGGC</t>
  </si>
  <si>
    <t>GCGGCGAAAAGGCGCCAGGG</t>
  </si>
  <si>
    <t>TAGTGCGGCGAAAAGGCGCCAGGG</t>
  </si>
  <si>
    <t>AAACCCCTGGCGCCTTTTCGCCGC</t>
  </si>
  <si>
    <t>CACCCCGCCAGGCTACGTAA</t>
  </si>
  <si>
    <t>TAGTCACCCCGCCAGGCTACGTAA</t>
  </si>
  <si>
    <t>AAACTTACGTAGCCTGGCGGGGTG</t>
  </si>
  <si>
    <t>PLES_24351</t>
  </si>
  <si>
    <t>CCTGGAACTGCAGTGATCGC</t>
  </si>
  <si>
    <t>TAGTCCTGGAACTGCAGTGATCGC</t>
  </si>
  <si>
    <t>AAACGCGATCACTGCAGTTCCAGG</t>
  </si>
  <si>
    <t>TTTCCTGCCATTGTCGTTGC</t>
  </si>
  <si>
    <t>TAGTTTTCCTGCCATTGTCGTTGC</t>
  </si>
  <si>
    <t>AAACGCAACGACAATGGCAGGAAA</t>
  </si>
  <si>
    <t>CAGATGGCCATGCGCAAGAG</t>
  </si>
  <si>
    <t>TAGTCAGATGGCCATGCGCAAGAG</t>
  </si>
  <si>
    <t>AAACCTCTTGCGCATGGCCATCTG</t>
  </si>
  <si>
    <t>GCACAACCAGCAGCAGGCAC</t>
  </si>
  <si>
    <t>TAGTGCACAACCAGCAGCAGGCAC</t>
  </si>
  <si>
    <t>AAACGTGCCTGCTGCTGGTTGTGC</t>
  </si>
  <si>
    <t>PLES_24371</t>
  </si>
  <si>
    <t>CTCGCGGAACTCGGCAAGTT</t>
  </si>
  <si>
    <t>TAGTCTCGCGGAACTCGGCAAGTT</t>
  </si>
  <si>
    <t>AAACAACTTGCCGAGTTCCGCGAG</t>
  </si>
  <si>
    <t>GCTTTTCAGCTTTTCCAGCA</t>
  </si>
  <si>
    <t>TAGTGCTTTTCAGCTTTTCCAGCA</t>
  </si>
  <si>
    <t>AAACTGCTGGAAAAGCTGAAAAGC</t>
  </si>
  <si>
    <t>TGAATTCCAGTTCCTGCTTC</t>
  </si>
  <si>
    <t>TAGTTGAATTCCAGTTCCTGCTTC</t>
  </si>
  <si>
    <t>AAACGAAGCAGGAACTGGAATTCA</t>
  </si>
  <si>
    <t>GATGGCGATGATGTTGTGCA</t>
  </si>
  <si>
    <t>TAGTGATGGCGATGATGTTGTGCA</t>
  </si>
  <si>
    <t>AAACTGCACAACATCATCGCCATC</t>
  </si>
  <si>
    <t>PLES_24381</t>
  </si>
  <si>
    <t>CAGGCGATGGGCGGATTCGA</t>
  </si>
  <si>
    <t>TAGTCAGGCGATGGGCGGATTCGA</t>
  </si>
  <si>
    <t>AAACTCGAATCCGCCCATCGCCTG</t>
  </si>
  <si>
    <t>TTGTGGCCTTCGGGGACGTG</t>
  </si>
  <si>
    <t>TAGTTTGTGGCCTTCGGGGACGTG</t>
  </si>
  <si>
    <t>AAACCACGTCCCCGAAGGCCACAA</t>
  </si>
  <si>
    <t>CACGGAACGAGTGGCCGTGC</t>
  </si>
  <si>
    <t>TAGTCACGGAACGAGTGGCCGTGC</t>
  </si>
  <si>
    <t>AAACGCACGGCCACTCGTTCCGTG</t>
  </si>
  <si>
    <t>GACCTCGCCTTCGATGTGGA</t>
  </si>
  <si>
    <t>TAGTGACCTCGCCTTCGATGTGGA</t>
  </si>
  <si>
    <t>AAACTCCACATCGAAGGCGAGGTC</t>
  </si>
  <si>
    <t>PLES_24391</t>
  </si>
  <si>
    <t>GGTGGCAAGCAAGGGGTTGG</t>
  </si>
  <si>
    <t>TAGTGGTGGCAAGCAAGGGGTTGG</t>
  </si>
  <si>
    <t>AAACCCAACCCCTTGCTTGCCACC</t>
  </si>
  <si>
    <t>GTCGGCAACCAGCGGGATCA</t>
  </si>
  <si>
    <t>TAGTGTCGGCAACCAGCGGGATCA</t>
  </si>
  <si>
    <t>AAACTGATCCCGCTGGTTGCCGAC</t>
  </si>
  <si>
    <t>CTTCCGGCAGGTCGCGGGAC</t>
  </si>
  <si>
    <t>TAGTCTTCCGGCAGGTCGCGGGAC</t>
  </si>
  <si>
    <t>AAACGTCCCGCGACCTGCCGGAAG</t>
  </si>
  <si>
    <t>CGGTGGCGTCGCAGGGCAGC</t>
  </si>
  <si>
    <t>TAGTCGGTGGCGTCGCAGGGCAGC</t>
  </si>
  <si>
    <t>AAACGCTGCCCTGCGACGCCACCG</t>
  </si>
  <si>
    <t>PLES_24401</t>
  </si>
  <si>
    <t>fhp</t>
  </si>
  <si>
    <t>GATGAGGGCACGTTGGGCAT</t>
  </si>
  <si>
    <t>TAGTGATGAGGGCACGTTGGGCAT</t>
  </si>
  <si>
    <t>AAACATGCCCAACGTGCCCTCATC</t>
  </si>
  <si>
    <t>GCCGGTCTCCAGCAGCGGTA</t>
  </si>
  <si>
    <t>TAGTGCCGGTCTCCAGCAGCGGTA</t>
  </si>
  <si>
    <t>AAACTACCGCTGCTGGAGACCGGC</t>
  </si>
  <si>
    <t>GAGCATGGTGCGGTAGAAAT</t>
  </si>
  <si>
    <t>TAGTGAGCATGGTGCGGTAGAAAT</t>
  </si>
  <si>
    <t>AAACATTTCTACCGCACCATGCTC</t>
  </si>
  <si>
    <t>TGAACAGCGGGCGAACCTCG</t>
  </si>
  <si>
    <t>TAGTTGAACAGCGGGCGAACCTCG</t>
  </si>
  <si>
    <t>AAACCGAGGTTCGCCCGCTGTTCA</t>
  </si>
  <si>
    <t>PLES_24411</t>
  </si>
  <si>
    <t>CCGATCCGCAGCACCCGCCG</t>
  </si>
  <si>
    <t>TAGTCCGATCCGCAGCACCCGCCG</t>
  </si>
  <si>
    <t>AAACCGGCGGGTGCTGCGGATCGG</t>
  </si>
  <si>
    <t>GAAATAGGCGGCGATCACGC</t>
  </si>
  <si>
    <t>TAGTGAAATAGGCGGCGATCACGC</t>
  </si>
  <si>
    <t>AAACGCGTGATCGCCGCCTATTTC</t>
  </si>
  <si>
    <t>GCGCCGGCATGTTCAGGTAG</t>
  </si>
  <si>
    <t>TAGTGCGCCGGCATGTTCAGGTAG</t>
  </si>
  <si>
    <t>AAACCTACCTGAACATGCCGGCGC</t>
  </si>
  <si>
    <t>GCCGAGGATCACCAGCGCAT</t>
  </si>
  <si>
    <t>TAGTGCCGAGGATCACCAGCGCAT</t>
  </si>
  <si>
    <t>AAACATGCGCTGGTGATCCTCGGC</t>
  </si>
  <si>
    <t>PLES_24421</t>
  </si>
  <si>
    <t>CAGGCGCCAGATCGGCGGTA</t>
  </si>
  <si>
    <t>TAGTCAGGCGCCAGATCGGCGGTA</t>
  </si>
  <si>
    <t>AAACTACCGCCGATCTGGCGCCTG</t>
  </si>
  <si>
    <t>CGCCGCCGAGGAAGAACGGG</t>
  </si>
  <si>
    <t>TAGTCGCCGCCGAGGAAGAACGGG</t>
  </si>
  <si>
    <t>AAACCCCGTTCTTCCTCGGCGGCG</t>
  </si>
  <si>
    <t>CCAGCCAGAGCGCGATGGCG</t>
  </si>
  <si>
    <t>TAGTCCAGCCAGAGCGCGATGGCG</t>
  </si>
  <si>
    <t>AAACCGCCATCGCGCTCTGGCTGG</t>
  </si>
  <si>
    <t>TTGCCAGCCGCTCCAGAGCC</t>
  </si>
  <si>
    <t>TAGTTTGCCAGCCGCTCCAGAGCC</t>
  </si>
  <si>
    <t>AAACGGCTCTGGAGCGGCTGGCAA</t>
  </si>
  <si>
    <t>PLES_24431</t>
  </si>
  <si>
    <t>GATGCCGTGGATCAGCGCTA</t>
  </si>
  <si>
    <t>TAGTGATGCCGTGGATCAGCGCTA</t>
  </si>
  <si>
    <t>AAACTAGCGCTGATCCACGGCATC</t>
  </si>
  <si>
    <t>CCTCGTCGCGGCTATCGGGC</t>
  </si>
  <si>
    <t>TAGTCCTCGTCGCGGCTATCGGGC</t>
  </si>
  <si>
    <t>AAACGCCCGATAGCCGCGACGAGG</t>
  </si>
  <si>
    <t>CGGCTTTCGCGCCGAGACGT</t>
  </si>
  <si>
    <t>TAGTCGGCTTTCGCGCCGAGACGT</t>
  </si>
  <si>
    <t>AAACACGTCTCGGCGCGAAAGCCG</t>
  </si>
  <si>
    <t>GGCCCAGTACAGGCTCTGGA</t>
  </si>
  <si>
    <t>TAGTGGCCCAGTACAGGCTCTGGA</t>
  </si>
  <si>
    <t>AAACTCCAGAGCCTGTACTGGGCC</t>
  </si>
  <si>
    <t>PLES_24441</t>
  </si>
  <si>
    <t>GGGGACTTGATCTGGATGGC</t>
  </si>
  <si>
    <t>TAGTGGGGACTTGATCTGGATGGC</t>
  </si>
  <si>
    <t>AAACGCCATCCAGATCAAGTCCCC</t>
  </si>
  <si>
    <t>CGGCCTTGAGGGTCAGTGCG</t>
  </si>
  <si>
    <t>TAGTCGGCCTTGAGGGTCAGTGCG</t>
  </si>
  <si>
    <t>AAACCGCACTGACCCTCAAGGCCG</t>
  </si>
  <si>
    <t>GCGGGCGAGGGCGCGGCGAC</t>
  </si>
  <si>
    <t>TAGTGCGGGCGAGGGCGCGGCGAC</t>
  </si>
  <si>
    <t>AAACGTCGCCGCGCCCTCGCCCGC</t>
  </si>
  <si>
    <t>ACCGGGGACGATGCCGACGT</t>
  </si>
  <si>
    <t>TAGTACCGGGGACGATGCCGACGT</t>
  </si>
  <si>
    <t>AAACACGTCGGCATCGTCCCCGGT</t>
  </si>
  <si>
    <t>PLES_24451</t>
  </si>
  <si>
    <t>AGGGCAGTCAGTTTCTTCAT</t>
  </si>
  <si>
    <t>TAGTAGGGCAGTCAGTTTCTTCAT</t>
  </si>
  <si>
    <t>AAACATGAAGAAACTGACTGCCCT</t>
  </si>
  <si>
    <t>CGATGGCGGTGGCGGCGAAC</t>
  </si>
  <si>
    <t>TAGTCGATGGCGGTGGCGGCGAAC</t>
  </si>
  <si>
    <t>AAACGTTCGCCGCCACCGCCATCG</t>
  </si>
  <si>
    <t>CTGGGCCAGGCCGGCAGTCA</t>
  </si>
  <si>
    <t>TAGTCTGGGCCAGGCCGGCAGTCA</t>
  </si>
  <si>
    <t>AAACTGACTGCCGGCCTGGCCCAG</t>
  </si>
  <si>
    <t>TCAGCGCCTCGTCCGGGCCG</t>
  </si>
  <si>
    <t>TAGTTCAGCGCCTCGTCCGGGCCG</t>
  </si>
  <si>
    <t>AAACCGGCCCGGACGAGGCGCTGA</t>
  </si>
  <si>
    <t>PLES_24461</t>
  </si>
  <si>
    <t>CTTCGAGGCTGATGACCGCC</t>
  </si>
  <si>
    <t>TAGTCTTCGAGGCTGATGACCGCC</t>
  </si>
  <si>
    <t>AAACGGCGGTCATCAGCCTCGAAG</t>
  </si>
  <si>
    <t>GCAGGCGCAGGACCTCGTCC</t>
  </si>
  <si>
    <t>TAGTGCAGGCGCAGGACCTCGTCC</t>
  </si>
  <si>
    <t>AAACGGACGAGGTCCTGCGCCTGC</t>
  </si>
  <si>
    <t>GCGGCTGTATCACACCGTCC</t>
  </si>
  <si>
    <t>TAGTGCGGCTGTATCACACCGTCC</t>
  </si>
  <si>
    <t>AAACGGACGGTGTGATACAGCCGC</t>
  </si>
  <si>
    <t>CCCCAGGGCTTCCTGCATGA</t>
  </si>
  <si>
    <t>TAGTCCCCAGGGCTTCCTGCATGA</t>
  </si>
  <si>
    <t>AAACTCATGCAGGAAGCCCTGGGG</t>
  </si>
  <si>
    <t>PLES_24471</t>
  </si>
  <si>
    <t>GCCATCAGTTCGTCGGCCAG</t>
  </si>
  <si>
    <t>TAGTGCCATCAGTTCGTCGGCCAG</t>
  </si>
  <si>
    <t>AAACCTGGCCGACGAACTGATGGC</t>
  </si>
  <si>
    <t>GTAGCCCTGGCGGGTCAGGC</t>
  </si>
  <si>
    <t>TAGTGTAGCCCTGGCGGGTCAGGC</t>
  </si>
  <si>
    <t>AAACGCCTGACCCGCCAGGGCTAC</t>
  </si>
  <si>
    <t>CACCGCCGCGTCGCGGCCGT</t>
  </si>
  <si>
    <t>TAGTCACCGCCGCGTCGCGGCCGT</t>
  </si>
  <si>
    <t>AAACACGGCCGCGACGCGGCGGTG</t>
  </si>
  <si>
    <t>GATCAGATCGTAGGGCTCGC</t>
  </si>
  <si>
    <t>TAGTGATCAGATCGTAGGGCTCGC</t>
  </si>
  <si>
    <t>AAACGCGAGCCCTACGATCTGATC</t>
  </si>
  <si>
    <t>PLES_24481</t>
  </si>
  <si>
    <t>CCGCGAACAGGCCGACGCTC</t>
  </si>
  <si>
    <t>TAGTCCGCGAACAGGCCGACGCTC</t>
  </si>
  <si>
    <t>AAACGAGCGTCGGCCTGTTCGCGG</t>
  </si>
  <si>
    <t>CTGGTCGAACAGCCACAGGC</t>
  </si>
  <si>
    <t>TAGTCTGGTCGAACAGCCACAGGC</t>
  </si>
  <si>
    <t>AAACGCCTGTGGCTGTTCGACCAG</t>
  </si>
  <si>
    <t>CGCCTCCTCGCGCAGATTGC</t>
  </si>
  <si>
    <t>TAGTCGCCTCCTCGCGCAGATTGC</t>
  </si>
  <si>
    <t>AAACGCAATCTGCGCGAGGAGGCG</t>
  </si>
  <si>
    <t>CGCGCACCATGGCCACCAGC</t>
  </si>
  <si>
    <t>TAGTCGCGCACCATGGCCACCAGC</t>
  </si>
  <si>
    <t>AAACGCTGGTGGCCATGGTGCGCG</t>
  </si>
  <si>
    <t>PLES_24491</t>
  </si>
  <si>
    <t>CCCAACAGGAACACCAGCAC</t>
  </si>
  <si>
    <t>TAGTCCCAACAGGAACACCAGCAC</t>
  </si>
  <si>
    <t>AAACGTGCTGGTGTTCCTGTTGGG</t>
  </si>
  <si>
    <t>CCCCTCCTCTCGCTGTCCAC</t>
  </si>
  <si>
    <t>TAGTCCCCTCCTCTCGCTGTCCAC</t>
  </si>
  <si>
    <t>AAACGTGGACAGCGAGAGGAGGGG</t>
  </si>
  <si>
    <t>CGAGCCTGCGCGAGTAACCG</t>
  </si>
  <si>
    <t>TAGTCGAGCCTGCGCGAGTAACCG</t>
  </si>
  <si>
    <t>AAACCGGTTACTCGCGCAGGCTCG</t>
  </si>
  <si>
    <t>GCTGCGCAACGCGTTTTCCA</t>
  </si>
  <si>
    <t>TAGTGCTGCGCAACGCGTTTTCCA</t>
  </si>
  <si>
    <t>AAACTGGAAAACGCGTTGCGCAGC</t>
  </si>
  <si>
    <t>PLES_24501</t>
  </si>
  <si>
    <t>GACAGGCGGCGAAGGAACAT</t>
  </si>
  <si>
    <t>TAGTGACAGGCGGCGAAGGAACAT</t>
  </si>
  <si>
    <t>AAACATGTTCCTTCGCCGCCTGTC</t>
  </si>
  <si>
    <t>CAGGGTGATCTTCCATTGGA</t>
  </si>
  <si>
    <t>TAGTCAGGGTGATCTTCCATTGGA</t>
  </si>
  <si>
    <t>AAACTCCAATGGAAGATCACCCTG</t>
  </si>
  <si>
    <t>GCTGCATGCGGTAGACCGAA</t>
  </si>
  <si>
    <t>TAGTGCTGCATGCGGTAGACCGAA</t>
  </si>
  <si>
    <t>AAACTTCGGTCTACCGCATGCAGC</t>
  </si>
  <si>
    <t>TTCGTCGAGCATCTGTGTAC</t>
  </si>
  <si>
    <t>TAGTTTCGTCGAGCATCTGTGTAC</t>
  </si>
  <si>
    <t>AAACGTACACAGATGCTCGACGAA</t>
  </si>
  <si>
    <t>PLES_24511</t>
  </si>
  <si>
    <t>CATGCACACGGCAAAGGCTG</t>
  </si>
  <si>
    <t>TAGTCATGCACACGGCAAAGGCTG</t>
  </si>
  <si>
    <t>AAACCAGCCTTTGCCGTGTGCATG</t>
  </si>
  <si>
    <t>TGAGAGTCCCCTCCAGGCCT</t>
  </si>
  <si>
    <t>TAGTTGAGAGTCCCCTCCAGGCCT</t>
  </si>
  <si>
    <t>AAACAGGCCTGGAGGGGACTCTCA</t>
  </si>
  <si>
    <t>CCCGCCGAGGCCGCCGTTGA</t>
  </si>
  <si>
    <t>TAGTCCCGCCGAGGCCGCCGTTGA</t>
  </si>
  <si>
    <t>AAACTCAACGGCGGCCTCGGCGGG</t>
  </si>
  <si>
    <t>GGCGTACGACAGGGCCACCG</t>
  </si>
  <si>
    <t>TAGTGGCGTACGACAGGGCCACCG</t>
  </si>
  <si>
    <t>AAACCGGTGGCCCTGTCGTACGCC</t>
  </si>
  <si>
    <t>PLES_24521</t>
  </si>
  <si>
    <t>CAGGAGGACTTTGGATTTCA</t>
  </si>
  <si>
    <t>TAGTCAGGAGGACTTTGGATTTCA</t>
  </si>
  <si>
    <t>AAACTGAAATCCAAAGTCCTCCTG</t>
  </si>
  <si>
    <t>ACCAGGGCGAAGAGCAGCAC</t>
  </si>
  <si>
    <t>TAGTACCAGGGCGAAGAGCAGCAC</t>
  </si>
  <si>
    <t>AAACGTGCTGCTCTTCGCCCTGGT</t>
  </si>
  <si>
    <t>CGGCATCAGCCTGTTTTTTC</t>
  </si>
  <si>
    <t>TAGTCGGCATCAGCCTGTTTTTTC</t>
  </si>
  <si>
    <t>AAACGAAAAAACAGGCTGATGCCG</t>
  </si>
  <si>
    <t>CTCGCGGGTATCCTTGACTT</t>
  </si>
  <si>
    <t>TAGTCTCGCGGGTATCCTTGACTT</t>
  </si>
  <si>
    <t>AAACAAGTCAAGGATACCCGCGAG</t>
  </si>
  <si>
    <t>PLES_24531</t>
  </si>
  <si>
    <t>CAGCAACAGGAGAAAAGTCC</t>
  </si>
  <si>
    <t>TAGTCAGCAACAGGAGAAAAGTCC</t>
  </si>
  <si>
    <t>AAACGGACTTTTCTCCTGTTGCTG</t>
  </si>
  <si>
    <t>CAGAACACCGCGCCGTAGAA</t>
  </si>
  <si>
    <t>TAGTCAGAACACCGCGCCGTAGAA</t>
  </si>
  <si>
    <t>AAACTTCTACGGCGCGGTGTTCTG</t>
  </si>
  <si>
    <t>GGCGAAGATGATCGCCAGGA</t>
  </si>
  <si>
    <t>TAGTGGCGAAGATGATCGCCAGGA</t>
  </si>
  <si>
    <t>AAACTCCTGGCGATCATCTTCGCC</t>
  </si>
  <si>
    <t>CTGCAGGCGGCGTTGCACCG</t>
  </si>
  <si>
    <t>TAGTCTGCAGGCGGCGTTGCACCG</t>
  </si>
  <si>
    <t>AAACCGGTGCAACGCCGCCTGCAG</t>
  </si>
  <si>
    <t>PLES_24541</t>
  </si>
  <si>
    <t>TTTTTCAAGCCGGGAATGTT</t>
  </si>
  <si>
    <t>TAGTTTTTTCAAGCCGGGAATGTT</t>
  </si>
  <si>
    <t>AAACAACATTCCCGGCTTGAAAAA</t>
  </si>
  <si>
    <t>CGACGAGGATGCCGCTACGC</t>
  </si>
  <si>
    <t>TAGTCGACGAGGATGCCGCTACGC</t>
  </si>
  <si>
    <t>AAACGCGTAGCGGCATCCTCGTCG</t>
  </si>
  <si>
    <t>GGGTGACGATGTCCTGCTGG</t>
  </si>
  <si>
    <t>TAGTGGGTGACGATGTCCTGCTGG</t>
  </si>
  <si>
    <t>AAACCCAGCAGGACATCGTCACCC</t>
  </si>
  <si>
    <t>ACCGTCGTGACGACGGGTGA</t>
  </si>
  <si>
    <t>TAGTACCGTCGTGACGACGGGTGA</t>
  </si>
  <si>
    <t>AAACTCACCCGTCGTCACGACGGT</t>
  </si>
  <si>
    <t>PLES_24551</t>
  </si>
  <si>
    <t>ACGTCGATTTCGTGGAAGGT</t>
  </si>
  <si>
    <t>TAGTACGTCGATTTCGTGGAAGGT</t>
  </si>
  <si>
    <t>AAACACCTTCCACGAAATCGACGT</t>
  </si>
  <si>
    <t>AACTGGCGCTGTTGTGTCGC</t>
  </si>
  <si>
    <t>TAGTAACTGGCGCTGTTGTGTCGC</t>
  </si>
  <si>
    <t>AAACGCGACACAACAGCGCCAGTT</t>
  </si>
  <si>
    <t>TTCGCAGTCACGGGCGGCCT</t>
  </si>
  <si>
    <t>TAGTTTCGCAGTCACGGGCGGCCT</t>
  </si>
  <si>
    <t>AAACAGGCCGCCCGTGACTGCGAA</t>
  </si>
  <si>
    <t>GCGTGCGGCGGCGACCTCTT</t>
  </si>
  <si>
    <t>TAGTGCGTGCGGCGGCGACCTCTT</t>
  </si>
  <si>
    <t>AAACAAGAGGTCGCCGCCGCACGC</t>
  </si>
  <si>
    <t>PLES_24561</t>
  </si>
  <si>
    <t>nuoN</t>
  </si>
  <si>
    <t>GATGAAGTGTTGGATCGTAA</t>
  </si>
  <si>
    <t>TAGTGATGAAGTGTTGGATCGTAA</t>
  </si>
  <si>
    <t>AAACTTACGATCCAACACTTCATC</t>
  </si>
  <si>
    <t>GTGGCGCTGGTGATCAGCAG</t>
  </si>
  <si>
    <t>TAGTGTGGCGCTGGTGATCAGCAG</t>
  </si>
  <si>
    <t>AAACCTGCTGATCACCAGCGCCAC</t>
  </si>
  <si>
    <t>GAACGAGTGATTGCGTTTCC</t>
  </si>
  <si>
    <t>TAGTGAACGAGTGATTGCGTTTCC</t>
  </si>
  <si>
    <t>AAACGGAAACGCAATCACTCGTTC</t>
  </si>
  <si>
    <t>GCCGATCACCGAGAGGGTGG</t>
  </si>
  <si>
    <t>TAGTGCCGATCACCGAGAGGGTGG</t>
  </si>
  <si>
    <t>AAACCCACCCTCTCGGTGATCGGC</t>
  </si>
  <si>
    <t>PLES_24571</t>
  </si>
  <si>
    <t>nuoM</t>
  </si>
  <si>
    <t>AAGGGGATCAGGATTAGCCA</t>
  </si>
  <si>
    <t>TAGTAAGGGGATCAGGATTAGCCA</t>
  </si>
  <si>
    <t>AAACTGGCTAATCCTGATCCCCTT</t>
  </si>
  <si>
    <t>TGTGTTCGGCGATCCAGCAG</t>
  </si>
  <si>
    <t>TAGTTGTGTTCGGCGATCCAGCAG</t>
  </si>
  <si>
    <t>AAACCTGCTGGATCGCCGAACACA</t>
  </si>
  <si>
    <t>CAGCGCGATCCAGCGGGGCA</t>
  </si>
  <si>
    <t>TAGTCAGCGCGATCCAGCGGGGCA</t>
  </si>
  <si>
    <t>AAACTGCCCCGCTGGATCGCGCTG</t>
  </si>
  <si>
    <t>CAGGCTCAGGATCAGGACCA</t>
  </si>
  <si>
    <t>TAGTCAGGCTCAGGATCAGGACCA</t>
  </si>
  <si>
    <t>AAACTGGTCCTGATCCTGAGCCTG</t>
  </si>
  <si>
    <t>PLES_24581</t>
  </si>
  <si>
    <t>nuoL</t>
  </si>
  <si>
    <t>ACAGGAAGGTAAGAGGTAGA</t>
  </si>
  <si>
    <t>TAGTACAGGAAGGTAAGAGGTAGA</t>
  </si>
  <si>
    <t>AAACTCTACCTCTTACCTTCCTGT</t>
  </si>
  <si>
    <t>AGCAGCAGGAAGCCGACCAG</t>
  </si>
  <si>
    <t>TAGTAGCAGCAGGAAGCCGACCAG</t>
  </si>
  <si>
    <t>AAACCTGGTCGGCTTCCTGCTGCT</t>
  </si>
  <si>
    <t>GGTTTTCCGACCACCTGCCG</t>
  </si>
  <si>
    <t>TAGTGGTTTTCCGACCACCTGCCG</t>
  </si>
  <si>
    <t>AAACCGGCAGGTGGTCGGAAAACC</t>
  </si>
  <si>
    <t>AGGCCGCGCTCAGGGCGGAG</t>
  </si>
  <si>
    <t>TAGTAGGCCGCGCTCAGGGCGGAG</t>
  </si>
  <si>
    <t>AAACCTCCGCCCTGAGCGCGGCCT</t>
  </si>
  <si>
    <t>PLES_24591</t>
  </si>
  <si>
    <t>nuoK</t>
  </si>
  <si>
    <t>AGGGCCAGGCCGTGTTCCAG</t>
  </si>
  <si>
    <t>TAGTAGGGCCAGGCCGTGTTCCAG</t>
  </si>
  <si>
    <t>AAACCTGGAACACGGCCTGGCCCT</t>
  </si>
  <si>
    <t>TCCGAGGGCGAACAGGACGC</t>
  </si>
  <si>
    <t>TAGTTCCGAGGGCGAACAGGACGC</t>
  </si>
  <si>
    <t>AAACGCGTCCTGTTCGCCCTCGGA</t>
  </si>
  <si>
    <t>CCAGGCTCATCAGTACGAAC</t>
  </si>
  <si>
    <t>TAGTCCAGGCTCATCAGTACGAAC</t>
  </si>
  <si>
    <t>AAACGTTCGTACTGATGAGCCTGG</t>
  </si>
  <si>
    <t>GACCACGAAGGCGAGGGCGG</t>
  </si>
  <si>
    <t>TAGTGACCACGAAGGCGAGGGCGG</t>
  </si>
  <si>
    <t>AAACCCGCCCTCGCCTTCGTGGTC</t>
  </si>
  <si>
    <t>PLES_24601</t>
  </si>
  <si>
    <t>nuoJ</t>
  </si>
  <si>
    <t>CGTGGCCAGTACGGCGACGC</t>
  </si>
  <si>
    <t>TAGTCGTGGCCAGTACGGCGACGC</t>
  </si>
  <si>
    <t>AAACGCGTCGCCGTACTGGCCACG</t>
  </si>
  <si>
    <t>GGCATGCACCGGGTTGCTGT</t>
  </si>
  <si>
    <t>TAGTGGCATGCACCGGGTTGCTGT</t>
  </si>
  <si>
    <t>AAACACAGCAACCCGGTGCATGCC</t>
  </si>
  <si>
    <t>GGAAATGATCAGGTAGAGCA</t>
  </si>
  <si>
    <t>TAGTGGAAATGATCAGGTAGAGCA</t>
  </si>
  <si>
    <t>AAACTGCTCTACCTGATCATTTCC</t>
  </si>
  <si>
    <t>GGTCATCGAGATGGCCAGCA</t>
  </si>
  <si>
    <t>TAGTGGTCATCGAGATGGCCAGCA</t>
  </si>
  <si>
    <t>AAACTGCTGGCCATCTCGATGACC</t>
  </si>
  <si>
    <t>PLES_24611</t>
  </si>
  <si>
    <t>nuoI</t>
  </si>
  <si>
    <t>GTTGATGATTTCTTTGATCA</t>
  </si>
  <si>
    <t>TAGTGTTGATGATTTCTTTGATCA</t>
  </si>
  <si>
    <t>AAACTGATCAAAGAAATCATCAAC</t>
  </si>
  <si>
    <t>CAGGCTGCGAAGCTGGGTGA</t>
  </si>
  <si>
    <t>TAGTCAGGCTGCGAAGCTGGGTGA</t>
  </si>
  <si>
    <t>AAACTCACCCAGCTTCGCAGCCTG</t>
  </si>
  <si>
    <t>TGTCGCGCTTGCGGAAGGCA</t>
  </si>
  <si>
    <t>TAGTTGTCGCGCTTGCGGAAGGCA</t>
  </si>
  <si>
    <t>AAACTGCCTTCCGCAAGCGCGACA</t>
  </si>
  <si>
    <t>CGGCTCTTCGGGGTATTGCA</t>
  </si>
  <si>
    <t>TAGTCGGCTCTTCGGGGTATTGCA</t>
  </si>
  <si>
    <t>AAACTGCAATACCCCGAAGAGCCG</t>
  </si>
  <si>
    <t>PLES_24621</t>
  </si>
  <si>
    <t>nuoH</t>
  </si>
  <si>
    <t>AGGATGATGGTGACCAGAGC</t>
  </si>
  <si>
    <t>TAGTAGGATGATGGTGACCAGAGC</t>
  </si>
  <si>
    <t>AAACGCTCTGGTCACCATCATCCT</t>
  </si>
  <si>
    <t>CGATGGCCTTGACCACGGTG</t>
  </si>
  <si>
    <t>TAGTCGATGGCCTTGACCACGGTG</t>
  </si>
  <si>
    <t>AAACCACCGTGGTCAAGGCCATCG</t>
  </si>
  <si>
    <t>CAGGGCGCCGCAGATGACCA</t>
  </si>
  <si>
    <t>TAGTCAGGGCGCCGCAGATGACCA</t>
  </si>
  <si>
    <t>AAACTGGTCATCTGCGGCGCCCTG</t>
  </si>
  <si>
    <t>GGTCCTGCCAGAGGCCGAGC</t>
  </si>
  <si>
    <t>TAGTGGTCCTGCCAGAGGCCGAGC</t>
  </si>
  <si>
    <t>AAACGCTCGGCCTCTGGCAGGACC</t>
  </si>
  <si>
    <t>PLES_24631</t>
  </si>
  <si>
    <t>nuoG</t>
  </si>
  <si>
    <t>GTCTACGTGGATAGTGGCCA</t>
  </si>
  <si>
    <t>TAGTGTCTACGTGGATAGTGGCCA</t>
  </si>
  <si>
    <t>AAACTGGCCACTATCCACGTAGAC</t>
  </si>
  <si>
    <t>GGGACAGACAGGCCTGCAGG</t>
  </si>
  <si>
    <t>TAGTGGGACAGACAGGCCTGCAGG</t>
  </si>
  <si>
    <t>AAACCCTGCAGGCCTGTCTGTCCC</t>
  </si>
  <si>
    <t>GTAGGGAATGTCGAGACCGA</t>
  </si>
  <si>
    <t>TAGTGTAGGGAATGTCGAGACCGA</t>
  </si>
  <si>
    <t>AAACTCGGTCTCGACATTCCCTAC</t>
  </si>
  <si>
    <t>CGCCGACGCTACCGAGCGCC</t>
  </si>
  <si>
    <t>TAGTCGCCGACGCTACCGAGCGCC</t>
  </si>
  <si>
    <t>AAACGGCGCTCGGTAGCGTCGGCG</t>
  </si>
  <si>
    <t>PLES_24641</t>
  </si>
  <si>
    <t>nuoF</t>
  </si>
  <si>
    <t>GGCCGGACCAATGGAGGTAA</t>
  </si>
  <si>
    <t>TAGTGGCCGGACCAATGGAGGTAA</t>
  </si>
  <si>
    <t>AAACTTACCTCCATTGGTCCGGCC</t>
  </si>
  <si>
    <t>CGCCGAACGCGCCATGCGGT</t>
  </si>
  <si>
    <t>TAGTCGCCGAACGCGCCATGCGGT</t>
  </si>
  <si>
    <t>AAACACCGCATGGCGCGTTCGGCG</t>
  </si>
  <si>
    <t>CAGGCGCCAGGTCAGCGGAT</t>
  </si>
  <si>
    <t>TAGTCAGGCGCCAGGTCAGCGGAT</t>
  </si>
  <si>
    <t>AAACATCCGCTGACCTGGCGCCTG</t>
  </si>
  <si>
    <t>TTCCTCGAGCCAGACGGGCT</t>
  </si>
  <si>
    <t>TAGTTTCCTCGAGCCAGACGGGCT</t>
  </si>
  <si>
    <t>AAACAGCCCGTCTGGCTCGAGGAA</t>
  </si>
  <si>
    <t>PLES_24651</t>
  </si>
  <si>
    <t>nuoE</t>
  </si>
  <si>
    <t>CGGTCTGAATCAGGTTGCTC</t>
  </si>
  <si>
    <t>TAGTCGGTCTGAATCAGGTTGCTC</t>
  </si>
  <si>
    <t>AAACGAGCAACCTGATTCAGACCG</t>
  </si>
  <si>
    <t>TTCGCTGAGGACGAAACGGT</t>
  </si>
  <si>
    <t>TAGTTTCGCTGAGGACGAAACGGT</t>
  </si>
  <si>
    <t>AAACACCGTTTCGTCCTCAGCGAA</t>
  </si>
  <si>
    <t>ATGCTCGATGGACGAGCGCT</t>
  </si>
  <si>
    <t>TAGTATGCTCGATGGACGAGCGCT</t>
  </si>
  <si>
    <t>AAACAGCGCTCGTCCATCGAGCAT</t>
  </si>
  <si>
    <t>GCTTCGATGGACGCCGCGCG</t>
  </si>
  <si>
    <t>TAGTGCTTCGATGGACGCCGCGCG</t>
  </si>
  <si>
    <t>AAACCGCGCGGCGTCCATCGAAGC</t>
  </si>
  <si>
    <t>PLES_24661</t>
  </si>
  <si>
    <t>nuoD</t>
  </si>
  <si>
    <t>CAGAGCGGAGTCTGCAGTCA</t>
  </si>
  <si>
    <t>TAGTCAGAGCGGAGTCTGCAGTCA</t>
  </si>
  <si>
    <t>AAACTGACTGCAGACTCCGCTCTG</t>
  </si>
  <si>
    <t>GGTCGTCTGCCTTGTAAGGC</t>
  </si>
  <si>
    <t>TAGTGGTCGTCTGCCTTGTAAGGC</t>
  </si>
  <si>
    <t>AAACGCCTTACAAGGCAGACGACC</t>
  </si>
  <si>
    <t>TCAGTTCGACGACGATATCC</t>
  </si>
  <si>
    <t>TAGTTCAGTTCGACGACGATATCC</t>
  </si>
  <si>
    <t>AAACGGATATCGTCGTCGAACTGA</t>
  </si>
  <si>
    <t>GAAGGTCTCGGCGCCAAAGC</t>
  </si>
  <si>
    <t>TAGTGAAGGTCTCGGCGCCAAAGC</t>
  </si>
  <si>
    <t>AAACGCTTTGGCGCCGAGACCTTC</t>
  </si>
  <si>
    <t>PLES_24671</t>
  </si>
  <si>
    <t>nuoB</t>
  </si>
  <si>
    <t>GGCCGCATCGGGATCGATCC</t>
  </si>
  <si>
    <t>TAGTGGCCGCATCGGGATCGATCC</t>
  </si>
  <si>
    <t>AAACGGATCGATCCCGATGCGGCC</t>
  </si>
  <si>
    <t>GCCTATCGGGTATTGGTCGT</t>
  </si>
  <si>
    <t>TAGTGCCTATCGGGTATTGGTCGT</t>
  </si>
  <si>
    <t>AAACACGACCAATACCCGATAGGC</t>
  </si>
  <si>
    <t>CTCGACCAGCGGGTCGGCTA</t>
  </si>
  <si>
    <t>TAGTCTCGACCAGCGGGTCGGCTA</t>
  </si>
  <si>
    <t>AAACTAGCCGACCCGCTGGTCGAG</t>
  </si>
  <si>
    <t>TGAAGATGTTCTTGTGAACC</t>
  </si>
  <si>
    <t>TAGTTGAAGATGTTCTTGTGAACC</t>
  </si>
  <si>
    <t>AAACGGTTCACAAGAACATCTTCA</t>
  </si>
  <si>
    <t>PLES_24681</t>
  </si>
  <si>
    <t>nuoA</t>
  </si>
  <si>
    <t>GCTGCAAGTTCAGCTGGGTT</t>
  </si>
  <si>
    <t>TAGTGCTGCAAGTTCAGCTGGGTT</t>
  </si>
  <si>
    <t>AAACAACCCAGCTGAACTTGCAGC</t>
  </si>
  <si>
    <t>GCCAACGACCCCTAGAAGGA</t>
  </si>
  <si>
    <t>TAGTGCCAACGACCCCTAGAAGGA</t>
  </si>
  <si>
    <t>AAACTCCTTCTAGGGGTCGTTGGC</t>
  </si>
  <si>
    <t>CCCCTAGCATGAAGGCGAGA</t>
  </si>
  <si>
    <t>TAGTCCCCTAGCATGAAGGCGAGA</t>
  </si>
  <si>
    <t>AAACTCTCGCCTTCATGCTAGGGG</t>
  </si>
  <si>
    <t>AAATGCCTTGCTGCCAAGCA</t>
  </si>
  <si>
    <t>TAGTAAATGCCTTGCTGCCAAGCA</t>
  </si>
  <si>
    <t>AAACTGCTTGGCAGCAAGGCATTT</t>
  </si>
  <si>
    <t>PLES_24691</t>
  </si>
  <si>
    <t>TGGCGTCCTTCCATAGAGAG</t>
  </si>
  <si>
    <t>TAGTTGGCGTCCTTCCATAGAGAG</t>
  </si>
  <si>
    <t>AAACCTCTCTATGGAAGGACGCCA</t>
  </si>
  <si>
    <t>ACGATTGCGCTTGGGCATGC</t>
  </si>
  <si>
    <t>TAGTACGATTGCGCTTGGGCATGC</t>
  </si>
  <si>
    <t>AAACGCATGCCCAAGCGCAATCGT</t>
  </si>
  <si>
    <t>GGTTGATGGCGCCGACGGCG</t>
  </si>
  <si>
    <t>TAGTGGTTGATGGCGCCGACGGCG</t>
  </si>
  <si>
    <t>AAACCGCCGTCGGCGCCATCAACC</t>
  </si>
  <si>
    <t>TGCGCAGGCGGCGGGGGAGG</t>
  </si>
  <si>
    <t>TAGTTGCGCAGGCGGCGGGGGAGG</t>
  </si>
  <si>
    <t>AAACCCTCCCCCGCCGCCTGCGCA</t>
  </si>
  <si>
    <t>PLES_24701</t>
  </si>
  <si>
    <t>ATCTTTTTTCTCCAGGCTCA</t>
  </si>
  <si>
    <t>TAGTATCTTTTTTCTCCAGGCTCA</t>
  </si>
  <si>
    <t>AAACTGAGCCTGGAGAAAAAAGAT</t>
  </si>
  <si>
    <t>GTCGCCATCACCGAACAGGA</t>
  </si>
  <si>
    <t>TAGTGTCGCCATCACCGAACAGGA</t>
  </si>
  <si>
    <t>AAACTCCTGTTCGGTGATGGCGAC</t>
  </si>
  <si>
    <t>GGGTTGTTCGAATGGTTGCT</t>
  </si>
  <si>
    <t>TAGTGGGTTGTTCGAATGGTTGCT</t>
  </si>
  <si>
    <t>AAACAGCAACCATTCGAACAACCC</t>
  </si>
  <si>
    <t>CGATCAGGTCGTTCATGTGC</t>
  </si>
  <si>
    <t>TAGTCGATCAGGTCGTTCATGTGC</t>
  </si>
  <si>
    <t>AAACGCACATGAACGACCTGATCG</t>
  </si>
  <si>
    <t>PLES_24711</t>
  </si>
  <si>
    <t>aceA</t>
  </si>
  <si>
    <t>CTCGTTCTGATATGCGGACA</t>
  </si>
  <si>
    <t>TAGTCTCGTTCTGATATGCGGACA</t>
  </si>
  <si>
    <t>AAACTGTCCGCATATCAGAACGAG</t>
  </si>
  <si>
    <t>GCCGTTCTTCTCTTTCAGCG</t>
  </si>
  <si>
    <t>TAGTGCCGTTCTTCTCTTTCAGCG</t>
  </si>
  <si>
    <t>AAACCGCTGAAAGAGAAGAACGGC</t>
  </si>
  <si>
    <t>GCATGCGAGCTGCGTACTCG</t>
  </si>
  <si>
    <t>TAGTGCATGCGAGCTGCGTACTCG</t>
  </si>
  <si>
    <t>AAACCGAGTACGCAGCTCGCATGC</t>
  </si>
  <si>
    <t>GGCCGGTCTTGAAGCGGTTC</t>
  </si>
  <si>
    <t>TAGTGGCCGGTCTTGAAGCGGTTC</t>
  </si>
  <si>
    <t>AAACGAACCGCTTCAAGACCGGCC</t>
  </si>
  <si>
    <t>PLES_24721</t>
  </si>
  <si>
    <t>AGAGCAGGGTGGTGCGCAAC</t>
  </si>
  <si>
    <t>TAGTAGAGCAGGGTGGTGCGCAAC</t>
  </si>
  <si>
    <t>AAACGTTGCGCACCACCCTGCTCT</t>
  </si>
  <si>
    <t>TTCGGTGCGCGGGGCGGCCG</t>
  </si>
  <si>
    <t>TAGTTTCGGTGCGCGGGGCGGCCG</t>
  </si>
  <si>
    <t>AAACCGGCCGCCCCGCGCACCGAA</t>
  </si>
  <si>
    <t>CGGCGGTGCGGTAGTTGAGC</t>
  </si>
  <si>
    <t>TAGTCGGCGGTGCGGTAGTTGAGC</t>
  </si>
  <si>
    <t>AAACGCTCAACTACCGCACCGCCG</t>
  </si>
  <si>
    <t>TTCGATGCCGATGACCGACT</t>
  </si>
  <si>
    <t>TAGTTTCGATGCCGATGACCGACT</t>
  </si>
  <si>
    <t>AAACAGTCGGTCATCGGCATCGAA</t>
  </si>
  <si>
    <t>PLES_24731</t>
  </si>
  <si>
    <t>GTCTCCGGGGCGTCGCTCAT</t>
  </si>
  <si>
    <t>TAGTGTCTCCGGGGCGTCGCTCAT</t>
  </si>
  <si>
    <t>AAACATGAGCGACGCCCCGGAGAC</t>
  </si>
  <si>
    <t>GAATTCGATGGCCGGCAGGT</t>
  </si>
  <si>
    <t>TAGTGAATTCGATGGCCGGCAGGT</t>
  </si>
  <si>
    <t>AAACACCTGCCGGCCATCGAATTC</t>
  </si>
  <si>
    <t>TTGCGTACCGCAAAGCACCC</t>
  </si>
  <si>
    <t>TAGTTTGCGTACCGCAAAGCACCC</t>
  </si>
  <si>
    <t>AAACGGGTGCTTTGCGGTACGCAA</t>
  </si>
  <si>
    <t>CCAGCGTTCCGCAGGCAGCG</t>
  </si>
  <si>
    <t>TAGTCCAGCGTTCCGCAGGCAGCG</t>
  </si>
  <si>
    <t>AAACCGCTGCCTGCGGAACGCTGG</t>
  </si>
  <si>
    <t>PLES_24741</t>
  </si>
  <si>
    <t>GCCAGTCGGCTACGCGTACG</t>
  </si>
  <si>
    <t>TAGTGCCAGTCGGCTACGCGTACG</t>
  </si>
  <si>
    <t>AAACCGTACGCGTAGCCGACTGGC</t>
  </si>
  <si>
    <t>TTCGCGGATGCGGCGCAGCT</t>
  </si>
  <si>
    <t>TAGTTTCGCGGATGCGGCGCAGCT</t>
  </si>
  <si>
    <t>AAACAGCTGCGCCGCATCCGCGAA</t>
  </si>
  <si>
    <t>TTCCGGCGGAACCGACTGTT</t>
  </si>
  <si>
    <t>TAGTTTCCGGCGGAACCGACTGTT</t>
  </si>
  <si>
    <t>AAACAACAGTCGGTTCCGCCGGAA</t>
  </si>
  <si>
    <t>ATGCACGGCTTCGTCGTCTT</t>
  </si>
  <si>
    <t>TAGTATGCACGGCTTCGTCGTCTT</t>
  </si>
  <si>
    <t>AAACAAGACGACGAAGCCGTGCAT</t>
  </si>
  <si>
    <t>PLES_24751</t>
  </si>
  <si>
    <t>CAGGGGAGTATCAGCATTCA</t>
  </si>
  <si>
    <t>TAGTCAGGGGAGTATCAGCATTCA</t>
  </si>
  <si>
    <t>AAACTGAATGCTGATACTCCCCTG</t>
  </si>
  <si>
    <t>GTCGCGGAGGAATTCGGCAG</t>
  </si>
  <si>
    <t>TAGTGTCGCGGAGGAATTCGGCAG</t>
  </si>
  <si>
    <t>AAACCTGCCGAATTCCTCCGCGAC</t>
  </si>
  <si>
    <t>ATCGCCTGGCGGACCAGCAG</t>
  </si>
  <si>
    <t>TAGTATCGCCTGGCGGACCAGCAG</t>
  </si>
  <si>
    <t>AAACCTGCTGGTCCGCCAGGCGAT</t>
  </si>
  <si>
    <t>ACAGCGGGCTTTCGAAGTCC</t>
  </si>
  <si>
    <t>TAGTACAGCGGGCTTTCGAAGTCC</t>
  </si>
  <si>
    <t>AAACGGACTTCGAAAGCCCGCTGT</t>
  </si>
  <si>
    <t>PLES_24761</t>
  </si>
  <si>
    <t>purB</t>
  </si>
  <si>
    <t>GGGGGATACCGCGGTGAGCG</t>
  </si>
  <si>
    <t>TAGTGGGGGATACCGCGGTGAGCG</t>
  </si>
  <si>
    <t>AAACCGCTCACCGCGGTATCCCCC</t>
  </si>
  <si>
    <t>CCGGCATAGCGGCCATCGAC</t>
  </si>
  <si>
    <t>TAGTCCGGCATAGCGGCCATCGAC</t>
  </si>
  <si>
    <t>AAACGTCGATGGCCGCTATGCCGG</t>
  </si>
  <si>
    <t>GAAGATCGGACGCAGGCTGC</t>
  </si>
  <si>
    <t>TAGTGAAGATCGGACGCAGGCTGC</t>
  </si>
  <si>
    <t>AAACGCAGCCTGCGTCCGATCTTC</t>
  </si>
  <si>
    <t>CCATGACGCGGAAACGGATC</t>
  </si>
  <si>
    <t>TAGTCCATGACGCGGAAACGGATC</t>
  </si>
  <si>
    <t>AAACGATCCGTTTCCGCGTCATGG</t>
  </si>
  <si>
    <t>PLES_24771</t>
  </si>
  <si>
    <t>CTGGCTCCCGGCCATGGCCA</t>
  </si>
  <si>
    <t>TAGTCTGGCTCCCGGCCATGGCCA</t>
  </si>
  <si>
    <t>AAACTGGCCATGGCCGGGAGCCAG</t>
  </si>
  <si>
    <t>GTCGGGCTGTTGCGCCGTTG</t>
  </si>
  <si>
    <t>TAGTGTCGGGCTGTTGCGCCGTTG</t>
  </si>
  <si>
    <t>AAACCAACGGCGCAACAGCCCGAC</t>
  </si>
  <si>
    <t>GAGCCAGCATGGCGGCGCCC</t>
  </si>
  <si>
    <t>TAGTGAGCCAGCATGGCGGCGCCC</t>
  </si>
  <si>
    <t>AAACGGGCGCCGCCATGCTGGCTC</t>
  </si>
  <si>
    <t>GCGGATCAGGCCGCCCATCA</t>
  </si>
  <si>
    <t>TAGTGCGGATCAGGCCGCCCATCA</t>
  </si>
  <si>
    <t>AAACTGATGGGCGGCCTGATCCGC</t>
  </si>
  <si>
    <t>PLES_24781</t>
  </si>
  <si>
    <t>AGGGCAATCAGTTGCTGTCG</t>
  </si>
  <si>
    <t>TAGTAGGGCAATCAGTTGCTGTCG</t>
  </si>
  <si>
    <t>AAACCGACAGCAACTGATTGCCCT</t>
  </si>
  <si>
    <t>CGGATTCGAAGACGGCGCCG</t>
  </si>
  <si>
    <t>TAGTCGGATTCGAAGACGGCGCCG</t>
  </si>
  <si>
    <t>AAACCGGCGCCGTCTTCGAATCCG</t>
  </si>
  <si>
    <t>CAGCTTGTCGACCAGGGCTG</t>
  </si>
  <si>
    <t>TAGTCAGCTTGTCGACCAGGGCTG</t>
  </si>
  <si>
    <t>AAACCAGCCCTGGTCGACAAGCTG</t>
  </si>
  <si>
    <t>CGGGGCTTCGCTGATCTGCC</t>
  </si>
  <si>
    <t>TAGTCGGGGCTTCGCTGATCTGCC</t>
  </si>
  <si>
    <t>AAACGGCAGATCAGCGAAGCCCCG</t>
  </si>
  <si>
    <t>PLES_24791</t>
  </si>
  <si>
    <t>trmU</t>
  </si>
  <si>
    <t>CTCGCGGCGTGGGGTGGGGG</t>
  </si>
  <si>
    <t>TAGTCTCGCGGCGTGGGGTGGGGG</t>
  </si>
  <si>
    <t>AAACCCCCCACCCCACGCCGCGAG</t>
  </si>
  <si>
    <t>CAACAGGAGCAGGGCGGAGA</t>
  </si>
  <si>
    <t>TAGTCAACAGGAGCAGGGCGGAGA</t>
  </si>
  <si>
    <t>AAACTCTCCGCCCTGCTCCTGTTG</t>
  </si>
  <si>
    <t>CGTCCCAGTTCTTCATGAAC</t>
  </si>
  <si>
    <t>TAGTCGTCCCAGTTCTTCATGAAC</t>
  </si>
  <si>
    <t>AAACGTTCATGAAGAACTGGGACG</t>
  </si>
  <si>
    <t>CTCGCGGGCGGTACAGTATT</t>
  </si>
  <si>
    <t>TAGTCTCGCGGGCGGTACAGTATT</t>
  </si>
  <si>
    <t>AAACAATACTGTACCGCCCGCGAG</t>
  </si>
  <si>
    <t>PLES_24801</t>
  </si>
  <si>
    <t>GACATGGGGATGCCAGCTCA</t>
  </si>
  <si>
    <t>TAGTGACATGGGGATGCCAGCTCA</t>
  </si>
  <si>
    <t>AAACTGAGCTGGCATCCCCATGTC</t>
  </si>
  <si>
    <t>GTTCCTCGACCAGCAGGAAG</t>
  </si>
  <si>
    <t>TAGTGTTCCTCGACCAGCAGGAAG</t>
  </si>
  <si>
    <t>AAACCTTCCTGCTGGTCGAGGAAC</t>
  </si>
  <si>
    <t>GTTCAGCACCTCGCGGCCGT</t>
  </si>
  <si>
    <t>TAGTGTTCAGCACCTCGCGGCCGT</t>
  </si>
  <si>
    <t>AAACACGGCCGCGAGGTGCTGAAC</t>
  </si>
  <si>
    <t>GCTCCAGGTGCCCGGCGGGC</t>
  </si>
  <si>
    <t>TAGTGCTCCAGGTGCCCGGCGGGC</t>
  </si>
  <si>
    <t>AAACGCCCGCCGGGCACCTGGAGC</t>
  </si>
  <si>
    <t>PLES_24811</t>
  </si>
  <si>
    <t>idh</t>
  </si>
  <si>
    <t>GTAGGTGATCTTCGAGCGGA</t>
  </si>
  <si>
    <t>TAGTGTAGGTGATCTTCGAGCGGA</t>
  </si>
  <si>
    <t>AAACTCCGCTCGAAGATCACCTAC</t>
  </si>
  <si>
    <t>CGCGGGTGCTTCGTCGGTGA</t>
  </si>
  <si>
    <t>TAGTCGCGGGTGCTTCGTCGGTGA</t>
  </si>
  <si>
    <t>AAACTCACCGACGAAGCACCCGCG</t>
  </si>
  <si>
    <t>GATGGGGAGGAGCGAGTAGG</t>
  </si>
  <si>
    <t>TAGTGATGGGGAGGAGCGAGTAGG</t>
  </si>
  <si>
    <t>AAACCCTACTCGCTCCTCCCCATC</t>
  </si>
  <si>
    <t>GATGCCGGCGGAAGCGGCAA</t>
  </si>
  <si>
    <t>TAGTGATGCCGGCGGAAGCGGCAA</t>
  </si>
  <si>
    <t>AAACTTGCCGCTTCCGCCGGCATC</t>
  </si>
  <si>
    <t>PLES_24821</t>
  </si>
  <si>
    <t>icd</t>
  </si>
  <si>
    <t>TCGCCGGCACCTGGATCTTT</t>
  </si>
  <si>
    <t>TAGTTCGCCGGCACCTGGATCTTT</t>
  </si>
  <si>
    <t>AAACAAAGATCCAGGTGCCGGCGA</t>
  </si>
  <si>
    <t>ATTCACAGTGATTTTGTCAC</t>
  </si>
  <si>
    <t>TAGTATTCACAGTGATTTTGTCAC</t>
  </si>
  <si>
    <t>AAACGTGACAAAATCACTGTGAAT</t>
  </si>
  <si>
    <t>CGGTACGCTCAAGGACATGT</t>
  </si>
  <si>
    <t>TAGTCGGTACGCTCAAGGACATGT</t>
  </si>
  <si>
    <t>AAACACATGTCCTTGAGCGTACCG</t>
  </si>
  <si>
    <t>AACGGGATGATCGGGTTCTT</t>
  </si>
  <si>
    <t>TAGTAACGGGATGATCGGGTTCTT</t>
  </si>
  <si>
    <t>AAACAAGAACCCGATCATCCCGTT</t>
  </si>
  <si>
    <t>PLES_24831</t>
  </si>
  <si>
    <t>cspD</t>
  </si>
  <si>
    <t>CAGGATGAACCCGTAGCCCT</t>
  </si>
  <si>
    <t>TAGTCAGGATGAACCCGTAGCCCT</t>
  </si>
  <si>
    <t>AAACAGGGCTACGGGTTCATCCTG</t>
  </si>
  <si>
    <t>CAGGTCCTCATCTCGGCCCT</t>
  </si>
  <si>
    <t>TAGTCAGGTCCTCATCTCGGCCCT</t>
  </si>
  <si>
    <t>AAACAGGGCCGAGATGAGGACCTG</t>
  </si>
  <si>
    <t>CATCTGAATGGCCGAGTAAT</t>
  </si>
  <si>
    <t>TAGTCATCTGAATGGCCGAGTAAT</t>
  </si>
  <si>
    <t>AAACATTACTCGGCCATTCAGATG</t>
  </si>
  <si>
    <t>TGATCTCGAAATTGACCGGC</t>
  </si>
  <si>
    <t>TAGTTGATCTCGAAATTGACCGGC</t>
  </si>
  <si>
    <t>AAACGCCGGTCAATTTCGAGATCA</t>
  </si>
  <si>
    <t>PLES_24841</t>
  </si>
  <si>
    <t>ACTTCAACAACAAAGTCCAT</t>
  </si>
  <si>
    <t>TAGTACTTCAACAACAAAGTCCAT</t>
  </si>
  <si>
    <t>AAACATGGACTTTGTTGTTGAAGT</t>
  </si>
  <si>
    <t>TGATCTTGGTGGCTTTTTCC</t>
  </si>
  <si>
    <t>TAGTTGATCTTGGTGGCTTTTTCC</t>
  </si>
  <si>
    <t>AAACGGAAAAAGCCACCAAGATCA</t>
  </si>
  <si>
    <t>CTTGGTTTCGGCCACGTCCC</t>
  </si>
  <si>
    <t>TAGTCTTGGTTTCGGCCACGTCCC</t>
  </si>
  <si>
    <t>AAACGGGACGTGGCCGAAACCAAG</t>
  </si>
  <si>
    <t>TCTCGCAGAGCAATGGATGC</t>
  </si>
  <si>
    <t>TAGTTCTCGCAGAGCAATGGATGC</t>
  </si>
  <si>
    <t>AAACGCATCCATTGCTCTGCGAGA</t>
  </si>
  <si>
    <t>PLES_24851</t>
  </si>
  <si>
    <t>clpA</t>
  </si>
  <si>
    <t>TTCGAGCTCTCGATTCAACA</t>
  </si>
  <si>
    <t>TAGTTTCGAGCTCTCGATTCAACA</t>
  </si>
  <si>
    <t>AAACTGTTGAATCGAGAGCTCGAA</t>
  </si>
  <si>
    <t>CTCCTTGAAGGCGAGATTGA</t>
  </si>
  <si>
    <t>TAGTCTCCTTGAAGGCGAGATTGA</t>
  </si>
  <si>
    <t>AAACTCAATCTCGCCTTCAAGGAG</t>
  </si>
  <si>
    <t>CGTCATGAATTCATGGCGTT</t>
  </si>
  <si>
    <t>TAGTCGTCATGAATTCATGGCGTT</t>
  </si>
  <si>
    <t>AAACAACGCCATGAATTCATGACG</t>
  </si>
  <si>
    <t>CGCCGCCTCATTGTCCAGCA</t>
  </si>
  <si>
    <t>TAGTCGCCGCCTCATTGTCCAGCA</t>
  </si>
  <si>
    <t>AAACTGCTGGACAATGAGGCGGCG</t>
  </si>
  <si>
    <t>PLES_24861</t>
  </si>
  <si>
    <t>infA</t>
  </si>
  <si>
    <t>ACGGAACATGGTGTTGGGCA</t>
  </si>
  <si>
    <t>TAGTACGGAACATGGTGTTGGGCA</t>
  </si>
  <si>
    <t>AAACTGCCCAACACCATGTTCCGT</t>
  </si>
  <si>
    <t>CATTTTGCCGGAGATGTGCG</t>
  </si>
  <si>
    <t>TAGTCATTTTGCCGGAGATGTGCG</t>
  </si>
  <si>
    <t>AAACCGCACATCTCCGGCAAAATG</t>
  </si>
  <si>
    <t>CCTTGTCGCCGGTGAGGATG</t>
  </si>
  <si>
    <t>TAGTCCTTGTCGCCGGTGAGGATG</t>
  </si>
  <si>
    <t>AAACCATCCTCACCGGCGACAAGG</t>
  </si>
  <si>
    <t>CGTAGGGCGTCAGTTCCACG</t>
  </si>
  <si>
    <t>TAGTCGTAGGGCGTCAGTTCCACG</t>
  </si>
  <si>
    <t>AAACCGTGGAACTGACGCCCTACG</t>
  </si>
  <si>
    <t>PLES_24871</t>
  </si>
  <si>
    <t>CAGTCGGGCGAGTTCGGTCA</t>
  </si>
  <si>
    <t>TAGTCAGTCGGGCGAGTTCGGTCA</t>
  </si>
  <si>
    <t>AAACTGACCGAACTCGCCCGACTG</t>
  </si>
  <si>
    <t>GGCAGGTAGCTGCACGGGTG</t>
  </si>
  <si>
    <t>TAGTGGCAGGTAGCTGCACGGGTG</t>
  </si>
  <si>
    <t>AAACCACCCGTGCAGCTACCTGCC</t>
  </si>
  <si>
    <t>AGGGTGGTTGCCTGCTCCTC</t>
  </si>
  <si>
    <t>TAGTAGGGTGGTTGCCTGCTCCTC</t>
  </si>
  <si>
    <t>AAACGAGGAGCAGGCAACCACCCT</t>
  </si>
  <si>
    <t>GCTGGCTGGGATCGAGGAAC</t>
  </si>
  <si>
    <t>TAGTGCTGGCTGGGATCGAGGAAC</t>
  </si>
  <si>
    <t>AAACGTTCCTCGATCCCAGCCAGC</t>
  </si>
  <si>
    <t>PLES_24881</t>
  </si>
  <si>
    <t>aat</t>
  </si>
  <si>
    <t>GAAGTCGGTGCGGGAAAGCC</t>
  </si>
  <si>
    <t>TAGTGAAGTCGGTGCGGGAAAGCC</t>
  </si>
  <si>
    <t>AAACGGCTTTCCCGCACCGACTTC</t>
  </si>
  <si>
    <t>TGCAGGGCCTTGTCGAGGGG</t>
  </si>
  <si>
    <t>TAGTTGCAGGGCCTTGTCGAGGGG</t>
  </si>
  <si>
    <t>AAACCCCCTCGACAAGGCCCTGCA</t>
  </si>
  <si>
    <t>CCGGCCGCGAGCAGCCCGTT</t>
  </si>
  <si>
    <t>TAGTCCGGCCGCGAGCAGCCCGTT</t>
  </si>
  <si>
    <t>AAACAACGGGCTGCTCGCGGCCGG</t>
  </si>
  <si>
    <t>CGACCAGGCGTTGCGGATTG</t>
  </si>
  <si>
    <t>TAGTCGACCAGGCGTTGCGGATTG</t>
  </si>
  <si>
    <t>AAACCAATCCGCAACGCCTGGTCG</t>
  </si>
  <si>
    <t>PLES_24891</t>
  </si>
  <si>
    <t>trxB1</t>
  </si>
  <si>
    <t>GACCGGAGCCCAGGATGATG</t>
  </si>
  <si>
    <t>TAGTGACCGGAGCCCAGGATGATG</t>
  </si>
  <si>
    <t>AAACCATCATCCTGGGCTCCGGTC</t>
  </si>
  <si>
    <t>ACGGCGGCGGTATAGCCGGC</t>
  </si>
  <si>
    <t>TAGTACGGCGGCGGTATAGCCGGC</t>
  </si>
  <si>
    <t>AAACGCCGGCTATACCGCCGCCGT</t>
  </si>
  <si>
    <t>TGGCTTGAGATTGGCGCGTG</t>
  </si>
  <si>
    <t>TAGTTGGCTTGAGATTGGCGCGTG</t>
  </si>
  <si>
    <t>AAACCACGCGCCAATCTCAAGCCA</t>
  </si>
  <si>
    <t>TGGTCAGCTGGCCGCCTGGC</t>
  </si>
  <si>
    <t>TAGTTGGTCAGCTGGCCGCCTGGC</t>
  </si>
  <si>
    <t>AAACGCCAGGCGGCCAGCTGACCA</t>
  </si>
  <si>
    <t>PLES_24901</t>
  </si>
  <si>
    <t>ftsK</t>
  </si>
  <si>
    <t>ATCGCTATTTTTCCTGCGCA</t>
  </si>
  <si>
    <t>TAGTATCGCTATTTTTCCTGCGCA</t>
  </si>
  <si>
    <t>AAACTGCGCAGGAAAAATAGCGAT</t>
  </si>
  <si>
    <t>TGCGGCGGCATGGCTCGCGG</t>
  </si>
  <si>
    <t>TAGTTGCGGCGGCATGGCTCGCGG</t>
  </si>
  <si>
    <t>AAACCCGCGAGCCATGCCGCCGCA</t>
  </si>
  <si>
    <t>CAGGACCCCTTCCTTCAGGC</t>
  </si>
  <si>
    <t>TAGTCAGGACCCCTTCCTTCAGGC</t>
  </si>
  <si>
    <t>AAACGCCTGAAGGAAGGGGTCCTG</t>
  </si>
  <si>
    <t>GCAGAGCCATCCACAAGTAG</t>
  </si>
  <si>
    <t>TAGTGCAGAGCCATCCACAAGTAG</t>
  </si>
  <si>
    <t>AAACCTACTTGTGGATGGCTCTGC</t>
  </si>
  <si>
    <t>PLES_24911</t>
  </si>
  <si>
    <t>lolA</t>
  </si>
  <si>
    <t>AACGTGCGGATCAGTCGCAT</t>
  </si>
  <si>
    <t>TAGTAACGTGCGGATCAGTCGCAT</t>
  </si>
  <si>
    <t>AAACATGCGACTGATCCGCACGTT</t>
  </si>
  <si>
    <t>CGAAGCGCCCATGGCCAGGG</t>
  </si>
  <si>
    <t>TAGTCGAAGCGCCCATGGCCAGGG</t>
  </si>
  <si>
    <t>AAACCCCTGGCCATGGGCGCTTCG</t>
  </si>
  <si>
    <t>AGCGGCGCTGTCGTCGGCAT</t>
  </si>
  <si>
    <t>TAGTAGCGGCGCTGTCGTCGGCAT</t>
  </si>
  <si>
    <t>AAACATGCCGACGACAGCGCCGCT</t>
  </si>
  <si>
    <t>CTGGGCCTTGTTCAGCAGGC</t>
  </si>
  <si>
    <t>TAGTCTGGGCCTTGTTCAGCAGGC</t>
  </si>
  <si>
    <t>AAACGCCTGCTGAACAAGGCCCAG</t>
  </si>
  <si>
    <t>PLES_24921</t>
  </si>
  <si>
    <t>CTCGCTGCGGAACAGATCCA</t>
  </si>
  <si>
    <t>TAGTCTCGCTGCGGAACAGATCCA</t>
  </si>
  <si>
    <t>AAACTGGATCTGTTCCGCAGCGAG</t>
  </si>
  <si>
    <t>GCCGCCAGGGGCTGCGCGAC</t>
  </si>
  <si>
    <t>TAGTGCCGCCAGGGGCTGCGCGAC</t>
  </si>
  <si>
    <t>AAACGTCGCGCAGCCCCTGGCGGC</t>
  </si>
  <si>
    <t>ACGTACTCGTCCAGGTTTGC</t>
  </si>
  <si>
    <t>TAGTACGTACTCGTCCAGGTTTGC</t>
  </si>
  <si>
    <t>AAACGCAAACCTGGACGAGTACGT</t>
  </si>
  <si>
    <t>CTCGCGCAAGGGCTTGCCGC</t>
  </si>
  <si>
    <t>TAGTCTCGCGCAAGGGCTTGCCGC</t>
  </si>
  <si>
    <t>AAACGCGGCAAGCCCTTGCGCGAG</t>
  </si>
  <si>
    <t>PLES_24931</t>
  </si>
  <si>
    <t>serS</t>
  </si>
  <si>
    <t>GGCTGGGTGCGTACCAGTTT</t>
  </si>
  <si>
    <t>TAGTGGCTGGGTGCGTACCAGTTT</t>
  </si>
  <si>
    <t>AAACAAACTGGTACGCACCCAGCC</t>
  </si>
  <si>
    <t>AGGCGGGCAGCCACTTCTTG</t>
  </si>
  <si>
    <t>TAGTAGGCGGGCAGCCACTTCTTG</t>
  </si>
  <si>
    <t>AAACCAAGAAGTGGCTGCCCGCCT</t>
  </si>
  <si>
    <t>GTTGGAAGCCACGGGTGGCC</t>
  </si>
  <si>
    <t>TAGTGTTGGAAGCCACGGGTGGCC</t>
  </si>
  <si>
    <t>AAACGGCCACCCGTGGCTTCCAAC</t>
  </si>
  <si>
    <t>GGCTTGCAGCTGCTCGGTAC</t>
  </si>
  <si>
    <t>TAGTGGCTTGCAGCTGCTCGGTAC</t>
  </si>
  <si>
    <t>AAACGTACCGAGCAGCTGCAAGCC</t>
  </si>
  <si>
    <t>PLES_24941</t>
  </si>
  <si>
    <t>cysG</t>
  </si>
  <si>
    <t>CCTTGCAAGGAGTGGAACAG</t>
  </si>
  <si>
    <t>TAGTCCTTGCAAGGAGTGGAACAG</t>
  </si>
  <si>
    <t>AAACCTGTTCCACTCCTTGCAAGG</t>
  </si>
  <si>
    <t>GCGCAGGCGCGCGCCGGCGT</t>
  </si>
  <si>
    <t>TAGTGCGCAGGCGCGCGCCGGCGT</t>
  </si>
  <si>
    <t>AAACACGCCGGCGCGCGCCTGCGC</t>
  </si>
  <si>
    <t>CGCAGTTCGATGTGGATCTG</t>
  </si>
  <si>
    <t>TAGTCGCAGTTCGATGTGGATCTG</t>
  </si>
  <si>
    <t>AAACCAGATCCACATCGAACTGCG</t>
  </si>
  <si>
    <t>TGATCAGGACGCAGCCGGGC</t>
  </si>
  <si>
    <t>TAGTTGATCAGGACGCAGCCGGGC</t>
  </si>
  <si>
    <t>AAACGCCCGGCTGCGTCCTGATCA</t>
  </si>
  <si>
    <t>PLES_24951</t>
  </si>
  <si>
    <t>CATACCACTGGTCGTGCCAG</t>
  </si>
  <si>
    <t>TAGTCATACCACTGGTCGTGCCAG</t>
  </si>
  <si>
    <t>AAACCTGGCACGACCAGTGGTATG</t>
  </si>
  <si>
    <t>GGGCGTTTTCGCGCTGGAAG</t>
  </si>
  <si>
    <t>TAGTGGGCGTTTTCGCGCTGGAAG</t>
  </si>
  <si>
    <t>AAACCTTCCAGCGCGAAAACGCCC</t>
  </si>
  <si>
    <t>GCCCAGCCAATGGCGGCGCT</t>
  </si>
  <si>
    <t>TAGTGCCCAGCCAATGGCGGCGCT</t>
  </si>
  <si>
    <t>AAACAGCGCCGCCATTGGCTGGGC</t>
  </si>
  <si>
    <t>GGTAGCGCCCGCCCTCGGCG</t>
  </si>
  <si>
    <t>TAGTGGTAGCGCCCGCCCTCGGCG</t>
  </si>
  <si>
    <t>AAACCGCCGAGGGCGGGCGCTACC</t>
  </si>
  <si>
    <t>PLES_24961</t>
  </si>
  <si>
    <t>TTCGCTGTACAGGCGTCCGG</t>
  </si>
  <si>
    <t>TAGTTTCGCTGTACAGGCGTCCGG</t>
  </si>
  <si>
    <t>AAACCCGGACGCCTGTACAGCGAA</t>
  </si>
  <si>
    <t>GCAGCCAGTCGTGGCAGAGC</t>
  </si>
  <si>
    <t>TAGTGCAGCCAGTCGTGGCAGAGC</t>
  </si>
  <si>
    <t>AAACGCTCTGCCACGACTGGCTGC</t>
  </si>
  <si>
    <t>ACGCCAGGTGGCCGCGCTCC</t>
  </si>
  <si>
    <t>TAGTACGCCAGGTGGCCGCGCTCC</t>
  </si>
  <si>
    <t>AAACGGAGCGCGGCCACCTGGCGT</t>
  </si>
  <si>
    <t>ACCGGCATCCAGGCGCCGAG</t>
  </si>
  <si>
    <t>TAGTACCGGCATCCAGGCGCCGAG</t>
  </si>
  <si>
    <t>AAACCTCGGCGCCTGGATGCCGGT</t>
  </si>
  <si>
    <t>PLES_24971</t>
  </si>
  <si>
    <t>TTTCCCGGCCTTCCAGCATA</t>
  </si>
  <si>
    <t>TAGTTTTCCCGGCCTTCCAGCATA</t>
  </si>
  <si>
    <t>AAACTATGCTGGAAGGCCGGGAAA</t>
  </si>
  <si>
    <t>ACCAATCGTCGAGGGCGGCG</t>
  </si>
  <si>
    <t>TAGTACCAATCGTCGAGGGCGGCG</t>
  </si>
  <si>
    <t>AAACCGCCGCCCTCGACGATTGGT</t>
  </si>
  <si>
    <t>GCGGCCAGGGCTTCCGCCAC</t>
  </si>
  <si>
    <t>TAGTGCGGCCAGGGCTTCCGCCAC</t>
  </si>
  <si>
    <t>AAACGTGGCGGAAGCCCTGGCCGC</t>
  </si>
  <si>
    <t>GGTCAGGGCCAGCTCCTCGC</t>
  </si>
  <si>
    <t>TAGTGGTCAGGGCCAGCTCCTCGC</t>
  </si>
  <si>
    <t>AAACGCGAGGAGCTGGCCCTGACC</t>
  </si>
  <si>
    <t>PLES_24981</t>
  </si>
  <si>
    <t>GGACAGTACGTGGAGGGTCG</t>
  </si>
  <si>
    <t>TAGTGGACAGTACGTGGAGGGTCG</t>
  </si>
  <si>
    <t>AAACCGACCCTCCACGTACTGTCC</t>
  </si>
  <si>
    <t>GCCGTCATTGAACGGCGAGC</t>
  </si>
  <si>
    <t>TAGTGCCGTCATTGAACGGCGAGC</t>
  </si>
  <si>
    <t>AAACGCTCGCCGTTCAATGACGGC</t>
  </si>
  <si>
    <t>GGTACAGGCAACTGCCCAGG</t>
  </si>
  <si>
    <t>TAGTGGTACAGGCAACTGCCCAGG</t>
  </si>
  <si>
    <t>AAACCCTGGGCAGTTGCCTGTACC</t>
  </si>
  <si>
    <t>GGCCGTCGCCGGGGTTGAGC</t>
  </si>
  <si>
    <t>TAGTGGCCGTCGCCGGGGTTGAGC</t>
  </si>
  <si>
    <t>AAACGCTCAACCCCGGCGACGGCC</t>
  </si>
  <si>
    <t>PLES_24991</t>
  </si>
  <si>
    <t>GGCCGGACCAGGGCGACTGG</t>
  </si>
  <si>
    <t>TAGTGGCCGGACCAGGGCGACTGG</t>
  </si>
  <si>
    <t>AAACCCAGTCGCCCTGGTCCGGCC</t>
  </si>
  <si>
    <t>CCAGCGCCTCGCGGGCGCTC</t>
  </si>
  <si>
    <t>TAGTCCAGCGCCTCGCGGGCGCTC</t>
  </si>
  <si>
    <t>AAACGAGCGCCCGCGAGGCGCTGG</t>
  </si>
  <si>
    <t>CGGTAGATCGAAGGCGCCGC</t>
  </si>
  <si>
    <t>TAGTCGGTAGATCGAAGGCGCCGC</t>
  </si>
  <si>
    <t>AAACGCGGCGCCTTCGATCTACCG</t>
  </si>
  <si>
    <t>TCGAGGAACAGCATGCCGAC</t>
  </si>
  <si>
    <t>TAGTTCGAGGAACAGCATGCCGAC</t>
  </si>
  <si>
    <t>AAACGTCGGCATGCTGTTCCTCGA</t>
  </si>
  <si>
    <t>PLES_25001</t>
  </si>
  <si>
    <t>GGGAGGGTCGAATAGGGCGA</t>
  </si>
  <si>
    <t>TAGTGGGAGGGTCGAATAGGGCGA</t>
  </si>
  <si>
    <t>AAACTCGCCCTATTCGACCCTCCC</t>
  </si>
  <si>
    <t>CGGCGGGCGGCGGGGGAGTG</t>
  </si>
  <si>
    <t>TAGTCGGCGGGCGGCGGGGGAGTG</t>
  </si>
  <si>
    <t>AAACCACTCCCCCGCCGCCCGCCG</t>
  </si>
  <si>
    <t>GCGGACGATTTCGTGCCCGC</t>
  </si>
  <si>
    <t>TAGTGCGGACGATTTCGTGCCCGC</t>
  </si>
  <si>
    <t>AAACGCGGGCACGAAATCGTCCGC</t>
  </si>
  <si>
    <t>CGCCGTCCTGGTAGAAGAAC</t>
  </si>
  <si>
    <t>TAGTCGCCGTCCTGGTAGAAGAAC</t>
  </si>
  <si>
    <t>AAACGTTCTTCTACCAGGACGGCG</t>
  </si>
  <si>
    <t>PLES_25011</t>
  </si>
  <si>
    <t>CTGATATTGCTGTTCTTGCA</t>
  </si>
  <si>
    <t>TAGTCTGATATTGCTGTTCTTGCA</t>
  </si>
  <si>
    <t>AAACTGCAAGAACAGCAATATCAG</t>
  </si>
  <si>
    <t>TTCACGCTGTTCCGCGACGG</t>
  </si>
  <si>
    <t>TAGTTTCACGCTGTTCCGCGACGG</t>
  </si>
  <si>
    <t>AAACCCGTCGCGGAACAGCGTGAA</t>
  </si>
  <si>
    <t>GGTGAGTGCCAGCAGGCCGT</t>
  </si>
  <si>
    <t>TAGTGGTGAGTGCCAGCAGGCCGT</t>
  </si>
  <si>
    <t>AAACACGGCCTGCTGGCACTCACC</t>
  </si>
  <si>
    <t>CACCAGGCCGCTGAAGGCCA</t>
  </si>
  <si>
    <t>TAGTCACCAGGCCGCTGAAGGCCA</t>
  </si>
  <si>
    <t>AAACTGGCCTTCAGCGGCCTGGTG</t>
  </si>
  <si>
    <t>PLES_25021</t>
  </si>
  <si>
    <t>CTCCTTTCAGCTTCCTGATC</t>
  </si>
  <si>
    <t>TAGTCTCCTTTCAGCTTCCTGATC</t>
  </si>
  <si>
    <t>AAACGATCAGGAAGCTGAAAGGAG</t>
  </si>
  <si>
    <t>TCCTCTTTCCGTCCTCGCCG</t>
  </si>
  <si>
    <t>TAGTTCCTCTTTCCGTCCTCGCCG</t>
  </si>
  <si>
    <t>AAACCGGCGAGGACGGAAAGAGGA</t>
  </si>
  <si>
    <t>AGGTCCAGGTCGGTGCCGAG</t>
  </si>
  <si>
    <t>TAGTAGGTCCAGGTCGGTGCCGAG</t>
  </si>
  <si>
    <t>AAACCTCGGCACCGACCTGGACCT</t>
  </si>
  <si>
    <t>GCGCCCACTCCAGCTTTGCC</t>
  </si>
  <si>
    <t>TAGTGCGCCCACTCCAGCTTTGCC</t>
  </si>
  <si>
    <t>AAACGGCAAAGCTGGAGTGGGCGC</t>
  </si>
  <si>
    <t>PLES_25031</t>
  </si>
  <si>
    <t>AACTCAGATGGGGTTTCCAT</t>
  </si>
  <si>
    <t>TAGTAACTCAGATGGGGTTTCCAT</t>
  </si>
  <si>
    <t>AAACATGGAAACCCCATCTGAGTT</t>
  </si>
  <si>
    <t>CCTCCAACTCCTCCTTCGAG</t>
  </si>
  <si>
    <t>TAGTCCTCCAACTCCTCCTTCGAG</t>
  </si>
  <si>
    <t>AAACCTCGAAGGAGGAGTTGGAGG</t>
  </si>
  <si>
    <t>CGATGACTTGGCGCCGATCA</t>
  </si>
  <si>
    <t>TAGTCGATGACTTGGCGCCGATCA</t>
  </si>
  <si>
    <t>AAACTGATCGGCGCCAAGTCATCG</t>
  </si>
  <si>
    <t>GCATAGATCCGCCCGACGAC</t>
  </si>
  <si>
    <t>TAGTGCATAGATCCGCCCGACGAC</t>
  </si>
  <si>
    <t>AAACGTCGTCGGGCGGATCTATGC</t>
  </si>
  <si>
    <t>PLES_25041</t>
  </si>
  <si>
    <t>CGGCACTTCCTTGCCGGGCG</t>
  </si>
  <si>
    <t>TAGTCGGCACTTCCTTGCCGGGCG</t>
  </si>
  <si>
    <t>AAACCGCCCGGCAAGGAAGTGCCG</t>
  </si>
  <si>
    <t>TGAACGTCGAGCCATGCCTG</t>
  </si>
  <si>
    <t>TAGTTGAACGTCGAGCCATGCCTG</t>
  </si>
  <si>
    <t>AAACCAGGCATGGCTCGACGTTCA</t>
  </si>
  <si>
    <t>GACTTTGCGATATGCATGCC</t>
  </si>
  <si>
    <t>TAGTGACTTTGCGATATGCATGCC</t>
  </si>
  <si>
    <t>AAACGGCATGCATATCGCAAAGTC</t>
  </si>
  <si>
    <t>GCCGTGGTGGCTCCCGGCTG</t>
  </si>
  <si>
    <t>TAGTGCCGTGGTGGCTCCCGGCTG</t>
  </si>
  <si>
    <t>AAACCAGCCGGGAGCCACCACGGC</t>
  </si>
  <si>
    <t>PLES_25151</t>
  </si>
  <si>
    <t>AGAATGACTGCGGACTTCAT</t>
  </si>
  <si>
    <t>TAGTAGAATGACTGCGGACTTCAT</t>
  </si>
  <si>
    <t>AAACATGAAGTCCGCAGTCATTCT</t>
  </si>
  <si>
    <t>GGCCGAGCATGATGCGAGAA</t>
  </si>
  <si>
    <t>TAGTGGCCGAGCATGATGCGAGAA</t>
  </si>
  <si>
    <t>AAACTTCTCGCATCATGCTCGGCC</t>
  </si>
  <si>
    <t>GGTGGCTGGCTTTGCGGCAA</t>
  </si>
  <si>
    <t>TAGTGGTGGCTGGCTTTGCGGCAA</t>
  </si>
  <si>
    <t>AAACTTGCCGCAAAGCCAGCCACC</t>
  </si>
  <si>
    <t>TGGCTCTTGGGTCCAGGCCT</t>
  </si>
  <si>
    <t>TAGTTGGCTCTTGGGTCCAGGCCT</t>
  </si>
  <si>
    <t>AAACAGGCCTGGACCCAAGAGCCA</t>
  </si>
  <si>
    <t>PLES_25161</t>
  </si>
  <si>
    <t>TGAGCAGCTTAGAGCAGCCA</t>
  </si>
  <si>
    <t>TAGTTGAGCAGCTTAGAGCAGCCA</t>
  </si>
  <si>
    <t>AAACTGGCTGCTCTAAGCTGCTCA</t>
  </si>
  <si>
    <t>TGGCCATGGCGCCGCCGGCC</t>
  </si>
  <si>
    <t>TAGTTGGCCATGGCGCCGCCGGCC</t>
  </si>
  <si>
    <t>AAACGGCCGGCGGCGCCATGGCCA</t>
  </si>
  <si>
    <t>GATCGGAGTGCTGATGTAGG</t>
  </si>
  <si>
    <t>TAGTGATCGGAGTGCTGATGTAGG</t>
  </si>
  <si>
    <t>AAACCCTACATCAGCACTCCGATC</t>
  </si>
  <si>
    <t>AAATCCAGAGGTTTGCCACC</t>
  </si>
  <si>
    <t>TAGTAAATCCAGAGGTTTGCCACC</t>
  </si>
  <si>
    <t>AAACGGTGGCAAACCTCTGGATTT</t>
  </si>
  <si>
    <t>PLES_25171</t>
  </si>
  <si>
    <t>cI</t>
  </si>
  <si>
    <t>TGTGACAGAGGGGTTCTTAC</t>
  </si>
  <si>
    <t>TAGTTGTGACAGAGGGGTTCTTAC</t>
  </si>
  <si>
    <t>AAACGTAAGAACCCCTCTGTCACA</t>
  </si>
  <si>
    <t>GCGCTTGGCGTCGTCCAACT</t>
  </si>
  <si>
    <t>TAGTGCGCTTGGCGTCGTCCAACT</t>
  </si>
  <si>
    <t>AAACAGTTGGACGACGCCAAGCGC</t>
  </si>
  <si>
    <t>GCTTCTTGTAGATAGCCTGG</t>
  </si>
  <si>
    <t>TAGTGCTTCTTGTAGATAGCCTGG</t>
  </si>
  <si>
    <t>AAACCCAGGCTATCTACAAGAAGC</t>
  </si>
  <si>
    <t>AATTCGGCCTGGTTCAGTAT</t>
  </si>
  <si>
    <t>TAGTAATTCGGCCTGGTTCAGTAT</t>
  </si>
  <si>
    <t>AAACATACTGAACCAGGCCGAATT</t>
  </si>
  <si>
    <t>PLES_25181</t>
  </si>
  <si>
    <t>AATGAGGGTTACGGTCTTCA</t>
  </si>
  <si>
    <t>TAGTAATGAGGGTTACGGTCTTCA</t>
  </si>
  <si>
    <t>AAACTGAAGACCGTAACCCTCATT</t>
  </si>
  <si>
    <t>CCTGCGTGCCGTGCTCAGCC</t>
  </si>
  <si>
    <t>TAGTCCTGCGTGCCGTGCTCAGCC</t>
  </si>
  <si>
    <t>AAACGGCTGAGCACGGCACGCAGG</t>
  </si>
  <si>
    <t>CTGCTGCACGCCAAGGCCTT</t>
  </si>
  <si>
    <t>TAGTCTGCTGCACGCCAAGGCCTT</t>
  </si>
  <si>
    <t>AAACAAGGCCTTGGCGTGCAGCAG</t>
  </si>
  <si>
    <t>TGGTTATGTTTCGTTTAGCG</t>
  </si>
  <si>
    <t>TAGTTGGTTATGTTTCGTTTAGCG</t>
  </si>
  <si>
    <t>AAACCGCTAAACGAAACATAACCA</t>
  </si>
  <si>
    <t>PLES_25191</t>
  </si>
  <si>
    <t>GATTTGCATGAATTCGGTCA</t>
  </si>
  <si>
    <t>TAGTGATTTGCATGAATTCGGTCA</t>
  </si>
  <si>
    <t>AAACTGACCGAATTCATGCAAATC</t>
  </si>
  <si>
    <t>CCAACGAGGTCCCAAAGATC</t>
  </si>
  <si>
    <t>TAGTCCAACGAGGTCCCAAAGATC</t>
  </si>
  <si>
    <t>AAACGATCTTTGGGACCTCGTTGG</t>
  </si>
  <si>
    <t>CGACGTAGCGCCCAGGAAGT</t>
  </si>
  <si>
    <t>TAGTCGACGTAGCGCCCAGGAAGT</t>
  </si>
  <si>
    <t>AAACACTTCCTGGGCGCTACGTCG</t>
  </si>
  <si>
    <t>GTCGATCAGCCGGATTTCAC</t>
  </si>
  <si>
    <t>TAGTGTCGATCAGCCGGATTTCAC</t>
  </si>
  <si>
    <t>AAACGTGAAATCCGGCTGATCGAC</t>
  </si>
  <si>
    <t>PLES_25201</t>
  </si>
  <si>
    <t>TTTCTGCGGGTCTCTAGTAC</t>
  </si>
  <si>
    <t>TAGTTTTCTGCGGGTCTCTAGTAC</t>
  </si>
  <si>
    <t>AAACGTACTAGAGACCCGCAGAAA</t>
  </si>
  <si>
    <t>CGGATAGGCATTGGCTACCG</t>
  </si>
  <si>
    <t>TAGTCGGATAGGCATTGGCTACCG</t>
  </si>
  <si>
    <t>AAACCGGTAGCCAATGCCTATCCG</t>
  </si>
  <si>
    <t>GCAGCGCAATCGCGACCTCC</t>
  </si>
  <si>
    <t>TAGTGCAGCGCAATCGCGACCTCC</t>
  </si>
  <si>
    <t>AAACGGAGGTCGCGATTGCGCTGC</t>
  </si>
  <si>
    <t>TGGTTTTCCAGGCGCTTGAG</t>
  </si>
  <si>
    <t>TAGTTGGTTTTCCAGGCGCTTGAG</t>
  </si>
  <si>
    <t>AAACCTCAAGCGCCTGGAAAACCA</t>
  </si>
  <si>
    <t>PLES_25211</t>
  </si>
  <si>
    <t>CAACCCAGGCATGGCAGGAC</t>
  </si>
  <si>
    <t>TAGTCAACCCAGGCATGGCAGGAC</t>
  </si>
  <si>
    <t>AAACGTCCTGCCATGCCTGGGTTG</t>
  </si>
  <si>
    <t>AGTTCTTCAGCACGCTGACG</t>
  </si>
  <si>
    <t>TAGTAGTTCTTCAGCACGCTGACG</t>
  </si>
  <si>
    <t>AAACCGTCAGCGTGCTGAAGAACT</t>
  </si>
  <si>
    <t>AAAGCCACTTCGAACTCATG</t>
  </si>
  <si>
    <t>TAGTAAAGCCACTTCGAACTCATG</t>
  </si>
  <si>
    <t>AAACCATGAGTTCGAAGTGGCTTT</t>
  </si>
  <si>
    <t>ACACGGCGCTCCCAAAGGAA</t>
  </si>
  <si>
    <t>TAGTACACGGCGCTCCCAAAGGAA</t>
  </si>
  <si>
    <t>AAACTTCCTTTGGGAGCGCCGTGT</t>
  </si>
  <si>
    <t>PLES_25221</t>
  </si>
  <si>
    <t>CAGTAGCCCACGCCATAGCT</t>
  </si>
  <si>
    <t>TAGTCAGTAGCCCACGCCATAGCT</t>
  </si>
  <si>
    <t>AAACAGCTATGGCGTGGGCTACTG</t>
  </si>
  <si>
    <t>ACACGAACTTCTCTCGTGTT</t>
  </si>
  <si>
    <t>TAGTACACGAACTTCTCTCGTGTT</t>
  </si>
  <si>
    <t>AAACAACACGAGAGAAGTTCGTGT</t>
  </si>
  <si>
    <t>CTGCTCATTCCCGGCATAGT</t>
  </si>
  <si>
    <t>TAGTCTGCTCATTCCCGGCATAGT</t>
  </si>
  <si>
    <t>AAACACTATGCCGGGAATGAGCAG</t>
  </si>
  <si>
    <t>CCAAGGTATTTATGCTCGGG</t>
  </si>
  <si>
    <t>TAGTCCAAGGTATTTATGCTCGGG</t>
  </si>
  <si>
    <t>AAACCCCGAGCATAAATACCTTGG</t>
  </si>
  <si>
    <t>PLES_25231</t>
  </si>
  <si>
    <t>TCACGCGATCTGCGAGGCGC</t>
  </si>
  <si>
    <t>TAGTTCACGCGATCTGCGAGGCGC</t>
  </si>
  <si>
    <t>AAACGCGCCTCGCAGATCGCGTGA</t>
  </si>
  <si>
    <t>GAGCCCTCACGCTTGCCACC</t>
  </si>
  <si>
    <t>TAGTGAGCCCTCACGCTTGCCACC</t>
  </si>
  <si>
    <t>AAACGGTGGCAAGCGTGAGGGCTC</t>
  </si>
  <si>
    <t>TGAGGTGAACCCCCAGGCTC</t>
  </si>
  <si>
    <t>TAGTTGAGGTGAACCCCCAGGCTC</t>
  </si>
  <si>
    <t>AAACGAGCCTGGGGGTTCACCTCA</t>
  </si>
  <si>
    <t>CAGCAAGTCGCCGGTTTCAC</t>
  </si>
  <si>
    <t>TAGTCAGCAAGTCGCCGGTTTCAC</t>
  </si>
  <si>
    <t>AAACGTGAAACCGGCGACTTGCTG</t>
  </si>
  <si>
    <t>PLES_25241</t>
  </si>
  <si>
    <t>ATGAGGGACTCCTGTTTTGC</t>
  </si>
  <si>
    <t>TAGTATGAGGGACTCCTGTTTTGC</t>
  </si>
  <si>
    <t>AAACGCAAAACAGGAGTCCCTCAT</t>
  </si>
  <si>
    <t>GTAGACCTTCTTCGCGATGC</t>
  </si>
  <si>
    <t>TAGTGTAGACCTTCTTCGCGATGC</t>
  </si>
  <si>
    <t>AAACGCATCGCGAAGAAGGTCTAC</t>
  </si>
  <si>
    <t>GAACGCCAGGGCTCAGAGAT</t>
  </si>
  <si>
    <t>TAGTGAACGCCAGGGCTCAGAGAT</t>
  </si>
  <si>
    <t>AAACATCTCTGAGCCCTGGCGTTC</t>
  </si>
  <si>
    <t>TCCGGTCATGTTGCGGAGCG</t>
  </si>
  <si>
    <t>TAGTTCCGGTCATGTTGCGGAGCG</t>
  </si>
  <si>
    <t>AAACCGCTCCGCAACATGACCGGA</t>
  </si>
  <si>
    <t>PLES_25251</t>
  </si>
  <si>
    <t>GGGAAGCCTTGCCGGCGCAG</t>
  </si>
  <si>
    <t>TAGTGGGAAGCCTTGCCGGCGCAG</t>
  </si>
  <si>
    <t>AAACCTGCGCCGGCAAGGCTTCCC</t>
  </si>
  <si>
    <t>GTCGCAACGGCAAACCCAAT</t>
  </si>
  <si>
    <t>TAGTGTCGCAACGGCAAACCCAAT</t>
  </si>
  <si>
    <t>AAACATTGGGTTTGCCGTTGCGAC</t>
  </si>
  <si>
    <t>TTCCTCGGCGCATAATGACT</t>
  </si>
  <si>
    <t>TAGTTTCCTCGGCGCATAATGACT</t>
  </si>
  <si>
    <t>AAACAGTCATTATGCGCCGAGGAA</t>
  </si>
  <si>
    <t>AACCGCAACTGGTCGTAGTT</t>
  </si>
  <si>
    <t>TAGTAACCGCAACTGGTCGTAGTT</t>
  </si>
  <si>
    <t>AAACAACTACGACCAGTTGCGGTT</t>
  </si>
  <si>
    <t>PLES_25261</t>
  </si>
  <si>
    <t>GGACCAGGCCCTGGGCTGTG</t>
  </si>
  <si>
    <t>TAGTGGACCAGGCCCTGGGCTGTG</t>
  </si>
  <si>
    <t>AAACCACAGCCCAGGGCCTGGTCC</t>
  </si>
  <si>
    <t>CGCGATCTGCCTCGGTCGCC</t>
  </si>
  <si>
    <t>TAGTCGCGATCTGCCTCGGTCGCC</t>
  </si>
  <si>
    <t>AAACGGCGACCGAGGCAGATCGCG</t>
  </si>
  <si>
    <t>GCCGGCCTTCCACTTCTGAA</t>
  </si>
  <si>
    <t>TAGTGCCGGCCTTCCACTTCTGAA</t>
  </si>
  <si>
    <t>AAACTTCAGAAGTGGAAGGCCGGC</t>
  </si>
  <si>
    <t>TGAATTTCCCGTGGACGACC</t>
  </si>
  <si>
    <t>TAGTTGAATTTCCCGTGGACGACC</t>
  </si>
  <si>
    <t>AAACGGTCGTCCACGGGAAATTCA</t>
  </si>
  <si>
    <t>PLES_25271</t>
  </si>
  <si>
    <t>TGTGATTGATCACAAGCGCC</t>
  </si>
  <si>
    <t>TAGTTGTGATTGATCACAAGCGCC</t>
  </si>
  <si>
    <t>AAACGGCGCTTGTGATCAATCACA</t>
  </si>
  <si>
    <t>GGTTCCAACCACCGGAGGGA</t>
  </si>
  <si>
    <t>TAGTGGTTCCAACCACCGGAGGGA</t>
  </si>
  <si>
    <t>AAACTCCCTCCGGTGGTTGGAACC</t>
  </si>
  <si>
    <t>GCGGCTGATCAGTTCAACGC</t>
  </si>
  <si>
    <t>TAGTGCGGCTGATCAGTTCAACGC</t>
  </si>
  <si>
    <t>AAACGCGTTGAACTGATCAGCCGC</t>
  </si>
  <si>
    <t>GATCAACCGGCCCAACCAAA</t>
  </si>
  <si>
    <t>TAGTGATCAACCGGCCCAACCAAA</t>
  </si>
  <si>
    <t>AAACTTTGGTTGGGCCGGTTGATC</t>
  </si>
  <si>
    <t>PLES_25281</t>
  </si>
  <si>
    <t>CCTGGGCTTCGAACTGCGGA</t>
  </si>
  <si>
    <t>TAGTCCTGGGCTTCGAACTGCGGA</t>
  </si>
  <si>
    <t>AAACTCCGCAGTTCGAAGCCCAGG</t>
  </si>
  <si>
    <t>TGAACTCTTTGCCGCAGGCT</t>
  </si>
  <si>
    <t>TAGTTGAACTCTTTGCCGCAGGCT</t>
  </si>
  <si>
    <t>AAACAGCCTGCGGCAAAGAGTTCA</t>
  </si>
  <si>
    <t>ACGCACTGGCCAAGGCGCTG</t>
  </si>
  <si>
    <t>TAGTACGCACTGGCCAAGGCGCTG</t>
  </si>
  <si>
    <t>AAACCAGCGCCTTGGCCAGTGCGT</t>
  </si>
  <si>
    <t>TTGATGGCCAGGGCGCAGGC</t>
  </si>
  <si>
    <t>TAGTTTGATGGCCAGGGCGCAGGC</t>
  </si>
  <si>
    <t>AAACGCCTGCGCCCTGGCCATCAA</t>
  </si>
  <si>
    <t>PLES_25291</t>
  </si>
  <si>
    <t>GGTATAGAACGCATCGTGCC</t>
  </si>
  <si>
    <t>TAGTGGTATAGAACGCATCGTGCC</t>
  </si>
  <si>
    <t>AAACGGCACGATGCGTTCTATACC</t>
  </si>
  <si>
    <t>GGCCATGCCGCTGTTCCAAG</t>
  </si>
  <si>
    <t>TAGTGGCCATGCCGCTGTTCCAAG</t>
  </si>
  <si>
    <t>AAACCTTGGAACAGCGGCATGGCC</t>
  </si>
  <si>
    <t>AGCAGCTCGCTCCGCCGCCT</t>
  </si>
  <si>
    <t>TAGTAGCAGCTCGCTCCGCCGCCT</t>
  </si>
  <si>
    <t>AAACAGGCGGCGGAGCGAGCTGCT</t>
  </si>
  <si>
    <t>CGATCTCGGTGATGCGTCGA</t>
  </si>
  <si>
    <t>TAGTCGATCTCGGTGATGCGTCGA</t>
  </si>
  <si>
    <t>AAACTCGACGCATCACCGAGATCG</t>
  </si>
  <si>
    <t>PLES_25301</t>
  </si>
  <si>
    <t>GCCCGCAGAGCAAGGAGCCG</t>
  </si>
  <si>
    <t>TAGTGCCCGCAGAGCAAGGAGCCG</t>
  </si>
  <si>
    <t>AAACCGGCTCCTTGCTCTGCGGGC</t>
  </si>
  <si>
    <t>AGAGCCGCGGAATAGGTGCC</t>
  </si>
  <si>
    <t>TAGTAGAGCCGCGGAATAGGTGCC</t>
  </si>
  <si>
    <t>AAACGGCACCTATTCCGCGGCTCT</t>
  </si>
  <si>
    <t>TTGGAAGGACAGTGCTCTGC</t>
  </si>
  <si>
    <t>TAGTTTGGAAGGACAGTGCTCTGC</t>
  </si>
  <si>
    <t>AAACGCAGAGCACTGTCCTTCCAA</t>
  </si>
  <si>
    <t>TCGAGTTTGGAGCGGCTCGC</t>
  </si>
  <si>
    <t>TAGTTCGAGTTTGGAGCGGCTCGC</t>
  </si>
  <si>
    <t>AAACGCGAGCCGCTCCAAACTCGA</t>
  </si>
  <si>
    <t>PLES_25311</t>
  </si>
  <si>
    <t>TGCTACCGCACCACTCGGCT</t>
  </si>
  <si>
    <t>TAGTTGCTACCGCACCACTCGGCT</t>
  </si>
  <si>
    <t>AAACAGCCGAGTGGTGCGGTAGCA</t>
  </si>
  <si>
    <t>CGCACCAATACCGACCAAGC</t>
  </si>
  <si>
    <t>TAGTCGCACCAATACCGACCAAGC</t>
  </si>
  <si>
    <t>AAACGCTTGGTCGGTATTGGTGCG</t>
  </si>
  <si>
    <t>CTGCATTGGCATCAATGCCA</t>
  </si>
  <si>
    <t>TAGTCTGCATTGGCATCAATGCCA</t>
  </si>
  <si>
    <t>AAACTGGCATTGATGCCAATGCAG</t>
  </si>
  <si>
    <t>CGCCCAGGCCGAAATGTCCT</t>
  </si>
  <si>
    <t>TAGTCGCCCAGGCCGAAATGTCCT</t>
  </si>
  <si>
    <t>AAACAGGACATTTCGGCCTGGGCG</t>
  </si>
  <si>
    <t>PLES_25321</t>
  </si>
  <si>
    <t>TCGCAGCCACCAGAGTCCAA</t>
  </si>
  <si>
    <t>TAGTTCGCAGCCACCAGAGTCCAA</t>
  </si>
  <si>
    <t>AAACTTGGACTCTGGTGGCTGCGA</t>
  </si>
  <si>
    <t>GATACCTCGCACCTTGCCGG</t>
  </si>
  <si>
    <t>TAGTGATACCTCGCACCTTGCCGG</t>
  </si>
  <si>
    <t>AAACCCGGCAAGGTGCGAGGTATC</t>
  </si>
  <si>
    <t>GCACAGAAGGTAGGCGAGCC</t>
  </si>
  <si>
    <t>TAGTGCACAGAAGGTAGGCGAGCC</t>
  </si>
  <si>
    <t>AAACGGCTCGCCTACCTTCTGTGC</t>
  </si>
  <si>
    <t>CGGGATTCAGCCTGTAGCCG</t>
  </si>
  <si>
    <t>TAGTCGGGATTCAGCCTGTAGCCG</t>
  </si>
  <si>
    <t>AAACCGGCTACAGGCTGAATCCCG</t>
  </si>
  <si>
    <t>PLES_25331</t>
  </si>
  <si>
    <t>orf91</t>
  </si>
  <si>
    <t>CCAGTGTTCTTCAGTAGAAG</t>
  </si>
  <si>
    <t>TAGTCCAGTGTTCTTCAGTAGAAG</t>
  </si>
  <si>
    <t>AAACCTTCTACTGAAGAACACTGG</t>
  </si>
  <si>
    <t>CGTTAGCGTCACATAAGATT</t>
  </si>
  <si>
    <t>TAGTCGTTAGCGTCACATAAGATT</t>
  </si>
  <si>
    <t>AAACAATCTTATGTGACGCTAACG</t>
  </si>
  <si>
    <t>AAGGAAAGCTGGCCAGGAAG</t>
  </si>
  <si>
    <t>TAGTAAGGAAAGCTGGCCAGGAAG</t>
  </si>
  <si>
    <t>AAACCTTCCTGGCCAGCTTTCCTT</t>
  </si>
  <si>
    <t>GCGAACGTGACCGTGACCGC</t>
  </si>
  <si>
    <t>TAGTGCGAACGTGACCGTGACCGC</t>
  </si>
  <si>
    <t>AAACGCGGTCACGGTCACGTTCGC</t>
  </si>
  <si>
    <t>PLES_25341</t>
  </si>
  <si>
    <t>orf93</t>
  </si>
  <si>
    <t>GAGGAGTCGAACCTCTTCCT</t>
  </si>
  <si>
    <t>TAGTGAGGAGTCGAACCTCTTCCT</t>
  </si>
  <si>
    <t>AAACAGGAAGAGGTTCGACTCCTC</t>
  </si>
  <si>
    <t>GCTCATCGAGGAGATCGCGC</t>
  </si>
  <si>
    <t>TAGTGCTCATCGAGGAGATCGCGC</t>
  </si>
  <si>
    <t>AAACGCGCGATCTCCTCGATGAGC</t>
  </si>
  <si>
    <t>CAGCAGATGCAACAGTTGGT</t>
  </si>
  <si>
    <t>TAGTCAGCAGATGCAACAGTTGGT</t>
  </si>
  <si>
    <t>AAACACCAACTGTTGCATCTGCTG</t>
  </si>
  <si>
    <t>CACCATCCTCGGCGAGAGCC</t>
  </si>
  <si>
    <t>TAGTCACCATCCTCGGCGAGAGCC</t>
  </si>
  <si>
    <t>AAACGGCTCTCGCCGAGGATGGTG</t>
  </si>
  <si>
    <t>PLES_25351</t>
  </si>
  <si>
    <t>orf94</t>
  </si>
  <si>
    <t>AGCTATCTGGGTCTCCCTGG</t>
  </si>
  <si>
    <t>TAGTAGCTATCTGGGTCTCCCTGG</t>
  </si>
  <si>
    <t>AAACCCAGGGAGACCCAGATAGCT</t>
  </si>
  <si>
    <t>CAAACCAGCCGCGGCGCACC</t>
  </si>
  <si>
    <t>TAGTCAAACCAGCCGCGGCGCACC</t>
  </si>
  <si>
    <t>AAACGGTGCGCCGCGGCTGGTTTG</t>
  </si>
  <si>
    <t>GACCAGGGAGCGGGCTTTCG</t>
  </si>
  <si>
    <t>TAGTGACCAGGGAGCGGGCTTTCG</t>
  </si>
  <si>
    <t>AAACCGAAAGCCCGCTCCCTGGTC</t>
  </si>
  <si>
    <t>CATGGGGAAAGCCGCATACG</t>
  </si>
  <si>
    <t>TAGTCATGGGGAAAGCCGCATACG</t>
  </si>
  <si>
    <t>AAACCGTATGCGGCTTTCCCCATG</t>
  </si>
  <si>
    <t>PLES_25361</t>
  </si>
  <si>
    <t>GCCTGGCTTGTGCTGGCCTG</t>
  </si>
  <si>
    <t>TAGTGCCTGGCTTGTGCTGGCCTG</t>
  </si>
  <si>
    <t>AAACCAGGCCAGCACAAGCCAGGC</t>
  </si>
  <si>
    <t>TTAAGGCGTTCCTGACTCGG</t>
  </si>
  <si>
    <t>TAGTTTAAGGCGTTCCTGACTCGG</t>
  </si>
  <si>
    <t>AAACCCGAGTCAGGAACGCCTTAA</t>
  </si>
  <si>
    <t>GTGTGACGCTGAGGGAGGTC</t>
  </si>
  <si>
    <t>TAGTGTGTGACGCTGAGGGAGGTC</t>
  </si>
  <si>
    <t>AAACGACCTCCCTCAGCGTCACAC</t>
  </si>
  <si>
    <t>TTGGTCACTCCTTTGGCCTT</t>
  </si>
  <si>
    <t>TAGTTTGGTCACTCCTTTGGCCTT</t>
  </si>
  <si>
    <t>AAACAAGGCCAAAGGAGTGACCAA</t>
  </si>
  <si>
    <t>PLES_25371</t>
  </si>
  <si>
    <t>TTGAACTTGGCGACGACATC</t>
  </si>
  <si>
    <t>TAGTTTGAACTTGGCGACGACATC</t>
  </si>
  <si>
    <t>AAACGATGTCGTCGCCAAGTTCAA</t>
  </si>
  <si>
    <t>GCGCTGGGGGTTTTTCTTGT</t>
  </si>
  <si>
    <t>TAGTGCGCTGGGGGTTTTTCTTGT</t>
  </si>
  <si>
    <t>AAACACAAGAAAAACCCCCAGCGC</t>
  </si>
  <si>
    <t>CTCCCTTTGCCGGCTCCTGC</t>
  </si>
  <si>
    <t>TAGTCTCCCTTTGCCGGCTCCTGC</t>
  </si>
  <si>
    <t>AAACGCAGGAGCCGGCAAAGGGAG</t>
  </si>
  <si>
    <t>GCGGGGCCTTGCAGATGGAT</t>
  </si>
  <si>
    <t>TAGTGCGGGGCCTTGCAGATGGAT</t>
  </si>
  <si>
    <t>AAACATCCATCTGCAAGGCCCCGC</t>
  </si>
  <si>
    <t>PLES_25381</t>
  </si>
  <si>
    <t>CTGTCGCGCAATGTCGCTGG</t>
  </si>
  <si>
    <t>TAGTCTGTCGCGCAATGTCGCTGG</t>
  </si>
  <si>
    <t>AAACCCAGCGACATTGCGCGACAG</t>
  </si>
  <si>
    <t>GGCATGCAAGCTTCACATAC</t>
  </si>
  <si>
    <t>TAGTGGCATGCAAGCTTCACATAC</t>
  </si>
  <si>
    <t>AAACGTATGTGAAGCTTGCATGCC</t>
  </si>
  <si>
    <t>CCAAGTCATTCAGGAAGCGC</t>
  </si>
  <si>
    <t>TAGTCCAAGTCATTCAGGAAGCGC</t>
  </si>
  <si>
    <t>AAACGCGCTTCCTGAATGACTTGG</t>
  </si>
  <si>
    <t>GCCAATCGTCATCGCCCTGG</t>
  </si>
  <si>
    <t>TAGTGCCAATCGTCATCGCCCTGG</t>
  </si>
  <si>
    <t>AAACCCAGGGCGATGACGATTGGC</t>
  </si>
  <si>
    <t>PLES_25391</t>
  </si>
  <si>
    <t>GGACGCCAAAGAAGAGGTAG</t>
  </si>
  <si>
    <t>TAGTGGACGCCAAAGAAGAGGTAG</t>
  </si>
  <si>
    <t>AAACCTACCTCTTCTTTGGCGTCC</t>
  </si>
  <si>
    <t>CTACGAAAAGAGCCAGACCA</t>
  </si>
  <si>
    <t>TAGTCTACGAAAAGAGCCAGACCA</t>
  </si>
  <si>
    <t>AAACTGGTCTGGCTCTTTTCGTAG</t>
  </si>
  <si>
    <t>CCCCAGCAGCACGAAGGTTC</t>
  </si>
  <si>
    <t>TAGTCCCCAGCAGCACGAAGGTTC</t>
  </si>
  <si>
    <t>AAACGAACCTTCGTGCTGCTGGGG</t>
  </si>
  <si>
    <t>GGCGAACGCCGACGCCGCAC</t>
  </si>
  <si>
    <t>TAGTGGCGAACGCCGACGCCGCAC</t>
  </si>
  <si>
    <t>AAACGTGCGGCGTCGGCGTTCGCC</t>
  </si>
  <si>
    <t>PLES_25401</t>
  </si>
  <si>
    <t>GCGCAGACGTAGCACTGCTC</t>
  </si>
  <si>
    <t>TAGTGCGCAGACGTAGCACTGCTC</t>
  </si>
  <si>
    <t>AAACGAGCAGTGCTACGTCTGCGC</t>
  </si>
  <si>
    <t>CAACCGAACAATGAAGACCT</t>
  </si>
  <si>
    <t>TAGTCAACCGAACAATGAAGACCT</t>
  </si>
  <si>
    <t>AAACAGGTCTTCATTGTTCGGTTG</t>
  </si>
  <si>
    <t>CGCGCCATCTGTCAGGCGGA</t>
  </si>
  <si>
    <t>TAGTCGCGCCATCTGTCAGGCGGA</t>
  </si>
  <si>
    <t>AAACTCCGCCTGACAGATGGCGCG</t>
  </si>
  <si>
    <t>CGCTAGACGACTCTCGCCCC</t>
  </si>
  <si>
    <t>TAGTCGCTAGACGACTCTCGCCCC</t>
  </si>
  <si>
    <t>AAACGGGGCGAGAGTCGTCTAGCG</t>
  </si>
  <si>
    <t>PLES_25411</t>
  </si>
  <si>
    <t>GGAAGATTTCGCAGAGTCAT</t>
  </si>
  <si>
    <t>TAGTGGAAGATTTCGCAGAGTCAT</t>
  </si>
  <si>
    <t>AAACATGACTCTGCGAAATCTTCC</t>
  </si>
  <si>
    <t>CCCGAGCGCGGGCGAGCCTC</t>
  </si>
  <si>
    <t>TAGTCCCGAGCGCGGGCGAGCCTC</t>
  </si>
  <si>
    <t>AAACGAGGCTCGCCCGCGCTCGGG</t>
  </si>
  <si>
    <t>CTTTGGGCGCCAGGTCGCAC</t>
  </si>
  <si>
    <t>TAGTCTTTGGGCGCCAGGTCGCAC</t>
  </si>
  <si>
    <t>AAACGTGCGACCTGGCGCCCAAAG</t>
  </si>
  <si>
    <t>CCAGAAGCTGCTCGAAGCTC</t>
  </si>
  <si>
    <t>TAGTCCAGAAGCTGCTCGAAGCTC</t>
  </si>
  <si>
    <t>AAACGAGCTTCGAGCAGCTTCTGG</t>
  </si>
  <si>
    <t>PLES_25421</t>
  </si>
  <si>
    <t>GTCGCCGACCTGCTTGAGGC</t>
  </si>
  <si>
    <t>TAGTGTCGCCGACCTGCTTGAGGC</t>
  </si>
  <si>
    <t>AAACGCCTCAAGCAGGTCGGCGAC</t>
  </si>
  <si>
    <t>GTTCGGCCTGGGCCTTGATC</t>
  </si>
  <si>
    <t>TAGTGTTCGGCCTGGGCCTTGATC</t>
  </si>
  <si>
    <t>AAACGATCAAGGCCCAGGCCGAAC</t>
  </si>
  <si>
    <t>GCAGTTCGTCGACCTTGGCG</t>
  </si>
  <si>
    <t>TAGTGCAGTTCGTCGACCTTGGCG</t>
  </si>
  <si>
    <t>AAACCGCCAAGGTCGACGAACTGC</t>
  </si>
  <si>
    <t>GGCCAGCATGGCTTGTTCCG</t>
  </si>
  <si>
    <t>TAGTGGCCAGCATGGCTTGTTCCG</t>
  </si>
  <si>
    <t>AAACCGGAACAAGCCATGCTGGCC</t>
  </si>
  <si>
    <t>PLES_25431</t>
  </si>
  <si>
    <t>GGATCTCTGATTCCACAATC</t>
  </si>
  <si>
    <t>TAGTGGATCTCTGATTCCACAATC</t>
  </si>
  <si>
    <t>AAACGATTGTGGAATCAGAGATCC</t>
  </si>
  <si>
    <t>ACTCGCCAGCCACAGGCTTT</t>
  </si>
  <si>
    <t>TAGTACTCGCCAGCCACAGGCTTT</t>
  </si>
  <si>
    <t>AAACAAAGCCTGTGGCTGGCGAGT</t>
  </si>
  <si>
    <t>GGGGCCACTTGCGAGGCAGA</t>
  </si>
  <si>
    <t>TAGTGGGGCCACTTGCGAGGCAGA</t>
  </si>
  <si>
    <t>AAACTCTGCCTCGCAAGTGGCCCC</t>
  </si>
  <si>
    <t>CAGTCTTCTGCTGTGAGGCT</t>
  </si>
  <si>
    <t>TAGTCAGTCTTCTGCTGTGAGGCT</t>
  </si>
  <si>
    <t>AAACAGCCTCACAGCAGAAGACTG</t>
  </si>
  <si>
    <t>PLES_25441</t>
  </si>
  <si>
    <t>GTCGTGGATCACATCAAGGA</t>
  </si>
  <si>
    <t>TAGTGTCGTGGATCACATCAAGGA</t>
  </si>
  <si>
    <t>AAACTCCTTGATGTGATCCACGAC</t>
  </si>
  <si>
    <t>GTCCAGCAGCAATTGGAGCT</t>
  </si>
  <si>
    <t>TAGTGTCCAGCAGCAATTGGAGCT</t>
  </si>
  <si>
    <t>AAACAGCTCCAATTGCTGCTGGAC</t>
  </si>
  <si>
    <t>GAATTGGCAGGCCTCGTCTT</t>
  </si>
  <si>
    <t>TAGTGAATTGGCAGGCCTCGTCTT</t>
  </si>
  <si>
    <t>AAACAAGACGAGGCCTGCCAATTC</t>
  </si>
  <si>
    <t>TGCAAAGGCCATCAAGAGAC</t>
  </si>
  <si>
    <t>TAGTTGCAAAGGCCATCAAGAGAC</t>
  </si>
  <si>
    <t>AAACGTCTCTTGATGGCCTTTGCA</t>
  </si>
  <si>
    <t>PLES_25451</t>
  </si>
  <si>
    <t>ACTGGATGCGGTGGCGCATA</t>
  </si>
  <si>
    <t>TAGTACTGGATGCGGTGGCGCATA</t>
  </si>
  <si>
    <t>AAACTATGCGCCACCGCATCCAGT</t>
  </si>
  <si>
    <t>TGGTGATCTCGCCCGTGGTC</t>
  </si>
  <si>
    <t>TAGTTGGTGATCTCGCCCGTGGTC</t>
  </si>
  <si>
    <t>AAACGACCACGGGCGAGATCACCA</t>
  </si>
  <si>
    <t>CGAGAACAACACCGACTCCC</t>
  </si>
  <si>
    <t>TAGTCGAGAACAACACCGACTCCC</t>
  </si>
  <si>
    <t>AAACGGGAGTCGGTGTTGTTCTCG</t>
  </si>
  <si>
    <t>CAGCACCTCAGCGGGAACGT</t>
  </si>
  <si>
    <t>TAGTCAGCACCTCAGCGGGAACGT</t>
  </si>
  <si>
    <t>AAACACGTTCCCGCTGAGGTGCTG</t>
  </si>
  <si>
    <t>PLES_25461</t>
  </si>
  <si>
    <t>CTCTTGCTCGATAGCTTGGT</t>
  </si>
  <si>
    <t>TAGTCTCTTGCTCGATAGCTTGGT</t>
  </si>
  <si>
    <t>AAACACCAAGCTATCGAGCAAGAG</t>
  </si>
  <si>
    <t>GCGCGGCGCGCTCAAGCCTT</t>
  </si>
  <si>
    <t>TAGTGCGCGGCGCGCTCAAGCCTT</t>
  </si>
  <si>
    <t>AAACAAGGCTTGAGCGCGCCGCGC</t>
  </si>
  <si>
    <t>ATATTCGCCTCGATGTCAAC</t>
  </si>
  <si>
    <t>TAGTATATTCGCCTCGATGTCAAC</t>
  </si>
  <si>
    <t>AAACGTTGACATCGAGGCGAATAT</t>
  </si>
  <si>
    <t>TTGATTCACGCCATCAGCGG</t>
  </si>
  <si>
    <t>TAGTTTGATTCACGCCATCAGCGG</t>
  </si>
  <si>
    <t>AAACCCGCTGATGGCGTGAATCAA</t>
  </si>
  <si>
    <t>PLES_25471</t>
  </si>
  <si>
    <t>GCGAGTAAATCGAATCGCCA</t>
  </si>
  <si>
    <t>TAGTGCGAGTAAATCGAATCGCCA</t>
  </si>
  <si>
    <t>AAACTGGCGATTCGATTTACTCGC</t>
  </si>
  <si>
    <t>GCCTGGATAGTTCTTCACGA</t>
  </si>
  <si>
    <t>TAGTGCCTGGATAGTTCTTCACGA</t>
  </si>
  <si>
    <t>AAACTCGTGAAGAACTATCCAGGC</t>
  </si>
  <si>
    <t>TCTTTCAGCAATTGCGGCCA</t>
  </si>
  <si>
    <t>TAGTTCTTTCAGCAATTGCGGCCA</t>
  </si>
  <si>
    <t>AAACTGGCCGCAATTGCTGAAAGA</t>
  </si>
  <si>
    <t>GGCGCACGCACTTGACCGGG</t>
  </si>
  <si>
    <t>TAGTGGCGCACGCACTTGACCGGG</t>
  </si>
  <si>
    <t>AAACCCCGGTCAAGTGCGTGCGCC</t>
  </si>
  <si>
    <t>PLES_25481</t>
  </si>
  <si>
    <t>AGTCCATCGGAGGGCGCGGG</t>
  </si>
  <si>
    <t>TAGTAGTCCATCGGAGGGCGCGGG</t>
  </si>
  <si>
    <t>AAACCCCGCGCCCTCCGATGGACT</t>
  </si>
  <si>
    <t>AGCTGGTACTTCTCGAAATA</t>
  </si>
  <si>
    <t>TAGTAGCTGGTACTTCTCGAAATA</t>
  </si>
  <si>
    <t>AAACTATTTCGAGAAGTACCAGCT</t>
  </si>
  <si>
    <t>GGTCAGCGCAGCGCCCATCG</t>
  </si>
  <si>
    <t>TAGTGGTCAGCGCAGCGCCCATCG</t>
  </si>
  <si>
    <t>AAACCGATGGGCGCTGCGCTGACC</t>
  </si>
  <si>
    <t>CACCAGATCAATACGAGCCT</t>
  </si>
  <si>
    <t>TAGTCACCAGATCAATACGAGCCT</t>
  </si>
  <si>
    <t>AAACAGGCTCGTATTGATCTGGTG</t>
  </si>
  <si>
    <t>PLES_25491</t>
  </si>
  <si>
    <t>GCCAAGCAAGGAATCCAAAC</t>
  </si>
  <si>
    <t>TAGTGCCAAGCAAGGAATCCAAAC</t>
  </si>
  <si>
    <t>AAACGTTTGGATTCCTTGCTTGGC</t>
  </si>
  <si>
    <t>CCGCTTCACGTCATCAGTAA</t>
  </si>
  <si>
    <t>TAGTCCGCTTCACGTCATCAGTAA</t>
  </si>
  <si>
    <t>AAACTTACTGATGACGTGAAGCGG</t>
  </si>
  <si>
    <t>CATTGCGGCCTTACGCAAAG</t>
  </si>
  <si>
    <t>TAGTCATTGCGGCCTTACGCAAAG</t>
  </si>
  <si>
    <t>AAACCTTTGCGTAAGGCCGCAATG</t>
  </si>
  <si>
    <t>GATTTTTGCCGCGCCTTGTT</t>
  </si>
  <si>
    <t>TAGTGATTTTTGCCGCGCCTTGTT</t>
  </si>
  <si>
    <t>AAACAACAAGGCGCGGCAAAAATC</t>
  </si>
  <si>
    <t>PLES_25501</t>
  </si>
  <si>
    <t>AGCAGACCTTAAAGATTGGC</t>
  </si>
  <si>
    <t>TAGTAGCAGACCTTAAAGATTGGC</t>
  </si>
  <si>
    <t>AAACGCCAATCTTTAAGGTCTGCT</t>
  </si>
  <si>
    <t>CAAGGATCGCGGTAACAGCG</t>
  </si>
  <si>
    <t>TAGTCAAGGATCGCGGTAACAGCG</t>
  </si>
  <si>
    <t>AAACCGCTGTTACCGCGATCCTTG</t>
  </si>
  <si>
    <t>AAACTGATACATTCTCAGCG</t>
  </si>
  <si>
    <t>TAGTAAACTGATACATTCTCAGCG</t>
  </si>
  <si>
    <t>AAACCGCTGAGAATGTATCAGTTT</t>
  </si>
  <si>
    <t>TGACGACGAGCTGGGGGGCC</t>
  </si>
  <si>
    <t>TAGTTGACGACGAGCTGGGGGGCC</t>
  </si>
  <si>
    <t>AAACGGCCCCCCAGCTCGTCGTCA</t>
  </si>
  <si>
    <t>PLES_25511</t>
  </si>
  <si>
    <t>GCGGTTATATTTTGTTCCAT</t>
  </si>
  <si>
    <t>TAGTGCGGTTATATTTTGTTCCAT</t>
  </si>
  <si>
    <t>AAACATGGAACAAAATATAACCGC</t>
  </si>
  <si>
    <t>ATGTAAAAGATCCATTTTCG</t>
  </si>
  <si>
    <t>TAGTATGTAAAAGATCCATTTTCG</t>
  </si>
  <si>
    <t>AAACCGAAAATGGATCTTTTACAT</t>
  </si>
  <si>
    <t>TCGCTACTGAATAGCCGCGC</t>
  </si>
  <si>
    <t>TAGTTCGCTACTGAATAGCCGCGC</t>
  </si>
  <si>
    <t>AAACGCGCGGCTATTCAGTAGCGA</t>
  </si>
  <si>
    <t>GGTGTTCCACCGTTTCCAGT</t>
  </si>
  <si>
    <t>TAGTGGTGTTCCACCGTTTCCAGT</t>
  </si>
  <si>
    <t>AAACACTGGAAACGGTGGAACACC</t>
  </si>
  <si>
    <t>PLES_25521</t>
  </si>
  <si>
    <t>GGCATAGATCTGGGTTCCTT</t>
  </si>
  <si>
    <t>TAGTGGCATAGATCTGGGTTCCTT</t>
  </si>
  <si>
    <t>AAACAAGGAACCCAGATCTATGCC</t>
  </si>
  <si>
    <t>AGAATCTCTGGACGGAACCA</t>
  </si>
  <si>
    <t>TAGTAGAATCTCTGGACGGAACCA</t>
  </si>
  <si>
    <t>AAACTGGTTCCGTCCAGAGATTCT</t>
  </si>
  <si>
    <t>TTACTTCGTAATCACCAGTC</t>
  </si>
  <si>
    <t>TAGTTTACTTCGTAATCACCAGTC</t>
  </si>
  <si>
    <t>AAACGACTGGTGATTACGAAGTAA</t>
  </si>
  <si>
    <t>GTTGCCGCCAGGGTTGAACG</t>
  </si>
  <si>
    <t>TAGTGTTGCCGCCAGGGTTGAACG</t>
  </si>
  <si>
    <t>AAACCGTTCAACCCTGGCGGCAAC</t>
  </si>
  <si>
    <t>PLES_25531</t>
  </si>
  <si>
    <t>TTCGATAGGAGCCCCAGTGA</t>
  </si>
  <si>
    <t>TAGTTTCGATAGGAGCCCCAGTGA</t>
  </si>
  <si>
    <t>AAACTCACTGGGGCTCCTATCGAA</t>
  </si>
  <si>
    <t>TTCCTTATCGCCCTGCTTCC</t>
  </si>
  <si>
    <t>TAGTTTCCTTATCGCCCTGCTTCC</t>
  </si>
  <si>
    <t>AAACGGAAGCAGGGCGATAAGGAA</t>
  </si>
  <si>
    <t>GGGCCGGACGTAGACGGTGG</t>
  </si>
  <si>
    <t>TAGTGGGCCGGACGTAGACGGTGG</t>
  </si>
  <si>
    <t>AAACCCACCGTCTACGTCCGGCCC</t>
  </si>
  <si>
    <t>ACAGCGGCGCTGTACGACAG</t>
  </si>
  <si>
    <t>TAGTACAGCGGCGCTGTACGACAG</t>
  </si>
  <si>
    <t>AAACCTGTCGTACAGCGCCGCTGT</t>
  </si>
  <si>
    <t>PLES_25541</t>
  </si>
  <si>
    <t>GCGAGACTTGGCTTCCGCAA</t>
  </si>
  <si>
    <t>TAGTGCGAGACTTGGCTTCCGCAA</t>
  </si>
  <si>
    <t>AAACTTGCGGAAGCCAAGTCTCGC</t>
  </si>
  <si>
    <t>TCAGGAACTCCCTGTAGCTG</t>
  </si>
  <si>
    <t>TAGTTCAGGAACTCCCTGTAGCTG</t>
  </si>
  <si>
    <t>AAACCAGCTACAGGGAGTTCCTGA</t>
  </si>
  <si>
    <t>GGAGGCTCCCCCGCTTGTCC</t>
  </si>
  <si>
    <t>TAGTGGAGGCTCCCCCGCTTGTCC</t>
  </si>
  <si>
    <t>AAACGGACAAGCGGGGGAGCCTCC</t>
  </si>
  <si>
    <t>GCTCTACCCTCATGCCAACA</t>
  </si>
  <si>
    <t>TAGTGCTCTACCCTCATGCCAACA</t>
  </si>
  <si>
    <t>AAACTGTTGGCATGAGGGTAGAGC</t>
  </si>
  <si>
    <t>PLES_25551</t>
  </si>
  <si>
    <t>GATCAAGCGTAAGCGTCCCT</t>
  </si>
  <si>
    <t>TAGTGATCAAGCGTAAGCGTCCCT</t>
  </si>
  <si>
    <t>AAACAGGGACGCTTACGCTTGATC</t>
  </si>
  <si>
    <t>GGCCACGAAGCCGCCAACCT</t>
  </si>
  <si>
    <t>TAGTGGCCACGAAGCCGCCAACCT</t>
  </si>
  <si>
    <t>AAACAGGTTGGCGGCTTCGTGGCC</t>
  </si>
  <si>
    <t>GCGCTCGGCGGCATCCATGC</t>
  </si>
  <si>
    <t>TAGTGCGCTCGGCGGCATCCATGC</t>
  </si>
  <si>
    <t>AAACGCATGGATGCCGCCGAGCGC</t>
  </si>
  <si>
    <t>GGGCGCGCCACTTGGCAGAC</t>
  </si>
  <si>
    <t>TAGTGGGCGCGCCACTTGGCAGAC</t>
  </si>
  <si>
    <t>AAACGTCTGCCAAGTGGCGCGCCC</t>
  </si>
  <si>
    <t>PLES_25561</t>
  </si>
  <si>
    <t>GCTGAGGCGGGCAGATATTT</t>
  </si>
  <si>
    <t>TAGTGCTGAGGCGGGCAGATATTT</t>
  </si>
  <si>
    <t>AAACAAATATCTGCCCGCCTCAGC</t>
  </si>
  <si>
    <t>GCGGATTAGAGGGCTAACAG</t>
  </si>
  <si>
    <t>TAGTGCGGATTAGAGGGCTAACAG</t>
  </si>
  <si>
    <t>AAACCTGTTAGCCCTCTAATCCGC</t>
  </si>
  <si>
    <t>GCTTGCCATAGTTGGAGTAG</t>
  </si>
  <si>
    <t>TAGTGCTTGCCATAGTTGGAGTAG</t>
  </si>
  <si>
    <t>AAACCTACTCCAACTATGGCAAGC</t>
  </si>
  <si>
    <t>TTAGCGGGCATTCGAACCAG</t>
  </si>
  <si>
    <t>TAGTTTAGCGGGCATTCGAACCAG</t>
  </si>
  <si>
    <t>AAACCTGGTTCGAATGCCCGCTAA</t>
  </si>
  <si>
    <t>PLES_25571</t>
  </si>
  <si>
    <t>ATCGTTGCAATCGGAAGATC</t>
  </si>
  <si>
    <t>TAGTATCGTTGCAATCGGAAGATC</t>
  </si>
  <si>
    <t>AAACGATCTTCCGATTGCAACGAT</t>
  </si>
  <si>
    <t>AGGATCGGATCGGGCCTAGA</t>
  </si>
  <si>
    <t>TAGTAGGATCGGATCGGGCCTAGA</t>
  </si>
  <si>
    <t>AAACTCTAGGCCCGATCCGATCCT</t>
  </si>
  <si>
    <t>CTTTGAACCCCTGACAGATG</t>
  </si>
  <si>
    <t>TAGTCTTTGAACCCCTGACAGATG</t>
  </si>
  <si>
    <t>AAACCATCTGTCAGGGGTTCAAAG</t>
  </si>
  <si>
    <t>CGTCTTCTGTCATGCAGGTC</t>
  </si>
  <si>
    <t>TAGTCGTCTTCTGTCATGCAGGTC</t>
  </si>
  <si>
    <t>AAACGACCTGCATGACAGAAGACG</t>
  </si>
  <si>
    <t>PLES_25581</t>
  </si>
  <si>
    <t>GTGAGGTATCTGTTCGGCAT</t>
  </si>
  <si>
    <t>TAGTGTGAGGTATCTGTTCGGCAT</t>
  </si>
  <si>
    <t>AAACATGCCGAACAGATACCTCAC</t>
  </si>
  <si>
    <t>TCCGCCCTCGGTATAGATGG</t>
  </si>
  <si>
    <t>TAGTTCCGCCCTCGGTATAGATGG</t>
  </si>
  <si>
    <t>AAACCCATCTATACCGAGGGCGGA</t>
  </si>
  <si>
    <t>CCAGCAGTCAAGGCACGGCA</t>
  </si>
  <si>
    <t>TAGTCCAGCAGTCAAGGCACGGCA</t>
  </si>
  <si>
    <t>AAACTGCCGTGCCTTGACTGCTGG</t>
  </si>
  <si>
    <t>CCGCCGAAGTCGGTCAGCAT</t>
  </si>
  <si>
    <t>TAGTCCGCCGAAGTCGGTCAGCAT</t>
  </si>
  <si>
    <t>AAACATGCTGACCGACTTCGGCGG</t>
  </si>
  <si>
    <t>PLES_25591</t>
  </si>
  <si>
    <t>CCGATCGGATGCCGCTCCAG</t>
  </si>
  <si>
    <t>TAGTCCGATCGGATGCCGCTCCAG</t>
  </si>
  <si>
    <t>AAACCTGGAGCGGCATCCGATCGG</t>
  </si>
  <si>
    <t>AGGCATGAATCGTCATCCTG</t>
  </si>
  <si>
    <t>TAGTAGGCATGAATCGTCATCCTG</t>
  </si>
  <si>
    <t>AAACCAGGATGACGATTCATGCCT</t>
  </si>
  <si>
    <t>GGGCGAATTCGCGGTCAGCC</t>
  </si>
  <si>
    <t>TAGTGGGCGAATTCGCGGTCAGCC</t>
  </si>
  <si>
    <t>AAACGGCTGACCGCGAATTCGCCC</t>
  </si>
  <si>
    <t>ACGTCGTGGCAGCGGTACCC</t>
  </si>
  <si>
    <t>TAGTACGTCGTGGCAGCGGTACCC</t>
  </si>
  <si>
    <t>AAACGGGTACCGCTGCCACGACGT</t>
  </si>
  <si>
    <t>PLES_25601</t>
  </si>
  <si>
    <t>CGAGCCGAGCGGAAGGTCGC</t>
  </si>
  <si>
    <t>TAGTCGAGCCGAGCGGAAGGTCGC</t>
  </si>
  <si>
    <t>AAACGCGACCTTCCGCTCGGCTCG</t>
  </si>
  <si>
    <t>CGTTTTCGTACAGAGCGCGA</t>
  </si>
  <si>
    <t>TAGTCGTTTTCGTACAGAGCGCGA</t>
  </si>
  <si>
    <t>AAACTCGCGCTCTGTACGAAAACG</t>
  </si>
  <si>
    <t>CCGGAGGGCGCTGAGGCCCA</t>
  </si>
  <si>
    <t>TAGTCCGGAGGGCGCTGAGGCCCA</t>
  </si>
  <si>
    <t>AAACTGGGCCTCAGCGCCCTCCGG</t>
  </si>
  <si>
    <t>ATACTGCTCTATTCCCCACC</t>
  </si>
  <si>
    <t>TAGTATACTGCTCTATTCCCCACC</t>
  </si>
  <si>
    <t>AAACGGTGGGGAATAGAGCAGTAT</t>
  </si>
  <si>
    <t>PLES_25611</t>
  </si>
  <si>
    <t>GCCGTGAGGACCGGCGATCA</t>
  </si>
  <si>
    <t>TAGTGCCGTGAGGACCGGCGATCA</t>
  </si>
  <si>
    <t>AAACTGATCGCCGGTCCTCACGGC</t>
  </si>
  <si>
    <t>GACCGTAGTCCGTCAACCCC</t>
  </si>
  <si>
    <t>TAGTGACCGTAGTCCGTCAACCCC</t>
  </si>
  <si>
    <t>AAACGGGGTTGACGGACTACGGTC</t>
  </si>
  <si>
    <t>AGCTAAATCCTGCGTGGAAC</t>
  </si>
  <si>
    <t>TAGTAGCTAAATCCTGCGTGGAAC</t>
  </si>
  <si>
    <t>AAACGTTCCACGCAGGATTTAGCT</t>
  </si>
  <si>
    <t>GTAGAACCTGTGGTAGTCAA</t>
  </si>
  <si>
    <t>TAGTGTAGAACCTGTGGTAGTCAA</t>
  </si>
  <si>
    <t>AAACTTGACTACCACAGGTTCTAC</t>
  </si>
  <si>
    <t>PLES_25621</t>
  </si>
  <si>
    <t>AGCAACTGCTGCTCGGTGAT</t>
  </si>
  <si>
    <t>TAGTAGCAACTGCTGCTCGGTGAT</t>
  </si>
  <si>
    <t>AAACATCACCGAGCAGCAGTTGCT</t>
  </si>
  <si>
    <t>CTCGAGGGCCGGCGTTCGGG</t>
  </si>
  <si>
    <t>TAGTCTCGAGGGCCGGCGTTCGGG</t>
  </si>
  <si>
    <t>AAACCCCGAACGCCGGCCCTCGAG</t>
  </si>
  <si>
    <t>CAGCGCACCAACAAAAACGC</t>
  </si>
  <si>
    <t>TAGTCAGCGCACCAACAAAAACGC</t>
  </si>
  <si>
    <t>AAACGCGTTTTTGTTGGTGCGCTG</t>
  </si>
  <si>
    <t>TACCGAACCGCGTCATCCCG</t>
  </si>
  <si>
    <t>TAGTTACCGAACCGCGTCATCCCG</t>
  </si>
  <si>
    <t>AAACCGGGATGACGCGGTTCGGTA</t>
  </si>
  <si>
    <t>PLES_25631</t>
  </si>
  <si>
    <t>CCATTCCAGCTCCAGCGCGG</t>
  </si>
  <si>
    <t>TAGTCCATTCCAGCTCCAGCGCGG</t>
  </si>
  <si>
    <t>AAACCCGCGCTGGAGCTGGAATGG</t>
  </si>
  <si>
    <t>AGGATCGACGGATGGAAAGT</t>
  </si>
  <si>
    <t>TAGTAGGATCGACGGATGGAAAGT</t>
  </si>
  <si>
    <t>AAACACTTTCCATCCGTCGATCCT</t>
  </si>
  <si>
    <t>GTCGCCATGGATAGCGACAC</t>
  </si>
  <si>
    <t>TAGTGTCGCCATGGATAGCGACAC</t>
  </si>
  <si>
    <t>AAACGTGTCGCTATCCATGGCGAC</t>
  </si>
  <si>
    <t>GGCCATCGGTAACGAAGGAG</t>
  </si>
  <si>
    <t>TAGTGGCCATCGGTAACGAAGGAG</t>
  </si>
  <si>
    <t>AAACCTCCTTCGTTACCGATGGCC</t>
  </si>
  <si>
    <t>PLES_25641</t>
  </si>
  <si>
    <t>orf32</t>
  </si>
  <si>
    <t>GGGCTTCCAGTAGCTGAGCC</t>
  </si>
  <si>
    <t>TAGTGGGCTTCCAGTAGCTGAGCC</t>
  </si>
  <si>
    <t>AAACGGCTCAGCTACTGGAAGCCC</t>
  </si>
  <si>
    <t>CGCGGCAAGCACCAGGGCCA</t>
  </si>
  <si>
    <t>TAGTCGCGGCAAGCACCAGGGCCA</t>
  </si>
  <si>
    <t>AAACTGGCCCTGGTGCTTGCCGCG</t>
  </si>
  <si>
    <t>GCCGATCCAGACACCGCCGG</t>
  </si>
  <si>
    <t>TAGTGCCGATCCAGACACCGCCGG</t>
  </si>
  <si>
    <t>AAACCCGGCGGTGTCTGGATCGGC</t>
  </si>
  <si>
    <t>GCCAATGCGGCATCGAGCTG</t>
  </si>
  <si>
    <t>TAGTGCCAATGCGGCATCGAGCTG</t>
  </si>
  <si>
    <t>AAACCAGCTCGATGCCGCATTGGC</t>
  </si>
  <si>
    <t>PLES_25651</t>
  </si>
  <si>
    <t>orf34</t>
  </si>
  <si>
    <t>CAGGCCGAATAGCAGCATGC</t>
  </si>
  <si>
    <t>TAGTCAGGCCGAATAGCAGCATGC</t>
  </si>
  <si>
    <t>AAACGCATGCTGCTATTCGGCCTG</t>
  </si>
  <si>
    <t>TCGACCTCCCCGCCTTCTTT</t>
  </si>
  <si>
    <t>TAGTTCGACCTCCCCGCCTTCTTT</t>
  </si>
  <si>
    <t>AAACAAAGAAGGCGGGGAGGTCGA</t>
  </si>
  <si>
    <t>ACCGCCCGCCATTCGTCCTG</t>
  </si>
  <si>
    <t>TAGTACCGCCCGCCATTCGTCCTG</t>
  </si>
  <si>
    <t>AAACCAGGACGAATGGCGGGCGGT</t>
  </si>
  <si>
    <t>GGCCTCATAAGCCGCGACGC</t>
  </si>
  <si>
    <t>TAGTGGCCTCATAAGCCGCGACGC</t>
  </si>
  <si>
    <t>AAACGCGTCGCGGCTTATGAGGCC</t>
  </si>
  <si>
    <t>PLES_25661</t>
  </si>
  <si>
    <t>ACGAGGGTCGGAGTAGGACA</t>
  </si>
  <si>
    <t>TAGTACGAGGGTCGGAGTAGGACA</t>
  </si>
  <si>
    <t>AAACTGTCCTACTCCGACCCTCGT</t>
  </si>
  <si>
    <t>ATTGGGTGACGCGCTGGTGG</t>
  </si>
  <si>
    <t>TAGTATTGGGTGACGCGCTGGTGG</t>
  </si>
  <si>
    <t>AAACCCACCAGCGCGTCACCCAAT</t>
  </si>
  <si>
    <t>AGCGGCATGCTGCCGTATCG</t>
  </si>
  <si>
    <t>TAGTAGCGGCATGCTGCCGTATCG</t>
  </si>
  <si>
    <t>AAACCGATACGGCAGCATGCCGCT</t>
  </si>
  <si>
    <t>GTACAGGTACTGCTCATCCG</t>
  </si>
  <si>
    <t>TAGTGTACAGGTACTGCTCATCCG</t>
  </si>
  <si>
    <t>AAACCGGATGAGCAGTACCTGTAC</t>
  </si>
  <si>
    <t>PLES_25671</t>
  </si>
  <si>
    <t>GGAAGGTGCGTACGGCGATC</t>
  </si>
  <si>
    <t>TAGTGGAAGGTGCGTACGGCGATC</t>
  </si>
  <si>
    <t>AAACGATCGCCGTACGCACCTTCC</t>
  </si>
  <si>
    <t>GGAGAGCGGCGCGGATATCG</t>
  </si>
  <si>
    <t>TAGTGGAGAGCGGCGCGGATATCG</t>
  </si>
  <si>
    <t>AAACCGATATCCGCGCCGCTCTCC</t>
  </si>
  <si>
    <t>GCGCCAGCTCCCGGCGGGCG</t>
  </si>
  <si>
    <t>TAGTGCGCCAGCTCCCGGCGGGCG</t>
  </si>
  <si>
    <t>AAACCGCCCGCCGGGAGCTGGCGC</t>
  </si>
  <si>
    <t>AGGGGATGGGCCTGGGCGAA</t>
  </si>
  <si>
    <t>TAGTAGGGGATGGGCCTGGGCGAA</t>
  </si>
  <si>
    <t>AAACTTCGCCCAGGCCCATCCCCT</t>
  </si>
  <si>
    <t>PLES_25681</t>
  </si>
  <si>
    <t>CAGGCGGTCGAGGCGCAGGA</t>
  </si>
  <si>
    <t>TAGTCAGGCGGTCGAGGCGCAGGA</t>
  </si>
  <si>
    <t>AAACTCCTGCGCCTCGACCGCCTG</t>
  </si>
  <si>
    <t>GCAGGGTGGATTCGTCGGGA</t>
  </si>
  <si>
    <t>TAGTGCAGGGTGGATTCGTCGGGA</t>
  </si>
  <si>
    <t>AAACTCCCGACGAATCCACCCTGC</t>
  </si>
  <si>
    <t>GGCCAGCAGGGGGTGGGCTT</t>
  </si>
  <si>
    <t>TAGTGGCCAGCAGGGGGTGGGCTT</t>
  </si>
  <si>
    <t>AAACAAGCCCACCCCCTGCTGGCC</t>
  </si>
  <si>
    <t>CTTCCGGCAGCCAGTCGTCC</t>
  </si>
  <si>
    <t>TAGTCTTCCGGCAGCCAGTCGTCC</t>
  </si>
  <si>
    <t>AAACGGACGACTGGCTGCCGGAAG</t>
  </si>
  <si>
    <t>PLES_25691</t>
  </si>
  <si>
    <t>TCGATGTCATCGATTTTCAT</t>
  </si>
  <si>
    <t>TAGTTCGATGTCATCGATTTTCAT</t>
  </si>
  <si>
    <t>AAACATGAAAATCGATGACATCGA</t>
  </si>
  <si>
    <t>GTTGCGGATCACCGCGACGA</t>
  </si>
  <si>
    <t>TAGTGTTGCGGATCACCGCGACGA</t>
  </si>
  <si>
    <t>AAACTCGTCGCGGTGATCCGCAAC</t>
  </si>
  <si>
    <t>GCTCTCGGCGGCCTGGCTCA</t>
  </si>
  <si>
    <t>TAGTGCTCTCGGCGGCCTGGCTCA</t>
  </si>
  <si>
    <t>AAACTGAGCCAGGCCGCCGAGAGC</t>
  </si>
  <si>
    <t>TCGCAGACTGGGTCAGGCCC</t>
  </si>
  <si>
    <t>TAGTTCGCAGACTGGGTCAGGCCC</t>
  </si>
  <si>
    <t>AAACGGGCCTGACCCAGTCTGCGA</t>
  </si>
  <si>
    <t>PLES_25701</t>
  </si>
  <si>
    <t>CACCTCGGAACTCGGTGTGG</t>
  </si>
  <si>
    <t>TAGTCACCTCGGAACTCGGTGTGG</t>
  </si>
  <si>
    <t>AAACCCACACCGAGTTCCGAGGTG</t>
  </si>
  <si>
    <t>CCACAGCCTCCCCCAACGGC</t>
  </si>
  <si>
    <t>TAGTCCACAGCCTCCCCCAACGGC</t>
  </si>
  <si>
    <t>AAACGCCGTTGGGGGAGGCTGTGG</t>
  </si>
  <si>
    <t>GGCGAAACGCCGGACGAAAC</t>
  </si>
  <si>
    <t>TAGTGGCGAAACGCCGGACGAAAC</t>
  </si>
  <si>
    <t>AAACGTTTCGTCCGGCGTTTCGCC</t>
  </si>
  <si>
    <t>GCCGGCGTCCTCATGGGCCT</t>
  </si>
  <si>
    <t>TAGTGCCGGCGTCCTCATGGGCCT</t>
  </si>
  <si>
    <t>AAACAGGCCCATGAGGACGCCGGC</t>
  </si>
  <si>
    <t>PLES_25711</t>
  </si>
  <si>
    <t>AGGTATTGCTTGAGTTTCAT</t>
  </si>
  <si>
    <t>TAGTAGGTATTGCTTGAGTTTCAT</t>
  </si>
  <si>
    <t>AAACATGAAACTCAAGCAATACCT</t>
  </si>
  <si>
    <t>GCGTGGCGAAGCTGGTTAGC</t>
  </si>
  <si>
    <t>TAGTGCGTGGCGAAGCTGGTTAGC</t>
  </si>
  <si>
    <t>AAACGCTAACCAGCTTCGCCACGC</t>
  </si>
  <si>
    <t>ACGCAACGTCGGCAGCTCTG</t>
  </si>
  <si>
    <t>TAGTACGCAACGTCGGCAGCTCTG</t>
  </si>
  <si>
    <t>AAACCAGAGCTGCCGACGTTGCGT</t>
  </si>
  <si>
    <t>CCCGAACGTTGTAGTAGTTC</t>
  </si>
  <si>
    <t>TAGTCCCGAACGTTGTAGTAGTTC</t>
  </si>
  <si>
    <t>AAACGAACTACTACAACGTTCGGG</t>
  </si>
  <si>
    <t>PLES_25721</t>
  </si>
  <si>
    <t>GCCGAGAAACTGGATGCTCA</t>
  </si>
  <si>
    <t>TAGTGCCGAGAAACTGGATGCTCA</t>
  </si>
  <si>
    <t>AAACTGAGCATCCAGTTTCTCGGC</t>
  </si>
  <si>
    <t>GGGTCTCCGAGGCCAGGCGA</t>
  </si>
  <si>
    <t>TAGTGGGTCTCCGAGGCCAGGCGA</t>
  </si>
  <si>
    <t>AAACTCGCCTGGCCTCGGAGACCC</t>
  </si>
  <si>
    <t>GATAGGTCCGACCGGCGCGA</t>
  </si>
  <si>
    <t>TAGTGATAGGTCCGACCGGCGCGA</t>
  </si>
  <si>
    <t>AAACTCGCGCCGGTCGGACCTATC</t>
  </si>
  <si>
    <t>CGGCGATGTAAGGCTTGTCG</t>
  </si>
  <si>
    <t>TAGTCGGCGATGTAAGGCTTGTCG</t>
  </si>
  <si>
    <t>AAACCGACAAGCCTTACATCGCCG</t>
  </si>
  <si>
    <t>PLES_25731</t>
  </si>
  <si>
    <t>GGAGTCTGCAGGACGGCCAT</t>
  </si>
  <si>
    <t>TAGTGGAGTCTGCAGGACGGCCAT</t>
  </si>
  <si>
    <t>AAACATGGCCGTCCTGCAGACTCC</t>
  </si>
  <si>
    <t>CGTTCGTCGAACGCCGCCGA</t>
  </si>
  <si>
    <t>TAGTCGTTCGTCGAACGCCGCCGA</t>
  </si>
  <si>
    <t>AAACTCGGCGGCGTTCGACGAACG</t>
  </si>
  <si>
    <t>GCCAGTTGCCGGGTCAGTTC</t>
  </si>
  <si>
    <t>TAGTGCCAGTTGCCGGGTCAGTTC</t>
  </si>
  <si>
    <t>AAACGAACTGACCCGGCAACTGGC</t>
  </si>
  <si>
    <t>TCCGCTGCGGTCATGGGCAT</t>
  </si>
  <si>
    <t>TAGTTCCGCTGCGGTCATGGGCAT</t>
  </si>
  <si>
    <t>AAACATGCCCATGACCGCAGCGGA</t>
  </si>
  <si>
    <t>PLES_25741</t>
  </si>
  <si>
    <t>ACACACAGGGGTCGTTTCAT</t>
  </si>
  <si>
    <t>TAGTACACACAGGGGTCGTTTCAT</t>
  </si>
  <si>
    <t>AAACATGAAACGACCCCTGTGTGT</t>
  </si>
  <si>
    <t>CCAGCAGGGTCGCGGCCAGC</t>
  </si>
  <si>
    <t>TAGTCCAGCAGGGTCGCGGCCAGC</t>
  </si>
  <si>
    <t>AAACGCTGGCCGCGACCCTGCTGG</t>
  </si>
  <si>
    <t>GCGCAGGCTGATGAGGTCGG</t>
  </si>
  <si>
    <t>TAGTGCGCAGGCTGATGAGGTCGG</t>
  </si>
  <si>
    <t>AAACCCGACCTCATCAGCCTGCGC</t>
  </si>
  <si>
    <t>GGTCGCCCTTCACATCGCCC</t>
  </si>
  <si>
    <t>TAGTGGTCGCCCTTCACATCGCCC</t>
  </si>
  <si>
    <t>AAACGGGCGATGTGAAGGGCGACC</t>
  </si>
  <si>
    <t>PLES_25751</t>
  </si>
  <si>
    <t>AGAGAAGCAGGAACAGGCTC</t>
  </si>
  <si>
    <t>TAGTAGAGAAGCAGGAACAGGCTC</t>
  </si>
  <si>
    <t>AAACGAGCCTGTTCCTGCTTCTCT</t>
  </si>
  <si>
    <t>CACAGGCCTGGCCGACGAGC</t>
  </si>
  <si>
    <t>TAGTCACAGGCCTGGCCGACGAGC</t>
  </si>
  <si>
    <t>AAACGCTCGTCGGCCAGGCCTGTG</t>
  </si>
  <si>
    <t>GCGCAGGGTCACGCGCTCGT</t>
  </si>
  <si>
    <t>TAGTGCGCAGGGTCACGCGCTCGT</t>
  </si>
  <si>
    <t>AAACACGAGCGCGTGACCCTGCGC</t>
  </si>
  <si>
    <t>TGTTGCCCTTCTGGTCGGCC</t>
  </si>
  <si>
    <t>TAGTTGTTGCCCTTCTGGTCGGCC</t>
  </si>
  <si>
    <t>AAACGGCCGACCAGAAGGGCAACA</t>
  </si>
  <si>
    <t>PLES_25761</t>
  </si>
  <si>
    <t>ATGGCCAAGCGACGCAGGAA</t>
  </si>
  <si>
    <t>TAGTATGGCCAAGCGACGCAGGAA</t>
  </si>
  <si>
    <t>AAACTTCCTGCGTCGCTTGGCCAT</t>
  </si>
  <si>
    <t>GCCCGACAGGACGACGGAAG</t>
  </si>
  <si>
    <t>TAGTGCCCGACAGGACGACGGAAG</t>
  </si>
  <si>
    <t>AAACCTTCCGTCGTCCTGTCGGGC</t>
  </si>
  <si>
    <t>ATTTCTGGAAGCCGATGCGC</t>
  </si>
  <si>
    <t>TAGTATTTCTGGAAGCCGATGCGC</t>
  </si>
  <si>
    <t>AAACGCGCATCGGCTTCCAGAAAT</t>
  </si>
  <si>
    <t>GATCAGGGTCAGCAGAGTCG</t>
  </si>
  <si>
    <t>TAGTGATCAGGGTCAGCAGAGTCG</t>
  </si>
  <si>
    <t>AAACCGACTCTGCTGACCCTGATC</t>
  </si>
  <si>
    <t>PLES_25771</t>
  </si>
  <si>
    <t>GGGAAGACAGAGCGTCGACA</t>
  </si>
  <si>
    <t>TAGTGGGAAGACAGAGCGTCGACA</t>
  </si>
  <si>
    <t>AAACTGTCGACGCTCTGTCTTCCC</t>
  </si>
  <si>
    <t>TGTTGCGGAAACAGTACGTG</t>
  </si>
  <si>
    <t>TAGTTGTTGCGGAAACAGTACGTG</t>
  </si>
  <si>
    <t>AAACCACGTACTGTTTCCGCAACA</t>
  </si>
  <si>
    <t>GTGCTCGATCATTTGCTGCT</t>
  </si>
  <si>
    <t>TAGTGTGCTCGATCATTTGCTGCT</t>
  </si>
  <si>
    <t>AAACAGCAGCAAATGATCGAGCAC</t>
  </si>
  <si>
    <t>GGTCGCGGTGCAACTGTTGC</t>
  </si>
  <si>
    <t>TAGTGGTCGCGGTGCAACTGTTGC</t>
  </si>
  <si>
    <t>AAACGCAACAGTTGCACCGCGACC</t>
  </si>
  <si>
    <t>PLES_25781</t>
  </si>
  <si>
    <t>GGAGAATCGCGGATGTTGAC</t>
  </si>
  <si>
    <t>TAGTGGAGAATCGCGGATGTTGAC</t>
  </si>
  <si>
    <t>AAACGTCAACATCCGCGATTCTCC</t>
  </si>
  <si>
    <t>CAGGCCGCTCTCGGGGGTCA</t>
  </si>
  <si>
    <t>TAGTCAGGCCGCTCTCGGGGGTCA</t>
  </si>
  <si>
    <t>AAACTGACCCCCGAGAGCGGCCTG</t>
  </si>
  <si>
    <t>GGATCCCGAAGCGTTGCGCG</t>
  </si>
  <si>
    <t>TAGTGGATCCCGAAGCGTTGCGCG</t>
  </si>
  <si>
    <t>AAACCGCGCAACGCTTCGGGATCC</t>
  </si>
  <si>
    <t>TGGCGATGAAGGCCAGTTCG</t>
  </si>
  <si>
    <t>TAGTTGGCGATGAAGGCCAGTTCG</t>
  </si>
  <si>
    <t>AAACCGAACTGGCCTTCATCGCCA</t>
  </si>
  <si>
    <t>PLES_25791</t>
  </si>
  <si>
    <t>pltR</t>
  </si>
  <si>
    <t>TAAGTGCTACGGATATATAG</t>
  </si>
  <si>
    <t>TAGTTAAGTGCTACGGATATATAG</t>
  </si>
  <si>
    <t>AAACCTATATATCCGTAGCACTTA</t>
  </si>
  <si>
    <t>GCCGGTTTCCGAAAAACTAC</t>
  </si>
  <si>
    <t>TAGTGCCGGTTTCCGAAAAACTAC</t>
  </si>
  <si>
    <t>AAACGTAGTTTTTCGGAAACCGGC</t>
  </si>
  <si>
    <t>CGGCGCATGACCGATGAAGC</t>
  </si>
  <si>
    <t>TAGTCGGCGCATGACCGATGAAGC</t>
  </si>
  <si>
    <t>AAACGCTTCATCGGTCATGCGCCG</t>
  </si>
  <si>
    <t>TTTCCTCGAGGTTGTTTATT</t>
  </si>
  <si>
    <t>TAGTTTTCCTCGAGGTTGTTTATT</t>
  </si>
  <si>
    <t>AAACAATAAACAACCTCGAGGAAA</t>
  </si>
  <si>
    <t>PLES_25801</t>
  </si>
  <si>
    <t>pltL</t>
  </si>
  <si>
    <t>CCTTAACACCATCACCGACA</t>
  </si>
  <si>
    <t>TAGTCCTTAACACCATCACCGACA</t>
  </si>
  <si>
    <t>AAACTGTCGGTGATGGTGTTAAGG</t>
  </si>
  <si>
    <t>AATATCCCCCACTCGAGCAG</t>
  </si>
  <si>
    <t>TAGTAATATCCCCCACTCGAGCAG</t>
  </si>
  <si>
    <t>AAACCTGCTCGAGTGGGGGATATT</t>
  </si>
  <si>
    <t>TATAAGCTTCACGATATTCA</t>
  </si>
  <si>
    <t>TAGTTATAAGCTTCACGATATTCA</t>
  </si>
  <si>
    <t>AAACTGAATATCGTGAAGCTTATA</t>
  </si>
  <si>
    <t>TTTCCAGTTATGTGCGTCGA</t>
  </si>
  <si>
    <t>TAGTTTTCCAGTTATGTGCGTCGA</t>
  </si>
  <si>
    <t>AAACTCGACGCACATAACTGGAAA</t>
  </si>
  <si>
    <t>PLES_25811</t>
  </si>
  <si>
    <t>pltA</t>
  </si>
  <si>
    <t>ACGCCATCGTGGAACCGGCT</t>
  </si>
  <si>
    <t>TAGTACGCCATCGTGGAACCGGCT</t>
  </si>
  <si>
    <t>AAACAGCCGGTTCCACGATGGCGT</t>
  </si>
  <si>
    <t>GGCGCACGAGATACCAGCTT</t>
  </si>
  <si>
    <t>TAGTGGCGCACGAGATACCAGCTT</t>
  </si>
  <si>
    <t>AAACAAGCTGGTATCTCGTGCGCC</t>
  </si>
  <si>
    <t>GAACAGCTCCTTCTCGAATA</t>
  </si>
  <si>
    <t>TAGTGAACAGCTCCTTCTCGAATA</t>
  </si>
  <si>
    <t>AAACTATTCGAGAAGGAGCTGTTC</t>
  </si>
  <si>
    <t>CGGCGTGGTGGCCGGCACCA</t>
  </si>
  <si>
    <t>TAGTCGGCGTGGTGGCCGGCACCA</t>
  </si>
  <si>
    <t>AAACTGGTGCCGGCCACCACGCCG</t>
  </si>
  <si>
    <t>PLES_25841</t>
  </si>
  <si>
    <t>pltC</t>
  </si>
  <si>
    <t>GCCGATGGCCTGGGCGAGAC</t>
  </si>
  <si>
    <t>TAGTGCCGATGGCCTGGGCGAGAC</t>
  </si>
  <si>
    <t>AAACGTCTCGCCCAGGCCATCGGC</t>
  </si>
  <si>
    <t>CCAGCTTCTCCTTCAGGCTG</t>
  </si>
  <si>
    <t>TAGTCCAGCTTCTCCTTCAGGCTG</t>
  </si>
  <si>
    <t>AAACCAGCCTGAAGGAGAAGCTGG</t>
  </si>
  <si>
    <t>GCCGACCACCGCGATCGGTC</t>
  </si>
  <si>
    <t>TAGTGCCGACCACCGCGATCGGTC</t>
  </si>
  <si>
    <t>AAACGACCGATCGCGGTGGTCGGC</t>
  </si>
  <si>
    <t>CACCCGGCAGGCGGCAACCC</t>
  </si>
  <si>
    <t>TAGTCACCCGGCAGGCGGCAACCC</t>
  </si>
  <si>
    <t>AAACGGGTTGCCGCCTGCCGGGTG</t>
  </si>
  <si>
    <t>PLES_25851</t>
  </si>
  <si>
    <t>pltD</t>
  </si>
  <si>
    <t>CATGCTGGACATACCAACCA</t>
  </si>
  <si>
    <t>TAGTCATGCTGGACATACCAACCA</t>
  </si>
  <si>
    <t>AAACTGGTTGGTATGTCCAGCATG</t>
  </si>
  <si>
    <t>ATATCGAAATGCCTCGTTCC</t>
  </si>
  <si>
    <t>TAGTATATCGAAATGCCTCGTTCC</t>
  </si>
  <si>
    <t>AAACGGAACGAGGCATTTCGATAT</t>
  </si>
  <si>
    <t>GAGCATGTACACGCTCGCCG</t>
  </si>
  <si>
    <t>TAGTGAGCATGTACACGCTCGCCG</t>
  </si>
  <si>
    <t>AAACCGGCGAGCGTGTACATGCTC</t>
  </si>
  <si>
    <t>GCCATTACGCGCCAAGCACG</t>
  </si>
  <si>
    <t>TAGTGCCATTACGCGCCAAGCACG</t>
  </si>
  <si>
    <t>AAACCGTGCTTGGCGCGTAATGGC</t>
  </si>
  <si>
    <t>PLES_25861</t>
  </si>
  <si>
    <t>pltE</t>
  </si>
  <si>
    <t>GCTTTTTCTGGGAATCGTCA</t>
  </si>
  <si>
    <t>TAGTGCTTTTTCTGGGAATCGTCA</t>
  </si>
  <si>
    <t>AAACTGACGATTCCCAGAAAAAGC</t>
  </si>
  <si>
    <t>CAGGCGTTCGCGGCAGGTCT</t>
  </si>
  <si>
    <t>TAGTCAGGCGTTCGCGGCAGGTCT</t>
  </si>
  <si>
    <t>AAACAGACCTGCCGCGAACGCCTG</t>
  </si>
  <si>
    <t>AAATGCGCGGTCGGGCGCTC</t>
  </si>
  <si>
    <t>TAGTAAATGCGCGGTCGGGCGCTC</t>
  </si>
  <si>
    <t>AAACGAGCGCCCGACCGCGCATTT</t>
  </si>
  <si>
    <t>CCGCAGACAGCCCATTGCTC</t>
  </si>
  <si>
    <t>TAGTCCGCAGACAGCCCATTGCTC</t>
  </si>
  <si>
    <t>AAACGAGCAATGGGCTGTCTGCGG</t>
  </si>
  <si>
    <t>PLES_25871</t>
  </si>
  <si>
    <t>pltF</t>
  </si>
  <si>
    <t>TGCGCACGAGGCACTCATGC</t>
  </si>
  <si>
    <t>TAGTTGCGCACGAGGCACTCATGC</t>
  </si>
  <si>
    <t>AAACGCATGAGTGCCTCGTGCGCA</t>
  </si>
  <si>
    <t>TCAACGACGGCGATATTGCC</t>
  </si>
  <si>
    <t>TAGTTCAACGACGGCGATATTGCC</t>
  </si>
  <si>
    <t>AAACGGCAATATCGCCGTCGTTGA</t>
  </si>
  <si>
    <t>CATAGCTACAGGAGCCGGCC</t>
  </si>
  <si>
    <t>TAGTCATAGCTACAGGAGCCGGCC</t>
  </si>
  <si>
    <t>AAACGGCCGGCTCCTGTAGCTATG</t>
  </si>
  <si>
    <t>CAGCAAGCCGGCATAGGCCT</t>
  </si>
  <si>
    <t>TAGTCAGCAAGCCGGCATAGGCCT</t>
  </si>
  <si>
    <t>AAACAGGCCTATGCCGGCTTGCTG</t>
  </si>
  <si>
    <t>PLES_25881</t>
  </si>
  <si>
    <t>pltG</t>
  </si>
  <si>
    <t>GTTGGCATAGGGAAACCAGA</t>
  </si>
  <si>
    <t>TAGTGTTGGCATAGGGAAACCAGA</t>
  </si>
  <si>
    <t>AAACTCTGGTTTCCCTATGCCAAC</t>
  </si>
  <si>
    <t>GTCGCATCTTTCCCCGTGGC</t>
  </si>
  <si>
    <t>TAGTGTCGCATCTTTCCCCGTGGC</t>
  </si>
  <si>
    <t>AAACGCCACGGGGAAAGATGCGAC</t>
  </si>
  <si>
    <t>ACCGCTGCCGGCATAGGGAA</t>
  </si>
  <si>
    <t>TAGTACCGCTGCCGGCATAGGGAA</t>
  </si>
  <si>
    <t>AAACTTCCCTATGCCGGCAGCGGT</t>
  </si>
  <si>
    <t>ACAGCGGCAGGAACCAGTTA</t>
  </si>
  <si>
    <t>TAGTACAGCGGCAGGAACCAGTTA</t>
  </si>
  <si>
    <t>AAACTAACTGGTTCCTGCCGCTGT</t>
  </si>
  <si>
    <t>PLES_25891</t>
  </si>
  <si>
    <t>pltZ</t>
  </si>
  <si>
    <t>GTGCGGCGTCGTGTGCTCAT</t>
  </si>
  <si>
    <t>TAGTGTGCGGCGTCGTGTGCTCAT</t>
  </si>
  <si>
    <t>AAACATGAGCACACGACGCCGCAC</t>
  </si>
  <si>
    <t>ACTTTCGCCGTCGCTTCGTG</t>
  </si>
  <si>
    <t>TAGTACTTTCGCCGTCGCTTCGTG</t>
  </si>
  <si>
    <t>AAACCACGAAGCGACGGCGAAAGT</t>
  </si>
  <si>
    <t>GACTTCGAGAATCCGTGCGC</t>
  </si>
  <si>
    <t>TAGTGACTTCGAGAATCCGTGCGC</t>
  </si>
  <si>
    <t>AAACGCGCACGGATTCTCGAAGTC</t>
  </si>
  <si>
    <t>AACCGTGCTGGGCGAACAGC</t>
  </si>
  <si>
    <t>TAGTAACCGTGCTGGGCGAACAGC</t>
  </si>
  <si>
    <t>AAACGCTGTTCGCCCAGCACGGTT</t>
  </si>
  <si>
    <t>PLES_25901</t>
  </si>
  <si>
    <t>pltH</t>
  </si>
  <si>
    <t>GGCAAGCAGTACGGCGGCTC</t>
  </si>
  <si>
    <t>TAGTGGCAAGCAGTACGGCGGCTC</t>
  </si>
  <si>
    <t>AAACGAGCCGCCGTACTGCTTGCC</t>
  </si>
  <si>
    <t>CCAGCTCGCCCCCGCTCCTA</t>
  </si>
  <si>
    <t>TAGTCCAGCTCGCCCCCGCTCCTA</t>
  </si>
  <si>
    <t>AAACTAGGAGCGGGGGCGAGCTGG</t>
  </si>
  <si>
    <t>CCTCGCTGTCGTCCGCGCCA</t>
  </si>
  <si>
    <t>TAGTCCTCGCTGTCGTCCGCGCCA</t>
  </si>
  <si>
    <t>AAACTGGCGCGGACGACAGCGAGG</t>
  </si>
  <si>
    <t>GACGTTGCCGTACAGTTTCA</t>
  </si>
  <si>
    <t>TAGTGACGTTGCCGTACAGTTTCA</t>
  </si>
  <si>
    <t>AAACTGAAACTGTACGGCAACGTC</t>
  </si>
  <si>
    <t>PLES_25911</t>
  </si>
  <si>
    <t>pltI</t>
  </si>
  <si>
    <t>CCAGTCCACACGCCTCTACC</t>
  </si>
  <si>
    <t>TAGTCCAGTCCACACGCCTCTACC</t>
  </si>
  <si>
    <t>AAACGGTAGAGGCGTGTGGACTGG</t>
  </si>
  <si>
    <t>TAGCGGGGTGCCGCCGCGGG</t>
  </si>
  <si>
    <t>TAGTTAGCGGGGTGCCGCCGCGGG</t>
  </si>
  <si>
    <t>AAACCCCGCGGCGGCACCCCGCTA</t>
  </si>
  <si>
    <t>GCCGCCCCGCCGGAATCCGC</t>
  </si>
  <si>
    <t>TAGTGCCGCCCCGCCGGAATCCGC</t>
  </si>
  <si>
    <t>AAACGCGGATTCCGGCGGGGCGGC</t>
  </si>
  <si>
    <t>TCCATCGGCCTTCATCAGCC</t>
  </si>
  <si>
    <t>TAGTTCCATCGGCCTTCATCAGCC</t>
  </si>
  <si>
    <t>AAACGGCTGATGAAGGCCGATGGA</t>
  </si>
  <si>
    <t>PLES_25921</t>
  </si>
  <si>
    <t>pltJ</t>
  </si>
  <si>
    <t>GCCTGAAACCGCTGTCCGGA</t>
  </si>
  <si>
    <t>TAGTGCCTGAAACCGCTGTCCGGA</t>
  </si>
  <si>
    <t>AAACTCCGGACAGCGGTTTCAGGC</t>
  </si>
  <si>
    <t>CCTTGCGCGTCAGGGCGACG</t>
  </si>
  <si>
    <t>TAGTCCTTGCGCGTCAGGGCGACG</t>
  </si>
  <si>
    <t>AAACCGTCGCCCTGACGCGCAAGG</t>
  </si>
  <si>
    <t>TCCTGTCGCGCAGCAACTGG</t>
  </si>
  <si>
    <t>TAGTTCCTGTCGCGCAGCAACTGG</t>
  </si>
  <si>
    <t>AAACCCAGTTGCTGCGCGACAGGA</t>
  </si>
  <si>
    <t>TCAGGATCAGCACGATGGGC</t>
  </si>
  <si>
    <t>TAGTTCAGGATCAGCACGATGGGC</t>
  </si>
  <si>
    <t>AAACGCCCATCGTGCTGATCCTGA</t>
  </si>
  <si>
    <t>PLES_25922</t>
  </si>
  <si>
    <t>PltK</t>
  </si>
  <si>
    <t>GACCGAGATGAGATTGGCCA</t>
  </si>
  <si>
    <t>TAGTGACCGAGATGAGATTGGCCA</t>
  </si>
  <si>
    <t>AAACTGGCCAATCTCATCTCGGTC</t>
  </si>
  <si>
    <t>GACAGAGGTACAACAGGCCG</t>
  </si>
  <si>
    <t>TAGTGACAGAGGTACAACAGGCCG</t>
  </si>
  <si>
    <t>AAACCGGCCTGTTGTACCTCTGTC</t>
  </si>
  <si>
    <t>CGGGATCCTTGACGATGGCC</t>
  </si>
  <si>
    <t>TAGTCGGGATCCTTGACGATGGCC</t>
  </si>
  <si>
    <t>AAACGGCCATCGTCAAGGATCCCG</t>
  </si>
  <si>
    <t>GATGAGGATCACACGGTTGG</t>
  </si>
  <si>
    <t>TAGTGATGAGGATCACACGGTTGG</t>
  </si>
  <si>
    <t>AAACCCAACCGTGTGATCCTCATC</t>
  </si>
  <si>
    <t>PLES_25931</t>
  </si>
  <si>
    <t>pltN</t>
  </si>
  <si>
    <t>ATGAAGATGAATAGCGTGCA</t>
  </si>
  <si>
    <t>TAGTATGAAGATGAATAGCGTGCA</t>
  </si>
  <si>
    <t>AAACTGCACGCTATTCATCTTCAT</t>
  </si>
  <si>
    <t>GCAGCAGCACCAACCCGCGC</t>
  </si>
  <si>
    <t>TAGTGCAGCAGCACCAACCCGCGC</t>
  </si>
  <si>
    <t>AAACGCGCGGGTTGGTGCTGCTGC</t>
  </si>
  <si>
    <t>GTAGTCGGGGCCCACGGTGC</t>
  </si>
  <si>
    <t>TAGTGTAGTCGGGGCCCACGGTGC</t>
  </si>
  <si>
    <t>AAACGCACCGTGGGCCCCGACTAC</t>
  </si>
  <si>
    <t>GAGAAACGCTTTGCGGCGGC</t>
  </si>
  <si>
    <t>TAGTGAGAAACGCTTTGCGGCGGC</t>
  </si>
  <si>
    <t>AAACGCCGCCGCAAAGCGTTTCTC</t>
  </si>
  <si>
    <t>PLES_25941</t>
  </si>
  <si>
    <t>pltO</t>
  </si>
  <si>
    <t>GTAGATATCTTCGGCAAGCA</t>
  </si>
  <si>
    <t>TAGTGTAGATATCTTCGGCAAGCA</t>
  </si>
  <si>
    <t>AAACTGCTTGCCGAAGATATCTAC</t>
  </si>
  <si>
    <t>TGGATGGCCCCGGGACGACC</t>
  </si>
  <si>
    <t>TAGTTGGATGGCCCCGGGACGACC</t>
  </si>
  <si>
    <t>AAACGGTCGTCCCGGGGCCATCCA</t>
  </si>
  <si>
    <t>GGCGCTGAGCAGCAAGGTGT</t>
  </si>
  <si>
    <t>TAGTGGCGCTGAGCAGCAAGGTGT</t>
  </si>
  <si>
    <t>AAACACACCTTGCTGCTCAGCGCC</t>
  </si>
  <si>
    <t>CAGCGAGCCGAAATGGAAAC</t>
  </si>
  <si>
    <t>TAGTCAGCGAGCCGAAATGGAAAC</t>
  </si>
  <si>
    <t>AAACGTTTCCATTTCGGCTCGCTG</t>
  </si>
  <si>
    <t>PLES_25951</t>
  </si>
  <si>
    <t>GGGGCAGAAATGGATAAGCA</t>
  </si>
  <si>
    <t>TAGTGGGGCAGAAATGGATAAGCA</t>
  </si>
  <si>
    <t>AAACTGCTTATCCATTTCTGCCCC</t>
  </si>
  <si>
    <t>CCCGCAGGCGTCAGCAGCCT</t>
  </si>
  <si>
    <t>TAGTCCCGCAGGCGTCAGCAGCCT</t>
  </si>
  <si>
    <t>AAACAGGCTGCTGACGCCTGCGGG</t>
  </si>
  <si>
    <t>TGTCGATCAACTCGCACGGC</t>
  </si>
  <si>
    <t>TAGTTGTCGATCAACTCGCACGGC</t>
  </si>
  <si>
    <t>AAACGCCGTGCGAGTTGATCGACA</t>
  </si>
  <si>
    <t>GCAGGTCGAACTCCTTGATG</t>
  </si>
  <si>
    <t>TAGTGCAGGTCGAACTCCTTGATG</t>
  </si>
  <si>
    <t>AAACCATCAAGGAGTTCGACCTGC</t>
  </si>
  <si>
    <t>PLES_25961</t>
  </si>
  <si>
    <t>AGTGCACAAACTTTTTTCAT</t>
  </si>
  <si>
    <t>TAGTAGTGCACAAACTTTTTTCAT</t>
  </si>
  <si>
    <t>AAACATGAAAAAAGTTTGTGCACT</t>
  </si>
  <si>
    <t>CTGTCGCACCGATCGTCGTC</t>
  </si>
  <si>
    <t>TAGTCTGTCGCACCGATCGTCGTC</t>
  </si>
  <si>
    <t>AAACGACGACGATCGGTGCGACAG</t>
  </si>
  <si>
    <t>CCAGTTGTAAAGATGGACGC</t>
  </si>
  <si>
    <t>TAGTCCAGTTGTAAAGATGGACGC</t>
  </si>
  <si>
    <t>AAACGCGTCCATCTTTACAACTGG</t>
  </si>
  <si>
    <t>GAAAGCCTTGGGCGTTTCCG</t>
  </si>
  <si>
    <t>TAGTGAAAGCCTTGGGCGTTTCCG</t>
  </si>
  <si>
    <t>AAACCGGAAACGCCCAAGGCTTTC</t>
  </si>
  <si>
    <t>PLES_25971</t>
  </si>
  <si>
    <t>CTTTCCCAGTGACTCGTGCC</t>
  </si>
  <si>
    <t>TAGTCTTTCCCAGTGACTCGTGCC</t>
  </si>
  <si>
    <t>AAACGGCACGAGTCACTGGGAAAG</t>
  </si>
  <si>
    <t>GGATCCGCCAGAAGAACGGC</t>
  </si>
  <si>
    <t>TAGTGGATCCGCCAGAAGAACGGC</t>
  </si>
  <si>
    <t>AAACGCCGTTCTTCTGGCGGATCC</t>
  </si>
  <si>
    <t>GACGGGGGCGAACTGGCCGA</t>
  </si>
  <si>
    <t>TAGTGACGGGGGCGAACTGGCCGA</t>
  </si>
  <si>
    <t>AAACTCGGCCAGTTCGCCCCCGTC</t>
  </si>
  <si>
    <t>ACTGGAATCGCTGAATATCA</t>
  </si>
  <si>
    <t>TAGTACTGGAATCGCTGAATATCA</t>
  </si>
  <si>
    <t>AAACTGATATTCAGCGATTCCAGT</t>
  </si>
  <si>
    <t>PLES_25981</t>
  </si>
  <si>
    <t>GGAAAGACGTACATCGGGCA</t>
  </si>
  <si>
    <t>TAGTGGAAAGACGTACATCGGGCA</t>
  </si>
  <si>
    <t>AAACTGCCCGATGTACGTCTTTCC</t>
  </si>
  <si>
    <t>CACGGGGGTCAACGAACGAG</t>
  </si>
  <si>
    <t>TAGTCACGGGGGTCAACGAACGAG</t>
  </si>
  <si>
    <t>AAACCTCGTTCGTTGACCCCCGTG</t>
  </si>
  <si>
    <t>GTCGCGCGGCCCACCGTCGG</t>
  </si>
  <si>
    <t>TAGTGTCGCGCGGCCCACCGTCGG</t>
  </si>
  <si>
    <t>AAACCCGACGGTGGGCCGCGCGAC</t>
  </si>
  <si>
    <t>GTCGAATACCCGGGGCGCCG</t>
  </si>
  <si>
    <t>TAGTGTCGAATACCCGGGGCGCCG</t>
  </si>
  <si>
    <t>AAACCGGCGCCCCGGGTATTCGAC</t>
  </si>
  <si>
    <t>PLES_25991</t>
  </si>
  <si>
    <t>CAGCACACCGCCGCTGGTCG</t>
  </si>
  <si>
    <t>TAGTCAGCACACCGCCGCTGGTCG</t>
  </si>
  <si>
    <t>AAACCGACCAGCGGCGGTGTGCTG</t>
  </si>
  <si>
    <t>GTGTTCAGCAGGATGCCGGT</t>
  </si>
  <si>
    <t>TAGTGTGTTCAGCAGGATGCCGGT</t>
  </si>
  <si>
    <t>AAACACCGGCATCCTGCTGAACAC</t>
  </si>
  <si>
    <t>CGGTGCGATGAACAGACTGA</t>
  </si>
  <si>
    <t>TAGTCGGTGCGATGAACAGACTGA</t>
  </si>
  <si>
    <t>AAACTCAGTCTGTTCATCGCACCG</t>
  </si>
  <si>
    <t>GGCGCGGTCCCAGGCGTACT</t>
  </si>
  <si>
    <t>TAGTGGCGCGGTCCCAGGCGTACT</t>
  </si>
  <si>
    <t>AAACAGTACGCCTGGGACCGCGCC</t>
  </si>
  <si>
    <t>PLES_26001</t>
  </si>
  <si>
    <t>ATGTTTTCGGACGGGCTCAT</t>
  </si>
  <si>
    <t>TAGTATGTTTTCGGACGGGCTCAT</t>
  </si>
  <si>
    <t>AAACATGAGCCCGTCCGAAAACAT</t>
  </si>
  <si>
    <t>GTCGCCACTCGAAATCGTAC</t>
  </si>
  <si>
    <t>TAGTGTCGCCACTCGAAATCGTAC</t>
  </si>
  <si>
    <t>AAACGTACGATTTCGAGTGGCGAC</t>
  </si>
  <si>
    <t>ACGGCGAGGTAGTTGTTGAG</t>
  </si>
  <si>
    <t>TAGTACGGCGAGGTAGTTGTTGAG</t>
  </si>
  <si>
    <t>AAACCTCAACAACTACCTCGCCGT</t>
  </si>
  <si>
    <t>GAACCCTGACGCATGTCCGG</t>
  </si>
  <si>
    <t>TAGTGAACCCTGACGCATGTCCGG</t>
  </si>
  <si>
    <t>AAACCCGGACATGCGTCAGGGTTC</t>
  </si>
  <si>
    <t>PLES_26011</t>
  </si>
  <si>
    <t>pqsH</t>
  </si>
  <si>
    <t>CCCGGCCCCCTGGATAAGAA</t>
  </si>
  <si>
    <t>TAGTCCCGGCCCCCTGGATAAGAA</t>
  </si>
  <si>
    <t>AAACTTCTTATCCAGGGGGCCGGG</t>
  </si>
  <si>
    <t>CAGCCAGTCGATGCCTGCCT</t>
  </si>
  <si>
    <t>TAGTCAGCCAGTCGATGCCTGCCT</t>
  </si>
  <si>
    <t>AAACAGGCAGGCATCGACTGGCTG</t>
  </si>
  <si>
    <t>ACCGATGGGCCTGATCTCGC</t>
  </si>
  <si>
    <t>TAGTACCGATGGGCCTGATCTCGC</t>
  </si>
  <si>
    <t>AAACGCGAGATCAGGCCCATCGGT</t>
  </si>
  <si>
    <t>ATTGCTCGCCAGGGTGATGC</t>
  </si>
  <si>
    <t>TAGTATTGCTCGCCAGGGTGATGC</t>
  </si>
  <si>
    <t>AAACGCATCACCCTGGCGAGCAAT</t>
  </si>
  <si>
    <t>PLES_26021</t>
  </si>
  <si>
    <t>gacA</t>
  </si>
  <si>
    <t>TACCGGTGCGTACCAGATCG</t>
  </si>
  <si>
    <t>TAGTTACCGGTGCGTACCAGATCG</t>
  </si>
  <si>
    <t>AAACCGATCTGGTACGCACCGGTA</t>
  </si>
  <si>
    <t>TTCGATGTCGGCCAGCATGC</t>
  </si>
  <si>
    <t>TAGTTTCGATGTCGGCCAGCATGC</t>
  </si>
  <si>
    <t>AAACGCATGCTGGCCGACATCGAA</t>
  </si>
  <si>
    <t>AGTCTTCACCACAGTCGGCC</t>
  </si>
  <si>
    <t>TAGTAGTCTTCACCACAGTCGGCC</t>
  </si>
  <si>
    <t>AAACGGCCGACTGTGGTGAAGACT</t>
  </si>
  <si>
    <t>GACATCCGGCTTCAGTTCGC</t>
  </si>
  <si>
    <t>TAGTGACATCCGGCTTCAGTTCGC</t>
  </si>
  <si>
    <t>AAACGCGAACTGAAGCCGGATGTC</t>
  </si>
  <si>
    <t>PLES_26031</t>
  </si>
  <si>
    <t>uvrC</t>
  </si>
  <si>
    <t>GAAAGCGCTCGCGTCGAAAA</t>
  </si>
  <si>
    <t>TAGTGAAAGCGCTCGCGTCGAAAA</t>
  </si>
  <si>
    <t>AAACTTTTCGACGCGAGCGCTTTC</t>
  </si>
  <si>
    <t>GACGATTGCTGCAGGTAGCG</t>
  </si>
  <si>
    <t>TAGTGACGATTGCTGCAGGTAGCG</t>
  </si>
  <si>
    <t>AAACCGCTACCTGCAGCAATCGTC</t>
  </si>
  <si>
    <t>TCGAACATGCGGTAGACGCC</t>
  </si>
  <si>
    <t>TAGTTCGAACATGCGGTAGACGCC</t>
  </si>
  <si>
    <t>AAACGGCGTCTACCGCATGTTCGA</t>
  </si>
  <si>
    <t>CTTGCCCACGTAGAGAAGCT</t>
  </si>
  <si>
    <t>TAGTCTTGCCCACGTAGAGAAGCT</t>
  </si>
  <si>
    <t>AAACAGCTTCTCTACGTGGGCAAG</t>
  </si>
  <si>
    <t>PLES_26041</t>
  </si>
  <si>
    <t>pgsA</t>
  </si>
  <si>
    <t>AGCAGATTGGGGATATTCAT</t>
  </si>
  <si>
    <t>TAGTAGCAGATTGGGGATATTCAT</t>
  </si>
  <si>
    <t>AAACATGAATATCCCCAATCTGCT</t>
  </si>
  <si>
    <t>GAATGAAGATCGGAATGAGC</t>
  </si>
  <si>
    <t>TAGTGAATGAAGATCGGAATGAGC</t>
  </si>
  <si>
    <t>AAACGCTCATTCCGATCTTCATTC</t>
  </si>
  <si>
    <t>GTCAGGTAGCTCCAGGACGT</t>
  </si>
  <si>
    <t>TAGTGTCAGGTAGCTCCAGGACGT</t>
  </si>
  <si>
    <t>AAACACGTCCTGGAGCTACCTGAC</t>
  </si>
  <si>
    <t>CAGGGCGAACACGGCACTGG</t>
  </si>
  <si>
    <t>TAGTCAGGGCGAACACGGCACTGG</t>
  </si>
  <si>
    <t>AAACCCAGTGCCGTGTTCGCCCTG</t>
  </si>
  <si>
    <t>PLES_26051</t>
  </si>
  <si>
    <t>TGCCGGTGGTTCTTGCCTGC</t>
  </si>
  <si>
    <t>TAGTTGCCGGTGGTTCTTGCCTGC</t>
  </si>
  <si>
    <t>AAACGCAGGCAAGAACCACCGGCA</t>
  </si>
  <si>
    <t>CAGGCAGTCGTTATCGGAGA</t>
  </si>
  <si>
    <t>TAGTCAGGCAGTCGTTATCGGAGA</t>
  </si>
  <si>
    <t>AAACTCTCCGATAACGACTGCCTG</t>
  </si>
  <si>
    <t>CGCCTGCGGCAGAGACCATC</t>
  </si>
  <si>
    <t>TAGTCGCCTGCGGCAGAGACCATC</t>
  </si>
  <si>
    <t>AAACGATGGTCTCTGCCGCAGGCG</t>
  </si>
  <si>
    <t>GCTTGCCCAGCCAGTAGTAT</t>
  </si>
  <si>
    <t>TAGTGCTTGCCCAGCCAGTAGTAT</t>
  </si>
  <si>
    <t>AAACATACTACTGGCTGGGCAAGC</t>
  </si>
  <si>
    <t>PLES_26061</t>
  </si>
  <si>
    <t>CGGTCTGATGGCGTTGTGCA</t>
  </si>
  <si>
    <t>TAGTCGGTCTGATGGCGTTGTGCA</t>
  </si>
  <si>
    <t>AAACTGCACAACGCCATCAGACCG</t>
  </si>
  <si>
    <t>GCGAGTGTGAAATTCGGGGA</t>
  </si>
  <si>
    <t>TAGTGCGAGTGTGAAATTCGGGGA</t>
  </si>
  <si>
    <t>AAACTCCCCGAATTTCACACTCGC</t>
  </si>
  <si>
    <t>AGACGGCACACCTGGCGCTA</t>
  </si>
  <si>
    <t>TAGTAGACGGCACACCTGGCGCTA</t>
  </si>
  <si>
    <t>AAACTAGCGCCAGGTGTGCCGTCT</t>
  </si>
  <si>
    <t>CGCACGGCGATCGCGACACC</t>
  </si>
  <si>
    <t>TAGTCGCACGGCGATCGCGACACC</t>
  </si>
  <si>
    <t>AAACGGTGTCGCGATCGCCGTGCG</t>
  </si>
  <si>
    <t>PLES_26071</t>
  </si>
  <si>
    <t>CGCAAATGACGAAGTTCCAT</t>
  </si>
  <si>
    <t>TAGTCGCAAATGACGAAGTTCCAT</t>
  </si>
  <si>
    <t>AAACATGGAACTTCGTCATTTGCG</t>
  </si>
  <si>
    <t>ACGGGTGAAATGCAGCTCTT</t>
  </si>
  <si>
    <t>TAGTACGGGTGAAATGCAGCTCTT</t>
  </si>
  <si>
    <t>AAACAAGAGCTGCATTTCACCCGT</t>
  </si>
  <si>
    <t>TTGATCGTGCGGGACAGCGG</t>
  </si>
  <si>
    <t>TAGTTTGATCGTGCGGGACAGCGG</t>
  </si>
  <si>
    <t>AAACCCGCTGTCCCGCACGATCAA</t>
  </si>
  <si>
    <t>ACCGCGTTCCCCGCCGATCG</t>
  </si>
  <si>
    <t>TAGTACCGCGTTCCCCGCCGATCG</t>
  </si>
  <si>
    <t>AAACCGATCGGCGGGGAACGCGGT</t>
  </si>
  <si>
    <t>PLES_26101</t>
  </si>
  <si>
    <t>GTCTTCGAGATGGAATTGCA</t>
  </si>
  <si>
    <t>TAGTGTCTTCGAGATGGAATTGCA</t>
  </si>
  <si>
    <t>AAACTGCAATTCCATCTCGAAGAC</t>
  </si>
  <si>
    <t>AGTGCGGGCGCAGCCGCCGC</t>
  </si>
  <si>
    <t>TAGTAGTGCGGGCGCAGCCGCCGC</t>
  </si>
  <si>
    <t>AAACGCGGCGGCTGCGCCCGCACT</t>
  </si>
  <si>
    <t>TGGCGTTGGGGTCGATCATT</t>
  </si>
  <si>
    <t>TAGTTGGCGTTGGGGTCGATCATT</t>
  </si>
  <si>
    <t>AAACAATGATCGACCCCAACGCCA</t>
  </si>
  <si>
    <t>CGGCGGGTCCGTGACGATCT</t>
  </si>
  <si>
    <t>TAGTCGGCGGGTCCGTGACGATCT</t>
  </si>
  <si>
    <t>AAACAGATCGTCACGGACCCGCCG</t>
  </si>
  <si>
    <t>PLES_26121</t>
  </si>
  <si>
    <t>CGGTAGAGCGTGGCTAGCTT</t>
  </si>
  <si>
    <t>TAGTCGGTAGAGCGTGGCTAGCTT</t>
  </si>
  <si>
    <t>AAACAAGCTAGCCACGCTCTACCG</t>
  </si>
  <si>
    <t>TATGGCCGGGCATGACCATT</t>
  </si>
  <si>
    <t>TAGTTATGGCCGGGCATGACCATT</t>
  </si>
  <si>
    <t>AAACAATGGTCATGCCCGGCCATA</t>
  </si>
  <si>
    <t>CGACTTCAGCCCGTAGGGGC</t>
  </si>
  <si>
    <t>TAGTCGACTTCAGCCCGTAGGGGC</t>
  </si>
  <si>
    <t>AAACGCCCCTACGGGCTGAAGTCG</t>
  </si>
  <si>
    <t>CCTCGACCTCGTAGCCCTTG</t>
  </si>
  <si>
    <t>TAGTCCTCGACCTCGTAGCCCTTG</t>
  </si>
  <si>
    <t>AAACCAAGGGCTACGAGGTCGAGG</t>
  </si>
  <si>
    <t>PLES_26131</t>
  </si>
  <si>
    <t>fdx</t>
  </si>
  <si>
    <t>TGGGGCAAGACGGTGATTTT</t>
  </si>
  <si>
    <t>TAGTTGGGGCAAGACGGTGATTTT</t>
  </si>
  <si>
    <t>AAACAAAATCACCGTCTTGCCCCA</t>
  </si>
  <si>
    <t>CCTCAGGCGCCAGTTCAGGA</t>
  </si>
  <si>
    <t>TAGTCCTCAGGCGCCAGTTCAGGA</t>
  </si>
  <si>
    <t>AAACTCCTGAACTGGCGCCTGAGG</t>
  </si>
  <si>
    <t>GCCTGCTGGCACGTTCAGTT</t>
  </si>
  <si>
    <t>TAGTGCCTGCTGGCACGTTCAGTT</t>
  </si>
  <si>
    <t>AAACAACTGAACGTGCCAGCAGGC</t>
  </si>
  <si>
    <t>TCTCGATGCCGTTGTCCAGC</t>
  </si>
  <si>
    <t>TAGTTCTCGATGCCGTTGTCCAGC</t>
  </si>
  <si>
    <t>AAACGCTGGACAACGGCATCGAGA</t>
  </si>
  <si>
    <t>PLES_26141</t>
  </si>
  <si>
    <t>GGATGCTTCACCGATGTTCA</t>
  </si>
  <si>
    <t>TAGTGGATGCTTCACCGATGTTCA</t>
  </si>
  <si>
    <t>AAACTGAACATCGGTGAAGCATCC</t>
  </si>
  <si>
    <t>GGCCGAGACCTTCGAGGCCT</t>
  </si>
  <si>
    <t>TAGTGGCCGAGACCTTCGAGGCCT</t>
  </si>
  <si>
    <t>AAACAGGCCTCGAAGGTCTCGGCC</t>
  </si>
  <si>
    <t>CTCGTAGTAGCGGATCATTT</t>
  </si>
  <si>
    <t>TAGTCTCGTAGTAGCGGATCATTT</t>
  </si>
  <si>
    <t>AAACAAATGATCCGCTACTACGAG</t>
  </si>
  <si>
    <t>AATCGGTGCGGTCAGCCGGA</t>
  </si>
  <si>
    <t>TAGTAATCGGTGCGGTCAGCCGGA</t>
  </si>
  <si>
    <t>AAACTCCGGCTGACCGCACCGATT</t>
  </si>
  <si>
    <t>PLES_26151</t>
  </si>
  <si>
    <t>TCGGCCGACACAGCTTGCGC</t>
  </si>
  <si>
    <t>TAGTTCGGCCGACACAGCTTGCGC</t>
  </si>
  <si>
    <t>AAACGCGCAAGCTGTGTCGGCCGA</t>
  </si>
  <si>
    <t>GCCCTCGACCTTGGCAAGGG</t>
  </si>
  <si>
    <t>TAGTGCCCTCGACCTTGGCAAGGG</t>
  </si>
  <si>
    <t>AAACCCCTTGCCAAGGTCGAGGGC</t>
  </si>
  <si>
    <t>GCGAATGTCCGCTCGCTCGG</t>
  </si>
  <si>
    <t>TAGTGCGAATGTCCGCTCGCTCGG</t>
  </si>
  <si>
    <t>AAACCCGAGCGAGCGGACATTCGC</t>
  </si>
  <si>
    <t>TGCGATCGACAGGACGGTTC</t>
  </si>
  <si>
    <t>TAGTTGCGATCGACAGGACGGTTC</t>
  </si>
  <si>
    <t>AAACGAACCGTCCTGTCGATCGCA</t>
  </si>
  <si>
    <t>PLES_26161</t>
  </si>
  <si>
    <t>TTCAGCGATGTCCCCGACCG</t>
  </si>
  <si>
    <t>TAGTTTCAGCGATGTCCCCGACCG</t>
  </si>
  <si>
    <t>AAACCGGTCGGGGACATCGCTGAA</t>
  </si>
  <si>
    <t>CAGCGACTGCGAGAGTTCGA</t>
  </si>
  <si>
    <t>TAGTCAGCGACTGCGAGAGTTCGA</t>
  </si>
  <si>
    <t>AAACTCGAACTCTCGCAGTCGCTG</t>
  </si>
  <si>
    <t>GAGCACCGCGCAGCAGCCGC</t>
  </si>
  <si>
    <t>TAGTGAGCACCGCGCAGCAGCCGC</t>
  </si>
  <si>
    <t>AAACGCGGCTGCTGCGCGGTGCTC</t>
  </si>
  <si>
    <t>CATAGAAGATCTGTTTGGCT</t>
  </si>
  <si>
    <t>TAGTCATAGAAGATCTGTTTGGCT</t>
  </si>
  <si>
    <t>AAACAGCCAAACAGATCTTCTATG</t>
  </si>
  <si>
    <t>PLES_26171</t>
  </si>
  <si>
    <t>ATAAAGGATGCCTTCGTTGC</t>
  </si>
  <si>
    <t>TAGTATAAAGGATGCCTTCGTTGC</t>
  </si>
  <si>
    <t>AAACGCAACGAAGGCATCCTTTAT</t>
  </si>
  <si>
    <t>AAAACTGGACCTTGTTTTTG</t>
  </si>
  <si>
    <t>TAGTAAAACTGGACCTTGTTTTTG</t>
  </si>
  <si>
    <t>AAACCAAAAACAAGGTCCAGTTTT</t>
  </si>
  <si>
    <t>CAGTCCTGGTGAAAGACGCC</t>
  </si>
  <si>
    <t>TAGTCAGTCCTGGTGAAAGACGCC</t>
  </si>
  <si>
    <t>AAACGGCGTCTTTCACCAGGACTG</t>
  </si>
  <si>
    <t>CAAGGTAACAGCCTCATCGG</t>
  </si>
  <si>
    <t>TAGTCAAGGTAACAGCCTCATCGG</t>
  </si>
  <si>
    <t>AAACCCGATGAGGCTGTTACCTTG</t>
  </si>
  <si>
    <t>PLES_26181</t>
  </si>
  <si>
    <t>TTCGAGAAGCCACTTGAACA</t>
  </si>
  <si>
    <t>TAGTTTCGAGAAGCCACTTGAACA</t>
  </si>
  <si>
    <t>AAACTGTTCAAGTGGCTTCTCGAA</t>
  </si>
  <si>
    <t>CCCCGATGATGACCAGGAGC</t>
  </si>
  <si>
    <t>TAGTCCCCGATGATGACCAGGAGC</t>
  </si>
  <si>
    <t>AAACGCTCCTGGTCATCATCGGGG</t>
  </si>
  <si>
    <t>ATCTACCGGCGTGCGCGTCA</t>
  </si>
  <si>
    <t>TAGTATCTACCGGCGTGCGCGTCA</t>
  </si>
  <si>
    <t>AAACTGACGCGCACGCCGGTAGAT</t>
  </si>
  <si>
    <t>ACGGTCGGCTTGTTGAGATC</t>
  </si>
  <si>
    <t>TAGTACGGTCGGCTTGTTGAGATC</t>
  </si>
  <si>
    <t>AAACGATCTCAACAAGCCGACCGT</t>
  </si>
  <si>
    <t>PLES_26191</t>
  </si>
  <si>
    <t>AGTTCATGGCTGCGGGCCAA</t>
  </si>
  <si>
    <t>TAGTAGTTCATGGCTGCGGGCCAA</t>
  </si>
  <si>
    <t>AAACTTGGCCCGCAGCCATGAACT</t>
  </si>
  <si>
    <t>GGACCTTGCCGCCTGTCGTC</t>
  </si>
  <si>
    <t>TAGTGGACCTTGCCGCCTGTCGTC</t>
  </si>
  <si>
    <t>AAACGACGACAGGCGGCAAGGTCC</t>
  </si>
  <si>
    <t>GCCGGCCCATTACCATTGCC</t>
  </si>
  <si>
    <t>TAGTGCCGGCCCATTACCATTGCC</t>
  </si>
  <si>
    <t>AAACGGCAATGGTAATGGGCCGGC</t>
  </si>
  <si>
    <t>TGCGGCAGACCATCCGGCCC</t>
  </si>
  <si>
    <t>TAGTTGCGGCAGACCATCCGGCCC</t>
  </si>
  <si>
    <t>AAACGGGCCGGATGGTCTGCCGCA</t>
  </si>
  <si>
    <t>PLES_26211</t>
  </si>
  <si>
    <t>TTTCACGAGATCTGGGTGGC</t>
  </si>
  <si>
    <t>TAGTTTTCACGAGATCTGGGTGGC</t>
  </si>
  <si>
    <t>AAACGCCACCCAGATCTCGTGAAA</t>
  </si>
  <si>
    <t>GACGTGTCGCAGATGACCCT</t>
  </si>
  <si>
    <t>TAGTGACGTGTCGCAGATGACCCT</t>
  </si>
  <si>
    <t>AAACAGGGTCATCTGCGACACGTC</t>
  </si>
  <si>
    <t>CTGGCGAGCGATGTCCAGGC</t>
  </si>
  <si>
    <t>TAGTCTGGCGAGCGATGTCCAGGC</t>
  </si>
  <si>
    <t>AAACGCCTGGACATCGCTCGCCAG</t>
  </si>
  <si>
    <t>GACGCGCTTGGCCGCTGTGA</t>
  </si>
  <si>
    <t>TAGTGACGCGCTTGGCCGCTGTGA</t>
  </si>
  <si>
    <t>AAACTCACAGCGGCCAAGCGCGTC</t>
  </si>
  <si>
    <t>PLES_26221</t>
  </si>
  <si>
    <t>GTAGGTGCGGTTCTTTAGGA</t>
  </si>
  <si>
    <t>TAGTGTAGGTGCGGTTCTTTAGGA</t>
  </si>
  <si>
    <t>AAACTCCTAAAGAACCGCACCTAC</t>
  </si>
  <si>
    <t>CCTGCGCGGTGAACAGGTGG</t>
  </si>
  <si>
    <t>TAGTCCTGCGCGGTGAACAGGTGG</t>
  </si>
  <si>
    <t>AAACCCACCTGTTCACCGCGCAGG</t>
  </si>
  <si>
    <t>GGCCGAGCGCTACCGTCATC</t>
  </si>
  <si>
    <t>TAGTGGCCGAGCGCTACCGTCATC</t>
  </si>
  <si>
    <t>AAACGATGACGGTAGCGCTCGGCC</t>
  </si>
  <si>
    <t>CGGCCAGCTCGTAGGCAAGT</t>
  </si>
  <si>
    <t>TAGTCGGCCAGCTCGTAGGCAAGT</t>
  </si>
  <si>
    <t>AAACACTTGCCTACGAGCTGGCCG</t>
  </si>
  <si>
    <t>PLES_26231</t>
  </si>
  <si>
    <t>efflux</t>
  </si>
  <si>
    <t>AACCAGAACCTTGCGCTCGT</t>
  </si>
  <si>
    <t>TAGTAACCAGAACCTTGCGCTCGT</t>
  </si>
  <si>
    <t>AAACACGAGCGCAAGGTTCTGGTT</t>
  </si>
  <si>
    <t>GAAGCCGAAGATCAGGAAGA</t>
  </si>
  <si>
    <t>TAGTGAAGCCGAAGATCAGGAAGA</t>
  </si>
  <si>
    <t>AAACTCTTCCTGATCTTCGGCTTC</t>
  </si>
  <si>
    <t>GTGGCCAGCATCGGCAAGTA</t>
  </si>
  <si>
    <t>TAGTGTGGCCAGCATCGGCAAGTA</t>
  </si>
  <si>
    <t>AAACTACTTGCCGATGCTGGCCAC</t>
  </si>
  <si>
    <t>CAGGGCAAGTGCCACGGCGT</t>
  </si>
  <si>
    <t>TAGTCAGGGCAAGTGCCACGGCGT</t>
  </si>
  <si>
    <t>AAACACGCCGTGGCACTTGCCCTG</t>
  </si>
  <si>
    <t>PLES_26241</t>
  </si>
  <si>
    <t>GGTGGTTTTGCGGGATGTCA</t>
  </si>
  <si>
    <t>TAGTGGTGGTTTTGCGGGATGTCA</t>
  </si>
  <si>
    <t>AAACTGACATCCCGCAAAACCACC</t>
  </si>
  <si>
    <t>ACATTGCACAATAGCGGCGC</t>
  </si>
  <si>
    <t>TAGTACATTGCACAATAGCGGCGC</t>
  </si>
  <si>
    <t>AAACGCGCCGCTATTGTGCAATGT</t>
  </si>
  <si>
    <t>AGTGGTCGTGCCGTGGTTAG</t>
  </si>
  <si>
    <t>TAGTAGTGGTCGTGCCGTGGTTAG</t>
  </si>
  <si>
    <t>AAACCTAACCACGGCACGACCACT</t>
  </si>
  <si>
    <t>CGTCACTTTGCGATAGTGCG</t>
  </si>
  <si>
    <t>TAGTCGTCACTTTGCGATAGTGCG</t>
  </si>
  <si>
    <t>AAACCGCACTATCGCAAAGTGACG</t>
  </si>
  <si>
    <t>PLES_26251</t>
  </si>
  <si>
    <t>AGCGGTGGTGATTCCGCGCG</t>
  </si>
  <si>
    <t>TAGTAGCGGTGGTGATTCCGCGCG</t>
  </si>
  <si>
    <t>AAACCGCGCGGAATCACCACCGCT</t>
  </si>
  <si>
    <t>GTAGGCTTGTTGGTAGGCTT</t>
  </si>
  <si>
    <t>TAGTGTAGGCTTGTTGGTAGGCTT</t>
  </si>
  <si>
    <t>AAACAAGCCTACCAACAAGCCTAC</t>
  </si>
  <si>
    <t>TGAGCACGAGTCAATGCCAC</t>
  </si>
  <si>
    <t>TAGTTGAGCACGAGTCAATGCCAC</t>
  </si>
  <si>
    <t>AAACGTGGCATTGACTCGTGCTCA</t>
  </si>
  <si>
    <t>TAGGCATCACTATAGGTATC</t>
  </si>
  <si>
    <t>TAGTTAGGCATCACTATAGGTATC</t>
  </si>
  <si>
    <t>AAACGATACCTATAGTGATGCCTA</t>
  </si>
  <si>
    <t>PLES_26261</t>
  </si>
  <si>
    <t>CAATGTCGCGTGCAGTATTT</t>
  </si>
  <si>
    <t>TAGTCAATGTCGCGTGCAGTATTT</t>
  </si>
  <si>
    <t>AAACAAATACTGCACGCGACATTG</t>
  </si>
  <si>
    <t>GCCCAGGGACCGGATTTTCT</t>
  </si>
  <si>
    <t>TAGTGCCCAGGGACCGGATTTTCT</t>
  </si>
  <si>
    <t>AAACAGAAAATCCGGTCCCTGGGC</t>
  </si>
  <si>
    <t>GCTGCGGACATTTCGGACGC</t>
  </si>
  <si>
    <t>TAGTGCTGCGGACATTTCGGACGC</t>
  </si>
  <si>
    <t>AAACGCGTCCGAAATGTCCGCAGC</t>
  </si>
  <si>
    <t>TGGGCCGCATGGCACGGTGC</t>
  </si>
  <si>
    <t>TAGTTGGGCCGCATGGCACGGTGC</t>
  </si>
  <si>
    <t>AAACGCACCGTGCCATGCGGCCCA</t>
  </si>
  <si>
    <t>PLES_26271</t>
  </si>
  <si>
    <t>GATTCTGATTTTTTTACGCA</t>
  </si>
  <si>
    <t>TAGTGATTCTGATTTTTTTACGCA</t>
  </si>
  <si>
    <t>AAACTGCGTAAAAAAATCAGAATC</t>
  </si>
  <si>
    <t>AGCGATCGCTATCCCCCCGA</t>
  </si>
  <si>
    <t>TAGTAGCGATCGCTATCCCCCCGA</t>
  </si>
  <si>
    <t>AAACTCGGGGGGATAGCGATCGCT</t>
  </si>
  <si>
    <t>GCCCTCGTCCTTGGCGTCGC</t>
  </si>
  <si>
    <t>TAGTGCCCTCGTCCTTGGCGTCGC</t>
  </si>
  <si>
    <t>AAACGCGACGCCAAGGACGAGGGC</t>
  </si>
  <si>
    <t>CGCCATCGGCGCGCCCGCCG</t>
  </si>
  <si>
    <t>TAGTCGCCATCGGCGCGCCCGCCG</t>
  </si>
  <si>
    <t>AAACCGGCGGGCGCGCCGATGGCG</t>
  </si>
  <si>
    <t>PLES_26281</t>
  </si>
  <si>
    <t>GCCGGTTGATGAAGAAGCGG</t>
  </si>
  <si>
    <t>TAGTGCCGGTTGATGAAGAAGCGG</t>
  </si>
  <si>
    <t>AAACCCGCTTCTTCATCAACCGGC</t>
  </si>
  <si>
    <t>CGATCAGCATCAGCACCGAC</t>
  </si>
  <si>
    <t>TAGTCGATCAGCATCAGCACCGAC</t>
  </si>
  <si>
    <t>AAACGTCGGTGCTGATGCTGATCG</t>
  </si>
  <si>
    <t>GGTACTCGCTCAGGGGGAGC</t>
  </si>
  <si>
    <t>TAGTGGTACTCGCTCAGGGGGAGC</t>
  </si>
  <si>
    <t>AAACGCTCCCCCTGAGCGAGTACC</t>
  </si>
  <si>
    <t>CCGTCGGCGGCGTGACCTGG</t>
  </si>
  <si>
    <t>TAGTCCGTCGGCGGCGTGACCTGG</t>
  </si>
  <si>
    <t>AAACCCAGGTCACGCCGCCGACGG</t>
  </si>
  <si>
    <t>PLES_26291</t>
  </si>
  <si>
    <t>AGCGGCGCCAGCGTCCTGGC</t>
  </si>
  <si>
    <t>TAGTAGCGGCGCCAGCGTCCTGGC</t>
  </si>
  <si>
    <t>AAACGCCAGGACGCTGGCGCCGCT</t>
  </si>
  <si>
    <t>GCCAGCCAGCGCCGCCGCGA</t>
  </si>
  <si>
    <t>TAGTGCCAGCCAGCGCCGCCGCGA</t>
  </si>
  <si>
    <t>AAACTCGCGGCGGCGCTGGCTGGC</t>
  </si>
  <si>
    <t>CCGGTCATACTTCGGTGCCA</t>
  </si>
  <si>
    <t>TAGTCCGGTCATACTTCGGTGCCA</t>
  </si>
  <si>
    <t>AAACTGGCACCGAAGTATGACCGG</t>
  </si>
  <si>
    <t>GCCGTGTCGATCGGCGCTGC</t>
  </si>
  <si>
    <t>TAGTGCCGTGTCGATCGGCGCTGC</t>
  </si>
  <si>
    <t>AAACGCAGCGCCGATCGACACGGC</t>
  </si>
  <si>
    <t>PLES_26301</t>
  </si>
  <si>
    <t>GTGATGCTCTGGTCGGTCAT</t>
  </si>
  <si>
    <t>TAGTGTGATGCTCTGGTCGGTCAT</t>
  </si>
  <si>
    <t>AAACATGACCGACCAGAGCATCAC</t>
  </si>
  <si>
    <t>CGGTGAGAACGCCGATGTTT</t>
  </si>
  <si>
    <t>TAGTCGGTGAGAACGCCGATGTTT</t>
  </si>
  <si>
    <t>AAACAAACATCGGCGTTCTCACCG</t>
  </si>
  <si>
    <t>CCACCCAGCGACATCACGAT</t>
  </si>
  <si>
    <t>TAGTCCACCCAGCGACATCACGAT</t>
  </si>
  <si>
    <t>AAACATCGTGATGTCGCTGGGTGG</t>
  </si>
  <si>
    <t>CCGAATTCTTGGCAAGCTGC</t>
  </si>
  <si>
    <t>TAGTCCGAATTCTTGGCAAGCTGC</t>
  </si>
  <si>
    <t>AAACGCAGCTTGCCAAGAATTCGG</t>
  </si>
  <si>
    <t>PLES_26311</t>
  </si>
  <si>
    <t>GCTTTTGACGATCTGTTTCA</t>
  </si>
  <si>
    <t>TAGTGCTTTTGACGATCTGTTTCA</t>
  </si>
  <si>
    <t>AAACTGAAACAGATCGTCAAAAGC</t>
  </si>
  <si>
    <t>GCACGAAGCGACGCCAGGTA</t>
  </si>
  <si>
    <t>TAGTGCACGAAGCGACGCCAGGTA</t>
  </si>
  <si>
    <t>AAACTACCTGGCGTCGCTTCGTGC</t>
  </si>
  <si>
    <t>GTGATCAGCAGTATTTCTCT</t>
  </si>
  <si>
    <t>TAGTGTGATCAGCAGTATTTCTCT</t>
  </si>
  <si>
    <t>AAACAGAGAAATACTGCTGATCAC</t>
  </si>
  <si>
    <t>PLES_26321</t>
  </si>
  <si>
    <t>GATGACGGAGGGCTGTTGTG</t>
  </si>
  <si>
    <t>TAGTGATGACGGAGGGCTGTTGTG</t>
  </si>
  <si>
    <t>AAACCACAACAGCCCTCCGTCATC</t>
  </si>
  <si>
    <t>TGCGGCTCTAGCCGCCGAAC</t>
  </si>
  <si>
    <t>TAGTTGCGGCTCTAGCCGCCGAAC</t>
  </si>
  <si>
    <t>AAACGTTCGGCGGCTAGAGCCGCA</t>
  </si>
  <si>
    <t>TGCCAACCCCTGTTCGATCA</t>
  </si>
  <si>
    <t>TAGTTGCCAACCCCTGTTCGATCA</t>
  </si>
  <si>
    <t>AAACTGATCGAACAGGGGTTGGCA</t>
  </si>
  <si>
    <t>AACGCATCCTACATTGAGAC</t>
  </si>
  <si>
    <t>TAGTAACGCATCCTACATTGAGAC</t>
  </si>
  <si>
    <t>AAACGTCTCAATGTAGGATGCGTT</t>
  </si>
  <si>
    <t>PLES_26341</t>
  </si>
  <si>
    <t>AGGAGTTCCTGCTTCGTGGT</t>
  </si>
  <si>
    <t>TAGTAGGAGTTCCTGCTTCGTGGT</t>
  </si>
  <si>
    <t>AAACACCACGAAGCAGGAACTCCT</t>
  </si>
  <si>
    <t>GGCTGGCGCGAACCTTGTCA</t>
  </si>
  <si>
    <t>TAGTGGCTGGCGCGAACCTTGTCA</t>
  </si>
  <si>
    <t>AAACTGACAAGGTTCGCGCCAGCC</t>
  </si>
  <si>
    <t>CTTCTACCCCGAGCTTTCGG</t>
  </si>
  <si>
    <t>TAGTCTTCTACCCCGAGCTTTCGG</t>
  </si>
  <si>
    <t>AAACCCGAAAGCTCGGGGTAGAAG</t>
  </si>
  <si>
    <t>GTAGTGGCTGGCGGGAATGG</t>
  </si>
  <si>
    <t>TAGTGTAGTGGCTGGCGGGAATGG</t>
  </si>
  <si>
    <t>AAACCCATTCCCGCCAGCCACTAC</t>
  </si>
  <si>
    <t>PLES_26351</t>
  </si>
  <si>
    <t>TCCAGGCGTCAAGGTATTGC</t>
  </si>
  <si>
    <t>TAGTTCCAGGCGTCAAGGTATTGC</t>
  </si>
  <si>
    <t>AAACGCAATACCTTGACGCCTGGA</t>
  </si>
  <si>
    <t>GAGCACTTTTTCCATCGCGT</t>
  </si>
  <si>
    <t>TAGTGAGCACTTTTTCCATCGCGT</t>
  </si>
  <si>
    <t>AAACACGCGATGGAAAAAGTGCTC</t>
  </si>
  <si>
    <t>GGTATTGAAATAGACGACGT</t>
  </si>
  <si>
    <t>TAGTGGTATTGAAATAGACGACGT</t>
  </si>
  <si>
    <t>AAACACGTCGTCTATTTCAATACC</t>
  </si>
  <si>
    <t>AGTGCGGGACGCTTCATTGC</t>
  </si>
  <si>
    <t>TAGTAGTGCGGGACGCTTCATTGC</t>
  </si>
  <si>
    <t>AAACGCAATGAAGCGTCCCGCACT</t>
  </si>
  <si>
    <t>PLES_26361</t>
  </si>
  <si>
    <t>GCGCCTGTGGGAGTGTGAAG</t>
  </si>
  <si>
    <t>TAGTGCGCCTGTGGGAGTGTGAAG</t>
  </si>
  <si>
    <t>AAACCTTCACACTCCCACAGGCGC</t>
  </si>
  <si>
    <t>GAATCGACGAGCGAACGCCG</t>
  </si>
  <si>
    <t>TAGTGAATCGACGAGCGAACGCCG</t>
  </si>
  <si>
    <t>AAACCGGCGTTCGCTCGTCGATTC</t>
  </si>
  <si>
    <t>CGCCTCCCTCGATCTGGCCG</t>
  </si>
  <si>
    <t>TAGTCGCCTCCCTCGATCTGGCCG</t>
  </si>
  <si>
    <t>AAACCGGCCAGATCGAGGGAGGCG</t>
  </si>
  <si>
    <t>TCGGCCAGTTCCTGCTCCCT</t>
  </si>
  <si>
    <t>TAGTTCGGCCAGTTCCTGCTCCCT</t>
  </si>
  <si>
    <t>AAACAGGGAGCAGGAACTGGCCGA</t>
  </si>
  <si>
    <t>PLES_26371</t>
  </si>
  <si>
    <t>GTCGTGAACTTTCGGTTGCT</t>
  </si>
  <si>
    <t>TAGTGTCGTGAACTTTCGGTTGCT</t>
  </si>
  <si>
    <t>AAACAGCAACCGAAAGTTCACGAC</t>
  </si>
  <si>
    <t>GCGGACGATGGGGAAATCGC</t>
  </si>
  <si>
    <t>TAGTGCGGACGATGGGGAAATCGC</t>
  </si>
  <si>
    <t>AAACGCGATTTCCCCATCGTCCGC</t>
  </si>
  <si>
    <t>TTCATCCATTTCCGCGCACC</t>
  </si>
  <si>
    <t>TAGTTTCATCCATTTCCGCGCACC</t>
  </si>
  <si>
    <t>AAACGGTGCGCGGAAATGGATGAA</t>
  </si>
  <si>
    <t>AAGCACGAAGGGCTTTCCGC</t>
  </si>
  <si>
    <t>TAGTAAGCACGAAGGGCTTTCCGC</t>
  </si>
  <si>
    <t>AAACGCGGAAAGCCCTTCGTGCTT</t>
  </si>
  <si>
    <t>PLES_26381</t>
  </si>
  <si>
    <t>CGGCGCCCGCAATGAACAAG</t>
  </si>
  <si>
    <t>TAGTCGGCGCCCGCAATGAACAAG</t>
  </si>
  <si>
    <t>AAACCTTGTTCATTGCGGGCGCCG</t>
  </si>
  <si>
    <t>CTTCTGGACGGCCATCAGGC</t>
  </si>
  <si>
    <t>TAGTCTTCTGGACGGCCATCAGGC</t>
  </si>
  <si>
    <t>AAACGCCTGATGGCCGTCCAGAAG</t>
  </si>
  <si>
    <t>CCTGCATCGCTTCACCCGAC</t>
  </si>
  <si>
    <t>TAGTCCTGCATCGCTTCACCCGAC</t>
  </si>
  <si>
    <t>AAACGTCGGGTGAAGCGATGCAGG</t>
  </si>
  <si>
    <t>TTGGTGACCTCCGCCCGCAC</t>
  </si>
  <si>
    <t>TAGTTTGGTGACCTCCGCCCGCAC</t>
  </si>
  <si>
    <t>AAACGTGCGGGCGGAGGTCACCAA</t>
  </si>
  <si>
    <t>PLES_26391</t>
  </si>
  <si>
    <t>CGGGGTGTTGGCTTGGTTCA</t>
  </si>
  <si>
    <t>TAGTCGGGGTGTTGGCTTGGTTCA</t>
  </si>
  <si>
    <t>AAACTGAACCAAGCCAACACCCCG</t>
  </si>
  <si>
    <t>GTGCTATAGATGAGGATGCG</t>
  </si>
  <si>
    <t>TAGTGTGCTATAGATGAGGATGCG</t>
  </si>
  <si>
    <t>AAACCGCATCCTCATCTATAGCAC</t>
  </si>
  <si>
    <t>GCCCGGCAGTCCGGGCAAGT</t>
  </si>
  <si>
    <t>TAGTGCCCGGCAGTCCGGGCAAGT</t>
  </si>
  <si>
    <t>AAACACTTGCCCGGACTGCCGGGC</t>
  </si>
  <si>
    <t>TTCAAACGCGATGCCCTGCT</t>
  </si>
  <si>
    <t>TAGTTTCAAACGCGATGCCCTGCT</t>
  </si>
  <si>
    <t>AAACAGCAGGGCATCGCGTTTGAA</t>
  </si>
  <si>
    <t>PLES_26401</t>
  </si>
  <si>
    <t>AATGGCGACGTGCAGGGAGG</t>
  </si>
  <si>
    <t>TAGTAATGGCGACGTGCAGGGAGG</t>
  </si>
  <si>
    <t>AAACCCTCCCTGCACGTCGCCATT</t>
  </si>
  <si>
    <t>GTTGGCGACTGTGATGCCCT</t>
  </si>
  <si>
    <t>TAGTGTTGGCGACTGTGATGCCCT</t>
  </si>
  <si>
    <t>AAACAGGGCATCACAGTCGCCAAC</t>
  </si>
  <si>
    <t>GAAGTGCTCAGCCGCAGCCA</t>
  </si>
  <si>
    <t>TAGTGAAGTGCTCAGCCGCAGCCA</t>
  </si>
  <si>
    <t>AAACTGGCTGCGGCTGAGCACTTC</t>
  </si>
  <si>
    <t>AACGACGCCTTGAAAACGAA</t>
  </si>
  <si>
    <t>TAGTAACGACGCCTTGAAAACGAA</t>
  </si>
  <si>
    <t>AAACTTCGTTTTCAAGGCGTCGTT</t>
  </si>
  <si>
    <t>PLES_26421</t>
  </si>
  <si>
    <t>GGGCCGTTTTCGCTGGAACA</t>
  </si>
  <si>
    <t>TAGTGGGCCGTTTTCGCTGGAACA</t>
  </si>
  <si>
    <t>AAACTGTTCCAGCGAAAACGGCCC</t>
  </si>
  <si>
    <t>GACGGCGCGGCAGCGACCGG</t>
  </si>
  <si>
    <t>TAGTGACGGCGCGGCAGCGACCGG</t>
  </si>
  <si>
    <t>AAACCCGGTCGCTGCCGCGCCGTC</t>
  </si>
  <si>
    <t>GGGAGGTCGGTGGCGGGTGC</t>
  </si>
  <si>
    <t>TAGTGGGAGGTCGGTGGCGGGTGC</t>
  </si>
  <si>
    <t>AAACGCACCCGCCACCGACCTCCC</t>
  </si>
  <si>
    <t>CCGGCCGCATCAACCCTTTC</t>
  </si>
  <si>
    <t>TAGTCCGGCCGCATCAACCCTTTC</t>
  </si>
  <si>
    <t>AAACGAAAGGGTTGATGCGGCCGG</t>
  </si>
  <si>
    <t>PLES_26431</t>
  </si>
  <si>
    <t>GAATTCGATCGCAGTGGGCA</t>
  </si>
  <si>
    <t>TAGTGAATTCGATCGCAGTGGGCA</t>
  </si>
  <si>
    <t>AAACTGCCCACTGCGATCGAATTC</t>
  </si>
  <si>
    <t>CGTGACTCGCGGCAGCCGGT</t>
  </si>
  <si>
    <t>TAGTCGTGACTCGCGGCAGCCGGT</t>
  </si>
  <si>
    <t>AAACACCGGCTGCCGCGAGTCACG</t>
  </si>
  <si>
    <t>ATCCCGGATTTCGACGGTAT</t>
  </si>
  <si>
    <t>TAGTATCCCGGATTTCGACGGTAT</t>
  </si>
  <si>
    <t>AAACATACCGTCGAAATCCGGGAT</t>
  </si>
  <si>
    <t>TGCAACTCAGCCGCGAACGC</t>
  </si>
  <si>
    <t>TAGTTGCAACTCAGCCGCGAACGC</t>
  </si>
  <si>
    <t>AAACGCGTTCGCGGCTGAGTTGCA</t>
  </si>
  <si>
    <t>PLES_26441</t>
  </si>
  <si>
    <t>CGAAGGCAGCTCGTGGCTCA</t>
  </si>
  <si>
    <t>TAGTCGAAGGCAGCTCGTGGCTCA</t>
  </si>
  <si>
    <t>AAACTGAGCCACGAGCTGCCTTCG</t>
  </si>
  <si>
    <t>GCAGTTCACCGGCATCGATC</t>
  </si>
  <si>
    <t>TAGTGCAGTTCACCGGCATCGATC</t>
  </si>
  <si>
    <t>AAACGATCGATGCCGGTGAACTGC</t>
  </si>
  <si>
    <t>AGACGACGCGGCTCACATGC</t>
  </si>
  <si>
    <t>TAGTAGACGACGCGGCTCACATGC</t>
  </si>
  <si>
    <t>AAACGCATGTGAGCCGCGTCGTCT</t>
  </si>
  <si>
    <t>TGCTGCGGCCATAGTACAGC</t>
  </si>
  <si>
    <t>TAGTTGCTGCGGCCATAGTACAGC</t>
  </si>
  <si>
    <t>AAACGCTGTACTATGGCCGCAGCA</t>
  </si>
  <si>
    <t>PLES_26451</t>
  </si>
  <si>
    <t>GGTGCGGGTCGTCGTGTTCA</t>
  </si>
  <si>
    <t>TAGTGGTGCGGGTCGTCGTGTTCA</t>
  </si>
  <si>
    <t>AAACTGAACACGACGACCCGCACC</t>
  </si>
  <si>
    <t>GCCGAGGCGTTCTGCGGTGC</t>
  </si>
  <si>
    <t>TAGTGCCGAGGCGTTCTGCGGTGC</t>
  </si>
  <si>
    <t>AAACGCACCGCAGAACGCCTCGGC</t>
  </si>
  <si>
    <t>GCCATCCGCGGCCAAAGGCG</t>
  </si>
  <si>
    <t>TAGTGCCATCCGCGGCCAAAGGCG</t>
  </si>
  <si>
    <t>AAACCGCCTTTGGCCGCGGATGGC</t>
  </si>
  <si>
    <t>CCGCCGTTCGCGTCGCGCAT</t>
  </si>
  <si>
    <t>TAGTCCGCCGTTCGCGTCGCGCAT</t>
  </si>
  <si>
    <t>AAACATGCGCGACGCGAACGGCGG</t>
  </si>
  <si>
    <t>PLES_26461</t>
  </si>
  <si>
    <t>GTCGGTCGTGAAGAGCGTCA</t>
  </si>
  <si>
    <t>TAGTGTCGGTCGTGAAGAGCGTCA</t>
  </si>
  <si>
    <t>AAACTGACGCTCTTCACGACCGAC</t>
  </si>
  <si>
    <t>CGATCCAGGACACGAGGGTG</t>
  </si>
  <si>
    <t>TAGTCGATCCAGGACACGAGGGTG</t>
  </si>
  <si>
    <t>AAACCACCCTCGTGTCCTGGATCG</t>
  </si>
  <si>
    <t>CACCCCGCTGGACACCAGCA</t>
  </si>
  <si>
    <t>TAGTCACCCCGCTGGACACCAGCA</t>
  </si>
  <si>
    <t>AAACTGCTGGTGTCCAGCGGGGTG</t>
  </si>
  <si>
    <t>TGCACGACGATGGCGACGAA</t>
  </si>
  <si>
    <t>TAGTTGCACGACGATGGCGACGAA</t>
  </si>
  <si>
    <t>AAACTTCGTCGCCATCGTCGTGCA</t>
  </si>
  <si>
    <t>PLES_26471</t>
  </si>
  <si>
    <t>GGCCGCCAGGCCATGCGCGC</t>
  </si>
  <si>
    <t>TAGTGGCCGCCAGGCCATGCGCGC</t>
  </si>
  <si>
    <t>AAACGCGCGCATGGCCTGGCGGCC</t>
  </si>
  <si>
    <t>CGGCTGAACAACCAGCGCAG</t>
  </si>
  <si>
    <t>TAGTCGGCTGAACAACCAGCGCAG</t>
  </si>
  <si>
    <t>AAACCTGCGCTGGTTGTTCAGCCG</t>
  </si>
  <si>
    <t>GCAGCGTCTTCGCCGCGCGC</t>
  </si>
  <si>
    <t>TAGTGCAGCGTCTTCGCCGCGCGC</t>
  </si>
  <si>
    <t>AAACGCGCGCGGCGAAGACGCTGC</t>
  </si>
  <si>
    <t>GACGTTCGCCCCCACTGCGG</t>
  </si>
  <si>
    <t>TAGTGACGTTCGCCCCCACTGCGG</t>
  </si>
  <si>
    <t>AAACCCGCAGTGGGGGCGAACGTC</t>
  </si>
  <si>
    <t>PLES_26481</t>
  </si>
  <si>
    <t>GAATGCAGGACGGAACTTCA</t>
  </si>
  <si>
    <t>TAGTGAATGCAGGACGGAACTTCA</t>
  </si>
  <si>
    <t>AAACTGAAGTTCCGTCCTGCATTC</t>
  </si>
  <si>
    <t>CGACGTACCCGGCGGGAGAA</t>
  </si>
  <si>
    <t>TAGTCGACGTACCCGGCGGGAGAA</t>
  </si>
  <si>
    <t>AAACTTCTCCCGCCGGGTACGTCG</t>
  </si>
  <si>
    <t>CTGGTATCCCAGTTGACCCC</t>
  </si>
  <si>
    <t>TAGTCTGGTATCCCAGTTGACCCC</t>
  </si>
  <si>
    <t>AAACGGGGTCAACTGGGATACCAG</t>
  </si>
  <si>
    <t>ATCGCCGATGACGCTGCCGC</t>
  </si>
  <si>
    <t>TAGTATCGCCGATGACGCTGCCGC</t>
  </si>
  <si>
    <t>AAACGCGGCAGCGTCATCGGCGAT</t>
  </si>
  <si>
    <t>PLES_26491</t>
  </si>
  <si>
    <t>GCGCATCAGGTCGAATGGTC</t>
  </si>
  <si>
    <t>TAGTGCGCATCAGGTCGAATGGTC</t>
  </si>
  <si>
    <t>AAACGACCATTCGACCTGATGCGC</t>
  </si>
  <si>
    <t>AAGCCACGCCAGCGCGCAGG</t>
  </si>
  <si>
    <t>TAGTAAGCCACGCCAGCGCGCAGG</t>
  </si>
  <si>
    <t>AAACCCTGCGCGCTGGCGTGGCTT</t>
  </si>
  <si>
    <t>ATTGAGGGCGTAGCTGCCCG</t>
  </si>
  <si>
    <t>TAGTATTGAGGGCGTAGCTGCCCG</t>
  </si>
  <si>
    <t>AAACCGGGCAGCTACGCCCTCAAT</t>
  </si>
  <si>
    <t>CGATGCCACCGAGCCGATGA</t>
  </si>
  <si>
    <t>TAGTCGATGCCACCGAGCCGATGA</t>
  </si>
  <si>
    <t>AAACTCATCGGCTCGGTGGCATCG</t>
  </si>
  <si>
    <t>PLES_26501</t>
  </si>
  <si>
    <t>CTGAAAACGGCCAGGGCTGC</t>
  </si>
  <si>
    <t>TAGTCTGAAAACGGCCAGGGCTGC</t>
  </si>
  <si>
    <t>AAACGCAGCCCTGGCCGTTTTCAG</t>
  </si>
  <si>
    <t>ACGTCGGCGGCGAAGGTGGC</t>
  </si>
  <si>
    <t>TAGTACGTCGGCGGCGAAGGTGGC</t>
  </si>
  <si>
    <t>AAACGCCACCTTCGCCGCCGACGT</t>
  </si>
  <si>
    <t>CTTGACCGGGTGGCGGCTGT</t>
  </si>
  <si>
    <t>TAGTCTTGACCGGGTGGCGGCTGT</t>
  </si>
  <si>
    <t>AAACACAGCCGCCACCCGGTCAAG</t>
  </si>
  <si>
    <t>AAGCTCCGCTTCAATCCTGT</t>
  </si>
  <si>
    <t>TAGTAAGCTCCGCTTCAATCCTGT</t>
  </si>
  <si>
    <t>AAACACAGGATTGAAGCGGAGCTT</t>
  </si>
  <si>
    <t>PLES_26511</t>
  </si>
  <si>
    <t>GTCGTTGGCGACGAGAGACA</t>
  </si>
  <si>
    <t>TAGTGTCGTTGGCGACGAGAGACA</t>
  </si>
  <si>
    <t>AAACTGTCTCTCGTCGCCAACGAC</t>
  </si>
  <si>
    <t>GGCAAAACGTGGCTCCACGC</t>
  </si>
  <si>
    <t>TAGTGGCAAAACGTGGCTCCACGC</t>
  </si>
  <si>
    <t>AAACGCGTGGAGCCACGTTTTGCC</t>
  </si>
  <si>
    <t>GTCATCGGATTGGGACATGG</t>
  </si>
  <si>
    <t>TAGTGTCATCGGATTGGGACATGG</t>
  </si>
  <si>
    <t>AAACCCATGTCCCAATCCGATGAC</t>
  </si>
  <si>
    <t>CCAGCAGCGCGATGGCTTGC</t>
  </si>
  <si>
    <t>TAGTCCAGCAGCGCGATGGCTTGC</t>
  </si>
  <si>
    <t>AAACGCAAGCCATCGCGCTGCTGG</t>
  </si>
  <si>
    <t>PLES_26521</t>
  </si>
  <si>
    <t>GGAAGGACGTTTCTGTTCCA</t>
  </si>
  <si>
    <t>TAGTGGAAGGACGTTTCTGTTCCA</t>
  </si>
  <si>
    <t>AAACTGGAACAGAAACGTCCTTCC</t>
  </si>
  <si>
    <t>CGCCTGGACCTGCATCGGAA</t>
  </si>
  <si>
    <t>TAGTCGCCTGGACCTGCATCGGAA</t>
  </si>
  <si>
    <t>AAACTTCCGATGCAGGTCCAGGCG</t>
  </si>
  <si>
    <t>AGCGAGGCCGCCAGCGGCGA</t>
  </si>
  <si>
    <t>TAGTAGCGAGGCCGCCAGCGGCGA</t>
  </si>
  <si>
    <t>AAACTCGCCGCTGGCGGCCTCGCT</t>
  </si>
  <si>
    <t>AGCGCAGCAGCCAATACCCA</t>
  </si>
  <si>
    <t>TAGTAGCGCAGCAGCCAATACCCA</t>
  </si>
  <si>
    <t>AAACTGGGTATTGGCTGCTGCGCT</t>
  </si>
  <si>
    <t>PLES_26531</t>
  </si>
  <si>
    <t>CGCCGGCCAGCTTCGGCCAT</t>
  </si>
  <si>
    <t>TAGTCGCCGGCCAGCTTCGGCCAT</t>
  </si>
  <si>
    <t>AAACATGGCCGAAGCTGGCCGGCG</t>
  </si>
  <si>
    <t>CTCATCGCTAGCCGGGCTAC</t>
  </si>
  <si>
    <t>TAGTCTCATCGCTAGCCGGGCTAC</t>
  </si>
  <si>
    <t>AAACGTAGCCCGGCTAGCGATGAG</t>
  </si>
  <si>
    <t>ACGTGGCGCTGCCAGCTGTC</t>
  </si>
  <si>
    <t>TAGTACGTGGCGCTGCCAGCTGTC</t>
  </si>
  <si>
    <t>AAACGACAGCTGGCAGCGCCACGT</t>
  </si>
  <si>
    <t>CGGGTTCGGGGATGCCGGCC</t>
  </si>
  <si>
    <t>TAGTCGGGTTCGGGGATGCCGGCC</t>
  </si>
  <si>
    <t>AAACGGCCGGCATCCCCGAACCCG</t>
  </si>
  <si>
    <t>PLES_26541</t>
  </si>
  <si>
    <t>GAGCAGGCCGTTACTGCGCA</t>
  </si>
  <si>
    <t>TAGTGAGCAGGCCGTTACTGCGCA</t>
  </si>
  <si>
    <t>AAACTGCGCAGTAACGGCCTGCTC</t>
  </si>
  <si>
    <t>ACAGCACCAGGATGGCGACA</t>
  </si>
  <si>
    <t>TAGTACAGCACCAGGATGGCGACA</t>
  </si>
  <si>
    <t>AAACTGTCGCCATCCTGGTGCTGT</t>
  </si>
  <si>
    <t>TGCCTCCACCCGAGAACAGC</t>
  </si>
  <si>
    <t>TAGTTGCCTCCACCCGAGAACAGC</t>
  </si>
  <si>
    <t>AAACGCTGTTCTCGGGTGGAGGCA</t>
  </si>
  <si>
    <t>GCGCCGTTGTCCGCCGCGGG</t>
  </si>
  <si>
    <t>TAGTGCGCCGTTGTCCGCCGCGGG</t>
  </si>
  <si>
    <t>AAACCCCGCGGCGGACAACGGCGC</t>
  </si>
  <si>
    <t>PLES_26551</t>
  </si>
  <si>
    <t>GGGTGATCTCGTTCTTGAAG</t>
  </si>
  <si>
    <t>TAGTGGGTGATCTCGTTCTTGAAG</t>
  </si>
  <si>
    <t>AAACCTTCAAGAACGAGATCACCC</t>
  </si>
  <si>
    <t>CTTGATGTGCGCCTGCAGGT</t>
  </si>
  <si>
    <t>TAGTCTTGATGTGCGCCTGCAGGT</t>
  </si>
  <si>
    <t>AAACACCTGCAGGCGCACATCAAG</t>
  </si>
  <si>
    <t>CCAGCCGCCGCCCATGACCA</t>
  </si>
  <si>
    <t>TAGTCCAGCCGCCGCCCATGACCA</t>
  </si>
  <si>
    <t>AAACTGGTCATGGGCGGCGGCTGG</t>
  </si>
  <si>
    <t>CGGGCGGGACGTGGATGGTC</t>
  </si>
  <si>
    <t>TAGTCGGGCGGGACGTGGATGGTC</t>
  </si>
  <si>
    <t>AAACGACCATCCACGTCCCGCCCG</t>
  </si>
  <si>
    <t>PLES_26561</t>
  </si>
  <si>
    <t>TCCACAGTTCGTCGGCGGTG</t>
  </si>
  <si>
    <t>TAGTTCCACAGTTCGTCGGCGGTG</t>
  </si>
  <si>
    <t>AAACCACCGCCGACGAACTGTGGA</t>
  </si>
  <si>
    <t>GTGCGGAACACCCAGGACAG</t>
  </si>
  <si>
    <t>TAGTGTGCGGAACACCCAGGACAG</t>
  </si>
  <si>
    <t>AAACCTGTCCTGGGTGTTCCGCAC</t>
  </si>
  <si>
    <t>GACGACGAACGTCGGCGCGA</t>
  </si>
  <si>
    <t>TAGTGACGACGAACGTCGGCGCGA</t>
  </si>
  <si>
    <t>AAACTCGCGCCGACGTTCGTCGTC</t>
  </si>
  <si>
    <t>GCCGCCGATGAAGACGCCCA</t>
  </si>
  <si>
    <t>TAGTGCCGCCGATGAAGACGCCCA</t>
  </si>
  <si>
    <t>AAACTGGGCGTCTTCATCGGCGGC</t>
  </si>
  <si>
    <t>PLES_26571</t>
  </si>
  <si>
    <t>AGTGAGGATGCGGTTGTGCA</t>
  </si>
  <si>
    <t>TAGTAGTGAGGATGCGGTTGTGCA</t>
  </si>
  <si>
    <t>AAACTGCACAACCGCATCCTCACT</t>
  </si>
  <si>
    <t>GGCGGCGCGCTGGGCGAGAC</t>
  </si>
  <si>
    <t>TAGTGGCGGCGCGCTGGGCGAGAC</t>
  </si>
  <si>
    <t>AAACGTCTCGCCCAGCGCGCCGCC</t>
  </si>
  <si>
    <t>CGCGGCGGCGCCCAGGGCCA</t>
  </si>
  <si>
    <t>TAGTCGCGGCGGCGCCCAGGGCCA</t>
  </si>
  <si>
    <t>AAACTGGCCCTGGGCGCCGCCGCG</t>
  </si>
  <si>
    <t>CCTTGCGCGAACGACAGCGC</t>
  </si>
  <si>
    <t>TAGTCCTTGCGCGAACGACAGCGC</t>
  </si>
  <si>
    <t>AAACGCGCTGTCGTTCGCGCAAGG</t>
  </si>
  <si>
    <t>PLES_26581</t>
  </si>
  <si>
    <t>GGCTTGAAATGCCGAGACCT</t>
  </si>
  <si>
    <t>TAGTGGCTTGAAATGCCGAGACCT</t>
  </si>
  <si>
    <t>AAACAGGTCTCGGCATTTCAAGCC</t>
  </si>
  <si>
    <t>AGGACGGTCGCCATTGCGGA</t>
  </si>
  <si>
    <t>TAGTAGGACGGTCGCCATTGCGGA</t>
  </si>
  <si>
    <t>AAACTCCGCAATGGCGACCGTCCT</t>
  </si>
  <si>
    <t>CCGCGAACACGACGCCGACC</t>
  </si>
  <si>
    <t>TAGTCCGCGAACACGACGCCGACC</t>
  </si>
  <si>
    <t>AAACGGTCGGCGTCGTGTTCGCGG</t>
  </si>
  <si>
    <t>CCCAGACGCCCCACACGAGC</t>
  </si>
  <si>
    <t>TAGTCCCAGACGCCCCACACGAGC</t>
  </si>
  <si>
    <t>AAACGCTCGTGTGGGGCGTCTGGG</t>
  </si>
  <si>
    <t>PLES_26591</t>
  </si>
  <si>
    <t>AGTGGGCACGCCGCGATGCG</t>
  </si>
  <si>
    <t>TAGTAGTGGGCACGCCGCGATGCG</t>
  </si>
  <si>
    <t>AAACCGCATCGCGGCGTGCCCACT</t>
  </si>
  <si>
    <t>CTGGGACTGACCCAGCAGGA</t>
  </si>
  <si>
    <t>TAGTCTGGGACTGACCCAGCAGGA</t>
  </si>
  <si>
    <t>AAACTCCTGCTGGGTCAGTCCCAG</t>
  </si>
  <si>
    <t>CTGTGCCGGAGACTCGGCCA</t>
  </si>
  <si>
    <t>TAGTCTGTGCCGGAGACTCGGCCA</t>
  </si>
  <si>
    <t>AAACTGGCCGAGTCTCCGGCACAG</t>
  </si>
  <si>
    <t>GCAGTGCGGCGACCAGCTCC</t>
  </si>
  <si>
    <t>TAGTGCAGTGCGGCGACCAGCTCC</t>
  </si>
  <si>
    <t>AAACGGAGCTGGTCGCCGCACTGC</t>
  </si>
  <si>
    <t>PLES_26601</t>
  </si>
  <si>
    <t>TGGGCAGTGGCGGTGGTCAT</t>
  </si>
  <si>
    <t>TAGTTGGGCAGTGGCGGTGGTCAT</t>
  </si>
  <si>
    <t>AAACATGACCACCGCCACTGCCCA</t>
  </si>
  <si>
    <t>CGGGAAGGGTCATCTTGGAT</t>
  </si>
  <si>
    <t>TAGTCGGGAAGGGTCATCTTGGAT</t>
  </si>
  <si>
    <t>AAACATCCAAGATGACCCTTCCCG</t>
  </si>
  <si>
    <t>TGCCTTAACCTCTCCCGCGG</t>
  </si>
  <si>
    <t>TAGTTGCCTTAACCTCTCCCGCGG</t>
  </si>
  <si>
    <t>AAACCCGCGGGAGAGGTTAAGGCA</t>
  </si>
  <si>
    <t>CAAGGCACGTTGACCCTGGA</t>
  </si>
  <si>
    <t>TAGTCAAGGCACGTTGACCCTGGA</t>
  </si>
  <si>
    <t>AAACTCCAGGGTCAACGTGCCTTG</t>
  </si>
  <si>
    <t>PLES_26611</t>
  </si>
  <si>
    <t>GTCGTAGACGGCGGTGAATG</t>
  </si>
  <si>
    <t>TAGTGTCGTAGACGGCGGTGAATG</t>
  </si>
  <si>
    <t>AAACCATTCACCGCCGTCTACGAC</t>
  </si>
  <si>
    <t>AGGAAATCCCGCAGTGGCGC</t>
  </si>
  <si>
    <t>TAGTAGGAAATCCCGCAGTGGCGC</t>
  </si>
  <si>
    <t>AAACGCGCCACTGCGGGATTTCCT</t>
  </si>
  <si>
    <t>CAGACAGGCCGAGCCACATC</t>
  </si>
  <si>
    <t>TAGTCAGACAGGCCGAGCCACATC</t>
  </si>
  <si>
    <t>AAACGATGTGGCTCGGCCTGTCTG</t>
  </si>
  <si>
    <t>GGCTCCACCGCGCCCGGAAG</t>
  </si>
  <si>
    <t>TAGTGGCTCCACCGCGCCCGGAAG</t>
  </si>
  <si>
    <t>AAACCTTCCGGGCGCGGTGGAGCC</t>
  </si>
  <si>
    <t>PLES_26621</t>
  </si>
  <si>
    <t>GGCGTCTGATGAAGGATTCT</t>
  </si>
  <si>
    <t>TAGTGGCGTCTGATGAAGGATTCT</t>
  </si>
  <si>
    <t>AAACAGAATCCTTCATCAGACGCC</t>
  </si>
  <si>
    <t>ATGGATGCCTTTCGGCAAAG</t>
  </si>
  <si>
    <t>TAGTATGGATGCCTTTCGGCAAAG</t>
  </si>
  <si>
    <t>AAACCTTTGCCGAAAGGCATCCAT</t>
  </si>
  <si>
    <t>AAGTCACCCAGCGACTTATC</t>
  </si>
  <si>
    <t>TAGTAAGTCACCCAGCGACTTATC</t>
  </si>
  <si>
    <t>AAACGATAAGTCGCTGGGTGACTT</t>
  </si>
  <si>
    <t>TGACAGCAACTGTTTTTTGA</t>
  </si>
  <si>
    <t>TAGTTGACAGCAACTGTTTTTTGA</t>
  </si>
  <si>
    <t>AAACTCAAAAAACAGTTGCTGTCA</t>
  </si>
  <si>
    <t>PLES_26631</t>
  </si>
  <si>
    <t>CGTGTACGAGTAGGTGGCGA</t>
  </si>
  <si>
    <t>TAGTCGTGTACGAGTAGGTGGCGA</t>
  </si>
  <si>
    <t>AAACTCGCCACCTACTCGTACACG</t>
  </si>
  <si>
    <t>GAGGATGTTGTCGGTCACAT</t>
  </si>
  <si>
    <t>TAGTGAGGATGTTGTCGGTCACAT</t>
  </si>
  <si>
    <t>AAACATGTGACCGACAACATCCTC</t>
  </si>
  <si>
    <t>CAGGGTCCAGCCCACTGAGC</t>
  </si>
  <si>
    <t>TAGTCAGGGTCCAGCCCACTGAGC</t>
  </si>
  <si>
    <t>AAACGCTCAGTGGGCTGGACCCTG</t>
  </si>
  <si>
    <t>GAGCCACGTCTTGATGGCTC</t>
  </si>
  <si>
    <t>TAGTGAGCCACGTCTTGATGGCTC</t>
  </si>
  <si>
    <t>AAACGAGCCATCAAGACGTGGCTC</t>
  </si>
  <si>
    <t>PLES_26641</t>
  </si>
  <si>
    <t>CACTTCGTTCTGGCGTTGCG</t>
  </si>
  <si>
    <t>TAGTCACTTCGTTCTGGCGTTGCG</t>
  </si>
  <si>
    <t>AAACCGCAACGCCAGAACGAAGTG</t>
  </si>
  <si>
    <t>CAATGCCGAACTTGGTCTGC</t>
  </si>
  <si>
    <t>TAGTCAATGCCGAACTTGGTCTGC</t>
  </si>
  <si>
    <t>AAACGCAGACCAAGTTCGGCATTG</t>
  </si>
  <si>
    <t>ATCGAGCATAGGAACCGGTC</t>
  </si>
  <si>
    <t>TAGTATCGAGCATAGGAACCGGTC</t>
  </si>
  <si>
    <t>AAACGACCGGTTCCTATGCTCGAT</t>
  </si>
  <si>
    <t>AAGATGTCGATATCCTTGAG</t>
  </si>
  <si>
    <t>TAGTAAGATGTCGATATCCTTGAG</t>
  </si>
  <si>
    <t>AAACCTCAAGGATATCGACATCTT</t>
  </si>
  <si>
    <t>PLES_26651</t>
  </si>
  <si>
    <t>GAGCTGGGAAAGCGACCACT</t>
  </si>
  <si>
    <t>TAGTGAGCTGGGAAAGCGACCACT</t>
  </si>
  <si>
    <t>AAACAGTGGTCGCTTTCCCAGCTC</t>
  </si>
  <si>
    <t>TGTCCTCATGCAGGGACGAC</t>
  </si>
  <si>
    <t>TAGTTGTCCTCATGCAGGGACGAC</t>
  </si>
  <si>
    <t>AAACGTCGTCCCTGCATGAGGACA</t>
  </si>
  <si>
    <t>GTACTACGGACAAGCGCTGC</t>
  </si>
  <si>
    <t>TAGTGTACTACGGACAAGCGCTGC</t>
  </si>
  <si>
    <t>AAACGCAGCGCTTGTCCGTAGTAC</t>
  </si>
  <si>
    <t>CTTCGTACCCGGGTGACCGA</t>
  </si>
  <si>
    <t>TAGTCTTCGTACCCGGGTGACCGA</t>
  </si>
  <si>
    <t>AAACTCGGTCACCCGGGTACGAAG</t>
  </si>
  <si>
    <t>PLES_26661</t>
  </si>
  <si>
    <t>GCTGCAGGTGATCGAGCACC</t>
  </si>
  <si>
    <t>TAGTGCTGCAGGTGATCGAGCACC</t>
  </si>
  <si>
    <t>AAACGGTGCTCGATCACCTGCAGC</t>
  </si>
  <si>
    <t>GCAGCACCGACCTCGGCCAG</t>
  </si>
  <si>
    <t>TAGTGCAGCACCGACCTCGGCCAG</t>
  </si>
  <si>
    <t>AAACCTGGCCGAGGTCGGTGCTGC</t>
  </si>
  <si>
    <t>CCAAGCGCGTGGAGCGCCCC</t>
  </si>
  <si>
    <t>TAGTCCAAGCGCGTGGAGCGCCCC</t>
  </si>
  <si>
    <t>AAACGGGGCGCTCCACGCGCTTGG</t>
  </si>
  <si>
    <t>GCCAGATGCGCGATGGCCAG</t>
  </si>
  <si>
    <t>TAGTGCCAGATGCGCGATGGCCAG</t>
  </si>
  <si>
    <t>AAACCTGGCCATCGCGCATCTGGC</t>
  </si>
  <si>
    <t>PLES_26671</t>
  </si>
  <si>
    <t>GACCGGCTGTTTGCCCGACA</t>
  </si>
  <si>
    <t>TAGTGACCGGCTGTTTGCCCGACA</t>
  </si>
  <si>
    <t>AAACTGTCGGGCAAACAGCCGGTC</t>
  </si>
  <si>
    <t>CGGTGTATAGCTCCACCGCT</t>
  </si>
  <si>
    <t>TAGTCGGTGTATAGCTCCACCGCT</t>
  </si>
  <si>
    <t>AAACAGCGGTGGAGCTATACACCG</t>
  </si>
  <si>
    <t>GGCGCCTGCACACGCCGCGA</t>
  </si>
  <si>
    <t>TAGTGGCGCCTGCACACGCCGCGA</t>
  </si>
  <si>
    <t>AAACTCGCGGCGTGTGCAGGCGCC</t>
  </si>
  <si>
    <t>GGCCACCAGGCACAGAAACG</t>
  </si>
  <si>
    <t>TAGTGGCCACCAGGCACAGAAACG</t>
  </si>
  <si>
    <t>AAACCGTTTCTGTGCCTGGTGGCC</t>
  </si>
  <si>
    <t>PLES_26681</t>
  </si>
  <si>
    <t>CGGCACGCGAGGCCAGCGGC</t>
  </si>
  <si>
    <t>TAGTCGGCACGCGAGGCCAGCGGC</t>
  </si>
  <si>
    <t>AAACGCCGCTGGCCTCGCGTGCCG</t>
  </si>
  <si>
    <t>GACAACGATCAGTGGCTCGC</t>
  </si>
  <si>
    <t>TAGTGACAACGATCAGTGGCTCGC</t>
  </si>
  <si>
    <t>AAACGCGAGCCACTGATCGTTGTC</t>
  </si>
  <si>
    <t>GCAATGCCGACGTGCCGCCA</t>
  </si>
  <si>
    <t>TAGTGCAATGCCGACGTGCCGCCA</t>
  </si>
  <si>
    <t>AAACTGGCGGCACGTCGGCATTGC</t>
  </si>
  <si>
    <t>AGATTCAGGGCTTCGTAGTA</t>
  </si>
  <si>
    <t>TAGTAGATTCAGGGCTTCGTAGTA</t>
  </si>
  <si>
    <t>AAACTACTACGAAGCCCTGAATCT</t>
  </si>
  <si>
    <t>PLES_26691</t>
  </si>
  <si>
    <t>CACCAGTGCGCGCAGGGGCA</t>
  </si>
  <si>
    <t>TAGTCACCAGTGCGCGCAGGGGCA</t>
  </si>
  <si>
    <t>AAACTGCCCCTGCGCGCACTGGTG</t>
  </si>
  <si>
    <t>GGCGGCAACGGCATACAGGC</t>
  </si>
  <si>
    <t>TAGTGGCGGCAACGGCATACAGGC</t>
  </si>
  <si>
    <t>AAACGCCTGTATGCCGTTGCCGCC</t>
  </si>
  <si>
    <t>TGGCGGAACCTCCTGGGCCA</t>
  </si>
  <si>
    <t>TAGTTGGCGGAACCTCCTGGGCCA</t>
  </si>
  <si>
    <t>AAACTGGCCCAGGAGGTTCCGCCA</t>
  </si>
  <si>
    <t>GCGGCAAGCTGGTAAGCCGG</t>
  </si>
  <si>
    <t>TAGTGCGGCAAGCTGGTAAGCCGG</t>
  </si>
  <si>
    <t>AAACCCGGCTTACCAGCTTGCCGC</t>
  </si>
  <si>
    <t>PLES_26701</t>
  </si>
  <si>
    <t>AGGAGGATCGACGGCTTCAT</t>
  </si>
  <si>
    <t>TAGTAGGAGGATCGACGGCTTCAT</t>
  </si>
  <si>
    <t>AAACATGAAGCCGTCGATCCTCCT</t>
  </si>
  <si>
    <t>ACGCCACCAGGACCGCGAAA</t>
  </si>
  <si>
    <t>TAGTACGCCACCAGGACCGCGAAA</t>
  </si>
  <si>
    <t>AAACTTTCGCGGTCCTGGTGGCGT</t>
  </si>
  <si>
    <t>TGCGGGCTGCTGCGCCCAGG</t>
  </si>
  <si>
    <t>TAGTTGCGGGCTGCTGCGCCCAGG</t>
  </si>
  <si>
    <t>AAACCCTGGGCGCAGCAGCCCGCA</t>
  </si>
  <si>
    <t>GCTCTGTGCGTTGCGCGCCG</t>
  </si>
  <si>
    <t>TAGTGCTCTGTGCGTTGCGCGCCG</t>
  </si>
  <si>
    <t>AAACCGGCGCGCAACGCACAGAGC</t>
  </si>
  <si>
    <t>PLES_26711</t>
  </si>
  <si>
    <t>CGATCGCTGGGCAGGTTGCG</t>
  </si>
  <si>
    <t>TAGTCGATCGCTGGGCAGGTTGCG</t>
  </si>
  <si>
    <t>AAACCGCAACCTGCCCAGCGATCG</t>
  </si>
  <si>
    <t>GCTCTGCACCACCACGGCGG</t>
  </si>
  <si>
    <t>TAGTGCTCTGCACCACCACGGCGG</t>
  </si>
  <si>
    <t>AAACCCGCCGTGGTGGTGCAGAGC</t>
  </si>
  <si>
    <t>AGATCAACCAGAGCCACATC</t>
  </si>
  <si>
    <t>TAGTAGATCAACCAGAGCCACATC</t>
  </si>
  <si>
    <t>AAACGATGTGGCTCTGGTTGATCT</t>
  </si>
  <si>
    <t>CCAGGGCCGCCAAGACGCTG</t>
  </si>
  <si>
    <t>TAGTCCAGGGCCGCCAAGACGCTG</t>
  </si>
  <si>
    <t>AAACCAGCGTCTTGGCGGCCCTGG</t>
  </si>
  <si>
    <t>PLES_26721</t>
  </si>
  <si>
    <t>GGAAGCCTCGGGTTCAGGCG</t>
  </si>
  <si>
    <t>TAGTGGAAGCCTCGGGTTCAGGCG</t>
  </si>
  <si>
    <t>AAACCGCCTGAACCCGAGGCTTCC</t>
  </si>
  <si>
    <t>GCGCACGACCGGGATGTACT</t>
  </si>
  <si>
    <t>TAGTGCGCACGACCGGGATGTACT</t>
  </si>
  <si>
    <t>AAACAGTACATCCCGGTCGTGCGC</t>
  </si>
  <si>
    <t>CAGTTCGACCAGTGTGTAGC</t>
  </si>
  <si>
    <t>TAGTCAGTTCGACCAGTGTGTAGC</t>
  </si>
  <si>
    <t>AAACGCTACACACTGGTCGAACTG</t>
  </si>
  <si>
    <t>AGGTCGCGCTGCGCCGCCAT</t>
  </si>
  <si>
    <t>TAGTAGGTCGCGCTGCGCCGCCAT</t>
  </si>
  <si>
    <t>AAACATGGCGGCGCAGCGCGACCT</t>
  </si>
  <si>
    <t>PLES_26731</t>
  </si>
  <si>
    <t>GGTTTCGAGATCGAGGGACA</t>
  </si>
  <si>
    <t>TAGTGGTTTCGAGATCGAGGGACA</t>
  </si>
  <si>
    <t>AAACTGTCCCTCGATCTCGAAACC</t>
  </si>
  <si>
    <t>GGGCGCGGATTCAGCGGCAG</t>
  </si>
  <si>
    <t>TAGTGGGCGCGGATTCAGCGGCAG</t>
  </si>
  <si>
    <t>AAACCTGCCGCTGAATCCGCGCCC</t>
  </si>
  <si>
    <t>TCGAGCAGTTCGCCCTGTAC</t>
  </si>
  <si>
    <t>TAGTTCGAGCAGTTCGCCCTGTAC</t>
  </si>
  <si>
    <t>AAACGTACAGGGCGAACTGCTCGA</t>
  </si>
  <si>
    <t>CTGAAGGCTCAGGGTCAGAG</t>
  </si>
  <si>
    <t>TAGTCTGAAGGCTCAGGGTCAGAG</t>
  </si>
  <si>
    <t>AAACCTCTGACCCTGAGCCTTCAG</t>
  </si>
  <si>
    <t>PLES_26741</t>
  </si>
  <si>
    <t>TCGATGCGATGCGATGCCAT</t>
  </si>
  <si>
    <t>TAGTTCGATGCGATGCGATGCCAT</t>
  </si>
  <si>
    <t>AAACATGGCATCGCATCGCATCGA</t>
  </si>
  <si>
    <t>GAACGCCAGCCGCTGGCAGT</t>
  </si>
  <si>
    <t>TAGTGAACGCCAGCCGCTGGCAGT</t>
  </si>
  <si>
    <t>AAACACTGCCAGCGGCTGGCGTTC</t>
  </si>
  <si>
    <t>TGAAGATGAGCGCCCCGATG</t>
  </si>
  <si>
    <t>TAGTTGAAGATGAGCGCCCCGATG</t>
  </si>
  <si>
    <t>AAACCATCGGGGCGCTCATCTTCA</t>
  </si>
  <si>
    <t>GGCGACCCGCGCGGACCAGG</t>
  </si>
  <si>
    <t>TAGTGGCGACCCGCGCGGACCAGG</t>
  </si>
  <si>
    <t>AAACCCTGGTCCGCGCGGGTCGCC</t>
  </si>
  <si>
    <t>PLES_26751</t>
  </si>
  <si>
    <t>CTTGAACGGATTGGGGATCA</t>
  </si>
  <si>
    <t>TAGTCTTGAACGGATTGGGGATCA</t>
  </si>
  <si>
    <t>AAACTGATCCCCAATCCGTTCAAG</t>
  </si>
  <si>
    <t>AACGGTTGCTTGTGCGGCGC</t>
  </si>
  <si>
    <t>TAGTAACGGTTGCTTGTGCGGCGC</t>
  </si>
  <si>
    <t>AAACGCGCCGCACAAGCAACCGTT</t>
  </si>
  <si>
    <t>TCGCTCAACTTCAACGTACT</t>
  </si>
  <si>
    <t>TAGTTCGCTCAACTTCAACGTACT</t>
  </si>
  <si>
    <t>AAACAGTACGTTGAAGTTGAGCGA</t>
  </si>
  <si>
    <t>GGGGTCGATCAGGCCTCGCC</t>
  </si>
  <si>
    <t>TAGTGGGGTCGATCAGGCCTCGCC</t>
  </si>
  <si>
    <t>AAACGGCGAGGCCTGATCGACCCC</t>
  </si>
  <si>
    <t>PLES_26761</t>
  </si>
  <si>
    <t>CCGCGGGAACATGAGGGCCA</t>
  </si>
  <si>
    <t>TAGTCCGCGGGAACATGAGGGCCA</t>
  </si>
  <si>
    <t>AAACTGGCCCTCATGTTCCCGCGG</t>
  </si>
  <si>
    <t>TCCGTTCTTGACGAAATTGC</t>
  </si>
  <si>
    <t>TAGTTCCGTTCTTGACGAAATTGC</t>
  </si>
  <si>
    <t>AAACGCAATTTCGTCAAGAACGGA</t>
  </si>
  <si>
    <t>CGAGCGTGGGTTCGTCGGTC</t>
  </si>
  <si>
    <t>TAGTCGAGCGTGGGTTCGTCGGTC</t>
  </si>
  <si>
    <t>AAACGACCGACGAACCCACGCTCG</t>
  </si>
  <si>
    <t>ATGCACATCGGCCCGTCGCT</t>
  </si>
  <si>
    <t>TAGTATGCACATCGGCCCGTCGCT</t>
  </si>
  <si>
    <t>AAACAGCGACGGGCCGATGTGCAT</t>
  </si>
  <si>
    <t>PLES_26771</t>
  </si>
  <si>
    <t>GGAAGAAGTGTTTGCGGGCA</t>
  </si>
  <si>
    <t>TAGTGGAAGAAGTGTTTGCGGGCA</t>
  </si>
  <si>
    <t>AAACTGCCCGCAAACACTTCTTCC</t>
  </si>
  <si>
    <t>TTCGTCGATGCGGTACAGCG</t>
  </si>
  <si>
    <t>TAGTTTCGTCGATGCGGTACAGCG</t>
  </si>
  <si>
    <t>AAACCGCTGTACCGCATCGACGAA</t>
  </si>
  <si>
    <t>AGGCGTCGGCCATCACGTCC</t>
  </si>
  <si>
    <t>TAGTAGGCGTCGGCCATCACGTCC</t>
  </si>
  <si>
    <t>AAACGGACGTGATGGCCGACGCCT</t>
  </si>
  <si>
    <t>GCCCTGGTCATCGCCGACGC</t>
  </si>
  <si>
    <t>TAGTGCCCTGGTCATCGCCGACGC</t>
  </si>
  <si>
    <t>AAACGCGTCGGCGATGACCAGGGC</t>
  </si>
  <si>
    <t>PLES_26781</t>
  </si>
  <si>
    <t>GCGGAAGCGTTGCCAGGATC</t>
  </si>
  <si>
    <t>TAGTGCGGAAGCGTTGCCAGGATC</t>
  </si>
  <si>
    <t>AAACGATCCTGGCAACGCTTCCGC</t>
  </si>
  <si>
    <t>TCAACGAGTGCCAGCAACGA</t>
  </si>
  <si>
    <t>TAGTTCAACGAGTGCCAGCAACGA</t>
  </si>
  <si>
    <t>AAACTCGTTGCTGGCACTCGTTGA</t>
  </si>
  <si>
    <t>CGCCAGCATTTCCTCGTCGG</t>
  </si>
  <si>
    <t>TAGTCGCCAGCATTTCCTCGTCGG</t>
  </si>
  <si>
    <t>AAACCCGACGAGGAAATGCTGGCG</t>
  </si>
  <si>
    <t>GCCGTGCCTGGTCCTCGGTG</t>
  </si>
  <si>
    <t>TAGTGCCGTGCCTGGTCCTCGGTG</t>
  </si>
  <si>
    <t>AAACCACCGAGGACCAGGCACGGC</t>
  </si>
  <si>
    <t>PLES_26791</t>
  </si>
  <si>
    <t>CGATCAGTTCGGACCGCGAT</t>
  </si>
  <si>
    <t>TAGTCGATCAGTTCGGACCGCGAT</t>
  </si>
  <si>
    <t>AAACATCGCGGTCCGAACTGATCG</t>
  </si>
  <si>
    <t>CTGGCGCGCTCGGTCTCTTG</t>
  </si>
  <si>
    <t>TAGTCTGGCGCGCTCGGTCTCTTG</t>
  </si>
  <si>
    <t>AAACCAAGAGACCGAGCGCGCCAG</t>
  </si>
  <si>
    <t>CCACAGCACGTTGCCGCGCA</t>
  </si>
  <si>
    <t>TAGTCCACAGCACGTTGCCGCGCA</t>
  </si>
  <si>
    <t>AAACTGCGCGGCAACGTGCTGTGG</t>
  </si>
  <si>
    <t>CTTGGCGGTCACTTCGGCGA</t>
  </si>
  <si>
    <t>TAGTCTTGGCGGTCACTTCGGCGA</t>
  </si>
  <si>
    <t>AAACTCGCCGAAGTGACCGCCAAG</t>
  </si>
  <si>
    <t>PLES_26801</t>
  </si>
  <si>
    <t>CGGGGTATCGCAAGCGATGG</t>
  </si>
  <si>
    <t>TAGTCGGGGTATCGCAAGCGATGG</t>
  </si>
  <si>
    <t>AAACCCATCGCTTGCGATACCCCG</t>
  </si>
  <si>
    <t>GGTTCATCCAGCGTTGAACG</t>
  </si>
  <si>
    <t>TAGTGGTTCATCCAGCGTTGAACG</t>
  </si>
  <si>
    <t>AAACCGTTCAACGCTGGATGAACC</t>
  </si>
  <si>
    <t>TTGCAAAGGTCCCGCCACGC</t>
  </si>
  <si>
    <t>TAGTTTGCAAAGGTCCCGCCACGC</t>
  </si>
  <si>
    <t>AAACGCGTGGCGGGACCTTTGCAA</t>
  </si>
  <si>
    <t>ACCGCGCTGGGCGTGTGCGG</t>
  </si>
  <si>
    <t>TAGTACCGCGCTGGGCGTGTGCGG</t>
  </si>
  <si>
    <t>AAACCCGCACACGCCCAGCGCGGT</t>
  </si>
  <si>
    <t>PLES_26811</t>
  </si>
  <si>
    <t>AGATTTCTCGGAAGCCGATG</t>
  </si>
  <si>
    <t>TAGTAGATTTCTCGGAAGCCGATG</t>
  </si>
  <si>
    <t>AAACCATCGGCTTCCGAGAAATCT</t>
  </si>
  <si>
    <t>AGCTGGCCGGGGACGACGAT</t>
  </si>
  <si>
    <t>TAGTAGCTGGCCGGGGACGACGAT</t>
  </si>
  <si>
    <t>AAACATCGTCGTCCCCGGCCAGCT</t>
  </si>
  <si>
    <t>CGGGCCGTTCTTGCCGCGGA</t>
  </si>
  <si>
    <t>TAGTCGGGCCGTTCTTGCCGCGGA</t>
  </si>
  <si>
    <t>AAACTCCGCGGCAAGAACGGCCCG</t>
  </si>
  <si>
    <t>GCGAGGCGGCCAACCGTGAA</t>
  </si>
  <si>
    <t>TAGTGCGAGGCGGCCAACCGTGAA</t>
  </si>
  <si>
    <t>AAACTTCACGGTTGGCCGCCTCGC</t>
  </si>
  <si>
    <t>PLES_26821</t>
  </si>
  <si>
    <t>AAAGCGGGATACCAGAGACA</t>
  </si>
  <si>
    <t>TAGTAAAGCGGGATACCAGAGACA</t>
  </si>
  <si>
    <t>AAACTGTCTCTGGTATCCCGCTTT</t>
  </si>
  <si>
    <t>GAGCGCAGGATCGGGGATTG</t>
  </si>
  <si>
    <t>TAGTGAGCGCAGGATCGGGGATTG</t>
  </si>
  <si>
    <t>AAACCAATCCCCGATCCTGCGCTC</t>
  </si>
  <si>
    <t>GAATGCGGTCGTCCGAGAGT</t>
  </si>
  <si>
    <t>TAGTGAATGCGGTCGTCCGAGAGT</t>
  </si>
  <si>
    <t>AAACACTCTCGGACGACCGCATTC</t>
  </si>
  <si>
    <t>GGCGAAGATCGACGGAACGA</t>
  </si>
  <si>
    <t>TAGTGGCGAAGATCGACGGAACGA</t>
  </si>
  <si>
    <t>AAACTCGTTCCGTCGATCTTCGCC</t>
  </si>
  <si>
    <t>PLES_26831</t>
  </si>
  <si>
    <t>GACCCCGCGGTGGGTTGATA</t>
  </si>
  <si>
    <t>TAGTGACCCCGCGGTGGGTTGATA</t>
  </si>
  <si>
    <t>AAACTATCAACCCACCGCGGGGTC</t>
  </si>
  <si>
    <t>CCGGCCCACGCATGCGGGGA</t>
  </si>
  <si>
    <t>TAGTCCGGCCCACGCATGCGGGGA</t>
  </si>
  <si>
    <t>AAACTCCCCGCATGCGTGGGCCGG</t>
  </si>
  <si>
    <t>GAATCTCCATTGGGATGAAG</t>
  </si>
  <si>
    <t>TAGTGAATCTCCATTGGGATGAAG</t>
  </si>
  <si>
    <t>AAACCTTCATCCCAATGGAGATTC</t>
  </si>
  <si>
    <t>CTCGTTGGACGTGGTGTTCA</t>
  </si>
  <si>
    <t>TAGTCTCGTTGGACGTGGTGTTCA</t>
  </si>
  <si>
    <t>AAACTGAACACCACGTCCAACGAG</t>
  </si>
  <si>
    <t>PLES_26841</t>
  </si>
  <si>
    <t>CGCGACCGGGCGGCCGACAA</t>
  </si>
  <si>
    <t>TAGTCGCGACCGGGCGGCCGACAA</t>
  </si>
  <si>
    <t>AAACTTGTCGGCCGCCCGGTCGCG</t>
  </si>
  <si>
    <t>CCGCGTGACTTCCAGCGTCC</t>
  </si>
  <si>
    <t>TAGTCCGCGTGACTTCCAGCGTCC</t>
  </si>
  <si>
    <t>AAACGGACGCTGGAAGTCACGCGG</t>
  </si>
  <si>
    <t>GTAGAGCTTGCTGCAGGCGC</t>
  </si>
  <si>
    <t>TAGTGTAGAGCTTGCTGCAGGCGC</t>
  </si>
  <si>
    <t>AAACGCGCCTGCAGCAAGCTCTAC</t>
  </si>
  <si>
    <t>CAGCGCCCTTGCCGCCTGCC</t>
  </si>
  <si>
    <t>TAGTCAGCGCCCTTGCCGCCTGCC</t>
  </si>
  <si>
    <t>AAACGGCAGGCGGCAAGGGCGCTG</t>
  </si>
  <si>
    <t>PLES_26851</t>
  </si>
  <si>
    <t>GACGCTCCCCACGCTCGGCG</t>
  </si>
  <si>
    <t>TAGTGACGCTCCCCACGCTCGGCG</t>
  </si>
  <si>
    <t>AAACCGCCGAGCGTGGGGAGCGTC</t>
  </si>
  <si>
    <t>GCAGTGCCTGGCGCCCATCC</t>
  </si>
  <si>
    <t>TAGTGCAGTGCCTGGCGCCCATCC</t>
  </si>
  <si>
    <t>AAACGGATGGGCGCCAGGCACTGC</t>
  </si>
  <si>
    <t>CGGGTTGCATCCGACGGCGT</t>
  </si>
  <si>
    <t>TAGTCGGGTTGCATCCGACGGCGT</t>
  </si>
  <si>
    <t>AAACACGCCGTCGGATGCAACCCG</t>
  </si>
  <si>
    <t>TCATCGAACGGGTCGGTGTC</t>
  </si>
  <si>
    <t>TAGTTCATCGAACGGGTCGGTGTC</t>
  </si>
  <si>
    <t>AAACGACACCGACCCGTTCGATGA</t>
  </si>
  <si>
    <t>PLES_26871</t>
  </si>
  <si>
    <t>merA</t>
  </si>
  <si>
    <t>GGTCATGCCTTCGATGTGGA</t>
  </si>
  <si>
    <t>TAGTGGTCATGCCTTCGATGTGGA</t>
  </si>
  <si>
    <t>AAACTCCACATCGAAGGCATGACC</t>
  </si>
  <si>
    <t>GTGCTCGGCGCACGACGTGC</t>
  </si>
  <si>
    <t>TAGTGTGCTCGGCGCACGACGTGC</t>
  </si>
  <si>
    <t>AAACGCACGTCGTGCGCCGAGCAC</t>
  </si>
  <si>
    <t>GCACGTTCGTCAAAGCCTGC</t>
  </si>
  <si>
    <t>TAGTGCACGTTCGTCAAAGCCTGC</t>
  </si>
  <si>
    <t>AAACGCAGGCTTTGACGAACGTGC</t>
  </si>
  <si>
    <t>ACCGAGGCCGCGCGCACGCC</t>
  </si>
  <si>
    <t>TAGTACCGAGGCCGCGCGCACGCC</t>
  </si>
  <si>
    <t>AAACGGCGTGCGCGCGGCCTCGGT</t>
  </si>
  <si>
    <t>PLES_26881</t>
  </si>
  <si>
    <t>merP</t>
  </si>
  <si>
    <t>GAGGGTGGTGAGTTTCTTCA</t>
  </si>
  <si>
    <t>TAGTGAGGGTGGTGAGTTTCTTCA</t>
  </si>
  <si>
    <t>AAACTGAAGAAACTCACCACCCTC</t>
  </si>
  <si>
    <t>GGCGGCCAGGGCGATGAGGG</t>
  </si>
  <si>
    <t>TAGTGGCGGCCAGGGCGATGAGGG</t>
  </si>
  <si>
    <t>AAACCCCTCATCGCCCTGGCCGCC</t>
  </si>
  <si>
    <t>CCAGGCGGGCGCGCTTAGAG</t>
  </si>
  <si>
    <t>TAGTCCAGGCGGGCGCGCTTAGAG</t>
  </si>
  <si>
    <t>AAACCTCTAAGCGCGCCCGCCTGG</t>
  </si>
  <si>
    <t>CGACAGGGTGACGGTCTTGG</t>
  </si>
  <si>
    <t>TAGTCGACAGGGTGACGGTCTTGG</t>
  </si>
  <si>
    <t>AAACCCAAGACCGTCACCCTGTCG</t>
  </si>
  <si>
    <t>PLES_26891</t>
  </si>
  <si>
    <t>merT</t>
  </si>
  <si>
    <t>AGTGCGCCGCAGCCGTTCTT</t>
  </si>
  <si>
    <t>TAGTAGTGCGCCGCAGCCGTTCTT</t>
  </si>
  <si>
    <t>AAACAAGAACGGCTGCGGCGCACT</t>
  </si>
  <si>
    <t>GCAGCAGGCCGAGGCGAGGA</t>
  </si>
  <si>
    <t>TAGTGCAGCAGGCCGAGGCGAGGA</t>
  </si>
  <si>
    <t>AAACTCCTCGCCTCGGCCTGCTGC</t>
  </si>
  <si>
    <t>CGACCAGGACAAGGGGGCCG</t>
  </si>
  <si>
    <t>TAGTCGACCAGGACAAGGGGGCCG</t>
  </si>
  <si>
    <t>AAACCGGCCCCCTTGTCCTGGTCG</t>
  </si>
  <si>
    <t>CGGCCGATACGGCTCCAGCA</t>
  </si>
  <si>
    <t>TAGTCGGCCGATACGGCTCCAGCA</t>
  </si>
  <si>
    <t>AAACTGCTGGAGCCGTATCGGCCG</t>
  </si>
  <si>
    <t>PLES_26901</t>
  </si>
  <si>
    <t>merR</t>
  </si>
  <si>
    <t>ATTCTCTTGAGCGTTCTCCA</t>
  </si>
  <si>
    <t>TAGTATTCTCTTGAGCGTTCTCCA</t>
  </si>
  <si>
    <t>AAACTGGAGAACGCTCAAGAGAAT</t>
  </si>
  <si>
    <t>TGCCTTGGCGAAGGCCCCGA</t>
  </si>
  <si>
    <t>TAGTTGCCTTGGCGAAGGCCCCGA</t>
  </si>
  <si>
    <t>AAACTCGGGGCCTTCGCCAAGGCA</t>
  </si>
  <si>
    <t>GATCGTCTCCACGTTGACCC</t>
  </si>
  <si>
    <t>TAGTGATCGTCTCCACGTTGACCC</t>
  </si>
  <si>
    <t>AAACGGGTCAACGTGGAGACGATC</t>
  </si>
  <si>
    <t>AGCCCTTGAGCTGATAGAAG</t>
  </si>
  <si>
    <t>TAGTAGCCCTTGAGCTGATAGAAG</t>
  </si>
  <si>
    <t>AAACCTTCTATCAGCTCAAGGGCT</t>
  </si>
  <si>
    <t>PLES_26911</t>
  </si>
  <si>
    <t>TTGATGAGGGAACGATCCAT</t>
  </si>
  <si>
    <t>TAGTTTGATGAGGGAACGATCCAT</t>
  </si>
  <si>
    <t>AAACATGGATCGTTCCCTCATCAA</t>
  </si>
  <si>
    <t>TGCGACCAGCGAAGGCATCA</t>
  </si>
  <si>
    <t>TAGTTGCGACCAGCGAAGGCATCA</t>
  </si>
  <si>
    <t>AAACTGATGCCTTCGCTGGTCGCA</t>
  </si>
  <si>
    <t>ACCGCACGTTGCGGGGCACA</t>
  </si>
  <si>
    <t>TAGTACCGCACGTTGCGGGGCACA</t>
  </si>
  <si>
    <t>AAACTGTGCCCCGCAACGTGCGGT</t>
  </si>
  <si>
    <t>GCGGCTGATCATCGAACACG</t>
  </si>
  <si>
    <t>TAGTGCGGCTGATCATCGAACACG</t>
  </si>
  <si>
    <t>AAACCGTGTTCGATGATCAGCCGC</t>
  </si>
  <si>
    <t>PLES_26921</t>
  </si>
  <si>
    <t>GTGATGAGGTCGGGGAACAT</t>
  </si>
  <si>
    <t>TAGTGTGATGAGGTCGGGGAACAT</t>
  </si>
  <si>
    <t>AAACATGTTCCCCGACCTCATCAC</t>
  </si>
  <si>
    <t>TGGTGCTCGAAGTCGGATGC</t>
  </si>
  <si>
    <t>TAGTTGGTGCTCGAAGTCGGATGC</t>
  </si>
  <si>
    <t>AAACGCATCCGACTTCGAGCACCA</t>
  </si>
  <si>
    <t>CGTTGACGCAGGCTCCGAGT</t>
  </si>
  <si>
    <t>TAGTCGTTGACGCAGGCTCCGAGT</t>
  </si>
  <si>
    <t>AAACACTCGGAGCCTGCGTCAACG</t>
  </si>
  <si>
    <t>GATGGCATCTTCCTGGCTCA</t>
  </si>
  <si>
    <t>TAGTGATGGCATCTTCCTGGCTCA</t>
  </si>
  <si>
    <t>AAACTGAGCCAGGAAGATGCCATC</t>
  </si>
  <si>
    <t>PLES_26931</t>
  </si>
  <si>
    <t>GGATTGGGATTCTGGGACAT</t>
  </si>
  <si>
    <t>TAGTGGATTGGGATTCTGGGACAT</t>
  </si>
  <si>
    <t>AAACATGTCCCAGAATCCCAATCC</t>
  </si>
  <si>
    <t>TTCCAGTAGCCGCGTAGAAA</t>
  </si>
  <si>
    <t>TAGTTTCCAGTAGCCGCGTAGAAA</t>
  </si>
  <si>
    <t>AAACTTTCTACGCGGCTACTGGAA</t>
  </si>
  <si>
    <t>CGTAGCTGATGGACAGCGTG</t>
  </si>
  <si>
    <t>TAGTCGTAGCTGATGGACAGCGTG</t>
  </si>
  <si>
    <t>AAACCACGCTGTCCATCAGCTACG</t>
  </si>
  <si>
    <t>GGATGTTTCGCCAAACATGC</t>
  </si>
  <si>
    <t>TAGTGGATGTTTCGCCAAACATGC</t>
  </si>
  <si>
    <t>AAACGCATGTTTGGCGAAACATCC</t>
  </si>
  <si>
    <t>PLES_26941</t>
  </si>
  <si>
    <t>ORF C92</t>
  </si>
  <si>
    <t>GTCGAGCACGAGAACGCCGG</t>
  </si>
  <si>
    <t>TAGTGTCGAGCACGAGAACGCCGG</t>
  </si>
  <si>
    <t>AAACCCGGCGTTCTCGTGCTCGAC</t>
  </si>
  <si>
    <t>CCTGGATGACGGGCGTCACA</t>
  </si>
  <si>
    <t>TAGTCCTGGATGACGGGCGTCACA</t>
  </si>
  <si>
    <t>AAACTGTGACGCCCGTCATCCAGG</t>
  </si>
  <si>
    <t>GTGGCTCTCGTCCAGCGCGA</t>
  </si>
  <si>
    <t>TAGTGTGGCTCTCGTCCAGCGCGA</t>
  </si>
  <si>
    <t>AAACTCGCGCTGGACGAGAGCCAC</t>
  </si>
  <si>
    <t>TGTAGGCCTGCCCGTTGCCG</t>
  </si>
  <si>
    <t>TAGTTGTAGGCCTGCCCGTTGCCG</t>
  </si>
  <si>
    <t>AAACCGGCAACGGGCAGGCCTACA</t>
  </si>
  <si>
    <t>PLES_26951</t>
  </si>
  <si>
    <t>CGACTTCCTGGGGCAAAAGC</t>
  </si>
  <si>
    <t>TAGTCGACTTCCTGGGGCAAAAGC</t>
  </si>
  <si>
    <t>AAACGCTTTTGCCCCAGGAAGTCG</t>
  </si>
  <si>
    <t>GAAGAAGGCTTGGGGCGCGG</t>
  </si>
  <si>
    <t>TAGTGAAGAAGGCTTGGGGCGCGG</t>
  </si>
  <si>
    <t>AAACCCGCGCCCCAAGCCTTCTTC</t>
  </si>
  <si>
    <t>TGCCGTCGCCAAACCATTGC</t>
  </si>
  <si>
    <t>TAGTTGCCGTCGCCAAACCATTGC</t>
  </si>
  <si>
    <t>AAACGCAATGGTTTGGCGACGGCA</t>
  </si>
  <si>
    <t>ACTTGCTCTTTGCCTGGTTC</t>
  </si>
  <si>
    <t>TAGTACTTGCTCTTTGCCTGGTTC</t>
  </si>
  <si>
    <t>AAACGAACCAGGCAAAGAGCAAGT</t>
  </si>
  <si>
    <t>PLES_26961</t>
  </si>
  <si>
    <t>GGAAACTCTGGCTGCTGGCA</t>
  </si>
  <si>
    <t>TAGTGGAAACTCTGGCTGCTGGCA</t>
  </si>
  <si>
    <t>AAACTGCCAGCAGCCAGAGTTTCC</t>
  </si>
  <si>
    <t>GGAAAGAATCCGCGGCAGCC</t>
  </si>
  <si>
    <t>TAGTGGAAAGAATCCGCGGCAGCC</t>
  </si>
  <si>
    <t>AAACGGCTGCCGCGGATTCTTTCC</t>
  </si>
  <si>
    <t>CGATGCGATGGCGGACTGGC</t>
  </si>
  <si>
    <t>TAGTCGATGCGATGGCGGACTGGC</t>
  </si>
  <si>
    <t>AAACGCCAGTCCGCCATCGCATCG</t>
  </si>
  <si>
    <t>GAAAAAAGCATCGGCGTCAC</t>
  </si>
  <si>
    <t>TAGTGAAAAAAGCATCGGCGTCAC</t>
  </si>
  <si>
    <t>AAACGTGACGCCGATGCTTTTTTC</t>
  </si>
  <si>
    <t>PLES_26971</t>
  </si>
  <si>
    <t>ACTTGCCAGGCGAGGCGAAC</t>
  </si>
  <si>
    <t>TAGTACTTGCCAGGCGAGGCGAAC</t>
  </si>
  <si>
    <t>AAACGTTCGCCTCGCCTGGCAAGT</t>
  </si>
  <si>
    <t>GCCAGCGAAGCGGGCGGACA</t>
  </si>
  <si>
    <t>TAGTGCCAGCGAAGCGGGCGGACA</t>
  </si>
  <si>
    <t>AAACTGTCCGCCCGCTTCGCTGGC</t>
  </si>
  <si>
    <t>TGCGCTTGTTTGGGGCAAAA</t>
  </si>
  <si>
    <t>TAGTTGCGCTTGTTTGGGGCAAAA</t>
  </si>
  <si>
    <t>AAACTTTTGCCCCAAACAAGCGCA</t>
  </si>
  <si>
    <t>GCGAACTTTGGTGGTAACGC</t>
  </si>
  <si>
    <t>TAGTGCGAACTTTGGTGGTAACGC</t>
  </si>
  <si>
    <t>AAACGCGTTACCACCAAAGTTCGC</t>
  </si>
  <si>
    <t>PLES_26981</t>
  </si>
  <si>
    <t>CACTGCGTCTTGCGAAGAGA</t>
  </si>
  <si>
    <t>TAGTCACTGCGTCTTGCGAAGAGA</t>
  </si>
  <si>
    <t>AAACTCTCTTCGCAAGACGCAGTG</t>
  </si>
  <si>
    <t>GCTCTTAGCTGCCTGATCGC</t>
  </si>
  <si>
    <t>TAGTGCTCTTAGCTGCCTGATCGC</t>
  </si>
  <si>
    <t>AAACGCGATCAGGCAGCTAAGAGC</t>
  </si>
  <si>
    <t>ACCTCGTGCGACCAACCCAA</t>
  </si>
  <si>
    <t>TAGTACCTCGTGCGACCAACCCAA</t>
  </si>
  <si>
    <t>AAACTTGGGTTGGTCGCACGAGGT</t>
  </si>
  <si>
    <t>CGGGATTGAGAGCGTGAACT</t>
  </si>
  <si>
    <t>TAGTCGGGATTGAGAGCGTGAACT</t>
  </si>
  <si>
    <t>AAACAGTTCACGCTCTCAATCCCG</t>
  </si>
  <si>
    <t>PLES_26991</t>
  </si>
  <si>
    <t>TTCATTGACAAGGTTTTCCC</t>
  </si>
  <si>
    <t>TAGTTTCATTGACAAGGTTTTCCC</t>
  </si>
  <si>
    <t>AAACGGGAAAACCTTGTCAATGAA</t>
  </si>
  <si>
    <t>GAGCAGGCGCATGGGCTGGA</t>
  </si>
  <si>
    <t>TAGTGAGCAGGCGCATGGGCTGGA</t>
  </si>
  <si>
    <t>AAACTCCAGCCCATGCGCCTGCTC</t>
  </si>
  <si>
    <t>CGTCTGTTGGCCATTGCCGC</t>
  </si>
  <si>
    <t>TAGTCGTCTGTTGGCCATTGCCGC</t>
  </si>
  <si>
    <t>AAACGCGGCAATGGCCAACAGACG</t>
  </si>
  <si>
    <t>TTCAGTGCTGGCCTGCTCAC</t>
  </si>
  <si>
    <t>TAGTTTCAGTGCTGGCCTGCTCAC</t>
  </si>
  <si>
    <t>AAACGTGAGCAGGCCAGCACTGAA</t>
  </si>
  <si>
    <t>PLES_27001</t>
  </si>
  <si>
    <t>TTCTGACTCGTAAAAGCGCA</t>
  </si>
  <si>
    <t>TAGTTTCTGACTCGTAAAAGCGCA</t>
  </si>
  <si>
    <t>AAACTGCGCTTTTACGAGTCAGAA</t>
  </si>
  <si>
    <t>CCCTCGCTACGTGCAGGCTC</t>
  </si>
  <si>
    <t>TAGTCCCTCGCTACGTGCAGGCTC</t>
  </si>
  <si>
    <t>AAACGAGCCTGCACGTAGCGAGGG</t>
  </si>
  <si>
    <t>TGAACAGCAAGCGCTGCAAA</t>
  </si>
  <si>
    <t>TAGTTGAACAGCAAGCGCTGCAAA</t>
  </si>
  <si>
    <t>AAACTTTGCAGCGCTTGCTGTTCA</t>
  </si>
  <si>
    <t>TGTCCTTCGCCCGGCAGCGG</t>
  </si>
  <si>
    <t>TAGTTGTCCTTCGCCCGGCAGCGG</t>
  </si>
  <si>
    <t>AAACCCGCTGCCGGGCGAAGGACA</t>
  </si>
  <si>
    <t>PLES_27002</t>
  </si>
  <si>
    <t>CGTCGTTTTCGTGATTTCTG</t>
  </si>
  <si>
    <t>TAGTCGTCGTTTTCGTGATTTCTG</t>
  </si>
  <si>
    <t>AAACCAGAAATCACGAAAACGACG</t>
  </si>
  <si>
    <t>TCGCATCGCTCGCATCTAGG</t>
  </si>
  <si>
    <t>TAGTTCGCATCGCTCGCATCTAGG</t>
  </si>
  <si>
    <t>AAACCCTAGATGCGAGCGATGCGA</t>
  </si>
  <si>
    <t>ACACAGTCAGAAGAATCTTT</t>
  </si>
  <si>
    <t>TAGTACACAGTCAGAAGAATCTTT</t>
  </si>
  <si>
    <t>AAACAAAGATTCTTCTGACTGTGT</t>
  </si>
  <si>
    <t>GATGCCAAGGGCAATGCCGG</t>
  </si>
  <si>
    <t>TAGTGATGCCAAGGGCAATGCCGG</t>
  </si>
  <si>
    <t>AAACCCGGCATTGCCCTTGGCATC</t>
  </si>
  <si>
    <t>PLES_27011</t>
  </si>
  <si>
    <t>CCAATGTCTTTGCCCTGGGA</t>
  </si>
  <si>
    <t>TAGTCCAATGTCTTTGCCCTGGGA</t>
  </si>
  <si>
    <t>AAACTCCCAGGGCAAAGACATTGG</t>
  </si>
  <si>
    <t>GCTGCGTGGCGCCGAGAATC</t>
  </si>
  <si>
    <t>TAGTGCTGCGTGGCGCCGAGAATC</t>
  </si>
  <si>
    <t>AAACGATTCTCGGCGCCACGCAGC</t>
  </si>
  <si>
    <t>CCGTGACGCCGGAACCGTTG</t>
  </si>
  <si>
    <t>TAGTCCGTGACGCCGGAACCGTTG</t>
  </si>
  <si>
    <t>AAACCAACGGTTCCGGCGTCACGG</t>
  </si>
  <si>
    <t>CACGAGATGGCCGATGCACC</t>
  </si>
  <si>
    <t>TAGTCACGAGATGGCCGATGCACC</t>
  </si>
  <si>
    <t>AAACGGTGCATCGGCCATCTCGTG</t>
  </si>
  <si>
    <t>PLES_27021</t>
  </si>
  <si>
    <t>GGGAATTCGCGGTACTCGGG</t>
  </si>
  <si>
    <t>TAGTGGGAATTCGCGGTACTCGGG</t>
  </si>
  <si>
    <t>AAACCCCGAGTACCGCGAATTCCC</t>
  </si>
  <si>
    <t>GAGGATCGTCGTTGCCATTG</t>
  </si>
  <si>
    <t>TAGTGAGGATCGTCGTTGCCATTG</t>
  </si>
  <si>
    <t>AAACCAATGGCAACGACGATCCTC</t>
  </si>
  <si>
    <t>ACACGTTCAGCCGGAGCAAC</t>
  </si>
  <si>
    <t>TAGTACACGTTCAGCCGGAGCAAC</t>
  </si>
  <si>
    <t>AAACGTTGCTCCGGCTGAACGTGT</t>
  </si>
  <si>
    <t>CGCCGCCCTTGGTGGGGACG</t>
  </si>
  <si>
    <t>TAGTCGCCGCCCTTGGTGGGGACG</t>
  </si>
  <si>
    <t>AAACCGTCCCCACCAAGGGCGGCG</t>
  </si>
  <si>
    <t>PLES_27031</t>
  </si>
  <si>
    <t>AGTAGCGCGGTTCGCGGTTC</t>
  </si>
  <si>
    <t>TAGTAGTAGCGCGGTTCGCGGTTC</t>
  </si>
  <si>
    <t>AAACGAACCGCGAACCGCGCTACT</t>
  </si>
  <si>
    <t>AGGCTGGCTGTTCCAGACGA</t>
  </si>
  <si>
    <t>TAGTAGGCTGGCTGTTCCAGACGA</t>
  </si>
  <si>
    <t>AAACTCGTCTGGAACAGCCAGCCT</t>
  </si>
  <si>
    <t>CTTTAAAAGGCCTTTTAGAG</t>
  </si>
  <si>
    <t>TAGTCTTTAAAAGGCCTTTTAGAG</t>
  </si>
  <si>
    <t>AAACCTCTAAAAGGCCTTTTAAAG</t>
  </si>
  <si>
    <t>AAGTCCCCTTTACCTTTAAA</t>
  </si>
  <si>
    <t>TAGTAAGTCCCCTTTACCTTTAAA</t>
  </si>
  <si>
    <t>AAACTTTAAAGGTAAAGGGGACTT</t>
  </si>
  <si>
    <t>PLES_27041</t>
  </si>
  <si>
    <t>TGGTTCGTTGCTGGTTGCCA</t>
  </si>
  <si>
    <t>TAGTTGGTTCGTTGCTGGTTGCCA</t>
  </si>
  <si>
    <t>AAACTGGCAACCAGCAACGAACCA</t>
  </si>
  <si>
    <t>GAGCCGAGGTTGAGTTGCAA</t>
  </si>
  <si>
    <t>TAGTGAGCCGAGGTTGAGTTGCAA</t>
  </si>
  <si>
    <t>AAACTTGCAACTCAACCTCGGCTC</t>
  </si>
  <si>
    <t>TCAGCGACATCGCGCTGCGC</t>
  </si>
  <si>
    <t>TAGTTCAGCGACATCGCGCTGCGC</t>
  </si>
  <si>
    <t>AAACGCGCAGCGCGATGTCGCTGA</t>
  </si>
  <si>
    <t>CCAGATGCGCGAGGCGTGGT</t>
  </si>
  <si>
    <t>TAGTCCAGATGCGCGAGGCGTGGT</t>
  </si>
  <si>
    <t>AAACACCACGCCTCGCGCATCTGG</t>
  </si>
  <si>
    <t>PLES_27051</t>
  </si>
  <si>
    <t>GGCGGTGTCGTCCACGGCCA</t>
  </si>
  <si>
    <t>TAGTGGCGGTGTCGTCCACGGCCA</t>
  </si>
  <si>
    <t>AAACTGGCCGTGGACGACACCGCC</t>
  </si>
  <si>
    <t>GCCAGGGCGCTGGGCTCGTG</t>
  </si>
  <si>
    <t>TAGTGCCAGGGCGCTGGGCTCGTG</t>
  </si>
  <si>
    <t>AAACCACGAGCCCAGCGCCCTGGC</t>
  </si>
  <si>
    <t>ACAGGTCGGCGAGTGCGATG</t>
  </si>
  <si>
    <t>TAGTACAGGTCGGCGAGTGCGATG</t>
  </si>
  <si>
    <t>AAACCATCGCACTCGCCGACCTGT</t>
  </si>
  <si>
    <t>CAGAGCTGGACTTGGGCGCG</t>
  </si>
  <si>
    <t>TAGTCAGAGCTGGACTTGGGCGCG</t>
  </si>
  <si>
    <t>AAACCGCGCCCAAGTCCAGCTCTG</t>
  </si>
  <si>
    <t>PLES_27061</t>
  </si>
  <si>
    <t>CTGGTTGAGCGGATGCGATG</t>
  </si>
  <si>
    <t>TAGTCTGGTTGAGCGGATGCGATG</t>
  </si>
  <si>
    <t>AAACCATCGCATCCGCTCAACCAG</t>
  </si>
  <si>
    <t>ATACAGCGCCTGGGCAATCA</t>
  </si>
  <si>
    <t>TAGTATACAGCGCCTGGGCAATCA</t>
  </si>
  <si>
    <t>AAACTGATTGCCCAGGCGCTGTAT</t>
  </si>
  <si>
    <t>GGCGCAGTTGGCCGTTGCGA</t>
  </si>
  <si>
    <t>TAGTGGCGCAGTTGGCCGTTGCGA</t>
  </si>
  <si>
    <t>AAACTCGCAACGGCCAACTGCGCC</t>
  </si>
  <si>
    <t>CGAAGCCCATGGCCTTGCAG</t>
  </si>
  <si>
    <t>TAGTCGAAGCCCATGGCCTTGCAG</t>
  </si>
  <si>
    <t>AAACCTGCAAGGCCATGGGCTTCG</t>
  </si>
  <si>
    <t>PLES_27071</t>
  </si>
  <si>
    <t>CTGCGAGGTCATGTCAGCCA</t>
  </si>
  <si>
    <t>TAGTCTGCGAGGTCATGTCAGCCA</t>
  </si>
  <si>
    <t>AAACTGGCTGACATGACCTCGCAG</t>
  </si>
  <si>
    <t>TGGGCCGCTGCGCTCGAAGC</t>
  </si>
  <si>
    <t>TAGTTGGGCCGCTGCGCTCGAAGC</t>
  </si>
  <si>
    <t>AAACGCTTCGAGCGCAGCGGCCCA</t>
  </si>
  <si>
    <t>TCGCTCAAGGCCGTAGCCGC</t>
  </si>
  <si>
    <t>TAGTTCGCTCAAGGCCGTAGCCGC</t>
  </si>
  <si>
    <t>AAACGCGGCTACGGCCTTGAGCGA</t>
  </si>
  <si>
    <t>CCATGGGCGTGTCCGCGATC</t>
  </si>
  <si>
    <t>TAGTCCATGGGCGTGTCCGCGATC</t>
  </si>
  <si>
    <t>AAACGATCGCGGACACGCCCATGG</t>
  </si>
  <si>
    <t>PLES_27081</t>
  </si>
  <si>
    <t>AATGATGGACACGACCTGCA</t>
  </si>
  <si>
    <t>TAGTAATGATGGACACGACCTGCA</t>
  </si>
  <si>
    <t>AAACTGCAGGTCGTGTCCATCATT</t>
  </si>
  <si>
    <t>GCCCAGGTTGGCGGCCGTCG</t>
  </si>
  <si>
    <t>TAGTGCCCAGGTTGGCGGCCGTCG</t>
  </si>
  <si>
    <t>AAACCGACGGCCGCCAACCTGGGC</t>
  </si>
  <si>
    <t>CACGCGCAGGCCCGCGTCCG</t>
  </si>
  <si>
    <t>TAGTCACGCGCAGGCCCGCGTCCG</t>
  </si>
  <si>
    <t>AAACCGGACGCGGGCCTGCGCGTG</t>
  </si>
  <si>
    <t>TCGTAGTAGGAGGACAAGGT</t>
  </si>
  <si>
    <t>TAGTTCGTAGTAGGAGGACAAGGT</t>
  </si>
  <si>
    <t>AAACACCTTGTCCTCCTACTACGA</t>
  </si>
  <si>
    <t>PLES_27091</t>
  </si>
  <si>
    <t>ORF C109</t>
  </si>
  <si>
    <t>GAGTACAGGGGTCTGCGACA</t>
  </si>
  <si>
    <t>TAGTGAGTACAGGGGTCTGCGACA</t>
  </si>
  <si>
    <t>AAACTGTCGCAGACCCCTGTACTC</t>
  </si>
  <si>
    <t>GGATGCGGCGCTCGTTCGGC</t>
  </si>
  <si>
    <t>TAGTGGATGCGGCGCTCGTTCGGC</t>
  </si>
  <si>
    <t>AAACGCCGAACGAGCGCCGCATCC</t>
  </si>
  <si>
    <t>GATGTGGGCGCGTTTGAAGC</t>
  </si>
  <si>
    <t>TAGTGATGTGGGCGCGTTTGAAGC</t>
  </si>
  <si>
    <t>AAACGCTTCAAACGCGCCCACATC</t>
  </si>
  <si>
    <t>GGAACTGGCGCTTCTTCATC</t>
  </si>
  <si>
    <t>TAGTGGAACTGGCGCTTCTTCATC</t>
  </si>
  <si>
    <t>AAACGATGAAGAAGCGCCAGTTCC</t>
  </si>
  <si>
    <t>PLES_27101</t>
  </si>
  <si>
    <t>CATCGGATGGCCGCCTCGAT</t>
  </si>
  <si>
    <t>TAGTCATCGGATGGCCGCCTCGAT</t>
  </si>
  <si>
    <t>AAACATCGAGGCGGCCATCCGATG</t>
  </si>
  <si>
    <t>CGATCGTGGCCAGGATCATC</t>
  </si>
  <si>
    <t>TAGTCGATCGTGGCCAGGATCATC</t>
  </si>
  <si>
    <t>AAACGATGATCCTGGCCACGATCG</t>
  </si>
  <si>
    <t>AGCGACCGAGGCAGGACACG</t>
  </si>
  <si>
    <t>TAGTAGCGACCGAGGCAGGACACG</t>
  </si>
  <si>
    <t>AAACCGTGTCCTGCCTCGGTCGCT</t>
  </si>
  <si>
    <t>GCCGGCACTCATTCCATCGA</t>
  </si>
  <si>
    <t>TAGTGCCGGCACTCATTCCATCGA</t>
  </si>
  <si>
    <t>AAACTCGATGGAATGAGTGCCGGC</t>
  </si>
  <si>
    <t>PLES_27102</t>
  </si>
  <si>
    <t>TGTGTGATGTTGATGTTCAT</t>
  </si>
  <si>
    <t>TAGTTGTGTGATGTTGATGTTCAT</t>
  </si>
  <si>
    <t>AAACATGAACATCAACATCACACA</t>
  </si>
  <si>
    <t>GCCGTGCTTACCCATCTGAC</t>
  </si>
  <si>
    <t>TAGTGCCGTGCTTACCCATCTGAC</t>
  </si>
  <si>
    <t>AAACGTCAGATGGGTAAGCACGGC</t>
  </si>
  <si>
    <t>CCCAGAACTTGGCGTATGGT</t>
  </si>
  <si>
    <t>TAGTCCCAGAACTTGGCGTATGGT</t>
  </si>
  <si>
    <t>AAACACCATACGCCAAGTTCTGGG</t>
  </si>
  <si>
    <t>TTACGAAGTACATGACGACG</t>
  </si>
  <si>
    <t>TAGTTTACGAAGTACATGACGACG</t>
  </si>
  <si>
    <t>AAACCGTCGTCATGTACTTCGTAA</t>
  </si>
  <si>
    <t>PLES_27111</t>
  </si>
  <si>
    <t>CAGCAACAGGCAAAAGACCG</t>
  </si>
  <si>
    <t>TAGTCAGCAACAGGCAAAAGACCG</t>
  </si>
  <si>
    <t>AAACCGGTCTTTTGCCTGTTGCTG</t>
  </si>
  <si>
    <t>GATTCGGCTTCGACGGGCAG</t>
  </si>
  <si>
    <t>TAGTGATTCGGCTTCGACGGGCAG</t>
  </si>
  <si>
    <t>AAACCTGCCCGTCGAAGCCGAATC</t>
  </si>
  <si>
    <t>CGTACGCCCATCCGGCAGGA</t>
  </si>
  <si>
    <t>TAGTCGTACGCCCATCCGGCAGGA</t>
  </si>
  <si>
    <t>AAACTCCTGCCGGATGGGCGTACG</t>
  </si>
  <si>
    <t>CTGGCTCGTTTATCGAGCCA</t>
  </si>
  <si>
    <t>TAGTCTGGCTCGTTTATCGAGCCA</t>
  </si>
  <si>
    <t>AAACTGGCTCGATAAACGAGCCAG</t>
  </si>
  <si>
    <t>PLES_27121</t>
  </si>
  <si>
    <t>GCGCAGACGGTCTCTCAGCT</t>
  </si>
  <si>
    <t>TAGTGCGCAGACGGTCTCTCAGCT</t>
  </si>
  <si>
    <t>AAACAGCTGAGAGACCGTCTGCGC</t>
  </si>
  <si>
    <t>GCGGAGCTTTTGGTTTGAGC</t>
  </si>
  <si>
    <t>TAGTGCGGAGCTTTTGGTTTGAGC</t>
  </si>
  <si>
    <t>AAACGCTCAAACCAAAAGCTCCGC</t>
  </si>
  <si>
    <t>AGCCTCGACTCCCGGCTCGA</t>
  </si>
  <si>
    <t>TAGTAGCCTCGACTCCCGGCTCGA</t>
  </si>
  <si>
    <t>AAACTCGAGCCGGGAGTCGAGGCT</t>
  </si>
  <si>
    <t>GGCTTTTCGGAAACGCCAGC</t>
  </si>
  <si>
    <t>TAGTGGCTTTTCGGAAACGCCAGC</t>
  </si>
  <si>
    <t>AAACGCTGGCGTTTCCGAAAAGCC</t>
  </si>
  <si>
    <t>PLES_27131</t>
  </si>
  <si>
    <t>GGGGCTCAGACGCCGAGCGA</t>
  </si>
  <si>
    <t>TAGTGGGGCTCAGACGCCGAGCGA</t>
  </si>
  <si>
    <t>AAACTCGCTCGGCGTCTGAGCCCC</t>
  </si>
  <si>
    <t>GCCGGGAGCAGGATCGCGAA</t>
  </si>
  <si>
    <t>TAGTGCCGGGAGCAGGATCGCGAA</t>
  </si>
  <si>
    <t>AAACTTCGCGATCCTGCTCCCGGC</t>
  </si>
  <si>
    <t>GGGAGGCGCAGGCTGACAAC</t>
  </si>
  <si>
    <t>TAGTGGGAGGCGCAGGCTGACAAC</t>
  </si>
  <si>
    <t>AAACGTTGTCAGCCTGCGCCTCCC</t>
  </si>
  <si>
    <t>GCCGAGTCCGGCGTTGCCTA</t>
  </si>
  <si>
    <t>TAGTGCCGAGTCCGGCGTTGCCTA</t>
  </si>
  <si>
    <t>AAACTAGGCAACGCCGGACTCGGC</t>
  </si>
  <si>
    <t>PLES_27141</t>
  </si>
  <si>
    <t>GAGCAGGAGAATGTTTTTCA</t>
  </si>
  <si>
    <t>TAGTGAGCAGGAGAATGTTTTTCA</t>
  </si>
  <si>
    <t>AAACTGAAAAACATTCTCCTGCTC</t>
  </si>
  <si>
    <t>GTTGAGGCGACCGTCGGAAT</t>
  </si>
  <si>
    <t>TAGTGTTGAGGCGACCGTCGGAAT</t>
  </si>
  <si>
    <t>AAACATTCCGACGGTCGCCTCAAC</t>
  </si>
  <si>
    <t>GGGCGGTTTCGTGCAGGGTC</t>
  </si>
  <si>
    <t>TAGTGGGCGGTTTCGTGCAGGGTC</t>
  </si>
  <si>
    <t>AAACGACCCTGCACGAAACCGCCC</t>
  </si>
  <si>
    <t>ACGGCGGTCCAGATGGGCCA</t>
  </si>
  <si>
    <t>TAGTACGGCGGTCCAGATGGGCCA</t>
  </si>
  <si>
    <t>AAACTGGCCCATCTGGACCGCCGT</t>
  </si>
  <si>
    <t>PLES_27151</t>
  </si>
  <si>
    <t>TGGGCCTGGGAGTGAGGGCA</t>
  </si>
  <si>
    <t>TAGTTGGGCCTGGGAGTGAGGGCA</t>
  </si>
  <si>
    <t>AAACTGCCCTCACTCCCAGGCCCA</t>
  </si>
  <si>
    <t>CCTCTCCGTCCGTTTCTCCC</t>
  </si>
  <si>
    <t>TAGTCCTCTCCGTCCGTTTCTCCC</t>
  </si>
  <si>
    <t>AAACGGGAGAAACGGACGGAGAGG</t>
  </si>
  <si>
    <t>CGCATGGGTGAAGTCCAGGG</t>
  </si>
  <si>
    <t>TAGTCGCATGGGTGAAGTCCAGGG</t>
  </si>
  <si>
    <t>AAACCCCTGGACTTCACCCATGCG</t>
  </si>
  <si>
    <t>CCAGGACCTTGTCCAGCTTC</t>
  </si>
  <si>
    <t>TAGTCCAGGACCTTGTCCAGCTTC</t>
  </si>
  <si>
    <t>AAACGAAGCTGGACAAGGTCCTGG</t>
  </si>
  <si>
    <t>PLES_27161</t>
  </si>
  <si>
    <t>ACGGAACCCGTGCCGGGTGT</t>
  </si>
  <si>
    <t>TAGTACGGAACCCGTGCCGGGTGT</t>
  </si>
  <si>
    <t>AAACACACCCGGCACGGGTTCCGT</t>
  </si>
  <si>
    <t>ACGGGACGAGTTGCAATTCC</t>
  </si>
  <si>
    <t>TAGTACGGGACGAGTTGCAATTCC</t>
  </si>
  <si>
    <t>AAACGGAATTGCAACTCGTCCCGT</t>
  </si>
  <si>
    <t>GGATTGGGAAGTGTTCCAGC</t>
  </si>
  <si>
    <t>TAGTGGATTGGGAAGTGTTCCAGC</t>
  </si>
  <si>
    <t>AAACGCTGGAACACTTCCCAATCC</t>
  </si>
  <si>
    <t>CCGTGGCGAACCAGCGTTGC</t>
  </si>
  <si>
    <t>TAGTCCGTGGCGAACCAGCGTTGC</t>
  </si>
  <si>
    <t>AAACGCAACGCTGGTTCGCCACGG</t>
  </si>
  <si>
    <t>PLES_27171</t>
  </si>
  <si>
    <t>CAGGCGTTGGTCGATGTCGT</t>
  </si>
  <si>
    <t>TAGTCAGGCGTTGGTCGATGTCGT</t>
  </si>
  <si>
    <t>AAACACGACATCGACCAACGCCTG</t>
  </si>
  <si>
    <t>CAGTCGCGAGTCAGCCATGA</t>
  </si>
  <si>
    <t>TAGTCAGTCGCGAGTCAGCCATGA</t>
  </si>
  <si>
    <t>AAACTCATGGCTGACTCGCGACTG</t>
  </si>
  <si>
    <t>GACCTGGGCGAGAGCCTTGA</t>
  </si>
  <si>
    <t>TAGTGACCTGGGCGAGAGCCTTGA</t>
  </si>
  <si>
    <t>AAACTCAAGGCTCTCGCCCAGGTC</t>
  </si>
  <si>
    <t>CAGGCGTTCGGCGACGCTCG</t>
  </si>
  <si>
    <t>TAGTCAGGCGTTCGGCGACGCTCG</t>
  </si>
  <si>
    <t>AAACCGAGCGTCGCCGAACGCCTG</t>
  </si>
  <si>
    <t>PLES_27181</t>
  </si>
  <si>
    <t>CGACGGATCGGATCGTTCAT</t>
  </si>
  <si>
    <t>TAGTCGACGGATCGGATCGTTCAT</t>
  </si>
  <si>
    <t>AAACATGAACGATCCGATCCGTCG</t>
  </si>
  <si>
    <t>AATGGTGCCGCAGATCAGCA</t>
  </si>
  <si>
    <t>TAGTAATGGTGCCGCAGATCAGCA</t>
  </si>
  <si>
    <t>AAACTGCTGATCTGCGGCACCATT</t>
  </si>
  <si>
    <t>CACGTCCAGCACGGGCTGCC</t>
  </si>
  <si>
    <t>TAGTCACGTCCAGCACGGGCTGCC</t>
  </si>
  <si>
    <t>AAACGGCAGCCCGTGCTGGACGTG</t>
  </si>
  <si>
    <t>GCGGCGCAGGAAGCCCAGCG</t>
  </si>
  <si>
    <t>TAGTGCGGCGCAGGAAGCCCAGCG</t>
  </si>
  <si>
    <t>AAACCGCTGGGCTTCCTGCGCCGC</t>
  </si>
  <si>
    <t>PLES_27191</t>
  </si>
  <si>
    <t>GGCGGTTCTTGATGGAGGAG</t>
  </si>
  <si>
    <t>TAGTGGCGGTTCTTGATGGAGGAG</t>
  </si>
  <si>
    <t>AAACCTCCTCCATCAAGAACCGCC</t>
  </si>
  <si>
    <t>TGTCCAGGGCGTAGATGGTG</t>
  </si>
  <si>
    <t>TAGTTGTCCAGGGCGTAGATGGTG</t>
  </si>
  <si>
    <t>AAACCACCATCTACGCCCTGGACA</t>
  </si>
  <si>
    <t>ACGATTTTCTCCTGGGAGAC</t>
  </si>
  <si>
    <t>TAGTACGATTTTCTCCTGGGAGAC</t>
  </si>
  <si>
    <t>AAACGTCTCCCAGGAGAAAATCGT</t>
  </si>
  <si>
    <t>CGCGGAAGGGCTGTGCGAGA</t>
  </si>
  <si>
    <t>TAGTCGCGGAAGGGCTGTGCGAGA</t>
  </si>
  <si>
    <t>AAACTCTCGCACAGCCCTTCCGCG</t>
  </si>
  <si>
    <t>PLES_27201</t>
  </si>
  <si>
    <t>alkB1</t>
  </si>
  <si>
    <t>TTGATGGCCAGCATGGTGCT</t>
  </si>
  <si>
    <t>TAGTTTGATGGCCAGCATGGTGCT</t>
  </si>
  <si>
    <t>AAACAGCACCATGCTGGCCATCAA</t>
  </si>
  <si>
    <t>CAGCAGCAGCCAGAGCCAAT</t>
  </si>
  <si>
    <t>TAGTCAGCAGCAGCCAGAGCCAAT</t>
  </si>
  <si>
    <t>AAACATTGGCTCTGGCTGCTGCTG</t>
  </si>
  <si>
    <t>CATCCAGTAGTTGAACGGCA</t>
  </si>
  <si>
    <t>TAGTCATCCAGTAGTTGAACGGCA</t>
  </si>
  <si>
    <t>AAACTGCCGTTCAACTACTGGATG</t>
  </si>
  <si>
    <t>GGCCGGATGTGCGCTGTCCT</t>
  </si>
  <si>
    <t>TAGTGGCCGGATGTGCGCTGTCCT</t>
  </si>
  <si>
    <t>AAACAGGACAGCGCACATCCGGCC</t>
  </si>
  <si>
    <t>PLES_27211</t>
  </si>
  <si>
    <t>TGCCGATGGCGCCCGAAGCG</t>
  </si>
  <si>
    <t>TAGTTGCCGATGGCGCCCGAAGCG</t>
  </si>
  <si>
    <t>AAACCGCTTCGGGCGCCATCGGCA</t>
  </si>
  <si>
    <t>GCATCATGTCGCCTTCCATG</t>
  </si>
  <si>
    <t>TAGTGCATCATGTCGCCTTCCATG</t>
  </si>
  <si>
    <t>AAACCATGGAAGGCGACATGATGC</t>
  </si>
  <si>
    <t>CACGAACGCCGCCAGGACGT</t>
  </si>
  <si>
    <t>TAGTCACGAACGCCGCCAGGACGT</t>
  </si>
  <si>
    <t>AAACACGTCCTGGCGGCGTTCGTG</t>
  </si>
  <si>
    <t>GGCTGTGCTCCTGCAGGTCC</t>
  </si>
  <si>
    <t>TAGTGGCTGTGCTCCTGCAGGTCC</t>
  </si>
  <si>
    <t>AAACGGACCTGCAGGAGCACAGCC</t>
  </si>
  <si>
    <t>PLES_27221</t>
  </si>
  <si>
    <t>ATCTCCGTCTCGTTGGAAGG</t>
  </si>
  <si>
    <t>TAGTATCTCCGTCTCGTTGGAAGG</t>
  </si>
  <si>
    <t>AAACCCTTCCAACGAGACGGAGAT</t>
  </si>
  <si>
    <t>CGACCAGCAGCACGCTGAAG</t>
  </si>
  <si>
    <t>TAGTCGACCAGCAGCACGCTGAAG</t>
  </si>
  <si>
    <t>AAACCTTCAGCGTGCTGCTGGTCG</t>
  </si>
  <si>
    <t>CGCAGGCTGCTGAGGATCAG</t>
  </si>
  <si>
    <t>TAGTCGCAGGCTGCTGAGGATCAG</t>
  </si>
  <si>
    <t>AAACCTGATCCTCAGCAGCCTGCG</t>
  </si>
  <si>
    <t>AGGGCTGGTTGCGTAGCAGC</t>
  </si>
  <si>
    <t>TAGTAGGGCTGGTTGCGTAGCAGC</t>
  </si>
  <si>
    <t>AAACGCTGCTACGCAACCAGCCCT</t>
  </si>
  <si>
    <t>PLES_27231</t>
  </si>
  <si>
    <t>AGCAAGCGCCGGTTCCTGAT</t>
  </si>
  <si>
    <t>TAGTAGCAAGCGCCGGTTCCTGAT</t>
  </si>
  <si>
    <t>AAACATCAGGAACCGGCGCTTGCT</t>
  </si>
  <si>
    <t>CCTGCAACAACCCGCATACA</t>
  </si>
  <si>
    <t>TAGTCCTGCAACAACCCGCATACA</t>
  </si>
  <si>
    <t>AAACTGTATGCGGGTTGTTGCAGG</t>
  </si>
  <si>
    <t>GGGAGGCGATTCGGCCCCTA</t>
  </si>
  <si>
    <t>TAGTGGGAGGCGATTCGGCCCCTA</t>
  </si>
  <si>
    <t>AAACTAGGGGCCGAATCGCCTCCC</t>
  </si>
  <si>
    <t>TAGCCCCGCTCAGGCGCCAC</t>
  </si>
  <si>
    <t>TAGTTAGCCCCGCTCAGGCGCCAC</t>
  </si>
  <si>
    <t>AAACGTGGCGCCTGAGCGGGGCTA</t>
  </si>
  <si>
    <t>PLES_27241</t>
  </si>
  <si>
    <t>lecA</t>
  </si>
  <si>
    <t>ACGATGGTAATGACATCGCC</t>
  </si>
  <si>
    <t>TAGTACGATGGTAATGACATCGCC</t>
  </si>
  <si>
    <t>AAACGGCGATGTCATTACCATCGT</t>
  </si>
  <si>
    <t>TCCGTAACTGGCCCAACCGG</t>
  </si>
  <si>
    <t>TAGTTCCGTAACTGGCCCAACCGG</t>
  </si>
  <si>
    <t>AAACCCGGTTGGGCCAGTTACGGA</t>
  </si>
  <si>
    <t>TGCGGCCCCCATTTCTGGGT</t>
  </si>
  <si>
    <t>TAGTTGCGGCCCCCATTTCTGGGT</t>
  </si>
  <si>
    <t>AAACACCCAGAAATGGGGGCCGCA</t>
  </si>
  <si>
    <t>TGGCAGATCAGCCCTTGGTC</t>
  </si>
  <si>
    <t>TAGTTGGCAGATCAGCCCTTGGTC</t>
  </si>
  <si>
    <t>AAACGACCAAGGGCTGATCTGCCA</t>
  </si>
  <si>
    <t>PLES_27251</t>
  </si>
  <si>
    <t>AGGGAAAGTCGGCAGGGCAT</t>
  </si>
  <si>
    <t>TAGTAGGGAAAGTCGGCAGGGCAT</t>
  </si>
  <si>
    <t>AAACATGCCCTGCCGACTTTCCCT</t>
  </si>
  <si>
    <t>AGAGAGCGGGAAATACAACC</t>
  </si>
  <si>
    <t>TAGTAGAGAGCGGGAAATACAACC</t>
  </si>
  <si>
    <t>AAACGGTTGTATTTCCCGCTCTCT</t>
  </si>
  <si>
    <t>GAGTTCCTCCGCGGCGCCAG</t>
  </si>
  <si>
    <t>TAGTGAGTTCCTCCGCGGCGCCAG</t>
  </si>
  <si>
    <t>AAACCTGGCGCCGCGGAGGAACTC</t>
  </si>
  <si>
    <t>GAGTCTTCCGGCAACGACGA</t>
  </si>
  <si>
    <t>TAGTGAGTCTTCCGGCAACGACGA</t>
  </si>
  <si>
    <t>AAACTCGTCGTTGCCGGAAGACTC</t>
  </si>
  <si>
    <t>PLES_27261</t>
  </si>
  <si>
    <t>CCGCCTCTGGGGTCTTGTAT</t>
  </si>
  <si>
    <t>TAGTCCGCCTCTGGGGTCTTGTAT</t>
  </si>
  <si>
    <t>AAACATACAAGACCCCAGAGGCGG</t>
  </si>
  <si>
    <t>CAGTCAGCTTCTCCTCGGCC</t>
  </si>
  <si>
    <t>TAGTCAGTCAGCTTCTCCTCGGCC</t>
  </si>
  <si>
    <t>AAACGGCCGAGGAGAAGCTGACTG</t>
  </si>
  <si>
    <t>ACAGCGGCTGCCCGCCGGAA</t>
  </si>
  <si>
    <t>TAGTACAGCGGCTGCCCGCCGGAA</t>
  </si>
  <si>
    <t>AAACTTCCGGCGGGCAGCCGCTGT</t>
  </si>
  <si>
    <t>AATGGCCACCATCGCCTGCC</t>
  </si>
  <si>
    <t>TAGTAATGGCCACCATCGCCTGCC</t>
  </si>
  <si>
    <t>AAACGGCAGGCGATGGTGGCCATT</t>
  </si>
  <si>
    <t>PLES_27271</t>
  </si>
  <si>
    <t>CTCGTCCTCGGGATAGGGTG</t>
  </si>
  <si>
    <t>TAGTCTCGTCCTCGGGATAGGGTG</t>
  </si>
  <si>
    <t>AAACCACCCTATCCCGAGGACGAG</t>
  </si>
  <si>
    <t>CAGACCGAGTTGGTCGACGT</t>
  </si>
  <si>
    <t>TAGTCAGACCGAGTTGGTCGACGT</t>
  </si>
  <si>
    <t>AAACACGTCGACCAACTCGGTCTG</t>
  </si>
  <si>
    <t>AGTAGGACGTAGCGGCGGCG</t>
  </si>
  <si>
    <t>TAGTAGTAGGACGTAGCGGCGGCG</t>
  </si>
  <si>
    <t>AAACCGCCGCCGCTACGTCCTACT</t>
  </si>
  <si>
    <t>AAATGAGCGCGATGGGCGTC</t>
  </si>
  <si>
    <t>TAGTAAATGAGCGCGATGGGCGTC</t>
  </si>
  <si>
    <t>AAACGACGCCCATCGCGCTCATTT</t>
  </si>
  <si>
    <t>PLES_27281</t>
  </si>
  <si>
    <t>CGAGGCGAAGGAGAGCGTGT</t>
  </si>
  <si>
    <t>TAGTCGAGGCGAAGGAGAGCGTGT</t>
  </si>
  <si>
    <t>AAACACACGCTCTCCTTCGCCTCG</t>
  </si>
  <si>
    <t>GAAGGATGACGAACTTGCAG</t>
  </si>
  <si>
    <t>TAGTGAAGGATGACGAACTTGCAG</t>
  </si>
  <si>
    <t>AAACCTGCAAGTTCGTCATCCTTC</t>
  </si>
  <si>
    <t>CAGCCACCACAGGAAGAGGC</t>
  </si>
  <si>
    <t>TAGTCAGCCACCACAGGAAGAGGC</t>
  </si>
  <si>
    <t>AAACGCCTCTTCCTGTGGTGGCTG</t>
  </si>
  <si>
    <t>GCGGACATGGCGTCCTGGTA</t>
  </si>
  <si>
    <t>TAGTGCGGACATGGCGTCCTGGTA</t>
  </si>
  <si>
    <t>AAACTACCAGGACGCCATGTCCGC</t>
  </si>
  <si>
    <t>PLES_27291</t>
  </si>
  <si>
    <t>TGTTTCAGCGTCTGTAGCAT</t>
  </si>
  <si>
    <t>TAGTTGTTTCAGCGTCTGTAGCAT</t>
  </si>
  <si>
    <t>AAACATGCTACAGACGCTGAAACA</t>
  </si>
  <si>
    <t>TCAGCGCCAGGGCGACGACC</t>
  </si>
  <si>
    <t>TAGTTCAGCGCCAGGGCGACGACC</t>
  </si>
  <si>
    <t>AAACGGTCGTCGCCCTGGCGCTGA</t>
  </si>
  <si>
    <t>TGGAGAAGGCGATGGCCTCG</t>
  </si>
  <si>
    <t>TAGTTGGAGAAGGCGATGGCCTCG</t>
  </si>
  <si>
    <t>AAACCGAGGCCATCGCCTTCTCCA</t>
  </si>
  <si>
    <t>GCCGATCTTCGGGTCGACCC</t>
  </si>
  <si>
    <t>TAGTGCCGATCTTCGGGTCGACCC</t>
  </si>
  <si>
    <t>AAACGGGTCGACCCGAAGATCGGC</t>
  </si>
  <si>
    <t>PLES_27301</t>
  </si>
  <si>
    <t>GCGTACCGCCGATCAGGGAC</t>
  </si>
  <si>
    <t>TAGTGCGTACCGCCGATCAGGGAC</t>
  </si>
  <si>
    <t>AAACGTCCCTGATCGGCGGTACGC</t>
  </si>
  <si>
    <t>ATTGCCCGGGTCGGCCAGGA</t>
  </si>
  <si>
    <t>TAGTATTGCCCGGGTCGGCCAGGA</t>
  </si>
  <si>
    <t>AAACTCCTGGCCGACCCGGGCAAT</t>
  </si>
  <si>
    <t>CGTCCATCTGGTTACCGTGC</t>
  </si>
  <si>
    <t>TAGTCGTCCATCTGGTTACCGTGC</t>
  </si>
  <si>
    <t>AAACGCACGGTAACCAGATGGACG</t>
  </si>
  <si>
    <t>CCTTGTTGCCGGGGCCGCCA</t>
  </si>
  <si>
    <t>TAGTCCTTGTTGCCGGGGCCGCCA</t>
  </si>
  <si>
    <t>AAACTGGCGGCCCCGGCAACAAGG</t>
  </si>
  <si>
    <t>PLES_27311</t>
  </si>
  <si>
    <t>GTGGCCCGGCGAGGCGGGCA</t>
  </si>
  <si>
    <t>TAGTGTGGCCCGGCGAGGCGGGCA</t>
  </si>
  <si>
    <t>AAACTGCCCGCCTCGCCGGGCCAC</t>
  </si>
  <si>
    <t>AGGCTGCGACGAGGCAGCCG</t>
  </si>
  <si>
    <t>TAGTAGGCTGCGACGAGGCAGCCG</t>
  </si>
  <si>
    <t>AAACCGGCTGCCTCGTCGCAGCCT</t>
  </si>
  <si>
    <t>GATGGATTGCCAGGTTGGAC</t>
  </si>
  <si>
    <t>TAGTGATGGATTGCCAGGTTGGAC</t>
  </si>
  <si>
    <t>AAACGTCCAACCTGGCAATCCATC</t>
  </si>
  <si>
    <t>ACGTAGGGATTGTTGCAGCA</t>
  </si>
  <si>
    <t>TAGTACGTAGGGATTGTTGCAGCA</t>
  </si>
  <si>
    <t>AAACTGCTGCAACAATCCCTACGT</t>
  </si>
  <si>
    <t>PLES_27321</t>
  </si>
  <si>
    <t>GTTCATCCTGAACGGTGGGA</t>
  </si>
  <si>
    <t>TAGTGTTCATCCTGAACGGTGGGA</t>
  </si>
  <si>
    <t>AAACTCCCACCGTTCAGGATGAAC</t>
  </si>
  <si>
    <t>CGAGTGCAACTGGCGGGAAA</t>
  </si>
  <si>
    <t>TAGTCGAGTGCAACTGGCGGGAAA</t>
  </si>
  <si>
    <t>AAACTTTCCCGCCAGTTGCACTCG</t>
  </si>
  <si>
    <t>GCCGAGCTGGGTCAGGGCAG</t>
  </si>
  <si>
    <t>TAGTGCCGAGCTGGGTCAGGGCAG</t>
  </si>
  <si>
    <t>AAACCTGCCCTGACCCAGCTCGGC</t>
  </si>
  <si>
    <t>CGCCTGGCGGGTGCCAGGGT</t>
  </si>
  <si>
    <t>TAGTCGCCTGGCGGGTGCCAGGGT</t>
  </si>
  <si>
    <t>AAACACCCTGGCACCCGCCAGGCG</t>
  </si>
  <si>
    <t>PLES_27331</t>
  </si>
  <si>
    <t>TTGTCCTGGGGTTCAGCCAT</t>
  </si>
  <si>
    <t>TAGTTTGTCCTGGGGTTCAGCCAT</t>
  </si>
  <si>
    <t>AAACATGGCTGAACCCCAGGACAA</t>
  </si>
  <si>
    <t>CCAGGTCCTGCCTGTGCGCC</t>
  </si>
  <si>
    <t>TAGTCCAGGTCCTGCCTGTGCGCC</t>
  </si>
  <si>
    <t>AAACGGCGCACAGGCAGGACCTGG</t>
  </si>
  <si>
    <t>GCAGACGGTTGTAGGTCGCC</t>
  </si>
  <si>
    <t>TAGTGCAGACGGTTGTAGGTCGCC</t>
  </si>
  <si>
    <t>AAACGGCGACCTACAACCGTCTGC</t>
  </si>
  <si>
    <t>TTCGCGCAGCTTCTGGCGAG</t>
  </si>
  <si>
    <t>TAGTTTCGCGCAGCTTCTGGCGAG</t>
  </si>
  <si>
    <t>AAACCTCGCCAGAAGCTGCGCGAA</t>
  </si>
  <si>
    <t>PLES_27341</t>
  </si>
  <si>
    <t>CTCGGGCTGATAGCCACTGC</t>
  </si>
  <si>
    <t>TAGTCTCGGGCTGATAGCCACTGC</t>
  </si>
  <si>
    <t>AAACGCAGTGGCTATCAGCCCGAG</t>
  </si>
  <si>
    <t>CTCGGTGATCACCTGCCAGC</t>
  </si>
  <si>
    <t>TAGTCTCGGTGATCACCTGCCAGC</t>
  </si>
  <si>
    <t>AAACGCTGGCAGGTGATCACCGAG</t>
  </si>
  <si>
    <t>CCACGTCGCTGGCCTCGGGT</t>
  </si>
  <si>
    <t>TAGTCCACGTCGCTGGCCTCGGGT</t>
  </si>
  <si>
    <t>AAACACCCGAGGCCAGCGACGTGG</t>
  </si>
  <si>
    <t>CTCGCCTCCCGGCCCGAGCT</t>
  </si>
  <si>
    <t>TAGTCTCGCCTCCCGGCCCGAGCT</t>
  </si>
  <si>
    <t>AAACAGCTCGGGCCGGGAGGCGAG</t>
  </si>
  <si>
    <t>PLES_27351</t>
  </si>
  <si>
    <t>CCAGGCTACCTTCGTCCCAG</t>
  </si>
  <si>
    <t>TAGTCCAGGCTACCTTCGTCCCAG</t>
  </si>
  <si>
    <t>AAACCTGGGACGAAGGTAGCCTGG</t>
  </si>
  <si>
    <t>CGTTGGCGCAGCATCAGGTC</t>
  </si>
  <si>
    <t>TAGTCGTTGGCGCAGCATCAGGTC</t>
  </si>
  <si>
    <t>AAACGACCTGATGCTGCGCCAACG</t>
  </si>
  <si>
    <t>CTCGACGCTGAGATAGCGAT</t>
  </si>
  <si>
    <t>TAGTCTCGACGCTGAGATAGCGAT</t>
  </si>
  <si>
    <t>AAACATCGCTATCTCAGCGTCGAG</t>
  </si>
  <si>
    <t>PLES_27361</t>
  </si>
  <si>
    <t>CCAGGCCGATGGCGATTTCC</t>
  </si>
  <si>
    <t>TAGTCCAGGCCGATGGCGATTTCC</t>
  </si>
  <si>
    <t>AAACGGAAATCGCCATCGGCCTGG</t>
  </si>
  <si>
    <t>CGAGACCGACCAGCGCACCG</t>
  </si>
  <si>
    <t>TAGTCGAGACCGACCAGCGCACCG</t>
  </si>
  <si>
    <t>AAACCGGTGCGCTGGTCGGTCTCG</t>
  </si>
  <si>
    <t>CATCGCGTGGGTGGCCATGC</t>
  </si>
  <si>
    <t>TAGTCATCGCGTGGGTGGCCATGC</t>
  </si>
  <si>
    <t>AAACGCATGGCCACCCACGCGATG</t>
  </si>
  <si>
    <t>CAGCGGCAGGATCGAGAAGC</t>
  </si>
  <si>
    <t>TAGTCAGCGGCAGGATCGAGAAGC</t>
  </si>
  <si>
    <t>AAACGCTTCTCGATCCTGCCGCTG</t>
  </si>
  <si>
    <t>PLES_27371</t>
  </si>
  <si>
    <t>GGTATAGCTCGGCTGATTCA</t>
  </si>
  <si>
    <t>TAGTGGTATAGCTCGGCTGATTCA</t>
  </si>
  <si>
    <t>AAACTGAATCAGCCGAGCTATACC</t>
  </si>
  <si>
    <t>GGCGACATCCTGGCGACCCG</t>
  </si>
  <si>
    <t>TAGTGGCGACATCCTGGCGACCCG</t>
  </si>
  <si>
    <t>AAACCGGGTCGCCAGGATGTCGCC</t>
  </si>
  <si>
    <t>ATCGAAGGCGTCGCCGACGG</t>
  </si>
  <si>
    <t>TAGTATCGAAGGCGTCGCCGACGG</t>
  </si>
  <si>
    <t>AAACCCGTCGGCGACGCCTTCGAT</t>
  </si>
  <si>
    <t>CTCGGCATGACGCGCGACGG</t>
  </si>
  <si>
    <t>TAGTCTCGGCATGACGCGCGACGG</t>
  </si>
  <si>
    <t>AAACCCGTCGCGCGTCATGCCGAG</t>
  </si>
  <si>
    <t>PLES_27381</t>
  </si>
  <si>
    <t>GCGCACCGAGATGGTGCCCT</t>
  </si>
  <si>
    <t>TAGTGCGCACCGAGATGGTGCCCT</t>
  </si>
  <si>
    <t>AAACAGGGCACCATCTCGGTGCGC</t>
  </si>
  <si>
    <t>CAACTGCGGATCGATACCGG</t>
  </si>
  <si>
    <t>TAGTCAACTGCGGATCGATACCGG</t>
  </si>
  <si>
    <t>AAACCCGGTATCGATCCGCAGTTG</t>
  </si>
  <si>
    <t>TGCGAGGTGACCCGCGCGTA</t>
  </si>
  <si>
    <t>TAGTTGCGAGGTGACCCGCGCGTA</t>
  </si>
  <si>
    <t>AAACTACGCGCGGGTCACCTCGCA</t>
  </si>
  <si>
    <t>ATCCAGCCAGAGCCGCGAAT</t>
  </si>
  <si>
    <t>TAGTATCCAGCCAGAGCCGCGAAT</t>
  </si>
  <si>
    <t>AAACATTCGCGGCTCTGGCTGGAT</t>
  </si>
  <si>
    <t>PLES_27391</t>
  </si>
  <si>
    <t>GTCGAACCCGGCGGCAGTGG</t>
  </si>
  <si>
    <t>TAGTGTCGAACCCGGCGGCAGTGG</t>
  </si>
  <si>
    <t>AAACCCACTGCCGCCGGGTTCGAC</t>
  </si>
  <si>
    <t>GAGCGTACCGGAAAGCGTGG</t>
  </si>
  <si>
    <t>TAGTGAGCGTACCGGAAAGCGTGG</t>
  </si>
  <si>
    <t>AAACCCACGCTTTCCGGTACGCTC</t>
  </si>
  <si>
    <t>CAACGCGATCCGACCCGGCA</t>
  </si>
  <si>
    <t>TAGTCAACGCGATCCGACCCGGCA</t>
  </si>
  <si>
    <t>AAACTGCCGGGTCGGATCGCGTTG</t>
  </si>
  <si>
    <t>CAGCTCGCTGAAGGTATAGC</t>
  </si>
  <si>
    <t>TAGTCAGCTCGCTGAAGGTATAGC</t>
  </si>
  <si>
    <t>AAACGCTATACCTTCAGCGAGCTG</t>
  </si>
  <si>
    <t>PLES_27401</t>
  </si>
  <si>
    <t>CGGAGCTGCCGCCGGTAACC</t>
  </si>
  <si>
    <t>TAGTCGGAGCTGCCGCCGGTAACC</t>
  </si>
  <si>
    <t>AAACGGTTACCGGCGGCAGCTCCG</t>
  </si>
  <si>
    <t>TCTTCGCGGTGGCGGCGCCG</t>
  </si>
  <si>
    <t>TAGTTCTTCGCGGTGGCGGCGCCG</t>
  </si>
  <si>
    <t>AAACCGGCGCCGCCACCGCGAAGA</t>
  </si>
  <si>
    <t>GCCGGCCTCGGCGTTGATGT</t>
  </si>
  <si>
    <t>TAGTGCCGGCCTCGGCGTTGATGT</t>
  </si>
  <si>
    <t>AAACACATCAACGCCGAGGCCGGC</t>
  </si>
  <si>
    <t>GCGCGCCTGGGCGCCAAGCT</t>
  </si>
  <si>
    <t>TAGTGCGCGCCTGGGCGCCAAGCT</t>
  </si>
  <si>
    <t>AAACAGCTTGGCGCCCAGGCGCGC</t>
  </si>
  <si>
    <t>PLES_27411</t>
  </si>
  <si>
    <t>ATCGGATCTTCGCGGGTCAT</t>
  </si>
  <si>
    <t>TAGTATCGGATCTTCGCGGGTCAT</t>
  </si>
  <si>
    <t>AAACATGACCCGCGAAGATCCGAT</t>
  </si>
  <si>
    <t>GCCGCCCATCGGGGTGCGGA</t>
  </si>
  <si>
    <t>TAGTGCCGCCCATCGGGGTGCGGA</t>
  </si>
  <si>
    <t>AAACTCCGCACCCCGATGGGCGGC</t>
  </si>
  <si>
    <t>CGCCGCGGCACCGAGGGTAG</t>
  </si>
  <si>
    <t>TAGTCGCCGCGGCACCGAGGGTAG</t>
  </si>
  <si>
    <t>AAACCTACCCTCGGTGCCGCGGCG</t>
  </si>
  <si>
    <t>CAGGCGCGCCCGCTCCACCG</t>
  </si>
  <si>
    <t>TAGTCAGGCGCGCCCGCTCCACCG</t>
  </si>
  <si>
    <t>AAACCGGTGGAGCGGGCGCGCCTG</t>
  </si>
  <si>
    <t>PLES_27421</t>
  </si>
  <si>
    <t>ATCTGGATCTCTTCTTCGCA</t>
  </si>
  <si>
    <t>TAGTATCTGGATCTCTTCTTCGCA</t>
  </si>
  <si>
    <t>AAACTGCGAAGAAGAGATCCAGAT</t>
  </si>
  <si>
    <t>CGAACTGCCGCGCCATGTCA</t>
  </si>
  <si>
    <t>TAGTCGAACTGCCGCGCCATGTCA</t>
  </si>
  <si>
    <t>AAACTGACATGGCGCGGCAGTTCG</t>
  </si>
  <si>
    <t>GAACGGTTTCAGCCGTTCCT</t>
  </si>
  <si>
    <t>TAGTGAACGGTTTCAGCCGTTCCT</t>
  </si>
  <si>
    <t>AAACAGGAACGGCTGAAACCGTTC</t>
  </si>
  <si>
    <t>ACGGTGCTCGCGGTCCCAGT</t>
  </si>
  <si>
    <t>TAGTACGGTGCTCGCGGTCCCAGT</t>
  </si>
  <si>
    <t>AAACACTGGGACCGCGAGCACCGT</t>
  </si>
  <si>
    <t>PLES_27431</t>
  </si>
  <si>
    <t>GTCGACTTTGTTCAGGTTCA</t>
  </si>
  <si>
    <t>TAGTGTCGACTTTGTTCAGGTTCA</t>
  </si>
  <si>
    <t>AAACTGAACCTGAACAAAGTCGAC</t>
  </si>
  <si>
    <t>CGAACACGATGAACAGGTTC</t>
  </si>
  <si>
    <t>TAGTCGAACACGATGAACAGGTTC</t>
  </si>
  <si>
    <t>AAACGAACCTGTTCATCGTGTTCG</t>
  </si>
  <si>
    <t>GGCGCGGGTCAGGTTGGCTT</t>
  </si>
  <si>
    <t>TAGTGGCGCGGGTCAGGTTGGCTT</t>
  </si>
  <si>
    <t>AAACAAGCCAACCTGACCCGCGCC</t>
  </si>
  <si>
    <t>GGCGTTGGATACGGCTGGCT</t>
  </si>
  <si>
    <t>TAGTGGCGTTGGATACGGCTGGCT</t>
  </si>
  <si>
    <t>AAACAGCCAGCCGTATCCAACGCC</t>
  </si>
  <si>
    <t>PLES_27441</t>
  </si>
  <si>
    <t>GGGGAATAGGCGAAATCCAT</t>
  </si>
  <si>
    <t>TAGTGGGGAATAGGCGAAATCCAT</t>
  </si>
  <si>
    <t>AAACATGGATTTCGCCTATTCCCC</t>
  </si>
  <si>
    <t>CACGCAGCTCCTGGACCTTG</t>
  </si>
  <si>
    <t>TAGTCACGCAGCTCCTGGACCTTG</t>
  </si>
  <si>
    <t>AAACCAAGGTCCAGGAGCTGCGTG</t>
  </si>
  <si>
    <t>CGCTCGAACACGGCTTCGGC</t>
  </si>
  <si>
    <t>TAGTCGCTCGAACACGGCTTCGGC</t>
  </si>
  <si>
    <t>AAACGCCGAAGCCGTGTTCGAGCG</t>
  </si>
  <si>
    <t>AGCTCTTCCATGATCGCCGT</t>
  </si>
  <si>
    <t>TAGTAGCTCTTCCATGATCGCCGT</t>
  </si>
  <si>
    <t>AAACACGGCGATCATGGAAGAGCT</t>
  </si>
  <si>
    <t>PLES_27451</t>
  </si>
  <si>
    <t>AATGCATGCAGAGCTGCCAT</t>
  </si>
  <si>
    <t>TAGTAATGCATGCAGAGCTGCCAT</t>
  </si>
  <si>
    <t>AAACATGGCAGCTCTGCATGCATT</t>
  </si>
  <si>
    <t>AGCCGTACCGAGGAACGGTT</t>
  </si>
  <si>
    <t>TAGTAGCCGTACCGAGGAACGGTT</t>
  </si>
  <si>
    <t>AAACAACCGTTCCTCGGTACGGCT</t>
  </si>
  <si>
    <t>CAGGAAGGCCAGCCAGAACC</t>
  </si>
  <si>
    <t>TAGTCAGGAAGGCCAGCCAGAACC</t>
  </si>
  <si>
    <t>AAACGGTTCTGGCTGGCCTTCCTG</t>
  </si>
  <si>
    <t>GACCAGGAGAACGATGACGA</t>
  </si>
  <si>
    <t>TAGTGACCAGGAGAACGATGACGA</t>
  </si>
  <si>
    <t>AAACTCGTCATCGTTCTCCTGGTC</t>
  </si>
  <si>
    <t>PLES_27461</t>
  </si>
  <si>
    <t>CGCTGGCGGTGTGGCATCGC</t>
  </si>
  <si>
    <t>TAGTCGCTGGCGGTGTGGCATCGC</t>
  </si>
  <si>
    <t>AAACGCGATGCCACACCGCCAGCG</t>
  </si>
  <si>
    <t>GCTCCAGAGGTCTTTGTCAC</t>
  </si>
  <si>
    <t>TAGTGCTCCAGAGGTCTTTGTCAC</t>
  </si>
  <si>
    <t>AAACGTGACAAAGACCTCTGGAGC</t>
  </si>
  <si>
    <t>GGAAAACCAGGCTCAGGGTA</t>
  </si>
  <si>
    <t>TAGTGGAAAACCAGGCTCAGGGTA</t>
  </si>
  <si>
    <t>AAACTACCCTGAGCCTGGTTTTCC</t>
  </si>
  <si>
    <t>AGGCGTAACAGAGGAATCCG</t>
  </si>
  <si>
    <t>TAGTAGGCGTAACAGAGGAATCCG</t>
  </si>
  <si>
    <t>AAACCGGATTCCTCTGTTACGCCT</t>
  </si>
  <si>
    <t>PLES_27471</t>
  </si>
  <si>
    <t>AGAGCGGTGAGGTGATCCAC</t>
  </si>
  <si>
    <t>TAGTAGAGCGGTGAGGTGATCCAC</t>
  </si>
  <si>
    <t>AAACGTGGATCACCTCACCGCTCT</t>
  </si>
  <si>
    <t>GAAGCCGCCATTCGCGGCCA</t>
  </si>
  <si>
    <t>TAGTGAAGCCGCCATTCGCGGCCA</t>
  </si>
  <si>
    <t>AAACTGGCCGCGAATGGCGGCTTC</t>
  </si>
  <si>
    <t>ATTCATCTGCCGGGCCGCGG</t>
  </si>
  <si>
    <t>TAGTATTCATCTGCCGGGCCGCGG</t>
  </si>
  <si>
    <t>AAACCCGCGGCCCGGCAGATGAAT</t>
  </si>
  <si>
    <t>ACGTTCTTGCTCACGGCGGC</t>
  </si>
  <si>
    <t>TAGTACGTTCTTGCTCACGGCGGC</t>
  </si>
  <si>
    <t>AAACGCCGCCGTGAGCAAGAACGT</t>
  </si>
  <si>
    <t>PLES_27481</t>
  </si>
  <si>
    <t>TCGAGACGTTCGACGACGAA</t>
  </si>
  <si>
    <t>TAGTTCGAGACGTTCGACGACGAA</t>
  </si>
  <si>
    <t>AAACTTCGTCGTCGAACGTCTCGA</t>
  </si>
  <si>
    <t>GTTCCAGGTCGCGGACCCGC</t>
  </si>
  <si>
    <t>TAGTGTTCCAGGTCGCGGACCCGC</t>
  </si>
  <si>
    <t>AAACGCGGGTCCGCGACCTGGAAC</t>
  </si>
  <si>
    <t>ACTTCACCACCACGCAACCG</t>
  </si>
  <si>
    <t>TAGTACTTCACCACCACGCAACCG</t>
  </si>
  <si>
    <t>AAACCGGTTGCGTGGTGGTGAAGT</t>
  </si>
  <si>
    <t>CGACGTGCCCAGGCGCAGAT</t>
  </si>
  <si>
    <t>TAGTCGACGTGCCCAGGCGCAGAT</t>
  </si>
  <si>
    <t>AAACATCTGCGCCTGGGCACGTCG</t>
  </si>
  <si>
    <t>PLES_27491</t>
  </si>
  <si>
    <t>xthA</t>
  </si>
  <si>
    <t>ATTGAAAGAGACGATTTTCA</t>
  </si>
  <si>
    <t>TAGTATTGAAAGAGACGATTTTCA</t>
  </si>
  <si>
    <t>AAACTGAAAATCGTCTCTTTCAAT</t>
  </si>
  <si>
    <t>CGCCGCCAACTGGTGCGGCC</t>
  </si>
  <si>
    <t>TAGTCGCCGCCAACTGGTGCGGCC</t>
  </si>
  <si>
    <t>AAACGGCCGCACCAGTTGGCGGCG</t>
  </si>
  <si>
    <t>GCAGCCCGATCACGTCGGGC</t>
  </si>
  <si>
    <t>TAGTGCAGCCCGATCACGTCGGGC</t>
  </si>
  <si>
    <t>AAACGCCCGACGTGATCGGGCTGC</t>
  </si>
  <si>
    <t>AAACTGGTCGTCGGCGACCT</t>
  </si>
  <si>
    <t>TAGTAAACTGGTCGTCGGCGACCT</t>
  </si>
  <si>
    <t>AAACAGGTCGCCGACGACCAGTTT</t>
  </si>
  <si>
    <t>PLES_27501</t>
  </si>
  <si>
    <t>GATTGGTCGAGCGGATGGCC</t>
  </si>
  <si>
    <t>TAGTGATTGGTCGAGCGGATGGCC</t>
  </si>
  <si>
    <t>AAACGGCCATCCGCTCGACCAATC</t>
  </si>
  <si>
    <t>GCGACACGCACGCTTCGCCA</t>
  </si>
  <si>
    <t>TAGTGCGACACGCACGCTTCGCCA</t>
  </si>
  <si>
    <t>AAACTGGCGAAGCGTGCGTGTCGC</t>
  </si>
  <si>
    <t>ACGCATTCCTTGTCGGCCGC</t>
  </si>
  <si>
    <t>TAGTACGCATTCCTTGTCGGCCGC</t>
  </si>
  <si>
    <t>AAACGCGGCCGACAAGGAATGCGT</t>
  </si>
  <si>
    <t>ATCGGAGACCTGATCAGGCA</t>
  </si>
  <si>
    <t>TAGTATCGGAGACCTGATCAGGCA</t>
  </si>
  <si>
    <t>AAACTGCCTGATCAGGTCTCCGAT</t>
  </si>
  <si>
    <t>PLES_27511</t>
  </si>
  <si>
    <t>CAATCCTTGAGTCAGTCTCA</t>
  </si>
  <si>
    <t>TAGTCAATCCTTGAGTCAGTCTCA</t>
  </si>
  <si>
    <t>AAACTGAGACTGACTCAAGGATTG</t>
  </si>
  <si>
    <t>GCAGCCCGGCCAGCGGGAAC</t>
  </si>
  <si>
    <t>TAGTGCAGCCCGGCCAGCGGGAAC</t>
  </si>
  <si>
    <t>AAACGTTCCCGCTGGCCGGGCTGC</t>
  </si>
  <si>
    <t>CCGCGAAGGCGGCCGTACTC</t>
  </si>
  <si>
    <t>TAGTCCGCGAAGGCGGCCGTACTC</t>
  </si>
  <si>
    <t>AAACGAGTACGGCCGCCTTCGCGG</t>
  </si>
  <si>
    <t>GGGTGACGCGCACGCTAAGC</t>
  </si>
  <si>
    <t>TAGTGGGTGACGCGCACGCTAAGC</t>
  </si>
  <si>
    <t>AAACGCTTAGCGTGCGCGTCACCC</t>
  </si>
  <si>
    <t>PLES_27521</t>
  </si>
  <si>
    <t>CAGCCCGACTATGGCCAGCA</t>
  </si>
  <si>
    <t>TAGTCAGCCCGACTATGGCCAGCA</t>
  </si>
  <si>
    <t>AAACTGCTGGCCATAGTCGGGCTG</t>
  </si>
  <si>
    <t>CGAGTCCCAGGAGCAGCGCG</t>
  </si>
  <si>
    <t>TAGTCGAGTCCCAGGAGCAGCGCG</t>
  </si>
  <si>
    <t>AAACCGCGCTGCTCCTGGGACTCG</t>
  </si>
  <si>
    <t>CAGCCAGGCGCTGCCGGTCT</t>
  </si>
  <si>
    <t>TAGTCAGCCAGGCGCTGCCGGTCT</t>
  </si>
  <si>
    <t>AAACAGACCGGCAGCGCCTGGCTG</t>
  </si>
  <si>
    <t>TGACCTGCAGGCCCGGCACG</t>
  </si>
  <si>
    <t>TAGTTGACCTGCAGGCCCGGCACG</t>
  </si>
  <si>
    <t>AAACCGTGCCGGGCCTGCAGGTCA</t>
  </si>
  <si>
    <t>PLES_27531</t>
  </si>
  <si>
    <t>GCGCGGTTTGAGTTGATAGA</t>
  </si>
  <si>
    <t>TAGTGCGCGGTTTGAGTTGATAGA</t>
  </si>
  <si>
    <t>AAACTCTATCAACTCAAACCGCGC</t>
  </si>
  <si>
    <t>TGGTAGAGGCGCTGCACGCC</t>
  </si>
  <si>
    <t>TAGTTGGTAGAGGCGCTGCACGCC</t>
  </si>
  <si>
    <t>AAACGGCGTGCAGCGCCTCTACCA</t>
  </si>
  <si>
    <t>GGTTGGCAGTGATGCCGCGC</t>
  </si>
  <si>
    <t>TAGTGGTTGGCAGTGATGCCGCGC</t>
  </si>
  <si>
    <t>AAACGCGCGGCATCACTGCCAACC</t>
  </si>
  <si>
    <t>GGCAGGCCGCCAGGGTCACC</t>
  </si>
  <si>
    <t>TAGTGGCAGGCCGCCAGGGTCACC</t>
  </si>
  <si>
    <t>AAACGGTGACCCTGGCGGCCTGCC</t>
  </si>
  <si>
    <t>PLES_27541</t>
  </si>
  <si>
    <t>GAGCTCTACCCCGTCGTGGG</t>
  </si>
  <si>
    <t>TAGTGAGCTCTACCCCGTCGTGGG</t>
  </si>
  <si>
    <t>AAACCCCACGACGGGGTAGAGCTC</t>
  </si>
  <si>
    <t>GGCGGCTGGCCGGCCAGTGG</t>
  </si>
  <si>
    <t>TAGTGGCGGCTGGCCGGCCAGTGG</t>
  </si>
  <si>
    <t>AAACCCACTGGCCGGCCAGCCGCC</t>
  </si>
  <si>
    <t>TGGCGCGTGCCGTCCGGCGC</t>
  </si>
  <si>
    <t>TAGTTGGCGCGTGCCGTCCGGCGC</t>
  </si>
  <si>
    <t>AAACGCGCCGGACGGCACGCGCCA</t>
  </si>
  <si>
    <t>CGGAGTGCTCATGGCCGCGG</t>
  </si>
  <si>
    <t>TAGTCGGAGTGCTCATGGCCGCGG</t>
  </si>
  <si>
    <t>AAACCCGCGGCCATGAGCACTCCG</t>
  </si>
  <si>
    <t>PLES_27551</t>
  </si>
  <si>
    <t>TGGCGAAGAAGAACGGGCCG</t>
  </si>
  <si>
    <t>TAGTTGGCGAAGAAGAACGGGCCG</t>
  </si>
  <si>
    <t>AAACCGGCCCGTTCTTCTTCGCCA</t>
  </si>
  <si>
    <t>CCAGTTGGCCAGGCCATAGC</t>
  </si>
  <si>
    <t>TAGTCCAGTTGGCCAGGCCATAGC</t>
  </si>
  <si>
    <t>AAACGCTATGGCCTGGCCAACTGG</t>
  </si>
  <si>
    <t>CGCGTTCCCAGTCGAAGACC</t>
  </si>
  <si>
    <t>TAGTCGCGTTCCCAGTCGAAGACC</t>
  </si>
  <si>
    <t>AAACGGTCTTCGACTGGGAACGCG</t>
  </si>
  <si>
    <t>CAGTACGGCAGGATGGTCCA</t>
  </si>
  <si>
    <t>TAGTCAGTACGGCAGGATGGTCCA</t>
  </si>
  <si>
    <t>AAACTGGACCATCCTGCCGTACTG</t>
  </si>
  <si>
    <t>PLES_27561</t>
  </si>
  <si>
    <t>GCGCAGCAGGGCCGCCACCA</t>
  </si>
  <si>
    <t>TAGTGCGCAGCAGGGCCGCCACCA</t>
  </si>
  <si>
    <t>AAACTGGTGGCGGCCCTGCTGCGC</t>
  </si>
  <si>
    <t>GCCGGTCAAGCTCGCGGCCA</t>
  </si>
  <si>
    <t>TAGTGCCGGTCAAGCTCGCGGCCA</t>
  </si>
  <si>
    <t>AAACTGGCCGCGAGCTTGACCGGC</t>
  </si>
  <si>
    <t>GATGGCCAGCAGGGTCAGTG</t>
  </si>
  <si>
    <t>TAGTGATGGCCAGCAGGGTCAGTG</t>
  </si>
  <si>
    <t>AAACCACTGACCCTGCTGGCCATC</t>
  </si>
  <si>
    <t>TGCCCTGCACGGCCTGGTAC</t>
  </si>
  <si>
    <t>TAGTTGCCCTGCACGGCCTGGTAC</t>
  </si>
  <si>
    <t>AAACGTACCAGGCCGTGCAGGGCA</t>
  </si>
  <si>
    <t>PLES_27571</t>
  </si>
  <si>
    <t>GCGACGACTGATTCGAGCAT</t>
  </si>
  <si>
    <t>TAGTGCGACGACTGATTCGAGCAT</t>
  </si>
  <si>
    <t>AAACATGCTCGAATCAGTCGTCGC</t>
  </si>
  <si>
    <t>GGCGCCGGCGATGATGCCAT</t>
  </si>
  <si>
    <t>TAGTGGCGCCGGCGATGATGCCAT</t>
  </si>
  <si>
    <t>AAACATGGCATCATCGCCGGCGCC</t>
  </si>
  <si>
    <t>GCGCAAGCCGGTGATGGCGC</t>
  </si>
  <si>
    <t>TAGTGCGCAAGCCGGTGATGGCGC</t>
  </si>
  <si>
    <t>AAACGCGCCATCACCGGCTTGCGC</t>
  </si>
  <si>
    <t>TCGGCGTGGTGCCCAGCCAG</t>
  </si>
  <si>
    <t>TAGTTCGGCGTGGTGCCCAGCCAG</t>
  </si>
  <si>
    <t>AAACCTGGCTGGGCACCACGCCGA</t>
  </si>
  <si>
    <t>PLES_27581</t>
  </si>
  <si>
    <t>GATCCCGCCGAAGAGCATCC</t>
  </si>
  <si>
    <t>TAGTGATCCCGCCGAAGAGCATCC</t>
  </si>
  <si>
    <t>AAACGGATGCTCTTCGGCGGGATC</t>
  </si>
  <si>
    <t>CGGGACCGGCGCGCCACTTG</t>
  </si>
  <si>
    <t>TAGTCGGGACCGGCGCGCCACTTG</t>
  </si>
  <si>
    <t>AAACCAAGTGGCGCGCCGGTCCCG</t>
  </si>
  <si>
    <t>GTCGATCACCGCGTTCGGGC</t>
  </si>
  <si>
    <t>TAGTGTCGATCACCGCGTTCGGGC</t>
  </si>
  <si>
    <t>AAACGCCCGAACGCGGTGATCGAC</t>
  </si>
  <si>
    <t>AGGCGTTGATCCGTGCGTTC</t>
  </si>
  <si>
    <t>TAGTAGGCGTTGATCCGTGCGTTC</t>
  </si>
  <si>
    <t>AAACGAACGCACGGATCAACGCCT</t>
  </si>
  <si>
    <t>PLES_27591</t>
  </si>
  <si>
    <t>GCCGTTGTGGCCGAGTTGAC</t>
  </si>
  <si>
    <t>TAGTGCCGTTGTGGCCGAGTTGAC</t>
  </si>
  <si>
    <t>AAACGTCAACTCGGCCACAACGGC</t>
  </si>
  <si>
    <t>GGCCGATGGCGGAGACGGAA</t>
  </si>
  <si>
    <t>TAGTGGCCGATGGCGGAGACGGAA</t>
  </si>
  <si>
    <t>AAACTTCCGTCTCCGCCATCGGCC</t>
  </si>
  <si>
    <t>GCCGCCGGTGGTGTAGAAGT</t>
  </si>
  <si>
    <t>TAGTGCCGCCGGTGGTGTAGAAGT</t>
  </si>
  <si>
    <t>AAACACTTCTACACCACCGGCGGC</t>
  </si>
  <si>
    <t>GGCGCGATGCAGGGTGGCGA</t>
  </si>
  <si>
    <t>TAGTGGCGCGATGCAGGGTGGCGA</t>
  </si>
  <si>
    <t>AAACTCGCCACCCTGCATCGCGCC</t>
  </si>
  <si>
    <t>PLES_27601</t>
  </si>
  <si>
    <t>ATGGCCTGGAAACGATCCAT</t>
  </si>
  <si>
    <t>TAGTATGGCCTGGAAACGATCCAT</t>
  </si>
  <si>
    <t>AAACATGGATCGTTTCCAGGCCAT</t>
  </si>
  <si>
    <t>CAGCTCGACGATGCGGGTGA</t>
  </si>
  <si>
    <t>TAGTCAGCTCGACGATGCGGGTGA</t>
  </si>
  <si>
    <t>AAACTCACCCGCATCGTCGAGCTG</t>
  </si>
  <si>
    <t>GCTGTCCGCGGCCTTGCCGA</t>
  </si>
  <si>
    <t>TAGTGCTGTCCGCGGCCTTGCCGA</t>
  </si>
  <si>
    <t>AAACTCGGCAAGGCCGCGGACAGC</t>
  </si>
  <si>
    <t>CGCTGGCGCGCGGCAGCTCC</t>
  </si>
  <si>
    <t>TAGTCGCTGGCGCGCGGCAGCTCC</t>
  </si>
  <si>
    <t>AAACGGAGCTGCCGCGCGCCAGCG</t>
  </si>
  <si>
    <t>PLES_27611</t>
  </si>
  <si>
    <t>GCCCCCAGACCACGCCGTTC</t>
  </si>
  <si>
    <t>TAGTGCCCCCAGACCACGCCGTTC</t>
  </si>
  <si>
    <t>AAACGAACGGCGTGGTCTGGGGGC</t>
  </si>
  <si>
    <t>AGAATCAGCACCAGCATCAA</t>
  </si>
  <si>
    <t>TAGTAGAATCAGCACCAGCATCAA</t>
  </si>
  <si>
    <t>AAACTTGATGCTGGTGCTGATTCT</t>
  </si>
  <si>
    <t>TCAACCCCAGCATCAGGTAC</t>
  </si>
  <si>
    <t>TAGTTCAACCCCAGCATCAGGTAC</t>
  </si>
  <si>
    <t>AAACGTACCTGATGCTGGGGTTGA</t>
  </si>
  <si>
    <t>CCGACTCCCAGGCGCACCAG</t>
  </si>
  <si>
    <t>TAGTCCGACTCCCAGGCGCACCAG</t>
  </si>
  <si>
    <t>AAACCTGGTGCGCCTGGGAGTCGG</t>
  </si>
  <si>
    <t>PLES_27621</t>
  </si>
  <si>
    <t>tpx</t>
  </si>
  <si>
    <t>AGCTGGCCATCGACGTTGAC</t>
  </si>
  <si>
    <t>TAGTAGCTGGCCATCGACGTTGAC</t>
  </si>
  <si>
    <t>AAACGTCAACGTCGATGGCCAGCT</t>
  </si>
  <si>
    <t>GAGCCTGGGCGCCTTTCTGC</t>
  </si>
  <si>
    <t>TAGTGAGCCTGGGCGCCTTTCTGC</t>
  </si>
  <si>
    <t>AAACGCAGAAAGGCGCCCAGGCTC</t>
  </si>
  <si>
    <t>CCGCCGACCAGGCTGAAGGC</t>
  </si>
  <si>
    <t>TAGTCCGCCGACCAGGCTGAAGGC</t>
  </si>
  <si>
    <t>AAACGCCTTCAGCCTGGTCGGCGG</t>
  </si>
  <si>
    <t>TTTCCAGGGTCACGTCGGCG</t>
  </si>
  <si>
    <t>TAGTTTTCCAGGGTCACGTCGGCG</t>
  </si>
  <si>
    <t>AAACCGCCGACGTGACCCTGGAAA</t>
  </si>
  <si>
    <t>PLES_27631</t>
  </si>
  <si>
    <t>AACGAACGACGACTCAAAGC</t>
  </si>
  <si>
    <t>TAGTAACGAACGACGACTCAAAGC</t>
  </si>
  <si>
    <t>AAACGCTTTGAGTCGTCGTTCGTT</t>
  </si>
  <si>
    <t>GCTGGAGGCCAGGGCGGTCA</t>
  </si>
  <si>
    <t>TAGTGCTGGAGGCCAGGGCGGTCA</t>
  </si>
  <si>
    <t>AAACTGACCGCCCTGGCCTCCAGC</t>
  </si>
  <si>
    <t>CGAAGGCTCGCGGGCTCAGC</t>
  </si>
  <si>
    <t>TAGTCGAAGGCTCGCGGGCTCAGC</t>
  </si>
  <si>
    <t>AAACGCTGAGCCCGCGAGCCTTCG</t>
  </si>
  <si>
    <t>GGTCTCTTGCGGCTTGCCGG</t>
  </si>
  <si>
    <t>TAGTGGTCTCTTGCGGCTTGCCGG</t>
  </si>
  <si>
    <t>AAACCCGGCAAGCCGCAAGAGACC</t>
  </si>
  <si>
    <t>PLES_27641</t>
  </si>
  <si>
    <t>GGGCTTCGAAATGCTGTCTC</t>
  </si>
  <si>
    <t>TAGTGGGCTTCGAAATGCTGTCTC</t>
  </si>
  <si>
    <t>AAACGAGACAGCATTTCGAAGCCC</t>
  </si>
  <si>
    <t>CAGATGCCGGCGCAGGTCCT</t>
  </si>
  <si>
    <t>TAGTCAGATGCCGGCGCAGGTCCT</t>
  </si>
  <si>
    <t>AAACAGGACCTGCGCCGGCATCTG</t>
  </si>
  <si>
    <t>GAGGGTGAAGTCCTCGCCCT</t>
  </si>
  <si>
    <t>TAGTGAGGGTGAAGTCCTCGCCCT</t>
  </si>
  <si>
    <t>AAACAGGGCGAGGACTTCACCCTC</t>
  </si>
  <si>
    <t>GCGGATGAACTCGGAGTCCT</t>
  </si>
  <si>
    <t>TAGTGCGGATGAACTCGGAGTCCT</t>
  </si>
  <si>
    <t>AAACAGGACTCCGAGTTCATCCGC</t>
  </si>
  <si>
    <t>PLES_27651</t>
  </si>
  <si>
    <t>CCGCGAAGCGGTGTTTCAAC</t>
  </si>
  <si>
    <t>TAGTCCGCGAAGCGGTGTTTCAAC</t>
  </si>
  <si>
    <t>AAACGTTGAAACACCGCTTCGCGG</t>
  </si>
  <si>
    <t>AGTGGAATTCGGCGCGACTG</t>
  </si>
  <si>
    <t>TAGTAGTGGAATTCGGCGCGACTG</t>
  </si>
  <si>
    <t>AAACCAGTCGCGCCGAATTCCACT</t>
  </si>
  <si>
    <t>GCTACGCTGGACGTAGCGCA</t>
  </si>
  <si>
    <t>TAGTGCTACGCTGGACGTAGCGCA</t>
  </si>
  <si>
    <t>AAACTGCGCTACGTCCAGCGTAGC</t>
  </si>
  <si>
    <t>TGACGTTGCGGCGCACCGAG</t>
  </si>
  <si>
    <t>TAGTTGACGTTGCGGCGCACCGAG</t>
  </si>
  <si>
    <t>AAACCTCGGTGCGCCGCAACGTCA</t>
  </si>
  <si>
    <t>PLES_27661</t>
  </si>
  <si>
    <t>TTTACCGGTCGTTGGAGTCA</t>
  </si>
  <si>
    <t>TAGTTTTACCGGTCGTTGGAGTCA</t>
  </si>
  <si>
    <t>AAACTGACTCCAACGACCGGTAAA</t>
  </si>
  <si>
    <t>CGGGCGCAGGGTACGGAACT</t>
  </si>
  <si>
    <t>TAGTCGGGCGCAGGGTACGGAACT</t>
  </si>
  <si>
    <t>AAACAGTTCCGTACCCTGCGCCCG</t>
  </si>
  <si>
    <t>GCCAGGGCGGTGATCAGCCA</t>
  </si>
  <si>
    <t>TAGTGCCAGGGCGGTGATCAGCCA</t>
  </si>
  <si>
    <t>AAACTGGCTGATCACCGCCCTGGC</t>
  </si>
  <si>
    <t>CATCACCAGGCCGATCACGG</t>
  </si>
  <si>
    <t>TAGTCATCACCAGGCCGATCACGG</t>
  </si>
  <si>
    <t>AAACCCGTGATCGGCCTGGTGATG</t>
  </si>
  <si>
    <t>PLES_27671</t>
  </si>
  <si>
    <t>GCAGGATGAACGGGCGGGAC</t>
  </si>
  <si>
    <t>TAGTGCAGGATGAACGGGCGGGAC</t>
  </si>
  <si>
    <t>AAACGTCCCGCCCGTTCATCCTGC</t>
  </si>
  <si>
    <t>ATCAGCAGGGTGGTCGCGAC</t>
  </si>
  <si>
    <t>TAGTATCAGCAGGGTGGTCGCGAC</t>
  </si>
  <si>
    <t>AAACGTCGCGACCACCCTGCTGAT</t>
  </si>
  <si>
    <t>AGGCGATCAGGCCCGAGAGC</t>
  </si>
  <si>
    <t>TAGTAGGCGATCAGGCCCGAGAGC</t>
  </si>
  <si>
    <t>AAACGCTCTCGGGCCTGATCGCCT</t>
  </si>
  <si>
    <t>CGAGATCGGCAGGAAGCGGT</t>
  </si>
  <si>
    <t>TAGTCGAGATCGGCAGGAAGCGGT</t>
  </si>
  <si>
    <t>AAACACCGCTTCCTGCCGATCTCG</t>
  </si>
  <si>
    <t>PLES_27681</t>
  </si>
  <si>
    <t>CGGGCGGCGGATGAAGGGCG</t>
  </si>
  <si>
    <t>TAGTCGGGCGGCGGATGAAGGGCG</t>
  </si>
  <si>
    <t>AAACCGCCCTTCATCCGCCGCCCG</t>
  </si>
  <si>
    <t>GTCAGCAGCGTGGTGGCGAC</t>
  </si>
  <si>
    <t>TAGTGTCAGCAGCGTGGTGGCGAC</t>
  </si>
  <si>
    <t>AAACGTCGCCACCACGCTGCTGAC</t>
  </si>
  <si>
    <t>CAGGCCGAACGACAGGGTGC</t>
  </si>
  <si>
    <t>TAGTCAGGCCGAACGACAGGGTGC</t>
  </si>
  <si>
    <t>AAACGCACCCTGTCGTTCGGCCTG</t>
  </si>
  <si>
    <t>ACGTTGGGCAGCGGCGCCAC</t>
  </si>
  <si>
    <t>TAGTACGTTGGGCAGCGGCGCCAC</t>
  </si>
  <si>
    <t>AAACGTGGCGCCGCTGCCCAACGT</t>
  </si>
  <si>
    <t>PLES_27691</t>
  </si>
  <si>
    <t>GGCCAGGGCGAGCAACGAGG</t>
  </si>
  <si>
    <t>TAGTGGCCAGGGCGAGCAACGAGG</t>
  </si>
  <si>
    <t>AAACCCTCGTTGCTCGCCCTGGCC</t>
  </si>
  <si>
    <t>TCGCTGGTAGTCGGGGCCGA</t>
  </si>
  <si>
    <t>TAGTTCGCTGGTAGTCGGGGCCGA</t>
  </si>
  <si>
    <t>AAACTCGGCCCCGACTACCAGCGA</t>
  </si>
  <si>
    <t>TCGGCGGGCACCGCCAGGTC</t>
  </si>
  <si>
    <t>TAGTTCGGCGGGCACCGCCAGGTC</t>
  </si>
  <si>
    <t>AAACGACCTGGCGGTGCCCGCCGA</t>
  </si>
  <si>
    <t>CTCGGCGCGGCGCCAGCCTT</t>
  </si>
  <si>
    <t>TAGTCTCGGCGCGGCGCCAGCCTT</t>
  </si>
  <si>
    <t>AAACAAGGCTGGCGCCGCGCCGAG</t>
  </si>
  <si>
    <t>PLES_27701</t>
  </si>
  <si>
    <t>AGCCAGTAGCCTCGGCGCGA</t>
  </si>
  <si>
    <t>TAGTAGCCAGTAGCCTCGGCGCGA</t>
  </si>
  <si>
    <t>AAACTCGCGCCGAGGCTACTGGCT</t>
  </si>
  <si>
    <t>CAGCAGCGCCCAGAACATCG</t>
  </si>
  <si>
    <t>TAGTCAGCAGCGCCCAGAACATCG</t>
  </si>
  <si>
    <t>AAACCGATGTTCTGGGCGCTGCTG</t>
  </si>
  <si>
    <t>GCGGCGGTTCACCGTGCAGC</t>
  </si>
  <si>
    <t>TAGTGCGGCGGTTCACCGTGCAGC</t>
  </si>
  <si>
    <t>AAACGCTGCACGGTGAACCGCCGC</t>
  </si>
  <si>
    <t>GCGTCCGCAGCGGGGCGCGC</t>
  </si>
  <si>
    <t>TAGTGCGTCCGCAGCGGGGCGCGC</t>
  </si>
  <si>
    <t>AAACGCGCGCCCCGCTGCGGACGC</t>
  </si>
  <si>
    <t>PLES_27711</t>
  </si>
  <si>
    <t>CGCAGCGACAGTCGGCCTGG</t>
  </si>
  <si>
    <t>TAGTCGCAGCGACAGTCGGCCTGG</t>
  </si>
  <si>
    <t>AAACCCAGGCCGACTGTCGCTGCG</t>
  </si>
  <si>
    <t>CGCCATTGCGCCGAGCGCCA</t>
  </si>
  <si>
    <t>TAGTCGCCATTGCGCCGAGCGCCA</t>
  </si>
  <si>
    <t>AAACTGGCGCTCGGCGCAATGGCG</t>
  </si>
  <si>
    <t>TTGCAGGTTTTCCCGCTCGC</t>
  </si>
  <si>
    <t>TAGTTTGCAGGTTTTCCCGCTCGC</t>
  </si>
  <si>
    <t>AAACGCGAGCGGGAAAACCTGCAA</t>
  </si>
  <si>
    <t>GATCGTCTTCCAGGCTGTGG</t>
  </si>
  <si>
    <t>TAGTGATCGTCTTCCAGGCTGTGG</t>
  </si>
  <si>
    <t>AAACCCACAGCCTGGAAGACGATC</t>
  </si>
  <si>
    <t>PLES_27721</t>
  </si>
  <si>
    <t>TGACTTCATCTTCGATAATA</t>
  </si>
  <si>
    <t>TAGTTGACTTCATCTTCGATAATA</t>
  </si>
  <si>
    <t>AAACTATTATCGAAGATGAAGTCA</t>
  </si>
  <si>
    <t>TTTCGGTCAGGCCCTGGTGC</t>
  </si>
  <si>
    <t>TAGTTTTCGGTCAGGCCCTGGTGC</t>
  </si>
  <si>
    <t>AAACGCACCAGGGCCTGACCGAAA</t>
  </si>
  <si>
    <t>CGTCGATGCCATCGTTGGCG</t>
  </si>
  <si>
    <t>TAGTCGTCGATGCCATCGTTGGCG</t>
  </si>
  <si>
    <t>AAACCGCCAACGATGGCATCGACG</t>
  </si>
  <si>
    <t>GGTGTTGCAAGGCCATGTGC</t>
  </si>
  <si>
    <t>TAGTGGTGTTGCAAGGCCATGTGC</t>
  </si>
  <si>
    <t>AAACGCACATGGCCTTGCAACACC</t>
  </si>
  <si>
    <t>PLES_27731</t>
  </si>
  <si>
    <t>czcC</t>
  </si>
  <si>
    <t>CTGGCCAGTGGCCGAAGTAT</t>
  </si>
  <si>
    <t>TAGTCTGGCCAGTGGCCGAAGTAT</t>
  </si>
  <si>
    <t>AAACATACTTCGGCCACTGGCCAG</t>
  </si>
  <si>
    <t>GAGTCCCATCAGTAGCCAGC</t>
  </si>
  <si>
    <t>TAGTGAGTCCCATCAGTAGCCAGC</t>
  </si>
  <si>
    <t>AAACGCTGGCTACTGATGGGACTC</t>
  </si>
  <si>
    <t>GGCGCCTCGTTCGCCAGGGC</t>
  </si>
  <si>
    <t>TAGTGGCGCCTCGTTCGCCAGGGC</t>
  </si>
  <si>
    <t>AAACGCCCTGGCGAACGAGGCGCC</t>
  </si>
  <si>
    <t>GAAGTGCCGTTGAAACTCAC</t>
  </si>
  <si>
    <t>TAGTGAAGTGCCGTTGAAACTCAC</t>
  </si>
  <si>
    <t>AAACGTGAGTTTCAACGGCACTTC</t>
  </si>
  <si>
    <t>PLES_27741</t>
  </si>
  <si>
    <t>czcB</t>
  </si>
  <si>
    <t>CAGGCCGAGCAGTGCCAGTG</t>
  </si>
  <si>
    <t>TAGTCAGGCCGAGCAGTGCCAGTG</t>
  </si>
  <si>
    <t>AAACCACTGGCACTGCTCGGCCTG</t>
  </si>
  <si>
    <t>GCCCTCGGCGGCCGCTTCGC</t>
  </si>
  <si>
    <t>TAGTGCCCTCGGCGGCCGCTTCGC</t>
  </si>
  <si>
    <t>AAACGCGAAGCGGCCGCCGAGGGC</t>
  </si>
  <si>
    <t>CGCAACAACATGCCGCCGCG</t>
  </si>
  <si>
    <t>TAGTCGCAACAACATGCCGCCGCG</t>
  </si>
  <si>
    <t>AAACCGCGGCGGCATGTTGTTGCG</t>
  </si>
  <si>
    <t>GTTCCAGGGTCAGGTCGCCC</t>
  </si>
  <si>
    <t>TAGTGTTCCAGGGTCAGGTCGCCC</t>
  </si>
  <si>
    <t>AAACGGGCGACCTGACCCTGGAAC</t>
  </si>
  <si>
    <t>PLES_27751</t>
  </si>
  <si>
    <t>czcA</t>
  </si>
  <si>
    <t>AGCGTTGCTCGATGGCGAAT</t>
  </si>
  <si>
    <t>TAGTAGCGTTGCTCGATGGCGAAT</t>
  </si>
  <si>
    <t>AAACATTCGCCATCGAGCAACGCT</t>
  </si>
  <si>
    <t>CCGCGTCGATGGACAGCTTC</t>
  </si>
  <si>
    <t>TAGTCCGCGTCGATGGACAGCTTC</t>
  </si>
  <si>
    <t>AAACGAAGCTGTCCATCGACGCGG</t>
  </si>
  <si>
    <t>CCTGGACGTTGGTGATGTCC</t>
  </si>
  <si>
    <t>TAGTCCTGGACGTTGGTGATGTCC</t>
  </si>
  <si>
    <t>AAACGGACATCACCAACGTCCAGG</t>
  </si>
  <si>
    <t>CGGCGAGTAGCCGGGGGCGG</t>
  </si>
  <si>
    <t>TAGTCGGCGAGTAGCCGGGGGCGG</t>
  </si>
  <si>
    <t>AAACCCGCCCCCGGCTACTCGCCG</t>
  </si>
  <si>
    <t>PLES_27761</t>
  </si>
  <si>
    <t>xylS</t>
  </si>
  <si>
    <t>CTGAGCAAGGAGGCATTCAT</t>
  </si>
  <si>
    <t>TAGTCTGAGCAAGGAGGCATTCAT</t>
  </si>
  <si>
    <t>AAACATGAATGCCTCCTTGCTCAG</t>
  </si>
  <si>
    <t>GGTCGGCACGTTCGAACACC</t>
  </si>
  <si>
    <t>TAGTGGTCGGCACGTTCGAACACC</t>
  </si>
  <si>
    <t>AAACGGTGTTCGAACGTGCCGACC</t>
  </si>
  <si>
    <t>CATAGCCGGACACCGCATAG</t>
  </si>
  <si>
    <t>TAGTCATAGCCGGACACCGCATAG</t>
  </si>
  <si>
    <t>AAACCTATGCGGTGTCCGGCTATG</t>
  </si>
  <si>
    <t>TGCAGTGCGTACCGACGTGC</t>
  </si>
  <si>
    <t>TAGTTGCAGTGCGTACCGACGTGC</t>
  </si>
  <si>
    <t>AAACGCACGTCGGTACGCACTGCA</t>
  </si>
  <si>
    <t>PLES_27771</t>
  </si>
  <si>
    <t>xylX</t>
  </si>
  <si>
    <t>ACGCAAGTAATCGCTACCCA</t>
  </si>
  <si>
    <t>TAGTACGCAAGTAATCGCTACCCA</t>
  </si>
  <si>
    <t>AAACTGGGTAGCGATTACTTGCGT</t>
  </si>
  <si>
    <t>AGCGGTAGACGCCGCGCTCG</t>
  </si>
  <si>
    <t>TAGTAGCGGTAGACGCCGCGCTCG</t>
  </si>
  <si>
    <t>AAACCGAGCGCGGCGTCTACCGCT</t>
  </si>
  <si>
    <t>CAGTTCGAACAGGCGTGGAT</t>
  </si>
  <si>
    <t>TAGTCAGTTCGAACAGGCGTGGAT</t>
  </si>
  <si>
    <t>AAACATCCACGCCTGTTCGAACTG</t>
  </si>
  <si>
    <t>AGTCGTTGACTCCGGCAACC</t>
  </si>
  <si>
    <t>TAGTAGTCGTTGACTCCGGCAACC</t>
  </si>
  <si>
    <t>AAACGGTTGCCGGAGTCAACGACT</t>
  </si>
  <si>
    <t>PLES_27781</t>
  </si>
  <si>
    <t>xylY</t>
  </si>
  <si>
    <t>CGCGCAGGGCGTCGTAGCCC</t>
  </si>
  <si>
    <t>TAGTCGCGCAGGGCGTCGTAGCCC</t>
  </si>
  <si>
    <t>AAACGGGCTACGACGCCCTGCGCG</t>
  </si>
  <si>
    <t>GATAGCGCGCCTCGCGGTAG</t>
  </si>
  <si>
    <t>TAGTGATAGCGCGCCTCGCGGTAG</t>
  </si>
  <si>
    <t>AAACCTACCGCGAGGCGCGCTATC</t>
  </si>
  <si>
    <t>CATCCAGAAACTGGCGTCCG</t>
  </si>
  <si>
    <t>TAGTCATCCAGAAACTGGCGTCCG</t>
  </si>
  <si>
    <t>AAACCGGACGCCAGTTTCTGGATG</t>
  </si>
  <si>
    <t>TGGTCGCGGTCGTCCCAGGA</t>
  </si>
  <si>
    <t>TAGTTGGTCGCGGTCGTCCCAGGA</t>
  </si>
  <si>
    <t>AAACTCCTGGGACGACCGCGACCA</t>
  </si>
  <si>
    <t>PLES_27791</t>
  </si>
  <si>
    <t>xylZ</t>
  </si>
  <si>
    <t>GAGTGCGATCCGATGGTTCA</t>
  </si>
  <si>
    <t>TAGTGAGTGCGATCCGATGGTTCA</t>
  </si>
  <si>
    <t>AAACTGAACCATCGGATCGCACTC</t>
  </si>
  <si>
    <t>GGGCGCGGCATGGATGAAGC</t>
  </si>
  <si>
    <t>TAGTGGGCGCGGCATGGATGAAGC</t>
  </si>
  <si>
    <t>AAACGCTTCATCCATGCCGCGCCC</t>
  </si>
  <si>
    <t>GCGTCGGCCACGGTCTCGCC</t>
  </si>
  <si>
    <t>TAGTGCGTCGGCCACGGTCTCGCC</t>
  </si>
  <si>
    <t>AAACGGCGAGACCGTGGCCGACGC</t>
  </si>
  <si>
    <t>GATGTTGATGCCCTGGCGGT</t>
  </si>
  <si>
    <t>TAGTGATGTTGATGCCCTGGCGGT</t>
  </si>
  <si>
    <t>AAACACCGCCAGGGCATCAACATC</t>
  </si>
  <si>
    <t>PLES_27801</t>
  </si>
  <si>
    <t>xylL</t>
  </si>
  <si>
    <t>TCGCGGAATCTGTCGTTCAT</t>
  </si>
  <si>
    <t>TAGTTCGCGGAATCTGTCGTTCAT</t>
  </si>
  <si>
    <t>AAACATGAACGACAGATTCCGCGA</t>
  </si>
  <si>
    <t>CTGGGCGGCGCCGCTGACCA</t>
  </si>
  <si>
    <t>TAGTCTGGGCGGCGCCGCTGACCA</t>
  </si>
  <si>
    <t>AAACTGGTCAGCGGCGCCGCCCAG</t>
  </si>
  <si>
    <t>GTTCGTGGACCAGCTCGGAG</t>
  </si>
  <si>
    <t>TAGTGTTCGTGGACCAGCTCGGAG</t>
  </si>
  <si>
    <t>AAACCTCCGAGCTGGTCCACGAAC</t>
  </si>
  <si>
    <t>CCAGGTCGGCGGTCAGGCAC</t>
  </si>
  <si>
    <t>TAGTCCAGGTCGGCGGTCAGGCAC</t>
  </si>
  <si>
    <t>AAACGTGCCTGACCGCCGACCTGG</t>
  </si>
  <si>
    <t>PLES_27811</t>
  </si>
  <si>
    <t>antC</t>
  </si>
  <si>
    <t>TCTTGCCGTCGGCGAAGCTG</t>
  </si>
  <si>
    <t>TAGTTCTTGCCGTCGGCGAAGCTG</t>
  </si>
  <si>
    <t>AAACCAGCTTCGCCGACGGCAAGA</t>
  </si>
  <si>
    <t>GTGGCCGACGGGCAGGAACA</t>
  </si>
  <si>
    <t>TAGTGTGGCCGACGGGCAGGAACA</t>
  </si>
  <si>
    <t>AAACTGTTCCTGCCCGTCGGCCAC</t>
  </si>
  <si>
    <t>GTTGATGCCGTGGCGCAGGG</t>
  </si>
  <si>
    <t>TAGTGTTGATGCCGTGGCGCAGGG</t>
  </si>
  <si>
    <t>AAACCCCTGCGCCACGGCATCAAC</t>
  </si>
  <si>
    <t>AGGTGCCGCAGACCCCTTCG</t>
  </si>
  <si>
    <t>TAGTAGGTGCCGCAGACCCCTTCG</t>
  </si>
  <si>
    <t>AAACCGAAGGGGTCTGCGGCACCT</t>
  </si>
  <si>
    <t>PLES_27821</t>
  </si>
  <si>
    <t>antB</t>
  </si>
  <si>
    <t>TTCGACGCGGTACTGCAGTC</t>
  </si>
  <si>
    <t>TAGTTTCGACGCGGTACTGCAGTC</t>
  </si>
  <si>
    <t>AAACGACTGCAGTACCGCGTCGAA</t>
  </si>
  <si>
    <t>AGAGTTCGGCGTGGCGGTAG</t>
  </si>
  <si>
    <t>TAGTAGAGTTCGGCGTGGCGGTAG</t>
  </si>
  <si>
    <t>AAACCTACCGCCACGCCGAACTCT</t>
  </si>
  <si>
    <t>GAGGTAGCCGTCCCAGTCCT</t>
  </si>
  <si>
    <t>TAGTGAGGTAGCCGTCCCAGTCCT</t>
  </si>
  <si>
    <t>AAACAGGACTGGGACGGCTACCTC</t>
  </si>
  <si>
    <t>CGGACTCCCACTGCGGCAGG</t>
  </si>
  <si>
    <t>TAGTCGGACTCCCACTGCGGCAGG</t>
  </si>
  <si>
    <t>AAACCCTGCCGCAGTGGGAGTCCG</t>
  </si>
  <si>
    <t>PLES_27831</t>
  </si>
  <si>
    <t>antA</t>
  </si>
  <si>
    <t>CCACTGTTCCAGGCTTCTGC</t>
  </si>
  <si>
    <t>TAGTCCACTGTTCCAGGCTTCTGC</t>
  </si>
  <si>
    <t>AAACGCAGAAGCCTGGAACAGTGG</t>
  </si>
  <si>
    <t>GGAAGATGCCTTCCTCGGGA</t>
  </si>
  <si>
    <t>TAGTGGAAGATGCCTTCCTCGGGA</t>
  </si>
  <si>
    <t>AAACTCCCGAGGAAGGCATCTTCC</t>
  </si>
  <si>
    <t>TGAACATGTCCCGGGCGATG</t>
  </si>
  <si>
    <t>TAGTTGAACATGTCCCGGGCGATG</t>
  </si>
  <si>
    <t>AAACCATCGCCCGGGACATGTTCA</t>
  </si>
  <si>
    <t>CAGGTCGAACAGCTCCGGTT</t>
  </si>
  <si>
    <t>TAGTCAGGTCGAACAGCTCCGGTT</t>
  </si>
  <si>
    <t>AAACAACCGGAGCTGTTCGACCTG</t>
  </si>
  <si>
    <t>PLES_27841</t>
  </si>
  <si>
    <t>GACGGGATGGGTCCTCATCA</t>
  </si>
  <si>
    <t>TAGTGACGGGATGGGTCCTCATCA</t>
  </si>
  <si>
    <t>AAACTGATGAGGACCCATCCCGTC</t>
  </si>
  <si>
    <t>GGCATGGAGATCGCCACGAT</t>
  </si>
  <si>
    <t>TAGTGGCATGGAGATCGCCACGAT</t>
  </si>
  <si>
    <t>AAACATCGTGGCGATCTCCATGCC</t>
  </si>
  <si>
    <t>TCCAGGAACGGGCGGCGGCC</t>
  </si>
  <si>
    <t>TAGTTCCAGGAACGGGCGGCGGCC</t>
  </si>
  <si>
    <t>AAACGGCCGCCGCCCGTTCCTGGA</t>
  </si>
  <si>
    <t>CTCGCCGCTTCGAGCCGGTG</t>
  </si>
  <si>
    <t>TAGTCTCGCCGCTTCGAGCCGGTG</t>
  </si>
  <si>
    <t>AAACCACCGGCTCGAAGCGGCGAG</t>
  </si>
  <si>
    <t>PLES_27851</t>
  </si>
  <si>
    <t>catR</t>
  </si>
  <si>
    <t>TGAGGGTCCGGGCCAGCGCC</t>
  </si>
  <si>
    <t>TAGTTGAGGGTCCGGGCCAGCGCC</t>
  </si>
  <si>
    <t>AAACGGCGCTGGCCCGGACCCTCA</t>
  </si>
  <si>
    <t>CTGCCGGCTCAGCGGTGGCT</t>
  </si>
  <si>
    <t>TAGTCTGCCGGCTCAGCGGTGGCT</t>
  </si>
  <si>
    <t>AAACAGCCACCGCTGAGCCGGCAG</t>
  </si>
  <si>
    <t>CGAGCATTTCCTCGAGTTGC</t>
  </si>
  <si>
    <t>TAGTCGAGCATTTCCTCGAGTTGC</t>
  </si>
  <si>
    <t>AAACGCAACTCGAGGAAATGCTCG</t>
  </si>
  <si>
    <t>CCGGCTTCGGTCAGGCGCAG</t>
  </si>
  <si>
    <t>TAGTCCGGCTTCGGTCAGGCGCAG</t>
  </si>
  <si>
    <t>AAACCTGCGCCTGACCGAAGCCGG</t>
  </si>
  <si>
    <t>PLES_27861</t>
  </si>
  <si>
    <t>catB</t>
  </si>
  <si>
    <t>CGAGGCTTTGGATCACGGCT</t>
  </si>
  <si>
    <t>TAGTCGAGGCTTTGGATCACGGCT</t>
  </si>
  <si>
    <t>AAACAGCCGTGATCCAAAGCCTCG</t>
  </si>
  <si>
    <t>TGTGCGGGCGGATGGTCGGC</t>
  </si>
  <si>
    <t>TAGTTGTGCGGGCGGATGGTCGGC</t>
  </si>
  <si>
    <t>AAACGCCGACCATCCGCCCGCACA</t>
  </si>
  <si>
    <t>CTGCCGGTTCATGGTGTGCA</t>
  </si>
  <si>
    <t>TAGTCTGCCGGTTCATGGTGTGCA</t>
  </si>
  <si>
    <t>AAACTGCACACCATGAACCGGCAG</t>
  </si>
  <si>
    <t>AACGCAGGCGGAGGATCACC</t>
  </si>
  <si>
    <t>TAGTAACGCAGGCGGAGGATCACC</t>
  </si>
  <si>
    <t>AAACGGTGATCCTCCGCCTGCGTT</t>
  </si>
  <si>
    <t>PLES_27871</t>
  </si>
  <si>
    <t>catC</t>
  </si>
  <si>
    <t>ATCTTCACGTGGAACAGCAT</t>
  </si>
  <si>
    <t>TAGTATCTTCACGTGGAACAGCAT</t>
  </si>
  <si>
    <t>AAACATGCTGTTCCACGTGAAGAT</t>
  </si>
  <si>
    <t>CATGTCGACGGGCAACTTCA</t>
  </si>
  <si>
    <t>TAGTCATGTCGACGGGCAACTTCA</t>
  </si>
  <si>
    <t>AAACTGAAGTTGCCCGTCGACATG</t>
  </si>
  <si>
    <t>TGAGCCGCTCGGCCTGTTGC</t>
  </si>
  <si>
    <t>TAGTTGAGCCGCTCGGCCTGTTGC</t>
  </si>
  <si>
    <t>AAACGCAACAGGCCGAGCGGCTCA</t>
  </si>
  <si>
    <t>CTGGGCCATTTCCTTCTCCT</t>
  </si>
  <si>
    <t>TAGTCTGGGCCATTTCCTTCTCCT</t>
  </si>
  <si>
    <t>AAACAGGAGAAGGAAATGGCCCAG</t>
  </si>
  <si>
    <t>PLES_27881</t>
  </si>
  <si>
    <t>catA</t>
  </si>
  <si>
    <t>CTGGGAAATCTTCACGGTCA</t>
  </si>
  <si>
    <t>TAGTCTGGGAAATCTTCACGGTCA</t>
  </si>
  <si>
    <t>AAACTGACCGTGAAGATTTCCCAG</t>
  </si>
  <si>
    <t>TTCGAAGAAGCGCTGGACGT</t>
  </si>
  <si>
    <t>TAGTTTCGAAGAAGCGCTGGACGT</t>
  </si>
  <si>
    <t>AAACACGTCCAGCGCTTCTTCGAA</t>
  </si>
  <si>
    <t>GCGTTCGTTGAGCTGGCCGC</t>
  </si>
  <si>
    <t>TAGTGCGTTCGTTGAGCTGGCCGC</t>
  </si>
  <si>
    <t>AAACGCGGCCAGCTCAACGAACGC</t>
  </si>
  <si>
    <t>CGCACCAGGGCCTTGGTGCG</t>
  </si>
  <si>
    <t>TAGTCGCACCAGGGCCTTGGTGCG</t>
  </si>
  <si>
    <t>AAACCGCACCAAGGCCCTGGTGCG</t>
  </si>
  <si>
    <t>PLES_27891</t>
  </si>
  <si>
    <t>CAGCATCGGGATGATCTTCA</t>
  </si>
  <si>
    <t>TAGTCAGCATCGGGATGATCTTCA</t>
  </si>
  <si>
    <t>AAACTGAAGATCATCCCGATGCTG</t>
  </si>
  <si>
    <t>GGCCTGGGTAGTGGCGGCGC</t>
  </si>
  <si>
    <t>TAGTGGCCTGGGTAGTGGCGGCGC</t>
  </si>
  <si>
    <t>AAACGCGCCGCCACTACCCAGGCC</t>
  </si>
  <si>
    <t>GGAGCGTTCGCTGCCGTCCT</t>
  </si>
  <si>
    <t>TAGTGGAGCGTTCGCTGCCGTCCT</t>
  </si>
  <si>
    <t>AAACAGGACGGCAGCGAACGCTCC</t>
  </si>
  <si>
    <t>GAATTCGGCGTTGTACTGCC</t>
  </si>
  <si>
    <t>TAGTGAATTCGGCGTTGTACTGCC</t>
  </si>
  <si>
    <t>AAACGGCAGTACAACGCCGAATTC</t>
  </si>
  <si>
    <t>PLES_27901</t>
  </si>
  <si>
    <t>opdT</t>
  </si>
  <si>
    <t>TTTCTTTCCATCCCCTTGCA</t>
  </si>
  <si>
    <t>TAGTTTTCTTTCCATCCCCTTGCA</t>
  </si>
  <si>
    <t>AAACTGCAAGGGGATGGAAAGAAA</t>
  </si>
  <si>
    <t>GACGGCCGAGGCCATCAGTC</t>
  </si>
  <si>
    <t>TAGTGACGGCCGAGGCCATCAGTC</t>
  </si>
  <si>
    <t>AAACGACTGATGGCCTCGGCCGTC</t>
  </si>
  <si>
    <t>GCTCCGCTCGGCGTTCTCCT</t>
  </si>
  <si>
    <t>TAGTGCTCCGCTCGGCGTTCTCCT</t>
  </si>
  <si>
    <t>AAACAGGAGAACGCCGAGCGGAGC</t>
  </si>
  <si>
    <t>AGTAGAAGTTGCGCAGCAGC</t>
  </si>
  <si>
    <t>TAGTAGTAGAAGTTGCGCAGCAGC</t>
  </si>
  <si>
    <t>AAACGCTGCTGCGCAACTTCTACT</t>
  </si>
  <si>
    <t>PLES_27911</t>
  </si>
  <si>
    <t>GGCGTCCACCAAGGTCCACG</t>
  </si>
  <si>
    <t>TAGTGGCGTCCACCAAGGTCCACG</t>
  </si>
  <si>
    <t>AAACCGTGGACCTTGGTGGACGCC</t>
  </si>
  <si>
    <t>ATGGCGGACAGCGATCGCAC</t>
  </si>
  <si>
    <t>TAGTATGGCGGACAGCGATCGCAC</t>
  </si>
  <si>
    <t>AAACGTGCGATCGCTGTCCGCCAT</t>
  </si>
  <si>
    <t>TCCGGTTTGTAGAAGGTGTA</t>
  </si>
  <si>
    <t>TAGTTCCGGTTTGTAGAAGGTGTA</t>
  </si>
  <si>
    <t>AAACTACACCTTCTACAAACCGGA</t>
  </si>
  <si>
    <t>CCCGGCGGCGACCCGGTCGA</t>
  </si>
  <si>
    <t>TAGTCCCGGCGGCGACCCGGTCGA</t>
  </si>
  <si>
    <t>AAACTCGACCGGGTCGCCGCCGGG</t>
  </si>
  <si>
    <t>PLES_27921</t>
  </si>
  <si>
    <t>CGCAGCCGTCGAACACGGCC</t>
  </si>
  <si>
    <t>TAGTCGCAGCCGTCGAACACGGCC</t>
  </si>
  <si>
    <t>AAACGGCCGTGTTCGACGGCTGCG</t>
  </si>
  <si>
    <t>TTCGGCGGACACCGGCGGTT</t>
  </si>
  <si>
    <t>TAGTTTCGGCGGACACCGGCGGTT</t>
  </si>
  <si>
    <t>AAACAACCGCCGGTGTCCGCCGAA</t>
  </si>
  <si>
    <t>CCAGGCCTTCGGCAAGACGC</t>
  </si>
  <si>
    <t>TAGTCCAGGCCTTCGGCAAGACGC</t>
  </si>
  <si>
    <t>AAACGCGTCTTGCCGAAGGCCTGG</t>
  </si>
  <si>
    <t>CAGGTCTTCTGGAATCGGTC</t>
  </si>
  <si>
    <t>TAGTCAGGTCTTCTGGAATCGGTC</t>
  </si>
  <si>
    <t>AAACGACCGATTCCAGAAGACCTG</t>
  </si>
  <si>
    <t>PLES_27931</t>
  </si>
  <si>
    <t>AGTGGCCGCCCCGAATCGAC</t>
  </si>
  <si>
    <t>TAGTAGTGGCCGCCCCGAATCGAC</t>
  </si>
  <si>
    <t>AAACGTCGATTCGGGGCGGCCACT</t>
  </si>
  <si>
    <t>GCATGATAGCCAAGGCGTTG</t>
  </si>
  <si>
    <t>TAGTGCATGATAGCCAAGGCGTTG</t>
  </si>
  <si>
    <t>AAACCAACGCCTTGGCTATCATGC</t>
  </si>
  <si>
    <t>CGGACTCCGGCCAGGGCGGA</t>
  </si>
  <si>
    <t>TAGTCGGACTCCGGCCAGGGCGGA</t>
  </si>
  <si>
    <t>AAACTCCGCCCTGGCCGGAGTCCG</t>
  </si>
  <si>
    <t>GCAAGGTGTGCATGGTTCGA</t>
  </si>
  <si>
    <t>TAGTGCAAGGTGTGCATGGTTCGA</t>
  </si>
  <si>
    <t>AAACTCGAACCATGCACACCTTGC</t>
  </si>
  <si>
    <t>PLES_27941</t>
  </si>
  <si>
    <t>GATTGCGAAAGTGACGCCGT</t>
  </si>
  <si>
    <t>TAGTGATTGCGAAAGTGACGCCGT</t>
  </si>
  <si>
    <t>AAACACGGCGTCACTTTCGCAATC</t>
  </si>
  <si>
    <t>GCCGAACGGCGTGTCGCGCT</t>
  </si>
  <si>
    <t>TAGTGCCGAACGGCGTGTCGCGCT</t>
  </si>
  <si>
    <t>AAACAGCGCGACACGCCGTTCGGC</t>
  </si>
  <si>
    <t>CCCCGACCCACATGAGGAAC</t>
  </si>
  <si>
    <t>TAGTCCCCGACCCACATGAGGAAC</t>
  </si>
  <si>
    <t>AAACGTTCCTCATGTGGGTCGGGG</t>
  </si>
  <si>
    <t>ATAGATGCGGTAGCTGATAA</t>
  </si>
  <si>
    <t>TAGTATAGATGCGGTAGCTGATAA</t>
  </si>
  <si>
    <t>AAACTTATCAGCTACCGCATCTAT</t>
  </si>
  <si>
    <t>PLES_27951</t>
  </si>
  <si>
    <t>TGGCGGCCTGGCCGCCGGAA</t>
  </si>
  <si>
    <t>TAGTTGGCGGCCTGGCCGCCGGAA</t>
  </si>
  <si>
    <t>AAACTTCCGGCGGCCAGGCCGCCA</t>
  </si>
  <si>
    <t>GACCTCCGCCGCGCCGACGC</t>
  </si>
  <si>
    <t>TAGTGACCTCCGCCGCGCCGACGC</t>
  </si>
  <si>
    <t>AAACGCGTCGGCGCGGCGGAGGTC</t>
  </si>
  <si>
    <t>TCGGTCGCAGGTTGATGCCG</t>
  </si>
  <si>
    <t>TAGTTCGGTCGCAGGTTGATGCCG</t>
  </si>
  <si>
    <t>AAACCGGCATCAACCTGCGACCGA</t>
  </si>
  <si>
    <t>CTCGAGCAGCGGGCCGATGC</t>
  </si>
  <si>
    <t>TAGTCTCGAGCAGCGGGCCGATGC</t>
  </si>
  <si>
    <t>AAACGCATCGGCCCGCTGCTCGAG</t>
  </si>
  <si>
    <t>PLES_27961</t>
  </si>
  <si>
    <t>CTCGCGCATGAAGATTTCAT</t>
  </si>
  <si>
    <t>TAGTCTCGCGCATGAAGATTTCAT</t>
  </si>
  <si>
    <t>AAACATGAAATCTTCATGCGCGAG</t>
  </si>
  <si>
    <t>GTTGGCGCGGGCGAGGGCGA</t>
  </si>
  <si>
    <t>TAGTGTTGGCGCGGGCGAGGGCGA</t>
  </si>
  <si>
    <t>AAACTCGCCCTCGCCCGCGCCAAC</t>
  </si>
  <si>
    <t>GGCGCCGAACGGGCGGCCGC</t>
  </si>
  <si>
    <t>TAGTGGCGCCGAACGGGCGGCCGC</t>
  </si>
  <si>
    <t>AAACGCGGCCGCCCGTTCGGCGCC</t>
  </si>
  <si>
    <t>TCTGGTTGACGCCGCGGGCC</t>
  </si>
  <si>
    <t>TAGTTCTGGTTGACGCCGCGGGCC</t>
  </si>
  <si>
    <t>AAACGGCCCGCGGCGTCAACCAGA</t>
  </si>
  <si>
    <t>PLES_27971</t>
  </si>
  <si>
    <t>GAATGCTGCGCAGACCAGCA</t>
  </si>
  <si>
    <t>TAGTGAATGCTGCGCAGACCAGCA</t>
  </si>
  <si>
    <t>AAACTGCTGGTCTGCGCAGCATTC</t>
  </si>
  <si>
    <t>TGCTCCGGCGTCGCTCGCGC</t>
  </si>
  <si>
    <t>TAGTTGCTCCGGCGTCGCTCGCGC</t>
  </si>
  <si>
    <t>AAACGCGCGAGCGACGCCGGAGCA</t>
  </si>
  <si>
    <t>CGCGGTATCGCCGCGACGCG</t>
  </si>
  <si>
    <t>TAGTCGCGGTATCGCCGCGACGCG</t>
  </si>
  <si>
    <t>AAACCGCGTCGCGGCGATACCGCG</t>
  </si>
  <si>
    <t>CCTCGACCTTGCGTTCGAGC</t>
  </si>
  <si>
    <t>TAGTCCTCGACCTTGCGTTCGAGC</t>
  </si>
  <si>
    <t>AAACGCTCGAACGCAAGGTCGAGG</t>
  </si>
  <si>
    <t>PLES_27981</t>
  </si>
  <si>
    <t>CGCTGACGAAGGTACGGAGC</t>
  </si>
  <si>
    <t>TAGTCGCTGACGAAGGTACGGAGC</t>
  </si>
  <si>
    <t>AAACGCTCCGTACCTTCGTCAGCG</t>
  </si>
  <si>
    <t>GGTCAGGTGCAGGTGTTCGC</t>
  </si>
  <si>
    <t>TAGTGGTCAGGTGCAGGTGTTCGC</t>
  </si>
  <si>
    <t>AAACGCGAACACCTGCACCTGACC</t>
  </si>
  <si>
    <t>GATGACCTGCTGGCTGACGG</t>
  </si>
  <si>
    <t>TAGTGATGACCTGCTGGCTGACGG</t>
  </si>
  <si>
    <t>AAACCCGTCAGCCAGCAGGTCATC</t>
  </si>
  <si>
    <t>AACCGAGGTTCTGTTCGAGG</t>
  </si>
  <si>
    <t>TAGTAACCGAGGTTCTGTTCGAGG</t>
  </si>
  <si>
    <t>AAACCCTCGAACAGAACCTCGGTT</t>
  </si>
  <si>
    <t>PLES_27991</t>
  </si>
  <si>
    <t>GTCGACTTGCAGGGTGGGTC</t>
  </si>
  <si>
    <t>TAGTGTCGACTTGCAGGGTGGGTC</t>
  </si>
  <si>
    <t>AAACGACCCACCCTGCAAGTCGAC</t>
  </si>
  <si>
    <t>AATTGAAGGACTCGACCAGC</t>
  </si>
  <si>
    <t>TAGTAATTGAAGGACTCGACCAGC</t>
  </si>
  <si>
    <t>AAACGCTGGTCGAGTCCTTCAATT</t>
  </si>
  <si>
    <t>GAGGGTGCGGCGGTCGGACC</t>
  </si>
  <si>
    <t>TAGTGAGGGTGCGGCGGTCGGACC</t>
  </si>
  <si>
    <t>AAACGGTCCGACCGCCGCACCCTC</t>
  </si>
  <si>
    <t>GGAACGCCTCGGCGTCGATC</t>
  </si>
  <si>
    <t>TAGTGGAACGCCTCGGCGTCGATC</t>
  </si>
  <si>
    <t>AAACGATCGACGCCGAGGCGTTCC</t>
  </si>
  <si>
    <t>PLES_28001</t>
  </si>
  <si>
    <t>oprN</t>
  </si>
  <si>
    <t>GGGCGGACGCGAGCCCGCTC</t>
  </si>
  <si>
    <t>TAGTGGGCGGACGCGAGCCCGCTC</t>
  </si>
  <si>
    <t>AAACGAGCGGGCTCGCGTCCGCCC</t>
  </si>
  <si>
    <t>CAGCAGACTGAACAGACCCA</t>
  </si>
  <si>
    <t>TAGTCAGCAGACTGAACAGACCCA</t>
  </si>
  <si>
    <t>AAACTGGGTCTGTTCAGTCTGCTG</t>
  </si>
  <si>
    <t>GTAGTCCGGACCCACCGTGC</t>
  </si>
  <si>
    <t>TAGTGTAGTCCGGACCCACCGTGC</t>
  </si>
  <si>
    <t>AAACGCACGGTGGGTCCGGACTAC</t>
  </si>
  <si>
    <t>CCGCCGCGGTGTCGGGGGTC</t>
  </si>
  <si>
    <t>TAGTCCGCCGCGGTGTCGGGGGTC</t>
  </si>
  <si>
    <t>AAACGACCCCCGACACCGCGGCGG</t>
  </si>
  <si>
    <t>PLES_28031</t>
  </si>
  <si>
    <t>mexE</t>
  </si>
  <si>
    <t>GGGGTAGCGCCAGGAGAAGT</t>
  </si>
  <si>
    <t>TAGTGGGGTAGCGCCAGGAGAAGT</t>
  </si>
  <si>
    <t>AAACACTTCTCCTGGCGCTACCCC</t>
  </si>
  <si>
    <t>AGTACGGCCGCGAGTGCGAG</t>
  </si>
  <si>
    <t>TAGTAGTACGGCCGCGAGTGCGAG</t>
  </si>
  <si>
    <t>AAACCTCGCACTCGCGGCCGTACT</t>
  </si>
  <si>
    <t>GGTTTCCGGGGCCTTGCCGC</t>
  </si>
  <si>
    <t>TAGTGGTTTCCGGGGCCTTGCCGC</t>
  </si>
  <si>
    <t>AAACGCGGCAAGGCCCCGGAAACC</t>
  </si>
  <si>
    <t>CTTGGGCGCCGCCATGCCTT</t>
  </si>
  <si>
    <t>TAGTCTTGGGCGCCGCCATGCCTT</t>
  </si>
  <si>
    <t>AAACAAGGCATGGCGGCGCCCAAG</t>
  </si>
  <si>
    <t>PLES_28051</t>
  </si>
  <si>
    <t>CTGATGAAAACGGATCACTC</t>
  </si>
  <si>
    <t>TAGTCTGATGAAAACGGATCACTC</t>
  </si>
  <si>
    <t>AAACGAGTGATCCGTTTTCATCAG</t>
  </si>
  <si>
    <t>CGCATTTGAGGACCTCTGGC</t>
  </si>
  <si>
    <t>TAGTCGCATTTGAGGACCTCTGGC</t>
  </si>
  <si>
    <t>AAACGCCAGAGGTCCTCAAATGCG</t>
  </si>
  <si>
    <t>CCTGCGGCCGGCGCCGGGGT</t>
  </si>
  <si>
    <t>TAGTCCTGCGGCCGGCGCCGGGGT</t>
  </si>
  <si>
    <t>AAACACCCCGGCGCCGGCCGCAGG</t>
  </si>
  <si>
    <t>CGATCGCCTGGACACGCACC</t>
  </si>
  <si>
    <t>TAGTCGATCGCCTGGACACGCACC</t>
  </si>
  <si>
    <t>AAACGGTGCGTGTCCAGGCGATCG</t>
  </si>
  <si>
    <t>PLES_28061</t>
  </si>
  <si>
    <t>TGGGTTGTGCTGGTGGACAT</t>
  </si>
  <si>
    <t>TAGTTGGGTTGTGCTGGTGGACAT</t>
  </si>
  <si>
    <t>AAACATGTCCACCAGCACAACCCA</t>
  </si>
  <si>
    <t>TGGCGGCGAAGTTGATCGCT</t>
  </si>
  <si>
    <t>TAGTTGGCGGCGAAGTTGATCGCT</t>
  </si>
  <si>
    <t>AAACAGCGATCAACTTCGCCGCCA</t>
  </si>
  <si>
    <t>GTCGTCGAACAGGGCGAGCT</t>
  </si>
  <si>
    <t>TAGTGTCGTCGAACAGGGCGAGCT</t>
  </si>
  <si>
    <t>AAACAGCTCGCCCTGTTCGACGAC</t>
  </si>
  <si>
    <t>CGATCACCCTGGGTTGCCAG</t>
  </si>
  <si>
    <t>TAGTCGATCACCCTGGGTTGCCAG</t>
  </si>
  <si>
    <t>AAACCTGGCAACCCAGGGTGATCG</t>
  </si>
  <si>
    <t>PLES_28071</t>
  </si>
  <si>
    <t>GGCGTATTGGCGTGGCTCAT</t>
  </si>
  <si>
    <t>TAGTGGCGTATTGGCGTGGCTCAT</t>
  </si>
  <si>
    <t>AAACATGAGCCACGCCAATACGCC</t>
  </si>
  <si>
    <t>GCGCGTCGAACCCAGTCGCG</t>
  </si>
  <si>
    <t>TAGTGCGCGTCGAACCCAGTCGCG</t>
  </si>
  <si>
    <t>AAACCGCGACTGGGTTCGACGCGC</t>
  </si>
  <si>
    <t>TTCCACCGCACCGTGTTGCG</t>
  </si>
  <si>
    <t>TAGTTTCCACCGCACCGTGTTGCG</t>
  </si>
  <si>
    <t>AAACCGCAACACGGTGCGGTGGAA</t>
  </si>
  <si>
    <t>ATGCGGATCGTAGCCGTGGC</t>
  </si>
  <si>
    <t>TAGTATGCGGATCGTAGCCGTGGC</t>
  </si>
  <si>
    <t>AAACGCCACGGCTACGATCCGCAT</t>
  </si>
  <si>
    <t>PLES_28081</t>
  </si>
  <si>
    <t>AGCGGGACGGGCAGGGGTTC</t>
  </si>
  <si>
    <t>TAGTAGCGGGACGGGCAGGGGTTC</t>
  </si>
  <si>
    <t>AAACGAACCCCTGCCCGTCCCGCT</t>
  </si>
  <si>
    <t>GGCTGCGCGGTCGATGCGCA</t>
  </si>
  <si>
    <t>TAGTGGCTGCGCGGTCGATGCGCA</t>
  </si>
  <si>
    <t>AAACTGCGCATCGACCGCGCAGCC</t>
  </si>
  <si>
    <t>GCGGTGGGAGGCCGTGCGGC</t>
  </si>
  <si>
    <t>TAGTGCGGTGGGAGGCCGTGCGGC</t>
  </si>
  <si>
    <t>AAACGCCGCACGGCCTCCCACCGC</t>
  </si>
  <si>
    <t>AGTAGAGCTGGCCGCAGGCA</t>
  </si>
  <si>
    <t>TAGTAGTAGAGCTGGCCGCAGGCA</t>
  </si>
  <si>
    <t>AAACTGCCTGCGGCCAGCTCTACT</t>
  </si>
  <si>
    <t>PLES_28091</t>
  </si>
  <si>
    <t>TCGGTCGGGAAGGATGTCTT</t>
  </si>
  <si>
    <t>TAGTTCGGTCGGGAAGGATGTCTT</t>
  </si>
  <si>
    <t>AAACAAGACATCCTTCCCGACCGA</t>
  </si>
  <si>
    <t>CCACGCCGCCCAGGCGGATG</t>
  </si>
  <si>
    <t>TAGTCCACGCCGCCCAGGCGGATG</t>
  </si>
  <si>
    <t>AAACCATCCGCCTGGGCGGCGTGG</t>
  </si>
  <si>
    <t>CTCAAGCAGCAGCCGGGCGT</t>
  </si>
  <si>
    <t>TAGTCTCAAGCAGCAGCCGGGCGT</t>
  </si>
  <si>
    <t>AAACACGCCCGGCTGCTGCTTGAG</t>
  </si>
  <si>
    <t>TGCCCGGATCGCCGGCAGCA</t>
  </si>
  <si>
    <t>TAGTTGCCCGGATCGCCGGCAGCA</t>
  </si>
  <si>
    <t>AAACTGCTGCCGGCGATCCGGGCA</t>
  </si>
  <si>
    <t>PLES_28101</t>
  </si>
  <si>
    <t>GGTCGGGGCCTTGCGGGAGC</t>
  </si>
  <si>
    <t>TAGTGGTCGGGGCCTTGCGGGAGC</t>
  </si>
  <si>
    <t>AAACGCTCCCGCAAGGCCCCGACC</t>
  </si>
  <si>
    <t>GCTCACATAGGTGACGCCAT</t>
  </si>
  <si>
    <t>TAGTGCTCACATAGGTGACGCCAT</t>
  </si>
  <si>
    <t>AAACATGGCGTCACCTATGTGAGC</t>
  </si>
  <si>
    <t>AGTGCAGGGTGCAATCCTCG</t>
  </si>
  <si>
    <t>TAGTAGTGCAGGGTGCAATCCTCG</t>
  </si>
  <si>
    <t>AAACCGAGGATTGCACCCTGCACT</t>
  </si>
  <si>
    <t>GCGGCGCTCGATGATGTACT</t>
  </si>
  <si>
    <t>TAGTGCGGCGCTCGATGATGTACT</t>
  </si>
  <si>
    <t>AAACAGTACATCATCGAGCGCCGC</t>
  </si>
  <si>
    <t>PLES_28111</t>
  </si>
  <si>
    <t>CCAGCCTTGCGACTGTTCGC</t>
  </si>
  <si>
    <t>TAGTCCAGCCTTGCGACTGTTCGC</t>
  </si>
  <si>
    <t>AAACGCGAACAGTCGCAAGGCTGG</t>
  </si>
  <si>
    <t>GTGTATATCGAGCGCGGTGA</t>
  </si>
  <si>
    <t>TAGTGTGTATATCGAGCGCGGTGA</t>
  </si>
  <si>
    <t>AAACTCACCGCGCTCGATATACAC</t>
  </si>
  <si>
    <t>GCAGAAGTAAAAAGCCTGCA</t>
  </si>
  <si>
    <t>TAGTGCAGAAGTAAAAAGCCTGCA</t>
  </si>
  <si>
    <t>AAACTGCAGGCTTTTTACTTCTGC</t>
  </si>
  <si>
    <t>TGTTTGCCCAGCGGGAGAAC</t>
  </si>
  <si>
    <t>TAGTTGTTTGCCCAGCGGGAGAAC</t>
  </si>
  <si>
    <t>AAACGTTCTCCCGCTGGGCAAACA</t>
  </si>
  <si>
    <t>PLES_28121</t>
  </si>
  <si>
    <t>GGGCGTCCACGCTTGGCCAT</t>
  </si>
  <si>
    <t>TAGTGGGCGTCCACGCTTGGCCAT</t>
  </si>
  <si>
    <t>AAACATGGCCAAGCGTGGACGCCC</t>
  </si>
  <si>
    <t>GTTCACGATCGAAGCCGCAG</t>
  </si>
  <si>
    <t>TAGTGTTCACGATCGAAGCCGCAG</t>
  </si>
  <si>
    <t>AAACCTGCGGCTTCGATCGTGAAC</t>
  </si>
  <si>
    <t>CCCAGAACACGTCGAGCGCC</t>
  </si>
  <si>
    <t>TAGTCCCAGAACACGTCGAGCGCC</t>
  </si>
  <si>
    <t>AAACGGCGCTCGACGTGTTCTGGG</t>
  </si>
  <si>
    <t>CATGGTCGCGCCTTCGTAGC</t>
  </si>
  <si>
    <t>TAGTCATGGTCGCGCCTTCGTAGC</t>
  </si>
  <si>
    <t>AAACGCTACGAAGGCGCGACCATG</t>
  </si>
  <si>
    <t>PLES_28131</t>
  </si>
  <si>
    <t>ACCAGGTCGAGCATGGACAG</t>
  </si>
  <si>
    <t>TAGTACCAGGTCGAGCATGGACAG</t>
  </si>
  <si>
    <t>AAACCTGTCCATGCTCGACCTGGT</t>
  </si>
  <si>
    <t>GGCTTCGGCCACGCTGCCGC</t>
  </si>
  <si>
    <t>TAGTGGCTTCGGCCACGCTGCCGC</t>
  </si>
  <si>
    <t>AAACGCGGCAGCGTGGCCGAAGCC</t>
  </si>
  <si>
    <t>CAGGTCCAGGGAGTTGTGCA</t>
  </si>
  <si>
    <t>TAGTCAGGTCCAGGGAGTTGTGCA</t>
  </si>
  <si>
    <t>AAACTGCACAACTCCCTGGACCTG</t>
  </si>
  <si>
    <t>TGAAGCCCAGGCGCTCCACA</t>
  </si>
  <si>
    <t>TAGTTGAAGCCCAGGCGCTCCACA</t>
  </si>
  <si>
    <t>AAACTGTGGAGCGCCTGGGCTTCA</t>
  </si>
  <si>
    <t>PLES_28141</t>
  </si>
  <si>
    <t>CAGTCGGTGTGCAACCGGCA</t>
  </si>
  <si>
    <t>TAGTCAGTCGGTGTGCAACCGGCA</t>
  </si>
  <si>
    <t>AAACTGCCGGTTGCACACCGACTG</t>
  </si>
  <si>
    <t>GAGTTTCTGGCCGTCGACGG</t>
  </si>
  <si>
    <t>TAGTGAGTTTCTGGCCGTCGACGG</t>
  </si>
  <si>
    <t>AAACCCGTCGACGGCCAGAAACTC</t>
  </si>
  <si>
    <t>GTGGCAGGTGACGCAGGCCG</t>
  </si>
  <si>
    <t>TAGTGTGGCAGGTGACGCAGGCCG</t>
  </si>
  <si>
    <t>AAACCGGCCTGCGTCACCTGCCAC</t>
  </si>
  <si>
    <t>GGCGGCCAGGCCCATGCCAT</t>
  </si>
  <si>
    <t>TAGTGGCGGCCAGGCCCATGCCAT</t>
  </si>
  <si>
    <t>AAACATGGCATGGGCCTGGCCGCC</t>
  </si>
  <si>
    <t>PLES_28151</t>
  </si>
  <si>
    <t>ACGGCCAGGGAAAGGATCGA</t>
  </si>
  <si>
    <t>TAGTACGGCCAGGGAAAGGATCGA</t>
  </si>
  <si>
    <t>AAACTCGATCCTTTCCCTGGCCGT</t>
  </si>
  <si>
    <t>CGTGGACGGGAGCGACCAGC</t>
  </si>
  <si>
    <t>TAGTCGTGGACGGGAGCGACCAGC</t>
  </si>
  <si>
    <t>AAACGCTGGTCGCTCCCGTCCACG</t>
  </si>
  <si>
    <t>GGCGGCTGGAACGGCTCCGA</t>
  </si>
  <si>
    <t>TAGTGGCGGCTGGAACGGCTCCGA</t>
  </si>
  <si>
    <t>AAACTCGGAGCCGTTCCAGCCGCC</t>
  </si>
  <si>
    <t>TCCGGGAGGCTGCTTTCCGC</t>
  </si>
  <si>
    <t>TAGTTCCGGGAGGCTGCTTTCCGC</t>
  </si>
  <si>
    <t>AAACGCGGAAAGCAGCCTCCCGGA</t>
  </si>
  <si>
    <t>PLES_28161</t>
  </si>
  <si>
    <t>GAAGGCCGAGCCGAGGATCA</t>
  </si>
  <si>
    <t>TAGTGAAGGCCGAGCCGAGGATCA</t>
  </si>
  <si>
    <t>AAACTGATCCTCGGCTCGGCCTTC</t>
  </si>
  <si>
    <t>GTCGCAGAGCATCCAGGCCG</t>
  </si>
  <si>
    <t>TAGTGTCGCAGAGCATCCAGGCCG</t>
  </si>
  <si>
    <t>AAACCGGCCTGGATGCTCTGCGAC</t>
  </si>
  <si>
    <t>TGGCAACTGCTGGAGCAGGC</t>
  </si>
  <si>
    <t>TAGTTGGCAACTGCTGGAGCAGGC</t>
  </si>
  <si>
    <t>AAACGCCTGCTCCAGCAGTTGCCA</t>
  </si>
  <si>
    <t>CCGTCCGCCGGCTGCGGCTG</t>
  </si>
  <si>
    <t>TAGTCCGTCCGCCGGCTGCGGCTG</t>
  </si>
  <si>
    <t>AAACCAGCCGCAGCCGGCGGACGG</t>
  </si>
  <si>
    <t>PLES_28171</t>
  </si>
  <si>
    <t>TTCGGTGAGCAGTACATGCA</t>
  </si>
  <si>
    <t>TAGTTTCGGTGAGCAGTACATGCA</t>
  </si>
  <si>
    <t>AAACTGCATGTACTGCTCACCGAA</t>
  </si>
  <si>
    <t>CAGGCCCTGGGCGTTGAGGC</t>
  </si>
  <si>
    <t>TAGTCAGGCCCTGGGCGTTGAGGC</t>
  </si>
  <si>
    <t>AAACGCCTCAACGCCCAGGGCCTG</t>
  </si>
  <si>
    <t>TATCGGCGGCGCTGGCCACC</t>
  </si>
  <si>
    <t>TAGTTATCGGCGGCGCTGGCCACC</t>
  </si>
  <si>
    <t>AAACGGTGGCCAGCGCCGCCGATA</t>
  </si>
  <si>
    <t>CGTCGGGCAGGCCGAGATCG</t>
  </si>
  <si>
    <t>TAGTCGTCGGGCAGGCCGAGATCG</t>
  </si>
  <si>
    <t>AAACCGATCTCGGCCTGCCCGACG</t>
  </si>
  <si>
    <t>PLES_28181</t>
  </si>
  <si>
    <t>GAGCAGGATCAACACACGCA</t>
  </si>
  <si>
    <t>TAGTGAGCAGGATCAACACACGCA</t>
  </si>
  <si>
    <t>AAACTGCGTGTGTTGATCCTGCTC</t>
  </si>
  <si>
    <t>GGCCCGGCAGCAGGAGCATC</t>
  </si>
  <si>
    <t>TAGTGGCCCGGCAGCAGGAGCATC</t>
  </si>
  <si>
    <t>AAACGATGCTCCTGCTGCCGGGCC</t>
  </si>
  <si>
    <t>GTCGTCGCCCGGTTGCGCCT</t>
  </si>
  <si>
    <t>TAGTGTCGTCGCCCGGTTGCGCCT</t>
  </si>
  <si>
    <t>AAACAGGCGCAACCGGGCGACGAC</t>
  </si>
  <si>
    <t>TCGCGCCGCGCGGCGCGAAC</t>
  </si>
  <si>
    <t>TAGTTCGCGCCGCGCGGCGCGAAC</t>
  </si>
  <si>
    <t>AAACGTTCGCGCCGCGCGGCGCGA</t>
  </si>
  <si>
    <t>PLES_28191</t>
  </si>
  <si>
    <t>CGAGACCACCAGCGGCCCCA</t>
  </si>
  <si>
    <t>TAGTCGAGACCACCAGCGGCCCCA</t>
  </si>
  <si>
    <t>AAACTGGGGCCGCTGGTGGTCTCG</t>
  </si>
  <si>
    <t>AACAACAGGTTGAACAGCAC</t>
  </si>
  <si>
    <t>TAGTAACAACAGGTTGAACAGCAC</t>
  </si>
  <si>
    <t>AAACGTGCTGTTCAACCTGTTGTT</t>
  </si>
  <si>
    <t>AAGCCAGGCGCGCCACCAGC</t>
  </si>
  <si>
    <t>TAGTAAGCCAGGCGCGCCACCAGC</t>
  </si>
  <si>
    <t>AAACGCTGGTGGCGCGCCTGGCTT</t>
  </si>
  <si>
    <t>GCGAAGTCGCCGCGGTACTG</t>
  </si>
  <si>
    <t>TAGTGCGAAGTCGCCGCGGTACTG</t>
  </si>
  <si>
    <t>AAACCAGTACCGCGGCGACTTCGC</t>
  </si>
  <si>
    <t>PLES_28201</t>
  </si>
  <si>
    <t>dsbG</t>
  </si>
  <si>
    <t>CCAAGGGTGATCAGGTTGCG</t>
  </si>
  <si>
    <t>TAGTCCAAGGGTGATCAGGTTGCG</t>
  </si>
  <si>
    <t>AAACCGCAACCTGATCACCCTTGG</t>
  </si>
  <si>
    <t>GGCCGGCGTTGAGGAGGGTC</t>
  </si>
  <si>
    <t>TAGTGGCCGGCGTTGAGGAGGGTC</t>
  </si>
  <si>
    <t>AAACGACCCTCCTCAACGCCGGCC</t>
  </si>
  <si>
    <t>TGGACCATGCGGATCGGCGC</t>
  </si>
  <si>
    <t>TAGTTGGACCATGCGGATCGGCGC</t>
  </si>
  <si>
    <t>AAACGCGCCGATCCGCATGGTCCA</t>
  </si>
  <si>
    <t>CGTCGAAGCTGCCGAGGATG</t>
  </si>
  <si>
    <t>TAGTCGTCGAAGCTGCCGAGGATG</t>
  </si>
  <si>
    <t>AAACCATCCTCGGCAGCTTCGACG</t>
  </si>
  <si>
    <t>PLES_28211</t>
  </si>
  <si>
    <t>CTCGCTGAATGCGTCGTCCA</t>
  </si>
  <si>
    <t>TAGTCTCGCTGAATGCGTCGTCCA</t>
  </si>
  <si>
    <t>AAACTGGACGACGCATTCAGCGAG</t>
  </si>
  <si>
    <t>GGACGCTGAGCGTCATGGCG</t>
  </si>
  <si>
    <t>TAGTGGACGCTGAGCGTCATGGCG</t>
  </si>
  <si>
    <t>AAACCGCCATGACGCTCAGCGTCC</t>
  </si>
  <si>
    <t>TCGCTCCGCGGGGCGAGCGC</t>
  </si>
  <si>
    <t>TAGTTCGCTCCGCGGGGCGAGCGC</t>
  </si>
  <si>
    <t>AAACGCGCTCGCCCCGCGGAGCGA</t>
  </si>
  <si>
    <t>GGCGACGAAGTCGGGATGGT</t>
  </si>
  <si>
    <t>TAGTGGCGACGAAGTCGGGATGGT</t>
  </si>
  <si>
    <t>AAACACCATCCCGACTTCGTCGCC</t>
  </si>
  <si>
    <t>PLES_28221</t>
  </si>
  <si>
    <t>GCCCGGGTGCGGGTGGTCAT</t>
  </si>
  <si>
    <t>TAGTGCCCGGGTGCGGGTGGTCAT</t>
  </si>
  <si>
    <t>AAACATGACCACCCGCACCCGGGC</t>
  </si>
  <si>
    <t>CGAGGGCAGCAGCAGGGGCA</t>
  </si>
  <si>
    <t>TAGTCGAGGGCAGCAGCAGGGGCA</t>
  </si>
  <si>
    <t>AAACTGCCCCTGCTGCTGCCCTCG</t>
  </si>
  <si>
    <t>CCGGCAGCGCGGCGATAGCC</t>
  </si>
  <si>
    <t>TAGTCCGGCAGCGCGGCGATAGCC</t>
  </si>
  <si>
    <t>AAACGGCTATCGCCGCGCTGCCGG</t>
  </si>
  <si>
    <t>CGAGGAAGGAGGTCTGGCCG</t>
  </si>
  <si>
    <t>TAGTCGAGGAAGGAGGTCTGGCCG</t>
  </si>
  <si>
    <t>AAACCGGCCAGACCTCCTTCCTCG</t>
  </si>
  <si>
    <t>PLES_28231</t>
  </si>
  <si>
    <t>AAGAAGCTGTAGAGCTGCAT</t>
  </si>
  <si>
    <t>TAGTAAGAAGCTGTAGAGCTGCAT</t>
  </si>
  <si>
    <t>AAACATGCAGCTCTACAGCTTCTT</t>
  </si>
  <si>
    <t>GATACGCACCCGATAGGACG</t>
  </si>
  <si>
    <t>TAGTGATACGCACCCGATAGGACG</t>
  </si>
  <si>
    <t>AAACCGTCCTATCGGGTGCGTATC</t>
  </si>
  <si>
    <t>CTGGTAATCCAGACCTTTCA</t>
  </si>
  <si>
    <t>TAGTCTGGTAATCCAGACCTTTCA</t>
  </si>
  <si>
    <t>AAACTGAAAGGTCTGGATTACCAG</t>
  </si>
  <si>
    <t>TCGCCCTGCCGCAGGTTGAC</t>
  </si>
  <si>
    <t>TAGTTCGCCCTGCCGCAGGTTGAC</t>
  </si>
  <si>
    <t>AAACGTCAACCTGCGGCAGGGCGA</t>
  </si>
  <si>
    <t>PLES_28241</t>
  </si>
  <si>
    <t>TCGATCTTGTTGTTCTTGTC</t>
  </si>
  <si>
    <t>TAGTTCGATCTTGTTGTTCTTGTC</t>
  </si>
  <si>
    <t>AAACGACAAGAACAACAAGATCGA</t>
  </si>
  <si>
    <t>CCTGCGCATCGATGAAAGCC</t>
  </si>
  <si>
    <t>TAGTCCTGCGCATCGATGAAAGCC</t>
  </si>
  <si>
    <t>AAACGGCTTTCATCGATGCGCAGG</t>
  </si>
  <si>
    <t>CAGGACTCGCAACTGGAAGG</t>
  </si>
  <si>
    <t>TAGTCAGGACTCGCAACTGGAAGG</t>
  </si>
  <si>
    <t>AAACCCTTCCAGTTGCGAGTCCTG</t>
  </si>
  <si>
    <t>ATCCGTCCATGGCGACGATC</t>
  </si>
  <si>
    <t>TAGTATCCGTCCATGGCGACGATC</t>
  </si>
  <si>
    <t>AAACGATCGTCGCCATGGACGGAT</t>
  </si>
  <si>
    <t>PLES_28251</t>
  </si>
  <si>
    <t>GGCGCGAAGAGATGGTTCAT</t>
  </si>
  <si>
    <t>TAGTGGCGCGAAGAGATGGTTCAT</t>
  </si>
  <si>
    <t>AAACATGAACCATCTCTTCGCGCC</t>
  </si>
  <si>
    <t>GTGAGGCTGACGGGTGCTTC</t>
  </si>
  <si>
    <t>TAGTGTGAGGCTGACGGGTGCTTC</t>
  </si>
  <si>
    <t>AAACGAAGCACCCGTCAGCCTCAC</t>
  </si>
  <si>
    <t>GGTCTGGTCGCTGCCGTGGA</t>
  </si>
  <si>
    <t>TAGTGGTCTGGTCGCTGCCGTGGA</t>
  </si>
  <si>
    <t>AAACTCCACGGCAGCGACCAGACC</t>
  </si>
  <si>
    <t>GTAGACCCGCCGCACCGGGA</t>
  </si>
  <si>
    <t>TAGTGTAGACCCGCCGCACCGGGA</t>
  </si>
  <si>
    <t>AAACTCCCGGTGCGGCGGGTCTAC</t>
  </si>
  <si>
    <t>PLES_28261</t>
  </si>
  <si>
    <t>gtdA</t>
  </si>
  <si>
    <t>ATAGAAGTCGGCGCGCTTCT</t>
  </si>
  <si>
    <t>TAGTATAGAAGTCGGCGCGCTTCT</t>
  </si>
  <si>
    <t>AAACAGAAGCGCGCCGACTTCTAT</t>
  </si>
  <si>
    <t>AGAGCGGGGTGAGGTGCTGC</t>
  </si>
  <si>
    <t>TAGTAGAGCGGGGTGAGGTGCTGC</t>
  </si>
  <si>
    <t>AAACGCAGCACCTCACCCCGCTCT</t>
  </si>
  <si>
    <t>CGCCGGGACCAGGCTGTGCA</t>
  </si>
  <si>
    <t>TAGTCGCCGGGACCAGGCTGTGCA</t>
  </si>
  <si>
    <t>AAACTGCACAGCCTGGTCCCGGCG</t>
  </si>
  <si>
    <t>GCCGCCTGGCAGCCGCCGGC</t>
  </si>
  <si>
    <t>TAGTGCCGCCTGGCAGCCGCCGGC</t>
  </si>
  <si>
    <t>AAACGCCGGCGGCTGCCAGGCGGC</t>
  </si>
  <si>
    <t>PLES_28271</t>
  </si>
  <si>
    <t>GCAGGTGTTGCAGGCGCAGG</t>
  </si>
  <si>
    <t>TAGTGCAGGTGTTGCAGGCGCAGG</t>
  </si>
  <si>
    <t>AAACCCTGCGCCTGCAACACCTGC</t>
  </si>
  <si>
    <t>TGAGGTTGCCGGTCTCCATC</t>
  </si>
  <si>
    <t>TAGTTGAGGTTGCCGGTCTCCATC</t>
  </si>
  <si>
    <t>AAACGATGGAGACCGGCAACCTCA</t>
  </si>
  <si>
    <t>GGTGGTGTGTGCGGCCCGGG</t>
  </si>
  <si>
    <t>TAGTGGTGGTGTGTGCGGCCCGGG</t>
  </si>
  <si>
    <t>AAACCCCGGGCCGCACACACCACC</t>
  </si>
  <si>
    <t>CCACTTCGACAGGCCCGGTT</t>
  </si>
  <si>
    <t>TAGTCCACTTCGACAGGCCCGGTT</t>
  </si>
  <si>
    <t>AAACAACCGGGCCTGTCGAAGTGG</t>
  </si>
  <si>
    <t>PLES_28281</t>
  </si>
  <si>
    <t>foxI</t>
  </si>
  <si>
    <t>AGAAGGATCGGGGCGGACAT</t>
  </si>
  <si>
    <t>TAGTAGAAGGATCGGGGCGGACAT</t>
  </si>
  <si>
    <t>AAACATGTCCGCCCCGATCCTTCT</t>
  </si>
  <si>
    <t>CGCATGCATGGCGCGATGGT</t>
  </si>
  <si>
    <t>TAGTCGCATGCATGGCGCGATGGT</t>
  </si>
  <si>
    <t>AAACACCATCGCGCCATGCATGCG</t>
  </si>
  <si>
    <t>CTTGAGCAGGATGCGCAGGA</t>
  </si>
  <si>
    <t>TAGTCTTGAGCAGGATGCGCAGGA</t>
  </si>
  <si>
    <t>AAACTCCTGCGCATCCTGCTCAAG</t>
  </si>
  <si>
    <t>ATGGTCCGCAGGAACGCGCG</t>
  </si>
  <si>
    <t>TAGTATGGTCCGCAGGAACGCGCG</t>
  </si>
  <si>
    <t>AAACCGCGCGTTCCTGCGGACCAT</t>
  </si>
  <si>
    <t>PLES_28291</t>
  </si>
  <si>
    <t>foxR</t>
  </si>
  <si>
    <t>CCTACCGCGCGTCCCGTCCA</t>
  </si>
  <si>
    <t>TAGTCCTACCGCGCGTCCCGTCCA</t>
  </si>
  <si>
    <t>AAACTGGACGGGACGCGCGGTAGG</t>
  </si>
  <si>
    <t>CAGGCGGACCAGCCAGTGGA</t>
  </si>
  <si>
    <t>TAGTCAGGCGGACCAGCCAGTGGA</t>
  </si>
  <si>
    <t>AAACTCCACTGGCTGGTCCGCCTG</t>
  </si>
  <si>
    <t>CGCTGCAGGCGATCGTCGGC</t>
  </si>
  <si>
    <t>TAGTCGCTGCAGGCGATCGTCGGC</t>
  </si>
  <si>
    <t>AAACGCCGACGATCGCCTGCAGCG</t>
  </si>
  <si>
    <t>CTCGCCGTGCTCCGCGCGCC</t>
  </si>
  <si>
    <t>TAGTCTCGCCGTGCTCCGCGCGCC</t>
  </si>
  <si>
    <t>AAACGGCGCGCGGAGCACGGCGAG</t>
  </si>
  <si>
    <t>PLES_28301</t>
  </si>
  <si>
    <t>foxA</t>
  </si>
  <si>
    <t>ATTGCGGAGGACGACGGCGG</t>
  </si>
  <si>
    <t>TAGTATTGCGGAGGACGACGGCGG</t>
  </si>
  <si>
    <t>AAACCCGCCGTCGTCCTCCGCAAT</t>
  </si>
  <si>
    <t>GGGGAAATCGAGGGACGACG</t>
  </si>
  <si>
    <t>TAGTGGGGAAATCGAGGGACGACG</t>
  </si>
  <si>
    <t>AAACCGTCGTCCCTCGATTTCCCC</t>
  </si>
  <si>
    <t>CGGCTCAGGCGCGAGGCGCG</t>
  </si>
  <si>
    <t>TAGTCGGCTCAGGCGCGAGGCGCG</t>
  </si>
  <si>
    <t>AAACCGCGCCTCGCGCCTGAGCCG</t>
  </si>
  <si>
    <t>GCAGGGCCGCGCGCACCGAA</t>
  </si>
  <si>
    <t>TAGTGCAGGGCCGCGCGCACCGAA</t>
  </si>
  <si>
    <t>AAACTTCGGTGCGCGCGGCCCTGC</t>
  </si>
  <si>
    <t>PLES_28311</t>
  </si>
  <si>
    <t>CAGGACCAGGACGGGGCGCA</t>
  </si>
  <si>
    <t>TAGTCAGGACCAGGACGGGGCGCA</t>
  </si>
  <si>
    <t>AAACTGCGCCCCGTCCTGGTCCTG</t>
  </si>
  <si>
    <t>CGGTAGCCAGACCGACATAG</t>
  </si>
  <si>
    <t>TAGTCGGTAGCCAGACCGACATAG</t>
  </si>
  <si>
    <t>AAACCTATGTCGGTCTGGCTACCG</t>
  </si>
  <si>
    <t>GGCGAGGAAAAGGAACAGCG</t>
  </si>
  <si>
    <t>TAGTGGCGAGGAAAAGGAACAGCG</t>
  </si>
  <si>
    <t>AAACCGCTGTTCCTTTTCCTCGCC</t>
  </si>
  <si>
    <t>ATGGAAGGCCAGCAGGCTGC</t>
  </si>
  <si>
    <t>TAGTATGGAAGGCCAGCAGGCTGC</t>
  </si>
  <si>
    <t>AAACGCAGCCTGCTGGCCTTCCAT</t>
  </si>
  <si>
    <t>PLES_28321</t>
  </si>
  <si>
    <t>GGGCAGGAGCAGTCCCAATG</t>
  </si>
  <si>
    <t>TAGTGGGCAGGAGCAGTCCCAATG</t>
  </si>
  <si>
    <t>AAACCATTGGGACTGCTCCTGCCC</t>
  </si>
  <si>
    <t>CGCGGCCACGGCGCTGCCGG</t>
  </si>
  <si>
    <t>TAGTCGCGGCCACGGCGCTGCCGG</t>
  </si>
  <si>
    <t>AAACCCGGCAGCGCCGTGGCCGCG</t>
  </si>
  <si>
    <t>GGCCGAGGACACCGCGGCCT</t>
  </si>
  <si>
    <t>TAGTGGCCGAGGACACCGCGGCCT</t>
  </si>
  <si>
    <t>AAACAGGCCGCGGTGTCCTCGGCC</t>
  </si>
  <si>
    <t>GAGGTTCTTGCCGGTCTCGA</t>
  </si>
  <si>
    <t>TAGTGAGGTTCTTGCCGGTCTCGA</t>
  </si>
  <si>
    <t>AAACTCGAGACCGGCAAGAACCTC</t>
  </si>
  <si>
    <t>PLES_28331</t>
  </si>
  <si>
    <t>GGGGCGGCGCTGGCAAGAAG</t>
  </si>
  <si>
    <t>TAGTGGGGCGGCGCTGGCAAGAAG</t>
  </si>
  <si>
    <t>AAACCTTCTTGCCAGCGCCGCCCC</t>
  </si>
  <si>
    <t>GAAGCAGCGCTCGTCGTCGC</t>
  </si>
  <si>
    <t>TAGTGAAGCAGCGCTCGTCGTCGC</t>
  </si>
  <si>
    <t>AAACGCGACGACGAGCGCTGCTTC</t>
  </si>
  <si>
    <t>GGTCCACCAGCCCCAGGGCA</t>
  </si>
  <si>
    <t>TAGTGGTCCACCAGCCCCAGGGCA</t>
  </si>
  <si>
    <t>AAACTGCCCTGGGGCTGGTGGACC</t>
  </si>
  <si>
    <t>PLES_28341</t>
  </si>
  <si>
    <t>GTTCGTTCAGACCGACGACC</t>
  </si>
  <si>
    <t>TAGTGTTCGTTCAGACCGACGACC</t>
  </si>
  <si>
    <t>AAACGGTCGTCGGTCTGAACGAAC</t>
  </si>
  <si>
    <t>GATTGTCCAGTGCGGCAGCC</t>
  </si>
  <si>
    <t>TAGTGATTGTCCAGTGCGGCAGCC</t>
  </si>
  <si>
    <t>AAACGGCTGCCGCACTGGACAATC</t>
  </si>
  <si>
    <t>TCCCTTGCTGGAAAGGAGAC</t>
  </si>
  <si>
    <t>TAGTTCCCTTGCTGGAAAGGAGAC</t>
  </si>
  <si>
    <t>AAACGTCTCCTTTCCAGCAAGGGA</t>
  </si>
  <si>
    <t>GATCCACCTTCAAGAGCGTA</t>
  </si>
  <si>
    <t>TAGTGATCCACCTTCAAGAGCGTA</t>
  </si>
  <si>
    <t>AAACTACGCTCTTGAAGGTGGATC</t>
  </si>
  <si>
    <t>PLES_28351</t>
  </si>
  <si>
    <t>GAGTTATATGACCCTTATCA</t>
  </si>
  <si>
    <t>TAGTGAGTTATATGACCCTTATCA</t>
  </si>
  <si>
    <t>AAACTGATAAGGGTCATATAACTC</t>
  </si>
  <si>
    <t>CGCACACAAACATATCTTTT</t>
  </si>
  <si>
    <t>TAGTCGCACACAAACATATCTTTT</t>
  </si>
  <si>
    <t>AAACAAAAGATATGTTTGTGTGCG</t>
  </si>
  <si>
    <t>ATAGAACATTGGAAGCCTAG</t>
  </si>
  <si>
    <t>TAGTATAGAACATTGGAAGCCTAG</t>
  </si>
  <si>
    <t>AAACCTAGGCTTCCAATGTTCTAT</t>
  </si>
  <si>
    <t>TCTCCCTGTCGGGTACTAAA</t>
  </si>
  <si>
    <t>TAGTTCTCCCTGTCGGGTACTAAA</t>
  </si>
  <si>
    <t>AAACTTTAGTACCCGACAGGGAGA</t>
  </si>
  <si>
    <t>PLES_28361</t>
  </si>
  <si>
    <t>TAAGTGTTCTTTTCAAACTC</t>
  </si>
  <si>
    <t>TAGTTAAGTGTTCTTTTCAAACTC</t>
  </si>
  <si>
    <t>AAACGAGTTTGAAAAGAACACTTA</t>
  </si>
  <si>
    <t>TCATAAAATTTAGATTTTCA</t>
  </si>
  <si>
    <t>TAGTTCATAAAATTTAGATTTTCA</t>
  </si>
  <si>
    <t>AAACTGAAAATCTAAATTTTATGA</t>
  </si>
  <si>
    <t>TTCCTCGATGTCATAGTAAA</t>
  </si>
  <si>
    <t>TAGTTTCCTCGATGTCATAGTAAA</t>
  </si>
  <si>
    <t>AAACTTTACTATGACATCGAGGAA</t>
  </si>
  <si>
    <t>AAAGCAGAAAGGAAATATGA</t>
  </si>
  <si>
    <t>TAGTAAAGCAGAAAGGAAATATGA</t>
  </si>
  <si>
    <t>AAACTCATATTTCCTTTCTGCTTT</t>
  </si>
  <si>
    <t>PLES_28371</t>
  </si>
  <si>
    <t>AAGAGGGTTTCCTCCTACAT</t>
  </si>
  <si>
    <t>TAGTAAGAGGGTTTCCTCCTACAT</t>
  </si>
  <si>
    <t>AAACATGTAGGAGGAAACCCTCTT</t>
  </si>
  <si>
    <t>CGAATAGTTTATCGCCTGGG</t>
  </si>
  <si>
    <t>TAGTCGAATAGTTTATCGCCTGGG</t>
  </si>
  <si>
    <t>AAACCCCAGGCGATAAACTATTCG</t>
  </si>
  <si>
    <t>AACCATTTCCAGAAAGCTTT</t>
  </si>
  <si>
    <t>TAGTAACCATTTCCAGAAAGCTTT</t>
  </si>
  <si>
    <t>AAACAAAGCTTTCTGGAAATGGTT</t>
  </si>
  <si>
    <t>CGTTCATGTCTCCCTGTTTG</t>
  </si>
  <si>
    <t>TAGTCGTTCATGTCTCCCTGTTTG</t>
  </si>
  <si>
    <t>AAACCAAACAGGGAGACATGAACG</t>
  </si>
  <si>
    <t>PLES_28381</t>
  </si>
  <si>
    <t>GACGAAGTTACTACCTGAAA</t>
  </si>
  <si>
    <t>TAGTGACGAAGTTACTACCTGAAA</t>
  </si>
  <si>
    <t>AAACTTTCAGGTAGTAACTTCGTC</t>
  </si>
  <si>
    <t>GGCCCTGGTCGGGATTGCGT</t>
  </si>
  <si>
    <t>TAGTGGCCCTGGTCGGGATTGCGT</t>
  </si>
  <si>
    <t>AAACACGCAATCCCGACCAGGGCC</t>
  </si>
  <si>
    <t>CGTTTCCCTTCTTTTCCAGC</t>
  </si>
  <si>
    <t>TAGTCGTTTCCCTTCTTTTCCAGC</t>
  </si>
  <si>
    <t>AAACGCTGGAAAAGAAGGGAAACG</t>
  </si>
  <si>
    <t>GACCAGTCGCTCGTTGTCAG</t>
  </si>
  <si>
    <t>TAGTGACCAGTCGCTCGTTGTCAG</t>
  </si>
  <si>
    <t>AAACCTGACAACGAGCGACTGGTC</t>
  </si>
  <si>
    <t>PLES_28391</t>
  </si>
  <si>
    <t>CCGACCGTCCTCCCGGTGCA</t>
  </si>
  <si>
    <t>TAGTCCGACCGTCCTCCCGGTGCA</t>
  </si>
  <si>
    <t>AAACTGCACCGGGAGGACGGTCGG</t>
  </si>
  <si>
    <t>GTACAGGCGGATGAAGTCGA</t>
  </si>
  <si>
    <t>TAGTGTACAGGCGGATGAAGTCGA</t>
  </si>
  <si>
    <t>AAACTCGACTTCATCCGCCTGTAC</t>
  </si>
  <si>
    <t>TATCGGCCTGGGAGGTGATG</t>
  </si>
  <si>
    <t>TAGTTATCGGCCTGGGAGGTGATG</t>
  </si>
  <si>
    <t>AAACCATCACCTCCCAGGCCGATA</t>
  </si>
  <si>
    <t>CGATCTTCTCCAATCGGCCG</t>
  </si>
  <si>
    <t>TAGTCGATCTTCTCCAATCGGCCG</t>
  </si>
  <si>
    <t>AAACCGGCCGATTGGAGAAGATCG</t>
  </si>
  <si>
    <t>PLES_28401</t>
  </si>
  <si>
    <t>GCGGCGCAGCAGGCGTTCTT</t>
  </si>
  <si>
    <t>TAGTGCGGCGCAGCAGGCGTTCTT</t>
  </si>
  <si>
    <t>AAACAAGAACGCCTGCTGCGCCGC</t>
  </si>
  <si>
    <t>CGGTCGATCTCCCAGACCAG</t>
  </si>
  <si>
    <t>TAGTCGGTCGATCTCCCAGACCAG</t>
  </si>
  <si>
    <t>AAACCTGGTCTGGGAGATCGACCG</t>
  </si>
  <si>
    <t>GGCCGGCCTCGACGGAATAC</t>
  </si>
  <si>
    <t>TAGTGGCCGGCCTCGACGGAATAC</t>
  </si>
  <si>
    <t>AAACGTATTCCGTCGAGGCCGGCC</t>
  </si>
  <si>
    <t>ACTCGGGGCGCAGCACCAGT</t>
  </si>
  <si>
    <t>TAGTACTCGGGGCGCAGCACCAGT</t>
  </si>
  <si>
    <t>AAACACTGGTGCTGCGCCCCGAGT</t>
  </si>
  <si>
    <t>PLES_28411</t>
  </si>
  <si>
    <t>CTCGTGCAGGTCGGATCGCA</t>
  </si>
  <si>
    <t>TAGTCTCGTGCAGGTCGGATCGCA</t>
  </si>
  <si>
    <t>AAACTGCGATCCGACCTGCACGAG</t>
  </si>
  <si>
    <t>GGCGTTCCACGACAGCCGGT</t>
  </si>
  <si>
    <t>TAGTGGCGTTCCACGACAGCCGGT</t>
  </si>
  <si>
    <t>AAACACCGGCTGTCGTGGAACGCC</t>
  </si>
  <si>
    <t>GCTGTTGTGCGCCCGGGTGG</t>
  </si>
  <si>
    <t>TAGTGCTGTTGTGCGCCCGGGTGG</t>
  </si>
  <si>
    <t>AAACCCACCCGGGCGCACAACAGC</t>
  </si>
  <si>
    <t>ACCGCCGTTGCGGAAGAAGG</t>
  </si>
  <si>
    <t>TAGTACCGCCGTTGCGGAAGAAGG</t>
  </si>
  <si>
    <t>AAACCCTTCTTCCGCAACGGCGGT</t>
  </si>
  <si>
    <t>PLES_28421</t>
  </si>
  <si>
    <t>GGCAGCAGACGGGAGGTCAT</t>
  </si>
  <si>
    <t>TAGTGGCAGCAGACGGGAGGTCAT</t>
  </si>
  <si>
    <t>AAACATGACCTCCCGTCTGCTGCC</t>
  </si>
  <si>
    <t>GCGGACGAGAGCAACAGGGC</t>
  </si>
  <si>
    <t>TAGTGCGGACGAGAGCAACAGGGC</t>
  </si>
  <si>
    <t>AAACGCCCTGTTGCTCTCGTCCGC</t>
  </si>
  <si>
    <t>GGTGGAGCAGCCGGCCAGGA</t>
  </si>
  <si>
    <t>TAGTGGTGGAGCAGCCGGCCAGGA</t>
  </si>
  <si>
    <t>AAACTCCTGGCCGGCTGCTCCACC</t>
  </si>
  <si>
    <t>GTTGAGGGTGACGATGGTCG</t>
  </si>
  <si>
    <t>TAGTGTTGAGGGTGACGATGGTCG</t>
  </si>
  <si>
    <t>AAACCGACCATCGTCACCCTCAAC</t>
  </si>
  <si>
    <t>PLES_28431</t>
  </si>
  <si>
    <t>CGAGGTGGAAACGGCAGACA</t>
  </si>
  <si>
    <t>TAGTCGAGGTGGAAACGGCAGACA</t>
  </si>
  <si>
    <t>AAACTGTCTGCCGTTTCCACCTCG</t>
  </si>
  <si>
    <t>GGGCCGGGGTCAGCAGGTTG</t>
  </si>
  <si>
    <t>TAGTGGGCCGGGGTCAGCAGGTTG</t>
  </si>
  <si>
    <t>AAACCAACCTGCTGACCCCGGCCC</t>
  </si>
  <si>
    <t>GCGGCACGGGCTGGGCGGCC</t>
  </si>
  <si>
    <t>TAGTGCGGCACGGGCTGGGCGGCC</t>
  </si>
  <si>
    <t>AAACGGCCGCCCAGCCCGTGCCGC</t>
  </si>
  <si>
    <t>AGCGATCTCGATGCGGCCAT</t>
  </si>
  <si>
    <t>TAGTAGCGATCTCGATGCGGCCAT</t>
  </si>
  <si>
    <t>AAACATGGCCGCATCGAGATCGCT</t>
  </si>
  <si>
    <t>PLES_28441</t>
  </si>
  <si>
    <t>AGAATACCGGGTGCAAGAGT</t>
  </si>
  <si>
    <t>TAGTAGAATACCGGGTGCAAGAGT</t>
  </si>
  <si>
    <t>AAACACTCTTGCACCCGGTATTCT</t>
  </si>
  <si>
    <t>TGGGTACAGGCAGAAGAGCG</t>
  </si>
  <si>
    <t>TAGTTGGGTACAGGCAGAAGAGCG</t>
  </si>
  <si>
    <t>AAACCGCTCTTCTGCCTGTACCCA</t>
  </si>
  <si>
    <t>TTTCGCTTTCTGCGGCAGCC</t>
  </si>
  <si>
    <t>TAGTTTTCGCTTTCTGCGGCAGCC</t>
  </si>
  <si>
    <t>AAACGGCTGCCGCAGAAAGCGAAA</t>
  </si>
  <si>
    <t>GCCGCTGCGCTGCCCGTGGG</t>
  </si>
  <si>
    <t>TAGTGCCGCTGCGCTGCCCGTGGG</t>
  </si>
  <si>
    <t>AAACCCCACGGGCAGCGCAGCGGC</t>
  </si>
  <si>
    <t>PLES_28451</t>
  </si>
  <si>
    <t>CACGGTCGATGAAGGAGACG</t>
  </si>
  <si>
    <t>TAGTCACGGTCGATGAAGGAGACG</t>
  </si>
  <si>
    <t>AAACCGTCTCCTTCATCGACCGTG</t>
  </si>
  <si>
    <t>CAGCAGCGCCAGCACCTCCT</t>
  </si>
  <si>
    <t>TAGTCAGCAGCGCCAGCACCTCCT</t>
  </si>
  <si>
    <t>AAACAGGAGGTGCTGGCGCTGCTG</t>
  </si>
  <si>
    <t>TTTCCACCGCGTCCAGGTTC</t>
  </si>
  <si>
    <t>TAGTTTTCCACCGCGTCCAGGTTC</t>
  </si>
  <si>
    <t>AAACGAACCTGGACGCGGTGGAAA</t>
  </si>
  <si>
    <t>GCGTCGATGTAGACGTTCGG</t>
  </si>
  <si>
    <t>TAGTGCGTCGATGTAGACGTTCGG</t>
  </si>
  <si>
    <t>AAACCCGAACGTCTACATCGACGC</t>
  </si>
  <si>
    <t>PLES_28461</t>
  </si>
  <si>
    <t>GGTGGGAATCCGTTGCTTCA</t>
  </si>
  <si>
    <t>TAGTGGTGGGAATCCGTTGCTTCA</t>
  </si>
  <si>
    <t>AAACTGAAGCAACGGATTCCCACC</t>
  </si>
  <si>
    <t>GGGCGTGCAGGGGGATGGCC</t>
  </si>
  <si>
    <t>TAGTGGGCGTGCAGGGGGATGGCC</t>
  </si>
  <si>
    <t>AAACGGCCATCCCCCTGCACGCCC</t>
  </si>
  <si>
    <t>TCCTGGCGTTGACCACCAGC</t>
  </si>
  <si>
    <t>TAGTTCCTGGCGTTGACCACCAGC</t>
  </si>
  <si>
    <t>AAACGCTGGTGGTCAACGCCAGGA</t>
  </si>
  <si>
    <t>GAAGGGTTGCTGCGGATTGG</t>
  </si>
  <si>
    <t>TAGTGAAGGGTTGCTGCGGATTGG</t>
  </si>
  <si>
    <t>AAACCCAATCCGCAGCAACCCTTC</t>
  </si>
  <si>
    <t>PLES_28471</t>
  </si>
  <si>
    <t>CAGTGGCGACGAACATCGCC</t>
  </si>
  <si>
    <t>TAGTCAGTGGCGACGAACATCGCC</t>
  </si>
  <si>
    <t>AAACGGCGATGTTCGTCGCCACTG</t>
  </si>
  <si>
    <t>ACGGCTGAAGCTACCGGTTT</t>
  </si>
  <si>
    <t>TAGTACGGCTGAAGCTACCGGTTT</t>
  </si>
  <si>
    <t>AAACAAACCGGTAGCTTCAGCCGT</t>
  </si>
  <si>
    <t>GCGCCGAGGGCGTCTTGCCC</t>
  </si>
  <si>
    <t>TAGTGCGCCGAGGGCGTCTTGCCC</t>
  </si>
  <si>
    <t>AAACGGGCAAGACGCCCTCGGCGC</t>
  </si>
  <si>
    <t>TTCCAGGTGGGCGACGGCCT</t>
  </si>
  <si>
    <t>TAGTTTCCAGGTGGGCGACGGCCT</t>
  </si>
  <si>
    <t>AAACAGGCCGTCGCCCACCTGGAA</t>
  </si>
  <si>
    <t>PLES_28481</t>
  </si>
  <si>
    <t>gcvH2</t>
  </si>
  <si>
    <t>GCGCAGCCATTCGTGGTCGG</t>
  </si>
  <si>
    <t>TAGTGCGCAGCCATTCGTGGTCGG</t>
  </si>
  <si>
    <t>AAACCCGACCACGAATGGCTGCGC</t>
  </si>
  <si>
    <t>GAGGGCGTCCTGGGCGTAGG</t>
  </si>
  <si>
    <t>TAGTGAGGGCGTCCTGGGCGTAGG</t>
  </si>
  <si>
    <t>AAACCCTACGCCCAGGACGCCCTC</t>
  </si>
  <si>
    <t>GCGGCGTGTTCGCCGAGTTC</t>
  </si>
  <si>
    <t>TAGTGCGGCGTGTTCGCCGAGTTC</t>
  </si>
  <si>
    <t>AAACGAACTCGGCGAACACGCCGC</t>
  </si>
  <si>
    <t>CAGCACCGCCACTTCACTGC</t>
  </si>
  <si>
    <t>TAGTCAGCACCGCCACTTCACTGC</t>
  </si>
  <si>
    <t>AAACGCAGTGAAGTGGCGGTGCTG</t>
  </si>
  <si>
    <t>PLES_28491</t>
  </si>
  <si>
    <t>gcvP2</t>
  </si>
  <si>
    <t>GAGGTTCAGGTTATCGGTCA</t>
  </si>
  <si>
    <t>TAGTGAGGTTCAGGTTATCGGTCA</t>
  </si>
  <si>
    <t>AAACTGACCGATAACCTGAACCTC</t>
  </si>
  <si>
    <t>TGAATTCGTCGTCGGTGCCC</t>
  </si>
  <si>
    <t>TAGTTGAATTCGTCGTCGGTGCCC</t>
  </si>
  <si>
    <t>AAACGGGCACCGACGACGAATTCA</t>
  </si>
  <si>
    <t>GGCACGCGGGCCGATATGGC</t>
  </si>
  <si>
    <t>TAGTGGCACGCGGGCCGATATGGC</t>
  </si>
  <si>
    <t>AAACGCCATATCGGCCCGCGTGCC</t>
  </si>
  <si>
    <t>GAGCATGGCCTGGGTGTCGG</t>
  </si>
  <si>
    <t>TAGTGAGCATGGCCTGGGTGTCGG</t>
  </si>
  <si>
    <t>AAACCCGACACCCAGGCCATGCTC</t>
  </si>
  <si>
    <t>PLES_28501</t>
  </si>
  <si>
    <t>glyA2</t>
  </si>
  <si>
    <t>CCGGTCTTCGGCGTCCATCG</t>
  </si>
  <si>
    <t>TAGTCCGGTCTTCGGCGTCCATCG</t>
  </si>
  <si>
    <t>AAACCGATGGACGCCGAAGACCGG</t>
  </si>
  <si>
    <t>CCGAGGAACCAGAGTGCGGC</t>
  </si>
  <si>
    <t>TAGTCCGAGGAACCAGAGTGCGGC</t>
  </si>
  <si>
    <t>AAACGCCGCACTCTGGTTCCTCGG</t>
  </si>
  <si>
    <t>CGGTCAGCCCCTGCTTCACC</t>
  </si>
  <si>
    <t>TAGTCGGTCAGCCCCTGCTTCACC</t>
  </si>
  <si>
    <t>AAACGGTGAAGCAGGGGCTGACCG</t>
  </si>
  <si>
    <t>CGCTCCGAGCGCCGCGTCGG</t>
  </si>
  <si>
    <t>TAGTCGCTCCGAGCGCCGCGTCGG</t>
  </si>
  <si>
    <t>AAACCCGACGCGGCGCTCGGAGCG</t>
  </si>
  <si>
    <t>PLES_28511</t>
  </si>
  <si>
    <t>sdaA</t>
  </si>
  <si>
    <t>GAACAGATCGAAGACACTCA</t>
  </si>
  <si>
    <t>TAGTGAACAGATCGAAGACACTCA</t>
  </si>
  <si>
    <t>AAACTGAGTGTCTTCGATCTGTTC</t>
  </si>
  <si>
    <t>CCCACGGTGTGGGAGCTGGA</t>
  </si>
  <si>
    <t>TAGTCCCACGGTGTGGGAGCTGGA</t>
  </si>
  <si>
    <t>AAACTCCAGCTCCCACACCGTGGG</t>
  </si>
  <si>
    <t>AAGCGCGCGGCGGCACGCAT</t>
  </si>
  <si>
    <t>TAGTAAGCGCGCGGCGGCACGCAT</t>
  </si>
  <si>
    <t>AAACATGCGTGCCGCCGCGCGCTT</t>
  </si>
  <si>
    <t>CCCCTCGCGCCTCAGCCCCT</t>
  </si>
  <si>
    <t>TAGTCCCCTCGCGCCTCAGCCCCT</t>
  </si>
  <si>
    <t>AAACAGGGGCTGAGGCGCGAGGGG</t>
  </si>
  <si>
    <t>PLES_28521</t>
  </si>
  <si>
    <t>gcvT2</t>
  </si>
  <si>
    <t>CGTCTTGGCGAGGGTTTCTG</t>
  </si>
  <si>
    <t>TAGTCGTCTTGGCGAGGGTTTCTG</t>
  </si>
  <si>
    <t>AAACCAGAAACCCTCGCCAAGACG</t>
  </si>
  <si>
    <t>TCCAGGTGCAGGGCGTGCAG</t>
  </si>
  <si>
    <t>TAGTTCCAGGTGCAGGGCGTGCAG</t>
  </si>
  <si>
    <t>AAACCTGCACGCCCTGCACCTGGA</t>
  </si>
  <si>
    <t>GGCATGTCGTAGCCGGCGAA</t>
  </si>
  <si>
    <t>TAGTGGCATGTCGTAGCCGGCGAA</t>
  </si>
  <si>
    <t>AAACTTCGCCGGCTACGACATGCC</t>
  </si>
  <si>
    <t>ACCCCGGCCGGGTACTGCAC</t>
  </si>
  <si>
    <t>TAGTACCCCGGCCGGGTACTGCAC</t>
  </si>
  <si>
    <t>AAACGTGCAGTACCCGGCCGGGGT</t>
  </si>
  <si>
    <t>PLES_28531</t>
  </si>
  <si>
    <t>GCGCCTCCTTGGGAACGGGC</t>
  </si>
  <si>
    <t>TAGTGCGCCTCCTTGGGAACGGGC</t>
  </si>
  <si>
    <t>AAACGCCCGTTCCCAAGGAGGCGC</t>
  </si>
  <si>
    <t>TCGGGCGGTCTTCCGGCGGA</t>
  </si>
  <si>
    <t>TAGTTCGGGCGGTCTTCCGGCGGA</t>
  </si>
  <si>
    <t>AAACTCCGCCGGAAGACCGCCCGA</t>
  </si>
  <si>
    <t>GACGGCGCGTTCGCTTCCCG</t>
  </si>
  <si>
    <t>TAGTGACGGCGCGTTCGCTTCCCG</t>
  </si>
  <si>
    <t>AAACCGGGAAGCGAACGCGCCGTC</t>
  </si>
  <si>
    <t>GCGGCGTCGCTGCGGCATGG</t>
  </si>
  <si>
    <t>TAGTGCGGCGTCGCTGCGGCATGG</t>
  </si>
  <si>
    <t>AAACCCATGCCGCAGCGACGCCGC</t>
  </si>
  <si>
    <t>PLES_28541</t>
  </si>
  <si>
    <t>CATCCCGATCAGGCTTCGCA</t>
  </si>
  <si>
    <t>TAGTCATCCCGATCAGGCTTCGCA</t>
  </si>
  <si>
    <t>AAACTGCGAAGCCTGATCGGGATG</t>
  </si>
  <si>
    <t>GCTGGCCTACGGAGGAGTTC</t>
  </si>
  <si>
    <t>TAGTGCTGGCCTACGGAGGAGTTC</t>
  </si>
  <si>
    <t>AAACGAACTCCTCCGTAGGCCAGC</t>
  </si>
  <si>
    <t>GGCGCAGCACGATACCGTTC</t>
  </si>
  <si>
    <t>TAGTGGCGCAGCACGATACCGTTC</t>
  </si>
  <si>
    <t>AAACGAACGGTATCGTGCTGCGCC</t>
  </si>
  <si>
    <t>GATCCGCGACTACCGGTCCC</t>
  </si>
  <si>
    <t>TAGTGATCCGCGACTACCGGTCCC</t>
  </si>
  <si>
    <t>AAACGGGACCGGTAGTCGCGGATC</t>
  </si>
  <si>
    <t>PLES_28551</t>
  </si>
  <si>
    <t>CGATTCGGCGGCGACGCCCT</t>
  </si>
  <si>
    <t>TAGTCGATTCGGCGGCGACGCCCT</t>
  </si>
  <si>
    <t>AAACAGGGCGTCGCCGCCGAATCG</t>
  </si>
  <si>
    <t>CGGGGCGCCTGCTGGAAACG</t>
  </si>
  <si>
    <t>TAGTCGGGGCGCCTGCTGGAAACG</t>
  </si>
  <si>
    <t>AAACCGTTTCCAGCAGGCGCCCCG</t>
  </si>
  <si>
    <t>GCCACAGCTGGCGCAACTGC</t>
  </si>
  <si>
    <t>TAGTGCCACAGCTGGCGCAACTGC</t>
  </si>
  <si>
    <t>AAACGCAGTTGCGCCAGCTGTGGC</t>
  </si>
  <si>
    <t>CCCCAGCACGGCGCAGGCGG</t>
  </si>
  <si>
    <t>TAGTCCCCAGCACGGCGCAGGCGG</t>
  </si>
  <si>
    <t>AAACCCGCCTGCGCCGTGCTGGGG</t>
  </si>
  <si>
    <t>PLES_28561</t>
  </si>
  <si>
    <t>TGTGCGAGTGGGAGTGACCG</t>
  </si>
  <si>
    <t>TAGTTGTGCGAGTGGGAGTGACCG</t>
  </si>
  <si>
    <t>AAACCGGTCACTCCCACTCGCACA</t>
  </si>
  <si>
    <t>GATCGTGATGATGCTCGTGG</t>
  </si>
  <si>
    <t>TAGTGATCGTGATGATGCTCGTGG</t>
  </si>
  <si>
    <t>AAACCCACGAGCATCATCACGATC</t>
  </si>
  <si>
    <t>ACCAGCAGCCGGCGCCAGGG</t>
  </si>
  <si>
    <t>TAGTACCAGCAGCCGGCGCCAGGG</t>
  </si>
  <si>
    <t>AAACCCCTGGCGCCGGCTGCTGGT</t>
  </si>
  <si>
    <t>TACCTGCACCAGGCAAGCGG</t>
  </si>
  <si>
    <t>TAGTTACCTGCACCAGGCAAGCGG</t>
  </si>
  <si>
    <t>AAACCCGCTTGCCTGGTGCAGGTA</t>
  </si>
  <si>
    <t>PLES_28571</t>
  </si>
  <si>
    <t>TGCGAGGAACGCCAGGCGTC</t>
  </si>
  <si>
    <t>TAGTTGCGAGGAACGCCAGGCGTC</t>
  </si>
  <si>
    <t>AAACGACGCCTGGCGTTCCTCGCA</t>
  </si>
  <si>
    <t>CCAGGCCAGCGCCGCCAGGA</t>
  </si>
  <si>
    <t>TAGTCCAGGCCAGCGCCGCCAGGA</t>
  </si>
  <si>
    <t>AAACTCCTGGCGGCGCTGGCCTGG</t>
  </si>
  <si>
    <t>CGGGCCGATCTGGCGGACGT</t>
  </si>
  <si>
    <t>TAGTCGGGCCGATCTGGCGGACGT</t>
  </si>
  <si>
    <t>AAACACGTCCGCCAGATCGGCCCG</t>
  </si>
  <si>
    <t>AGCACTACGGCGCGGTTCTC</t>
  </si>
  <si>
    <t>TAGTAGCACTACGGCGCGGTTCTC</t>
  </si>
  <si>
    <t>AAACGAGAACCGCGCCGTAGTGCT</t>
  </si>
  <si>
    <t>PLES_28581</t>
  </si>
  <si>
    <t>CGCGCACCGTTGCCCGTGAA</t>
  </si>
  <si>
    <t>TAGTCGCGCACCGTTGCCCGTGAA</t>
  </si>
  <si>
    <t>AAACTTCACGGGCAACGGTGCGCG</t>
  </si>
  <si>
    <t>CCGCACAGCAGGGCCCTGCC</t>
  </si>
  <si>
    <t>TAGTCCGCACAGCAGGGCCCTGCC</t>
  </si>
  <si>
    <t>AAACGGCAGGGCCCTGCTGTGCGG</t>
  </si>
  <si>
    <t>AAGCCCACCAGCATGTCGCT</t>
  </si>
  <si>
    <t>TAGTAAGCCCACCAGCATGTCGCT</t>
  </si>
  <si>
    <t>AAACAGCGACATGCTGGTGGGCTT</t>
  </si>
  <si>
    <t>GCTTCTTCAGGGTGATGACC</t>
  </si>
  <si>
    <t>TAGTGCTTCTTCAGGGTGATGACC</t>
  </si>
  <si>
    <t>AAACGGTCATCACCCTGAAGAAGC</t>
  </si>
  <si>
    <t>PLES_28591</t>
  </si>
  <si>
    <t>GCCGCCATGGCTGCCGTGGG</t>
  </si>
  <si>
    <t>TAGTGCCGCCATGGCTGCCGTGGG</t>
  </si>
  <si>
    <t>AAACCCCACGGCAGCCATGGCGGC</t>
  </si>
  <si>
    <t>CGCCGAACGGCAGGTGATGA</t>
  </si>
  <si>
    <t>TAGTCGCCGAACGGCAGGTGATGA</t>
  </si>
  <si>
    <t>AAACTCATCACCTGCCGTTCGGCG</t>
  </si>
  <si>
    <t>GCTGCTCGTCGCGGCTGAGC</t>
  </si>
  <si>
    <t>TAGTGCTGCTCGTCGCGGCTGAGC</t>
  </si>
  <si>
    <t>AAACGCTCAGCCGCGACGAGCAGC</t>
  </si>
  <si>
    <t>AGGCCAGGCCGAGCAGCAAC</t>
  </si>
  <si>
    <t>TAGTAGGCCAGGCCGAGCAGCAAC</t>
  </si>
  <si>
    <t>AAACGTTGCTGCTCGGCCTGGCCT</t>
  </si>
  <si>
    <t>PLES_28601</t>
  </si>
  <si>
    <t>GCGCCATCGACGCCTCGGCC</t>
  </si>
  <si>
    <t>TAGTGCGCCATCGACGCCTCGGCC</t>
  </si>
  <si>
    <t>AAACGGCCGAGGCGTCGATGGCGC</t>
  </si>
  <si>
    <t>TCGCTGACCTGCCAGCCCGC</t>
  </si>
  <si>
    <t>TAGTTCGCTGACCTGCCAGCCCGC</t>
  </si>
  <si>
    <t>AAACGCGGGCTGGCAGGTCAGCGA</t>
  </si>
  <si>
    <t>GGCCTGGCCGGGCTGCGCGG</t>
  </si>
  <si>
    <t>TAGTGGCCTGGCCGGGCTGCGCGG</t>
  </si>
  <si>
    <t>AAACCCGCGCAGCCCGGCCAGGCC</t>
  </si>
  <si>
    <t>CCTGCAACTTGACCGCGCGC</t>
  </si>
  <si>
    <t>TAGTCCTGCAACTTGACCGCGCGC</t>
  </si>
  <si>
    <t>AAACGCGCGCGGTCAAGTTGCAGG</t>
  </si>
  <si>
    <t>PLES_28611</t>
  </si>
  <si>
    <t>GAGCAGGGTACGCACGATCA</t>
  </si>
  <si>
    <t>TAGTGAGCAGGGTACGCACGATCA</t>
  </si>
  <si>
    <t>AAACTGATCGTGCGTACCCTGCTC</t>
  </si>
  <si>
    <t>GGTGCTTTCGGCGGCTTGGG</t>
  </si>
  <si>
    <t>TAGTGGTGCTTTCGGCGGCTTGGG</t>
  </si>
  <si>
    <t>AAACCCCAAGCCGCCGAAAGCACC</t>
  </si>
  <si>
    <t>TCTGCAGGTTGGCGCCGCAC</t>
  </si>
  <si>
    <t>TAGTTCTGCAGGTTGGCGCCGCAC</t>
  </si>
  <si>
    <t>AAACGTGCGGCGCCAACCTGCAGA</t>
  </si>
  <si>
    <t>AGGTCTTGCCGCGCACGGCG</t>
  </si>
  <si>
    <t>TAGTAGGTCTTGCCGCGCACGGCG</t>
  </si>
  <si>
    <t>AAACCGCCGTGCGCGGCAAGACCT</t>
  </si>
  <si>
    <t>PLES_28621</t>
  </si>
  <si>
    <t>TCGTCGAAACGCAGGCTCAT</t>
  </si>
  <si>
    <t>TAGTTCGTCGAAACGCAGGCTCAT</t>
  </si>
  <si>
    <t>AAACATGAGCCTGCGTTTCGACGA</t>
  </si>
  <si>
    <t>GAGTTCGGCGACGTTGAGGA</t>
  </si>
  <si>
    <t>TAGTGAGTTCGGCGACGTTGAGGA</t>
  </si>
  <si>
    <t>AAACTCCTCAACGTCGCCGAACTC</t>
  </si>
  <si>
    <t>ACGCTTGCTGATCACCGACT</t>
  </si>
  <si>
    <t>TAGTACGCTTGCTGATCACCGACT</t>
  </si>
  <si>
    <t>AAACAGTCGGTGATCAGCAAGCGT</t>
  </si>
  <si>
    <t>AAGAAATGCCCGGCCTCGGT</t>
  </si>
  <si>
    <t>TAGTAAGAAATGCCCGGCCTCGGT</t>
  </si>
  <si>
    <t>AAACACCGAGGCCGGGCATTTCTT</t>
  </si>
  <si>
    <t>PLES_28631</t>
  </si>
  <si>
    <t>TTTCCTTGCGCCTTCTAGAC</t>
  </si>
  <si>
    <t>TAGTTTTCCTTGCGCCTTCTAGAC</t>
  </si>
  <si>
    <t>AAACGTCTAGAAGGCGCAAGGAAA</t>
  </si>
  <si>
    <t>CCCGCCCCCGTAGGCGGCCA</t>
  </si>
  <si>
    <t>TAGTCCCGCCCCCGTAGGCGGCCA</t>
  </si>
  <si>
    <t>AAACTGGCCGCCTACGGGGGCGGG</t>
  </si>
  <si>
    <t>AGCCGCGACTCGTCGCTCCG</t>
  </si>
  <si>
    <t>TAGTAGCCGCGACTCGTCGCTCCG</t>
  </si>
  <si>
    <t>AAACCGGAGCGACGAGTCGCGGCT</t>
  </si>
  <si>
    <t>CGCTACCGGGAAGGCCGTCG</t>
  </si>
  <si>
    <t>TAGTCGCTACCGGGAAGGCCGTCG</t>
  </si>
  <si>
    <t>AAACCGACGGCCTTCCCGGTAGCG</t>
  </si>
  <si>
    <t>PLES_28641</t>
  </si>
  <si>
    <t>CGGCGGCCGCCAGAGCAAGC</t>
  </si>
  <si>
    <t>TAGTCGGCGGCCGCCAGAGCAAGC</t>
  </si>
  <si>
    <t>AAACGCTTGCTCTGGCGGCCGCCG</t>
  </si>
  <si>
    <t>GGTGCGCAGGGCGAACAGCA</t>
  </si>
  <si>
    <t>TAGTGGTGCGCAGGGCGAACAGCA</t>
  </si>
  <si>
    <t>AAACTGCTGTTCGCCCTGCGCACC</t>
  </si>
  <si>
    <t>GAAGAGGAAGGCCAGGTACA</t>
  </si>
  <si>
    <t>TAGTGAAGAGGAAGGCCAGGTACA</t>
  </si>
  <si>
    <t>AAACTGTACCTGGCCTTCCTCTTC</t>
  </si>
  <si>
    <t>ACGGTCATCAGCGCCCACTT</t>
  </si>
  <si>
    <t>TAGTACGGTCATCAGCGCCCACTT</t>
  </si>
  <si>
    <t>AAACAAGTGGGCGCTGATGACCGT</t>
  </si>
  <si>
    <t>PLES_28651</t>
  </si>
  <si>
    <t>TTGCCTTGCAACAGGTTCAT</t>
  </si>
  <si>
    <t>TAGTTTGCCTTGCAACAGGTTCAT</t>
  </si>
  <si>
    <t>AAACATGAACCTGTTGCAAGGCAA</t>
  </si>
  <si>
    <t>CACCAGCACCGCCAGCAGGG</t>
  </si>
  <si>
    <t>TAGTCACCAGCACCGCCAGCAGGG</t>
  </si>
  <si>
    <t>AAACCCCTGCTGGCGGTGCTGGTG</t>
  </si>
  <si>
    <t>GGGTGTAGCGTTCCCAGGCG</t>
  </si>
  <si>
    <t>TAGTGGGTGTAGCGTTCCCAGGCG</t>
  </si>
  <si>
    <t>AAACCGCCTGGGAACGCTACACCC</t>
  </si>
  <si>
    <t>GTCACGGGTCCAGGGCGTGC</t>
  </si>
  <si>
    <t>TAGTGTCACGGGTCCAGGGCGTGC</t>
  </si>
  <si>
    <t>AAACGCACGCCCTGGACCCGTGAC</t>
  </si>
  <si>
    <t>PLES_28661</t>
  </si>
  <si>
    <t>CTGTTTGGAAAACGCTTGCA</t>
  </si>
  <si>
    <t>TAGTCTGTTTGGAAAACGCTTGCA</t>
  </si>
  <si>
    <t>AAACTGCAAGCGTTTTCCAAACAG</t>
  </si>
  <si>
    <t>GGTGGCCAGGTCGCTGCTCT</t>
  </si>
  <si>
    <t>TAGTGGTGGCCAGGTCGCTGCTCT</t>
  </si>
  <si>
    <t>AAACAGAGCAGCGACCTGGCCACC</t>
  </si>
  <si>
    <t>GCCCATGACCAGGCTCTGCA</t>
  </si>
  <si>
    <t>TAGTGCCCATGACCAGGCTCTGCA</t>
  </si>
  <si>
    <t>AAACTGCAGAGCCTGGTCATGGGC</t>
  </si>
  <si>
    <t>TGTCGCGAATCCACAGGTAG</t>
  </si>
  <si>
    <t>TAGTTGTCGCGAATCCACAGGTAG</t>
  </si>
  <si>
    <t>AAACCTACCTGTGGATTCGCGACA</t>
  </si>
  <si>
    <t>PLES_28671</t>
  </si>
  <si>
    <t>GCGGCCCGAGGTATCGCCAT</t>
  </si>
  <si>
    <t>TAGTGCGGCCCGAGGTATCGCCAT</t>
  </si>
  <si>
    <t>AAACATGGCGATACCTCGGGCCGC</t>
  </si>
  <si>
    <t>CGGGACCGAACAGCTCGTCC</t>
  </si>
  <si>
    <t>TAGTCGGGACCGAACAGCTCGTCC</t>
  </si>
  <si>
    <t>AAACGGACGAGCTGTTCGGTCCCG</t>
  </si>
  <si>
    <t>CGGCGCCGACTCAACTCGCC</t>
  </si>
  <si>
    <t>TAGTCGGCGCCGACTCAACTCGCC</t>
  </si>
  <si>
    <t>AAACGGCGAGTTGAGTCGGCGCCG</t>
  </si>
  <si>
    <t>GGAACAGTTCGCGGAAATAG</t>
  </si>
  <si>
    <t>TAGTGGAACAGTTCGCGGAAATAG</t>
  </si>
  <si>
    <t>AAACCTATTTCCGCGAACTGTTCC</t>
  </si>
  <si>
    <t>PLES_28681</t>
  </si>
  <si>
    <t>GGAGGCTGGAGACGGAAGCA</t>
  </si>
  <si>
    <t>TAGTGGAGGCTGGAGACGGAAGCA</t>
  </si>
  <si>
    <t>AAACTGCTTCCGTCTCCAGCCTCC</t>
  </si>
  <si>
    <t>GGGCGACGGAAACGACAGGC</t>
  </si>
  <si>
    <t>TAGTGGGCGACGGAAACGACAGGC</t>
  </si>
  <si>
    <t>AAACGCCTGTCGTTTCCGTCGCCC</t>
  </si>
  <si>
    <t>TCGACCTCGCGGCGCTCGAG</t>
  </si>
  <si>
    <t>TAGTTCGACCTCGCGGCGCTCGAG</t>
  </si>
  <si>
    <t>AAACCTCGAGCGCCGCGAGGTCGA</t>
  </si>
  <si>
    <t>TGCCTGTCGCAGCGGGCATA</t>
  </si>
  <si>
    <t>TAGTTGCCTGTCGCAGCGGGCATA</t>
  </si>
  <si>
    <t>AAACTATGCCCGCTGCGACAGGCA</t>
  </si>
  <si>
    <t>PLES_28691</t>
  </si>
  <si>
    <t>pvdS</t>
  </si>
  <si>
    <t>GGTAGACAGTTGTTCCGACA</t>
  </si>
  <si>
    <t>TAGTGGTAGACAGTTGTTCCGACA</t>
  </si>
  <si>
    <t>AAACTGTCGGAACAACTGTCTACC</t>
  </si>
  <si>
    <t>GAGCGGGGTATCGCATCTGC</t>
  </si>
  <si>
    <t>TAGTGAGCGGGGTATCGCATCTGC</t>
  </si>
  <si>
    <t>AAACGCAGATGCGATACCCCGCTC</t>
  </si>
  <si>
    <t>GGTTATCGACGAATGCCTGG</t>
  </si>
  <si>
    <t>TAGTGGTTATCGACGAATGCCTGG</t>
  </si>
  <si>
    <t>AAACCCAGGCATTCGTCGATAACC</t>
  </si>
  <si>
    <t>CGATCTTCACCAGGATCGTA</t>
  </si>
  <si>
    <t>TAGTCGATCTTCACCAGGATCGTA</t>
  </si>
  <si>
    <t>AAACTACGATCCTGGTGAAGATCG</t>
  </si>
  <si>
    <t>PLES_28701</t>
  </si>
  <si>
    <t>pvdG</t>
  </si>
  <si>
    <t>ACAATTGCAGGGAAACGGCC</t>
  </si>
  <si>
    <t>TAGTACAATTGCAGGGAAACGGCC</t>
  </si>
  <si>
    <t>AAACGGCCGTTTCCCTGCAATTGT</t>
  </si>
  <si>
    <t>CGCTGGCCCCCGAATAAGGC</t>
  </si>
  <si>
    <t>TAGTCGCTGGCCCCCGAATAAGGC</t>
  </si>
  <si>
    <t>AAACGCCTTATTCGGGGGCCAGCG</t>
  </si>
  <si>
    <t>CTGCCAGCGGCGGAACAGCG</t>
  </si>
  <si>
    <t>TAGTCTGCCAGCGGCGGAACAGCG</t>
  </si>
  <si>
    <t>AAACCGCTGTTCCGCCGCTGGCAG</t>
  </si>
  <si>
    <t>CGGATCCAGCCCGGCAGGCT</t>
  </si>
  <si>
    <t>TAGTCGGATCCAGCCCGGCAGGCT</t>
  </si>
  <si>
    <t>AAACAGCCTGCCGGGCTGGATCCG</t>
  </si>
  <si>
    <t>PLES_28711</t>
  </si>
  <si>
    <t>pvdL</t>
  </si>
  <si>
    <t>CAGGGTGGTGGGAAGTTCGA</t>
  </si>
  <si>
    <t>TAGTCAGGGTGGTGGGAAGTTCGA</t>
  </si>
  <si>
    <t>AAACTCGAACTTCCCACCACCCTG</t>
  </si>
  <si>
    <t>CTGGACAGCGCGGCGACGCA</t>
  </si>
  <si>
    <t>TAGTCTGGACAGCGCGGCGACGCA</t>
  </si>
  <si>
    <t>AAACTGCGTCGCCGCGCTGTCCAG</t>
  </si>
  <si>
    <t>AAGCGCAGCGCCAGGCGCTC</t>
  </si>
  <si>
    <t>TAGTAAGCGCAGCGCCAGGCGCTC</t>
  </si>
  <si>
    <t>AAACGAGCGCCTGGCGCTGCGCTT</t>
  </si>
  <si>
    <t>GGTCGAGATCGCGATAGCTG</t>
  </si>
  <si>
    <t>TAGTGGTCGAGATCGCGATAGCTG</t>
  </si>
  <si>
    <t>AAACCAGCTATCGCGATCTCGACC</t>
  </si>
  <si>
    <t>PLES_28721</t>
  </si>
  <si>
    <t>GCAGTCATAATCTTCTCCGA</t>
  </si>
  <si>
    <t>TAGTGCAGTCATAATCTTCTCCGA</t>
  </si>
  <si>
    <t>AAACTCGGAGAAGATTATGACTGC</t>
  </si>
  <si>
    <t>GACGACTTCCCGGTAGATCC</t>
  </si>
  <si>
    <t>TAGTGACGACTTCCCGGTAGATCC</t>
  </si>
  <si>
    <t>AAACGGATCTACCGGGAAGTCGTC</t>
  </si>
  <si>
    <t>GTGTTTCGTCGAGTTTTCCC</t>
  </si>
  <si>
    <t>TAGTGTGTTTCGTCGAGTTTTCCC</t>
  </si>
  <si>
    <t>AAACGGGAAAACTCGACGAAACAC</t>
  </si>
  <si>
    <t>TCGCGTAGAGTTCGCTTGCG</t>
  </si>
  <si>
    <t>TAGTTCGCGTAGAGTTCGCTTGCG</t>
  </si>
  <si>
    <t>AAACCGCAAGCGAACTCTACGCGA</t>
  </si>
  <si>
    <t>PLES_28731</t>
  </si>
  <si>
    <t>CTTGTCCACTGTCTATATGG</t>
  </si>
  <si>
    <t>TAGTCTTGTCCACTGTCTATATGG</t>
  </si>
  <si>
    <t>AAACCCATATAGACAGTGGACAAG</t>
  </si>
  <si>
    <t>ACAGCTAGGCCTATGAGGGT</t>
  </si>
  <si>
    <t>TAGTACAGCTAGGCCTATGAGGGT</t>
  </si>
  <si>
    <t>AAACACCCTCATAGGCCTAGCTGT</t>
  </si>
  <si>
    <t>GCCTTGTACGAAGTCTCCGA</t>
  </si>
  <si>
    <t>TAGTGCCTTGTACGAAGTCTCCGA</t>
  </si>
  <si>
    <t>AAACTCGGAGACTTCGTACAAGGC</t>
  </si>
  <si>
    <t>CAGCGCCTGTAGGACGGCAA</t>
  </si>
  <si>
    <t>TAGTCAGCGCCTGTAGGACGGCAA</t>
  </si>
  <si>
    <t>AAACTTGCCGTCCTACAGGCGCTG</t>
  </si>
  <si>
    <t>PLES_28751</t>
  </si>
  <si>
    <t>GGCGCCGAAGGTGGGTAGCA</t>
  </si>
  <si>
    <t>TAGTGGCGCCGAAGGTGGGTAGCA</t>
  </si>
  <si>
    <t>AAACTGCTACCCACCTTCGGCGCC</t>
  </si>
  <si>
    <t>CAGGCAGAGCGCGGCGGAGA</t>
  </si>
  <si>
    <t>TAGTCAGGCAGAGCGCGGCGGAGA</t>
  </si>
  <si>
    <t>AAACTCTCCGCCGCGCTCTGCCTG</t>
  </si>
  <si>
    <t>GCAGCGCGACGGCGTCGGCG</t>
  </si>
  <si>
    <t>TAGTGCAGCGCGACGGCGTCGGCG</t>
  </si>
  <si>
    <t>AAACCGCCGACGCCGTCGCGCTGC</t>
  </si>
  <si>
    <t>GTGTTGCCGAGCGCCAGCGG</t>
  </si>
  <si>
    <t>TAGTGTGTTGCCGAGCGCCAGCGG</t>
  </si>
  <si>
    <t>AAACCCGCTGGCGCTCGGCAACAC</t>
  </si>
  <si>
    <t>PLES_28761</t>
  </si>
  <si>
    <t>TTCGTGGAGGAATCAGGCAT</t>
  </si>
  <si>
    <t>TAGTTTCGTGGAGGAATCAGGCAT</t>
  </si>
  <si>
    <t>AAACATGCCTGATTCCTCCACGAA</t>
  </si>
  <si>
    <t>CCGGACCTATGGCAAGGGCA</t>
  </si>
  <si>
    <t>TAGTCCGGACCTATGGCAAGGGCA</t>
  </si>
  <si>
    <t>AAACTGCCCTTGCCATAGGTCCGG</t>
  </si>
  <si>
    <t>GGCCCAGGGAGTCGTCGGCC</t>
  </si>
  <si>
    <t>TAGTGGCCCAGGGAGTCGTCGGCC</t>
  </si>
  <si>
    <t>AAACGGCCGACGACTCCCTGGGCC</t>
  </si>
  <si>
    <t>CGGTGCTGATGTTGTCGCGA</t>
  </si>
  <si>
    <t>TAGTCGGTGCTGATGTTGTCGCGA</t>
  </si>
  <si>
    <t>AAACTCGCGACAACATCAGCACCG</t>
  </si>
  <si>
    <t>PLES_28771</t>
  </si>
  <si>
    <t>GTCTGGCCGTTGAAGTTGGC</t>
  </si>
  <si>
    <t>TAGTGTCTGGCCGTTGAAGTTGGC</t>
  </si>
  <si>
    <t>AAACGCCAACTTCAACGGCCAGAC</t>
  </si>
  <si>
    <t>GTTGGCCGGATCGATCTTCG</t>
  </si>
  <si>
    <t>TAGTGTTGGCCGGATCGATCTTCG</t>
  </si>
  <si>
    <t>AAACCGAAGATCGATCCGGCCAAC</t>
  </si>
  <si>
    <t>GTGGTCGATCAGCAACATGG</t>
  </si>
  <si>
    <t>TAGTGTGGTCGATCAGCAACATGG</t>
  </si>
  <si>
    <t>AAACCCATGTTGCTGATCGACCAC</t>
  </si>
  <si>
    <t>CCGTCTGGAACAGGCCGCTC</t>
  </si>
  <si>
    <t>TAGTCCGTCTGGAACAGGCCGCTC</t>
  </si>
  <si>
    <t>AAACGAGCGGCCTGTTCCAGACGG</t>
  </si>
  <si>
    <t>PLES_28781</t>
  </si>
  <si>
    <t>TGGCGTTGCCGTAGATTCCC</t>
  </si>
  <si>
    <t>TAGTTGGCGTTGCCGTAGATTCCC</t>
  </si>
  <si>
    <t>AAACGGGAATCTACGGCAACGCCA</t>
  </si>
  <si>
    <t>GTCGCCCACCCAGTGGCGGT</t>
  </si>
  <si>
    <t>TAGTGTCGCCCACCCAGTGGCGGT</t>
  </si>
  <si>
    <t>AAACACCGCCACTGGGTGGGCGAC</t>
  </si>
  <si>
    <t>AGGAAAAGAGCGAACGAACG</t>
  </si>
  <si>
    <t>TAGTAGGAAAAGAGCGAACGAACG</t>
  </si>
  <si>
    <t>AAACCGTTCGTTCGCTCTTTTCCT</t>
  </si>
  <si>
    <t>ATGCTGGCCCAGTGTGTTGT</t>
  </si>
  <si>
    <t>TAGTATGCTGGCCCAGTGTGTTGT</t>
  </si>
  <si>
    <t>AAACACAACACACTGGGCCAGCAT</t>
  </si>
  <si>
    <t>PLES_28791</t>
  </si>
  <si>
    <t>ACCACCGTGCTCGACCACCT</t>
  </si>
  <si>
    <t>TAGTACCACCGTGCTCGACCACCT</t>
  </si>
  <si>
    <t>AAACAGGTGGTCGAGCACGGTGGT</t>
  </si>
  <si>
    <t>TTCCCAGCACCCGCCCGGCG</t>
  </si>
  <si>
    <t>TAGTTTCCCAGCACCCGCCCGGCG</t>
  </si>
  <si>
    <t>AAACCGCCGGGCGGGTGCTGGGAA</t>
  </si>
  <si>
    <t>CTGCGCGACCTTGCGGCTGA</t>
  </si>
  <si>
    <t>TAGTCTGCGCGACCTTGCGGCTGA</t>
  </si>
  <si>
    <t>AAACTCAGCCGCAAGGTCGCGCAG</t>
  </si>
  <si>
    <t>GCCGCGTCGAGCGCTGCACC</t>
  </si>
  <si>
    <t>TAGTGCCGCGTCGAGCGCTGCACC</t>
  </si>
  <si>
    <t>AAACGGTGCAGCGCTCGACGCGGC</t>
  </si>
  <si>
    <t>PLES_28801</t>
  </si>
  <si>
    <t>treA</t>
  </si>
  <si>
    <t>AGAGCGGTTCGATCAGGCAT</t>
  </si>
  <si>
    <t>TAGTAGAGCGGTTCGATCAGGCAT</t>
  </si>
  <si>
    <t>AAACATGCCTGATCGAACCGCTCT</t>
  </si>
  <si>
    <t>CAGGCTGCGAGCATGGCGCG</t>
  </si>
  <si>
    <t>TAGTCAGGCTGCGAGCATGGCGCG</t>
  </si>
  <si>
    <t>AAACCGCGCCATGCTCGCAGCCTG</t>
  </si>
  <si>
    <t>AGGCGCCGGGCCCTGGCTGC</t>
  </si>
  <si>
    <t>TAGTAGGCGCCGGGCCCTGGCTGC</t>
  </si>
  <si>
    <t>AAACGCAGCCAGGGCCCGGCGCCT</t>
  </si>
  <si>
    <t>GCCAACCCCAGGACGCGGGC</t>
  </si>
  <si>
    <t>TAGTGCCAACCCCAGGACGCGGGC</t>
  </si>
  <si>
    <t>AAACGCCCGCGTCCTGGGGTTGGC</t>
  </si>
  <si>
    <t>PLES_28811</t>
  </si>
  <si>
    <t>CGGTCTGAAGCGTAGTGCGG</t>
  </si>
  <si>
    <t>TAGTCGGTCTGAAGCGTAGTGCGG</t>
  </si>
  <si>
    <t>AAACCCGCACTACGCTTCAGACCG</t>
  </si>
  <si>
    <t>ACGTTGTAGAAGGCGTCCAG</t>
  </si>
  <si>
    <t>TAGTACGTTGTAGAAGGCGTCCAG</t>
  </si>
  <si>
    <t>AAACCTGGACGCCTTCTACAACGT</t>
  </si>
  <si>
    <t>AACCGAAGGGAACCGGGTTG</t>
  </si>
  <si>
    <t>TAGTAACCGAAGGGAACCGGGTTG</t>
  </si>
  <si>
    <t>AAACCAACCCGGTTCCCTTCGGTT</t>
  </si>
  <si>
    <t>ATAGGTGGCGTCGAAGACCA</t>
  </si>
  <si>
    <t>TAGTATAGGTGGCGTCGAAGACCA</t>
  </si>
  <si>
    <t>AAACTGGTCTTCGACGCCACCTAT</t>
  </si>
  <si>
    <t>PLES_28821</t>
  </si>
  <si>
    <t>CGACGGGGCGCAGCGAGTGG</t>
  </si>
  <si>
    <t>TAGTCGACGGGGCGCAGCGAGTGG</t>
  </si>
  <si>
    <t>AAACCCACTCGCTGCGCCCCGTCG</t>
  </si>
  <si>
    <t>ACCCCTGGTTGCAGCCGGCC</t>
  </si>
  <si>
    <t>TAGTACCCCTGGTTGCAGCCGGCC</t>
  </si>
  <si>
    <t>AAACGGCCGGCTGCAACCAGGGGT</t>
  </si>
  <si>
    <t>TTGGCGCCGGTCTGCTGCTG</t>
  </si>
  <si>
    <t>TAGTTTGGCGCCGGTCTGCTGCTG</t>
  </si>
  <si>
    <t>AAACCAGCAGCAGACCGGCGCCAA</t>
  </si>
  <si>
    <t>TGCTTCGGTTCCGGAAGCGC</t>
  </si>
  <si>
    <t>TAGTTGCTTCGGTTCCGGAAGCGC</t>
  </si>
  <si>
    <t>AAACGCGCTTCCGGAACCGAAGCA</t>
  </si>
  <si>
    <t>PLES_28831</t>
  </si>
  <si>
    <t>pvdH</t>
  </si>
  <si>
    <t>CTGGTCTTCGATGACGCTGG</t>
  </si>
  <si>
    <t>TAGTCTGGTCTTCGATGACGCTGG</t>
  </si>
  <si>
    <t>AAACCCAGCGTCATCGAAGACCAG</t>
  </si>
  <si>
    <t>TCCGCCGGGGTGGCGCGGAG</t>
  </si>
  <si>
    <t>TAGTTCCGCCGGGGTGGCGCGGAG</t>
  </si>
  <si>
    <t>AAACCTCCGCGCCACCCCGGCGGA</t>
  </si>
  <si>
    <t>CCGTTCCAGCAAGGGCGACT</t>
  </si>
  <si>
    <t>TAGTCCGTTCCAGCAAGGGCGACT</t>
  </si>
  <si>
    <t>AAACAGTCGCCCTTGCTGGAACGG</t>
  </si>
  <si>
    <t>TGCGCGCGTTGGACTCCTGG</t>
  </si>
  <si>
    <t>TAGTTGCGCGCGTTGGACTCCTGG</t>
  </si>
  <si>
    <t>AAACCCAGGAGTCCAACGCGCGCA</t>
  </si>
  <si>
    <t>PLES_28841</t>
  </si>
  <si>
    <t>CCTGGAACTGGATGTCGTCA</t>
  </si>
  <si>
    <t>TAGTCCTGGAACTGGATGTCGTCA</t>
  </si>
  <si>
    <t>AAACTGACGACATCCAGTTCCAGG</t>
  </si>
  <si>
    <t>AGATGGAATACTGCTCCTCA</t>
  </si>
  <si>
    <t>TAGTAGATGGAATACTGCTCCTCA</t>
  </si>
  <si>
    <t>AAACTGAGGAGCAGTATTCCATCT</t>
  </si>
  <si>
    <t>TGGGGAATCTCCTTGTATTC</t>
  </si>
  <si>
    <t>TAGTTGGGGAATCTCCTTGTATTC</t>
  </si>
  <si>
    <t>AAACGAATACAAGGAGATTCCCCA</t>
  </si>
  <si>
    <t>TGCCGGCCGCCCGCCAGCCC</t>
  </si>
  <si>
    <t>TAGTTGCCGGCCGCCCGCCAGCCC</t>
  </si>
  <si>
    <t>AAACGGGCTGGCGGGCGGCCGGCA</t>
  </si>
  <si>
    <t>PLES_28851</t>
  </si>
  <si>
    <t>GGCAGGCAGAACAGCCGTAC</t>
  </si>
  <si>
    <t>TAGTGGCAGGCAGAACAGCCGTAC</t>
  </si>
  <si>
    <t>AAACGTACGGCTGTTCTGCCTGCC</t>
  </si>
  <si>
    <t>ATGGCGCTGGCGCCGGAATA</t>
  </si>
  <si>
    <t>TAGTATGGCGCTGGCGCCGGAATA</t>
  </si>
  <si>
    <t>AAACTATTCCGGCGCCAGCGCCAT</t>
  </si>
  <si>
    <t>CTTGCGCCGCCAGCGGCTGT</t>
  </si>
  <si>
    <t>TAGTCTTGCGCCGCCAGCGGCTGT</t>
  </si>
  <si>
    <t>AAACACAGCCGCTGGCGGCGCAAG</t>
  </si>
  <si>
    <t>CCGCGCCCCGGCAACTCCAC</t>
  </si>
  <si>
    <t>TAGTCCGCGCCCCGGCAACTCCAC</t>
  </si>
  <si>
    <t>AAACGTGGAGTTGCCGGGGCGCGG</t>
  </si>
  <si>
    <t>PLES_28861</t>
  </si>
  <si>
    <t>GGGCGAGGCAATGGGGTTTC</t>
  </si>
  <si>
    <t>TAGTGGGCGAGGCAATGGGGTTTC</t>
  </si>
  <si>
    <t>AAACGAAACCCCATTGCCTCGCCC</t>
  </si>
  <si>
    <t>GGCGAGTCCGGCGCAAGCCA</t>
  </si>
  <si>
    <t>TAGTGGCGAGTCCGGCGCAAGCCA</t>
  </si>
  <si>
    <t>AAACTGGCTTGCGCCGGACTCGCC</t>
  </si>
  <si>
    <t>GGCGAGGGCCGGGAGCGGGC</t>
  </si>
  <si>
    <t>TAGTGGCGAGGGCCGGGAGCGGGC</t>
  </si>
  <si>
    <t>AAACGCCCGCTCCCGGCCCTCGCC</t>
  </si>
  <si>
    <t>TGCGCGGACTGAGCCGCGGC</t>
  </si>
  <si>
    <t>TAGTTGCGCGGACTGAGCCGCGGC</t>
  </si>
  <si>
    <t>AAACGCCGCGGCTCAGTCCGCGCA</t>
  </si>
  <si>
    <t>PLES_28871</t>
  </si>
  <si>
    <t>CGGCCCAGGCCTGGACGGCC</t>
  </si>
  <si>
    <t>TAGTCGGCCCAGGCCTGGACGGCC</t>
  </si>
  <si>
    <t>AAACGGCCGTCCAGGCCTGGGCCG</t>
  </si>
  <si>
    <t>CTCCGGAAGGTAGCCGGCGG</t>
  </si>
  <si>
    <t>TAGTCTCCGGAAGGTAGCCGGCGG</t>
  </si>
  <si>
    <t>AAACCCGCCGGCTACCTTCCGGAG</t>
  </si>
  <si>
    <t>GACGACGAAGCCGTAGGCCA</t>
  </si>
  <si>
    <t>TAGTGACGACGAAGCCGTAGGCCA</t>
  </si>
  <si>
    <t>AAACTGGCCTACGGCTTCGTCGTC</t>
  </si>
  <si>
    <t>GTGCCGAGGCCGCCGAGCAC</t>
  </si>
  <si>
    <t>TAGTGTGCCGAGGCCGCCGAGCAC</t>
  </si>
  <si>
    <t>AAACGTGCTCGGCGGCCTCGGCAC</t>
  </si>
  <si>
    <t>PLES_28881</t>
  </si>
  <si>
    <t>GGCGCAAAGCCGTTCGGCTA</t>
  </si>
  <si>
    <t>TAGTGGCGCAAAGCCGTTCGGCTA</t>
  </si>
  <si>
    <t>AAACTAGCCGAACGGCTTTGCGCC</t>
  </si>
  <si>
    <t>GATGGCCGGCCCGCAAGGCG</t>
  </si>
  <si>
    <t>TAGTGATGGCCGGCCCGCAAGGCG</t>
  </si>
  <si>
    <t>AAACCGCCTTGCGGGCCGGCCATC</t>
  </si>
  <si>
    <t>TGCGGCTGCCGCCGAGGCTC</t>
  </si>
  <si>
    <t>TAGTTGCGGCTGCCGCCGAGGCTC</t>
  </si>
  <si>
    <t>AAACGAGCCTCGGCGGCAGCCGCA</t>
  </si>
  <si>
    <t>CGCGCAGGCGCACGCCATCG</t>
  </si>
  <si>
    <t>TAGTCGCGCAGGCGCACGCCATCG</t>
  </si>
  <si>
    <t>AAACCGATGGCGTGCGCCTGCGCG</t>
  </si>
  <si>
    <t>PLES_28891</t>
  </si>
  <si>
    <t>TGAGCGACGGGAGAACAGCA</t>
  </si>
  <si>
    <t>TAGTTGAGCGACGGGAGAACAGCA</t>
  </si>
  <si>
    <t>AAACTGCTGTTCTCCCGTCGCTCA</t>
  </si>
  <si>
    <t>GGGCGGCGAGGCCGCGCGGA</t>
  </si>
  <si>
    <t>TAGTGGGCGGCGAGGCCGCGCGGA</t>
  </si>
  <si>
    <t>AAACTCCGCGCGGCCTCGCCGCCC</t>
  </si>
  <si>
    <t>CAGGGCACGGCCCGGGAGGA</t>
  </si>
  <si>
    <t>TAGTCAGGGCACGGCCCGGGAGGA</t>
  </si>
  <si>
    <t>AAACTCCTCCCGGGCCGTGCCCTG</t>
  </si>
  <si>
    <t>CCGTCTTCGGCCTGGGCCAG</t>
  </si>
  <si>
    <t>TAGTCCGTCTTCGGCCTGGGCCAG</t>
  </si>
  <si>
    <t>AAACCTGGCCCAGGCCGAAGACGG</t>
  </si>
  <si>
    <t>PLES_28901</t>
  </si>
  <si>
    <t>GTCTCGTGGCCGGCGCCGGC</t>
  </si>
  <si>
    <t>TAGTGTCTCGTGGCCGGCGCCGGC</t>
  </si>
  <si>
    <t>AAACGCCGGCGCCGGCCACGAGAC</t>
  </si>
  <si>
    <t>GCTGCCGAGCAGTACGTAGA</t>
  </si>
  <si>
    <t>TAGTGCTGCCGAGCAGTACGTAGA</t>
  </si>
  <si>
    <t>AAACTCTACGTACTGCTCGGCAGC</t>
  </si>
  <si>
    <t>CCCGACCACCGTGGCGGCGA</t>
  </si>
  <si>
    <t>TAGTCCCGACCACCGTGGCGGCGA</t>
  </si>
  <si>
    <t>AAACTCGCCGCCACGGTGGTCGGG</t>
  </si>
  <si>
    <t>CTTGCGCTTCATGGGACTGC</t>
  </si>
  <si>
    <t>TAGTCTTGCGCTTCATGGGACTGC</t>
  </si>
  <si>
    <t>AAACGCAGTCCCATGAAGCGCAAG</t>
  </si>
  <si>
    <t>PLES_28911</t>
  </si>
  <si>
    <t>GCAGGCGCCAGGGGCGGGTG</t>
  </si>
  <si>
    <t>TAGTGCAGGCGCCAGGGGCGGGTG</t>
  </si>
  <si>
    <t>AAACCACCCGCCCCTGGCGCCTGC</t>
  </si>
  <si>
    <t>CCAAGCAACAGGGCGGCCAG</t>
  </si>
  <si>
    <t>TAGTCCAAGCAACAGGGCGGCCAG</t>
  </si>
  <si>
    <t>AAACCTGGCCGCCCTGTTGCTTGG</t>
  </si>
  <si>
    <t>GCAGATCGGGTTGTGCGCCA</t>
  </si>
  <si>
    <t>TAGTGCAGATCGGGTTGTGCGCCA</t>
  </si>
  <si>
    <t>AAACTGGCGCACAACCCGATCTGC</t>
  </si>
  <si>
    <t>CGGAGAATCCGCCCTTGCAG</t>
  </si>
  <si>
    <t>TAGTCGGAGAATCCGCCCTTGCAG</t>
  </si>
  <si>
    <t>AAACCTGCAAGGGCGGATTCTCCG</t>
  </si>
  <si>
    <t>PLES_28921</t>
  </si>
  <si>
    <t>GGCAACGGCGGCCTTGCTCA</t>
  </si>
  <si>
    <t>TAGTGGCAACGGCGGCCTTGCTCA</t>
  </si>
  <si>
    <t>AAACTGAGCAAGGCCGCCGTTGCC</t>
  </si>
  <si>
    <t>AACTGGCGCAGCGGCGAAAC</t>
  </si>
  <si>
    <t>TAGTAACTGGCGCAGCGGCGAAAC</t>
  </si>
  <si>
    <t>AAACGTTTCGCCGCTGCGCCAGTT</t>
  </si>
  <si>
    <t>GGATCAGCAGAACATTCAGG</t>
  </si>
  <si>
    <t>TAGTGGATCAGCAGAACATTCAGG</t>
  </si>
  <si>
    <t>AAACCCTGAATGTTCTGCTGATCC</t>
  </si>
  <si>
    <t>GCATGAAACCGAGCGGGATC</t>
  </si>
  <si>
    <t>TAGTGCATGAAACCGAGCGGGATC</t>
  </si>
  <si>
    <t>AAACGATCCCGCTCGGTTTCATGC</t>
  </si>
  <si>
    <t>PLES_28931</t>
  </si>
  <si>
    <t>ATCGAAGCCAAGCGCCTGCT</t>
  </si>
  <si>
    <t>TAGTATCGAAGCCAAGCGCCTGCT</t>
  </si>
  <si>
    <t>AAACAGCAGGCGCTTGGCTTCGAT</t>
  </si>
  <si>
    <t>GCGGCGATCAACCCCTATAC</t>
  </si>
  <si>
    <t>TAGTGCGGCGATCAACCCCTATAC</t>
  </si>
  <si>
    <t>AAACGTATAGGGGTTGATCGCCGC</t>
  </si>
  <si>
    <t>GTACCCCCTCATGTACCAAT</t>
  </si>
  <si>
    <t>TAGTGTACCCCCTCATGTACCAAT</t>
  </si>
  <si>
    <t>AAACATTGGTACATGAGGGGGTAC</t>
  </si>
  <si>
    <t>TCTACGTGGAAGGCCGCGGC</t>
  </si>
  <si>
    <t>TAGTTCTACGTGGAAGGCCGCGGC</t>
  </si>
  <si>
    <t>AAACGCCGCGGCCTTCCACGTAGA</t>
  </si>
  <si>
    <t>PLES_28941</t>
  </si>
  <si>
    <t>sip</t>
  </si>
  <si>
    <t>CAGTGTTTCGGCAAGGCTCA</t>
  </si>
  <si>
    <t>TAGTCAGTGTTTCGGCAAGGCTCA</t>
  </si>
  <si>
    <t>AAACTGAGCCTTGCCGAAACACTG</t>
  </si>
  <si>
    <t>CGTGAAGGGTCAGGTCGCGA</t>
  </si>
  <si>
    <t>TAGTCGTGAAGGGTCAGGTCGCGA</t>
  </si>
  <si>
    <t>AAACTCGCGACCTGACCCTTCACG</t>
  </si>
  <si>
    <t>GCTGGGGACCTTGGCTAGGC</t>
  </si>
  <si>
    <t>TAGTGCTGGGGACCTTGGCTAGGC</t>
  </si>
  <si>
    <t>AAACGCCTAGCCAAGGTCCCCAGC</t>
  </si>
  <si>
    <t>GAACCAGCGATGGGCTGAGG</t>
  </si>
  <si>
    <t>TAGTGAACCAGCGATGGGCTGAGG</t>
  </si>
  <si>
    <t>AAACCCTCAGCCCATCGCTGGTTC</t>
  </si>
  <si>
    <t>PLES_28951</t>
  </si>
  <si>
    <t>pvdI</t>
  </si>
  <si>
    <t>GAAACGGCGGGCGAGTTTCA</t>
  </si>
  <si>
    <t>TAGTGAAACGGCGGGCGAGTTTCA</t>
  </si>
  <si>
    <t>AAACTGAAACTCGCCCGCCGTTTC</t>
  </si>
  <si>
    <t>AACAGGGGACGCTTGTCCTG</t>
  </si>
  <si>
    <t>TAGTAACAGGGGACGCTTGTCCTG</t>
  </si>
  <si>
    <t>AAACCAGGACAAGCGTCCCCTGTT</t>
  </si>
  <si>
    <t>ACTCCACCCCTTCCTCGCGC</t>
  </si>
  <si>
    <t>TAGTACTCCACCCCTTCCTCGCGC</t>
  </si>
  <si>
    <t>AAACGCGCGAGGAAGGGGTGGAGT</t>
  </si>
  <si>
    <t>GCCATCGGGAATGGGAAGCA</t>
  </si>
  <si>
    <t>TAGTGCCATCGGGAATGGGAAGCA</t>
  </si>
  <si>
    <t>AAACTGCTTCCCATTCCCGATGGC</t>
  </si>
  <si>
    <t>PLES_28961</t>
  </si>
  <si>
    <t>pvdJ</t>
  </si>
  <si>
    <t>GGCGAAACGTCGGGCAAGAT</t>
  </si>
  <si>
    <t>TAGTGGCGAAACGTCGGGCAAGAT</t>
  </si>
  <si>
    <t>AAACATCTTGCCCGACGTTTCGCC</t>
  </si>
  <si>
    <t>CCGCTGCGGCAAAGGCAGCC</t>
  </si>
  <si>
    <t>TAGTCCGCTGCGGCAAAGGCAGCC</t>
  </si>
  <si>
    <t>AAACGGCTGCCTTTGCCGCAGCGG</t>
  </si>
  <si>
    <t>TTGCAGGAAGCTGATGCCCT</t>
  </si>
  <si>
    <t>TAGTTTGCAGGAAGCTGATGCCCT</t>
  </si>
  <si>
    <t>AAACAGGGCATCAGCTTCCTGCAA</t>
  </si>
  <si>
    <t>TGCTCGCACACGCGGGGAAT</t>
  </si>
  <si>
    <t>TAGTTGCTCGCACACGCGGGGAAT</t>
  </si>
  <si>
    <t>AAACATTCCCCGCGTGTGCGAGCA</t>
  </si>
  <si>
    <t>PLES_28971</t>
  </si>
  <si>
    <t>pvdD</t>
  </si>
  <si>
    <t>GACTTAAGCAGCTCTTGCAC</t>
  </si>
  <si>
    <t>TAGTGACTTAAGCAGCTCTTGCAC</t>
  </si>
  <si>
    <t>AAACGTGCAAGAGCTGCTTAAGTC</t>
  </si>
  <si>
    <t>TTTCTGAGAGAGTGACCTTA</t>
  </si>
  <si>
    <t>TAGTTTTCTGAGAGAGTGACCTTA</t>
  </si>
  <si>
    <t>AAACTAAGGTCACTCTCTCAGAAA</t>
  </si>
  <si>
    <t>ACGCTTGAGCAAGGCCGCCA</t>
  </si>
  <si>
    <t>TAGTACGCTTGAGCAAGGCCGCCA</t>
  </si>
  <si>
    <t>AAACTGGCGGCCTTGCTCAAGCGT</t>
  </si>
  <si>
    <t>GTACAGGGGTTATTCCATAC</t>
  </si>
  <si>
    <t>TAGTGTACAGGGGTTATTCCATAC</t>
  </si>
  <si>
    <t>AAACGTATGGAATAACCCCTGTAC</t>
  </si>
  <si>
    <t>PLES_29061</t>
  </si>
  <si>
    <t>pvdF</t>
  </si>
  <si>
    <t>ATGCCTCTCCCAGCGACGTC</t>
  </si>
  <si>
    <t>TAGTATGCCTCTCCCAGCGACGTC</t>
  </si>
  <si>
    <t>AAACGACGTCGCTGGGAGAGGCAT</t>
  </si>
  <si>
    <t>CTGATTTTTTCCTGGTCGCG</t>
  </si>
  <si>
    <t>TAGTCTGATTTTTTCCTGGTCGCG</t>
  </si>
  <si>
    <t>AAACCGCGACCAGGAAAAAATCAG</t>
  </si>
  <si>
    <t>CCATTGCTGCCCGGGACGAT</t>
  </si>
  <si>
    <t>TAGTCCATTGCTGCCCGGGACGAT</t>
  </si>
  <si>
    <t>AAACATCGTCCCGGGCAGCAATGG</t>
  </si>
  <si>
    <t>CCTTGCACCTGCAGGTCTGC</t>
  </si>
  <si>
    <t>TAGTCCTTGCACCTGCAGGTCTGC</t>
  </si>
  <si>
    <t>AAACGCAGACCTGCAGGTGCAAGG</t>
  </si>
  <si>
    <t>PLES_29071</t>
  </si>
  <si>
    <t>pvdO</t>
  </si>
  <si>
    <t>CAGGGGCGGTAATGCGTGCA</t>
  </si>
  <si>
    <t>TAGTCAGGGGCGGTAATGCGTGCA</t>
  </si>
  <si>
    <t>AAACTGCACGCATTACCGCCCCTG</t>
  </si>
  <si>
    <t>GGCGACGATCAGTGCGGCCA</t>
  </si>
  <si>
    <t>TAGTGGCGACGATCAGTGCGGCCA</t>
  </si>
  <si>
    <t>AAACTGGCCGCACTGATCGTCGCC</t>
  </si>
  <si>
    <t>GTCGGCGAAGGCTGGGGCGG</t>
  </si>
  <si>
    <t>TAGTGTCGGCGAAGGCTGGGGCGG</t>
  </si>
  <si>
    <t>AAACCCGCCCCAGCCTTCGCCGAC</t>
  </si>
  <si>
    <t>CAATCCTTGAACACCGTGCC</t>
  </si>
  <si>
    <t>TAGTCAATCCTTGAACACCGTGCC</t>
  </si>
  <si>
    <t>AAACGGCACGGTGTTCAAGGATTG</t>
  </si>
  <si>
    <t>PLES_29081</t>
  </si>
  <si>
    <t>pvdN</t>
  </si>
  <si>
    <t>CTTGAGGAAGGTGCGACGGT</t>
  </si>
  <si>
    <t>TAGTCTTGAGGAAGGTGCGACGGT</t>
  </si>
  <si>
    <t>AAACACCGTCGCACCTTCCTCAAG</t>
  </si>
  <si>
    <t>CAGGCCGGCGGCGATGATAC</t>
  </si>
  <si>
    <t>TAGTCAGGCCGGCGGCGATGATAC</t>
  </si>
  <si>
    <t>AAACGTATCATCGCCGCCGGCCTG</t>
  </si>
  <si>
    <t>AGTCGGGCCGAAGAAAGCAG</t>
  </si>
  <si>
    <t>TAGTAGTCGGGCCGAAGAAAGCAG</t>
  </si>
  <si>
    <t>AAACCTGCTTTCTTCGGCCCGACT</t>
  </si>
  <si>
    <t>GTTCGACTCGGTGGCTGCCT</t>
  </si>
  <si>
    <t>TAGTGTTCGACTCGGTGGCTGCCT</t>
  </si>
  <si>
    <t>AAACAGGCAGCCACCGAGTCGAAC</t>
  </si>
  <si>
    <t>PLES_29091</t>
  </si>
  <si>
    <t>GGCCTTGCTTGTACGTGGTC</t>
  </si>
  <si>
    <t>TAGTGGCCTTGCTTGTACGTGGTC</t>
  </si>
  <si>
    <t>AAACGACCACGTACAAGCAAGGCC</t>
  </si>
  <si>
    <t>GATCGGTAAGCCTAAGTAGA</t>
  </si>
  <si>
    <t>TAGTGATCGGTAAGCCTAAGTAGA</t>
  </si>
  <si>
    <t>AAACTCTACTTAGGCTTACCGATC</t>
  </si>
  <si>
    <t>CGCCGACGAGAGTAATGAAG</t>
  </si>
  <si>
    <t>TAGTCGCCGACGAGAGTAATGAAG</t>
  </si>
  <si>
    <t>AAACCTTCATTACTCTCGTCGGCG</t>
  </si>
  <si>
    <t>CGAAAGCTTTCCAGGCCAGC</t>
  </si>
  <si>
    <t>TAGTCGAAAGCTTTCCAGGCCAGC</t>
  </si>
  <si>
    <t>AAACGCTGGCCTGGAAAGCTTTCG</t>
  </si>
  <si>
    <t>PLES_29101</t>
  </si>
  <si>
    <t>pvdP</t>
  </si>
  <si>
    <t>CGCTCCGGTCAGCGCCAAGC</t>
  </si>
  <si>
    <t>TAGTCGCTCCGGTCAGCGCCAAGC</t>
  </si>
  <si>
    <t>AAACGCTTGGCGCTGACCGGAGCG</t>
  </si>
  <si>
    <t>CGGCGGCTGTAGTAAGCCAC</t>
  </si>
  <si>
    <t>TAGTCGGCGGCTGTAGTAAGCCAC</t>
  </si>
  <si>
    <t>AAACGTGGCTTACTACAGCCGCCG</t>
  </si>
  <si>
    <t>CTTCTTCGCGGGCCAAGTGA</t>
  </si>
  <si>
    <t>TAGTCTTCTTCGCGGGCCAAGTGA</t>
  </si>
  <si>
    <t>AAACTCACTTGGCCCGCGAAGAAG</t>
  </si>
  <si>
    <t>ACGGCCTCGTCGGCCGTGGG</t>
  </si>
  <si>
    <t>TAGTACGGCCTCGTCGGCCGTGGG</t>
  </si>
  <si>
    <t>AAACCCCACGGCCGACGAGGCCGT</t>
  </si>
  <si>
    <t>PLES_29111</t>
  </si>
  <si>
    <t>opmQ</t>
  </si>
  <si>
    <t>AATCAGGGAGAGATTCTTCA</t>
  </si>
  <si>
    <t>TAGTAATCAGGGAGAGATTCTTCA</t>
  </si>
  <si>
    <t>AAACTGAAGAATCTCTCCCTGATT</t>
  </si>
  <si>
    <t>AGGCCGCTGTCGAGGGGCGC</t>
  </si>
  <si>
    <t>TAGTAGGCCGCTGTCGAGGGGCGC</t>
  </si>
  <si>
    <t>AAACGCGCCCCTCGACAGCGGCCT</t>
  </si>
  <si>
    <t>GTAGCGCCACTGAGGGGGCG</t>
  </si>
  <si>
    <t>TAGTGTAGCGCCACTGAGGGGGCG</t>
  </si>
  <si>
    <t>AAACCGCCCCCTCAGTGGCGCTAC</t>
  </si>
  <si>
    <t>GTCGCTGGCATCGCTGCGCC</t>
  </si>
  <si>
    <t>TAGTGTCGCTGGCATCGCTGCGCC</t>
  </si>
  <si>
    <t>AAACGGCGCAGCGATGCCAGCGAC</t>
  </si>
  <si>
    <t>PLES_29121</t>
  </si>
  <si>
    <t>GATCAGGGGGACGGGTTGCG</t>
  </si>
  <si>
    <t>TAGTGATCAGGGGGACGGGTTGCG</t>
  </si>
  <si>
    <t>AAACCGCAACCCGTCCCCCTGATC</t>
  </si>
  <si>
    <t>CCCTTGAGTACCTCGACTTC</t>
  </si>
  <si>
    <t>TAGTCCCTTGAGTACCTCGACTTC</t>
  </si>
  <si>
    <t>AAACGAAGTCGAGGTACTCAAGGG</t>
  </si>
  <si>
    <t>GCAGCCGAGGATGTTCATCA</t>
  </si>
  <si>
    <t>TAGTGCAGCCGAGGATGTTCATCA</t>
  </si>
  <si>
    <t>AAACTGATGAACATCCTCGGCTGC</t>
  </si>
  <si>
    <t>TGCCGGAGCTGGGCCGGTCG</t>
  </si>
  <si>
    <t>TAGTTGCCGGAGCTGGGCCGGTCG</t>
  </si>
  <si>
    <t>AAACCGACCGGCCCAGCTCCGGCA</t>
  </si>
  <si>
    <t>PLES_29131</t>
  </si>
  <si>
    <t>CAGTGCGCGACGAGTACTAC</t>
  </si>
  <si>
    <t>TAGTCAGTGCGCGACGAGTACTAC</t>
  </si>
  <si>
    <t>AAACGTAGTACTCGTCGCGCACTG</t>
  </si>
  <si>
    <t>CCAGGGCGATCAGGGGGCTG</t>
  </si>
  <si>
    <t>TAGTCCAGGGCGATCAGGGGGCTG</t>
  </si>
  <si>
    <t>AAACCAGCCCCCTGATCGCCCTGG</t>
  </si>
  <si>
    <t>GCGGAACGGATAGGCCTGCC</t>
  </si>
  <si>
    <t>TAGTGCGGAACGGATAGGCCTGCC</t>
  </si>
  <si>
    <t>AAACGGCAGGCCTATCCGTTCCGC</t>
  </si>
  <si>
    <t>GCTGCCGCGGCTGACGCTCA</t>
  </si>
  <si>
    <t>TAGTGCTGCCGCGGCTGACGCTCA</t>
  </si>
  <si>
    <t>AAACTGAGCGTCAGCCGCGGCAGC</t>
  </si>
  <si>
    <t>PLES_29141</t>
  </si>
  <si>
    <t>GTGTCGCTGTCGGCGGGAGA</t>
  </si>
  <si>
    <t>TAGTGTGTCGCTGTCGGCGGGAGA</t>
  </si>
  <si>
    <t>AAACTCTCCCGCCGACAGCGACAC</t>
  </si>
  <si>
    <t>ATGCGCGGCGTCCTGCACAA</t>
  </si>
  <si>
    <t>TAGTATGCGCGGCGTCCTGCACAA</t>
  </si>
  <si>
    <t>AAACTTGTGCAGGACGCCGCGCAT</t>
  </si>
  <si>
    <t>CTCTTCCTCGGAGAGGTCCT</t>
  </si>
  <si>
    <t>TAGTCTCTTCCTCGGAGAGGTCCT</t>
  </si>
  <si>
    <t>AAACAGGACCTCTCCGAGGAAGAG</t>
  </si>
  <si>
    <t>GATCGGCTGCCAGCCAGCGC</t>
  </si>
  <si>
    <t>TAGTGATCGGCTGCCAGCCAGCGC</t>
  </si>
  <si>
    <t>AAACGCGCTGGCTGGCAGCCGATC</t>
  </si>
  <si>
    <t>PLES_29151</t>
  </si>
  <si>
    <t>ATCGCAGCAGCTCCCGATAA</t>
  </si>
  <si>
    <t>TAGTATCGCAGCAGCTCCCGATAA</t>
  </si>
  <si>
    <t>AAACTTATCGGGAGCTGCTGCGAT</t>
  </si>
  <si>
    <t>GATCCCCGAGCCTGGCACTG</t>
  </si>
  <si>
    <t>TAGTGATCCCCGAGCCTGGCACTG</t>
  </si>
  <si>
    <t>AAACCAGTGCCAGGCTCGGGGATC</t>
  </si>
  <si>
    <t>AACGCGCAAATACGCGTCGT</t>
  </si>
  <si>
    <t>TAGTAACGCGCAAATACGCGTCGT</t>
  </si>
  <si>
    <t>AAACACGACGCGTATTTGCGCGTT</t>
  </si>
  <si>
    <t>ATGCTCGATCTGCGCTTGAC</t>
  </si>
  <si>
    <t>TAGTATGCTCGATCTGCGCTTGAC</t>
  </si>
  <si>
    <t>AAACGTCAAGCGCAGATCGAGCAT</t>
  </si>
  <si>
    <t>PLES_29161</t>
  </si>
  <si>
    <t>pvdA</t>
  </si>
  <si>
    <t>GATGAGATCGTGAACCACGG</t>
  </si>
  <si>
    <t>TAGTGATGAGATCGTGAACCACGG</t>
  </si>
  <si>
    <t>AAACCCGTGGTTCACGATCTCATC</t>
  </si>
  <si>
    <t>TCGCCAGGGCGATATTGGAA</t>
  </si>
  <si>
    <t>TAGTTCGCCAGGGCGATATTGGAA</t>
  </si>
  <si>
    <t>AAACTTCCAATATCGCCCTGGCGA</t>
  </si>
  <si>
    <t>CGCCTGGGCCCGTTCCTGGA</t>
  </si>
  <si>
    <t>TAGTCGCCTGGGCCCGTTCCTGGA</t>
  </si>
  <si>
    <t>AAACTCCAGGAACGGGCCCAGGCG</t>
  </si>
  <si>
    <t>TGTCCAGGAACAGCACTTCC</t>
  </si>
  <si>
    <t>TAGTTGTCCAGGAACAGCACTTCC</t>
  </si>
  <si>
    <t>AAACGGAAGTGCTGTTCCTGGACA</t>
  </si>
  <si>
    <t>PLES_29171</t>
  </si>
  <si>
    <t>pvdQ</t>
  </si>
  <si>
    <t>GCCGGCCAGGCCGGTCAGTA</t>
  </si>
  <si>
    <t>TAGTGCCGGCCAGGCCGGTCAGTA</t>
  </si>
  <si>
    <t>AAACTACTGACCGGCCTGGCCGGC</t>
  </si>
  <si>
    <t>CGCGGCATATCGGCCTGGAC</t>
  </si>
  <si>
    <t>TAGTCGCGGCATATCGGCCTGGAC</t>
  </si>
  <si>
    <t>AAACGTCCAGGCCGATATGCCGCG</t>
  </si>
  <si>
    <t>ATGTCCGCGGCCAGCCCGGT</t>
  </si>
  <si>
    <t>TAGTATGTCCGCGGCCAGCCCGGT</t>
  </si>
  <si>
    <t>AAACACCGGGCTGGCCGCGGACAT</t>
  </si>
  <si>
    <t>GCACGCCATAGGCGGTCCAG</t>
  </si>
  <si>
    <t>TAGTGCACGCCATAGGCGGTCCAG</t>
  </si>
  <si>
    <t>AAACCTGGACCGCCTATGGCGTGC</t>
  </si>
  <si>
    <t>PLES_29181</t>
  </si>
  <si>
    <t>CATCTGTTTGACGGGCGAAT</t>
  </si>
  <si>
    <t>TAGTCATCTGTTTGACGGGCGAAT</t>
  </si>
  <si>
    <t>AAACATTCGCCCGTCAAACAGATG</t>
  </si>
  <si>
    <t>GGCCAGGCTCATCTTCAGGC</t>
  </si>
  <si>
    <t>TAGTGGCCAGGCTCATCTTCAGGC</t>
  </si>
  <si>
    <t>AAACGCCTGAAGATGAGCCTGGCC</t>
  </si>
  <si>
    <t>CGCATCGATCACTTTCAGCC</t>
  </si>
  <si>
    <t>TAGTCGCATCGATCACTTTCAGCC</t>
  </si>
  <si>
    <t>AAACGGCTGAAAGTGATCGATGCG</t>
  </si>
  <si>
    <t>CACCCGGCCCTGCTCCCCCG</t>
  </si>
  <si>
    <t>TAGTCACCCGGCCCTGCTCCCCCG</t>
  </si>
  <si>
    <t>AAACCGGGGGAGCAGGGCCGGGTG</t>
  </si>
  <si>
    <t>PLES_29191</t>
  </si>
  <si>
    <t>AAATCGTCGGGATTGAGCAT</t>
  </si>
  <si>
    <t>TAGTAAATCGTCGGGATTGAGCAT</t>
  </si>
  <si>
    <t>AAACATGCTCAATCCCGACGATTT</t>
  </si>
  <si>
    <t>ACGCTTCGATGGAAGGAAAA</t>
  </si>
  <si>
    <t>TAGTACGCTTCGATGGAAGGAAAA</t>
  </si>
  <si>
    <t>AAACTTTTCCTTCCATCGAAGCGT</t>
  </si>
  <si>
    <t>GCGCTCGAAGGTACCCAGCC</t>
  </si>
  <si>
    <t>TAGTGCGCTCGAAGGTACCCAGCC</t>
  </si>
  <si>
    <t>AAACGGCTGGGTACCTTCGAGCGC</t>
  </si>
  <si>
    <t>GGTGATCGACAGGAGTTCGG</t>
  </si>
  <si>
    <t>TAGTGGTGATCGACAGGAGTTCGG</t>
  </si>
  <si>
    <t>AAACCCGAACTCCTGTCGATCACC</t>
  </si>
  <si>
    <t>PLES_29201</t>
  </si>
  <si>
    <t>lldA</t>
  </si>
  <si>
    <t>GCGGCGCAGGTCTTCGATAT</t>
  </si>
  <si>
    <t>TAGTGCGGCGCAGGTCTTCGATAT</t>
  </si>
  <si>
    <t>AAACATATCGAAGACCTGCGCCGC</t>
  </si>
  <si>
    <t>GCGGCACGCGCTTGCGCGCC</t>
  </si>
  <si>
    <t>TAGTGCGGCACGCGCTTGCGCGCC</t>
  </si>
  <si>
    <t>AAACGGCGCGCAAGCGCGTGCCGC</t>
  </si>
  <si>
    <t>TTCGCTCCAGGAACCGGAGT</t>
  </si>
  <si>
    <t>TAGTTTCGCTCCAGGAACCGGAGT</t>
  </si>
  <si>
    <t>AAACACTCCGGTTCCTGGAGCGAA</t>
  </si>
  <si>
    <t>CGCGGCGAAGTCGTCCTGGT</t>
  </si>
  <si>
    <t>TAGTCGCGGCGAAGTCGTCCTGGT</t>
  </si>
  <si>
    <t>AAACACCAGGACGACTTCGCCGCG</t>
  </si>
  <si>
    <t>PLES_29211</t>
  </si>
  <si>
    <t>ATCGATGCAGTGTGGTTCAT</t>
  </si>
  <si>
    <t>TAGTATCGATGCAGTGTGGTTCAT</t>
  </si>
  <si>
    <t>AAACATGAACCACACTGCATCGAT</t>
  </si>
  <si>
    <t>CATAGGCCGTGGGCAGGGCG</t>
  </si>
  <si>
    <t>TAGTCATAGGCCGTGGGCAGGGCG</t>
  </si>
  <si>
    <t>AAACCGCCCTGCCCACGGCCTATG</t>
  </si>
  <si>
    <t>GCTGGATGCGGGTGTTCAGC</t>
  </si>
  <si>
    <t>TAGTGCTGGATGCGGGTGTTCAGC</t>
  </si>
  <si>
    <t>AAACGCTGAACACCCGCATCCAGC</t>
  </si>
  <si>
    <t>CCTGTTGCGCGGCCGGGGCG</t>
  </si>
  <si>
    <t>TAGTCCTGTTGCGCGGCCGGGGCG</t>
  </si>
  <si>
    <t>AAACCGCCCCGGCCGCGCAACAGG</t>
  </si>
  <si>
    <t>PLES_29221</t>
  </si>
  <si>
    <t>GATTCGAGCAAAACATCGGA</t>
  </si>
  <si>
    <t>TAGTGATTCGAGCAAAACATCGGA</t>
  </si>
  <si>
    <t>AAACTCCGATGTTTTGCTCGAATC</t>
  </si>
  <si>
    <t>ATGGAGGGAACGCGGGGTGT</t>
  </si>
  <si>
    <t>TAGTATGGAGGGAACGCGGGGTGT</t>
  </si>
  <si>
    <t>AAACACACCCCGCGTTCCCTCCAT</t>
  </si>
  <si>
    <t>TCGCCAGCAGGTTGGCCCTG</t>
  </si>
  <si>
    <t>TAGTTCGCCAGCAGGTTGGCCCTG</t>
  </si>
  <si>
    <t>AAACCAGGGCCAACCTGCTGGCGA</t>
  </si>
  <si>
    <t>CGCCGGTGATGCGGCCCTGG</t>
  </si>
  <si>
    <t>TAGTCGCCGGTGATGCGGCCCTGG</t>
  </si>
  <si>
    <t>AAACCCAGGGCCGCATCACCGGCG</t>
  </si>
  <si>
    <t>PLES_29231</t>
  </si>
  <si>
    <t>TTGAGGTTCAGGGTAATCAT</t>
  </si>
  <si>
    <t>TAGTTTGAGGTTCAGGGTAATCAT</t>
  </si>
  <si>
    <t>AAACATGATTACCCTGAACCTCAA</t>
  </si>
  <si>
    <t>CCAGAGCAAGGGCATATCCT</t>
  </si>
  <si>
    <t>TAGTCCAGAGCAAGGGCATATCCT</t>
  </si>
  <si>
    <t>AAACAGGATATGCCCTTGCTCTGG</t>
  </si>
  <si>
    <t>GCCGCAGCCGAACTTGGTCC</t>
  </si>
  <si>
    <t>TAGTGCCGCAGCCGAACTTGGTCC</t>
  </si>
  <si>
    <t>AAACGGACCAAGTTCGGCTGCGGC</t>
  </si>
  <si>
    <t>GCCGTCGATATGGATGGTGC</t>
  </si>
  <si>
    <t>TAGTGCCGTCGATATGGATGGTGC</t>
  </si>
  <si>
    <t>AAACGCACCATCCATATCGACGGC</t>
  </si>
  <si>
    <t>PLES_29241</t>
  </si>
  <si>
    <t>TGCCGATGACCAGATCGTCG</t>
  </si>
  <si>
    <t>TAGTTGCCGATGACCAGATCGTCG</t>
  </si>
  <si>
    <t>AAACCGACGATCTGGTCATCGGCA</t>
  </si>
  <si>
    <t>CGCCCTTGAGGAAACCGCGG</t>
  </si>
  <si>
    <t>TAGTCGCCCTTGAGGAAACCGCGG</t>
  </si>
  <si>
    <t>AAACCCGCGGTTTCCTCAAGGGCG</t>
  </si>
  <si>
    <t>GGCAGCCACCAGCAGCACGC</t>
  </si>
  <si>
    <t>TAGTGGCAGCCACCAGCAGCACGC</t>
  </si>
  <si>
    <t>AAACGCGTGCTGCTGGTGGCTGCC</t>
  </si>
  <si>
    <t>GGCGTCGCGCCAGCCCCAGT</t>
  </si>
  <si>
    <t>TAGTGGCGTCGCGCCAGCCCCAGT</t>
  </si>
  <si>
    <t>AAACACTGGGGCTGGCGCGACGCC</t>
  </si>
  <si>
    <t>PLES_29251</t>
  </si>
  <si>
    <t>GCGCGCAGGCGCGCCCCTCA</t>
  </si>
  <si>
    <t>TAGTGCGCGCAGGCGCGCCCCTCA</t>
  </si>
  <si>
    <t>AAACTGAGGGGCGCGCCTGCGCGC</t>
  </si>
  <si>
    <t>GTCGCCGCTCCCGGTGAGGC</t>
  </si>
  <si>
    <t>TAGTGTCGCCGCTCCCGGTGAGGC</t>
  </si>
  <si>
    <t>AAACGCCTCACCGGGAGCGGCGAC</t>
  </si>
  <si>
    <t>AGAACCCATGCCGCCATCAG</t>
  </si>
  <si>
    <t>TAGTAGAACCCATGCCGCCATCAG</t>
  </si>
  <si>
    <t>AAACCTGATGGCGGCATGGGTTCT</t>
  </si>
  <si>
    <t>CAATTTTCCCGCCGTTTCGC</t>
  </si>
  <si>
    <t>TAGTCAATTTTCCCGCCGTTTCGC</t>
  </si>
  <si>
    <t>AAACGCGAAACGGCGGGAAAATTG</t>
  </si>
  <si>
    <t>PLES_29261</t>
  </si>
  <si>
    <t>GCGGGGAGGCTTCTTGTGCT</t>
  </si>
  <si>
    <t>TAGTGCGGGGAGGCTTCTTGTGCT</t>
  </si>
  <si>
    <t>AAACAGCACAAGAAGCCTCCCCGC</t>
  </si>
  <si>
    <t>GCGGAACAGGGGATAGTCAT</t>
  </si>
  <si>
    <t>TAGTGCGGAACAGGGGATAGTCAT</t>
  </si>
  <si>
    <t>AAACATGACTATCCCCTGTTCCGC</t>
  </si>
  <si>
    <t>AGCGGCGGACGACCCGTCTC</t>
  </si>
  <si>
    <t>TAGTAGCGGCGGACGACCCGTCTC</t>
  </si>
  <si>
    <t>AAACGAGACGGGTCGTCCGCCGCT</t>
  </si>
  <si>
    <t>CGCTTACGGCGGCTTGCGGG</t>
  </si>
  <si>
    <t>TAGTCGCTTACGGCGGCTTGCGGG</t>
  </si>
  <si>
    <t>AAACCCCGCAAGCCGCCGTAAGCG</t>
  </si>
  <si>
    <t>PLES_29271</t>
  </si>
  <si>
    <t>GCTGCATTGCAGGGTGGCGC</t>
  </si>
  <si>
    <t>TAGTGCTGCATTGCAGGGTGGCGC</t>
  </si>
  <si>
    <t>AAACGCGCCACCCTGCAATGCAGC</t>
  </si>
  <si>
    <t>GGCAACACGTTGAGCACCGT</t>
  </si>
  <si>
    <t>TAGTGGCAACACGTTGAGCACCGT</t>
  </si>
  <si>
    <t>AAACACGGTGCTCAACGTGTTGCC</t>
  </si>
  <si>
    <t>CTGGTCAGGGTGCGGTTCTG</t>
  </si>
  <si>
    <t>TAGTCTGGTCAGGGTGCGGTTCTG</t>
  </si>
  <si>
    <t>AAACCAGAACCGCACCCTGACCAG</t>
  </si>
  <si>
    <t>TGGTCCATGATGTTCGCCGC</t>
  </si>
  <si>
    <t>TAGTTGGTCCATGATGTTCGCCGC</t>
  </si>
  <si>
    <t>AAACGCGGCGAACATCATGGACCA</t>
  </si>
  <si>
    <t>PLES_29281</t>
  </si>
  <si>
    <t>ACGAACCAGGTCGAGCTTGC</t>
  </si>
  <si>
    <t>TAGTACGAACCAGGTCGAGCTTGC</t>
  </si>
  <si>
    <t>AAACGCAAGCTCGACCTGGTTCGT</t>
  </si>
  <si>
    <t>CGAGCAGGTTGCCGGCGAGA</t>
  </si>
  <si>
    <t>TAGTCGAGCAGGTTGCCGGCGAGA</t>
  </si>
  <si>
    <t>AAACTCTCGCCGGCAACCTGCTCG</t>
  </si>
  <si>
    <t>CGATGCGCAACGGGCCTTCC</t>
  </si>
  <si>
    <t>TAGTCGATGCGCAACGGGCCTTCC</t>
  </si>
  <si>
    <t>AAACGGAAGGCCCGTTGCGCATCG</t>
  </si>
  <si>
    <t>CGGTAGCCGAGGCTGGCCTG</t>
  </si>
  <si>
    <t>TAGTCGGTAGCCGAGGCTGGCCTG</t>
  </si>
  <si>
    <t>AAACCAGGCCAGCCTCGGCTACCG</t>
  </si>
  <si>
    <t>PLES_29291</t>
  </si>
  <si>
    <t>GTAGTGCTATCGGTGGGACG</t>
  </si>
  <si>
    <t>TAGTGTAGTGCTATCGGTGGGACG</t>
  </si>
  <si>
    <t>AAACCGTCCCACCGATAGCACTAC</t>
  </si>
  <si>
    <t>CGAGGCGGTCAGGGAGAGGC</t>
  </si>
  <si>
    <t>TAGTCGAGGCGGTCAGGGAGAGGC</t>
  </si>
  <si>
    <t>AAACGCCTCTCCCTGACCGCCTCG</t>
  </si>
  <si>
    <t>GGCCAGACGCTCCGGGAACA</t>
  </si>
  <si>
    <t>TAGTGGCCAGACGCTCCGGGAACA</t>
  </si>
  <si>
    <t>AAACTGTTCCCGGAGCGTCTGGCC</t>
  </si>
  <si>
    <t>TGCGTTCAGGCGTTCTTCCC</t>
  </si>
  <si>
    <t>TAGTTGCGTTCAGGCGTTCTTCCC</t>
  </si>
  <si>
    <t>AAACGGGAAGAACGCCTGAACGCA</t>
  </si>
  <si>
    <t>PLES_29301</t>
  </si>
  <si>
    <t>ATCGCTGTCCTGGGTCAGCA</t>
  </si>
  <si>
    <t>TAGTATCGCTGTCCTGGGTCAGCA</t>
  </si>
  <si>
    <t>AAACTGCTGACCCAGGACAGCGAT</t>
  </si>
  <si>
    <t>GCTTTCCTCGTAGAAGCCGG</t>
  </si>
  <si>
    <t>TAGTGCTTTCCTCGTAGAAGCCGG</t>
  </si>
  <si>
    <t>AAACCCGGCTTCTACGAGGAAAGC</t>
  </si>
  <si>
    <t>CCTTGAAGGCGGAGGGATAC</t>
  </si>
  <si>
    <t>TAGTCCTTGAAGGCGGAGGGATAC</t>
  </si>
  <si>
    <t>AAACGTATCCCTCCGCCTTCAAGG</t>
  </si>
  <si>
    <t>CAGAGCAGCGATGCGCCCGT</t>
  </si>
  <si>
    <t>TAGTCAGAGCAGCGATGCGCCCGT</t>
  </si>
  <si>
    <t>AAACACGGGCGCATCGCTGCTCTG</t>
  </si>
  <si>
    <t>PLES_29311</t>
  </si>
  <si>
    <t>CGGGATGTCTATGGCTTTTC</t>
  </si>
  <si>
    <t>TAGTCGGGATGTCTATGGCTTTTC</t>
  </si>
  <si>
    <t>AAACGAAAAGCCATAGACATCCCG</t>
  </si>
  <si>
    <t>ACGCCGGGACCGACCAGGGT</t>
  </si>
  <si>
    <t>TAGTACGCCGGGACCGACCAGGGT</t>
  </si>
  <si>
    <t>AAACACCCTGGTCGGTCCCGGCGT</t>
  </si>
  <si>
    <t>GCATTCCGGTCCTTCCACGT</t>
  </si>
  <si>
    <t>TAGTGCATTCCGGTCCTTCCACGT</t>
  </si>
  <si>
    <t>AAACACGTGGAAGGACCGGAATGC</t>
  </si>
  <si>
    <t>GCGGTCAGCGTCGCGCCGTT</t>
  </si>
  <si>
    <t>TAGTGCGGTCAGCGTCGCGCCGTT</t>
  </si>
  <si>
    <t>AAACAACGGCGCGACGCTGACCGC</t>
  </si>
  <si>
    <t>PLES_29321</t>
  </si>
  <si>
    <t>GTTGAGGCGGCCGATCAGGG</t>
  </si>
  <si>
    <t>TAGTGTTGAGGCGGCCGATCAGGG</t>
  </si>
  <si>
    <t>AAACCCCTGATCGGCCGCCTCAAC</t>
  </si>
  <si>
    <t>CCAGGGCGCGGCGACAGTCC</t>
  </si>
  <si>
    <t>TAGTCCAGGGCGCGGCGACAGTCC</t>
  </si>
  <si>
    <t>AAACGGACTGTCGCCGCGCCCTGG</t>
  </si>
  <si>
    <t>GCGTTGCAGGCAGCGTTGCG</t>
  </si>
  <si>
    <t>TAGTGCGTTGCAGGCAGCGTTGCG</t>
  </si>
  <si>
    <t>AAACCGCAACGCTGCCTGCAACGC</t>
  </si>
  <si>
    <t>CTCGATCTCTACGTAATGAT</t>
  </si>
  <si>
    <t>TAGTCTCGATCTCTACGTAATGAT</t>
  </si>
  <si>
    <t>AAACATCATTACGTAGAGATCGAG</t>
  </si>
  <si>
    <t>PLES_29331</t>
  </si>
  <si>
    <t>TGCAACAGTTCGAAGCGCTG</t>
  </si>
  <si>
    <t>TAGTTGCAACAGTTCGAAGCGCTG</t>
  </si>
  <si>
    <t>AAACCAGCGCTTCGAACTGTTGCA</t>
  </si>
  <si>
    <t>GTGCCCAGCGGCAACGCCTG</t>
  </si>
  <si>
    <t>TAGTGTGCCCAGCGGCAACGCCTG</t>
  </si>
  <si>
    <t>AAACCAGGCGTTGCCGCTGGGCAC</t>
  </si>
  <si>
    <t>AGGCGCAGGGCCTCCGCCCG</t>
  </si>
  <si>
    <t>TAGTAGGCGCAGGGCCTCCGCCCG</t>
  </si>
  <si>
    <t>AAACCGGGCGGAGGCCCTGCGCCT</t>
  </si>
  <si>
    <t>GAGGCGAACAGCGGCAACAG</t>
  </si>
  <si>
    <t>TAGTGAGGCGAACAGCGGCAACAG</t>
  </si>
  <si>
    <t>AAACCTGTTGCCGCTGTTCGCCTC</t>
  </si>
  <si>
    <t>PLES_29341</t>
  </si>
  <si>
    <t>CTGGTAGTAGTCGAGCAGGT</t>
  </si>
  <si>
    <t>TAGTCTGGTAGTAGTCGAGCAGGT</t>
  </si>
  <si>
    <t>AAACACCTGCTCGACTACTACCAG</t>
  </si>
  <si>
    <t>GGCGACCTTCGGATAGCGCT</t>
  </si>
  <si>
    <t>TAGTGGCGACCTTCGGATAGCGCT</t>
  </si>
  <si>
    <t>AAACAGCGCTATCCGAAGGTCGCC</t>
  </si>
  <si>
    <t>GGGAGCCAGTTGCAGGCGCC</t>
  </si>
  <si>
    <t>TAGTGGGAGCCAGTTGCAGGCGCC</t>
  </si>
  <si>
    <t>AAACGGCGCCTGCAACTGGCTCCC</t>
  </si>
  <si>
    <t>TGCGGGTCGGGGCATTCGCC</t>
  </si>
  <si>
    <t>TAGTTGCGGGTCGGGGCATTCGCC</t>
  </si>
  <si>
    <t>AAACGGCGAATGCCCCGACCCGCA</t>
  </si>
  <si>
    <t>PLES_29351</t>
  </si>
  <si>
    <t>GAACAGCGGCGGCAGGGCTC</t>
  </si>
  <si>
    <t>TAGTGAACAGCGGCGGCAGGGCTC</t>
  </si>
  <si>
    <t>AAACGAGCCCTGCCGCCGCTGTTC</t>
  </si>
  <si>
    <t>GTTCGTCGGCCTCGGCGCTG</t>
  </si>
  <si>
    <t>TAGTGTTCGTCGGCCTCGGCGCTG</t>
  </si>
  <si>
    <t>AAACCAGCGCCGAGGCCGACGAAC</t>
  </si>
  <si>
    <t>AGCGCCTGGTCGTCGAACGC</t>
  </si>
  <si>
    <t>TAGTAGCGCCTGGTCGTCGAACGC</t>
  </si>
  <si>
    <t>AAACGCGTTCGACGACCAGGCGCT</t>
  </si>
  <si>
    <t>CAGCTCGCCGCGGACCGACT</t>
  </si>
  <si>
    <t>TAGTCAGCTCGCCGCGGACCGACT</t>
  </si>
  <si>
    <t>AAACAGTCGGTCCGCGGCGAGCTG</t>
  </si>
  <si>
    <t>PLES_29361</t>
  </si>
  <si>
    <t>TGTTTTCGTAGCCGACGAGC</t>
  </si>
  <si>
    <t>TAGTTGTTTTCGTAGCCGACGAGC</t>
  </si>
  <si>
    <t>AAACGCTCGTCGGCTACGAAAACA</t>
  </si>
  <si>
    <t>CATCGCCACGTTGTGGCTGT</t>
  </si>
  <si>
    <t>TAGTCATCGCCACGTTGTGGCTGT</t>
  </si>
  <si>
    <t>AAACACAGCCACAACGTGGCGATG</t>
  </si>
  <si>
    <t>CTCCGAGTTGCTGACGTCGT</t>
  </si>
  <si>
    <t>TAGTCTCCGAGTTGCTGACGTCGT</t>
  </si>
  <si>
    <t>AAACACGACGTCAGCAACTCGGAG</t>
  </si>
  <si>
    <t>GCCGACGTGGGGTTTGCCGG</t>
  </si>
  <si>
    <t>TAGTGCCGACGTGGGGTTTGCCGG</t>
  </si>
  <si>
    <t>AAACCCGGCAAACCCCACGTCGGC</t>
  </si>
  <si>
    <t>PLES_29371</t>
  </si>
  <si>
    <t>GGCGGCGGATGACTTGGGCA</t>
  </si>
  <si>
    <t>TAGTGGCGGCGGATGACTTGGGCA</t>
  </si>
  <si>
    <t>AAACTGCCCAAGTCATCCGCCGCC</t>
  </si>
  <si>
    <t>CGAACTCTCGCCGGATTGTT</t>
  </si>
  <si>
    <t>TAGTCGAACTCTCGCCGGATTGTT</t>
  </si>
  <si>
    <t>AAACAACAATCCGGCGAGAGTTCG</t>
  </si>
  <si>
    <t>GTCGAGCAGGGACAGGGTCT</t>
  </si>
  <si>
    <t>TAGTGTCGAGCAGGGACAGGGTCT</t>
  </si>
  <si>
    <t>AAACAGACCCTGTCCCTGCTCGAC</t>
  </si>
  <si>
    <t>GGCTGTCGTCGTGGGCCATG</t>
  </si>
  <si>
    <t>TAGTGGCTGTCGTCGTGGGCCATG</t>
  </si>
  <si>
    <t>AAACCATGGCCCACGACGACAGCC</t>
  </si>
  <si>
    <t>PLES_29381</t>
  </si>
  <si>
    <t>GTGCTGCGTACTCTCGGCCA</t>
  </si>
  <si>
    <t>TAGTGTGCTGCGTACTCTCGGCCA</t>
  </si>
  <si>
    <t>AAACTGGCCGAGAGTACGCAGCAC</t>
  </si>
  <si>
    <t>GCACGCGCGGCGGGCGCACC</t>
  </si>
  <si>
    <t>TAGTGCACGCGCGGCGGGCGCACC</t>
  </si>
  <si>
    <t>AAACGGTGCGCCCGCCGCGCGTGC</t>
  </si>
  <si>
    <t>GTTGCCGATCTCGACGTCGT</t>
  </si>
  <si>
    <t>TAGTGTTGCCGATCTCGACGTCGT</t>
  </si>
  <si>
    <t>AAACACGACGTCGAGATCGGCAAC</t>
  </si>
  <si>
    <t>GGGCAGCTCCTTCTTCTCGA</t>
  </si>
  <si>
    <t>TAGTGGGCAGCTCCTTCTTCTCGA</t>
  </si>
  <si>
    <t>AAACTCGAGAAGAAGGAGCTGCCC</t>
  </si>
  <si>
    <t>PLES_29391</t>
  </si>
  <si>
    <t>GTGAAACATCCGTGCTTCAT</t>
  </si>
  <si>
    <t>TAGTGTGAAACATCCGTGCTTCAT</t>
  </si>
  <si>
    <t>AAACATGAAGCACGGATGTTTCAC</t>
  </si>
  <si>
    <t>CAGGGAGAATTTCCGACATA</t>
  </si>
  <si>
    <t>TAGTCAGGGAGAATTTCCGACATA</t>
  </si>
  <si>
    <t>AAACTATGTCGGAAATTCTCCCTG</t>
  </si>
  <si>
    <t>GCCAGCGCCAGGATCGCCAG</t>
  </si>
  <si>
    <t>TAGTGCCAGCGCCAGGATCGCCAG</t>
  </si>
  <si>
    <t>AAACCTGGCGATCCTGGCGCTGGC</t>
  </si>
  <si>
    <t>CGCGAAGAAATACGAGCAGC</t>
  </si>
  <si>
    <t>TAGTCGCGAAGAAATACGAGCAGC</t>
  </si>
  <si>
    <t>AAACGCTGCTCGTATTTCTTCGCG</t>
  </si>
  <si>
    <t>PLES_29401</t>
  </si>
  <si>
    <t>TCGTGCCAGCACACCGCGTC</t>
  </si>
  <si>
    <t>TAGTTCGTGCCAGCACACCGCGTC</t>
  </si>
  <si>
    <t>AAACGACGCGGTGTGCTGGCACGA</t>
  </si>
  <si>
    <t>CCCTGCAACTGGAAATGCTG</t>
  </si>
  <si>
    <t>TAGTCCCTGCAACTGGAAATGCTG</t>
  </si>
  <si>
    <t>AAACCAGCATTTCCAGTTGCAGGG</t>
  </si>
  <si>
    <t>TCCCCAGAACCAAGGGTTGC</t>
  </si>
  <si>
    <t>TAGTTCCCCAGAACCAAGGGTTGC</t>
  </si>
  <si>
    <t>AAACGCAACCCTTGGTTCTGGGGA</t>
  </si>
  <si>
    <t>AGAGGGGTCCAGTTCCAGGG</t>
  </si>
  <si>
    <t>TAGTAGAGGGGTCCAGTTCCAGGG</t>
  </si>
  <si>
    <t>AAACCCCTGGAACTGGACCCCTCT</t>
  </si>
  <si>
    <t>PLES_29411</t>
  </si>
  <si>
    <t>CCTGCACTCCCTTCGGGCAT</t>
  </si>
  <si>
    <t>TAGTCCTGCACTCCCTTCGGGCAT</t>
  </si>
  <si>
    <t>AAACATGCCCGAAGGGAGTGCAGG</t>
  </si>
  <si>
    <t>TCCTGGTACGCCTGGGAAAA</t>
  </si>
  <si>
    <t>TAGTTCCTGGTACGCCTGGGAAAA</t>
  </si>
  <si>
    <t>AAACTTTTCCCAGGCGTACCAGGA</t>
  </si>
  <si>
    <t>TGGCGGAATGCCGTGCTGAG</t>
  </si>
  <si>
    <t>TAGTTGGCGGAATGCCGTGCTGAG</t>
  </si>
  <si>
    <t>AAACCTCAGCACGGCATTCCGCCA</t>
  </si>
  <si>
    <t>GGCCTCCAGCCATTCCTGCC</t>
  </si>
  <si>
    <t>TAGTGGCCTCCAGCCATTCCTGCC</t>
  </si>
  <si>
    <t>AAACGGCAGGAATGGCTGGAGGCC</t>
  </si>
  <si>
    <t>PLES_29421</t>
  </si>
  <si>
    <t>GCGGATCTCCGTACCGCCCC</t>
  </si>
  <si>
    <t>TAGTGCGGATCTCCGTACCGCCCC</t>
  </si>
  <si>
    <t>AAACGGGGCGGTACGGAGATCCGC</t>
  </si>
  <si>
    <t>CCTGCTCGCGCTCCATCTGC</t>
  </si>
  <si>
    <t>TAGTCCTGCTCGCGCTCCATCTGC</t>
  </si>
  <si>
    <t>AAACGCAGATGGAGCGCGAGCAGG</t>
  </si>
  <si>
    <t>GCAGCCACGGCGCTTCGTAG</t>
  </si>
  <si>
    <t>TAGTGCAGCCACGGCGCTTCGTAG</t>
  </si>
  <si>
    <t>AAACCTACGAAGCGCCGTGGCTGC</t>
  </si>
  <si>
    <t>GGCGCACAACTGCTCGCCCT</t>
  </si>
  <si>
    <t>TAGTGGCGCACAACTGCTCGCCCT</t>
  </si>
  <si>
    <t>AAACAGGGCGAGCAGTTGTGCGCC</t>
  </si>
  <si>
    <t>PLES_29431</t>
  </si>
  <si>
    <t>GGCGTTGCCGGAAAGAGGCA</t>
  </si>
  <si>
    <t>TAGTGGCGTTGCCGGAAAGAGGCA</t>
  </si>
  <si>
    <t>AAACTGCCTCTTTCCGGCAACGCC</t>
  </si>
  <si>
    <t>GAGCAGCACTTCCAGGGACA</t>
  </si>
  <si>
    <t>TAGTGAGCAGCACTTCCAGGGACA</t>
  </si>
  <si>
    <t>AAACTGTCCCTGGAAGTGCTGCTC</t>
  </si>
  <si>
    <t>CACGGCTGTCCGGGGTCGAT</t>
  </si>
  <si>
    <t>TAGTCACGGCTGTCCGGGGTCGAT</t>
  </si>
  <si>
    <t>AAACATCGACCCCGGACAGCCGTG</t>
  </si>
  <si>
    <t>CCGGGTCGTAGCGCAGGCTG</t>
  </si>
  <si>
    <t>TAGTCCGGGTCGTAGCGCAGGCTG</t>
  </si>
  <si>
    <t>AAACCAGCCTGCGCTACGACCCGG</t>
  </si>
  <si>
    <t>PLES_29441</t>
  </si>
  <si>
    <t>GGCGTGGGGATGGGTGATGA</t>
  </si>
  <si>
    <t>TAGTGGCGTGGGGATGGGTGATGA</t>
  </si>
  <si>
    <t>AAACTCATCACCCATCCCCACGCC</t>
  </si>
  <si>
    <t>CACCGATTTGGTCAGCTCGC</t>
  </si>
  <si>
    <t>TAGTCACCGATTTGGTCAGCTCGC</t>
  </si>
  <si>
    <t>AAACGCGAGCTGACCAAATCGGTG</t>
  </si>
  <si>
    <t>GGGGTCGTTGAACACCAGCA</t>
  </si>
  <si>
    <t>TAGTGGGGTCGTTGAACACCAGCA</t>
  </si>
  <si>
    <t>AAACTGCTGGTGTTCAACGACCCC</t>
  </si>
  <si>
    <t>CGTTGGCCTCGCTGGGCGCC</t>
  </si>
  <si>
    <t>TAGTCGTTGGCCTCGCTGGGCGCC</t>
  </si>
  <si>
    <t>AAACGGCGCCCAGCGAGGCCAACG</t>
  </si>
  <si>
    <t>PLES_29451</t>
  </si>
  <si>
    <t>CAGGCGAGCGGAGCGAGGCA</t>
  </si>
  <si>
    <t>TAGTCAGGCGAGCGGAGCGAGGCA</t>
  </si>
  <si>
    <t>AAACTGCCTCGCTCCGCTCGCCTG</t>
  </si>
  <si>
    <t>CGGCCGGGAAAGCGGCTACC</t>
  </si>
  <si>
    <t>TAGTCGGCCGGGAAAGCGGCTACC</t>
  </si>
  <si>
    <t>AAACGGTAGCCGCTTTCCCGGCCG</t>
  </si>
  <si>
    <t>AGGACCGGGCGGACTCGGCG</t>
  </si>
  <si>
    <t>TAGTAGGACCGGGCGGACTCGGCG</t>
  </si>
  <si>
    <t>AAACCGCCGAGTCCGCCCGGTCCT</t>
  </si>
  <si>
    <t>ACCAAGGTTGCTGTGACTGG</t>
  </si>
  <si>
    <t>TAGTACCAAGGTTGCTGTGACTGG</t>
  </si>
  <si>
    <t>AAACCCAGTCACAGCAACCTTGGT</t>
  </si>
  <si>
    <t>PLES_29461</t>
  </si>
  <si>
    <t>msuE</t>
  </si>
  <si>
    <t>ACTTTGAAGGGGCTGGTCAT</t>
  </si>
  <si>
    <t>TAGTACTTTGAAGGGGCTGGTCAT</t>
  </si>
  <si>
    <t>AAACATGACCAGCCCCTTCAAAGT</t>
  </si>
  <si>
    <t>GGACGGGCGATAGGTGCCGC</t>
  </si>
  <si>
    <t>TAGTGGACGGGCGATAGGTGCCGC</t>
  </si>
  <si>
    <t>AAACGCGGCACCTATCGCCCGTCC</t>
  </si>
  <si>
    <t>CTGGGTGAGTACCAGGGTGC</t>
  </si>
  <si>
    <t>TAGTCTGGGTGAGTACCAGGGTGC</t>
  </si>
  <si>
    <t>AAACGCACCCTGGTACTCACCCAG</t>
  </si>
  <si>
    <t>TCGATGACTCGGCTGTCGAT</t>
  </si>
  <si>
    <t>TAGTTCGATGACTCGGCTGTCGAT</t>
  </si>
  <si>
    <t>AAACATCGACAGCCGAGTCATCGA</t>
  </si>
  <si>
    <t>PLES_29471</t>
  </si>
  <si>
    <t>msuD</t>
  </si>
  <si>
    <t>AGGAACCAGAACACGTTCAT</t>
  </si>
  <si>
    <t>TAGTAGGAACCAGAACACGTTCAT</t>
  </si>
  <si>
    <t>AAACATGAACGTGTTCTGGTTCCT</t>
  </si>
  <si>
    <t>GGCCATCGCCGTGGGTCGGG</t>
  </si>
  <si>
    <t>TAGTGGCCATCGCCGTGGGTCGGG</t>
  </si>
  <si>
    <t>AAACCCCGACCCACGGCGATGGCC</t>
  </si>
  <si>
    <t>GACCGGCCGCGCGCCCTGGC</t>
  </si>
  <si>
    <t>TAGTGACCGGCCGCGCGCCCTGGC</t>
  </si>
  <si>
    <t>AAACGCCAGGGCGCGCGGCCGGTC</t>
  </si>
  <si>
    <t>TGTGCCACCTGCTTCAGGTA</t>
  </si>
  <si>
    <t>TAGTTGTGCCACCTGCTTCAGGTA</t>
  </si>
  <si>
    <t>AAACTACCTGAAGCAGGTGGCACA</t>
  </si>
  <si>
    <t>PLES_29481</t>
  </si>
  <si>
    <t>GGGCGGGTCTTCGCATTCAC</t>
  </si>
  <si>
    <t>TAGTGGGCGGGTCTTCGCATTCAC</t>
  </si>
  <si>
    <t>AAACGTGAATGCGAAGACCCGCCC</t>
  </si>
  <si>
    <t>GCAACGGCGTTTGCGCCTCG</t>
  </si>
  <si>
    <t>TAGTGCAACGGCGTTTGCGCCTCG</t>
  </si>
  <si>
    <t>AAACCGAGGCGCAAACGCCGTTGC</t>
  </si>
  <si>
    <t>TCTCGGCGAAATCGGCGGCC</t>
  </si>
  <si>
    <t>TAGTTCTCGGCGAAATCGGCGGCC</t>
  </si>
  <si>
    <t>AAACGGCCGCCGATTTCGCCGAGA</t>
  </si>
  <si>
    <t>GCCGGCGACGTCGCGCTCGG</t>
  </si>
  <si>
    <t>TAGTGCCGGCGACGTCGCGCTCGG</t>
  </si>
  <si>
    <t>AAACCCGAGCGCGACGTCGCCGGC</t>
  </si>
  <si>
    <t>PLES_29491</t>
  </si>
  <si>
    <t>CAGCAGCCGGTCGGGAGTAC</t>
  </si>
  <si>
    <t>TAGTCAGCAGCCGGTCGGGAGTAC</t>
  </si>
  <si>
    <t>AAACGTACTCCCGACCGGCTGCTG</t>
  </si>
  <si>
    <t>GTCGCCAGGTTCGGCGAACG</t>
  </si>
  <si>
    <t>TAGTGTCGCCAGGTTCGGCGAACG</t>
  </si>
  <si>
    <t>AAACCGTTCGCCGAACCTGGCGAC</t>
  </si>
  <si>
    <t>CTGGGCGGTGGCGCGGATCG</t>
  </si>
  <si>
    <t>TAGTCTGGGCGGTGGCGCGGATCG</t>
  </si>
  <si>
    <t>AAACCGATCCGCGCCACCGCCCAG</t>
  </si>
  <si>
    <t>TCGAGCAGGGCCTGGGACTT</t>
  </si>
  <si>
    <t>TAGTTCGAGCAGGGCCTGGGACTT</t>
  </si>
  <si>
    <t>AAACAAGTCCCAGGCCCTGCTCGA</t>
  </si>
  <si>
    <t>PLES_29501</t>
  </si>
  <si>
    <t>TCGGGAGAGGTATCGGGCAT</t>
  </si>
  <si>
    <t>TAGTTCGGGAGAGGTATCGGGCAT</t>
  </si>
  <si>
    <t>AAACATGCCCGATACCTCTCCCGA</t>
  </si>
  <si>
    <t>ACGGCGAGCGGCGACATGGC</t>
  </si>
  <si>
    <t>TAGTACGGCGAGCGGCGACATGGC</t>
  </si>
  <si>
    <t>AAACGCCATGTCGCCGCTCGCCGT</t>
  </si>
  <si>
    <t>AACCGCGCTGTTCCACGGCC</t>
  </si>
  <si>
    <t>TAGTAACCGCGCTGTTCCACGGCC</t>
  </si>
  <si>
    <t>AAACGGCCGTGGAACAGCGCGGTT</t>
  </si>
  <si>
    <t>GCGCGCCGCTGCGCCTCGTC</t>
  </si>
  <si>
    <t>TAGTGCGCGCCGCTGCGCCTCGTC</t>
  </si>
  <si>
    <t>AAACGACGAGGCGCAGCGGCGCGC</t>
  </si>
  <si>
    <t>PLES_29511</t>
  </si>
  <si>
    <t>CGTCAGGCCGAGGAGGCCCA</t>
  </si>
  <si>
    <t>TAGTCGTCAGGCCGAGGAGGCCCA</t>
  </si>
  <si>
    <t>AAACTGGGCCTCCTCGGCCTGACG</t>
  </si>
  <si>
    <t>GGACGGCTCCGCGGCCTGGG</t>
  </si>
  <si>
    <t>TAGTGGACGGCTCCGCGGCCTGGG</t>
  </si>
  <si>
    <t>AAACCCCAGGCCGCGGAGCCGTCC</t>
  </si>
  <si>
    <t>GGCGGCGCTGAGGGCCTTGC</t>
  </si>
  <si>
    <t>TAGTGGCGGCGCTGAGGGCCTTGC</t>
  </si>
  <si>
    <t>AAACGCAAGGCCCTCAGCGCCGCC</t>
  </si>
  <si>
    <t>CGCCGGCCAGGGCACGCCGG</t>
  </si>
  <si>
    <t>TAGTCGCCGGCCAGGGCACGCCGG</t>
  </si>
  <si>
    <t>AAACCCGGCGTGCCCTGGCCGGCG</t>
  </si>
  <si>
    <t>PLES_29521</t>
  </si>
  <si>
    <t>CGATCATCAGCAGCGTATCG</t>
  </si>
  <si>
    <t>TAGTCGATCATCAGCAGCGTATCG</t>
  </si>
  <si>
    <t>AAACCGATACGCTGCTGATGATCG</t>
  </si>
  <si>
    <t>ACCCACCAGCAGGACGATGG</t>
  </si>
  <si>
    <t>TAGTACCCACCAGCAGGACGATGG</t>
  </si>
  <si>
    <t>AAACCCATCGTCCTGCTGGTGGGT</t>
  </si>
  <si>
    <t>CCCGGTGGTGACCAGCACCA</t>
  </si>
  <si>
    <t>TAGTCCCGGTGGTGACCAGCACCA</t>
  </si>
  <si>
    <t>AAACTGGTGCTGGTCACCACCGGG</t>
  </si>
  <si>
    <t>CGCGCCTCGAAGATCCCGCC</t>
  </si>
  <si>
    <t>TAGTCGCGCCTCGAAGATCCCGCC</t>
  </si>
  <si>
    <t>AAACGGCGGGATCTTCGAGGCGCG</t>
  </si>
  <si>
    <t>PLES_29531</t>
  </si>
  <si>
    <t>CAGGCTCGGGGGAACGGTCA</t>
  </si>
  <si>
    <t>TAGTCAGGCTCGGGGGAACGGTCA</t>
  </si>
  <si>
    <t>AAACTGACCGTTCCCCCGAGCCTG</t>
  </si>
  <si>
    <t>GCCGTCGGGAACGGTTCGAG</t>
  </si>
  <si>
    <t>TAGTGCCGTCGGGAACGGTTCGAG</t>
  </si>
  <si>
    <t>AAACCTCGAACCGTTCCCGACGGC</t>
  </si>
  <si>
    <t>GGCGTGGAGGCGCGCGTGTC</t>
  </si>
  <si>
    <t>TAGTGGCGTGGAGGCGCGCGTGTC</t>
  </si>
  <si>
    <t>AAACGACACGCGCGCCTCCACGCC</t>
  </si>
  <si>
    <t>AGGCCGTGGAGACGGATGTG</t>
  </si>
  <si>
    <t>TAGTAGGCCGTGGAGACGGATGTG</t>
  </si>
  <si>
    <t>AAACCACATCCGTCTCCACGGCCT</t>
  </si>
  <si>
    <t>PLES_29541</t>
  </si>
  <si>
    <t>GGTTTTCAGGGTGTTCAGCA</t>
  </si>
  <si>
    <t>TAGTGGTTTTCAGGGTGTTCAGCA</t>
  </si>
  <si>
    <t>AAACTGCTGAACACCCTGAAAACC</t>
  </si>
  <si>
    <t>GAGGAGGACGGCCAGGCTCA</t>
  </si>
  <si>
    <t>TAGTGAGGAGGACGGCCAGGCTCA</t>
  </si>
  <si>
    <t>AAACTGAGCCTGGCCGTCCTCCTC</t>
  </si>
  <si>
    <t>GATCTTCAGCGGGGCGTCGG</t>
  </si>
  <si>
    <t>TAGTGATCTTCAGCGGGGCGTCGG</t>
  </si>
  <si>
    <t>AAACCCGACGCCCCGCTGAAGATC</t>
  </si>
  <si>
    <t>TTCCAGCGGCGGGGCGAAGG</t>
  </si>
  <si>
    <t>TAGTTTCCAGCGGCGGGGCGAAGG</t>
  </si>
  <si>
    <t>AAACCCTTCGCCCCGCCGCTGGAA</t>
  </si>
  <si>
    <t>PLES_29551</t>
  </si>
  <si>
    <t>GAGAATCTGCTTCTTGCTCA</t>
  </si>
  <si>
    <t>TAGTGAGAATCTGCTTCTTGCTCA</t>
  </si>
  <si>
    <t>AAACTGAGCAAGAAGCAGATTCTC</t>
  </si>
  <si>
    <t>AATTCATGCTGAAGGCGTTT</t>
  </si>
  <si>
    <t>TAGTAATTCATGCTGAAGGCGTTT</t>
  </si>
  <si>
    <t>AAACAAACGCCTTCAGCATGAATT</t>
  </si>
  <si>
    <t>TCCAGAGGCCGTGGTTGATA</t>
  </si>
  <si>
    <t>TAGTTCCAGAGGCCGTGGTTGATA</t>
  </si>
  <si>
    <t>AAACTATCAACCACGGCCTCTGGA</t>
  </si>
  <si>
    <t>GCTGGAGCGGTCGCGTGGGT</t>
  </si>
  <si>
    <t>TAGTGCTGGAGCGGTCGCGTGGGT</t>
  </si>
  <si>
    <t>AAACACCCACGCGACCGCTCCAGC</t>
  </si>
  <si>
    <t>PLES_29561</t>
  </si>
  <si>
    <t>GTAGCATGTGCGAGGCTCAT</t>
  </si>
  <si>
    <t>TAGTGTAGCATGTGCGAGGCTCAT</t>
  </si>
  <si>
    <t>AAACATGAGCCTCGCACATGCTAC</t>
  </si>
  <si>
    <t>ATGCGATGGGCAGCGGCCGT</t>
  </si>
  <si>
    <t>TAGTATGCGATGGGCAGCGGCCGT</t>
  </si>
  <si>
    <t>AAACACGGCCGCTGCCCATCGCAT</t>
  </si>
  <si>
    <t>CAGCTCGCGGGCCGTTTCCA</t>
  </si>
  <si>
    <t>TAGTCAGCTCGCGGGCCGTTTCCA</t>
  </si>
  <si>
    <t>AAACTGGAAACGGCCCGCGAGCTG</t>
  </si>
  <si>
    <t>GATGCTTTCGCGGGCGAACA</t>
  </si>
  <si>
    <t>TAGTGATGCTTTCGCGGGCGAACA</t>
  </si>
  <si>
    <t>AAACTGTTCGCCCGCGAAAGCATC</t>
  </si>
  <si>
    <t>PLES_29571</t>
  </si>
  <si>
    <t>GGGTGCGGTTTCGTCGGTCA</t>
  </si>
  <si>
    <t>TAGTGGGTGCGGTTTCGTCGGTCA</t>
  </si>
  <si>
    <t>AAACTGACCGACGAAACCGCACCC</t>
  </si>
  <si>
    <t>GCCTGGTCACGAAGATCCTT</t>
  </si>
  <si>
    <t>TAGTGCCTGGTCACGAAGATCCTT</t>
  </si>
  <si>
    <t>AAACAAGGATCTTCGTGACCAGGC</t>
  </si>
  <si>
    <t>AGGCGTGCCGGGAGTAGCCG</t>
  </si>
  <si>
    <t>TAGTAGGCGTGCCGGGAGTAGCCG</t>
  </si>
  <si>
    <t>AAACCGGCTACTCCCGGCACGCCT</t>
  </si>
  <si>
    <t>CAGTCCGGCTACCTCGTGGG</t>
  </si>
  <si>
    <t>TAGTCAGTCCGGCTACCTCGTGGG</t>
  </si>
  <si>
    <t>AAACCCCACGAGGTAGCCGGACTG</t>
  </si>
  <si>
    <t>PLES_29581</t>
  </si>
  <si>
    <t>GAAGCGTTAGCGCTCTGCAT</t>
  </si>
  <si>
    <t>TAGTGAAGCGTTAGCGCTCTGCAT</t>
  </si>
  <si>
    <t>AAACATGCAGAGCGCTAACGCTTC</t>
  </si>
  <si>
    <t>GCCGCCGATCACGGCGATGT</t>
  </si>
  <si>
    <t>TAGTGCCGCCGATCACGGCGATGT</t>
  </si>
  <si>
    <t>AAACACATCGCCGTGATCGGCGGC</t>
  </si>
  <si>
    <t>GCTGGCGATCACGCCGATGC</t>
  </si>
  <si>
    <t>TAGTGCTGGCGATCACGCCGATGC</t>
  </si>
  <si>
    <t>AAACGCATCGGCGTGATCGCCAGC</t>
  </si>
  <si>
    <t>ACCCCGGCGAACGTTTCAGC</t>
  </si>
  <si>
    <t>TAGTACCCCGGCGAACGTTTCAGC</t>
  </si>
  <si>
    <t>AAACGCTGAAACGTTCGCCGGGGT</t>
  </si>
  <si>
    <t>PLES_29591</t>
  </si>
  <si>
    <t>mtlZ</t>
  </si>
  <si>
    <t>AAAGGGCCTCGCCACACACC</t>
  </si>
  <si>
    <t>TAGTAAAGGGCCTCGCCACACACC</t>
  </si>
  <si>
    <t>AAACGGTGTGTGGCGAGGCCCTTT</t>
  </si>
  <si>
    <t>TGCTGCGCGCAGCGCTTTCC</t>
  </si>
  <si>
    <t>TAGTTGCTGCGCGCAGCGCTTTCC</t>
  </si>
  <si>
    <t>AAACGGAAAGCGCTGCGCGCAGCA</t>
  </si>
  <si>
    <t>CGGCGAGCCGCCGGCGATCG</t>
  </si>
  <si>
    <t>TAGTCGGCGAGCCGCCGGCGATCG</t>
  </si>
  <si>
    <t>AAACCGATCGCCGGCGGCTCGCCG</t>
  </si>
  <si>
    <t>CCGCGTGCCCAGGTAGTCGC</t>
  </si>
  <si>
    <t>TAGTCCGCGTGCCCAGGTAGTCGC</t>
  </si>
  <si>
    <t>AAACGCGACTACCTGGGCACGCGG</t>
  </si>
  <si>
    <t>PLES_29601</t>
  </si>
  <si>
    <t>mtlY</t>
  </si>
  <si>
    <t>AATCCGTGCATGCGGCCCTC</t>
  </si>
  <si>
    <t>TAGTAATCCGTGCATGCGGCCCTC</t>
  </si>
  <si>
    <t>AAACGAGGGCCGCATGCACGGATT</t>
  </si>
  <si>
    <t>GGGTGCCGCAATCGATGCCG</t>
  </si>
  <si>
    <t>TAGTGGGTGCCGCAATCGATGCCG</t>
  </si>
  <si>
    <t>AAACCGGCATCGATTGCGGCACCC</t>
  </si>
  <si>
    <t>CAGCAGCGCCTTGCTACCCT</t>
  </si>
  <si>
    <t>TAGTCAGCAGCGCCTTGCTACCCT</t>
  </si>
  <si>
    <t>AAACAGGGTAGCAAGGCGCTGCTG</t>
  </si>
  <si>
    <t>GCCCAGCGTGCGGCCGCTGC</t>
  </si>
  <si>
    <t>TAGTGCCCAGCGTGCGGCCGCTGC</t>
  </si>
  <si>
    <t>AAACGCAGCGGCCGCACGCTGGGC</t>
  </si>
  <si>
    <t>PLES_29611</t>
  </si>
  <si>
    <t>mtlD</t>
  </si>
  <si>
    <t>TGCTGCCGGTTGAGTTTCAT</t>
  </si>
  <si>
    <t>TAGTTGCTGCCGGTTGAGTTTCAT</t>
  </si>
  <si>
    <t>AAACATGAAACTCAACCGGCAGCA</t>
  </si>
  <si>
    <t>CAGCGGTCGCCAGCAGGGGG</t>
  </si>
  <si>
    <t>TAGTCAGCGGTCGCCAGCAGGGGG</t>
  </si>
  <si>
    <t>AAACCCCCCTGCTGGCGACCGCTG</t>
  </si>
  <si>
    <t>CGCGGGGTCGTAGGACGGGC</t>
  </si>
  <si>
    <t>TAGTCGCGGGGTCGTAGGACGGGC</t>
  </si>
  <si>
    <t>AAACGCCCGTCCTACGACCCCGCG</t>
  </si>
  <si>
    <t>GTTCATCAGGGCGTCGGTGT</t>
  </si>
  <si>
    <t>TAGTGTTCATCAGGGCGTCGGTGT</t>
  </si>
  <si>
    <t>AAACACACCGACGCCCTGATGAAC</t>
  </si>
  <si>
    <t>PLES_29621</t>
  </si>
  <si>
    <t>GCGGATCTTGAGATCAGCCA</t>
  </si>
  <si>
    <t>TAGTGCGGATCTTGAGATCAGCCA</t>
  </si>
  <si>
    <t>AAACTGGCTGATCTCAAGATCCGC</t>
  </si>
  <si>
    <t>GGCCGTCGAAGCCTTTCTGC</t>
  </si>
  <si>
    <t>TAGTGGCCGTCGAAGCCTTTCTGC</t>
  </si>
  <si>
    <t>AAACGCAGAAAGGCTTCGACGGCC</t>
  </si>
  <si>
    <t>CGATGCCCTTGATGATGGCC</t>
  </si>
  <si>
    <t>TAGTCGATGCCCTTGATGATGGCC</t>
  </si>
  <si>
    <t>AAACGGCCATCATCAAGGGCATCG</t>
  </si>
  <si>
    <t>ACTCGCGGTCGCGGACGTCG</t>
  </si>
  <si>
    <t>TAGTACTCGCGGTCGCGGACGTCG</t>
  </si>
  <si>
    <t>AAACCGACGTCCGCGACCGCGAGT</t>
  </si>
  <si>
    <t>PLES_29631</t>
  </si>
  <si>
    <t>GGATTGCTTGAGTGTCAGCA</t>
  </si>
  <si>
    <t>TAGTGGATTGCTTGAGTGTCAGCA</t>
  </si>
  <si>
    <t>AAACTGCTGACACTCAAGCAATCC</t>
  </si>
  <si>
    <t>CAGGGCATTGCGCAGGCGGC</t>
  </si>
  <si>
    <t>TAGTCAGGGCATTGCGCAGGCGGC</t>
  </si>
  <si>
    <t>AAACGCCGCCTGCGCAATGCCCTG</t>
  </si>
  <si>
    <t>GGGCGATGCCCCAGCAGAGC</t>
  </si>
  <si>
    <t>TAGTGGGCGATGCCCCAGCAGAGC</t>
  </si>
  <si>
    <t>AAACGCTCTGCTGGGGCATCGCCC</t>
  </si>
  <si>
    <t>GTCAGCAGCATCCAGAAGAT</t>
  </si>
  <si>
    <t>TAGTGTCAGCAGCATCCAGAAGAT</t>
  </si>
  <si>
    <t>AAACATCTTCTGGATGCTGCTGAC</t>
  </si>
  <si>
    <t>PLES_29641</t>
  </si>
  <si>
    <t>ATCGAGGGCCGAGGTGTTCA</t>
  </si>
  <si>
    <t>TAGTATCGAGGGCCGAGGTGTTCA</t>
  </si>
  <si>
    <t>AAACTGAACACCTCGGCCCTCGAT</t>
  </si>
  <si>
    <t>GGCGGGACGGGCCGGGAGCG</t>
  </si>
  <si>
    <t>TAGTGGCGGGACGGGCCGGGAGCG</t>
  </si>
  <si>
    <t>AAACCGCTCCCGGCCCGTCCCGCC</t>
  </si>
  <si>
    <t>GCCGGCGGCGCTGGAGACGG</t>
  </si>
  <si>
    <t>TAGTGCCGGCGGCGCTGGAGACGG</t>
  </si>
  <si>
    <t>AAACCCGTCTCCAGCGCCGCCGGC</t>
  </si>
  <si>
    <t>GGCTGACCAGGAGCCAGCCA</t>
  </si>
  <si>
    <t>TAGTGGCTGACCAGGAGCCAGCCA</t>
  </si>
  <si>
    <t>AAACTGGCTGGCTCCTGGTCAGCC</t>
  </si>
  <si>
    <t>PLES_29651</t>
  </si>
  <si>
    <t>CAGGGGCAGGGCGAGGCAGG</t>
  </si>
  <si>
    <t>TAGTCAGGGGCAGGGCGAGGCAGG</t>
  </si>
  <si>
    <t>AAACCCTGCCTCGCCCTGCCCCTG</t>
  </si>
  <si>
    <t>GGTCAGGGTCTCGGCGCCCT</t>
  </si>
  <si>
    <t>TAGTGGTCAGGGTCTCGGCGCCCT</t>
  </si>
  <si>
    <t>AAACAGGGCGCCGAGACCCTGACC</t>
  </si>
  <si>
    <t>GTTGTTGTTGACCGTGGCGA</t>
  </si>
  <si>
    <t>TAGTGTTGTTGTTGACCGTGGCGA</t>
  </si>
  <si>
    <t>AAACTCGCCACGGTCAACAACAAC</t>
  </si>
  <si>
    <t>CCTTGGACAGGCGTTGCATG</t>
  </si>
  <si>
    <t>TAGTCCTTGGACAGGCGTTGCATG</t>
  </si>
  <si>
    <t>AAACCATGCAACGCCTGTCCAAGG</t>
  </si>
  <si>
    <t>PLES_29661</t>
  </si>
  <si>
    <t>mtlR</t>
  </si>
  <si>
    <t>GACTTTGCTGGCTCTGGGCA</t>
  </si>
  <si>
    <t>TAGTGACTTTGCTGGCTCTGGGCA</t>
  </si>
  <si>
    <t>AAACTGCCCAGAGCCAGCAAAGTC</t>
  </si>
  <si>
    <t>CATCAGCTCGTAGGACGGAT</t>
  </si>
  <si>
    <t>TAGTCATCAGCTCGTAGGACGGAT</t>
  </si>
  <si>
    <t>AAACATCCGTCCTACGAGCTGATG</t>
  </si>
  <si>
    <t>GCTGGCGGTAGATCAGCGAA</t>
  </si>
  <si>
    <t>TAGTGCTGGCGGTAGATCAGCGAA</t>
  </si>
  <si>
    <t>AAACTTCGCTGATCTACCGCCAGC</t>
  </si>
  <si>
    <t>TGCCAGCGCACCAGCGGGCT</t>
  </si>
  <si>
    <t>TAGTTGCCAGCGCACCAGCGGGCT</t>
  </si>
  <si>
    <t>AAACAGCCCGCTGGTGCGCTGGCA</t>
  </si>
  <si>
    <t>PLES_29671</t>
  </si>
  <si>
    <t>GAGCATCGGGAATCTGGGCA</t>
  </si>
  <si>
    <t>TAGTGAGCATCGGGAATCTGGGCA</t>
  </si>
  <si>
    <t>AAACTGCCCAGATTCCCGATGCTC</t>
  </si>
  <si>
    <t>GGGCGCGGCATGGGCGCCGG</t>
  </si>
  <si>
    <t>TAGTGGGCGCGGCATGGGCGCCGG</t>
  </si>
  <si>
    <t>AAACCCGGCGCCCATGCCGCGCCC</t>
  </si>
  <si>
    <t>ACTCCGGTGGGGTAGACGCT</t>
  </si>
  <si>
    <t>TAGTACTCCGGTGGGGTAGACGCT</t>
  </si>
  <si>
    <t>AAACAGCGTCTACCCCACCGGAGT</t>
  </si>
  <si>
    <t>GGCCTTCTGCGGGTCGTAGC</t>
  </si>
  <si>
    <t>TAGTGGCCTTCTGCGGGTCGTAGC</t>
  </si>
  <si>
    <t>AAACGCTACGACCCGCAGAAGGCC</t>
  </si>
  <si>
    <t>PLES_29681</t>
  </si>
  <si>
    <t>GGATGGAGCGGTACGCGGGT</t>
  </si>
  <si>
    <t>TAGTGGATGGAGCGGTACGCGGGT</t>
  </si>
  <si>
    <t>AAACACCCGCGTACCGCTCCATCC</t>
  </si>
  <si>
    <t>ACGGTGCGCTGCGGGACGAC</t>
  </si>
  <si>
    <t>TAGTACGGTGCGCTGCGGGACGAC</t>
  </si>
  <si>
    <t>AAACGTCGTCCCGCAGCGCACCGT</t>
  </si>
  <si>
    <t>ACAGGGGCAGCAGGCGACGG</t>
  </si>
  <si>
    <t>TAGTACAGGGGCAGCAGGCGACGG</t>
  </si>
  <si>
    <t>AAACCCGTCGCCTGCTGCCCCTGT</t>
  </si>
  <si>
    <t>GCGCCCCTCCGGCGCAGGCC</t>
  </si>
  <si>
    <t>TAGTGCGCCCCTCCGGCGCAGGCC</t>
  </si>
  <si>
    <t>AAACGGCCTGCGCCGGAGGGGCGC</t>
  </si>
  <si>
    <t>PLES_29691</t>
  </si>
  <si>
    <t>CGATGAAGTGGCGGAGCTGG</t>
  </si>
  <si>
    <t>TAGTCGATGAAGTGGCGGAGCTGG</t>
  </si>
  <si>
    <t>AAACCCAGCTCCGCCACTTCATCG</t>
  </si>
  <si>
    <t>GAAGCTGCGGTGCTCGTGAA</t>
  </si>
  <si>
    <t>TAGTGAAGCTGCGGTGCTCGTGAA</t>
  </si>
  <si>
    <t>AAACTTCACGAGCACCGCAGCTTC</t>
  </si>
  <si>
    <t>AAGGTTAACCGCCAGCGCCG</t>
  </si>
  <si>
    <t>TAGTAAGGTTAACCGCCAGCGCCG</t>
  </si>
  <si>
    <t>AAACCGGCGCTGGCGGTTAACCTT</t>
  </si>
  <si>
    <t>GTTCGAGCGCCTGGATGCTG</t>
  </si>
  <si>
    <t>TAGTGTTCGAGCGCCTGGATGCTG</t>
  </si>
  <si>
    <t>AAACCAGCATCCAGGCGCTCGAAC</t>
  </si>
  <si>
    <t>PLES_29701</t>
  </si>
  <si>
    <t>AGGACGTTGCGGATCGGCTT</t>
  </si>
  <si>
    <t>TAGTAGGACGTTGCGGATCGGCTT</t>
  </si>
  <si>
    <t>AAACAAGCCGATCCGCAACGTCCT</t>
  </si>
  <si>
    <t>GTTGGTCGCACATGATGTAG</t>
  </si>
  <si>
    <t>TAGTGTTGGTCGCACATGATGTAG</t>
  </si>
  <si>
    <t>AAACCTACATCATGTGCGACCAAC</t>
  </si>
  <si>
    <t>AGGGATGGCGGTAGCAGGAC</t>
  </si>
  <si>
    <t>TAGTAGGGATGGCGGTAGCAGGAC</t>
  </si>
  <si>
    <t>AAACGTCCTGCTACCGCCATCCCT</t>
  </si>
  <si>
    <t>GATGTTCGGCGTGTGCAGAT</t>
  </si>
  <si>
    <t>TAGTGATGTTCGGCGTGTGCAGAT</t>
  </si>
  <si>
    <t>AAACATCTGCACACGCCGAACATC</t>
  </si>
  <si>
    <t>PLES_29711</t>
  </si>
  <si>
    <t>TAACCAATCGACAAGGGGGT</t>
  </si>
  <si>
    <t>TAGTTAACCAATCGACAAGGGGGT</t>
  </si>
  <si>
    <t>AAACACCCCCTTGTCGATTGGTTA</t>
  </si>
  <si>
    <t>ACAGGCTGGTGTCGACTTCG</t>
  </si>
  <si>
    <t>TAGTACAGGCTGGTGTCGACTTCG</t>
  </si>
  <si>
    <t>AAACCGAAGTCGACACCAGCCTGT</t>
  </si>
  <si>
    <t>CGCCGCAGTAGCGACCGACA</t>
  </si>
  <si>
    <t>TAGTCGCCGCAGTAGCGACCGACA</t>
  </si>
  <si>
    <t>AAACTGTCGGTCGCTACTGCGGCG</t>
  </si>
  <si>
    <t>ACGCGCCAGACCGTGGGTGG</t>
  </si>
  <si>
    <t>TAGTACGCGCCAGACCGTGGGTGG</t>
  </si>
  <si>
    <t>AAACCCACCCACGGTCTGGCGCGT</t>
  </si>
  <si>
    <t>PLES_29721</t>
  </si>
  <si>
    <t>GCGTTTTCCAGGGTGAGCAC</t>
  </si>
  <si>
    <t>TAGTGCGTTTTCCAGGGTGAGCAC</t>
  </si>
  <si>
    <t>AAACGTGCTCACCCTGGAAAACGC</t>
  </si>
  <si>
    <t>GAACGGAAGCGCCGCCTCGG</t>
  </si>
  <si>
    <t>TAGTGAACGGAAGCGCCGCCTCGG</t>
  </si>
  <si>
    <t>AAACCCGAGGCGGCGCTTCCGTTC</t>
  </si>
  <si>
    <t>CCGAGTTGTTCAGCGCGGTC</t>
  </si>
  <si>
    <t>TAGTCCGAGTTGTTCAGCGCGGTC</t>
  </si>
  <si>
    <t>AAACGACCGCGCTGAACAACTCGG</t>
  </si>
  <si>
    <t>CCAGCACGCCGAGCAGATTC</t>
  </si>
  <si>
    <t>TAGTCCAGCACGCCGAGCAGATTC</t>
  </si>
  <si>
    <t>AAACGAATCTGCTCGGCGTGCTGG</t>
  </si>
  <si>
    <t>PLES_29731</t>
  </si>
  <si>
    <t>GCTCAGGGTCGGGTCAAGCA</t>
  </si>
  <si>
    <t>TAGTGCTCAGGGTCGGGTCAAGCA</t>
  </si>
  <si>
    <t>AAACTGCTTGACCCGACCCTGAGC</t>
  </si>
  <si>
    <t>GGTCGAGGGCGTCGGCCTGG</t>
  </si>
  <si>
    <t>TAGTGGTCGAGGGCGTCGGCCTGG</t>
  </si>
  <si>
    <t>AAACCCAGGCCGACGCCCTCGACC</t>
  </si>
  <si>
    <t>CGGCAGCAGCGCGGCGGGAT</t>
  </si>
  <si>
    <t>TAGTCGGCAGCAGCGCGGCGGGAT</t>
  </si>
  <si>
    <t>AAACATCCCGCCGCGCTGCTGCCG</t>
  </si>
  <si>
    <t>CACGCCGAGCACGCCGGCGG</t>
  </si>
  <si>
    <t>TAGTCACGCCGAGCACGCCGGCGG</t>
  </si>
  <si>
    <t>AAACCCGCCGGCGTGCTCGGCGTG</t>
  </si>
  <si>
    <t>PLES_29741</t>
  </si>
  <si>
    <t>GGGCGATCCCGCGAGCGTCG</t>
  </si>
  <si>
    <t>TAGTGGGCGATCCCGCGAGCGTCG</t>
  </si>
  <si>
    <t>AAACCGACGCTCGCGGGATCGCCC</t>
  </si>
  <si>
    <t>GGCACCGCGCGGATAGCCGA</t>
  </si>
  <si>
    <t>TAGTGGCACCGCGCGGATAGCCGA</t>
  </si>
  <si>
    <t>AAACTCGGCTATCCGCGCGGTGCC</t>
  </si>
  <si>
    <t>GAGGATCGAGACCACCTCGC</t>
  </si>
  <si>
    <t>TAGTGAGGATCGAGACCACCTCGC</t>
  </si>
  <si>
    <t>AAACGCGAGGTGGTCTCGATCCTC</t>
  </si>
  <si>
    <t>CTGGACTTGCCGACGCCGCT</t>
  </si>
  <si>
    <t>TAGTCTGGACTTGCCGACGCCGCT</t>
  </si>
  <si>
    <t>AAACAGCGGCGTCGGCAAGTCCAG</t>
  </si>
  <si>
    <t>PLES_29751</t>
  </si>
  <si>
    <t>TGAGCAGCGCGGCGAGCTTG</t>
  </si>
  <si>
    <t>TAGTTGAGCAGCGCGGCGAGCTTG</t>
  </si>
  <si>
    <t>AAACCAAGCTCGCCGCGCTGCTCA</t>
  </si>
  <si>
    <t>GCTCAGCAGCGGCAACGCGC</t>
  </si>
  <si>
    <t>TAGTGCTCAGCAGCGGCAACGCGC</t>
  </si>
  <si>
    <t>AAACGCGCGTTGCCGCTGCTGAGC</t>
  </si>
  <si>
    <t>CGGCGCGTCGGGTTCGGCGG</t>
  </si>
  <si>
    <t>TAGTCGGCGCGTCGGGTTCGGCGG</t>
  </si>
  <si>
    <t>AAACCCGCCGAACCCGACGCGCCG</t>
  </si>
  <si>
    <t>GGCAGGTAGCCGATGCGCAC</t>
  </si>
  <si>
    <t>TAGTGGCAGGTAGCCGATGCGCAC</t>
  </si>
  <si>
    <t>AAACGTGCGCATCGGCTACCTGCC</t>
  </si>
  <si>
    <t>PLES_29761</t>
  </si>
  <si>
    <t>GGCGAACAGCGTCAACAGCC</t>
  </si>
  <si>
    <t>TAGTGGCGAACAGCGTCAACAGCC</t>
  </si>
  <si>
    <t>AAACGGCTGTTGACGCTGTTCGCC</t>
  </si>
  <si>
    <t>GGCCACGCCGAGCCACCACA</t>
  </si>
  <si>
    <t>TAGTGGCCACGCCGAGCCACCACA</t>
  </si>
  <si>
    <t>AAACTGTGGTGGCTCGGCGTGGCC</t>
  </si>
  <si>
    <t>GCGTGCCGAAAGGCCGTCGG</t>
  </si>
  <si>
    <t>TAGTGCGTGCCGAAAGGCCGTCGG</t>
  </si>
  <si>
    <t>AAACCCGACGGCCTTTCGGCACGC</t>
  </si>
  <si>
    <t>AGGCTGAGCAACGTCGCCTG</t>
  </si>
  <si>
    <t>TAGTAGGCTGAGCAACGTCGCCTG</t>
  </si>
  <si>
    <t>AAACCAGGCGACGTTGCTCAGCCT</t>
  </si>
  <si>
    <t>PLES_29781</t>
  </si>
  <si>
    <t>AGACGGATTTCGCGCGGCAT</t>
  </si>
  <si>
    <t>TAGTAGACGGATTTCGCGCGGCAT</t>
  </si>
  <si>
    <t>AAACATGCCGCGCGAAATCCGTCT</t>
  </si>
  <si>
    <t>GCCGACACAGTTCATTTCGA</t>
  </si>
  <si>
    <t>TAGTGCCGACACAGTTCATTTCGA</t>
  </si>
  <si>
    <t>AAACTCGAAATGAACTGTGTCGGC</t>
  </si>
  <si>
    <t>CCCAGAGGCCGGGCGACTGG</t>
  </si>
  <si>
    <t>TAGTCCCAGAGGCCGGGCGACTGG</t>
  </si>
  <si>
    <t>AAACCCAGTCGCCCGGCCTCTGGG</t>
  </si>
  <si>
    <t>TACTGCGAGGAGCGGTCGCG</t>
  </si>
  <si>
    <t>TAGTTACTGCGAGGAGCGGTCGCG</t>
  </si>
  <si>
    <t>AAACCGCGACCGCTCCTCGCAGTA</t>
  </si>
  <si>
    <t>PLES_29791</t>
  </si>
  <si>
    <t>GTTCTTTTCCAGTGCGCTCA</t>
  </si>
  <si>
    <t>TAGTGTTCTTTTCCAGTGCGCTCA</t>
  </si>
  <si>
    <t>AAACTGAGCGCACTGGAAAAGAAC</t>
  </si>
  <si>
    <t>CGGTTGCCGATAGGGATCGG</t>
  </si>
  <si>
    <t>TAGTCGGTTGCCGATAGGGATCGG</t>
  </si>
  <si>
    <t>AAACCCGATCCCTATCGGCAACCG</t>
  </si>
  <si>
    <t>CGGGCCGGGGTCCGTGGCAG</t>
  </si>
  <si>
    <t>TAGTCGGGCCGGGGTCCGTGGCAG</t>
  </si>
  <si>
    <t>AAACCTGCCACGGACCCCGGCCCG</t>
  </si>
  <si>
    <t>GTCGCGCAGCGAGGCTTCCT</t>
  </si>
  <si>
    <t>TAGTGTCGCGCAGCGAGGCTTCCT</t>
  </si>
  <si>
    <t>AAACAGGAAGCCTCGCTGCGCGAC</t>
  </si>
  <si>
    <t>PLES_29801</t>
  </si>
  <si>
    <t>GGTGGCTTCGGGATGGACGC</t>
  </si>
  <si>
    <t>TAGTGGTGGCTTCGGGATGGACGC</t>
  </si>
  <si>
    <t>AAACGCGTCCATCCCGAAGCCACC</t>
  </si>
  <si>
    <t>GCCTTCGGAGAGACTGGCGG</t>
  </si>
  <si>
    <t>TAGTGCCTTCGGAGAGACTGGCGG</t>
  </si>
  <si>
    <t>AAACCCGCCAGTCTCTCCGAAGGC</t>
  </si>
  <si>
    <t>GAAGATCGGTCGGAAACGCT</t>
  </si>
  <si>
    <t>TAGTGAAGATCGGTCGGAAACGCT</t>
  </si>
  <si>
    <t>AAACAGCGTTTCCGACCGATCTTC</t>
  </si>
  <si>
    <t>GCGTTGCCGTTCGCGCTCGA</t>
  </si>
  <si>
    <t>TAGTGCGTTGCCGTTCGCGCTCGA</t>
  </si>
  <si>
    <t>AAACTCGAGCGCGAACGGCAACGC</t>
  </si>
  <si>
    <t>PLES_29811</t>
  </si>
  <si>
    <t>CGAATCGAGGTGGAGCGGGG</t>
  </si>
  <si>
    <t>TAGTCGAATCGAGGTGGAGCGGGG</t>
  </si>
  <si>
    <t>AAACCCCCGCTCCACCTCGATTCG</t>
  </si>
  <si>
    <t>TCGGGAATGGCGTCGAGGCT</t>
  </si>
  <si>
    <t>TAGTTCGGGAATGGCGTCGAGGCT</t>
  </si>
  <si>
    <t>AAACAGCCTCGACGCCATTCCCGA</t>
  </si>
  <si>
    <t>GCTCGATGGGGGCGTCGGGG</t>
  </si>
  <si>
    <t>TAGTGCTCGATGGGGGCGTCGGGG</t>
  </si>
  <si>
    <t>AAACCCCCGACGCCCCCATCGAGC</t>
  </si>
  <si>
    <t>GTCGCAGTTGGCCGTCGACC</t>
  </si>
  <si>
    <t>TAGTGTCGCAGTTGGCCGTCGACC</t>
  </si>
  <si>
    <t>AAACGGTCGACGGCCAACTGCGAC</t>
  </si>
  <si>
    <t>PLES_29821</t>
  </si>
  <si>
    <t>GCGTTGCATTGGTTCGGTCA</t>
  </si>
  <si>
    <t>TAGTGCGTTGCATTGGTTCGGTCA</t>
  </si>
  <si>
    <t>AAACTGACCGAACCAATGCAACGC</t>
  </si>
  <si>
    <t>AGCGCGAGGCTTCGTGGTCG</t>
  </si>
  <si>
    <t>TAGTAGCGCGAGGCTTCGTGGTCG</t>
  </si>
  <si>
    <t>AAACCGACCACGAAGCCTCGCGCT</t>
  </si>
  <si>
    <t>TGGCGGATATCGAAGTCGCG</t>
  </si>
  <si>
    <t>TAGTTGGCGGATATCGAAGTCGCG</t>
  </si>
  <si>
    <t>AAACCGCGACTTCGATATCCGCCA</t>
  </si>
  <si>
    <t>CCTGCTGCTCGGCATAGCGC</t>
  </si>
  <si>
    <t>TAGTCCTGCTGCTCGGCATAGCGC</t>
  </si>
  <si>
    <t>AAACGCGCTATGCCGAGCAGCAGG</t>
  </si>
  <si>
    <t>PLES_29831</t>
  </si>
  <si>
    <t>ATCGTGTGACATGCCGAACA</t>
  </si>
  <si>
    <t>TAGTATCGTGTGACATGCCGAACA</t>
  </si>
  <si>
    <t>AAACTGTTCGGCATGTCACACGAT</t>
  </si>
  <si>
    <t>CAGGGCGTCGAGGAGCAGGT</t>
  </si>
  <si>
    <t>TAGTCAGGGCGTCGAGGAGCAGGT</t>
  </si>
  <si>
    <t>AAACACCTGCTCCTCGACGCCCTG</t>
  </si>
  <si>
    <t>AGCGGGTGATCAGCACGATC</t>
  </si>
  <si>
    <t>TAGTAGCGGGTGATCAGCACGATC</t>
  </si>
  <si>
    <t>AAACGATCGTGCTGATCACCCGCT</t>
  </si>
  <si>
    <t>GGCGATGATCAGGGCGATGA</t>
  </si>
  <si>
    <t>TAGTGGCGATGATCAGGGCGATGA</t>
  </si>
  <si>
    <t>AAACTCATCGCCCTGATCATCGCC</t>
  </si>
  <si>
    <t>PLES_29841</t>
  </si>
  <si>
    <t>GGCTTGGAGGGGTGGATGCA</t>
  </si>
  <si>
    <t>TAGTGGCTTGGAGGGGTGGATGCA</t>
  </si>
  <si>
    <t>AAACTGCATCCACCCCTCCAAGCC</t>
  </si>
  <si>
    <t>GGCGACACCCATGATGACCA</t>
  </si>
  <si>
    <t>TAGTGGCGACACCCATGATGACCA</t>
  </si>
  <si>
    <t>AAACTGGTCATCATGGGTGTCGCC</t>
  </si>
  <si>
    <t>GCAGAGGGCCTGGCTGACGC</t>
  </si>
  <si>
    <t>TAGTGCAGAGGGCCTGGCTGACGC</t>
  </si>
  <si>
    <t>AAACGCGTCAGCCAGGCCCTCTGC</t>
  </si>
  <si>
    <t>GCTGTCGCCTTCGATGCCGT</t>
  </si>
  <si>
    <t>TAGTGCTGTCGCCTTCGATGCCGT</t>
  </si>
  <si>
    <t>AAACACGGCATCGAAGGCGACAGC</t>
  </si>
  <si>
    <t>PLES_29851</t>
  </si>
  <si>
    <t>gntR</t>
  </si>
  <si>
    <t>TCGCGTGTTCTTGTCGTTCT</t>
  </si>
  <si>
    <t>TAGTTCGCGTGTTCTTGTCGTTCT</t>
  </si>
  <si>
    <t>AAACAGAACGACAAGAACACGCGA</t>
  </si>
  <si>
    <t>GTTGAGAGTGGGACGTCCGG</t>
  </si>
  <si>
    <t>TAGTGTTGAGAGTGGGACGTCCGG</t>
  </si>
  <si>
    <t>AAACCCGGACGTCCCACTCTCAAC</t>
  </si>
  <si>
    <t>TGATCGGGCTGACCCCGGCG</t>
  </si>
  <si>
    <t>TAGTTGATCGGGCTGACCCCGGCG</t>
  </si>
  <si>
    <t>AAACCGCCGGGGTCAGCCCGATCA</t>
  </si>
  <si>
    <t>GCCGCGCAACGCGCGCGACG</t>
  </si>
  <si>
    <t>TAGTGCCGCGCAACGCGCGCGACG</t>
  </si>
  <si>
    <t>AAACCGTCGCGCGCGTTGCGCGGC</t>
  </si>
  <si>
    <t>PLES_29861</t>
  </si>
  <si>
    <t>CGGATAACGGTAATGGCCAT</t>
  </si>
  <si>
    <t>TAGTCGGATAACGGTAATGGCCAT</t>
  </si>
  <si>
    <t>AAACATGGCCATTACCGTTATCCG</t>
  </si>
  <si>
    <t>CGTCGAGGGTGATGCCGTGG</t>
  </si>
  <si>
    <t>TAGTCGTCGAGGGTGATGCCGTGG</t>
  </si>
  <si>
    <t>AAACCCACGGCATCACCCTCGACG</t>
  </si>
  <si>
    <t>CTTCGAGGATCTCCGAGCCG</t>
  </si>
  <si>
    <t>TAGTCTTCGAGGATCTCCGAGCCG</t>
  </si>
  <si>
    <t>AAACCGGCTCGGAGATCCTCGAAG</t>
  </si>
  <si>
    <t>TCCTGCGGTCATCTTGCCGA</t>
  </si>
  <si>
    <t>TAGTTCCTGCGGTCATCTTGCCGA</t>
  </si>
  <si>
    <t>AAACTCGGCAAGATGACCGCAGGA</t>
  </si>
  <si>
    <t>PLES_29871</t>
  </si>
  <si>
    <t>CGGCGTCTCGATGTTGATCA</t>
  </si>
  <si>
    <t>TAGTCGGCGTCTCGATGTTGATCA</t>
  </si>
  <si>
    <t>AAACTGATCAACATCGAGACGCCG</t>
  </si>
  <si>
    <t>TTGGTCGCCGTGTAGTAGGT</t>
  </si>
  <si>
    <t>TAGTTTGGTCGCCGTGTAGTAGGT</t>
  </si>
  <si>
    <t>AAACACCTACTACACGGCGACCAA</t>
  </si>
  <si>
    <t>GTCGGTTTCCAGGGAGGGGA</t>
  </si>
  <si>
    <t>TAGTGTCGGTTTCCAGGGAGGGGA</t>
  </si>
  <si>
    <t>AAACTCCCCTCCCTGGAAACCGAC</t>
  </si>
  <si>
    <t>TCACCACCACGTCGGCGTCC</t>
  </si>
  <si>
    <t>TAGTTCACCACCACGTCGGCGTCC</t>
  </si>
  <si>
    <t>AAACGGACGCCGACGTGGTGGTGA</t>
  </si>
  <si>
    <t>PLES_29881</t>
  </si>
  <si>
    <t>CGAAGACGGTGAAACCGCTG</t>
  </si>
  <si>
    <t>TAGTCGAAGACGGTGAAACCGCTG</t>
  </si>
  <si>
    <t>AAACCAGCGGTTTCACCGTCTTCG</t>
  </si>
  <si>
    <t>TGCTGCGGGTCTCGGCGACG</t>
  </si>
  <si>
    <t>TAGTTGCTGCGGGTCTCGGCGACG</t>
  </si>
  <si>
    <t>AAACCGTCGCCGAGACCCGCAGCA</t>
  </si>
  <si>
    <t>GCTGACGCCGAGGGTCCGGG</t>
  </si>
  <si>
    <t>TAGTGCTGACGCCGAGGGTCCGGG</t>
  </si>
  <si>
    <t>AAACCCCGGACCCTCGGCGTCAGC</t>
  </si>
  <si>
    <t>GCCGAGTTTCTCTTCCAGGC</t>
  </si>
  <si>
    <t>TAGTGCCGAGTTTCTCTTCCAGGC</t>
  </si>
  <si>
    <t>AAACGCCTGGAAGAGAAACTCGGC</t>
  </si>
  <si>
    <t>PLES_29891</t>
  </si>
  <si>
    <t>GCCTGGCTCTCGTTCGAAAC</t>
  </si>
  <si>
    <t>TAGTGCCTGGCTCTCGTTCGAAAC</t>
  </si>
  <si>
    <t>AAACGTTTCGAACGAGAGCCAGGC</t>
  </si>
  <si>
    <t>CCTGATCGACATTTTCCGCC</t>
  </si>
  <si>
    <t>TAGTCCTGATCGACATTTTCCGCC</t>
  </si>
  <si>
    <t>AAACGGCGGAAAATGTCGATCAGG</t>
  </si>
  <si>
    <t>GTCGATAGAGCCACTGCCCC</t>
  </si>
  <si>
    <t>TAGTGTCGATAGAGCCACTGCCCC</t>
  </si>
  <si>
    <t>AAACGGGGCAGTGGCTCTATCGAC</t>
  </si>
  <si>
    <t>CCATTATCCGGCCGGCTTCG</t>
  </si>
  <si>
    <t>TAGTCCATTATCCGGCCGGCTTCG</t>
  </si>
  <si>
    <t>AAACCGAAGCCGGCCGGATAATGG</t>
  </si>
  <si>
    <t>PLES_29901</t>
  </si>
  <si>
    <t>CGTTCTCCGGAAATGCTTCG</t>
  </si>
  <si>
    <t>TAGTCGTTCTCCGGAAATGCTTCG</t>
  </si>
  <si>
    <t>AAACCGAAGCATTTCCGGAGAACG</t>
  </si>
  <si>
    <t>CGGCGCCACGGCCGACGCAG</t>
  </si>
  <si>
    <t>TAGTCGGCGCCACGGCCGACGCAG</t>
  </si>
  <si>
    <t>AAACCTGCGTCGGCCGTGGCGCCG</t>
  </si>
  <si>
    <t>AGCGCACTCAGCGGCAGCCG</t>
  </si>
  <si>
    <t>TAGTAGCGCACTCAGCGGCAGCCG</t>
  </si>
  <si>
    <t>AAACCGGCTGCCGCTGAGTGCGCT</t>
  </si>
  <si>
    <t>CGGCAGGGTTTCGCTGAGAA</t>
  </si>
  <si>
    <t>TAGTCGGCAGGGTTTCGCTGAGAA</t>
  </si>
  <si>
    <t>AAACTTCTCAGCGAAACCCTGCCG</t>
  </si>
  <si>
    <t>PLES_29911</t>
  </si>
  <si>
    <t>CCGATGATGATGAGTTGCAA</t>
  </si>
  <si>
    <t>TAGTCCGATGATGATGAGTTGCAA</t>
  </si>
  <si>
    <t>AAACTTGCAACTCATCATCATCGG</t>
  </si>
  <si>
    <t>ATGGCGAAGATGATGGAGTG</t>
  </si>
  <si>
    <t>TAGTATGGCGAAGATGATGGAGTG</t>
  </si>
  <si>
    <t>AAACCACTCCATCATCTTCGCCAT</t>
  </si>
  <si>
    <t>GCCGATGCAGGGCATGGACA</t>
  </si>
  <si>
    <t>TAGTGCCGATGCAGGGCATGGACA</t>
  </si>
  <si>
    <t>AAACTGTCCATGCCCTGCATCGGC</t>
  </si>
  <si>
    <t>AGGGCGACGCCATGCACTGC</t>
  </si>
  <si>
    <t>TAGTAGGGCGACGCCATGCACTGC</t>
  </si>
  <si>
    <t>AAACGCAGTGCATGGCGTCGCCCT</t>
  </si>
  <si>
    <t>PLES_29921</t>
  </si>
  <si>
    <t>GCCAATCAGATCATCGGGTT</t>
  </si>
  <si>
    <t>TAGTGCCAATCAGATCATCGGGTT</t>
  </si>
  <si>
    <t>AAACAACCCGATGATCTGATTGGC</t>
  </si>
  <si>
    <t>GCAGGTTGTGGGCGACGCGC</t>
  </si>
  <si>
    <t>TAGTGCAGGTTGTGGGCGACGCGC</t>
  </si>
  <si>
    <t>AAACGCGCGTCGCCCACAACCTGC</t>
  </si>
  <si>
    <t>AGAGATTGCGCTTGCCGCGC</t>
  </si>
  <si>
    <t>TAGTAGAGATTGCGCTTGCCGCGC</t>
  </si>
  <si>
    <t>AAACGCGCGGCAAGCGCAATCTCT</t>
  </si>
  <si>
    <t>GACACCGGAAATCCGCGCCA</t>
  </si>
  <si>
    <t>TAGTGACACCGGAAATCCGCGCCA</t>
  </si>
  <si>
    <t>AAACTGGCGCGGATTTCCGGTGTC</t>
  </si>
  <si>
    <t>PLES_29931</t>
  </si>
  <si>
    <t>AATCGATGACGTTGTCGGTG</t>
  </si>
  <si>
    <t>TAGTAATCGATGACGTTGTCGGTG</t>
  </si>
  <si>
    <t>AAACCACCGACAACGTCATCGATT</t>
  </si>
  <si>
    <t>CTGGCGGCGCGAGCGGTAGC</t>
  </si>
  <si>
    <t>TAGTCTGGCGGCGCGAGCGGTAGC</t>
  </si>
  <si>
    <t>AAACGCTACCGCTCGCGCCGCCAG</t>
  </si>
  <si>
    <t>CCCACATCATTTCGCCCAGG</t>
  </si>
  <si>
    <t>TAGTCCCACATCATTTCGCCCAGG</t>
  </si>
  <si>
    <t>AAACCCTGGGCGAAATGATGTGGG</t>
  </si>
  <si>
    <t>CGGTTGCGGCACGGCGTAGC</t>
  </si>
  <si>
    <t>TAGTCGGTTGCGGCACGGCGTAGC</t>
  </si>
  <si>
    <t>AAACGCTACGCCGTGCCGCAACCG</t>
  </si>
  <si>
    <t>PLES_29941</t>
  </si>
  <si>
    <t>CGCTGGCGCCGGAAGGGAAA</t>
  </si>
  <si>
    <t>TAGTCGCTGGCGCCGGAAGGGAAA</t>
  </si>
  <si>
    <t>AAACTTTCCCTTCCGGCGCCAGCG</t>
  </si>
  <si>
    <t>ACGGATCTGCAAGGGAACGT</t>
  </si>
  <si>
    <t>TAGTACGGATCTGCAAGGGAACGT</t>
  </si>
  <si>
    <t>AAACACGTTCCCTTGCAGATCCGT</t>
  </si>
  <si>
    <t>GAGCACCTCGGCGCCGAATG</t>
  </si>
  <si>
    <t>TAGTGAGCACCTCGGCGCCGAATG</t>
  </si>
  <si>
    <t>AAACCATTCGGCGCCGAGGTGCTC</t>
  </si>
  <si>
    <t>CCAGGGGCAACCCGAGGTCG</t>
  </si>
  <si>
    <t>TAGTCCAGGGGCAACCCGAGGTCG</t>
  </si>
  <si>
    <t>AAACCGACCTCGGGTTGCCCCTGG</t>
  </si>
  <si>
    <t>PLES_29951</t>
  </si>
  <si>
    <t>GAAACGGGGAATGCGGTTCA</t>
  </si>
  <si>
    <t>TAGTGAAACGGGGAATGCGGTTCA</t>
  </si>
  <si>
    <t>AAACTGAACCGCATTCCCCGTTTC</t>
  </si>
  <si>
    <t>GCAGCGTGGTGGCGAGGCTC</t>
  </si>
  <si>
    <t>TAGTGCAGCGTGGTGGCGAGGCTC</t>
  </si>
  <si>
    <t>AAACGAGCCTCGCCACCACGCTGC</t>
  </si>
  <si>
    <t>GGCGATGCGGATCTCGCCCT</t>
  </si>
  <si>
    <t>TAGTGGCGATGCGGATCTCGCCCT</t>
  </si>
  <si>
    <t>AAACAGGGCGAGATCCGCATCGCC</t>
  </si>
  <si>
    <t>CGCGGACCACGTTGAGCAGC</t>
  </si>
  <si>
    <t>TAGTCGCGGACCACGTTGAGCAGC</t>
  </si>
  <si>
    <t>AAACGCTGCTCAACGTGGTCCGCG</t>
  </si>
  <si>
    <t>PLES_29961</t>
  </si>
  <si>
    <t>TGGCGGGAGGCGGCGTTCAT</t>
  </si>
  <si>
    <t>TAGTTGGCGGGAGGCGGCGTTCAT</t>
  </si>
  <si>
    <t>AAACATGAACGCCGCCTCCCGCCA</t>
  </si>
  <si>
    <t>CGGCGGGGAGCGTGGAAGGT</t>
  </si>
  <si>
    <t>TAGTCGGCGGGGAGCGTGGAAGGT</t>
  </si>
  <si>
    <t>AAACACCTTCCACGCTCCCCGCCG</t>
  </si>
  <si>
    <t>GCGAGCGGGTGCGGTATTCG</t>
  </si>
  <si>
    <t>TAGTGCGAGCGGGTGCGGTATTCG</t>
  </si>
  <si>
    <t>AAACCGAATACCGCACCCGCTCGC</t>
  </si>
  <si>
    <t>TTCGAAGCTGACCCGCTGGG</t>
  </si>
  <si>
    <t>TAGTTTCGAAGCTGACCCGCTGGG</t>
  </si>
  <si>
    <t>AAACCCCAGCGGGTCAGCTTCGAA</t>
  </si>
  <si>
    <t>PLES_29971</t>
  </si>
  <si>
    <t>TCCAGGGAGACCTCCAGCAG</t>
  </si>
  <si>
    <t>TAGTTCCAGGGAGACCTCCAGCAG</t>
  </si>
  <si>
    <t>AAACCTGCTGGAGGTCTCCCTGGA</t>
  </si>
  <si>
    <t>AGAGACGCTGGCTCAGGGGC</t>
  </si>
  <si>
    <t>TAGTAGAGACGCTGGCTCAGGGGC</t>
  </si>
  <si>
    <t>AAACGCCCCTGAGCCAGCGTCTCT</t>
  </si>
  <si>
    <t>GACCCGCGCCGCCAGCTCCC</t>
  </si>
  <si>
    <t>TAGTGACCCGCGCCGCCAGCTCCC</t>
  </si>
  <si>
    <t>AAACGGGAGCTGGCGGCGCGGGTC</t>
  </si>
  <si>
    <t>CTGGCCGTCTGCAGGAAGCC</t>
  </si>
  <si>
    <t>TAGTCTGGCCGTCTGCAGGAAGCC</t>
  </si>
  <si>
    <t>AAACGGCTTCCTGCAGACGGCCAG</t>
  </si>
  <si>
    <t>PLES_29981</t>
  </si>
  <si>
    <t>GAACGCCAGCAGCAGATCCA</t>
  </si>
  <si>
    <t>TAGTGAACGCCAGCAGCAGATCCA</t>
  </si>
  <si>
    <t>AAACTGGATCTGCTGCTGGCGTTC</t>
  </si>
  <si>
    <t>GGGCGTGACGGAGGTGACGA</t>
  </si>
  <si>
    <t>TAGTGGGCGTGACGGAGGTGACGA</t>
  </si>
  <si>
    <t>AAACTCGTCACCTCCGTCACGCCC</t>
  </si>
  <si>
    <t>AACATGGTGTTGTTCGGACC</t>
  </si>
  <si>
    <t>TAGTAACATGGTGTTGTTCGGACC</t>
  </si>
  <si>
    <t>AAACGGTCCGAACAACACCATGTT</t>
  </si>
  <si>
    <t>GAAACCGAAGTTGACCCCCG</t>
  </si>
  <si>
    <t>TAGTGAAACCGAAGTTGACCCCCG</t>
  </si>
  <si>
    <t>AAACCGGGGGTCAACTTCGGTTTC</t>
  </si>
  <si>
    <t>PLES_29991</t>
  </si>
  <si>
    <t>CCCGACGAAAAGCTGCGTAA</t>
  </si>
  <si>
    <t>TAGTCCCGACGAAAAGCTGCGTAA</t>
  </si>
  <si>
    <t>AAACTTACGCAGCTTTTCGTCGGG</t>
  </si>
  <si>
    <t>CGGGCGCACTGCGCGTCCCG</t>
  </si>
  <si>
    <t>TAGTCGGGCGCACTGCGCGTCCCG</t>
  </si>
  <si>
    <t>AAACCGGGACGCGCAGTGCGCCCG</t>
  </si>
  <si>
    <t>GCCCCAGCGGGGCGCCTTGC</t>
  </si>
  <si>
    <t>TAGTGCCCCAGCGGGGCGCCTTGC</t>
  </si>
  <si>
    <t>AAACGCAAGGCGCCCCGCTGGGGC</t>
  </si>
  <si>
    <t>TCGCGCAAGGCGATTCGTCC</t>
  </si>
  <si>
    <t>TAGTTCGCGCAAGGCGATTCGTCC</t>
  </si>
  <si>
    <t>AAACGGACGAATCGCCTTGCGCGA</t>
  </si>
  <si>
    <t>PLES_30001</t>
  </si>
  <si>
    <t>AAGCCGCGACCGGTGAGACT</t>
  </si>
  <si>
    <t>TAGTAAGCCGCGACCGGTGAGACT</t>
  </si>
  <si>
    <t>AAACAGTCTCACCGGTCGCGGCTT</t>
  </si>
  <si>
    <t>CGGGCTGAGATTGCGCGGCC</t>
  </si>
  <si>
    <t>TAGTCGGGCTGAGATTGCGCGGCC</t>
  </si>
  <si>
    <t>AAACGGCCGCGCAATCTCAGCCCG</t>
  </si>
  <si>
    <t>ACCAGCGCCTCGCTGCTGCG</t>
  </si>
  <si>
    <t>TAGTACCAGCGCCTCGCTGCTGCG</t>
  </si>
  <si>
    <t>AAACCGCAGCAGCGAGGCGCTGGT</t>
  </si>
  <si>
    <t>AGGCCGTCGCGCTCCGCCGC</t>
  </si>
  <si>
    <t>TAGTAGGCCGTCGCGCTCCGCCGC</t>
  </si>
  <si>
    <t>AAACGCGGCGGAGCGCGACGGCCT</t>
  </si>
  <si>
    <t>PLES_30011</t>
  </si>
  <si>
    <t>CAGGCGCGGCGCGCTGAACG</t>
  </si>
  <si>
    <t>TAGTCAGGCGCGGCGCGCTGAACG</t>
  </si>
  <si>
    <t>AAACCGTTCAGCGCGCCGCGCCTG</t>
  </si>
  <si>
    <t>CGCCGGCCGAGAGCTGCCGG</t>
  </si>
  <si>
    <t>TAGTCGCCGGCCGAGAGCTGCCGG</t>
  </si>
  <si>
    <t>AAACCCGGCAGCTCTCGGCCGGCG</t>
  </si>
  <si>
    <t>CGAGCAGGCTTTCCTCCACC</t>
  </si>
  <si>
    <t>TAGTCGAGCAGGCTTTCCTCCACC</t>
  </si>
  <si>
    <t>AAACGGTGGAGGAAAGCCTGCTCG</t>
  </si>
  <si>
    <t>TGCGCAGGTAGTCGTTGGCC</t>
  </si>
  <si>
    <t>TAGTTGCGCAGGTAGTCGTTGGCC</t>
  </si>
  <si>
    <t>AAACGGCCAACGACTACCTGCGCA</t>
  </si>
  <si>
    <t>PLES_30021</t>
  </si>
  <si>
    <t>CAGGTCTTCTGACGCACTCA</t>
  </si>
  <si>
    <t>TAGTCAGGTCTTCTGACGCACTCA</t>
  </si>
  <si>
    <t>AAACTGAGTGCGTCAGAAGACCTG</t>
  </si>
  <si>
    <t>GCTCGCGGCCGGTTGCACAG</t>
  </si>
  <si>
    <t>TAGTGCTCGCGGCCGGTTGCACAG</t>
  </si>
  <si>
    <t>AAACCTGTGCAACCGGCCGCGAGC</t>
  </si>
  <si>
    <t>GGGTCTGCAAGGGAGACAGC</t>
  </si>
  <si>
    <t>TAGTGGGTCTGCAAGGGAGACAGC</t>
  </si>
  <si>
    <t>AAACGCTGTCTCCCTTGCAGACCC</t>
  </si>
  <si>
    <t>CCGCTCGGCATGGCGGCGCC</t>
  </si>
  <si>
    <t>TAGTCCGCTCGGCATGGCGGCGCC</t>
  </si>
  <si>
    <t>AAACGGCGCCGCCATGCCGAGCGG</t>
  </si>
  <si>
    <t>PLES_30031</t>
  </si>
  <si>
    <t>GTGTATTCGCGCAGAACCAT</t>
  </si>
  <si>
    <t>TAGTGTGTATTCGCGCAGAACCAT</t>
  </si>
  <si>
    <t>AAACATGGTTCTGCGCGAATACAC</t>
  </si>
  <si>
    <t>GGCGTCGAGCCGGTGGCGTT</t>
  </si>
  <si>
    <t>TAGTGGCGTCGAGCCGGTGGCGTT</t>
  </si>
  <si>
    <t>AAACAACGCCACCGGCTCGACGCC</t>
  </si>
  <si>
    <t>GTGGTAGTCGGCCGGGGCGA</t>
  </si>
  <si>
    <t>TAGTGTGGTAGTCGGCCGGGGCGA</t>
  </si>
  <si>
    <t>AAACTCGCCCCGGCCGACTACCAC</t>
  </si>
  <si>
    <t>CGACCTGCTCCGGCAGATGG</t>
  </si>
  <si>
    <t>TAGTCGACCTGCTCCGGCAGATGG</t>
  </si>
  <si>
    <t>AAACCCATCTGCCGGAGCAGGTCG</t>
  </si>
  <si>
    <t>PLES_30041</t>
  </si>
  <si>
    <t>chiC</t>
  </si>
  <si>
    <t>TTCGCGGGCCTGGTGCAACT</t>
  </si>
  <si>
    <t>TAGTTTCGCGGGCCTGGTGCAACT</t>
  </si>
  <si>
    <t>AAACAGTTGCACCAGGCCCGCGAA</t>
  </si>
  <si>
    <t>ATCTTCTTGCCGGCGATGCT</t>
  </si>
  <si>
    <t>TAGTATCTTCTTGCCGGCGATGCT</t>
  </si>
  <si>
    <t>AAACAGCATCGCCGGCAAGAAGAT</t>
  </si>
  <si>
    <t>GCCCTGCTGGTAGCCGTCGG</t>
  </si>
  <si>
    <t>TAGTGCCCTGCTGGTAGCCGTCGG</t>
  </si>
  <si>
    <t>AAACCCGACGGCTACCAGCAGGGC</t>
  </si>
  <si>
    <t>GCGACCACGTTGTACTCGCT</t>
  </si>
  <si>
    <t>TAGTGCGACCACGTTGTACTCGCT</t>
  </si>
  <si>
    <t>AAACAGCGAGTACAACGTGGTCGC</t>
  </si>
  <si>
    <t>PLES_30051</t>
  </si>
  <si>
    <t>AAGCGGGAGCAGTTTGCCCA</t>
  </si>
  <si>
    <t>TAGTAAGCGGGAGCAGTTTGCCCA</t>
  </si>
  <si>
    <t>AAACTGGGCAAACTGCTCCCGCTT</t>
  </si>
  <si>
    <t>GCTGGCTGTACAGCGGCACG</t>
  </si>
  <si>
    <t>TAGTGCTGGCTGTACAGCGGCACG</t>
  </si>
  <si>
    <t>AAACCGTGCCGCTGTACAGCCAGC</t>
  </si>
  <si>
    <t>AGGGCATGCGGCTGAGCGGC</t>
  </si>
  <si>
    <t>TAGTAGGGCATGCGGCTGAGCGGC</t>
  </si>
  <si>
    <t>AAACGCCGCTCAGCCGCATGCCCT</t>
  </si>
  <si>
    <t>CTTGCCCAGCTCGTTCTCCG</t>
  </si>
  <si>
    <t>TAGTCTTGCCCAGCTCGTTCTCCG</t>
  </si>
  <si>
    <t>AAACCGGAGAACGAGCTGGGCAAG</t>
  </si>
  <si>
    <t>PLES_30061</t>
  </si>
  <si>
    <t>GATGTCGTATTCCTGCTCCA</t>
  </si>
  <si>
    <t>TAGTGATGTCGTATTCCTGCTCCA</t>
  </si>
  <si>
    <t>AAACTGGAGCAGGAATACGACATC</t>
  </si>
  <si>
    <t>TTGGCCTTGATCGCCGCCAT</t>
  </si>
  <si>
    <t>TAGTTTGGCCTTGATCGCCGCCAT</t>
  </si>
  <si>
    <t>AAACATGGCGGCGATCAAGGCCAA</t>
  </si>
  <si>
    <t>CCAGCAGCACGCGCAGTTCG</t>
  </si>
  <si>
    <t>TAGTCCAGCAGCACGCGCAGTTCG</t>
  </si>
  <si>
    <t>AAACCGAACTGCGCGTGCTGCTGG</t>
  </si>
  <si>
    <t>GGCGCCGCTGCGCTTGACGT</t>
  </si>
  <si>
    <t>TAGTGGCGCCGCTGCGCTTGACGT</t>
  </si>
  <si>
    <t>AAACACGTCAAGCGCAGCGGCGCC</t>
  </si>
  <si>
    <t>PLES_30071</t>
  </si>
  <si>
    <t>GTCCTGGGGTCGGTAGGCCA</t>
  </si>
  <si>
    <t>TAGTGTCCTGGGGTCGGTAGGCCA</t>
  </si>
  <si>
    <t>AAACTGGCCTACCGACCCCAGGAC</t>
  </si>
  <si>
    <t>CGGTCTTCGTCGATGGTCAC</t>
  </si>
  <si>
    <t>TAGTCGGTCTTCGTCGATGGTCAC</t>
  </si>
  <si>
    <t>AAACGTGACCATCGACGAAGACCG</t>
  </si>
  <si>
    <t>AGCCCTTGTCGGCGATGCAG</t>
  </si>
  <si>
    <t>TAGTAGCCCTTGTCGGCGATGCAG</t>
  </si>
  <si>
    <t>AAACCTGCATCGCCGACAAGGGCT</t>
  </si>
  <si>
    <t>CGATGGCCAGCAGGTCCATC</t>
  </si>
  <si>
    <t>TAGTCGATGGCCAGCAGGTCCATC</t>
  </si>
  <si>
    <t>AAACGATGGACCTGCTGGCCATCG</t>
  </si>
  <si>
    <t>PLES_30081</t>
  </si>
  <si>
    <t>AGGATTGCACGCAGTCGCAT</t>
  </si>
  <si>
    <t>TAGTAGGATTGCACGCAGTCGCAT</t>
  </si>
  <si>
    <t>AAACATGCGACTGCGTGCAATCCT</t>
  </si>
  <si>
    <t>GGGAAGTCAGGGCCAGCGCC</t>
  </si>
  <si>
    <t>TAGTGGGAAGTCAGGGCCAGCGCC</t>
  </si>
  <si>
    <t>AAACGGCGCTGGCCCTGACTTCCC</t>
  </si>
  <si>
    <t>GGTTTCCGCCTGGGCACCCA</t>
  </si>
  <si>
    <t>TAGTGGTTTCCGCCTGGGCACCCA</t>
  </si>
  <si>
    <t>AAACTGGGTGCCCAGGCGGAAACC</t>
  </si>
  <si>
    <t>AGTGCCGATGGCCACGCGGA</t>
  </si>
  <si>
    <t>TAGTAGTGCCGATGGCCACGCGGA</t>
  </si>
  <si>
    <t>AAACTCCGCGTGGCCATCGGCACT</t>
  </si>
  <si>
    <t>PLES_30091</t>
  </si>
  <si>
    <t>GAGATCGGAAGCGAACTCAT</t>
  </si>
  <si>
    <t>TAGTGAGATCGGAAGCGAACTCAT</t>
  </si>
  <si>
    <t>AAACATGAGTTCGCTTCCGATCTC</t>
  </si>
  <si>
    <t>GGTGGCCCAGCGCCAGGGTC</t>
  </si>
  <si>
    <t>TAGTGGTGGCCCAGCGCCAGGGTC</t>
  </si>
  <si>
    <t>AAACGACCCTGGCGCTGGGCCACC</t>
  </si>
  <si>
    <t>AGGCCGCCAGCGAAGCGGCG</t>
  </si>
  <si>
    <t>TAGTAGGCCGCCAGCGAAGCGGCG</t>
  </si>
  <si>
    <t>AAACCGCCGCTTCGCTGGCGGCCT</t>
  </si>
  <si>
    <t>GAGCTGCCAGAACGCCAGGC</t>
  </si>
  <si>
    <t>TAGTGAGCTGCCAGAACGCCAGGC</t>
  </si>
  <si>
    <t>AAACGCCTGGCGTTCTGGCAGCTC</t>
  </si>
  <si>
    <t>PLES_30101</t>
  </si>
  <si>
    <t>GATGCGCCCCAGGCTGTTGC</t>
  </si>
  <si>
    <t>TAGTGATGCGCCCCAGGCTGTTGC</t>
  </si>
  <si>
    <t>AAACGCAACAGCCTGGGGCGCATC</t>
  </si>
  <si>
    <t>GGATGCTCAGGTCGCGGATC</t>
  </si>
  <si>
    <t>TAGTGGATGCTCAGGTCGCGGATC</t>
  </si>
  <si>
    <t>AAACGATCCGCGACCTGAGCATCC</t>
  </si>
  <si>
    <t>CTTCGCTCCCCTGCCCCAGG</t>
  </si>
  <si>
    <t>TAGTCTTCGCTCCCCTGCCCCAGG</t>
  </si>
  <si>
    <t>AAACCCTGGGGCAGGGGAGCGAAG</t>
  </si>
  <si>
    <t>CAGATCGCGGACCGCCTCGA</t>
  </si>
  <si>
    <t>TAGTCAGATCGCGGACCGCCTCGA</t>
  </si>
  <si>
    <t>AAACTCGAGGCGGTCCGCGATCTG</t>
  </si>
  <si>
    <t>PLES_30111</t>
  </si>
  <si>
    <t>GGGCAGGGTGGCGTTTTTAC</t>
  </si>
  <si>
    <t>TAGTGGGCAGGGTGGCGTTTTTAC</t>
  </si>
  <si>
    <t>AAACGTAAAAACGCCACCCTGCCC</t>
  </si>
  <si>
    <t>GGCGACAGTTCGAGGATTTC</t>
  </si>
  <si>
    <t>TAGTGGCGACAGTTCGAGGATTTC</t>
  </si>
  <si>
    <t>AAACGAAATCCTCGAACTGTCGCC</t>
  </si>
  <si>
    <t>GGGTCGGCGTCCTCCAGGCG</t>
  </si>
  <si>
    <t>TAGTGGGTCGGCGTCCTCCAGGCG</t>
  </si>
  <si>
    <t>AAACCGCCTGGAGGACGCCGACCC</t>
  </si>
  <si>
    <t>AGCGCCAGGCGGCGTACGCC</t>
  </si>
  <si>
    <t>TAGTAGCGCCAGGCGGCGTACGCC</t>
  </si>
  <si>
    <t>AAACGGCGTACGCCGCCTGGCGCT</t>
  </si>
  <si>
    <t>PLES_30121</t>
  </si>
  <si>
    <t>GAATTGCGCAGGCGCAGCGG</t>
  </si>
  <si>
    <t>TAGTGAATTGCGCAGGCGCAGCGG</t>
  </si>
  <si>
    <t>AAACCCGCTGCGCCTGCGCAATTC</t>
  </si>
  <si>
    <t>CATCAGCCAGCCGTCCCTGG</t>
  </si>
  <si>
    <t>TAGTCATCAGCCAGCCGTCCCTGG</t>
  </si>
  <si>
    <t>AAACCCAGGGACGGCTGGCTGATG</t>
  </si>
  <si>
    <t>GCAGGCGAGCATGGTCGATC</t>
  </si>
  <si>
    <t>TAGTGCAGGCGAGCATGGTCGATC</t>
  </si>
  <si>
    <t>AAACGATCGACCATGCTCGCCTGC</t>
  </si>
  <si>
    <t>GCATTGCGCACAGGGACAGG</t>
  </si>
  <si>
    <t>TAGTGCATTGCGCACAGGGACAGG</t>
  </si>
  <si>
    <t>AAACCCTGTCCCTGTGCGCAATGC</t>
  </si>
  <si>
    <t>PLES_30131</t>
  </si>
  <si>
    <t>CAGGGCCGGGCGGAGAAGAT</t>
  </si>
  <si>
    <t>TAGTCAGGGCCGGGCGGAGAAGAT</t>
  </si>
  <si>
    <t>AAACATCTTCTCCGCCCGGCCCTG</t>
  </si>
  <si>
    <t>GACAATAGGCCGCCGGCCAC</t>
  </si>
  <si>
    <t>TAGTGACAATAGGCCGCCGGCCAC</t>
  </si>
  <si>
    <t>AAACGTGGCCGGCGGCCTATTGTC</t>
  </si>
  <si>
    <t>CGCGTTGCACAGCAGGGAGG</t>
  </si>
  <si>
    <t>TAGTCGCGTTGCACAGCAGGGAGG</t>
  </si>
  <si>
    <t>AAACCCTCCCTGCTGTGCAACGCG</t>
  </si>
  <si>
    <t>PLES_30141</t>
  </si>
  <si>
    <t>gcd</t>
  </si>
  <si>
    <t>GCAGCAGGCGCGATCGACTG</t>
  </si>
  <si>
    <t>TAGTGCAGCAGGCGCGATCGACTG</t>
  </si>
  <si>
    <t>AAACCAGTCGATCGCGCCTGCTGC</t>
  </si>
  <si>
    <t>GCTCGCCAGCTTGATGCCGC</t>
  </si>
  <si>
    <t>TAGTGCTCGCCAGCTTGATGCCGC</t>
  </si>
  <si>
    <t>AAACGCGGCATCAAGCTGGCGAGC</t>
  </si>
  <si>
    <t>GGTAGTACAGCGAGCCGCCC</t>
  </si>
  <si>
    <t>TAGTGGTAGTACAGCGAGCCGCCC</t>
  </si>
  <si>
    <t>AAACGGGCGGCTCGCTGTACTACC</t>
  </si>
  <si>
    <t>GCAACAGTCCGCTCAGGGCC</t>
  </si>
  <si>
    <t>TAGTGCAACAGTCCGCTCAGGGCC</t>
  </si>
  <si>
    <t>AAACGGCCCTGAGCGGACTGTTGC</t>
  </si>
  <si>
    <t>PLES_30151</t>
  </si>
  <si>
    <t>AAGCTGGGTCGGGGTCGGGA</t>
  </si>
  <si>
    <t>TAGTAAGCTGGGTCGGGGTCGGGA</t>
  </si>
  <si>
    <t>AAACTCCCGACCCCGACCCAGCTT</t>
  </si>
  <si>
    <t>GAGGGAGCCGGGCAACAGGT</t>
  </si>
  <si>
    <t>TAGTGAGGGAGCCGGGCAACAGGT</t>
  </si>
  <si>
    <t>AAACACCTGTTGCCCGGCTCCCTC</t>
  </si>
  <si>
    <t>GCCCTGGACGGCGCAGGCGA</t>
  </si>
  <si>
    <t>TAGTGCCCTGGACGGCGCAGGCGA</t>
  </si>
  <si>
    <t>AAACTCGCCTGCGCCGTCCAGGGC</t>
  </si>
  <si>
    <t>CGGTCACCACCATGGGTTCG</t>
  </si>
  <si>
    <t>TAGTCGGTCACCACCATGGGTTCG</t>
  </si>
  <si>
    <t>AAACCGAACCCATGGTGGTGACCG</t>
  </si>
  <si>
    <t>PLES_30161</t>
  </si>
  <si>
    <t>GCGGCAGTTCGGCAAGGTTG</t>
  </si>
  <si>
    <t>TAGTGCGGCAGTTCGGCAAGGTTG</t>
  </si>
  <si>
    <t>AAACCAACCTTGCCGAACTGCCGC</t>
  </si>
  <si>
    <t>GCGCTCCAGGGCGTGGCGTC</t>
  </si>
  <si>
    <t>TAGTGCGCTCCAGGGCGTGGCGTC</t>
  </si>
  <si>
    <t>AAACGACGCCACGCCCTGGAGCGC</t>
  </si>
  <si>
    <t>TGCGGGACAGGTGGAGGCGC</t>
  </si>
  <si>
    <t>TAGTTGCGGGACAGGTGGAGGCGC</t>
  </si>
  <si>
    <t>AAACGCGCCTCCACCTGTCCCGCA</t>
  </si>
  <si>
    <t>GGCGCGCTCCAGGCGTTCGC</t>
  </si>
  <si>
    <t>TAGTGGCGCGCTCCAGGCGTTCGC</t>
  </si>
  <si>
    <t>AAACGCGAACGCCTGGAGCGCGCC</t>
  </si>
  <si>
    <t>PLES_30171</t>
  </si>
  <si>
    <t>ATCTCGCAGCGGGCTTCCAG</t>
  </si>
  <si>
    <t>TAGTATCTCGCAGCGGGCTTCCAG</t>
  </si>
  <si>
    <t>AAACCTGGAAGCCCGCTGCGAGAT</t>
  </si>
  <si>
    <t>CGGTGCCCCGCGAGACCTCG</t>
  </si>
  <si>
    <t>TAGTCGGTGCCCCGCGAGACCTCG</t>
  </si>
  <si>
    <t>AAACCGAGGTCTCGCGGGGCACCG</t>
  </si>
  <si>
    <t>AGCGAGCAGGGCAACGCAGG</t>
  </si>
  <si>
    <t>TAGTAGCGAGCAGGGCAACGCAGG</t>
  </si>
  <si>
    <t>AAACCCTGCGTTGCCCTGCTCGCT</t>
  </si>
  <si>
    <t>GACCGGTGGCGCCAGCCACC</t>
  </si>
  <si>
    <t>TAGTGACCGGTGGCGCCAGCCACC</t>
  </si>
  <si>
    <t>AAACGGTGGCTGGCGCCACCGGTC</t>
  </si>
  <si>
    <t>PLES_30181</t>
  </si>
  <si>
    <t>AAAGCAGCAGCCTTCGCGGA</t>
  </si>
  <si>
    <t>TAGTAAAGCAGCAGCCTTCGCGGA</t>
  </si>
  <si>
    <t>AAACTCCGCGAAGGCTGCTGCTTT</t>
  </si>
  <si>
    <t>GCAGCGCTGGAACCAGCACC</t>
  </si>
  <si>
    <t>TAGTGCAGCGCTGGAACCAGCACC</t>
  </si>
  <si>
    <t>AAACGGTGCTGGTTCCAGCGCTGC</t>
  </si>
  <si>
    <t>CTCGGCGCGCCAGGACTGCC</t>
  </si>
  <si>
    <t>TAGTCTCGGCGCGCCAGGACTGCC</t>
  </si>
  <si>
    <t>AAACGGCAGTCCTGGCGCGCCGAG</t>
  </si>
  <si>
    <t>CGGCGGCAGCGCCCGCGCTT</t>
  </si>
  <si>
    <t>TAGTCGGCGGCAGCGCCCGCGCTT</t>
  </si>
  <si>
    <t>AAACAAGCGCGGGCGCTGCCGCCG</t>
  </si>
  <si>
    <t>PLES_30191</t>
  </si>
  <si>
    <t>AGACGAGGTCCCGGGGTTCC</t>
  </si>
  <si>
    <t>TAGTAGACGAGGTCCCGGGGTTCC</t>
  </si>
  <si>
    <t>AAACGGAACCCCGGGACCTCGTCT</t>
  </si>
  <si>
    <t>ACCGAGGGTTTCGGCGAGGT</t>
  </si>
  <si>
    <t>TAGTACCGAGGGTTTCGGCGAGGT</t>
  </si>
  <si>
    <t>AAACACCTCGCCGAAACCCTCGGT</t>
  </si>
  <si>
    <t>CTGGTTCAGCTCTTCGTGTT</t>
  </si>
  <si>
    <t>TAGTCTGGTTCAGCTCTTCGTGTT</t>
  </si>
  <si>
    <t>AAACAACACGAAGAGCTGAACCAG</t>
  </si>
  <si>
    <t>CGTTGGCGATCACCCGCTCC</t>
  </si>
  <si>
    <t>TAGTCGTTGGCGATCACCCGCTCC</t>
  </si>
  <si>
    <t>AAACGGAGCGGGTGATCGCCAACG</t>
  </si>
  <si>
    <t>PLES_30201</t>
  </si>
  <si>
    <t>AGGGCGTTTGCGCGCCCGGC</t>
  </si>
  <si>
    <t>TAGTAGGGCGTTTGCGCGCCCGGC</t>
  </si>
  <si>
    <t>AAACGCCGGGCGCGCAAACGCCCT</t>
  </si>
  <si>
    <t>GCCCCTTGTCCCGGCGGGGC</t>
  </si>
  <si>
    <t>TAGTGCCCCTTGTCCCGGCGGGGC</t>
  </si>
  <si>
    <t>AAACGCCCCGCCGGGACAAGGGGC</t>
  </si>
  <si>
    <t>GACGAAGCGCCGCAACTGCG</t>
  </si>
  <si>
    <t>TAGTGACGAAGCGCCGCAACTGCG</t>
  </si>
  <si>
    <t>AAACCGCAGTTGCGGCGCTTCGTC</t>
  </si>
  <si>
    <t>GCTTATCCGGTTGGGGACGC</t>
  </si>
  <si>
    <t>TAGTGCTTATCCGGTTGGGGACGC</t>
  </si>
  <si>
    <t>AAACGCGTCCCCAACCGGATAAGC</t>
  </si>
  <si>
    <t>PLES_30211</t>
  </si>
  <si>
    <t>CGTAGAGCGCCAGGGGAATC</t>
  </si>
  <si>
    <t>TAGTCGTAGAGCGCCAGGGGAATC</t>
  </si>
  <si>
    <t>AAACGATTCCCCTGGCGCTCTACG</t>
  </si>
  <si>
    <t>GAAGGCCTGCACGGCGGACC</t>
  </si>
  <si>
    <t>TAGTGAAGGCCTGCACGGCGGACC</t>
  </si>
  <si>
    <t>AAACGGTCCGCCGTGCAGGCCTTC</t>
  </si>
  <si>
    <t>CGCGCAGGGTCGAGTCGACC</t>
  </si>
  <si>
    <t>TAGTCGCGCAGGGTCGAGTCGACC</t>
  </si>
  <si>
    <t>AAACGGTCGACTCGACCCTGCGCG</t>
  </si>
  <si>
    <t>GAATGGCGCCGGCGGCGTCC</t>
  </si>
  <si>
    <t>TAGTGAATGGCGCCGGCGGCGTCC</t>
  </si>
  <si>
    <t>AAACGGACGCCGCCGGCGCCATTC</t>
  </si>
  <si>
    <t>PLES_30221</t>
  </si>
  <si>
    <t>CTCTTCGGCCTGCGCCGTGC</t>
  </si>
  <si>
    <t>TAGTCTCTTCGGCCTGCGCCGTGC</t>
  </si>
  <si>
    <t>AAACGCACGGCGCAGGCCGAAGAG</t>
  </si>
  <si>
    <t>ACCACCTTGTCGGCGACTGG</t>
  </si>
  <si>
    <t>TAGTACCACCTTGTCGGCGACTGG</t>
  </si>
  <si>
    <t>AAACCCAGTCGCCGACAAGGTGGT</t>
  </si>
  <si>
    <t>GAGCCCCTGCTGGCCCTGGT</t>
  </si>
  <si>
    <t>TAGTGAGCCCCTGCTGGCCCTGGT</t>
  </si>
  <si>
    <t>AAACACCAGGGCCAGCAGGGGCTC</t>
  </si>
  <si>
    <t>CGCCGCTTCGCCGATACGCA</t>
  </si>
  <si>
    <t>TAGTCGCCGCTTCGCCGATACGCA</t>
  </si>
  <si>
    <t>AAACTGCGTATCGGCGAAGCGGCG</t>
  </si>
  <si>
    <t>PLES_30231</t>
  </si>
  <si>
    <t>CCGCGCCTGGTAGTGACCGG</t>
  </si>
  <si>
    <t>TAGTCCGCGCCTGGTAGTGACCGG</t>
  </si>
  <si>
    <t>AAACCCGGTCACTACCAGGCGCGG</t>
  </si>
  <si>
    <t>AATCGAAATACTGCATCGAC</t>
  </si>
  <si>
    <t>TAGTAATCGAAATACTGCATCGAC</t>
  </si>
  <si>
    <t>AAACGTCGATGCAGTATTTCGATT</t>
  </si>
  <si>
    <t>GCAGCGGCTCGGTGAAGCTC</t>
  </si>
  <si>
    <t>TAGTGCAGCGGCTCGGTGAAGCTC</t>
  </si>
  <si>
    <t>AAACGAGCTTCACCGAGCCGCTGC</t>
  </si>
  <si>
    <t>GCCTTCCGGCAGCACCTTGT</t>
  </si>
  <si>
    <t>TAGTGCCTTCCGGCAGCACCTTGT</t>
  </si>
  <si>
    <t>AAACACAAGGTGCTGCCGGAAGGC</t>
  </si>
  <si>
    <t>PLES_30241</t>
  </si>
  <si>
    <t>ATCGAGGTTGGGTAGTTGTT</t>
  </si>
  <si>
    <t>TAGTATCGAGGTTGGGTAGTTGTT</t>
  </si>
  <si>
    <t>AAACAACAACTACCCAACCTCGAT</t>
  </si>
  <si>
    <t>TGTGCCCGGAGACGGGGGGC</t>
  </si>
  <si>
    <t>TAGTTGTGCCCGGAGACGGGGGGC</t>
  </si>
  <si>
    <t>AAACGCCCCCCGTCTCCGGGCACA</t>
  </si>
  <si>
    <t>CCGTAGAGCAGGAGGATGCG</t>
  </si>
  <si>
    <t>TAGTCCGTAGAGCAGGAGGATGCG</t>
  </si>
  <si>
    <t>AAACCGCATCCTCCTGCTCTACGG</t>
  </si>
  <si>
    <t>GGCGGCTGAAGGAGCGCTCG</t>
  </si>
  <si>
    <t>TAGTGGCGGCTGAAGGAGCGCTCG</t>
  </si>
  <si>
    <t>AAACCGAGCGCTCCTTCAGCCGCC</t>
  </si>
  <si>
    <t>PLES_30251</t>
  </si>
  <si>
    <t>arsC</t>
  </si>
  <si>
    <t>CACATGAACAGGACTCGCAT</t>
  </si>
  <si>
    <t>TAGTCACATGAACAGGACTCGCAT</t>
  </si>
  <si>
    <t>AAACATGCGAGTCCTGTTCATGTG</t>
  </si>
  <si>
    <t>AAGAATGCTGCGGCAACTGT</t>
  </si>
  <si>
    <t>TAGTAAGAATGCTGCGGCAACTGT</t>
  </si>
  <si>
    <t>AAACACAGTTGCCGCAGCATTCTT</t>
  </si>
  <si>
    <t>CGGGGCCAGGTGGTTGAACA</t>
  </si>
  <si>
    <t>TAGTCGGGGCCAGGTGGTTGAACA</t>
  </si>
  <si>
    <t>AAACTGTTCAACCACCTGGCCCCG</t>
  </si>
  <si>
    <t>CTGCATGCCTCGAAACCCGG</t>
  </si>
  <si>
    <t>TAGTCTGCATGCCTCGAAACCCGG</t>
  </si>
  <si>
    <t>AAACCCGGGTTTCGAGGCATGCAG</t>
  </si>
  <si>
    <t>PLES_30261</t>
  </si>
  <si>
    <t>arsB</t>
  </si>
  <si>
    <t>ATGGCGAAGGCGATCAGCAT</t>
  </si>
  <si>
    <t>TAGTATGGCGAAGGCGATCAGCAT</t>
  </si>
  <si>
    <t>AAACATGCTGATCGCCTTCGCCAT</t>
  </si>
  <si>
    <t>CTGCCAGATGACCAGGACCA</t>
  </si>
  <si>
    <t>TAGTCTGCCAGATGACCAGGACCA</t>
  </si>
  <si>
    <t>AAACTGGTCCTGGTCATCTGGCAG</t>
  </si>
  <si>
    <t>CAGCCGATGCCGAGGCCCCT</t>
  </si>
  <si>
    <t>TAGTCAGCCGATGCCGAGGCCCCT</t>
  </si>
  <si>
    <t>AAACAGGGGCCTCGGCATCGGCTG</t>
  </si>
  <si>
    <t>CAGACGGTCGGGATGTCGCC</t>
  </si>
  <si>
    <t>TAGTCAGACGGTCGGGATGTCGCC</t>
  </si>
  <si>
    <t>AAACGGCGACATCCCGACCGTCTG</t>
  </si>
  <si>
    <t>PLES_30271</t>
  </si>
  <si>
    <t>arsR</t>
  </si>
  <si>
    <t>TTGAACACTTCGGCGGGGCT</t>
  </si>
  <si>
    <t>TAGTTTGAACACTTCGGCGGGGCT</t>
  </si>
  <si>
    <t>AAACAGCCCCGCCGAAGTGTTCAA</t>
  </si>
  <si>
    <t>GAACACGCGTCTCGTCGGCC</t>
  </si>
  <si>
    <t>TAGTGAACACGCGTCTCGTCGGCC</t>
  </si>
  <si>
    <t>AAACGGCCGACGAGACGCGTGTTC</t>
  </si>
  <si>
    <t>CGCAGACGCACAGTTCGCCC</t>
  </si>
  <si>
    <t>TAGTCGCAGACGCACAGTTCGCCC</t>
  </si>
  <si>
    <t>AAACGGGCGAACTGTGCGTCTGCG</t>
  </si>
  <si>
    <t>GGTGGCGGCTGATCTTCGGC</t>
  </si>
  <si>
    <t>TAGTGGTGGCGGCTGATCTTCGGC</t>
  </si>
  <si>
    <t>AAACGCCGAAGATCAGCCGCCACC</t>
  </si>
  <si>
    <t>PLES_30281</t>
  </si>
  <si>
    <t>GATCAGCGACGCCATGTCGG</t>
  </si>
  <si>
    <t>TAGTGATCAGCGACGCCATGTCGG</t>
  </si>
  <si>
    <t>AAACCCGACATGGCGTCGCTGATC</t>
  </si>
  <si>
    <t>ACCCGGTTCGTCTTGCAGGG</t>
  </si>
  <si>
    <t>TAGTACCCGGTTCGTCTTGCAGGG</t>
  </si>
  <si>
    <t>AAACCCCTGCAAGACGAACCGGGT</t>
  </si>
  <si>
    <t>GCGAACCCCGGGGATGCGGG</t>
  </si>
  <si>
    <t>TAGTGCGAACCCCGGGGATGCGGG</t>
  </si>
  <si>
    <t>AAACCCCGCATCCCCGGGGTTCGC</t>
  </si>
  <si>
    <t>GCTGCGCGGATAGGCCTGTT</t>
  </si>
  <si>
    <t>TAGTGCTGCGCGGATAGGCCTGTT</t>
  </si>
  <si>
    <t>AAACAACAGGCCTATCCGCGCAGC</t>
  </si>
  <si>
    <t>PLES_30291</t>
  </si>
  <si>
    <t>CCGCGGATCTGTAGGGTCAT</t>
  </si>
  <si>
    <t>TAGTCCGCGGATCTGTAGGGTCAT</t>
  </si>
  <si>
    <t>AAACATGACCCTACAGATCCGCGG</t>
  </si>
  <si>
    <t>CAGCGGGGTGCTGGCGGACT</t>
  </si>
  <si>
    <t>TAGTCAGCGGGGTGCTGGCGGACT</t>
  </si>
  <si>
    <t>AAACAGTCCGCCAGCACCCCGCTG</t>
  </si>
  <si>
    <t>GCGGCGTTCGAAGCGATGGG</t>
  </si>
  <si>
    <t>TAGTGCGGCGTTCGAAGCGATGGG</t>
  </si>
  <si>
    <t>AAACCCCATCGCTTCGAACGCCGC</t>
  </si>
  <si>
    <t>ATCACCAGGTCGTCGGCGCG</t>
  </si>
  <si>
    <t>TAGTATCACCAGGTCGTCGGCGCG</t>
  </si>
  <si>
    <t>AAACCGCGCCGACGACCTGGTGAT</t>
  </si>
  <si>
    <t>PLES_30301</t>
  </si>
  <si>
    <t>GTAGGAGGAGGGGATGAGCA</t>
  </si>
  <si>
    <t>TAGTGTAGGAGGAGGGGATGAGCA</t>
  </si>
  <si>
    <t>AAACTGCTCATCCCCTCCTCCTAC</t>
  </si>
  <si>
    <t>GCGACCGCTCGCTAGCGGCC</t>
  </si>
  <si>
    <t>TAGTGCGACCGCTCGCTAGCGGCC</t>
  </si>
  <si>
    <t>AAACGGCCGCTAGCGAGCGGTCGC</t>
  </si>
  <si>
    <t>TCGATGAGTTGCGCGTAGCA</t>
  </si>
  <si>
    <t>TAGTTCGATGAGTTGCGCGTAGCA</t>
  </si>
  <si>
    <t>AAACTGCTACGCGCAACTCATCGA</t>
  </si>
  <si>
    <t>GCCAGCGACAACTGGCTGGC</t>
  </si>
  <si>
    <t>TAGTGCCAGCGACAACTGGCTGGC</t>
  </si>
  <si>
    <t>AAACGCCAGCCAGTTGTCGCTGGC</t>
  </si>
  <si>
    <t>PLES_30311</t>
  </si>
  <si>
    <t>GCTCAGTTCACGAGATGCGC</t>
  </si>
  <si>
    <t>TAGTGCTCAGTTCACGAGATGCGC</t>
  </si>
  <si>
    <t>AAACGCGCATCTCGTGAACTGAGC</t>
  </si>
  <si>
    <t>GACCGCCACGCCGGCACGCC</t>
  </si>
  <si>
    <t>TAGTGACCGCCACGCCGGCACGCC</t>
  </si>
  <si>
    <t>AAACGGCGTGCCGGCGTGGCGGTC</t>
  </si>
  <si>
    <t>GGTTTCGTAGAAATGCAGGG</t>
  </si>
  <si>
    <t>TAGTGGTTTCGTAGAAATGCAGGG</t>
  </si>
  <si>
    <t>AAACCCCTGCATTTCTACGAAACC</t>
  </si>
  <si>
    <t>ACTGAAGCGCCGCTGGTTGC</t>
  </si>
  <si>
    <t>TAGTACTGAAGCGCCGCTGGTTGC</t>
  </si>
  <si>
    <t>AAACGCAACCAGCGGCGCTTCAGT</t>
  </si>
  <si>
    <t>PLES_30321</t>
  </si>
  <si>
    <t>pbpC</t>
  </si>
  <si>
    <t>CAAGGATGAAGCGGTAGTTT</t>
  </si>
  <si>
    <t>TAGTCAAGGATGAAGCGGTAGTTT</t>
  </si>
  <si>
    <t>AAACAAACTACCGCTTCATCCTTG</t>
  </si>
  <si>
    <t>CAGGGAGGCGAGGACGAACA</t>
  </si>
  <si>
    <t>TAGTCAGGGAGGCGAGGACGAACA</t>
  </si>
  <si>
    <t>AAACTGTTCGTCCTCGCCTCCCTG</t>
  </si>
  <si>
    <t>ATAGACCAACCGTCCGGAGA</t>
  </si>
  <si>
    <t>TAGTATAGACCAACCGTCCGGAGA</t>
  </si>
  <si>
    <t>AAACTCTCCGGACGGTTGGTCTAT</t>
  </si>
  <si>
    <t>GGAATTCGTGGTCGTGGACC</t>
  </si>
  <si>
    <t>TAGTGGAATTCGTGGTCGTGGACC</t>
  </si>
  <si>
    <t>AAACGGTCCACGACCACGAATTCC</t>
  </si>
  <si>
    <t>PLES_30331</t>
  </si>
  <si>
    <t>GTTCTGATGCGGTAGTCCAT</t>
  </si>
  <si>
    <t>TAGTGTTCTGATGCGGTAGTCCAT</t>
  </si>
  <si>
    <t>AAACATGGACTACCGCATCAGAAC</t>
  </si>
  <si>
    <t>CCGGCTGAGCGCTCGATGGC</t>
  </si>
  <si>
    <t>TAGTCCGGCTGAGCGCTCGATGGC</t>
  </si>
  <si>
    <t>AAACGCCATCGAGCGCTCAGCCGG</t>
  </si>
  <si>
    <t>AGGCCAGCTCGGGCAGCAGG</t>
  </si>
  <si>
    <t>TAGTAGGCCAGCTCGGGCAGCAGG</t>
  </si>
  <si>
    <t>AAACCCTGCTGCCCGAGCTGGCCT</t>
  </si>
  <si>
    <t>GCGGCGATGGAAGTCCACCC</t>
  </si>
  <si>
    <t>TAGTGCGGCGATGGAAGTCCACCC</t>
  </si>
  <si>
    <t>AAACGGGTGGACTTCCATCGCCGC</t>
  </si>
  <si>
    <t>PLES_30341</t>
  </si>
  <si>
    <t>GTCGGCGAACGCTCGGCGCG</t>
  </si>
  <si>
    <t>TAGTGTCGGCGAACGCTCGGCGCG</t>
  </si>
  <si>
    <t>AAACCGCGCCGAGCGTTCGCCGAC</t>
  </si>
  <si>
    <t>CAGTTCGTCCATCGAGGCGC</t>
  </si>
  <si>
    <t>TAGTCAGTTCGTCCATCGAGGCGC</t>
  </si>
  <si>
    <t>AAACGCGCCTCGATGGACGAACTG</t>
  </si>
  <si>
    <t>GCCGCGGGTGAGGCCGGCGC</t>
  </si>
  <si>
    <t>TAGTGCCGCGGGTGAGGCCGGCGC</t>
  </si>
  <si>
    <t>AAACGCGCCGGCCTCACCCGCGGC</t>
  </si>
  <si>
    <t>GGCCTTTCTTGTCGCCGAAG</t>
  </si>
  <si>
    <t>TAGTGGCCTTTCTTGTCGCCGAAG</t>
  </si>
  <si>
    <t>AAACCTTCGGCGACAAGAAAGGCC</t>
  </si>
  <si>
    <t>PLES_30351</t>
  </si>
  <si>
    <t>TTCGAGATAGGGGTTGCTCA</t>
  </si>
  <si>
    <t>TAGTTTCGAGATAGGGGTTGCTCA</t>
  </si>
  <si>
    <t>AAACTGAGCAACCCCTATCTCGAA</t>
  </si>
  <si>
    <t>GCTGAAAAGCCCTTGGCGCC</t>
  </si>
  <si>
    <t>TAGTGCTGAAAAGCCCTTGGCGCC</t>
  </si>
  <si>
    <t>AAACGGCGCCAAGGGCTTTTCAGC</t>
  </si>
  <si>
    <t>ACAGGGGCATCCGCGCCAGC</t>
  </si>
  <si>
    <t>TAGTACAGGGGCATCCGCGCCAGC</t>
  </si>
  <si>
    <t>AAACGCTGGCGCGGATGCCCCTGT</t>
  </si>
  <si>
    <t>CATGGTGACGATGCCCAGGC</t>
  </si>
  <si>
    <t>TAGTCATGGTGACGATGCCCAGGC</t>
  </si>
  <si>
    <t>AAACGCCTGGGCATCGTCACCATG</t>
  </si>
  <si>
    <t>PLES_30361</t>
  </si>
  <si>
    <t>TGCGCAGCGGCGCCGCGGGA</t>
  </si>
  <si>
    <t>TAGTTGCGCAGCGGCGCCGCGGGA</t>
  </si>
  <si>
    <t>AAACTCCCGCGGCGCCGCTGCGCA</t>
  </si>
  <si>
    <t>GGGCGGTGATGTGCGGGTCG</t>
  </si>
  <si>
    <t>TAGTGGGCGGTGATGTGCGGGTCG</t>
  </si>
  <si>
    <t>AAACCGACCCGCACATCACCGCCC</t>
  </si>
  <si>
    <t>GGGCCAGGGGAATCGCCCGG</t>
  </si>
  <si>
    <t>TAGTGGGCCAGGGGAATCGCCCGG</t>
  </si>
  <si>
    <t>AAACCCGGGCGATTCCCCTGGCCC</t>
  </si>
  <si>
    <t>CTCCAGGCCGAGTGCCTCGC</t>
  </si>
  <si>
    <t>TAGTCTCCAGGCCGAGTGCCTCGC</t>
  </si>
  <si>
    <t>AAACGCGAGGCACTCGGCCTGGAG</t>
  </si>
  <si>
    <t>PLES_30371</t>
  </si>
  <si>
    <t>GGTGCATTCATCTTTTGCAT</t>
  </si>
  <si>
    <t>TAGTGGTGCATTCATCTTTTGCAT</t>
  </si>
  <si>
    <t>AAACATGCAAAAGATGAATGCACC</t>
  </si>
  <si>
    <t>TGGTCCAGGCGATATTGCAG</t>
  </si>
  <si>
    <t>TAGTTGGTCCAGGCGATATTGCAG</t>
  </si>
  <si>
    <t>AAACCTGCAATATCGCCTGGACCA</t>
  </si>
  <si>
    <t>GGACCAGGGCAAGATCGGCA</t>
  </si>
  <si>
    <t>TAGTGGACCAGGGCAAGATCGGCA</t>
  </si>
  <si>
    <t>AAACTGCCGATCTTGCCCTGGTCC</t>
  </si>
  <si>
    <t>TGCCGCCGCGAACCAGGGCG</t>
  </si>
  <si>
    <t>TAGTTGCCGCCGCGAACCAGGGCG</t>
  </si>
  <si>
    <t>AAACCGCCCTGGTTCGCGGCGGCA</t>
  </si>
  <si>
    <t>PLES_30381</t>
  </si>
  <si>
    <t>GAGAGGGCGAGGAAGGCTGT</t>
  </si>
  <si>
    <t>TAGTGAGAGGGCGAGGAAGGCTGT</t>
  </si>
  <si>
    <t>AAACACAGCCTTCCTCGCCCTCTC</t>
  </si>
  <si>
    <t>GGCGATGCCGCAGGCGAGGG</t>
  </si>
  <si>
    <t>TAGTGGCGATGCCGCAGGCGAGGG</t>
  </si>
  <si>
    <t>AAACCCCTCGCCTGCGGCATCGCC</t>
  </si>
  <si>
    <t>GGCCGGGTCCGGCGCTTCGG</t>
  </si>
  <si>
    <t>TAGTGGCCGGGTCCGGCGCTTCGG</t>
  </si>
  <si>
    <t>AAACCCGAAGCGCCGGACCCGGCC</t>
  </si>
  <si>
    <t>GTATTCGCCCTGCCTGACCA</t>
  </si>
  <si>
    <t>TAGTGTATTCGCCCTGCCTGACCA</t>
  </si>
  <si>
    <t>AAACTGGTCAGGCAGGGCGAATAC</t>
  </si>
  <si>
    <t>PLES_30391</t>
  </si>
  <si>
    <t>CCGACCACCACCGCGTCCAC</t>
  </si>
  <si>
    <t>TAGTCCGACCACCACCGCGTCCAC</t>
  </si>
  <si>
    <t>AAACGTGGACGCGGTGGTGGTCGG</t>
  </si>
  <si>
    <t>CTCCTTGGCCAGGATCGCTC</t>
  </si>
  <si>
    <t>TAGTCTCCTTGGCCAGGATCGCTC</t>
  </si>
  <si>
    <t>AAACGAGCGATCCTGGCCAAGGAG</t>
  </si>
  <si>
    <t>CACCACGTTGAGCCCGGCCT</t>
  </si>
  <si>
    <t>TAGTCACCACGTTGAGCCCGGCCT</t>
  </si>
  <si>
    <t>AAACAGGCCGGGCTCAACGTGGTG</t>
  </si>
  <si>
    <t>CGCCGTCGGGATAGGTATCG</t>
  </si>
  <si>
    <t>TAGTCGCCGTCGGGATAGGTATCG</t>
  </si>
  <si>
    <t>AAACCGATACCTATCCCGACGGCG</t>
  </si>
  <si>
    <t>PLES_30401</t>
  </si>
  <si>
    <t>GACGGCCTTGTCATCGGGCA</t>
  </si>
  <si>
    <t>TAGTGACGGCCTTGTCATCGGGCA</t>
  </si>
  <si>
    <t>AAACTGCCCGATGACAAGGCCGTC</t>
  </si>
  <si>
    <t>TCTTGCGCAGGAAGTCGCGG</t>
  </si>
  <si>
    <t>TAGTTCTTGCGCAGGAAGTCGCGG</t>
  </si>
  <si>
    <t>AAACCCGCGACTTCCTGCGCAAGA</t>
  </si>
  <si>
    <t>CACCGCCGGGATCACGGTCA</t>
  </si>
  <si>
    <t>TAGTCACCGCCGGGATCACGGTCA</t>
  </si>
  <si>
    <t>AAACTGACCGTGATCCCGGCGGTG</t>
  </si>
  <si>
    <t>GGCCGACGCCATAGCCGGCC</t>
  </si>
  <si>
    <t>TAGTGGCCGACGCCATAGCCGGCC</t>
  </si>
  <si>
    <t>AAACGGCCGGCTATGGCGTCGGCC</t>
  </si>
  <si>
    <t>PLES_30411</t>
  </si>
  <si>
    <t>TAGAGAACCACTTTCTTCAT</t>
  </si>
  <si>
    <t>TAGTTAGAGAACCACTTTCTTCAT</t>
  </si>
  <si>
    <t>AAACATGAAGAAAGTGGTTCTCTA</t>
  </si>
  <si>
    <t>CAGGCGTTCCATCAGGGGCG</t>
  </si>
  <si>
    <t>TAGTCAGGCGTTCCATCAGGGGCG</t>
  </si>
  <si>
    <t>AAACCGCCCCTGATGGAACGCCTG</t>
  </si>
  <si>
    <t>CGCGGCCGGGCTCCTCGACC</t>
  </si>
  <si>
    <t>TAGTCGCGGCCGGGCTCCTCGACC</t>
  </si>
  <si>
    <t>AAACGGTCGAGGAGCCCGGCCGCG</t>
  </si>
  <si>
    <t>CAGGCCGTGGGCCTCGGGCA</t>
  </si>
  <si>
    <t>TAGTCAGGCCGTGGGCCTCGGGCA</t>
  </si>
  <si>
    <t>AAACTGCCCGAGGCCCACGGCCTG</t>
  </si>
  <si>
    <t>PLES_30421</t>
  </si>
  <si>
    <t>GGCGAGGCGAGGCATGGTCA</t>
  </si>
  <si>
    <t>TAGTGGCGAGGCGAGGCATGGTCA</t>
  </si>
  <si>
    <t>AAACTGACCATGCCTCGCCTCGCC</t>
  </si>
  <si>
    <t>GATGTACCACCAGCGGCTGC</t>
  </si>
  <si>
    <t>TAGTGATGTACCACCAGCGGCTGC</t>
  </si>
  <si>
    <t>AAACGCAGCCGCTGGTGGTACATC</t>
  </si>
  <si>
    <t>CTGTAGGTGACGAAAACGAT</t>
  </si>
  <si>
    <t>TAGTCTGTAGGTGACGAAAACGAT</t>
  </si>
  <si>
    <t>AAACATCGTTTTCGTCACCTACAG</t>
  </si>
  <si>
    <t>AGCCGTAGTTGGCGCGGTCC</t>
  </si>
  <si>
    <t>TAGTAGCCGTAGTTGGCGCGGTCC</t>
  </si>
  <si>
    <t>AAACGGACCGCGCCAACTACGGCT</t>
  </si>
  <si>
    <t>PLES_30431</t>
  </si>
  <si>
    <t>CCATGGTCTCGCCGAAGCAG</t>
  </si>
  <si>
    <t>TAGTCCATGGTCTCGCCGAAGCAG</t>
  </si>
  <si>
    <t>AAACCTGCTTCGGCGAGACCATGG</t>
  </si>
  <si>
    <t>TCGACCCGGTCCAGTTCGCC</t>
  </si>
  <si>
    <t>TAGTTCGACCCGGTCCAGTTCGCC</t>
  </si>
  <si>
    <t>AAACGGCGAACTGGACCGGGTCGA</t>
  </si>
  <si>
    <t>GGCGACGTTGCTGTCGGCGC</t>
  </si>
  <si>
    <t>TAGTGGCGACGTTGCTGTCGGCGC</t>
  </si>
  <si>
    <t>AAACGCGCCGACAGCAACGTCGCC</t>
  </si>
  <si>
    <t>CCGCGAAGCCGAGGCGGGCG</t>
  </si>
  <si>
    <t>TAGTCCGCGAAGCCGAGGCGGGCG</t>
  </si>
  <si>
    <t>AAACCGCCCGCCTCGGCTTCGCGG</t>
  </si>
  <si>
    <t>PLES_30441</t>
  </si>
  <si>
    <t>GAGACGGGGTGAAGGGACAT</t>
  </si>
  <si>
    <t>TAGTGAGACGGGGTGAAGGGACAT</t>
  </si>
  <si>
    <t>AAACATGTCCCTTCACCCCGTCTC</t>
  </si>
  <si>
    <t>GCCATAGCTGGAAAGACTGA</t>
  </si>
  <si>
    <t>TAGTGCCATAGCTGGAAAGACTGA</t>
  </si>
  <si>
    <t>AAACTCAGTCTTTCCAGCTATGGC</t>
  </si>
  <si>
    <t>CCTGGCCGCGACTGCGAACG</t>
  </si>
  <si>
    <t>TAGTCCTGGCCGCGACTGCGAACG</t>
  </si>
  <si>
    <t>AAACCGTTCGCAGTCGCGGCCAGG</t>
  </si>
  <si>
    <t>CGCCAGCAAGGGCAGGAAGC</t>
  </si>
  <si>
    <t>TAGTCGCCAGCAAGGGCAGGAAGC</t>
  </si>
  <si>
    <t>AAACGCTTCCTGCCCTTGCTGGCG</t>
  </si>
  <si>
    <t>PLES_30451</t>
  </si>
  <si>
    <t>ptxS</t>
  </si>
  <si>
    <t>GGGCAGTACTGAACCATTCA</t>
  </si>
  <si>
    <t>TAGTGGGCAGTACTGAACCATTCA</t>
  </si>
  <si>
    <t>AAACTGAATGGTTCAGTACTGCCC</t>
  </si>
  <si>
    <t>ATGGTGACGCGGCCACGGCT</t>
  </si>
  <si>
    <t>TAGTATGGTGACGCGGCCACGGCT</t>
  </si>
  <si>
    <t>AAACAGCCGTGGCCGCGTCACCAT</t>
  </si>
  <si>
    <t>GCTGGCCTTGGAGACGCCGG</t>
  </si>
  <si>
    <t>TAGTGCTGGCCTTGGAGACGCCGG</t>
  </si>
  <si>
    <t>AAACCCGGCGTCTCCAAGGCCAGC</t>
  </si>
  <si>
    <t>GATGCGCCGGGCGGTGGCAT</t>
  </si>
  <si>
    <t>TAGTGATGCGCCGGGCGGTGGCAT</t>
  </si>
  <si>
    <t>AAACATGCCACCGCCCGGCGCATC</t>
  </si>
  <si>
    <t>PLES_30461</t>
  </si>
  <si>
    <t>ptxR</t>
  </si>
  <si>
    <t>ATGATTCAATCGCTCCAGGG</t>
  </si>
  <si>
    <t>TAGTATGATTCAATCGCTCCAGGG</t>
  </si>
  <si>
    <t>AAACCCCTGGAGCGATTGAATCAT</t>
  </si>
  <si>
    <t>CGAAGGCATACAAGTGATTC</t>
  </si>
  <si>
    <t>TAGTCGAAGGCATACAAGTGATTC</t>
  </si>
  <si>
    <t>AAACGAATCACTTGTATGCCTTCG</t>
  </si>
  <si>
    <t>GGCGGTGAAGCTGTTGTGTT</t>
  </si>
  <si>
    <t>TAGTGGCGGTGAAGCTGTTGTGTT</t>
  </si>
  <si>
    <t>AAACAACACAACAGCTTCACCGCC</t>
  </si>
  <si>
    <t>CAAGCCCAGGGCCTCCGCCG</t>
  </si>
  <si>
    <t>TAGTCAAGCCCAGGGCCTCCGCCG</t>
  </si>
  <si>
    <t>AAACCGGCGGAGGCCCTGGGCTTG</t>
  </si>
  <si>
    <t>PLES_30471</t>
  </si>
  <si>
    <t>pvcD</t>
  </si>
  <si>
    <t>GCAGGGAAAGCAGGGCCGAG</t>
  </si>
  <si>
    <t>TAGTGCAGGGAAAGCAGGGCCGAG</t>
  </si>
  <si>
    <t>AAACCTCGGCCCTGCTTTCCCTGC</t>
  </si>
  <si>
    <t>GTCCGGGCCCGGCACGGCGG</t>
  </si>
  <si>
    <t>TAGTGTCCGGGCCCGGCACGGCGG</t>
  </si>
  <si>
    <t>AAACCCGCCGTGCCGGGCCCGGAC</t>
  </si>
  <si>
    <t>GGGTAGCTGCGGTTCGGCTG</t>
  </si>
  <si>
    <t>TAGTGGGTAGCTGCGGTTCGGCTG</t>
  </si>
  <si>
    <t>AAACCAGCCGAACCGCAGCTACCC</t>
  </si>
  <si>
    <t>CGGTCGAGCCCGGCGAGCTT</t>
  </si>
  <si>
    <t>TAGTCGGTCGAGCCCGGCGAGCTT</t>
  </si>
  <si>
    <t>AAACAAGCTCGCCGGGCTCGACCG</t>
  </si>
  <si>
    <t>PLES_30481</t>
  </si>
  <si>
    <t>pvcC</t>
  </si>
  <si>
    <t>TCAGCGCGTTGGGGACGGAA</t>
  </si>
  <si>
    <t>TAGTTCAGCGCGTTGGGGACGGAA</t>
  </si>
  <si>
    <t>AAACTTCCGTCCCCAACGCGCTGA</t>
  </si>
  <si>
    <t>GCTGTCGAGATAGTCGGCGC</t>
  </si>
  <si>
    <t>TAGTGCTGTCGAGATAGTCGGCGC</t>
  </si>
  <si>
    <t>AAACGCGCCGACTATCTCGACAGC</t>
  </si>
  <si>
    <t>AGACCTGGCGACCGTCGCGC</t>
  </si>
  <si>
    <t>TAGTAGACCTGGCGACCGTCGCGC</t>
  </si>
  <si>
    <t>AAACGCGCGACGGTCGCCAGGTCT</t>
  </si>
  <si>
    <t>CGCCCTGTGCCGGGTGACGT</t>
  </si>
  <si>
    <t>TAGTCGCCCTGTGCCGGGTGACGT</t>
  </si>
  <si>
    <t>AAACACGTCACCCGGCACAGGGCG</t>
  </si>
  <si>
    <t>PLES_30491</t>
  </si>
  <si>
    <t>pvcB</t>
  </si>
  <si>
    <t>TACCGGTTGATCGCTGAGAT</t>
  </si>
  <si>
    <t>TAGTTACCGGTTGATCGCTGAGAT</t>
  </si>
  <si>
    <t>AAACATCTCAGCGATCAACCGGTA</t>
  </si>
  <si>
    <t>TCCAGCAGCAGGCCGAAGCG</t>
  </si>
  <si>
    <t>TAGTTCCAGCAGCAGGCCGAAGCG</t>
  </si>
  <si>
    <t>AAACCGCTTCGGCCTGCTGCTGGA</t>
  </si>
  <si>
    <t>ACGTGCATGCCGGGGCGGCC</t>
  </si>
  <si>
    <t>TAGTACGTGCATGCCGGGGCGGCC</t>
  </si>
  <si>
    <t>AAACGGCCGCCCCGGCATGCACGT</t>
  </si>
  <si>
    <t>AGGCCCTTGAGCCACTGCGC</t>
  </si>
  <si>
    <t>TAGTAGGCCCTTGAGCCACTGCGC</t>
  </si>
  <si>
    <t>AAACGCGCAGTGGCTCAAGGGCCT</t>
  </si>
  <si>
    <t>PLES_30501</t>
  </si>
  <si>
    <t>pvcA</t>
  </si>
  <si>
    <t>GGGAAGGGTGTCTTCGGCGA</t>
  </si>
  <si>
    <t>TAGTGGGAAGGGTGTCTTCGGCGA</t>
  </si>
  <si>
    <t>AAACTCGCCGAAGACACCCTTCCC</t>
  </si>
  <si>
    <t>AGTTCTTTCAATACGCGTGC</t>
  </si>
  <si>
    <t>TAGTAGTTCTTTCAATACGCGTGC</t>
  </si>
  <si>
    <t>AAACGCACGCGTATTGAAAGAACT</t>
  </si>
  <si>
    <t>GGCGATGCTCGGGGTAACGG</t>
  </si>
  <si>
    <t>TAGTGGCGATGCTCGGGGTAACGG</t>
  </si>
  <si>
    <t>AAACCCGTTACCCCGAGCATCGCC</t>
  </si>
  <si>
    <t>CGTCCGCTTCGCTGGCGCTC</t>
  </si>
  <si>
    <t>TAGTCGTCCGCTTCGCTGGCGCTC</t>
  </si>
  <si>
    <t>AAACGAGCGCCAGCGAAGCGGACG</t>
  </si>
  <si>
    <t>PLES_30511</t>
  </si>
  <si>
    <t>ansA</t>
  </si>
  <si>
    <t>GCACGAAGAGGTTCTTGACT</t>
  </si>
  <si>
    <t>TAGTGCACGAAGAGGTTCTTGACT</t>
  </si>
  <si>
    <t>AAACAGTCAAGAACCTCTTCGTGC</t>
  </si>
  <si>
    <t>AGGGGTCTGCAGCATGCCGA</t>
  </si>
  <si>
    <t>TAGTAGGGGTCTGCAGCATGCCGA</t>
  </si>
  <si>
    <t>AAACTCGGCATGCTGCAGACCCCT</t>
  </si>
  <si>
    <t>CGCGCTTCGAAGCCACCGGC</t>
  </si>
  <si>
    <t>TAGTCGCGCTTCGAAGCCACCGGC</t>
  </si>
  <si>
    <t>AAACGCCGGTGGCTTCGAAGCGCG</t>
  </si>
  <si>
    <t>GAAGCGCCAGCGCAGGTCCG</t>
  </si>
  <si>
    <t>TAGTGAAGCGCCAGCGCAGGTCCG</t>
  </si>
  <si>
    <t>AAACCGGACCTGCGCTGGCGCTTC</t>
  </si>
  <si>
    <t>PLES_30521</t>
  </si>
  <si>
    <t>ATCGTTGAGCATTTCAAGCA</t>
  </si>
  <si>
    <t>TAGTATCGTTGAGCATTTCAAGCA</t>
  </si>
  <si>
    <t>AAACTGCTTGAAATGCTCAACGAT</t>
  </si>
  <si>
    <t>CGATGAGGACTTTTCCGGAA</t>
  </si>
  <si>
    <t>TAGTCGATGAGGACTTTTCCGGAA</t>
  </si>
  <si>
    <t>AAACTTCCGGAAAAGTCCTCATCG</t>
  </si>
  <si>
    <t>AGGCACCCAGGCCGACGATC</t>
  </si>
  <si>
    <t>TAGTAGGCACCCAGGCCGACGATC</t>
  </si>
  <si>
    <t>AAACGATCGTCGGCCTGGGTGCCT</t>
  </si>
  <si>
    <t>ACGCGAACGGATCGTGAAGT</t>
  </si>
  <si>
    <t>TAGTACGCGAACGGATCGTGAAGT</t>
  </si>
  <si>
    <t>AAACACTTCACGATCCGTTCGCGT</t>
  </si>
  <si>
    <t>PLES_30531</t>
  </si>
  <si>
    <t>GAGATTGGCGCCCAGGTGCT</t>
  </si>
  <si>
    <t>TAGTGAGATTGGCGCCCAGGTGCT</t>
  </si>
  <si>
    <t>AAACAGCACCTGGGCGCCAATCTC</t>
  </si>
  <si>
    <t>CCTCGGAAATCGAGCGGTAA</t>
  </si>
  <si>
    <t>TAGTCCTCGGAAATCGAGCGGTAA</t>
  </si>
  <si>
    <t>AAACTTACCGCTCGATTTCCGAGG</t>
  </si>
  <si>
    <t>CGCGATTGATCGCCAATTGC</t>
  </si>
  <si>
    <t>TAGTCGCGATTGATCGCCAATTGC</t>
  </si>
  <si>
    <t>AAACGCAATTGGCGATCAATCGCG</t>
  </si>
  <si>
    <t>TCGGCTGGCTCTGGCCGCTG</t>
  </si>
  <si>
    <t>TAGTTCGGCTGGCTCTGGCCGCTG</t>
  </si>
  <si>
    <t>AAACCAGCGGCCAGAGCCAGCCGA</t>
  </si>
  <si>
    <t>PLES_30541</t>
  </si>
  <si>
    <t>lpdV</t>
  </si>
  <si>
    <t>CGATCAGCAGGGAAGTCTTC</t>
  </si>
  <si>
    <t>TAGTCGATCAGCAGGGAAGTCTTC</t>
  </si>
  <si>
    <t>AAACGAAGACTTCCCTGCTGATCG</t>
  </si>
  <si>
    <t>GATCGCCGCGACGTAGCCGC</t>
  </si>
  <si>
    <t>TAGTGATCGCCGCGACGTAGCCGC</t>
  </si>
  <si>
    <t>AAACGCGGCTACGTCGCGGCGATC</t>
  </si>
  <si>
    <t>GAATGCCCAGTTGCCCGGCA</t>
  </si>
  <si>
    <t>TAGTGAATGCCCAGTTGCCCGGCA</t>
  </si>
  <si>
    <t>AAACTGCCGGGCAACTGGGCATTC</t>
  </si>
  <si>
    <t>GCGCCCTCCACCAGTACGGT</t>
  </si>
  <si>
    <t>TAGTGCGCCCTCCACCAGTACGGT</t>
  </si>
  <si>
    <t>AAACACCGTACTGGTGGAGGGCGC</t>
  </si>
  <si>
    <t>PLES_30551</t>
  </si>
  <si>
    <t>bkdB</t>
  </si>
  <si>
    <t>GTCCGGCATCTTGATCACAT</t>
  </si>
  <si>
    <t>TAGTGTCCGGCATCTTGATCACAT</t>
  </si>
  <si>
    <t>AAACATGTGATCAAGATGCCGGAC</t>
  </si>
  <si>
    <t>CCACTCCACCAGTTCGACCT</t>
  </si>
  <si>
    <t>TAGTCCACTCCACCAGTTCGACCT</t>
  </si>
  <si>
    <t>AAACAGGTCGAACTGGTGGAGTGG</t>
  </si>
  <si>
    <t>CATTGACCGAGTCGCCGACC</t>
  </si>
  <si>
    <t>TAGTCATTGACCGAGTCGCCGACC</t>
  </si>
  <si>
    <t>AAACGGTCGGCGACTCGGTCAATG</t>
  </si>
  <si>
    <t>TCATCACCTCGGCGAGGACC</t>
  </si>
  <si>
    <t>TAGTTCATCACCTCGGCGAGGACC</t>
  </si>
  <si>
    <t>AAACGGTCCTCGCCGAGGTGATGA</t>
  </si>
  <si>
    <t>PLES_30561</t>
  </si>
  <si>
    <t>bkdA2</t>
  </si>
  <si>
    <t>GTTCTCGTGTTGCGGGTTCA</t>
  </si>
  <si>
    <t>TAGTGTTCTCGTGTTGCGGGTTCA</t>
  </si>
  <si>
    <t>AAACTGAACCCGCAACACGAGAAC</t>
  </si>
  <si>
    <t>GGTCATGCTGGTGACCGTCT</t>
  </si>
  <si>
    <t>TAGTGGTCATGCTGGTGACCGTCT</t>
  </si>
  <si>
    <t>AAACAGACGGTCACCAGCATGACC</t>
  </si>
  <si>
    <t>CGAGCGCAGCGCCTGGATCA</t>
  </si>
  <si>
    <t>TAGTCGAGCGCAGCGCCTGGATCA</t>
  </si>
  <si>
    <t>AAACTGATCCAGGCGCTGCGCTCG</t>
  </si>
  <si>
    <t>CGCCGAAGTAGCCGACGTCC</t>
  </si>
  <si>
    <t>TAGTCGCCGAAGTAGCCGACGTCC</t>
  </si>
  <si>
    <t>AAACGGACGTCGGCTACTTCGGCG</t>
  </si>
  <si>
    <t>PLES_30571</t>
  </si>
  <si>
    <t>bkdA1</t>
  </si>
  <si>
    <t>TCCGGGACATGCAGACGCAA</t>
  </si>
  <si>
    <t>TAGTTCCGGGACATGCAGACGCAA</t>
  </si>
  <si>
    <t>AAACTTGCGTCTGCATGTCCCGGA</t>
  </si>
  <si>
    <t>TTGCAGCCAGGACGCCCGGT</t>
  </si>
  <si>
    <t>TAGTTTGCAGCCAGGACGCCCGGT</t>
  </si>
  <si>
    <t>AAACACCGGGCGTCCTGGCTGCAA</t>
  </si>
  <si>
    <t>CAGGTGCAGATAGGAAAAGT</t>
  </si>
  <si>
    <t>TAGTCAGGTGCAGATAGGAAAAGT</t>
  </si>
  <si>
    <t>AAACACTTTTCCTATCTGCACCTG</t>
  </si>
  <si>
    <t>GCTTGCGTACCTCGCCGGCG</t>
  </si>
  <si>
    <t>TAGTGCTTGCGTACCTCGCCGGCG</t>
  </si>
  <si>
    <t>AAACCGCCGGCGAGGTACGCAAGC</t>
  </si>
  <si>
    <t>PLES_30581</t>
  </si>
  <si>
    <t>bkdR</t>
  </si>
  <si>
    <t>GGAGGATTTTCAGGTCGATG</t>
  </si>
  <si>
    <t>TAGTGGAGGATTTTCAGGTCGATG</t>
  </si>
  <si>
    <t>AAACCATCGACCTGAAAATCCTCC</t>
  </si>
  <si>
    <t>CCAGCTCAGGCGGCCGTCGT</t>
  </si>
  <si>
    <t>TAGTCCAGCTCAGGCGGCCGTCGT</t>
  </si>
  <si>
    <t>AAACACGACGGCCGCCTGAGCTGG</t>
  </si>
  <si>
    <t>CAGCGACAGGCCGACCTTCT</t>
  </si>
  <si>
    <t>TAGTCAGCGACAGGCCGACCTTCT</t>
  </si>
  <si>
    <t>AAACAGAAGGTCGGCCTGTCGCTG</t>
  </si>
  <si>
    <t>CCTCTTCCAGGCGGCGTACC</t>
  </si>
  <si>
    <t>TAGTCCTCTTCCAGGCGGCGTACC</t>
  </si>
  <si>
    <t>AAACGGTACGCCGCCTGGAAGAGG</t>
  </si>
  <si>
    <t>PLES_30591</t>
  </si>
  <si>
    <t>pslO</t>
  </si>
  <si>
    <t>ACCGAGATTGGCCGCCTGCT</t>
  </si>
  <si>
    <t>TAGTACCGAGATTGGCCGCCTGCT</t>
  </si>
  <si>
    <t>AAACAGCAGGCGGCCAATCTCGGT</t>
  </si>
  <si>
    <t>ACACACCCTGCGCAAGGAAC</t>
  </si>
  <si>
    <t>TAGTACACACCCTGCGCAAGGAAC</t>
  </si>
  <si>
    <t>AAACGTTCCTTGCGCAGGGTGTGT</t>
  </si>
  <si>
    <t>CGAACTCGAACGCGTGAAGC</t>
  </si>
  <si>
    <t>TAGTCGAACTCGAACGCGTGAAGC</t>
  </si>
  <si>
    <t>AAACGCTTCACGCGTTCGAGTTCG</t>
  </si>
  <si>
    <t>CGAGCGGCAGATCCGCCGTG</t>
  </si>
  <si>
    <t>TAGTCGAGCGGCAGATCCGCCGTG</t>
  </si>
  <si>
    <t>AAACCACGGCGGATCTGCCGCTCG</t>
  </si>
  <si>
    <t>PLES_30601</t>
  </si>
  <si>
    <t>pslN</t>
  </si>
  <si>
    <t>GGCAGGGCGGGGATATCCGG</t>
  </si>
  <si>
    <t>TAGTGGCAGGGCGGGGATATCCGG</t>
  </si>
  <si>
    <t>AAACCCGGATATCCCCGCCCTGCC</t>
  </si>
  <si>
    <t>GTCGTCGACGTAGCAGAGGC</t>
  </si>
  <si>
    <t>TAGTGTCGTCGACGTAGCAGAGGC</t>
  </si>
  <si>
    <t>AAACGCCTCTGCTACGTCGACGAC</t>
  </si>
  <si>
    <t>TGCCGGCGTCGACGGATGCC</t>
  </si>
  <si>
    <t>TAGTTGCCGGCGTCGACGGATGCC</t>
  </si>
  <si>
    <t>AAACGGCATCCGTCGACGCCGGCA</t>
  </si>
  <si>
    <t>TGGCCAGCTTGTCCAGCCGG</t>
  </si>
  <si>
    <t>TAGTTGGCCAGCTTGTCCAGCCGG</t>
  </si>
  <si>
    <t>AAACCCGGCTGGACAAGCTGGCCA</t>
  </si>
  <si>
    <t>PLES_30611</t>
  </si>
  <si>
    <t>pslM</t>
  </si>
  <si>
    <t>CTCGACGGCCGCAGAGGTCA</t>
  </si>
  <si>
    <t>TAGTCTCGACGGCCGCAGAGGTCA</t>
  </si>
  <si>
    <t>AAACTGACCTCTGCGGCCGTCGAG</t>
  </si>
  <si>
    <t>CACGTCACAGGTTAGCGGGG</t>
  </si>
  <si>
    <t>TAGTCACGTCACAGGTTAGCGGGG</t>
  </si>
  <si>
    <t>AAACCCCCGCTAACCTGTGACGTG</t>
  </si>
  <si>
    <t>CCGGCGCCCGTGCCAGGCCG</t>
  </si>
  <si>
    <t>TAGTCCGGCGCCCGTGCCAGGCCG</t>
  </si>
  <si>
    <t>AAACCGGCCTGGCACGGGCGCCGG</t>
  </si>
  <si>
    <t>ACACCGGGTCCTTCTCCACC</t>
  </si>
  <si>
    <t>TAGTACACCGGGTCCTTCTCCACC</t>
  </si>
  <si>
    <t>AAACGGTGGAGAAGGACCCGGTGT</t>
  </si>
  <si>
    <t>PLES_30621</t>
  </si>
  <si>
    <t>pslL</t>
  </si>
  <si>
    <t>GATCAGGATGCCCACGCCGC</t>
  </si>
  <si>
    <t>TAGTGATCAGGATGCCCACGCCGC</t>
  </si>
  <si>
    <t>AAACGCGGCGTGGGCATCCTGATC</t>
  </si>
  <si>
    <t>ATAGAGCACGGTCGGCGAAC</t>
  </si>
  <si>
    <t>TAGTATAGAGCACGGTCGGCGAAC</t>
  </si>
  <si>
    <t>AAACGTTCGCCGACCGTGCTCTAT</t>
  </si>
  <si>
    <t>AGGATGAACGGAGAGAGCAA</t>
  </si>
  <si>
    <t>TAGTAGGATGAACGGAGAGAGCAA</t>
  </si>
  <si>
    <t>AAACTTGCTCTCTCCGTTCATCCT</t>
  </si>
  <si>
    <t>AAATGAAGAAGAACAGTGGC</t>
  </si>
  <si>
    <t>TAGTAAATGAAGAAGAACAGTGGC</t>
  </si>
  <si>
    <t>AAACGCCACTGTTCTTCTTCATTT</t>
  </si>
  <si>
    <t>PLES_30631</t>
  </si>
  <si>
    <t>pslK</t>
  </si>
  <si>
    <t>GGCCAGGGTCAGCCAGAAGG</t>
  </si>
  <si>
    <t>TAGTGGCCAGGGTCAGCCAGAAGG</t>
  </si>
  <si>
    <t>AAACCCTTCTGGCTGACCCTGGCC</t>
  </si>
  <si>
    <t>CGCGGGCGAAGCCCAGGCAC</t>
  </si>
  <si>
    <t>TAGTCGCGGGCGAAGCCCAGGCAC</t>
  </si>
  <si>
    <t>AAACGTGCCTGGGCTTCGCCCGCG</t>
  </si>
  <si>
    <t>GCGCTCGCCGGCGCCCCAGG</t>
  </si>
  <si>
    <t>TAGTGCGCTCGCCGGCGCCCCAGG</t>
  </si>
  <si>
    <t>AAACCCTGGGGCGCCGGCGAGCGC</t>
  </si>
  <si>
    <t>CAGGGCCTCGGGCAGGAACA</t>
  </si>
  <si>
    <t>TAGTCAGGGCCTCGGGCAGGAACA</t>
  </si>
  <si>
    <t>AAACTGTTCCTGCCCGAGGCCCTG</t>
  </si>
  <si>
    <t>PLES_30641</t>
  </si>
  <si>
    <t>pslJ</t>
  </si>
  <si>
    <t>CATCAGCAGCGCTCCGCCGA</t>
  </si>
  <si>
    <t>TAGTCATCAGCAGCGCTCCGCCGA</t>
  </si>
  <si>
    <t>AAACTCGGCGGAGCGCTGCTGATG</t>
  </si>
  <si>
    <t>ATGGCGGCGCCGGCCTTGGC</t>
  </si>
  <si>
    <t>TAGTATGGCGGCGCCGGCCTTGGC</t>
  </si>
  <si>
    <t>AAACGCCAAGGCCGGCGCCGCCAT</t>
  </si>
  <si>
    <t>GGATGGTGACCGCGGCCGCC</t>
  </si>
  <si>
    <t>TAGTGGATGGTGACCGCGGCCGCC</t>
  </si>
  <si>
    <t>AAACGGCGGCCGCGGTCACCATCC</t>
  </si>
  <si>
    <t>GCCCCCAGAACGGGAAGCGC</t>
  </si>
  <si>
    <t>TAGTGCCCCCAGAACGGGAAGCGC</t>
  </si>
  <si>
    <t>AAACGCGCTTCCCGTTCTGGGGGC</t>
  </si>
  <si>
    <t>PLES_30651</t>
  </si>
  <si>
    <t>pslI</t>
  </si>
  <si>
    <t>CGAGTGCGGCGAGCTGCCGA</t>
  </si>
  <si>
    <t>TAGTCGAGTGCGGCGAGCTGCCGA</t>
  </si>
  <si>
    <t>AAACTCGGCAGCTCGCCGCACTCG</t>
  </si>
  <si>
    <t>GCTCCATGGCATAGACCTGG</t>
  </si>
  <si>
    <t>TAGTGCTCCATGGCATAGACCTGG</t>
  </si>
  <si>
    <t>AAACCCAGGTCTATGCCATGGAGC</t>
  </si>
  <si>
    <t>GGGTCACCTGCGTGCCGGGC</t>
  </si>
  <si>
    <t>TAGTGGGTCACCTGCGTGCCGGGC</t>
  </si>
  <si>
    <t>AAACGCCCGGCACGCAGGTGACCC</t>
  </si>
  <si>
    <t>GAGAGGGGCCACGGTGAAGC</t>
  </si>
  <si>
    <t>TAGTGAGAGGGGCCACGGTGAAGC</t>
  </si>
  <si>
    <t>AAACGCTTCACCGTGGCCCCTCTC</t>
  </si>
  <si>
    <t>PLES_30661</t>
  </si>
  <si>
    <t>pslH</t>
  </si>
  <si>
    <t>AGGATCCAGAGAATACGCAT</t>
  </si>
  <si>
    <t>TAGTAGGATCCAGAGAATACGCAT</t>
  </si>
  <si>
    <t>AAACATGCGTATTCTCTGGATCCT</t>
  </si>
  <si>
    <t>TGGGCCAGGGCGAGTAGGGC</t>
  </si>
  <si>
    <t>TAGTTGGGCCAGGGCGAGTAGGGC</t>
  </si>
  <si>
    <t>AAACGCCCTACTCGCCCTGGCCCA</t>
  </si>
  <si>
    <t>GCGCAGCAGGTGGTACTGGC</t>
  </si>
  <si>
    <t>TAGTGCGCAGCAGGTGGTACTGGC</t>
  </si>
  <si>
    <t>AAACGCCAGTACCACCTGCTGCGC</t>
  </si>
  <si>
    <t>TCCGGTGGCCGCGTGCCGCG</t>
  </si>
  <si>
    <t>TAGTTCCGGTGGCCGCGTGCCGCG</t>
  </si>
  <si>
    <t>AAACCGCGGCACGCGGCCACCGGA</t>
  </si>
  <si>
    <t>PLES_30671</t>
  </si>
  <si>
    <t>pslG</t>
  </si>
  <si>
    <t>GAACACCAGCAGCAGTACCA</t>
  </si>
  <si>
    <t>TAGTGAACACCAGCAGCAGTACCA</t>
  </si>
  <si>
    <t>AAACTGGTACTGCTGCTGGTGTTC</t>
  </si>
  <si>
    <t>ACCTGGATCTCGGCGTCGGC</t>
  </si>
  <si>
    <t>TAGTACCTGGATCTCGGCGTCGGC</t>
  </si>
  <si>
    <t>AAACGCCGACGCCGAGATCCAGGT</t>
  </si>
  <si>
    <t>TCTTTCCAGACCACCGCGCG</t>
  </si>
  <si>
    <t>TAGTTCTTTCCAGACCACCGCGCG</t>
  </si>
  <si>
    <t>AAACCGCGCGGTGGTCTGGAAAGA</t>
  </si>
  <si>
    <t>AACGCTCCGGGCTGAACCAG</t>
  </si>
  <si>
    <t>TAGTAACGCTCCGGGCTGAACCAG</t>
  </si>
  <si>
    <t>AAACCTGGTTCAGCCCGGAGCGTT</t>
  </si>
  <si>
    <t>PLES_30681</t>
  </si>
  <si>
    <t>pslF</t>
  </si>
  <si>
    <t>CGGCGGCAGGGGCGCGAGGA</t>
  </si>
  <si>
    <t>TAGTCGGCGGCAGGGGCGCGAGGA</t>
  </si>
  <si>
    <t>AAACTCCTCGCGCCCCTGCCGCCG</t>
  </si>
  <si>
    <t>TCGGCGATGCCATTCTTTTC</t>
  </si>
  <si>
    <t>TAGTTCGGCGATGCCATTCTTTTC</t>
  </si>
  <si>
    <t>AAACGAAAAGAATGGCATCGCCGA</t>
  </si>
  <si>
    <t>CAGGGCGTTGCGGAAATGAC</t>
  </si>
  <si>
    <t>TAGTCAGGGCGTTGCGGAAATGAC</t>
  </si>
  <si>
    <t>AAACGTCATTTCCGCAACGCCCTG</t>
  </si>
  <si>
    <t>CGCCACGCCGGCGAGCGGCG</t>
  </si>
  <si>
    <t>TAGTCGCCACGCCGGCGAGCGGCG</t>
  </si>
  <si>
    <t>AAACCGCCGCTCGCCGGCGTGGCG</t>
  </si>
  <si>
    <t>PLES_30691</t>
  </si>
  <si>
    <t>pslE</t>
  </si>
  <si>
    <t>CAAGGAACGAATTTCTATCA</t>
  </si>
  <si>
    <t>TAGTCAAGGAACGAATTTCTATCA</t>
  </si>
  <si>
    <t>AAACTGATAGAAATTCGTTCCTTG</t>
  </si>
  <si>
    <t>CGCGCTGGTAGATGAACAGC</t>
  </si>
  <si>
    <t>TAGTCGCGCTGGTAGATGAACAGC</t>
  </si>
  <si>
    <t>AAACGCTGTTCATCTACCAGCGCG</t>
  </si>
  <si>
    <t>GATGATCACCACCGCGCTGA</t>
  </si>
  <si>
    <t>TAGTGATGATCACCACCGCGCTGA</t>
  </si>
  <si>
    <t>AAACTCAGCGCGGTGGTGATCATC</t>
  </si>
  <si>
    <t>GTACTTGGCCGGCAGCAGGA</t>
  </si>
  <si>
    <t>TAGTGTACTTGGCCGGCAGCAGGA</t>
  </si>
  <si>
    <t>AAACTCCTGCTGCCGGCCAAGTAC</t>
  </si>
  <si>
    <t>PLES_30701</t>
  </si>
  <si>
    <t>pslD</t>
  </si>
  <si>
    <t>GAGCATGGCGAGCATGAGGA</t>
  </si>
  <si>
    <t>TAGTGAGCATGGCGAGCATGAGGA</t>
  </si>
  <si>
    <t>AAACTCCTCATGCTCGCCATGCTC</t>
  </si>
  <si>
    <t>GGGGGTGTTGCATGCGGCCA</t>
  </si>
  <si>
    <t>TAGTGGGGGTGTTGCATGCGGCCA</t>
  </si>
  <si>
    <t>AAACTGGCCGCATGCAACACCCCC</t>
  </si>
  <si>
    <t>TCCGGTGCGGGAATCCGTGC</t>
  </si>
  <si>
    <t>TAGTTCCGGTGCGGGAATCCGTGC</t>
  </si>
  <si>
    <t>AAACGCACGGATTCCCGCACCGGA</t>
  </si>
  <si>
    <t>GGCACGCTTGCCGCTGTCCA</t>
  </si>
  <si>
    <t>TAGTGGCACGCTTGCCGCTGTCCA</t>
  </si>
  <si>
    <t>AAACTGGACAGCGGCAAGCGTGCC</t>
  </si>
  <si>
    <t>PLES_30711</t>
  </si>
  <si>
    <t>pslC</t>
  </si>
  <si>
    <t>GTTGCGCGTGGGAATGACCA</t>
  </si>
  <si>
    <t>TAGTGTTGCGCGTGGGAATGACCA</t>
  </si>
  <si>
    <t>AAACTGGTCATTCCCACGCGCAAC</t>
  </si>
  <si>
    <t>CAGCCGGTCCAGGTGCGCGC</t>
  </si>
  <si>
    <t>TAGTCAGCCGGTCCAGGTGCGCGC</t>
  </si>
  <si>
    <t>AAACGCGCGCACCTGGACCGGCTG</t>
  </si>
  <si>
    <t>CGCCGTTGCGCGGCCAGGGC</t>
  </si>
  <si>
    <t>TAGTCGCCGTTGCGCGGCCAGGGC</t>
  </si>
  <si>
    <t>AAACGCCCTGGCCGCGCAACGGCG</t>
  </si>
  <si>
    <t>TCCACCACCAGGATGCTGTC</t>
  </si>
  <si>
    <t>TAGTTCCACCACCAGGATGCTGTC</t>
  </si>
  <si>
    <t>AAACGACAGCATCCTGGTGGTGGA</t>
  </si>
  <si>
    <t>PLES_30721</t>
  </si>
  <si>
    <t>pslB</t>
  </si>
  <si>
    <t>AACGATGCAGGGGATCAGCG</t>
  </si>
  <si>
    <t>TAGTAACGATGCAGGGGATCAGCG</t>
  </si>
  <si>
    <t>AAACCGCTGATCCCCTGCATCGTT</t>
  </si>
  <si>
    <t>CAGGCGGGTCCCGGAACCGC</t>
  </si>
  <si>
    <t>TAGTCAGGCGGGTCCCGGAACCGC</t>
  </si>
  <si>
    <t>AAACGCGGTTCCGGGACCCGCCTG</t>
  </si>
  <si>
    <t>GGCATGCTCTCCCGGGAAAC</t>
  </si>
  <si>
    <t>TAGTGGCATGCTCTCCCGGGAAAC</t>
  </si>
  <si>
    <t>AAACGTTTCCCGGGAGAGCATGCC</t>
  </si>
  <si>
    <t>GCCAGGCGCATGAAGGGTTT</t>
  </si>
  <si>
    <t>TAGTGCCAGGCGCATGAAGGGTTT</t>
  </si>
  <si>
    <t>AAACAAACCCTTCATGCGCCTGGC</t>
  </si>
  <si>
    <t>PLES_30731</t>
  </si>
  <si>
    <t>pslA</t>
  </si>
  <si>
    <t>ATCCAGCCCGTGTCAGCGAC</t>
  </si>
  <si>
    <t>TAGTATCCAGCCCGTGTCAGCGAC</t>
  </si>
  <si>
    <t>AAACGTCGCTGACACGGGCTGGAT</t>
  </si>
  <si>
    <t>GTACCAGCTTGGTCGCGACC</t>
  </si>
  <si>
    <t>TAGTGTACCAGCTTGGTCGCGACC</t>
  </si>
  <si>
    <t>AAACGGTCGCGACCAAGCTGGTAC</t>
  </si>
  <si>
    <t>CAGGAACAGCGCCGGGGCGA</t>
  </si>
  <si>
    <t>TAGTCAGGAACAGCGCCGGGGCGA</t>
  </si>
  <si>
    <t>AAACTCGCCCCGGCGCTGTTCCTG</t>
  </si>
  <si>
    <t>AGCTCCACGGGAACCAGGCC</t>
  </si>
  <si>
    <t>TAGTAGCTCCACGGGAACCAGGCC</t>
  </si>
  <si>
    <t>AAACGGCCTGGTTCCCGTGGAGCT</t>
  </si>
  <si>
    <t>PLES_30741</t>
  </si>
  <si>
    <t>GGCGCTTTATACCCGCTTTC</t>
  </si>
  <si>
    <t>TAGTGGCGCTTTATACCCGCTTTC</t>
  </si>
  <si>
    <t>AAACGAAAGCGGGTATAAAGCGCC</t>
  </si>
  <si>
    <t>ACGTCTGGGTCGCTTAACGC</t>
  </si>
  <si>
    <t>TAGTACGTCTGGGTCGCTTAACGC</t>
  </si>
  <si>
    <t>AAACGCGTTAAGCGACCCAGACGT</t>
  </si>
  <si>
    <t>GCAGCATGAAAGGGGTCCTT</t>
  </si>
  <si>
    <t>TAGTGCAGCATGAAAGGGGTCCTT</t>
  </si>
  <si>
    <t>AAACAAGGACCCCTTTCATGCTGC</t>
  </si>
  <si>
    <t>GCAAGAGCCAGGAGCAGGGC</t>
  </si>
  <si>
    <t>TAGTGCAAGAGCCAGGAGCAGGGC</t>
  </si>
  <si>
    <t>AAACGCCCTGCTCCTGGCTCTTGC</t>
  </si>
  <si>
    <t>PLES_30751</t>
  </si>
  <si>
    <t>GGTAGGGCAGGCAGGGGCAT</t>
  </si>
  <si>
    <t>TAGTGGTAGGGCAGGCAGGGGCAT</t>
  </si>
  <si>
    <t>AAACATGCCCCTGCCTGCCCTACC</t>
  </si>
  <si>
    <t>CCGGTGAGAAGAGCATCCAG</t>
  </si>
  <si>
    <t>TAGTCCGGTGAGAAGAGCATCCAG</t>
  </si>
  <si>
    <t>AAACCTGGATGCTCTTCTCACCGG</t>
  </si>
  <si>
    <t>GGCGGGTGAAGGGCCGGGCG</t>
  </si>
  <si>
    <t>TAGTGGCGGGTGAAGGGCCGGGCG</t>
  </si>
  <si>
    <t>AAACCGCCCGGCCCTTCACCCGCC</t>
  </si>
  <si>
    <t>GCGATGCCGCTGCGCGAGCC</t>
  </si>
  <si>
    <t>TAGTGCGATGCCGCTGCGCGAGCC</t>
  </si>
  <si>
    <t>AAACGGCTCGCGCAGCGGCATCGC</t>
  </si>
  <si>
    <t>PLES_30761</t>
  </si>
  <si>
    <t>CGGTCGTTGAATTCACTCAT</t>
  </si>
  <si>
    <t>TAGTCGGTCGTTGAATTCACTCAT</t>
  </si>
  <si>
    <t>AAACATGAGTGAATTCAACGACCG</t>
  </si>
  <si>
    <t>GGAACTCGCGCCGGTGACGA</t>
  </si>
  <si>
    <t>TAGTGGAACTCGCGCCGGTGACGA</t>
  </si>
  <si>
    <t>AAACTCGTCACCGGCGCGAGTTCC</t>
  </si>
  <si>
    <t>GGTCAGTTTCAGGCCGATGC</t>
  </si>
  <si>
    <t>TAGTGGTCAGTTTCAGGCCGATGC</t>
  </si>
  <si>
    <t>AAACGCATCGGCCTGAAACTGACC</t>
  </si>
  <si>
    <t>GCCGTGCCCGAGCAGCGTTT</t>
  </si>
  <si>
    <t>TAGTGCCGTGCCCGAGCAGCGTTT</t>
  </si>
  <si>
    <t>AAACAAACGCTGCTCGGGCACGGC</t>
  </si>
  <si>
    <t>PLES_30771</t>
  </si>
  <si>
    <t>AGGGGGAGCATGGGTTTCAT</t>
  </si>
  <si>
    <t>TAGTAGGGGGAGCATGGGTTTCAT</t>
  </si>
  <si>
    <t>AAACATGAAACCCATGCTCCCCCT</t>
  </si>
  <si>
    <t>TTGCCAGGGCCAGTGCGATG</t>
  </si>
  <si>
    <t>TAGTTTGCCAGGGCCAGTGCGATG</t>
  </si>
  <si>
    <t>AAACCATCGCACTGGCCCTGGCAA</t>
  </si>
  <si>
    <t>GGAGTGGGCGAGGGGAGTCG</t>
  </si>
  <si>
    <t>TAGTGGAGTGGGCGAGGGGAGTCG</t>
  </si>
  <si>
    <t>AAACCGACTCCCCTCGCCCACTCC</t>
  </si>
  <si>
    <t>ATCTGCGGAAATCACTTCGG</t>
  </si>
  <si>
    <t>TAGTATCTGCGGAAATCACTTCGG</t>
  </si>
  <si>
    <t>AAACCCGAAGTGATTTCCGCAGAT</t>
  </si>
  <si>
    <t>PLES_30781</t>
  </si>
  <si>
    <t>ATGGCGGCTCGCCGTATCGA</t>
  </si>
  <si>
    <t>TAGTATGGCGGCTCGCCGTATCGA</t>
  </si>
  <si>
    <t>AAACTCGATACGGCGAGCCGCCAT</t>
  </si>
  <si>
    <t>ACGCCCCTGGCGCAATTGCG</t>
  </si>
  <si>
    <t>TAGTACGCCCCTGGCGCAATTGCG</t>
  </si>
  <si>
    <t>AAACCGCAATTGCGCCAGGGGCGT</t>
  </si>
  <si>
    <t>CCGGCCTGGGGCTGAGATTG</t>
  </si>
  <si>
    <t>TAGTCCGGCCTGGGGCTGAGATTG</t>
  </si>
  <si>
    <t>AAACCAATCTCAGCCCCAGGCCGG</t>
  </si>
  <si>
    <t>AGCACCCGGGCACCGGGTGC</t>
  </si>
  <si>
    <t>TAGTAGCACCCGGGCACCGGGTGC</t>
  </si>
  <si>
    <t>AAACGCACCCGGTGCCCGGGTGCT</t>
  </si>
  <si>
    <t>PLES_30791</t>
  </si>
  <si>
    <t>CGCTCGTCGGGGGAGGGGCT</t>
  </si>
  <si>
    <t>TAGTCGCTCGTCGGGGGAGGGGCT</t>
  </si>
  <si>
    <t>AAACAGCCCCTCCCCCGACGAGCG</t>
  </si>
  <si>
    <t>CCAGTGCTTCAATGGTCAGT</t>
  </si>
  <si>
    <t>TAGTCCAGTGCTTCAATGGTCAGT</t>
  </si>
  <si>
    <t>AAACACTGACCATTGAAGCACTGG</t>
  </si>
  <si>
    <t>GACCGTCACCAGGTTCCTTG</t>
  </si>
  <si>
    <t>TAGTGACCGTCACCAGGTTCCTTG</t>
  </si>
  <si>
    <t>AAACCAAGGAACCTGGTGACGGTC</t>
  </si>
  <si>
    <t>ACAACGTGAACATGAGGCGA</t>
  </si>
  <si>
    <t>TAGTACAACGTGAACATGAGGCGA</t>
  </si>
  <si>
    <t>AAACTCGCCTCATGTTCACGTTGT</t>
  </si>
  <si>
    <t>PLES_30801</t>
  </si>
  <si>
    <t>CGGCAGCGTCTGAGCGAGCT</t>
  </si>
  <si>
    <t>TAGTCGGCAGCGTCTGAGCGAGCT</t>
  </si>
  <si>
    <t>AAACAGCTCGCTCAGACGCTGCCG</t>
  </si>
  <si>
    <t>AGGCGCTCGACCCACTCCGG</t>
  </si>
  <si>
    <t>TAGTAGGCGCTCGACCCACTCCGG</t>
  </si>
  <si>
    <t>AAACCCGGAGTGGGTCGAGCGCCT</t>
  </si>
  <si>
    <t>AAGAGAACAGCGCCTGATTG</t>
  </si>
  <si>
    <t>TAGTAAGAGAACAGCGCCTGATTG</t>
  </si>
  <si>
    <t>AAACCAATCAGGCGCTGTTCTCTT</t>
  </si>
  <si>
    <t>TCCAGCAGCTTGGCATCTTC</t>
  </si>
  <si>
    <t>TAGTTCCAGCAGCTTGGCATCTTC</t>
  </si>
  <si>
    <t>AAACGAAGATGCCAAGCTGCTGGA</t>
  </si>
  <si>
    <t>PLES_30811</t>
  </si>
  <si>
    <t>CAGGCTGAAGGTATCGCGAG</t>
  </si>
  <si>
    <t>TAGTCAGGCTGAAGGTATCGCGAG</t>
  </si>
  <si>
    <t>AAACCTCGCGATACCTTCAGCCTG</t>
  </si>
  <si>
    <t>GGAGTCGAGCGGGTTACGAC</t>
  </si>
  <si>
    <t>TAGTGGAGTCGAGCGGGTTACGAC</t>
  </si>
  <si>
    <t>AAACGTCGTAACCCGCTCGACTCC</t>
  </si>
  <si>
    <t>AGCAGTGCAATCTCTTGCGC</t>
  </si>
  <si>
    <t>TAGTAGCAGTGCAATCTCTTGCGC</t>
  </si>
  <si>
    <t>AAACGCGCAAGAGATTGCACTGCT</t>
  </si>
  <si>
    <t>GGATGATCACCGCACCTGCC</t>
  </si>
  <si>
    <t>TAGTGGATGATCACCGCACCTGCC</t>
  </si>
  <si>
    <t>AAACGGCAGGTGCGGTGATCATCC</t>
  </si>
  <si>
    <t>PLES_30821</t>
  </si>
  <si>
    <t>TCCTGCTGCGAGCAAGGCCG</t>
  </si>
  <si>
    <t>TAGTTCCTGCTGCGAGCAAGGCCG</t>
  </si>
  <si>
    <t>AAACCGGCCTTGCTCGCAGCAGGA</t>
  </si>
  <si>
    <t>GCGGCCTGGAGAGACATCAG</t>
  </si>
  <si>
    <t>TAGTGCGGCCTGGAGAGACATCAG</t>
  </si>
  <si>
    <t>AAACCTGATGTCTCTCCAGGCCGC</t>
  </si>
  <si>
    <t>ACGGCCGGCACGGCCTGCAA</t>
  </si>
  <si>
    <t>TAGTACGGCCGGCACGGCCTGCAA</t>
  </si>
  <si>
    <t>AAACTTGCAGGCCGTGCCGGCCGT</t>
  </si>
  <si>
    <t>GGCCAGCATGGTGGCCTGCG</t>
  </si>
  <si>
    <t>TAGTGGCCAGCATGGTGGCCTGCG</t>
  </si>
  <si>
    <t>AAACCGCAGGCCACCATGCTGGCC</t>
  </si>
  <si>
    <t>PLES_30831</t>
  </si>
  <si>
    <t>TGATCAGCGTGAATACCGCC</t>
  </si>
  <si>
    <t>TAGTTGATCAGCGTGAATACCGCC</t>
  </si>
  <si>
    <t>AAACGGCGGTATTCACGCTGATCA</t>
  </si>
  <si>
    <t>GGCATCCATGCGCAGCTGTA</t>
  </si>
  <si>
    <t>TAGTGGCATCCATGCGCAGCTGTA</t>
  </si>
  <si>
    <t>AAACTACAGCTGCGCATGGATGCC</t>
  </si>
  <si>
    <t>CGGCAATTGCTTTTCGAAGC</t>
  </si>
  <si>
    <t>TAGTCGGCAATTGCTTTTCGAAGC</t>
  </si>
  <si>
    <t>AAACGCTTCGAAAAGCAATTGCCG</t>
  </si>
  <si>
    <t>TCGATGTATTCGTGGCCTAC</t>
  </si>
  <si>
    <t>TAGTTCGATGTATTCGTGGCCTAC</t>
  </si>
  <si>
    <t>AAACGTAGGCCACGAATACATCGA</t>
  </si>
  <si>
    <t>PLES_30841</t>
  </si>
  <si>
    <t>GAAGGAGCCATTGAGGGTTT</t>
  </si>
  <si>
    <t>TAGTGAAGGAGCCATTGAGGGTTT</t>
  </si>
  <si>
    <t>AAACAAACCCTCAATGGCTCCTTC</t>
  </si>
  <si>
    <t>ACCCATGCCTGCGGTGATCG</t>
  </si>
  <si>
    <t>TAGTACCCATGCCTGCGGTGATCG</t>
  </si>
  <si>
    <t>AAACCGATCACCGCAGGCATGGGT</t>
  </si>
  <si>
    <t>CAGGTTGCAGCCCCGTGACT</t>
  </si>
  <si>
    <t>TAGTCAGGTTGCAGCCCCGTGACT</t>
  </si>
  <si>
    <t>AAACAGTCACGGGGCTGCAACCTG</t>
  </si>
  <si>
    <t>CGTTGTGCCCGGTCGGTCCC</t>
  </si>
  <si>
    <t>TAGTCGTTGTGCCCGGTCGGTCCC</t>
  </si>
  <si>
    <t>AAACGGGACCGACCGGGCACAACG</t>
  </si>
  <si>
    <t>PLES_30851</t>
  </si>
  <si>
    <t>CGTTCAGTTACATCTTTCAT</t>
  </si>
  <si>
    <t>TAGTCGTTCAGTTACATCTTTCAT</t>
  </si>
  <si>
    <t>AAACATGAAAGATGTAACTGAACG</t>
  </si>
  <si>
    <t>TGCTGGAAAACACGACGGGT</t>
  </si>
  <si>
    <t>TAGTTGCTGGAAAACACGACGGGT</t>
  </si>
  <si>
    <t>AAACACCCGTCGTGTTTTCCAGCA</t>
  </si>
  <si>
    <t>GAGCACGGTCGATACCGCGA</t>
  </si>
  <si>
    <t>TAGTGAGCACGGTCGATACCGCGA</t>
  </si>
  <si>
    <t>AAACTCGCGGTATCGACCGTGCTC</t>
  </si>
  <si>
    <t>CGGGGCCCTGGGGCGCAGCC</t>
  </si>
  <si>
    <t>TAGTCGGGGCCCTGGGGCGCAGCC</t>
  </si>
  <si>
    <t>AAACGGCTGCGCCCCAGGGCCCCG</t>
  </si>
  <si>
    <t>PLES_30861</t>
  </si>
  <si>
    <t>AAAACAATCCGGAAATCACC</t>
  </si>
  <si>
    <t>TAGTAAAACAATCCGGAAATCACC</t>
  </si>
  <si>
    <t>AAACGGTGATTTCCGGATTGTTTT</t>
  </si>
  <si>
    <t>GTAGTTGGCTTGCCAGCCGG</t>
  </si>
  <si>
    <t>TAGTGTAGTTGGCTTGCCAGCCGG</t>
  </si>
  <si>
    <t>AAACCCGGCTGGCAAGCCAACTAC</t>
  </si>
  <si>
    <t>CACTCCCACCCCTCGCGAAA</t>
  </si>
  <si>
    <t>TAGTCACTCCCACCCCTCGCGAAA</t>
  </si>
  <si>
    <t>AAACTTTCGCGAGGGGTGGGAGTG</t>
  </si>
  <si>
    <t>AGCCCGAGCGTAGCGATAAC</t>
  </si>
  <si>
    <t>TAGTAGCCCGAGCGTAGCGATAAC</t>
  </si>
  <si>
    <t>AAACGTTATCGCTACGCTCGGGCT</t>
  </si>
  <si>
    <t>PLES_30871</t>
  </si>
  <si>
    <t>GTTGCGTGCCGCTCCGTTGA</t>
  </si>
  <si>
    <t>TAGTGTTGCGTGCCGCTCCGTTGA</t>
  </si>
  <si>
    <t>AAACTCAACGGAGCGGCACGCAAC</t>
  </si>
  <si>
    <t>CCAAGGCTGCGGAATCTCAT</t>
  </si>
  <si>
    <t>TAGTCCAAGGCTGCGGAATCTCAT</t>
  </si>
  <si>
    <t>AAACATGAGATTCCGCAGCCTTGG</t>
  </si>
  <si>
    <t>TGCTCGTGGCCTTTCAGCGC</t>
  </si>
  <si>
    <t>TAGTTGCTCGTGGCCTTTCAGCGC</t>
  </si>
  <si>
    <t>AAACGCGCTGAAAGGCCACGAGCA</t>
  </si>
  <si>
    <t>CGTTGACAGGCCGGCGAACC</t>
  </si>
  <si>
    <t>TAGTCGTTGACAGGCCGGCGAACC</t>
  </si>
  <si>
    <t>AAACGGTTCGCCGGCCTGTCAACG</t>
  </si>
  <si>
    <t>PLES_30881</t>
  </si>
  <si>
    <t>TTCCACTACCTGCTCGATCG</t>
  </si>
  <si>
    <t>TAGTTTCCACTACCTGCTCGATCG</t>
  </si>
  <si>
    <t>AAACCGATCGAGCAGGTAGTGGAA</t>
  </si>
  <si>
    <t>GTCCTCGGTAAGAGACTTCA</t>
  </si>
  <si>
    <t>TAGTGTCCTCGGTAAGAGACTTCA</t>
  </si>
  <si>
    <t>AAACTGAAGTCTCTTACCGAGGAC</t>
  </si>
  <si>
    <t>TAACGCCCAGATAGCTGTCC</t>
  </si>
  <si>
    <t>TAGTTAACGCCCAGATAGCTGTCC</t>
  </si>
  <si>
    <t>AAACGGACAGCTATCTGGGCGTTA</t>
  </si>
  <si>
    <t>GTAAGGGTCCATGCCGCAGG</t>
  </si>
  <si>
    <t>TAGTGTAAGGGTCCATGCCGCAGG</t>
  </si>
  <si>
    <t>AAACCCTGCGGCATGGACCCTTAC</t>
  </si>
  <si>
    <t>PLES_30891</t>
  </si>
  <si>
    <t>AAAGTCTTGCCTGCGCACTT</t>
  </si>
  <si>
    <t>TAGTAAAGTCTTGCCTGCGCACTT</t>
  </si>
  <si>
    <t>AAACAAGTGCGCAGGCAAGACTTT</t>
  </si>
  <si>
    <t>TTCCGCGATCACCTTCACGG</t>
  </si>
  <si>
    <t>TAGTTTCCGCGATCACCTTCACGG</t>
  </si>
  <si>
    <t>AAACCCGTGAAGGTGATCGCGGAA</t>
  </si>
  <si>
    <t>GGCCGCGATGCGACGGGTAG</t>
  </si>
  <si>
    <t>TAGTGGCCGCGATGCGACGGGTAG</t>
  </si>
  <si>
    <t>AAACCTACCCGTCGCATCGCGGCC</t>
  </si>
  <si>
    <t>GGCCAATGGAGAATTCGCCG</t>
  </si>
  <si>
    <t>TAGTGGCCAATGGAGAATTCGCCG</t>
  </si>
  <si>
    <t>AAACCGGCGAATTCTCCATTGGCC</t>
  </si>
  <si>
    <t>PLES_30901</t>
  </si>
  <si>
    <t>CGGAGCGTATGCCGGGATAG</t>
  </si>
  <si>
    <t>TAGTCGGAGCGTATGCCGGGATAG</t>
  </si>
  <si>
    <t>AAACCTATCCCGGCATACGCTCCG</t>
  </si>
  <si>
    <t>AGTCGAAGCCGAAGGTGTAC</t>
  </si>
  <si>
    <t>TAGTAGTCGAAGCCGAAGGTGTAC</t>
  </si>
  <si>
    <t>AAACGTACACCTTCGGCTTCGACT</t>
  </si>
  <si>
    <t>AGAGATTTCGCCTTGGTCCA</t>
  </si>
  <si>
    <t>TAGTAGAGATTTCGCCTTGGTCCA</t>
  </si>
  <si>
    <t>AAACTGGACCAAGGCGAAATCTCT</t>
  </si>
  <si>
    <t>CAGGTATTCGAGAATGTCGG</t>
  </si>
  <si>
    <t>TAGTCAGGTATTCGAGAATGTCGG</t>
  </si>
  <si>
    <t>AAACCCGACATTCTCGAATACCTG</t>
  </si>
  <si>
    <t>PLES_30911</t>
  </si>
  <si>
    <t>TAGCAGAGGCTACGCTTGCC</t>
  </si>
  <si>
    <t>TAGTTAGCAGAGGCTACGCTTGCC</t>
  </si>
  <si>
    <t>AAACGGCAAGCGTAGCCTCTGCTA</t>
  </si>
  <si>
    <t>CAGGCGCGGTTTCCGGACCG</t>
  </si>
  <si>
    <t>TAGTCAGGCGCGGTTTCCGGACCG</t>
  </si>
  <si>
    <t>AAACCGGTCCGGAAACCGCGCCTG</t>
  </si>
  <si>
    <t>AGTAGATCAATTGCAGCCCC</t>
  </si>
  <si>
    <t>TAGTAGTAGATCAATTGCAGCCCC</t>
  </si>
  <si>
    <t>AAACGGGGCTGCAATTGATCTACT</t>
  </si>
  <si>
    <t>AGGCCGGCGATGAGCGCTTC</t>
  </si>
  <si>
    <t>TAGTAGGCCGGCGATGAGCGCTTC</t>
  </si>
  <si>
    <t>AAACGAAGCGCTCATCGCCGGCCT</t>
  </si>
  <si>
    <t>PLES_30921</t>
  </si>
  <si>
    <t>GTCCCATCACGACTTTGGCG</t>
  </si>
  <si>
    <t>TAGTGTCCCATCACGACTTTGGCG</t>
  </si>
  <si>
    <t>AAACCGCCAAAGTCGTGATGGGAC</t>
  </si>
  <si>
    <t>CCGGTGCGCTCACGCAGGTC</t>
  </si>
  <si>
    <t>TAGTCCGGTGCGCTCACGCAGGTC</t>
  </si>
  <si>
    <t>AAACGACCTGCGTGAGCGCACCGG</t>
  </si>
  <si>
    <t>GCGCCATGCCGAGTTCCCGC</t>
  </si>
  <si>
    <t>TAGTGCGCCATGCCGAGTTCCCGC</t>
  </si>
  <si>
    <t>AAACGCGGGAACTCGGCATGGCGC</t>
  </si>
  <si>
    <t>CAGGCCTGCGGCCTTTACCC</t>
  </si>
  <si>
    <t>TAGTCAGGCCTGCGGCCTTTACCC</t>
  </si>
  <si>
    <t>AAACGGGTAAAGGCCGCAGGCCTG</t>
  </si>
  <si>
    <t>PLES_30931</t>
  </si>
  <si>
    <t>CCGAACAGCAGAACGGAAAA</t>
  </si>
  <si>
    <t>TAGTCCGAACAGCAGAACGGAAAA</t>
  </si>
  <si>
    <t>AAACTTTTCCGTTCTGCTGTTCGG</t>
  </si>
  <si>
    <t>CGAACACGATCAACGGAGCG</t>
  </si>
  <si>
    <t>TAGTCGAACACGATCAACGGAGCG</t>
  </si>
  <si>
    <t>AAACCGCTCCGTTGATCGTGTTCG</t>
  </si>
  <si>
    <t>GGCCTGCGTGATCACGCCAT</t>
  </si>
  <si>
    <t>TAGTGGCCTGCGTGATCACGCCAT</t>
  </si>
  <si>
    <t>AAACATGGCGTGATCACGCAGGCC</t>
  </si>
  <si>
    <t>CATCGCAGTGGTGTTGCCGC</t>
  </si>
  <si>
    <t>TAGTCATCGCAGTGGTGTTGCCGC</t>
  </si>
  <si>
    <t>AAACGCGGCAACACCACTGCGATG</t>
  </si>
  <si>
    <t>PLES_30941</t>
  </si>
  <si>
    <t>GGCACCATTGATCAGAAGTT</t>
  </si>
  <si>
    <t>TAGTGGCACCATTGATCAGAAGTT</t>
  </si>
  <si>
    <t>AAACAACTTCTGATCAATGGTGCC</t>
  </si>
  <si>
    <t>CGCGTGGCTCTCGCCTTCGC</t>
  </si>
  <si>
    <t>TAGTCGCGTGGCTCTCGCCTTCGC</t>
  </si>
  <si>
    <t>AAACGCGAAGGCGAGAGCCACGCG</t>
  </si>
  <si>
    <t>CCAGGACGTTGCCCTGGGAC</t>
  </si>
  <si>
    <t>TAGTCCAGGACGTTGCCCTGGGAC</t>
  </si>
  <si>
    <t>AAACGTCCCAGGGCAACGTCCTGG</t>
  </si>
  <si>
    <t>GACCTGGGCGCCGCGGGCCT</t>
  </si>
  <si>
    <t>TAGTGACCTGGGCGCCGCGGGCCT</t>
  </si>
  <si>
    <t>AAACAGGCCCGCGGCGCCCAGGTC</t>
  </si>
  <si>
    <t>PLES_30951</t>
  </si>
  <si>
    <t>GCGGCAGTACATCCGCACGT</t>
  </si>
  <si>
    <t>TAGTGCGGCAGTACATCCGCACGT</t>
  </si>
  <si>
    <t>AAACACGTGCGGATGTACTGCCGC</t>
  </si>
  <si>
    <t>TGGGCGGTATCGAACACCAG</t>
  </si>
  <si>
    <t>TAGTTGGGCGGTATCGAACACCAG</t>
  </si>
  <si>
    <t>AAACCTGGTGTTCGATACCGCCCA</t>
  </si>
  <si>
    <t>CGCCGCGGATCCTGCTGCCT</t>
  </si>
  <si>
    <t>TAGTCGCCGCGGATCCTGCTGCCT</t>
  </si>
  <si>
    <t>AAACAGGCAGCAGGATCCGCGGCG</t>
  </si>
  <si>
    <t>CGAAGAAGTCCAGGTATTCG</t>
  </si>
  <si>
    <t>TAGTCGAAGAAGTCCAGGTATTCG</t>
  </si>
  <si>
    <t>AAACCGAATACCTGGACTTCTTCG</t>
  </si>
  <si>
    <t>PLES_30961</t>
  </si>
  <si>
    <t>CATGGCTCCGAGCCCGATCA</t>
  </si>
  <si>
    <t>TAGTCATGGCTCCGAGCCCGATCA</t>
  </si>
  <si>
    <t>AAACTGATCGGGCTCGGAGCCATG</t>
  </si>
  <si>
    <t>GAGCAACGCTTGGGCCATGA</t>
  </si>
  <si>
    <t>TAGTGAGCAACGCTTGGGCCATGA</t>
  </si>
  <si>
    <t>AAACTCATGGCCCAAGCGTTGCTC</t>
  </si>
  <si>
    <t>CCGCGGCCTTGCCGGGCGAG</t>
  </si>
  <si>
    <t>TAGTCCGCGGCCTTGCCGGGCGAG</t>
  </si>
  <si>
    <t>AAACCTCGCCCGGCAAGGCCGCGG</t>
  </si>
  <si>
    <t>CTCGCACAGGTGAGCGCCAG</t>
  </si>
  <si>
    <t>TAGTCTCGCACAGGTGAGCGCCAG</t>
  </si>
  <si>
    <t>AAACCTGGCGCTCACCTGTGCGAG</t>
  </si>
  <si>
    <t>PLES_30971</t>
  </si>
  <si>
    <t>GCAGCGACAACGCCAGGGGA</t>
  </si>
  <si>
    <t>TAGTGCAGCGACAACGCCAGGGGA</t>
  </si>
  <si>
    <t>AAACTCCCCTGGCGTTGTCGCTGC</t>
  </si>
  <si>
    <t>ACGCGGGCGAGGCCAACAGC</t>
  </si>
  <si>
    <t>TAGTACGCGGGCGAGGCCAACAGC</t>
  </si>
  <si>
    <t>AAACGCTGTTGGCCTCGCCCGCGT</t>
  </si>
  <si>
    <t>GCAGGTTGAGCGGCTGGCGC</t>
  </si>
  <si>
    <t>TAGTGCAGGTTGAGCGGCTGGCGC</t>
  </si>
  <si>
    <t>AAACGCGCCAGCCGCTCAACCTGC</t>
  </si>
  <si>
    <t>GAACACCATGAACATGCCGA</t>
  </si>
  <si>
    <t>TAGTGAACACCATGAACATGCCGA</t>
  </si>
  <si>
    <t>AAACTCGGCATGTTCATGGTGTTC</t>
  </si>
  <si>
    <t>PLES_30981</t>
  </si>
  <si>
    <t>GCGTATAGCAGGCTGGACAT</t>
  </si>
  <si>
    <t>TAGTGCGTATAGCAGGCTGGACAT</t>
  </si>
  <si>
    <t>AAACATGTCCAGCCTGCTATACGC</t>
  </si>
  <si>
    <t>GCTGGAACCGGGCACTGGCG</t>
  </si>
  <si>
    <t>TAGTGCTGGAACCGGGCACTGGCG</t>
  </si>
  <si>
    <t>AAACCGCCAGTGCCCGGTTCCAGC</t>
  </si>
  <si>
    <t>GGCTCAGGGTGAAACGGTTT</t>
  </si>
  <si>
    <t>TAGTGGCTCAGGGTGAAACGGTTT</t>
  </si>
  <si>
    <t>AAACAAACCGTTTCACCCTGAGCC</t>
  </si>
  <si>
    <t>GGAACGTGGCCAGGATCAGC</t>
  </si>
  <si>
    <t>TAGTGGAACGTGGCCAGGATCAGC</t>
  </si>
  <si>
    <t>AAACGCTGATCCTGGCCACGTTCC</t>
  </si>
  <si>
    <t>PLES_30991</t>
  </si>
  <si>
    <t>GCAAGCTCGTGCTCGAGGGT</t>
  </si>
  <si>
    <t>TAGTGCAAGCTCGTGCTCGAGGGT</t>
  </si>
  <si>
    <t>AAACACCCTCGAGCACGAGCTTGC</t>
  </si>
  <si>
    <t>GGGACATGGTTGGCTTCGTT</t>
  </si>
  <si>
    <t>TAGTGGGACATGGTTGGCTTCGTT</t>
  </si>
  <si>
    <t>AAACAACGAAGCCAACCATGTCCC</t>
  </si>
  <si>
    <t>AGGAACGACAGCGGCGACAG</t>
  </si>
  <si>
    <t>TAGTAGGAACGACAGCGGCGACAG</t>
  </si>
  <si>
    <t>AAACCTGTCGCCGCTGTCGTTCCT</t>
  </si>
  <si>
    <t>ACACCTGCGCGGCACGCTTG</t>
  </si>
  <si>
    <t>TAGTACACCTGCGCGGCACGCTTG</t>
  </si>
  <si>
    <t>AAACCAAGCGTGCCGCGCAGGTGT</t>
  </si>
  <si>
    <t>PLES_31001</t>
  </si>
  <si>
    <t>GCGAACAGTCGGGTCAGGTT</t>
  </si>
  <si>
    <t>TAGTGCGAACAGTCGGGTCAGGTT</t>
  </si>
  <si>
    <t>AAACAACCTGACCCGACTGTTCGC</t>
  </si>
  <si>
    <t>CAGGGCGCGGCGCCCGTCGA</t>
  </si>
  <si>
    <t>TAGTCAGGGCGCGGCGCCCGTCGA</t>
  </si>
  <si>
    <t>AAACTCGACGGGCGCCGCGCCCTG</t>
  </si>
  <si>
    <t>GTGGCGGCCCAGGCCGCTGG</t>
  </si>
  <si>
    <t>TAGTGTGGCGGCCCAGGCCGCTGG</t>
  </si>
  <si>
    <t>AAACCCAGCGGCCTGGGCCGCCAC</t>
  </si>
  <si>
    <t>CTCGGCGCCTGCGGCGGCCA</t>
  </si>
  <si>
    <t>TAGTCTCGGCGCCTGCGGCGGCCA</t>
  </si>
  <si>
    <t>AAACTGGCCGCCGCAGGCGCCGAG</t>
  </si>
  <si>
    <t>PLES_31011</t>
  </si>
  <si>
    <t>GTCCGGGAGGGTGAAGTTCA</t>
  </si>
  <si>
    <t>TAGTGTCCGGGAGGGTGAAGTTCA</t>
  </si>
  <si>
    <t>AAACTGAACTTCACCCTCCCGGAC</t>
  </si>
  <si>
    <t>GTCTCGGGTCTTGGCCTGCA</t>
  </si>
  <si>
    <t>TAGTGTCTCGGGTCTTGGCCTGCA</t>
  </si>
  <si>
    <t>AAACTGCAGGCCAAGACCCGAGAC</t>
  </si>
  <si>
    <t>CTCGAGCGGGATGACCTGTT</t>
  </si>
  <si>
    <t>TAGTCTCGAGCGGGATGACCTGTT</t>
  </si>
  <si>
    <t>AAACAACAGGTCATCCCGCTCGAG</t>
  </si>
  <si>
    <t>GGCCGTGGCTGTCCTGGCGG</t>
  </si>
  <si>
    <t>TAGTGGCCGTGGCTGTCCTGGCGG</t>
  </si>
  <si>
    <t>AAACCCGCCAGGACAGCCACGGCC</t>
  </si>
  <si>
    <t>PLES_31021</t>
  </si>
  <si>
    <t>CAGTTCATGGGCATCGGGCT</t>
  </si>
  <si>
    <t>TAGTCAGTTCATGGGCATCGGGCT</t>
  </si>
  <si>
    <t>AAACAGCCCGATGCCCATGAACTG</t>
  </si>
  <si>
    <t>GCCGGGTAACGCAGCTCGCC</t>
  </si>
  <si>
    <t>TAGTGCCGGGTAACGCAGCTCGCC</t>
  </si>
  <si>
    <t>AAACGGCGAGCTGCGTTACCCGGC</t>
  </si>
  <si>
    <t>CATGGCATTGGCGATCATCA</t>
  </si>
  <si>
    <t>TAGTCATGGCATTGGCGATCATCA</t>
  </si>
  <si>
    <t>AAACTGATGATCGCCAATGCCATG</t>
  </si>
  <si>
    <t>GCGGCTTTCGCGGGCTGCGA</t>
  </si>
  <si>
    <t>TAGTGCGGCTTTCGCGGGCTGCGA</t>
  </si>
  <si>
    <t>AAACTCGCAGCCCGCGAAAGCCGC</t>
  </si>
  <si>
    <t>PLES_31031</t>
  </si>
  <si>
    <t>GACCAGTGGCTGGTCGTCCG</t>
  </si>
  <si>
    <t>TAGTGACCAGTGGCTGGTCGTCCG</t>
  </si>
  <si>
    <t>AAACCGGACGACCAGCCACTGGTC</t>
  </si>
  <si>
    <t>GCTTCGCTGCGGCGTGCTCG</t>
  </si>
  <si>
    <t>TAGTGCTTCGCTGCGGCGTGCTCG</t>
  </si>
  <si>
    <t>AAACCGAGCACGCCGCAGCGAAGC</t>
  </si>
  <si>
    <t>CGCTCAGGCGCTGGCGTGCC</t>
  </si>
  <si>
    <t>TAGTCGCTCAGGCGCTGGCGTGCC</t>
  </si>
  <si>
    <t>AAACGGCACGCCAGCGCCTGAGCG</t>
  </si>
  <si>
    <t>CAGCAGCCAGTTTTCCTGGA</t>
  </si>
  <si>
    <t>TAGTCAGCAGCCAGTTTTCCTGGA</t>
  </si>
  <si>
    <t>AAACTCCAGGAAAACTGGCTGCTG</t>
  </si>
  <si>
    <t>PLES_31041</t>
  </si>
  <si>
    <t>ACGACGACCTGGGAAAGGGG</t>
  </si>
  <si>
    <t>TAGTACGACGACCTGGGAAAGGGG</t>
  </si>
  <si>
    <t>AAACCCCCTTTCCCAGGTCGTCGT</t>
  </si>
  <si>
    <t>TGCGCTGCCGAGGTCGTTGA</t>
  </si>
  <si>
    <t>TAGTTGCGCTGCCGAGGTCGTTGA</t>
  </si>
  <si>
    <t>AAACTCAACGACCTCGGCAGCGCA</t>
  </si>
  <si>
    <t>CGCCAGGCCGGCCACCAGGC</t>
  </si>
  <si>
    <t>TAGTCGCCAGGCCGGCCACCAGGC</t>
  </si>
  <si>
    <t>AAACGCCTGGTGGCCGGCCTGGCG</t>
  </si>
  <si>
    <t>GCACCTCGATATGGACGTCC</t>
  </si>
  <si>
    <t>TAGTGCACCTCGATATGGACGTCC</t>
  </si>
  <si>
    <t>AAACGGACGTCCATATCGAGGTGC</t>
  </si>
  <si>
    <t>PLES_31051</t>
  </si>
  <si>
    <t>AAAAGCAAGCGCCTGGACAT</t>
  </si>
  <si>
    <t>TAGTAAAAGCAAGCGCCTGGACAT</t>
  </si>
  <si>
    <t>AAACATGTCCAGGCGCTTGCTTTT</t>
  </si>
  <si>
    <t>GGAAAGGGTCGCGACCAGGG</t>
  </si>
  <si>
    <t>TAGTGGAAAGGGTCGCGACCAGGG</t>
  </si>
  <si>
    <t>AAACCCCTGGTCGCGACCCTTTCC</t>
  </si>
  <si>
    <t>TTCGTCGGCATGAGCGGCAA</t>
  </si>
  <si>
    <t>TAGTTTCGTCGGCATGAGCGGCAA</t>
  </si>
  <si>
    <t>AAACTTGCCGCTCATGCCGACGAA</t>
  </si>
  <si>
    <t>ACCTGCTCGACCGATGGCAG</t>
  </si>
  <si>
    <t>TAGTACCTGCTCGACCGATGGCAG</t>
  </si>
  <si>
    <t>AAACCTGCCATCGGTCGAGCAGGT</t>
  </si>
  <si>
    <t>PLES_31061</t>
  </si>
  <si>
    <t>TCGAGGTCTTGTGTTTCTTC</t>
  </si>
  <si>
    <t>TAGTTCGAGGTCTTGTGTTTCTTC</t>
  </si>
  <si>
    <t>AAACGAAGAAACACAAGACCTCGA</t>
  </si>
  <si>
    <t>CAGCCAGGCCCCGATAGCCA</t>
  </si>
  <si>
    <t>TAGTCAGCCAGGCCCCGATAGCCA</t>
  </si>
  <si>
    <t>AAACTGGCTATCGGGGCCTGGCTG</t>
  </si>
  <si>
    <t>CAGCACCCCTGCCTGGTCGT</t>
  </si>
  <si>
    <t>TAGTCAGCACCCCTGCCTGGTCGT</t>
  </si>
  <si>
    <t>AAACACGACCAGGCAGGGGTGCTG</t>
  </si>
  <si>
    <t>GCACCTCGGTCTTCTTCACC</t>
  </si>
  <si>
    <t>TAGTGCACCTCGGTCTTCTTCACC</t>
  </si>
  <si>
    <t>AAACGGTGAAGAAGACCGAGGTGC</t>
  </si>
  <si>
    <t>PLES_31071</t>
  </si>
  <si>
    <t>CTCGCCGCAGACCAGAATGC</t>
  </si>
  <si>
    <t>TAGTCTCGCCGCAGACCAGAATGC</t>
  </si>
  <si>
    <t>AAACGCATTCTGGTCTGCGGCGAG</t>
  </si>
  <si>
    <t>GCAATGCTGTTCGGCCGCCG</t>
  </si>
  <si>
    <t>TAGTGCAATGCTGTTCGGCCGCCG</t>
  </si>
  <si>
    <t>AAACCGGCGGCCGAACAGCATTGC</t>
  </si>
  <si>
    <t>GATCAGCAACGCCCAGGTAC</t>
  </si>
  <si>
    <t>TAGTGATCAGCAACGCCCAGGTAC</t>
  </si>
  <si>
    <t>AAACGTACCTGGGCGTTGCTGATC</t>
  </si>
  <si>
    <t>AGCATGTTGACGGTCATGAT</t>
  </si>
  <si>
    <t>TAGTAGCATGTTGACGGTCATGAT</t>
  </si>
  <si>
    <t>AAACATCATGACCGTCAACATGCT</t>
  </si>
  <si>
    <t>PLES_31081</t>
  </si>
  <si>
    <t>GATGAAGTTGTGTCCGAGGA</t>
  </si>
  <si>
    <t>TAGTGATGAAGTTGTGTCCGAGGA</t>
  </si>
  <si>
    <t>AAACTCCTCGGACACAACTTCATC</t>
  </si>
  <si>
    <t>AGAGCGTGCCGGCCGCGCTG</t>
  </si>
  <si>
    <t>TAGTAGAGCGTGCCGGCCGCGCTG</t>
  </si>
  <si>
    <t>AAACCAGCGCGGCCGGCACGCTCT</t>
  </si>
  <si>
    <t>CGGCAGCGCCTCACCGCTGG</t>
  </si>
  <si>
    <t>TAGTCGGCAGCGCCTCACCGCTGG</t>
  </si>
  <si>
    <t>AAACCCAGCGGTGAGGCGCTGCCG</t>
  </si>
  <si>
    <t>GTGGCTTGCACGAAGCGGTA</t>
  </si>
  <si>
    <t>TAGTGTGGCTTGCACGAAGCGGTA</t>
  </si>
  <si>
    <t>AAACTACCGCTTCGTGCAAGCCAC</t>
  </si>
  <si>
    <t>PLES_31091</t>
  </si>
  <si>
    <t>CGACCCGGCGCTGCCCTGCC</t>
  </si>
  <si>
    <t>TAGTCGACCCGGCGCTGCCCTGCC</t>
  </si>
  <si>
    <t>AAACGGCAGGGCAGCGCCGGGTCG</t>
  </si>
  <si>
    <t>GCCGCGCAGCACCTGTATCC</t>
  </si>
  <si>
    <t>TAGTGCCGCGCAGCACCTGTATCC</t>
  </si>
  <si>
    <t>AAACGGATACAGGTGCTGCGCGGC</t>
  </si>
  <si>
    <t>GGCGCAGCACCTCGTCGTGC</t>
  </si>
  <si>
    <t>TAGTGGCGCAGCACCTCGTCGTGC</t>
  </si>
  <si>
    <t>AAACGCACGACGAGGTGCTGCGCC</t>
  </si>
  <si>
    <t>CCGGGCCTGGCTCGCTGCCT</t>
  </si>
  <si>
    <t>TAGTCCGGGCCTGGCTCGCTGCCT</t>
  </si>
  <si>
    <t>AAACAGGCAGCGAGCCAGGCCCGG</t>
  </si>
  <si>
    <t>PLES_31101</t>
  </si>
  <si>
    <t>TTCGAAGACGCGGGTACGGA</t>
  </si>
  <si>
    <t>TAGTTTCGAAGACGCGGGTACGGA</t>
  </si>
  <si>
    <t>AAACTCCGTACCCGCGTCTTCGAA</t>
  </si>
  <si>
    <t>TGCAGAAGTGCGCCTGCGGC</t>
  </si>
  <si>
    <t>TAGTTGCAGAAGTGCGCCTGCGGC</t>
  </si>
  <si>
    <t>AAACGCCGCAGGCGCACTTCTGCA</t>
  </si>
  <si>
    <t>GAACAGGATGTCGCTGGCAT</t>
  </si>
  <si>
    <t>TAGTGAACAGGATGTCGCTGGCAT</t>
  </si>
  <si>
    <t>AAACATGCCAGCGACATCCTGTTC</t>
  </si>
  <si>
    <t>GTGGAAGCGGAACGAACCCA</t>
  </si>
  <si>
    <t>TAGTGTGGAAGCGGAACGAACCCA</t>
  </si>
  <si>
    <t>AAACTGGGTTCGTTCCGCTTCCAC</t>
  </si>
  <si>
    <t>PLES_31111</t>
  </si>
  <si>
    <t>GTGGTCGTTCATGGCGCTCA</t>
  </si>
  <si>
    <t>TAGTGTGGTCGTTCATGGCGCTCA</t>
  </si>
  <si>
    <t>AAACTGAGCGCCATGAACGACCAC</t>
  </si>
  <si>
    <t>GATCGCCGAGGACAGCAGCC</t>
  </si>
  <si>
    <t>TAGTGATCGCCGAGGACAGCAGCC</t>
  </si>
  <si>
    <t>AAACGGCTGCTGTCCTCGGCGATC</t>
  </si>
  <si>
    <t>AGGCAGGAGCCGCAGGCGGC</t>
  </si>
  <si>
    <t>TAGTAGGCAGGAGCCGCAGGCGGC</t>
  </si>
  <si>
    <t>AAACGCCGCCTGCGGCTCCTGCCT</t>
  </si>
  <si>
    <t>ACATACATCAGGACCAGGAA</t>
  </si>
  <si>
    <t>TAGTACATACATCAGGACCAGGAA</t>
  </si>
  <si>
    <t>AAACTTCCTGGTCCTGATGTATGT</t>
  </si>
  <si>
    <t>PLES_31121</t>
  </si>
  <si>
    <t>CAGCAGGTTCGGAGCGGAAC</t>
  </si>
  <si>
    <t>TAGTCAGCAGGTTCGGAGCGGAAC</t>
  </si>
  <si>
    <t>AAACGTTCCGCTCCGAACCTGCTG</t>
  </si>
  <si>
    <t>CAGGACCGGGGCGAGCGAGG</t>
  </si>
  <si>
    <t>TAGTCAGGACCGGGGCGAGCGAGG</t>
  </si>
  <si>
    <t>AAACCCTCGCTCGCCCCGGTCCTG</t>
  </si>
  <si>
    <t>CGGCGCCGGCGAGCGACGGC</t>
  </si>
  <si>
    <t>TAGTCGGCGCCGGCGAGCGACGGC</t>
  </si>
  <si>
    <t>AAACGCCGTCGCTCGCCGGCGCCG</t>
  </si>
  <si>
    <t>GGCGTCTTCGATAAAGCCCT</t>
  </si>
  <si>
    <t>TAGTGGCGTCTTCGATAAAGCCCT</t>
  </si>
  <si>
    <t>AAACAGGGCTTTATCGAAGACGCC</t>
  </si>
  <si>
    <t>PLES_31131</t>
  </si>
  <si>
    <t>ATGGCCAGTCGCGGTAGGGA</t>
  </si>
  <si>
    <t>TAGTATGGCCAGTCGCGGTAGGGA</t>
  </si>
  <si>
    <t>AAACTCCCTACCGCGACTGGCCAT</t>
  </si>
  <si>
    <t>GATCAGTTCCGGGCCGATGC</t>
  </si>
  <si>
    <t>TAGTGATCAGTTCCGGGCCGATGC</t>
  </si>
  <si>
    <t>AAACGCATCGGCCCGGAACTGATC</t>
  </si>
  <si>
    <t>CTTCTCGCGCACCTCGGTGT</t>
  </si>
  <si>
    <t>TAGTCTTCTCGCGCACCTCGGTGT</t>
  </si>
  <si>
    <t>AAACACACCGAGGTGCGCGAGAAG</t>
  </si>
  <si>
    <t>GCGGCGCATTTCCGCTTCGT</t>
  </si>
  <si>
    <t>TAGTGCGGCGCATTTCCGCTTCGT</t>
  </si>
  <si>
    <t>AAACACGAAGCGGAAATGCGCCGC</t>
  </si>
  <si>
    <t>PLES_31141</t>
  </si>
  <si>
    <t>TGATGATGGGCGTCGACGAT</t>
  </si>
  <si>
    <t>TAGTTGATGATGGGCGTCGACGAT</t>
  </si>
  <si>
    <t>AAACATCGTCGACGCCCATCATCA</t>
  </si>
  <si>
    <t>AGGGGTGGTAGTTCGCCTGC</t>
  </si>
  <si>
    <t>TAGTAGGGGTGGTAGTTCGCCTGC</t>
  </si>
  <si>
    <t>AAACGCAGGCGAACTACCACCCCT</t>
  </si>
  <si>
    <t>CTTGGCGTCCTCCGCGAGCC</t>
  </si>
  <si>
    <t>TAGTCTTGGCGTCCTCCGCGAGCC</t>
  </si>
  <si>
    <t>AAACGGCTCGCGGAGGACGCCAAG</t>
  </si>
  <si>
    <t>CTGTAGTCGCCGTAGCGGAA</t>
  </si>
  <si>
    <t>TAGTCTGTAGTCGCCGTAGCGGAA</t>
  </si>
  <si>
    <t>AAACTTCCGCTACGGCGACTACAG</t>
  </si>
  <si>
    <t>PLES_31151</t>
  </si>
  <si>
    <t>GATTTCCCTGGACAAGACCG</t>
  </si>
  <si>
    <t>TAGTGATTTCCCTGGACAAGACCG</t>
  </si>
  <si>
    <t>AAACCGGTCTTGTCCAGGGAAATC</t>
  </si>
  <si>
    <t>TGCTCGGCAGCCTTCATCGC</t>
  </si>
  <si>
    <t>TAGTTGCTCGGCAGCCTTCATCGC</t>
  </si>
  <si>
    <t>AAACGCGATGAAGGCTGCCGAGCA</t>
  </si>
  <si>
    <t>ACACCTGGGCGGATATGCCG</t>
  </si>
  <si>
    <t>TAGTACACCTGGGCGGATATGCCG</t>
  </si>
  <si>
    <t>AAACCGGCATATCCGCCCAGGTGT</t>
  </si>
  <si>
    <t>TCGCCGTGCCGATCCTGGTC</t>
  </si>
  <si>
    <t>TAGTTCGCCGTGCCGATCCTGGTC</t>
  </si>
  <si>
    <t>AAACGACCAGGATCGGCACGGCGA</t>
  </si>
  <si>
    <t>PLES_31161</t>
  </si>
  <si>
    <t>ATAAGCGTCCACTCAAAATA</t>
  </si>
  <si>
    <t>TAGTATAAGCGTCCACTCAAAATA</t>
  </si>
  <si>
    <t>AAACTATTTTGAGTGGACGCTTAT</t>
  </si>
  <si>
    <t>CATTGTTGTTATGGGTAGAG</t>
  </si>
  <si>
    <t>TAGTCATTGTTGTTATGGGTAGAG</t>
  </si>
  <si>
    <t>AAACCTCTACCCATAACAACAATG</t>
  </si>
  <si>
    <t>CGGTACGCATGGAGGACCTC</t>
  </si>
  <si>
    <t>TAGTCGGTACGCATGGAGGACCTC</t>
  </si>
  <si>
    <t>AAACGAGGTCCTCCATGCGTACCG</t>
  </si>
  <si>
    <t>GGGGACGGAGCGCGCATATG</t>
  </si>
  <si>
    <t>TAGTGGGGACGGAGCGCGCATATG</t>
  </si>
  <si>
    <t>AAACCATATGCGCGCTCCGTCCCC</t>
  </si>
  <si>
    <t>PLES_31171</t>
  </si>
  <si>
    <t>CAGCGGCGCATCGGATGAGC</t>
  </si>
  <si>
    <t>TAGTCAGCGGCGCATCGGATGAGC</t>
  </si>
  <si>
    <t>AAACGCTCATCCGATGCGCCGCTG</t>
  </si>
  <si>
    <t>GCCGATCTCCACCCAGCGGG</t>
  </si>
  <si>
    <t>TAGTGCCGATCTCCACCCAGCGGG</t>
  </si>
  <si>
    <t>AAACCCCGCTGGGTGGAGATCGGC</t>
  </si>
  <si>
    <t>GACGATCGCGCCGAGCGCGG</t>
  </si>
  <si>
    <t>TAGTGACGATCGCGCCGAGCGCGG</t>
  </si>
  <si>
    <t>AAACCCGCGCTCGGCGCGATCGTC</t>
  </si>
  <si>
    <t>CCCAGCCGATGCCGATATCC</t>
  </si>
  <si>
    <t>TAGTCCCAGCCGATGCCGATATCC</t>
  </si>
  <si>
    <t>AAACGGATATCGGCATCGGCTGGG</t>
  </si>
  <si>
    <t>PLES_31181</t>
  </si>
  <si>
    <t>CAGGCTCATGCCCTGCATCA</t>
  </si>
  <si>
    <t>TAGTCAGGCTCATGCCCTGCATCA</t>
  </si>
  <si>
    <t>AAACTGATGCAGGGCATGAGCCTG</t>
  </si>
  <si>
    <t>GGCCGAGGTGATGGGCGCTG</t>
  </si>
  <si>
    <t>TAGTGGCCGAGGTGATGGGCGCTG</t>
  </si>
  <si>
    <t>AAACCAGCGCCCATCACCTCGGCC</t>
  </si>
  <si>
    <t>GCAGCACGCCGATCACCATC</t>
  </si>
  <si>
    <t>TAGTGCAGCACGCCGATCACCATC</t>
  </si>
  <si>
    <t>AAACGATGGTGATCGGCGTGCTGC</t>
  </si>
  <si>
    <t>CCGTTCGGCGCACCGAGGCC</t>
  </si>
  <si>
    <t>TAGTCCGTTCGGCGCACCGAGGCC</t>
  </si>
  <si>
    <t>AAACGGCCTCGGTGCGCCGAACGG</t>
  </si>
  <si>
    <t>PLES_31191</t>
  </si>
  <si>
    <t>GGCGTCGGGAATCCGGGACA</t>
  </si>
  <si>
    <t>TAGTGGCGTCGGGAATCCGGGACA</t>
  </si>
  <si>
    <t>AAACTGTCCCGGATTCCCGACGCC</t>
  </si>
  <si>
    <t>CAGGCGGCTGTGGATGATGC</t>
  </si>
  <si>
    <t>TAGTCAGGCGGCTGTGGATGATGC</t>
  </si>
  <si>
    <t>AAACGCATCATCCACAGCCGCCTG</t>
  </si>
  <si>
    <t>GTTCCTCCAGGGCCAGCATC</t>
  </si>
  <si>
    <t>TAGTGTTCCTCCAGGGCCAGCATC</t>
  </si>
  <si>
    <t>AAACGATGCTGGCCCTGGAGGAAC</t>
  </si>
  <si>
    <t>GGTCATGCCGATCTCGTCGG</t>
  </si>
  <si>
    <t>TAGTGGTCATGCCGATCTCGTCGG</t>
  </si>
  <si>
    <t>AAACCCGACGAGATCGGCATGACC</t>
  </si>
  <si>
    <t>PLES_31201</t>
  </si>
  <si>
    <t>GAAGGGCTTGATCGAGGGCA</t>
  </si>
  <si>
    <t>TAGTGAAGGGCTTGATCGAGGGCA</t>
  </si>
  <si>
    <t>AAACTGCCCTCGATCAAGCCCTTC</t>
  </si>
  <si>
    <t>GCTGAGACCGAGGACGAGCA</t>
  </si>
  <si>
    <t>TAGTGCTGAGACCGAGGACGAGCA</t>
  </si>
  <si>
    <t>AAACTGCTCGTCCTCGGTCTCAGC</t>
  </si>
  <si>
    <t>CGACTGACCGAGGGAGGCGC</t>
  </si>
  <si>
    <t>TAGTCGACTGACCGAGGGAGGCGC</t>
  </si>
  <si>
    <t>AAACGCGCCTCCCTCGGTCAGTCG</t>
  </si>
  <si>
    <t>CGAAGGCCTTGCCGGCGGGC</t>
  </si>
  <si>
    <t>TAGTCGAAGGCCTTGCCGGCGGGC</t>
  </si>
  <si>
    <t>AAACGCCCGCCGGCAAGGCCTTCG</t>
  </si>
  <si>
    <t>PLES_31211</t>
  </si>
  <si>
    <t>AGAGCGAGGGCGGTGATGGC</t>
  </si>
  <si>
    <t>TAGTAGAGCGAGGGCGGTGATGGC</t>
  </si>
  <si>
    <t>AAACGCCATCACCGCCCTCGCTCT</t>
  </si>
  <si>
    <t>CTGGGCCAGGCCGGAGATCA</t>
  </si>
  <si>
    <t>TAGTCTGGGCCAGGCCGGAGATCA</t>
  </si>
  <si>
    <t>AAACTGATCTCCGGCCTGGCCCAG</t>
  </si>
  <si>
    <t>GCGGATGTCCTCCAGGCGGT</t>
  </si>
  <si>
    <t>TAGTGCGGATGTCCTCCAGGCGGT</t>
  </si>
  <si>
    <t>AAACACCGCCTGGAGGACATCCGC</t>
  </si>
  <si>
    <t>GGACGCGACGCGCAATACGC</t>
  </si>
  <si>
    <t>TAGTGGACGCGACGCGCAATACGC</t>
  </si>
  <si>
    <t>AAACGCGTATTGCGCGTCGCGTCC</t>
  </si>
  <si>
    <t>PLES_31221</t>
  </si>
  <si>
    <t>CAACCAGCGCAGGTACTGCG</t>
  </si>
  <si>
    <t>TAGTCAACCAGCGCAGGTACTGCG</t>
  </si>
  <si>
    <t>AAACCGCAGTACCTGCGCTGGTTG</t>
  </si>
  <si>
    <t>GGGCAAGACCGAGGGTCAGC</t>
  </si>
  <si>
    <t>TAGTGGGCAAGACCGAGGGTCAGC</t>
  </si>
  <si>
    <t>AAACGCTGACCCTCGGTCTTGCCC</t>
  </si>
  <si>
    <t>GGCGAGCAGGCAACTGAGCA</t>
  </si>
  <si>
    <t>TAGTGGCGAGCAGGCAACTGAGCA</t>
  </si>
  <si>
    <t>AAACTGCTCAGTTGCCTGCTCGCC</t>
  </si>
  <si>
    <t>CAGGGGGGCGCCGATCAGGG</t>
  </si>
  <si>
    <t>TAGTCAGGGGGGCGCCGATCAGGG</t>
  </si>
  <si>
    <t>AAACCCCTGATCGGCGCCCCCCTG</t>
  </si>
  <si>
    <t>PLES_31231</t>
  </si>
  <si>
    <t>CGCCGAGCAGCAGGTAGGAC</t>
  </si>
  <si>
    <t>TAGTCGCCGAGCAGCAGGTAGGAC</t>
  </si>
  <si>
    <t>AAACGTCCTACCTGCTGCTCGGCG</t>
  </si>
  <si>
    <t>GCCGAGCGGGCCGTCCGGGT</t>
  </si>
  <si>
    <t>TAGTGCCGAGCGGGCCGTCCGGGT</t>
  </si>
  <si>
    <t>AAACACCCGGACGGCCCGCTCGGC</t>
  </si>
  <si>
    <t>GGAGAGCGACGCCAGCAGCA</t>
  </si>
  <si>
    <t>TAGTGGAGAGCGACGCCAGCAGCA</t>
  </si>
  <si>
    <t>AAACTGCTGCTGGCGTCGCTCTCC</t>
  </si>
  <si>
    <t>GAGCACCGCCGAAGCCAGTC</t>
  </si>
  <si>
    <t>TAGTGAGCACCGCCGAAGCCAGTC</t>
  </si>
  <si>
    <t>AAACGACTGGCTTCGGCGGTGCTC</t>
  </si>
  <si>
    <t>PLES_31241</t>
  </si>
  <si>
    <t>GGTGAGGGGGAATGCGTGCA</t>
  </si>
  <si>
    <t>TAGTGGTGAGGGGGAATGCGTGCA</t>
  </si>
  <si>
    <t>AAACTGCACGCATTCCCCCTCACC</t>
  </si>
  <si>
    <t>TTCGGCGAGTCGGTTGTCCA</t>
  </si>
  <si>
    <t>TAGTTTCGGCGAGTCGGTTGTCCA</t>
  </si>
  <si>
    <t>AAACTGGACAACCGACTCGCCGAA</t>
  </si>
  <si>
    <t>CAGGTTGCGCCATAGCGGCA</t>
  </si>
  <si>
    <t>TAGTCAGGTTGCGCCATAGCGGCA</t>
  </si>
  <si>
    <t>AAACTGCCGCTATGGCGCAACCTG</t>
  </si>
  <si>
    <t>TCGCGGCGCCCGGTCGGTGC</t>
  </si>
  <si>
    <t>TAGTTCGCGGCGCCCGGTCGGTGC</t>
  </si>
  <si>
    <t>AAACGCACCGACCGGGCGCCGCGA</t>
  </si>
  <si>
    <t>PLES_31251</t>
  </si>
  <si>
    <t>TTCTGCAGCCGTTCCACGCT</t>
  </si>
  <si>
    <t>TAGTTTCTGCAGCCGTTCCACGCT</t>
  </si>
  <si>
    <t>AAACAGCGTGGAACGGCTGCAGAA</t>
  </si>
  <si>
    <t>GGATGCGTCGCCAGTTGATC</t>
  </si>
  <si>
    <t>TAGTGGATGCGTCGCCAGTTGATC</t>
  </si>
  <si>
    <t>AAACGATCAACTGGCGACGCATCC</t>
  </si>
  <si>
    <t>TGGTGGTGAGCAGTATCGGC</t>
  </si>
  <si>
    <t>TAGTTGGTGGTGAGCAGTATCGGC</t>
  </si>
  <si>
    <t>AAACGCCGATACTGCTCACCACCA</t>
  </si>
  <si>
    <t>ACAGACACCGCCCACCAGGG</t>
  </si>
  <si>
    <t>TAGTACAGACACCGCCCACCAGGG</t>
  </si>
  <si>
    <t>AAACCCCTGGTGGGCGGTGTCTGT</t>
  </si>
  <si>
    <t>PLES_31261</t>
  </si>
  <si>
    <t>TGGCGGCGCCCATGCCGCCC</t>
  </si>
  <si>
    <t>TAGTTGGCGGCGCCCATGCCGCCC</t>
  </si>
  <si>
    <t>AAACGGGCGGCATGGGCGCCGCCA</t>
  </si>
  <si>
    <t>CTGCACCAGGCGGGTGGCCA</t>
  </si>
  <si>
    <t>TAGTCTGCACCAGGCGGGTGGCCA</t>
  </si>
  <si>
    <t>AAACTGGCCACCCGCCTGGTGCAG</t>
  </si>
  <si>
    <t>GCTCGCAGGCCGCCGCGGAA</t>
  </si>
  <si>
    <t>TAGTGCTCGCAGGCCGCCGCGGAA</t>
  </si>
  <si>
    <t>AAACTTCCGCGGCGGCCTGCGAGC</t>
  </si>
  <si>
    <t>GCAGCGCCCAGCGCCACCAG</t>
  </si>
  <si>
    <t>TAGTGCAGCGCCCAGCGCCACCAG</t>
  </si>
  <si>
    <t>AAACCTGGTGGCGCTGGGCGCTGC</t>
  </si>
  <si>
    <t>PLES_31271</t>
  </si>
  <si>
    <t>GCGCTACCACACGGACCGCC</t>
  </si>
  <si>
    <t>TAGTGCGCTACCACACGGACCGCC</t>
  </si>
  <si>
    <t>AAACGGCGGTCCGTGTGGTAGCGC</t>
  </si>
  <si>
    <t>GGCCCGCGACGGCTGCACGC</t>
  </si>
  <si>
    <t>TAGTGGCCCGCGACGGCTGCACGC</t>
  </si>
  <si>
    <t>AAACGCGTGCAGCCGTCGCGGGCC</t>
  </si>
  <si>
    <t>ATAGGACAGGCAGCCGTCCT</t>
  </si>
  <si>
    <t>TAGTATAGGACAGGCAGCCGTCCT</t>
  </si>
  <si>
    <t>AAACAGGACGGCTGCCTGTCCTAT</t>
  </si>
  <si>
    <t>CCTCGTCGAGGCTCCGGTGC</t>
  </si>
  <si>
    <t>TAGTCCTCGTCGAGGCTCCGGTGC</t>
  </si>
  <si>
    <t>AAACGCACCGGAGCCTCGACGAGG</t>
  </si>
  <si>
    <t>PLES_31281</t>
  </si>
  <si>
    <t>GCGGTTGACCTGCGTGGATT</t>
  </si>
  <si>
    <t>TAGTGCGGTTGACCTGCGTGGATT</t>
  </si>
  <si>
    <t>AAACAATCCACGCAGGTCAACCGC</t>
  </si>
  <si>
    <t>GGCGCGAGGCGAGGACGATG</t>
  </si>
  <si>
    <t>TAGTGGCGCGAGGCGAGGACGATG</t>
  </si>
  <si>
    <t>AAACCATCGTCCTCGCCTCGCGCC</t>
  </si>
  <si>
    <t>CCCGGGTCGGGGCGCCGTGG</t>
  </si>
  <si>
    <t>TAGTCCCGGGTCGGGGCGCCGTGG</t>
  </si>
  <si>
    <t>AAACCCACGGCGCCCCGACCCGGG</t>
  </si>
  <si>
    <t>CCCGCGCCGGGCTCAGGAAG</t>
  </si>
  <si>
    <t>TAGTCCCGCGCCGGGCTCAGGAAG</t>
  </si>
  <si>
    <t>AAACCTTCCTGAGCCCGGCGCGGG</t>
  </si>
  <si>
    <t>PLES_31291</t>
  </si>
  <si>
    <t>TCGTCGTAGCTGGTTTTCAT</t>
  </si>
  <si>
    <t>TAGTTCGTCGTAGCTGGTTTTCAT</t>
  </si>
  <si>
    <t>AAACATGAAAACCAGCTACGACGA</t>
  </si>
  <si>
    <t>GGTATCGAGCAGATGCTGGC</t>
  </si>
  <si>
    <t>TAGTGGTATCGAGCAGATGCTGGC</t>
  </si>
  <si>
    <t>AAACGCCAGCATCTGCTCGATACC</t>
  </si>
  <si>
    <t>GACCGCCATGATCCGGTATC</t>
  </si>
  <si>
    <t>TAGTGACCGCCATGATCCGGTATC</t>
  </si>
  <si>
    <t>AAACGATACCGGATCATGGCGGTC</t>
  </si>
  <si>
    <t>GATTTCGTTGAGGCCGACTC</t>
  </si>
  <si>
    <t>TAGTGATTTCGTTGAGGCCGACTC</t>
  </si>
  <si>
    <t>AAACGAGTCGGCCTCAACGAAATC</t>
  </si>
  <si>
    <t>PLES_31301</t>
  </si>
  <si>
    <t>hcnC</t>
  </si>
  <si>
    <t>GCCGGCAATCACGATGTCAT</t>
  </si>
  <si>
    <t>TAGTGCCGGCAATCACGATGTCAT</t>
  </si>
  <si>
    <t>AAACATGACATCGTGATTGCCGGC</t>
  </si>
  <si>
    <t>CCTGGACAGTTGGTAGGCGC</t>
  </si>
  <si>
    <t>TAGTCCTGGACAGTTGGTAGGCGC</t>
  </si>
  <si>
    <t>AAACGCGCCTACCAACTGTCCAGG</t>
  </si>
  <si>
    <t>CGGTCGCTTGTCGTCGACCA</t>
  </si>
  <si>
    <t>TAGTCGGTCGCTTGTCGTCGACCA</t>
  </si>
  <si>
    <t>AAACTGGTCGACGACAAGCGACCG</t>
  </si>
  <si>
    <t>GCCGATGGCCCAGAGGCCGC</t>
  </si>
  <si>
    <t>TAGTGCCGATGGCCCAGAGGCCGC</t>
  </si>
  <si>
    <t>AAACGCGGCCTCTGGGCCATCGGC</t>
  </si>
  <si>
    <t>PLES_31311</t>
  </si>
  <si>
    <t>hcnB</t>
  </si>
  <si>
    <t>GAGCCGCCGCCGACGATCAC</t>
  </si>
  <si>
    <t>TAGTGAGCCGCCGCCGACGATCAC</t>
  </si>
  <si>
    <t>AAACGTGATCGTCGGCGGCGGCTC</t>
  </si>
  <si>
    <t>CTCGATGGCTGCGGCCATGC</t>
  </si>
  <si>
    <t>TAGTCTCGATGGCTGCGGCCATGC</t>
  </si>
  <si>
    <t>AAACGCATGGCCGCAGCCATCGAG</t>
  </si>
  <si>
    <t>GACGCAGGGGACCCCGCGCC</t>
  </si>
  <si>
    <t>TAGTGACGCAGGGGACCCCGCGCC</t>
  </si>
  <si>
    <t>AAACGGCGCGGGGTCCCCTGCGTC</t>
  </si>
  <si>
    <t>GACGCGAGGCCTCGTCGAAG</t>
  </si>
  <si>
    <t>TAGTGACGCGAGGCCTCGTCGAAG</t>
  </si>
  <si>
    <t>AAACCTTCGACGAGGCCTCGCGTC</t>
  </si>
  <si>
    <t>PLES_31321</t>
  </si>
  <si>
    <t>hcnA</t>
  </si>
  <si>
    <t>TATCGTGTTGACGTTCAAGA</t>
  </si>
  <si>
    <t>TAGTTATCGTGTTGACGTTCAAGA</t>
  </si>
  <si>
    <t>AAACTCTTGAACGTCAACACGATA</t>
  </si>
  <si>
    <t>TGTCTGCCCGCGAGAGGGGC</t>
  </si>
  <si>
    <t>TAGTTGTCTGCCCGCGAGAGGGGC</t>
  </si>
  <si>
    <t>AAACGCCCCTCTCGCGGGCAGACA</t>
  </si>
  <si>
    <t>GGGCTGGCCATTGAGGTGGA</t>
  </si>
  <si>
    <t>TAGTGGGCTGGCCATTGAGGTGGA</t>
  </si>
  <si>
    <t>AAACTCCACCTCAATGGCCAGCCC</t>
  </si>
  <si>
    <t>CTCACCGGCAGCCGCCGCGA</t>
  </si>
  <si>
    <t>TAGTCTCACCGGCAGCCGCCGCGA</t>
  </si>
  <si>
    <t>AAACTCGCGGCGGCTGCCGGTGAG</t>
  </si>
  <si>
    <t>PLES_31331</t>
  </si>
  <si>
    <t>CTTCGCGACTCATGATTTCC</t>
  </si>
  <si>
    <t>TAGTCTTCGCGACTCATGATTTCC</t>
  </si>
  <si>
    <t>AAACGGAAATCATGAGTCGCGAAG</t>
  </si>
  <si>
    <t>GAGGGTGGTCTGGGGGGGGA</t>
  </si>
  <si>
    <t>TAGTGAGGGTGGTCTGGGGGGGGA</t>
  </si>
  <si>
    <t>AAACTCCCCCCCCAGACCACCCTC</t>
  </si>
  <si>
    <t>GCAAGGCGCCGATATCGGCT</t>
  </si>
  <si>
    <t>TAGTGCAAGGCGCCGATATCGGCT</t>
  </si>
  <si>
    <t>AAACAGCCGATATCGGCGCCTTGC</t>
  </si>
  <si>
    <t>GGTCGGTGACCACGCCGGTC</t>
  </si>
  <si>
    <t>TAGTGGTCGGTGACCACGCCGGTC</t>
  </si>
  <si>
    <t>AAACGACCGGCGTGGTCACCGACC</t>
  </si>
  <si>
    <t>PLES_31341</t>
  </si>
  <si>
    <t>exoY</t>
  </si>
  <si>
    <t>ACGATGACCGTCGATACGCA</t>
  </si>
  <si>
    <t>TAGTACGATGACCGTCGATACGCA</t>
  </si>
  <si>
    <t>AAACTGCGTATCGACGGTCATCGT</t>
  </si>
  <si>
    <t>CGCAGGGCGCAGTAGCGGTC</t>
  </si>
  <si>
    <t>TAGTCGCAGGGCGCAGTAGCGGTC</t>
  </si>
  <si>
    <t>AAACGACCGCTACTGCGCCCTGCG</t>
  </si>
  <si>
    <t>CCACCCCCTGCGCATCGAAC</t>
  </si>
  <si>
    <t>TAGTCCACCCCCTGCGCATCGAAC</t>
  </si>
  <si>
    <t>AAACGTTCGATGCGCAGGGGGTGG</t>
  </si>
  <si>
    <t>ATGCGCAAGGCATGTTCGAC</t>
  </si>
  <si>
    <t>TAGTATGCGCAAGGCATGTTCGAC</t>
  </si>
  <si>
    <t>AAACGTCGAACATGCCTTGCGCAT</t>
  </si>
  <si>
    <t>PLES_31351</t>
  </si>
  <si>
    <t>GCTCATGCCTTGTCGTTTGT</t>
  </si>
  <si>
    <t>TAGTGCTCATGCCTTGTCGTTTGT</t>
  </si>
  <si>
    <t>AAACACAAACGACAAGGCATGAGC</t>
  </si>
  <si>
    <t>GCCTTTCTGCCCGGCTTCGC</t>
  </si>
  <si>
    <t>TAGTGCCTTTCTGCCCGGCTTCGC</t>
  </si>
  <si>
    <t>AAACGCGAAGCCGGGCAGAAAGGC</t>
  </si>
  <si>
    <t>CTCCTTGCCGTGGCTCCTGG</t>
  </si>
  <si>
    <t>TAGTCTCCTTGCCGTGGCTCCTGG</t>
  </si>
  <si>
    <t>AAACCCAGGAGCCACGGCAAGGAG</t>
  </si>
  <si>
    <t>CACCCTTGTGGCCGATCTCC</t>
  </si>
  <si>
    <t>TAGTCACCCTTGTGGCCGATCTCC</t>
  </si>
  <si>
    <t>AAACGGAGATCGGCCACAAGGGTG</t>
  </si>
  <si>
    <t>PLES_31361</t>
  </si>
  <si>
    <t>GAAATGGATGATGTGCTGCT</t>
  </si>
  <si>
    <t>TAGTGAAATGGATGATGTGCTGCT</t>
  </si>
  <si>
    <t>AAACAGCAGCACATCATCCATTTC</t>
  </si>
  <si>
    <t>GGTGGACGAATTGATCGGCC</t>
  </si>
  <si>
    <t>TAGTGGTGGACGAATTGATCGGCC</t>
  </si>
  <si>
    <t>AAACGGCCGATCAATTCGTCCACC</t>
  </si>
  <si>
    <t>AGTGTTGATCAGATTGCCGC</t>
  </si>
  <si>
    <t>TAGTAGTGTTGATCAGATTGCCGC</t>
  </si>
  <si>
    <t>AAACGCGGCAATCTGATCAACACT</t>
  </si>
  <si>
    <t>GGCCTCCTGTTGCAGGACCT</t>
  </si>
  <si>
    <t>TAGTGGCCTCCTGTTGCAGGACCT</t>
  </si>
  <si>
    <t>AAACAGGTCCTGCAACAGGAGGCC</t>
  </si>
  <si>
    <t>PLES_31371</t>
  </si>
  <si>
    <t>GTGGAAGGTGAGGGCGCGCA</t>
  </si>
  <si>
    <t>TAGTGTGGAAGGTGAGGGCGCGCA</t>
  </si>
  <si>
    <t>AAACTGCGCGCCCTCACCTTCCAC</t>
  </si>
  <si>
    <t>CCCGATCGATACGGACATCG</t>
  </si>
  <si>
    <t>TAGTCCCGATCGATACGGACATCG</t>
  </si>
  <si>
    <t>AAACCGATGTCCGTATCGATCGGG</t>
  </si>
  <si>
    <t>GGGTTCCTGCAGGCGCGGTT</t>
  </si>
  <si>
    <t>TAGTGGGTTCCTGCAGGCGCGGTT</t>
  </si>
  <si>
    <t>AAACAACCGCGCCTGCAGGAACCC</t>
  </si>
  <si>
    <t>CACGCGAAGCAGCAGGTCGT</t>
  </si>
  <si>
    <t>TAGTCACGCGAAGCAGCAGGTCGT</t>
  </si>
  <si>
    <t>AAACACGACCTGCTGCTTCGCGTG</t>
  </si>
  <si>
    <t>PLES_31381</t>
  </si>
  <si>
    <t>GGCGAAACGGGAAAAACTCA</t>
  </si>
  <si>
    <t>TAGTGGCGAAACGGGAAAAACTCA</t>
  </si>
  <si>
    <t>AAACTGAGTTTTTCCCGTTTCGCC</t>
  </si>
  <si>
    <t>GGCCCAGTTGGACAGGCGTT</t>
  </si>
  <si>
    <t>TAGTGGCCCAGTTGGACAGGCGTT</t>
  </si>
  <si>
    <t>AAACAACGCCTGTCCAACTGGGCC</t>
  </si>
  <si>
    <t>GACGAAGGTTGGCGGGCGGC</t>
  </si>
  <si>
    <t>TAGTGACGAAGGTTGGCGGGCGGC</t>
  </si>
  <si>
    <t>AAACGCCGCCCGCCAACCTTCGTC</t>
  </si>
  <si>
    <t>CCACAACAGGATCAATCCGA</t>
  </si>
  <si>
    <t>TAGTCCACAACAGGATCAATCCGA</t>
  </si>
  <si>
    <t>AAACTCGGATTGATCCTGTTGTGG</t>
  </si>
  <si>
    <t>PLES_31391</t>
  </si>
  <si>
    <t>CTCGGGTGTTTCGCGCTTGG</t>
  </si>
  <si>
    <t>TAGTCTCGGGTGTTTCGCGCTTGG</t>
  </si>
  <si>
    <t>AAACCCAAGCGCGAAACACCCGAG</t>
  </si>
  <si>
    <t>CGGCGAGGCGGGGCTCAGCG</t>
  </si>
  <si>
    <t>TAGTCGGCGAGGCGGGGCTCAGCG</t>
  </si>
  <si>
    <t>AAACCGCTGAGCCCCGCCTCGCCG</t>
  </si>
  <si>
    <t>CCCCGCTCGGGACGTAGCGT</t>
  </si>
  <si>
    <t>TAGTCCCCGCTCGGGACGTAGCGT</t>
  </si>
  <si>
    <t>AAACACGCTACGTCCCGAGCGGGG</t>
  </si>
  <si>
    <t>CCGGTTGCGCCTCGCTCGCC</t>
  </si>
  <si>
    <t>TAGTCCGGTTGCGCCTCGCTCGCC</t>
  </si>
  <si>
    <t>AAACGGCGAGCGAGGCGCAACCGG</t>
  </si>
  <si>
    <t>PLES_31401</t>
  </si>
  <si>
    <t>katN</t>
  </si>
  <si>
    <t>TCGCTTGTCATGTACGAACA</t>
  </si>
  <si>
    <t>TAGTTCGCTTGTCATGTACGAACA</t>
  </si>
  <si>
    <t>AAACTGTTCGTACATGACAAGCGA</t>
  </si>
  <si>
    <t>ATCGGGCGCGGCGACCCTGA</t>
  </si>
  <si>
    <t>TAGTATCGGGCGCGGCGACCCTGA</t>
  </si>
  <si>
    <t>AAACTCAGGGTCGCCGCGCCCGAT</t>
  </si>
  <si>
    <t>GGTGAAATAGCGCATGGCGG</t>
  </si>
  <si>
    <t>TAGTGGTGAAATAGCGCATGGCGG</t>
  </si>
  <si>
    <t>AAACCCGCCATGCGCTATTTCACC</t>
  </si>
  <si>
    <t>ATCGCACTCGCCGAGGCCCT</t>
  </si>
  <si>
    <t>TAGTATCGCACTCGCCGAGGCCCT</t>
  </si>
  <si>
    <t>AAACAGGGCCTCGGCGAGTGCGAT</t>
  </si>
  <si>
    <t>PLES_31411</t>
  </si>
  <si>
    <t>CATCGCGCAGCCAGTCCAGC</t>
  </si>
  <si>
    <t>TAGTCATCGCGCAGCCAGTCCAGC</t>
  </si>
  <si>
    <t>AAACGCTGGACTGGCTGCGCGATG</t>
  </si>
  <si>
    <t>GGCCTGTTGCTCCATGGCGT</t>
  </si>
  <si>
    <t>TAGTGGCCTGTTGCTCCATGGCGT</t>
  </si>
  <si>
    <t>AAACACGCCATGGAGCAACAGGCC</t>
  </si>
  <si>
    <t>TTGCGCTTTCAGCATCTGCT</t>
  </si>
  <si>
    <t>TAGTTTGCGCTTTCAGCATCTGCT</t>
  </si>
  <si>
    <t>AAACAGCAGATGCTGAAAGCGCAA</t>
  </si>
  <si>
    <t>CGGATAGTGTTCCAGCCGCG</t>
  </si>
  <si>
    <t>TAGTCGGATAGTGTTCCAGCCGCG</t>
  </si>
  <si>
    <t>AAACCGCGGCTGGAACACTATCCG</t>
  </si>
  <si>
    <t>PLES_31421</t>
  </si>
  <si>
    <t>AGCACGCCCCGATCACCCTT</t>
  </si>
  <si>
    <t>TAGTAGCACGCCCCGATCACCCTT</t>
  </si>
  <si>
    <t>AAACAAGGGTGATCGGGGCGTGCT</t>
  </si>
  <si>
    <t>TCTTGAGCAGGGGCGCCTGC</t>
  </si>
  <si>
    <t>TAGTTCTTGAGCAGGGGCGCCTGC</t>
  </si>
  <si>
    <t>AAACGCAGGCGCCCCTGCTCAAGA</t>
  </si>
  <si>
    <t>GTGCAGTATGGCGAAAGTCA</t>
  </si>
  <si>
    <t>TAGTGTGCAGTATGGCGAAAGTCA</t>
  </si>
  <si>
    <t>AAACTGACTTTCGCCATACTGCAC</t>
  </si>
  <si>
    <t>CACCGAGCCGGTCAGCGTGT</t>
  </si>
  <si>
    <t>TAGTCACCGAGCCGGTCAGCGTGT</t>
  </si>
  <si>
    <t>AAACACACGCTGACCGGCTCGGTG</t>
  </si>
  <si>
    <t>PLES_31431</t>
  </si>
  <si>
    <t>AATCATGCGGGGCGTAGTCA</t>
  </si>
  <si>
    <t>TAGTAATCATGCGGGGCGTAGTCA</t>
  </si>
  <si>
    <t>AAACTGACTACGCCCCGCATGATT</t>
  </si>
  <si>
    <t>CAGGTAATTTCGGAAACTGT</t>
  </si>
  <si>
    <t>TAGTCAGGTAATTTCGGAAACTGT</t>
  </si>
  <si>
    <t>AAACACAGTTTCCGAAATTACCTG</t>
  </si>
  <si>
    <t>GGGTATCGCTGATGGAAACC</t>
  </si>
  <si>
    <t>TAGTGGGTATCGCTGATGGAAACC</t>
  </si>
  <si>
    <t>AAACGGTTTCCATCAGCGATACCC</t>
  </si>
  <si>
    <t>GAATTGCAAGGTGACTTCAT</t>
  </si>
  <si>
    <t>TAGTGAATTGCAAGGTGACTTCAT</t>
  </si>
  <si>
    <t>AAACATGAAGTCACCTTGCAATTC</t>
  </si>
  <si>
    <t>PLES_31441</t>
  </si>
  <si>
    <t>GCGGCCAGGTCGTGGGTCAT</t>
  </si>
  <si>
    <t>TAGTGCGGCCAGGTCGTGGGTCAT</t>
  </si>
  <si>
    <t>AAACATGACCCACGACCTGGCCGC</t>
  </si>
  <si>
    <t>GATGCCGAAGCGAAGGCCGC</t>
  </si>
  <si>
    <t>TAGTGATGCCGAAGCGAAGGCCGC</t>
  </si>
  <si>
    <t>AAACGCGGCCTTCGCTTCGGCATC</t>
  </si>
  <si>
    <t>CCAGGTCGGAGGCATCGAGC</t>
  </si>
  <si>
    <t>TAGTCCAGGTCGGAGGCATCGAGC</t>
  </si>
  <si>
    <t>AAACGCTCGATGCCTCCGACCTGG</t>
  </si>
  <si>
    <t>CGAATCCGGCGGGTGCGGAG</t>
  </si>
  <si>
    <t>TAGTCGAATCCGGCGGGTGCGGAG</t>
  </si>
  <si>
    <t>AAACCTCCGCACCCGCCGGATTCG</t>
  </si>
  <si>
    <t>PLES_31451</t>
  </si>
  <si>
    <t>AGGCAGGGAGGGGCGAAGAC</t>
  </si>
  <si>
    <t>TAGTAGGCAGGGAGGGGCGAAGAC</t>
  </si>
  <si>
    <t>AAACGTCTTCGCCCCTCCCTGCCT</t>
  </si>
  <si>
    <t>GGGCGAAGGGCTTGCACTGG</t>
  </si>
  <si>
    <t>TAGTGGGCGAAGGGCTTGCACTGG</t>
  </si>
  <si>
    <t>AAACCCAGTGCAAGCCCTTCGCCC</t>
  </si>
  <si>
    <t>TGGTACAGGTCGCGGACCCT</t>
  </si>
  <si>
    <t>TAGTTGGTACAGGTCGCGGACCCT</t>
  </si>
  <si>
    <t>AAACAGGGTCCGCGACCTGTACCA</t>
  </si>
  <si>
    <t>GCGGCTTCGAGGTGCTCGCG</t>
  </si>
  <si>
    <t>TAGTGCGGCTTCGAGGTGCTCGCG</t>
  </si>
  <si>
    <t>AAACCGCGAGCACCTCGAAGCCGC</t>
  </si>
  <si>
    <t>PLES_31461</t>
  </si>
  <si>
    <t>CGAGGCTGACCAGGACGTCC</t>
  </si>
  <si>
    <t>TAGTCGAGGCTGACCAGGACGTCC</t>
  </si>
  <si>
    <t>AAACGGACGTCCTGGTCAGCCTCG</t>
  </si>
  <si>
    <t>CGGTGACGAAACGGTAGTCC</t>
  </si>
  <si>
    <t>TAGTCGGTGACGAAACGGTAGTCC</t>
  </si>
  <si>
    <t>AAACGGACTACCGTTTCGTCACCG</t>
  </si>
  <si>
    <t>CTCATGGGTAGCCGGGGTGA</t>
  </si>
  <si>
    <t>TAGTCTCATGGGTAGCCGGGGTGA</t>
  </si>
  <si>
    <t>AAACTCACCCCGGCTACCCATGAG</t>
  </si>
  <si>
    <t>GGCCATGCGGTTTTCCGGGC</t>
  </si>
  <si>
    <t>TAGTGGCCATGCGGTTTTCCGGGC</t>
  </si>
  <si>
    <t>AAACGCCCGGAAAACCGCATGGCC</t>
  </si>
  <si>
    <t>PLES_31471</t>
  </si>
  <si>
    <t>CAGTAGCCGAGCCATTTCGC</t>
  </si>
  <si>
    <t>TAGTCAGTAGCCGAGCCATTTCGC</t>
  </si>
  <si>
    <t>AAACGCGAAATGGCTCGGCTACTG</t>
  </si>
  <si>
    <t>AGACGAGGCCAGGCATTGGT</t>
  </si>
  <si>
    <t>TAGTAGACGAGGCCAGGCATTGGT</t>
  </si>
  <si>
    <t>AAACACCAATGCCTGGCCTCGTCT</t>
  </si>
  <si>
    <t>AAGGGTGATGGTCGTAGTCC</t>
  </si>
  <si>
    <t>TAGTAAGGGTGATGGTCGTAGTCC</t>
  </si>
  <si>
    <t>AAACGGACTACGACCATCACCCTT</t>
  </si>
  <si>
    <t>TAGCAACAGCGGAACGAGGA</t>
  </si>
  <si>
    <t>TAGTTAGCAACAGCGGAACGAGGA</t>
  </si>
  <si>
    <t>AAACTCCTCGTTCCGCTGTTGCTA</t>
  </si>
  <si>
    <t>PLES_31481</t>
  </si>
  <si>
    <t>TCGGAAGACCTCGGCGCGGC</t>
  </si>
  <si>
    <t>TAGTTCGGAAGACCTCGGCGCGGC</t>
  </si>
  <si>
    <t>AAACGCCGCGCCGAGGTCTTCCGA</t>
  </si>
  <si>
    <t>GCTGGCTCGCCCCAGGAACT</t>
  </si>
  <si>
    <t>TAGTGCTGGCTCGCCCCAGGAACT</t>
  </si>
  <si>
    <t>AAACAGTTCCTGGGGCGAGCCAGC</t>
  </si>
  <si>
    <t>GTAGTACGAAGAACGTCTTC</t>
  </si>
  <si>
    <t>TAGTGTAGTACGAAGAACGTCTTC</t>
  </si>
  <si>
    <t>AAACGAAGACGTTCTTCGTACTAC</t>
  </si>
  <si>
    <t>GCTGCAAGGCACACCCAGCA</t>
  </si>
  <si>
    <t>TAGTGCTGCAAGGCACACCCAGCA</t>
  </si>
  <si>
    <t>AAACTGCTGGGTGTGCCTTGCAGC</t>
  </si>
  <si>
    <t>PLES_31491</t>
  </si>
  <si>
    <t>GCGGTTTCCAGATTGCGCAT</t>
  </si>
  <si>
    <t>TAGTGCGGTTTCCAGATTGCGCAT</t>
  </si>
  <si>
    <t>AAACATGCGCAATCTGGAAACCGC</t>
  </si>
  <si>
    <t>ATGGAATATCCCCAGCTTCA</t>
  </si>
  <si>
    <t>TAGTATGGAATATCCCCAGCTTCA</t>
  </si>
  <si>
    <t>AAACTGAAGCTGGGGATATTCCAT</t>
  </si>
  <si>
    <t>GCCTGGCTCAGGCTGTCGTG</t>
  </si>
  <si>
    <t>TAGTGCCTGGCTCAGGCTGTCGTG</t>
  </si>
  <si>
    <t>AAACCACGACAGCCTGAGCCAGGC</t>
  </si>
  <si>
    <t>GATCTGCCGCTGCAAGGCGG</t>
  </si>
  <si>
    <t>TAGTGATCTGCCGCTGCAAGGCGG</t>
  </si>
  <si>
    <t>AAACCCGCCTTGCAGCGGCAGATC</t>
  </si>
  <si>
    <t>PLES_31501</t>
  </si>
  <si>
    <t>GAGGGTATCGGGTCCGGACA</t>
  </si>
  <si>
    <t>TAGTGAGGGTATCGGGTCCGGACA</t>
  </si>
  <si>
    <t>AAACTGTCCGGACCCGATACCCTC</t>
  </si>
  <si>
    <t>GGCCAGCAGTAAGGTGCCGA</t>
  </si>
  <si>
    <t>TAGTGGCCAGCAGTAAGGTGCCGA</t>
  </si>
  <si>
    <t>AAACTCGGCACCTTACTGCTGGCC</t>
  </si>
  <si>
    <t>GATGAAGGCGCTGAAGGCCA</t>
  </si>
  <si>
    <t>TAGTGATGAAGGCGCTGAAGGCCA</t>
  </si>
  <si>
    <t>AAACTGGCCTTCAGCGCCTTCATC</t>
  </si>
  <si>
    <t>CGCCGCTGACCCCGCCCGGG</t>
  </si>
  <si>
    <t>TAGTCGCCGCTGACCCCGCCCGGG</t>
  </si>
  <si>
    <t>AAACCCCGGGCGGGGTCAGCGGCG</t>
  </si>
  <si>
    <t>PLES_31511</t>
  </si>
  <si>
    <t>TAGGAAAGGTTCATCTGGTC</t>
  </si>
  <si>
    <t>TAGTTAGGAAAGGTTCATCTGGTC</t>
  </si>
  <si>
    <t>AAACGACCAGATGAACCTTTCCTA</t>
  </si>
  <si>
    <t>CCTCCTCGAGGATCTTCTTC</t>
  </si>
  <si>
    <t>TAGTCCTCCTCGAGGATCTTCTTC</t>
  </si>
  <si>
    <t>AAACGAAGAAGATCCTCGAGGAGG</t>
  </si>
  <si>
    <t>TCAGCAGGCACTGGCAGTCG</t>
  </si>
  <si>
    <t>TAGTTCAGCAGGCACTGGCAGTCG</t>
  </si>
  <si>
    <t>AAACCGACTGCCAGTGCCTGCTGA</t>
  </si>
  <si>
    <t>TGATGGTCACCGTGAAGTCA</t>
  </si>
  <si>
    <t>TAGTTGATGGTCACCGTGAAGTCA</t>
  </si>
  <si>
    <t>AAACTGACTTCACGGTGACCATCA</t>
  </si>
  <si>
    <t>PLES_31521</t>
  </si>
  <si>
    <t>GCTGATCAGGAACAGATGGC</t>
  </si>
  <si>
    <t>TAGTGCTGATCAGGAACAGATGGC</t>
  </si>
  <si>
    <t>AAACGCCATCTGTTCCTGATCAGC</t>
  </si>
  <si>
    <t>GCAATTCGCAGGTCATCGGC</t>
  </si>
  <si>
    <t>TAGTGCAATTCGCAGGTCATCGGC</t>
  </si>
  <si>
    <t>AAACGCCGATGACCTGCGAATTGC</t>
  </si>
  <si>
    <t>AGTGGCGGCGGGCCTCCTCG</t>
  </si>
  <si>
    <t>TAGTAGTGGCGGCGGGCCTCCTCG</t>
  </si>
  <si>
    <t>AAACCGAGGAGGCCCGCCGCCACT</t>
  </si>
  <si>
    <t>CTGATCGCCTCGGCGTCGTG</t>
  </si>
  <si>
    <t>TAGTCTGATCGCCTCGGCGTCGTG</t>
  </si>
  <si>
    <t>AAACCACGACGCCGAGGCGATCAG</t>
  </si>
  <si>
    <t>PLES_31531</t>
  </si>
  <si>
    <t>AGTCGGCAGGTATTCGTTCA</t>
  </si>
  <si>
    <t>TAGTAGTCGGCAGGTATTCGTTCA</t>
  </si>
  <si>
    <t>AAACTGAACGAATACCTGCCGACT</t>
  </si>
  <si>
    <t>CAGGTTGTGCGGCAGGCCAT</t>
  </si>
  <si>
    <t>TAGTCAGGTTGTGCGGCAGGCCAT</t>
  </si>
  <si>
    <t>AAACATGGCCTGCCGCACAACCTG</t>
  </si>
  <si>
    <t>GAAGCCGGCCAGGACCAGTC</t>
  </si>
  <si>
    <t>TAGTGAAGCCGGCCAGGACCAGTC</t>
  </si>
  <si>
    <t>AAACGACTGGTCCTGGCCGGCTTC</t>
  </si>
  <si>
    <t>CGGGCAAGCCACCGCGGGCC</t>
  </si>
  <si>
    <t>TAGTCGGGCAAGCCACCGCGGGCC</t>
  </si>
  <si>
    <t>AAACGGCCCGCGGTGGCTTGCCCG</t>
  </si>
  <si>
    <t>PLES_31541</t>
  </si>
  <si>
    <t>GGAGTTCCTCGAGCAAGGCG</t>
  </si>
  <si>
    <t>TAGTGGAGTTCCTCGAGCAAGGCG</t>
  </si>
  <si>
    <t>AAACCGCCTTGCTCGAGGAACTCC</t>
  </si>
  <si>
    <t>CACCGGGGCCACGTGCCAGC</t>
  </si>
  <si>
    <t>TAGTCACCGGGGCCACGTGCCAGC</t>
  </si>
  <si>
    <t>AAACGCTGGCACGTGGCCCCGGTG</t>
  </si>
  <si>
    <t>TGGCCCTGACCTCGTCTTCC</t>
  </si>
  <si>
    <t>TAGTTGGCCCTGACCTCGTCTTCC</t>
  </si>
  <si>
    <t>AAACGGAAGACGAGGTCAGGGCCA</t>
  </si>
  <si>
    <t>CTCGAGTTCCCGCTGGCAGA</t>
  </si>
  <si>
    <t>TAGTCTCGAGTTCCCGCTGGCAGA</t>
  </si>
  <si>
    <t>AAACTCTGCCAGCGGGAACTCGAG</t>
  </si>
  <si>
    <t>PLES_31551</t>
  </si>
  <si>
    <t>CAGCAATTCGATGGCGTTCA</t>
  </si>
  <si>
    <t>TAGTCAGCAATTCGATGGCGTTCA</t>
  </si>
  <si>
    <t>AAACTGAACGCCATCGAATTGCTG</t>
  </si>
  <si>
    <t>TCTTCACGGTCTCGTGGTCA</t>
  </si>
  <si>
    <t>TAGTTCTTCACGGTCTCGTGGTCA</t>
  </si>
  <si>
    <t>AAACTGACCACGAGACCGTGAAGA</t>
  </si>
  <si>
    <t>GCGCTTCTTCAGCGCCCGTT</t>
  </si>
  <si>
    <t>TAGTGCGCTTCTTCAGCGCCCGTT</t>
  </si>
  <si>
    <t>AAACAACGGGCGCTGAAGAAGCGC</t>
  </si>
  <si>
    <t>GAAGATGTCTTCCTCGATGG</t>
  </si>
  <si>
    <t>TAGTGAAGATGTCTTCCTCGATGG</t>
  </si>
  <si>
    <t>AAACCCATCGAGGAAGACATCTTC</t>
  </si>
  <si>
    <t>PLES_31561</t>
  </si>
  <si>
    <t>GAAAGCCAGGGACTGGCTCA</t>
  </si>
  <si>
    <t>TAGTGAAAGCCAGGGACTGGCTCA</t>
  </si>
  <si>
    <t>AAACTGAGCCAGTCCCTGGCTTTC</t>
  </si>
  <si>
    <t>GCGTGGCCAGGCCGATGAGC</t>
  </si>
  <si>
    <t>TAGTGCGTGGCCAGGCCGATGAGC</t>
  </si>
  <si>
    <t>AAACGCTCATCGGCCTGGCCACGC</t>
  </si>
  <si>
    <t>ACACGCTGACGAAGGCCCAC</t>
  </si>
  <si>
    <t>TAGTACACGCTGACGAAGGCCCAC</t>
  </si>
  <si>
    <t>AAACGTGGGCCTTCGTCAGCGTGT</t>
  </si>
  <si>
    <t>AATTCACGCTGCGATCGCTG</t>
  </si>
  <si>
    <t>TAGTAATTCACGCTGCGATCGCTG</t>
  </si>
  <si>
    <t>AAACCAGCGATCGCAGCGTGAATT</t>
  </si>
  <si>
    <t>PLES_31571</t>
  </si>
  <si>
    <t>GTCGAGGGTGTCGTCGAGGT</t>
  </si>
  <si>
    <t>TAGTGTCGAGGGTGTCGTCGAGGT</t>
  </si>
  <si>
    <t>AAACACCTCGACGACACCCTCGAC</t>
  </si>
  <si>
    <t>CATCCTTGCTGGTTTGCAGC</t>
  </si>
  <si>
    <t>TAGTCATCCTTGCTGGTTTGCAGC</t>
  </si>
  <si>
    <t>AAACGCTGCAAACCAGCAAGGATG</t>
  </si>
  <si>
    <t>CTCGGCGCAGGCGTGGAAAC</t>
  </si>
  <si>
    <t>TAGTCTCGGCGCAGGCGTGGAAAC</t>
  </si>
  <si>
    <t>AAACGTTTCCACGCCTGCGCCGAG</t>
  </si>
  <si>
    <t>CCTTCAACTGCGGGTCGCGC</t>
  </si>
  <si>
    <t>TAGTCCTTCAACTGCGGGTCGCGC</t>
  </si>
  <si>
    <t>AAACGCGCGACCCGCAGTTGAAGG</t>
  </si>
  <si>
    <t>PLES_31581</t>
  </si>
  <si>
    <t>GGTCGTCGCCGACCCCGATG</t>
  </si>
  <si>
    <t>TAGTGGTCGTCGCCGACCCCGATG</t>
  </si>
  <si>
    <t>AAACCATCGGGGTCGGCGACGACC</t>
  </si>
  <si>
    <t>TGAGGAAGGTGCCTTCGATC</t>
  </si>
  <si>
    <t>TAGTTGAGGAAGGTGCCTTCGATC</t>
  </si>
  <si>
    <t>AAACGATCGAAGGCACCTTCCTCA</t>
  </si>
  <si>
    <t>ACGCCGGGAACCTTCGCCCG</t>
  </si>
  <si>
    <t>TAGTACGCCGGGAACCTTCGCCCG</t>
  </si>
  <si>
    <t>AAACCGGGCGAAGGTTCCCGGCGT</t>
  </si>
  <si>
    <t>CGCGCTTCAGGTCGCGCTGC</t>
  </si>
  <si>
    <t>TAGTCGCGCTTCAGGTCGCGCTGC</t>
  </si>
  <si>
    <t>AAACGCAGCGCGACCTGAAGCGCG</t>
  </si>
  <si>
    <t>PLES_31591</t>
  </si>
  <si>
    <t>CCACCACCAGTCTCTGCCGA</t>
  </si>
  <si>
    <t>TAGTCCACCACCAGTCTCTGCCGA</t>
  </si>
  <si>
    <t>AAACTCGGCAGAGACTGGTGGTGG</t>
  </si>
  <si>
    <t>GGCCGCGGGATCGACACTAT</t>
  </si>
  <si>
    <t>TAGTGGCCGCGGGATCGACACTAT</t>
  </si>
  <si>
    <t>AAACATAGTGTCGATCCCGCGGCC</t>
  </si>
  <si>
    <t>GCCCTGCACTTCGTGTTCGG</t>
  </si>
  <si>
    <t>TAGTGCCCTGCACTTCGTGTTCGG</t>
  </si>
  <si>
    <t>AAACCCGAACACGAAGTGCAGGGC</t>
  </si>
  <si>
    <t>GGCCGCCGAACTCCAGCTTC</t>
  </si>
  <si>
    <t>TAGTGGCCGCCGAACTCCAGCTTC</t>
  </si>
  <si>
    <t>AAACGAAGCTGGAGTTCGGCGGCC</t>
  </si>
  <si>
    <t>PLES_31601</t>
  </si>
  <si>
    <t>GTACTCAACCACGTTTTCAT</t>
  </si>
  <si>
    <t>TAGTGTACTCAACCACGTTTTCAT</t>
  </si>
  <si>
    <t>AAACATGAAAACGTGGTTGAGTAC</t>
  </si>
  <si>
    <t>CATCCTTGAAATGCTCTTCC</t>
  </si>
  <si>
    <t>TAGTCATCCTTGAAATGCTCTTCC</t>
  </si>
  <si>
    <t>AAACGGAAGAGCATTTCAAGGATG</t>
  </si>
  <si>
    <t>AGCAACGCGCCGTCAGGGCG</t>
  </si>
  <si>
    <t>TAGTAGCAACGCGCCGTCAGGGCG</t>
  </si>
  <si>
    <t>AAACCGCCCTGACGGCGCGTTGCT</t>
  </si>
  <si>
    <t>CTTGCCCTGGTTATTACGCA</t>
  </si>
  <si>
    <t>TAGTCTTGCCCTGGTTATTACGCA</t>
  </si>
  <si>
    <t>AAACTGCGTAATAACCAGGGCAAG</t>
  </si>
  <si>
    <t>PLES_31611</t>
  </si>
  <si>
    <t>TCAGTACCGCGGGTTCTTCC</t>
  </si>
  <si>
    <t>TAGTTCAGTACCGCGGGTTCTTCC</t>
  </si>
  <si>
    <t>AAACGGAAGAACCCGCGGTACTGA</t>
  </si>
  <si>
    <t>GTGCAGCAGCGACGGAAAAG</t>
  </si>
  <si>
    <t>TAGTGTGCAGCAGCGACGGAAAAG</t>
  </si>
  <si>
    <t>AAACCTTTTCCGTCGCTGCTGCAC</t>
  </si>
  <si>
    <t>TCTGTTGCGGCGGGTCCTGC</t>
  </si>
  <si>
    <t>TAGTTCTGTTGCGGCGGGTCCTGC</t>
  </si>
  <si>
    <t>AAACGCAGGACCCGCCGCAACAGA</t>
  </si>
  <si>
    <t>GACGAAATCGCTGAGCTCGG</t>
  </si>
  <si>
    <t>TAGTGACGAAATCGCTGAGCTCGG</t>
  </si>
  <si>
    <t>AAACCCGAGCTCAGCGATTTCGTC</t>
  </si>
  <si>
    <t>PLES_31621</t>
  </si>
  <si>
    <t>CCGGCCGTTGCCTTGGAACT</t>
  </si>
  <si>
    <t>TAGTCCGGCCGTTGCCTTGGAACT</t>
  </si>
  <si>
    <t>AAACAGTTCCAAGGCAACGGCCGG</t>
  </si>
  <si>
    <t>CGGAGCCCAGAGGCCGAAGC</t>
  </si>
  <si>
    <t>TAGTCGGAGCCCAGAGGCCGAAGC</t>
  </si>
  <si>
    <t>AAACGCTTCGGCCTCTGGGCTCCG</t>
  </si>
  <si>
    <t>ACCCGGACCTCACGGGCGTC</t>
  </si>
  <si>
    <t>TAGTACCCGGACCTCACGGGCGTC</t>
  </si>
  <si>
    <t>AAACGACGCCCGTGAGGTCCGGGT</t>
  </si>
  <si>
    <t>TGCCTTCCAGCGGCCAGTCG</t>
  </si>
  <si>
    <t>TAGTTGCCTTCCAGCGGCCAGTCG</t>
  </si>
  <si>
    <t>AAACCGACTGGCCGCTGGAAGGCA</t>
  </si>
  <si>
    <t>PLES_31631</t>
  </si>
  <si>
    <t>GCCCACGGCGGCGGCCAGTT</t>
  </si>
  <si>
    <t>TAGTGCCCACGGCGGCGGCCAGTT</t>
  </si>
  <si>
    <t>AAACAACTGGCCGCCGCCGTGGGC</t>
  </si>
  <si>
    <t>CGTCCTGCCAGTCGAGTTGC</t>
  </si>
  <si>
    <t>TAGTCGTCCTGCCAGTCGAGTTGC</t>
  </si>
  <si>
    <t>AAACGCAACTCGACTGGCAGGACG</t>
  </si>
  <si>
    <t>GACCCGCTGCGGCCGTCCGT</t>
  </si>
  <si>
    <t>TAGTGACCCGCTGCGGCCGTCCGT</t>
  </si>
  <si>
    <t>AAACACGGACGGCCGCAGCGGGTC</t>
  </si>
  <si>
    <t>GTGCTTCCAGCAGGCCGCGC</t>
  </si>
  <si>
    <t>TAGTGTGCTTCCAGCAGGCCGCGC</t>
  </si>
  <si>
    <t>AAACGCGCGGCCTGCTGGAAGCAC</t>
  </si>
  <si>
    <t>PLES_31641</t>
  </si>
  <si>
    <t>TGCAGGCGCAGGGTAGCGCG</t>
  </si>
  <si>
    <t>TAGTTGCAGGCGCAGGGTAGCGCG</t>
  </si>
  <si>
    <t>AAACCGCGCTACCCTGCGCCTGCA</t>
  </si>
  <si>
    <t>CCAGGGCAGGGCATCGTCGA</t>
  </si>
  <si>
    <t>TAGTCCAGGGCAGGGCATCGTCGA</t>
  </si>
  <si>
    <t>AAACTCGACGATGCCCTGCCCTGG</t>
  </si>
  <si>
    <t>CGTAGAGATGGCTGATGCCC</t>
  </si>
  <si>
    <t>TAGTCGTAGAGATGGCTGATGCCC</t>
  </si>
  <si>
    <t>AAACGGGCATCAGCCATCTCTACG</t>
  </si>
  <si>
    <t>CCGCGCGCGGAACAGCGGCG</t>
  </si>
  <si>
    <t>TAGTCCGCGCGCGGAACAGCGGCG</t>
  </si>
  <si>
    <t>AAACCGCCGCTGTTCCGCGCGCGG</t>
  </si>
  <si>
    <t>PLES_31651</t>
  </si>
  <si>
    <t>CTCTCGTATGCGTTTTTCGT</t>
  </si>
  <si>
    <t>TAGTCTCTCGTATGCGTTTTTCGT</t>
  </si>
  <si>
    <t>AAACACGAAAAACGCATACGAGAG</t>
  </si>
  <si>
    <t>CTCGGATTCCCAGATCTGGT</t>
  </si>
  <si>
    <t>TAGTCTCGGATTCCCAGATCTGGT</t>
  </si>
  <si>
    <t>AAACACCAGATCTGGGAATCCGAG</t>
  </si>
  <si>
    <t>TGGCGTTCGGCCTGGCCGTC</t>
  </si>
  <si>
    <t>TAGTTGGCGTTCGGCCTGGCCGTC</t>
  </si>
  <si>
    <t>AAACGACGGCCAGGCCGAACGCCA</t>
  </si>
  <si>
    <t>GTTGCCGGGCCATGGCCCAG</t>
  </si>
  <si>
    <t>TAGTGTTGCCGGGCCATGGCCCAG</t>
  </si>
  <si>
    <t>AAACCTGGGCCATGGCCCGGCAAC</t>
  </si>
  <si>
    <t>PLES_31661</t>
  </si>
  <si>
    <t>CGCTGATCCGCGAAGGAGCG</t>
  </si>
  <si>
    <t>TAGTCGCTGATCCGCGAAGGAGCG</t>
  </si>
  <si>
    <t>AAACCGCTCCTTCGCGGATCAGCG</t>
  </si>
  <si>
    <t>AGGTGGCGCCAAGGGGGAAG</t>
  </si>
  <si>
    <t>TAGTAGGTGGCGCCAAGGGGGAAG</t>
  </si>
  <si>
    <t>AAACCTTCCCCCTTGGCGCCACCT</t>
  </si>
  <si>
    <t>ATTGACGCCGAGGCCGTCCC</t>
  </si>
  <si>
    <t>TAGTATTGACGCCGAGGCCGTCCC</t>
  </si>
  <si>
    <t>AAACGGGACGGCCTCGGCGTCAAT</t>
  </si>
  <si>
    <t>CAGCTCGACCTTGGTCGCGT</t>
  </si>
  <si>
    <t>TAGTCAGCTCGACCTTGGTCGCGT</t>
  </si>
  <si>
    <t>AAACACGCGACCAAGGTCGAGCTG</t>
  </si>
  <si>
    <t>PLES_31671</t>
  </si>
  <si>
    <t>GTCGGCGACCTGGACGTTGC</t>
  </si>
  <si>
    <t>TAGTGTCGGCGACCTGGACGTTGC</t>
  </si>
  <si>
    <t>AAACGCAACGTCCAGGTCGCCGAC</t>
  </si>
  <si>
    <t>CCTCGCGGATGCTCTGCTGC</t>
  </si>
  <si>
    <t>TAGTCCTCGCGGATGCTCTGCTGC</t>
  </si>
  <si>
    <t>AAACGCAGCAGAGCATCCGCGAGG</t>
  </si>
  <si>
    <t>GTCGATCCTCGCCATGGTGG</t>
  </si>
  <si>
    <t>TAGTGTCGATCCTCGCCATGGTGG</t>
  </si>
  <si>
    <t>AAACCCACCATGGCGAGGATCGAC</t>
  </si>
  <si>
    <t>GTCGCCTTCGCCGACCAGCA</t>
  </si>
  <si>
    <t>TAGTGTCGCCTTCGCCGACCAGCA</t>
  </si>
  <si>
    <t>AAACTGCTGGTCGGCGAAGGCGAC</t>
  </si>
  <si>
    <t>PLES_31681</t>
  </si>
  <si>
    <t>ATGGAATACCACGGCTTTCA</t>
  </si>
  <si>
    <t>TAGTATGGAATACCACGGCTTTCA</t>
  </si>
  <si>
    <t>AAACTGAAAGCCGTGGTATTCCAT</t>
  </si>
  <si>
    <t>GCTCCGCCACGTCTTCCAGG</t>
  </si>
  <si>
    <t>TAGTGCTCCGCCACGTCTTCCAGG</t>
  </si>
  <si>
    <t>AAACCCTGGAAGACGTGGCGGAGC</t>
  </si>
  <si>
    <t>TGGCGTCGGTGGGCTCCTGC</t>
  </si>
  <si>
    <t>TAGTTGGCGTCGGTGGGCTCCTGC</t>
  </si>
  <si>
    <t>AAACGCAGGAGCCCACCGACGCCA</t>
  </si>
  <si>
    <t>CGAGGCGGTCAGCCGCACGA</t>
  </si>
  <si>
    <t>TAGTCGAGGCGGTCAGCCGCACGA</t>
  </si>
  <si>
    <t>AAACTCGTGCGGCTGACCGCCTCG</t>
  </si>
  <si>
    <t>PLES_31691</t>
  </si>
  <si>
    <t>ATGCCGATGCGCAGGCGTGC</t>
  </si>
  <si>
    <t>TAGTATGCCGATGCGCAGGCGTGC</t>
  </si>
  <si>
    <t>AAACGCACGCCTGCGCATCGGCAT</t>
  </si>
  <si>
    <t>CCAGGGGGCGTAGCGCCAGC</t>
  </si>
  <si>
    <t>TAGTCCAGGGGGCGTAGCGCCAGC</t>
  </si>
  <si>
    <t>AAACGCTGGCGCTACGCCCCCTGG</t>
  </si>
  <si>
    <t>TCCTTCTGGCGCAGCCCCTC</t>
  </si>
  <si>
    <t>TAGTTCCTTCTGGCGCAGCCCCTC</t>
  </si>
  <si>
    <t>AAACGAGGGGCTGCGCCAGAAGGA</t>
  </si>
  <si>
    <t>GGGCGTCTGCAGGGCGTAGA</t>
  </si>
  <si>
    <t>TAGTGGGCGTCTGCAGGGCGTAGA</t>
  </si>
  <si>
    <t>AAACTCTACGCCCTGCAGACGCCC</t>
  </si>
  <si>
    <t>PLES_31701</t>
  </si>
  <si>
    <t>GAACGGGTTGAAACCCTTGT</t>
  </si>
  <si>
    <t>TAGTGAACGGGTTGAAACCCTTGT</t>
  </si>
  <si>
    <t>AAACACAAGGGTTTCAACCCGTTC</t>
  </si>
  <si>
    <t>GGGAGCCGAGGACCTCCTGG</t>
  </si>
  <si>
    <t>TAGTGGGAGCCGAGGACCTCCTGG</t>
  </si>
  <si>
    <t>AAACCCAGGAGGTCCTCGGCTCCC</t>
  </si>
  <si>
    <t>GCGCGCGGCGTGCAGGCTAT</t>
  </si>
  <si>
    <t>TAGTGCGCGCGGCGTGCAGGCTAT</t>
  </si>
  <si>
    <t>AAACATAGCCTGCACGCCGCGCGC</t>
  </si>
  <si>
    <t>TGCGGCGCCGGCGGCCAGGA</t>
  </si>
  <si>
    <t>TAGTTGCGGCGCCGGCGGCCAGGA</t>
  </si>
  <si>
    <t>AAACTCCTGGCCGCCGGCGCCGCA</t>
  </si>
  <si>
    <t>PLES_31711</t>
  </si>
  <si>
    <t>ACGCGGTTGCCGTCGCGCCA</t>
  </si>
  <si>
    <t>TAGTACGCGGTTGCCGTCGCGCCA</t>
  </si>
  <si>
    <t>AAACTGGCGCGACGGCAACCGCGT</t>
  </si>
  <si>
    <t>GCGATGCACTGGAACAGGCG</t>
  </si>
  <si>
    <t>TAGTGCGATGCACTGGAACAGGCG</t>
  </si>
  <si>
    <t>AAACCGCCTGTTCCAGTGCATCGC</t>
  </si>
  <si>
    <t>GAGGATCTCCCGGCGCGCCT</t>
  </si>
  <si>
    <t>TAGTGAGGATCTCCCGGCGCGCCT</t>
  </si>
  <si>
    <t>AAACAGGCGCGCCGGGAGATCCTC</t>
  </si>
  <si>
    <t>CGAAGATGATGAAGGTTTCC</t>
  </si>
  <si>
    <t>TAGTCGAAGATGATGAAGGTTTCC</t>
  </si>
  <si>
    <t>AAACGGAAACCTTCATCATCTTCG</t>
  </si>
  <si>
    <t>PLES_31721</t>
  </si>
  <si>
    <t>CAGCGCCAGTGAGAGCGGCG</t>
  </si>
  <si>
    <t>TAGTCAGCGCCAGTGAGAGCGGCG</t>
  </si>
  <si>
    <t>AAACCGCCGCTCTCACTGGCGCTG</t>
  </si>
  <si>
    <t>GACCAGCACGAAGAACGCCA</t>
  </si>
  <si>
    <t>TAGTGACCAGCACGAAGAACGCCA</t>
  </si>
  <si>
    <t>AAACTGGCGTTCTTCGTGCTGGTC</t>
  </si>
  <si>
    <t>GATACTCGCCGAGGGCGTGG</t>
  </si>
  <si>
    <t>TAGTGATACTCGCCGAGGGCGTGG</t>
  </si>
  <si>
    <t>AAACCCACGCCCTCGGCGAGTATC</t>
  </si>
  <si>
    <t>CAGCCCGAGGAACAGGGTCG</t>
  </si>
  <si>
    <t>TAGTCAGCCCGAGGAACAGGGTCG</t>
  </si>
  <si>
    <t>AAACCGACCCTGTTCCTCGGGCTG</t>
  </si>
  <si>
    <t>PLES_31731</t>
  </si>
  <si>
    <t>glgB</t>
  </si>
  <si>
    <t>CAGCGTTCGCGTTCGGACAT</t>
  </si>
  <si>
    <t>TAGTCAGCGTTCGCGTTCGGACAT</t>
  </si>
  <si>
    <t>AAACATGTCCGAACGCGAACGCTG</t>
  </si>
  <si>
    <t>AGGCGAATGGATCGCCCTGC</t>
  </si>
  <si>
    <t>TAGTAGGCGAATGGATCGCCCTGC</t>
  </si>
  <si>
    <t>AAACGCAGGGCGATCCATTCGCCT</t>
  </si>
  <si>
    <t>CGGGGTCGCGCTGCGGGCCG</t>
  </si>
  <si>
    <t>TAGTCGGGGTCGCGCTGCGGGCCG</t>
  </si>
  <si>
    <t>AAACCGGCCCGCAGCGCGACCCCG</t>
  </si>
  <si>
    <t>GCGCTGCGCGCCGGGCAGGT</t>
  </si>
  <si>
    <t>TAGTGCGCTGCGCGCCGGGCAGGT</t>
  </si>
  <si>
    <t>AAACACCTGCCCGGCGCGCAGCGC</t>
  </si>
  <si>
    <t>PLES_31741</t>
  </si>
  <si>
    <t>GGTTTCTCGCGTCTGGCCAT</t>
  </si>
  <si>
    <t>TAGTGGTTTCTCGCGTCTGGCCAT</t>
  </si>
  <si>
    <t>AAACATGGCCAGACGCGAGAAACC</t>
  </si>
  <si>
    <t>TGCGGGTCGTTGAGAAAGAC</t>
  </si>
  <si>
    <t>TAGTTGCGGGTCGTTGAGAAAGAC</t>
  </si>
  <si>
    <t>AAACGTCTTTCTCAACGACCCGCA</t>
  </si>
  <si>
    <t>AGAAGGATTTCACGTGGACC</t>
  </si>
  <si>
    <t>TAGTAGAAGGATTTCACGTGGACC</t>
  </si>
  <si>
    <t>AAACGGTCCACGTGAAATCCTTCT</t>
  </si>
  <si>
    <t>GTCGCCGATGCCATCGTTGT</t>
  </si>
  <si>
    <t>TAGTGTCGCCGATGCCATCGTTGT</t>
  </si>
  <si>
    <t>AAACACAACGATGGCATCGGCGAC</t>
  </si>
  <si>
    <t>PLES_31751</t>
  </si>
  <si>
    <t>GCGGATCATCGTCGCTGTTG</t>
  </si>
  <si>
    <t>TAGTGCGGATCATCGTCGCTGTTG</t>
  </si>
  <si>
    <t>AAACCAACAGCGACGATGATCCGC</t>
  </si>
  <si>
    <t>CGATGGCGATACGGGGCTGC</t>
  </si>
  <si>
    <t>TAGTCGATGGCGATACGGGGCTGC</t>
  </si>
  <si>
    <t>AAACGCAGCCCCGTATCGCCATCG</t>
  </si>
  <si>
    <t>AGGCACCCTCTTCCACCACA</t>
  </si>
  <si>
    <t>TAGTAGGCACCCTCTTCCACCACA</t>
  </si>
  <si>
    <t>AAACTGTGGTGGAAGAGGGTGCCT</t>
  </si>
  <si>
    <t>GCTCTCGGTCTTCGCGGGAT</t>
  </si>
  <si>
    <t>TAGTGCTCTCGGTCTTCGCGGGAT</t>
  </si>
  <si>
    <t>AAACATCCCGCGAAGACCGAGAGC</t>
  </si>
  <si>
    <t>PLES_31761</t>
  </si>
  <si>
    <t>GGCTCACCGGTATATGCACC</t>
  </si>
  <si>
    <t>TAGTGGCTCACCGGTATATGCACC</t>
  </si>
  <si>
    <t>AAACGGTGCATATACCGGTGAGCC</t>
  </si>
  <si>
    <t>GAAATCGATGCCCTGCGACG</t>
  </si>
  <si>
    <t>TAGTGAAATCGATGCCCTGCGACG</t>
  </si>
  <si>
    <t>AAACCGTCGCAGGGCATCGATTTC</t>
  </si>
  <si>
    <t>TTCACCCGTTTGTAGCCGAC</t>
  </si>
  <si>
    <t>TAGTTTCACCCGTTTGTAGCCGAC</t>
  </si>
  <si>
    <t>AAACGTCGGCTACAAACGGGTGAA</t>
  </si>
  <si>
    <t>CTCGCGCTCGATCTCCTTGC</t>
  </si>
  <si>
    <t>TAGTCTCGCGCTCGATCTCCTTGC</t>
  </si>
  <si>
    <t>AAACGCAAGGAGATCGAGCGCGAG</t>
  </si>
  <si>
    <t>PLES_31771</t>
  </si>
  <si>
    <t>CTGCATCGCGTCGGTCCAGG</t>
  </si>
  <si>
    <t>TAGTCTGCATCGCGTCGGTCCAGG</t>
  </si>
  <si>
    <t>AAACCCTGGACCGACGCGATGCAG</t>
  </si>
  <si>
    <t>TGATAGAGGATCAGGCCGAC</t>
  </si>
  <si>
    <t>TAGTTGATAGAGGATCAGGCCGAC</t>
  </si>
  <si>
    <t>AAACGTCGGCCTGATCCTCTATCA</t>
  </si>
  <si>
    <t>ACCGCCGCGCCACGCCGCTT</t>
  </si>
  <si>
    <t>TAGTACCGCCGCGCCACGCCGCTT</t>
  </si>
  <si>
    <t>AAACAAGCGGCGTGGCGCGGCGGT</t>
  </si>
  <si>
    <t>GCTCAGGCAACTGCAACCCG</t>
  </si>
  <si>
    <t>TAGTGCTCAGGCAACTGCAACCCG</t>
  </si>
  <si>
    <t>AAACCGGGTTGCAGTTGCCTGAGC</t>
  </si>
  <si>
    <t>PLES_31781</t>
  </si>
  <si>
    <t>AACGTCTCCCAGGCGCTCAT</t>
  </si>
  <si>
    <t>TAGTAACGTCTCCCAGGCGCTCAT</t>
  </si>
  <si>
    <t>AAACATGAGCGCCTGGGAGACGTT</t>
  </si>
  <si>
    <t>CTGCTCGAAGTCGGCGAGAT</t>
  </si>
  <si>
    <t>TAGTCTGCTCGAAGTCGGCGAGAT</t>
  </si>
  <si>
    <t>AAACATCTCGCCGACTTCGAGCAG</t>
  </si>
  <si>
    <t>CAGGCGCAACGCGGCGCGGG</t>
  </si>
  <si>
    <t>TAGTCAGGCGCAACGCGGCGCGGG</t>
  </si>
  <si>
    <t>AAACCCCGCGCCGCGTTGCGCCTG</t>
  </si>
  <si>
    <t>CATGTGCGTGCGCAGGCCGG</t>
  </si>
  <si>
    <t>TAGTCATGTGCGTGCGCAGGCCGG</t>
  </si>
  <si>
    <t>AAACCCGGCCTGCGCACGCACATG</t>
  </si>
  <si>
    <t>PLES_31791</t>
  </si>
  <si>
    <t>katE</t>
  </si>
  <si>
    <t>TCGTTGTTCTGCTCGCTCAT</t>
  </si>
  <si>
    <t>TAGTTCGTTGTTCTGCTCGCTCAT</t>
  </si>
  <si>
    <t>AAACATGAGCGAGCAGAACAACGA</t>
  </si>
  <si>
    <t>ACGGTCGACGGTGTCGGTGC</t>
  </si>
  <si>
    <t>TAGTACGGTCGACGGTGTCGGTGC</t>
  </si>
  <si>
    <t>AAACGCACCGACACCGTCGACCGT</t>
  </si>
  <si>
    <t>GGCCTCCAGCTGTTCCAGCT</t>
  </si>
  <si>
    <t>TAGTGGCCTCCAGCTGTTCCAGCT</t>
  </si>
  <si>
    <t>AAACAGCTGGAACAGCTGGAGGCC</t>
  </si>
  <si>
    <t>TCCGGTGGCGTCCTCGCGAT</t>
  </si>
  <si>
    <t>TAGTTCCGGTGGCGTCCTCGCGAT</t>
  </si>
  <si>
    <t>AAACATCGCGAGGACGCCACCGGA</t>
  </si>
  <si>
    <t>PLES_31801</t>
  </si>
  <si>
    <t>CGGCCTCCGAAGCACGTTTC</t>
  </si>
  <si>
    <t>TAGTCGGCCTCCGAAGCACGTTTC</t>
  </si>
  <si>
    <t>AAACGAAACGTGCTTCGGAGGCCG</t>
  </si>
  <si>
    <t>GGCCTGGCCGCCCTTCTTGC</t>
  </si>
  <si>
    <t>TAGTGGCCTGGCCGCCCTTCTTGC</t>
  </si>
  <si>
    <t>AAACGCAAGAAGGGCGGCCAGGCC</t>
  </si>
  <si>
    <t>GTTCTTGAAGTTGCCGCCGC</t>
  </si>
  <si>
    <t>TAGTGTTCTTGAAGTTGCCGCCGC</t>
  </si>
  <si>
    <t>AAACGCGGCGGCAACTTCAAGAAC</t>
  </si>
  <si>
    <t>CCAGCCTCGGAGGCCCGCTG</t>
  </si>
  <si>
    <t>TAGTCCAGCCTCGGAGGCCCGCTG</t>
  </si>
  <si>
    <t>AAACCAGCGGGCCTCCGAGGCTGG</t>
  </si>
  <si>
    <t>PLES_31811</t>
  </si>
  <si>
    <t>CACTTCGTCACTGTTTTCCA</t>
  </si>
  <si>
    <t>TAGTCACTTCGTCACTGTTTTCCA</t>
  </si>
  <si>
    <t>AAACTGGAAAACAGTGACGAAGTG</t>
  </si>
  <si>
    <t>CGAGAGAAATGAAATAGTGC</t>
  </si>
  <si>
    <t>TAGTCGAGAGAAATGAAATAGTGC</t>
  </si>
  <si>
    <t>AAACGCACTATTTCATTTCTCTCG</t>
  </si>
  <si>
    <t>TCGCAGGAGTCGACGAAAAG</t>
  </si>
  <si>
    <t>TAGTTCGCAGGAGTCGACGAAAAG</t>
  </si>
  <si>
    <t>AAACCTTTTCGTCGACTCCTGCGA</t>
  </si>
  <si>
    <t>CGAGGTCCACGTTGCAGTCC</t>
  </si>
  <si>
    <t>TAGTCGAGGTCCACGTTGCAGTCC</t>
  </si>
  <si>
    <t>AAACGGACTGCAACGTGGACCTCG</t>
  </si>
  <si>
    <t>PLES_31821</t>
  </si>
  <si>
    <t>glgP</t>
  </si>
  <si>
    <t>GGGGTCTGGTCTTGGCTGTC</t>
  </si>
  <si>
    <t>TAGTGGGGTCTGGTCTTGGCTGTC</t>
  </si>
  <si>
    <t>AAACGACAGCCAAGACCAGACCCC</t>
  </si>
  <si>
    <t>TCAGGGTCTGGACCGCACTT</t>
  </si>
  <si>
    <t>TAGTTCAGGGTCTGGACCGCACTT</t>
  </si>
  <si>
    <t>AAACAAGTGCGGTCCAGACCCTGA</t>
  </si>
  <si>
    <t>CGCTGTAGCGCAGTTTGGCG</t>
  </si>
  <si>
    <t>TAGTCGCTGTAGCGCAGTTTGGCG</t>
  </si>
  <si>
    <t>AAACCGCCAAACTGCGCTACAGCG</t>
  </si>
  <si>
    <t>GGCAGGCGGTGGATGGGTCG</t>
  </si>
  <si>
    <t>TAGTGGCAGGCGGTGGATGGGTCG</t>
  </si>
  <si>
    <t>AAACCGACCCATCCACCGCCTGCC</t>
  </si>
  <si>
    <t>PLES_31831</t>
  </si>
  <si>
    <t>AACCCCCAGTCGCGTTTCAT</t>
  </si>
  <si>
    <t>TAGTAACCCCCAGTCGCGTTTCAT</t>
  </si>
  <si>
    <t>AAACATGAAACGCGACTGGGGGTT</t>
  </si>
  <si>
    <t>CCCAGTGCTGGCCGAAGCCA</t>
  </si>
  <si>
    <t>TAGTCCCAGTGCTGGCCGAAGCCA</t>
  </si>
  <si>
    <t>AAACTGGCTTCGGCCAGCACTGGG</t>
  </si>
  <si>
    <t>ACCGCCTCGCGGCAATGACC</t>
  </si>
  <si>
    <t>TAGTACCGCCTCGCGGCAATGACC</t>
  </si>
  <si>
    <t>AAACGGTCATTGCCGCGAGGCGGT</t>
  </si>
  <si>
    <t>GTTGAGCAACTGCAAGTGGT</t>
  </si>
  <si>
    <t>TAGTGTTGAGCAACTGCAAGTGGT</t>
  </si>
  <si>
    <t>AAACACCACTTGCAGTTGCTCAAC</t>
  </si>
  <si>
    <t>PLES_31841</t>
  </si>
  <si>
    <t>TGAACCATGAAAGCCTGCAT</t>
  </si>
  <si>
    <t>TAGTTGAACCATGAAAGCCTGCAT</t>
  </si>
  <si>
    <t>AAACATGCAGGCTTTCATGGTTCA</t>
  </si>
  <si>
    <t>CACGGTCCGGCCGGGTTGTC</t>
  </si>
  <si>
    <t>TAGTCACGGTCCGGCCGGGTTGTC</t>
  </si>
  <si>
    <t>AAACGACAACCCGGCCGGACCGTG</t>
  </si>
  <si>
    <t>GCTGAGGGTTGGCGCGAAAG</t>
  </si>
  <si>
    <t>TAGTGCTGAGGGTTGGCGCGAAAG</t>
  </si>
  <si>
    <t>AAACCTTTCGCGCCAACCCTCAGC</t>
  </si>
  <si>
    <t>GCAGGGGATAGCAGAGTTGC</t>
  </si>
  <si>
    <t>TAGTGCAGGGGATAGCAGAGTTGC</t>
  </si>
  <si>
    <t>AAACGCAACTCTGCTATCCCCTGC</t>
  </si>
  <si>
    <t>PLES_31851</t>
  </si>
  <si>
    <t>GGTCTGTCGCTGTTCGCTCA</t>
  </si>
  <si>
    <t>TAGTGGTCTGTCGCTGTTCGCTCA</t>
  </si>
  <si>
    <t>AAACTGAGCGAACAGCGACAGACC</t>
  </si>
  <si>
    <t>GTCCTGGTGCTGCGCAGGCA</t>
  </si>
  <si>
    <t>TAGTGTCCTGGTGCTGCGCAGGCA</t>
  </si>
  <si>
    <t>AAACTGCCTGCGCAGCACCAGGAC</t>
  </si>
  <si>
    <t>CGCTTTCGTGGCCGGGACGT</t>
  </si>
  <si>
    <t>TAGTCGCTTTCGTGGCCGGGACGT</t>
  </si>
  <si>
    <t>AAACACGTCCCGGCCACGAAAGCG</t>
  </si>
  <si>
    <t>GCGGAAACGAACTCCGGCTT</t>
  </si>
  <si>
    <t>TAGTGCGGAAACGAACTCCGGCTT</t>
  </si>
  <si>
    <t>AAACAAGCCGGAGTTCGTTTCCGC</t>
  </si>
  <si>
    <t>PLES_31861</t>
  </si>
  <si>
    <t>CGCGAGTTGCAGGTCGGGCA</t>
  </si>
  <si>
    <t>TAGTCGCGAGTTGCAGGTCGGGCA</t>
  </si>
  <si>
    <t>AAACTGCCCGACCTGCAACTCGCG</t>
  </si>
  <si>
    <t>CAGGTAGGTCACCAGGCGAG</t>
  </si>
  <si>
    <t>TAGTCAGGTAGGTCACCAGGCGAG</t>
  </si>
  <si>
    <t>AAACCTCGCCTGGTGACCTACCTG</t>
  </si>
  <si>
    <t>CGCGGTGATCAGGCTGAGGT</t>
  </si>
  <si>
    <t>TAGTCGCGGTGATCAGGCTGAGGT</t>
  </si>
  <si>
    <t>AAACACCTCAGCCTGATCACCGCG</t>
  </si>
  <si>
    <t>GCTGATCTGCCCGGCAGTAC</t>
  </si>
  <si>
    <t>TAGTGCTGATCTGCCCGGCAGTAC</t>
  </si>
  <si>
    <t>AAACGTACTGCCGGGCAGATCAGC</t>
  </si>
  <si>
    <t>PLES_31871</t>
  </si>
  <si>
    <t>GCACAGGTTTCGCTGTTCAT</t>
  </si>
  <si>
    <t>TAGTGCACAGGTTTCGCTGTTCAT</t>
  </si>
  <si>
    <t>AAACATGAACAGCGAAACCTGTGC</t>
  </si>
  <si>
    <t>CTGGCAGGTGCATTTGGGAC</t>
  </si>
  <si>
    <t>TAGTCTGGCAGGTGCATTTGGGAC</t>
  </si>
  <si>
    <t>AAACGTCCCAAATGCACCTGCCAG</t>
  </si>
  <si>
    <t>GCCGTCGCGTTCGACGGCAT</t>
  </si>
  <si>
    <t>TAGTGCCGTCGCGTTCGACGGCAT</t>
  </si>
  <si>
    <t>AAACATGCCGTCGAACGCGACGGC</t>
  </si>
  <si>
    <t>AGGCCGCGCAGCAATAGTGC</t>
  </si>
  <si>
    <t>TAGTAGGCCGCGCAGCAATAGTGC</t>
  </si>
  <si>
    <t>AAACGCACTATTGCTGCGCGGCCT</t>
  </si>
  <si>
    <t>PLES_31881</t>
  </si>
  <si>
    <t>ATCAGGTAGGCGGTATCCAT</t>
  </si>
  <si>
    <t>TAGTATCAGGTAGGCGGTATCCAT</t>
  </si>
  <si>
    <t>AAACATGGATACCGCCTACCTGAT</t>
  </si>
  <si>
    <t>GCAACAGGACCAGCAGCGCG</t>
  </si>
  <si>
    <t>TAGTGCAACAGGACCAGCAGCGCG</t>
  </si>
  <si>
    <t>AAACCGCGCTGCTGGTCCTGTTGC</t>
  </si>
  <si>
    <t>TGATGGCCCAGGCATCCACC</t>
  </si>
  <si>
    <t>TAGTTGATGGCCCAGGCATCCACC</t>
  </si>
  <si>
    <t>AAACGGTGGATGCCTGGGCCATCA</t>
  </si>
  <si>
    <t>GACTGGCGGAGCTGTCGCTG</t>
  </si>
  <si>
    <t>TAGTGACTGGCGGAGCTGTCGCTG</t>
  </si>
  <si>
    <t>AAACCAGCGACAGCTCCGCCAGTC</t>
  </si>
  <si>
    <t>PLES_31891</t>
  </si>
  <si>
    <t>TCGGCGAGCGGCTTGCTGCT</t>
  </si>
  <si>
    <t>TAGTTCGGCGAGCGGCTTGCTGCT</t>
  </si>
  <si>
    <t>AAACAGCAGCAAGCCGCTCGCCGA</t>
  </si>
  <si>
    <t>CTGGCGGAAATCGCGCTTGC</t>
  </si>
  <si>
    <t>TAGTCTGGCGGAAATCGCGCTTGC</t>
  </si>
  <si>
    <t>AAACGCAAGCGCGATTTCCGCCAG</t>
  </si>
  <si>
    <t>CTTGCGGCCGCTGGGCTCCG</t>
  </si>
  <si>
    <t>TAGTCTTGCGGCCGCTGGGCTCCG</t>
  </si>
  <si>
    <t>AAACCGGAGCCCAGCGGCCGCAAG</t>
  </si>
  <si>
    <t>AGCCCGGTGCTGTCCTTGCG</t>
  </si>
  <si>
    <t>TAGTAGCCCGGTGCTGTCCTTGCG</t>
  </si>
  <si>
    <t>AAACCGCAAGGACAGCACCGGGCT</t>
  </si>
  <si>
    <t>PLES_31901</t>
  </si>
  <si>
    <t>CGATCAGCAGAGTGCCCGGA</t>
  </si>
  <si>
    <t>TAGTCGATCAGCAGAGTGCCCGGA</t>
  </si>
  <si>
    <t>AAACTCCGGGCACTCTGCTGATCG</t>
  </si>
  <si>
    <t>TGACCACGGCGATTGGGCGC</t>
  </si>
  <si>
    <t>TAGTTGACCACGGCGATTGGGCGC</t>
  </si>
  <si>
    <t>AAACGCGCCCAATCGCCGTGGTCA</t>
  </si>
  <si>
    <t>GCCGTCCGCCCCGCTTGCGC</t>
  </si>
  <si>
    <t>TAGTGCCGTCCGCCCCGCTTGCGC</t>
  </si>
  <si>
    <t>AAACGCGCAAGCGGGGCGGACGGC</t>
  </si>
  <si>
    <t>GTCAGGAAGGCTTCGCTGCA</t>
  </si>
  <si>
    <t>TAGTGTCAGGAAGGCTTCGCTGCA</t>
  </si>
  <si>
    <t>AAACTGCAGCGAAGCCTTCCTGAC</t>
  </si>
  <si>
    <t>PLES_31911</t>
  </si>
  <si>
    <t>GTCTTCTGGGGCAGGGCGCA</t>
  </si>
  <si>
    <t>TAGTGTCTTCTGGGGCAGGGCGCA</t>
  </si>
  <si>
    <t>AAACTGCGCCCTGCCCCAGAAGAC</t>
  </si>
  <si>
    <t>CTGGTCGAACGCATCGTCTG</t>
  </si>
  <si>
    <t>TAGTCTGGTCGAACGCATCGTCTG</t>
  </si>
  <si>
    <t>AAACCAGACGATGCGTTCGACCAG</t>
  </si>
  <si>
    <t>CTTTCCAGGCGCTCCGGGAT</t>
  </si>
  <si>
    <t>TAGTCTTTCCAGGCGCTCCGGGAT</t>
  </si>
  <si>
    <t>AAACATCCCGGAGCGCCTGGAAAG</t>
  </si>
  <si>
    <t>CGAAACGCCAGGCGCGGCGC</t>
  </si>
  <si>
    <t>TAGTCGAAACGCCAGGCGCGGCGC</t>
  </si>
  <si>
    <t>AAACGCGCCGCGCCTGGCGTTTCG</t>
  </si>
  <si>
    <t>PLES_31921</t>
  </si>
  <si>
    <t>AGCCCAGTACCAGCAACCAC</t>
  </si>
  <si>
    <t>TAGTAGCCCAGTACCAGCAACCAC</t>
  </si>
  <si>
    <t>AAACGTGGTTGCTGGTACTGGGCT</t>
  </si>
  <si>
    <t>AAGCCAGGCCGAGCGTCAGC</t>
  </si>
  <si>
    <t>TAGTAAGCCAGGCCGAGCGTCAGC</t>
  </si>
  <si>
    <t>AAACGCTGACGCTCGGCCTGGCTT</t>
  </si>
  <si>
    <t>ACGAGGTGCTGACCGGCAGC</t>
  </si>
  <si>
    <t>TAGTACGAGGTGCTGACCGGCAGC</t>
  </si>
  <si>
    <t>AAACGCTGCCGGTCAGCACCTCGT</t>
  </si>
  <si>
    <t>GCTGCGCCAGGCGTGCAGCC</t>
  </si>
  <si>
    <t>TAGTGCTGCGCCAGGCGTGCAGCC</t>
  </si>
  <si>
    <t>AAACGGCTGCACGCCTGGCGCAGC</t>
  </si>
  <si>
    <t>PLES_31931</t>
  </si>
  <si>
    <t>GGGAAAAAATGCCGGGACTT</t>
  </si>
  <si>
    <t>TAGTGGGAAAAAATGCCGGGACTT</t>
  </si>
  <si>
    <t>AAACAAGTCCCGGCATTTTTTCCC</t>
  </si>
  <si>
    <t>TCGACTCCGTTGGCGTGACA</t>
  </si>
  <si>
    <t>TAGTTCGACTCCGTTGGCGTGACA</t>
  </si>
  <si>
    <t>AAACTGTCACGCCAACGGAGTCGA</t>
  </si>
  <si>
    <t>AAGGCTGATTGCTCTGTTCA</t>
  </si>
  <si>
    <t>TAGTAAGGCTGATTGCTCTGTTCA</t>
  </si>
  <si>
    <t>AAACTGAACAGAGCAATCAGCCTT</t>
  </si>
  <si>
    <t>AGCCAGGCGGCTCCCTTGAG</t>
  </si>
  <si>
    <t>TAGTAGCCAGGCGGCTCCCTTGAG</t>
  </si>
  <si>
    <t>AAACCTCAAGGGAGCCGCCTGGCT</t>
  </si>
  <si>
    <t>PLES_31941</t>
  </si>
  <si>
    <t>CTCGTGCTGGCGAGCCTGTG</t>
  </si>
  <si>
    <t>TAGTCTCGTGCTGGCGAGCCTGTG</t>
  </si>
  <si>
    <t>AAACCACAGGCTCGCCAGCACGAG</t>
  </si>
  <si>
    <t>AGGGAGGCGGCAACGGCCGG</t>
  </si>
  <si>
    <t>TAGTAGGGAGGCGGCAACGGCCGG</t>
  </si>
  <si>
    <t>AAACCCGGCCGTTGCCGCCTCCCT</t>
  </si>
  <si>
    <t>GGAAACGCCGGGCGAGGCGC</t>
  </si>
  <si>
    <t>TAGTGGAAACGCCGGGCGAGGCGC</t>
  </si>
  <si>
    <t>AAACGCGCCTCGCCCGGCGTTTCC</t>
  </si>
  <si>
    <t>CACCCGACCGCGCGCCAGGG</t>
  </si>
  <si>
    <t>TAGTCACCCGACCGCGCGCCAGGG</t>
  </si>
  <si>
    <t>AAACCCCTGGCGCGCGGTCGGGTG</t>
  </si>
  <si>
    <t>PLES_31951</t>
  </si>
  <si>
    <t>cupA5</t>
  </si>
  <si>
    <t>CGTCGGCGCGAGGCAAAGCA</t>
  </si>
  <si>
    <t>TAGTCGTCGGCGCGAGGCAAAGCA</t>
  </si>
  <si>
    <t>AAACTGCTTTGCCTCGCGCCGACG</t>
  </si>
  <si>
    <t>GGTGCGCTCCGCGGTCACTC</t>
  </si>
  <si>
    <t>TAGTGGTGCGCTCCGCGGTCACTC</t>
  </si>
  <si>
    <t>AAACGAGTGACCGCGGAGCGCACC</t>
  </si>
  <si>
    <t>GCCCTCCACGAACACCAGGC</t>
  </si>
  <si>
    <t>TAGTGCCCTCCACGAACACCAGGC</t>
  </si>
  <si>
    <t>AAACGCCTGGTGTTCGTGGAGGGC</t>
  </si>
  <si>
    <t>GCAGCAACGAGGCCTCGCGC</t>
  </si>
  <si>
    <t>TAGTGCAGCAACGAGGCCTCGCGC</t>
  </si>
  <si>
    <t>AAACGCGCGAGGCCTCGTTGCTGC</t>
  </si>
  <si>
    <t>PLES_31961</t>
  </si>
  <si>
    <t>cupA4</t>
  </si>
  <si>
    <t>CGGGCAGCAGGGGAAGCGTG</t>
  </si>
  <si>
    <t>TAGTCGGGCAGCAGGGGAAGCGTG</t>
  </si>
  <si>
    <t>AAACCACGCTTCCCCTGCTGCCCG</t>
  </si>
  <si>
    <t>GAAGCCCCAGCAACACGCCG</t>
  </si>
  <si>
    <t>TAGTGAAGCCCCAGCAACACGCCG</t>
  </si>
  <si>
    <t>AAACCGGCGTGTTGCTGGGGCTTC</t>
  </si>
  <si>
    <t>CAAGTCGCCTGGCCACTGGC</t>
  </si>
  <si>
    <t>TAGTCAAGTCGCCTGGCCACTGGC</t>
  </si>
  <si>
    <t>AAACGCCAGTGGCCAGGCGACTTG</t>
  </si>
  <si>
    <t>GGTCGTCTCGCTGCCTACCG</t>
  </si>
  <si>
    <t>TAGTGGTCGTCTCGCTGCCTACCG</t>
  </si>
  <si>
    <t>AAACCGGTAGGCAGCGAGACGACC</t>
  </si>
  <si>
    <t>PLES_31971</t>
  </si>
  <si>
    <t>cupA3</t>
  </si>
  <si>
    <t>CCATCAGGGCCGTGCCGGTG</t>
  </si>
  <si>
    <t>TAGTCCATCAGGGCCGTGCCGGTG</t>
  </si>
  <si>
    <t>AAACCACCGGCACGGCCCTGATGG</t>
  </si>
  <si>
    <t>GCCGGGCTGGGCATGACCGA</t>
  </si>
  <si>
    <t>TAGTGCCGGGCTGGGCATGACCGA</t>
  </si>
  <si>
    <t>AAACTCGGTCATGCCCAGCCCGGC</t>
  </si>
  <si>
    <t>CCAGGGAAGAGCCGAGCAAC</t>
  </si>
  <si>
    <t>TAGTCCAGGGAAGAGCCGAGCAAC</t>
  </si>
  <si>
    <t>AAACGTTGCTCGGCTCTTCCCTGG</t>
  </si>
  <si>
    <t>CGTCCTGGTTGAAGCGCGAC</t>
  </si>
  <si>
    <t>TAGTCGTCCTGGTTGAAGCGCGAC</t>
  </si>
  <si>
    <t>AAACGTCGCGCTTCAACCAGGACG</t>
  </si>
  <si>
    <t>PLES_31981</t>
  </si>
  <si>
    <t>cupA2</t>
  </si>
  <si>
    <t>CCGGATCGGTACGAATGTCT</t>
  </si>
  <si>
    <t>TAGTCCGGATCGGTACGAATGTCT</t>
  </si>
  <si>
    <t>AAACAGACATTCGTACCGATCCGG</t>
  </si>
  <si>
    <t>CCTGGGCGATGCTCGCCAGC</t>
  </si>
  <si>
    <t>TAGTCCTGGGCGATGCTCGCCAGC</t>
  </si>
  <si>
    <t>AAACGCTGGCGAGCATCGCCCAGG</t>
  </si>
  <si>
    <t>GGGATAGATCACCCGGGTCC</t>
  </si>
  <si>
    <t>TAGTGGGATAGATCACCCGGGTCC</t>
  </si>
  <si>
    <t>AAACGGACCCGGGTGATCTATCCC</t>
  </si>
  <si>
    <t>GTCTTCTCCCGTGCCTCGCC</t>
  </si>
  <si>
    <t>TAGTGTCTTCTCCCGTGCCTCGCC</t>
  </si>
  <si>
    <t>AAACGGCGAGGCACGGGAGAAGAC</t>
  </si>
  <si>
    <t>PLES_31991</t>
  </si>
  <si>
    <t>cupA1</t>
  </si>
  <si>
    <t>TGCGCATGGGTTCGAAGTTC</t>
  </si>
  <si>
    <t>TAGTTGCGCATGGGTTCGAAGTTC</t>
  </si>
  <si>
    <t>AAACGAACTTCGAACCCATGCGCA</t>
  </si>
  <si>
    <t>CGAAGCGGCAATTGCCGCAA</t>
  </si>
  <si>
    <t>TAGTCGAAGCGGCAATTGCCGCAA</t>
  </si>
  <si>
    <t>AAACTTGCGGCAATTGCCGCTTCG</t>
  </si>
  <si>
    <t>GATAGTGTTTGCCGCCATCG</t>
  </si>
  <si>
    <t>TAGTGATAGTGTTTGCCGCCATCG</t>
  </si>
  <si>
    <t>AAACCGATGGCGGCAAACACTATC</t>
  </si>
  <si>
    <t>TGACCGCGACCTGGCAGGTC</t>
  </si>
  <si>
    <t>TAGTTGACCGCGACCTGGCAGGTC</t>
  </si>
  <si>
    <t>AAACGACCTGCCAGGTCGCGGTCA</t>
  </si>
  <si>
    <t>PLES_32001</t>
  </si>
  <si>
    <t>TGGTAATGCTTGCCTGCCAT</t>
  </si>
  <si>
    <t>TAGTTGGTAATGCTTGCCTGCCAT</t>
  </si>
  <si>
    <t>AAACATGGCAGGCAAGCATTACCA</t>
  </si>
  <si>
    <t>CGGCATGCACATCGGCATCC</t>
  </si>
  <si>
    <t>TAGTCGGCATGCACATCGGCATCC</t>
  </si>
  <si>
    <t>AAACGGATGCCGATGTGCATGCCG</t>
  </si>
  <si>
    <t>TCGGAGGCGGGATAGGGTTG</t>
  </si>
  <si>
    <t>TAGTTCGGAGGCGGGATAGGGTTG</t>
  </si>
  <si>
    <t>AAACCAACCCTATCCCGCCTCCGA</t>
  </si>
  <si>
    <t>CACAGACGCGCTCGAAGTTC</t>
  </si>
  <si>
    <t>TAGTCACAGACGCGCTCGAAGTTC</t>
  </si>
  <si>
    <t>AAACGAACTTCGAGCGCGTCTGTG</t>
  </si>
  <si>
    <t>PLES_32011</t>
  </si>
  <si>
    <t>AGTGTCTTTGTCTGTGCCAT</t>
  </si>
  <si>
    <t>TAGTAGTGTCTTTGTCTGTGCCAT</t>
  </si>
  <si>
    <t>AAACATGGCACAGACAAAGACACT</t>
  </si>
  <si>
    <t>GCTTCAATCCGCTCGGCAAG</t>
  </si>
  <si>
    <t>TAGTGCTTCAATCCGCTCGGCAAG</t>
  </si>
  <si>
    <t>AAACCTTGCCGAGCGGATTGAAGC</t>
  </si>
  <si>
    <t>CAGCCGGCGGATCCGGTTGA</t>
  </si>
  <si>
    <t>TAGTCAGCCGGCGGATCCGGTTGA</t>
  </si>
  <si>
    <t>AAACTCAACCGGATCCGCCGGCTG</t>
  </si>
  <si>
    <t>CGGCGAACGGACTGTGCGCG</t>
  </si>
  <si>
    <t>TAGTCGGCGAACGGACTGTGCGCG</t>
  </si>
  <si>
    <t>AAACCGCGCACAGTCCGTTCGCCG</t>
  </si>
  <si>
    <t>PLES_32021</t>
  </si>
  <si>
    <t>TGCGCCGTCGATCCAGTGTC</t>
  </si>
  <si>
    <t>TAGTTGCGCCGTCGATCCAGTGTC</t>
  </si>
  <si>
    <t>AAACGACACTGGATCGACGGCGCA</t>
  </si>
  <si>
    <t>GAAGGATTGTCCCCGCTGCG</t>
  </si>
  <si>
    <t>TAGTGAAGGATTGTCCCCGCTGCG</t>
  </si>
  <si>
    <t>AAACCGCAGCGGGGACAATCCTTC</t>
  </si>
  <si>
    <t>CCGTCGGCGTAGGTGCCGAT</t>
  </si>
  <si>
    <t>TAGTCCGTCGGCGTAGGTGCCGAT</t>
  </si>
  <si>
    <t>AAACATCGGCACCTACGCCGACGG</t>
  </si>
  <si>
    <t>AGCGGCGGCGATCGCCGCGT</t>
  </si>
  <si>
    <t>TAGTAGCGGCGGCGATCGCCGCGT</t>
  </si>
  <si>
    <t>AAACACGCGGCGATCGCCGCCGCT</t>
  </si>
  <si>
    <t>PLES_32031</t>
  </si>
  <si>
    <t>GGGTTTTCGGGTTGGTGCAT</t>
  </si>
  <si>
    <t>TAGTGGGTTTTCGGGTTGGTGCAT</t>
  </si>
  <si>
    <t>AAACATGCACCAACCCGAAAACCC</t>
  </si>
  <si>
    <t>CCAGCAAGGTGCGGCGCGCC</t>
  </si>
  <si>
    <t>TAGTCCAGCAAGGTGCGGCGCGCC</t>
  </si>
  <si>
    <t>AAACGGCGCGCCGCACCTTGCTGG</t>
  </si>
  <si>
    <t>CAGGGCGAGCGCGGCGGAGC</t>
  </si>
  <si>
    <t>TAGTCAGGGCGAGCGCGGCGGAGC</t>
  </si>
  <si>
    <t>AAACGCTCCGCCGCGCTCGCCCTG</t>
  </si>
  <si>
    <t>GGGCGTTTCCGCCGTGGCGC</t>
  </si>
  <si>
    <t>TAGTGGGCGTTTCCGCCGTGGCGC</t>
  </si>
  <si>
    <t>AAACGCGCCACGGCGGAAACGCCC</t>
  </si>
  <si>
    <t>PLES_32041</t>
  </si>
  <si>
    <t>ATTTCGGCAAACTTGTTCAT</t>
  </si>
  <si>
    <t>TAGTATTTCGGCAAACTTGTTCAT</t>
  </si>
  <si>
    <t>AAACATGAACAAGTTTGCCGAAAT</t>
  </si>
  <si>
    <t>GTCGACCACGCTGACGAAGG</t>
  </si>
  <si>
    <t>TAGTGTCGACCACGCTGACGAAGG</t>
  </si>
  <si>
    <t>AAACCCTTCGTCAGCGTGGTCGAC</t>
  </si>
  <si>
    <t>GGCGGCCTCGGAGAAGCTAT</t>
  </si>
  <si>
    <t>TAGTGGCGGCCTCGGAGAAGCTAT</t>
  </si>
  <si>
    <t>AAACATAGCTTCTCCGAGGCCGCC</t>
  </si>
  <si>
    <t>CTTGGTGGTGCCCAGGCGGC</t>
  </si>
  <si>
    <t>TAGTCTTGGTGGTGCCCAGGCGGC</t>
  </si>
  <si>
    <t>AAACGCCGCCTGGGCACCACCAAG</t>
  </si>
  <si>
    <t>PLES_32051</t>
  </si>
  <si>
    <t>TGGGGATCGAAGGACATGGT</t>
  </si>
  <si>
    <t>TAGTTGGGGATCGAAGGACATGGT</t>
  </si>
  <si>
    <t>AAACACCATGTCCTTCGATCCCCA</t>
  </si>
  <si>
    <t>GGTACTGCTGGCGAAAGGGT</t>
  </si>
  <si>
    <t>TAGTGGTACTGCTGGCGAAAGGGT</t>
  </si>
  <si>
    <t>AAACACCCTTTCGCCAGCAGTACC</t>
  </si>
  <si>
    <t>GGGGTTGTAGCCGGGCCGGA</t>
  </si>
  <si>
    <t>TAGTGGGGTTGTAGCCGGGCCGGA</t>
  </si>
  <si>
    <t>AAACTCCGGCCCGGCTACAACCCC</t>
  </si>
  <si>
    <t>ACGAAGCCGGCGTGCAGCCA</t>
  </si>
  <si>
    <t>TAGTACGAAGCCGGCGTGCAGCCA</t>
  </si>
  <si>
    <t>AAACTGGCTGCACGCCGGCTTCGT</t>
  </si>
  <si>
    <t>PLES_32061</t>
  </si>
  <si>
    <t>CGAAGACCAGAAGCAGGTTG</t>
  </si>
  <si>
    <t>TAGTCGAAGACCAGAAGCAGGTTG</t>
  </si>
  <si>
    <t>AAACCAACCTGCTTCTGGTCTTCG</t>
  </si>
  <si>
    <t>CAGGTTGCGTTCGCGCATCA</t>
  </si>
  <si>
    <t>TAGTCAGGTTGCGTTCGCGCATCA</t>
  </si>
  <si>
    <t>AAACTGATGCGCGAACGCAACCTG</t>
  </si>
  <si>
    <t>CCGCCGGCTGGCTGCGATGC</t>
  </si>
  <si>
    <t>TAGTCCGCCGGCTGGCTGCGATGC</t>
  </si>
  <si>
    <t>AAACGCATCGCAGCCAGCCGGCGG</t>
  </si>
  <si>
    <t>GCTGTTCGCGCAGGCGGGCG</t>
  </si>
  <si>
    <t>TAGTGCTGTTCGCGCAGGCGGGCG</t>
  </si>
  <si>
    <t>AAACCGCCCGCCTGCGCGAACAGC</t>
  </si>
  <si>
    <t>PLES_32071</t>
  </si>
  <si>
    <t>CGGCGTTGGCTTCGAGCGGC</t>
  </si>
  <si>
    <t>TAGTCGGCGTTGGCTTCGAGCGGC</t>
  </si>
  <si>
    <t>AAACGCCGCTCGAAGCCAACGCCG</t>
  </si>
  <si>
    <t>CCATTCGGCGAGGGTGGCGG</t>
  </si>
  <si>
    <t>TAGTCCATTCGGCGAGGGTGGCGG</t>
  </si>
  <si>
    <t>AAACCCGCCACCCTCGCCGAATGG</t>
  </si>
  <si>
    <t>CAACCCGGAGAGGTCGCGGC</t>
  </si>
  <si>
    <t>TAGTCAACCCGGAGAGGTCGCGGC</t>
  </si>
  <si>
    <t>AAACGCCGCGACCTCTCCGGGTTG</t>
  </si>
  <si>
    <t>GCATCGGGGTGCAGCAGGCG</t>
  </si>
  <si>
    <t>TAGTGCATCGGGGTGCAGCAGGCG</t>
  </si>
  <si>
    <t>AAACCGCCTGCTGCACCCCGATGC</t>
  </si>
  <si>
    <t>PLES_32081</t>
  </si>
  <si>
    <t>GGCTTTCATCATCTTGCTCA</t>
  </si>
  <si>
    <t>TAGTGGCTTTCATCATCTTGCTCA</t>
  </si>
  <si>
    <t>AAACTGAGCAAGATGATGAAAGCC</t>
  </si>
  <si>
    <t>GCCGGGCTGGATGAATACGG</t>
  </si>
  <si>
    <t>TAGTGCCGGGCTGGATGAATACGG</t>
  </si>
  <si>
    <t>AAACCCGTATTCATCCAGCCCGGC</t>
  </si>
  <si>
    <t>GCTTGTCGACCAGCTCGATA</t>
  </si>
  <si>
    <t>TAGTGCTTGTCGACCAGCTCGATA</t>
  </si>
  <si>
    <t>AAACTATCGAGCTGGTCGACAAGC</t>
  </si>
  <si>
    <t>TTCGGCCCCACGTCGGGAAT</t>
  </si>
  <si>
    <t>TAGTTTCGGCCCCACGTCGGGAAT</t>
  </si>
  <si>
    <t>AAACATTCCCGACGTGGGGCCGAA</t>
  </si>
  <si>
    <t>PLES_32091</t>
  </si>
  <si>
    <t>AGCAGAGGTAGAGCCTGGCT</t>
  </si>
  <si>
    <t>TAGTAGCAGAGGTAGAGCCTGGCT</t>
  </si>
  <si>
    <t>AAACAGCCAGGCTCTACCTCTGCT</t>
  </si>
  <si>
    <t>GTCGCCGCGCCGGCGATGAC</t>
  </si>
  <si>
    <t>TAGTGTCGCCGCGCCGGCGATGAC</t>
  </si>
  <si>
    <t>AAACGTCATCGCCGGCGCGGCGAC</t>
  </si>
  <si>
    <t>CGGCATGCCGTAGACGTAGT</t>
  </si>
  <si>
    <t>TAGTCGGCATGCCGTAGACGTAGT</t>
  </si>
  <si>
    <t>AAACACTACGTCTACGGCATGCCG</t>
  </si>
  <si>
    <t>AGCACCCTGGCCACGTCCAG</t>
  </si>
  <si>
    <t>TAGTAGCACCCTGGCCACGTCCAG</t>
  </si>
  <si>
    <t>AAACCTGGACGTGGCCAGGGTGCT</t>
  </si>
  <si>
    <t>PLES_32101</t>
  </si>
  <si>
    <t>ada</t>
  </si>
  <si>
    <t>AGGATCGAGCTGCTGGCTCA</t>
  </si>
  <si>
    <t>TAGTAGGATCGAGCTGCTGGCTCA</t>
  </si>
  <si>
    <t>AAACTGAGCCAGCAGCTCGATCCT</t>
  </si>
  <si>
    <t>TCGGTGTGGTAGGCGTTGCA</t>
  </si>
  <si>
    <t>TAGTTCGGTGTGGTAGGCGTTGCA</t>
  </si>
  <si>
    <t>AAACTGCAACGCCTACCACACCGA</t>
  </si>
  <si>
    <t>CGGGCGGCAATAGACCCCGG</t>
  </si>
  <si>
    <t>TAGTCGGGCGGCAATAGACCCCGG</t>
  </si>
  <si>
    <t>AAACCCGGGGTCTATTGCCGCCCG</t>
  </si>
  <si>
    <t>GGCCGACGCGCCGAGGAACT</t>
  </si>
  <si>
    <t>TAGTGGCCGACGCGCCGAGGAACT</t>
  </si>
  <si>
    <t>AAACAGTTCCTCGGCGCGTCGGCC</t>
  </si>
  <si>
    <t>PLES_32111</t>
  </si>
  <si>
    <t>CCGATCCAGTTGCACGCAGT</t>
  </si>
  <si>
    <t>TAGTCCGATCCAGTTGCACGCAGT</t>
  </si>
  <si>
    <t>AAACACTGCGTGCAACTGGATCGG</t>
  </si>
  <si>
    <t>GAAGTATTCGCGGCGGGCGC</t>
  </si>
  <si>
    <t>TAGTGAAGTATTCGCGGCGGGCGC</t>
  </si>
  <si>
    <t>AAACGCGCCCGCCGCGAATACTTC</t>
  </si>
  <si>
    <t>AGCGTTTGCGCGGCTCGGCC</t>
  </si>
  <si>
    <t>TAGTAGCGTTTGCGCGGCTCGGCC</t>
  </si>
  <si>
    <t>AAACGGCCGAGCCGCGCAAACGCT</t>
  </si>
  <si>
    <t>GGCACCCTTCGCTGGAGCAG</t>
  </si>
  <si>
    <t>TAGTGGCACCCTTCGCTGGAGCAG</t>
  </si>
  <si>
    <t>AAACCTGCTCCAGCGAAGGGTGCC</t>
  </si>
  <si>
    <t>PLES_32121</t>
  </si>
  <si>
    <t>GTGGAAGGTCGGTTCGGGCA</t>
  </si>
  <si>
    <t>TAGTGTGGAAGGTCGGTTCGGGCA</t>
  </si>
  <si>
    <t>AAACTGCCCGAACCGACCTTCCAC</t>
  </si>
  <si>
    <t>AGTTGGCGCAGGACCGGCGG</t>
  </si>
  <si>
    <t>TAGTAGTTGGCGCAGGACCGGCGG</t>
  </si>
  <si>
    <t>AAACCCGCCGGTCCTGCGCCAACT</t>
  </si>
  <si>
    <t>GGCCGGTGTAGTCGCCGCGG</t>
  </si>
  <si>
    <t>TAGTGGCCGGTGTAGTCGCCGCGG</t>
  </si>
  <si>
    <t>AAACCCGCGGCGACTACACCGGCC</t>
  </si>
  <si>
    <t>GCTGGCCGAGGCCGCTGGTA</t>
  </si>
  <si>
    <t>TAGTGCTGGCCGAGGCCGCTGGTA</t>
  </si>
  <si>
    <t>AAACTACCAGCGGCCTCGGCCAGC</t>
  </si>
  <si>
    <t>PLES_32131</t>
  </si>
  <si>
    <t>CGAAGGTCTCGAGGAATTTC</t>
  </si>
  <si>
    <t>TAGTCGAAGGTCTCGAGGAATTTC</t>
  </si>
  <si>
    <t>AAACGAAATTCCTCGAGACCTTCG</t>
  </si>
  <si>
    <t>CGGTGAGGCGGAAGCTCTTC</t>
  </si>
  <si>
    <t>TAGTCGGTGAGGCGGAAGCTCTTC</t>
  </si>
  <si>
    <t>AAACGAAGAGCTTCCGCCTCACCG</t>
  </si>
  <si>
    <t>GGTGCTGAACAGCTTCTCCG</t>
  </si>
  <si>
    <t>TAGTGGTGCTGAACAGCTTCTCCG</t>
  </si>
  <si>
    <t>AAACCGGAGAAGCTGTTCAGCACC</t>
  </si>
  <si>
    <t>CCGGCTGGAAATGGAAGCCT</t>
  </si>
  <si>
    <t>TAGTCCGGCTGGAAATGGAAGCCT</t>
  </si>
  <si>
    <t>AAACAGGCTTCCATTTCCAGCCGG</t>
  </si>
  <si>
    <t>PLES_32141</t>
  </si>
  <si>
    <t>AGCGTCCGGGCCGGCGTCGA</t>
  </si>
  <si>
    <t>TAGTAGCGTCCGGGCCGGCGTCGA</t>
  </si>
  <si>
    <t>AAACTCGACGCCGGCCCGGACGCT</t>
  </si>
  <si>
    <t>CCAGCCGAAATGACCGTCCC</t>
  </si>
  <si>
    <t>TAGTCCAGCCGAAATGACCGTCCC</t>
  </si>
  <si>
    <t>AAACGGGACGGTCATTTCGGCTGG</t>
  </si>
  <si>
    <t>CCGGCGTTCCTGCTTGTCGA</t>
  </si>
  <si>
    <t>TAGTCCGGCGTTCCTGCTTGTCGA</t>
  </si>
  <si>
    <t>AAACTCGACAAGCAGGAACGCCGG</t>
  </si>
  <si>
    <t>GCCGATCTTGCAGCTCCAGA</t>
  </si>
  <si>
    <t>TAGTGCCGATCTTGCAGCTCCAGA</t>
  </si>
  <si>
    <t>AAACTCTGGAGCTGCAAGATCGGC</t>
  </si>
  <si>
    <t>PLES_32151</t>
  </si>
  <si>
    <t>opdO</t>
  </si>
  <si>
    <t>GCGGCAGCCAGGCGGGGAGT</t>
  </si>
  <si>
    <t>TAGTGCGGCAGCCAGGCGGGGAGT</t>
  </si>
  <si>
    <t>AAACACTCCCCGCCTGGCTGCCGC</t>
  </si>
  <si>
    <t>CGGCCAGCCCAGCCCGCTGC</t>
  </si>
  <si>
    <t>TAGTCGGCCAGCCCAGCCCGCTGC</t>
  </si>
  <si>
    <t>AAACGCAGCGGGCTGGGCTGGCCG</t>
  </si>
  <si>
    <t>TGTCGCGCGCGCCGCTCTGG</t>
  </si>
  <si>
    <t>TAGTTGTCGCGCGCGCCGCTCTGG</t>
  </si>
  <si>
    <t>AAACCCAGAGCGGCGCGCGCGACA</t>
  </si>
  <si>
    <t>GAAGCCCTGCGCCCATTCGT</t>
  </si>
  <si>
    <t>TAGTGAAGCCCTGCGCCCATTCGT</t>
  </si>
  <si>
    <t>AAACACGAATGGGCGCAGGGCTTC</t>
  </si>
  <si>
    <t>PLES_32161</t>
  </si>
  <si>
    <t>CGATATCGCAGTTCAACAAC</t>
  </si>
  <si>
    <t>TAGTCGATATCGCAGTTCAACAAC</t>
  </si>
  <si>
    <t>AAACGTTGTTGAACTGCGATATCG</t>
  </si>
  <si>
    <t>GGCGTCCAGGCCCATGCGCC</t>
  </si>
  <si>
    <t>TAGTGGCGTCCAGGCCCATGCGCC</t>
  </si>
  <si>
    <t>AAACGGCGCATGGGCCTGGACGCC</t>
  </si>
  <si>
    <t>ATCGATCAGCGGCATCACCT</t>
  </si>
  <si>
    <t>TAGTATCGATCAGCGGCATCACCT</t>
  </si>
  <si>
    <t>AAACAGGTGATGCCGCTGATCGAT</t>
  </si>
  <si>
    <t>GTGGAAGCCGCAGGCGATGT</t>
  </si>
  <si>
    <t>TAGTGTGGAAGCCGCAGGCGATGT</t>
  </si>
  <si>
    <t>AAACACATCGCCTGCGGCTTCCAC</t>
  </si>
  <si>
    <t>PLES_32171</t>
  </si>
  <si>
    <t>CCTCGATGCGCGGTTGCGGT</t>
  </si>
  <si>
    <t>TAGTCCTCGATGCGCGGTTGCGGT</t>
  </si>
  <si>
    <t>AAACACCGCAACCGCGCATCGAGG</t>
  </si>
  <si>
    <t>CAGGACGAAGCTGTCGATGG</t>
  </si>
  <si>
    <t>TAGTCAGGACGAAGCTGTCGATGG</t>
  </si>
  <si>
    <t>AAACCCATCGACAGCTTCGTCCTG</t>
  </si>
  <si>
    <t>CGGCGCCGAACGCCGCCCGC</t>
  </si>
  <si>
    <t>TAGTCGGCGCCGAACGCCGCCCGC</t>
  </si>
  <si>
    <t>AAACGCGGGCGGCGTTCGGCGCCG</t>
  </si>
  <si>
    <t>AGGACGGCACCAGGTCGAGC</t>
  </si>
  <si>
    <t>TAGTAGGACGGCACCAGGTCGAGC</t>
  </si>
  <si>
    <t>AAACGCTCGACCTGGTGCCGTCCT</t>
  </si>
  <si>
    <t>PLES_32181</t>
  </si>
  <si>
    <t>GGCACACCCGCAGGCCGCCG</t>
  </si>
  <si>
    <t>TAGTGGCACACCCGCAGGCCGCCG</t>
  </si>
  <si>
    <t>AAACCGGCGGCCTGCGGGTGTGCC</t>
  </si>
  <si>
    <t>ACTGGACCAGCGGGGTGCTC</t>
  </si>
  <si>
    <t>TAGTACTGGACCAGCGGGGTGCTC</t>
  </si>
  <si>
    <t>AAACGAGCACCCCGCTGGTCCAGT</t>
  </si>
  <si>
    <t>CGAGATGGCGGCAACCGAAG</t>
  </si>
  <si>
    <t>TAGTCGAGATGGCGGCAACCGAAG</t>
  </si>
  <si>
    <t>AAACCTTCGGTTGCCGCCATCTCG</t>
  </si>
  <si>
    <t>GCCCATGGACAGCCAGTCGA</t>
  </si>
  <si>
    <t>TAGTGCCCATGGACAGCCAGTCGA</t>
  </si>
  <si>
    <t>AAACTCGACTGGCTGTCCATGGGC</t>
  </si>
  <si>
    <t>PLES_32191</t>
  </si>
  <si>
    <t>CAGTGACAGGCGACTGGGCA</t>
  </si>
  <si>
    <t>TAGTCAGTGACAGGCGACTGGGCA</t>
  </si>
  <si>
    <t>AAACTGCCCAGTCGCCTGTCACTG</t>
  </si>
  <si>
    <t>GGCCAGGGGCAACAGCAGGG</t>
  </si>
  <si>
    <t>TAGTGGCCAGGGGCAACAGCAGGG</t>
  </si>
  <si>
    <t>AAACCCCTGCTGTTGCCCCTGGCC</t>
  </si>
  <si>
    <t>ATCAGCGGGTTCGGCCTGGA</t>
  </si>
  <si>
    <t>TAGTATCAGCGGGTTCGGCCTGGA</t>
  </si>
  <si>
    <t>AAACTCCAGGCCGAACCCGCTGAT</t>
  </si>
  <si>
    <t>TTGCTCGGCTGCCTCCACCT</t>
  </si>
  <si>
    <t>TAGTTTGCTCGGCTGCCTCCACCT</t>
  </si>
  <si>
    <t>AAACAGGTGGAGGCAGCCGAGCAA</t>
  </si>
  <si>
    <t>PLES_32201</t>
  </si>
  <si>
    <t>CAATTGATCGGCAACCGTGC</t>
  </si>
  <si>
    <t>TAGTCAATTGATCGGCAACCGTGC</t>
  </si>
  <si>
    <t>AAACGCACGGTTGCCGATCAATTG</t>
  </si>
  <si>
    <t>AGACGCGCTTCACCCCCCAC</t>
  </si>
  <si>
    <t>TAGTAGACGCGCTTCACCCCCCAC</t>
  </si>
  <si>
    <t>AAACGTGGGGGGTGAAGCGCGTCT</t>
  </si>
  <si>
    <t>TCCCGTTGATGCCATCGCCG</t>
  </si>
  <si>
    <t>TAGTTCCCGTTGATGCCATCGCCG</t>
  </si>
  <si>
    <t>AAACCGGCGATGGCATCAACGGGA</t>
  </si>
  <si>
    <t>GCGGATATAGTCGAATGCCT</t>
  </si>
  <si>
    <t>TAGTGCGGATATAGTCGAATGCCT</t>
  </si>
  <si>
    <t>AAACAGGCATTCGACTATATCCGC</t>
  </si>
  <si>
    <t>PLES_32211</t>
  </si>
  <si>
    <t>TCCGGGATCGTTGATGGCGC</t>
  </si>
  <si>
    <t>TAGTTCCGGGATCGTTGATGGCGC</t>
  </si>
  <si>
    <t>AAACGCGCCATCAACGATCCCGGA</t>
  </si>
  <si>
    <t>CGGTTTCCAGCAGGGAGCCG</t>
  </si>
  <si>
    <t>TAGTCGGTTTCCAGCAGGGAGCCG</t>
  </si>
  <si>
    <t>AAACCGGCTCCCTGCTGGAAACCG</t>
  </si>
  <si>
    <t>GCCGAGCAGGGCGTCGGCGT</t>
  </si>
  <si>
    <t>TAGTGCCGAGCAGGGCGTCGGCGT</t>
  </si>
  <si>
    <t>AAACACGCCGACGCCCTGCTCGGC</t>
  </si>
  <si>
    <t>GCGCTCTTCCGGCGCCTGGA</t>
  </si>
  <si>
    <t>TAGTGCGCTCTTCCGGCGCCTGGA</t>
  </si>
  <si>
    <t>AAACTCCAGGCGCCGGAAGAGCGC</t>
  </si>
  <si>
    <t>PLES_32221</t>
  </si>
  <si>
    <t>CGCGCTGGCGGCGCCGATTC</t>
  </si>
  <si>
    <t>TAGTCGCGCTGGCGGCGCCGATTC</t>
  </si>
  <si>
    <t>AAACGAATCGGCGCCGCCAGCGCG</t>
  </si>
  <si>
    <t>CGACCCGCCAGCCCCGGCGG</t>
  </si>
  <si>
    <t>TAGTCGACCCGCCAGCCCCGGCGG</t>
  </si>
  <si>
    <t>AAACCCGCCGGGGCTGGCGGGTCG</t>
  </si>
  <si>
    <t>GGCCAAGCCGCGCAACGCCT</t>
  </si>
  <si>
    <t>TAGTGGCCAAGCCGCGCAACGCCT</t>
  </si>
  <si>
    <t>AAACAGGCGTTGCGCGGCTTGGCC</t>
  </si>
  <si>
    <t>CCAGGCGCCCGGCAGTTGCG</t>
  </si>
  <si>
    <t>TAGTCCAGGCGCCCGGCAGTTGCG</t>
  </si>
  <si>
    <t>AAACCGCAACTGCCGGGCGCCTGG</t>
  </si>
  <si>
    <t>PLES_32231</t>
  </si>
  <si>
    <t>AGACCGGCGCGCAGGCGTTG</t>
  </si>
  <si>
    <t>TAGTAGACCGGCGCGCAGGCGTTG</t>
  </si>
  <si>
    <t>AAACCAACGCCTGCGCGCCGGTCT</t>
  </si>
  <si>
    <t>GCCCGCGGAACAACAGGCGC</t>
  </si>
  <si>
    <t>TAGTGCCCGCGGAACAACAGGCGC</t>
  </si>
  <si>
    <t>AAACGCGCCTGTTGTTCCGCGGGC</t>
  </si>
  <si>
    <t>GCGCCACTGGCATGGGCGGA</t>
  </si>
  <si>
    <t>TAGTGCGCCACTGGCATGGGCGGA</t>
  </si>
  <si>
    <t>AAACTCCGCCCATGCCAGTGGCGC</t>
  </si>
  <si>
    <t>GCGCTCGCGGACGACGCCGC</t>
  </si>
  <si>
    <t>TAGTGCGCTCGCGGACGACGCCGC</t>
  </si>
  <si>
    <t>AAACGCGGCGTCGTCCGCGAGCGC</t>
  </si>
  <si>
    <t>PLES_32241</t>
  </si>
  <si>
    <t>CCGCAAGGGGGCTTCAGGGC</t>
  </si>
  <si>
    <t>TAGTCCGCAAGGGGGCTTCAGGGC</t>
  </si>
  <si>
    <t>AAACGCCCTGAAGCCCCCTTGCGG</t>
  </si>
  <si>
    <t>GCGGATCGCCAAGCCGAGAC</t>
  </si>
  <si>
    <t>TAGTGCGGATCGCCAAGCCGAGAC</t>
  </si>
  <si>
    <t>AAACGTCTCGGCTTGGCGATCCGC</t>
  </si>
  <si>
    <t>CGTCGATGCCTGCCTGTCGC</t>
  </si>
  <si>
    <t>TAGTCGTCGATGCCTGCCTGTCGC</t>
  </si>
  <si>
    <t>AAACGCGACAGGCAGGCATCGACG</t>
  </si>
  <si>
    <t>CCAGCAACCGCCGACATCGG</t>
  </si>
  <si>
    <t>TAGTCCAGCAACCGCCGACATCGG</t>
  </si>
  <si>
    <t>AAACCCGATGTCGGCGGTTGCTGG</t>
  </si>
  <si>
    <t>PLES_32251</t>
  </si>
  <si>
    <t>AGACCAAGGCGGAGTGGGCA</t>
  </si>
  <si>
    <t>TAGTAGACCAAGGCGGAGTGGGCA</t>
  </si>
  <si>
    <t>AAACTGCCCACTCCGCCTTGGTCT</t>
  </si>
  <si>
    <t>GCGCTGATGGCGCTGCGGCG</t>
  </si>
  <si>
    <t>TAGTGCGCTGATGGCGCTGCGGCG</t>
  </si>
  <si>
    <t>AAACCGCCGCAGCGCCATCAGCGC</t>
  </si>
  <si>
    <t>GGCCGCGGTCGATGCCGAAC</t>
  </si>
  <si>
    <t>TAGTGGCCGCGGTCGATGCCGAAC</t>
  </si>
  <si>
    <t>AAACGTTCGGCATCGACCGCGGCC</t>
  </si>
  <si>
    <t>TACCTGCCAGGCACTGCTCC</t>
  </si>
  <si>
    <t>TAGTTACCTGCCAGGCACTGCTCC</t>
  </si>
  <si>
    <t>AAACGGAGCAGTGCCTGGCAGGTA</t>
  </si>
  <si>
    <t>PLES_32261</t>
  </si>
  <si>
    <t>GCGCCGGCCATGCGTGTTGC</t>
  </si>
  <si>
    <t>TAGTGCGCCGGCCATGCGTGTTGC</t>
  </si>
  <si>
    <t>AAACGCAACACGCATGGCCGGCGC</t>
  </si>
  <si>
    <t>GTCGCGGATATAGTTGACCT</t>
  </si>
  <si>
    <t>TAGTGTCGCGGATATAGTTGACCT</t>
  </si>
  <si>
    <t>AAACAGGTCAACTATATCCGCGAC</t>
  </si>
  <si>
    <t>AGGTGTAGGCGACCGGCCGT</t>
  </si>
  <si>
    <t>TAGTAGGTGTAGGCGACCGGCCGT</t>
  </si>
  <si>
    <t>AAACACGGCCGGTCGCCTACACCT</t>
  </si>
  <si>
    <t>CGTCCCGGCGGGGGCCGGAT</t>
  </si>
  <si>
    <t>TAGTCGTCCCGGCGGGGGCCGGAT</t>
  </si>
  <si>
    <t>AAACATCCGGCCCCCGCCGGGACG</t>
  </si>
  <si>
    <t>PLES_32271</t>
  </si>
  <si>
    <t>TCGACGATGCGTTGCCGTTC</t>
  </si>
  <si>
    <t>TAGTTCGACGATGCGTTGCCGTTC</t>
  </si>
  <si>
    <t>AAACGAACGGCAACGCATCGTCGA</t>
  </si>
  <si>
    <t>CAGGCGCACCATCCATTCGA</t>
  </si>
  <si>
    <t>TAGTCAGGCGCACCATCCATTCGA</t>
  </si>
  <si>
    <t>AAACTCGAATGGATGGTGCGCCTG</t>
  </si>
  <si>
    <t>CAGCGCCTTCCAGCGTTCCA</t>
  </si>
  <si>
    <t>TAGTCAGCGCCTTCCAGCGTTCCA</t>
  </si>
  <si>
    <t>AAACTGGAACGCTGGAAGGCGCTG</t>
  </si>
  <si>
    <t>AAGCAGTTGCCGGAACACCT</t>
  </si>
  <si>
    <t>TAGTAAGCAGTTGCCGGAACACCT</t>
  </si>
  <si>
    <t>AAACAGGTGTTCCGGCAACTGCTT</t>
  </si>
  <si>
    <t>PLES_32281</t>
  </si>
  <si>
    <t>GATGGAGCCTTGGCTATCCA</t>
  </si>
  <si>
    <t>TAGTGATGGAGCCTTGGCTATCCA</t>
  </si>
  <si>
    <t>AAACTGGATAGCCAAGGCTCCATC</t>
  </si>
  <si>
    <t>CTGGAACAACTGGGCGATCA</t>
  </si>
  <si>
    <t>TAGTCTGGAACAACTGGGCGATCA</t>
  </si>
  <si>
    <t>AAACTGATCGCCCAGTTGTTCCAG</t>
  </si>
  <si>
    <t>GTGGCTACAGCCGGTCTGGT</t>
  </si>
  <si>
    <t>TAGTGTGGCTACAGCCGGTCTGGT</t>
  </si>
  <si>
    <t>AAACACCAGACCGGCTGTAGCCAC</t>
  </si>
  <si>
    <t>GGCCTCGGCGGCGAGGTCTT</t>
  </si>
  <si>
    <t>TAGTGGCCTCGGCGGCGAGGTCTT</t>
  </si>
  <si>
    <t>AAACAAGACCTCGCCGCCGAGGCC</t>
  </si>
  <si>
    <t>PLES_32291</t>
  </si>
  <si>
    <t>GCCGACCACGAAGGCCAGTC</t>
  </si>
  <si>
    <t>TAGTGCCGACCACGAAGGCCAGTC</t>
  </si>
  <si>
    <t>AAACGACTGGCCTTCGTGGTCGGC</t>
  </si>
  <si>
    <t>GGCCAGTTCGTCGAGCACCC</t>
  </si>
  <si>
    <t>TAGTGGCCAGTTCGTCGAGCACCC</t>
  </si>
  <si>
    <t>AAACGGGTGCTCGACGAACTGGCC</t>
  </si>
  <si>
    <t>CTGGCTGACGGCGAAACTGG</t>
  </si>
  <si>
    <t>TAGTCTGGCTGACGGCGAAACTGG</t>
  </si>
  <si>
    <t>AAACCCAGTTTCGCCGTCAGCCAG</t>
  </si>
  <si>
    <t>GGCTCATCAGCAACCCGGCC</t>
  </si>
  <si>
    <t>TAGTGGCTCATCAGCAACCCGGCC</t>
  </si>
  <si>
    <t>AAACGGCCGGGTTGCTGATGAGCC</t>
  </si>
  <si>
    <t>PLES_32301</t>
  </si>
  <si>
    <t>CGACGTCCTCCATGGCCTCG</t>
  </si>
  <si>
    <t>TAGTCGACGTCCTCCATGGCCTCG</t>
  </si>
  <si>
    <t>AAACCGAGGCCATGGAGGACGTCG</t>
  </si>
  <si>
    <t>GGCCAGCAGCACCCCACAAC</t>
  </si>
  <si>
    <t>TAGTGGCCAGCAGCACCCCACAAC</t>
  </si>
  <si>
    <t>AAACGTTGTGGGGTGCTGCTGGCC</t>
  </si>
  <si>
    <t>GAAGATCACCCCCACTACCG</t>
  </si>
  <si>
    <t>TAGTGAAGATCACCCCCACTACCG</t>
  </si>
  <si>
    <t>AAACCGGTAGTGGGGGTGATCTTC</t>
  </si>
  <si>
    <t>TGCTGATCACCAGCCCGGTG</t>
  </si>
  <si>
    <t>TAGTTGCTGATCACCAGCCCGGTG</t>
  </si>
  <si>
    <t>AAACCACCGGGCTGGTGATCAGCA</t>
  </si>
  <si>
    <t>PLES_32311</t>
  </si>
  <si>
    <t>GCCGCGCAGTTCGATGCTCA</t>
  </si>
  <si>
    <t>TAGTGCCGCGCAGTTCGATGCTCA</t>
  </si>
  <si>
    <t>AAACTGAGCATCGAACTGCGCGGC</t>
  </si>
  <si>
    <t>ACTGTCGCCGATGACTGCGG</t>
  </si>
  <si>
    <t>TAGTACTGTCGCCGATGACTGCGG</t>
  </si>
  <si>
    <t>AAACCCGCAGTCATCGGCGACAGT</t>
  </si>
  <si>
    <t>CCGGCAGGAAACGCGCGGCC</t>
  </si>
  <si>
    <t>TAGTCCGGCAGGAAACGCGCGGCC</t>
  </si>
  <si>
    <t>AAACGGCCGCGCGTTTCCTGCCGG</t>
  </si>
  <si>
    <t>AGGCGCTCACCGCGCGACTG</t>
  </si>
  <si>
    <t>TAGTAGGCGCTCACCGCGCGACTG</t>
  </si>
  <si>
    <t>AAACCAGTCGCGCGGTGAGCGCCT</t>
  </si>
  <si>
    <t>PLES_32321</t>
  </si>
  <si>
    <t>TGGCGAACGCGGGTTGGACA</t>
  </si>
  <si>
    <t>TAGTTGGCGAACGCGGGTTGGACA</t>
  </si>
  <si>
    <t>AAACTGTCCAACCCGCGTTCGCCA</t>
  </si>
  <si>
    <t>CGGGCTGGCCAAGGCAGGCC</t>
  </si>
  <si>
    <t>TAGTCGGGCTGGCCAAGGCAGGCC</t>
  </si>
  <si>
    <t>AAACGGCCTGCCTTGGCCAGCCCG</t>
  </si>
  <si>
    <t>CTCCTCTGCCGCCGACTCGC</t>
  </si>
  <si>
    <t>TAGTCTCCTCTGCCGCCGACTCGC</t>
  </si>
  <si>
    <t>AAACGCGAGTCGGCGGCAGAGGAG</t>
  </si>
  <si>
    <t>CTGGATCTCGGCGCGGCTGG</t>
  </si>
  <si>
    <t>TAGTCTGGATCTCGGCGCGGCTGG</t>
  </si>
  <si>
    <t>AAACCCAGCCGCGCCGAGATCCAG</t>
  </si>
  <si>
    <t>PLES_32331</t>
  </si>
  <si>
    <t>TGGAATCCTGGTAGCCGTCC</t>
  </si>
  <si>
    <t>TAGTTGGAATCCTGGTAGCCGTCC</t>
  </si>
  <si>
    <t>AAACGGACGGCTACCAGGATTCCA</t>
  </si>
  <si>
    <t>CGCGGTCGAGCACCCAGTCC</t>
  </si>
  <si>
    <t>TAGTCGCGGTCGAGCACCCAGTCC</t>
  </si>
  <si>
    <t>AAACGGACTGGGTGCTCGACCGCG</t>
  </si>
  <si>
    <t>CAGGCTGCGCGGCTCGATGC</t>
  </si>
  <si>
    <t>TAGTCAGGCTGCGCGGCTCGATGC</t>
  </si>
  <si>
    <t>AAACGCATCGAGCCGCGCAGCCTG</t>
  </si>
  <si>
    <t>TTGCAGGCCGGGCCAGCGCC</t>
  </si>
  <si>
    <t>TAGTTTGCAGGCCGGGCCAGCGCC</t>
  </si>
  <si>
    <t>AAACGGCGCTGGCCCGGCCTGCAA</t>
  </si>
  <si>
    <t>PLES_32341</t>
  </si>
  <si>
    <t>CGCCGCCGGATCGCGTTCGA</t>
  </si>
  <si>
    <t>TAGTCGCCGCCGGATCGCGTTCGA</t>
  </si>
  <si>
    <t>AAACTCGAACGCGATCCGGCGGCG</t>
  </si>
  <si>
    <t>ATGGCGCTCGGCGACGTAGG</t>
  </si>
  <si>
    <t>TAGTATGGCGCTCGGCGACGTAGG</t>
  </si>
  <si>
    <t>AAACCCTACGTCGCCGAGCGCCAT</t>
  </si>
  <si>
    <t>TGGTCGCCACCCAGTCCCCC</t>
  </si>
  <si>
    <t>TAGTTGGTCGCCACCCAGTCCCCC</t>
  </si>
  <si>
    <t>AAACGGGGGACTGGGTGGCGACCA</t>
  </si>
  <si>
    <t>ATCGGCGAATATCCGCGCGC</t>
  </si>
  <si>
    <t>TAGTATCGGCGAATATCCGCGCGC</t>
  </si>
  <si>
    <t>AAACGCGCGCGGATATTCGCCGAT</t>
  </si>
  <si>
    <t>PLES_32351</t>
  </si>
  <si>
    <t>AGCAACGGATCGGTATTCAT</t>
  </si>
  <si>
    <t>TAGTAGCAACGGATCGGTATTCAT</t>
  </si>
  <si>
    <t>AAACATGAATACCGATCCGTTGCT</t>
  </si>
  <si>
    <t>AGGGTCAGGTAGTCGAAGCC</t>
  </si>
  <si>
    <t>TAGTAGGGTCAGGTAGTCGAAGCC</t>
  </si>
  <si>
    <t>AAACGGCTTCGACTACCTGACCCT</t>
  </si>
  <si>
    <t>GGCGCGCGGCAGAGGTGTGC</t>
  </si>
  <si>
    <t>TAGTGGCGCGCGGCAGAGGTGTGC</t>
  </si>
  <si>
    <t>AAACGCACACCTCTGCCGCGCGCC</t>
  </si>
  <si>
    <t>TGCCCTTCACGGCGACGCGG</t>
  </si>
  <si>
    <t>TAGTTGCCCTTCACGGCGACGCGG</t>
  </si>
  <si>
    <t>AAACCCGCGTCGCCGTGAAGGGCA</t>
  </si>
  <si>
    <t>PLES_32361</t>
  </si>
  <si>
    <t>TGTCGGGACGGGACAAGGCA</t>
  </si>
  <si>
    <t>TAGTTGTCGGGACGGGACAAGGCA</t>
  </si>
  <si>
    <t>AAACTGCCTTGTCCCGTCCCGACA</t>
  </si>
  <si>
    <t>GCAGCTCGGCTTCGGCGACG</t>
  </si>
  <si>
    <t>TAGTGCAGCTCGGCTTCGGCGACG</t>
  </si>
  <si>
    <t>AAACCGTCGCCGAAGCCGAGCTGC</t>
  </si>
  <si>
    <t>CGAACCAGGTATCCAGCAGG</t>
  </si>
  <si>
    <t>TAGTCGAACCAGGTATCCAGCAGG</t>
  </si>
  <si>
    <t>AAACCCTGCTGGATACCTGGTTCG</t>
  </si>
  <si>
    <t>GGGCAGCACCCGGTAGCGTG</t>
  </si>
  <si>
    <t>TAGTGGGCAGCACCCGGTAGCGTG</t>
  </si>
  <si>
    <t>AAACCACGCTACCGGGTGCTGCCC</t>
  </si>
  <si>
    <t>PLES_32371</t>
  </si>
  <si>
    <t>CCAGCCGGTGATTCCACACA</t>
  </si>
  <si>
    <t>TAGTCCAGCCGGTGATTCCACACA</t>
  </si>
  <si>
    <t>AAACTGTGTGGAATCACCGGCTGG</t>
  </si>
  <si>
    <t>GCCGAGGTCGCGGCTCCAGT</t>
  </si>
  <si>
    <t>TAGTGCCGAGGTCGCGGCTCCAGT</t>
  </si>
  <si>
    <t>AAACACTGGAGCCGCGACCTCGGC</t>
  </si>
  <si>
    <t>GGGTACGGGTCATGCGTTCA</t>
  </si>
  <si>
    <t>TAGTGGGTACGGGTCATGCGTTCA</t>
  </si>
  <si>
    <t>AAACTGAACGCATGACCCGTACCC</t>
  </si>
  <si>
    <t>GTCCGGCCCGCGCGGGGCCA</t>
  </si>
  <si>
    <t>TAGTGTCCGGCCCGCGCGGGGCCA</t>
  </si>
  <si>
    <t>AAACTGGCCCCGCGCGGGCCGGAC</t>
  </si>
  <si>
    <t>PLES_32381</t>
  </si>
  <si>
    <t>CCGGAAGTAACTTGCGTCGT</t>
  </si>
  <si>
    <t>TAGTCCGGAAGTAACTTGCGTCGT</t>
  </si>
  <si>
    <t>AAACACGACGCAAGTTACTTCCGG</t>
  </si>
  <si>
    <t>GTTCCGCGGAAACATAGGCC</t>
  </si>
  <si>
    <t>TAGTGTTCCGCGGAAACATAGGCC</t>
  </si>
  <si>
    <t>AAACGGCCTATGTTTCCGCGGAAC</t>
  </si>
  <si>
    <t>ATATCTCGTGCAGTTCGCGC</t>
  </si>
  <si>
    <t>TAGTATATCTCGTGCAGTTCGCGC</t>
  </si>
  <si>
    <t>AAACGCGCGAACTGCACGAGATAT</t>
  </si>
  <si>
    <t>GCGCAGTTCGCTGAGGTGGG</t>
  </si>
  <si>
    <t>TAGTGCGCAGTTCGCTGAGGTGGG</t>
  </si>
  <si>
    <t>AAACCCCACCTCAGCGAACTGCGC</t>
  </si>
  <si>
    <t>PLES_32391</t>
  </si>
  <si>
    <t>TGCGCAGATCGATGGCGTCC</t>
  </si>
  <si>
    <t>TAGTTGCGCAGATCGATGGCGTCC</t>
  </si>
  <si>
    <t>AAACGGACGCCATCGATCTGCGCA</t>
  </si>
  <si>
    <t>GCCCGTCCTGCTGCAGGTGA</t>
  </si>
  <si>
    <t>TAGTGCCCGTCCTGCTGCAGGTGA</t>
  </si>
  <si>
    <t>AAACTCACCTGCAGCAGGACGGGC</t>
  </si>
  <si>
    <t>AGACCTTCTCCGCCAGGTCC</t>
  </si>
  <si>
    <t>TAGTAGACCTTCTCCGCCAGGTCC</t>
  </si>
  <si>
    <t>AAACGGACCTGGCGGAGAAGGTCT</t>
  </si>
  <si>
    <t>CAGGCAGGCGGATGGCGAGA</t>
  </si>
  <si>
    <t>TAGTCAGGCAGGCGGATGGCGAGA</t>
  </si>
  <si>
    <t>AAACTCTCGCCATCCGCCTGCCTG</t>
  </si>
  <si>
    <t>PLES_32401</t>
  </si>
  <si>
    <t>kynB</t>
  </si>
  <si>
    <t>CGGGACTGATGTCCCAGTAG</t>
  </si>
  <si>
    <t>TAGTCGGGACTGATGTCCCAGTAG</t>
  </si>
  <si>
    <t>AAACCTACTGGGACATCAGTCCCG</t>
  </si>
  <si>
    <t>CGGCGTGTTCGGGTCGAGGG</t>
  </si>
  <si>
    <t>TAGTCGGCGTGTTCGGGTCGAGGG</t>
  </si>
  <si>
    <t>AAACCCCTCGACCCGAACACGCCG</t>
  </si>
  <si>
    <t>GAACGGCGTGTCGCCGGGCC</t>
  </si>
  <si>
    <t>TAGTGAACGGCGTGTCGCCGGGCC</t>
  </si>
  <si>
    <t>AAACGGCCCGGCGACACGCCGTTC</t>
  </si>
  <si>
    <t>GCCGTGCCGCCCATTCCTGC</t>
  </si>
  <si>
    <t>TAGTGCCGTGCCGCCCATTCCTGC</t>
  </si>
  <si>
    <t>AAACGCAGGAATGGGCGGCACGGC</t>
  </si>
  <si>
    <t>PLES_32411</t>
  </si>
  <si>
    <t>CAGTCGTCACGAGTGGTCAT</t>
  </si>
  <si>
    <t>TAGTCAGTCGTCACGAGTGGTCAT</t>
  </si>
  <si>
    <t>AAACATGACCACTCGTGACGACTG</t>
  </si>
  <si>
    <t>AGTTGGCGCAGGTCGGCCAG</t>
  </si>
  <si>
    <t>TAGTAGTTGGCGCAGGTCGGCCAG</t>
  </si>
  <si>
    <t>AAACCTGGCCGACCTGCGCCAACT</t>
  </si>
  <si>
    <t>GTAGATCACGCCGTCGGGCA</t>
  </si>
  <si>
    <t>TAGTGTAGATCACGCCGTCGGGCA</t>
  </si>
  <si>
    <t>AAACTGCCCGACGGCGTGATCTAC</t>
  </si>
  <si>
    <t>CTCCACGGCGGCCCGGGGGC</t>
  </si>
  <si>
    <t>TAGTCTCCACGGCGGCCCGGGGGC</t>
  </si>
  <si>
    <t>AAACGCCCCCGGGCCGCCGTGGAG</t>
  </si>
  <si>
    <t>PLES_32421</t>
  </si>
  <si>
    <t>AGATGGCCTCGAAGCCCTGG</t>
  </si>
  <si>
    <t>TAGTAGATGGCCTCGAAGCCCTGG</t>
  </si>
  <si>
    <t>AAACCCAGGGCTTCGAGGCCATCT</t>
  </si>
  <si>
    <t>CGGCCGAGAGCCGCCGTTGC</t>
  </si>
  <si>
    <t>TAGTCGGCCGAGAGCCGCCGTTGC</t>
  </si>
  <si>
    <t>AAACGCAACGGCGGCTCTCGGCCG</t>
  </si>
  <si>
    <t>GGCGATCATGCTCATCTGCG</t>
  </si>
  <si>
    <t>TAGTGGCGATCATGCTCATCTGCG</t>
  </si>
  <si>
    <t>AAACCGCAGATGAGCATGATCGCC</t>
  </si>
  <si>
    <t>GGCGCTGCCCATGAACAGGC</t>
  </si>
  <si>
    <t>TAGTGGCGCTGCCCATGAACAGGC</t>
  </si>
  <si>
    <t>AAACGCCTGTTCATGGGCAGCGCC</t>
  </si>
  <si>
    <t>PLES_32431</t>
  </si>
  <si>
    <t>AGCAGGACCCGCGAAAAGGT</t>
  </si>
  <si>
    <t>TAGTAGCAGGACCCGCGAAAAGGT</t>
  </si>
  <si>
    <t>AAACACCTTTTCGCGGGTCCTGCT</t>
  </si>
  <si>
    <t>GTTGCCGGCGGCGGCCAGTG</t>
  </si>
  <si>
    <t>TAGTGTTGCCGGCGGCGGCCAGTG</t>
  </si>
  <si>
    <t>AAACCACTGGCCGCCGCCGGCAAC</t>
  </si>
  <si>
    <t>GGATTTCGGTGGCGACGGCA</t>
  </si>
  <si>
    <t>TAGTGGATTTCGGTGGCGACGGCA</t>
  </si>
  <si>
    <t>AAACTGCCGTCGCCACCGAAATCC</t>
  </si>
  <si>
    <t>CGTTCCAACCTTGCTCGAGC</t>
  </si>
  <si>
    <t>TAGTCGTTCCAACCTTGCTCGAGC</t>
  </si>
  <si>
    <t>AAACGCTCGAGCAAGGTTGGAACG</t>
  </si>
  <si>
    <t>PLES_32441</t>
  </si>
  <si>
    <t>CTGAGTCGCGATAGGGTCAT</t>
  </si>
  <si>
    <t>TAGTCTGAGTCGCGATAGGGTCAT</t>
  </si>
  <si>
    <t>AAACATGACCCTATCGCGACTCAG</t>
  </si>
  <si>
    <t>CGAGGACGGAAAGGATGGCA</t>
  </si>
  <si>
    <t>TAGTCGAGGACGGAAAGGATGGCA</t>
  </si>
  <si>
    <t>AAACTGCCATCCTTTCCGTCCTCG</t>
  </si>
  <si>
    <t>GTCGGCGAATGCCGGGGCAC</t>
  </si>
  <si>
    <t>TAGTGTCGGCGAATGCCGGGGCAC</t>
  </si>
  <si>
    <t>AAACGTGCCCCGGCATTCGCCGAC</t>
  </si>
  <si>
    <t>TCTGGTTCCAGCCCTGGTCG</t>
  </si>
  <si>
    <t>TAGTTCTGGTTCCAGCCCTGGTCG</t>
  </si>
  <si>
    <t>AAACCGACCAGGGCTGGAACCAGA</t>
  </si>
  <si>
    <t>PLES_32451</t>
  </si>
  <si>
    <t>TACATCAGCTGGCGCAACGA</t>
  </si>
  <si>
    <t>TAGTTACATCAGCTGGCGCAACGA</t>
  </si>
  <si>
    <t>AAACTCGTTGCGCCAGCTGATGTA</t>
  </si>
  <si>
    <t>GCTGCCGTACTCGGCGACAC</t>
  </si>
  <si>
    <t>TAGTGCTGCCGTACTCGGCGACAC</t>
  </si>
  <si>
    <t>AAACGTGTCGCCGAGTACGGCAGC</t>
  </si>
  <si>
    <t>CGATGTGCGCTTCGAGCGCC</t>
  </si>
  <si>
    <t>TAGTCGATGTGCGCTTCGAGCGCC</t>
  </si>
  <si>
    <t>AAACGGCGCTCGAAGCGCACATCG</t>
  </si>
  <si>
    <t>GGCTCACCCCGGCCGGACCG</t>
  </si>
  <si>
    <t>TAGTGGCTCACCCCGGCCGGACCG</t>
  </si>
  <si>
    <t>AAACCGGTCCGGCCGGGGTGAGCC</t>
  </si>
  <si>
    <t>PLES_32461</t>
  </si>
  <si>
    <t>CCCCTGGCGCTCCGCCGACA</t>
  </si>
  <si>
    <t>TAGTCCCCTGGCGCTCCGCCGACA</t>
  </si>
  <si>
    <t>AAACTGTCGGCGGAGCGCCAGGGG</t>
  </si>
  <si>
    <t>CAGGTCGTGATCCAGCATGG</t>
  </si>
  <si>
    <t>TAGTCAGGTCGTGATCCAGCATGG</t>
  </si>
  <si>
    <t>AAACCCATGCTGGATCACGACCTG</t>
  </si>
  <si>
    <t>CTGGTTGAGACGGCAGAGCA</t>
  </si>
  <si>
    <t>TAGTCTGGTTGAGACGGCAGAGCA</t>
  </si>
  <si>
    <t>AAACTGCTCTGCCGTCTCAACCAG</t>
  </si>
  <si>
    <t>GGGCCATGCCGAGGGCACTC</t>
  </si>
  <si>
    <t>TAGTGGGCCATGCCGAGGGCACTC</t>
  </si>
  <si>
    <t>AAACGAGTGCCCTCGGCATGGCCC</t>
  </si>
  <si>
    <t>PLES_32471</t>
  </si>
  <si>
    <t>CTCGGCAGTTTCCACACTGA</t>
  </si>
  <si>
    <t>TAGTCTCGGCAGTTTCCACACTGA</t>
  </si>
  <si>
    <t>AAACTCAGTGTGGAAACTGCCGAG</t>
  </si>
  <si>
    <t>AATGGCGAAACCACACAACA</t>
  </si>
  <si>
    <t>TAGTAATGGCGAAACCACACAACA</t>
  </si>
  <si>
    <t>AAACTGTTGTGTGGTTTCGCCATT</t>
  </si>
  <si>
    <t>ATGAAGTTGCGGTCGCTGGC</t>
  </si>
  <si>
    <t>TAGTATGAAGTTGCGGTCGCTGGC</t>
  </si>
  <si>
    <t>AAACGCCAGCGACCGCAACTTCAT</t>
  </si>
  <si>
    <t>GACCTGTTCGTTGAGGCTGT</t>
  </si>
  <si>
    <t>TAGTGACCTGTTCGTTGAGGCTGT</t>
  </si>
  <si>
    <t>AAACACAGCCTCAACGAACAGGTC</t>
  </si>
  <si>
    <t>PLES_32481</t>
  </si>
  <si>
    <t>GCAACAGGCGACGGTAACCT</t>
  </si>
  <si>
    <t>TAGTGCAACAGGCGACGGTAACCT</t>
  </si>
  <si>
    <t>AAACAGGTTACCGTCGCCTGTTGC</t>
  </si>
  <si>
    <t>CGCCGATCCGCGGAGCGATC</t>
  </si>
  <si>
    <t>TAGTCGCCGATCCGCGGAGCGATC</t>
  </si>
  <si>
    <t>AAACGATCGCTCCGCGGATCGGCG</t>
  </si>
  <si>
    <t>CGCCGCGCCGTGCGGCCTCG</t>
  </si>
  <si>
    <t>TAGTCGCCGCGCCGTGCGGCCTCG</t>
  </si>
  <si>
    <t>AAACCGAGGCCGCACGGCGCGGCG</t>
  </si>
  <si>
    <t>CTCGGGCAGCACCACGACGT</t>
  </si>
  <si>
    <t>TAGTCTCGGGCAGCACCACGACGT</t>
  </si>
  <si>
    <t>AAACACGTCGTGGTGCTGCCCGAG</t>
  </si>
  <si>
    <t>PLES_32491</t>
  </si>
  <si>
    <t>TCGAACGCACTTCGATCTTC</t>
  </si>
  <si>
    <t>TAGTTCGAACGCACTTCGATCTTC</t>
  </si>
  <si>
    <t>AAACGAAGATCGAAGTGCGTTCGA</t>
  </si>
  <si>
    <t>TTGCCGTGACGCTCGTGGCG</t>
  </si>
  <si>
    <t>TAGTTTGCCGTGACGCTCGTGGCG</t>
  </si>
  <si>
    <t>AAACCGCCACGAGCGTCACGGCAA</t>
  </si>
  <si>
    <t>CGGTGAACCAGAACGGCGCC</t>
  </si>
  <si>
    <t>TAGTCGGTGAACCAGAACGGCGCC</t>
  </si>
  <si>
    <t>AAACGGCGCCGTTCTGGTTCACCG</t>
  </si>
  <si>
    <t>GGTGGTGAGTACGAAATTGC</t>
  </si>
  <si>
    <t>TAGTGGTGGTGAGTACGAAATTGC</t>
  </si>
  <si>
    <t>AAACGCAATTTCGTACTCACCACC</t>
  </si>
  <si>
    <t>PLES_32501</t>
  </si>
  <si>
    <t>CTGGGAGACTGCGGTACCGC</t>
  </si>
  <si>
    <t>TAGTCTGGGAGACTGCGGTACCGC</t>
  </si>
  <si>
    <t>AAACGCGGTACCGCAGTCTCCCAG</t>
  </si>
  <si>
    <t>CAGGAACATTAGGAGATGCT</t>
  </si>
  <si>
    <t>TAGTCAGGAACATTAGGAGATGCT</t>
  </si>
  <si>
    <t>AAACAGCATCTCCTAATGTTCCTG</t>
  </si>
  <si>
    <t>ACCGAGGGCGAGGAAAAGGG</t>
  </si>
  <si>
    <t>TAGTACCGAGGGCGAGGAAAAGGG</t>
  </si>
  <si>
    <t>AAACCCCTTTTCCTCGCCCTCGGT</t>
  </si>
  <si>
    <t>CCTGGTGCCTGGCGATGTGC</t>
  </si>
  <si>
    <t>TAGTCCTGGTGCCTGGCGATGTGC</t>
  </si>
  <si>
    <t>AAACGCACATCGCCAGGCACCAGG</t>
  </si>
  <si>
    <t>PLES_32511</t>
  </si>
  <si>
    <t>fusA2</t>
  </si>
  <si>
    <t>GCGATAAAGCTCGATGGGAG</t>
  </si>
  <si>
    <t>TAGTGCGATAAAGCTCGATGGGAG</t>
  </si>
  <si>
    <t>AAACCTCCCATCGAGCTTTATCGC</t>
  </si>
  <si>
    <t>GGTCTTGCCGGCGTCGACGT</t>
  </si>
  <si>
    <t>TAGTGGTCTTGCCGGCGTCGACGT</t>
  </si>
  <si>
    <t>AAACACGTCGACGCCGGCAAGACC</t>
  </si>
  <si>
    <t>GAGGATCCGCTCGGTCGTCG</t>
  </si>
  <si>
    <t>TAGTGAGGATCCGCTCGGTCGTCG</t>
  </si>
  <si>
    <t>AAACCGACGACCGAGCGGATCCTC</t>
  </si>
  <si>
    <t>CATGGACCTCGCCCATCTTG</t>
  </si>
  <si>
    <t>TAGTCATGGACCTCGCCCATCTTG</t>
  </si>
  <si>
    <t>AAACCAAGATGGGCGAGGTCCATG</t>
  </si>
  <si>
    <t>PLES_32521</t>
  </si>
  <si>
    <t>GGTGTGGAGCGATCGGTGCA</t>
  </si>
  <si>
    <t>TAGTGGTGTGGAGCGATCGGTGCA</t>
  </si>
  <si>
    <t>AAACTGCACCGATCGCTCCACACC</t>
  </si>
  <si>
    <t>GCTGCCGGGAGCGAGCTGCA</t>
  </si>
  <si>
    <t>TAGTGCTGCCGGGAGCGAGCTGCA</t>
  </si>
  <si>
    <t>AAACTGCAGCTCGCTCCCGGCAGC</t>
  </si>
  <si>
    <t>CGCCTGTTCCTCCGCCGCGG</t>
  </si>
  <si>
    <t>TAGTCGCCTGTTCCTCCGCCGCGG</t>
  </si>
  <si>
    <t>AAACCCGCGGCGGAGGAACAGGCG</t>
  </si>
  <si>
    <t>TGGACCGTGGGCGGGTCGAC</t>
  </si>
  <si>
    <t>TAGTTGGACCGTGGGCGGGTCGAC</t>
  </si>
  <si>
    <t>AAACGTCGACCCGCCCACGGTCCA</t>
  </si>
  <si>
    <t>PLES_32531</t>
  </si>
  <si>
    <t>GAAGCGCTCCTCGCTGGCGG</t>
  </si>
  <si>
    <t>TAGTGAAGCGCTCCTCGCTGGCGG</t>
  </si>
  <si>
    <t>AAACCCGCCAGCGAGGAGCGCTTC</t>
  </si>
  <si>
    <t>GGCCTTGTGGTCCTTCTGGC</t>
  </si>
  <si>
    <t>TAGTGGCCTTGTGGTCCTTCTGGC</t>
  </si>
  <si>
    <t>AAACGCCAGAAGGACCACAAGGCC</t>
  </si>
  <si>
    <t>GTCGATGGAGCGGCTCGGCC</t>
  </si>
  <si>
    <t>TAGTGTCGATGGAGCGGCTCGGCC</t>
  </si>
  <si>
    <t>AAACGGCCGAGCCGCTCCATCGAC</t>
  </si>
  <si>
    <t>GATGTCGGCCAGGTCGATGC</t>
  </si>
  <si>
    <t>TAGTGATGTCGGCCAGGTCGATGC</t>
  </si>
  <si>
    <t>AAACGCATCGACCTGGCCGACATC</t>
  </si>
  <si>
    <t>PLES_32541</t>
  </si>
  <si>
    <t>CGAAGTAGCCGGAAAAGATC</t>
  </si>
  <si>
    <t>TAGTCGAAGTAGCCGGAAAAGATC</t>
  </si>
  <si>
    <t>AAACGATCTTTTCCGGCTACTTCG</t>
  </si>
  <si>
    <t>CGGATAGATCAGCCCCTCGG</t>
  </si>
  <si>
    <t>TAGTCGGATAGATCAGCCCCTCGG</t>
  </si>
  <si>
    <t>AAACCCGAGGGGCTGATCTATCCG</t>
  </si>
  <si>
    <t>GCCAGCCAGGTCGGCCAGAA</t>
  </si>
  <si>
    <t>TAGTGCCAGCCAGGTCGGCCAGAA</t>
  </si>
  <si>
    <t>AAACTTCTGGCCGACCTGGCTGGC</t>
  </si>
  <si>
    <t>GCTGGCGCCGAAGCCCAGGC</t>
  </si>
  <si>
    <t>TAGTGCTGGCGCCGAAGCCCAGGC</t>
  </si>
  <si>
    <t>AAACGCCTGGGCTTCGGCGCCAGC</t>
  </si>
  <si>
    <t>PLES_32551</t>
  </si>
  <si>
    <t>TGGCTTCGCGGGAGCTGATC</t>
  </si>
  <si>
    <t>TAGTTGGCTTCGCGGGAGCTGATC</t>
  </si>
  <si>
    <t>AAACGATCAGCTCCCGCGAAGCCA</t>
  </si>
  <si>
    <t>CCGGCTCCAGGCCGCGGCGA</t>
  </si>
  <si>
    <t>TAGTCCGGCTCCAGGCCGCGGCGA</t>
  </si>
  <si>
    <t>AAACTCGCCGCGGCCTGGAGCCGG</t>
  </si>
  <si>
    <t>ACGTGGTCGCGCAGGCAGTC</t>
  </si>
  <si>
    <t>TAGTACGTGGTCGCGCAGGCAGTC</t>
  </si>
  <si>
    <t>AAACGACTGCCTGCGCGACCACGT</t>
  </si>
  <si>
    <t>AGTCCAGGGTGTAGCCGCCC</t>
  </si>
  <si>
    <t>TAGTAGTCCAGGGTGTAGCCGCCC</t>
  </si>
  <si>
    <t>AAACGGGCGGCTACACCCTGGACT</t>
  </si>
  <si>
    <t>PLES_32561</t>
  </si>
  <si>
    <t>GCCGGGCATCTTGCAGGGTC</t>
  </si>
  <si>
    <t>TAGTGCCGGGCATCTTGCAGGGTC</t>
  </si>
  <si>
    <t>AAACGACCCTGCAAGATGCCCGGC</t>
  </si>
  <si>
    <t>CATGGCAGCGGCCCTGGCCG</t>
  </si>
  <si>
    <t>TAGTCATGGCAGCGGCCCTGGCCG</t>
  </si>
  <si>
    <t>AAACCGGCCAGGGCCGCTGCCATG</t>
  </si>
  <si>
    <t>CATACCACCAGCAGTTCGCA</t>
  </si>
  <si>
    <t>TAGTCATACCACCAGCAGTTCGCA</t>
  </si>
  <si>
    <t>AAACTGCGAACTGCTGGTGGTATG</t>
  </si>
  <si>
    <t>AGGCGTGGTCGCAGACCCGC</t>
  </si>
  <si>
    <t>TAGTAGGCGTGGTCGCAGACCCGC</t>
  </si>
  <si>
    <t>AAACGCGGGTCTGCGACCACGCCT</t>
  </si>
  <si>
    <t>PLES_32571</t>
  </si>
  <si>
    <t>pcoA</t>
  </si>
  <si>
    <t>GGCGGCGAGGCCTTTGACGA</t>
  </si>
  <si>
    <t>TAGTGGCGGCGAGGCCTTTGACGA</t>
  </si>
  <si>
    <t>AAACTCGTCAAAGGCCTCGCCGCC</t>
  </si>
  <si>
    <t>CAGTCCGCCGAGCAGACCGG</t>
  </si>
  <si>
    <t>TAGTCAGTCCGCCGAGCAGACCGG</t>
  </si>
  <si>
    <t>AAACCCGGTCTGCTCGGCGGACTG</t>
  </si>
  <si>
    <t>CTGCTGGCCCGGCCCGGCCA</t>
  </si>
  <si>
    <t>TAGTCTGCTGGCCCGGCCCGGCCA</t>
  </si>
  <si>
    <t>AAACTGGCCGGGCCGGGCCAGCAG</t>
  </si>
  <si>
    <t>GAACAGGTCGAAACTGTCGC</t>
  </si>
  <si>
    <t>TAGTGAACAGGTCGAAACTGTCGC</t>
  </si>
  <si>
    <t>AAACGCGACAGTTTCGACCTGTTC</t>
  </si>
  <si>
    <t>PLES_32581</t>
  </si>
  <si>
    <t>TCGGGGGAGAGATCGTCCAT</t>
  </si>
  <si>
    <t>TAGTTCGGGGGAGAGATCGTCCAT</t>
  </si>
  <si>
    <t>AAACATGGACGATCTCTCCCCCGA</t>
  </si>
  <si>
    <t>GCTGCCGGCAGGCGGCAAGG</t>
  </si>
  <si>
    <t>TAGTGCTGCCGGCAGGCGGCAAGG</t>
  </si>
  <si>
    <t>AAACCCTTGCCGCCTGCCGGCAGC</t>
  </si>
  <si>
    <t>GCGCGGCGCGTCGTTGTCCT</t>
  </si>
  <si>
    <t>TAGTGCGCGGCGCGTCGTTGTCCT</t>
  </si>
  <si>
    <t>AAACAGGACAACGACGCGCCGCGC</t>
  </si>
  <si>
    <t>CGTCGATGCAGACCACCAAC</t>
  </si>
  <si>
    <t>TAGTCGTCGATGCAGACCACCAAC</t>
  </si>
  <si>
    <t>AAACGTTGGTGGTCTGCATCGACG</t>
  </si>
  <si>
    <t>PLES_32591</t>
  </si>
  <si>
    <t>GCGGCGTAATCGAAGTACAA</t>
  </si>
  <si>
    <t>TAGTGCGGCGTAATCGAAGTACAA</t>
  </si>
  <si>
    <t>AAACTTGTACTTCGATTACGCCGC</t>
  </si>
  <si>
    <t>GCGCTCGTCCACGGGCGTGG</t>
  </si>
  <si>
    <t>TAGTGCGCTCGTCCACGGGCGTGG</t>
  </si>
  <si>
    <t>AAACCCACGCCCGTGGACGAGCGC</t>
  </si>
  <si>
    <t>CGAGACACTCCACCATGGCC</t>
  </si>
  <si>
    <t>TAGTCGAGACACTCCACCATGGCC</t>
  </si>
  <si>
    <t>AAACGGCCATGGTGGAGTGTCTCG</t>
  </si>
  <si>
    <t>CGGGATTGCCAAAACACGCC</t>
  </si>
  <si>
    <t>TAGTCGGGATTGCCAAAACACGCC</t>
  </si>
  <si>
    <t>AAACGGCGTGTTTTGGCAATCCCG</t>
  </si>
  <si>
    <t>PLES_32601</t>
  </si>
  <si>
    <t>TTTCCACTCGCAACAGTTCC</t>
  </si>
  <si>
    <t>TAGTTTTCCACTCGCAACAGTTCC</t>
  </si>
  <si>
    <t>AAACGGAACTGTTGCGAGTGGAAA</t>
  </si>
  <si>
    <t>TGTCGCCATAGGCGACGCTC</t>
  </si>
  <si>
    <t>TAGTTGTCGCCATAGGCGACGCTC</t>
  </si>
  <si>
    <t>AAACGAGCGTCGCCTATGGCGACA</t>
  </si>
  <si>
    <t>GTGGGCGGTCTGCGACTTGC</t>
  </si>
  <si>
    <t>TAGTGTGGGCGGTCTGCGACTTGC</t>
  </si>
  <si>
    <t>AAACGCAAGTCGCAGACCGCCCAC</t>
  </si>
  <si>
    <t>CAGCAATGCCTGCGGCGACA</t>
  </si>
  <si>
    <t>TAGTCAGCAATGCCTGCGGCGACA</t>
  </si>
  <si>
    <t>AAACTGTCGCCGCAGGCATTGCTG</t>
  </si>
  <si>
    <t>PLES_32611</t>
  </si>
  <si>
    <t>GTGCAGCGGGGAAAGGACGA</t>
  </si>
  <si>
    <t>TAGTGTGCAGCGGGGAAAGGACGA</t>
  </si>
  <si>
    <t>AAACTCGTCCTTTCCCCGCTGCAC</t>
  </si>
  <si>
    <t>TGGCGCGGAACGCGGCGAGG</t>
  </si>
  <si>
    <t>TAGTTGGCGCGGAACGCGGCGAGG</t>
  </si>
  <si>
    <t>AAACCCTCGCCGCGTTCCGCGCCA</t>
  </si>
  <si>
    <t>CGCCAGGCGCCCGCGGCGGT</t>
  </si>
  <si>
    <t>TAGTCGCCAGGCGCCCGCGGCGGT</t>
  </si>
  <si>
    <t>AAACACCGCCGCGGGCGCCTGGCG</t>
  </si>
  <si>
    <t>GCGGTCGTTGGCGATCAGCT</t>
  </si>
  <si>
    <t>TAGTGCGGTCGTTGGCGATCAGCT</t>
  </si>
  <si>
    <t>AAACAGCTGATCGCCAACGACCGC</t>
  </si>
  <si>
    <t>PLES_32621</t>
  </si>
  <si>
    <t>GATCAGCAGGATGCCCAGCA</t>
  </si>
  <si>
    <t>TAGTGATCAGCAGGATGCCCAGCA</t>
  </si>
  <si>
    <t>AAACTGCTGGGCATCCTGCTGATC</t>
  </si>
  <si>
    <t>ATCCACCGGCCCGCCGGGTG</t>
  </si>
  <si>
    <t>TAGTATCCACCGGCCCGCCGGGTG</t>
  </si>
  <si>
    <t>AAACCACCCGGCGGGCCGGTGGAT</t>
  </si>
  <si>
    <t>CCCTCCCCGCCACGCCCCAG</t>
  </si>
  <si>
    <t>TAGTCCCTCCCCGCCACGCCCCAG</t>
  </si>
  <si>
    <t>AAACCTGGGGCGTGGCGGGGAGGG</t>
  </si>
  <si>
    <t>CACCAGCTGCGGATCGATGC</t>
  </si>
  <si>
    <t>TAGTCACCAGCTGCGGATCGATGC</t>
  </si>
  <si>
    <t>AAACGCATCGATCCGCAGCTGGTG</t>
  </si>
  <si>
    <t>PLES_32631</t>
  </si>
  <si>
    <t>GACCAGGATGCGTCCGGGCA</t>
  </si>
  <si>
    <t>TAGTGACCAGGATGCGTCCGGGCA</t>
  </si>
  <si>
    <t>AAACTGCCCGGACGCATCCTGGTC</t>
  </si>
  <si>
    <t>GGCGCGGCTCGCTGCGGGCC</t>
  </si>
  <si>
    <t>TAGTGGCGCGGCTCGCTGCGGGCC</t>
  </si>
  <si>
    <t>AAACGGCCCGCAGCGAGCCGCGCC</t>
  </si>
  <si>
    <t>CGTCGTAGAGCGTGATGGCA</t>
  </si>
  <si>
    <t>TAGTCGTCGTAGAGCGTGATGGCA</t>
  </si>
  <si>
    <t>AAACTGCCATCACGCTCTACGACG</t>
  </si>
  <si>
    <t>AAACCCGGCGGATATTTCGC</t>
  </si>
  <si>
    <t>TAGTAAACCCGGCGGATATTTCGC</t>
  </si>
  <si>
    <t>AAACGCGAAATATCCGCCGGGTTT</t>
  </si>
  <si>
    <t>PLES_32641</t>
  </si>
  <si>
    <t>GGCCCTTCCTGCTGGGCGCG</t>
  </si>
  <si>
    <t>TAGTGGCCCTTCCTGCTGGGCGCG</t>
  </si>
  <si>
    <t>AAACCGCGCCCAGCAGGAAGGGCC</t>
  </si>
  <si>
    <t>CTGATCACCGTGACCGGCGA</t>
  </si>
  <si>
    <t>TAGTCTGATCACCGTGACCGGCGA</t>
  </si>
  <si>
    <t>AAACTCGCCGGTCACGGTGATCAG</t>
  </si>
  <si>
    <t>CGAAGACGTTGCGGTAGCCA</t>
  </si>
  <si>
    <t>TAGTCGAAGACGTTGCGGTAGCCA</t>
  </si>
  <si>
    <t>AAACTGGCTACCGCAACGTCTTCG</t>
  </si>
  <si>
    <t>GTTCTGGGTCTGCGTCTGCA</t>
  </si>
  <si>
    <t>TAGTGTTCTGGGTCTGCGTCTGCA</t>
  </si>
  <si>
    <t>AAACTGCAGACGCAGACCCAGAAC</t>
  </si>
  <si>
    <t>PLES_32651</t>
  </si>
  <si>
    <t>CTTGACGGCATTCAGGTCCA</t>
  </si>
  <si>
    <t>TAGTCTTGACGGCATTCAGGTCCA</t>
  </si>
  <si>
    <t>AAACTGGACCTGAATGCCGTCAAG</t>
  </si>
  <si>
    <t>GCTACGGGTCTCGGCCACGC</t>
  </si>
  <si>
    <t>TAGTGCTACGGGTCTCGGCCACGC</t>
  </si>
  <si>
    <t>AAACGCGTGGCCGAGACCCGTAGC</t>
  </si>
  <si>
    <t>ACCGAGAGAAACGGCGGCCT</t>
  </si>
  <si>
    <t>TAGTACCGAGAGAAACGGCGGCCT</t>
  </si>
  <si>
    <t>AAACAGGCCGCCGTTTCTCTCGGT</t>
  </si>
  <si>
    <t>GGCGCGCGACAGGCCGGACT</t>
  </si>
  <si>
    <t>TAGTGGCGCGCGACAGGCCGGACT</t>
  </si>
  <si>
    <t>AAACAGTCCGGCCTGTCGCGCGCC</t>
  </si>
  <si>
    <t>PLES_32661</t>
  </si>
  <si>
    <t>AGGGGCGGCACGGTCCGTCA</t>
  </si>
  <si>
    <t>TAGTAGGGGCGGCACGGTCCGTCA</t>
  </si>
  <si>
    <t>AAACTGACGGACCGTGCCGCCCCT</t>
  </si>
  <si>
    <t>AGGGCGAGCATCCAGTTGGA</t>
  </si>
  <si>
    <t>TAGTAGGGCGAGCATCCAGTTGGA</t>
  </si>
  <si>
    <t>AAACTCCAACTGGATGCTCGCCCT</t>
  </si>
  <si>
    <t>TCAGTTGCGCGCAGGCGAGC</t>
  </si>
  <si>
    <t>TAGTTCAGTTGCGCGCAGGCGAGC</t>
  </si>
  <si>
    <t>AAACGCTCGCCTGCGCGCAACTGA</t>
  </si>
  <si>
    <t>CGAACACGATGGTGGCGTCG</t>
  </si>
  <si>
    <t>TAGTCGAACACGATGGTGGCGTCG</t>
  </si>
  <si>
    <t>AAACCGACGCCACCATCGTGTTCG</t>
  </si>
  <si>
    <t>PLES_32671</t>
  </si>
  <si>
    <t>cynR</t>
  </si>
  <si>
    <t>GCGCAGGTGGCGAAGCAGCA</t>
  </si>
  <si>
    <t>TAGTGCGCAGGTGGCGAAGCAGCA</t>
  </si>
  <si>
    <t>AAACTGCTGCTTCGCCACCTGCGC</t>
  </si>
  <si>
    <t>GATGCTCGGCGACAGCGAGC</t>
  </si>
  <si>
    <t>TAGTGATGCTCGGCGACAGCGAGC</t>
  </si>
  <si>
    <t>AAACGCTCGCTGTCGCCGAGCATC</t>
  </si>
  <si>
    <t>CGCACCTGCTGCGACAGGGT</t>
  </si>
  <si>
    <t>TAGTCGCACCTGCTGCGACAGGGT</t>
  </si>
  <si>
    <t>AAACACCCTGTCGCAGCAGGTGCG</t>
  </si>
  <si>
    <t>GGTGGGACGCACGCTCCTGC</t>
  </si>
  <si>
    <t>TAGTGGTGGGACGCACGCTCCTGC</t>
  </si>
  <si>
    <t>AAACGCAGGAGCGTGCGTCCCACC</t>
  </si>
  <si>
    <t>PLES_32681</t>
  </si>
  <si>
    <t>cynT</t>
  </si>
  <si>
    <t>GCCGTCGATGATGTCACGCA</t>
  </si>
  <si>
    <t>TAGTGCCGTCGATGATGTCACGCA</t>
  </si>
  <si>
    <t>AAACTGCGTGACATCATCGACGGC</t>
  </si>
  <si>
    <t>GGTAGGCGTCGCGCTGGAAG</t>
  </si>
  <si>
    <t>TAGTGGTAGGCGTCGCGCTGGAAG</t>
  </si>
  <si>
    <t>AAACCTTCCAGCGCGACGCCTACC</t>
  </si>
  <si>
    <t>TGAACAGTTGCGAGCGCGCC</t>
  </si>
  <si>
    <t>TAGTTGAACAGTTGCGAGCGCGCC</t>
  </si>
  <si>
    <t>AAACGGCGCGCTCGCAACTGTTCA</t>
  </si>
  <si>
    <t>GGGGGCTTGCCGGGTGGCCA</t>
  </si>
  <si>
    <t>TAGTGGGGGCTTGCCGGGTGGCCA</t>
  </si>
  <si>
    <t>AAACTGGCCACCCGGCAAGCCCCC</t>
  </si>
  <si>
    <t>PLES_32691</t>
  </si>
  <si>
    <t>cynS</t>
  </si>
  <si>
    <t>GGCGCGCGTTGGGGGACACT</t>
  </si>
  <si>
    <t>TAGTGGCGCGCGTTGGGGGACACT</t>
  </si>
  <si>
    <t>AAACAGTGTCCCCCAACGCGCGCC</t>
  </si>
  <si>
    <t>CTTGTTCAGGACCACGGTCT</t>
  </si>
  <si>
    <t>TAGTCTTGTTCAGGACCACGGTCT</t>
  </si>
  <si>
    <t>AAACAGACCGTGGTCCTGAACAAG</t>
  </si>
  <si>
    <t>CTGCCAGGACAGGCCCAGGC</t>
  </si>
  <si>
    <t>TAGTCTGCCAGGACAGGCCCAGGC</t>
  </si>
  <si>
    <t>AAACGCCTGGGCCTGTCCTGGCAG</t>
  </si>
  <si>
    <t>CAGGGCGAGACCGGTGCCGT</t>
  </si>
  <si>
    <t>TAGTCAGGGCGAGACCGGTGCCGT</t>
  </si>
  <si>
    <t>AAACACGGCACCGGTCTCGCCCTG</t>
  </si>
  <si>
    <t>PLES_32701</t>
  </si>
  <si>
    <t>GGATGCGTTCTCGCCTTCCC</t>
  </si>
  <si>
    <t>TAGTGGATGCGTTCTCGCCTTCCC</t>
  </si>
  <si>
    <t>AAACGGGAAGGCGAGAACGCATCC</t>
  </si>
  <si>
    <t>TCCACTGCGCCGCTTCGTCG</t>
  </si>
  <si>
    <t>TAGTTCCACTGCGCCGCTTCGTCG</t>
  </si>
  <si>
    <t>AAACCGACGAAGCGGCGCAGTGGA</t>
  </si>
  <si>
    <t>CTGGAACGCCAGGCGCTCCT</t>
  </si>
  <si>
    <t>TAGTCTGGAACGCCAGGCGCTCCT</t>
  </si>
  <si>
    <t>AAACAGGAGCGCCTGGCGTTCCAG</t>
  </si>
  <si>
    <t>CACCGCACCGTGCTCGGCAT</t>
  </si>
  <si>
    <t>TAGTCACCGCACCGTGCTCGGCAT</t>
  </si>
  <si>
    <t>AAACATGCCGAGCACGGTGCGGTG</t>
  </si>
  <si>
    <t>PLES_32711</t>
  </si>
  <si>
    <t>TCTGGAACATCAGGCCGACG</t>
  </si>
  <si>
    <t>TAGTTCTGGAACATCAGGCCGACG</t>
  </si>
  <si>
    <t>AAACCGTCGGCCTGATGTTCCAGA</t>
  </si>
  <si>
    <t>GGCAGCCGAGGTAGCGCCGC</t>
  </si>
  <si>
    <t>TAGTGGCAGCCGAGGTAGCGCCGC</t>
  </si>
  <si>
    <t>AAACGCGGCGCTACCTCGGCTGCC</t>
  </si>
  <si>
    <t>CGATGTCCTCGGCGCTGTGG</t>
  </si>
  <si>
    <t>TAGTCGATGTCCTCGGCGCTGTGG</t>
  </si>
  <si>
    <t>AAACCCACAGCGCCGAGGACATCG</t>
  </si>
  <si>
    <t>GACCTTGAGGAAGGTTTCCG</t>
  </si>
  <si>
    <t>TAGTGACCTTGAGGAAGGTTTCCG</t>
  </si>
  <si>
    <t>AAACCGGAAACCTTCCTCAAGGTC</t>
  </si>
  <si>
    <t>PLES_32721</t>
  </si>
  <si>
    <t>CCATGGATGGCCACCAGCAT</t>
  </si>
  <si>
    <t>TAGTCCATGGATGGCCACCAGCAT</t>
  </si>
  <si>
    <t>AAACATGCTGGTGGCCATCCATGG</t>
  </si>
  <si>
    <t>CGCCGTACAGGCCGAGGCGG</t>
  </si>
  <si>
    <t>TAGTCGCCGTACAGGCCGAGGCGG</t>
  </si>
  <si>
    <t>AAACCCGCCTCGGCCTGTACGGCG</t>
  </si>
  <si>
    <t>CGTTCACCAGTGCGCCTTCC</t>
  </si>
  <si>
    <t>TAGTCGTTCACCAGTGCGCCTTCC</t>
  </si>
  <si>
    <t>AAACGGAAGGCGCACTGGTGAACG</t>
  </si>
  <si>
    <t>CGCGCCGGTAGTAGGTGGCC</t>
  </si>
  <si>
    <t>TAGTCGCGCCGGTAGTAGGTGGCC</t>
  </si>
  <si>
    <t>AAACGGCCACCTACTACCGGCGCG</t>
  </si>
  <si>
    <t>PLES_32731</t>
  </si>
  <si>
    <t>CCGGCCGCTGTGGGGTGTAA</t>
  </si>
  <si>
    <t>TAGTCCGGCCGCTGTGGGGTGTAA</t>
  </si>
  <si>
    <t>AAACTTACACCCCACAGCGGCCGG</t>
  </si>
  <si>
    <t>GGCCGGCGGCGCCAAGACGC</t>
  </si>
  <si>
    <t>TAGTGGCCGGCGGCGCCAAGACGC</t>
  </si>
  <si>
    <t>AAACGCGTCTTGGCGCCGCCGGCC</t>
  </si>
  <si>
    <t>AAGCGGCACCAGAAGTGGAA</t>
  </si>
  <si>
    <t>TAGTAAGCGGCACCAGAAGTGGAA</t>
  </si>
  <si>
    <t>AAACTTCCACTTCTGGTGCCGCTT</t>
  </si>
  <si>
    <t>TGCTCTCTGCCTCCTCGACA</t>
  </si>
  <si>
    <t>TAGTTGCTCTCTGCCTCCTCGACA</t>
  </si>
  <si>
    <t>AAACTGTCGAGGAGGCAGAGAGCA</t>
  </si>
  <si>
    <t>PLES_32741</t>
  </si>
  <si>
    <t>AAGGCACCCGGCGCGCGCTC</t>
  </si>
  <si>
    <t>TAGTAAGGCACCCGGCGCGCGCTC</t>
  </si>
  <si>
    <t>AAACGAGCGCGCGCCGGGTGCCTT</t>
  </si>
  <si>
    <t>CGTCGCGCACCGGCCGCGAA</t>
  </si>
  <si>
    <t>TAGTCGTCGCGCACCGGCCGCGAA</t>
  </si>
  <si>
    <t>AAACTTCGCGGCCGGTGCGCGACG</t>
  </si>
  <si>
    <t>GCGAACGGGAAGGCGCCTCG</t>
  </si>
  <si>
    <t>TAGTGCGAACGGGAAGGCGCCTCG</t>
  </si>
  <si>
    <t>AAACCGAGGCGCCTTCCCGTTCGC</t>
  </si>
  <si>
    <t>CCGCCCGCGGCGGGGCCGGA</t>
  </si>
  <si>
    <t>TAGTCCGCCCGCGGCGGGGCCGGA</t>
  </si>
  <si>
    <t>AAACTCCGGCCCCGCCGCGGGCGG</t>
  </si>
  <si>
    <t>PLES_32751</t>
  </si>
  <si>
    <t>GAGATCGACGGAAAGAAGCG</t>
  </si>
  <si>
    <t>TAGTGAGATCGACGGAAAGAAGCG</t>
  </si>
  <si>
    <t>AAACCGCTTCTTTCCGTCGATCTC</t>
  </si>
  <si>
    <t>GCGCCAGTTCGCTCTGGCGC</t>
  </si>
  <si>
    <t>TAGTGCGCCAGTTCGCTCTGGCGC</t>
  </si>
  <si>
    <t>AAACGCGCCAGAGCGAACTGGCGC</t>
  </si>
  <si>
    <t>GTGCCGTAGACACCGTCGCT</t>
  </si>
  <si>
    <t>TAGTGTGCCGTAGACACCGTCGCT</t>
  </si>
  <si>
    <t>AAACAGCGACGGTGTCTACGGCAC</t>
  </si>
  <si>
    <t>CAGGGCGAGGGGGTCGACGG</t>
  </si>
  <si>
    <t>TAGTCAGGGCGAGGGGGTCGACGG</t>
  </si>
  <si>
    <t>AAACCCGTCGACCCCCTCGCCCTG</t>
  </si>
  <si>
    <t>PLES_32761</t>
  </si>
  <si>
    <t>CAACTCGACCAGGCGCTGGC</t>
  </si>
  <si>
    <t>TAGTCAACTCGACCAGGCGCTGGC</t>
  </si>
  <si>
    <t>AAACGCCAGCGCCTGGTCGAGTTG</t>
  </si>
  <si>
    <t>CGGTCGCCGTGGGTCGGCGA</t>
  </si>
  <si>
    <t>TAGTCGGTCGCCGTGGGTCGGCGA</t>
  </si>
  <si>
    <t>AAACTCGCCGACCCACGGCGACCG</t>
  </si>
  <si>
    <t>GGTTGCGGGATCACCAGCAG</t>
  </si>
  <si>
    <t>TAGTGGTTGCGGGATCACCAGCAG</t>
  </si>
  <si>
    <t>AAACCTGCTGGTGATCCCGCAACC</t>
  </si>
  <si>
    <t>GCGAAGCCGATGGTGCGTCG</t>
  </si>
  <si>
    <t>TAGTGCGAAGCCGATGGTGCGTCG</t>
  </si>
  <si>
    <t>AAACCGACGCACCATCGGCTTCGC</t>
  </si>
  <si>
    <t>PLES_32771</t>
  </si>
  <si>
    <t>CCCGATCAGCAGGAACTTCA</t>
  </si>
  <si>
    <t>TAGTCCCGATCAGCAGGAACTTCA</t>
  </si>
  <si>
    <t>AAACTGAAGTTCCTGCTGATCGGG</t>
  </si>
  <si>
    <t>TGATTGCGTACTGGTAGAAG</t>
  </si>
  <si>
    <t>TAGTTGATTGCGTACTGGTAGAAG</t>
  </si>
  <si>
    <t>AAACCTTCTACCAGTACGCAATCA</t>
  </si>
  <si>
    <t>GGCAGCGGGGACCGATCAGC</t>
  </si>
  <si>
    <t>TAGTGGCAGCGGGGACCGATCAGC</t>
  </si>
  <si>
    <t>AAACGCTGATCGGTCCCCGCTGCC</t>
  </si>
  <si>
    <t>GCGAGCAACTGGGGTAGAAG</t>
  </si>
  <si>
    <t>TAGTGCGAGCAACTGGGGTAGAAG</t>
  </si>
  <si>
    <t>AAACCTTCTACCCCAGTTGCTCGC</t>
  </si>
  <si>
    <t>PLES_32781</t>
  </si>
  <si>
    <t>GAGAAGGGATGACGGGGCAT</t>
  </si>
  <si>
    <t>TAGTGAGAAGGGATGACGGGGCAT</t>
  </si>
  <si>
    <t>AAACATGCCCCGTCATCCCTTCTC</t>
  </si>
  <si>
    <t>GCTGGCGGCGAGGAAGGAAG</t>
  </si>
  <si>
    <t>TAGTGCTGGCGGCGAGGAAGGAAG</t>
  </si>
  <si>
    <t>AAACCTTCCTTCCTCGCCGCCAGC</t>
  </si>
  <si>
    <t>TTGCAGCGCGGCGAGGGCCG</t>
  </si>
  <si>
    <t>TAGTTTGCAGCGCGGCGAGGGCCG</t>
  </si>
  <si>
    <t>AAACCGGCCCTCGCCGCGCTGCAA</t>
  </si>
  <si>
    <t>GCAGCGGAACTCGGTTTCGC</t>
  </si>
  <si>
    <t>TAGTGCAGCGGAACTCGGTTTCGC</t>
  </si>
  <si>
    <t>AAACGCGAAACCGAGTTCCGCTGC</t>
  </si>
  <si>
    <t>PLES_32791</t>
  </si>
  <si>
    <t>AGACTGGCATCGGGCAAGGA</t>
  </si>
  <si>
    <t>TAGTAGACTGGCATCGGGCAAGGA</t>
  </si>
  <si>
    <t>AAACTCCTTGCCCGATGCCAGTCT</t>
  </si>
  <si>
    <t>GCAGATGCAGGGTGCTGGCG</t>
  </si>
  <si>
    <t>TAGTGCAGATGCAGGGTGCTGGCG</t>
  </si>
  <si>
    <t>AAACCGCCAGCACCCTGCATCTGC</t>
  </si>
  <si>
    <t>ACGGTGCTCCAGGGACCAGC</t>
  </si>
  <si>
    <t>TAGTACGGTGCTCCAGGGACCAGC</t>
  </si>
  <si>
    <t>AAACGCTGGTCCCTGGAGCACCGT</t>
  </si>
  <si>
    <t>AGGTGTCACGGTCGATGGCC</t>
  </si>
  <si>
    <t>TAGTAGGTGTCACGGTCGATGGCC</t>
  </si>
  <si>
    <t>AAACGGCCATCGACCGTGACACCT</t>
  </si>
  <si>
    <t>PLES_32801</t>
  </si>
  <si>
    <t>GATGAAGCAGGGGACGTTCA</t>
  </si>
  <si>
    <t>TAGTGATGAAGCAGGGGACGTTCA</t>
  </si>
  <si>
    <t>AAACTGAACGTCCCCTGCTTCATC</t>
  </si>
  <si>
    <t>GATGATCTGGCCCACCAGGC</t>
  </si>
  <si>
    <t>TAGTGATGATCTGGCCCACCAGGC</t>
  </si>
  <si>
    <t>AAACGCCTGGTGGGCCAGATCATC</t>
  </si>
  <si>
    <t>GGAAGAAGCTGGCGAGCAGC</t>
  </si>
  <si>
    <t>TAGTGGAAGAAGCTGGCGAGCAGC</t>
  </si>
  <si>
    <t>AAACGCTGCTCGCCAGCTTCTTCC</t>
  </si>
  <si>
    <t>CCGACCTTGAGCGCGGCGGC</t>
  </si>
  <si>
    <t>TAGTCCGACCTTGAGCGCGGCGGC</t>
  </si>
  <si>
    <t>AAACGCCGCCGCGCTCAAGGTCGG</t>
  </si>
  <si>
    <t>PLES_32811</t>
  </si>
  <si>
    <t>GTGGGGGGAGGATTCGACAT</t>
  </si>
  <si>
    <t>TAGTGTGGGGGGAGGATTCGACAT</t>
  </si>
  <si>
    <t>AAACATGTCGAATCCTCCCCCCAC</t>
  </si>
  <si>
    <t>GCGAAGCTGGGTTCGTTCTG</t>
  </si>
  <si>
    <t>TAGTGCGAAGCTGGGTTCGTTCTG</t>
  </si>
  <si>
    <t>AAACCAGAACGAACCCAGCTTCGC</t>
  </si>
  <si>
    <t>GACGATCTGCCACAGCTTGA</t>
  </si>
  <si>
    <t>TAGTGACGATCTGCCACAGCTTGA</t>
  </si>
  <si>
    <t>AAACTCAAGCTGTGGCAGATCGTC</t>
  </si>
  <si>
    <t>GACGGTCATCGGGGTCAGGT</t>
  </si>
  <si>
    <t>TAGTGACGGTCATCGGGGTCAGGT</t>
  </si>
  <si>
    <t>AAACACCTGACCCCGATGACCGTC</t>
  </si>
  <si>
    <t>PLES_32821</t>
  </si>
  <si>
    <t>TGTTCCTGAAGGAACAGGCT</t>
  </si>
  <si>
    <t>TAGTTGTTCCTGAAGGAACAGGCT</t>
  </si>
  <si>
    <t>AAACAGCCTGTTCCTTCAGGAACA</t>
  </si>
  <si>
    <t>CATTCATGTCTGAAATCAGA</t>
  </si>
  <si>
    <t>TAGTCATTCATGTCTGAAATCAGA</t>
  </si>
  <si>
    <t>AAACTCTGATTTCAGACATGAATG</t>
  </si>
  <si>
    <t>ATACCTTTTTCGAAGACTTT</t>
  </si>
  <si>
    <t>TAGTATACCTTTTTCGAAGACTTT</t>
  </si>
  <si>
    <t>AAACAAAGTCTTCGAAAAAGGTAT</t>
  </si>
  <si>
    <t>GGGCGAACAGGGAAGCGGGA</t>
  </si>
  <si>
    <t>TAGTGGGCGAACAGGGAAGCGGGA</t>
  </si>
  <si>
    <t>AAACTCCCGCTTCCCTGTTCGCCC</t>
  </si>
  <si>
    <t>PLES_32831</t>
  </si>
  <si>
    <t>CAGCATGCCAGCAGGCGCAT</t>
  </si>
  <si>
    <t>TAGTCAGCATGCCAGCAGGCGCAT</t>
  </si>
  <si>
    <t>AAACATGCGCCTGCTGGCATGCTG</t>
  </si>
  <si>
    <t>GGCATGGCGGTGGTGAACGT</t>
  </si>
  <si>
    <t>TAGTGGCATGGCGGTGGTGAACGT</t>
  </si>
  <si>
    <t>AAACACGTTCACCACCGCCATGCC</t>
  </si>
  <si>
    <t>CAGGTCGTGGGCAGTCATGG</t>
  </si>
  <si>
    <t>TAGTCAGGTCGTGGGCAGTCATGG</t>
  </si>
  <si>
    <t>AAACCCATGACTGCCCACGACCTG</t>
  </si>
  <si>
    <t>CCGCGGAGAAAGGCTTGGCG</t>
  </si>
  <si>
    <t>TAGTCCGCGGAGAAAGGCTTGGCG</t>
  </si>
  <si>
    <t>AAACCGCCAAGCCTTTCTCCGCGG</t>
  </si>
  <si>
    <t>PLES_32841</t>
  </si>
  <si>
    <t>CGAGGAACAGGTAGCGGTTG</t>
  </si>
  <si>
    <t>TAGTCGAGGAACAGGTAGCGGTTG</t>
  </si>
  <si>
    <t>AAACCAACCGCTACCTGTTCCTCG</t>
  </si>
  <si>
    <t>AGGTTGCTGCCGAGACGGAT</t>
  </si>
  <si>
    <t>TAGTAGGTTGCTGCCGAGACGGAT</t>
  </si>
  <si>
    <t>AAACATCCGTCTCGGCAGCAACCT</t>
  </si>
  <si>
    <t>TTCCCGGCACGGCGAAACCG</t>
  </si>
  <si>
    <t>TAGTTTCCCGGCACGGCGAAACCG</t>
  </si>
  <si>
    <t>AAACCGGTTTCGCCGTGCCGGGAA</t>
  </si>
  <si>
    <t>CCTCGGGCATGAACACGATG</t>
  </si>
  <si>
    <t>TAGTCCTCGGGCATGAACACGATG</t>
  </si>
  <si>
    <t>AAACCATCGTGTTCATGCCCGAGG</t>
  </si>
  <si>
    <t>PLES_32851</t>
  </si>
  <si>
    <t>ACCCACCCCTAACTACTAGC</t>
  </si>
  <si>
    <t>TAGTACCCACCCCTAACTACTAGC</t>
  </si>
  <si>
    <t>AAACGCTAGTAGTTAGGGGTGGGT</t>
  </si>
  <si>
    <t>TAAAACTTAGTATCCAGGCC</t>
  </si>
  <si>
    <t>TAGTTAAAACTTAGTATCCAGGCC</t>
  </si>
  <si>
    <t>AAACGGCCTGGATACTAAGTTTTA</t>
  </si>
  <si>
    <t>TGCGTAAGCATCACCACCTC</t>
  </si>
  <si>
    <t>TAGTTGCGTAAGCATCACCACCTC</t>
  </si>
  <si>
    <t>AAACGAGGTGGTGATGCTTACGCA</t>
  </si>
  <si>
    <t>CATAGACCAGGCCTCCGGCC</t>
  </si>
  <si>
    <t>TAGTCATAGACCAGGCCTCCGGCC</t>
  </si>
  <si>
    <t>AAACGGCCGGAGGCCTGGTCTATG</t>
  </si>
  <si>
    <t>PLES_32861</t>
  </si>
  <si>
    <t>ACCTTCGTAGCGATAATGCG</t>
  </si>
  <si>
    <t>TAGTACCTTCGTAGCGATAATGCG</t>
  </si>
  <si>
    <t>AAACCGCATTATCGCTACGAAGGT</t>
  </si>
  <si>
    <t>ACCTTCTCGAAAAAGCCGAT</t>
  </si>
  <si>
    <t>TAGTACCTTCTCGAAAAAGCCGAT</t>
  </si>
  <si>
    <t>AAACATCGGCTTTTTCGAGAAGGT</t>
  </si>
  <si>
    <t>CAGCCCCATCAATGAGTCCT</t>
  </si>
  <si>
    <t>TAGTCAGCCCCATCAATGAGTCCT</t>
  </si>
  <si>
    <t>AAACAGGACTCATTGATGGGGCTG</t>
  </si>
  <si>
    <t>CTTTCCCCGAGAATCGAGAA</t>
  </si>
  <si>
    <t>TAGTCTTTCCCCGAGAATCGAGAA</t>
  </si>
  <si>
    <t>AAACTTCTCGATTCTCGGGGAAAG</t>
  </si>
  <si>
    <t>PLES_32871</t>
  </si>
  <si>
    <t>GTTGCGCTGGGGAAGGGAGT</t>
  </si>
  <si>
    <t>TAGTGTTGCGCTGGGGAAGGGAGT</t>
  </si>
  <si>
    <t>AAACACTCCCTTCCCCAGCGCAAC</t>
  </si>
  <si>
    <t>TGCGCCGCAATGCCTCTACC</t>
  </si>
  <si>
    <t>TAGTTGCGCCGCAATGCCTCTACC</t>
  </si>
  <si>
    <t>AAACGGTAGAGGCATTGCGGCGCA</t>
  </si>
  <si>
    <t>GATGCAGTAGACGGTATCGA</t>
  </si>
  <si>
    <t>TAGTGATGCAGTAGACGGTATCGA</t>
  </si>
  <si>
    <t>AAACTCGATACCGTCTACTGCATC</t>
  </si>
  <si>
    <t>CCGGCAGGTAGCTTTCCCCG</t>
  </si>
  <si>
    <t>TAGTCCGGCAGGTAGCTTTCCCCG</t>
  </si>
  <si>
    <t>AAACCGGGGAAAGCTACCTGCCGG</t>
  </si>
  <si>
    <t>PLES_32881</t>
  </si>
  <si>
    <t>CCGCCTGTTTCCCGACGAAG</t>
  </si>
  <si>
    <t>TAGTCCGCCTGTTTCCCGACGAAG</t>
  </si>
  <si>
    <t>AAACCTTCGTCGGGAAACAGGCGG</t>
  </si>
  <si>
    <t>ACTCGTAGCCCGGCAACAGG</t>
  </si>
  <si>
    <t>TAGTACTCGTAGCCCGGCAACAGG</t>
  </si>
  <si>
    <t>AAACCCTGTTGCCGGGCTACGAGT</t>
  </si>
  <si>
    <t>GCAACTGCGCGCGACTGAGC</t>
  </si>
  <si>
    <t>TAGTGCAACTGCGCGCGACTGAGC</t>
  </si>
  <si>
    <t>AAACGCTCAGTCGCGCGCAGTTGC</t>
  </si>
  <si>
    <t>GCGCGCCCGTTCCGGCAGAC</t>
  </si>
  <si>
    <t>TAGTGCGCGCCCGTTCCGGCAGAC</t>
  </si>
  <si>
    <t>AAACGTCTGCCGGAACGGGCGCGC</t>
  </si>
  <si>
    <t>PLES_32891</t>
  </si>
  <si>
    <t>ACATTGAACAGACGATAGGC</t>
  </si>
  <si>
    <t>TAGTACATTGAACAGACGATAGGC</t>
  </si>
  <si>
    <t>AAACGCCTATCGTCTGTTCAATGT</t>
  </si>
  <si>
    <t>GCGCCGGGCTGAGTTGCTCA</t>
  </si>
  <si>
    <t>TAGTGCGCCGGGCTGAGTTGCTCA</t>
  </si>
  <si>
    <t>AAACTGAGCAACTCAGCCCGGCGC</t>
  </si>
  <si>
    <t>CCGGACCGCCGAAGACGAAG</t>
  </si>
  <si>
    <t>TAGTCCGGACCGCCGAAGACGAAG</t>
  </si>
  <si>
    <t>AAACCTTCGTCTTCGGCGGTCCGG</t>
  </si>
  <si>
    <t>GGCGGCAAGGGTCTTCATCT</t>
  </si>
  <si>
    <t>TAGTGGCGGCAAGGGTCTTCATCT</t>
  </si>
  <si>
    <t>AAACAGATGAAGACCCTTGCCGCC</t>
  </si>
  <si>
    <t>PLES_32901</t>
  </si>
  <si>
    <t>CTCGGCGAGTTGCAGATAAA</t>
  </si>
  <si>
    <t>TAGTCTCGGCGAGTTGCAGATAAA</t>
  </si>
  <si>
    <t>AAACTTTATCTGCAACTCGCCGAG</t>
  </si>
  <si>
    <t>CTGTTCGATGCGCGAACCGA</t>
  </si>
  <si>
    <t>TAGTCTGTTCGATGCGCGAACCGA</t>
  </si>
  <si>
    <t>AAACTCGGTTCGCGCATCGAACAG</t>
  </si>
  <si>
    <t>GCCGGTCGCCCGGACGGTAG</t>
  </si>
  <si>
    <t>TAGTGCCGGTCGCCCGGACGGTAG</t>
  </si>
  <si>
    <t>AAACCTACCGTCCGGGCGACCGGC</t>
  </si>
  <si>
    <t>ATGCTCATGGCCCGCACCGA</t>
  </si>
  <si>
    <t>TAGTATGCTCATGGCCCGCACCGA</t>
  </si>
  <si>
    <t>AAACTCGGTGCGGGCCATGAGCAT</t>
  </si>
  <si>
    <t>PLES_32911</t>
  </si>
  <si>
    <t>ATCGAGGCGTTGGCGGCGCT</t>
  </si>
  <si>
    <t>TAGTATCGAGGCGTTGGCGGCGCT</t>
  </si>
  <si>
    <t>AAACAGCGCCGCCAACGCCTCGAT</t>
  </si>
  <si>
    <t>CCATCGCGGCGAGTGGGAAG</t>
  </si>
  <si>
    <t>TAGTCCATCGCGGCGAGTGGGAAG</t>
  </si>
  <si>
    <t>AAACCTTCCCACTCGCCGCGATGG</t>
  </si>
  <si>
    <t>CAGGCGATAGCCGCGACGCA</t>
  </si>
  <si>
    <t>TAGTCAGGCGATAGCCGCGACGCA</t>
  </si>
  <si>
    <t>AAACTGCGTCGCGGCTATCGCCTG</t>
  </si>
  <si>
    <t>CCGGGTCAGCTGGCGTTGCC</t>
  </si>
  <si>
    <t>TAGTCCGGGTCAGCTGGCGTTGCC</t>
  </si>
  <si>
    <t>AAACGGCAACGCCAGCTGACCCGG</t>
  </si>
  <si>
    <t>PLES_32921</t>
  </si>
  <si>
    <t>GTTCGCCACAGTTGCGACAG</t>
  </si>
  <si>
    <t>TAGTGTTCGCCACAGTTGCGACAG</t>
  </si>
  <si>
    <t>AAACCTGTCGCAACTGTGGCGAAC</t>
  </si>
  <si>
    <t>AGATATGCCCTTCGCTGGCT</t>
  </si>
  <si>
    <t>TAGTAGATATGCCCTTCGCTGGCT</t>
  </si>
  <si>
    <t>AAACAGCCAGCGAAGGGCATATCT</t>
  </si>
  <si>
    <t>TGTATGGGTCGATGTCGGAT</t>
  </si>
  <si>
    <t>TAGTTGTATGGGTCGATGTCGGAT</t>
  </si>
  <si>
    <t>AAACATCCGACATCGACCCATACA</t>
  </si>
  <si>
    <t>GACGCCGCAGTAGACCAGCA</t>
  </si>
  <si>
    <t>TAGTGACGCCGCAGTAGACCAGCA</t>
  </si>
  <si>
    <t>AAACTGCTGGTCTACTGCGGCGTC</t>
  </si>
  <si>
    <t>PLES_32931</t>
  </si>
  <si>
    <t>TTGGTCTTGCTGATGGTCAT</t>
  </si>
  <si>
    <t>TAGTTTGGTCTTGCTGATGGTCAT</t>
  </si>
  <si>
    <t>AAACATGACCATCAGCAAGACCAA</t>
  </si>
  <si>
    <t>GTAGAGGCGGCGGTAGAAGC</t>
  </si>
  <si>
    <t>TAGTGTAGAGGCGGCGGTAGAAGC</t>
  </si>
  <si>
    <t>AAACGCTTCTACCGCCGCCTCTAC</t>
  </si>
  <si>
    <t>GGTGCCGCTGTCGATCAGGT</t>
  </si>
  <si>
    <t>TAGTGGTGCCGCTGTCGATCAGGT</t>
  </si>
  <si>
    <t>AAACACCTGATCGACAGCGGCACC</t>
  </si>
  <si>
    <t>CATGATCTCCGGCACGCTGG</t>
  </si>
  <si>
    <t>TAGTCATGATCTCCGGCACGCTGG</t>
  </si>
  <si>
    <t>AAACCCAGCGTGCCGGAGATCATG</t>
  </si>
  <si>
    <t>PLES_32941</t>
  </si>
  <si>
    <t>ATCGTAGATATCCAATGGAA</t>
  </si>
  <si>
    <t>TAGTATCGTAGATATCCAATGGAA</t>
  </si>
  <si>
    <t>AAACTTCCATTGGATATCTACGAT</t>
  </si>
  <si>
    <t>GATCTCGGCGGTGGAAAGCG</t>
  </si>
  <si>
    <t>TAGTGATCTCGGCGGTGGAAAGCG</t>
  </si>
  <si>
    <t>AAACCGCTTTCCACCGCCGAGATC</t>
  </si>
  <si>
    <t>CTGGGAAAGTCCGATGCGCT</t>
  </si>
  <si>
    <t>TAGTCTGGGAAAGTCCGATGCGCT</t>
  </si>
  <si>
    <t>AAACAGCGCATCGGACTTTCCCAG</t>
  </si>
  <si>
    <t>CGCTGGATGCGCCGCCAGCA</t>
  </si>
  <si>
    <t>TAGTCGCTGGATGCGCCGCCAGCA</t>
  </si>
  <si>
    <t>AAACTGCTGGCGGCGCATCCAGCG</t>
  </si>
  <si>
    <t>PLES_32951</t>
  </si>
  <si>
    <t>GGCCAGGAAAAGGGGGGCGA</t>
  </si>
  <si>
    <t>TAGTGGCCAGGAAAAGGGGGGCGA</t>
  </si>
  <si>
    <t>AAACTCGCCCCCCTTTTCCTGGCC</t>
  </si>
  <si>
    <t>TTCTTCGCCGTCAGGGTGTT</t>
  </si>
  <si>
    <t>TAGTTTCTTCGCCGTCAGGGTGTT</t>
  </si>
  <si>
    <t>AAACAACACCCTGACGGCGAAGAA</t>
  </si>
  <si>
    <t>AGGTTTCCCAGACGTTCGGG</t>
  </si>
  <si>
    <t>TAGTAGGTTTCCCAGACGTTCGGG</t>
  </si>
  <si>
    <t>AAACCCCGAACGTCTGGGAAACCT</t>
  </si>
  <si>
    <t>GGTCTCGGTATCTGCGCAGG</t>
  </si>
  <si>
    <t>TAGTGGTCTCGGTATCTGCGCAGG</t>
  </si>
  <si>
    <t>AAACCCTGCGCAGATACCGAGACC</t>
  </si>
  <si>
    <t>PLES_32961</t>
  </si>
  <si>
    <t>AGGAAACGCGGTCGGGACAT</t>
  </si>
  <si>
    <t>TAGTAGGAAACGCGGTCGGGACAT</t>
  </si>
  <si>
    <t>AAACATGTCCCGACCGCGTTTCCT</t>
  </si>
  <si>
    <t>CCAGGGTGAAGTTATCCGGA</t>
  </si>
  <si>
    <t>TAGTCCAGGGTGAAGTTATCCGGA</t>
  </si>
  <si>
    <t>AAACTCCGGATAACTTCACCCTGG</t>
  </si>
  <si>
    <t>GAAAGTGGCGAGAAGGACGG</t>
  </si>
  <si>
    <t>TAGTGAAAGTGGCGAGAAGGACGG</t>
  </si>
  <si>
    <t>AAACCCGTCCTTCTCGCCACTTTC</t>
  </si>
  <si>
    <t>CGGTCTGGCCGCTGCAGGGC</t>
  </si>
  <si>
    <t>TAGTCGGTCTGGCCGCTGCAGGGC</t>
  </si>
  <si>
    <t>AAACGCCCTGCAGCGGCCAGACCG</t>
  </si>
  <si>
    <t>PLES_32991</t>
  </si>
  <si>
    <t>CGCCAGGTGGGTGAGGGTGG</t>
  </si>
  <si>
    <t>TAGTCGCCAGGTGGGTGAGGGTGG</t>
  </si>
  <si>
    <t>AAACCCACCCTCACCCACCTGGCG</t>
  </si>
  <si>
    <t>GCGATGCAGGCGTCGAGGTC</t>
  </si>
  <si>
    <t>TAGTGCGATGCAGGCGTCGAGGTC</t>
  </si>
  <si>
    <t>AAACGACCTCGACGCCTGCATCGC</t>
  </si>
  <si>
    <t>GCCGCAGAAGGTTTCGTAGA</t>
  </si>
  <si>
    <t>TAGTGCCGCAGAAGGTTTCGTAGA</t>
  </si>
  <si>
    <t>AAACTCTACGAAACCTTCTGCGGC</t>
  </si>
  <si>
    <t>AGCCTTTGCCGGGGCGCCGG</t>
  </si>
  <si>
    <t>TAGTAGCCTTTGCCGGGGCGCCGG</t>
  </si>
  <si>
    <t>AAACCCGGCGCCCCGGCAAAGGCT</t>
  </si>
  <si>
    <t>PLES_33001</t>
  </si>
  <si>
    <t>galU</t>
  </si>
  <si>
    <t>GAGTGCCGTAACCGGCGGCC</t>
  </si>
  <si>
    <t>TAGTGAGTGCCGTAACCGGCGGCC</t>
  </si>
  <si>
    <t>AAACGGCCGCCGGTTACGGCACTC</t>
  </si>
  <si>
    <t>GCATGGCCTTGGTGGCCGGG</t>
  </si>
  <si>
    <t>TAGTGCATGGCCTTGGTGGCCGGG</t>
  </si>
  <si>
    <t>AAACCCCGGCCACCAAGGCCATGC</t>
  </si>
  <si>
    <t>ACCACCGGCAGCATTTCCTT</t>
  </si>
  <si>
    <t>TAGTACCACCGGCAGCATTTCCTT</t>
  </si>
  <si>
    <t>AAACAAGGAAATGCTGCCGGTGGT</t>
  </si>
  <si>
    <t>TCCACCGCGTACTGGATCAG</t>
  </si>
  <si>
    <t>TAGTTCCACCGCGTACTGGATCAG</t>
  </si>
  <si>
    <t>AAACCTGATCCAGTACGCGGTGGA</t>
  </si>
  <si>
    <t>PLES_33011</t>
  </si>
  <si>
    <t>ACCAATCACGCATAGCCGCA</t>
  </si>
  <si>
    <t>TAGTACCAATCACGCATAGCCGCA</t>
  </si>
  <si>
    <t>AAACTGCGGCTATGCGTGATTGGT</t>
  </si>
  <si>
    <t>ACGCACCTGGTTGCCCATCT</t>
  </si>
  <si>
    <t>TAGTACGCACCTGGTTGCCCATCT</t>
  </si>
  <si>
    <t>AAACAGATGGGCAACCAGGTGCGT</t>
  </si>
  <si>
    <t>TCAGCCGCGCGACCCGCTCG</t>
  </si>
  <si>
    <t>TAGTTCAGCCGCGCGACCCGCTCG</t>
  </si>
  <si>
    <t>AAACCGAGCGGGTCGCGCGGCTGA</t>
  </si>
  <si>
    <t>TCCAGGCCCGGTTCGTAGAT</t>
  </si>
  <si>
    <t>TAGTTCCAGGCCCGGTTCGTAGAT</t>
  </si>
  <si>
    <t>AAACATCTACGAACCGGGCCTGGA</t>
  </si>
  <si>
    <t>PLES_33021</t>
  </si>
  <si>
    <t>GAATCGATGTCGATGGACAT</t>
  </si>
  <si>
    <t>TAGTGAATCGATGTCGATGGACAT</t>
  </si>
  <si>
    <t>AAACATGTCCATCGACATCGATTC</t>
  </si>
  <si>
    <t>TGTCGACCGGCGCGCGATGC</t>
  </si>
  <si>
    <t>TAGTTGTCGACCGGCGCGCGATGC</t>
  </si>
  <si>
    <t>AAACGCATCGCGCGCCGGTCGACA</t>
  </si>
  <si>
    <t>GAGCACCGACAGGCGCGCCT</t>
  </si>
  <si>
    <t>TAGTGAGCACCGACAGGCGCGCCT</t>
  </si>
  <si>
    <t>AAACAGGCGCGCCTGTCGGTGCTC</t>
  </si>
  <si>
    <t>CGTCTTCCTCGCTGATGTGC</t>
  </si>
  <si>
    <t>TAGTCGTCTTCCTCGCTGATGTGC</t>
  </si>
  <si>
    <t>AAACGCACATCAGCGAGGAAGACG</t>
  </si>
  <si>
    <t>PLES_33041</t>
  </si>
  <si>
    <t>CCGGTCCATTGGATGTGCAT</t>
  </si>
  <si>
    <t>TAGTCCGGTCCATTGGATGTGCAT</t>
  </si>
  <si>
    <t>AAACATGCACATCCAATGGACCGG</t>
  </si>
  <si>
    <t>CAGCAGGAATAGGGCGACCA</t>
  </si>
  <si>
    <t>TAGTCAGCAGGAATAGGGCGACCA</t>
  </si>
  <si>
    <t>AAACTGGTCGCCCTATTCCTGCTG</t>
  </si>
  <si>
    <t>GGGGGCCTCCGCAGTCTTCC</t>
  </si>
  <si>
    <t>TAGTGGGGGCCTCCGCAGTCTTCC</t>
  </si>
  <si>
    <t>AAACGGAAGACTGCGGAGGCCCCC</t>
  </si>
  <si>
    <t>GATGCCGATAGGCGCCGGCC</t>
  </si>
  <si>
    <t>TAGTGATGCCGATAGGCGCCGGCC</t>
  </si>
  <si>
    <t>AAACGGCCGGCGCCTATCGGCATC</t>
  </si>
  <si>
    <t>PLES_33051</t>
  </si>
  <si>
    <t>CCCGGCGAGCACGATCAGCA</t>
  </si>
  <si>
    <t>TAGTCCCGGCGAGCACGATCAGCA</t>
  </si>
  <si>
    <t>AAACTGCTGATCGTGCTCGCCGGG</t>
  </si>
  <si>
    <t>ACTGGGCGACCGGCAGGAAG</t>
  </si>
  <si>
    <t>TAGTACTGGGCGACCGGCAGGAAG</t>
  </si>
  <si>
    <t>AAACCTTCCTGCCGGTCGCCCAGT</t>
  </si>
  <si>
    <t>CCACCGGCGGCGCGATGTCC</t>
  </si>
  <si>
    <t>TAGTCCACCGGCGGCGCGATGTCC</t>
  </si>
  <si>
    <t>AAACGGACATCGCGCCGCCGGTGG</t>
  </si>
  <si>
    <t>TTCCTCGACCACCTTGGCCG</t>
  </si>
  <si>
    <t>TAGTTTCCTCGACCACCTTGGCCG</t>
  </si>
  <si>
    <t>AAACCGGCCAAGGTGGTCGAGGAA</t>
  </si>
  <si>
    <t>PLES_33061</t>
  </si>
  <si>
    <t>GCAAGCCAGCAGCGTCCTGT</t>
  </si>
  <si>
    <t>TAGTGCAAGCCAGCAGCGTCCTGT</t>
  </si>
  <si>
    <t>AAACACAGGACGCTGCTGGCTTGC</t>
  </si>
  <si>
    <t>CACCAGCAGCGCAAGCAACG</t>
  </si>
  <si>
    <t>TAGTCACCAGCAGCGCAAGCAACG</t>
  </si>
  <si>
    <t>AAACCGTTGCTTGCGCTGCTGGTG</t>
  </si>
  <si>
    <t>TCGATAGTCGGCCAGGCGCA</t>
  </si>
  <si>
    <t>TAGTTCGATAGTCGGCCAGGCGCA</t>
  </si>
  <si>
    <t>AAACTGCGCCTGGCCGACTATCGA</t>
  </si>
  <si>
    <t>GGACTCCGCGCCCAGCACGC</t>
  </si>
  <si>
    <t>TAGTGGACTCCGCGCCCAGCACGC</t>
  </si>
  <si>
    <t>AAACGCGTGCTGGGCGCGGAGTCC</t>
  </si>
  <si>
    <t>PLES_33071</t>
  </si>
  <si>
    <t>liuR</t>
  </si>
  <si>
    <t>ATCGGAGATGGTGTAGGTGA</t>
  </si>
  <si>
    <t>TAGTATCGGAGATGGTGTAGGTGA</t>
  </si>
  <si>
    <t>AAACTCACCTACACCATCTCCGAT</t>
  </si>
  <si>
    <t>GTAGAAGCGGATGGCGCGGG</t>
  </si>
  <si>
    <t>TAGTGTAGAAGCGGATGGCGCGGG</t>
  </si>
  <si>
    <t>AAACCCCGCGCCATCCGCTTCTAC</t>
  </si>
  <si>
    <t>CGCGTCGCTCGGGGGAGAGC</t>
  </si>
  <si>
    <t>TAGTCGCGTCGCTCGGGGGAGAGC</t>
  </si>
  <si>
    <t>AAACGCTCTCCCCCGAGCGACGCG</t>
  </si>
  <si>
    <t>GCGGCGAATAGATGCGTTCC</t>
  </si>
  <si>
    <t>TAGTGCGGCGAATAGATGCGTTCC</t>
  </si>
  <si>
    <t>AAACGGAACGCATCTATTCGCCGC</t>
  </si>
  <si>
    <t>PLES_33081</t>
  </si>
  <si>
    <t>liuA</t>
  </si>
  <si>
    <t>GGCGAAGTTGAGGCTGGGAT</t>
  </si>
  <si>
    <t>TAGTGGCGAAGTTGAGGCTGGGAT</t>
  </si>
  <si>
    <t>AAACATCCCAGCCTCAACTTCGCC</t>
  </si>
  <si>
    <t>CATGTCGATGGTTTCGCCGA</t>
  </si>
  <si>
    <t>TAGTCATGTCGATGGTTTCGCCGA</t>
  </si>
  <si>
    <t>AAACTCGGCGAAACCATCGACATG</t>
  </si>
  <si>
    <t>CGGCGACGAAGCCGCGGACC</t>
  </si>
  <si>
    <t>TAGTCGGCGACGAAGCCGCGGACC</t>
  </si>
  <si>
    <t>AAACGGTCCGCGGCTTCGTCGCCG</t>
  </si>
  <si>
    <t>CGCGGCGCGCGGCTGCAGTT</t>
  </si>
  <si>
    <t>TAGTCGCGGCGCGCGGCTGCAGTT</t>
  </si>
  <si>
    <t>AAACAACTGCAGCCGCGCGCCGCG</t>
  </si>
  <si>
    <t>PLES_33091</t>
  </si>
  <si>
    <t>liuB</t>
  </si>
  <si>
    <t>CTGGGTGTGCAGGATGGCCA</t>
  </si>
  <si>
    <t>TAGTCTGGGTGTGCAGGATGGCCA</t>
  </si>
  <si>
    <t>AAACTGGCCATCCTGCACACCCAG</t>
  </si>
  <si>
    <t>GCCGCGAACTCGGCGGAGCG</t>
  </si>
  <si>
    <t>TAGTGCCGCGAACTCGGCGGAGCG</t>
  </si>
  <si>
    <t>AAACCGCTCCGCCGAGTTCGCGGC</t>
  </si>
  <si>
    <t>TTCCAGCATGGTCGCGGCGT</t>
  </si>
  <si>
    <t>TAGTTTCCAGCATGGTCGCGGCGT</t>
  </si>
  <si>
    <t>AAACACGCCGCGACCATGCTGGAA</t>
  </si>
  <si>
    <t>GCGGCCGAGGAGGGTGCGCA</t>
  </si>
  <si>
    <t>TAGTGCGGCCGAGGAGGGTGCGCA</t>
  </si>
  <si>
    <t>AAACTGCGCACCCTCCTCGGCCGC</t>
  </si>
  <si>
    <t>PLES_33101</t>
  </si>
  <si>
    <t>liuC</t>
  </si>
  <si>
    <t>CGATCTCAAGCTGGATGGTC</t>
  </si>
  <si>
    <t>TAGTCGATCTCAAGCTGGATGGTC</t>
  </si>
  <si>
    <t>AAACGACCATCCAGCTTGAGATCG</t>
  </si>
  <si>
    <t>CACAGGGTGGCTACGCCGCG</t>
  </si>
  <si>
    <t>TAGTCACAGGGTGGCTACGCCGCG</t>
  </si>
  <si>
    <t>AAACCGCGGCGTAGCCACCCTGTG</t>
  </si>
  <si>
    <t>GTCGATCACGACGGCATTGA</t>
  </si>
  <si>
    <t>TAGTGTCGATCACGACGGCATTGA</t>
  </si>
  <si>
    <t>AAACTCAATGCCGTCGTGATCGAC</t>
  </si>
  <si>
    <t>GTCGCTGCCGACGCGATCGA</t>
  </si>
  <si>
    <t>TAGTGTCGCTGCCGACGCGATCGA</t>
  </si>
  <si>
    <t>AAACTCGATCGCGTCGGCAGCGAC</t>
  </si>
  <si>
    <t>PLES_33111</t>
  </si>
  <si>
    <t>liuD</t>
  </si>
  <si>
    <t>CGCTGGATGCTGCGGTAGTC</t>
  </si>
  <si>
    <t>TAGTCGCTGGATGCTGCGGTAGTC</t>
  </si>
  <si>
    <t>AAACGACTACCGCAGCATCCAGCG</t>
  </si>
  <si>
    <t>CCCGGCAGGCGATCTCGCCG</t>
  </si>
  <si>
    <t>TAGTCCCGGCAGGCGATCTCGCCG</t>
  </si>
  <si>
    <t>AAACCGGCGAGATCGCCTGCCGGG</t>
  </si>
  <si>
    <t>GCGGTCGATGTCGCTGTGCA</t>
  </si>
  <si>
    <t>TAGTGCGGTCGATGTCGCTGTGCA</t>
  </si>
  <si>
    <t>AAACTGCACAGCGACATCGACCGC</t>
  </si>
  <si>
    <t>GTCGGCTTCGGCGACGTGGC</t>
  </si>
  <si>
    <t>TAGTGTCGGCTTCGGCGACGTGGC</t>
  </si>
  <si>
    <t>AAACGCCACGTCGCCGAAGCCGAC</t>
  </si>
  <si>
    <t>PLES_33121</t>
  </si>
  <si>
    <t>liuE</t>
  </si>
  <si>
    <t>TCCACCAGGCGGACCTTCTT</t>
  </si>
  <si>
    <t>TAGTTCCACCAGGCGGACCTTCTT</t>
  </si>
  <si>
    <t>AAACAAGAAGGTCCGCCTGGTGGA</t>
  </si>
  <si>
    <t>TCGTTCTGCAGTCCGTCGCG</t>
  </si>
  <si>
    <t>TAGTTCGTTCTGCAGTCCGTCGCG</t>
  </si>
  <si>
    <t>AAACCGCGACGGACTGCAGAACGA</t>
  </si>
  <si>
    <t>ATCTTGTCGGCCACCTCGAT</t>
  </si>
  <si>
    <t>TAGTATCTTGTCGGCCACCTCGAT</t>
  </si>
  <si>
    <t>AAACATCGAGGTGGCCGACAAGAT</t>
  </si>
  <si>
    <t>CGCTCAGGTCATCGACCAGG</t>
  </si>
  <si>
    <t>TAGTCGCTCAGGTCATCGACCAGG</t>
  </si>
  <si>
    <t>AAACCCTGGTCGATGACCTGAGCG</t>
  </si>
  <si>
    <t>PLES_33131</t>
  </si>
  <si>
    <t>GGGACTGCTGTTCTTTTCCA</t>
  </si>
  <si>
    <t>TAGTGGGACTGCTGTTCTTTTCCA</t>
  </si>
  <si>
    <t>AAACTGGAAAAGAACAGCAGTCCC</t>
  </si>
  <si>
    <t>TGCTTGCCGGAGGTTTCGGC</t>
  </si>
  <si>
    <t>TAGTTGCTTGCCGGAGGTTTCGGC</t>
  </si>
  <si>
    <t>AAACGCCGAAACCTCCGGCAAGCA</t>
  </si>
  <si>
    <t>CGGTACCGACTTCGGCGGAG</t>
  </si>
  <si>
    <t>TAGTCGGTACCGACTTCGGCGGAG</t>
  </si>
  <si>
    <t>AAACCTCCGCCGAAGTCGGTACCG</t>
  </si>
  <si>
    <t>GGCGAGGGCCTTGAGGATAT</t>
  </si>
  <si>
    <t>TAGTGGCGAGGGCCTTGAGGATAT</t>
  </si>
  <si>
    <t>AAACATATCCTCAAGGCCCTCGCC</t>
  </si>
  <si>
    <t>PLES_33141</t>
  </si>
  <si>
    <t>hmgA</t>
  </si>
  <si>
    <t>AGGCGAGGGCAGTGGAGTCG</t>
  </si>
  <si>
    <t>TAGTAGGCGAGGGCAGTGGAGTCG</t>
  </si>
  <si>
    <t>AAACCGACTCCACTGCCCTCGCCT</t>
  </si>
  <si>
    <t>GTTGCCGAAGCCCGATTGAT</t>
  </si>
  <si>
    <t>TAGTGTTGCCGAAGCCCGATTGAT</t>
  </si>
  <si>
    <t>AAACATCAATCGGGCTTCGGCAAC</t>
  </si>
  <si>
    <t>TGGCCGACCGGCAGGGCGCC</t>
  </si>
  <si>
    <t>TAGTTGGCCGACCGGCAGGGCGCC</t>
  </si>
  <si>
    <t>AAACGGCGCCCTGCCGGTCGGCCA</t>
  </si>
  <si>
    <t>GCGCTTTCTGCGGGGAGTTC</t>
  </si>
  <si>
    <t>TAGTGCGCTTTCTGCGGGGAGTTC</t>
  </si>
  <si>
    <t>AAACGAACTCCCCGCAGAAAGCGC</t>
  </si>
  <si>
    <t>PLES_33151</t>
  </si>
  <si>
    <t>fahA</t>
  </si>
  <si>
    <t>GTGGGGGTTGGCTGGTTCAT</t>
  </si>
  <si>
    <t>TAGTGTGGGGGTTGGCTGGTTCAT</t>
  </si>
  <si>
    <t>AAACATGAACCAGCCAACCCCCAC</t>
  </si>
  <si>
    <t>GTCGGCATGCCCATTGGCGG</t>
  </si>
  <si>
    <t>TAGTGTCGGCATGCCCATTGGCGG</t>
  </si>
  <si>
    <t>AAACCCGCCAATGGGCATGCCGAC</t>
  </si>
  <si>
    <t>CCCAGCGGCAGGTTTTGCAG</t>
  </si>
  <si>
    <t>TAGTCCCAGCGGCAGGTTTTGCAG</t>
  </si>
  <si>
    <t>AAACCTGCAAAACCTGCCGCTGGG</t>
  </si>
  <si>
    <t>AACGCGGGCTCTGGCCGGCA</t>
  </si>
  <si>
    <t>TAGTAACGCGGGCTCTGGCCGGCA</t>
  </si>
  <si>
    <t>AAACTGCCGGCCAGAGCCCGCGTT</t>
  </si>
  <si>
    <t>PLES_33161</t>
  </si>
  <si>
    <t>maiA</t>
  </si>
  <si>
    <t>GGAGGAGGTGGAACGGTAGT</t>
  </si>
  <si>
    <t>TAGTGGAGGAGGTGGAACGGTAGT</t>
  </si>
  <si>
    <t>AAACACTACCGTTCCACCTCCTCC</t>
  </si>
  <si>
    <t>GTCCAGCCCCTTCAGCGCCA</t>
  </si>
  <si>
    <t>TAGTGTCCAGCCCCTTCAGCGCCA</t>
  </si>
  <si>
    <t>AAACTGGCGCTGAAGGGGCTGGAC</t>
  </si>
  <si>
    <t>CCGTCGCGGACCAGGTTGAC</t>
  </si>
  <si>
    <t>TAGTCCGTCGCGGACCAGGTTGAC</t>
  </si>
  <si>
    <t>AAACGTCAACCTGGTCCGCGACGG</t>
  </si>
  <si>
    <t>GCGCCAGGTAGGCGGGTTGG</t>
  </si>
  <si>
    <t>TAGTGCGCCAGGTAGGCGGGTTGG</t>
  </si>
  <si>
    <t>AAACCCAACCCGCCTACCTGGCGC</t>
  </si>
  <si>
    <t>PLES_33171</t>
  </si>
  <si>
    <t>GTCGAGCGCCGCGCGAAAGC</t>
  </si>
  <si>
    <t>TAGTGTCGAGCGCCGCGCGAAAGC</t>
  </si>
  <si>
    <t>AAACGCTTTCGCGCGGCGCTCGAC</t>
  </si>
  <si>
    <t>GCCACTGGTAGCGGGACACG</t>
  </si>
  <si>
    <t>TAGTGCCACTGGTAGCGGGACACG</t>
  </si>
  <si>
    <t>AAACCGTGTCCCGCTACCAGTGGC</t>
  </si>
  <si>
    <t>CGGTGACCAGCAACAGGGCG</t>
  </si>
  <si>
    <t>TAGTCGGTGACCAGCAACAGGGCG</t>
  </si>
  <si>
    <t>AAACCGCCCTGTTGCTGGTCACCG</t>
  </si>
  <si>
    <t>CACCTGGGCATCGTAGCCAT</t>
  </si>
  <si>
    <t>TAGTCACCTGGGCATCGTAGCCAT</t>
  </si>
  <si>
    <t>AAACATGGCTACGATGCCCAGGTG</t>
  </si>
  <si>
    <t>PLES_33181</t>
  </si>
  <si>
    <t>AGGCTGTCGGCGTCGTTCAT</t>
  </si>
  <si>
    <t>TAGTAGGCTGTCGGCGTCGTTCAT</t>
  </si>
  <si>
    <t>AAACATGAACGACGCCGACAGCCT</t>
  </si>
  <si>
    <t>GCACGCGTTGGTAATCCTGG</t>
  </si>
  <si>
    <t>TAGTGCACGCGTTGGTAATCCTGG</t>
  </si>
  <si>
    <t>AAACCCAGGATTACCAACGCGTGC</t>
  </si>
  <si>
    <t>ACAGCGAACGGATCGCCTGC</t>
  </si>
  <si>
    <t>TAGTACAGCGAACGGATCGCCTGC</t>
  </si>
  <si>
    <t>AAACGCAGGCGATCCGTTCGCTGT</t>
  </si>
  <si>
    <t>TCCAGACGATGCGGGCCTCG</t>
  </si>
  <si>
    <t>TAGTTCCAGACGATGCGGGCCTCG</t>
  </si>
  <si>
    <t>AAACCGAGGCCCGCATCGTCTGGA</t>
  </si>
  <si>
    <t>PLES_33191</t>
  </si>
  <si>
    <t>AGGGCGATGATCACGCTCAT</t>
  </si>
  <si>
    <t>TAGTAGGGCGATGATCACGCTCAT</t>
  </si>
  <si>
    <t>AAACATGAGCGTGATCATCGCCCT</t>
  </si>
  <si>
    <t>GACGCTGTAGCCCCGGTAGG</t>
  </si>
  <si>
    <t>TAGTGACGCTGTAGCCCCGGTAGG</t>
  </si>
  <si>
    <t>AAACCCTACCGGGGCTACAGCGTC</t>
  </si>
  <si>
    <t>GGCGCCGAGGGCGGCGAGGG</t>
  </si>
  <si>
    <t>TAGTGGCGCCGAGGGCGGCGAGGG</t>
  </si>
  <si>
    <t>AAACCCCTCGCCGCCCTCGGCGCC</t>
  </si>
  <si>
    <t>GCTGGGATCGGTGAGCAGGA</t>
  </si>
  <si>
    <t>TAGTGCTGGGATCGGTGAGCAGGA</t>
  </si>
  <si>
    <t>AAACTCCTGCTCACCGATCCCAGC</t>
  </si>
  <si>
    <t>PLES_33201</t>
  </si>
  <si>
    <t>bdhA</t>
  </si>
  <si>
    <t>CAGGGCGGTCTTGCCTTTCA</t>
  </si>
  <si>
    <t>TAGTCAGGGCGGTCTTGCCTTTCA</t>
  </si>
  <si>
    <t>AAACTGAAAGGCAAGACCGCCCTG</t>
  </si>
  <si>
    <t>GCCCAGGCCGATGCCGCTGG</t>
  </si>
  <si>
    <t>TAGTGCCCAGGCCGATGCCGCTGG</t>
  </si>
  <si>
    <t>AAACCCAGCGGCATCGGCCTGGGC</t>
  </si>
  <si>
    <t>GTTGAGGAGCAGGTCGGCGC</t>
  </si>
  <si>
    <t>TAGTGTTGAGGAGCAGGTCGGCGC</t>
  </si>
  <si>
    <t>AAACGCGCCGACCTGCTCCTCAAC</t>
  </si>
  <si>
    <t>CTGCGCGCACGCCGCGGGCG</t>
  </si>
  <si>
    <t>TAGTCTGCGCGCACGCCGCGGGCG</t>
  </si>
  <si>
    <t>AAACCGCCCGCGGCGTGCGCGCAG</t>
  </si>
  <si>
    <t>PLES_33211</t>
  </si>
  <si>
    <t>TTCTTGGATGGGAAGGATAG</t>
  </si>
  <si>
    <t>TAGTTTCTTGGATGGGAAGGATAG</t>
  </si>
  <si>
    <t>AAACCTATCCTTCCCATCCAAGAA</t>
  </si>
  <si>
    <t>GCAACGCATGGCGAAGCGCG</t>
  </si>
  <si>
    <t>TAGTGCAACGCATGGCGAAGCGCG</t>
  </si>
  <si>
    <t>AAACCGCGCTTCGCCATGCGTTGC</t>
  </si>
  <si>
    <t>GGAGTCGGGAAACCAGCGCT</t>
  </si>
  <si>
    <t>TAGTGGAGTCGGGAAACCAGCGCT</t>
  </si>
  <si>
    <t>AAACAGCGCTGGTTTCCCGACTCC</t>
  </si>
  <si>
    <t>GGCCAGGGCGGCGAACACCC</t>
  </si>
  <si>
    <t>TAGTGGCCAGGGCGGCGAACACCC</t>
  </si>
  <si>
    <t>AAACGGGTGTTCGCCGCCCTGGCC</t>
  </si>
  <si>
    <t>PLES_33221</t>
  </si>
  <si>
    <t>atoB</t>
  </si>
  <si>
    <t>GACGATGACGACGTCTTGCA</t>
  </si>
  <si>
    <t>TAGTGACGATGACGACGTCTTGCA</t>
  </si>
  <si>
    <t>AAACTGCAAGACGTCGTCATCGTC</t>
  </si>
  <si>
    <t>GCCGACGGCGGTACGGGTAG</t>
  </si>
  <si>
    <t>TAGTGCCGACGGCGGTACGGGTAG</t>
  </si>
  <si>
    <t>AAACCTACCCGTACCGCCGTCGGC</t>
  </si>
  <si>
    <t>GAATGCCGGCCAGCGAGCCC</t>
  </si>
  <si>
    <t>TAGTGAATGCCGGCCAGCGAGCCC</t>
  </si>
  <si>
    <t>AAACGGGCTCGCTGGCCGGCATTC</t>
  </si>
  <si>
    <t>GCGGCGCCCAGCTCGGGGGC</t>
  </si>
  <si>
    <t>TAGTGCGGCGCCCAGCTCGGGGGC</t>
  </si>
  <si>
    <t>AAACGCCCCCGAGCTGGGCGCCGC</t>
  </si>
  <si>
    <t>PLES_33231</t>
  </si>
  <si>
    <t>GCGCTGCGCCATCTGTTCGC</t>
  </si>
  <si>
    <t>TAGTGCGCTGCGCCATCTGTTCGC</t>
  </si>
  <si>
    <t>AAACGCGAACAGATGGCGCAGCGC</t>
  </si>
  <si>
    <t>GGGTCGGGATGCCGATGCCG</t>
  </si>
  <si>
    <t>TAGTGGGTCGGGATGCCGATGCCG</t>
  </si>
  <si>
    <t>AAACCGGCATCGGCATCCCGACCC</t>
  </si>
  <si>
    <t>CGGCACGTAGTTGGCCACCA</t>
  </si>
  <si>
    <t>TAGTCGGCACGTAGTTGGCCACCA</t>
  </si>
  <si>
    <t>AAACTGGTGGCCAACTACGTGCCG</t>
  </si>
  <si>
    <t>AGCATGACGTCGATGCCTTC</t>
  </si>
  <si>
    <t>TAGTAGCATGACGTCGATGCCTTC</t>
  </si>
  <si>
    <t>AAACGAAGGCATCGACGTCATGCT</t>
  </si>
  <si>
    <t>PLES_33241</t>
  </si>
  <si>
    <t>TGCCGTCGGTCAGGCCTTCG</t>
  </si>
  <si>
    <t>TAGTTGCCGTCGGTCAGGCCTTCG</t>
  </si>
  <si>
    <t>AAACCGAAGGCCTGACCGACGGCA</t>
  </si>
  <si>
    <t>GCCGAAGCCCCCGGCGAGGA</t>
  </si>
  <si>
    <t>TAGTGCCGAAGCCCCCGGCGAGGA</t>
  </si>
  <si>
    <t>AAACTCCTCGCCGGGGGCTTCGGC</t>
  </si>
  <si>
    <t>GGTTCTCGGGAATCCCGCAG</t>
  </si>
  <si>
    <t>TAGTGGTTCTCGGGAATCCCGCAG</t>
  </si>
  <si>
    <t>AAACCTGCGGGATTCCCGAGAACC</t>
  </si>
  <si>
    <t>GCCGGCGGATTTCCGCGATC</t>
  </si>
  <si>
    <t>TAGTGCCGGCGGATTTCCGCGATC</t>
  </si>
  <si>
    <t>AAACGATCGCGGAAATCCGCCGGC</t>
  </si>
  <si>
    <t>PLES_33251</t>
  </si>
  <si>
    <t>GAAGGCGCGCAACTGCTTGA</t>
  </si>
  <si>
    <t>TAGTGAAGGCGCGCAACTGCTTGA</t>
  </si>
  <si>
    <t>AAACTCAAGCAGTTGCGCGCCTTC</t>
  </si>
  <si>
    <t>GAAGCTGAGGCTCTGCGCCA</t>
  </si>
  <si>
    <t>TAGTGAAGCTGAGGCTCTGCGCCA</t>
  </si>
  <si>
    <t>AAACTGGCGCAGAGCCTCAGCTTC</t>
  </si>
  <si>
    <t>GGGCCGGCTGGGAGAGGTGC</t>
  </si>
  <si>
    <t>TAGTGGGCCGGCTGGGAGAGGTGC</t>
  </si>
  <si>
    <t>AAACGCACCTCTCCCAGCCGGCCC</t>
  </si>
  <si>
    <t>GACCGCCGAGGCTTTCCTCC</t>
  </si>
  <si>
    <t>TAGTGACCGCCGAGGCTTTCCTCC</t>
  </si>
  <si>
    <t>AAACGGAGGAAAGCCTCGGCGGTC</t>
  </si>
  <si>
    <t>PLES_33261</t>
  </si>
  <si>
    <t>GCTCCAGAGCGGTGCGGGCA</t>
  </si>
  <si>
    <t>TAGTGCTCCAGAGCGGTGCGGGCA</t>
  </si>
  <si>
    <t>AAACTGCCCGCACCGCTCTGGAGC</t>
  </si>
  <si>
    <t>CGGCGATGCGTTCGGCGGAA</t>
  </si>
  <si>
    <t>TAGTCGGCGATGCGTTCGGCGGAA</t>
  </si>
  <si>
    <t>AAACTTCCGCCGAACGCATCGCCG</t>
  </si>
  <si>
    <t>GAAGGCCTCCATGCGACTGG</t>
  </si>
  <si>
    <t>TAGTGAAGGCCTCCATGCGACTGG</t>
  </si>
  <si>
    <t>AAACCCAGTCGCATGGAGGCCTTC</t>
  </si>
  <si>
    <t>GCCGCTGGTTGACGAAGCGT</t>
  </si>
  <si>
    <t>TAGTGCCGCTGGTTGACGAAGCGT</t>
  </si>
  <si>
    <t>AAACACGCTTCGTCAACCAGCGGC</t>
  </si>
  <si>
    <t>PLES_33271</t>
  </si>
  <si>
    <t>ppiC1</t>
  </si>
  <si>
    <t>GCGGGCCATGGCGACGGGCA</t>
  </si>
  <si>
    <t>TAGTGCGGGCCATGGCGACGGGCA</t>
  </si>
  <si>
    <t>AAACTGCCCGTCGCCATGGCCCGC</t>
  </si>
  <si>
    <t>CAGTTGCGCGGCCTCGGCTT</t>
  </si>
  <si>
    <t>TAGTCAGTTGCGCGGCCTCGGCTT</t>
  </si>
  <si>
    <t>AAACAAGCCGAGGCCGCGCAACTG</t>
  </si>
  <si>
    <t>CGCCGCCGCGCTTGCCGGAC</t>
  </si>
  <si>
    <t>TAGTCGCCGCCGCGCTTGCCGGAC</t>
  </si>
  <si>
    <t>AAACGTCCGGCAAGCGCGGCGGCG</t>
  </si>
  <si>
    <t>TGGACCTGACCATCTGCCCC</t>
  </si>
  <si>
    <t>TAGTTGGACCTGACCATCTGCCCC</t>
  </si>
  <si>
    <t>AAACGGGGCAGATGGTCAGGTCCA</t>
  </si>
  <si>
    <t>PLES_33281</t>
  </si>
  <si>
    <t>GCAGAAGGCGGCGATCTGGT</t>
  </si>
  <si>
    <t>TAGTGCAGAAGGCGGCGATCTGGT</t>
  </si>
  <si>
    <t>AAACACCAGATCGCCGCCTTCTGC</t>
  </si>
  <si>
    <t>TTGAGGTCTTCCCGGGCGCC</t>
  </si>
  <si>
    <t>TAGTTTGAGGTCTTCCCGGGCGCC</t>
  </si>
  <si>
    <t>AAACGGCGCCCGGGAAGACCTCAA</t>
  </si>
  <si>
    <t>GATGGCGAACATCTTGTTGC</t>
  </si>
  <si>
    <t>TAGTGATGGCGAACATCTTGTTGC</t>
  </si>
  <si>
    <t>AAACGCAACAAGATGTTCGCCATC</t>
  </si>
  <si>
    <t>CGCTGCCGACCTTGAAGGCC</t>
  </si>
  <si>
    <t>TAGTCGCTGCCGACCTTGAAGGCC</t>
  </si>
  <si>
    <t>AAACGGCCTTCAAGGTCGGCAGCG</t>
  </si>
  <si>
    <t>PLES_33291</t>
  </si>
  <si>
    <t>GGCCGGCCCAGGTGTACAGA</t>
  </si>
  <si>
    <t>TAGTGGCCGGCCCAGGTGTACAGA</t>
  </si>
  <si>
    <t>AAACTCTGTACACCTGGGCCGGCC</t>
  </si>
  <si>
    <t>TGGACGACGGCGAGCGCCAC</t>
  </si>
  <si>
    <t>TAGTTGGACGACGGCGAGCGCCAC</t>
  </si>
  <si>
    <t>AAACGTGGCGCTCGCCGTCGTCCA</t>
  </si>
  <si>
    <t>CAGGCGCAGGGCCTCCCAGC</t>
  </si>
  <si>
    <t>TAGTCAGGCGCAGGGCCTCCCAGC</t>
  </si>
  <si>
    <t>AAACGCTGGGAGGCCCTGCGCCTG</t>
  </si>
  <si>
    <t>CGCGCAACTGGCTTTCCGCC</t>
  </si>
  <si>
    <t>TAGTCGCGCAACTGGCTTTCCGCC</t>
  </si>
  <si>
    <t>AAACGGCGGAAAGCCAGTTGCGCG</t>
  </si>
  <si>
    <t>PLES_33301</t>
  </si>
  <si>
    <t>CGGGGTGGGGCGGATATCGA</t>
  </si>
  <si>
    <t>TAGTCGGGGTGGGGCGGATATCGA</t>
  </si>
  <si>
    <t>AAACTCGATATCCGCCCCACCCCG</t>
  </si>
  <si>
    <t>CGGGCGCTGTCCTGCGCCGG</t>
  </si>
  <si>
    <t>TAGTCGGGCGCTGTCCTGCGCCGG</t>
  </si>
  <si>
    <t>AAACCCGGCGCAGGACAGCGCCCG</t>
  </si>
  <si>
    <t>CACCACCGAGACGATCTGCA</t>
  </si>
  <si>
    <t>TAGTCACCACCGAGACGATCTGCA</t>
  </si>
  <si>
    <t>AAACTGCAGATCGTCTCGGTGGTG</t>
  </si>
  <si>
    <t>GATGGTCAGGTAGCCGATGA</t>
  </si>
  <si>
    <t>TAGTGATGGTCAGGTAGCCGATGA</t>
  </si>
  <si>
    <t>AAACTCATCGGCTACCTGACCATC</t>
  </si>
  <si>
    <t>PLES_33311</t>
  </si>
  <si>
    <t>CAGGCCGAGTAACCCGGCCA</t>
  </si>
  <si>
    <t>TAGTCAGGCCGAGTAACCCGGCCA</t>
  </si>
  <si>
    <t>AAACTGGCCGGGTTACTCGGCCTG</t>
  </si>
  <si>
    <t>AGTGGCTCTTGCGCGCGGAG</t>
  </si>
  <si>
    <t>TAGTAGTGGCTCTTGCGCGCGGAG</t>
  </si>
  <si>
    <t>AAACCTCCGCGCGCAAGAGCCACT</t>
  </si>
  <si>
    <t>GCTCGGCCTCCAGCTCCTCC</t>
  </si>
  <si>
    <t>TAGTGCTCGGCCTCCAGCTCCTCC</t>
  </si>
  <si>
    <t>AAACGGAGGAGCTGGAGGCCGAGC</t>
  </si>
  <si>
    <t>GCTCGAACAGCCATTTGTAG</t>
  </si>
  <si>
    <t>TAGTGCTCGAACAGCCATTTGTAG</t>
  </si>
  <si>
    <t>AAACCTACAAATGGCTGTTCGAGC</t>
  </si>
  <si>
    <t>PLES_33321</t>
  </si>
  <si>
    <t>TACGCAGTTGGCTGAGGTCG</t>
  </si>
  <si>
    <t>TAGTTACGCAGTTGGCTGAGGTCG</t>
  </si>
  <si>
    <t>AAACCGACCTCAGCCAACTGCGTA</t>
  </si>
  <si>
    <t>CCGGCGCCGAAGATGATCTC</t>
  </si>
  <si>
    <t>TAGTCCGGCGCCGAAGATGATCTC</t>
  </si>
  <si>
    <t>AAACGAGATCATCTTCGGCGCCGG</t>
  </si>
  <si>
    <t>CGTAGTTGGCGACGCTGTGC</t>
  </si>
  <si>
    <t>TAGTCGTAGTTGGCGACGCTGTGC</t>
  </si>
  <si>
    <t>AAACGCACAGCGTCGCCAACTACG</t>
  </si>
  <si>
    <t>GGCGGCGAGCACGCCGGGGT</t>
  </si>
  <si>
    <t>TAGTGGCGGCGAGCACGCCGGGGT</t>
  </si>
  <si>
    <t>AAACACCCCGGCGTGCTCGCCGCC</t>
  </si>
  <si>
    <t>PLES_33331</t>
  </si>
  <si>
    <t>CGCTCGGCGCTCCAGTCGCT</t>
  </si>
  <si>
    <t>TAGTCGCTCGGCGCTCCAGTCGCT</t>
  </si>
  <si>
    <t>AAACAGCGACTGGAGCGCCGAGCG</t>
  </si>
  <si>
    <t>CTCGCTGAAATCGCGCCCGG</t>
  </si>
  <si>
    <t>TAGTCTCGCTGAAATCGCGCCCGG</t>
  </si>
  <si>
    <t>AAACCCGGGCGCGATTTCAGCGAG</t>
  </si>
  <si>
    <t>CACCCAGGCCAGCCCGCCAT</t>
  </si>
  <si>
    <t>TAGTCACCCAGGCCAGCCCGCCAT</t>
  </si>
  <si>
    <t>AAACATGGCGGGCTGGCCTGGGTG</t>
  </si>
  <si>
    <t>GTACAGGCGCGAGCGCGCAC</t>
  </si>
  <si>
    <t>TAGTGTACAGGCGCGAGCGCGCAC</t>
  </si>
  <si>
    <t>AAACGTGCGCGCTCGCGCCTGTAC</t>
  </si>
  <si>
    <t>PLES_33341</t>
  </si>
  <si>
    <t>pqqE</t>
  </si>
  <si>
    <t>CGGACAGCGATAGGTCAGCT</t>
  </si>
  <si>
    <t>TAGTCGGACAGCGATAGGTCAGCT</t>
  </si>
  <si>
    <t>AAACAGCTGACCTATCGCTGTCCG</t>
  </si>
  <si>
    <t>GAGCAGTACGGGCACTGCAA</t>
  </si>
  <si>
    <t>TAGTGAGCAGTACGGGCACTGCAA</t>
  </si>
  <si>
    <t>AAACTTGCAGTGCCCGTACTGCTC</t>
  </si>
  <si>
    <t>CCTCGCGGGCGAATTCCAGC</t>
  </si>
  <si>
    <t>TAGTCCTCGCGGGCGAATTCCAGC</t>
  </si>
  <si>
    <t>AAACGCTGGAATTCGCCCGCGAGG</t>
  </si>
  <si>
    <t>CCATTCCGCGGTACTCAGCT</t>
  </si>
  <si>
    <t>TAGTCCATTCCGCGGTACTCAGCT</t>
  </si>
  <si>
    <t>AAACAGCTGAGTACCGCGGAATGG</t>
  </si>
  <si>
    <t>PLES_33351</t>
  </si>
  <si>
    <t>pqqD</t>
  </si>
  <si>
    <t>GCACGCTGTCGAGCGACGGC</t>
  </si>
  <si>
    <t>TAGTGCACGCTGTCGAGCGACGGC</t>
  </si>
  <si>
    <t>AAACGCCGTCGCTCGACAGCGTGC</t>
  </si>
  <si>
    <t>CGGAAGCCCCGGCGCAGCAT</t>
  </si>
  <si>
    <t>TAGTCGGAAGCCCCGGCGCAGCAT</t>
  </si>
  <si>
    <t>AAACATGCTGCGCCGGGGCTTCCG</t>
  </si>
  <si>
    <t>AGTCCTGGGCCGGTTCGAAC</t>
  </si>
  <si>
    <t>TAGTAGTCCTGGGCCGGTTCGAAC</t>
  </si>
  <si>
    <t>AAACGTTCGAACCGGCCCAGGACT</t>
  </si>
  <si>
    <t>CTTCGGGGTAGAGCAGCACA</t>
  </si>
  <si>
    <t>TAGTCTTCGGGGTAGAGCAGCACA</t>
  </si>
  <si>
    <t>AAACTGTGCTGCTCTACCCCGAAG</t>
  </si>
  <si>
    <t>PLES_33361</t>
  </si>
  <si>
    <t>pqqC</t>
  </si>
  <si>
    <t>CGGCGCGATCCATGGCGGCA</t>
  </si>
  <si>
    <t>TAGTCGGCGCGATCCATGGCGGCA</t>
  </si>
  <si>
    <t>AAACTGCCGCCATGGATCGCGCCG</t>
  </si>
  <si>
    <t>GCGCAGCGCCCGTTCGAATT</t>
  </si>
  <si>
    <t>TAGTGCGCAGCGCCCGTTCGAATT</t>
  </si>
  <si>
    <t>AAACAATTCGAACGGGCGCTGCGC</t>
  </si>
  <si>
    <t>CATGGAACGGATGGTGGATA</t>
  </si>
  <si>
    <t>TAGTCATGGAACGGATGGTGGATA</t>
  </si>
  <si>
    <t>AAACTATCCACCATCCGTTCCATG</t>
  </si>
  <si>
    <t>GGATCTGTTCGCGACTGGCA</t>
  </si>
  <si>
    <t>TAGTGGATCTGTTCGCGACTGGCA</t>
  </si>
  <si>
    <t>AAACTGCCAGTCGCGAACAGATCC</t>
  </si>
  <si>
    <t>PLES_33371</t>
  </si>
  <si>
    <t>pqqB</t>
  </si>
  <si>
    <t>CCGAGAATACGGATGTGCAT</t>
  </si>
  <si>
    <t>TAGTCCGAGAATACGGATGTGCAT</t>
  </si>
  <si>
    <t>AAACATGCACATCCGTATTCTCGG</t>
  </si>
  <si>
    <t>CCACTGGGGGAAGCCGCCGC</t>
  </si>
  <si>
    <t>TAGTCCACTGGGGGAAGCCGCCGC</t>
  </si>
  <si>
    <t>AAACGCGGCGGCTTCCCCCAGTGG</t>
  </si>
  <si>
    <t>CGCGGACCCCGCGACAGTTG</t>
  </si>
  <si>
    <t>TAGTCGCGGACCCCGCGACAGTTG</t>
  </si>
  <si>
    <t>AAACCAACTGTCGCGGGGTCCGCG</t>
  </si>
  <si>
    <t>GGAGGATTGCGTGCGTGGCT</t>
  </si>
  <si>
    <t>TAGTGGAGGATTGCGTGCGTGGCT</t>
  </si>
  <si>
    <t>AAACAGCCACGCACGCAATCCTCC</t>
  </si>
  <si>
    <t>PLES_33381</t>
  </si>
  <si>
    <t>TCCGGGCGCTGCGTAGATCA</t>
  </si>
  <si>
    <t>TAGTTCCGGGCGCTGCGTAGATCA</t>
  </si>
  <si>
    <t>AAACTGATCTACGCAGCGCCCGGA</t>
  </si>
  <si>
    <t>GAAGGTGACGACGGCACCGG</t>
  </si>
  <si>
    <t>TAGTGAAGGTGACGACGGCACCGG</t>
  </si>
  <si>
    <t>AAACCCGGTGCCGTCGTCACCTTC</t>
  </si>
  <si>
    <t>CCGATGTAGTTGCCGTAGCG</t>
  </si>
  <si>
    <t>TAGTCCGATGTAGTTGCCGTAGCG</t>
  </si>
  <si>
    <t>AAACCGCTACGGCAACTACATCGG</t>
  </si>
  <si>
    <t>PLES_33391</t>
  </si>
  <si>
    <t>exaB</t>
  </si>
  <si>
    <t>CAGGCTCGAGAGGCTGAGAC</t>
  </si>
  <si>
    <t>TAGTCAGGCTCGAGAGGCTGAGAC</t>
  </si>
  <si>
    <t>AAACGTCTCAGCCTCTCGAGCCTG</t>
  </si>
  <si>
    <t>CTGGGGGGTCACATCGCCGT</t>
  </si>
  <si>
    <t>TAGTCTGGGGGGTCACATCGCCGT</t>
  </si>
  <si>
    <t>AAACACGGCGATGTGACCCCCCAG</t>
  </si>
  <si>
    <t>GCCCAGCGGCTCGAGTCCCT</t>
  </si>
  <si>
    <t>TAGTGCCCAGCGGCTCGAGTCCCT</t>
  </si>
  <si>
    <t>AAACAGGGACTCGAGCCGCTGGGC</t>
  </si>
  <si>
    <t>GTAGGGCTTGCGGTAGGGGT</t>
  </si>
  <si>
    <t>TAGTGTAGGGCTTGCGGTAGGGGT</t>
  </si>
  <si>
    <t>AAACACCCCTACCGCAAGCCCTAC</t>
  </si>
  <si>
    <t>PLES_33401</t>
  </si>
  <si>
    <t>exaA</t>
  </si>
  <si>
    <t>GAGGCCGGCAGGGGCGGGTG</t>
  </si>
  <si>
    <t>TAGTGAGGCCGGCAGGGGCGGGTG</t>
  </si>
  <si>
    <t>AAACCACCCGCCCCTGCCGGCCTC</t>
  </si>
  <si>
    <t>GGCAGTGCAGGCTCGGGCGC</t>
  </si>
  <si>
    <t>TAGTGGCAGTGCAGGCTCGGGCGC</t>
  </si>
  <si>
    <t>AAACGCGCCCGAGCCTGCACTGCC</t>
  </si>
  <si>
    <t>GCCAGCGCTGCCCAGGGCGA</t>
  </si>
  <si>
    <t>TAGTGCCAGCGCTGCCCAGGGCGA</t>
  </si>
  <si>
    <t>AAACTCGCCCTGGGCAGCGCTGGC</t>
  </si>
  <si>
    <t>GGTCACATCCTTGGCCAGCG</t>
  </si>
  <si>
    <t>TAGTGGTCACATCCTTGGCCAGCG</t>
  </si>
  <si>
    <t>AAACCGCTGGCCAAGGATGTGACC</t>
  </si>
  <si>
    <t>PLES_33411</t>
  </si>
  <si>
    <t>CAGAGGAGGAAGGTCTTCAT</t>
  </si>
  <si>
    <t>TAGTCAGAGGAGGAAGGTCTTCAT</t>
  </si>
  <si>
    <t>AAACATGAAGACCTTCCTCCTCTG</t>
  </si>
  <si>
    <t>GGCGGCAGCCGGCGATGACG</t>
  </si>
  <si>
    <t>TAGTGGCGGCAGCCGGCGATGACG</t>
  </si>
  <si>
    <t>AAACCGTCATCGCCGGCTGCCGCC</t>
  </si>
  <si>
    <t>CGCAGCGCGCGCCGGGCTCC</t>
  </si>
  <si>
    <t>TAGTCGCAGCGCGCGCCGGGCTCC</t>
  </si>
  <si>
    <t>AAACGGAGCCCGGCGCGCGCTGCG</t>
  </si>
  <si>
    <t>CAGGTCGGCGCCGGAGAGAT</t>
  </si>
  <si>
    <t>TAGTCAGGTCGGCGCCGGAGAGAT</t>
  </si>
  <si>
    <t>AAACATCTCTCCGGCGCCGACCTG</t>
  </si>
  <si>
    <t>PLES_33421</t>
  </si>
  <si>
    <t>CGAAATGATCGTCCACCAGC</t>
  </si>
  <si>
    <t>TAGTCGAAATGATCGTCCACCAGC</t>
  </si>
  <si>
    <t>AAACGCTGGTGGACGATCATTTCG</t>
  </si>
  <si>
    <t>ACAGCGCGGCCAGCCCTTCG</t>
  </si>
  <si>
    <t>TAGTACAGCGCGGCCAGCCCTTCG</t>
  </si>
  <si>
    <t>AAACCGAAGGGCTGGCCGCGCTGT</t>
  </si>
  <si>
    <t>CCTCGTTCACCTCCACGTCG</t>
  </si>
  <si>
    <t>TAGTCCTCGTTCACCTCCACGTCG</t>
  </si>
  <si>
    <t>AAACCGACGTGGAGGTGAACGAGG</t>
  </si>
  <si>
    <t>CAAGGCTTCTTCGCCGTCGC</t>
  </si>
  <si>
    <t>TAGTCAAGGCTTCTTCGCCGTCGC</t>
  </si>
  <si>
    <t>AAACGCGACGGCGAAGAAGCCTTG</t>
  </si>
  <si>
    <t>PLES_33431</t>
  </si>
  <si>
    <t>GGCGGGTCGCAGGTCATCCA</t>
  </si>
  <si>
    <t>TAGTGGCGGGTCGCAGGTCATCCA</t>
  </si>
  <si>
    <t>AAACTGGATGACCTGCGACCCGCC</t>
  </si>
  <si>
    <t>CCAGCGGTACTCCGCCGGGC</t>
  </si>
  <si>
    <t>TAGTCCAGCGGTACTCCGCCGGGC</t>
  </si>
  <si>
    <t>AAACGCCCGGCGGAGTACCGCTGG</t>
  </si>
  <si>
    <t>GCGCCGCTCGCGCTCCTGCA</t>
  </si>
  <si>
    <t>TAGTGCGCCGCTCGCGCTCCTGCA</t>
  </si>
  <si>
    <t>AAACTGCAGGAGCGCGAGCGGCGC</t>
  </si>
  <si>
    <t>GATATCGTCATGCACCGCCT</t>
  </si>
  <si>
    <t>TAGTGATATCGTCATGCACCGCCT</t>
  </si>
  <si>
    <t>AAACAGGCGGTGCATGACGATATC</t>
  </si>
  <si>
    <t>PLES_33441</t>
  </si>
  <si>
    <t>GGTGACGGCGATGCGCATGG</t>
  </si>
  <si>
    <t>TAGTGGTGACGGCGATGCGCATGG</t>
  </si>
  <si>
    <t>AAACCCATGCGCATCGCCGTCACC</t>
  </si>
  <si>
    <t>CAGCAGGATGGGCAACACCA</t>
  </si>
  <si>
    <t>TAGTCAGCAGGATGGGCAACACCA</t>
  </si>
  <si>
    <t>AAACTGGTGTTGCCCATCCTGCTG</t>
  </si>
  <si>
    <t>AGAGGAAATCGAACCCGAGC</t>
  </si>
  <si>
    <t>TAGTAGAGGAAATCGAACCCGAGC</t>
  </si>
  <si>
    <t>AAACGCTCGGGTTCGATTTCCTCT</t>
  </si>
  <si>
    <t>TCTTTCCTGGCCGAGGTGGC</t>
  </si>
  <si>
    <t>TAGTTCTTTCCTGGCCGAGGTGGC</t>
  </si>
  <si>
    <t>AAACGCCACCTCGGCCAGGAAAGA</t>
  </si>
  <si>
    <t>PLES_33451</t>
  </si>
  <si>
    <t>GGCGATCAGGATCTTGTACA</t>
  </si>
  <si>
    <t>TAGTGGCGATCAGGATCTTGTACA</t>
  </si>
  <si>
    <t>AAACTGTACAAGATCCTGATCGCC</t>
  </si>
  <si>
    <t>TGGCCTCGCGGAACAGCGGG</t>
  </si>
  <si>
    <t>TAGTTGGCCTCGCGGAACAGCGGG</t>
  </si>
  <si>
    <t>AAACCCCGCTGTTCCGCGAGGCCA</t>
  </si>
  <si>
    <t>GTCGGCGATGACATTGTGGA</t>
  </si>
  <si>
    <t>TAGTGTCGGCGATGACATTGTGGA</t>
  </si>
  <si>
    <t>AAACTCCACAATGTCATCGCCGAC</t>
  </si>
  <si>
    <t>TTTCCATCACTTCGCTGCCG</t>
  </si>
  <si>
    <t>TAGTTTTCCATCACTTCGCTGCCG</t>
  </si>
  <si>
    <t>AAACCGGCAGCGAAGTGATGGAAA</t>
  </si>
  <si>
    <t>PLES_33461</t>
  </si>
  <si>
    <t>AGGGTACGGCGGTCGGGCAT</t>
  </si>
  <si>
    <t>TAGTAGGGTACGGCGGTCGGGCAT</t>
  </si>
  <si>
    <t>AAACATGCCCGACCGCCGTACCCT</t>
  </si>
  <si>
    <t>TCGCCAGGACAGTGAGCAGC</t>
  </si>
  <si>
    <t>TAGTTCGCCAGGACAGTGAGCAGC</t>
  </si>
  <si>
    <t>AAACGCTGCTCACTGTCCTGGCGA</t>
  </si>
  <si>
    <t>GAGCAGCGAATTGCCGGCGA</t>
  </si>
  <si>
    <t>TAGTGAGCAGCGAATTGCCGGCGA</t>
  </si>
  <si>
    <t>AAACTCGCCGGCAATTCGCTGCTC</t>
  </si>
  <si>
    <t>CTGTGTCCTTCAGCGCCGCG</t>
  </si>
  <si>
    <t>TAGTCTGTGTCCTTCAGCGCCGCG</t>
  </si>
  <si>
    <t>AAACCGCGGCGCTGAAGGACACAG</t>
  </si>
  <si>
    <t>PLES_33471</t>
  </si>
  <si>
    <t>CTTGTGCCGCTCTTCTTCGA</t>
  </si>
  <si>
    <t>TAGTCTTGTGCCGCTCTTCTTCGA</t>
  </si>
  <si>
    <t>AAACTCGAAGAAGAGCGGCACAAG</t>
  </si>
  <si>
    <t>GGAATACTGGAAGGCGCCGT</t>
  </si>
  <si>
    <t>TAGTGGAATACTGGAAGGCGCCGT</t>
  </si>
  <si>
    <t>AAACACGGCGCCTTCCAGTATTCC</t>
  </si>
  <si>
    <t>GGTGCGCTCGCGGACCTGCT</t>
  </si>
  <si>
    <t>TAGTGGTGCGCTCGCGGACCTGCT</t>
  </si>
  <si>
    <t>AAACAGCAGGTCCGCGAGCGCACC</t>
  </si>
  <si>
    <t>CATCGTCTGGCTCAGCGCGT</t>
  </si>
  <si>
    <t>TAGTCATCGTCTGGCTCAGCGCGT</t>
  </si>
  <si>
    <t>AAACACGCGCTGAGCCAGACGATG</t>
  </si>
  <si>
    <t>PLES_33481</t>
  </si>
  <si>
    <t>CACTTCGACGTCGCGCGCGC</t>
  </si>
  <si>
    <t>TAGTCACTTCGACGTCGCGCGCGC</t>
  </si>
  <si>
    <t>AAACGCGCGCGCGACGTCGAAGTG</t>
  </si>
  <si>
    <t>CCAGGTGCGGATGGATAAGC</t>
  </si>
  <si>
    <t>TAGTCCAGGTGCGGATGGATAAGC</t>
  </si>
  <si>
    <t>AAACGCTTATCCATCCGCACCTGG</t>
  </si>
  <si>
    <t>GGCCGGCAGGTCGTATTCCG</t>
  </si>
  <si>
    <t>TAGTGGCCGGCAGGTCGTATTCCG</t>
  </si>
  <si>
    <t>AAACCGGAATACGACCTGCCGGCC</t>
  </si>
  <si>
    <t>GCGTTCGAGCATCTCGGCAA</t>
  </si>
  <si>
    <t>TAGTGCGTTCGAGCATCTCGGCAA</t>
  </si>
  <si>
    <t>AAACTTGCCGAGATGCTCGAACGC</t>
  </si>
  <si>
    <t>PLES_33491</t>
  </si>
  <si>
    <t>GGCGGTGTTGTTCTTGTTCA</t>
  </si>
  <si>
    <t>TAGTGGCGGTGTTGTTCTTGTTCA</t>
  </si>
  <si>
    <t>AAACTGAACAAGAACAACACCGCC</t>
  </si>
  <si>
    <t>CAGCGGCAGGATTCGGCGAA</t>
  </si>
  <si>
    <t>TAGTCAGCGGCAGGATTCGGCGAA</t>
  </si>
  <si>
    <t>AAACTTCGCCGAATCCTGCCGCTG</t>
  </si>
  <si>
    <t>CAGGGCACCCAGCGAGGCCA</t>
  </si>
  <si>
    <t>TAGTCAGGGCACCCAGCGAGGCCA</t>
  </si>
  <si>
    <t>AAACTGGCCTCGCTGGGTGCCCTG</t>
  </si>
  <si>
    <t>TATCGGCGGCGGCCGGTTGC</t>
  </si>
  <si>
    <t>TAGTTATCGGCGGCGGCCGGTTGC</t>
  </si>
  <si>
    <t>AAACGCAACCGGCCGCCGCCGATA</t>
  </si>
  <si>
    <t>PLES_33501</t>
  </si>
  <si>
    <t>pqqF</t>
  </si>
  <si>
    <t>TGTTGGGCGTGGCGATCCAT</t>
  </si>
  <si>
    <t>TAGTTGTTGGGCGTGGCGATCCAT</t>
  </si>
  <si>
    <t>AAACATGGATCGCCACGCCCAACA</t>
  </si>
  <si>
    <t>CGCAGGCGCGGCTCCTGGGG</t>
  </si>
  <si>
    <t>TAGTCGCAGGCGCGGCTCCTGGGG</t>
  </si>
  <si>
    <t>AAACCCCCAGGAGCCGCGCCTGCG</t>
  </si>
  <si>
    <t>AGGTGCAGGCGCAGGCCGTT</t>
  </si>
  <si>
    <t>TAGTAGGTGCAGGCGCAGGCCGTT</t>
  </si>
  <si>
    <t>AAACAACGGCCTGCGCCTGCACCT</t>
  </si>
  <si>
    <t>ATGCCGCCGGATCATGCGCC</t>
  </si>
  <si>
    <t>TAGTATGCCGCCGGATCATGCGCC</t>
  </si>
  <si>
    <t>AAACGGCGCATGATCCGGCGGCAT</t>
  </si>
  <si>
    <t>PLES_33511</t>
  </si>
  <si>
    <t>GACGGCGCGGGCTTTCGACA</t>
  </si>
  <si>
    <t>TAGTGACGGCGCGGGCTTTCGACA</t>
  </si>
  <si>
    <t>AAACTGTCGAAAGCCCGCGCCGTC</t>
  </si>
  <si>
    <t>GCAGGGTCAGCAGTTCGGGA</t>
  </si>
  <si>
    <t>TAGTGCAGGGTCAGCAGTTCGGGA</t>
  </si>
  <si>
    <t>AAACTCCCGAACTGCTGACCCTGC</t>
  </si>
  <si>
    <t>CAGGTTGTAGAACAGCAGGA</t>
  </si>
  <si>
    <t>TAGTCAGGTTGTAGAACAGCAGGA</t>
  </si>
  <si>
    <t>AAACTCCTGCTGTTCTACAACCTG</t>
  </si>
  <si>
    <t>GCCAGCAGGCGTTGCCACAG</t>
  </si>
  <si>
    <t>TAGTGCCAGCAGGCGTTGCCACAG</t>
  </si>
  <si>
    <t>AAACCTGTGGCAACGCCTGCTGGC</t>
  </si>
  <si>
    <t>PLES_33521</t>
  </si>
  <si>
    <t>braZ</t>
  </si>
  <si>
    <t>AACCAAGCGCCAGGATGTCC</t>
  </si>
  <si>
    <t>TAGTAACCAAGCGCCAGGATGTCC</t>
  </si>
  <si>
    <t>AAACGGACATCCTGGCGCTTGGTT</t>
  </si>
  <si>
    <t>GGCCCCGACGAACAGGGCAA</t>
  </si>
  <si>
    <t>TAGTGGCCCCGACGAACAGGGCAA</t>
  </si>
  <si>
    <t>AAACTTGCCCTGTTCGTCGGGGCC</t>
  </si>
  <si>
    <t>GGGCGGGAAGATGATGTTGC</t>
  </si>
  <si>
    <t>TAGTGGGCGGGAAGATGATGTTGC</t>
  </si>
  <si>
    <t>AAACGCAACATCATCTTCCCGCCC</t>
  </si>
  <si>
    <t>CCGGACTGCAAGCCGACGAT</t>
  </si>
  <si>
    <t>TAGTCCGGACTGCAAGCCGACGAT</t>
  </si>
  <si>
    <t>AAACATCGTCGGCTTGCAGTCCGG</t>
  </si>
  <si>
    <t>PLES_33531</t>
  </si>
  <si>
    <t>CAGTACGCTGATGAGTGCCT</t>
  </si>
  <si>
    <t>TAGTCAGTACGCTGATGAGTGCCT</t>
  </si>
  <si>
    <t>AAACAGGCACTCATCAGCGTACTG</t>
  </si>
  <si>
    <t>GCGAGAGGGGTTGTAGTCGC</t>
  </si>
  <si>
    <t>TAGTGCGAGAGGGGTTGTAGTCGC</t>
  </si>
  <si>
    <t>AAACGCGACTACAACCCCTCTCGC</t>
  </si>
  <si>
    <t>CTGACCTCGTCGCTGCTGTA</t>
  </si>
  <si>
    <t>TAGTCTGACCTCGTCGCTGCTGTA</t>
  </si>
  <si>
    <t>AAACTACAGCAGCGACGAGGTCAG</t>
  </si>
  <si>
    <t>ACGACAGGCTGCGCCGGGCC</t>
  </si>
  <si>
    <t>TAGTACGACAGGCTGCGCCGGGCC</t>
  </si>
  <si>
    <t>AAACGGCCCGGCGCAGCCTGTCGT</t>
  </si>
  <si>
    <t>PLES_33541</t>
  </si>
  <si>
    <t>GGCCACCTTACCAGTGGCAT</t>
  </si>
  <si>
    <t>TAGTGGCCACCTTACCAGTGGCAT</t>
  </si>
  <si>
    <t>AAACATGCCACTGGTAAGGTGGCC</t>
  </si>
  <si>
    <t>CCTCCTCTGATCTTCTGGGA</t>
  </si>
  <si>
    <t>TAGTCCTCCTCTGATCTTCTGGGA</t>
  </si>
  <si>
    <t>AAACTCCCAGAAGATCAGAGGAGG</t>
  </si>
  <si>
    <t>GCACTGGAAAACTGCTTCAA</t>
  </si>
  <si>
    <t>TAGTGCACTGGAAAACTGCTTCAA</t>
  </si>
  <si>
    <t>AAACTTGAAGCAGTTTTCCAGTGC</t>
  </si>
  <si>
    <t>GCTGCTGCAACCGGCGAGCA</t>
  </si>
  <si>
    <t>TAGTGCTGCTGCAACCGGCGAGCA</t>
  </si>
  <si>
    <t>AAACTGCTCGCCGGTTGCAGCAGC</t>
  </si>
  <si>
    <t>PLES_33551</t>
  </si>
  <si>
    <t>GGTTCGATCGTCGGGAGTGT</t>
  </si>
  <si>
    <t>TAGTGGTTCGATCGTCGGGAGTGT</t>
  </si>
  <si>
    <t>AAACACACTCCCGACGATCGAACC</t>
  </si>
  <si>
    <t>CGACAGACCGGAGGCATCTC</t>
  </si>
  <si>
    <t>TAGTCGACAGACCGGAGGCATCTC</t>
  </si>
  <si>
    <t>AAACGAGATGCCTCCGGTCTGTCG</t>
  </si>
  <si>
    <t>GGTGCTGCCGATGGAATGCC</t>
  </si>
  <si>
    <t>TAGTGGTGCTGCCGATGGAATGCC</t>
  </si>
  <si>
    <t>AAACGGCATTCCATCGGCAGCACC</t>
  </si>
  <si>
    <t>CCTCTTCCTCCGCCCGTTGC</t>
  </si>
  <si>
    <t>TAGTCCTCTTCCTCCGCCCGTTGC</t>
  </si>
  <si>
    <t>AAACGCAACGGGCGGAGGAAGAGG</t>
  </si>
  <si>
    <t>PLES_33561</t>
  </si>
  <si>
    <t>GACCAGCCGGAAAGGCTGGC</t>
  </si>
  <si>
    <t>TAGTGACCAGCCGGAAAGGCTGGC</t>
  </si>
  <si>
    <t>AAACGCCAGCCTTTCCGGCTGGTC</t>
  </si>
  <si>
    <t>TGGCTTGCCGCTGGTTGTTC</t>
  </si>
  <si>
    <t>TAGTTGGCTTGCCGCTGGTTGTTC</t>
  </si>
  <si>
    <t>AAACGAACAACCAGCGGCAAGCCA</t>
  </si>
  <si>
    <t>CAGATCGCCGTTGCCGATCT</t>
  </si>
  <si>
    <t>TAGTCAGATCGCCGTTGCCGATCT</t>
  </si>
  <si>
    <t>AAACAGATCGGCAACGGCGATCTG</t>
  </si>
  <si>
    <t>GGCGTGCCAAGGGCGGGGCG</t>
  </si>
  <si>
    <t>TAGTGGCGTGCCAAGGGCGGGGCG</t>
  </si>
  <si>
    <t>AAACCGCCCCGCCCTTGGCACGCC</t>
  </si>
  <si>
    <t>PLES_33571</t>
  </si>
  <si>
    <t>GTGGCTTCGATGACGAGATG</t>
  </si>
  <si>
    <t>TAGTGTGGCTTCGATGACGAGATG</t>
  </si>
  <si>
    <t>AAACCATCTCGTCATCGAAGCCAC</t>
  </si>
  <si>
    <t>GGACGTTTCGAGGCGGAGGT</t>
  </si>
  <si>
    <t>TAGTGGACGTTTCGAGGCGGAGGT</t>
  </si>
  <si>
    <t>AAACACCTCCGCCTCGAAACGTCC</t>
  </si>
  <si>
    <t>GGAAGCGAACAGCGCGGCAT</t>
  </si>
  <si>
    <t>TAGTGGAAGCGAACAGCGCGGCAT</t>
  </si>
  <si>
    <t>AAACATGCCGCGCTGTTCGCTTCC</t>
  </si>
  <si>
    <t>GTCCGCCTCGCCGAATTGCC</t>
  </si>
  <si>
    <t>TAGTGTCCGCCTCGCCGAATTGCC</t>
  </si>
  <si>
    <t>AAACGGCAATTCGGCGAGGCGGAC</t>
  </si>
  <si>
    <t>PLES_33581</t>
  </si>
  <si>
    <t>GGGAGAACAGCGGGCTTCAT</t>
  </si>
  <si>
    <t>TAGTGGGAGAACAGCGGGCTTCAT</t>
  </si>
  <si>
    <t>AAACATGAAGCCCGCTGTTCTCCC</t>
  </si>
  <si>
    <t>GCGACAGAACCAACAACGCG</t>
  </si>
  <si>
    <t>TAGTGCGACAGAACCAACAACGCG</t>
  </si>
  <si>
    <t>AAACCGCGTTGTTGGTTCTGTCGC</t>
  </si>
  <si>
    <t>CAACGCCAGCGGCCCGGAAG</t>
  </si>
  <si>
    <t>TAGTCAACGCCAGCGGCCCGGAAG</t>
  </si>
  <si>
    <t>AAACCTTCCGGGCCGCTGGCGTTG</t>
  </si>
  <si>
    <t>GCCGTCGGGCAGCTTGAGAC</t>
  </si>
  <si>
    <t>TAGTGCCGTCGGGCAGCTTGAGAC</t>
  </si>
  <si>
    <t>AAACGTCTCAAGCTGCCCGACGGC</t>
  </si>
  <si>
    <t>PLES_33591</t>
  </si>
  <si>
    <t>CGGCTTGGCGCCGAACTGCA</t>
  </si>
  <si>
    <t>TAGTCGGCTTGGCGCCGAACTGCA</t>
  </si>
  <si>
    <t>AAACTGCAGTTCGGCGCCAAGCCG</t>
  </si>
  <si>
    <t>ACGGAAACGTTCTCGAACAG</t>
  </si>
  <si>
    <t>TAGTACGGAAACGTTCTCGAACAG</t>
  </si>
  <si>
    <t>AAACCTGTTCGAGAACGTTTCCGT</t>
  </si>
  <si>
    <t>GTTGCCGAGGATCTTCATGA</t>
  </si>
  <si>
    <t>TAGTGTTGCCGAGGATCTTCATGA</t>
  </si>
  <si>
    <t>AAACTCATGAAGATCCTCGGCAAC</t>
  </si>
  <si>
    <t>CCTGGCCGGCGCTCGGCTCC</t>
  </si>
  <si>
    <t>TAGTCCTGGCCGGCGCTCGGCTCC</t>
  </si>
  <si>
    <t>AAACGGAGCCGAGCGCCGGCCAGG</t>
  </si>
  <si>
    <t>PLES_33601</t>
  </si>
  <si>
    <t>CGGCAGTAACACGCGCTCAC</t>
  </si>
  <si>
    <t>TAGTCGGCAGTAACACGCGCTCAC</t>
  </si>
  <si>
    <t>AAACGTGAGCGCGTGTTACTGCCG</t>
  </si>
  <si>
    <t>TCGCTCGGGCGCCGCAGTTG</t>
  </si>
  <si>
    <t>TAGTTCGCTCGGGCGCCGCAGTTG</t>
  </si>
  <si>
    <t>AAACCAACTGCGGCGCCCGAGCGA</t>
  </si>
  <si>
    <t>GATGCCGTTCTCGACGAGAC</t>
  </si>
  <si>
    <t>TAGTGATGCCGTTCTCGACGAGAC</t>
  </si>
  <si>
    <t>AAACGTCTCGTCGAGAACGGCATC</t>
  </si>
  <si>
    <t>GATGTCCGAGCGCTGCTTGC</t>
  </si>
  <si>
    <t>TAGTGATGTCCGAGCGCTGCTTGC</t>
  </si>
  <si>
    <t>AAACGCAAGCAGCGCTCGGACATC</t>
  </si>
  <si>
    <t>PLES_33611</t>
  </si>
  <si>
    <t>GGGAAGCGGAGGCGTCGCCG</t>
  </si>
  <si>
    <t>TAGTGGGAAGCGGAGGCGTCGCCG</t>
  </si>
  <si>
    <t>AAACCGGCGACGCCTCCGCTTCCC</t>
  </si>
  <si>
    <t>CCAGCTCGGCGCTCAGTTGG</t>
  </si>
  <si>
    <t>TAGTCCAGCTCGGCGCTCAGTTGG</t>
  </si>
  <si>
    <t>AAACCCAACTGAGCGCCGAGCTGG</t>
  </si>
  <si>
    <t>CTTCGTTCTGCCGCCAGGCC</t>
  </si>
  <si>
    <t>TAGTCTTCGTTCTGCCGCCAGGCC</t>
  </si>
  <si>
    <t>AAACGGCCTGGCGGCAGAACGAAG</t>
  </si>
  <si>
    <t>GGAGAAATGCGCCACCGCGT</t>
  </si>
  <si>
    <t>TAGTGGAGAAATGCGCCACCGCGT</t>
  </si>
  <si>
    <t>AAACACGCGGTGGCGCATTTCTCC</t>
  </si>
  <si>
    <t>PLES_33621</t>
  </si>
  <si>
    <t>TAGAGGTCGTTGAGGTCGTG</t>
  </si>
  <si>
    <t>TAGTTAGAGGTCGTTGAGGTCGTG</t>
  </si>
  <si>
    <t>AAACCACGACCTCAACGACCTCTA</t>
  </si>
  <si>
    <t>GCCGCCGCATTCCACCACCT</t>
  </si>
  <si>
    <t>TAGTGCCGCCGCATTCCACCACCT</t>
  </si>
  <si>
    <t>AAACAGGTGGTGGAATGCGGCGGC</t>
  </si>
  <si>
    <t>CCCCGTCTCGCGTCCGGCCG</t>
  </si>
  <si>
    <t>TAGTCCCCGTCTCGCGTCCGGCCG</t>
  </si>
  <si>
    <t>AAACCGGCCGGACGCGAGACGGGG</t>
  </si>
  <si>
    <t>CGCCGCGACAGGCGCGACTT</t>
  </si>
  <si>
    <t>TAGTCGCCGCGACAGGCGCGACTT</t>
  </si>
  <si>
    <t>AAACAAGTCGCGCCTGTCGCGGCG</t>
  </si>
  <si>
    <t>PLES_33631</t>
  </si>
  <si>
    <t>TACCAGCGGCTGATCATGCC</t>
  </si>
  <si>
    <t>TAGTTACCAGCGGCTGATCATGCC</t>
  </si>
  <si>
    <t>AAACGGCATGATCAGCCGCTGGTA</t>
  </si>
  <si>
    <t>CTTCCCCGCCGGTCTTCGGC</t>
  </si>
  <si>
    <t>TAGTCTTCCCCGCCGGTCTTCGGC</t>
  </si>
  <si>
    <t>AAACGCCGAAGACCGGCGGGGAAG</t>
  </si>
  <si>
    <t>CGCGGAACGCGGAGATATGC</t>
  </si>
  <si>
    <t>TAGTCGCGGAACGCGGAGATATGC</t>
  </si>
  <si>
    <t>AAACGCATATCTCCGCGTTCCGCG</t>
  </si>
  <si>
    <t>GGTCGCCCTGGCGGGGACGG</t>
  </si>
  <si>
    <t>TAGTGGTCGCCCTGGCGGGGACGG</t>
  </si>
  <si>
    <t>AAACCCGTCCCCGCCAGGGCGACC</t>
  </si>
  <si>
    <t>PLES_33641</t>
  </si>
  <si>
    <t>bacA</t>
  </si>
  <si>
    <t>TCAGCCCTTCCACGACGCCC</t>
  </si>
  <si>
    <t>TAGTTCAGCCCTTCCACGACGCCC</t>
  </si>
  <si>
    <t>AAACGGGCGTCGTGGAAGGGCTGA</t>
  </si>
  <si>
    <t>GCTGGAAATCGGCAGGAACT</t>
  </si>
  <si>
    <t>TAGTGCTGGAAATCGGCAGGAACT</t>
  </si>
  <si>
    <t>AAACAGTTCCTGCCGATTTCCAGC</t>
  </si>
  <si>
    <t>GGCGACGATGATCTGGTGCC</t>
  </si>
  <si>
    <t>TAGTGGCGACGATGATCTGGTGCC</t>
  </si>
  <si>
    <t>AAACGGCACCAGATCATCGTCGCC</t>
  </si>
  <si>
    <t>GCCGCCGAAGCCGATGAGGT</t>
  </si>
  <si>
    <t>TAGTGCCGCCGAAGCCGATGAGGT</t>
  </si>
  <si>
    <t>AAACACCTCATCGGCTTCGGCGGC</t>
  </si>
  <si>
    <t>PLES_33651</t>
  </si>
  <si>
    <t>GAAGAGTTCAAGGGGTGACA</t>
  </si>
  <si>
    <t>TAGTGAAGAGTTCAAGGGGTGACA</t>
  </si>
  <si>
    <t>AAACTGTCACCCCTTGAACTCTTC</t>
  </si>
  <si>
    <t>GGCGATGGCGCCGAGCGAAG</t>
  </si>
  <si>
    <t>TAGTGGCGATGGCGCCGAGCGAAG</t>
  </si>
  <si>
    <t>AAACCTTCGCTCGGCGCCATCGCC</t>
  </si>
  <si>
    <t>CTGGCGGACGGTCAGGTAGA</t>
  </si>
  <si>
    <t>TAGTCTGGCGGACGGTCAGGTAGA</t>
  </si>
  <si>
    <t>AAACTCTACCTGACCGTCCGCCAG</t>
  </si>
  <si>
    <t>GGCCGATAGGCCAGCACCAG</t>
  </si>
  <si>
    <t>TAGTGGCCGATAGGCCAGCACCAG</t>
  </si>
  <si>
    <t>AAACCTGGTGCTGGCCTATCGGCC</t>
  </si>
  <si>
    <t>PLES_33661</t>
  </si>
  <si>
    <t>CTTGCCGCTGGATTCGGGCC</t>
  </si>
  <si>
    <t>TAGTCTTGCCGCTGGATTCGGGCC</t>
  </si>
  <si>
    <t>AAACGGCCCGAATCCAGCGGCAAG</t>
  </si>
  <si>
    <t>GACCACCCGGCCGCCGAAGC</t>
  </si>
  <si>
    <t>TAGTGACCACCCGGCCGCCGAAGC</t>
  </si>
  <si>
    <t>AAACGCTTCGGCGGCCGGGTGGTC</t>
  </si>
  <si>
    <t>GGCGCTGTTCGTCGATGAAG</t>
  </si>
  <si>
    <t>TAGTGGCGCTGTTCGTCGATGAAG</t>
  </si>
  <si>
    <t>AAACCTTCATCGACGAACAGCGCC</t>
  </si>
  <si>
    <t>TGTCGGCGTAGCAGGTGTCG</t>
  </si>
  <si>
    <t>TAGTTGTCGGCGTAGCAGGTGTCG</t>
  </si>
  <si>
    <t>AAACCGACACCTGCTACGCCGACA</t>
  </si>
  <si>
    <t>PLES_33671</t>
  </si>
  <si>
    <t>CCGACGATGACCAGCAGCGC</t>
  </si>
  <si>
    <t>TAGTCCGACGATGACCAGCAGCGC</t>
  </si>
  <si>
    <t>AAACGCGCTGCTGGTCATCGTCGG</t>
  </si>
  <si>
    <t>CGCGGGGAGGCTCACCGGCA</t>
  </si>
  <si>
    <t>TAGTCGCGGGGAGGCTCACCGGCA</t>
  </si>
  <si>
    <t>AAACTGCCGGTGAGCCTCCCCGCG</t>
  </si>
  <si>
    <t>CCCGTGGCTGGACCTGGCGC</t>
  </si>
  <si>
    <t>TAGTCCCGTGGCTGGACCTGGCGC</t>
  </si>
  <si>
    <t>AAACGCGCCAGGTCCAGCCACGGG</t>
  </si>
  <si>
    <t>GGGCACCATGCTCGGACGGT</t>
  </si>
  <si>
    <t>TAGTGGGCACCATGCTCGGACGGT</t>
  </si>
  <si>
    <t>AAACACCGTCCGAGCATGGTGCCC</t>
  </si>
  <si>
    <t>PLES_33681</t>
  </si>
  <si>
    <t>AGGCGAGGAGGAGGGCGGAC</t>
  </si>
  <si>
    <t>TAGTAGGCGAGGAGGAGGGCGGAC</t>
  </si>
  <si>
    <t>AAACGTCCGCCCTCCTCCTCGCCT</t>
  </si>
  <si>
    <t>GAGCGACGCGATACAGGCGA</t>
  </si>
  <si>
    <t>TAGTGAGCGACGCGATACAGGCGA</t>
  </si>
  <si>
    <t>AAACTCGCCTGTATCGCGTCGCTC</t>
  </si>
  <si>
    <t>GTGAGGCCAGCGGGTCGGCC</t>
  </si>
  <si>
    <t>TAGTGTGAGGCCAGCGGGTCGGCC</t>
  </si>
  <si>
    <t>AAACGGCCGACCCGCTGGCCTCAC</t>
  </si>
  <si>
    <t>GGTGCCGCTGGCATCGATGC</t>
  </si>
  <si>
    <t>TAGTGGTGCCGCTGGCATCGATGC</t>
  </si>
  <si>
    <t>AAACGCATCGATGCCAGCGGCACC</t>
  </si>
  <si>
    <t>PLES_33691</t>
  </si>
  <si>
    <t>CAGGACCATAGTCGCTTTCA</t>
  </si>
  <si>
    <t>TAGTCAGGACCATAGTCGCTTTCA</t>
  </si>
  <si>
    <t>AAACTGAAAGCGACTATGGTCCTG</t>
  </si>
  <si>
    <t>GCAGCCATTGCCAGGGCCAG</t>
  </si>
  <si>
    <t>TAGTGCAGCCATTGCCAGGGCCAG</t>
  </si>
  <si>
    <t>AAACCTGGCCCTGGCAATGGCTGC</t>
  </si>
  <si>
    <t>GCCACCTTCGTTTCCGGCGT</t>
  </si>
  <si>
    <t>TAGTGCCACCTTCGTTTCCGGCGT</t>
  </si>
  <si>
    <t>AAACACGCCGGAAACGAAGGTGGC</t>
  </si>
  <si>
    <t>ACTGCGGGTTGGGTTTCGGC</t>
  </si>
  <si>
    <t>TAGTACTGCGGGTTGGGTTTCGGC</t>
  </si>
  <si>
    <t>AAACGCCGAAACCCAACCCGCAGT</t>
  </si>
  <si>
    <t>PLES_33701</t>
  </si>
  <si>
    <t>GGAAAGGATGAGCGTGCGCA</t>
  </si>
  <si>
    <t>TAGTGGAAAGGATGAGCGTGCGCA</t>
  </si>
  <si>
    <t>AAACTGCGCACGCTCATCCTTTCC</t>
  </si>
  <si>
    <t>GGGTCGCCGCCTGGGCGGTG</t>
  </si>
  <si>
    <t>TAGTGGGTCGCCGCCTGGGCGGTG</t>
  </si>
  <si>
    <t>AAACCACCGCCCAGGCGGCGACCC</t>
  </si>
  <si>
    <t>GGGCAGGGCGGGAAAGCCGA</t>
  </si>
  <si>
    <t>TAGTGGGCAGGGCGGGAAAGCCGA</t>
  </si>
  <si>
    <t>AAACTCGGCTTTCCCGCCCTGCCC</t>
  </si>
  <si>
    <t>TTGTAGACCAGGCCGCCGCC</t>
  </si>
  <si>
    <t>TAGTTTGTAGACCAGGCCGCCGCC</t>
  </si>
  <si>
    <t>AAACGGCGGCGGCCTGGTCTACAA</t>
  </si>
  <si>
    <t>PLES_33711</t>
  </si>
  <si>
    <t>GAAGCAGTGGTGCGTGTACA</t>
  </si>
  <si>
    <t>TAGTGAAGCAGTGGTGCGTGTACA</t>
  </si>
  <si>
    <t>AAACTGTACACGCACCACTGCTTC</t>
  </si>
  <si>
    <t>CAGCGCCCAGGCAGCAGGCG</t>
  </si>
  <si>
    <t>TAGTCAGCGCCCAGGCAGCAGGCG</t>
  </si>
  <si>
    <t>AAACCGCCTGCTGCCTGGGCGCTG</t>
  </si>
  <si>
    <t>AAGAGGTCGCTGGCGGGGGC</t>
  </si>
  <si>
    <t>TAGTAAGAGGTCGCTGGCGGGGGC</t>
  </si>
  <si>
    <t>AAACGCCCCCGCCAGCGACCTCTT</t>
  </si>
  <si>
    <t>CTGGTCGCTCAGTTCGGCGG</t>
  </si>
  <si>
    <t>TAGTCTGGTCGCTCAGTTCGGCGG</t>
  </si>
  <si>
    <t>AAACCCGCCGAACTGAGCGACCAG</t>
  </si>
  <si>
    <t>PLES_33721</t>
  </si>
  <si>
    <t>AGCTCGCAGCGAGAGTGTCT</t>
  </si>
  <si>
    <t>TAGTAGCTCGCAGCGAGAGTGTCT</t>
  </si>
  <si>
    <t>AAACAGACACTCTCGCTGCGAGCT</t>
  </si>
  <si>
    <t>AAACCAGGGTGGTGGCGCAG</t>
  </si>
  <si>
    <t>TAGTAAACCAGGGTGGTGGCGCAG</t>
  </si>
  <si>
    <t>AAACCTGCGCCACCACCCTGGTTT</t>
  </si>
  <si>
    <t>CGCGGCCTGCGCCAGGAACG</t>
  </si>
  <si>
    <t>TAGTCGCGGCCTGCGCCAGGAACG</t>
  </si>
  <si>
    <t>AAACCGTTCCTGGCGCAGGCCGCG</t>
  </si>
  <si>
    <t>CGTAGCGTTGGCGCAGCTCC</t>
  </si>
  <si>
    <t>TAGTCGTAGCGTTGGCGCAGCTCC</t>
  </si>
  <si>
    <t>AAACGGAGCTGCGCCAACGCTACG</t>
  </si>
  <si>
    <t>PLES_33731</t>
  </si>
  <si>
    <t>rbsK</t>
  </si>
  <si>
    <t>TCGCCGCCCCGTGGCAGGCG</t>
  </si>
  <si>
    <t>TAGTTCGCCGCCCCGTGGCAGGCG</t>
  </si>
  <si>
    <t>AAACCGCCTGCCACGGGGCGGCGA</t>
  </si>
  <si>
    <t>GATGAAGGACTGCCCGGCGA</t>
  </si>
  <si>
    <t>TAGTGATGAAGGACTGCCCGGCGA</t>
  </si>
  <si>
    <t>AAACTCGCCGGGCAGTCCTTCATC</t>
  </si>
  <si>
    <t>GGCTCCCTTGCCGCCGGGAA</t>
  </si>
  <si>
    <t>TAGTGGCTCCCTTGCCGCCGGGAA</t>
  </si>
  <si>
    <t>AAACTTCCCGGCGGCAAGGGAGCC</t>
  </si>
  <si>
    <t>CCCAGCGCCGAGGCGCGCCG</t>
  </si>
  <si>
    <t>TAGTCCCAGCGCCGAGGCGCGCCG</t>
  </si>
  <si>
    <t>AAACCGGCGCGCCTCGGCGCTGGG</t>
  </si>
  <si>
    <t>PLES_33741</t>
  </si>
  <si>
    <t>rbsR</t>
  </si>
  <si>
    <t>CACATGCGATACGGTGGTGA</t>
  </si>
  <si>
    <t>TAGTCACATGCGATACGGTGGTGA</t>
  </si>
  <si>
    <t>AAACTCACCACCGTATCGCATGTG</t>
  </si>
  <si>
    <t>CACGTAGTGCAGCTGCGCGA</t>
  </si>
  <si>
    <t>TAGTCACGTAGTGCAGCTGCGCGA</t>
  </si>
  <si>
    <t>AAACTCGCGCAGCTGCACTACGTG</t>
  </si>
  <si>
    <t>AGCGAGCGCGCCACCGCGCT</t>
  </si>
  <si>
    <t>TAGTAGCGAGCGCGCCACCGCGCT</t>
  </si>
  <si>
    <t>AAACAGCGCGGTGGCGCGCTCGCT</t>
  </si>
  <si>
    <t>CAGCAGGCCGATGATCGAGG</t>
  </si>
  <si>
    <t>TAGTCAGCAGGCCGATGATCGAGG</t>
  </si>
  <si>
    <t>AAACCCTCGATCATCGGCCTGCTG</t>
  </si>
  <si>
    <t>PLES_33751</t>
  </si>
  <si>
    <t>rbsC</t>
  </si>
  <si>
    <t>CGGCGGTAGCGGAAGACGTC</t>
  </si>
  <si>
    <t>TAGTCGGCGGTAGCGGAAGACGTC</t>
  </si>
  <si>
    <t>AAACGACGTCTTCCGCTACCGCCG</t>
  </si>
  <si>
    <t>TCGCAGGGTTGGCGCTGCGG</t>
  </si>
  <si>
    <t>TAGTTCGCAGGGTTGGCGCTGCGG</t>
  </si>
  <si>
    <t>AAACCCGCAGCGCCAACCCTGCGA</t>
  </si>
  <si>
    <t>CCAGGCCGAGGTAGGTGCCC</t>
  </si>
  <si>
    <t>TAGTCCAGGCCGAGGTAGGTGCCC</t>
  </si>
  <si>
    <t>AAACGGGCACCTACCTCGGCCTGG</t>
  </si>
  <si>
    <t>AGGTGCCATAGCTGAGGAAG</t>
  </si>
  <si>
    <t>TAGTAGGTGCCATAGCTGAGGAAG</t>
  </si>
  <si>
    <t>AAACCTTCCTCAGCTATGGCACCT</t>
  </si>
  <si>
    <t>PLES_33761</t>
  </si>
  <si>
    <t>rbsA</t>
  </si>
  <si>
    <t>GGCAATGCGTCGCTAGACAT</t>
  </si>
  <si>
    <t>TAGTGGCAATGCGTCGCTAGACAT</t>
  </si>
  <si>
    <t>AAACATGTCTAGCGACGCATTGCC</t>
  </si>
  <si>
    <t>ACCCCGCGGATGCTCAGCAG</t>
  </si>
  <si>
    <t>TAGTACCCCGCGGATGCTCAGCAG</t>
  </si>
  <si>
    <t>AAACCTGCTGAGCATCCGCGGGGT</t>
  </si>
  <si>
    <t>CGCCAGCACCGGCTGCGCGT</t>
  </si>
  <si>
    <t>TAGTCGCCAGCACCGGCTGCGCGT</t>
  </si>
  <si>
    <t>AAACACGCGCAGCCGGTGCTGGCG</t>
  </si>
  <si>
    <t>CCTCGCCGCCGAACAATTGC</t>
  </si>
  <si>
    <t>TAGTCCTCGCCGCCGAACAATTGC</t>
  </si>
  <si>
    <t>AAACGCAATTGTTCGGCGGCGAGG</t>
  </si>
  <si>
    <t>PLES_33771</t>
  </si>
  <si>
    <t>rbsB</t>
  </si>
  <si>
    <t>CCGGGAAGCGACCCGCTTCA</t>
  </si>
  <si>
    <t>TAGTCCGGGAAGCGACCCGCTTCA</t>
  </si>
  <si>
    <t>AAACTGAAGCGGGTCGCTTCCCGG</t>
  </si>
  <si>
    <t>TCAGCACAACGGCAGCCAAC</t>
  </si>
  <si>
    <t>TAGTTCAGCACAACGGCAGCCAAC</t>
  </si>
  <si>
    <t>AAACGTTGGCTGCCGTTGTGCTGA</t>
  </si>
  <si>
    <t>CAGGGGCAGGAACGAGGAAC</t>
  </si>
  <si>
    <t>TAGTCAGGGGCAGGAACGAGGAAC</t>
  </si>
  <si>
    <t>AAACGTTCCTCGTTCCTGCCCCTG</t>
  </si>
  <si>
    <t>GGGAGTTTCCGCGTGGACGG</t>
  </si>
  <si>
    <t>TAGTGGGAGTTTCCGCGTGGACGG</t>
  </si>
  <si>
    <t>AAACCCGTCCACGCGGAAACTCCC</t>
  </si>
  <si>
    <t>PLES_33781</t>
  </si>
  <si>
    <t>CCACCACCAGCAGACGGCGG</t>
  </si>
  <si>
    <t>TAGTCCACCACCAGCAGACGGCGG</t>
  </si>
  <si>
    <t>AAACCCGCCGTCTGCTGGTGGTGG</t>
  </si>
  <si>
    <t>GGCGCCGGCAATCGTCGCAC</t>
  </si>
  <si>
    <t>TAGTGGCGCCGGCAATCGTCGCAC</t>
  </si>
  <si>
    <t>AAACGTGCGACGATTGCCGGCGCC</t>
  </si>
  <si>
    <t>CAACCCGCCTCGCGAAGGCC</t>
  </si>
  <si>
    <t>TAGTCAACCCGCCTCGCGAAGGCC</t>
  </si>
  <si>
    <t>AAACGGCCTTCGCGAGGCGGGTTG</t>
  </si>
  <si>
    <t>GCTCCAGGTGGAACGGCCGC</t>
  </si>
  <si>
    <t>TAGTGCTCCAGGTGGAACGGCCGC</t>
  </si>
  <si>
    <t>AAACGCGGCCGTTCCACCTGGAGC</t>
  </si>
  <si>
    <t>PLES_33791</t>
  </si>
  <si>
    <t>CACATCCTCGCTGGGGTAAT</t>
  </si>
  <si>
    <t>TAGTCACATCCTCGCTGGGGTAAT</t>
  </si>
  <si>
    <t>AAACATTACCCCAGCGAGGATGTG</t>
  </si>
  <si>
    <t>CAGTTCCAGGTATTCCTGGG</t>
  </si>
  <si>
    <t>TAGTCAGTTCCAGGTATTCCTGGG</t>
  </si>
  <si>
    <t>AAACCCCAGGAATACCTGGAACTG</t>
  </si>
  <si>
    <t>TTGCCAGTGTCGTCGTCGAT</t>
  </si>
  <si>
    <t>TAGTTTGCCAGTGTCGTCGTCGAT</t>
  </si>
  <si>
    <t>AAACATCGACGACGACACTGGCAA</t>
  </si>
  <si>
    <t>GGTACTTGTAGTGCCGGCAC</t>
  </si>
  <si>
    <t>TAGTGGTACTTGTAGTGCCGGCAC</t>
  </si>
  <si>
    <t>AAACGTGCCGGCACTACAAGTACC</t>
  </si>
  <si>
    <t>PLES_33801</t>
  </si>
  <si>
    <t>GTCCACACCGGCCGGGCGGA</t>
  </si>
  <si>
    <t>TAGTGTCCACACCGGCCGGGCGGA</t>
  </si>
  <si>
    <t>AAACTCCGCCCGGCCGGTGTGGAC</t>
  </si>
  <si>
    <t>GTTTTCCAGCTCGACCAGGG</t>
  </si>
  <si>
    <t>TAGTGTTTTCCAGCTCGACCAGGG</t>
  </si>
  <si>
    <t>AAACCCCTGGTCGAGCTGGAAAAC</t>
  </si>
  <si>
    <t>GGCGATCGTAGTCGAAGCAG</t>
  </si>
  <si>
    <t>TAGTGGCGATCGTAGTCGAAGCAG</t>
  </si>
  <si>
    <t>AAACCTGCTTCGACTACGATCGCC</t>
  </si>
  <si>
    <t>ACTGGAAGTTGCGGCGGGAC</t>
  </si>
  <si>
    <t>TAGTACTGGAAGTTGCGGCGGGAC</t>
  </si>
  <si>
    <t>AAACGTCCCGCCGCAACTTCCAGT</t>
  </si>
  <si>
    <t>PLES_33811</t>
  </si>
  <si>
    <t>CGGCGTTGGCGAATGAAAAA</t>
  </si>
  <si>
    <t>TAGTCGGCGTTGGCGAATGAAAAA</t>
  </si>
  <si>
    <t>AAACTTTTTCATTCGCCAACGCCG</t>
  </si>
  <si>
    <t>TCTGGCGACTATGTAAACAT</t>
  </si>
  <si>
    <t>TAGTTCTGGCGACTATGTAAACAT</t>
  </si>
  <si>
    <t>AAACATGTTTACATAGTCGCCAGA</t>
  </si>
  <si>
    <t>AGTTCCGTTCTGGTTATTCG</t>
  </si>
  <si>
    <t>TAGTAGTTCCGTTCTGGTTATTCG</t>
  </si>
  <si>
    <t>AAACCGAATAACCAGAACGGAACT</t>
  </si>
  <si>
    <t>GGATTTGGCGGAGTAGCTCA</t>
  </si>
  <si>
    <t>TAGTGGATTTGGCGGAGTAGCTCA</t>
  </si>
  <si>
    <t>AAACTGAGCTACTCCGCCAAATCC</t>
  </si>
  <si>
    <t>PLES_33821</t>
  </si>
  <si>
    <t>AACCAGCAGAGCCTTTTTCA</t>
  </si>
  <si>
    <t>TAGTAACCAGCAGAGCCTTTTTCA</t>
  </si>
  <si>
    <t>AAACTGAAAAAGGCTCTGCTGGTT</t>
  </si>
  <si>
    <t>GTAGTGGGGCAGGTTGGGAT</t>
  </si>
  <si>
    <t>TAGTGTAGTGGGGCAGGTTGGGAT</t>
  </si>
  <si>
    <t>AAACATCCCAACCTGCCCCACTAC</t>
  </si>
  <si>
    <t>AGCGTACCTCGCTCGGCGCC</t>
  </si>
  <si>
    <t>TAGTAGCGTACCTCGCTCGGCGCC</t>
  </si>
  <si>
    <t>AAACGGCGCCGAGCGAGGTACGCT</t>
  </si>
  <si>
    <t>CCTCGTCCTGCCATTGCGGC</t>
  </si>
  <si>
    <t>TAGTCCTCGTCCTGCCATTGCGGC</t>
  </si>
  <si>
    <t>AAACGCCGCAATGGCAGGACGAGG</t>
  </si>
  <si>
    <t>PLES_33831</t>
  </si>
  <si>
    <t>GTGGGTGAGGAGTGCGCGCA</t>
  </si>
  <si>
    <t>TAGTGTGGGTGAGGAGTGCGCGCA</t>
  </si>
  <si>
    <t>AAACTGCGCGCACTCCTCACCCAC</t>
  </si>
  <si>
    <t>CCATTTGCCGAGGAACAGCC</t>
  </si>
  <si>
    <t>TAGTCCATTTGCCGAGGAACAGCC</t>
  </si>
  <si>
    <t>AAACGGCTGTTCCTCGGCAAATGG</t>
  </si>
  <si>
    <t>CCAGCAGGAGGAGGAGCAGG</t>
  </si>
  <si>
    <t>TAGTCCAGCAGGAGGAGGAGCAGG</t>
  </si>
  <si>
    <t>AAACCCTGCTCCTCCTCCTGCTGG</t>
  </si>
  <si>
    <t>GGCGTAGTAGAGGCTGCCGA</t>
  </si>
  <si>
    <t>TAGTGGCGTAGTAGAGGCTGCCGA</t>
  </si>
  <si>
    <t>AAACTCGGCAGCCTCTACTACGCC</t>
  </si>
  <si>
    <t>PLES_33841</t>
  </si>
  <si>
    <t>TTTGATCAGTTCATCGTAAC</t>
  </si>
  <si>
    <t>TAGTTTTGATCAGTTCATCGTAAC</t>
  </si>
  <si>
    <t>AAACGTTACGATGAACTGATCAAA</t>
  </si>
  <si>
    <t>CATAGCTTTGTATTTTCAAT</t>
  </si>
  <si>
    <t>TAGTCATAGCTTTGTATTTTCAAT</t>
  </si>
  <si>
    <t>AAACATTGAAAATACAAAGCTATG</t>
  </si>
  <si>
    <t>CAGATCCATTTCATTAACTC</t>
  </si>
  <si>
    <t>TAGTCAGATCCATTTCATTAACTC</t>
  </si>
  <si>
    <t>AAACGAGTTAATGAAATGGATCTG</t>
  </si>
  <si>
    <t>CCGTAAAGCCTAGCGATTGC</t>
  </si>
  <si>
    <t>TAGTCCGTAAAGCCTAGCGATTGC</t>
  </si>
  <si>
    <t>AAACGCAATCGCTAGGCTTTACGG</t>
  </si>
  <si>
    <t>PLES_33851</t>
  </si>
  <si>
    <t>CCAGCCCTTTGTACCGCGCT</t>
  </si>
  <si>
    <t>TAGTCCAGCCCTTTGTACCGCGCT</t>
  </si>
  <si>
    <t>AAACAGCGCGGTACAAAGGGCTGG</t>
  </si>
  <si>
    <t>CGTCCTCCTCCATCAAACTC</t>
  </si>
  <si>
    <t>TAGTCGTCCTCCTCCATCAAACTC</t>
  </si>
  <si>
    <t>AAACGAGTTTGATGGAGGAGGACG</t>
  </si>
  <si>
    <t>CGAATCGATACTCATCAAGG</t>
  </si>
  <si>
    <t>TAGTCGAATCGATACTCATCAAGG</t>
  </si>
  <si>
    <t>AAACCCTTGATGAGTATCGATTCG</t>
  </si>
  <si>
    <t>CTCGACAGGGCCTTAAGGGC</t>
  </si>
  <si>
    <t>TAGTCTCGACAGGGCCTTAAGGGC</t>
  </si>
  <si>
    <t>AAACGCCCTTAAGGCCCTGTCGAG</t>
  </si>
  <si>
    <t>PLES_33861</t>
  </si>
  <si>
    <t>GCCAAACTGTGCTCCTGAAC</t>
  </si>
  <si>
    <t>TAGTGCCAAACTGTGCTCCTGAAC</t>
  </si>
  <si>
    <t>AAACGTTCAGGAGCACAGTTTGGC</t>
  </si>
  <si>
    <t>AATATTCAGACCTTTTTGAA</t>
  </si>
  <si>
    <t>TAGTAATATTCAGACCTTTTTGAA</t>
  </si>
  <si>
    <t>AAACTTCAAAAAGGTCTGAATATT</t>
  </si>
  <si>
    <t>GGTGCTTTTGCCCGAGGAGT</t>
  </si>
  <si>
    <t>TAGTGGTGCTTTTGCCCGAGGAGT</t>
  </si>
  <si>
    <t>AAACACTCCTCGGGCAAAAGCACC</t>
  </si>
  <si>
    <t>GTATAGTAGGCAGTTTACGA</t>
  </si>
  <si>
    <t>TAGTGTATAGTAGGCAGTTTACGA</t>
  </si>
  <si>
    <t>AAACTCGTAAACTGCCTACTATAC</t>
  </si>
  <si>
    <t>PLES_33871</t>
  </si>
  <si>
    <t>ATTATTATTCCAGATTCCTC</t>
  </si>
  <si>
    <t>TAGTATTATTATTCCAGATTCCTC</t>
  </si>
  <si>
    <t>AAACGAGGAATCTGGAATAATAAT</t>
  </si>
  <si>
    <t>AGAAGGAACTCTTCGCCTGC</t>
  </si>
  <si>
    <t>TAGTAGAAGGAACTCTTCGCCTGC</t>
  </si>
  <si>
    <t>AAACGCAGGCGAAGAGTTCCTTCT</t>
  </si>
  <si>
    <t>TTTTCTTTGGCTAAAAATTC</t>
  </si>
  <si>
    <t>TAGTTTTTCTTTGGCTAAAAATTC</t>
  </si>
  <si>
    <t>AAACGAATTTTTAGCCAAAGAAAA</t>
  </si>
  <si>
    <t>CGGTGAGTTTTTTACCAAGC</t>
  </si>
  <si>
    <t>TAGTCGGTGAGTTTTTTACCAAGC</t>
  </si>
  <si>
    <t>AAACGCTTGGTAAAAAACTCACCG</t>
  </si>
  <si>
    <t>PLES_33881</t>
  </si>
  <si>
    <t>CCTAACCTAGATTGAAACAT</t>
  </si>
  <si>
    <t>TAGTCCTAACCTAGATTGAAACAT</t>
  </si>
  <si>
    <t>AAACATGTTTCAATCTAGGTTAGG</t>
  </si>
  <si>
    <t>CCCAAGAATTCCCGTCAAAT</t>
  </si>
  <si>
    <t>TAGTCCCAAGAATTCCCGTCAAAT</t>
  </si>
  <si>
    <t>AAACATTTGACGGGAATTCTTGGG</t>
  </si>
  <si>
    <t>CCCCAGTCCCCAGGTGAAGC</t>
  </si>
  <si>
    <t>TAGTCCCCAGTCCCCAGGTGAAGC</t>
  </si>
  <si>
    <t>AAACGCTTCACCTGGGGACTGGGG</t>
  </si>
  <si>
    <t>GCTTGTTAGGACAATAGCAT</t>
  </si>
  <si>
    <t>TAGTGCTTGTTAGGACAATAGCAT</t>
  </si>
  <si>
    <t>AAACATGCTATTGTCCTAACAAGC</t>
  </si>
  <si>
    <t>PLES_33891</t>
  </si>
  <si>
    <t>GGAAGGAGCGGCCAGCAGGC</t>
  </si>
  <si>
    <t>TAGTGGAAGGAGCGGCCAGCAGGC</t>
  </si>
  <si>
    <t>AAACGCCTGCTGGCCGCTCCTTCC</t>
  </si>
  <si>
    <t>CGGCGCGGCGGCGAAGCCGA</t>
  </si>
  <si>
    <t>TAGTCGGCGCGGCGGCGAAGCCGA</t>
  </si>
  <si>
    <t>AAACTCGGCTTCGCCGCCGCGCCG</t>
  </si>
  <si>
    <t>GCGAAGACCATCACTGCGTC</t>
  </si>
  <si>
    <t>TAGTGCGAAGACCATCACTGCGTC</t>
  </si>
  <si>
    <t>AAACGACGCAGTGATGGTCTTCGC</t>
  </si>
  <si>
    <t>CGCTGCCCTTGTCGCCCTGG</t>
  </si>
  <si>
    <t>TAGTCGCTGCCCTTGTCGCCCTGG</t>
  </si>
  <si>
    <t>AAACCCAGGGCGACAAGGGCAGCG</t>
  </si>
  <si>
    <t>PLES_33901</t>
  </si>
  <si>
    <t>CTTGCCCGGTGCTGTGTGGC</t>
  </si>
  <si>
    <t>TAGTCTTGCCCGGTGCTGTGTGGC</t>
  </si>
  <si>
    <t>AAACGCCACACAGCACCGGGCAAG</t>
  </si>
  <si>
    <t>TGGCCCGTCGACGCGATCCA</t>
  </si>
  <si>
    <t>TAGTTGGCCCGTCGACGCGATCCA</t>
  </si>
  <si>
    <t>AAACTGGATCGCGTCGACGGGCCA</t>
  </si>
  <si>
    <t>GCCTGGCCGGTGACCTTGGC</t>
  </si>
  <si>
    <t>TAGTGCCTGGCCGGTGACCTTGGC</t>
  </si>
  <si>
    <t>AAACGCCAAGGTCACCGGCCAGGC</t>
  </si>
  <si>
    <t>GTCGGCGGCAGGATATTCGG</t>
  </si>
  <si>
    <t>TAGTGTCGGCGGCAGGATATTCGG</t>
  </si>
  <si>
    <t>AAACCCGAATATCCTGCCGCCGAC</t>
  </si>
  <si>
    <t>PLES_33911</t>
  </si>
  <si>
    <t>GCCGGCTTGGCATAGGCGAA</t>
  </si>
  <si>
    <t>TAGTGCCGGCTTGGCATAGGCGAA</t>
  </si>
  <si>
    <t>AAACTTCGCCTATGCCAAGCCGGC</t>
  </si>
  <si>
    <t>GATGTAGCGCGACTCCGGGC</t>
  </si>
  <si>
    <t>TAGTGATGTAGCGCGACTCCGGGC</t>
  </si>
  <si>
    <t>AAACGCCCGGAGTCGCGCTACATC</t>
  </si>
  <si>
    <t>GTCGAGCAGGTTGGTGCCAC</t>
  </si>
  <si>
    <t>TAGTGTCGAGCAGGTTGGTGCCAC</t>
  </si>
  <si>
    <t>AAACGTGGCACCAACCTGCTCGAC</t>
  </si>
  <si>
    <t>TGGCAACGTTTTCCTTCATC</t>
  </si>
  <si>
    <t>TAGTTGGCAACGTTTTCCTTCATC</t>
  </si>
  <si>
    <t>AAACGATGAAGGAAAACGTTGCCA</t>
  </si>
  <si>
    <t>PLES_33921</t>
  </si>
  <si>
    <t>CGCCGGCTCCGGATTGGTCA</t>
  </si>
  <si>
    <t>TAGTCGCCGGCTCCGGATTGGTCA</t>
  </si>
  <si>
    <t>AAACTGACCAATCCGGAGCCGGCG</t>
  </si>
  <si>
    <t>CCATTGATCAGCAGGCTGAT</t>
  </si>
  <si>
    <t>TAGTCCATTGATCAGCAGGCTGAT</t>
  </si>
  <si>
    <t>AAACATCAGCCTGCTGATCAATGG</t>
  </si>
  <si>
    <t>GTACTCTCAGCTCTCGGCGC</t>
  </si>
  <si>
    <t>TAGTGTACTCTCAGCTCTCGGCGC</t>
  </si>
  <si>
    <t>AAACGCGCCGAGAGCTGAGAGTAC</t>
  </si>
  <si>
    <t>TCGAGCAGCGTCAGCCACGG</t>
  </si>
  <si>
    <t>TAGTTCGAGCAGCGTCAGCCACGG</t>
  </si>
  <si>
    <t>AAACCCGTGGCTGACGCTGCTCGA</t>
  </si>
  <si>
    <t>PLES_33931</t>
  </si>
  <si>
    <t>CGCCAGGTCTTCATCCTTGG</t>
  </si>
  <si>
    <t>TAGTCGCCAGGTCTTCATCCTTGG</t>
  </si>
  <si>
    <t>AAACCCAAGGATGAAGACCTGGCG</t>
  </si>
  <si>
    <t>GGTGGCGACGTTCTGCCCGA</t>
  </si>
  <si>
    <t>TAGTGGTGGCGACGTTCTGCCCGA</t>
  </si>
  <si>
    <t>AAACTCGGGCAGAACGTCGCCACC</t>
  </si>
  <si>
    <t>GCCATCGGGAGTGAAACGGA</t>
  </si>
  <si>
    <t>TAGTGCCATCGGGAGTGAAACGGA</t>
  </si>
  <si>
    <t>AAACTCCGTTTCACTCCCGATGGC</t>
  </si>
  <si>
    <t>GCGGGTTGGCGGACAGTATC</t>
  </si>
  <si>
    <t>TAGTGCGGGTTGGCGGACAGTATC</t>
  </si>
  <si>
    <t>AAACGATACTGTCCGCCAACCCGC</t>
  </si>
  <si>
    <t>PLES_33941</t>
  </si>
  <si>
    <t>TTCGGCCAGCGCGTAGAGAT</t>
  </si>
  <si>
    <t>TAGTTTCGGCCAGCGCGTAGAGAT</t>
  </si>
  <si>
    <t>AAACATCTCTACGCGCTGGCCGAA</t>
  </si>
  <si>
    <t>CGGTTTCGGCGGGTTGGCGG</t>
  </si>
  <si>
    <t>TAGTCGGTTTCGGCGGGTTGGCGG</t>
  </si>
  <si>
    <t>AAACCCGCCAACCCGCCGAAACCG</t>
  </si>
  <si>
    <t>CCCAGCGGGCTGGGGCCGAA</t>
  </si>
  <si>
    <t>TAGTCCCAGCGGGCTGGGGCCGAA</t>
  </si>
  <si>
    <t>AAACTTCGGCCCCAGCCCGCTGGG</t>
  </si>
  <si>
    <t>CCCAGGTCGCGGCGGCATCG</t>
  </si>
  <si>
    <t>TAGTCCCAGGTCGCGGCGGCATCG</t>
  </si>
  <si>
    <t>AAACCGATGCCGCCGCGACCTGGG</t>
  </si>
  <si>
    <t>PLES_33951</t>
  </si>
  <si>
    <t>rimJ</t>
  </si>
  <si>
    <t>GGCACCTGCCGCCGGTTGCC</t>
  </si>
  <si>
    <t>TAGTGGCACCTGCCGCCGGTTGCC</t>
  </si>
  <si>
    <t>AAACGGCAACCGGCGGCAGGTGCC</t>
  </si>
  <si>
    <t>TCCGCGTCGCGATGCAATAT</t>
  </si>
  <si>
    <t>TAGTTCCGCGTCGCGATGCAATAT</t>
  </si>
  <si>
    <t>AAACATATTGCATCGCGACGCGGA</t>
  </si>
  <si>
    <t>CGGGTTGCAGCGCGCGCAGG</t>
  </si>
  <si>
    <t>TAGTCGGGTTGCAGCGCGCGCAGG</t>
  </si>
  <si>
    <t>AAACCCTGCGCGCGCTGCAACCCG</t>
  </si>
  <si>
    <t>GCTGGTCCGGACGAAATCGT</t>
  </si>
  <si>
    <t>TAGTGCTGGTCCGGACGAAATCGT</t>
  </si>
  <si>
    <t>AAACACGATTTCGTCCGGACCAGC</t>
  </si>
  <si>
    <t>PLES_33961</t>
  </si>
  <si>
    <t>metE</t>
  </si>
  <si>
    <t>AGAGTGTGGGCCAGGGCCAT</t>
  </si>
  <si>
    <t>TAGTAGAGTGTGGGCCAGGGCCAT</t>
  </si>
  <si>
    <t>AAACATGGCCCTGGCCCACACTCT</t>
  </si>
  <si>
    <t>CGCGATCGCGTCCGATGCGT</t>
  </si>
  <si>
    <t>TAGTCGCGATCGCGTCCGATGCGT</t>
  </si>
  <si>
    <t>AAACACGCATCGGACGCGATCGCG</t>
  </si>
  <si>
    <t>GCCCTTCCAGAACGCTTCCT</t>
  </si>
  <si>
    <t>TAGTGCCCTTCCAGAACGCTTCCT</t>
  </si>
  <si>
    <t>AAACAGGAAGCGTTCTGGAAGGGC</t>
  </si>
  <si>
    <t>GCTGCCGACCGACGGCCCGC</t>
  </si>
  <si>
    <t>TAGTGCTGCCGACCGACGGCCCGC</t>
  </si>
  <si>
    <t>AAACGCGGGCCGTCGGTCGGCAGC</t>
  </si>
  <si>
    <t>PLES_33971</t>
  </si>
  <si>
    <t>CAGCCGGCGGCATCGGTGCC</t>
  </si>
  <si>
    <t>TAGTCAGCCGGCGGCATCGGTGCC</t>
  </si>
  <si>
    <t>AAACGGCACCGATGCCGCCGGCTG</t>
  </si>
  <si>
    <t>TCCAGCGGCAGGTCCTTGCC</t>
  </si>
  <si>
    <t>TAGTTCCAGCGGCAGGTCCTTGCC</t>
  </si>
  <si>
    <t>AAACGGCAAGGACCTGCCGCTGGA</t>
  </si>
  <si>
    <t>GATGGCCGACAGGTTGGCGA</t>
  </si>
  <si>
    <t>TAGTGATGGCCGACAGGTTGGCGA</t>
  </si>
  <si>
    <t>AAACTCGCCAACCTGTCGGCCATC</t>
  </si>
  <si>
    <t>TCTTCATGCCGAGGCCGGCG</t>
  </si>
  <si>
    <t>TAGTTCTTCATGCCGAGGCCGGCG</t>
  </si>
  <si>
    <t>AAACCGCCGGCCTCGGCATGAAGA</t>
  </si>
  <si>
    <t>PLES_33981</t>
  </si>
  <si>
    <t>CGTCCGCCTCGTCGTGTTCG</t>
  </si>
  <si>
    <t>TAGTCGTCCGCCTCGTCGTGTTCG</t>
  </si>
  <si>
    <t>AAACCGAACACGACGAGGCGGACG</t>
  </si>
  <si>
    <t>GGTTGACCATCGAGAGGATC</t>
  </si>
  <si>
    <t>TAGTGGTTGACCATCGAGAGGATC</t>
  </si>
  <si>
    <t>AAACGATCCTCTCGATGGTCAACC</t>
  </si>
  <si>
    <t>TCTGCACGATGACGATCAGG</t>
  </si>
  <si>
    <t>TAGTTCTGCACGATGACGATCAGG</t>
  </si>
  <si>
    <t>AAACCCTGATCGTCATCGTGCAGA</t>
  </si>
  <si>
    <t>CCTGGCTGAACGGGTTGAGC</t>
  </si>
  <si>
    <t>TAGTCCTGGCTGAACGGGTTGAGC</t>
  </si>
  <si>
    <t>AAACGCTCAACCCGTTCAGCCAGG</t>
  </si>
  <si>
    <t>PLES_33991</t>
  </si>
  <si>
    <t>GCGGGTGAGTTCGTAGAGGC</t>
  </si>
  <si>
    <t>TAGTGCGGGTGAGTTCGTAGAGGC</t>
  </si>
  <si>
    <t>AAACGCCTCTACGAACTCACCCGC</t>
  </si>
  <si>
    <t>GCAGCACCGGCTGCAGGAAC</t>
  </si>
  <si>
    <t>TAGTGCAGCACCGGCTGCAGGAAC</t>
  </si>
  <si>
    <t>AAACGTTCCTGCAGCCGGTGCTGC</t>
  </si>
  <si>
    <t>GACGAAGGCGTAGGCCAGCG</t>
  </si>
  <si>
    <t>TAGTGACGAAGGCGTAGGCCAGCG</t>
  </si>
  <si>
    <t>AAACCGCTGGCCTACGCCTTCGTC</t>
  </si>
  <si>
    <t>ACGGCGCTGCCAGGCTTCCA</t>
  </si>
  <si>
    <t>TAGTACGGCGCTGCCAGGCTTCCA</t>
  </si>
  <si>
    <t>AAACTGGAAGCCTGGCAGCGCCGT</t>
  </si>
  <si>
    <t>PLES_34001</t>
  </si>
  <si>
    <t>CGCCGCAGAAGAGTAGCGAA</t>
  </si>
  <si>
    <t>TAGTCGCCGCAGAAGAGTAGCGAA</t>
  </si>
  <si>
    <t>AAACTTCGCTACTCTTCTGCGGCG</t>
  </si>
  <si>
    <t>CTCCGCCCAGGCACAGAGAC</t>
  </si>
  <si>
    <t>TAGTCTCCGCCCAGGCACAGAGAC</t>
  </si>
  <si>
    <t>AAACGTCTCTGTGCCTGGGCGGAG</t>
  </si>
  <si>
    <t>CTGAGCAGACGCACCTGGGC</t>
  </si>
  <si>
    <t>TAGTCTGAGCAGACGCACCTGGGC</t>
  </si>
  <si>
    <t>AAACGCCCAGGTGCGTCTGCTCAG</t>
  </si>
  <si>
    <t>GGCGCTGGTGCTTGCCCGGG</t>
  </si>
  <si>
    <t>TAGTGGCGCTGGTGCTTGCCCGGG</t>
  </si>
  <si>
    <t>AAACCCCGGGCAAGCACCAGCGCC</t>
  </si>
  <si>
    <t>PLES_34011</t>
  </si>
  <si>
    <t>CGGGGAGGAATGGGGGGTCA</t>
  </si>
  <si>
    <t>TAGTCGGGGAGGAATGGGGGGTCA</t>
  </si>
  <si>
    <t>AAACTGACCCCCCATTCCTCCCCG</t>
  </si>
  <si>
    <t>CGCAGCGGAGGAAGACGGTG</t>
  </si>
  <si>
    <t>TAGTCGCAGCGGAGGAAGACGGTG</t>
  </si>
  <si>
    <t>AAACCACCGTCTTCCTCCGCTGCG</t>
  </si>
  <si>
    <t>GGTAGAGGAACGGCACGGCG</t>
  </si>
  <si>
    <t>TAGTGGTAGAGGAACGGCACGGCG</t>
  </si>
  <si>
    <t>AAACCGCCGTGCCGTTCCTCTACC</t>
  </si>
  <si>
    <t>CCAGCGCCAGGCAGGGAAGC</t>
  </si>
  <si>
    <t>TAGTCCAGCGCCAGGCAGGGAAGC</t>
  </si>
  <si>
    <t>AAACGCTTCCCTGCCTGGCGCTGG</t>
  </si>
  <si>
    <t>PLES_34021</t>
  </si>
  <si>
    <t>CGCCATGATCTGCTCGGTTG</t>
  </si>
  <si>
    <t>TAGTCGCCATGATCTGCTCGGTTG</t>
  </si>
  <si>
    <t>AAACCAACCGAGCAGATCATGGCG</t>
  </si>
  <si>
    <t>GGATGTAGCCCTCCTGCTGG</t>
  </si>
  <si>
    <t>TAGTGGATGTAGCCCTCCTGCTGG</t>
  </si>
  <si>
    <t>AAACCCAGCAGGAGGGCTACATCC</t>
  </si>
  <si>
    <t>CCTCGTAGCGCTCCTCGCGC</t>
  </si>
  <si>
    <t>TAGTCCTCGTAGCGCTCCTCGCGC</t>
  </si>
  <si>
    <t>AAACGCGCGAGGAGCGCTACGAGG</t>
  </si>
  <si>
    <t>CGAAGAGGTCTTCGAGCAAC</t>
  </si>
  <si>
    <t>TAGTCGAAGAGGTCTTCGAGCAAC</t>
  </si>
  <si>
    <t>AAACGTTGCTCGAAGACCTCTTCG</t>
  </si>
  <si>
    <t>PLES_34031</t>
  </si>
  <si>
    <t>CCAGGTAGCCTTCCGGGGCT</t>
  </si>
  <si>
    <t>TAGTCCAGGTAGCCTTCCGGGGCT</t>
  </si>
  <si>
    <t>AAACAGCCCCGGAAGGCTACCTGG</t>
  </si>
  <si>
    <t>TTGCGCTTGAGCAGGGTGGC</t>
  </si>
  <si>
    <t>TAGTTTGCGCTTGAGCAGGGTGGC</t>
  </si>
  <si>
    <t>AAACGCCACCCTGCTCAAGCGCAA</t>
  </si>
  <si>
    <t>CGATCTTGCCGGGATCGAAG</t>
  </si>
  <si>
    <t>TAGTCGATCTTGCCGGGATCGAAG</t>
  </si>
  <si>
    <t>AAACCTTCGATCCCGGCAAGATCG</t>
  </si>
  <si>
    <t>GCCGGTGGCCTGGCCGGCGG</t>
  </si>
  <si>
    <t>TAGTGCCGGTGGCCTGGCCGGCGG</t>
  </si>
  <si>
    <t>AAACCCGCCGGCCAGGCCACCGGC</t>
  </si>
  <si>
    <t>PLES_34041</t>
  </si>
  <si>
    <t>CAGGCCCCCGACCCTGAGCG</t>
  </si>
  <si>
    <t>TAGTCAGGCCCCCGACCCTGAGCG</t>
  </si>
  <si>
    <t>AAACCGCTCAGGGTCGGGGGCCTG</t>
  </si>
  <si>
    <t>GGGTAGTCGAGGGTGGTCAG</t>
  </si>
  <si>
    <t>TAGTGGGTAGTCGAGGGTGGTCAG</t>
  </si>
  <si>
    <t>AAACCTGACCACCCTCGACTACCC</t>
  </si>
  <si>
    <t>AGAACAGCACGCAGGCGAGC</t>
  </si>
  <si>
    <t>TAGTAGAACAGCACGCAGGCGAGC</t>
  </si>
  <si>
    <t>AAACGCTCGCCTGCGTGCTGTTCT</t>
  </si>
  <si>
    <t>GTTCCGGGTTGTGGCAGTAG</t>
  </si>
  <si>
    <t>TAGTGTTCCGGGTTGTGGCAGTAG</t>
  </si>
  <si>
    <t>AAACCTACTGCCACAACCCGGAAC</t>
  </si>
  <si>
    <t>PLES_34051</t>
  </si>
  <si>
    <t>AGGGGTGAGCGTGAGTTTCA</t>
  </si>
  <si>
    <t>TAGTAGGGGTGAGCGTGAGTTTCA</t>
  </si>
  <si>
    <t>AAACTGAAACTCACGCTCACCCCT</t>
  </si>
  <si>
    <t>CAGTGGCTGGGGGTCAGGGG</t>
  </si>
  <si>
    <t>TAGTCAGTGGCTGGGGGTCAGGGG</t>
  </si>
  <si>
    <t>AAACCCCCTGACCCCCAGCCACTG</t>
  </si>
  <si>
    <t>GCCGACGAGGGGGGCGCTGG</t>
  </si>
  <si>
    <t>TAGTGCCGACGAGGGGGGCGCTGG</t>
  </si>
  <si>
    <t>AAACCCAGCGCCCCCCTCGTCGGC</t>
  </si>
  <si>
    <t>TATCGCCACGTCCGCCGAGT</t>
  </si>
  <si>
    <t>TAGTTATCGCCACGTCCGCCGAGT</t>
  </si>
  <si>
    <t>AAACACTCGGCGGACGTGGCGATA</t>
  </si>
  <si>
    <t>PLES_34061</t>
  </si>
  <si>
    <t>CGTCGAGACGGATGAGCGAA</t>
  </si>
  <si>
    <t>TAGTCGTCGAGACGGATGAGCGAA</t>
  </si>
  <si>
    <t>AAACTTCGCTCATCCGTCTCGACG</t>
  </si>
  <si>
    <t>ACGGGCGTGGGCGAGGTGAA</t>
  </si>
  <si>
    <t>TAGTACGGGCGTGGGCGAGGTGAA</t>
  </si>
  <si>
    <t>AAACTTCACCTCGCCCACGCCCGT</t>
  </si>
  <si>
    <t>CTACCGGTTCGCCCAGGGGC</t>
  </si>
  <si>
    <t>TAGTCTACCGGTTCGCCCAGGGGC</t>
  </si>
  <si>
    <t>AAACGCCCCTGGGCGAACCGGTAG</t>
  </si>
  <si>
    <t>GTGGGCCGCGGTACGGGTCA</t>
  </si>
  <si>
    <t>TAGTGTGGGCCGCGGTACGGGTCA</t>
  </si>
  <si>
    <t>AAACTGACCCGTACCGCGGCCCAC</t>
  </si>
  <si>
    <t>PLES_34071</t>
  </si>
  <si>
    <t>CTCGAGCGAGCCCAGGGGAT</t>
  </si>
  <si>
    <t>TAGTCTCGAGCGAGCCCAGGGGAT</t>
  </si>
  <si>
    <t>AAACATCCCCTGGGCTCGCTCGAG</t>
  </si>
  <si>
    <t>GTAGGCCATGCTCAGCACGC</t>
  </si>
  <si>
    <t>TAGTGTAGGCCATGCTCAGCACGC</t>
  </si>
  <si>
    <t>AAACGCGTGCTGAGCATGGCCTAC</t>
  </si>
  <si>
    <t>CGGCACGTAGCCGACCTTGC</t>
  </si>
  <si>
    <t>TAGTCGGCACGTAGCCGACCTTGC</t>
  </si>
  <si>
    <t>AAACGCAAGGTCGGCTACGTGCCG</t>
  </si>
  <si>
    <t>AGGGCCAGGCATACCAGCAA</t>
  </si>
  <si>
    <t>TAGTAGGGCCAGGCATACCAGCAA</t>
  </si>
  <si>
    <t>AAACTTGCTGGTATGCCTGGCCCT</t>
  </si>
  <si>
    <t>PLES_34081</t>
  </si>
  <si>
    <t>ATCAGGTGGCGGATGCTCTG</t>
  </si>
  <si>
    <t>TAGTATCAGGTGGCGGATGCTCTG</t>
  </si>
  <si>
    <t>AAACCAGAGCATCCGCCACCTGAT</t>
  </si>
  <si>
    <t>GCGTGAACGGAGTTCGGGGA</t>
  </si>
  <si>
    <t>TAGTGCGTGAACGGAGTTCGGGGA</t>
  </si>
  <si>
    <t>AAACTCCCCGAACTCCGTTCACGC</t>
  </si>
  <si>
    <t>GGCCGCCGGCTCCGCTCAGC</t>
  </si>
  <si>
    <t>TAGTGGCCGCCGGCTCCGCTCAGC</t>
  </si>
  <si>
    <t>AAACGCTGAGCGGAGCCGGCGGCC</t>
  </si>
  <si>
    <t>CCCAGCGAACCGGGCGGTCG</t>
  </si>
  <si>
    <t>TAGTCCCAGCGAACCGGGCGGTCG</t>
  </si>
  <si>
    <t>AAACCGACCGCCCGGTTCGCTGGG</t>
  </si>
  <si>
    <t>PLES_34091</t>
  </si>
  <si>
    <t>CCCGCTCCTTCGAACCTGCG</t>
  </si>
  <si>
    <t>TAGTCCCGCTCCTTCGAACCTGCG</t>
  </si>
  <si>
    <t>AAACCGCAGGTTCGAAGGAGCGGG</t>
  </si>
  <si>
    <t>GGGACCAACCGGGCCGCCCC</t>
  </si>
  <si>
    <t>TAGTGGGACCAACCGGGCCGCCCC</t>
  </si>
  <si>
    <t>AAACGGGGCGGCCCGGTTGGTCCC</t>
  </si>
  <si>
    <t>CCGTCGCGCTCGTCCCCATC</t>
  </si>
  <si>
    <t>TAGTCCGTCGCGCTCGTCCCCATC</t>
  </si>
  <si>
    <t>AAACGATGGGGACGAGCGCGACGG</t>
  </si>
  <si>
    <t>CACTGACGTCCCAACGCCGA</t>
  </si>
  <si>
    <t>TAGTCACTGACGTCCCAACGCCGA</t>
  </si>
  <si>
    <t>AAACTCGGCGTTGGGACGTCAGTG</t>
  </si>
  <si>
    <t>PLES_34101</t>
  </si>
  <si>
    <t>GTGGATCTGCTTCCGTTCAT</t>
  </si>
  <si>
    <t>TAGTGTGGATCTGCTTCCGTTCAT</t>
  </si>
  <si>
    <t>AAACATGAACGGAAGCAGATCCAC</t>
  </si>
  <si>
    <t>GGCGGCGAGAAGGTAGAGAA</t>
  </si>
  <si>
    <t>TAGTGGCGGCGAGAAGGTAGAGAA</t>
  </si>
  <si>
    <t>AAACTTCTCTACCTTCTCGCCGCC</t>
  </si>
  <si>
    <t>GGGTGTCAGCGCCAGGCCGG</t>
  </si>
  <si>
    <t>TAGTGGGTGTCAGCGCCAGGCCGG</t>
  </si>
  <si>
    <t>AAACCCGGCCTGGCGCTGACACCC</t>
  </si>
  <si>
    <t>GCCCCGGTCGGCCTGGGCCG</t>
  </si>
  <si>
    <t>TAGTGCCCCGGTCGGCCTGGGCCG</t>
  </si>
  <si>
    <t>AAACCGGCCCAGGCCGACCGGGGC</t>
  </si>
  <si>
    <t>PLES_34111</t>
  </si>
  <si>
    <t>GTAGCGGTGGACATAGCGGG</t>
  </si>
  <si>
    <t>TAGTGTAGCGGTGGACATAGCGGG</t>
  </si>
  <si>
    <t>AAACCCCGCTATGTCCACCGCTAC</t>
  </si>
  <si>
    <t>GGGTATTCGTTGCCCGGGGC</t>
  </si>
  <si>
    <t>TAGTGGGTATTCGTTGCCCGGGGC</t>
  </si>
  <si>
    <t>AAACGCCCCGGGCAACGAATACCC</t>
  </si>
  <si>
    <t>ACTCCCAGGCCCTCAGGCGC</t>
  </si>
  <si>
    <t>TAGTACTCCCAGGCCCTCAGGCGC</t>
  </si>
  <si>
    <t>AAACGCGCCTGAGGGCCTGGGAGT</t>
  </si>
  <si>
    <t>GGTCCCAGACATACTCCCAG</t>
  </si>
  <si>
    <t>TAGTGGTCCCAGACATACTCCCAG</t>
  </si>
  <si>
    <t>AAACCTGGGAGTATGTCTGGGACC</t>
  </si>
  <si>
    <t>PLES_34121</t>
  </si>
  <si>
    <t>GGAGGCGTCGGCCGGCGGCA</t>
  </si>
  <si>
    <t>TAGTGGAGGCGTCGGCCGGCGGCA</t>
  </si>
  <si>
    <t>AAACTGCCGCCGGCCGACGCCTCC</t>
  </si>
  <si>
    <t>ATGGCTCACAGCGTCGTGCA</t>
  </si>
  <si>
    <t>TAGTATGGCTCACAGCGTCGTGCA</t>
  </si>
  <si>
    <t>AAACTGCACGACGCTGTGAGCCAT</t>
  </si>
  <si>
    <t>AGCCTTGCAGCCAGCCATGG</t>
  </si>
  <si>
    <t>TAGTAGCCTTGCAGCCAGCCATGG</t>
  </si>
  <si>
    <t>AAACCCATGGCTGGCTGCAAGGCT</t>
  </si>
  <si>
    <t>CGGCGTTTTCCGCGCAGCCC</t>
  </si>
  <si>
    <t>TAGTCGGCGTTTTCCGCGCAGCCC</t>
  </si>
  <si>
    <t>AAACGGGCTGCGCGGAAAACGCCG</t>
  </si>
  <si>
    <t>PLES_34131</t>
  </si>
  <si>
    <t>GGGAATCCGGCCTTCGTCCG</t>
  </si>
  <si>
    <t>TAGTGGGAATCCGGCCTTCGTCCG</t>
  </si>
  <si>
    <t>AAACCGGACGAAGGCCGGATTCCC</t>
  </si>
  <si>
    <t>GCCTCGTCGAGGATCGGCGA</t>
  </si>
  <si>
    <t>TAGTGCCTCGTCGAGGATCGGCGA</t>
  </si>
  <si>
    <t>AAACTCGCCGATCCTCGACGAGGC</t>
  </si>
  <si>
    <t>CAGGCGCACCAGCCACTCGG</t>
  </si>
  <si>
    <t>TAGTCAGGCGCACCAGCCACTCGG</t>
  </si>
  <si>
    <t>AAACCCGAGTGGCTGGTGCGCCTG</t>
  </si>
  <si>
    <t>GCCGCCACTGGGCGCAGGCC</t>
  </si>
  <si>
    <t>TAGTGCCGCCACTGGGCGCAGGCC</t>
  </si>
  <si>
    <t>AAACGGCCTGCGCCCAGTGGCGGC</t>
  </si>
  <si>
    <t>PLES_34141</t>
  </si>
  <si>
    <t>CGGGGGCGAAGCGTGCGTAC</t>
  </si>
  <si>
    <t>TAGTCGGGGGCGAAGCGTGCGTAC</t>
  </si>
  <si>
    <t>AAACGTACGCACGCTTCGCCCCCG</t>
  </si>
  <si>
    <t>GGATGGCCAGGGACAGCGAA</t>
  </si>
  <si>
    <t>TAGTGGATGGCCAGGGACAGCGAA</t>
  </si>
  <si>
    <t>AAACTTCGCTGTCCCTGGCCATCC</t>
  </si>
  <si>
    <t>GAGGGCGAGGGTCATGGCGG</t>
  </si>
  <si>
    <t>TAGTGAGGGCGAGGGTCATGGCGG</t>
  </si>
  <si>
    <t>AAACCCGCCATGACCCTCGCCCTC</t>
  </si>
  <si>
    <t>AAGCAGGGCGGGGGCCGCGC</t>
  </si>
  <si>
    <t>TAGTAAGCAGGGCGGGGGCCGCGC</t>
  </si>
  <si>
    <t>AAACGCGCGGCCCCCGCCCTGCTT</t>
  </si>
  <si>
    <t>PLES_34151</t>
  </si>
  <si>
    <t>CGCAGGGTTTTCGCGGTCAT</t>
  </si>
  <si>
    <t>TAGTCGCAGGGTTTTCGCGGTCAT</t>
  </si>
  <si>
    <t>AAACATGACCGCGAAAACCCTGCG</t>
  </si>
  <si>
    <t>CCATTTGTGCACCAGGTACC</t>
  </si>
  <si>
    <t>TAGTCCATTTGTGCACCAGGTACC</t>
  </si>
  <si>
    <t>AAACGGTACCTGGTGCACAAATGG</t>
  </si>
  <si>
    <t>GAAGATCGTGGAGATCAGGC</t>
  </si>
  <si>
    <t>TAGTGAAGATCGTGGAGATCAGGC</t>
  </si>
  <si>
    <t>AAACGCCTGATCTCCACGATCTTC</t>
  </si>
  <si>
    <t>CGGTGAGGCAAAGCATCAGC</t>
  </si>
  <si>
    <t>TAGTCGGTGAGGCAAAGCATCAGC</t>
  </si>
  <si>
    <t>AAACGCTGATGCTTTGCCTCACCG</t>
  </si>
  <si>
    <t>PLES_34161</t>
  </si>
  <si>
    <t>GTTGGCGGAGGGCGGCGGGG</t>
  </si>
  <si>
    <t>TAGTGTTGGCGGAGGGCGGCGGGG</t>
  </si>
  <si>
    <t>AAACCCCCGCCGCCCTCCGCCAAC</t>
  </si>
  <si>
    <t>CATCAGCGGACGCAGGTCCA</t>
  </si>
  <si>
    <t>TAGTCATCAGCGGACGCAGGTCCA</t>
  </si>
  <si>
    <t>AAACTGGACCTGCGTCCGCTGATG</t>
  </si>
  <si>
    <t>GACGAAGGACATCACCGCGA</t>
  </si>
  <si>
    <t>TAGTGACGAAGGACATCACCGCGA</t>
  </si>
  <si>
    <t>AAACTCGCGGTGATGTCCTTCGTC</t>
  </si>
  <si>
    <t>GCGGGCGAGCGGGCCGACCA</t>
  </si>
  <si>
    <t>TAGTGCGGGCGAGCGGGCCGACCA</t>
  </si>
  <si>
    <t>AAACTGGTCGGCCCGCTCGCCCGC</t>
  </si>
  <si>
    <t>PLES_34171</t>
  </si>
  <si>
    <t>GACCAGCAGCAGGTCGACAG</t>
  </si>
  <si>
    <t>TAGTGACCAGCAGCAGGTCGACAG</t>
  </si>
  <si>
    <t>AAACCTGTCGACCTGCTGCTGGTC</t>
  </si>
  <si>
    <t>GCCACGGCGGCCGGGCAGGG</t>
  </si>
  <si>
    <t>TAGTGCCACGGCGGCCGGGCAGGG</t>
  </si>
  <si>
    <t>AAACCCCTGCCCGGCCGCCGTGGC</t>
  </si>
  <si>
    <t>GCGTCGAGGCGAGCGCCAGC</t>
  </si>
  <si>
    <t>TAGTGCGTCGAGGCGAGCGCCAGC</t>
  </si>
  <si>
    <t>AAACGCTGGCGCTCGCCTCGACGC</t>
  </si>
  <si>
    <t>GTCCCATGCAGCGTACAGGC</t>
  </si>
  <si>
    <t>TAGTGTCCCATGCAGCGTACAGGC</t>
  </si>
  <si>
    <t>AAACGCCTGTACGCTGCATGGGAC</t>
  </si>
  <si>
    <t>PLES_34181</t>
  </si>
  <si>
    <t>CAGCTCGGGCGGGATATGCA</t>
  </si>
  <si>
    <t>TAGTCAGCTCGGGCGGGATATGCA</t>
  </si>
  <si>
    <t>AAACTGCATATCCCGCCCGAGCTG</t>
  </si>
  <si>
    <t>GCGTCCAGTGGCGGGTCTGG</t>
  </si>
  <si>
    <t>TAGTGCGTCCAGTGGCGGGTCTGG</t>
  </si>
  <si>
    <t>AAACCCAGACCCGCCACTGGACGC</t>
  </si>
  <si>
    <t>GCAGGGCCGAGTCGATCCGC</t>
  </si>
  <si>
    <t>TAGTGCAGGGCCGAGTCGATCCGC</t>
  </si>
  <si>
    <t>AAACGCGGATCGACTCGGCCCTGC</t>
  </si>
  <si>
    <t>GAGCCGAGCATGCAGTAGCC</t>
  </si>
  <si>
    <t>TAGTGAGCCGAGCATGCAGTAGCC</t>
  </si>
  <si>
    <t>AAACGGCTACTGCATGCTCGGCTC</t>
  </si>
  <si>
    <t>PLES_34251</t>
  </si>
  <si>
    <t>phzA2</t>
  </si>
  <si>
    <t>CAACCGTTGGTACTCTCGCA</t>
  </si>
  <si>
    <t>TAGTCAACCGTTGGTACTCTCGCA</t>
  </si>
  <si>
    <t>AAACTGCGAGAGTACCAACGGTTG</t>
  </si>
  <si>
    <t>CCGACGCAATTCCAGGTTGT</t>
  </si>
  <si>
    <t>TAGTCCGACGCAATTCCAGGTTGT</t>
  </si>
  <si>
    <t>AAACACAACCTGGAATTGCGTCGG</t>
  </si>
  <si>
    <t>TGTAGTGCTCGACCGTGGCA</t>
  </si>
  <si>
    <t>TAGTTGTAGTGCTCGACCGTGGCA</t>
  </si>
  <si>
    <t>AAACTGCCACGGTCGAGCACTACA</t>
  </si>
  <si>
    <t>PLES_34261</t>
  </si>
  <si>
    <t>qscR</t>
  </si>
  <si>
    <t>CAGGGAGAAGAACTCTTCCT</t>
  </si>
  <si>
    <t>TAGTCAGGGAGAAGAACTCTTCCT</t>
  </si>
  <si>
    <t>AAACAGGAAGAGTTCTTCTCCCTG</t>
  </si>
  <si>
    <t>TTAGGTGCGGTCAGCGGGAA</t>
  </si>
  <si>
    <t>TAGTTTAGGTGCGGTCAGCGGGAA</t>
  </si>
  <si>
    <t>AAACTTCCCGCTGACCGCACCTAA</t>
  </si>
  <si>
    <t>ATTCCCCTGGGTAATTGGAC</t>
  </si>
  <si>
    <t>TAGTATTCCCCTGGGTAATTGGAC</t>
  </si>
  <si>
    <t>AAACGTCCAATTACCCAGGGGAAT</t>
  </si>
  <si>
    <t>GTCGATGGATGTGTAGTCTT</t>
  </si>
  <si>
    <t>TAGTGTCGATGGATGTGTAGTCTT</t>
  </si>
  <si>
    <t>AAACAAGACTACACATCCATCGAC</t>
  </si>
  <si>
    <t>PLES_34271</t>
  </si>
  <si>
    <t>ACCTTGGGCAATTTCCAGCC</t>
  </si>
  <si>
    <t>TAGTACCTTGGGCAATTTCCAGCC</t>
  </si>
  <si>
    <t>AAACGGCTGGAAATTGCCCAAGGT</t>
  </si>
  <si>
    <t>GAAGATCACCCGGGCCACCC</t>
  </si>
  <si>
    <t>TAGTGAAGATCACCCGGGCCACCC</t>
  </si>
  <si>
    <t>AAACGGGTGGCCCGGGTGATCTTC</t>
  </si>
  <si>
    <t>TCGACACCTGGACGATGTTG</t>
  </si>
  <si>
    <t>TAGTTCGACACCTGGACGATGTTG</t>
  </si>
  <si>
    <t>AAACCAACATCGTCCAGGTGTCGA</t>
  </si>
  <si>
    <t>CCAGGTGATGCCGGCGAGCA</t>
  </si>
  <si>
    <t>TAGTCCAGGTGATGCCGGCGAGCA</t>
  </si>
  <si>
    <t>AAACTGCTCGCCGGCATCACCTGG</t>
  </si>
  <si>
    <t>PLES_34281</t>
  </si>
  <si>
    <t>GGAATCGATGTCTGGAATCA</t>
  </si>
  <si>
    <t>TAGTGGAATCGATGTCTGGAATCA</t>
  </si>
  <si>
    <t>AAACTGATTCCAGACATCGATTCC</t>
  </si>
  <si>
    <t>CAATATGTTCCGGCTGAGAC</t>
  </si>
  <si>
    <t>TAGTCAATATGTTCCGGCTGAGAC</t>
  </si>
  <si>
    <t>AAACGTCTCAGCCGGAACATATTG</t>
  </si>
  <si>
    <t>GAGGGGGAGGCCATACGAGA</t>
  </si>
  <si>
    <t>TAGTGAGGGGGAGGCCATACGAGA</t>
  </si>
  <si>
    <t>AAACTCTCGTATGGCCTCCCCCTC</t>
  </si>
  <si>
    <t>GGTATGGTCGGGGACCACTT</t>
  </si>
  <si>
    <t>TAGTGGTATGGTCGGGGACCACTT</t>
  </si>
  <si>
    <t>AAACAAGTGGTCCCCGACCATACC</t>
  </si>
  <si>
    <t>PLES_34291</t>
  </si>
  <si>
    <t>CTTGAACAGTTCATCTTGCA</t>
  </si>
  <si>
    <t>TAGTCTTGAACAGTTCATCTTGCA</t>
  </si>
  <si>
    <t>AAACTGCAAGATGAACTGTTCAAG</t>
  </si>
  <si>
    <t>GTATCCGTACTTGGAGTATC</t>
  </si>
  <si>
    <t>TAGTGTATCCGTACTTGGAGTATC</t>
  </si>
  <si>
    <t>AAACGATACTCCAAGTACGGATAC</t>
  </si>
  <si>
    <t>AGGGCAGGTCCTTGTAGGTA</t>
  </si>
  <si>
    <t>TAGTAGGGCAGGTCCTTGTAGGTA</t>
  </si>
  <si>
    <t>AAACTACCTACAAGGACCTGCCCT</t>
  </si>
  <si>
    <t>CCAGGTCCAGAACGGCTGGC</t>
  </si>
  <si>
    <t>TAGTCCAGGTCCAGAACGGCTGGC</t>
  </si>
  <si>
    <t>AAACGCCAGCCGTTCTGGACCTGG</t>
  </si>
  <si>
    <t>PLES_34301</t>
  </si>
  <si>
    <t>GGGCAATCTGAGTATTCATG</t>
  </si>
  <si>
    <t>TAGTGGGCAATCTGAGTATTCATG</t>
  </si>
  <si>
    <t>AAACCATGAATACTCAGATTGCCC</t>
  </si>
  <si>
    <t>TGCCAGGCTCTGGGTGATCT</t>
  </si>
  <si>
    <t>TAGTTGCCAGGCTCTGGGTGATCT</t>
  </si>
  <si>
    <t>AAACAGATCACCCAGAGCCTGGCA</t>
  </si>
  <si>
    <t>GGTGATATAGGCGCAGCCGT</t>
  </si>
  <si>
    <t>TAGTGGTGATATAGGCGCAGCCGT</t>
  </si>
  <si>
    <t>AAACACGGCTGCGCCTATATCACC</t>
  </si>
  <si>
    <t>GTCGTAGAGCGCGTCGCTGG</t>
  </si>
  <si>
    <t>TAGTGTCGTAGAGCGCGTCGCTGG</t>
  </si>
  <si>
    <t>AAACCCAGCGACGCGCTCTACGAC</t>
  </si>
  <si>
    <t>PLES_34311</t>
  </si>
  <si>
    <t>GCCGCCGAGGGACAGGCGCC</t>
  </si>
  <si>
    <t>TAGTGCCGCCGAGGGACAGGCGCC</t>
  </si>
  <si>
    <t>AAACGGCGCCTGTCCCTCGGCGGC</t>
  </si>
  <si>
    <t>AGCCCAGCGGGACGGCCAGC</t>
  </si>
  <si>
    <t>TAGTAGCCCAGCGGGACGGCCAGC</t>
  </si>
  <si>
    <t>AAACGCTGGCCGTCCCGCTGGGCT</t>
  </si>
  <si>
    <t>GTTCCAGGCCATGGCCGACC</t>
  </si>
  <si>
    <t>TAGTGTTCCAGGCCATGGCCGACC</t>
  </si>
  <si>
    <t>AAACGGTCGGCCATGGCCTGGAAC</t>
  </si>
  <si>
    <t>CGGGACGCCGGCGGCGTCCC</t>
  </si>
  <si>
    <t>TAGTCGGGACGCCGGCGGCGTCCC</t>
  </si>
  <si>
    <t>AAACGGGACGCCGCCGGCGTCCCG</t>
  </si>
  <si>
    <t>PLES_34321</t>
  </si>
  <si>
    <t>GGCGTTTTTCTGCGGATCGC</t>
  </si>
  <si>
    <t>TAGTGGCGTTTTTCTGCGGATCGC</t>
  </si>
  <si>
    <t>AAACGCGATCCGCAGAAAAACGCC</t>
  </si>
  <si>
    <t>GTTCGCGGCTGGAGTAGTCG</t>
  </si>
  <si>
    <t>TAGTGTTCGCGGCTGGAGTAGTCG</t>
  </si>
  <si>
    <t>AAACCGACTACTCCAGCCGCGAAC</t>
  </si>
  <si>
    <t>TCTTGCGCTTGAAGCCCTCG</t>
  </si>
  <si>
    <t>TAGTTCTTGCGCTTGAAGCCCTCG</t>
  </si>
  <si>
    <t>AAACCGAGGGCTTCAAGCGCAAGA</t>
  </si>
  <si>
    <t>CGGCATTCCCTCTTGCAGGT</t>
  </si>
  <si>
    <t>TAGTCGGCATTCCCTCTTGCAGGT</t>
  </si>
  <si>
    <t>AAACACCTGCAAGAGGGAATGCCG</t>
  </si>
  <si>
    <t>PLES_34331</t>
  </si>
  <si>
    <t>CGCCGCCAGCCACGGGTCGT</t>
  </si>
  <si>
    <t>TAGTCGCCGCCAGCCACGGGTCGT</t>
  </si>
  <si>
    <t>AAACACGACCCGTGGCTGGCGGCG</t>
  </si>
  <si>
    <t>GCGCCGTAGAGCACCGCGGC</t>
  </si>
  <si>
    <t>TAGTGCGCCGTAGAGCACCGCGGC</t>
  </si>
  <si>
    <t>AAACGCCGCGGTGCTCTACGGCGC</t>
  </si>
  <si>
    <t>CTGGTTGGCATAGGCCGCCC</t>
  </si>
  <si>
    <t>TAGTCTGGTTGGCATAGGCCGCCC</t>
  </si>
  <si>
    <t>AAACGGGCGGCCTATGCCAACCAG</t>
  </si>
  <si>
    <t>CGGCGACGCCCATCTCGGCC</t>
  </si>
  <si>
    <t>TAGTCGGCGACGCCCATCTCGGCC</t>
  </si>
  <si>
    <t>AAACGGCCGAGATGGGCGTCGCCG</t>
  </si>
  <si>
    <t>PLES_34341</t>
  </si>
  <si>
    <t>CTTGCGCACGTTGATCGAAG</t>
  </si>
  <si>
    <t>TAGTCTTGCGCACGTTGATCGAAG</t>
  </si>
  <si>
    <t>AAACCTTCGATCAACGTGCGCAAG</t>
  </si>
  <si>
    <t>GCGGTAGGGCAGGTCCAGTT</t>
  </si>
  <si>
    <t>TAGTGCGGTAGGGCAGGTCCAGTT</t>
  </si>
  <si>
    <t>AAACAACTGGACCTGCCCTACCGC</t>
  </si>
  <si>
    <t>AGCCGCTGCCCCAGTCTTCG</t>
  </si>
  <si>
    <t>TAGTAGCCGCTGCCCCAGTCTTCG</t>
  </si>
  <si>
    <t>AAACCGAAGACTGGGGCAGCGGCT</t>
  </si>
  <si>
    <t>ACTCCGCCGCGTGGGTGTCG</t>
  </si>
  <si>
    <t>TAGTACTCCGCCGCGTGGGTGTCG</t>
  </si>
  <si>
    <t>AAACCGACACCCACGCGGCGGAGT</t>
  </si>
  <si>
    <t>PLES_34351</t>
  </si>
  <si>
    <t>GACGGCGCGGCCAGCGAGAA</t>
  </si>
  <si>
    <t>TAGTGACGGCGCGGCCAGCGAGAA</t>
  </si>
  <si>
    <t>AAACTTCTCGCTGGCCGCGCCGTC</t>
  </si>
  <si>
    <t>ACCATCGGCCTCACCTACTA</t>
  </si>
  <si>
    <t>TAGTACCATCGGCCTCACCTACTA</t>
  </si>
  <si>
    <t>AAACTAGTAGGTGAGGCCGATGGT</t>
  </si>
  <si>
    <t>CGAAGGCCAGCTGGACGCCC</t>
  </si>
  <si>
    <t>TAGTCGAAGGCCAGCTGGACGCCC</t>
  </si>
  <si>
    <t>AAACGGGCGTCCAGCTGGCCTTCG</t>
  </si>
  <si>
    <t>GGCCTGGAAAGCGTCGAGCC</t>
  </si>
  <si>
    <t>TAGTGGCCTGGAAAGCGTCGAGCC</t>
  </si>
  <si>
    <t>AAACGGCTCGACGCTTTCCAGGCC</t>
  </si>
  <si>
    <t>PLES_34361</t>
  </si>
  <si>
    <t>CCAGCGGGACCCAGATACCT</t>
  </si>
  <si>
    <t>TAGTCCAGCGGGACCCAGATACCT</t>
  </si>
  <si>
    <t>AAACAGGTATCTGGGTCCCGCTGG</t>
  </si>
  <si>
    <t>TCGATCTCGCCATGGCGGAA</t>
  </si>
  <si>
    <t>TAGTTCGATCTCGCCATGGCGGAA</t>
  </si>
  <si>
    <t>AAACTTCCGCCATGGCGAGATCGA</t>
  </si>
  <si>
    <t>GTCGAGCAGGCGCGGCAGCG</t>
  </si>
  <si>
    <t>TAGTGTCGAGCAGGCGCGGCAGCG</t>
  </si>
  <si>
    <t>AAACCGCTGCCGCGCCTGCTCGAC</t>
  </si>
  <si>
    <t>CGGCGACACCGGCATTCAGC</t>
  </si>
  <si>
    <t>TAGTCGGCGACACCGGCATTCAGC</t>
  </si>
  <si>
    <t>AAACGCTGAATGCCGGTGTCGCCG</t>
  </si>
  <si>
    <t>PLES_34371</t>
  </si>
  <si>
    <t>polB</t>
  </si>
  <si>
    <t>TATCGCGCCAGTGCCGGGTC</t>
  </si>
  <si>
    <t>TAGTTATCGCGCCAGTGCCGGGTC</t>
  </si>
  <si>
    <t>AAACGACCCGGCACTGGCGCGATA</t>
  </si>
  <si>
    <t>AACGCGACTTCCGTGCCGGC</t>
  </si>
  <si>
    <t>TAGTAACGCGACTTCCGTGCCGGC</t>
  </si>
  <si>
    <t>AAACGCCGGCACGGAAGTCGCGTT</t>
  </si>
  <si>
    <t>GGCGGCAGCCGCACCTGCCG</t>
  </si>
  <si>
    <t>TAGTGGCGGCAGCCGCACCTGCCG</t>
  </si>
  <si>
    <t>AAACCGGCAGGTGCGGCTGCCGCC</t>
  </si>
  <si>
    <t>ACGAACGCCACCGACGGCTG</t>
  </si>
  <si>
    <t>TAGTACGAACGCCACCGACGGCTG</t>
  </si>
  <si>
    <t>AAACCAGCCGTCGGTGGCGTTCGT</t>
  </si>
  <si>
    <t>PLES_34381</t>
  </si>
  <si>
    <t>CAGGCGGCGAATCGTCGGTT</t>
  </si>
  <si>
    <t>TAGTCAGGCGGCGAATCGTCGGTT</t>
  </si>
  <si>
    <t>AAACAACCGACGATTCGCCGCCTG</t>
  </si>
  <si>
    <t>GTACCTCGGCCAGTTCGTCC</t>
  </si>
  <si>
    <t>TAGTGTACCTCGGCCAGTTCGTCC</t>
  </si>
  <si>
    <t>AAACGGACGAACTGGCCGAGGTAC</t>
  </si>
  <si>
    <t>AAAGCCAGCGCCCGCTCCCG</t>
  </si>
  <si>
    <t>TAGTAAAGCCAGCGCCCGCTCCCG</t>
  </si>
  <si>
    <t>AAACCGGGAGCGGGCGCTGGCTTT</t>
  </si>
  <si>
    <t>TTGGTCGAGGAGCAGTTGCA</t>
  </si>
  <si>
    <t>TAGTTTGGTCGAGGAGCAGTTGCA</t>
  </si>
  <si>
    <t>AAACTGCAACTGCTCCTCGACCAA</t>
  </si>
  <si>
    <t>PLES_34391</t>
  </si>
  <si>
    <t>GCGCAGGGCGGCTAGGCGTC</t>
  </si>
  <si>
    <t>TAGTGCGCAGGGCGGCTAGGCGTC</t>
  </si>
  <si>
    <t>AAACGACGCCTAGCCGCCCTGCGC</t>
  </si>
  <si>
    <t>GCGTTCGGCCAGTTGGGCGA</t>
  </si>
  <si>
    <t>TAGTGCGTTCGGCCAGTTGGGCGA</t>
  </si>
  <si>
    <t>AAACTCGCCCAACTGGCCGAACGC</t>
  </si>
  <si>
    <t>CGCTGGCGGTGGGGCTGCTT</t>
  </si>
  <si>
    <t>TAGTCGCTGGCGGTGGGGCTGCTT</t>
  </si>
  <si>
    <t>AAACAAGCAGCCCCACCGCCAGCG</t>
  </si>
  <si>
    <t>GAGGGCGACCCCCAGGCCGC</t>
  </si>
  <si>
    <t>TAGTGAGGGCGACCCCCAGGCCGC</t>
  </si>
  <si>
    <t>AAACGCGGCCTGGGGGTCGCCCTC</t>
  </si>
  <si>
    <t>PLES_34401</t>
  </si>
  <si>
    <t>GGCCCAGGTCGCGGGAGCGA</t>
  </si>
  <si>
    <t>TAGTGGCCCAGGTCGCGGGAGCGA</t>
  </si>
  <si>
    <t>AAACTCGCTCCCGCGACCTGGGCC</t>
  </si>
  <si>
    <t>GGCGAGCGCGCCGAAGAGGT</t>
  </si>
  <si>
    <t>TAGTGGCGAGCGCGCCGAAGAGGT</t>
  </si>
  <si>
    <t>AAACACCTCTTCGGCGCGCTCGCC</t>
  </si>
  <si>
    <t>CCCCAGCATGAGCAGGCAAA</t>
  </si>
  <si>
    <t>TAGTCCCCAGCATGAGCAGGCAAA</t>
  </si>
  <si>
    <t>AAACTTTGCCTGCTCATGCTGGGG</t>
  </si>
  <si>
    <t>TCTTCGCCCGGCCATGCGAT</t>
  </si>
  <si>
    <t>TAGTTCTTCGCCCGGCCATGCGAT</t>
  </si>
  <si>
    <t>AAACATCGCATGGCCGGGCGAAGA</t>
  </si>
  <si>
    <t>PLES_34411</t>
  </si>
  <si>
    <t>CCAGACGATTTCGAAGACAC</t>
  </si>
  <si>
    <t>TAGTCCAGACGATTTCGAAGACAC</t>
  </si>
  <si>
    <t>AAACGTGTCTTCGAAATCGTCTGG</t>
  </si>
  <si>
    <t>GGCCGACTCCTTCATGGCCG</t>
  </si>
  <si>
    <t>TAGTGGCCGACTCCTTCATGGCCG</t>
  </si>
  <si>
    <t>AAACCGGCCATGAAGGAGTCGGCC</t>
  </si>
  <si>
    <t>TGGCCACAGGCGGGTGAAGC</t>
  </si>
  <si>
    <t>TAGTTGGCCACAGGCGGGTGAAGC</t>
  </si>
  <si>
    <t>AAACGCTTCACCCGCCTGTGGCCA</t>
  </si>
  <si>
    <t>AACAGCAGGGTGACCAGGCT</t>
  </si>
  <si>
    <t>TAGTAACAGCAGGGTGACCAGGCT</t>
  </si>
  <si>
    <t>AAACAGCCTGGTCACCCTGCTGTT</t>
  </si>
  <si>
    <t>PLES_34421</t>
  </si>
  <si>
    <t>CCGTTCAGGACGAGCGAGGT</t>
  </si>
  <si>
    <t>TAGTCCGTTCAGGACGAGCGAGGT</t>
  </si>
  <si>
    <t>AAACACCTCGCTCGTCCTGAACGG</t>
  </si>
  <si>
    <t>CATGTTGGGATCGACGTCGA</t>
  </si>
  <si>
    <t>TAGTCATGTTGGGATCGACGTCGA</t>
  </si>
  <si>
    <t>AAACTCGACGTCGATCCCAACATG</t>
  </si>
  <si>
    <t>TCCCGGATGGCCCAGAGCAG</t>
  </si>
  <si>
    <t>TAGTTCCCGGATGGCCCAGAGCAG</t>
  </si>
  <si>
    <t>AAACCTGCTCTGGGCCATCCGGGA</t>
  </si>
  <si>
    <t>GAACTTGGTGCCGTGCAGGC</t>
  </si>
  <si>
    <t>TAGTGAACTTGGTGCCGTGCAGGC</t>
  </si>
  <si>
    <t>AAACGCCTGCACGGCACCAAGTTC</t>
  </si>
  <si>
    <t>PLES_34431</t>
  </si>
  <si>
    <t>CAGATCGATCTTGCTGTTCA</t>
  </si>
  <si>
    <t>TAGTCAGATCGATCTTGCTGTTCA</t>
  </si>
  <si>
    <t>AAACTGAACAGCAAGATCGATCTG</t>
  </si>
  <si>
    <t>GCCGCGGCGCGAGCCGGGCA</t>
  </si>
  <si>
    <t>TAGTGCCGCGGCGCGAGCCGGGCA</t>
  </si>
  <si>
    <t>AAACTGCCCGGCTCGCGCCGCGGC</t>
  </si>
  <si>
    <t>CGACCACCGCGGCGCCTTTG</t>
  </si>
  <si>
    <t>TAGTCGACCACCGCGGCGCCTTTG</t>
  </si>
  <si>
    <t>AAACCAAAGGCGCCGCGGTGGTCG</t>
  </si>
  <si>
    <t>TCCACTGGAAGCCGATGGTC</t>
  </si>
  <si>
    <t>TAGTTCCACTGGAAGCCGATGGTC</t>
  </si>
  <si>
    <t>AAACGACCATCGGCTTCCAGTGGA</t>
  </si>
  <si>
    <t>PLES_34441</t>
  </si>
  <si>
    <t>GGACGAAGAAGGGAGAGGCT</t>
  </si>
  <si>
    <t>TAGTGGACGAAGAAGGGAGAGGCT</t>
  </si>
  <si>
    <t>AAACAGCCTCTCCCTTCTTCGTCC</t>
  </si>
  <si>
    <t>GCGACGCAGGGCGGGGCCCA</t>
  </si>
  <si>
    <t>TAGTGCGACGCAGGGCGGGGCCCA</t>
  </si>
  <si>
    <t>AAACTGGGCCCCGCCCTGCGTCGC</t>
  </si>
  <si>
    <t>TTTGCTTGACCCGGTGCAGC</t>
  </si>
  <si>
    <t>TAGTTTTGCTTGACCCGGTGCAGC</t>
  </si>
  <si>
    <t>AAACGCTGCACCGGGTCAAGCAAA</t>
  </si>
  <si>
    <t>CGCCACGCCGAGCAATTCGG</t>
  </si>
  <si>
    <t>TAGTCGCCACGCCGAGCAATTCGG</t>
  </si>
  <si>
    <t>AAACCCGAATTGCTCGGCGTGGCG</t>
  </si>
  <si>
    <t>PLES_34451</t>
  </si>
  <si>
    <t>GCTCAGCAGTTCGAGGGACA</t>
  </si>
  <si>
    <t>TAGTGCTCAGCAGTTCGAGGGACA</t>
  </si>
  <si>
    <t>AAACTGTCCCTCGAACTGCTGAGC</t>
  </si>
  <si>
    <t>CTTCGCGGAGGAATTCGAGG</t>
  </si>
  <si>
    <t>TAGTCTTCGCGGAGGAATTCGAGG</t>
  </si>
  <si>
    <t>AAACCCTCGAATTCCTCCGCGAAG</t>
  </si>
  <si>
    <t>CAGGACGTCTTTCAGGCGTT</t>
  </si>
  <si>
    <t>TAGTCAGGACGTCTTTCAGGCGTT</t>
  </si>
  <si>
    <t>AAACAACGCCTGAAAGACGTCCTG</t>
  </si>
  <si>
    <t>GCGGCCGGAGGAGGTGTGCG</t>
  </si>
  <si>
    <t>TAGTGCGGCCGGAGGAGGTGTGCG</t>
  </si>
  <si>
    <t>AAACCGCACACCTCCTCCGGCCGC</t>
  </si>
  <si>
    <t>PLES_34461</t>
  </si>
  <si>
    <t>CAGTTGCCGGCGCAGGGCGG</t>
  </si>
  <si>
    <t>TAGTCAGTTGCCGGCGCAGGGCGG</t>
  </si>
  <si>
    <t>AAACCCGCCCTGCGCCGGCAACTG</t>
  </si>
  <si>
    <t>GGTAGCCGCCAGCAACGGGT</t>
  </si>
  <si>
    <t>TAGTGGTAGCCGCCAGCAACGGGT</t>
  </si>
  <si>
    <t>AAACACCCGTTGCTGGCGGCTACC</t>
  </si>
  <si>
    <t>CAGCGGCCGGTAGACCGGGT</t>
  </si>
  <si>
    <t>TAGTCAGCGGCCGGTAGACCGGGT</t>
  </si>
  <si>
    <t>AAACACCCGGTCTACCGGCCGCTG</t>
  </si>
  <si>
    <t>CAGCAGCACGCAACCGAGCA</t>
  </si>
  <si>
    <t>TAGTCAGCAGCACGCAACCGAGCA</t>
  </si>
  <si>
    <t>AAACTGCTCGGTTGCGTGCTGCTG</t>
  </si>
  <si>
    <t>PLES_34471</t>
  </si>
  <si>
    <t>GAGGATCACGACGTTATCCG</t>
  </si>
  <si>
    <t>TAGTGAGGATCACGACGTTATCCG</t>
  </si>
  <si>
    <t>AAACCGGATAACGTCGTGATCCTC</t>
  </si>
  <si>
    <t>ACGGGTCGACGATGGGGTCG</t>
  </si>
  <si>
    <t>TAGTACGGGTCGACGATGGGGTCG</t>
  </si>
  <si>
    <t>AAACCGACCCCATCGTCGACCCGT</t>
  </si>
  <si>
    <t>GGCAGAGCAGCAACAAGCCC</t>
  </si>
  <si>
    <t>TAGTGGCAGAGCAGCAACAAGCCC</t>
  </si>
  <si>
    <t>AAACGGGCTTGTTGCTGCTCTGCC</t>
  </si>
  <si>
    <t>CGAGCGGTCGGCCAAGCTGC</t>
  </si>
  <si>
    <t>TAGTCGAGCGGTCGGCCAAGCTGC</t>
  </si>
  <si>
    <t>AAACGCAGCTTGGCCGACCGCTCG</t>
  </si>
  <si>
    <t>PLES_34481</t>
  </si>
  <si>
    <t>ACCCAGGGAAAGGAGCCAGA</t>
  </si>
  <si>
    <t>TAGTACCCAGGGAAAGGAGCCAGA</t>
  </si>
  <si>
    <t>AAACTCTGGCTCCTTTCCCTGGGT</t>
  </si>
  <si>
    <t>GGCATGGCCGACGCGAACAT</t>
  </si>
  <si>
    <t>TAGTGGCATGGCCGACGCGAACAT</t>
  </si>
  <si>
    <t>AAACATGTTCGCGTCGGCCATGCC</t>
  </si>
  <si>
    <t>GCCCTGACCGCCTGGTCGAG</t>
  </si>
  <si>
    <t>TAGTGCCCTGACCGCCTGGTCGAG</t>
  </si>
  <si>
    <t>AAACCTCGACCAGGCGGTCAGGGC</t>
  </si>
  <si>
    <t>TCGCGGATCGTACTTCCGGG</t>
  </si>
  <si>
    <t>TAGTTCGCGGATCGTACTTCCGGG</t>
  </si>
  <si>
    <t>AAACCCCGGAAGTACGATCCGCGA</t>
  </si>
  <si>
    <t>PLES_34491</t>
  </si>
  <si>
    <t>CGATAGGGGTAACTTTCGCC</t>
  </si>
  <si>
    <t>TAGTCGATAGGGGTAACTTTCGCC</t>
  </si>
  <si>
    <t>AAACGGCGAAAGTTACCCCTATCG</t>
  </si>
  <si>
    <t>CCCGTTTTCCGGAACCTCGA</t>
  </si>
  <si>
    <t>TAGTCCCGTTTTCCGGAACCTCGA</t>
  </si>
  <si>
    <t>AAACTCGAGGTTCCGGAAAACGGG</t>
  </si>
  <si>
    <t>GAGCGCGATATTACTGCTCT</t>
  </si>
  <si>
    <t>TAGTGAGCGCGATATTACTGCTCT</t>
  </si>
  <si>
    <t>AAACAGAGCAGTAATATCGCGCTC</t>
  </si>
  <si>
    <t>GAGTATCCCGCCACCGACTC</t>
  </si>
  <si>
    <t>TAGTGAGTATCCCGCCACCGACTC</t>
  </si>
  <si>
    <t>AAACGAGTCGGTGGCGGGATACTC</t>
  </si>
  <si>
    <t>PLES_34501</t>
  </si>
  <si>
    <t>CGGGGAGATACCGTGATGCA</t>
  </si>
  <si>
    <t>TAGTCGGGGAGATACCGTGATGCA</t>
  </si>
  <si>
    <t>AAACTGCATCACGGTATCTCCCCG</t>
  </si>
  <si>
    <t>AACAGGTCGGCGTCCTGGGG</t>
  </si>
  <si>
    <t>TAGTAACAGGTCGGCGTCCTGGGG</t>
  </si>
  <si>
    <t>AAACCCCCAGGACGCCGACCTGTT</t>
  </si>
  <si>
    <t>GGAAACGGAAACCGTAGATC</t>
  </si>
  <si>
    <t>TAGTGGAAACGGAAACCGTAGATC</t>
  </si>
  <si>
    <t>AAACGATCTACGGTTTCCGTTTCC</t>
  </si>
  <si>
    <t>CCCGCCCCGCTTCGCCGGGG</t>
  </si>
  <si>
    <t>TAGTCCCGCCCCGCTTCGCCGGGG</t>
  </si>
  <si>
    <t>AAACCCCCGGCGAAGCGGGGCGGG</t>
  </si>
  <si>
    <t>PLES_34511</t>
  </si>
  <si>
    <t>ATCGGCGGGGGAAAGGCTCA</t>
  </si>
  <si>
    <t>TAGTATCGGCGGGGGAAAGGCTCA</t>
  </si>
  <si>
    <t>AAACTGAGCCTTTCCCCCGCCGAT</t>
  </si>
  <si>
    <t>CCAGCAGGTTCTTGGCGGCC</t>
  </si>
  <si>
    <t>TAGTCCAGCAGGTTCTTGGCGGCC</t>
  </si>
  <si>
    <t>AAACGGCCGCCAAGAACCTGCTGG</t>
  </si>
  <si>
    <t>TGAGTTGCGCGGTGAGTCCA</t>
  </si>
  <si>
    <t>TAGTTGAGTTGCGCGGTGAGTCCA</t>
  </si>
  <si>
    <t>AAACTGGACTCACCGCGCAACTCA</t>
  </si>
  <si>
    <t>ATTCGATCGGCGTGCCCAGC</t>
  </si>
  <si>
    <t>TAGTATTCGATCGGCGTGCCCAGC</t>
  </si>
  <si>
    <t>AAACGCTGGGCACGCCGATCGAAT</t>
  </si>
  <si>
    <t>PLES_34521</t>
  </si>
  <si>
    <t>lasA</t>
  </si>
  <si>
    <t>CGGGATCTTTTGTGCTGCAT</t>
  </si>
  <si>
    <t>TAGTCGGGATCTTTTGTGCTGCAT</t>
  </si>
  <si>
    <t>AAACATGCAGCACAAAAGATCCCG</t>
  </si>
  <si>
    <t>AGCGCGGACTCGCCATCGCG</t>
  </si>
  <si>
    <t>TAGTAGCGCGGACTCGCCATCGCG</t>
  </si>
  <si>
    <t>AAACCGCGATGGCGAGTCCGCGCT</t>
  </si>
  <si>
    <t>GCCAGCAAGACGAAGAGGAA</t>
  </si>
  <si>
    <t>TAGTGCCAGCAAGACGAAGAGGAA</t>
  </si>
  <si>
    <t>AAACTTCCTCTTCGTCTTGCTGGC</t>
  </si>
  <si>
    <t>GGCATTGGCCGTACCGCCCA</t>
  </si>
  <si>
    <t>TAGTGGCATTGGCCGTACCGCCCA</t>
  </si>
  <si>
    <t>AAACTGGGCGGTACGGCCAATGCC</t>
  </si>
  <si>
    <t>PLES_34531</t>
  </si>
  <si>
    <t>TGGATATCATCGATTTCCTG</t>
  </si>
  <si>
    <t>TAGTTGGATATCATCGATTTCCTG</t>
  </si>
  <si>
    <t>AAACCAGGAAATCGATGATATCCA</t>
  </si>
  <si>
    <t>GCATCGAACCCATGCGGTCC</t>
  </si>
  <si>
    <t>TAGTGCATCGAACCCATGCGGTCC</t>
  </si>
  <si>
    <t>AAACGGACCGCATGGGTTCGATGC</t>
  </si>
  <si>
    <t>TCCGCGCCTTACGCGCCTGG</t>
  </si>
  <si>
    <t>TAGTTCCGCGCCTTACGCGCCTGG</t>
  </si>
  <si>
    <t>AAACCCAGGCGCGTAAGGCGCGGA</t>
  </si>
  <si>
    <t>GGAAAATTCGGCCTCCACCT</t>
  </si>
  <si>
    <t>TAGTGGAAAATTCGGCCTCCACCT</t>
  </si>
  <si>
    <t>AAACAGGTGGAGGCCGAATTTTCC</t>
  </si>
  <si>
    <t>PLES_34541</t>
  </si>
  <si>
    <t>GGCTACCAGTTTCCTCACTC</t>
  </si>
  <si>
    <t>TAGTGGCTACCAGTTTCCTCACTC</t>
  </si>
  <si>
    <t>AAACGAGTGAGGAAACTGGTAGCC</t>
  </si>
  <si>
    <t>TTCCTCCACGCCGAACCGGG</t>
  </si>
  <si>
    <t>TAGTTTCCTCCACGCCGAACCGGG</t>
  </si>
  <si>
    <t>AAACCCCGGTTCGGCGTGGAGGAA</t>
  </si>
  <si>
    <t>TACGGAAGTCGCTGTCCAGC</t>
  </si>
  <si>
    <t>TAGTTACGGAAGTCGCTGTCCAGC</t>
  </si>
  <si>
    <t>AAACGCTGGACAGCGACTTCCGTA</t>
  </si>
  <si>
    <t>TTCGACTACCTCGAGCGACT</t>
  </si>
  <si>
    <t>TAGTTTCGACTACCTCGAGCGACT</t>
  </si>
  <si>
    <t>AAACAGTCGCTCGAGGTAGTCGAA</t>
  </si>
  <si>
    <t>PLES_34551</t>
  </si>
  <si>
    <t>xqhA</t>
  </si>
  <si>
    <t>AGACAGGCGCTGGGCGGAAC</t>
  </si>
  <si>
    <t>TAGTAGACAGGCGCTGGGCGGAAC</t>
  </si>
  <si>
    <t>AAACGTTCCGCCCAGCGCCTGTCT</t>
  </si>
  <si>
    <t>GGACGGCCAGCGACAGGACC</t>
  </si>
  <si>
    <t>TAGTGGACGGCCAGCGACAGGACC</t>
  </si>
  <si>
    <t>AAACGGTCCTGTCGCTGGCCGTCC</t>
  </si>
  <si>
    <t>CCGGATGGACCGGCGGCGCC</t>
  </si>
  <si>
    <t>TAGTCCGGATGGACCGGCGGCGCC</t>
  </si>
  <si>
    <t>AAACGGCGCCGCCGGTCCATCCGG</t>
  </si>
  <si>
    <t>TGCGCGGCGGCAGTCTCGGC</t>
  </si>
  <si>
    <t>TAGTTGCGCGGCGGCAGTCTCGGC</t>
  </si>
  <si>
    <t>AAACGCCGAGACTGCCGCCGCGCA</t>
  </si>
  <si>
    <t>PLES_34561</t>
  </si>
  <si>
    <t>xphA</t>
  </si>
  <si>
    <t>GCAGGCGGATTCCGGCAAAC</t>
  </si>
  <si>
    <t>TAGTGCAGGCGGATTCCGGCAAAC</t>
  </si>
  <si>
    <t>AAACGTTTGCCGGAATCCGCCTGC</t>
  </si>
  <si>
    <t>GGGAAACGAAAGACGATGGA</t>
  </si>
  <si>
    <t>TAGTGGGAAACGAAAGACGATGGA</t>
  </si>
  <si>
    <t>AAACTCCATCGTCTTTCGTTTCCC</t>
  </si>
  <si>
    <t>AAGCACAGCGGGCGCATGCC</t>
  </si>
  <si>
    <t>TAGTAAGCACAGCGGGCGCATGCC</t>
  </si>
  <si>
    <t>AAACGGCATGCGCCCGCTGTGCTT</t>
  </si>
  <si>
    <t>GCGAGCGCGTCTGGCTGGCC</t>
  </si>
  <si>
    <t>TAGTGCGAGCGCGTCTGGCTGGCC</t>
  </si>
  <si>
    <t>AAACGGCCAGCCAGACGCGCTCGC</t>
  </si>
  <si>
    <t>PLES_34571</t>
  </si>
  <si>
    <t>AGCGTCGGGAGCGGAAGCCA</t>
  </si>
  <si>
    <t>TAGTAGCGTCGGGAGCGGAAGCCA</t>
  </si>
  <si>
    <t>AAACTGGCTTCCGCTCCCGACGCT</t>
  </si>
  <si>
    <t>TCGTCGGAGGAAAGGGCCTG</t>
  </si>
  <si>
    <t>TAGTTCGTCGGAGGAAAGGGCCTG</t>
  </si>
  <si>
    <t>AAACCAGGCCCTTTCCTCCGACGA</t>
  </si>
  <si>
    <t>CTGGTTCTTCTTCGCCAGGG</t>
  </si>
  <si>
    <t>TAGTCTGGTTCTTCTTCGCCAGGG</t>
  </si>
  <si>
    <t>AAACCCCTGGCGAAGAAGAACCAG</t>
  </si>
  <si>
    <t>CTTCCGCTGCGGATAGAGCT</t>
  </si>
  <si>
    <t>TAGTCTTCCGCTGCGGATAGAGCT</t>
  </si>
  <si>
    <t>AAACAGCTCTATCCGCAGCGGAAG</t>
  </si>
  <si>
    <t>PLES_34581</t>
  </si>
  <si>
    <t>ACGGGGTGAAGCGCAGGTCG</t>
  </si>
  <si>
    <t>TAGTACGGGGTGAAGCGCAGGTCG</t>
  </si>
  <si>
    <t>AAACCGACCTGCGCTTCACCCCGT</t>
  </si>
  <si>
    <t>GCGATGCCTTCCAGGGCGCT</t>
  </si>
  <si>
    <t>TAGTGCGATGCCTTCCAGGGCGCT</t>
  </si>
  <si>
    <t>AAACAGCGCCCTGGAAGGCATCGC</t>
  </si>
  <si>
    <t>GGAGGTCACCAGGGTATGTC</t>
  </si>
  <si>
    <t>TAGTGGAGGTCACCAGGGTATGTC</t>
  </si>
  <si>
    <t>AAACGACATACCCTGGTGACCTCC</t>
  </si>
  <si>
    <t>CTGGTAGTGAGCGGGGCGCC</t>
  </si>
  <si>
    <t>TAGTCTGGTAGTGAGCGGGGCGCC</t>
  </si>
  <si>
    <t>AAACGGCGCCCCGCTCACTACCAG</t>
  </si>
  <si>
    <t>PLES_34591</t>
  </si>
  <si>
    <t>AATTCACGGGAAGCGGAGCC</t>
  </si>
  <si>
    <t>TAGTAATTCACGGGAAGCGGAGCC</t>
  </si>
  <si>
    <t>AAACGGCTCCGCTTCCCGTGAATT</t>
  </si>
  <si>
    <t>GAAGGGTTCGGGAAGCGCTG</t>
  </si>
  <si>
    <t>TAGTGAAGGGTTCGGGAAGCGCTG</t>
  </si>
  <si>
    <t>AAACCAGCGCTTCCCGAACCCTTC</t>
  </si>
  <si>
    <t>GCACCGCGCGGAAGTTGTGC</t>
  </si>
  <si>
    <t>TAGTGCACCGCGCGGAAGTTGTGC</t>
  </si>
  <si>
    <t>AAACGCACAACTTCCGCGCGGTGC</t>
  </si>
  <si>
    <t>GGCATAGCGTTCGCCGATCC</t>
  </si>
  <si>
    <t>TAGTGGCATAGCGTTCGCCGATCC</t>
  </si>
  <si>
    <t>AAACGGATCGGCGAACGCTATGCC</t>
  </si>
  <si>
    <t>PLES_34601</t>
  </si>
  <si>
    <t>CGTTGGCGGATCTTCTTCAT</t>
  </si>
  <si>
    <t>TAGTCGTTGGCGGATCTTCTTCAT</t>
  </si>
  <si>
    <t>AAACATGAAGAAGATCCGCCAACG</t>
  </si>
  <si>
    <t>GTCGGCGAAGACTTCGCAGG</t>
  </si>
  <si>
    <t>TAGTGTCGGCGAAGACTTCGCAGG</t>
  </si>
  <si>
    <t>AAACCCTGCGAAGTCTTCGCCGAC</t>
  </si>
  <si>
    <t>GGCGACGTCGCTGAGCCGGG</t>
  </si>
  <si>
    <t>TAGTGGCGACGTCGCTGAGCCGGG</t>
  </si>
  <si>
    <t>AAACCCCGGCTCAGCGACGTCGCC</t>
  </si>
  <si>
    <t>CACGTTGGCCTTCGCCACGC</t>
  </si>
  <si>
    <t>TAGTCACGTTGGCCTTCGCCACGC</t>
  </si>
  <si>
    <t>AAACGCGTGGCGAAGGCCAACGTG</t>
  </si>
  <si>
    <t>PLES_34611</t>
  </si>
  <si>
    <t>modA</t>
  </si>
  <si>
    <t>CTGGGGCAGGCGGGTGGTCA</t>
  </si>
  <si>
    <t>TAGTCTGGGGCAGGCGGGTGGTCA</t>
  </si>
  <si>
    <t>AAACTGACCACCCGCCTGCCCCAG</t>
  </si>
  <si>
    <t>GGATACGGCGCTGGCGAGGA</t>
  </si>
  <si>
    <t>TAGTGGATACGGCGCTGGCGAGGA</t>
  </si>
  <si>
    <t>AAACTCCTCGCCAGCGCCGTATCC</t>
  </si>
  <si>
    <t>CTGCACCTCGTCGGCGCTGG</t>
  </si>
  <si>
    <t>TAGTCTGCACCTCGTCGGCGCTGG</t>
  </si>
  <si>
    <t>AAACCCAGCGCCGACGAGGTGCAG</t>
  </si>
  <si>
    <t>CGCGGTGAAGTTGGCCGCGA</t>
  </si>
  <si>
    <t>TAGTCGCGGTGAAGTTGGCCGCGA</t>
  </si>
  <si>
    <t>AAACTCGCGGCCAACTTCACCGCG</t>
  </si>
  <si>
    <t>PLES_34621</t>
  </si>
  <si>
    <t>modB</t>
  </si>
  <si>
    <t>GCCAGGTCCGTACTGTCGAG</t>
  </si>
  <si>
    <t>TAGTGCCAGGTCCGTACTGTCGAG</t>
  </si>
  <si>
    <t>AAACCTCGACAGTACGGACCTGGC</t>
  </si>
  <si>
    <t>CAGCTCGATGGTCAGCCAGA</t>
  </si>
  <si>
    <t>TAGTCAGCTCGATGGTCAGCCAGA</t>
  </si>
  <si>
    <t>AAACTCTGGCTGACCATCGAGCTG</t>
  </si>
  <si>
    <t>GATCAGCAGCAGGAGGAGGG</t>
  </si>
  <si>
    <t>TAGTGATCAGCAGCAGGAGGAGGG</t>
  </si>
  <si>
    <t>AAACCCCTCCTCCTGCTGCTGATC</t>
  </si>
  <si>
    <t>GCGGGTGCGCGCCAGCCACC</t>
  </si>
  <si>
    <t>TAGTGCGGGTGCGCGCCAGCCACC</t>
  </si>
  <si>
    <t>AAACGGTGGCTGGCGCGCACCCGC</t>
  </si>
  <si>
    <t>PLES_34631</t>
  </si>
  <si>
    <t>modC</t>
  </si>
  <si>
    <t>GGTAGGCGCGGCGGAAGCGC</t>
  </si>
  <si>
    <t>TAGTGGTAGGCGCGGCGGAAGCGC</t>
  </si>
  <si>
    <t>AAACGCGCTTCCGCCGCGCCTACC</t>
  </si>
  <si>
    <t>TCGATGTCCAGTTCGAAGCC</t>
  </si>
  <si>
    <t>TAGTTCGATGTCCAGTTCGAAGCC</t>
  </si>
  <si>
    <t>AAACGGCTTCGAACTGGACATCGA</t>
  </si>
  <si>
    <t>CGCCACGACCGGGAAGAGCC</t>
  </si>
  <si>
    <t>TAGTCGCCACGACCGGGAAGAGCC</t>
  </si>
  <si>
    <t>AAACGGCTCTTCCCGGTCGTGGCG</t>
  </si>
  <si>
    <t>GCCTGAATGGCCGAACAGAG</t>
  </si>
  <si>
    <t>TAGTGCCTGAATGGCCGAACAGAG</t>
  </si>
  <si>
    <t>AAACCTCTGTTCGGCCATTCAGGC</t>
  </si>
  <si>
    <t>PLES_34641</t>
  </si>
  <si>
    <t>GTGAGGGTAATGCGGTGGCC</t>
  </si>
  <si>
    <t>TAGTGTGAGGGTAATGCGGTGGCC</t>
  </si>
  <si>
    <t>AAACGGCCACCGCATTACCCTCAC</t>
  </si>
  <si>
    <t>CAGGAGCGTCTGCTTTTCTC</t>
  </si>
  <si>
    <t>TAGTCAGGAGCGTCTGCTTTTCTC</t>
  </si>
  <si>
    <t>AAACGAGAAAAGCAGACGCTCCTG</t>
  </si>
  <si>
    <t>ATCCAGCGCCTTGGCGTAGA</t>
  </si>
  <si>
    <t>TAGTATCCAGCGCCTTGGCGTAGA</t>
  </si>
  <si>
    <t>AAACTCTACGCCAAGGCGCTGGAT</t>
  </si>
  <si>
    <t>GGAGGATGGAATCGTCCAGG</t>
  </si>
  <si>
    <t>TAGTGGAGGATGGAATCGTCCAGG</t>
  </si>
  <si>
    <t>AAACCCTGGACGATTCCATCCTCC</t>
  </si>
  <si>
    <t>PLES_34651</t>
  </si>
  <si>
    <t>GCTTTGCAGTTCATCGGAGT</t>
  </si>
  <si>
    <t>TAGTGCTTTGCAGTTCATCGGAGT</t>
  </si>
  <si>
    <t>AAACACTCCGATGAACTGCAAAGC</t>
  </si>
  <si>
    <t>CTGTTCCGCGGCGGCGCTGA</t>
  </si>
  <si>
    <t>TAGTCTGTTCCGCGGCGGCGCTGA</t>
  </si>
  <si>
    <t>AAACTCAGCGCCGCCGCGGAACAG</t>
  </si>
  <si>
    <t>GGTCCGGCTGACGGCCGAGG</t>
  </si>
  <si>
    <t>TAGTGGTCCGGCTGACGGCCGAGG</t>
  </si>
  <si>
    <t>AAACCCTCGGCCGTCAGCCGGACC</t>
  </si>
  <si>
    <t>CTTGTGCTCGAGGCGCGAGA</t>
  </si>
  <si>
    <t>TAGTCTTGTGCTCGAGGCGCGAGA</t>
  </si>
  <si>
    <t>AAACTCTCGCGCCTCGAGCACAAG</t>
  </si>
  <si>
    <t>PLES_34661</t>
  </si>
  <si>
    <t>str</t>
  </si>
  <si>
    <t>GAAATCGAGGGATTCGTTCA</t>
  </si>
  <si>
    <t>TAGTGAAATCGAGGGATTCGTTCA</t>
  </si>
  <si>
    <t>AAACTGAACGAATCCCTCGATTTC</t>
  </si>
  <si>
    <t>AACGCCCAGCGCTCGAGGTA</t>
  </si>
  <si>
    <t>TAGTAACGCCCAGCGCTCGAGGTA</t>
  </si>
  <si>
    <t>AAACTACCTCGAGCGCTGGGCGTT</t>
  </si>
  <si>
    <t>GTGGCGAAGGGCTCGCCGTC</t>
  </si>
  <si>
    <t>TAGTGTGGCGAAGGGCTCGCCGTC</t>
  </si>
  <si>
    <t>AAACGACGGCGAGCCCTTCGCCAC</t>
  </si>
  <si>
    <t>CGGCAGCAGGCGGCTGCTGT</t>
  </si>
  <si>
    <t>TAGTCGGCAGCAGGCGGCTGCTGT</t>
  </si>
  <si>
    <t>AAACACAGCAGCCGCCTGCTGCCG</t>
  </si>
  <si>
    <t>PLES_34671</t>
  </si>
  <si>
    <t>GAGGGTGAGGAGGCTGGCTC</t>
  </si>
  <si>
    <t>TAGTGAGGGTGAGGAGGCTGGCTC</t>
  </si>
  <si>
    <t>AAACGAGCCAGCCTCCTCACCCTC</t>
  </si>
  <si>
    <t>GCACCGCGGCAATATCGTCG</t>
  </si>
  <si>
    <t>TAGTGCACCGCGGCAATATCGTCG</t>
  </si>
  <si>
    <t>AAACCGACGATATTGCCGCGGTGC</t>
  </si>
  <si>
    <t>GGTCTTCTTCGCGGCGACCT</t>
  </si>
  <si>
    <t>TAGTGGTCTTCTTCGCGGCGACCT</t>
  </si>
  <si>
    <t>AAACAGGTCGCCGCGAAGAAGACC</t>
  </si>
  <si>
    <t>GTCGTCGCCGAGGACACCGG</t>
  </si>
  <si>
    <t>TAGTGTCGTCGCCGAGGACACCGG</t>
  </si>
  <si>
    <t>AAACCCGGTGTCCTCGGCGACGAC</t>
  </si>
  <si>
    <t>PLES_34681</t>
  </si>
  <si>
    <t>TCTGCTATCCGTATCGTTCA</t>
  </si>
  <si>
    <t>TAGTTCTGCTATCCGTATCGTTCA</t>
  </si>
  <si>
    <t>AAACTGAACGATACGGATAGCAGA</t>
  </si>
  <si>
    <t>ACGTCGTAGTTGTAGCCGTC</t>
  </si>
  <si>
    <t>TAGTACGTCGTAGTTGTAGCCGTC</t>
  </si>
  <si>
    <t>AAACGACGGCTACAACTACGACGT</t>
  </si>
  <si>
    <t>GGGTCATCAAGGTGAACTGG</t>
  </si>
  <si>
    <t>TAGTGGGTCATCAAGGTGAACTGG</t>
  </si>
  <si>
    <t>AAACCCAGTTCACCTTGATGACCC</t>
  </si>
  <si>
    <t>GGGCGGCGATGAACACCCCC</t>
  </si>
  <si>
    <t>TAGTGGGCGGCGATGAACACCCCC</t>
  </si>
  <si>
    <t>AAACGGGGGTGTTCATCGCCGCCC</t>
  </si>
  <si>
    <t>PLES_34691</t>
  </si>
  <si>
    <t>CAGGGTGGAGAGGCACAGCA</t>
  </si>
  <si>
    <t>TAGTCAGGGTGGAGAGGCACAGCA</t>
  </si>
  <si>
    <t>AAACTGCTGTGCCTCTCCACCCTG</t>
  </si>
  <si>
    <t>GGTACTGCCGGCGAGGCTGA</t>
  </si>
  <si>
    <t>TAGTGGTACTGCCGGCGAGGCTGA</t>
  </si>
  <si>
    <t>AAACTCAGCCTCGCCGGCAGTACC</t>
  </si>
  <si>
    <t>CGGCCTGTTCGCGTTCCTCG</t>
  </si>
  <si>
    <t>TAGTCGGCCTGTTCGCGTTCCTCG</t>
  </si>
  <si>
    <t>AAACCGAGGAACGCGAACAGGCCG</t>
  </si>
  <si>
    <t>GTCGGCGAACGGCAGCAGGG</t>
  </si>
  <si>
    <t>TAGTGTCGGCGAACGGCAGCAGGG</t>
  </si>
  <si>
    <t>AAACCCCTGCTGCCGTTCGCCGAC</t>
  </si>
  <si>
    <t>PLES_34701</t>
  </si>
  <si>
    <t>GGTGCTGGGGGAGTCGTTCA</t>
  </si>
  <si>
    <t>TAGTGGTGCTGGGGGAGTCGTTCA</t>
  </si>
  <si>
    <t>AAACTGAACGACTCCCCCAGCACC</t>
  </si>
  <si>
    <t>TTTCAGCCAGGTGCGTACGG</t>
  </si>
  <si>
    <t>TAGTTTTCAGCCAGGTGCGTACGG</t>
  </si>
  <si>
    <t>AAACCCGTACGCACCTGGCTGAAA</t>
  </si>
  <si>
    <t>GGGCGTTCAGGGTCAGGGGG</t>
  </si>
  <si>
    <t>TAGTGGGCGTTCAGGGTCAGGGGG</t>
  </si>
  <si>
    <t>AAACCCCCCTGACCCTGAACGCCC</t>
  </si>
  <si>
    <t>GCGCAGGCAGTCGCGTGGTC</t>
  </si>
  <si>
    <t>TAGTGCGCAGGCAGTCGCGTGGTC</t>
  </si>
  <si>
    <t>AAACGACCACGCGACTGCCTGCGC</t>
  </si>
  <si>
    <t>PLES_34711</t>
  </si>
  <si>
    <t>TCTCCAGGAAGGTACGGGCG</t>
  </si>
  <si>
    <t>TAGTTCTCCAGGAAGGTACGGGCG</t>
  </si>
  <si>
    <t>AAACCGCCCGTACCTTCCTGGAGA</t>
  </si>
  <si>
    <t>AGCGACGAAGCTACCGCTGC</t>
  </si>
  <si>
    <t>TAGTAGCGACGAAGCTACCGCTGC</t>
  </si>
  <si>
    <t>AAACGCAGCGGTAGCTTCGTCGCT</t>
  </si>
  <si>
    <t>GGTCAGGTGCAGGCGTTCCG</t>
  </si>
  <si>
    <t>TAGTGGTCAGGTGCAGGCGTTCCG</t>
  </si>
  <si>
    <t>AAACCGGAACGCCTGCACCTGACC</t>
  </si>
  <si>
    <t>GCGCGCGGTGACGGCGGTCT</t>
  </si>
  <si>
    <t>TAGTGCGCGCGGTGACGGCGGTCT</t>
  </si>
  <si>
    <t>AAACAGACCGCCGTCACCGCGCGC</t>
  </si>
  <si>
    <t>PLES_34721</t>
  </si>
  <si>
    <t>AAACGGAGCGTAGCGTTCAT</t>
  </si>
  <si>
    <t>TAGTAAACGGAGCGTAGCGTTCAT</t>
  </si>
  <si>
    <t>AAACATGAACGCTACGCTCCGTTT</t>
  </si>
  <si>
    <t>GTATGGCTGGAAGGCGCGCC</t>
  </si>
  <si>
    <t>TAGTGTATGGCTGGAAGGCGCGCC</t>
  </si>
  <si>
    <t>AAACGGCGCGCCTTCCAGCCATAC</t>
  </si>
  <si>
    <t>GCTCGGACCAGGCAACGCAC</t>
  </si>
  <si>
    <t>TAGTGCTCGGACCAGGCAACGCAC</t>
  </si>
  <si>
    <t>AAACGTGCGTTGCCTGGTCCGAGC</t>
  </si>
  <si>
    <t>GATCGACTACGGACAGGCTC</t>
  </si>
  <si>
    <t>TAGTGATCGACTACGGACAGGCTC</t>
  </si>
  <si>
    <t>AAACGAGCCTGTCCGTAGTCGATC</t>
  </si>
  <si>
    <t>PLES_34731</t>
  </si>
  <si>
    <t>TGGCGCGCATACGGATTATC</t>
  </si>
  <si>
    <t>TAGTTGGCGCGCATACGGATTATC</t>
  </si>
  <si>
    <t>AAACGATAATCCGTATGCGCGCCA</t>
  </si>
  <si>
    <t>AACGAAAACCGTTGCGCAAC</t>
  </si>
  <si>
    <t>TAGTAACGAAAACCGTTGCGCAAC</t>
  </si>
  <si>
    <t>AAACGTTGCGCAACGGTTTTCGTT</t>
  </si>
  <si>
    <t>GATCAGGAACGCCACCCCGA</t>
  </si>
  <si>
    <t>TAGTGATCAGGAACGCCACCCCGA</t>
  </si>
  <si>
    <t>AAACTCGGGGTGGCGTTCCTGATC</t>
  </si>
  <si>
    <t>GATGTCCACCATCAACCAGT</t>
  </si>
  <si>
    <t>TAGTGATGTCCACCATCAACCAGT</t>
  </si>
  <si>
    <t>AAACACTGGTTGATGGTGGACATC</t>
  </si>
  <si>
    <t>PLES_34741</t>
  </si>
  <si>
    <t>AGACTGCCGCCATCGCCATG</t>
  </si>
  <si>
    <t>TAGTAGACTGCCGCCATCGCCATG</t>
  </si>
  <si>
    <t>AAACCATGGCGATGGCGGCAGTCT</t>
  </si>
  <si>
    <t>GGCATTGCGGCCAGGTCCGA</t>
  </si>
  <si>
    <t>TAGTGGCATTGCGGCCAGGTCCGA</t>
  </si>
  <si>
    <t>AAACTCGGACCTGGCCGCAATGCC</t>
  </si>
  <si>
    <t>GGCAAGATCCGTGGGCCAAC</t>
  </si>
  <si>
    <t>TAGTGGCAAGATCCGTGGGCCAAC</t>
  </si>
  <si>
    <t>AAACGTTGGCCCACGGATCTTGCC</t>
  </si>
  <si>
    <t>GGGACGCCCCGGCGAGCGAA</t>
  </si>
  <si>
    <t>TAGTGGGACGCCCCGGCGAGCGAA</t>
  </si>
  <si>
    <t>AAACTTCGCTCGCCGGGGCGTCCC</t>
  </si>
  <si>
    <t>PLES_34751</t>
  </si>
  <si>
    <t>AATCAGGCGTGGTTCGGGCA</t>
  </si>
  <si>
    <t>TAGTAATCAGGCGTGGTTCGGGCA</t>
  </si>
  <si>
    <t>AAACTGCCCGAACCACGCCTGATT</t>
  </si>
  <si>
    <t>CACGTCGGGATAGATCAGGC</t>
  </si>
  <si>
    <t>TAGTCACGTCGGGATAGATCAGGC</t>
  </si>
  <si>
    <t>AAACGCCTGATCTATCCCGACGTG</t>
  </si>
  <si>
    <t>GCAGCGGTCCGGTCACGTCC</t>
  </si>
  <si>
    <t>TAGTGCAGCGGTCCGGTCACGTCC</t>
  </si>
  <si>
    <t>AAACGGACGTGACCGGACCGCTGC</t>
  </si>
  <si>
    <t>CTGGCGTTCGACGTTGGCCG</t>
  </si>
  <si>
    <t>TAGTCTGGCGTTCGACGTTGGCCG</t>
  </si>
  <si>
    <t>AAACCGGCCAACGTCGAACGCCAG</t>
  </si>
  <si>
    <t>PLES_34761</t>
  </si>
  <si>
    <t>TTGGGGCGCAGTTCCAGCAT</t>
  </si>
  <si>
    <t>TAGTTTGGGGCGCAGTTCCAGCAT</t>
  </si>
  <si>
    <t>AAACATGCTGGAACTGCGCCCCAA</t>
  </si>
  <si>
    <t>GCGGCAGAAGGTGCACTCGA</t>
  </si>
  <si>
    <t>TAGTGCGGCAGAAGGTGCACTCGA</t>
  </si>
  <si>
    <t>AAACTCGAGTGCACCTTCTGCCGC</t>
  </si>
  <si>
    <t>AGTTCGGGCACTGGCCGCCC</t>
  </si>
  <si>
    <t>TAGTAGTTCGGGCACTGGCCGCCC</t>
  </si>
  <si>
    <t>AAACGGGCGGCCAGTGCCCGAACT</t>
  </si>
  <si>
    <t>ATCCCGCGGACGCCTTGGCC</t>
  </si>
  <si>
    <t>TAGTATCCCGCGGACGCCTTGGCC</t>
  </si>
  <si>
    <t>AAACGGCCAAGGCGTCCGCGGGAT</t>
  </si>
  <si>
    <t>PLES_34771</t>
  </si>
  <si>
    <t>GGTCGGGTTGCGTAGCAGCA</t>
  </si>
  <si>
    <t>TAGTGGTCGGGTTGCGTAGCAGCA</t>
  </si>
  <si>
    <t>AAACTGCTGCTACGCAACCCGACC</t>
  </si>
  <si>
    <t>GGCCGCAGAACAGCAGGAGC</t>
  </si>
  <si>
    <t>TAGTGGCCGCAGAACAGCAGGAGC</t>
  </si>
  <si>
    <t>AAACGCTCCTGCTGTTCTGCGGCC</t>
  </si>
  <si>
    <t>AGCAGGACCAGTACAGGGCC</t>
  </si>
  <si>
    <t>TAGTAGCAGGACCAGTACAGGGCC</t>
  </si>
  <si>
    <t>AAACGGCCCTGTACTGGTCCTGCT</t>
  </si>
  <si>
    <t>CAGCTGGACGCCGACCAGGG</t>
  </si>
  <si>
    <t>TAGTCAGCTGGACGCCGACCAGGG</t>
  </si>
  <si>
    <t>AAACCCCTGGTCGGCGTCCAGCTG</t>
  </si>
  <si>
    <t>PLES_34781</t>
  </si>
  <si>
    <t>GGTAATGGTGATGGCGCTCA</t>
  </si>
  <si>
    <t>TAGTGGTAATGGTGATGGCGCTCA</t>
  </si>
  <si>
    <t>AAACTGAGCGCCATCACCATTACC</t>
  </si>
  <si>
    <t>CAGATACGCTTGGGCAGCTT</t>
  </si>
  <si>
    <t>TAGTCAGATACGCTTGGGCAGCTT</t>
  </si>
  <si>
    <t>AAACAAGCTGCCCAAGCGTATCTG</t>
  </si>
  <si>
    <t>GCTCTGCTTCTCCAGCAACT</t>
  </si>
  <si>
    <t>TAGTGCTCTGCTTCTCCAGCAACT</t>
  </si>
  <si>
    <t>AAACAGTTGCTGGAGAAGCAGAGC</t>
  </si>
  <si>
    <t>GATACGAATGCCGATACCCG</t>
  </si>
  <si>
    <t>TAGTGATACGAATGCCGATACCCG</t>
  </si>
  <si>
    <t>AAACCGGGTATCGGCATTCGTATC</t>
  </si>
  <si>
    <t>PLES_34791</t>
  </si>
  <si>
    <t>cti</t>
  </si>
  <si>
    <t>GCCAACCCAACCAACGGTCT</t>
  </si>
  <si>
    <t>TAGTGCCAACCCAACCAACGGTCT</t>
  </si>
  <si>
    <t>AAACAGACCGTTGGTTGGGTTGGC</t>
  </si>
  <si>
    <t>GATAAAAGACGACAAAACGA</t>
  </si>
  <si>
    <t>TAGTGATAAAAGACGACAAAACGA</t>
  </si>
  <si>
    <t>AAACTCGTTTTGTCGTCTTTTATC</t>
  </si>
  <si>
    <t>TTTCAGCAGCGGAAACAGAC</t>
  </si>
  <si>
    <t>TAGTTTTCAGCAGCGGAAACAGAC</t>
  </si>
  <si>
    <t>AAACGTCTGTTTCCGCTGCTGAAA</t>
  </si>
  <si>
    <t>CGGCTGGACGTCACGGCTAT</t>
  </si>
  <si>
    <t>TAGTCGGCTGGACGTCACGGCTAT</t>
  </si>
  <si>
    <t>AAACATAGCCGTGACGTCCAGCCG</t>
  </si>
  <si>
    <t>PLES_34801</t>
  </si>
  <si>
    <t>CTGCCGGCGAGCAGTTTCAT</t>
  </si>
  <si>
    <t>TAGTCTGCCGGCGAGCAGTTTCAT</t>
  </si>
  <si>
    <t>AAACATGAAACTGCTCGCCGGCAG</t>
  </si>
  <si>
    <t>CGAAAGGCTCAGGAAGAGAG</t>
  </si>
  <si>
    <t>TAGTCGAAAGGCTCAGGAAGAGAG</t>
  </si>
  <si>
    <t>AAACCTCTCTTCCTGAGCCTTTCG</t>
  </si>
  <si>
    <t>GAAAGTACAGTCCGCCGCCT</t>
  </si>
  <si>
    <t>TAGTGAAAGTACAGTCCGCCGCCT</t>
  </si>
  <si>
    <t>AAACAGGCGGCGGACTGTACTTTC</t>
  </si>
  <si>
    <t>CTGGGGCACGATTTCCAGCT</t>
  </si>
  <si>
    <t>TAGTCTGGGGCACGATTTCCAGCT</t>
  </si>
  <si>
    <t>AAACAGCTGGAAATCGTGCCCCAG</t>
  </si>
  <si>
    <t>PLES_34811</t>
  </si>
  <si>
    <t>CTTGTCCCAGCTGTTCTTGC</t>
  </si>
  <si>
    <t>TAGTCTTGTCCCAGCTGTTCTTGC</t>
  </si>
  <si>
    <t>AAACGCAAGAACAGCTGGGACAAG</t>
  </si>
  <si>
    <t>CCTTGTTCGGGGTGCCGGCC</t>
  </si>
  <si>
    <t>TAGTCCTTGTTCGGGGTGCCGGCC</t>
  </si>
  <si>
    <t>AAACGGCCGGCACCCCGAACAAGG</t>
  </si>
  <si>
    <t>CATCGGTACGCCCAGCTCGG</t>
  </si>
  <si>
    <t>TAGTCATCGGTACGCCCAGCTCGG</t>
  </si>
  <si>
    <t>AAACCCGAGCTGGGCGTACCGATG</t>
  </si>
  <si>
    <t>ATGGCGTTGGCGTTGCCGCG</t>
  </si>
  <si>
    <t>TAGTATGGCGTTGGCGTTGCCGCG</t>
  </si>
  <si>
    <t>AAACCGCGGCAACGCCAACGCCAT</t>
  </si>
  <si>
    <t>PLES_34821</t>
  </si>
  <si>
    <t>metH</t>
  </si>
  <si>
    <t>ATCGGTGAGCGGGCTGGACA</t>
  </si>
  <si>
    <t>TAGTATCGGTGAGCGGGCTGGACA</t>
  </si>
  <si>
    <t>AAACTGTCCAGCCCGCTCACCGAT</t>
  </si>
  <si>
    <t>CGTGCTGGAGGGCTTGCAGG</t>
  </si>
  <si>
    <t>TAGTCGTGCTGGAGGGCTTGCAGG</t>
  </si>
  <si>
    <t>AAACCCTGCAAGCCCTCCAGCACG</t>
  </si>
  <si>
    <t>GATCAGGATACGTTCCCTGA</t>
  </si>
  <si>
    <t>TAGTGATCAGGATACGTTCCCTGA</t>
  </si>
  <si>
    <t>AAACTCAGGGAACGTATCCTGATC</t>
  </si>
  <si>
    <t>CAGCTTGTAGCTCTGGATCA</t>
  </si>
  <si>
    <t>TAGTCAGCTTGTAGCTCTGGATCA</t>
  </si>
  <si>
    <t>AAACTGATCCAGAGCTACAAGCTG</t>
  </si>
  <si>
    <t>PLES_34831</t>
  </si>
  <si>
    <t>TTTCCATCTGCTCGGGAGTG</t>
  </si>
  <si>
    <t>TAGTTTTCCATCTGCTCGGGAGTG</t>
  </si>
  <si>
    <t>AAACCACTCCCGAGCAGATGGAAA</t>
  </si>
  <si>
    <t>TTGCGCAGGCGGCGCTTGCG</t>
  </si>
  <si>
    <t>TAGTTTGCGCAGGCGGCGCTTGCG</t>
  </si>
  <si>
    <t>AAACCGCAAGCGCCGCCTGCGCAA</t>
  </si>
  <si>
    <t>CGAACTCCTGGAACTCGCCC</t>
  </si>
  <si>
    <t>TAGTCGAACTCCTGGAACTCGCCC</t>
  </si>
  <si>
    <t>AAACGGGCGAGTTCCAGGAGTTCG</t>
  </si>
  <si>
    <t>GGAGAGGGCGTTGCGGTCGT</t>
  </si>
  <si>
    <t>TAGTGGAGAGGGCGTTGCGGTCGT</t>
  </si>
  <si>
    <t>AAACACGACCGCAACGCCCTCTCC</t>
  </si>
  <si>
    <t>PLES_34841</t>
  </si>
  <si>
    <t>TCGTCCATTTTCGCACTCAT</t>
  </si>
  <si>
    <t>TAGTTCGTCCATTTTCGCACTCAT</t>
  </si>
  <si>
    <t>AAACATGAGTGCGAAAATGGACGA</t>
  </si>
  <si>
    <t>GGCTGTCGATGGCCAGCTCG</t>
  </si>
  <si>
    <t>TAGTGGCTGTCGATGGCCAGCTCG</t>
  </si>
  <si>
    <t>AAACCGAGCTGGCCATCGACAGCC</t>
  </si>
  <si>
    <t>TCGCGGGATGCTCGACCCGC</t>
  </si>
  <si>
    <t>TAGTTCGCGGGATGCTCGACCCGC</t>
  </si>
  <si>
    <t>AAACGCGGGTCGAGCATCCCGCGA</t>
  </si>
  <si>
    <t>CGCGTAATATTCCTCGATGG</t>
  </si>
  <si>
    <t>TAGTCGCGTAATATTCCTCGATGG</t>
  </si>
  <si>
    <t>AAACCCATCGAGGAATATTACGCG</t>
  </si>
  <si>
    <t>PLES_34851</t>
  </si>
  <si>
    <t>CAACGATAGCACGTCGGCGC</t>
  </si>
  <si>
    <t>TAGTCAACGATAGCACGTCGGCGC</t>
  </si>
  <si>
    <t>AAACGCGCCGACGTGCTATCGTTG</t>
  </si>
  <si>
    <t>GTTCCGTTGCTGCGGTGGAG</t>
  </si>
  <si>
    <t>TAGTGTTCCGTTGCTGCGGTGGAG</t>
  </si>
  <si>
    <t>AAACCTCCACCGCAGCAACGGAAC</t>
  </si>
  <si>
    <t>GGTGGACGAATTTCATGGAA</t>
  </si>
  <si>
    <t>TAGTGGTGGACGAATTTCATGGAA</t>
  </si>
  <si>
    <t>AAACTTCCATGAAATTCGTCCACC</t>
  </si>
  <si>
    <t>CTTCGTTGAGGTGTTCGCGC</t>
  </si>
  <si>
    <t>TAGTCTTCGTTGAGGTGTTCGCGC</t>
  </si>
  <si>
    <t>AAACGCGCGAACACCTCAACGAAG</t>
  </si>
  <si>
    <t>PLES_34861</t>
  </si>
  <si>
    <t>TGGAGGTCTTGGCTACGCAT</t>
  </si>
  <si>
    <t>TAGTTGGAGGTCTTGGCTACGCAT</t>
  </si>
  <si>
    <t>AAACATGCGTAGCCAAGACCTCCA</t>
  </si>
  <si>
    <t>CAGGGGCTTGGCGCCGAGAT</t>
  </si>
  <si>
    <t>TAGTCAGGGGCTTGGCGCCGAGAT</t>
  </si>
  <si>
    <t>AAACATCTCGGCGCCAAGCCCCTG</t>
  </si>
  <si>
    <t>CGCGGCCCTGCAGCCAGGCG</t>
  </si>
  <si>
    <t>TAGTCGCGGCCCTGCAGCCAGGCG</t>
  </si>
  <si>
    <t>AAACCGCCTGGCTGCAGGGCCGCG</t>
  </si>
  <si>
    <t>GCGGGCGGTGCAGGCATCGA</t>
  </si>
  <si>
    <t>TAGTGCGGGCGGTGCAGGCATCGA</t>
  </si>
  <si>
    <t>AAACTCGATGCCTGCACCGCCCGC</t>
  </si>
  <si>
    <t>PLES_34871</t>
  </si>
  <si>
    <t>TCTTCCGTCTCGATACCCAT</t>
  </si>
  <si>
    <t>TAGTTCTTCCGTCTCGATACCCAT</t>
  </si>
  <si>
    <t>AAACATGGGTATCGAGACGGAAGA</t>
  </si>
  <si>
    <t>AAGGTCGGCGGCTTCTGGTT</t>
  </si>
  <si>
    <t>TAGTAAGGTCGGCGGCTTCTGGTT</t>
  </si>
  <si>
    <t>AAACAACCAGAAGCCGCCGACCTT</t>
  </si>
  <si>
    <t>CCCGCTCTGTACGCCGAAGG</t>
  </si>
  <si>
    <t>TAGTCCCGCTCTGTACGCCGAAGG</t>
  </si>
  <si>
    <t>AAACCCTTCGGCGTACAGAGCGGG</t>
  </si>
  <si>
    <t>CGTGGGTGAAGTCGCGGGCG</t>
  </si>
  <si>
    <t>TAGTCGTGGGTGAAGTCGCGGGCG</t>
  </si>
  <si>
    <t>AAACCGCCCGCGACTTCACCCACG</t>
  </si>
  <si>
    <t>PLES_34881</t>
  </si>
  <si>
    <t>GAGCGCGTAGCCGTGCGCGC</t>
  </si>
  <si>
    <t>TAGTGAGCGCGTAGCCGTGCGCGC</t>
  </si>
  <si>
    <t>AAACGCGCGCACGGCTACGCGCTC</t>
  </si>
  <si>
    <t>TATCGTGCGCCCACTCCGCG</t>
  </si>
  <si>
    <t>TAGTTATCGTGCGCCCACTCCGCG</t>
  </si>
  <si>
    <t>AAACCGCGGAGTGGGCGCACGATA</t>
  </si>
  <si>
    <t>TTTTACGCATAAATATGAAC</t>
  </si>
  <si>
    <t>TAGTTTTTACGCATAAATATGAAC</t>
  </si>
  <si>
    <t>AAACGTTCATATTTATGCGTAAAA</t>
  </si>
  <si>
    <t>GCCTGGCGACTTAGTCTTTT</t>
  </si>
  <si>
    <t>TAGTGCCTGGCGACTTAGTCTTTT</t>
  </si>
  <si>
    <t>AAACAAAAGACTAAGTCGCCAGGC</t>
  </si>
  <si>
    <t>PLES_34891</t>
  </si>
  <si>
    <t>cysI</t>
  </si>
  <si>
    <t>CGCGGTCCTCGACGATCCGT</t>
  </si>
  <si>
    <t>TAGTCGCGGTCCTCGACGATCCGT</t>
  </si>
  <si>
    <t>AAACACGGATCGTCGAGGACCGCG</t>
  </si>
  <si>
    <t>GGTAACGGCGGGTCTGGTCG</t>
  </si>
  <si>
    <t>TAGTGGTAACGGCGGGTCTGGTCG</t>
  </si>
  <si>
    <t>AAACCGACCAGACCCGCCGTTACC</t>
  </si>
  <si>
    <t>CACCGGTCAATTCACCCGCC</t>
  </si>
  <si>
    <t>TAGTCACCGGTCAATTCACCCGCC</t>
  </si>
  <si>
    <t>AAACGGCGGGTGAATTGACCGGTG</t>
  </si>
  <si>
    <t>GGATATAGAGACCGTTCTGC</t>
  </si>
  <si>
    <t>TAGTGGATATAGAGACCGTTCTGC</t>
  </si>
  <si>
    <t>AAACGCAGAACGGTCTCTATATCC</t>
  </si>
  <si>
    <t>PLES_34901</t>
  </si>
  <si>
    <t>AGCGGTCGTCGACCACCTGG</t>
  </si>
  <si>
    <t>TAGTAGCGGTCGTCGACCACCTGG</t>
  </si>
  <si>
    <t>AAACCCAGGTGGTCGACGACCGCT</t>
  </si>
  <si>
    <t>CTTTCCAGGGTCGCGTCCTT</t>
  </si>
  <si>
    <t>TAGTCTTTCCAGGGTCGCGTCCTT</t>
  </si>
  <si>
    <t>AAACAAGGACGCGACCCTGGAAAG</t>
  </si>
  <si>
    <t>ATGATCACGTCGTCGCTGTT</t>
  </si>
  <si>
    <t>TAGTATGATCACGTCGTCGCTGTT</t>
  </si>
  <si>
    <t>AAACAACAGCGACGACGTGATCAT</t>
  </si>
  <si>
    <t>CGGGCCGTGCTCGAGCCACA</t>
  </si>
  <si>
    <t>TAGTCGGGCCGTGCTCGAGCCACA</t>
  </si>
  <si>
    <t>AAACTGTGGCTCGAGCACGGCCCG</t>
  </si>
  <si>
    <t>PLES_34911</t>
  </si>
  <si>
    <t>TCTCGTCTTTGCGGGAAGAA</t>
  </si>
  <si>
    <t>TAGTTCTCGTCTTTGCGGGAAGAA</t>
  </si>
  <si>
    <t>AAACTTCTTCCCGCAAAGACGAGA</t>
  </si>
  <si>
    <t>CTCGCTGAAGCAGGCCAGGG</t>
  </si>
  <si>
    <t>TAGTCTCGCTGAAGCAGGCCAGGG</t>
  </si>
  <si>
    <t>AAACCCCTGGCCTGCTTCAGCGAG</t>
  </si>
  <si>
    <t>GCGGATCATCTCGATGGTGG</t>
  </si>
  <si>
    <t>TAGTGCGGATCATCTCGATGGTGG</t>
  </si>
  <si>
    <t>AAACCCACCATCGAGATGATCCGC</t>
  </si>
  <si>
    <t>TACCGATGCTCGCTCCGGAA</t>
  </si>
  <si>
    <t>TAGTTACCGATGCTCGCTCCGGAA</t>
  </si>
  <si>
    <t>AAACTTCCGGAGCGAGCATCGGTA</t>
  </si>
  <si>
    <t>PLES_34921</t>
  </si>
  <si>
    <t>CATCTGCATCATCTGACTCA</t>
  </si>
  <si>
    <t>TAGTCATCTGCATCATCTGACTCA</t>
  </si>
  <si>
    <t>AAACTGAGTCAGATGATGCAGATG</t>
  </si>
  <si>
    <t>GGGTGCGAACTGGCCGATCA</t>
  </si>
  <si>
    <t>TAGTGGGTGCGAACTGGCCGATCA</t>
  </si>
  <si>
    <t>AAACTGATCGGCCAGTTCGCACCC</t>
  </si>
  <si>
    <t>GGGGCGATGCTGGCGAAATA</t>
  </si>
  <si>
    <t>TAGTGGGGCGATGCTGGCGAAATA</t>
  </si>
  <si>
    <t>AAACTATTTCGCCAGCATCGCCCC</t>
  </si>
  <si>
    <t>GGACGCAGTTCGACGAACTG</t>
  </si>
  <si>
    <t>TAGTGGACGCAGTTCGACGAACTG</t>
  </si>
  <si>
    <t>AAACCAGTTCGTCGAACTGCGTCC</t>
  </si>
  <si>
    <t>PLES_34931</t>
  </si>
  <si>
    <t>GAAATCGGCGCCCGCCACAT</t>
  </si>
  <si>
    <t>TAGTGAAATCGGCGCCCGCCACAT</t>
  </si>
  <si>
    <t>AAACATGTGGCGGGCGCCGATTTC</t>
  </si>
  <si>
    <t>CGCCTGGCGCATCGCTCCCG</t>
  </si>
  <si>
    <t>TAGTCGCCTGGCGCATCGCTCCCG</t>
  </si>
  <si>
    <t>AAACCGGGAGCGATGCGCCAGGCG</t>
  </si>
  <si>
    <t>CGCAGCATCGAGTCGCTGCT</t>
  </si>
  <si>
    <t>TAGTCGCAGCATCGAGTCGCTGCT</t>
  </si>
  <si>
    <t>AAACAGCAGCGACTCGATGCTGCG</t>
  </si>
  <si>
    <t>CCGCAGTACGCCCTCGCGGA</t>
  </si>
  <si>
    <t>TAGTCCGCAGTACGCCCTCGCGGA</t>
  </si>
  <si>
    <t>AAACTCCGCGAGGGCGTACTGCGG</t>
  </si>
  <si>
    <t>PLES_34941</t>
  </si>
  <si>
    <t>TGCGTTTCGTAAACGCCGTG</t>
  </si>
  <si>
    <t>TAGTTGCGTTTCGTAAACGCCGTG</t>
  </si>
  <si>
    <t>AAACCACGGCGTTTACGAAACGCA</t>
  </si>
  <si>
    <t>TCAGTACGTCGCCCGCCGGC</t>
  </si>
  <si>
    <t>TAGTTCAGTACGTCGCCCGCCGGC</t>
  </si>
  <si>
    <t>AAACGCCGGCGGGCGACGTACTGA</t>
  </si>
  <si>
    <t>TCAGCGAGGAATACTGCACG</t>
  </si>
  <si>
    <t>TAGTTCAGCGAGGAATACTGCACG</t>
  </si>
  <si>
    <t>AAACCGTGCAGTATTCCTCGCTGA</t>
  </si>
  <si>
    <t>CACCCCGCGGTTGCCGCTGG</t>
  </si>
  <si>
    <t>TAGTCACCCCGCGGTTGCCGCTGG</t>
  </si>
  <si>
    <t>AAACCCAGCGGCAACCGCGGGGTG</t>
  </si>
  <si>
    <t>PLES_34951</t>
  </si>
  <si>
    <t>GGCCAGAAAGCCCGCATATT</t>
  </si>
  <si>
    <t>TAGTGGCCAGAAAGCCCGCATATT</t>
  </si>
  <si>
    <t>AAACAATATGCGGGCTTTCTGGCC</t>
  </si>
  <si>
    <t>CGCCAGCACGGTCACGGTCC</t>
  </si>
  <si>
    <t>TAGTCGCCAGCACGGTCACGGTCC</t>
  </si>
  <si>
    <t>AAACGGACCGTGACCGTGCTGGCG</t>
  </si>
  <si>
    <t>GCGCCGGCCGCGGCCGCGCA</t>
  </si>
  <si>
    <t>TAGTGCGCCGGCCGCGGCCGCGCA</t>
  </si>
  <si>
    <t>AAACTGCGCGGCCGCGGCCGGCGC</t>
  </si>
  <si>
    <t>TGTGGCGGACCCGCTCGCGC</t>
  </si>
  <si>
    <t>TAGTTGTGGCGGACCCGCTCGCGC</t>
  </si>
  <si>
    <t>AAACGCGCGAGCGGGTCCGCCACA</t>
  </si>
  <si>
    <t>PLES_34961</t>
  </si>
  <si>
    <t>ATCAGGTAGATGCTGCCCAC</t>
  </si>
  <si>
    <t>TAGTATCAGGTAGATGCTGCCCAC</t>
  </si>
  <si>
    <t>AAACGTGGGCAGCATCTACCTGAT</t>
  </si>
  <si>
    <t>CGACAGCACGTCGTAGTCGT</t>
  </si>
  <si>
    <t>TAGTCGACAGCACGTCGTAGTCGT</t>
  </si>
  <si>
    <t>AAACACGACTACGACGTGCTGTCG</t>
  </si>
  <si>
    <t>TCCGCCTGGCGGATGCCGGT</t>
  </si>
  <si>
    <t>TAGTTCCGCCTGGCGGATGCCGGT</t>
  </si>
  <si>
    <t>AAACACCGGCATCCGCCAGGCGGA</t>
  </si>
  <si>
    <t>AACGGACGCCGAGGTTCAGC</t>
  </si>
  <si>
    <t>TAGTAACGGACGCCGAGGTTCAGC</t>
  </si>
  <si>
    <t>AAACGCTGAACCTCGGCGTCCGTT</t>
  </si>
  <si>
    <t>PLES_34971</t>
  </si>
  <si>
    <t>ATGTCAGCAACGGTGGTCAT</t>
  </si>
  <si>
    <t>TAGTATGTCAGCAACGGTGGTCAT</t>
  </si>
  <si>
    <t>AAACATGACCACCGTTGCTGACAT</t>
  </si>
  <si>
    <t>GTTGAACTTGCTTTTCATGG</t>
  </si>
  <si>
    <t>TAGTGTTGAACTTGCTTTTCATGG</t>
  </si>
  <si>
    <t>AAACCCATGAAAAGCAAGTTCAAC</t>
  </si>
  <si>
    <t>GAACACCAGATCCAGGCCGG</t>
  </si>
  <si>
    <t>TAGTGAACACCAGATCCAGGCCGG</t>
  </si>
  <si>
    <t>AAACCCGGCCTGGATCTGGTGTTC</t>
  </si>
  <si>
    <t>CGCCGTCTTCGATGTTGAAC</t>
  </si>
  <si>
    <t>TAGTCGCCGTCTTCGATGTTGAAC</t>
  </si>
  <si>
    <t>AAACGTTCAACATCGAAGACGGCG</t>
  </si>
  <si>
    <t>PLES_34981</t>
  </si>
  <si>
    <t>GATTGGTCGGTCAGCGACAT</t>
  </si>
  <si>
    <t>TAGTGATTGGTCGGTCAGCGACAT</t>
  </si>
  <si>
    <t>AAACATGTCGCTGACCGACCAATC</t>
  </si>
  <si>
    <t>TTCGCCGGCGCGGATGCGAG</t>
  </si>
  <si>
    <t>TAGTTTCGCCGGCGCGGATGCGAG</t>
  </si>
  <si>
    <t>AAACCTCGCATCCGCGCCGGCGAA</t>
  </si>
  <si>
    <t>CAGGTACGGGTCGATGACGG</t>
  </si>
  <si>
    <t>TAGTCAGGTACGGGTCGATGACGG</t>
  </si>
  <si>
    <t>AAACCCGTCATCGACCCGTACCTG</t>
  </si>
  <si>
    <t>GCCTTCGAGGCCGGGGATAT</t>
  </si>
  <si>
    <t>TAGTGCCTTCGAGGCCGGGGATAT</t>
  </si>
  <si>
    <t>AAACATATCCCCGGCCTCGAAGGC</t>
  </si>
  <si>
    <t>PLES_34991</t>
  </si>
  <si>
    <t>AACAGGTGGGTCTTGGACAT</t>
  </si>
  <si>
    <t>TAGTAACAGGTGGGTCTTGGACAT</t>
  </si>
  <si>
    <t>AAACATGTCCAAGACCCACCTGTT</t>
  </si>
  <si>
    <t>GCGGCTGGCGCCGGAAACGA</t>
  </si>
  <si>
    <t>TAGTGCGGCTGGCGCCGGAAACGA</t>
  </si>
  <si>
    <t>AAACTCGTTTCCGGCGCCAGCCGC</t>
  </si>
  <si>
    <t>GATCACGTGGGCGCCTTGCT</t>
  </si>
  <si>
    <t>TAGTGATCACGTGGGCGCCTTGCT</t>
  </si>
  <si>
    <t>AAACAGCAAGGCGCCCACGTGATC</t>
  </si>
  <si>
    <t>CCTGGCAGCCATCGATCTTG</t>
  </si>
  <si>
    <t>TAGTCCTGGCAGCCATCGATCTTG</t>
  </si>
  <si>
    <t>AAACCAAGATCGATGGCTGCCAGG</t>
  </si>
  <si>
    <t>PLES_35001</t>
  </si>
  <si>
    <t>ACCAGGGCGGTACGGGGGAT</t>
  </si>
  <si>
    <t>TAGTACCAGGGCGGTACGGGGGAT</t>
  </si>
  <si>
    <t>AAACATCCCCCGTACCGCCCTGGT</t>
  </si>
  <si>
    <t>GAAGGCGCCGGGCGATGGCC</t>
  </si>
  <si>
    <t>TAGTGAAGGCGCCGGGCGATGGCC</t>
  </si>
  <si>
    <t>AAACGGCCATCGCCCGGCGCCTTC</t>
  </si>
  <si>
    <t>CTGGGAATCACGGGCCACCA</t>
  </si>
  <si>
    <t>TAGTCTGGGAATCACGGGCCACCA</t>
  </si>
  <si>
    <t>AAACTGGTGGCCCGTGATTCCCAG</t>
  </si>
  <si>
    <t>ACTCGGCGGCAGCGCGTTGC</t>
  </si>
  <si>
    <t>TAGTACTCGGCGGCAGCGCGTTGC</t>
  </si>
  <si>
    <t>AAACGCAACGCGCTGCCGCCGAGT</t>
  </si>
  <si>
    <t>PLES_35011</t>
  </si>
  <si>
    <t>CTGGCGGAACTGGCGTAAGT</t>
  </si>
  <si>
    <t>TAGTCTGGCGGAACTGGCGTAAGT</t>
  </si>
  <si>
    <t>AAACACTTACGCCAGTTCCGCCAG</t>
  </si>
  <si>
    <t>GCGGCGGAAGCTCAGCTCCT</t>
  </si>
  <si>
    <t>TAGTGCGGCGGAAGCTCAGCTCCT</t>
  </si>
  <si>
    <t>AAACAGGAGCTGAGCTTCCGCCGC</t>
  </si>
  <si>
    <t>GCGGTGGCTGGGCCATGTGC</t>
  </si>
  <si>
    <t>TAGTGCGGTGGCTGGGCCATGTGC</t>
  </si>
  <si>
    <t>AAACGCACATGGCCCAGCCACCGC</t>
  </si>
  <si>
    <t>TTCCAGCCGCCGGATCGCAG</t>
  </si>
  <si>
    <t>TAGTTTCCAGCCGCCGGATCGCAG</t>
  </si>
  <si>
    <t>AAACCTGCGATCCGGCGGCTGGAA</t>
  </si>
  <si>
    <t>PLES_35021</t>
  </si>
  <si>
    <t>GGCCAGTAACGCGAATGCCC</t>
  </si>
  <si>
    <t>TAGTGGCCAGTAACGCGAATGCCC</t>
  </si>
  <si>
    <t>AAACGGGCATTCGCGTTACTGGCC</t>
  </si>
  <si>
    <t>GATGCGCACCGCGACCAGGG</t>
  </si>
  <si>
    <t>TAGTGATGCGCACCGCGACCAGGG</t>
  </si>
  <si>
    <t>AAACCCCTGGTCGCGGTGCGCATC</t>
  </si>
  <si>
    <t>GGAACCAGGTGCGTTCGAAG</t>
  </si>
  <si>
    <t>TAGTGGAACCAGGTGCGTTCGAAG</t>
  </si>
  <si>
    <t>AAACCTTCGAACGCACCTGGTTCC</t>
  </si>
  <si>
    <t>GGCGACGAAGGCCAAGCCGC</t>
  </si>
  <si>
    <t>TAGTGGCGACGAAGGCCAAGCCGC</t>
  </si>
  <si>
    <t>AAACGCGGCTTGGCCTTCGTCGCC</t>
  </si>
  <si>
    <t>PLES_35031</t>
  </si>
  <si>
    <t>GGGTCTATCGCGAGTTCGAA</t>
  </si>
  <si>
    <t>TAGTGGGTCTATCGCGAGTTCGAA</t>
  </si>
  <si>
    <t>AAACTTCGAACTCGCGATAGACCC</t>
  </si>
  <si>
    <t>CCAGGATGATCAGGGTGCTG</t>
  </si>
  <si>
    <t>TAGTCCAGGATGATCAGGGTGCTG</t>
  </si>
  <si>
    <t>AAACCAGCACCCTGATCATCCTGG</t>
  </si>
  <si>
    <t>GTCGATGAAGCCGGCGAGAA</t>
  </si>
  <si>
    <t>TAGTGTCGATGAAGCCGGCGAGAA</t>
  </si>
  <si>
    <t>AAACTTCTCGCCGGCTTCATCGAC</t>
  </si>
  <si>
    <t>GCAGCGCAGGGATGGTCAAC</t>
  </si>
  <si>
    <t>TAGTGCAGCGCAGGGATGGTCAAC</t>
  </si>
  <si>
    <t>AAACGTTGACCATCCCTGCGCTGC</t>
  </si>
  <si>
    <t>PLES_35041</t>
  </si>
  <si>
    <t>CCGGCCGACCTGCCTGCCAG</t>
  </si>
  <si>
    <t>TAGTCCGGCCGACCTGCCTGCCAG</t>
  </si>
  <si>
    <t>AAACCTGGCAGGCAGGTCGGCCGG</t>
  </si>
  <si>
    <t>CACCCAGCCGCCGACCTGGG</t>
  </si>
  <si>
    <t>TAGTCACCCAGCCGCCGACCTGGG</t>
  </si>
  <si>
    <t>AAACCCCAGGTCGGCGGCTGGGTG</t>
  </si>
  <si>
    <t>GCAGGCCGTTGTCGTCCTGG</t>
  </si>
  <si>
    <t>TAGTGCAGGCCGTTGTCGTCCTGG</t>
  </si>
  <si>
    <t>AAACCCAGGACGACAACGGCCTGC</t>
  </si>
  <si>
    <t>TGGCGCTTCAGCCATTCGCG</t>
  </si>
  <si>
    <t>TAGTTGGCGCTTCAGCCATTCGCG</t>
  </si>
  <si>
    <t>AAACCGCGAATGGCTGAAGCGCCA</t>
  </si>
  <si>
    <t>PLES_35051</t>
  </si>
  <si>
    <t>GACGTGGCTCCTGTGACCAT</t>
  </si>
  <si>
    <t>TAGTGACGTGGCTCCTGTGACCAT</t>
  </si>
  <si>
    <t>AAACATGGTCACAGGAGCCACGTC</t>
  </si>
  <si>
    <t>CTCGTCGCGCACCAGACTGA</t>
  </si>
  <si>
    <t>TAGTCTCGTCGCGCACCAGACTGA</t>
  </si>
  <si>
    <t>AAACTCAGTCTGGTGCGCGACGAG</t>
  </si>
  <si>
    <t>CTGTTCGGCCTGTTCCATGG</t>
  </si>
  <si>
    <t>TAGTCTGTTCGGCCTGTTCCATGG</t>
  </si>
  <si>
    <t>AAACCCATGGAACAGGCCGAACAG</t>
  </si>
  <si>
    <t>CAGGCTGCCGTTCTGCCGCT</t>
  </si>
  <si>
    <t>TAGTCAGGCTGCCGTTCTGCCGCT</t>
  </si>
  <si>
    <t>AAACAGCGGCAGAACGGCAGCCTG</t>
  </si>
  <si>
    <t>PLES_35061</t>
  </si>
  <si>
    <t>GAATGCGTTGTACTCGGTCA</t>
  </si>
  <si>
    <t>TAGTGAATGCGTTGTACTCGGTCA</t>
  </si>
  <si>
    <t>AAACTGACCGAGTACAACGCATTC</t>
  </si>
  <si>
    <t>TCTTGTCTGCCAGCTCCACA</t>
  </si>
  <si>
    <t>TAGTTCTTGTCTGCCAGCTCCACA</t>
  </si>
  <si>
    <t>AAACTGTGGAGCTGGCAGACAAGA</t>
  </si>
  <si>
    <t>CGGACGGTTGATCTGGACGT</t>
  </si>
  <si>
    <t>TAGTCGGACGGTTGATCTGGACGT</t>
  </si>
  <si>
    <t>AAACACGTCCAGATCAACCGTCCG</t>
  </si>
  <si>
    <t>TTCATGGCATTGATCTTGTC</t>
  </si>
  <si>
    <t>TAGTTTCATGGCATTGATCTTGTC</t>
  </si>
  <si>
    <t>AAACGACAAGATCAATGCCATGAA</t>
  </si>
  <si>
    <t>PLES_35071</t>
  </si>
  <si>
    <t>nhaB</t>
  </si>
  <si>
    <t>TGTGCGAAAGCCTGGCTCAG</t>
  </si>
  <si>
    <t>TAGTTGTGCGAAAGCCTGGCTCAG</t>
  </si>
  <si>
    <t>AAACCTGAGCCAGGCTTTCGCACA</t>
  </si>
  <si>
    <t>ACCAGCGCGGCGAATGCCCG</t>
  </si>
  <si>
    <t>TAGTACCAGCGCGGCGAATGCCCG</t>
  </si>
  <si>
    <t>AAACCGGGCATTCGCCGCGCTGGT</t>
  </si>
  <si>
    <t>CAGGGGGTTGAGCAAGAGGA</t>
  </si>
  <si>
    <t>TAGTCAGGGGGTTGAGCAAGAGGA</t>
  </si>
  <si>
    <t>AAACTCCTCTTGCTCAACCCCCTG</t>
  </si>
  <si>
    <t>CCAGGCGCTTGTCACCGGCC</t>
  </si>
  <si>
    <t>TAGTCCAGGCGCTTGTCACCGGCC</t>
  </si>
  <si>
    <t>AAACGGCCGGTGACAAGCGCCTGG</t>
  </si>
  <si>
    <t>PLES_35081</t>
  </si>
  <si>
    <t>GAACCCCATGCCGCGCTTGC</t>
  </si>
  <si>
    <t>TAGTGAACCCCATGCCGCGCTTGC</t>
  </si>
  <si>
    <t>AAACGCAAGCGCGGCATGGGGTTC</t>
  </si>
  <si>
    <t>CCGCCAGGCTGGAGGGAAGC</t>
  </si>
  <si>
    <t>TAGTCCGCCAGGCTGGAGGGAAGC</t>
  </si>
  <si>
    <t>AAACGCTTCCCTCCAGCCTGGCGG</t>
  </si>
  <si>
    <t>TCGACACCAGCCAGCCGAAC</t>
  </si>
  <si>
    <t>TAGTTCGACACCAGCCAGCCGAAC</t>
  </si>
  <si>
    <t>AAACGTTCGGCTGGCTGGTGTCGA</t>
  </si>
  <si>
    <t>GGGGTTGACCCGCGCCAGGC</t>
  </si>
  <si>
    <t>TAGTGGGGTTGACCCGCGCCAGGC</t>
  </si>
  <si>
    <t>AAACGCCTGGCGCGGGTCAACCCC</t>
  </si>
  <si>
    <t>PLES_35091</t>
  </si>
  <si>
    <t>CGATGAGGACGGGAAATTTG</t>
  </si>
  <si>
    <t>TAGTCGATGAGGACGGGAAATTTG</t>
  </si>
  <si>
    <t>AAACCAAATTTCCCGTCCTCATCG</t>
  </si>
  <si>
    <t>TGTCGGCCTTGATGTCGCGA</t>
  </si>
  <si>
    <t>TAGTTGTCGGCCTTGATGTCGCGA</t>
  </si>
  <si>
    <t>AAACTCGCGACATCAAGGCCGACA</t>
  </si>
  <si>
    <t>GCCGTCCTGCTCCAGTTCGT</t>
  </si>
  <si>
    <t>TAGTGCCGTCCTGCTCCAGTTCGT</t>
  </si>
  <si>
    <t>AAACACGAACTGGAGCAGGACGGC</t>
  </si>
  <si>
    <t>CCCCTCGGCGGAGCTGGCGG</t>
  </si>
  <si>
    <t>TAGTCCCCTCGGCGGAGCTGGCGG</t>
  </si>
  <si>
    <t>AAACCCGCCAGCTCCGCCGAGGGG</t>
  </si>
  <si>
    <t>PLES_35101</t>
  </si>
  <si>
    <t>GGCGAGGTCCCCACGGCTAG</t>
  </si>
  <si>
    <t>TAGTGGCGAGGTCCCCACGGCTAG</t>
  </si>
  <si>
    <t>AAACCTAGCCGTGGGGACCTCGCC</t>
  </si>
  <si>
    <t>GTCCATGTCCGCCAGCATTC</t>
  </si>
  <si>
    <t>TAGTGTCCATGTCCGCCAGCATTC</t>
  </si>
  <si>
    <t>AAACGAATGCTGGCGGACATGGAC</t>
  </si>
  <si>
    <t>ACCGGCCATTTCCGTCCATT</t>
  </si>
  <si>
    <t>TAGTACCGGCCATTTCCGTCCATT</t>
  </si>
  <si>
    <t>AAACAATGGACGGAAATGGCCGGT</t>
  </si>
  <si>
    <t>CGACATAGGTGCCGGCCAGC</t>
  </si>
  <si>
    <t>TAGTCGACATAGGTGCCGGCCAGC</t>
  </si>
  <si>
    <t>AAACGCTGGCCGGCACCTATGTCG</t>
  </si>
  <si>
    <t>PLES_35111</t>
  </si>
  <si>
    <t>dnaQ</t>
  </si>
  <si>
    <t>CACCGGCATGCCGGTGGTTT</t>
  </si>
  <si>
    <t>TAGTCACCGGCATGCCGGTGGTTT</t>
  </si>
  <si>
    <t>AAACAAACCACCGGCATGCCGGTG</t>
  </si>
  <si>
    <t>CTCGATGATCCGGTGACCAT</t>
  </si>
  <si>
    <t>TAGTCTCGATGATCCGGTGACCAT</t>
  </si>
  <si>
    <t>AAACATGGTCACCGGATCATCGAG</t>
  </si>
  <si>
    <t>GGAAGTGGCGACCGGTCAGG</t>
  </si>
  <si>
    <t>TAGTGGAAGTGGCGACCGGTCAGG</t>
  </si>
  <si>
    <t>AAACCCTGACCGGTCGCCACTTCC</t>
  </si>
  <si>
    <t>GATCGGGTTGCAGGTAGACG</t>
  </si>
  <si>
    <t>TAGTGATCGGGTTGCAGGTAGACG</t>
  </si>
  <si>
    <t>AAACCGTCTACCTGCAACCCGATC</t>
  </si>
  <si>
    <t>PLES_35121</t>
  </si>
  <si>
    <t>rnhA</t>
  </si>
  <si>
    <t>GCGCCCAGGGTTGCCCTTGC</t>
  </si>
  <si>
    <t>TAGTGCGCCCAGGGTTGCCCTTGC</t>
  </si>
  <si>
    <t>AAACGCAAGGGCAACCCTGGGCGC</t>
  </si>
  <si>
    <t>CTCGCTCGGCGCCCTTGTAG</t>
  </si>
  <si>
    <t>TAGTCTCGCTCGGCGCCCTTGTAG</t>
  </si>
  <si>
    <t>AAACCTACAAGGGCGCCGAGCGAG</t>
  </si>
  <si>
    <t>ATGCGGTTGTTGGTGGTGTC</t>
  </si>
  <si>
    <t>TAGTATGCGGTTGTTGGTGGTGTC</t>
  </si>
  <si>
    <t>AAACGACACCACCAACAACCGCAT</t>
  </si>
  <si>
    <t>GCTTGAGTGCCGCCAGCGCC</t>
  </si>
  <si>
    <t>TAGTGCTTGAGTGCCGCCAGCGCC</t>
  </si>
  <si>
    <t>AAACGGCGCTGGCGGCACTCAAGC</t>
  </si>
  <si>
    <t>PLES_35131</t>
  </si>
  <si>
    <t>TCGGTCTGGGCGAAGGCTTG</t>
  </si>
  <si>
    <t>TAGTTCGGTCTGGGCGAAGGCTTG</t>
  </si>
  <si>
    <t>AAACCAAGCCTTCGCCCAGACCGA</t>
  </si>
  <si>
    <t>GTTGATCGATGCCAGCCACT</t>
  </si>
  <si>
    <t>TAGTGTTGATCGATGCCAGCCACT</t>
  </si>
  <si>
    <t>AAACAGTGGCTGGCATCGATCAAC</t>
  </si>
  <si>
    <t>CCTGGAACCAGTCGCGCGCC</t>
  </si>
  <si>
    <t>TAGTCCTGGAACCAGTCGCGCGCC</t>
  </si>
  <si>
    <t>AAACGGCGCGCGACTGGTTCCAGG</t>
  </si>
  <si>
    <t>GTCGCTCCTCGGCCAGCATC</t>
  </si>
  <si>
    <t>TAGTGTCGCTCCTCGGCCAGCATC</t>
  </si>
  <si>
    <t>AAACGATGCTGGCCGAGGAGCGAC</t>
  </si>
  <si>
    <t>PLES_35141</t>
  </si>
  <si>
    <t>AGGGCGTCGATCTGTATCAT</t>
  </si>
  <si>
    <t>TAGTAGGGCGTCGATCTGTATCAT</t>
  </si>
  <si>
    <t>AAACATGATACAGATCGACGCCCT</t>
  </si>
  <si>
    <t>AGTTGTCGTTGAAGGCGGGC</t>
  </si>
  <si>
    <t>TAGTAGTTGTCGTTGAAGGCGGGC</t>
  </si>
  <si>
    <t>AAACGCCCGCCTTCAACGACAACT</t>
  </si>
  <si>
    <t>GGTCGACCACCGCGCAGCGA</t>
  </si>
  <si>
    <t>TAGTGGTCGACCACCGCGCAGCGA</t>
  </si>
  <si>
    <t>AAACTCGCTGCGCGGTGGTCGACC</t>
  </si>
  <si>
    <t>CCACCGGCTTGGCATCGCCG</t>
  </si>
  <si>
    <t>TAGTCCACCGGCTTGGCATCGCCG</t>
  </si>
  <si>
    <t>AAACCGGCGATGCCAAGCCGGTGG</t>
  </si>
  <si>
    <t>PLES_35151</t>
  </si>
  <si>
    <t>mltD</t>
  </si>
  <si>
    <t>TTACGTGTCTGTGGCGGCAT</t>
  </si>
  <si>
    <t>TAGTTTACGTGTCTGTGGCGGCAT</t>
  </si>
  <si>
    <t>AAACATGCCGCCACAGACACGTAA</t>
  </si>
  <si>
    <t>AGCCAGGGCGTCTAGATCGG</t>
  </si>
  <si>
    <t>TAGTAGCCAGGGCGTCTAGATCGG</t>
  </si>
  <si>
    <t>AAACCCGATCTAGACGCCCTGGCT</t>
  </si>
  <si>
    <t>GAGCAGGATGGACACCCGAA</t>
  </si>
  <si>
    <t>TAGTGAGCAGGATGGACACCCGAA</t>
  </si>
  <si>
    <t>AAACTTCGGGTGTCCATCCTGCTC</t>
  </si>
  <si>
    <t>CTGGCAGCCGACGAGCGCAC</t>
  </si>
  <si>
    <t>TAGTCTGGCAGCCGACGAGCGCAC</t>
  </si>
  <si>
    <t>AAACGTGCGCTCGTCGGCTGCCAG</t>
  </si>
  <si>
    <t>PLES_35161</t>
  </si>
  <si>
    <t>GGCCGAGGATCAGGAAGGAG</t>
  </si>
  <si>
    <t>TAGTGGCCGAGGATCAGGAAGGAG</t>
  </si>
  <si>
    <t>AAACCTCCTTCCTGATCCTCGGCC</t>
  </si>
  <si>
    <t>AGCTGGGCAGGCTCACGGCC</t>
  </si>
  <si>
    <t>TAGTAGCTGGGCAGGCTCACGGCC</t>
  </si>
  <si>
    <t>AAACGGCCGTGAGCCTGCCCAGCT</t>
  </si>
  <si>
    <t>ACCATGGCTCTGGGTAATCG</t>
  </si>
  <si>
    <t>TAGTACCATGGCTCTGGGTAATCG</t>
  </si>
  <si>
    <t>AAACCGATTACCCAGAGCCATGGT</t>
  </si>
  <si>
    <t>ATACTTGAGCGTGCCGAATT</t>
  </si>
  <si>
    <t>TAGTATACTTGAGCGTGCCGAATT</t>
  </si>
  <si>
    <t>AAACAATTCGGCACGCTCAAGTAT</t>
  </si>
  <si>
    <t>PLES_35171</t>
  </si>
  <si>
    <t>GCAGAGGGGTGAAGCGGGGA</t>
  </si>
  <si>
    <t>TAGTGCAGAGGGGTGAAGCGGGGA</t>
  </si>
  <si>
    <t>AAACTCCCCGCTTCACCCCTCTGC</t>
  </si>
  <si>
    <t>GTTTCGGGGCGGCGAGGAGC</t>
  </si>
  <si>
    <t>TAGTGTTTCGGGGCGGCGAGGAGC</t>
  </si>
  <si>
    <t>AAACGCTCCTCGCCGCCCCGAAAC</t>
  </si>
  <si>
    <t>AAATCGGCGGGATACTTCGG</t>
  </si>
  <si>
    <t>TAGTAAATCGGCGGGATACTTCGG</t>
  </si>
  <si>
    <t>AAACCCGAAGTATCCCGCCGATTT</t>
  </si>
  <si>
    <t>ATGCCGCCTTTCGGCGCATC</t>
  </si>
  <si>
    <t>TAGTATGCCGCCTTTCGGCGCATC</t>
  </si>
  <si>
    <t>AAACGATGCGCCGAAAGGCGGCAT</t>
  </si>
  <si>
    <t>PLES_35181</t>
  </si>
  <si>
    <t>CAGCAGGCGCCGCAGGATAT</t>
  </si>
  <si>
    <t>TAGTCAGCAGGCGCCGCAGGATAT</t>
  </si>
  <si>
    <t>AAACATATCCTGCGGCGCCTGCTG</t>
  </si>
  <si>
    <t>GCAGGATGCCGAACAGGGTA</t>
  </si>
  <si>
    <t>TAGTGCAGGATGCCGAACAGGGTA</t>
  </si>
  <si>
    <t>AAACTACCCTGTTCGGCATCCTGC</t>
  </si>
  <si>
    <t>CTCCACCGGACCGCCGGGAG</t>
  </si>
  <si>
    <t>TAGTCTCCACCGGACCGCCGGGAG</t>
  </si>
  <si>
    <t>AAACCTCCCGGCGGTCCGGTGGAG</t>
  </si>
  <si>
    <t>CCCGGTGGCGCCGCCGGAAG</t>
  </si>
  <si>
    <t>TAGTCCCGGTGGCGCCGCCGGAAG</t>
  </si>
  <si>
    <t>AAACCTTCCGGCGGCGCCACCGGG</t>
  </si>
  <si>
    <t>PLES_35191</t>
  </si>
  <si>
    <t>TTGATGGGAGACAGGCGCAT</t>
  </si>
  <si>
    <t>TAGTTTGATGGGAGACAGGCGCAT</t>
  </si>
  <si>
    <t>AAACATGCGCCTGTCTCCCATCAA</t>
  </si>
  <si>
    <t>TGAAGCGGGCCCAGCGGCGC</t>
  </si>
  <si>
    <t>TAGTTGAAGCGGGCCCAGCGGCGC</t>
  </si>
  <si>
    <t>AAACGCGCCGCTGGGCCCGCTTCA</t>
  </si>
  <si>
    <t>GGCTGCCGACGAACAGGATG</t>
  </si>
  <si>
    <t>TAGTGGCTGCCGACGAACAGGATG</t>
  </si>
  <si>
    <t>AAACCATCCTGTTCGTCGGCAGCC</t>
  </si>
  <si>
    <t>TTTGTCGTTGGCGATCAGTT</t>
  </si>
  <si>
    <t>TAGTTTTGTCGTTGGCGATCAGTT</t>
  </si>
  <si>
    <t>AAACAACTGATCGCCAACGACAAA</t>
  </si>
  <si>
    <t>PLES_35201</t>
  </si>
  <si>
    <t>GGAATTCGACGGCGAGGTCG</t>
  </si>
  <si>
    <t>TAGTGGAATTCGACGGCGAGGTCG</t>
  </si>
  <si>
    <t>AAACCGACCTCGCCGTCGAATTCC</t>
  </si>
  <si>
    <t>CGAGCCGCTTTCGCCGACCA</t>
  </si>
  <si>
    <t>TAGTCGAGCCGCTTTCGCCGACCA</t>
  </si>
  <si>
    <t>AAACTGGTCGGCGAAAGCGGCTCG</t>
  </si>
  <si>
    <t>CAGGCGCAGGATGGAGTGGG</t>
  </si>
  <si>
    <t>TAGTCAGGCGCAGGATGGAGTGGG</t>
  </si>
  <si>
    <t>AAACCCCACTCCATCCTGCGCCTG</t>
  </si>
  <si>
    <t>GGGTGGCTGGCGACGGAGTA</t>
  </si>
  <si>
    <t>TAGTGGGTGGCTGGCGACGGAGTA</t>
  </si>
  <si>
    <t>AAACTACTCCGTCGCCAGCCACCC</t>
  </si>
  <si>
    <t>PLES_35211</t>
  </si>
  <si>
    <t>fabI</t>
  </si>
  <si>
    <t>TTTTCCTGTGAGAAATCCCA</t>
  </si>
  <si>
    <t>TAGTTTTTCCTGTGAGAAATCCCA</t>
  </si>
  <si>
    <t>AAACTGGGATTTCTCACAGGAAAA</t>
  </si>
  <si>
    <t>GCTGGCGACTCCGACGATCA</t>
  </si>
  <si>
    <t>TAGTGCTGGCGACTCCGACGATCA</t>
  </si>
  <si>
    <t>AAACTGATCGTCGGAGTCGCCAGC</t>
  </si>
  <si>
    <t>GGCGGCGATGCCGGAAGCGA</t>
  </si>
  <si>
    <t>TAGTGGCGGCGATGCCGGAAGCGA</t>
  </si>
  <si>
    <t>AAACTCGCTTCCGGCATCGCCGCC</t>
  </si>
  <si>
    <t>GGCGCCTTCCCGGTGCATGG</t>
  </si>
  <si>
    <t>TAGTGGCGCCTTCCCGGTGCATGG</t>
  </si>
  <si>
    <t>AAACCCATGCACCGGGAAGGCGCC</t>
  </si>
  <si>
    <t>PLES_35221</t>
  </si>
  <si>
    <t>ppiD</t>
  </si>
  <si>
    <t>GGTCTTGGCGATCCAGCCCT</t>
  </si>
  <si>
    <t>TAGTGGTCTTGGCGATCCAGCCCT</t>
  </si>
  <si>
    <t>AAACAGGGCTGGATCGCCAAGACC</t>
  </si>
  <si>
    <t>AACGATGATCACGCCAATGA</t>
  </si>
  <si>
    <t>TAGTAACGATGATCACGCCAATGA</t>
  </si>
  <si>
    <t>AAACTCATTGGCGTGATCATCGTT</t>
  </si>
  <si>
    <t>CGTTGGAGTGGTCGGTGGCC</t>
  </si>
  <si>
    <t>TAGTCGTTGGAGTGGTCGGTGGCC</t>
  </si>
  <si>
    <t>AAACGGCCACCGACCACTCCAACG</t>
  </si>
  <si>
    <t>ATCGTCGCCGTTGACCTTGG</t>
  </si>
  <si>
    <t>TAGTATCGTCGCCGTTGACCTTGG</t>
  </si>
  <si>
    <t>AAACCCAAGGTCAACGGCGACGAT</t>
  </si>
  <si>
    <t>PLES_35231</t>
  </si>
  <si>
    <t>hupB</t>
  </si>
  <si>
    <t>TTTCGGGATATCAGCAGATG</t>
  </si>
  <si>
    <t>TAGTTTTCGGGATATCAGCAGATG</t>
  </si>
  <si>
    <t>AAACCATCTGCTGATATCCCGAAA</t>
  </si>
  <si>
    <t>CACTGCGTCCAGTGCGCGAC</t>
  </si>
  <si>
    <t>TAGTCACTGCGTCCAGTGCGCGAC</t>
  </si>
  <si>
    <t>AAACGTCGCGCACTGGACGCAGTG</t>
  </si>
  <si>
    <t>AGCCTTCAGGGCGCCAGTGA</t>
  </si>
  <si>
    <t>TAGTAGCCTTCAGGGCGCCAGTGA</t>
  </si>
  <si>
    <t>AAACTCACTGGCGCCCTGAAGGCT</t>
  </si>
  <si>
    <t>GCCGAAACCAACCAGCACGA</t>
  </si>
  <si>
    <t>TAGTGCCGAAACCAACCAGCACGA</t>
  </si>
  <si>
    <t>AAACTCGTGCTGGTTGGTTTCGGC</t>
  </si>
  <si>
    <t>PLES_35241</t>
  </si>
  <si>
    <t>lon</t>
  </si>
  <si>
    <t>ACGTCACGTAGCGGCAGCAA</t>
  </si>
  <si>
    <t>TAGTACGTCACGTAGCGGCAGCAA</t>
  </si>
  <si>
    <t>AAACTTGCTGCCGCTACGTGACGT</t>
  </si>
  <si>
    <t>ACAACGGGATGACCATGTGC</t>
  </si>
  <si>
    <t>TAGTACAACGGGATGACCATGTGC</t>
  </si>
  <si>
    <t>AAACGCACATGGTCATCCCGTTGT</t>
  </si>
  <si>
    <t>CGCCGGTCATCGCTGCCTCC</t>
  </si>
  <si>
    <t>TAGTCGCCGGTCATCGCTGCCTCC</t>
  </si>
  <si>
    <t>AAACGGAGGCAGCGATGACCGGCG</t>
  </si>
  <si>
    <t>CGCCCGGATCATCGTCCGCG</t>
  </si>
  <si>
    <t>TAGTCGCCCGGATCATCGTCCGCG</t>
  </si>
  <si>
    <t>AAACCGCGGACGATGATCCGGGCG</t>
  </si>
  <si>
    <t>PLES_35251</t>
  </si>
  <si>
    <t>clpX</t>
  </si>
  <si>
    <t>TGCCGTTGTCCTCGCCGTTG</t>
  </si>
  <si>
    <t>TAGTTGCCGTTGTCCTCGCCGTTG</t>
  </si>
  <si>
    <t>AAACCAACGGCGAGGACAACGGCA</t>
  </si>
  <si>
    <t>GTGCTGGCTCTTGCCGCAGA</t>
  </si>
  <si>
    <t>TAGTGTGCTGGCTCTTGCCGCAGA</t>
  </si>
  <si>
    <t>AAACTCTGCGGCAAGAGCCAGCAC</t>
  </si>
  <si>
    <t>CGTCGCAGATAAAGACCGAG</t>
  </si>
  <si>
    <t>TAGTCGTCGCAGATAAAGACCGAG</t>
  </si>
  <si>
    <t>AAACCTCGGTCTTTATCTGCGACG</t>
  </si>
  <si>
    <t>CGCGGATGATGTCATTGCAC</t>
  </si>
  <si>
    <t>TAGTCGCGGATGATGTCATTGCAC</t>
  </si>
  <si>
    <t>AAACGTGCAATGACATCATCCGCG</t>
  </si>
  <si>
    <t>PLES_35261</t>
  </si>
  <si>
    <t>clpP</t>
  </si>
  <si>
    <t>GCCTGGATATCGGGAACGTG</t>
  </si>
  <si>
    <t>TAGTGCCTGGATATCGGGAACGTG</t>
  </si>
  <si>
    <t>AAACCACGTTCCCGATATCCAGGC</t>
  </si>
  <si>
    <t>CATGGGCACCAGGCCACCGG</t>
  </si>
  <si>
    <t>TAGTCATGGGCACCAGGCCACCGG</t>
  </si>
  <si>
    <t>AAACCCGGTGGCCTGGTGCCCATG</t>
  </si>
  <si>
    <t>GTAGGCGCGCTCGCCGCGGG</t>
  </si>
  <si>
    <t>TAGTGTAGGCGCGCTCGCCGCGGG</t>
  </si>
  <si>
    <t>AAACCCCGCGGCGAGCGCGCCTAC</t>
  </si>
  <si>
    <t>AGATGATCCGCTCCTTCAGC</t>
  </si>
  <si>
    <t>TAGTAGATGATCCGCTCCTTCAGC</t>
  </si>
  <si>
    <t>AAACGCTGAAGGAGCGGATCATCT</t>
  </si>
  <si>
    <t>PLES_35271</t>
  </si>
  <si>
    <t>tig</t>
  </si>
  <si>
    <t>GCTTTCAACAGAAACTTGCA</t>
  </si>
  <si>
    <t>TAGTGCTTTCAACAGAAACTTGCA</t>
  </si>
  <si>
    <t>AAACTGCAAGTTTCTGTTGAAAGC</t>
  </si>
  <si>
    <t>GGTCATGCGGCGCTCAAGAG</t>
  </si>
  <si>
    <t>TAGTGGTCATGCGGCGCTCAAGAG</t>
  </si>
  <si>
    <t>AAACCTCTTGAGCGCCGCATGACC</t>
  </si>
  <si>
    <t>ACGCTCGGCAGGCACACCAA</t>
  </si>
  <si>
    <t>TAGTACGCTCGGCAGGCACACCAA</t>
  </si>
  <si>
    <t>AAACTTGGTGTGCCTGCCGAGCGT</t>
  </si>
  <si>
    <t>CTGCAGACGCTTGTTGACTT</t>
  </si>
  <si>
    <t>TAGTCTGCAGACGCTTGTTGACTT</t>
  </si>
  <si>
    <t>AAACAAGTCAACAAGCGTCTGCAG</t>
  </si>
  <si>
    <t>PLES_35281</t>
  </si>
  <si>
    <t>ATTCTGGGAGCCGGAAGGAC</t>
  </si>
  <si>
    <t>TAGTATTCTGGGAGCCGGAAGGAC</t>
  </si>
  <si>
    <t>AAACGTCCTTCCGGCTCCCAGAAT</t>
  </si>
  <si>
    <t>GATCCGCCTGCACCCTGGCG</t>
  </si>
  <si>
    <t>TAGTGATCCGCCTGCACCCTGGCG</t>
  </si>
  <si>
    <t>AAACCGCCAGGGTGCAGGCGGATC</t>
  </si>
  <si>
    <t>AAGCGGCCGGAAACACCCCG</t>
  </si>
  <si>
    <t>TAGTAAGCGGCCGGAAACACCCCG</t>
  </si>
  <si>
    <t>AAACCGGGGTGTTTCCGGCCGCTT</t>
  </si>
  <si>
    <t>CGAGATCGGGCTGCGATCGG</t>
  </si>
  <si>
    <t>TAGTCGAGATCGGGCTGCGATCGG</t>
  </si>
  <si>
    <t>AAACCCGATCGCAGCCCGATCTCG</t>
  </si>
  <si>
    <t>PLES_35291</t>
  </si>
  <si>
    <t>CTGAGGGTAGGGCAGTCCAT</t>
  </si>
  <si>
    <t>TAGTCTGAGGGTAGGGCAGTCCAT</t>
  </si>
  <si>
    <t>AAACATGGACTGCCCTACCCTCAG</t>
  </si>
  <si>
    <t>CGATCAGGCGGGCGAGCTTC</t>
  </si>
  <si>
    <t>TAGTCGATCAGGCGGGCGAGCTTC</t>
  </si>
  <si>
    <t>AAACGAAGCTCGCCCGCCTGATCG</t>
  </si>
  <si>
    <t>ACCATGCTGGGAAAGGAAAC</t>
  </si>
  <si>
    <t>TAGTACCATGCTGGGAAAGGAAAC</t>
  </si>
  <si>
    <t>AAACGTTTCCTTTCCCAGCATGGT</t>
  </si>
  <si>
    <t>GTCGAGGAAGGCGGCGAACG</t>
  </si>
  <si>
    <t>TAGTGTCGAGGAAGGCGGCGAACG</t>
  </si>
  <si>
    <t>AAACCGTTCGCCGCCTTCCTCGAC</t>
  </si>
  <si>
    <t>PLES_35301</t>
  </si>
  <si>
    <t>CCAGCAGCAGGTAGAGGCGC</t>
  </si>
  <si>
    <t>TAGTCCAGCAGCAGGTAGAGGCGC</t>
  </si>
  <si>
    <t>AAACGCGCCTCTACCTGCTGCTGG</t>
  </si>
  <si>
    <t>GATCGCGGCGGCGAACCCCA</t>
  </si>
  <si>
    <t>TAGTGATCGCGGCGGCGAACCCCA</t>
  </si>
  <si>
    <t>AAACTGGGGTTCGCCGCCGCGATC</t>
  </si>
  <si>
    <t>CGTAGAACGCGTCGATGACA</t>
  </si>
  <si>
    <t>TAGTCGTAGAACGCGTCGATGACA</t>
  </si>
  <si>
    <t>AAACTGTCATCGACGCGTTCTACG</t>
  </si>
  <si>
    <t>CGAATAGGCCTGGCCGCGAA</t>
  </si>
  <si>
    <t>TAGTCGAATAGGCCTGGCCGCGAA</t>
  </si>
  <si>
    <t>AAACTTCGCGGCCAGGCCTATTCG</t>
  </si>
  <si>
    <t>PLES_35311</t>
  </si>
  <si>
    <t>AAGGTGCATGGCGCGAAACA</t>
  </si>
  <si>
    <t>TAGTAAGGTGCATGGCGCGAAACA</t>
  </si>
  <si>
    <t>AAACTGTTTCGCGCCATGCACCTT</t>
  </si>
  <si>
    <t>CCGAGCAGGCAGCCGAGAAG</t>
  </si>
  <si>
    <t>TAGTCCGAGCAGGCAGCCGAGAAG</t>
  </si>
  <si>
    <t>AAACCTTCTCGGCTGCCTGCTCGG</t>
  </si>
  <si>
    <t>TGGCAGGCCGTGGCAGCCGC</t>
  </si>
  <si>
    <t>TAGTTGGCAGGCCGTGGCAGCCGC</t>
  </si>
  <si>
    <t>AAACGCGGCTGCCACGGCCTGCCA</t>
  </si>
  <si>
    <t>CCCACGGCGGCGCTCGGCGC</t>
  </si>
  <si>
    <t>TAGTCCCACGGCGGCGCTCGGCGC</t>
  </si>
  <si>
    <t>AAACGCGCCGAGCGCCGCCGTGGG</t>
  </si>
  <si>
    <t>PLES_35321</t>
  </si>
  <si>
    <t>AGCCTTGCGCAAGCGCTGCT</t>
  </si>
  <si>
    <t>TAGTAGCCTTGCGCAAGCGCTGCT</t>
  </si>
  <si>
    <t>AAACAGCAGCGCTTGCGCAAGGCT</t>
  </si>
  <si>
    <t>CGGATCGTTCGCCCGCTCGA</t>
  </si>
  <si>
    <t>TAGTCGGATCGTTCGCCCGCTCGA</t>
  </si>
  <si>
    <t>AAACTCGAGCGGGCGAACGATCCG</t>
  </si>
  <si>
    <t>AGCAGGCGCTGCGCCAGCTT</t>
  </si>
  <si>
    <t>TAGTAGCAGGCGCTGCGCCAGCTT</t>
  </si>
  <si>
    <t>AAACAAGCTGGCGCAGCGCCTGCT</t>
  </si>
  <si>
    <t>AGCGCAGCGCATCGGCATCC</t>
  </si>
  <si>
    <t>TAGTAGCGCAGCGCATCGGCATCC</t>
  </si>
  <si>
    <t>AAACGGATGCCGATGCGCTGCGCT</t>
  </si>
  <si>
    <t>PLES_35331</t>
  </si>
  <si>
    <t>folD</t>
  </si>
  <si>
    <t>TTTGCCGTCGATCAGTTGTG</t>
  </si>
  <si>
    <t>TAGTTTTGCCGTCGATCAGTTGTG</t>
  </si>
  <si>
    <t>AAACCACAACTGATCGACGGCAAA</t>
  </si>
  <si>
    <t>TATCTGCTGGCGAAGGTTGG</t>
  </si>
  <si>
    <t>TAGTTATCTGCTGGCGAAGGTTGG</t>
  </si>
  <si>
    <t>AAACCCAACCTTCGCCAGCAGATA</t>
  </si>
  <si>
    <t>GCGGCGCTCGGTCACGCGTT</t>
  </si>
  <si>
    <t>TAGTGCGGCGCTCGGTCACGCGTT</t>
  </si>
  <si>
    <t>AAACAACGCGTGACCGAGCGCCGC</t>
  </si>
  <si>
    <t>CCGCCAGGCCGGGAACGCGC</t>
  </si>
  <si>
    <t>TAGTCCGCCAGGCCGGGAACGCGC</t>
  </si>
  <si>
    <t>AAACGCGCGTTCCCGGCCTGGCGG</t>
  </si>
  <si>
    <t>PLES_35341</t>
  </si>
  <si>
    <t>cysS</t>
  </si>
  <si>
    <t>CGTGTTGTAGATCTGCAGCA</t>
  </si>
  <si>
    <t>TAGTCGTGTTGTAGATCTGCAGCA</t>
  </si>
  <si>
    <t>AAACTGCTGCAGATCTACAACACG</t>
  </si>
  <si>
    <t>CAGCGGCGTGAAGACTTCTT</t>
  </si>
  <si>
    <t>TAGTCAGCGGCGTGAAGACTTCTT</t>
  </si>
  <si>
    <t>AAACAAGAAGTCTTCACGCCGCTG</t>
  </si>
  <si>
    <t>CAGATGGCAGTAGTCGTACA</t>
  </si>
  <si>
    <t>TAGTCAGATGGCAGTAGTCGTACA</t>
  </si>
  <si>
    <t>AAACTGTACGACTACTGCCATCTG</t>
  </si>
  <si>
    <t>ACGCCACCATGCTGCGGCCG</t>
  </si>
  <si>
    <t>TAGTACGCCACCATGCTGCGGCCG</t>
  </si>
  <si>
    <t>AAACCGGCCGCAGCATGGTGGCGT</t>
  </si>
  <si>
    <t>PLES_35351</t>
  </si>
  <si>
    <t>glnS</t>
  </si>
  <si>
    <t>GTGGTCTCTGGCTTGCTCAT</t>
  </si>
  <si>
    <t>TAGTGTGGTCTCTGGCTTGCTCAT</t>
  </si>
  <si>
    <t>AAACATGAGCAAGCCAGAGACCAC</t>
  </si>
  <si>
    <t>GCGCAGGAAGTTCGGGGCGG</t>
  </si>
  <si>
    <t>TAGTGCGCAGGAAGTTCGGGGCGG</t>
  </si>
  <si>
    <t>AAACCCGCCCCGAACTTCCTGCGC</t>
  </si>
  <si>
    <t>CCAGGTCGGCTTGAACGATC</t>
  </si>
  <si>
    <t>TAGTCCAGGTCGGCTTGAACGATC</t>
  </si>
  <si>
    <t>AAACGATCGTTCAAGCCGACCTGG</t>
  </si>
  <si>
    <t>GACGATCTTCGCGTGCTTGC</t>
  </si>
  <si>
    <t>TAGTGACGATCTTCGCGTGCTTGC</t>
  </si>
  <si>
    <t>AAACGCAAGCACGCGAAGATCGTC</t>
  </si>
  <si>
    <t>PLES_35361</t>
  </si>
  <si>
    <t>ppiB</t>
  </si>
  <si>
    <t>CAGGGTGATGACGCCATGGT</t>
  </si>
  <si>
    <t>TAGTCAGGGTGATGACGCCATGGT</t>
  </si>
  <si>
    <t>AAACACCATGGCGTCATCACCCTG</t>
  </si>
  <si>
    <t>TGAAGTTCGCCGCGGTTTCC</t>
  </si>
  <si>
    <t>TAGTTGAAGTTCGCCGCGGTTTCC</t>
  </si>
  <si>
    <t>AAACGGAAACCGCGGCGAACTTCA</t>
  </si>
  <si>
    <t>GGAAGACGGTGTTGTCGTAG</t>
  </si>
  <si>
    <t>TAGTGGAAGACGGTGTTGTCGTAG</t>
  </si>
  <si>
    <t>AAACCTACGACAACACCGTCTTCC</t>
  </si>
  <si>
    <t>TGAAGTTGTTGATCACGCGG</t>
  </si>
  <si>
    <t>TAGTTGAAGTTGTTGATCACGCGG</t>
  </si>
  <si>
    <t>AAACCCGCGTGATCAACAACTTCA</t>
  </si>
  <si>
    <t>PLES_35371</t>
  </si>
  <si>
    <t>GATGCAGGTCCGAGATGAAC</t>
  </si>
  <si>
    <t>TAGTGATGCAGGTCCGAGATGAAC</t>
  </si>
  <si>
    <t>AAACGTTCATCTCGGACCTGCATC</t>
  </si>
  <si>
    <t>GAAACGCCCGGGTGATGTCC</t>
  </si>
  <si>
    <t>TAGTGAAACGCCCGGGTGATGTCC</t>
  </si>
  <si>
    <t>AAACGGACATCACCCGGGCGTTTC</t>
  </si>
  <si>
    <t>CCCGACGGGCGCGCTCATCG</t>
  </si>
  <si>
    <t>TAGTCCCGACGGGCGCGCTCATCG</t>
  </si>
  <si>
    <t>AAACCGATGAGCGCGCCCGTCGGG</t>
  </si>
  <si>
    <t>GAAGTCGCCGAGGATGTACA</t>
  </si>
  <si>
    <t>TAGTGAAGTCGCCGAGGATGTACA</t>
  </si>
  <si>
    <t>AAACTGTACATCCTCGGCGACTTC</t>
  </si>
  <si>
    <t>PLES_35381</t>
  </si>
  <si>
    <t>GGGCGGCGACGAACTTGATC</t>
  </si>
  <si>
    <t>TAGTGGGCGGCGACGAACTTGATC</t>
  </si>
  <si>
    <t>AAACGATCAAGTTCGTCGCCGCCC</t>
  </si>
  <si>
    <t>GAGGGCGAGCACGCCGAGGG</t>
  </si>
  <si>
    <t>TAGTGAGGGCGAGCACGCCGAGGG</t>
  </si>
  <si>
    <t>AAACCCCTCGGCGTGCTCGCCCTC</t>
  </si>
  <si>
    <t>AGAAGAACACGCCGTTGAAC</t>
  </si>
  <si>
    <t>TAGTAGAAGAACACGCCGTTGAAC</t>
  </si>
  <si>
    <t>AAACGTTCAACGGCGTGTTCTTCT</t>
  </si>
  <si>
    <t>CCTTACGTGGGTCATGAAGC</t>
  </si>
  <si>
    <t>TAGTCCTTACGTGGGTCATGAAGC</t>
  </si>
  <si>
    <t>AAACGCTTCATGACCCACGTAAGG</t>
  </si>
  <si>
    <t>PLES_35391</t>
  </si>
  <si>
    <t>TTGGTCGATCTCGGGCAACA</t>
  </si>
  <si>
    <t>TAGTTTGGTCGATCTCGGGCAACA</t>
  </si>
  <si>
    <t>AAACTGTTGCCCGAGATCGACCAA</t>
  </si>
  <si>
    <t>CGGCGGGAGTGGAACAGGCA</t>
  </si>
  <si>
    <t>TAGTCGGCGGGAGTGGAACAGGCA</t>
  </si>
  <si>
    <t>AAACTGCCTGTTCCACTCCCGCCG</t>
  </si>
  <si>
    <t>CAGGGCCGCCTCGACCCAGG</t>
  </si>
  <si>
    <t>TAGTCAGGGCCGCCTCGACCCAGG</t>
  </si>
  <si>
    <t>AAACCCTGGGTCGAGGCGGCCCTG</t>
  </si>
  <si>
    <t>GGTCCAGCAGCATGACGTCC</t>
  </si>
  <si>
    <t>TAGTGGTCCAGCAGCATGACGTCC</t>
  </si>
  <si>
    <t>AAACGGACGTCATGCTGCTGGACC</t>
  </si>
  <si>
    <t>PLES_35401</t>
  </si>
  <si>
    <t>CACCACGAGGATGCTGCGAA</t>
  </si>
  <si>
    <t>TAGTCACCACGAGGATGCTGCGAA</t>
  </si>
  <si>
    <t>AAACTTCGCAGCATCCTCGTGGTG</t>
  </si>
  <si>
    <t>GCGAGACCTTCCAGCTGGTC</t>
  </si>
  <si>
    <t>TAGTGCGAGACCTTCCAGCTGGTC</t>
  </si>
  <si>
    <t>AAACGACCAGCTGGAAGGTCTCGC</t>
  </si>
  <si>
    <t>GATCAGTTGTGCCCGTTTCA</t>
  </si>
  <si>
    <t>TAGTGATCAGTTGTGCCCGTTTCA</t>
  </si>
  <si>
    <t>AAACTGAAACGGGCACAACTGATC</t>
  </si>
  <si>
    <t>CAGGTGCGACTGGGTCACGC</t>
  </si>
  <si>
    <t>TAGTCAGGTGCGACTGGGTCACGC</t>
  </si>
  <si>
    <t>AAACGCGTGACCCAGTCGCACCTG</t>
  </si>
  <si>
    <t>PLES_35411</t>
  </si>
  <si>
    <t>TTTGATTCTTTGCGAAGACA</t>
  </si>
  <si>
    <t>TAGTTTTGATTCTTTGCGAAGACA</t>
  </si>
  <si>
    <t>AAACTGTCTTCGCAAAGAATCAAA</t>
  </si>
  <si>
    <t>GGAGCAAAGCCCTACGCAGG</t>
  </si>
  <si>
    <t>TAGTGGAGCAAAGCCCTACGCAGG</t>
  </si>
  <si>
    <t>AAACCCTGCGTAGGGCTTTGCTCC</t>
  </si>
  <si>
    <t>TACCAGGTCGCCGTATACCG</t>
  </si>
  <si>
    <t>TAGTTACCAGGTCGCCGTATACCG</t>
  </si>
  <si>
    <t>AAACCGGTATACGGCGACCTGGTA</t>
  </si>
  <si>
    <t>GGTGGAAACGCTTGCAGCCA</t>
  </si>
  <si>
    <t>TAGTGGTGGAAACGCTTGCAGCCA</t>
  </si>
  <si>
    <t>AAACTGGCTGCAAGCGTTTCCACC</t>
  </si>
  <si>
    <t>PLES_35421</t>
  </si>
  <si>
    <t>acnB</t>
  </si>
  <si>
    <t>CTCTTCTACGTGTTTGCGGT</t>
  </si>
  <si>
    <t>TAGTCTCTTCTACGTGTTTGCGGT</t>
  </si>
  <si>
    <t>AAACACCGCAAACACGTAGAAGAG</t>
  </si>
  <si>
    <t>TTGGGGCACGACACCCTGGG</t>
  </si>
  <si>
    <t>TAGTTTGGGGCACGACACCCTGGG</t>
  </si>
  <si>
    <t>AAACCCCAGGGTGTCGTGCCCCAA</t>
  </si>
  <si>
    <t>GCGGTCTGTTCGGCGTTCAG</t>
  </si>
  <si>
    <t>TAGTGCGGTCTGTTCGGCGTTCAG</t>
  </si>
  <si>
    <t>AAACCTGAACGCCGAACAGACCGC</t>
  </si>
  <si>
    <t>GGTTCTTCAGCAGCTCGACC</t>
  </si>
  <si>
    <t>TAGTGGTTCTTCAGCAGCTCGACC</t>
  </si>
  <si>
    <t>AAACGGTCGAGCTGCTGAAGAACC</t>
  </si>
  <si>
    <t>PLES_35431</t>
  </si>
  <si>
    <t>nasS</t>
  </si>
  <si>
    <t>TTCCGGTGCGTCGGAGCCGC</t>
  </si>
  <si>
    <t>TAGTTTCCGGTGCGTCGGAGCCGC</t>
  </si>
  <si>
    <t>AAACGCGGCTCCGACGCACCGGAA</t>
  </si>
  <si>
    <t>CGCCATGAAACCGATGTCCA</t>
  </si>
  <si>
    <t>TAGTCGCCATGAAACCGATGTCCA</t>
  </si>
  <si>
    <t>AAACTGGACATCGGTTTCATGGCG</t>
  </si>
  <si>
    <t>CACGATCAGCGAGGCCGAAT</t>
  </si>
  <si>
    <t>TAGTCACGATCAGCGAGGCCGAAT</t>
  </si>
  <si>
    <t>AAACATTCGGCCTCGCTGATCGTG</t>
  </si>
  <si>
    <t>GGGCTGGGCGAAGCCCTGGG</t>
  </si>
  <si>
    <t>TAGTGGGCTGGGCGAAGCCCTGGG</t>
  </si>
  <si>
    <t>AAACCCCAGGGCTTCGCCCAGCCC</t>
  </si>
  <si>
    <t>PLES_35441</t>
  </si>
  <si>
    <t>nasT</t>
  </si>
  <si>
    <t>GATCAGCAGGATACGCAGCA</t>
  </si>
  <si>
    <t>TAGTGATCAGCAGGATACGCAGCA</t>
  </si>
  <si>
    <t>AAACTGCTGCGTATCCTGCTGATC</t>
  </si>
  <si>
    <t>CTGAGGCGTCCGACTTTCTT</t>
  </si>
  <si>
    <t>TAGTCTGAGGCGTCCGACTTTCTT</t>
  </si>
  <si>
    <t>AAACAAGAAAGTCGGACGCCTCAG</t>
  </si>
  <si>
    <t>GAAACCGCTCTCGAGCAGGG</t>
  </si>
  <si>
    <t>TAGTGAAACCGCTCTCGAGCAGGG</t>
  </si>
  <si>
    <t>AAACCCCTGCTCGAGAGCGGTTTC</t>
  </si>
  <si>
    <t>GACGCGCGCCGGCAGGTCGA</t>
  </si>
  <si>
    <t>TAGTGACGCGCGCCGGCAGGTCGA</t>
  </si>
  <si>
    <t>AAACTCGACCTGCCGGCGCGCGTC</t>
  </si>
  <si>
    <t>PLES_35451</t>
  </si>
  <si>
    <t>GGTGGGAATGGTAAGGTTCC</t>
  </si>
  <si>
    <t>TAGTGGTGGGAATGGTAAGGTTCC</t>
  </si>
  <si>
    <t>AAACGGAACCTTACCATTCCCACC</t>
  </si>
  <si>
    <t>GATCACCTGCGGGGTGGGTT</t>
  </si>
  <si>
    <t>TAGTGATCACCTGCGGGGTGGGTT</t>
  </si>
  <si>
    <t>AAACAACCCACCCCGCAGGTGATC</t>
  </si>
  <si>
    <t>GCCGTTGTTGAGTTGCTGGG</t>
  </si>
  <si>
    <t>TAGTGCCGTTGTTGAGTTGCTGGG</t>
  </si>
  <si>
    <t>AAACCCCAGCAACTCAACAACGGC</t>
  </si>
  <si>
    <t>CTTGCTGGAAGTACCGGCTC</t>
  </si>
  <si>
    <t>TAGTCTTGCTGGAAGTACCGGCTC</t>
  </si>
  <si>
    <t>AAACGAGCCGGTACTTCCAGCAAG</t>
  </si>
  <si>
    <t>PLES_35461</t>
  </si>
  <si>
    <t>nasA</t>
  </si>
  <si>
    <t>GAACAGGGTCGGCGCATGGC</t>
  </si>
  <si>
    <t>TAGTGAACAGGGTCGGCGCATGGC</t>
  </si>
  <si>
    <t>AAACGCCATGCGCCGACCCTGTTC</t>
  </si>
  <si>
    <t>CGTACCAGACCATGAAGCTC</t>
  </si>
  <si>
    <t>TAGTCGTACCAGACCATGAAGCTC</t>
  </si>
  <si>
    <t>AAACGAGCTTCATGGTCTGGTACG</t>
  </si>
  <si>
    <t>CGGCAATCTGCACCCCCAGC</t>
  </si>
  <si>
    <t>TAGTCGGCAATCTGCACCCCCAGC</t>
  </si>
  <si>
    <t>AAACGCTGGGGGTGCAGATTGCCG</t>
  </si>
  <si>
    <t>GCTGTTGGGTGCTCAGTTGC</t>
  </si>
  <si>
    <t>TAGTGCTGTTGGGTGCTCAGTTGC</t>
  </si>
  <si>
    <t>AAACGCAACTGAGCACCCAACAGC</t>
  </si>
  <si>
    <t>PLES_35471</t>
  </si>
  <si>
    <t>GTGTCCCTTGCTGGCGGCCA</t>
  </si>
  <si>
    <t>TAGTGTGTCCCTTGCTGGCGGCCA</t>
  </si>
  <si>
    <t>AAACTGGCCGCCAGCAAGGGACAC</t>
  </si>
  <si>
    <t>CTGGCTGACACCGTCGGCGA</t>
  </si>
  <si>
    <t>TAGTCTGGCTGACACCGTCGGCGA</t>
  </si>
  <si>
    <t>AAACTCGCCGACGGTGTCAGCCAG</t>
  </si>
  <si>
    <t>GCGCGCCGCCAGGCCGCCAT</t>
  </si>
  <si>
    <t>TAGTGCGCGCCGCCAGGCCGCCAT</t>
  </si>
  <si>
    <t>AAACATGGCGGCCTGGCGGCGCGC</t>
  </si>
  <si>
    <t>AATCCAGGGCCAGCGCTTGC</t>
  </si>
  <si>
    <t>TAGTAATCCAGGGCCAGCGCTTGC</t>
  </si>
  <si>
    <t>AAACGCAAGCGCTGGCCCTGGATT</t>
  </si>
  <si>
    <t>PLES_35481</t>
  </si>
  <si>
    <t>nirB</t>
  </si>
  <si>
    <t>TTCTTCCAGGGTACGGACCC</t>
  </si>
  <si>
    <t>TAGTTTCTTCCAGGGTACGGACCC</t>
  </si>
  <si>
    <t>AAACGGGTCCGTACCCTGGAAGAA</t>
  </si>
  <si>
    <t>GTTGTAGTTGGGATGGGGCT</t>
  </si>
  <si>
    <t>TAGTGTTGTAGTTGGGATGGGGCT</t>
  </si>
  <si>
    <t>AAACAGCCCCATCCCAACTACAAC</t>
  </si>
  <si>
    <t>TTCCTCGAAGGTCTGCTCGC</t>
  </si>
  <si>
    <t>TAGTTTCCTCGAAGGTCTGCTCGC</t>
  </si>
  <si>
    <t>AAACGCGAGCAGACCTTCGAGGAA</t>
  </si>
  <si>
    <t>CATACCAGTTGAGGTCGTTG</t>
  </si>
  <si>
    <t>TAGTCATACCAGTTGAGGTCGTTG</t>
  </si>
  <si>
    <t>AAACCAACGACCTCAACTGGTATG</t>
  </si>
  <si>
    <t>PLES_35491</t>
  </si>
  <si>
    <t>nirD</t>
  </si>
  <si>
    <t>CAGATATCCAGCCAGTTCAT</t>
  </si>
  <si>
    <t>TAGTCAGATATCCAGCCAGTTCAT</t>
  </si>
  <si>
    <t>AAACATGAACTGGCTGGATATCTG</t>
  </si>
  <si>
    <t>CAGCGGGTTGATTTCATCGA</t>
  </si>
  <si>
    <t>TAGTCAGCGGGTTGATTTCATCGA</t>
  </si>
  <si>
    <t>AAACTCGATGAAATCAACCCGCTG</t>
  </si>
  <si>
    <t>GGCGATGTCGCCTTTCGGGC</t>
  </si>
  <si>
    <t>TAGTGGCGATGTCGCCTTTCGGGC</t>
  </si>
  <si>
    <t>AAACGCCCGAAAGGCGACATCGCC</t>
  </si>
  <si>
    <t>GTCGTCGGCGGCGCGGAAGA</t>
  </si>
  <si>
    <t>TAGTGTCGTCGGCGGCGCGGAAGA</t>
  </si>
  <si>
    <t>AAACTCTTCCGCGCCGCCGACGAC</t>
  </si>
  <si>
    <t>PLES_35501</t>
  </si>
  <si>
    <t>CGAAGCGGTGGTGCGCAGCG</t>
  </si>
  <si>
    <t>TAGTCGAAGCGGTGGTGCGCAGCG</t>
  </si>
  <si>
    <t>AAACCGCTGCGCACCACCGCTTCG</t>
  </si>
  <si>
    <t>ACCCACGCCGCAGTAGCAGC</t>
  </si>
  <si>
    <t>TAGTACCCACGCCGCAGTAGCAGC</t>
  </si>
  <si>
    <t>AAACGCTGCTACTGCGGCGTGGGT</t>
  </si>
  <si>
    <t>GTTCGCCGTCGTGTTCGATC</t>
  </si>
  <si>
    <t>TAGTGTTCGCCGTCGTGTTCGATC</t>
  </si>
  <si>
    <t>AAACGATCGAACACGACGGCGAAC</t>
  </si>
  <si>
    <t>GAGGATCGCCTTGCACGCCG</t>
  </si>
  <si>
    <t>TAGTGAGGATCGCCTTGCACGCCG</t>
  </si>
  <si>
    <t>AAACCGGCGTGCAAGGCGATCCTC</t>
  </si>
  <si>
    <t>PLES_35511</t>
  </si>
  <si>
    <t>cobA</t>
  </si>
  <si>
    <t>GCCTTCAGGGTCAACAGTTC</t>
  </si>
  <si>
    <t>TAGTGCCTTCAGGGTCAACAGTTC</t>
  </si>
  <si>
    <t>AAACGAACTGTTGACCCTGAAGGC</t>
  </si>
  <si>
    <t>CACCACATCCGCGTCCTGCA</t>
  </si>
  <si>
    <t>TAGTCACCACATCCGCGTCCTGCA</t>
  </si>
  <si>
    <t>AAACTGCAGGACGCGGATGTGGTG</t>
  </si>
  <si>
    <t>GACAGTGCTCCAGTATGCTC</t>
  </si>
  <si>
    <t>TAGTGACAGTGCTCCAGTATGCTC</t>
  </si>
  <si>
    <t>AAACGAGCATACTGGAGCACTGTC</t>
  </si>
  <si>
    <t>ACCCGGACCAGCCGGGCGGA</t>
  </si>
  <si>
    <t>TAGTACCCGGACCAGCCGGGCGGA</t>
  </si>
  <si>
    <t>AAACTCCGCCCGGCTGGTCCGGGT</t>
  </si>
  <si>
    <t>PLES_35521</t>
  </si>
  <si>
    <t>oprF</t>
  </si>
  <si>
    <t>CGAGCCGATGACAACGCCTA</t>
  </si>
  <si>
    <t>TAGTCGAGCCGATGACAACGCCTA</t>
  </si>
  <si>
    <t>AAACTAGGCGTTGTCATCGGCTCG</t>
  </si>
  <si>
    <t>AAAGGCGTTCATTGCCGAAG</t>
  </si>
  <si>
    <t>TAGTAAAGGCGTTCATTGCCGAAG</t>
  </si>
  <si>
    <t>AAACCTTCGGCAATGAACGCCTTT</t>
  </si>
  <si>
    <t>CTCTACCGAGTTCTGGCCCT</t>
  </si>
  <si>
    <t>TAGTCTCTACCGAGTTCTGGCCCT</t>
  </si>
  <si>
    <t>AAACAGGGCCAGAACTCGGTAGAG</t>
  </si>
  <si>
    <t>GGTGAAGTAGCGCTTGCCGA</t>
  </si>
  <si>
    <t>TAGTGGTGAAGTAGCGCTTGCCGA</t>
  </si>
  <si>
    <t>AAACTCGGCAAGCGCTACTTCACC</t>
  </si>
  <si>
    <t>PLES_35531</t>
  </si>
  <si>
    <t>sigX</t>
  </si>
  <si>
    <t>ACGCCGCATCAATTCTTCAT</t>
  </si>
  <si>
    <t>TAGTACGCCGCATCAATTCTTCAT</t>
  </si>
  <si>
    <t>AAACATGAAGAATTGATGCGGCGT</t>
  </si>
  <si>
    <t>GCGGTCGTTGCCCAGGTAGC</t>
  </si>
  <si>
    <t>TAGTGCGGTCGTTGCCCAGGTAGC</t>
  </si>
  <si>
    <t>AAACGCTACCTGGGCAACGACCGC</t>
  </si>
  <si>
    <t>AAACTTTCAGCATCACCTCC</t>
  </si>
  <si>
    <t>TAGTAAACTTTCAGCATCACCTCC</t>
  </si>
  <si>
    <t>AAACGGAGGTGATGCTGAAAGTTT</t>
  </si>
  <si>
    <t>GGCGCTTGCGGCGCTCCTTG</t>
  </si>
  <si>
    <t>TAGTGGCGCTTGCGGCGCTCCTTG</t>
  </si>
  <si>
    <t>AAACCAAGGAGCGCCGCAAGCGCC</t>
  </si>
  <si>
    <t>PLES_35541</t>
  </si>
  <si>
    <t>cmpX</t>
  </si>
  <si>
    <t>CATCGCGGTCAGCAAGCTCT</t>
  </si>
  <si>
    <t>TAGTCATCGCGGTCAGCAAGCTCT</t>
  </si>
  <si>
    <t>AAACAGAGCTTGCTGACCGCGATG</t>
  </si>
  <si>
    <t>AGCCTGCCAGCTTGCCCCAC</t>
  </si>
  <si>
    <t>TAGTAGCCTGCCAGCTTGCCCCAC</t>
  </si>
  <si>
    <t>AAACGTGGGGCAAGCTGGCAGGCT</t>
  </si>
  <si>
    <t>GCCGAGCAGAACGACCACCA</t>
  </si>
  <si>
    <t>TAGTGCCGAGCAGAACGACCACCA</t>
  </si>
  <si>
    <t>AAACTGGTGGTCGTTCTGCTCGGC</t>
  </si>
  <si>
    <t>AAGCAGCGCATCGAGCAGCT</t>
  </si>
  <si>
    <t>TAGTAAGCAGCGCATCGAGCAGCT</t>
  </si>
  <si>
    <t>AAACAGCTGCTCGATGCGCTGCTT</t>
  </si>
  <si>
    <t>PLES_35551</t>
  </si>
  <si>
    <t>cfrX</t>
  </si>
  <si>
    <t>TCCCGCAGGGACTCTTCGAA</t>
  </si>
  <si>
    <t>TAGTTCCCGCAGGGACTCTTCGAA</t>
  </si>
  <si>
    <t>AAACTTCGAAGAGTCCCTGCGGGA</t>
  </si>
  <si>
    <t>GGGGAGCCGAAGCCTTGAGC</t>
  </si>
  <si>
    <t>TAGTGGGGAGCCGAAGCCTTGAGC</t>
  </si>
  <si>
    <t>AAACGCTCAAGGCTTCGGCTCCCC</t>
  </si>
  <si>
    <t>ACGCGCGTCGTCGTCCGGCT</t>
  </si>
  <si>
    <t>TAGTACGCGCGTCGTCGTCCGGCT</t>
  </si>
  <si>
    <t>AAACAGCCGGACGACGACGCGCGT</t>
  </si>
  <si>
    <t>GGCGCCGACCTGGCGATTGG</t>
  </si>
  <si>
    <t>TAGTGGCGCCGACCTGGCGATTGG</t>
  </si>
  <si>
    <t>AAACCCAATCGCCAGGTCGGCGCC</t>
  </si>
  <si>
    <t>PLES_35561</t>
  </si>
  <si>
    <t>cmaX</t>
  </si>
  <si>
    <t>TGAGGACGTAGCCATAGATC</t>
  </si>
  <si>
    <t>TAGTTGAGGACGTAGCCATAGATC</t>
  </si>
  <si>
    <t>AAACGATCTATGGCTACGTCCTCA</t>
  </si>
  <si>
    <t>CTATCTGGTTGCGTCCGACA</t>
  </si>
  <si>
    <t>TAGTCTATCTGGTTGCGTCCGACA</t>
  </si>
  <si>
    <t>AAACTGTCGGACGCAACCAGATAG</t>
  </si>
  <si>
    <t>AAAGACTTTCCTCCGGCAGC</t>
  </si>
  <si>
    <t>TAGTAAAGACTTTCCTCCGGCAGC</t>
  </si>
  <si>
    <t>AAACGCTGCCGGAGGAAAGTCTTT</t>
  </si>
  <si>
    <t>CCTGTGCCTCCGGTACGCCG</t>
  </si>
  <si>
    <t>TAGTCCTGTGCCTCCGGTACGCCG</t>
  </si>
  <si>
    <t>AAACCGGCGTACCGGAGGCACAGG</t>
  </si>
  <si>
    <t>PLES_35571</t>
  </si>
  <si>
    <t>panE2</t>
  </si>
  <si>
    <t>TCGGGAGTGACGTAATGCAT</t>
  </si>
  <si>
    <t>TAGTTCGGGAGTGACGTAATGCAT</t>
  </si>
  <si>
    <t>AAACATGCATTACGTCACTCCCGA</t>
  </si>
  <si>
    <t>GACCTGGACCAGCTCAGGAT</t>
  </si>
  <si>
    <t>TAGTGACCTGGACCAGCTCAGGAT</t>
  </si>
  <si>
    <t>AAACATCCTGAGCTGGTCCAGGTC</t>
  </si>
  <si>
    <t>CCGCCGAAGTTGCTGAACAT</t>
  </si>
  <si>
    <t>TAGTCCGCCGAAGTTGCTGAACAT</t>
  </si>
  <si>
    <t>AAACATGTTCAGCAACTTCGGCGG</t>
  </si>
  <si>
    <t>TCTCGCCGCCGAAGGAGTCG</t>
  </si>
  <si>
    <t>TAGTTCTCGCCGCCGAAGGAGTCG</t>
  </si>
  <si>
    <t>AAACCGACTCCTTCGGCGGCGAGA</t>
  </si>
  <si>
    <t>PLES_35581</t>
  </si>
  <si>
    <t>estX</t>
  </si>
  <si>
    <t>TGACCAGGGCGACAGGAAAG</t>
  </si>
  <si>
    <t>TAGTTGACCAGGGCGACAGGAAAG</t>
  </si>
  <si>
    <t>AAACCTTTCCTGTCGCCCTGGTCA</t>
  </si>
  <si>
    <t>GGTAAGGTCGGCGCGCAACT</t>
  </si>
  <si>
    <t>TAGTGGTAAGGTCGGCGCGCAACT</t>
  </si>
  <si>
    <t>AAACAGTTGCGCGCCGACCTTACC</t>
  </si>
  <si>
    <t>CTTCAGGCGATAGATGTCTT</t>
  </si>
  <si>
    <t>TAGTCTTCAGGCGATAGATGTCTT</t>
  </si>
  <si>
    <t>AAACAAGACATCTATCGCCTGAAG</t>
  </si>
  <si>
    <t>CTGGCATCGGGGCTGTTGCC</t>
  </si>
  <si>
    <t>TAGTCTGGCATCGGGGCTGTTGCC</t>
  </si>
  <si>
    <t>AAACGGCAACAGCCCCGATGCCAG</t>
  </si>
  <si>
    <t>PLES_35591</t>
  </si>
  <si>
    <t>ppsA</t>
  </si>
  <si>
    <t>GGAAACTACGTACTCTACCA</t>
  </si>
  <si>
    <t>TAGTGGAAACTACGTACTCTACCA</t>
  </si>
  <si>
    <t>AAACTGGTAGAGTACGTAGTTTCC</t>
  </si>
  <si>
    <t>ATGGACGCCGAGCTTATCGA</t>
  </si>
  <si>
    <t>TAGTATGGACGCCGAGCTTATCGA</t>
  </si>
  <si>
    <t>AAACTCGATAAGCTCGGCGTCCAT</t>
  </si>
  <si>
    <t>GGTTGCTGATCATCTCGCCG</t>
  </si>
  <si>
    <t>TAGTGGTTGCTGATCATCTCGCCG</t>
  </si>
  <si>
    <t>AAACCGGCGAGATGATCAGCAACC</t>
  </si>
  <si>
    <t>CGGAAACGCCGGCACCGGCC</t>
  </si>
  <si>
    <t>TAGTCGGAAACGCCGGCACCGGCC</t>
  </si>
  <si>
    <t>AAACGGCCGGTGCCGGCGTTTCCG</t>
  </si>
  <si>
    <t>PLES_35601</t>
  </si>
  <si>
    <t>GCCGTCCGAGATGAAGAATG</t>
  </si>
  <si>
    <t>TAGTGCCGTCCGAGATGAAGAATG</t>
  </si>
  <si>
    <t>AAACCATTCTTCATCTCGGACGGC</t>
  </si>
  <si>
    <t>CAGGGTTTCGGCGGTGATAC</t>
  </si>
  <si>
    <t>TAGTCAGGGTTTCGGCGGTGATAC</t>
  </si>
  <si>
    <t>AAACGTATCACCGCCGAAACCCTG</t>
  </si>
  <si>
    <t>CGAACTGTGCCAGAAGGCTT</t>
  </si>
  <si>
    <t>TAGTCGAACTGTGCCAGAAGGCTT</t>
  </si>
  <si>
    <t>AAACAAGCCTTCTGGCACAGTTCG</t>
  </si>
  <si>
    <t>TTTTCTTCGGTATCGATGTA</t>
  </si>
  <si>
    <t>TAGTTTTTCTTCGGTATCGATGTA</t>
  </si>
  <si>
    <t>AAACTACATCGATACCGAAGAAAA</t>
  </si>
  <si>
    <t>PLES_35611</t>
  </si>
  <si>
    <t>AGGCAGAGCAGGGGAGCTAA</t>
  </si>
  <si>
    <t>TAGTAGGCAGAGCAGGGGAGCTAA</t>
  </si>
  <si>
    <t>AAACTTAGCTCCCCTGCTCTGCCT</t>
  </si>
  <si>
    <t>GGCCTGGTACGGCGATGAAT</t>
  </si>
  <si>
    <t>TAGTGGCCTGGTACGGCGATGAAT</t>
  </si>
  <si>
    <t>AAACATTCATCGCCGTACCAGGCC</t>
  </si>
  <si>
    <t>TCTTTTCGGCGGCTACGCTC</t>
  </si>
  <si>
    <t>TAGTTCTTTTCGGCGGCTACGCTC</t>
  </si>
  <si>
    <t>AAACGAGCGTAGCCGCCGAAAAGA</t>
  </si>
  <si>
    <t>TGATGCGCGCGTATTCGTTC</t>
  </si>
  <si>
    <t>TAGTTGATGCGCGCGTATTCGTTC</t>
  </si>
  <si>
    <t>AAACGAACGAATACGCGCGCATCA</t>
  </si>
  <si>
    <t>PLES_35621</t>
  </si>
  <si>
    <t>CGATCAGGACTTTCAGATGC</t>
  </si>
  <si>
    <t>TAGTCGATCAGGACTTTCAGATGC</t>
  </si>
  <si>
    <t>AAACGCATCTGAAAGTCCTGATCG</t>
  </si>
  <si>
    <t>CACACCCAGGGTCAGCAGGA</t>
  </si>
  <si>
    <t>TAGTCACACCCAGGGTCAGCAGGA</t>
  </si>
  <si>
    <t>AAACTCCTGCTGACCCTGGGTGTG</t>
  </si>
  <si>
    <t>CTGGACGAAAATCTGATAGG</t>
  </si>
  <si>
    <t>TAGTCTGGACGAAAATCTGATAGG</t>
  </si>
  <si>
    <t>AAACCCTATCAGATTTTCGTCCAG</t>
  </si>
  <si>
    <t>TCGGTTTCGGCTTCGGTAAC</t>
  </si>
  <si>
    <t>TAGTTCGGTTTCGGCTTCGGTAAC</t>
  </si>
  <si>
    <t>AAACGTTACCGAAGCCGAAACCGA</t>
  </si>
  <si>
    <t>PLES_35631</t>
  </si>
  <si>
    <t>CCAGGTCTTCCAGATCGACA</t>
  </si>
  <si>
    <t>TAGTCCAGGTCTTCCAGATCGACA</t>
  </si>
  <si>
    <t>AAACTGTCGATCTGGAAGACCTGG</t>
  </si>
  <si>
    <t>CCATCACGCCTTTCGCGGTC</t>
  </si>
  <si>
    <t>TAGTCCATCACGCCTTTCGCGGTC</t>
  </si>
  <si>
    <t>AAACGACCGCGAAAGGCGTGATGG</t>
  </si>
  <si>
    <t>GGACGTAATCGGCATTGCGT</t>
  </si>
  <si>
    <t>TAGTGGACGTAATCGGCATTGCGT</t>
  </si>
  <si>
    <t>AAACACGCAATGCCGATTACGTCC</t>
  </si>
  <si>
    <t>GGTGCCGCTTGTTGTACTTC</t>
  </si>
  <si>
    <t>TAGTGGTGCCGCTTGTTGTACTTC</t>
  </si>
  <si>
    <t>AAACGAAGTACAACAAGCGGCACC</t>
  </si>
  <si>
    <t>PLES_35641</t>
  </si>
  <si>
    <t>GGAGAAGACGCAAAGTACGA</t>
  </si>
  <si>
    <t>TAGTGGAGAAGACGCAAAGTACGA</t>
  </si>
  <si>
    <t>AAACTCGTACTTTGCGTCTTCTCC</t>
  </si>
  <si>
    <t>GCGAAGATGCCGGCAGCGCC</t>
  </si>
  <si>
    <t>TAGTGCGAAGATGCCGGCAGCGCC</t>
  </si>
  <si>
    <t>AAACGGCGCTGCCGGCATCTTCGC</t>
  </si>
  <si>
    <t>CGCCCGCCGGAGGCCCAGCC</t>
  </si>
  <si>
    <t>TAGTCGCCCGCCGGAGGCCCAGCC</t>
  </si>
  <si>
    <t>AAACGGCTGGGCCTCCGGCGGGCG</t>
  </si>
  <si>
    <t>CATTGTCGTCCACCCAGGTC</t>
  </si>
  <si>
    <t>TAGTCATTGTCGTCCACCCAGGTC</t>
  </si>
  <si>
    <t>AAACGACCTGGGTGGACGACAATG</t>
  </si>
  <si>
    <t>PLES_35651</t>
  </si>
  <si>
    <t>CGCGCCGGCCGGCGGAATCC</t>
  </si>
  <si>
    <t>TAGTCGCGCCGGCCGGCGGAATCC</t>
  </si>
  <si>
    <t>AAACGGATTCCGCCGGCCGGCGCG</t>
  </si>
  <si>
    <t>CTTTCGGGTTGCCGATGGTC</t>
  </si>
  <si>
    <t>TAGTCTTTCGGGTTGCCGATGGTC</t>
  </si>
  <si>
    <t>AAACGACCATCGGCAACCCGAAAG</t>
  </si>
  <si>
    <t>ATCGATGCCGGTCTCGTCGG</t>
  </si>
  <si>
    <t>TAGTATCGATGCCGGTCTCGTCGG</t>
  </si>
  <si>
    <t>AAACCCGACGAGACCGGCATCGAT</t>
  </si>
  <si>
    <t>CGCCTGGCGGCCCTTCATCC</t>
  </si>
  <si>
    <t>TAGTCGCCTGGCGGCCCTTCATCC</t>
  </si>
  <si>
    <t>AAACGGATGAAGGGCCGCCAGGCG</t>
  </si>
  <si>
    <t>PLES_35661</t>
  </si>
  <si>
    <t>TGTGTACCCCCTGATTCTCA</t>
  </si>
  <si>
    <t>TAGTTGTGTACCCCCTGATTCTCA</t>
  </si>
  <si>
    <t>AAACTGAGAATCAGGGGGTACACA</t>
  </si>
  <si>
    <t>CTGGTCGACCGAGGCTTCCT</t>
  </si>
  <si>
    <t>TAGTCTGGTCGACCGAGGCTTCCT</t>
  </si>
  <si>
    <t>AAACAGGAAGCCTCGGTCGACCAG</t>
  </si>
  <si>
    <t>CTTCTTGGCCAGCGCGTCAC</t>
  </si>
  <si>
    <t>TAGTCTTCTTGGCCAGCGCGTCAC</t>
  </si>
  <si>
    <t>AAACGTGACGCGCTGGCCAAGAAG</t>
  </si>
  <si>
    <t>GAAGACCTCCTCCAGCGCCT</t>
  </si>
  <si>
    <t>TAGTGAAGACCTCCTCCAGCGCCT</t>
  </si>
  <si>
    <t>AAACAGGCGCTGGAGGAGGTCTTC</t>
  </si>
  <si>
    <t>PLES_35671</t>
  </si>
  <si>
    <t>CGGCTTGGTATCGACCGTCT</t>
  </si>
  <si>
    <t>TAGTCGGCTTGGTATCGACCGTCT</t>
  </si>
  <si>
    <t>AAACAGACGGTCGATACCAAGCCG</t>
  </si>
  <si>
    <t>TTGACCGTGCCCTGCGGTTG</t>
  </si>
  <si>
    <t>TAGTTTGACCGTGCCCTGCGGTTG</t>
  </si>
  <si>
    <t>AAACCAACCGCAGGGCACGGTCAA</t>
  </si>
  <si>
    <t>TGGGGGTCAGAGGCTGGCTG</t>
  </si>
  <si>
    <t>TAGTTGGGGGTCAGAGGCTGGCTG</t>
  </si>
  <si>
    <t>AAACCAGCCAGCCTCTGACCCCCA</t>
  </si>
  <si>
    <t>CGATTCGCGGTAGGGTCCAT</t>
  </si>
  <si>
    <t>TAGTCGATTCGCGGTAGGGTCCAT</t>
  </si>
  <si>
    <t>AAACATGGACCCTACCGCGAATCG</t>
  </si>
  <si>
    <t>PLES_35681</t>
  </si>
  <si>
    <t>GAACAGCAGTTGCAAGGAAC</t>
  </si>
  <si>
    <t>TAGTGAACAGCAGTTGCAAGGAAC</t>
  </si>
  <si>
    <t>AAACGTTCCTTGCAACTGCTGTTC</t>
  </si>
  <si>
    <t>AGGTCGGCATGCGCCAGCAA</t>
  </si>
  <si>
    <t>TAGTAGGTCGGCATGCGCCAGCAA</t>
  </si>
  <si>
    <t>AAACTTGCTGGCGCATGCCGACCT</t>
  </si>
  <si>
    <t>CGCCATCGTCCATGGCTTTC</t>
  </si>
  <si>
    <t>TAGTCGCCATCGTCCATGGCTTTC</t>
  </si>
  <si>
    <t>AAACGAAAGCCATGGACGATGGCG</t>
  </si>
  <si>
    <t>GCCTGCCTGGCCGGTCACGT</t>
  </si>
  <si>
    <t>TAGTGCCTGCCTGGCCGGTCACGT</t>
  </si>
  <si>
    <t>AAACACGTGACCGGCCAGGCAGGC</t>
  </si>
  <si>
    <t>PLES_35691</t>
  </si>
  <si>
    <t>AACCCCGTCGCGATGGCCCA</t>
  </si>
  <si>
    <t>TAGTAACCCCGTCGCGATGGCCCA</t>
  </si>
  <si>
    <t>AAACTGGGCCATCGCGACGGGGTT</t>
  </si>
  <si>
    <t>AACAGCGGGATGGTGCTGGC</t>
  </si>
  <si>
    <t>TAGTAACAGCGGGATGGTGCTGGC</t>
  </si>
  <si>
    <t>AAACGCCAGCACCATCCCGCTGTT</t>
  </si>
  <si>
    <t>GGCGCCTGGCGGGAACAGCT</t>
  </si>
  <si>
    <t>TAGTGGCGCCTGGCGGGAACAGCT</t>
  </si>
  <si>
    <t>AAACAGCTGTTCCCGCCAGGCGCC</t>
  </si>
  <si>
    <t>GGGAAGCAGCGGCAACCCTC</t>
  </si>
  <si>
    <t>TAGTGGGAAGCAGCGGCAACCCTC</t>
  </si>
  <si>
    <t>AAACGAGGGTTGCCGCTGCTTCCC</t>
  </si>
  <si>
    <t>PLES_35701</t>
  </si>
  <si>
    <t>TGGATCCTGTACTGCATCCA</t>
  </si>
  <si>
    <t>TAGTTGGATCCTGTACTGCATCCA</t>
  </si>
  <si>
    <t>AAACTGGATGCAGTACAGGATCCA</t>
  </si>
  <si>
    <t>CGCGAAAGGCTGCCGGCTGC</t>
  </si>
  <si>
    <t>TAGTCGCGAAAGGCTGCCGGCTGC</t>
  </si>
  <si>
    <t>AAACGCAGCCGGCAGCCTTTCGCG</t>
  </si>
  <si>
    <t>CACCTGAGGCGGCACTATTC</t>
  </si>
  <si>
    <t>TAGTCACCTGAGGCGGCACTATTC</t>
  </si>
  <si>
    <t>AAACGAATAGTGCCGCCTCAGGTG</t>
  </si>
  <si>
    <t>GGGCGAAGAGAATATTCGGC</t>
  </si>
  <si>
    <t>TAGTGGGCGAAGAGAATATTCGGC</t>
  </si>
  <si>
    <t>AAACGCCGAATATTCTCTTCGCCC</t>
  </si>
  <si>
    <t>PLES_35711</t>
  </si>
  <si>
    <t>pabB</t>
  </si>
  <si>
    <t>GTGAACATGACAACTGGGCA</t>
  </si>
  <si>
    <t>TAGTGTGAACATGACAACTGGGCA</t>
  </si>
  <si>
    <t>AAACTGCCCAGTTGTCATGTTCAC</t>
  </si>
  <si>
    <t>GGTCGCTATGGTAGGGCAGG</t>
  </si>
  <si>
    <t>TAGTGGTCGCTATGGTAGGGCAGG</t>
  </si>
  <si>
    <t>AAACCCTGCCCTACCATAGCGACC</t>
  </si>
  <si>
    <t>TGATGGCAAAGAGACAGCTT</t>
  </si>
  <si>
    <t>TAGTTGATGGCAAAGAGACAGCTT</t>
  </si>
  <si>
    <t>AAACAAGCTGTCTCTTTGCCATCA</t>
  </si>
  <si>
    <t>TCACCGCACCGGGCGCCTCA</t>
  </si>
  <si>
    <t>TAGTTCACCGCACCGGGCGCCTCA</t>
  </si>
  <si>
    <t>AAACTGAGGCGCCCGGTGCGGTGA</t>
  </si>
  <si>
    <t>PLES_35721</t>
  </si>
  <si>
    <t>thrH</t>
  </si>
  <si>
    <t>TCAAGACAGGCAATTTCCAC</t>
  </si>
  <si>
    <t>TAGTTCAAGACAGGCAATTTCCAC</t>
  </si>
  <si>
    <t>AAACGTGGAAATTGCCTGTCTTGA</t>
  </si>
  <si>
    <t>CCGGAACCAGCACGCCTTCC</t>
  </si>
  <si>
    <t>TAGTCCGGAACCAGCACGCCTTCC</t>
  </si>
  <si>
    <t>AAACGGAAGGCGTGCTGGTTCCGG</t>
  </si>
  <si>
    <t>GTCCCGGGTGGTCGCCTTCA</t>
  </si>
  <si>
    <t>TAGTGTCCCGGGTGGTCGCCTTCA</t>
  </si>
  <si>
    <t>AAACTGAAGGCGACCACCCGGGAC</t>
  </si>
  <si>
    <t>TTCATCAGCACGTCGTAGTC</t>
  </si>
  <si>
    <t>TAGTTTCATCAGCACGTCGTAGTC</t>
  </si>
  <si>
    <t>AAACGACTACGACGTGCTGATGAA</t>
  </si>
  <si>
    <t>PLES_35731</t>
  </si>
  <si>
    <t>cysH</t>
  </si>
  <si>
    <t>GCGGGAATGGTAGCAAAGGG</t>
  </si>
  <si>
    <t>TAGTGCGGGAATGGTAGCAAAGGG</t>
  </si>
  <si>
    <t>AAACCCCTTTGCTACCATTCCCGC</t>
  </si>
  <si>
    <t>GGCGGCGCTGTTGCGCTCTG</t>
  </si>
  <si>
    <t>TAGTGGCGGCGCTGTTGCGCTCTG</t>
  </si>
  <si>
    <t>AAACCAGAGCGCAACAGCGCCGCC</t>
  </si>
  <si>
    <t>CGGGCTGGGGTCCTGGTGCT</t>
  </si>
  <si>
    <t>TAGTCGGGCTGGGGTCCTGGTGCT</t>
  </si>
  <si>
    <t>AAACAGCACCAGGACCCCAGCCCG</t>
  </si>
  <si>
    <t>AGGTCGAAAGGCTGGCTCAT</t>
  </si>
  <si>
    <t>TAGTAGGTCGAAAGGCTGGCTCAT</t>
  </si>
  <si>
    <t>AAACATGAGCCAGCCTTTCGACCT</t>
  </si>
  <si>
    <t>PLES_35741</t>
  </si>
  <si>
    <t>GGCAGTCCTCGCCGTTGGCG</t>
  </si>
  <si>
    <t>TAGTGGCAGTCCTCGCCGTTGGCG</t>
  </si>
  <si>
    <t>AAACCGCCAACGGCGAGGACTGCC</t>
  </si>
  <si>
    <t>GCCGGACTTCCTTGCACTTG</t>
  </si>
  <si>
    <t>TAGTGCCGGACTTCCTTGCACTTG</t>
  </si>
  <si>
    <t>AAACCAAGTGCAAGGAAGTCCGGC</t>
  </si>
  <si>
    <t>GCAGGTAGCCGCCTTGTTCC</t>
  </si>
  <si>
    <t>TAGTGCAGGTAGCCGCCTTGTTCC</t>
  </si>
  <si>
    <t>AAACGGAACAAGGCGGCTACCTGC</t>
  </si>
  <si>
    <t>ACCAGGGTGCGATGGATGCG</t>
  </si>
  <si>
    <t>TAGTACCAGGGTGCGATGGATGCG</t>
  </si>
  <si>
    <t>AAACCGCATCCATCGCACCCTGGT</t>
  </si>
  <si>
    <t>PLES_35751</t>
  </si>
  <si>
    <t>cysB</t>
  </si>
  <si>
    <t>GCGCAATTGCTGAAGCTTCA</t>
  </si>
  <si>
    <t>TAGTGCGCAATTGCTGAAGCTTCA</t>
  </si>
  <si>
    <t>AAACTGAAGCTTCAGCAATTGCGC</t>
  </si>
  <si>
    <t>TGGCGGAGACGTTGAGGTCG</t>
  </si>
  <si>
    <t>TAGTTGGCGGAGACGTTGAGGTCG</t>
  </si>
  <si>
    <t>AAACCGACCTCAACGTCTCCGCCA</t>
  </si>
  <si>
    <t>AGTATAGAGGCTCTGCGCCG</t>
  </si>
  <si>
    <t>TAGTAGTATAGAGGCTCTGCGCCG</t>
  </si>
  <si>
    <t>AAACCGGCGCAGAGCCTCTATACT</t>
  </si>
  <si>
    <t>CGGATCTGCTTGCTGATGCC</t>
  </si>
  <si>
    <t>TAGTCGGATCTGCTTGCTGATGCC</t>
  </si>
  <si>
    <t>AAACGGCATCAGCAAGCAGATCCG</t>
  </si>
  <si>
    <t>PLES_35761</t>
  </si>
  <si>
    <t>AGCATAGAGCCCCAGATCGG</t>
  </si>
  <si>
    <t>TAGTAGCATAGAGCCCCAGATCGG</t>
  </si>
  <si>
    <t>AAACCCGATCTGGGGCTCTATGCT</t>
  </si>
  <si>
    <t>AGGGCGTGTTGCAGGACATA</t>
  </si>
  <si>
    <t>TAGTAGGGCGTGTTGCAGGACATA</t>
  </si>
  <si>
    <t>AAACTATGTCCTGCAACACGCCCT</t>
  </si>
  <si>
    <t>GACATAGAGCTCGGCGTTGT</t>
  </si>
  <si>
    <t>TAGTGACATAGAGCTCGGCGTTGT</t>
  </si>
  <si>
    <t>AAACACAACGCCGAGCTCTATGTC</t>
  </si>
  <si>
    <t>GCCCGAGGGGCTCCACCACA</t>
  </si>
  <si>
    <t>TAGTGCCCGAGGGGCTCCACCACA</t>
  </si>
  <si>
    <t>AAACTGTGGTGGAGCCCCTCGGGC</t>
  </si>
  <si>
    <t>PLES_35771</t>
  </si>
  <si>
    <t>GAGAAAATGCACGTCGTGAC</t>
  </si>
  <si>
    <t>TAGTGAGAAAATGCACGTCGTGAC</t>
  </si>
  <si>
    <t>AAACGTCACGACGTGCATTTTCTC</t>
  </si>
  <si>
    <t>CCGCCTCGAACTCGCTGCGC</t>
  </si>
  <si>
    <t>TAGTCCGCCTCGAACTCGCTGCGC</t>
  </si>
  <si>
    <t>AAACGCGCAGCGAGTTCGAGGCGG</t>
  </si>
  <si>
    <t>CGCACTATTCAGGCTGAGTC</t>
  </si>
  <si>
    <t>TAGTCGCACTATTCAGGCTGAGTC</t>
  </si>
  <si>
    <t>AAACGACTCAGCCTGAATAGTGCG</t>
  </si>
  <si>
    <t>GCCGAATGGTAGGCCTGGAC</t>
  </si>
  <si>
    <t>TAGTGCCGAATGGTAGGCCTGGAC</t>
  </si>
  <si>
    <t>AAACGTCCAGGCCTACCATTCGGC</t>
  </si>
  <si>
    <t>PLES_35781</t>
  </si>
  <si>
    <t>TCGATAGAAAGGAAGAAATG</t>
  </si>
  <si>
    <t>TAGTTCGATAGAAAGGAAGAAATG</t>
  </si>
  <si>
    <t>AAACCATTTCTTCCTTTCTATCGA</t>
  </si>
  <si>
    <t>AGATCGGTGAGTTCCAGGGA</t>
  </si>
  <si>
    <t>TAGTAGATCGGTGAGTTCCAGGGA</t>
  </si>
  <si>
    <t>AAACTCCCTGGAACTCACCGATCT</t>
  </si>
  <si>
    <t>CAGGGCAAGCAACTGCCGGT</t>
  </si>
  <si>
    <t>TAGTCAGGGCAAGCAACTGCCGGT</t>
  </si>
  <si>
    <t>AAACACCGGCAGTTGCTTGCCCTG</t>
  </si>
  <si>
    <t>GCACGACGCGCAGCCTTCGC</t>
  </si>
  <si>
    <t>TAGTGCACGACGCGCAGCCTTCGC</t>
  </si>
  <si>
    <t>AAACGCGAAGGCTGCGCGTCGTGC</t>
  </si>
  <si>
    <t>PLES_35791</t>
  </si>
  <si>
    <t>TCTCGTTGGAGGCAACGTTA</t>
  </si>
  <si>
    <t>TAGTTCTCGTTGGAGGCAACGTTA</t>
  </si>
  <si>
    <t>AAACTAACGTTGCCTCCAACGAGA</t>
  </si>
  <si>
    <t>GAGCTGCTCCGGCGTGATCA</t>
  </si>
  <si>
    <t>TAGTGAGCTGCTCCGGCGTGATCA</t>
  </si>
  <si>
    <t>AAACTGATCACGCCGGAGCAGCTC</t>
  </si>
  <si>
    <t>TGCAGGGCCTTGTCGGTCAG</t>
  </si>
  <si>
    <t>TAGTTGCAGGGCCTTGTCGGTCAG</t>
  </si>
  <si>
    <t>AAACCTGACCGACAAGGCCCTGCA</t>
  </si>
  <si>
    <t>CACCTGGCGACCATGGGCCA</t>
  </si>
  <si>
    <t>TAGTCACCTGGCGACCATGGGCCA</t>
  </si>
  <si>
    <t>AAACTGGCCCATGGTCGCCAGGTG</t>
  </si>
  <si>
    <t>PLES_35811</t>
  </si>
  <si>
    <t>GTAGCTGATCAACTCGCTCA</t>
  </si>
  <si>
    <t>TAGTGTAGCTGATCAACTCGCTCA</t>
  </si>
  <si>
    <t>AAACTGAGCGAGTTGATCAGCTAC</t>
  </si>
  <si>
    <t>TGGCGATGCCGTCTTCGAAC</t>
  </si>
  <si>
    <t>TAGTTGGCGATGCCGTCTTCGAAC</t>
  </si>
  <si>
    <t>AAACGTTCGAAGACGGCATCGCCA</t>
  </si>
  <si>
    <t>GCCGTTGTTGAGGGTCAGGG</t>
  </si>
  <si>
    <t>TAGTGCCGTTGTTGAGGGTCAGGG</t>
  </si>
  <si>
    <t>AAACCCCTGACCCTCAACAACGGC</t>
  </si>
  <si>
    <t>GTCGATCACCGCCGGGGAGA</t>
  </si>
  <si>
    <t>TAGTGTCGATCACCGCCGGGGAGA</t>
  </si>
  <si>
    <t>AAACTCTCCCCGGCGGTGATCGAC</t>
  </si>
  <si>
    <t>PLES_35821</t>
  </si>
  <si>
    <t>AGCCATGCCGAGGAGAATGG</t>
  </si>
  <si>
    <t>TAGTAGCCATGCCGAGGAGAATGG</t>
  </si>
  <si>
    <t>AAACCCATTCTCCTCGGCATGGCT</t>
  </si>
  <si>
    <t>GCTGGCTTGCACTGCGAGGG</t>
  </si>
  <si>
    <t>TAGTGCTGGCTTGCACTGCGAGGG</t>
  </si>
  <si>
    <t>AAACCCCTCGCAGTGCAAGCCAGC</t>
  </si>
  <si>
    <t>TTCCATCAGGCTGGATTCGT</t>
  </si>
  <si>
    <t>TAGTTTCCATCAGGCTGGATTCGT</t>
  </si>
  <si>
    <t>AAACACGAATCCAGCCTGATGGAA</t>
  </si>
  <si>
    <t>GCTGGTTCAGTTGGACCATG</t>
  </si>
  <si>
    <t>TAGTGCTGGTTCAGTTGGACCATG</t>
  </si>
  <si>
    <t>AAACCATGGTCCAACTGAACCAGC</t>
  </si>
  <si>
    <t>PLES_35831</t>
  </si>
  <si>
    <t>GTGGGCGATCACCTGGGCCC</t>
  </si>
  <si>
    <t>TAGTGTGGGCGATCACCTGGGCCC</t>
  </si>
  <si>
    <t>AAACGGGCCCAGGTGATCGCCCAC</t>
  </si>
  <si>
    <t>CCGCTGTCGAAATGGTCCTG</t>
  </si>
  <si>
    <t>TAGTCCGCTGTCGAAATGGTCCTG</t>
  </si>
  <si>
    <t>AAACCAGGACCATTTCGACAGCGG</t>
  </si>
  <si>
    <t>GTTCGCGCAAGGCGAGGGCC</t>
  </si>
  <si>
    <t>TAGTGTTCGCGCAAGGCGAGGGCC</t>
  </si>
  <si>
    <t>AAACGGCCCTCGCCTTGCGCGAAC</t>
  </si>
  <si>
    <t>CGGTAGTCGCGAACCATCGA</t>
  </si>
  <si>
    <t>TAGTCGGTAGTCGCGAACCATCGA</t>
  </si>
  <si>
    <t>AAACTCGATGGTTCGCGACTACCG</t>
  </si>
  <si>
    <t>PLES_35841</t>
  </si>
  <si>
    <t>AAGTGCAATCCATTTCGGCA</t>
  </si>
  <si>
    <t>TAGTAAGTGCAATCCATTTCGGCA</t>
  </si>
  <si>
    <t>AAACTGCCGAAATGGATTGCACTT</t>
  </si>
  <si>
    <t>AGCTTGCCAACAGCGGGATC</t>
  </si>
  <si>
    <t>TAGTAGCTTGCCAACAGCGGGATC</t>
  </si>
  <si>
    <t>AAACGATCCCGCTGTTGGCAAGCT</t>
  </si>
  <si>
    <t>GTCGCTGTCCTGGCGGCAGG</t>
  </si>
  <si>
    <t>TAGTGTCGCTGTCCTGGCGGCAGG</t>
  </si>
  <si>
    <t>AAACCCTGCCGCCAGGACAGCGAC</t>
  </si>
  <si>
    <t>GGGCCAGCGGCAGGCGATCG</t>
  </si>
  <si>
    <t>TAGTGGGCCAGCGGCAGGCGATCG</t>
  </si>
  <si>
    <t>AAACCGATCGCCTGCCGCTGGCCC</t>
  </si>
  <si>
    <t>PLES_35851</t>
  </si>
  <si>
    <t>GCGTGGGCTGCGACGTTTCA</t>
  </si>
  <si>
    <t>TAGTGCGTGGGCTGCGACGTTTCA</t>
  </si>
  <si>
    <t>AAACTGAAACGTCGCAGCCCACGC</t>
  </si>
  <si>
    <t>GGGCGGTGTTGCGGGCGTAA</t>
  </si>
  <si>
    <t>TAGTGGGCGGTGTTGCGGGCGTAA</t>
  </si>
  <si>
    <t>AAACTTACGCCCGCAACACCGCCC</t>
  </si>
  <si>
    <t>GTACAGACCCAGGGTGGCCA</t>
  </si>
  <si>
    <t>TAGTGTACAGACCCAGGGTGGCCA</t>
  </si>
  <si>
    <t>AAACTGGCCACCCTGGGTCTGTAC</t>
  </si>
  <si>
    <t>CAGCACGACCAGCATGAGGA</t>
  </si>
  <si>
    <t>TAGTCAGCACGACCAGCATGAGGA</t>
  </si>
  <si>
    <t>AAACTCCTCATGCTGGTCGTGCTG</t>
  </si>
  <si>
    <t>PLES_35861</t>
  </si>
  <si>
    <t>ATTGGTCAATATCGCCAGGG</t>
  </si>
  <si>
    <t>TAGTATTGGTCAATATCGCCAGGG</t>
  </si>
  <si>
    <t>AAACCCCTGGCGATATTGACCAAT</t>
  </si>
  <si>
    <t>CGCCTGCCGAGCCTTGGGCG</t>
  </si>
  <si>
    <t>TAGTCGCCTGCCGAGCCTTGGGCG</t>
  </si>
  <si>
    <t>AAACCGCCCAAGGCTCGGCAGGCG</t>
  </si>
  <si>
    <t>CATCGCCTGGTTGCATTCGA</t>
  </si>
  <si>
    <t>TAGTCATCGCCTGGTTGCATTCGA</t>
  </si>
  <si>
    <t>AAACTCGAATGCAACCAGGCGATG</t>
  </si>
  <si>
    <t>CGCTCTGCAGCTTCAGCGCC</t>
  </si>
  <si>
    <t>TAGTCGCTCTGCAGCTTCAGCGCC</t>
  </si>
  <si>
    <t>AAACGGCGCTGAAGCTGCAGAGCG</t>
  </si>
  <si>
    <t>PLES_35871</t>
  </si>
  <si>
    <t>CGGTTTCCAGGATACAGATG</t>
  </si>
  <si>
    <t>TAGTCGGTTTCCAGGATACAGATG</t>
  </si>
  <si>
    <t>AAACCATCTGTATCCTGGAAACCG</t>
  </si>
  <si>
    <t>CAGCTCGGGACGAAGGATAT</t>
  </si>
  <si>
    <t>TAGTCAGCTCGGGACGAAGGATAT</t>
  </si>
  <si>
    <t>AAACATATCCTTCGTCCCGAGCTG</t>
  </si>
  <si>
    <t>CGAACAGTTGCTGGAACATC</t>
  </si>
  <si>
    <t>TAGTCGAACAGTTGCTGGAACATC</t>
  </si>
  <si>
    <t>AAACGATGTTCCAGCAACTGTTCG</t>
  </si>
  <si>
    <t>TTCGGCGGCGATCGGTTGCT</t>
  </si>
  <si>
    <t>TAGTTTCGGCGGCGATCGGTTGCT</t>
  </si>
  <si>
    <t>AAACAGCAACCGATCGCCGCCGAA</t>
  </si>
  <si>
    <t>PLES_35881</t>
  </si>
  <si>
    <t>ACGTACTGCCTTGAGCAACA</t>
  </si>
  <si>
    <t>TAGTACGTACTGCCTTGAGCAACA</t>
  </si>
  <si>
    <t>AAACTGTTGCTCAAGGCAGTACGT</t>
  </si>
  <si>
    <t>GCGGGGGCGGCTGACGAAGT</t>
  </si>
  <si>
    <t>TAGTGCGGGGGCGGCTGACGAAGT</t>
  </si>
  <si>
    <t>AAACACTTCGTCAGCCGCCCCCGC</t>
  </si>
  <si>
    <t>CGCCCGCTCGACCTCGGCCT</t>
  </si>
  <si>
    <t>TAGTCGCCCGCTCGACCTCGGCCT</t>
  </si>
  <si>
    <t>AAACAGGCCGAGGTCGAGCGGGCG</t>
  </si>
  <si>
    <t>AGAACGGACAGGCGCGGAAC</t>
  </si>
  <si>
    <t>TAGTAGAACGGACAGGCGCGGAAC</t>
  </si>
  <si>
    <t>AAACGTTCCGCGCCTGTCCGTTCT</t>
  </si>
  <si>
    <t>PLES_35891</t>
  </si>
  <si>
    <t>CATGGATACCAGCAGCAACA</t>
  </si>
  <si>
    <t>TAGTCATGGATACCAGCAGCAACA</t>
  </si>
  <si>
    <t>AAACTGTTGCTGCTGGTATCCATG</t>
  </si>
  <si>
    <t>ACGGGCGAAAACCGGCAAGA</t>
  </si>
  <si>
    <t>TAGTACGGGCGAAAACCGGCAAGA</t>
  </si>
  <si>
    <t>AAACTCTTGCCGGTTTTCGCCCGT</t>
  </si>
  <si>
    <t>CAGGACGGCTCGCGCTCGCC</t>
  </si>
  <si>
    <t>TAGTCAGGACGGCTCGCGCTCGCC</t>
  </si>
  <si>
    <t>AAACGGCGAGCGCGAGCCGTCCTG</t>
  </si>
  <si>
    <t>TGGCAGGACGATGCTCGTCG</t>
  </si>
  <si>
    <t>TAGTTGGCAGGACGATGCTCGTCG</t>
  </si>
  <si>
    <t>AAACCGACGAGCATCGTCCTGCCA</t>
  </si>
  <si>
    <t>PLES_35901</t>
  </si>
  <si>
    <t>TCAGGCCGCTATTGCCAAGA</t>
  </si>
  <si>
    <t>TAGTTCAGGCCGCTATTGCCAAGA</t>
  </si>
  <si>
    <t>AAACTCTTGGCAATAGCGGCCTGA</t>
  </si>
  <si>
    <t>CATGCACCCCAGGCAGAGCC</t>
  </si>
  <si>
    <t>TAGTCATGCACCCCAGGCAGAGCC</t>
  </si>
  <si>
    <t>AAACGGCTCTGCCTGGGGTGCATG</t>
  </si>
  <si>
    <t>ACGCCACGCCGGATCGCCAT</t>
  </si>
  <si>
    <t>TAGTACGCCACGCCGGATCGCCAT</t>
  </si>
  <si>
    <t>AAACATGGCGATCCGGCGTGGCGT</t>
  </si>
  <si>
    <t>CGTTCCTCGTCCAGCACCCA</t>
  </si>
  <si>
    <t>TAGTCGTTCCTCGTCCAGCACCCA</t>
  </si>
  <si>
    <t>AAACTGGGTGCTGGACGAGGAACG</t>
  </si>
  <si>
    <t>PLES_35911</t>
  </si>
  <si>
    <t>GCGAGATCGGGCTTTTTCAT</t>
  </si>
  <si>
    <t>TAGTGCGAGATCGGGCTTTTTCAT</t>
  </si>
  <si>
    <t>AAACATGAAAAAGCCCGATCTCGC</t>
  </si>
  <si>
    <t>GCGAGCGATGGCGACGAAGG</t>
  </si>
  <si>
    <t>TAGTGCGAGCGATGGCGACGAAGG</t>
  </si>
  <si>
    <t>AAACCCTTCGTCGCCATCGCTCGC</t>
  </si>
  <si>
    <t>CGAGGGTGGCGGCGGCGCGG</t>
  </si>
  <si>
    <t>TAGTCGAGGGTGGCGGCGGCGCGG</t>
  </si>
  <si>
    <t>AAACCCGCGCCGCCGCCACCCTCG</t>
  </si>
  <si>
    <t>GGGTGTGGCTGAGCGTCGGC</t>
  </si>
  <si>
    <t>TAGTGGGTGTGGCTGAGCGTCGGC</t>
  </si>
  <si>
    <t>AAACGCCGACGCTCAGCCACACCC</t>
  </si>
  <si>
    <t>PLES_35921</t>
  </si>
  <si>
    <t>TGTCCTGGCCTTTTTCGTAA</t>
  </si>
  <si>
    <t>TAGTTGTCCTGGCCTTTTTCGTAA</t>
  </si>
  <si>
    <t>AAACTTACGAAAAAGGCCAGGACA</t>
  </si>
  <si>
    <t>GCCCGGGCATGTCCATGGTC</t>
  </si>
  <si>
    <t>TAGTGCCCGGGCATGTCCATGGTC</t>
  </si>
  <si>
    <t>AAACGACCATGGACATGCCCGGGC</t>
  </si>
  <si>
    <t>GTAGACACCGTTCATGGTGT</t>
  </si>
  <si>
    <t>TAGTGTAGACACCGTTCATGGTGT</t>
  </si>
  <si>
    <t>AAACACACCATGAACGGTGTCTAC</t>
  </si>
  <si>
    <t>TGGTCTTCGCCATCGCCTCG</t>
  </si>
  <si>
    <t>TAGTTGGTCTTCGCCATCGCCTCG</t>
  </si>
  <si>
    <t>AAACCGAGGCGATGGCGAAGACCA</t>
  </si>
  <si>
    <t>PLES_35931</t>
  </si>
  <si>
    <t>GTAAATGAATGCGTCGGTCA</t>
  </si>
  <si>
    <t>TAGTGTAAATGAATGCGTCGGTCA</t>
  </si>
  <si>
    <t>AAACTGACCGACGCATTCATTTAC</t>
  </si>
  <si>
    <t>CTTGCCGCGGGGAGTACGCA</t>
  </si>
  <si>
    <t>TAGTCTTGCCGCGGGGAGTACGCA</t>
  </si>
  <si>
    <t>AAACTGCGTACTCCCCGCGGCAAG</t>
  </si>
  <si>
    <t>AGCCCGGCCATCAGGTTCAC</t>
  </si>
  <si>
    <t>TAGTAGCCCGGCCATCAGGTTCAC</t>
  </si>
  <si>
    <t>AAACGTGAACCTGATGGCCGGGCT</t>
  </si>
  <si>
    <t>TATCCAGGTCGTTGCGCCGC</t>
  </si>
  <si>
    <t>TAGTTATCCAGGTCGTTGCGCCGC</t>
  </si>
  <si>
    <t>AAACGCGGCGCAACGACCTGGATA</t>
  </si>
  <si>
    <t>PLES_35941</t>
  </si>
  <si>
    <t>GCGAACAACTCGGCGAGCAC</t>
  </si>
  <si>
    <t>TAGTGCGAACAACTCGGCGAGCAC</t>
  </si>
  <si>
    <t>AAACGTGCTCGCCGAGTTGTTCGC</t>
  </si>
  <si>
    <t>GAACAGCACGGGCGCCATCA</t>
  </si>
  <si>
    <t>TAGTGAACAGCACGGGCGCCATCA</t>
  </si>
  <si>
    <t>AAACTGATGGCGCCCGTGCTGTTC</t>
  </si>
  <si>
    <t>GACCCAGACGTAACCGACAC</t>
  </si>
  <si>
    <t>TAGTGACCCAGACGTAACCGACAC</t>
  </si>
  <si>
    <t>AAACGTGTCGGTTACGTCTGGGTC</t>
  </si>
  <si>
    <t>TCGGATAGGCGTGTCCGAGA</t>
  </si>
  <si>
    <t>TAGTTCGGATAGGCGTGTCCGAGA</t>
  </si>
  <si>
    <t>AAACTCTCGGACACGCCTATCCGA</t>
  </si>
  <si>
    <t>PLES_35951</t>
  </si>
  <si>
    <t>GCCAGGCGCGGGAGAGTGAC</t>
  </si>
  <si>
    <t>TAGTGCCAGGCGCGGGAGAGTGAC</t>
  </si>
  <si>
    <t>AAACGTCACTCTCCCGCGCCTGGC</t>
  </si>
  <si>
    <t>GGCAGCCACAGGGAAGAGCA</t>
  </si>
  <si>
    <t>TAGTGGCAGCCACAGGGAAGAGCA</t>
  </si>
  <si>
    <t>AAACTGCTCTTCCCTGTGGCTGCC</t>
  </si>
  <si>
    <t>GCGGAGCTCGGCGGCCCAGG</t>
  </si>
  <si>
    <t>TAGTGCGGAGCTCGGCGGCCCAGG</t>
  </si>
  <si>
    <t>AAACCCTGGGCCGCCGAGCTCCGC</t>
  </si>
  <si>
    <t>GCGTGCCCCCCGGCAGTTCC</t>
  </si>
  <si>
    <t>TAGTGCGTGCCCCCCGGCAGTTCC</t>
  </si>
  <si>
    <t>AAACGGAACTGCCGGGGGGCACGC</t>
  </si>
  <si>
    <t>PLES_35961</t>
  </si>
  <si>
    <t>CAGGTGCATCGCGACACAGT</t>
  </si>
  <si>
    <t>TAGTCAGGTGCATCGCGACACAGT</t>
  </si>
  <si>
    <t>AAACACTGTGTCGCGATGCACCTG</t>
  </si>
  <si>
    <t>GGAGGCGAACACCAACCCAT</t>
  </si>
  <si>
    <t>TAGTGGAGGCGAACACCAACCCAT</t>
  </si>
  <si>
    <t>AAACATGGGTTGGTGTTCGCCTCC</t>
  </si>
  <si>
    <t>CCCGGCGTTGGTCCGCGAAT</t>
  </si>
  <si>
    <t>TAGTCCCGGCGTTGGTCCGCGAAT</t>
  </si>
  <si>
    <t>AAACATTCGCGGACCAACGCCGGG</t>
  </si>
  <si>
    <t>GCTTGCGGAAGGTGGCGATA</t>
  </si>
  <si>
    <t>TAGTGCTTGCGGAAGGTGGCGATA</t>
  </si>
  <si>
    <t>AAACTATCGCCACCTTCCGCAAGC</t>
  </si>
  <si>
    <t>PLES_35971</t>
  </si>
  <si>
    <t>GTAGCGATAGGTGGTGTCGT</t>
  </si>
  <si>
    <t>TAGTGTAGCGATAGGTGGTGTCGT</t>
  </si>
  <si>
    <t>AAACACGACACCACCTATCGCTAC</t>
  </si>
  <si>
    <t>CAGGCGCAGGTACTGGATGC</t>
  </si>
  <si>
    <t>TAGTCAGGCGCAGGTACTGGATGC</t>
  </si>
  <si>
    <t>AAACGCATCCAGTACCTGCGCCTG</t>
  </si>
  <si>
    <t>CTGGCGCTCGCTGTCCTGCG</t>
  </si>
  <si>
    <t>TAGTCTGGCGCTCGCTGTCCTGCG</t>
  </si>
  <si>
    <t>AAACCGCAGGACAGCGAGCGCCAG</t>
  </si>
  <si>
    <t>TTGCCGTACGGATCGCGCAG</t>
  </si>
  <si>
    <t>TAGTTTGCCGTACGGATCGCGCAG</t>
  </si>
  <si>
    <t>AAACCTGCGCGATCCGTACGGCAA</t>
  </si>
  <si>
    <t>PLES_35981</t>
  </si>
  <si>
    <t>AGTACAGGTCGGAAGCGGTC</t>
  </si>
  <si>
    <t>TAGTAGTACAGGTCGGAAGCGGTC</t>
  </si>
  <si>
    <t>AAACGACCGCTTCCGACCTGTACT</t>
  </si>
  <si>
    <t>CGAGGTTCTCCGCGCGTTCC</t>
  </si>
  <si>
    <t>TAGTCGAGGTTCTCCGCGCGTTCC</t>
  </si>
  <si>
    <t>AAACGGAACGCGCGGAGAACCTCG</t>
  </si>
  <si>
    <t>AGTAGCTGACGTCGAGCATG</t>
  </si>
  <si>
    <t>TAGTAGTAGCTGACGTCGAGCATG</t>
  </si>
  <si>
    <t>AAACCATGCTCGACGTCAGCTACT</t>
  </si>
  <si>
    <t>CCGCCGCCGTTGCGGTCCTG</t>
  </si>
  <si>
    <t>TAGTCCGCCGCCGTTGCGGTCCTG</t>
  </si>
  <si>
    <t>AAACCAGGACCGCAACGGCGGCGG</t>
  </si>
  <si>
    <t>PLES_35991</t>
  </si>
  <si>
    <t>CGAATTCCCGATAATGCGAG</t>
  </si>
  <si>
    <t>TAGTCGAATTCCCGATAATGCGAG</t>
  </si>
  <si>
    <t>AAACCTCGCATTATCGGGAATTCG</t>
  </si>
  <si>
    <t>CAGTTGCTCTTCAGGGGTGT</t>
  </si>
  <si>
    <t>TAGTCAGTTGCTCTTCAGGGGTGT</t>
  </si>
  <si>
    <t>AAACACACCCCTGAAGAGCAACTG</t>
  </si>
  <si>
    <t>ACAGCAGGTCGGCTTCACGC</t>
  </si>
  <si>
    <t>TAGTACAGCAGGTCGGCTTCACGC</t>
  </si>
  <si>
    <t>AAACGCGTGAAGCCGACCTGCTGT</t>
  </si>
  <si>
    <t>TGAAGGTGATGCCGGCGCGG</t>
  </si>
  <si>
    <t>TAGTTGAAGGTGATGCCGGCGCGG</t>
  </si>
  <si>
    <t>AAACCCGCGCCGGCATCACCTTCA</t>
  </si>
  <si>
    <t>PLES_36001</t>
  </si>
  <si>
    <t>CAGGATCAGAATATCGCTCA</t>
  </si>
  <si>
    <t>TAGTCAGGATCAGAATATCGCTCA</t>
  </si>
  <si>
    <t>AAACTGAGCGATATTCTGATCCTG</t>
  </si>
  <si>
    <t>TGGCGGACAGAACTCGGCAT</t>
  </si>
  <si>
    <t>TAGTTGGCGGACAGAACTCGGCAT</t>
  </si>
  <si>
    <t>AAACATGCCGAGTTCTGTCCGCCA</t>
  </si>
  <si>
    <t>CCGCCAGCACGACACCCAGA</t>
  </si>
  <si>
    <t>TAGTCCGCCAGCACGACACCCAGA</t>
  </si>
  <si>
    <t>AAACTCTGGGTGTCGTGCTGGCGG</t>
  </si>
  <si>
    <t>CGAGGTCGGCGCGGATCACG</t>
  </si>
  <si>
    <t>TAGTCGAGGTCGGCGCGGATCACG</t>
  </si>
  <si>
    <t>AAACCGTGATCCGCGCCGACCTCG</t>
  </si>
  <si>
    <t>PLES_36011</t>
  </si>
  <si>
    <t>ACGCTGACATCATCCGAGAA</t>
  </si>
  <si>
    <t>TAGTACGCTGACATCATCCGAGAA</t>
  </si>
  <si>
    <t>AAACTTCTCGGATGATGTCAGCGT</t>
  </si>
  <si>
    <t>CGCCTTCTTTCATGCGACGC</t>
  </si>
  <si>
    <t>TAGTCGCCTTCTTTCATGCGACGC</t>
  </si>
  <si>
    <t>AAACGCGTCGCATGAAAGAAGGCG</t>
  </si>
  <si>
    <t>TGGCGAAGAAGTCGATGGGA</t>
  </si>
  <si>
    <t>TAGTTGGCGAAGAAGTCGATGGGA</t>
  </si>
  <si>
    <t>AAACTCCCATCGACTTCTTCGCCA</t>
  </si>
  <si>
    <t>CTCCCGCTCACTGGGAAAGA</t>
  </si>
  <si>
    <t>TAGTCTCCCGCTCACTGGGAAAGA</t>
  </si>
  <si>
    <t>AAACTCTTTCCCAGTGAGCGGGAG</t>
  </si>
  <si>
    <t>PLES_36021</t>
  </si>
  <si>
    <t>GGGAAAAGGCGACAAGAACC</t>
  </si>
  <si>
    <t>TAGTGGGAAAAGGCGACAAGAACC</t>
  </si>
  <si>
    <t>AAACGGTTCTTGTCGCCTTTTCCC</t>
  </si>
  <si>
    <t>CGCCAGGATGGCCACAATCA</t>
  </si>
  <si>
    <t>TAGTCGCCAGGATGGCCACAATCA</t>
  </si>
  <si>
    <t>AAACTGATTGTGGCCATCCTGGCG</t>
  </si>
  <si>
    <t>GGCCATGTCGAGAGCGGTGT</t>
  </si>
  <si>
    <t>TAGTGGCCATGTCGAGAGCGGTGT</t>
  </si>
  <si>
    <t>AAACACACCGCTCTCGACATGGCC</t>
  </si>
  <si>
    <t>GGCCTTTCGCCAGGGTCACC</t>
  </si>
  <si>
    <t>TAGTGGCCTTTCGCCAGGGTCACC</t>
  </si>
  <si>
    <t>AAACGGTGACCCTGGCGAAAGGCC</t>
  </si>
  <si>
    <t>PLES_36031</t>
  </si>
  <si>
    <t>bglX</t>
  </si>
  <si>
    <t>CCTGGCCAGCCGCCAGTGCC</t>
  </si>
  <si>
    <t>TAGTCCTGGCCAGCCGCCAGTGCC</t>
  </si>
  <si>
    <t>AAACGGCACTGGCGGCTGGCCAGG</t>
  </si>
  <si>
    <t>GTCGGTAGCCGGTGGATTGC</t>
  </si>
  <si>
    <t>TAGTGTCGGTAGCCGGTGGATTGC</t>
  </si>
  <si>
    <t>AAACGCAATCCACCGGCTACCGAC</t>
  </si>
  <si>
    <t>GCTCATGCGAGCCATCAGGC</t>
  </si>
  <si>
    <t>TAGTGCTCATGCGAGCCATCAGGC</t>
  </si>
  <si>
    <t>AAACGCCTGATGGCTCGCATGAGC</t>
  </si>
  <si>
    <t>CGACGCTGACCAGGCGTAGC</t>
  </si>
  <si>
    <t>TAGTCGACGCTGACCAGGCGTAGC</t>
  </si>
  <si>
    <t>AAACGCTACGCCTGGTCAGCGTCG</t>
  </si>
  <si>
    <t>PLES_36041</t>
  </si>
  <si>
    <t>pscL</t>
  </si>
  <si>
    <t>GGGGGCCAGCCGTACGCGAC</t>
  </si>
  <si>
    <t>TAGTGGGGGCCAGCCGTACGCGAC</t>
  </si>
  <si>
    <t>AAACGTCGCGTACGGCTGGCCCCC</t>
  </si>
  <si>
    <t>GCGCGCAACAGGGCCTGCCC</t>
  </si>
  <si>
    <t>TAGTGCGCGCAACAGGGCCTGCCC</t>
  </si>
  <si>
    <t>AAACGGGCAGGCCCTGTTGCGCGC</t>
  </si>
  <si>
    <t>TGAGGTAGTCCTGGTAGTCG</t>
  </si>
  <si>
    <t>TAGTTGAGGTAGTCCTGGTAGTCG</t>
  </si>
  <si>
    <t>AAACCGACTACCAGGACTACCTCA</t>
  </si>
  <si>
    <t>CGCGGGCCGCTTCCACCAGG</t>
  </si>
  <si>
    <t>TAGTCGCGGGCCGCTTCCACCAGG</t>
  </si>
  <si>
    <t>AAACCCTGGTGGAAGCGGCCCGCG</t>
  </si>
  <si>
    <t>PLES_36051</t>
  </si>
  <si>
    <t>pscK</t>
  </si>
  <si>
    <t>CGCAACTGGTAGGCCGTCAA</t>
  </si>
  <si>
    <t>TAGTCGCAACTGGTAGGCCGTCAA</t>
  </si>
  <si>
    <t>AAACTTGACGGCCTACCAGTTGCG</t>
  </si>
  <si>
    <t>ACTCGTGGATGTAGCGGGCC</t>
  </si>
  <si>
    <t>TAGTACTCGTGGATGTAGCGGGCC</t>
  </si>
  <si>
    <t>AAACGGCCCGCTACATCCACGAGT</t>
  </si>
  <si>
    <t>ACCGCAGCAATACCGCGGGC</t>
  </si>
  <si>
    <t>TAGTACCGCAGCAATACCGCGGGC</t>
  </si>
  <si>
    <t>AAACGCCCGCGGTATTGCTGCGGT</t>
  </si>
  <si>
    <t>ACGCTCTGTCGCCGCCAGTC</t>
  </si>
  <si>
    <t>TAGTACGCTCTGTCGCCGCCAGTC</t>
  </si>
  <si>
    <t>AAACGACTGGCGGCGACAGAGCGT</t>
  </si>
  <si>
    <t>PLES_36061</t>
  </si>
  <si>
    <t>pscJ</t>
  </si>
  <si>
    <t>CCTTGCACCCGCCCAACGCC</t>
  </si>
  <si>
    <t>TAGTCCTTGCACCCGCCCAACGCC</t>
  </si>
  <si>
    <t>AAACGGCGTTGGGCGGGTGCAAGG</t>
  </si>
  <si>
    <t>ACCTTCCTTCTGGCTGATCC</t>
  </si>
  <si>
    <t>TAGTACCTTCCTTCTGGCTGATCC</t>
  </si>
  <si>
    <t>AAACGGATCAGCCAGAAGGAAGGT</t>
  </si>
  <si>
    <t>CTTGTCCGCCTGCTTGTCCG</t>
  </si>
  <si>
    <t>TAGTCTTGTCCGCCTGCTTGTCCG</t>
  </si>
  <si>
    <t>AAACCGGACAAGCAGGCGGACAAG</t>
  </si>
  <si>
    <t>TATCCGATTCCTCCACCAGC</t>
  </si>
  <si>
    <t>TAGTTATCCGATTCCTCCACCAGC</t>
  </si>
  <si>
    <t>AAACGCTGGTGGAGGAATCGGATA</t>
  </si>
  <si>
    <t>PLES_36071</t>
  </si>
  <si>
    <t>pscI</t>
  </si>
  <si>
    <t>GAGACTGGTGATCTGCGCCT</t>
  </si>
  <si>
    <t>TAGTGAGACTGGTGATCTGCGCCT</t>
  </si>
  <si>
    <t>AAACAGGCGCAGATCACCAGTCTC</t>
  </si>
  <si>
    <t>GCGACGTGGGCCGCGCCGGC</t>
  </si>
  <si>
    <t>TAGTGCGACGTGGGCCGCGCCGGC</t>
  </si>
  <si>
    <t>AAACGCCGGCGCGGCCCACGTCGC</t>
  </si>
  <si>
    <t>GCCCATCGCCCGTTCGAACT</t>
  </si>
  <si>
    <t>TAGTGCCCATCGCCCGTTCGAACT</t>
  </si>
  <si>
    <t>AAACAGTTCGAACGGGCGATGGGC</t>
  </si>
  <si>
    <t>CGCTGAGCAGGTCGCCGCCC</t>
  </si>
  <si>
    <t>TAGTCGCTGAGCAGGTCGCCGCCC</t>
  </si>
  <si>
    <t>AAACGGGCGGCGACCTGCTCAGCG</t>
  </si>
  <si>
    <t>PLES_36081</t>
  </si>
  <si>
    <t>pscH</t>
  </si>
  <si>
    <t>ATCCCGGCGGCGTGTCGATG</t>
  </si>
  <si>
    <t>TAGTATCCCGGCGGCGTGTCGATG</t>
  </si>
  <si>
    <t>AAACCATCGACACGCCGCCGGGAT</t>
  </si>
  <si>
    <t>TGGACTGGCCGACGGATAGA</t>
  </si>
  <si>
    <t>TAGTTGGACTGGCCGACGGATAGA</t>
  </si>
  <si>
    <t>AAACTCTATCCGTCGGCCAGTCCA</t>
  </si>
  <si>
    <t>GCCAGCACCTGATCGACAGC</t>
  </si>
  <si>
    <t>TAGTGCCAGCACCTGATCGACAGC</t>
  </si>
  <si>
    <t>AAACGCTGTCGATCAGGTGCTGGC</t>
  </si>
  <si>
    <t>AGGCGGCGTCCGGCCGCCGG</t>
  </si>
  <si>
    <t>TAGTAGGCGGCGTCCGGCCGCCGG</t>
  </si>
  <si>
    <t>AAACCCGGCGGCCGGACGCCGCCT</t>
  </si>
  <si>
    <t>PLES_36091</t>
  </si>
  <si>
    <t>pscG</t>
  </si>
  <si>
    <t>CGATGCACAGCGCCTCTTCG</t>
  </si>
  <si>
    <t>TAGTCGATGCACAGCGCCTCTTCG</t>
  </si>
  <si>
    <t>AAACCGAAGAGGCGCTGTGCATCG</t>
  </si>
  <si>
    <t>TCCGAGGCGCTCCAGCCACT</t>
  </si>
  <si>
    <t>TAGTTCCGAGGCGCTCCAGCCACT</t>
  </si>
  <si>
    <t>AAACAGTGGCTGGAGCGCCTCGGA</t>
  </si>
  <si>
    <t>GGTTGGCCAGGCTGGAAATC</t>
  </si>
  <si>
    <t>TAGTGGTTGGCCAGGCTGGAAATC</t>
  </si>
  <si>
    <t>AAACGATTTCCAGCCTGGCCAACC</t>
  </si>
  <si>
    <t>GGGCTTCCTGATAGCGCCCC</t>
  </si>
  <si>
    <t>TAGTGGGCTTCCTGATAGCGCCCC</t>
  </si>
  <si>
    <t>AAACGGGGCGCTATCAGGAAGCCC</t>
  </si>
  <si>
    <t>PLES_36101</t>
  </si>
  <si>
    <t>pscF</t>
  </si>
  <si>
    <t>CGAGGGTATTCCCCGGGTTG</t>
  </si>
  <si>
    <t>TAGTCGAGGGTATTCCCCGGGTTG</t>
  </si>
  <si>
    <t>AAACCAACCCGGGGAATACCCTCG</t>
  </si>
  <si>
    <t>CTCCTTCAGGGCATTGGCCA</t>
  </si>
  <si>
    <t>TAGTCTCCTTCAGGGCATTGGCCA</t>
  </si>
  <si>
    <t>AAACTGGCCAATGCCCTGAAGGAG</t>
  </si>
  <si>
    <t>GACGTCCTTGTTCGCTGCGT</t>
  </si>
  <si>
    <t>TAGTGACGTCCTTGTTCGCTGCGT</t>
  </si>
  <si>
    <t>AAACACGCAGCGAACAAGGACGTC</t>
  </si>
  <si>
    <t>GGCATTGTCGGTCCCCTGCA</t>
  </si>
  <si>
    <t>TAGTGGCATTGTCGGTCCCCTGCA</t>
  </si>
  <si>
    <t>AAACTGCAGGGGACCGACAATGCC</t>
  </si>
  <si>
    <t>PLES_36111</t>
  </si>
  <si>
    <t>pscE</t>
  </si>
  <si>
    <t>CAGACGCTGCCGGAGCGCTG</t>
  </si>
  <si>
    <t>TAGTCAGACGCTGCCGGAGCGCTG</t>
  </si>
  <si>
    <t>AAACCAGCGCTCCGGCAGCGTCTG</t>
  </si>
  <si>
    <t>CGGCGCCTCTGGCCAGTTCC</t>
  </si>
  <si>
    <t>TAGTCGGCGCCTCTGGCCAGTTCC</t>
  </si>
  <si>
    <t>AAACGGAACTGGCCAGAGGCGCCG</t>
  </si>
  <si>
    <t>GAACTGGAAGCGCTCCGGGC</t>
  </si>
  <si>
    <t>TAGTGAACTGGAAGCGCTCCGGGC</t>
  </si>
  <si>
    <t>AAACGCCCGGAGCGCTTCCAGTTC</t>
  </si>
  <si>
    <t>GAGACCGCCTTCGAGGGCCC</t>
  </si>
  <si>
    <t>TAGTGAGACCGCCTTCGAGGGCCC</t>
  </si>
  <si>
    <t>AAACGGGCCCTCGAAGGCGGTCTC</t>
  </si>
  <si>
    <t>PLES_36121</t>
  </si>
  <si>
    <t>pscD</t>
  </si>
  <si>
    <t>GCTGTAGAAGCGGATCTTCC</t>
  </si>
  <si>
    <t>TAGTGCTGTAGAAGCGGATCTTCC</t>
  </si>
  <si>
    <t>AAACGGAAGATCCGCTTCTACAGC</t>
  </si>
  <si>
    <t>CGAGCGAGACTTCGGCGCCC</t>
  </si>
  <si>
    <t>TAGTCGAGCGAGACTTCGGCGCCC</t>
  </si>
  <si>
    <t>AAACGGGCGCCGAAGTCTCGCTCG</t>
  </si>
  <si>
    <t>GATCGCTGCCAAGCGCCACC</t>
  </si>
  <si>
    <t>TAGTGATCGCTGCCAAGCGCCACC</t>
  </si>
  <si>
    <t>AAACGGTGGCGCTTGGCAGCGATC</t>
  </si>
  <si>
    <t>AACACCAGGTCGGCCTGCAA</t>
  </si>
  <si>
    <t>TAGTAACACCAGGTCGGCCTGCAA</t>
  </si>
  <si>
    <t>AAACTTGCAGGCCGACCTGGTGTT</t>
  </si>
  <si>
    <t>PLES_36131</t>
  </si>
  <si>
    <t>pscC</t>
  </si>
  <si>
    <t>TGCGCGCGCAAGACCGCGCC</t>
  </si>
  <si>
    <t>TAGTTGCGCGCGCAAGACCGCGCC</t>
  </si>
  <si>
    <t>AAACGGCGCGGTCTTGCGCGCGCA</t>
  </si>
  <si>
    <t>GGCAGGCTGGGCCAGTCCAG</t>
  </si>
  <si>
    <t>TAGTGGCAGGCTGGGCCAGTCCAG</t>
  </si>
  <si>
    <t>AAACCTGGACTGGCCCAGCCTGCC</t>
  </si>
  <si>
    <t>CCCTGCGCCACATAGTCGTA</t>
  </si>
  <si>
    <t>TAGTCCCTGCGCCACATAGTCGTA</t>
  </si>
  <si>
    <t>AAACTACGACTATGTGGCGCAGGG</t>
  </si>
  <si>
    <t>ATCGTAGTTGGCGCCGAAGT</t>
  </si>
  <si>
    <t>TAGTATCGTAGTTGGCGCCGAAGT</t>
  </si>
  <si>
    <t>AAACACTTCGGCGCCAACTACGAT</t>
  </si>
  <si>
    <t>PLES_36141</t>
  </si>
  <si>
    <t>pscB</t>
  </si>
  <si>
    <t>GGGCCCTTGGCCCAGGCGAG</t>
  </si>
  <si>
    <t>TAGTGGGCCCTTGGCCCAGGCGAG</t>
  </si>
  <si>
    <t>AAACCTCGCCTGGGCCAAGGGCCC</t>
  </si>
  <si>
    <t>CCCGTCCGATCGGCAACAAA</t>
  </si>
  <si>
    <t>TAGTCCCGTCCGATCGGCAACAAA</t>
  </si>
  <si>
    <t>AAACTTTGTTGCCGATCGGACGGG</t>
  </si>
  <si>
    <t>TCTGTCCGTCGATGCGCAGG</t>
  </si>
  <si>
    <t>TAGTTCTGTCCGTCGATGCGCAGG</t>
  </si>
  <si>
    <t>AAACCCTGCGCATCGACGGACAGA</t>
  </si>
  <si>
    <t>CCAGGGGGGCGTGCTCCAGC</t>
  </si>
  <si>
    <t>TAGTCCAGGGGGGCGTGCTCCAGC</t>
  </si>
  <si>
    <t>AAACGCTGGAGCACGCCCCCCTGG</t>
  </si>
  <si>
    <t>PLES_36151</t>
  </si>
  <si>
    <t>exsD</t>
  </si>
  <si>
    <t>GCCGGCGAACACCGCTTCTC</t>
  </si>
  <si>
    <t>TAGTGCCGGCGAACACCGCTTCTC</t>
  </si>
  <si>
    <t>AAACGAGAAGCGGTGTTCGCCGGC</t>
  </si>
  <si>
    <t>GCGGGCGTCCGAGCCCACCA</t>
  </si>
  <si>
    <t>TAGTGCGGGCGTCCGAGCCCACCA</t>
  </si>
  <si>
    <t>AAACTGGTGGGCTCGGACGCCCGC</t>
  </si>
  <si>
    <t>AAACTGCTCGATGCGTAACC</t>
  </si>
  <si>
    <t>TAGTAAACTGCTCGATGCGTAACC</t>
  </si>
  <si>
    <t>AAACGGTTACGCATCGAGCAGTTT</t>
  </si>
  <si>
    <t>TTGCCGCGCACTGATGATTC</t>
  </si>
  <si>
    <t>TAGTTTGCCGCGCACTGATGATTC</t>
  </si>
  <si>
    <t>AAACGAATCATCAGTGCGCGGCAA</t>
  </si>
  <si>
    <t>PLES_36161</t>
  </si>
  <si>
    <t>exsA</t>
  </si>
  <si>
    <t>CTGCTTTCGGCCAAGAGATT</t>
  </si>
  <si>
    <t>TAGTCTGCTTTCGGCCAAGAGATT</t>
  </si>
  <si>
    <t>AAACAATCTCTTGGCCGAAAGCAG</t>
  </si>
  <si>
    <t>TTTACCCTGTATTCGAAAGT</t>
  </si>
  <si>
    <t>TAGTTTTACCCTGTATTCGAAAGT</t>
  </si>
  <si>
    <t>AAACACTTTCGAATACAGGGTAAA</t>
  </si>
  <si>
    <t>AGTGGAATCGATGTCCTGGA</t>
  </si>
  <si>
    <t>TAGTAGTGGAATCGATGTCCTGGA</t>
  </si>
  <si>
    <t>AAACTCCAGGACATCGATTCCACT</t>
  </si>
  <si>
    <t>AAAGCAACTCGCCAGGCGCC</t>
  </si>
  <si>
    <t>TAGTAAAGCAACTCGCCAGGCGCC</t>
  </si>
  <si>
    <t>AAACGGCGCCTGGCGAGTTGCTTT</t>
  </si>
  <si>
    <t>PLES_36171</t>
  </si>
  <si>
    <t>exsB</t>
  </si>
  <si>
    <t>TCGGCGACATCGGCGCGGGC</t>
  </si>
  <si>
    <t>TAGTTCGGCGACATCGGCGCGGGC</t>
  </si>
  <si>
    <t>AAACGCCCGCGCCGATGTCGCCGA</t>
  </si>
  <si>
    <t>GGCGCAGCCTGAGTTGCGCC</t>
  </si>
  <si>
    <t>TAGTGGCGCAGCCTGAGTTGCGCC</t>
  </si>
  <si>
    <t>AAACGGCGCAACTCAGGCTGCGCC</t>
  </si>
  <si>
    <t>TTCCCTGAACGACGGCATAC</t>
  </si>
  <si>
    <t>TAGTTTCCCTGAACGACGGCATAC</t>
  </si>
  <si>
    <t>AAACGTATGCCGTCGTTCAGGGAA</t>
  </si>
  <si>
    <t>GGACACCCGGTAGCGCCGCT</t>
  </si>
  <si>
    <t>TAGTGGACACCCGGTAGCGCCGCT</t>
  </si>
  <si>
    <t>AAACAGCGGCGCTACCGGGTGTCC</t>
  </si>
  <si>
    <t>PLES_36181</t>
  </si>
  <si>
    <t>exsC</t>
  </si>
  <si>
    <t>ACCTTGCTCGTTAAATCCAT</t>
  </si>
  <si>
    <t>TAGTACCTTGCTCGTTAAATCCAT</t>
  </si>
  <si>
    <t>AAACATGGATTTAACGAGCAAGGT</t>
  </si>
  <si>
    <t>CTGCGAACTCGGCAAGCAGT</t>
  </si>
  <si>
    <t>TAGTCTGCGAACTCGGCAAGCAGT</t>
  </si>
  <si>
    <t>AAACACTGCTTGCCGAGTTCGCAG</t>
  </si>
  <si>
    <t>ACAGGGAAGGCAAACCGATA</t>
  </si>
  <si>
    <t>TAGTACAGGGAAGGCAAACCGATA</t>
  </si>
  <si>
    <t>AAACTATCGGTTTGCCTTCCCTGT</t>
  </si>
  <si>
    <t>TCGCCATGCCCTCCTCGTCG</t>
  </si>
  <si>
    <t>TAGTTCGCCATGCCCTCCTCGTCG</t>
  </si>
  <si>
    <t>AAACCGACGAGGAGGGCATGGCGA</t>
  </si>
  <si>
    <t>PLES_36191</t>
  </si>
  <si>
    <t>popD</t>
  </si>
  <si>
    <t>TCGCGGCCTGGGTAGCCGCC</t>
  </si>
  <si>
    <t>TAGTTCGCGGCCTGGGTAGCCGCC</t>
  </si>
  <si>
    <t>AAACGGCGGCTACCCAGGCCGCGA</t>
  </si>
  <si>
    <t>CGGGAGCGATCGGCTCGGAG</t>
  </si>
  <si>
    <t>TAGTCGGGAGCGATCGGCTCGGAG</t>
  </si>
  <si>
    <t>AAACCTCCGAGCCGATCGCTCCCG</t>
  </si>
  <si>
    <t>CGTGCCGACGGAACGCCCGG</t>
  </si>
  <si>
    <t>TAGTCGTGCCGACGGAACGCCCGG</t>
  </si>
  <si>
    <t>AAACCCGGGCGTTCCGTCGGCACG</t>
  </si>
  <si>
    <t>GGCAGGTCCGCAGCCGCTTG</t>
  </si>
  <si>
    <t>TAGTGGCAGGTCCGCAGCCGCTTG</t>
  </si>
  <si>
    <t>AAACCAAGCGGCTGCGGACCTGCC</t>
  </si>
  <si>
    <t>PLES_36201</t>
  </si>
  <si>
    <t>popB</t>
  </si>
  <si>
    <t>CCGGCGCGTTCAAGCGTTAT</t>
  </si>
  <si>
    <t>TAGTCCGGCGCGTTCAAGCGTTAT</t>
  </si>
  <si>
    <t>AAACATAACGCTTGAACGCGCCGG</t>
  </si>
  <si>
    <t>CCGGCGTCGGCCACCCCGTA</t>
  </si>
  <si>
    <t>TAGTCCGGCGTCGGCCACCCCGTA</t>
  </si>
  <si>
    <t>AAACTACGGGGTGGCCGACGCCGG</t>
  </si>
  <si>
    <t>CGACCGGCCTGCCGAGCGCC</t>
  </si>
  <si>
    <t>TAGTCGACCGGCCTGCCGAGCGCC</t>
  </si>
  <si>
    <t>AAACGGCGCTCGGCAGGCCGGTCG</t>
  </si>
  <si>
    <t>CCGCTCGCGGAAGCCGCGGC</t>
  </si>
  <si>
    <t>TAGTCCGCTCGCGGAAGCCGCGGC</t>
  </si>
  <si>
    <t>AAACGCCGCGGCTTCCGCGAGCGG</t>
  </si>
  <si>
    <t>PLES_36211</t>
  </si>
  <si>
    <t>pcrV</t>
  </si>
  <si>
    <t>ACAGCTCGCGAGCGGCATTA</t>
  </si>
  <si>
    <t>TAGTACAGCTCGCGAGCGGCATTA</t>
  </si>
  <si>
    <t>AAACTAATGCCGCTCGCGAGCTGT</t>
  </si>
  <si>
    <t>ACGCGGCCAGGAGCTCGTCC</t>
  </si>
  <si>
    <t>TAGTACGCGGCCAGGAGCTCGTCC</t>
  </si>
  <si>
    <t>AAACGGACGAGCTCCTGGCCGCGT</t>
  </si>
  <si>
    <t>TCCTCCTGCTCGGCACTGGC</t>
  </si>
  <si>
    <t>TAGTTCCTCCTGCTCGGCACTGGC</t>
  </si>
  <si>
    <t>AAACGCCAGTGCCGAGCAGGAGGA</t>
  </si>
  <si>
    <t>GATCCGCTCGCTGCGCAACA</t>
  </si>
  <si>
    <t>TAGTGATCCGCTCGCTGCGCAACA</t>
  </si>
  <si>
    <t>AAACTGTTGCGCAGCGAGCGGATC</t>
  </si>
  <si>
    <t>PLES_36221</t>
  </si>
  <si>
    <t>pcrG</t>
  </si>
  <si>
    <t>GGTCGCCCGCAGGGTGTCTT</t>
  </si>
  <si>
    <t>TAGTGGTCGCCCGCAGGGTGTCTT</t>
  </si>
  <si>
    <t>AAACAAGACACCCTGCGGGCGACC</t>
  </si>
  <si>
    <t>GTCGCGAATCGCCAGTTCGG</t>
  </si>
  <si>
    <t>TAGTGTCGCGAATCGCCAGTTCGG</t>
  </si>
  <si>
    <t>AAACCCGAACTGGCGATTCGCGAC</t>
  </si>
  <si>
    <t>GCCACATTTCCGCCAGCAGG</t>
  </si>
  <si>
    <t>TAGTGCCACATTTCCGCCAGCAGG</t>
  </si>
  <si>
    <t>AAACCCTGCTGGCGGAAATGTGGC</t>
  </si>
  <si>
    <t>CGCCTGGAACAGCAGCTCGC</t>
  </si>
  <si>
    <t>TAGTCGCCTGGAACAGCAGCTCGC</t>
  </si>
  <si>
    <t>AAACGCGAGCTGCTGTTCCAGGCG</t>
  </si>
  <si>
    <t>PLES_36231</t>
  </si>
  <si>
    <t>pcrR</t>
  </si>
  <si>
    <t>AAACCAGGGAATCAGCGGAT</t>
  </si>
  <si>
    <t>TAGTAAACCAGGGAATCAGCGGAT</t>
  </si>
  <si>
    <t>AAACATCCGCTGATTCCCTGGTTT</t>
  </si>
  <si>
    <t>CGGACGCACCGCCAGGCCGC</t>
  </si>
  <si>
    <t>TAGTCGGACGCACCGCCAGGCCGC</t>
  </si>
  <si>
    <t>AAACGCGGCCTGGCGGTGCGTCCG</t>
  </si>
  <si>
    <t>GAGGTGTCGCGCAGGCAATG</t>
  </si>
  <si>
    <t>TAGTGAGGTGTCGCGCAGGCAATG</t>
  </si>
  <si>
    <t>AAACCATTGCCTGCGCGACACCTC</t>
  </si>
  <si>
    <t>CCAGGCCAGTTCGCAGCCAT</t>
  </si>
  <si>
    <t>TAGTCCAGGCCAGTTCGCAGCCAT</t>
  </si>
  <si>
    <t>AAACATGGCTGCGAACTGGCCTGG</t>
  </si>
  <si>
    <t>PLES_36241</t>
  </si>
  <si>
    <t>pcrD</t>
  </si>
  <si>
    <t>CCCGGCCGAGAAGCCCGCTC</t>
  </si>
  <si>
    <t>TAGTCCCGGCCGAGAAGCCCGCTC</t>
  </si>
  <si>
    <t>AAACGAGCGGGCTTCTCGGCCGGG</t>
  </si>
  <si>
    <t>TCCAGCAGCAGCGGTGGCAG</t>
  </si>
  <si>
    <t>TAGTTCCAGCAGCAGCGGTGGCAG</t>
  </si>
  <si>
    <t>AAACCTGCCACCGCTGCTGCTGGA</t>
  </si>
  <si>
    <t>TGGTGATGTTGACGGCGATG</t>
  </si>
  <si>
    <t>TAGTTGGTGATGTTGACGGCGATG</t>
  </si>
  <si>
    <t>AAACCATCGCCGTCAACATCACCA</t>
  </si>
  <si>
    <t>CATCAGCAGGACCACGGAGA</t>
  </si>
  <si>
    <t>TAGTCATCAGCAGGACCACGGAGA</t>
  </si>
  <si>
    <t>AAACTCTCCGTGGTCCTGCTGATG</t>
  </si>
  <si>
    <t>PLES_36251</t>
  </si>
  <si>
    <t>AGCAACAGGCGCTGTTGCGT</t>
  </si>
  <si>
    <t>TAGTAGCAACAGGCGCTGTTGCGT</t>
  </si>
  <si>
    <t>AAACACGCAACAGCGCCTGTTGCT</t>
  </si>
  <si>
    <t>ACACCTGGGCGCGTCGCGGC</t>
  </si>
  <si>
    <t>TAGTACACCTGGGCGCGTCGCGGC</t>
  </si>
  <si>
    <t>AAACGCCGCGACGCGCCCAGGTGT</t>
  </si>
  <si>
    <t>CTCCGGCGCAACGCTCAGCA</t>
  </si>
  <si>
    <t>TAGTCTCCGGCGCAACGCTCAGCA</t>
  </si>
  <si>
    <t>AAACTGCTGAGCGTTGCGCCGGAG</t>
  </si>
  <si>
    <t>GCAACGCCAGGAGCAAGGCG</t>
  </si>
  <si>
    <t>TAGTGCAACGCCAGGAGCAAGGCG</t>
  </si>
  <si>
    <t>AAACCGCCTTGCTCCTGGCGTTGC</t>
  </si>
  <si>
    <t>PLES_36261</t>
  </si>
  <si>
    <t>CGATGTGCCAGGCACCGACC</t>
  </si>
  <si>
    <t>TAGTCGATGTGCCAGGCACCGACC</t>
  </si>
  <si>
    <t>AAACGGTCGGTGCCTGGCACATCG</t>
  </si>
  <si>
    <t>CAGGGGCGGCGCGAACGGCT</t>
  </si>
  <si>
    <t>TAGTCAGGGGCGGCGCGAACGGCT</t>
  </si>
  <si>
    <t>AAACAGCCGTTCGCGCCGCCCCTG</t>
  </si>
  <si>
    <t>GGCGCCAGCAGATGGCGCTC</t>
  </si>
  <si>
    <t>TAGTGGCGCCAGCAGATGGCGCTC</t>
  </si>
  <si>
    <t>AAACGAGCGCCATCTGCTGGCGCC</t>
  </si>
  <si>
    <t>GTCTCCACCGGCCGGCCGTC</t>
  </si>
  <si>
    <t>TAGTGTCTCCACCGGCCGGCCGTC</t>
  </si>
  <si>
    <t>AAACGACGGCCGGCCGGTGGAGAC</t>
  </si>
  <si>
    <t>PLES_36271</t>
  </si>
  <si>
    <t>GTACGCTCACCCGCAGGTCC</t>
  </si>
  <si>
    <t>TAGTGTACGCTCACCCGCAGGTCC</t>
  </si>
  <si>
    <t>AAACGGACCTGCGGGTGAGCGTAC</t>
  </si>
  <si>
    <t>ACCACGCGCGCCAGCGGCGC</t>
  </si>
  <si>
    <t>TAGTACCACGCGCGCCAGCGGCGC</t>
  </si>
  <si>
    <t>AAACGCGCCGCTGGCGCGCGTGGT</t>
  </si>
  <si>
    <t>GCCATGGCGTTCCAGCTGCA</t>
  </si>
  <si>
    <t>TAGTGCCATGGCGTTCCAGCTGCA</t>
  </si>
  <si>
    <t>AAACTGCAGCTGGAACGCCATGGC</t>
  </si>
  <si>
    <t>CTGGTGCCAGGCCAGGTCAC</t>
  </si>
  <si>
    <t>TAGTCTGGTGCCAGGCCAGGTCAC</t>
  </si>
  <si>
    <t>AAACGTGACCTGGCCTGGCACCAG</t>
  </si>
  <si>
    <t>PLES_36281</t>
  </si>
  <si>
    <t>GAGCAAGGCGATGACTGCGC</t>
  </si>
  <si>
    <t>TAGTGAGCAAGGCGATGACTGCGC</t>
  </si>
  <si>
    <t>AAACGCGCAGTCATCGCCTTGCTC</t>
  </si>
  <si>
    <t>CTCGAGCAACGCCTGCACCT</t>
  </si>
  <si>
    <t>TAGTCTCGAGCAACGCCTGCACCT</t>
  </si>
  <si>
    <t>AAACAGGTGCAGGCGTTGCTCGAG</t>
  </si>
  <si>
    <t>GCGACGTCGGCCAGCGGCAA</t>
  </si>
  <si>
    <t>TAGTGCGACGTCGGCCAGCGGCAA</t>
  </si>
  <si>
    <t>AAACTTGCCGCTGGCCGACGTCGC</t>
  </si>
  <si>
    <t>CGCGGAAGAAATGGATCTGC</t>
  </si>
  <si>
    <t>TAGTCGCGGAAGAAATGGATCTGC</t>
  </si>
  <si>
    <t>AAACGCAGATCCATTTCTTCCGCG</t>
  </si>
  <si>
    <t>PLES_36291</t>
  </si>
  <si>
    <t>popN</t>
  </si>
  <si>
    <t>GCGCGGCGGAGGAACTCTGG</t>
  </si>
  <si>
    <t>TAGTGCGCGGCGGAGGAACTCTGG</t>
  </si>
  <si>
    <t>AAACCCAGAGTTCCTCCGCCGCGC</t>
  </si>
  <si>
    <t>GCCGCTTCCCGCGGCGCGAG</t>
  </si>
  <si>
    <t>TAGTGCCGCTTCCCGCGGCGCGAG</t>
  </si>
  <si>
    <t>AAACCTCGCGCCGCGGGAAGCGGC</t>
  </si>
  <si>
    <t>AGCCTGCTGCGCGGGGGCGT</t>
  </si>
  <si>
    <t>TAGTAGCCTGCTGCGCGGGGGCGT</t>
  </si>
  <si>
    <t>AAACACGCCCCCGCGCAGCAGGCT</t>
  </si>
  <si>
    <t>ACTGCGAAACGGAAACGTAG</t>
  </si>
  <si>
    <t>TAGTACTGCGAAACGGAAACGTAG</t>
  </si>
  <si>
    <t>AAACCTACGTTTCCGTTTCGCAGT</t>
  </si>
  <si>
    <t>PLES_36301</t>
  </si>
  <si>
    <t>AGGAGAGAGAGGCGCGGGCA</t>
  </si>
  <si>
    <t>TAGTAGGAGAGAGAGGCGCGGGCA</t>
  </si>
  <si>
    <t>AAACTGCCCGCGCCTCTCTCTCCT</t>
  </si>
  <si>
    <t>TGGCGCATCCGGACGATGAG</t>
  </si>
  <si>
    <t>TAGTTGGCGCATCCGGACGATGAG</t>
  </si>
  <si>
    <t>AAACCTCATCGTCCGGATGCGCCA</t>
  </si>
  <si>
    <t>ACCCGCCCGCGGATCTGGAT</t>
  </si>
  <si>
    <t>TAGTACCCGCCCGCGGATCTGGAT</t>
  </si>
  <si>
    <t>AAACATCCAGATCCGCGGGCGGGT</t>
  </si>
  <si>
    <t>GAGCAGGGTTCCAGTGACCT</t>
  </si>
  <si>
    <t>TAGTGAGCAGGGTTCCAGTGACCT</t>
  </si>
  <si>
    <t>AAACAGGTCACTGGAACCCTGCTC</t>
  </si>
  <si>
    <t>PLES_36311</t>
  </si>
  <si>
    <t>pscO</t>
  </si>
  <si>
    <t>CCCGGTCCAGGCGCAGGCGT</t>
  </si>
  <si>
    <t>TAGTCCCGGTCCAGGCGCAGGCGT</t>
  </si>
  <si>
    <t>AAACACGCCTGCGCCTGGACCGGG</t>
  </si>
  <si>
    <t>CCGTAGCAATTGGCGGCCCT</t>
  </si>
  <si>
    <t>TAGTCCGTAGCAATTGGCGGCCCT</t>
  </si>
  <si>
    <t>AAACAGGGCCGCCAATTGCTACGG</t>
  </si>
  <si>
    <t>CTCGGTGTGTTCCTGCGCCG</t>
  </si>
  <si>
    <t>TAGTCTCGGTGTGTTCCTGCGCCG</t>
  </si>
  <si>
    <t>AAACCGGCGCAGGAACACACCGAG</t>
  </si>
  <si>
    <t>GGTAGTCCCGTTGCGCCGCC</t>
  </si>
  <si>
    <t>TAGTGGTAGTCCCGTTGCGCCGCC</t>
  </si>
  <si>
    <t>AAACGGCGGCGCAACGGGACTACC</t>
  </si>
  <si>
    <t>PLES_36321</t>
  </si>
  <si>
    <t>pscQ</t>
  </si>
  <si>
    <t>AGTTCGGCGCGGCTGGCGAG</t>
  </si>
  <si>
    <t>TAGTAGTTCGGCGCGGCTGGCGAG</t>
  </si>
  <si>
    <t>AAACCTCGCCAGCCGCGCCGAACT</t>
  </si>
  <si>
    <t>GGCAACGCGCGAGACGTCGC</t>
  </si>
  <si>
    <t>TAGTGGCAACGCGCGAGACGTCGC</t>
  </si>
  <si>
    <t>AAACGCGACGTCTCGCGCGTTGCC</t>
  </si>
  <si>
    <t>CGTTGCCGACATAGTGGCGA</t>
  </si>
  <si>
    <t>TAGTCGTTGCCGACATAGTGGCGA</t>
  </si>
  <si>
    <t>AAACTCGCCACTATGTCGGCAACG</t>
  </si>
  <si>
    <t>TTCGAGATCGACGTCGGGGG</t>
  </si>
  <si>
    <t>TAGTTTCGAGATCGACGTCGGGGG</t>
  </si>
  <si>
    <t>AAACCCCCCGACGTCGATCTCGAA</t>
  </si>
  <si>
    <t>PLES_36331</t>
  </si>
  <si>
    <t>pscR</t>
  </si>
  <si>
    <t>AGGATCAGGCCGAGCTCGTC</t>
  </si>
  <si>
    <t>TAGTAGGATCAGGCCGAGCTCGTC</t>
  </si>
  <si>
    <t>AAACGACGAGCTCGGCCTGATCCT</t>
  </si>
  <si>
    <t>TGAGCGGGACCAGCGCGAGC</t>
  </si>
  <si>
    <t>TAGTTGAGCGGGACCAGCGCGAGC</t>
  </si>
  <si>
    <t>AAACGCTCGCGCTGGTCCCGCTCA</t>
  </si>
  <si>
    <t>CACGGTCATCTTGATGAAGG</t>
  </si>
  <si>
    <t>TAGTCACGGTCATCTTGATGAAGG</t>
  </si>
  <si>
    <t>AAACCCTTCATCAAGATGACCGTG</t>
  </si>
  <si>
    <t>CGGAATCTGCTGGACGCCCA</t>
  </si>
  <si>
    <t>TAGTCGGAATCTGCTGGACGCCCA</t>
  </si>
  <si>
    <t>AAACTGGGCGTCCAGCAGATTCCG</t>
  </si>
  <si>
    <t>PLES_36341</t>
  </si>
  <si>
    <t>GAGGATGTCGGCGCTGCTCA</t>
  </si>
  <si>
    <t>TAGTGAGGATGTCGGCGCTGCTCA</t>
  </si>
  <si>
    <t>AAACTGAGCAGCGCCGACATCCTC</t>
  </si>
  <si>
    <t>CACCAGCCACAGGGTCTGGT</t>
  </si>
  <si>
    <t>TAGTCACCAGCCACAGGGTCTGGT</t>
  </si>
  <si>
    <t>AAACACCAGACCCTGTGGCTGGTG</t>
  </si>
  <si>
    <t>CCAGTACCGGCGGCAGCGAC</t>
  </si>
  <si>
    <t>TAGTCCAGTACCGGCGGCAGCGAC</t>
  </si>
  <si>
    <t>AAACGTCGCTGCCGCCGGTACTGG</t>
  </si>
  <si>
    <t>CGATACCAGGGTGCCGATCA</t>
  </si>
  <si>
    <t>TAGTCGATACCAGGGTGCCGATCA</t>
  </si>
  <si>
    <t>AAACTGATCGGCACCCTGGTATCG</t>
  </si>
  <si>
    <t>PLES_36351</t>
  </si>
  <si>
    <t>pscT</t>
  </si>
  <si>
    <t>GCAGCAGTTGCTGCAGGTCC</t>
  </si>
  <si>
    <t>TAGTGCAGCAGTTGCTGCAGGTCC</t>
  </si>
  <si>
    <t>AAACGGACCTGCAGCAACTGCTGC</t>
  </si>
  <si>
    <t>CCGCGGCAGCAGCAGGCTGT</t>
  </si>
  <si>
    <t>TAGTCCGCGGCAGCAGCAGGCTGT</t>
  </si>
  <si>
    <t>AAACACAGCCTGCTGCTGCCGCGG</t>
  </si>
  <si>
    <t>TCTGCTTGGCCAGCACCGGC</t>
  </si>
  <si>
    <t>TAGTTCTGCTTGGCCAGCACCGGC</t>
  </si>
  <si>
    <t>AAACGCCGGTGCTGGCCAAGCAGA</t>
  </si>
  <si>
    <t>GGCGAACAGCGCCAGCGAGC</t>
  </si>
  <si>
    <t>TAGTGGCGAACAGCGCCAGCGAGC</t>
  </si>
  <si>
    <t>AAACGCTCGCTGGCGCTGTTCGCC</t>
  </si>
  <si>
    <t>PLES_36361</t>
  </si>
  <si>
    <t>pscU</t>
  </si>
  <si>
    <t>CGTGGGCTGCTCGGTCTTCT</t>
  </si>
  <si>
    <t>TAGTCGTGGGCTGCTCGGTCTTCT</t>
  </si>
  <si>
    <t>AAACAGAAGACCGAGCAGCCCACG</t>
  </si>
  <si>
    <t>CACCACCTGGCCTTGCCGGC</t>
  </si>
  <si>
    <t>TAGTCACCACCTGGCCTTGCCGGC</t>
  </si>
  <si>
    <t>AAACGCCGGCAAGGCCAGGTGGTG</t>
  </si>
  <si>
    <t>CAGCGACAGGATCAACGCGC</t>
  </si>
  <si>
    <t>TAGTCAGCGACAGGATCAACGCGC</t>
  </si>
  <si>
    <t>AAACGCGCGTTGATCCTGTCGCTG</t>
  </si>
  <si>
    <t>GCAGCTTGCCGAGATGCTCC</t>
  </si>
  <si>
    <t>TAGTGCAGCTTGCCGAGATGCTCC</t>
  </si>
  <si>
    <t>AAACGGAGCATCTCGGCAAGCTGC</t>
  </si>
  <si>
    <t>PLES_36371</t>
  </si>
  <si>
    <t>GGGTGGTTCGGACTTCCGTT</t>
  </si>
  <si>
    <t>TAGTGGGTGGTTCGGACTTCCGTT</t>
  </si>
  <si>
    <t>AAACAACGGAAGTCCGAACCACCC</t>
  </si>
  <si>
    <t>GAACAGCCGTGGGGGCGATT</t>
  </si>
  <si>
    <t>TAGTGAACAGCCGTGGGGGCGATT</t>
  </si>
  <si>
    <t>AAACAATCGCCCCCACGGCTGTTC</t>
  </si>
  <si>
    <t>GGTGGCTGCGGATGGTGGGC</t>
  </si>
  <si>
    <t>TAGTGGTGGCTGCGGATGGTGGGC</t>
  </si>
  <si>
    <t>AAACGCCCACCATCCGCAGCCACC</t>
  </si>
  <si>
    <t>CGCTGAGCGCGGTGAACGCC</t>
  </si>
  <si>
    <t>TAGTCGCTGAGCGCGGTGAACGCC</t>
  </si>
  <si>
    <t>AAACGGCGTTCACCGCGCTCAGCG</t>
  </si>
  <si>
    <t>PLES_36381</t>
  </si>
  <si>
    <t>GCCGCTCTGGCGCAATCGTT</t>
  </si>
  <si>
    <t>TAGTGCCGCTCTGGCGCAATCGTT</t>
  </si>
  <si>
    <t>AAACAACGATTGCGCCAGAGCGGC</t>
  </si>
  <si>
    <t>GAGGACGCTACCGAGCAGGC</t>
  </si>
  <si>
    <t>TAGTGAGGACGCTACCGAGCAGGC</t>
  </si>
  <si>
    <t>AAACGCCTGCTCGGTAGCGTCCTC</t>
  </si>
  <si>
    <t>GAAACGCTGCCAGCCGAGGA</t>
  </si>
  <si>
    <t>TAGTGAAACGCTGCCAGCCGAGGA</t>
  </si>
  <si>
    <t>AAACTCCTCGGCTGGCAGCGTTTC</t>
  </si>
  <si>
    <t>GCCGGATACGGTGGCTGCCG</t>
  </si>
  <si>
    <t>TAGTGCCGGATACGGTGGCTGCCG</t>
  </si>
  <si>
    <t>AAACCGGCAGCCACCGTATCCGGC</t>
  </si>
  <si>
    <t>PLES_36391</t>
  </si>
  <si>
    <t>speE</t>
  </si>
  <si>
    <t>GTTTCCTGATAATCGCTCAT</t>
  </si>
  <si>
    <t>TAGTGTTTCCTGATAATCGCTCAT</t>
  </si>
  <si>
    <t>AAACATGAGCGATTATCAGGAAAC</t>
  </si>
  <si>
    <t>TGAAGCGCTGGCCGTAGCCC</t>
  </si>
  <si>
    <t>TAGTTGAAGCGCTGGCCGTAGCCC</t>
  </si>
  <si>
    <t>AAACGGGCTACGGCCAGCGCTTCA</t>
  </si>
  <si>
    <t>AATCACCAGGTGCTGGTGCT</t>
  </si>
  <si>
    <t>TAGTAATCACCAGGTGCTGGTGCT</t>
  </si>
  <si>
    <t>AAACAGCACCAGCACCTGGTGATT</t>
  </si>
  <si>
    <t>CGCCATCACCCGGCCCATCC</t>
  </si>
  <si>
    <t>TAGTCGCCATCACCCGGCCCATCC</t>
  </si>
  <si>
    <t>AAACGGATGGGCCGGGTGATGGCG</t>
  </si>
  <si>
    <t>PLES_36401</t>
  </si>
  <si>
    <t>alkA</t>
  </si>
  <si>
    <t>GGAGAGGTAGGCTGGCTCAT</t>
  </si>
  <si>
    <t>TAGTGGAGAGGTAGGCTGGCTCAT</t>
  </si>
  <si>
    <t>AAACATGAGCCAGCCTACCTCTCC</t>
  </si>
  <si>
    <t>TAGGGCAGGTGCAGGACGAG</t>
  </si>
  <si>
    <t>TAGTTAGGGCAGGTGCAGGACGAG</t>
  </si>
  <si>
    <t>AAACCTCGTCCTGCACCTGCCCTA</t>
  </si>
  <si>
    <t>GGCGCCATTCCCAGGGTGAC</t>
  </si>
  <si>
    <t>TAGTGGCGCCATTCCCAGGGTGAC</t>
  </si>
  <si>
    <t>AAACGTCACCCTGGGAATGGCGCC</t>
  </si>
  <si>
    <t>GGGCGAAATGCTGGTGGAAC</t>
  </si>
  <si>
    <t>TAGTGGGCGAAATGCTGGTGGAAC</t>
  </si>
  <si>
    <t>AAACGTTCCACCAGCATTTCGCCC</t>
  </si>
  <si>
    <t>PLES_36411</t>
  </si>
  <si>
    <t>CCCGCTGAGGGTGGAACCCA</t>
  </si>
  <si>
    <t>TAGTCCCGCTGAGGGTGGAACCCA</t>
  </si>
  <si>
    <t>AAACTGGGTTCCACCCTCAGCGGG</t>
  </si>
  <si>
    <t>TATCCAGGGCCAGGATGACC</t>
  </si>
  <si>
    <t>TAGTTATCCAGGGCCAGGATGACC</t>
  </si>
  <si>
    <t>AAACGGTCATCCTGGCCCTGGATA</t>
  </si>
  <si>
    <t>GCTTTTCAGGATGTTGACGA</t>
  </si>
  <si>
    <t>TAGTGCTTTTCAGGATGTTGACGA</t>
  </si>
  <si>
    <t>AAACTCGTCAACATCCTGAAAAGC</t>
  </si>
  <si>
    <t>GACCCAGATGATCTTCATCC</t>
  </si>
  <si>
    <t>TAGTGACCCAGATGATCTTCATCC</t>
  </si>
  <si>
    <t>AAACGGATGAAGATCATCTGGGTC</t>
  </si>
  <si>
    <t>PLES_36421</t>
  </si>
  <si>
    <t>masA</t>
  </si>
  <si>
    <t>GTCGGTGAGGATGGCTTTGA</t>
  </si>
  <si>
    <t>TAGTGTCGGTGAGGATGGCTTTGA</t>
  </si>
  <si>
    <t>AAACTCAAAGCCATCCTCACCGAC</t>
  </si>
  <si>
    <t>AACGAAGCTGACCGCGCTGG</t>
  </si>
  <si>
    <t>TAGTAACGAAGCTGACCGCGCTGG</t>
  </si>
  <si>
    <t>AAACCCAGCGCGGTCAGCTTCGTT</t>
  </si>
  <si>
    <t>GGCAGGTGCCGGGCGGCATA</t>
  </si>
  <si>
    <t>TAGTGGCAGGTGCCGGGCGGCATA</t>
  </si>
  <si>
    <t>AAACTATGCCGCCCGGCACCTGCC</t>
  </si>
  <si>
    <t>GCGTGTTCGCGGACGAAGTC</t>
  </si>
  <si>
    <t>TAGTGCGTGTTCGCGGACGAAGTC</t>
  </si>
  <si>
    <t>AAACGACTTCGTCCGCGAACACGC</t>
  </si>
  <si>
    <t>PLES_36431</t>
  </si>
  <si>
    <t>GGTTCTCGTGATAGACGGTA</t>
  </si>
  <si>
    <t>TAGTGGTTCTCGTGATAGACGGTA</t>
  </si>
  <si>
    <t>AAACTACCGTCTATCACGAGAACC</t>
  </si>
  <si>
    <t>GCTTCAGCGGCTGCTCCGGC</t>
  </si>
  <si>
    <t>TAGTGCTTCAGCGGCTGCTCCGGC</t>
  </si>
  <si>
    <t>AAACGCCGGAGCAGCCGCTGAAGC</t>
  </si>
  <si>
    <t>CGAAGCGATGTCCTCGGCAT</t>
  </si>
  <si>
    <t>TAGTCGAAGCGATGTCCTCGGCAT</t>
  </si>
  <si>
    <t>AAACATGCCGAGGACATCGCTTCG</t>
  </si>
  <si>
    <t>TTCGAAACGGACGCCGACCT</t>
  </si>
  <si>
    <t>TAGTTTCGAAACGGACGCCGACCT</t>
  </si>
  <si>
    <t>AAACAGGTCGGCGTCCGTTTCGAA</t>
  </si>
  <si>
    <t>PLES_36441</t>
  </si>
  <si>
    <t>TCTGCTGGGTCAGCTGTTCA</t>
  </si>
  <si>
    <t>TAGTTCTGCTGGGTCAGCTGTTCA</t>
  </si>
  <si>
    <t>AAACTGAACAGCTGACCCAGCAGA</t>
  </si>
  <si>
    <t>GCGGCCGTAGAGGAACCGGC</t>
  </si>
  <si>
    <t>TAGTGCGGCCGTAGAGGAACCGGC</t>
  </si>
  <si>
    <t>AAACGCCGGTTCCTCTACGGCCGC</t>
  </si>
  <si>
    <t>GAGTAGTTGCTGCTGGTTGC</t>
  </si>
  <si>
    <t>TAGTGAGTAGTTGCTGCTGGTTGC</t>
  </si>
  <si>
    <t>AAACGCAACCAGCAGCAACTACTC</t>
  </si>
  <si>
    <t>GCGCTGTTCGTCCAGGCGCG</t>
  </si>
  <si>
    <t>TAGTGCGCTGTTCGTCCAGGCGCG</t>
  </si>
  <si>
    <t>AAACCGCGCCTGGACGAACAGCGC</t>
  </si>
  <si>
    <t>PLES_36451</t>
  </si>
  <si>
    <t>AAGCTGGACAGGCGCCAGTA</t>
  </si>
  <si>
    <t>TAGTAAGCTGGACAGGCGCCAGTA</t>
  </si>
  <si>
    <t>AAACTACTGGCGCCTGTCCAGCTT</t>
  </si>
  <si>
    <t>ACGGCGCCGTGGCGCCGAGC</t>
  </si>
  <si>
    <t>TAGTACGGCGCCGTGGCGCCGAGC</t>
  </si>
  <si>
    <t>AAACGCTCGGCGCCACGGCGCCGT</t>
  </si>
  <si>
    <t>GGTGATGGAAATACAGGGCG</t>
  </si>
  <si>
    <t>TAGTGGTGATGGAAATACAGGGCG</t>
  </si>
  <si>
    <t>AAACCGCCCTGTATTTCCATCACC</t>
  </si>
  <si>
    <t>TGCGCGGGCTGGGGAAGCCC</t>
  </si>
  <si>
    <t>TAGTTGCGCGGGCTGGGGAAGCCC</t>
  </si>
  <si>
    <t>AAACGGGCTTCCCCAGCCCGCGCA</t>
  </si>
  <si>
    <t>PLES_36461</t>
  </si>
  <si>
    <t>aroC</t>
  </si>
  <si>
    <t>GAGCTTGCCGTAGGTGTTGC</t>
  </si>
  <si>
    <t>TAGTGAGCTTGCCGTAGGTGTTGC</t>
  </si>
  <si>
    <t>AAACGCAACACCTACGGCAAGCTC</t>
  </si>
  <si>
    <t>GCTTTCGCCTGCGGTGGTGA</t>
  </si>
  <si>
    <t>TAGTGCTTTCGCCTGCGGTGGTGA</t>
  </si>
  <si>
    <t>AAACTCACCACCGCAGGCGAAAGC</t>
  </si>
  <si>
    <t>CGGGGGGCACCCATCGACGA</t>
  </si>
  <si>
    <t>TAGTCGGGGGGCACCCATCGACGA</t>
  </si>
  <si>
    <t>AAACTCGTCGATGGGTGCCCCCCG</t>
  </si>
  <si>
    <t>CGGGCGGACAGTTCCAGCCC</t>
  </si>
  <si>
    <t>TAGTCGGGCGGACAGTTCCAGCCC</t>
  </si>
  <si>
    <t>AAACGGGCTGGAACTGTCCGCCCG</t>
  </si>
  <si>
    <t>PLES_36471</t>
  </si>
  <si>
    <t>CGCGGCATGGAGGTCTTCAT</t>
  </si>
  <si>
    <t>TAGTCGCGGCATGGAGGTCTTCAT</t>
  </si>
  <si>
    <t>AAACATGAAGACCTCCATGCCGCG</t>
  </si>
  <si>
    <t>CAGGCAGAACAGGGCGAGGA</t>
  </si>
  <si>
    <t>TAGTCAGGCAGAACAGGGCGAGGA</t>
  </si>
  <si>
    <t>AAACTCCTCGCCCTGTTCTGCCTG</t>
  </si>
  <si>
    <t>GGGAGCGGCGTGGGCCAGGC</t>
  </si>
  <si>
    <t>TAGTGGGAGCGGCGTGGGCCAGGC</t>
  </si>
  <si>
    <t>AAACGCCTGGCCCACGCCGCTCCC</t>
  </si>
  <si>
    <t>GGGCGGTGCAGGATGCTGTT</t>
  </si>
  <si>
    <t>TAGTGGGCGGTGCAGGATGCTGTT</t>
  </si>
  <si>
    <t>AAACAACAGCATCCTGCACCGCCC</t>
  </si>
  <si>
    <t>PLES_36481</t>
  </si>
  <si>
    <t>TGGGTATCGCTATCGATCAT</t>
  </si>
  <si>
    <t>TAGTTGGGTATCGCTATCGATCAT</t>
  </si>
  <si>
    <t>AAACATGATCGATAGCGATACCCA</t>
  </si>
  <si>
    <t>CGGCTTCTTCTGCGGCCGGT</t>
  </si>
  <si>
    <t>TAGTCGGCTTCTTCTGCGGCCGGT</t>
  </si>
  <si>
    <t>AAACACCGGCCGCAGAAGAAGCCG</t>
  </si>
  <si>
    <t>GGGGTGCGGCGGTTTCTTCT</t>
  </si>
  <si>
    <t>TAGTGGGGTGCGGCGGTTTCTTCT</t>
  </si>
  <si>
    <t>AAACAGAAGAAACCGCCGCACCCC</t>
  </si>
  <si>
    <t>TCCGGGGCCAGTTCGGCCCA</t>
  </si>
  <si>
    <t>TAGTTCCGGGGCCAGTTCGGCCCA</t>
  </si>
  <si>
    <t>AAACTGGGCCGAACTGGCCCCGGA</t>
  </si>
  <si>
    <t>PLES_36491</t>
  </si>
  <si>
    <t>CAGGGTGAGCAGACGGGACT</t>
  </si>
  <si>
    <t>TAGTCAGGGTGAGCAGACGGGACT</t>
  </si>
  <si>
    <t>AAACAGTCCCGTCTGCTCACCCTG</t>
  </si>
  <si>
    <t>GGAAACGGCTGACAGCCCAG</t>
  </si>
  <si>
    <t>TAGTGGAAACGGCTGACAGCCCAG</t>
  </si>
  <si>
    <t>AAACCTGGGCTGTCAGCCGTTTCC</t>
  </si>
  <si>
    <t>CGAAGAACAGGCCGGCGGCG</t>
  </si>
  <si>
    <t>TAGTCGAAGAACAGGCCGGCGGCG</t>
  </si>
  <si>
    <t>AAACCGCCGCCGGCCTGTTCTTCG</t>
  </si>
  <si>
    <t>CGCCTCGTCCCAGGCATTGT</t>
  </si>
  <si>
    <t>TAGTCGCCTCGTCCCAGGCATTGT</t>
  </si>
  <si>
    <t>AAACACAATGCCTGGGACGAGGCG</t>
  </si>
  <si>
    <t>PLES_36501</t>
  </si>
  <si>
    <t>TGCAAAAGGGTGAGCGGATG</t>
  </si>
  <si>
    <t>TAGTTGCAAAAGGGTGAGCGGATG</t>
  </si>
  <si>
    <t>AAACCATCCGCTCACCCTTTTGCA</t>
  </si>
  <si>
    <t>TCTGCCGAAGGGGGGCTGGC</t>
  </si>
  <si>
    <t>TAGTTCTGCCGAAGGGGGGCTGGC</t>
  </si>
  <si>
    <t>AAACGCCAGCCCCCCTTCGGCAGA</t>
  </si>
  <si>
    <t>CTGGGCATCGATGATCAGCA</t>
  </si>
  <si>
    <t>TAGTCTGGGCATCGATGATCAGCA</t>
  </si>
  <si>
    <t>AAACTGCTGATCATCGATGCCCAG</t>
  </si>
  <si>
    <t>GTCGAGGCCTGGCAGGCGCA</t>
  </si>
  <si>
    <t>TAGTGTCGAGGCCTGGCAGGCGCA</t>
  </si>
  <si>
    <t>AAACTGCGCCTGCCAGGCCTCGAC</t>
  </si>
  <si>
    <t>PLES_36511</t>
  </si>
  <si>
    <t>CCGGCGCGCATCGAAACTAT</t>
  </si>
  <si>
    <t>TAGTCCGGCGCGCATCGAAACTAT</t>
  </si>
  <si>
    <t>AAACATAGTTTCGATGCGCGCCGG</t>
  </si>
  <si>
    <t>GCCAGACTCTCGGTCGGCGC</t>
  </si>
  <si>
    <t>TAGTGCCAGACTCTCGGTCGGCGC</t>
  </si>
  <si>
    <t>AAACGCGCCGACCGAGAGTCTGGC</t>
  </si>
  <si>
    <t>GGGCCGCGAACGCCGCCGCC</t>
  </si>
  <si>
    <t>TAGTGGGCCGCGAACGCCGCCGCC</t>
  </si>
  <si>
    <t>AAACGGCGGCGGCGTTCGCGGCCC</t>
  </si>
  <si>
    <t>GCACGCCCAGGCTCGCCACC</t>
  </si>
  <si>
    <t>TAGTGCACGCCCAGGCTCGCCACC</t>
  </si>
  <si>
    <t>AAACGGTGGCGAGCCTGGGCGTGC</t>
  </si>
  <si>
    <t>PLES_36521</t>
  </si>
  <si>
    <t>GAAAAGTCGTCGTCTTGCAT</t>
  </si>
  <si>
    <t>TAGTGAAAAGTCGTCGTCTTGCAT</t>
  </si>
  <si>
    <t>AAACATGCAAGACGACGACTTTTC</t>
  </si>
  <si>
    <t>GCGCATCTCGCTCTTGAACA</t>
  </si>
  <si>
    <t>TAGTGCGCATCTCGCTCTTGAACA</t>
  </si>
  <si>
    <t>AAACTGTTCAAGAGCGAGATGCGC</t>
  </si>
  <si>
    <t>GTTGCGAGGTTTGCCGGTAT</t>
  </si>
  <si>
    <t>TAGTGTTGCGAGGTTTGCCGGTAT</t>
  </si>
  <si>
    <t>AAACATACCGGCAAACCTCGCAAC</t>
  </si>
  <si>
    <t>GGCGCTGCTTGAGTTGCTGG</t>
  </si>
  <si>
    <t>TAGTGGCGCTGCTTGAGTTGCTGG</t>
  </si>
  <si>
    <t>AAACCCAGCAACTCAAGCAGCGCC</t>
  </si>
  <si>
    <t>PLES_36531</t>
  </si>
  <si>
    <t>folE2</t>
  </si>
  <si>
    <t>TAGTGTTGTTCCAGGGACAT</t>
  </si>
  <si>
    <t>TAGTTAGTGTTGTTCCAGGGACAT</t>
  </si>
  <si>
    <t>AAACATGTCCCTGGAACAACACTA</t>
  </si>
  <si>
    <t>GTTAACGTCCTCGCCGAGCT</t>
  </si>
  <si>
    <t>TAGTGTTAACGTCCTCGCCGAGCT</t>
  </si>
  <si>
    <t>AAACAGCTCGGCGAGGACGTTAAC</t>
  </si>
  <si>
    <t>GCGTGTCCAGCAGACCTTCG</t>
  </si>
  <si>
    <t>TAGTGCGTGTCCAGCAGACCTTCG</t>
  </si>
  <si>
    <t>AAACCGAAGGTCTGCTGGACACGC</t>
  </si>
  <si>
    <t>ATGGCCTTGGCGGCACGCTT</t>
  </si>
  <si>
    <t>TAGTATGGCCTTGGCGGCACGCTT</t>
  </si>
  <si>
    <t>AAACAAGCGTGCCGCCAAGGCCAT</t>
  </si>
  <si>
    <t>PLES_36541</t>
  </si>
  <si>
    <t>ATTGTCGATGACCTGAATAC</t>
  </si>
  <si>
    <t>TAGTATTGTCGATGACCTGAATAC</t>
  </si>
  <si>
    <t>AAACGTATTCAGGTCATCGACAAT</t>
  </si>
  <si>
    <t>TGCCTTGCTGGGCGTCGTGC</t>
  </si>
  <si>
    <t>TAGTTGCCTTGCTGGGCGTCGTGC</t>
  </si>
  <si>
    <t>AAACGCACGACGCCCAGCAAGGCA</t>
  </si>
  <si>
    <t>CACCAGCTCCTCGATCACCT</t>
  </si>
  <si>
    <t>TAGTCACCAGCTCCTCGATCACCT</t>
  </si>
  <si>
    <t>AAACAGGTGATCGAGGAGCTGGTG</t>
  </si>
  <si>
    <t>CTCCATCAGGGTTTCCTCGA</t>
  </si>
  <si>
    <t>TAGTCTCCATCAGGGTTTCCTCGA</t>
  </si>
  <si>
    <t>AAACTCGAGGAAACCCTGATGGAG</t>
  </si>
  <si>
    <t>PLES_36551</t>
  </si>
  <si>
    <t>GTATTTCCACGTGCGCGATC</t>
  </si>
  <si>
    <t>TAGTGTATTTCCACGTGCGCGATC</t>
  </si>
  <si>
    <t>AAACGATCGCGCACGTGGAAATAC</t>
  </si>
  <si>
    <t>GCCCTCTCCAGGTCGGACAC</t>
  </si>
  <si>
    <t>TAGTGCCCTCTCCAGGTCGGACAC</t>
  </si>
  <si>
    <t>AAACGTGTCCGACCTGGAGAGGGC</t>
  </si>
  <si>
    <t>GAACGCCACTCCGAACACCG</t>
  </si>
  <si>
    <t>TAGTGAACGCCACTCCGAACACCG</t>
  </si>
  <si>
    <t>AAACCGGTGTTCGGAGTGGCGTTC</t>
  </si>
  <si>
    <t>CATTCTGCTTCCGTGCAGGG</t>
  </si>
  <si>
    <t>TAGTCATTCTGCTTCCGTGCAGGG</t>
  </si>
  <si>
    <t>AAACCCCTGCACGGAAGCAGAATG</t>
  </si>
  <si>
    <t>PLES_36561</t>
  </si>
  <si>
    <t>stk1</t>
  </si>
  <si>
    <t>TTCGCGCCGCCCTCCTCCTC</t>
  </si>
  <si>
    <t>TAGTTTCGCGCCGCCCTCCTCCTC</t>
  </si>
  <si>
    <t>AAACGAGGAGGAGGGCGGCGCGAA</t>
  </si>
  <si>
    <t>CGGCGAAGGCGAAATAGGTC</t>
  </si>
  <si>
    <t>TAGTCGGCGAAGGCGAAATAGGTC</t>
  </si>
  <si>
    <t>AAACGACCTATTTCGCCTTCGCCG</t>
  </si>
  <si>
    <t>GTCCGGCGCCGAGGCGGTCG</t>
  </si>
  <si>
    <t>TAGTGTCCGGCGCCGAGGCGGTCG</t>
  </si>
  <si>
    <t>AAACCGACCGCCTCGGCGCCGGAC</t>
  </si>
  <si>
    <t>AGCGGACCGGGCAACACCGC</t>
  </si>
  <si>
    <t>TAGTAGCGGACCGGGCAACACCGC</t>
  </si>
  <si>
    <t>AAACGCGGTGTTGCCCGGTCCGCT</t>
  </si>
  <si>
    <t>PLES_36571</t>
  </si>
  <si>
    <t>stp1</t>
  </si>
  <si>
    <t>AGGCATCCTCGTTGCGCGCG</t>
  </si>
  <si>
    <t>TAGTAGGCATCCTCGTTGCGCGCG</t>
  </si>
  <si>
    <t>AAACCGCGCGCAACGAGGATGCCT</t>
  </si>
  <si>
    <t>GCGATCCGGGCAGTCCAGGA</t>
  </si>
  <si>
    <t>TAGTGCGATCCGGGCAGTCCAGGA</t>
  </si>
  <si>
    <t>AAACTCCTGGACTGCCCGGATCGC</t>
  </si>
  <si>
    <t>CTGGTGCCCGCCCATGCCAT</t>
  </si>
  <si>
    <t>TAGTCTGGTGCCCGCCCATGCCAT</t>
  </si>
  <si>
    <t>AAACATGGCATGGGCGGGCACCAG</t>
  </si>
  <si>
    <t>TGACGATCATCCGGCTGGCC</t>
  </si>
  <si>
    <t>TAGTTGACGATCATCCGGCTGGCC</t>
  </si>
  <si>
    <t>AAACGGCCAGCCGGATGATCGTCA</t>
  </si>
  <si>
    <t>PLES_36581</t>
  </si>
  <si>
    <t>GACCCACGTCTTGCGCAGGA</t>
  </si>
  <si>
    <t>TAGTGACCCACGTCTTGCGCAGGA</t>
  </si>
  <si>
    <t>AAACTCCTGCGCAAGACGTGGGTC</t>
  </si>
  <si>
    <t>ACCACACCAGCAATGCCGCC</t>
  </si>
  <si>
    <t>TAGTACCACACCAGCAATGCCGCC</t>
  </si>
  <si>
    <t>AAACGGCGGCATTGCTGGTGTGGT</t>
  </si>
  <si>
    <t>TAGTCGGCGACCGCCAGCAG</t>
  </si>
  <si>
    <t>TAGTTAGTCGGCGACCGCCAGCAG</t>
  </si>
  <si>
    <t>AAACCTGCTGGCGGTCGCCGACTA</t>
  </si>
  <si>
    <t>ATGCTCAGCAACCGCGAGGT</t>
  </si>
  <si>
    <t>TAGTATGCTCAGCAACCGCGAGGT</t>
  </si>
  <si>
    <t>AAACACCTCGCGGTTGCTGAGCAT</t>
  </si>
  <si>
    <t>PLES_36591</t>
  </si>
  <si>
    <t>GGACGGTCTTCTCGTCCTCG</t>
  </si>
  <si>
    <t>TAGTGGACGGTCTTCTCGTCCTCG</t>
  </si>
  <si>
    <t>AAACCGAGGACGAGAAGACCGTCC</t>
  </si>
  <si>
    <t>CCTGTCCCTGGTGATCGAGG</t>
  </si>
  <si>
    <t>TAGTCCTGTCCCTGGTGATCGAGG</t>
  </si>
  <si>
    <t>AAACCCTCGATCACCAGGGACAGG</t>
  </si>
  <si>
    <t>TCGGTCAGCGGCCCCTGGGC</t>
  </si>
  <si>
    <t>TAGTTCGGTCAGCGGCCCCTGGGC</t>
  </si>
  <si>
    <t>AAACGCCCAGGGGCCGCTGACCGA</t>
  </si>
  <si>
    <t>CTGCTCGAAGCGCGGCGGTT</t>
  </si>
  <si>
    <t>TAGTCTGCTCGAAGCGCGGCGGTT</t>
  </si>
  <si>
    <t>AAACAACCGCCGCGCTTCGAGCAG</t>
  </si>
  <si>
    <t>PLES_36601</t>
  </si>
  <si>
    <t>TCGTTGTGTTGCAGGTGCTG</t>
  </si>
  <si>
    <t>TAGTTCGTTGTGTTGCAGGTGCTG</t>
  </si>
  <si>
    <t>AAACCAGCACCTGCAACACAACGA</t>
  </si>
  <si>
    <t>TCATCTGGTTGTCGTAGTAG</t>
  </si>
  <si>
    <t>TAGTTCATCTGGTTGTCGTAGTAG</t>
  </si>
  <si>
    <t>AAACCTACTACGACAACCAGATGA</t>
  </si>
  <si>
    <t>GCTGCCCAGCAACTGGGTCC</t>
  </si>
  <si>
    <t>TAGTGCTGCCCAGCAACTGGGTCC</t>
  </si>
  <si>
    <t>AAACGGACCCAGTTGCTGGGCAGC</t>
  </si>
  <si>
    <t>GAACTGGCGGTCCAGCTCCA</t>
  </si>
  <si>
    <t>TAGTGAACTGGCGGTCCAGCTCCA</t>
  </si>
  <si>
    <t>AAACTGGAGCTGGACCGCCAGTTC</t>
  </si>
  <si>
    <t>PLES_36611</t>
  </si>
  <si>
    <t>CGGGATCGGGCGACGAGACA</t>
  </si>
  <si>
    <t>TAGTCGGGATCGGGCGACGAGACA</t>
  </si>
  <si>
    <t>AAACTGTCTCGTCGCCCGATCCCG</t>
  </si>
  <si>
    <t>AGCTTGGTCAGTCTGGAATA</t>
  </si>
  <si>
    <t>TAGTAGCTTGGTCAGTCTGGAATA</t>
  </si>
  <si>
    <t>AAACTATTCCAGACTGACCAAGCT</t>
  </si>
  <si>
    <t>TGACCCGCTCGCCGGCGCTC</t>
  </si>
  <si>
    <t>TAGTTGACCCGCTCGCCGGCGCTC</t>
  </si>
  <si>
    <t>AAACGAGCGCCGGCGAGCGGGTCA</t>
  </si>
  <si>
    <t>GACGGCCGGCCATTGAGGTC</t>
  </si>
  <si>
    <t>TAGTGACGGCCGGCCATTGAGGTC</t>
  </si>
  <si>
    <t>AAACGACCTCAATGGCCGGCCGTC</t>
  </si>
  <si>
    <t>PLES_36621</t>
  </si>
  <si>
    <t>CTCCGTCGGTACGAATTGCT</t>
  </si>
  <si>
    <t>TAGTCTCCGTCGGTACGAATTGCT</t>
  </si>
  <si>
    <t>AAACAGCAATTCGTACCGACGGAG</t>
  </si>
  <si>
    <t>GAGGCCGCCGTTCCTGCCGA</t>
  </si>
  <si>
    <t>TAGTGAGGCCGCCGTTCCTGCCGA</t>
  </si>
  <si>
    <t>AAACTCGGCAGGAACGGCGGCCTC</t>
  </si>
  <si>
    <t>CCCAATCGCACTCACCGCCG</t>
  </si>
  <si>
    <t>TAGTCCCAATCGCACTCACCGCCG</t>
  </si>
  <si>
    <t>AAACCGGCGGTGAGTGCGATTGGG</t>
  </si>
  <si>
    <t>GACAGGTGCCGCTTGCGATC</t>
  </si>
  <si>
    <t>TAGTGACAGGTGCCGCTTGCGATC</t>
  </si>
  <si>
    <t>AAACGATCGCAAGCGGCACCTGTC</t>
  </si>
  <si>
    <t>PLES_36631</t>
  </si>
  <si>
    <t>ACGGCGGGCCAGTGACGAAC</t>
  </si>
  <si>
    <t>TAGTACGGCGGGCCAGTGACGAAC</t>
  </si>
  <si>
    <t>AAACGTTCGTCACTGGCCCGCCGT</t>
  </si>
  <si>
    <t>GAGGCCGCAGAGGACGGCCA</t>
  </si>
  <si>
    <t>TAGTGAGGCCGCAGAGGACGGCCA</t>
  </si>
  <si>
    <t>AAACTGGCCGTCCTCTGCGGCCTC</t>
  </si>
  <si>
    <t>TTTGTAGTTGCCGCTGCAAC</t>
  </si>
  <si>
    <t>TAGTTTTGTAGTTGCCGCTGCAAC</t>
  </si>
  <si>
    <t>AAACGTTGCAGCGGCAACTACAAA</t>
  </si>
  <si>
    <t>CCGCCTGCGGATCGCCAAGC</t>
  </si>
  <si>
    <t>TAGTCCGCCTGCGGATCGCCAAGC</t>
  </si>
  <si>
    <t>AAACGCTTGGCGATCCGCAGGCGG</t>
  </si>
  <si>
    <t>PLES_36641</t>
  </si>
  <si>
    <t>AGGCCAGGGGTTGCGGTACG</t>
  </si>
  <si>
    <t>TAGTAGGCCAGGGGTTGCGGTACG</t>
  </si>
  <si>
    <t>AAACCGTACCGCAACCCCTGGCCT</t>
  </si>
  <si>
    <t>GAACTGAGCGAGCAGGGCTT</t>
  </si>
  <si>
    <t>TAGTGAACTGAGCGAGCAGGGCTT</t>
  </si>
  <si>
    <t>AAACAAGCCCTGCTCGCTCAGTTC</t>
  </si>
  <si>
    <t>GCGTGCGAAACCGCCCAGCA</t>
  </si>
  <si>
    <t>TAGTGCGTGCGAAACCGCCCAGCA</t>
  </si>
  <si>
    <t>AAACTGCTGGGCGGTTTCGCACGC</t>
  </si>
  <si>
    <t>TCTGGTCGAGCAGATACAAC</t>
  </si>
  <si>
    <t>TAGTTCTGGTCGAGCAGATACAAC</t>
  </si>
  <si>
    <t>AAACGTTGTATCTGCTCGACCAGA</t>
  </si>
  <si>
    <t>PLES_36651</t>
  </si>
  <si>
    <t>GCGCCTGAATCAGTTGTTGC</t>
  </si>
  <si>
    <t>TAGTGCGCCTGAATCAGTTGTTGC</t>
  </si>
  <si>
    <t>AAACGCAACAACTGATTCAGGCGC</t>
  </si>
  <si>
    <t>TTCGAGGTCGCGCCGGGTGT</t>
  </si>
  <si>
    <t>TAGTTTCGAGGTCGCGCCGGGTGT</t>
  </si>
  <si>
    <t>AAACACACCCGGCGCGACCTCGAA</t>
  </si>
  <si>
    <t>GCCACGGGCTACGCAGCGCT</t>
  </si>
  <si>
    <t>TAGTGCCACGGGCTACGCAGCGCT</t>
  </si>
  <si>
    <t>AAACAGCGCTGCGTAGCCCGTGGC</t>
  </si>
  <si>
    <t>GCGCGCGCCAGCAGTCCCTG</t>
  </si>
  <si>
    <t>TAGTGCGCGCGCCAGCAGTCCCTG</t>
  </si>
  <si>
    <t>AAACCAGGGACTGCTGGCGCGCGC</t>
  </si>
  <si>
    <t>PLES_36661</t>
  </si>
  <si>
    <t>CGAGTACTCGCGAATGCCCC</t>
  </si>
  <si>
    <t>TAGTCGAGTACTCGCGAATGCCCC</t>
  </si>
  <si>
    <t>AAACGGGGCATTCGCGAGTACTCG</t>
  </si>
  <si>
    <t>GCAGGCGATCCATGACCAGC</t>
  </si>
  <si>
    <t>TAGTGCAGGCGATCCATGACCAGC</t>
  </si>
  <si>
    <t>AAACGCTGGTCATGGATCGCCTGC</t>
  </si>
  <si>
    <t>CTCCCAGGCCGGGATGTTCC</t>
  </si>
  <si>
    <t>TAGTCTCCCAGGCCGGGATGTTCC</t>
  </si>
  <si>
    <t>AAACGGAACATCCCGGCCTGGGAG</t>
  </si>
  <si>
    <t>AGCCGAGGCTAGGATTGGCC</t>
  </si>
  <si>
    <t>TAGTAGCCGAGGCTAGGATTGGCC</t>
  </si>
  <si>
    <t>AAACGGCCAATCCTAGCCTCGGCT</t>
  </si>
  <si>
    <t>PLES_36671</t>
  </si>
  <si>
    <t>GCATATAGTTCGGCCACAGC</t>
  </si>
  <si>
    <t>TAGTGCATATAGTTCGGCCACAGC</t>
  </si>
  <si>
    <t>AAACGCTGTGGCCGAACTATATGC</t>
  </si>
  <si>
    <t>GAATGCTGAAAGCCGGCAGC</t>
  </si>
  <si>
    <t>TAGTGAATGCTGAAAGCCGGCAGC</t>
  </si>
  <si>
    <t>AAACGCTGCCGGCTTTCAGCATTC</t>
  </si>
  <si>
    <t>GGCGGGTCAGGGGGTCGAAC</t>
  </si>
  <si>
    <t>TAGTGGCGGGTCAGGGGGTCGAAC</t>
  </si>
  <si>
    <t>AAACGTTCGACCCCCTGACCCGCC</t>
  </si>
  <si>
    <t>CCACGCGCAGCGCCCCGCCC</t>
  </si>
  <si>
    <t>TAGTCCACGCGCAGCGCCCCGCCC</t>
  </si>
  <si>
    <t>AAACGGGCGGGGCGCTGCGCGTGG</t>
  </si>
  <si>
    <t>PLES_36681</t>
  </si>
  <si>
    <t>CAGGCTGCCGTATCCAGTCA</t>
  </si>
  <si>
    <t>TAGTCAGGCTGCCGTATCCAGTCA</t>
  </si>
  <si>
    <t>AAACTGACTGGATACGGCAGCCTG</t>
  </si>
  <si>
    <t>GCTTATCCGCGTCGCCGTTC</t>
  </si>
  <si>
    <t>TAGTGCTTATCCGCGTCGCCGTTC</t>
  </si>
  <si>
    <t>AAACGAACGGCGACGCGGATAAGC</t>
  </si>
  <si>
    <t>ACGCCATGGCGGAAACCTCG</t>
  </si>
  <si>
    <t>TAGTACGCCATGGCGGAAACCTCG</t>
  </si>
  <si>
    <t>AAACCGAGGTTTCCGCCATGGCGT</t>
  </si>
  <si>
    <t>GCTGAGCATCTTGCCCAGAT</t>
  </si>
  <si>
    <t>TAGTGCTGAGCATCTTGCCCAGAT</t>
  </si>
  <si>
    <t>AAACATCTGGGCAAGATGCTCAGC</t>
  </si>
  <si>
    <t>PLES_36691</t>
  </si>
  <si>
    <t>CCGGCCTTGCTGTGCGGCAC</t>
  </si>
  <si>
    <t>TAGTCCGGCCTTGCTGTGCGGCAC</t>
  </si>
  <si>
    <t>AAACGTGCCGCACAGCAAGGCCGG</t>
  </si>
  <si>
    <t>GAATGTTGTATTCGCCGTTC</t>
  </si>
  <si>
    <t>TAGTGAATGTTGTATTCGCCGTTC</t>
  </si>
  <si>
    <t>AAACGAACGGCGAATACAACATTC</t>
  </si>
  <si>
    <t>GTCCGGGCTCAGGCGGGTCT</t>
  </si>
  <si>
    <t>TAGTGTCCGGGCTCAGGCGGGTCT</t>
  </si>
  <si>
    <t>AAACAGACCCGCCTGAGCCCGGAC</t>
  </si>
  <si>
    <t>GCCGCGCTTGGCGATGTCGT</t>
  </si>
  <si>
    <t>TAGTGCCGCGCTTGGCGATGTCGT</t>
  </si>
  <si>
    <t>AAACACGACATCGCCAAGCGCGGC</t>
  </si>
  <si>
    <t>PLES_36701</t>
  </si>
  <si>
    <t>TACCGAGCCTTCTTTGGCCA</t>
  </si>
  <si>
    <t>TAGTTACCGAGCCTTCTTTGGCCA</t>
  </si>
  <si>
    <t>AAACTGGCCAAAGAAGGCTCGGTA</t>
  </si>
  <si>
    <t>GACGTTGATGCGTTCCTTTG</t>
  </si>
  <si>
    <t>TAGTGACGTTGATGCGTTCCTTTG</t>
  </si>
  <si>
    <t>AAACCAAAGGAACGCATCAACGTC</t>
  </si>
  <si>
    <t>ACCGCCAGTGGCGGGCTTGA</t>
  </si>
  <si>
    <t>TAGTACCGCCAGTGGCGGGCTTGA</t>
  </si>
  <si>
    <t>AAACTCAAGCCCGCCACTGGCGGT</t>
  </si>
  <si>
    <t>CGGCAGTTCGATTTCTTCCT</t>
  </si>
  <si>
    <t>TAGTCGGCAGTTCGATTTCTTCCT</t>
  </si>
  <si>
    <t>AAACAGGAAGAAATCGAACTGCCG</t>
  </si>
  <si>
    <t>PLES_36711</t>
  </si>
  <si>
    <t>CGAGGAGAGCTTGCTCGAAT</t>
  </si>
  <si>
    <t>TAGTCGAGGAGAGCTTGCTCGAAT</t>
  </si>
  <si>
    <t>AAACATTCGAGCAAGCTCTCCTCG</t>
  </si>
  <si>
    <t>GCAAAGACATCCTTTGAAAT</t>
  </si>
  <si>
    <t>TAGTGCAAAGACATCCTTTGAAAT</t>
  </si>
  <si>
    <t>AAACATTTCAAAGGATGTCTTTGC</t>
  </si>
  <si>
    <t>TTCCAGCGCCTCGTATTCGC</t>
  </si>
  <si>
    <t>TAGTTTCCAGCGCCTCGTATTCGC</t>
  </si>
  <si>
    <t>AAACGCGAATACGAGGCGCTGGAA</t>
  </si>
  <si>
    <t>AGTCGGTCTGGCCGTTCTCA</t>
  </si>
  <si>
    <t>TAGTAGTCGGTCTGGCCGTTCTCA</t>
  </si>
  <si>
    <t>AAACTGAGAACGGCCAGACCGACT</t>
  </si>
  <si>
    <t>PLES_36721</t>
  </si>
  <si>
    <t>TCTTGTAGCAGTTGCCCGAA</t>
  </si>
  <si>
    <t>TAGTTCTTGTAGCAGTTGCCCGAA</t>
  </si>
  <si>
    <t>AAACTTCGGGCAACTGCTACAAGA</t>
  </si>
  <si>
    <t>GAATGTCCACCGGTACCCAC</t>
  </si>
  <si>
    <t>TAGTGAATGTCCACCGGTACCCAC</t>
  </si>
  <si>
    <t>AAACGTGGGTACCGGTGGACATTC</t>
  </si>
  <si>
    <t>CGCCAGGAACTCCGGGGTCT</t>
  </si>
  <si>
    <t>TAGTCGCCAGGAACTCCGGGGTCT</t>
  </si>
  <si>
    <t>AAACAGACCCCGGAGTTCCTGGCG</t>
  </si>
  <si>
    <t>GCACCGGTATCTTGCCGTTG</t>
  </si>
  <si>
    <t>TAGTGCACCGGTATCTTGCCGTTG</t>
  </si>
  <si>
    <t>AAACCAACGGCAAGATACCGGTGC</t>
  </si>
  <si>
    <t>PLES_36731</t>
  </si>
  <si>
    <t>ATGCGTTCAGAGAAGGCCAT</t>
  </si>
  <si>
    <t>TAGTATGCGTTCAGAGAAGGCCAT</t>
  </si>
  <si>
    <t>AAACATGGCCTTCTCTGAACGCAT</t>
  </si>
  <si>
    <t>GATCAAGGAGCTTTTCAGGC</t>
  </si>
  <si>
    <t>TAGTGATCAAGGAGCTTTTCAGGC</t>
  </si>
  <si>
    <t>AAACGCCTGAAAAGCTCCTTGATC</t>
  </si>
  <si>
    <t>GCGCCGCGGCAAGGATTTCG</t>
  </si>
  <si>
    <t>TAGTGCGCCGCGGCAAGGATTTCG</t>
  </si>
  <si>
    <t>AAACCGAAATCCTTGCCGCGGCGC</t>
  </si>
  <si>
    <t>CCGGCGAACGACATCACCTC</t>
  </si>
  <si>
    <t>TAGTCCGGCGAACGACATCACCTC</t>
  </si>
  <si>
    <t>AAACGAGGTGATGTCGTTCGCCGG</t>
  </si>
  <si>
    <t>PLES_36741</t>
  </si>
  <si>
    <t>ACGGCGTGGTTTTTCAGGTC</t>
  </si>
  <si>
    <t>TAGTACGGCGTGGTTTTTCAGGTC</t>
  </si>
  <si>
    <t>AAACGACCTGAAAAACCACGCCGT</t>
  </si>
  <si>
    <t>GAAGAAGAAGGCTTCCATCA</t>
  </si>
  <si>
    <t>TAGTGAAGAAGAAGGCTTCCATCA</t>
  </si>
  <si>
    <t>AAACTGATGGAAGCCTTCTTCTTC</t>
  </si>
  <si>
    <t>CAGGCTTGGTGGTGAAGGCC</t>
  </si>
  <si>
    <t>TAGTCAGGCTTGGTGGTGAAGGCC</t>
  </si>
  <si>
    <t>AAACGGCCTTCACCACCAAGCCTG</t>
  </si>
  <si>
    <t>CACACGTCCCAGGCCGCGGC</t>
  </si>
  <si>
    <t>TAGTCACACGTCCCAGGCCGCGGC</t>
  </si>
  <si>
    <t>AAACGCCGCGGCCTGGGACGTGTG</t>
  </si>
  <si>
    <t>PLES_36751</t>
  </si>
  <si>
    <t>GGCGTAGGGGTTTGCATCCA</t>
  </si>
  <si>
    <t>TAGTGGCGTAGGGGTTTGCATCCA</t>
  </si>
  <si>
    <t>AAACTGGATGCAAACCCCTACGCC</t>
  </si>
  <si>
    <t>GACCAATTCGACACGCGGCG</t>
  </si>
  <si>
    <t>TAGTGACCAATTCGACACGCGGCG</t>
  </si>
  <si>
    <t>AAACCGCCGCGTGTCGAATTGGTC</t>
  </si>
  <si>
    <t>CAGCGCCGGCGGAAAGCATC</t>
  </si>
  <si>
    <t>TAGTCAGCGCCGGCGGAAAGCATC</t>
  </si>
  <si>
    <t>AAACGATGCTTTCCGCCGGCGCTG</t>
  </si>
  <si>
    <t>GCGAGGATGCGCAGTTGCGC</t>
  </si>
  <si>
    <t>TAGTGCGAGGATGCGCAGTTGCGC</t>
  </si>
  <si>
    <t>AAACGCGCAACTGCGCATCCTCGC</t>
  </si>
  <si>
    <t>PLES_36761</t>
  </si>
  <si>
    <t>AGGCTGGGGCTGGGTGGTTT</t>
  </si>
  <si>
    <t>TAGTAGGCTGGGGCTGGGTGGTTT</t>
  </si>
  <si>
    <t>AAACAAACCACCCAGCCCCAGCCT</t>
  </si>
  <si>
    <t>TCGGCGAACGGACGCAGACG</t>
  </si>
  <si>
    <t>TAGTTCGGCGAACGGACGCAGACG</t>
  </si>
  <si>
    <t>AAACCGTCTGCGTCCGTTCGCCGA</t>
  </si>
  <si>
    <t>GGCCACCACGGCGGCGGGAG</t>
  </si>
  <si>
    <t>TAGTGGCCACCACGGCGGCGGGAG</t>
  </si>
  <si>
    <t>AAACCTCCCGCCGCCGTGGTGGCC</t>
  </si>
  <si>
    <t>GCTGGTGTAGCCGGTGAGCA</t>
  </si>
  <si>
    <t>TAGTGCTGGTGTAGCCGGTGAGCA</t>
  </si>
  <si>
    <t>AAACTGCTCACCGGCTACACCAGC</t>
  </si>
  <si>
    <t>PLES_36771</t>
  </si>
  <si>
    <t>CAGGGTCAGGATGGGATCGG</t>
  </si>
  <si>
    <t>TAGTCAGGGTCAGGATGGGATCGG</t>
  </si>
  <si>
    <t>AAACCCGATCCCATCCTGACCCTG</t>
  </si>
  <si>
    <t>TGATGCCCAGGGCGATGGGG</t>
  </si>
  <si>
    <t>TAGTTGATGCCCAGGGCGATGGGG</t>
  </si>
  <si>
    <t>AAACCCCCATCGCCCTGGGCATCA</t>
  </si>
  <si>
    <t>GAGGAAGTCGGCCGGGGTCA</t>
  </si>
  <si>
    <t>TAGTGAGGAAGTCGGCCGGGGTCA</t>
  </si>
  <si>
    <t>AAACTGACCCCGGCCGACTTCCTC</t>
  </si>
  <si>
    <t>GCTTCGGGTAGCGCACCACG</t>
  </si>
  <si>
    <t>TAGTGCTTCGGGTAGCGCACCACG</t>
  </si>
  <si>
    <t>AAACCGTGGTGCGCTACCCGAAGC</t>
  </si>
  <si>
    <t>PLES_36781</t>
  </si>
  <si>
    <t>CGAAGGCCAGCGCGGTAGCG</t>
  </si>
  <si>
    <t>TAGTCGAAGGCCAGCGCGGTAGCG</t>
  </si>
  <si>
    <t>AAACCGCTACCGCGCTGGCCTTCG</t>
  </si>
  <si>
    <t>CACCACCTTGACCCCGGCGG</t>
  </si>
  <si>
    <t>TAGTCACCACCTTGACCCCGGCGG</t>
  </si>
  <si>
    <t>AAACCCGCCGGGGTCAAGGTGGTG</t>
  </si>
  <si>
    <t>GCCGCCGGCGCTGTCCAGGT</t>
  </si>
  <si>
    <t>TAGTGCCGCCGGCGCTGTCCAGGT</t>
  </si>
  <si>
    <t>AAACACCTGGACAGCGCCGGCGGC</t>
  </si>
  <si>
    <t>CGGCTTCGCCACCTGCCTGG</t>
  </si>
  <si>
    <t>TAGTCGGCTTCGCCACCTGCCTGG</t>
  </si>
  <si>
    <t>AAACCCAGGCAGGTGGCGAAGCCG</t>
  </si>
  <si>
    <t>PLES_36791</t>
  </si>
  <si>
    <t>CCGATTGATCTGGGAGGTCA</t>
  </si>
  <si>
    <t>TAGTCCGATTGATCTGGGAGGTCA</t>
  </si>
  <si>
    <t>AAACTGACCTCCCAGATCAATCGG</t>
  </si>
  <si>
    <t>CGCTGGGACGCTGGGCCAAC</t>
  </si>
  <si>
    <t>TAGTCGCTGGGACGCTGGGCCAAC</t>
  </si>
  <si>
    <t>AAACGTTGGCCCAGCGTCCCAGCG</t>
  </si>
  <si>
    <t>AAACTGAAGGTGTCGCGGCC</t>
  </si>
  <si>
    <t>TAGTAAACTGAAGGTGTCGCGGCC</t>
  </si>
  <si>
    <t>AAACGGCCGCGACACCTTCAGTTT</t>
  </si>
  <si>
    <t>ACCAGGATCTGGCCCTCGGC</t>
  </si>
  <si>
    <t>TAGTACCAGGATCTGGCCCTCGGC</t>
  </si>
  <si>
    <t>AAACGCCGAGGGCCAGATCCTGGT</t>
  </si>
  <si>
    <t>PLES_36801</t>
  </si>
  <si>
    <t>CCGGGTACCCAGCGGGCGAG</t>
  </si>
  <si>
    <t>TAGTCCGGGTACCCAGCGGGCGAG</t>
  </si>
  <si>
    <t>AAACCTCGCCCGCTGGGTACCCGG</t>
  </si>
  <si>
    <t>AGGCGCGGCGGTAGTGGAGC</t>
  </si>
  <si>
    <t>TAGTAGGCGCGGCGGTAGTGGAGC</t>
  </si>
  <si>
    <t>AAACGCTCCACTACCGCCGCGCCT</t>
  </si>
  <si>
    <t>CTGGACATCCGGACGGAACC</t>
  </si>
  <si>
    <t>TAGTCTGGACATCCGGACGGAACC</t>
  </si>
  <si>
    <t>AAACGGTTCCGTCCGGATGTCCAG</t>
  </si>
  <si>
    <t>GATCGCCGCTACCGACAGCC</t>
  </si>
  <si>
    <t>TAGTGATCGCCGCTACCGACAGCC</t>
  </si>
  <si>
    <t>AAACGGCTGTCGGTAGCGGCGATC</t>
  </si>
  <si>
    <t>PLES_36811</t>
  </si>
  <si>
    <t>TTTCTTCGCCGTGCCGAGAT</t>
  </si>
  <si>
    <t>TAGTTTTCTTCGCCGTGCCGAGAT</t>
  </si>
  <si>
    <t>AAACATCTCGGCACGGCGAAGAAA</t>
  </si>
  <si>
    <t>CAGGACCAGGGTAAAACCGA</t>
  </si>
  <si>
    <t>TAGTCAGGACCAGGGTAAAACCGA</t>
  </si>
  <si>
    <t>AAACTCGGTTTTACCCTGGTCCTG</t>
  </si>
  <si>
    <t>CGCGAGCGCGGCCACCAGCG</t>
  </si>
  <si>
    <t>TAGTCGCGAGCGCGGCCACCAGCG</t>
  </si>
  <si>
    <t>AAACCGCTGGTGGCCGCGCTCGCG</t>
  </si>
  <si>
    <t>TGATCGCGCTCATCTCCTGC</t>
  </si>
  <si>
    <t>TAGTTGATCGCGCTCATCTCCTGC</t>
  </si>
  <si>
    <t>AAACGCAGGAGATGAGCGCGATCA</t>
  </si>
  <si>
    <t>PLES_36821</t>
  </si>
  <si>
    <t>CAGCGGCAATACGGGACGCA</t>
  </si>
  <si>
    <t>TAGTCAGCGGCAATACGGGACGCA</t>
  </si>
  <si>
    <t>AAACTGCGTCCCGTATTGCCGCTG</t>
  </si>
  <si>
    <t>GCTCCAGTCGGCCAGGGCGG</t>
  </si>
  <si>
    <t>TAGTGCTCCAGTCGGCCAGGGCGG</t>
  </si>
  <si>
    <t>AAACCCGCCCTGGCCGACTGGAGC</t>
  </si>
  <si>
    <t>ACCAGAGCGGCTGCTCGATC</t>
  </si>
  <si>
    <t>TAGTACCAGAGCGGCTGCTCGATC</t>
  </si>
  <si>
    <t>AAACGATCGAGCAGCCGCTCTGGT</t>
  </si>
  <si>
    <t>CGCGACAGGCCCGGCGCCGC</t>
  </si>
  <si>
    <t>TAGTCGCGACAGGCCCGGCGCCGC</t>
  </si>
  <si>
    <t>AAACGCGGCGCCGGGCCTGTCGCG</t>
  </si>
  <si>
    <t>PLES_36831</t>
  </si>
  <si>
    <t>GGTGGTGAAGTCCAGTTGCA</t>
  </si>
  <si>
    <t>TAGTGGTGGTGAAGTCCAGTTGCA</t>
  </si>
  <si>
    <t>AAACTGCAACTGGACTTCACCACC</t>
  </si>
  <si>
    <t>ATAGGCCTCGGCGGGAGCGA</t>
  </si>
  <si>
    <t>TAGTATAGGCCTCGGCGGGAGCGA</t>
  </si>
  <si>
    <t>AAACTCGCTCCCGCCGAGGCCTAT</t>
  </si>
  <si>
    <t>AATCGGTCGCGGGGTGACGG</t>
  </si>
  <si>
    <t>TAGTAATCGGTCGCGGGGTGACGG</t>
  </si>
  <si>
    <t>AAACCCGTCACCCCGCGACCGATT</t>
  </si>
  <si>
    <t>GGCGGACAGGGTCGAGACCC</t>
  </si>
  <si>
    <t>TAGTGGCGGACAGGGTCGAGACCC</t>
  </si>
  <si>
    <t>AAACGGGTCTCGACCCTGTCCGCC</t>
  </si>
  <si>
    <t>PLES_36841</t>
  </si>
  <si>
    <t>AAACAGTTCGCGGTAGTGCT</t>
  </si>
  <si>
    <t>TAGTAAACAGTTCGCGGTAGTGCT</t>
  </si>
  <si>
    <t>AAACAGCACTACCGCGAACTGTTT</t>
  </si>
  <si>
    <t>GGGCGCGCACATCCATCAGG</t>
  </si>
  <si>
    <t>TAGTGGGCGCGCACATCCATCAGG</t>
  </si>
  <si>
    <t>AAACCCTGATGGATGTGCGCGCCC</t>
  </si>
  <si>
    <t>GCCCTTGTGGTACTCCACCG</t>
  </si>
  <si>
    <t>TAGTGCCCTTGTGGTACTCCACCG</t>
  </si>
  <si>
    <t>AAACCGGTGGAGTACCACAAGGGC</t>
  </si>
  <si>
    <t>CCGGTTGACAGTGTTGGGAA</t>
  </si>
  <si>
    <t>TAGTCCGGTTGACAGTGTTGGGAA</t>
  </si>
  <si>
    <t>AAACTTCCCAACACTGTCAACCGG</t>
  </si>
  <si>
    <t>PLES_36851</t>
  </si>
  <si>
    <t>selD</t>
  </si>
  <si>
    <t>AGGCGGATCGCCTCGCTCAT</t>
  </si>
  <si>
    <t>TAGTAGGCGGATCGCCTCGCTCAT</t>
  </si>
  <si>
    <t>AAACATGAGCGAGGCGATCCGCCT</t>
  </si>
  <si>
    <t>AGCCGGCGCCGTGGCTGTAC</t>
  </si>
  <si>
    <t>TAGTAGCCGGCGCCGTGGCTGTAC</t>
  </si>
  <si>
    <t>AAACGTACAGCCACGGCGCCGGCT</t>
  </si>
  <si>
    <t>CGACCCAGAGCTTCGGATCG</t>
  </si>
  <si>
    <t>TAGTCGACCCAGAGCTTCGGATCG</t>
  </si>
  <si>
    <t>AAACCGATCCGAAGCTCTGGGTCG</t>
  </si>
  <si>
    <t>GACAGCCGCGTCGTCGCGCG</t>
  </si>
  <si>
    <t>TAGTGACAGCCGCGTCGTCGCGCG</t>
  </si>
  <si>
    <t>AAACCGCGCGACGACGCGGCTGTC</t>
  </si>
  <si>
    <t>PLES_36861</t>
  </si>
  <si>
    <t>AAGGACGGGCAGAACGATCC</t>
  </si>
  <si>
    <t>TAGTAAGGACGGGCAGAACGATCC</t>
  </si>
  <si>
    <t>AAACGGATCGTTCTGCCCGTCCTT</t>
  </si>
  <si>
    <t>CTCCCGGTAGGCGGTCTTGC</t>
  </si>
  <si>
    <t>TAGTCTCCCGGTAGGCGGTCTTGC</t>
  </si>
  <si>
    <t>AAACGCAAGACCGCCTACCGGGAG</t>
  </si>
  <si>
    <t>CCAGGCCGCGTCCAACTGGT</t>
  </si>
  <si>
    <t>TAGTCCAGGCCGCGTCCAACTGGT</t>
  </si>
  <si>
    <t>AAACACCAGTTGGACGCGGCCTGG</t>
  </si>
  <si>
    <t>GACGGTGCCGGCGAAACCTT</t>
  </si>
  <si>
    <t>TAGTGACGGTGCCGGCGAAACCTT</t>
  </si>
  <si>
    <t>AAACAAGGTTTCGCCGGCACCGTC</t>
  </si>
  <si>
    <t>PLES_36871</t>
  </si>
  <si>
    <t>ACCGCCGGAGCCCAATACCA</t>
  </si>
  <si>
    <t>TAGTACCGCCGGAGCCCAATACCA</t>
  </si>
  <si>
    <t>AAACTGGTATTGGGCTCCGGCGGT</t>
  </si>
  <si>
    <t>CATGGAACAACCGGCGATGC</t>
  </si>
  <si>
    <t>TAGTCATGGAACAACCGGCGATGC</t>
  </si>
  <si>
    <t>AAACGCATCGCCGGTTGTTCCATG</t>
  </si>
  <si>
    <t>GTACTCGCGCAGCTTGCCGG</t>
  </si>
  <si>
    <t>TAGTGTACTCGCGCAGCTTGCCGG</t>
  </si>
  <si>
    <t>AAACCCGGCAAGCTGCGCGAGTAC</t>
  </si>
  <si>
    <t>CCAGGCTTTCCACCCACTCG</t>
  </si>
  <si>
    <t>TAGTCCAGGCTTTCCACCCACTCG</t>
  </si>
  <si>
    <t>AAACCGAGTGGGTGGAAAGCCTGG</t>
  </si>
  <si>
    <t>PLES_36881</t>
  </si>
  <si>
    <t>AACGGGGATCGGACGGGACA</t>
  </si>
  <si>
    <t>TAGTAACGGGGATCGGACGGGACA</t>
  </si>
  <si>
    <t>AAACTGTCCCGTCCGATCCCCGTT</t>
  </si>
  <si>
    <t>GGTGAGGCAGGCGAAGACAC</t>
  </si>
  <si>
    <t>TAGTGGTGAGGCAGGCGAAGACAC</t>
  </si>
  <si>
    <t>AAACGTGTCTTCGCCTGCCTCACC</t>
  </si>
  <si>
    <t>ATGCGCGCAGGCGGCGAGAA</t>
  </si>
  <si>
    <t>TAGTATGCGCGCAGGCGGCGAGAA</t>
  </si>
  <si>
    <t>AAACTTCTCGCCGCCTGCGCGCAT</t>
  </si>
  <si>
    <t>GCCACGCCAGTCCGGTTCGG</t>
  </si>
  <si>
    <t>TAGTGCCACGCCAGTCCGGTTCGG</t>
  </si>
  <si>
    <t>AAACCCGAACCGGACTGGCGTGGC</t>
  </si>
  <si>
    <t>PLES_36891</t>
  </si>
  <si>
    <t>TGCCGCGCCCGATCAGCGGG</t>
  </si>
  <si>
    <t>TAGTTGCCGCGCCCGATCAGCGGG</t>
  </si>
  <si>
    <t>AAACCCCGCTGATCGGGCGCGGCA</t>
  </si>
  <si>
    <t>GGCGAGCGCGGGAATGTAGT</t>
  </si>
  <si>
    <t>TAGTGGCGAGCGCGGGAATGTAGT</t>
  </si>
  <si>
    <t>AAACACTACATTCCCGCGCTCGCC</t>
  </si>
  <si>
    <t>CAGTTGGTTCGGCTCGACGC</t>
  </si>
  <si>
    <t>TAGTCAGTTGGTTCGGCTCGACGC</t>
  </si>
  <si>
    <t>AAACGCGTCGAGCCGAACCAACTG</t>
  </si>
  <si>
    <t>CTCGCCGTCGCGGCTGTACA</t>
  </si>
  <si>
    <t>TAGTCTCGCCGTCGCGGCTGTACA</t>
  </si>
  <si>
    <t>AAACTGTACAGCCGCGACGGCGAG</t>
  </si>
  <si>
    <t>PLES_36901</t>
  </si>
  <si>
    <t>kdpE</t>
  </si>
  <si>
    <t>GCTGTTCTGCAATTGGGTCA</t>
  </si>
  <si>
    <t>TAGTGCTGTTCTGCAATTGGGTCA</t>
  </si>
  <si>
    <t>AAACTGACCCAATTGCAGAACAGC</t>
  </si>
  <si>
    <t>CGGAGGAACTTGCGGATCTG</t>
  </si>
  <si>
    <t>TAGTCGGAGGAACTTGCGGATCTG</t>
  </si>
  <si>
    <t>AAACCAGATCCGCAAGTTCCTCCG</t>
  </si>
  <si>
    <t>CCTGGGCATTGAGACTGATA</t>
  </si>
  <si>
    <t>TAGTCCTGGGCATTGAGACTGATA</t>
  </si>
  <si>
    <t>AAACTATCAGTCTCAATGCCCAGG</t>
  </si>
  <si>
    <t>CTGGGCCAGCCCCTCTTCGC</t>
  </si>
  <si>
    <t>TAGTCTGGGCCAGCCCCTCTTCGC</t>
  </si>
  <si>
    <t>AAACGCGAAGAGGGGCTGGCCCAG</t>
  </si>
  <si>
    <t>PLES_36911</t>
  </si>
  <si>
    <t>kdpD</t>
  </si>
  <si>
    <t>GGCGCGTGCGGTGTCGGTCA</t>
  </si>
  <si>
    <t>TAGTGGCGCGTGCGGTGTCGGTCA</t>
  </si>
  <si>
    <t>AAACTGACCGACACCGCACGCGCC</t>
  </si>
  <si>
    <t>GCGCCCGTCAGCGGGCAGGT</t>
  </si>
  <si>
    <t>TAGTGCGCCCGTCAGCGGGCAGGT</t>
  </si>
  <si>
    <t>AAACACCTGCCCGCTGACGGGCGC</t>
  </si>
  <si>
    <t>CGCCGAGAAAGACTTTCAGG</t>
  </si>
  <si>
    <t>TAGTCGCCGAGAAAGACTTTCAGG</t>
  </si>
  <si>
    <t>AAACCCTGAAAGTCTTTCTCGGCG</t>
  </si>
  <si>
    <t>GCGAAGGTCTTGCCCACCCC</t>
  </si>
  <si>
    <t>TAGTGCGAAGGTCTTGCCCACCCC</t>
  </si>
  <si>
    <t>AAACGGGGTGGGCAAGACCTTCGC</t>
  </si>
  <si>
    <t>PLES_36921</t>
  </si>
  <si>
    <t>kdpC</t>
  </si>
  <si>
    <t>GCAGTGACGCCAGTGCCGGA</t>
  </si>
  <si>
    <t>TAGTGCAGTGACGCCAGTGCCGGA</t>
  </si>
  <si>
    <t>AAACTCCGGCACTGGCGTCACTGC</t>
  </si>
  <si>
    <t>CAGCAGCGGATAGGCCACGC</t>
  </si>
  <si>
    <t>TAGTCAGCAGCGGATAGGCCACGC</t>
  </si>
  <si>
    <t>AAACGCGTGGCCTATCCGCTGCTG</t>
  </si>
  <si>
    <t>GAACGCCAGTTGGGCGATAC</t>
  </si>
  <si>
    <t>TAGTGAACGCCAGTTGGGCGATAC</t>
  </si>
  <si>
    <t>AAACGTATCGCCCAACTGGCGTTC</t>
  </si>
  <si>
    <t>GGCTGCCATTGGCCTGCTCG</t>
  </si>
  <si>
    <t>TAGTGGCTGCCATTGGCCTGCTCG</t>
  </si>
  <si>
    <t>AAACCGAGCAGGCCAATGGCAGCC</t>
  </si>
  <si>
    <t>PLES_36931</t>
  </si>
  <si>
    <t>kdpB</t>
  </si>
  <si>
    <t>CAAGGCGTTCTTGGACGCCT</t>
  </si>
  <si>
    <t>TAGTCAAGGCGTTCTTGGACGCCT</t>
  </si>
  <si>
    <t>AAACAGGCGTCCAAGAACGCCTTG</t>
  </si>
  <si>
    <t>CGAGGCTGGTGGACGCGTTG</t>
  </si>
  <si>
    <t>TAGTCGAGGCTGGTGGACGCGTTG</t>
  </si>
  <si>
    <t>AAACCAACGCGTCCACCAGCCTCG</t>
  </si>
  <si>
    <t>CAGCGCCGGCCGCCACAAGG</t>
  </si>
  <si>
    <t>TAGTCAGCGCCGGCCGCCACAAGG</t>
  </si>
  <si>
    <t>AAACCCTTGTGGCGGCCGGCGCTG</t>
  </si>
  <si>
    <t>GCGAGCGCAGCAACTGGCGC</t>
  </si>
  <si>
    <t>TAGTGCGAGCGCAGCAACTGGCGC</t>
  </si>
  <si>
    <t>AAACGCGCCAGTTGCTGCGCTCGC</t>
  </si>
  <si>
    <t>PLES_36941</t>
  </si>
  <si>
    <t>kdpA</t>
  </si>
  <si>
    <t>CCAGGATCAAGAGAATCTCG</t>
  </si>
  <si>
    <t>TAGTCCAGGATCAAGAGAATCTCG</t>
  </si>
  <si>
    <t>AAACCGAGATTCTCTTGATCCTGG</t>
  </si>
  <si>
    <t>CACCAGGACCAGGGCGAAAA</t>
  </si>
  <si>
    <t>TAGTCACCAGGACCAGGGCGAAAA</t>
  </si>
  <si>
    <t>AAACTTTTCGCCCTGGTCCTGGTG</t>
  </si>
  <si>
    <t>TAGCGCCCGAGGAACGGTGC</t>
  </si>
  <si>
    <t>TAGTTAGCGCCCGAGGAACGGTGC</t>
  </si>
  <si>
    <t>AAACGCACCGTTCCTCGGGCGCTA</t>
  </si>
  <si>
    <t>GCGCGCTGAGGAGATTGCGT</t>
  </si>
  <si>
    <t>TAGTGCGCGCTGAGGAGATTGCGT</t>
  </si>
  <si>
    <t>AAACACGCAATCTCCTCAGCGCGC</t>
  </si>
  <si>
    <t>PLES_36951</t>
  </si>
  <si>
    <t>AGCAGCAGGTTCAGGGTTTC</t>
  </si>
  <si>
    <t>TAGTAGCAGCAGGTTCAGGGTTTC</t>
  </si>
  <si>
    <t>AAACGAAACCCTGAACCTGCTGCT</t>
  </si>
  <si>
    <t>CATGAGGCACCAGGCTTTCG</t>
  </si>
  <si>
    <t>TAGTCATGAGGCACCAGGCTTTCG</t>
  </si>
  <si>
    <t>AAACCGAAAGCCTGGTGCCTCATG</t>
  </si>
  <si>
    <t>CGATGATCGCCTCGGGGATG</t>
  </si>
  <si>
    <t>TAGTCGATGATCGCCTCGGGGATG</t>
  </si>
  <si>
    <t>AAACCATCCCCGAGGCGATCATCG</t>
  </si>
  <si>
    <t>CAGGCCCATCTCGCGCATGC</t>
  </si>
  <si>
    <t>TAGTCAGGCCCATCTCGCGCATGC</t>
  </si>
  <si>
    <t>AAACGCATGCGCGAGATGGGCCTG</t>
  </si>
  <si>
    <t>PLES_36961</t>
  </si>
  <si>
    <t>TGGCACCTTCCGCCGGACTC</t>
  </si>
  <si>
    <t>TAGTTGGCACCTTCCGCCGGACTC</t>
  </si>
  <si>
    <t>AAACGAGTCCGGCGGAAGGTGCCA</t>
  </si>
  <si>
    <t>GGACACTTCCGCTTCCGTAC</t>
  </si>
  <si>
    <t>TAGTGGACACTTCCGCTTCCGTAC</t>
  </si>
  <si>
    <t>AAACGTACGGAAGCGGAAGTGTCC</t>
  </si>
  <si>
    <t>GATCAGCACAGCTTCGAAGG</t>
  </si>
  <si>
    <t>TAGTGATCAGCACAGCTTCGAAGG</t>
  </si>
  <si>
    <t>AAACCCTTCGAAGCTGTGCTGATC</t>
  </si>
  <si>
    <t>CCTCGTCTTTCTCCTGCATC</t>
  </si>
  <si>
    <t>TAGTCCTCGTCTTTCTCCTGCATC</t>
  </si>
  <si>
    <t>AAACGATGCAGGAGAAAGACGAGG</t>
  </si>
  <si>
    <t>PLES_36971</t>
  </si>
  <si>
    <t>GGGCGAAGGATCGGCGGACA</t>
  </si>
  <si>
    <t>TAGTGGGCGAAGGATCGGCGGACA</t>
  </si>
  <si>
    <t>AAACTGTCCGCCGATCCTTCGCCC</t>
  </si>
  <si>
    <t>GGAAATTCGAGCAGAACCAC</t>
  </si>
  <si>
    <t>TAGTGGAAATTCGAGCAGAACCAC</t>
  </si>
  <si>
    <t>AAACGTGGTTCTGCTCGAATTTCC</t>
  </si>
  <si>
    <t>AGCAGGGCGACATCGGCTGC</t>
  </si>
  <si>
    <t>TAGTAGCAGGGCGACATCGGCTGC</t>
  </si>
  <si>
    <t>AAACGCAGCCGATGTCGCCCTGCT</t>
  </si>
  <si>
    <t>TCCTGGCTTGCGGACGATTG</t>
  </si>
  <si>
    <t>TAGTTCCTGGCTTGCGGACGATTG</t>
  </si>
  <si>
    <t>AAACCAATCGTCCGCAAGCCAGGA</t>
  </si>
  <si>
    <t>PLES_37001</t>
  </si>
  <si>
    <t>GCGCTTGAGGGGAATGGTCA</t>
  </si>
  <si>
    <t>TAGTGCGCTTGAGGGGAATGGTCA</t>
  </si>
  <si>
    <t>AAACTGACCATTCCCCTCAAGCGC</t>
  </si>
  <si>
    <t>CTCCAGGGCGATGTCCACCA</t>
  </si>
  <si>
    <t>TAGTCTCCAGGGCGATGTCCACCA</t>
  </si>
  <si>
    <t>AAACTGGTGGACATCGCCCTGGAG</t>
  </si>
  <si>
    <t>CTGGCCGAGCGGCCAATGGC</t>
  </si>
  <si>
    <t>TAGTCTGGCCGAGCGGCCAATGGC</t>
  </si>
  <si>
    <t>AAACGCCATTGGCCGCTCGGCCAG</t>
  </si>
  <si>
    <t>CGAGTTCCGGCTCCGGCGGC</t>
  </si>
  <si>
    <t>TAGTCGAGTTCCGGCTCCGGCGGC</t>
  </si>
  <si>
    <t>AAACGCCGCCGGAGCCGGAACTCG</t>
  </si>
  <si>
    <t>PLES_37011</t>
  </si>
  <si>
    <t>GCATTCAAGGCGTGAGTCAT</t>
  </si>
  <si>
    <t>TAGTGCATTCAAGGCGTGAGTCAT</t>
  </si>
  <si>
    <t>AAACATGACTCACGCCTTGAATGC</t>
  </si>
  <si>
    <t>GCCGGGGTGCGCTCCCGGCC</t>
  </si>
  <si>
    <t>TAGTGCCGGGGTGCGCTCCCGGCC</t>
  </si>
  <si>
    <t>AAACGGCCGGGAGCGCACCCCGGC</t>
  </si>
  <si>
    <t>TCAGCAGTTCTTCCGGAGGA</t>
  </si>
  <si>
    <t>TAGTTCAGCAGTTCTTCCGGAGGA</t>
  </si>
  <si>
    <t>AAACTCCTCCGGAAGAACTGCTGA</t>
  </si>
  <si>
    <t>GGCTGGTTCGTCGTCGACTT</t>
  </si>
  <si>
    <t>TAGTGGCTGGTTCGTCGTCGACTT</t>
  </si>
  <si>
    <t>AAACAAGTCGACGACGAACCAGCC</t>
  </si>
  <si>
    <t>PLES_37021</t>
  </si>
  <si>
    <t>TGGCGCCAGCACCCAGAGAC</t>
  </si>
  <si>
    <t>TAGTTGGCGCCAGCACCCAGAGAC</t>
  </si>
  <si>
    <t>AAACGTCTCTGGGTGCTGGCGCCA</t>
  </si>
  <si>
    <t>CAGAACAGCGCCGACCAGAA</t>
  </si>
  <si>
    <t>TAGTCAGAACAGCGCCGACCAGAA</t>
  </si>
  <si>
    <t>AAACTTCTGGTCGGCGCTGTTCTG</t>
  </si>
  <si>
    <t>ACTGGCGAAAGCCAGCACCG</t>
  </si>
  <si>
    <t>TAGTACTGGCGAAAGCCAGCACCG</t>
  </si>
  <si>
    <t>AAACCGGTGCTGGCTTTCGCCAGT</t>
  </si>
  <si>
    <t>CGCGTGAGCATGCGCATCAG</t>
  </si>
  <si>
    <t>TAGTCGCGTGAGCATGCGCATCAG</t>
  </si>
  <si>
    <t>AAACCTGATGCGCATGCTCACGCG</t>
  </si>
  <si>
    <t>PLES_37031</t>
  </si>
  <si>
    <t>AAACGCCCAGGGATAGCAAC</t>
  </si>
  <si>
    <t>TAGTAAACGCCCAGGGATAGCAAC</t>
  </si>
  <si>
    <t>AAACGTTGCTATCCCTGGGCGTTT</t>
  </si>
  <si>
    <t>ATGGCTGCCGGGAAGGTCGG</t>
  </si>
  <si>
    <t>TAGTATGGCTGCCGGGAAGGTCGG</t>
  </si>
  <si>
    <t>AAACCCGACCTTCCCGGCAGCCAT</t>
  </si>
  <si>
    <t>GGAAGCGCGGCAGGATGTCC</t>
  </si>
  <si>
    <t>TAGTGGAAGCGCGGCAGGATGTCC</t>
  </si>
  <si>
    <t>AAACGGACATCCTGCCGCGCTTCC</t>
  </si>
  <si>
    <t>CTGACGGAAGTCGACGATCT</t>
  </si>
  <si>
    <t>TAGTCTGACGGAAGTCGACGATCT</t>
  </si>
  <si>
    <t>AAACAGATCGTCGACTTCCGTCAG</t>
  </si>
  <si>
    <t>PLES_37041</t>
  </si>
  <si>
    <t>GTGGCCGTTCGGCGTGGCGG</t>
  </si>
  <si>
    <t>TAGTGTGGCCGTTCGGCGTGGCGG</t>
  </si>
  <si>
    <t>AAACCCGCCACGCCGAACGGCCAC</t>
  </si>
  <si>
    <t>GCGCGTGCACCCTGTAGGGC</t>
  </si>
  <si>
    <t>TAGTGCGCGTGCACCCTGTAGGGC</t>
  </si>
  <si>
    <t>AAACGCCCTACAGGGTGCACGCGC</t>
  </si>
  <si>
    <t>GGATTGATCCTGAGGAATTC</t>
  </si>
  <si>
    <t>TAGTGGATTGATCCTGAGGAATTC</t>
  </si>
  <si>
    <t>AAACGAATTCCTCAGGATCAATCC</t>
  </si>
  <si>
    <t>ATGGCCGGGATGCGGCCGTT</t>
  </si>
  <si>
    <t>TAGTATGGCCGGGATGCGGCCGTT</t>
  </si>
  <si>
    <t>AAACAACGGCCGCATCCCGGCCAT</t>
  </si>
  <si>
    <t>PLES_37051</t>
  </si>
  <si>
    <t>TGCGTACTTCCTCGACCTGC</t>
  </si>
  <si>
    <t>TAGTTGCGTACTTCCTCGACCTGC</t>
  </si>
  <si>
    <t>AAACGCAGGTCGAGGAAGTACGCA</t>
  </si>
  <si>
    <t>CGGCCAGTTCGATGTGCGGC</t>
  </si>
  <si>
    <t>TAGTCGGCCAGTTCGATGTGCGGC</t>
  </si>
  <si>
    <t>AAACGCCGCACATCGAACTGGCCG</t>
  </si>
  <si>
    <t>CGGCGGACCGAACAGATGCG</t>
  </si>
  <si>
    <t>TAGTCGGCGGACCGAACAGATGCG</t>
  </si>
  <si>
    <t>AAACCGCATCTGTTCGGTCCGCCG</t>
  </si>
  <si>
    <t>GCGATCACCGGCTTGCCGTC</t>
  </si>
  <si>
    <t>TAGTGCGATCACCGGCTTGCCGTC</t>
  </si>
  <si>
    <t>AAACGACGGCAAGCCGGTGATCGC</t>
  </si>
  <si>
    <t>PLES_37061</t>
  </si>
  <si>
    <t>CGACGGGAAGCCGTTGGCGT</t>
  </si>
  <si>
    <t>TAGTCGACGGGAAGCCGTTGGCGT</t>
  </si>
  <si>
    <t>AAACACGCCAACGGCTTCCCGTCG</t>
  </si>
  <si>
    <t>CGCCTCGAACAGCTTGGCGT</t>
  </si>
  <si>
    <t>TAGTCGCCTCGAACAGCTTGGCGT</t>
  </si>
  <si>
    <t>AAACACGCCAAGCTGTTCGAGGCG</t>
  </si>
  <si>
    <t>AGGTGATCCACCCGGTACTC</t>
  </si>
  <si>
    <t>TAGTAGGTGATCCACCCGGTACTC</t>
  </si>
  <si>
    <t>AAACGAGTACCGGGTGGATCACCT</t>
  </si>
  <si>
    <t>GGTCGTGCCCGTGCATTTCC</t>
  </si>
  <si>
    <t>TAGTGGTCGTGCCCGTGCATTTCC</t>
  </si>
  <si>
    <t>AAACGGAAATGCACGGGCACGACC</t>
  </si>
  <si>
    <t>PLES_37071</t>
  </si>
  <si>
    <t>CAAGACAGACAATTCCTGCA</t>
  </si>
  <si>
    <t>TAGTCAAGACAGACAATTCCTGCA</t>
  </si>
  <si>
    <t>AAACTGCAGGAATTGTCTGTCTTG</t>
  </si>
  <si>
    <t>ACCGGGGCTGACCAGGGCTA</t>
  </si>
  <si>
    <t>TAGTACCGGGGCTGACCAGGGCTA</t>
  </si>
  <si>
    <t>AAACTAGCCCTGGTCAGCCCCGGT</t>
  </si>
  <si>
    <t>CAGGGTCGTGCGCACCACCA</t>
  </si>
  <si>
    <t>TAGTCAGGGTCGTGCGCACCACCA</t>
  </si>
  <si>
    <t>AAACTGGTGGTGCGCACGACCCTG</t>
  </si>
  <si>
    <t>CCAGGCCGGCCCGCCGCCCC</t>
  </si>
  <si>
    <t>TAGTCCAGGCCGGCCCGCCGCCCC</t>
  </si>
  <si>
    <t>AAACGGGGCGGCGGGCCGGCCTGG</t>
  </si>
  <si>
    <t>PLES_37081</t>
  </si>
  <si>
    <t>GGGAATCCCGCTGCTGAGAT</t>
  </si>
  <si>
    <t>TAGTGGGAATCCCGCTGCTGAGAT</t>
  </si>
  <si>
    <t>AAACATCTCAGCAGCGGGATTCCC</t>
  </si>
  <si>
    <t>GCGTCTATCAGGCGTACGCC</t>
  </si>
  <si>
    <t>TAGTGCGTCTATCAGGCGTACGCC</t>
  </si>
  <si>
    <t>AAACGGCGTACGCCTGATAGACGC</t>
  </si>
  <si>
    <t>AAAGGAAAAGCGGTTGTGCT</t>
  </si>
  <si>
    <t>TAGTAAAGGAAAAGCGGTTGTGCT</t>
  </si>
  <si>
    <t>AAACAGCACAACCGCTTTTCCTTT</t>
  </si>
  <si>
    <t>TACTCCAGGTGGAAGTGCCG</t>
  </si>
  <si>
    <t>TAGTTACTCCAGGTGGAAGTGCCG</t>
  </si>
  <si>
    <t>AAACCGGCACTTCCACCTGGAGTA</t>
  </si>
  <si>
    <t>PLES_37091</t>
  </si>
  <si>
    <t>GTTTGTCGCCAGAGGCTCAT</t>
  </si>
  <si>
    <t>TAGTGTTTGTCGCCAGAGGCTCAT</t>
  </si>
  <si>
    <t>AAACATGAGCCTCTGGCGACAAAC</t>
  </si>
  <si>
    <t>GCGAGGCGTTCAGTTGCTCC</t>
  </si>
  <si>
    <t>TAGTGCGAGGCGTTCAGTTGCTCC</t>
  </si>
  <si>
    <t>AAACGGAGCAACTGAACGCCTCGC</t>
  </si>
  <si>
    <t>CTTCGAAGCGGATGCCAAGC</t>
  </si>
  <si>
    <t>TAGTCTTCGAAGCGGATGCCAAGC</t>
  </si>
  <si>
    <t>AAACGCTTGGCATCCGCTTCGAAG</t>
  </si>
  <si>
    <t>GGTCAGCGACTCGTCGTCGA</t>
  </si>
  <si>
    <t>TAGTGGTCAGCGACTCGTCGTCGA</t>
  </si>
  <si>
    <t>AAACTCGACGACGAGTCGCTGACC</t>
  </si>
  <si>
    <t>PLES_37101</t>
  </si>
  <si>
    <t>CGCTCGAAGAAGACTTCGAG</t>
  </si>
  <si>
    <t>TAGTCGCTCGAAGAAGACTTCGAG</t>
  </si>
  <si>
    <t>AAACCTCGAAGTCTTCTTCGAGCG</t>
  </si>
  <si>
    <t>TGCACCAGGTAACGCCGTTG</t>
  </si>
  <si>
    <t>TAGTTGCACCAGGTAACGCCGTTG</t>
  </si>
  <si>
    <t>AAACCAACGGCGTTACCTGGTGCA</t>
  </si>
  <si>
    <t>TCGACCCGGCCGCCACCGAT</t>
  </si>
  <si>
    <t>TAGTTCGACCCGGCCGCCACCGAT</t>
  </si>
  <si>
    <t>AAACATCGGTGGCGGCCGGGTCGA</t>
  </si>
  <si>
    <t>ATCCAGGCTGCGCAACCAGG</t>
  </si>
  <si>
    <t>TAGTATCCAGGCTGCGCAACCAGG</t>
  </si>
  <si>
    <t>AAACCCTGGTTGCGCAGCCTGGAT</t>
  </si>
  <si>
    <t>PLES_37111</t>
  </si>
  <si>
    <t>ATCCCGGCTGGCGTGCGGTT</t>
  </si>
  <si>
    <t>TAGTATCCCGGCTGGCGTGCGGTT</t>
  </si>
  <si>
    <t>AAACAACCGCACGCCAGCCGGGAT</t>
  </si>
  <si>
    <t>ATGGGCGGTCAGGCGCCGCT</t>
  </si>
  <si>
    <t>TAGTATGGGCGGTCAGGCGCCGCT</t>
  </si>
  <si>
    <t>AAACAGCGGCGCCTGACCGCCCAT</t>
  </si>
  <si>
    <t>CGGCAACCCGGCCAGCCGCG</t>
  </si>
  <si>
    <t>TAGTCGGCAACCCGGCCAGCCGCG</t>
  </si>
  <si>
    <t>AAACCGCGGCTGGCCGGGTTGCCG</t>
  </si>
  <si>
    <t>CTGGCGAGAATCCCGTCCAG</t>
  </si>
  <si>
    <t>TAGTCTGGCGAGAATCCCGTCCAG</t>
  </si>
  <si>
    <t>AAACCTGGACGGGATTCTCGCCAG</t>
  </si>
  <si>
    <t>PLES_37121</t>
  </si>
  <si>
    <t>TGCTTGCGGGTCTGCGGACA</t>
  </si>
  <si>
    <t>TAGTTGCTTGCGGGTCTGCGGACA</t>
  </si>
  <si>
    <t>AAACTGTCCGCAGACCCGCAAGCA</t>
  </si>
  <si>
    <t>CAGCATCCAGAGGATGCGGA</t>
  </si>
  <si>
    <t>TAGTCAGCATCCAGAGGATGCGGA</t>
  </si>
  <si>
    <t>AAACTCCGCATCCTCTGGATGCTG</t>
  </si>
  <si>
    <t>GTTCGGCGACCTGCCAGACC</t>
  </si>
  <si>
    <t>TAGTGTTCGGCGACCTGCCAGACC</t>
  </si>
  <si>
    <t>AAACGGTCTGGCAGGTCGCCGAAC</t>
  </si>
  <si>
    <t>GGATCACCACCACCGCCCCG</t>
  </si>
  <si>
    <t>TAGTGGATCACCACCACCGCCCCG</t>
  </si>
  <si>
    <t>AAACCGGGGCGGTGGTGGTGATCC</t>
  </si>
  <si>
    <t>PLES_37131</t>
  </si>
  <si>
    <t>gpsA</t>
  </si>
  <si>
    <t>CCGCCGCCGAGCACGGCAAT</t>
  </si>
  <si>
    <t>TAGTCCGCCGCCGAGCACGGCAAT</t>
  </si>
  <si>
    <t>AAACATTGCCGTGCTCGGCGGCGG</t>
  </si>
  <si>
    <t>CCTGGCCGTTCTCGGCCAGC</t>
  </si>
  <si>
    <t>TAGTCCTGGCCGTTCTCGGCCAGC</t>
  </si>
  <si>
    <t>AAACGCTGGCCGAGAACGGCCAGG</t>
  </si>
  <si>
    <t>CCGGGTCGCGCATCCACTGG</t>
  </si>
  <si>
    <t>TAGTCCGGGTCGCGCATCCACTGG</t>
  </si>
  <si>
    <t>AAACCCAGTGGATGCGCGACCCGG</t>
  </si>
  <si>
    <t>GCGTCGTGTGCGGATCGCCT</t>
  </si>
  <si>
    <t>TAGTGCGTCGTGTGCGGATCGCCT</t>
  </si>
  <si>
    <t>AAACAGGCGATCCGCACACGACGC</t>
  </si>
  <si>
    <t>PLES_37141</t>
  </si>
  <si>
    <t>AGCACGTGAAGCGATGGGCA</t>
  </si>
  <si>
    <t>TAGTAGCACGTGAAGCGATGGGCA</t>
  </si>
  <si>
    <t>AAACTGCCCATCGCTTCACGTGCT</t>
  </si>
  <si>
    <t>GCCAGCAGGGTCAGGGAGGC</t>
  </si>
  <si>
    <t>TAGTGCCAGCAGGGTCAGGGAGGC</t>
  </si>
  <si>
    <t>AAACGCCTCCCTGACCCTGCTGGC</t>
  </si>
  <si>
    <t>GGGATCGTTGAACAGGTCGG</t>
  </si>
  <si>
    <t>TAGTGGGATCGTTGAACAGGTCGG</t>
  </si>
  <si>
    <t>AAACCCGACCTGTTCAACGATCCC</t>
  </si>
  <si>
    <t>AATACTTCGGGAACGCCGCT</t>
  </si>
  <si>
    <t>TAGTAATACTTCGGGAACGCCGCT</t>
  </si>
  <si>
    <t>AAACAGCGGCGTTCCCGAAGTATT</t>
  </si>
  <si>
    <t>PLES_37151</t>
  </si>
  <si>
    <t>ACCCCCTCCGCCAGGGCCGC</t>
  </si>
  <si>
    <t>TAGTACCCCCTCCGCCAGGGCCGC</t>
  </si>
  <si>
    <t>AAACGCGGCCCTGGCGGAGGGGGT</t>
  </si>
  <si>
    <t>AGGCGCCAGGCCAGGGCCTC</t>
  </si>
  <si>
    <t>TAGTAGGCGCCAGGCCAGGGCCTC</t>
  </si>
  <si>
    <t>AAACGAGGCCCTGGCCTGGCGCCT</t>
  </si>
  <si>
    <t>AGCAGCAGCGCCAGGGTCGG</t>
  </si>
  <si>
    <t>TAGTAGCAGCAGCGCCAGGGTCGG</t>
  </si>
  <si>
    <t>AAACCCGACCCTGGCGCTGCTGCT</t>
  </si>
  <si>
    <t>GCAGGCGCTGGCCATCGACC</t>
  </si>
  <si>
    <t>TAGTGCAGGCGCTGGCCATCGACC</t>
  </si>
  <si>
    <t>AAACGGTCGATGGCCAGCGCCTGC</t>
  </si>
  <si>
    <t>PLES_37161</t>
  </si>
  <si>
    <t>GGATGTCCCAGCCGTGGCGC</t>
  </si>
  <si>
    <t>TAGTGGATGTCCCAGCCGTGGCGC</t>
  </si>
  <si>
    <t>AAACGCGCCACGGCTGGGACATCC</t>
  </si>
  <si>
    <t>TGATCGCCAGCATGCGGGTA</t>
  </si>
  <si>
    <t>TAGTTGATCGCCAGCATGCGGGTA</t>
  </si>
  <si>
    <t>AAACTACCCGCATGCTGGCGATCA</t>
  </si>
  <si>
    <t>TCAGCAGCAGCGCCGGGCCC</t>
  </si>
  <si>
    <t>TAGTTCAGCAGCAGCGCCGGGCCC</t>
  </si>
  <si>
    <t>AAACGGGCCCGGCGCTGCTGCTGA</t>
  </si>
  <si>
    <t>GAAGTAGGCGGTGAGCAACA</t>
  </si>
  <si>
    <t>TAGTGAAGTAGGCGGTGAGCAACA</t>
  </si>
  <si>
    <t>AAACTGTTGCTCACCGCCTACTTC</t>
  </si>
  <si>
    <t>PLES_37171</t>
  </si>
  <si>
    <t>fabA</t>
  </si>
  <si>
    <t>TCGGGTGAAGGCGTGTTGTT</t>
  </si>
  <si>
    <t>TAGTTCGGGTGAAGGCGTGTTGTT</t>
  </si>
  <si>
    <t>AAACAACAACACGCCTTCACCCGA</t>
  </si>
  <si>
    <t>CGCCGCGACTGCAGCGCAGC</t>
  </si>
  <si>
    <t>TAGTCGCCGCGACTGCAGCGCAGC</t>
  </si>
  <si>
    <t>AAACGCTGCGCTGCAGTCGCGGCG</t>
  </si>
  <si>
    <t>CGGGAAGTTGCGCGTTACCC</t>
  </si>
  <si>
    <t>TAGTCGGGAAGTTGCGCGTTACCC</t>
  </si>
  <si>
    <t>AAACGGGTAACGCGCAACTTCCCG</t>
  </si>
  <si>
    <t>GATCATCAGCATGTTGGGGG</t>
  </si>
  <si>
    <t>TAGTGATCATCAGCATGTTGGGGG</t>
  </si>
  <si>
    <t>AAACCCCCCAACATGCTGATGATC</t>
  </si>
  <si>
    <t>PLES_37181</t>
  </si>
  <si>
    <t>fabB</t>
  </si>
  <si>
    <t>GCAGGAAACGATGCCCAGAC</t>
  </si>
  <si>
    <t>TAGTGCAGGAAACGATGCCCAGAC</t>
  </si>
  <si>
    <t>AAACGTCTGGGCATCGTTTCCTGC</t>
  </si>
  <si>
    <t>CGGTGTCTTTGTCATTGCCG</t>
  </si>
  <si>
    <t>TAGTCGGTGTCTTTGTCATTGCCG</t>
  </si>
  <si>
    <t>AAACCGGCAATGACAAAGACACCG</t>
  </si>
  <si>
    <t>CGCACGGAGGTTGGCGGAAA</t>
  </si>
  <si>
    <t>TAGTCGCACGGAGGTTGGCGGAAA</t>
  </si>
  <si>
    <t>AAACTTTCCGCCAACCTCCGTGCG</t>
  </si>
  <si>
    <t>GACGGATTGAAGCGAATGCC</t>
  </si>
  <si>
    <t>TAGTGACGGATTGAAGCGAATGCC</t>
  </si>
  <si>
    <t>AAACGGCATTCGCTTCAATCCGTC</t>
  </si>
  <si>
    <t>PLES_37191</t>
  </si>
  <si>
    <t>AGGGCGGCACGGGTCGCGAT</t>
  </si>
  <si>
    <t>TAGTAGGGCGGCACGGGTCGCGAT</t>
  </si>
  <si>
    <t>AAACATCGCGACCCGTGCCGCCCT</t>
  </si>
  <si>
    <t>CGGTGATCAGGGCGAAACTC</t>
  </si>
  <si>
    <t>TAGTCGGTGATCAGGGCGAAACTC</t>
  </si>
  <si>
    <t>AAACGAGTTTCGCCCTGATCACCG</t>
  </si>
  <si>
    <t>GCCGGTGATGACCAGCAGAG</t>
  </si>
  <si>
    <t>TAGTGCCGGTGATGACCAGCAGAG</t>
  </si>
  <si>
    <t>AAACCTCTGCTGGTCATCACCGGC</t>
  </si>
  <si>
    <t>GAGCGAACCCATCCGGTTCA</t>
  </si>
  <si>
    <t>TAGTGAGCGAACCCATCCGGTTCA</t>
  </si>
  <si>
    <t>AAACTGAACCGGATGGGTTCGCTC</t>
  </si>
  <si>
    <t>PLES_37201</t>
  </si>
  <si>
    <t>ACAACTGGCTTGCTTGTGGC</t>
  </si>
  <si>
    <t>TAGTACAACTGGCTTGCTTGTGGC</t>
  </si>
  <si>
    <t>AAACGCCACAAGCAAGCCAGTTGT</t>
  </si>
  <si>
    <t>ACGTCCAGCGGGCGGGCGAC</t>
  </si>
  <si>
    <t>TAGTACGTCCAGCGGGCGGGCGAC</t>
  </si>
  <si>
    <t>AAACGTCGCCCGCCCGCTGGACGT</t>
  </si>
  <si>
    <t>GAAGCGCGTCAGTCCTTCGA</t>
  </si>
  <si>
    <t>TAGTGAAGCGCGTCAGTCCTTCGA</t>
  </si>
  <si>
    <t>AAACTCGAAGGACTGACGCGCTTC</t>
  </si>
  <si>
    <t>CCGCCAGGATGTTCTTGGCC</t>
  </si>
  <si>
    <t>TAGTCCGCCAGGATGTTCTTGGCC</t>
  </si>
  <si>
    <t>AAACGGCCAAGAACATCCTGGCGG</t>
  </si>
  <si>
    <t>PLES_37211</t>
  </si>
  <si>
    <t>ACTGATGCAAGAACGGATGA</t>
  </si>
  <si>
    <t>TAGTACTGATGCAAGAACGGATGA</t>
  </si>
  <si>
    <t>AAACTCATCCGTTCTTGCATCAGT</t>
  </si>
  <si>
    <t>CACCTCGGCCTGCGCCGCCA</t>
  </si>
  <si>
    <t>TAGTCACCTCGGCCTGCGCCGCCA</t>
  </si>
  <si>
    <t>AAACTGGCGGCGCAGGCCGAGGTG</t>
  </si>
  <si>
    <t>CGAACACGCCATATTCGATG</t>
  </si>
  <si>
    <t>TAGTCGAACACGCCATATTCGATG</t>
  </si>
  <si>
    <t>AAACCATCGAATATGGCGTGTTCG</t>
  </si>
  <si>
    <t>GTTCGCCGGGCTGGAAGTCC</t>
  </si>
  <si>
    <t>TAGTGTTCGCCGGGCTGGAAGTCC</t>
  </si>
  <si>
    <t>AAACGGACTTCCAGCCCGGCGAAC</t>
  </si>
  <si>
    <t>PLES_37221</t>
  </si>
  <si>
    <t>AAAACAGGGCACGCGTACGG</t>
  </si>
  <si>
    <t>TAGTAAAACAGGGCACGCGTACGG</t>
  </si>
  <si>
    <t>AAACCCGTACGCGTGCCCTGTTTT</t>
  </si>
  <si>
    <t>CAAGGATGTCACCAGGGACA</t>
  </si>
  <si>
    <t>TAGTCAAGGATGTCACCAGGGACA</t>
  </si>
  <si>
    <t>AAACTGTCCCTGGTGACATCCTTG</t>
  </si>
  <si>
    <t>GTAGCGATAATCCCTGGCAT</t>
  </si>
  <si>
    <t>TAGTGTAGCGATAATCCCTGGCAT</t>
  </si>
  <si>
    <t>AAACATGCCAGGGATTATCGCTAC</t>
  </si>
  <si>
    <t>GCGGCATGCCTTCGCTTTCC</t>
  </si>
  <si>
    <t>TAGTGCGGCATGCCTTCGCTTTCC</t>
  </si>
  <si>
    <t>AAACGGAAAGCGAAGGCATGCCGC</t>
  </si>
  <si>
    <t>PLES_37231</t>
  </si>
  <si>
    <t>GTTCACTCAGGCCTATCAGG</t>
  </si>
  <si>
    <t>TAGTGTTCACTCAGGCCTATCAGG</t>
  </si>
  <si>
    <t>AAACCCTGATAGGCCTGAGTGAAC</t>
  </si>
  <si>
    <t>GAACCCTGGCCGAGCGGCAG</t>
  </si>
  <si>
    <t>TAGTGAACCCTGGCCGAGCGGCAG</t>
  </si>
  <si>
    <t>AAACCTGCCGCTCGGCCAGGGTTC</t>
  </si>
  <si>
    <t>AGCAGGGCCAGCCAGCGGAG</t>
  </si>
  <si>
    <t>TAGTAGCAGGGCCAGCCAGCGGAG</t>
  </si>
  <si>
    <t>AAACCTCCGCTGGCTGGCCCTGCT</t>
  </si>
  <si>
    <t>CCCCGGCATGCCAGGCCAGC</t>
  </si>
  <si>
    <t>TAGTCCCCGGCATGCCAGGCCAGC</t>
  </si>
  <si>
    <t>AAACGCTGGCCTGGCATGCCGGGG</t>
  </si>
  <si>
    <t>PLES_37241</t>
  </si>
  <si>
    <t>GAGGCGGTACGGGGCGTTAC</t>
  </si>
  <si>
    <t>TAGTGAGGCGGTACGGGGCGTTAC</t>
  </si>
  <si>
    <t>AAACGTAACGCCCCGTACCGCCTC</t>
  </si>
  <si>
    <t>GGCGCAGGATGAAGCCGATC</t>
  </si>
  <si>
    <t>TAGTGGCGCAGGATGAAGCCGATC</t>
  </si>
  <si>
    <t>AAACGATCGGCTTCATCCTGCGCC</t>
  </si>
  <si>
    <t>CCGCATAGCGCTGGTTGGCT</t>
  </si>
  <si>
    <t>TAGTCCGCATAGCGCTGGTTGGCT</t>
  </si>
  <si>
    <t>AAACAGCCAACCAGCGCTATGCGG</t>
  </si>
  <si>
    <t>CAGGCCGTTGCCGATGCCAT</t>
  </si>
  <si>
    <t>TAGTCAGGCCGTTGCCGATGCCAT</t>
  </si>
  <si>
    <t>AAACATGGCATCGGCAACGGCCTG</t>
  </si>
  <si>
    <t>PLES_37251</t>
  </si>
  <si>
    <t>ACCGTTGACGGTCAGGGCAA</t>
  </si>
  <si>
    <t>TAGTACCGTTGACGGTCAGGGCAA</t>
  </si>
  <si>
    <t>AAACTTGCCCTGACCGTCAACGGT</t>
  </si>
  <si>
    <t>GGGGGCGACATCGAGGCGCA</t>
  </si>
  <si>
    <t>TAGTGGGGGCGACATCGAGGCGCA</t>
  </si>
  <si>
    <t>AAACTGCGCCTCGATGTCGCCCCC</t>
  </si>
  <si>
    <t>ACATAGAGCAGGGGGGTATC</t>
  </si>
  <si>
    <t>TAGTACATAGAGCAGGGGGGTATC</t>
  </si>
  <si>
    <t>AAACGATACCCCCCTGCTCTATGT</t>
  </si>
  <si>
    <t>TCAGTTGCAGGTCGTTGCGC</t>
  </si>
  <si>
    <t>TAGTTCAGTTGCAGGTCGTTGCGC</t>
  </si>
  <si>
    <t>AAACGCGCAACGACCTGCAACTGA</t>
  </si>
  <si>
    <t>PLES_37261</t>
  </si>
  <si>
    <t>CGCGTCGCGAGGGATTGGCC</t>
  </si>
  <si>
    <t>TAGTCGCGTCGCGAGGGATTGGCC</t>
  </si>
  <si>
    <t>AAACGGCCAATCCCTCGCGACGCG</t>
  </si>
  <si>
    <t>GCAGCAGGCCGCCGGCCTTG</t>
  </si>
  <si>
    <t>TAGTGCAGCAGGCCGCCGGCCTTG</t>
  </si>
  <si>
    <t>AAACCAAGGCCGGCGGCCTGCTGC</t>
  </si>
  <si>
    <t>CAGCGGGGCGGGCAGGTTGA</t>
  </si>
  <si>
    <t>TAGTCAGCGGGGCGGGCAGGTTGA</t>
  </si>
  <si>
    <t>AAACTCAACCTGCCCGCCCCGCTG</t>
  </si>
  <si>
    <t>GGTGGCGCCCTGCTCGGCAA</t>
  </si>
  <si>
    <t>TAGTGGTGGCGCCCTGCTCGGCAA</t>
  </si>
  <si>
    <t>AAACTTGCCGAGCAGGGCGCCACC</t>
  </si>
  <si>
    <t>PLES_37271</t>
  </si>
  <si>
    <t>CGAGGCTGCCGGAGGCCCAG</t>
  </si>
  <si>
    <t>TAGTCGAGGCTGCCGGAGGCCCAG</t>
  </si>
  <si>
    <t>AAACCTGGGCCTCCGGCAGCCTCG</t>
  </si>
  <si>
    <t>CGGTTGCCAGGCGTAGCCGA</t>
  </si>
  <si>
    <t>TAGTCGGTTGCCAGGCGTAGCCGA</t>
  </si>
  <si>
    <t>AAACTCGGCTACGCCTGGCAACCG</t>
  </si>
  <si>
    <t>CCTTCCAGTGGCCCGATGGC</t>
  </si>
  <si>
    <t>TAGTCCTTCCAGTGGCCCGATGGC</t>
  </si>
  <si>
    <t>AAACGCCATCGGGCCACTGGAAGG</t>
  </si>
  <si>
    <t>TGCTCGGCGCTGAAGGGACC</t>
  </si>
  <si>
    <t>TAGTTGCTCGGCGCTGAAGGGACC</t>
  </si>
  <si>
    <t>AAACGGTCCCTTCAGCGCCGAGCA</t>
  </si>
  <si>
    <t>PLES_37281</t>
  </si>
  <si>
    <t>TCTTGTCCCGTTTGCGGCAT</t>
  </si>
  <si>
    <t>TAGTTCTTGTCCCGTTTGCGGCAT</t>
  </si>
  <si>
    <t>AAACATGCCGCAAACGGGACAAGA</t>
  </si>
  <si>
    <t>GCAGGCTGCGGAATCGCGGC</t>
  </si>
  <si>
    <t>TAGTGCAGGCTGCGGAATCGCGGC</t>
  </si>
  <si>
    <t>AAACGCCGCGATTCCGCAGCCTGC</t>
  </si>
  <si>
    <t>GCGCGCAGGTACACCGCGCA</t>
  </si>
  <si>
    <t>TAGTGCGCGCAGGTACACCGCGCA</t>
  </si>
  <si>
    <t>AAACTGCGCGGTGTACCTGCGCGC</t>
  </si>
  <si>
    <t>GTGCCCGGCGGGCATCTCGA</t>
  </si>
  <si>
    <t>TAGTGTGCCCGGCGGGCATCTCGA</t>
  </si>
  <si>
    <t>AAACTCGAGATGCCCGCCGGGCAC</t>
  </si>
  <si>
    <t>PLES_37291</t>
  </si>
  <si>
    <t>TTGCGGGCGATGACTGCTCA</t>
  </si>
  <si>
    <t>TAGTTTGCGGGCGATGACTGCTCA</t>
  </si>
  <si>
    <t>AAACTGAGCAGTCATCGCCCGCAA</t>
  </si>
  <si>
    <t>GCTGGATATCGGGAACGGAC</t>
  </si>
  <si>
    <t>TAGTGCTGGATATCGGGAACGGAC</t>
  </si>
  <si>
    <t>AAACGTCCGTTCCCGATATCCAGC</t>
  </si>
  <si>
    <t>CCAGGCTGCCGGCACCCTTG</t>
  </si>
  <si>
    <t>TAGTCCAGGCTGCCGGCACCCTTG</t>
  </si>
  <si>
    <t>AAACCAAGGGTGCCGGCAGCCTGG</t>
  </si>
  <si>
    <t>GGCCATGGGCGTGCTGTAGG</t>
  </si>
  <si>
    <t>TAGTGGCCATGGGCGTGCTGTAGG</t>
  </si>
  <si>
    <t>AAACCCTACAGCACGCCCATGGCC</t>
  </si>
  <si>
    <t>PLES_37301</t>
  </si>
  <si>
    <t>TCTACACGAATCTCACTCAT</t>
  </si>
  <si>
    <t>TAGTTCTACACGAATCTCACTCAT</t>
  </si>
  <si>
    <t>AAACATGAGTGAGATTCGTGTAGA</t>
  </si>
  <si>
    <t>CCATCGATGTCGTAGGCGAC</t>
  </si>
  <si>
    <t>TAGTCCATCGATGTCGTAGGCGAC</t>
  </si>
  <si>
    <t>AAACGTCGCCTACGACATCGATGG</t>
  </si>
  <si>
    <t>TACACCAGTTGACCTTCGTA</t>
  </si>
  <si>
    <t>TAGTTACACCAGTTGACCTTCGTA</t>
  </si>
  <si>
    <t>AAACTACGAAGGTCAACTGGTGTA</t>
  </si>
  <si>
    <t>CGGGCGCGGCCCCGCGTGGC</t>
  </si>
  <si>
    <t>TAGTCGGGCGCGGCCCCGCGTGGC</t>
  </si>
  <si>
    <t>AAACGCCACGCGGGGCCGCGCCCG</t>
  </si>
  <si>
    <t>PLES_37311</t>
  </si>
  <si>
    <t>htpG</t>
  </si>
  <si>
    <t>AAAGCCCAGTGTCTCTTTTT</t>
  </si>
  <si>
    <t>TAGTAAAGCCCAGTGTCTCTTTTT</t>
  </si>
  <si>
    <t>AAACAAAAAGAGACACTGGGCTTT</t>
  </si>
  <si>
    <t>AATAGAGAGAATGAATCATC</t>
  </si>
  <si>
    <t>TAGTAATAGAGAGAATGAATCATC</t>
  </si>
  <si>
    <t>AAACGATGATTCATTCTCTCTATT</t>
  </si>
  <si>
    <t>CGTTGGAAATCAGTTCGCGG</t>
  </si>
  <si>
    <t>TAGTCGTTGGAAATCAGTTCGCGG</t>
  </si>
  <si>
    <t>AAACCCGCGAACTGATTTCCAACG</t>
  </si>
  <si>
    <t>CAGCTTGTCGGCGGCGTCCG</t>
  </si>
  <si>
    <t>TAGTCAGCTTGTCGGCGGCGTCCG</t>
  </si>
  <si>
    <t>AAACCGGACGCCGCCGACAAGCTG</t>
  </si>
  <si>
    <t>PLES_37321</t>
  </si>
  <si>
    <t>CAGGCCGCCCAGAATCAGCA</t>
  </si>
  <si>
    <t>TAGTCAGGCCGCCCAGAATCAGCA</t>
  </si>
  <si>
    <t>AAACTGCTGATTCTGGGCGGCCTG</t>
  </si>
  <si>
    <t>GACGATGACCCAGATATAGC</t>
  </si>
  <si>
    <t>TAGTGACGATGACCCAGATATAGC</t>
  </si>
  <si>
    <t>AAACGCTATATCTGGGTCATCGTC</t>
  </si>
  <si>
    <t>CCACAGCAGACCGGTACCGA</t>
  </si>
  <si>
    <t>TAGTCCACAGCAGACCGGTACCGA</t>
  </si>
  <si>
    <t>AAACTCGGTACCGGTCTGCTGTGG</t>
  </si>
  <si>
    <t>CCAGCGCCACCGGCGGGAAA</t>
  </si>
  <si>
    <t>TAGTCCAGCGCCACCGGCGGGAAA</t>
  </si>
  <si>
    <t>AAACTTTCCCGCCGGTGGCGCTGG</t>
  </si>
  <si>
    <t>PLES_37331</t>
  </si>
  <si>
    <t>CCAGTTGCTCGAGGCTGGTC</t>
  </si>
  <si>
    <t>TAGTCCAGTTGCTCGAGGCTGGTC</t>
  </si>
  <si>
    <t>AAACGACCAGCCTCGAGCAACTGG</t>
  </si>
  <si>
    <t>CGTTGTTCCGACGCGCGTCG</t>
  </si>
  <si>
    <t>TAGTCGTTGTTCCGACGCGCGTCG</t>
  </si>
  <si>
    <t>AAACCGACGCGCGTCGGAACAACG</t>
  </si>
  <si>
    <t>ACGGGATCAGCTCCACCAGC</t>
  </si>
  <si>
    <t>TAGTACGGGATCAGCTCCACCAGC</t>
  </si>
  <si>
    <t>AAACGCTGGTGGAGCTGATCCCGT</t>
  </si>
  <si>
    <t>GCATTCGATGCCGAGCAGCT</t>
  </si>
  <si>
    <t>TAGTGCATTCGATGCCGAGCAGCT</t>
  </si>
  <si>
    <t>AAACAGCTGCTCGGCATCGAATGC</t>
  </si>
  <si>
    <t>PLES_37341</t>
  </si>
  <si>
    <t>CGCCGGGCGCGCTCGAGGAG</t>
  </si>
  <si>
    <t>TAGTCGCCGGGCGCGCTCGAGGAG</t>
  </si>
  <si>
    <t>AAACCTCCTCGAGCGCGCCCGGCG</t>
  </si>
  <si>
    <t>CAGCACCTGGCAATGACGCA</t>
  </si>
  <si>
    <t>TAGTCAGCACCTGGCAATGACGCA</t>
  </si>
  <si>
    <t>AAACTGCGTCATTGCCAGGTGCTG</t>
  </si>
  <si>
    <t>GGTCAGTCCTTTTTCGTCGG</t>
  </si>
  <si>
    <t>TAGTGGTCAGTCCTTTTTCGTCGG</t>
  </si>
  <si>
    <t>AAACCCGACGAAAAAGGACTGACC</t>
  </si>
  <si>
    <t>TGATCGCCTGGCTGTAGGGC</t>
  </si>
  <si>
    <t>TAGTTGATCGCCTGGCTGTAGGGC</t>
  </si>
  <si>
    <t>AAACGCCCTACAGCCAGGCGATCA</t>
  </si>
  <si>
    <t>PLES_37351</t>
  </si>
  <si>
    <t>GAGCAGCAGGGCAAGAGTTA</t>
  </si>
  <si>
    <t>TAGTGAGCAGCAGGGCAAGAGTTA</t>
  </si>
  <si>
    <t>AAACTAACTCTTGCCCTGCTGCTC</t>
  </si>
  <si>
    <t>GCAAGCGGCCAGGCCAAGGC</t>
  </si>
  <si>
    <t>TAGTGCAAGCGGCCAGGCCAAGGC</t>
  </si>
  <si>
    <t>AAACGCCTTGGCCTGGCCGCTTGC</t>
  </si>
  <si>
    <t>CTCGGTAGCCGGAGCTGCCG</t>
  </si>
  <si>
    <t>TAGTCTCGGTAGCCGGAGCTGCCG</t>
  </si>
  <si>
    <t>AAACCGGCAGCTCCGGCTACCGAG</t>
  </si>
  <si>
    <t>AGTAGCCGGAGCGCTCGGCT</t>
  </si>
  <si>
    <t>TAGTAGTAGCCGGAGCGCTCGGCT</t>
  </si>
  <si>
    <t>AAACAGCCGAGCGCTCCGGCTACT</t>
  </si>
  <si>
    <t>PLES_37361</t>
  </si>
  <si>
    <t>GTTGAAAATGCCGAGTTCGG</t>
  </si>
  <si>
    <t>TAGTGTTGAAAATGCCGAGTTCGG</t>
  </si>
  <si>
    <t>AAACCCGAACTCGGCATTTTCAAC</t>
  </si>
  <si>
    <t>TGTAGCCCACCCAGCAGAAC</t>
  </si>
  <si>
    <t>TAGTTGTAGCCCACCCAGCAGAAC</t>
  </si>
  <si>
    <t>AAACGTTCTGCTGGGTGGGCTACA</t>
  </si>
  <si>
    <t>ACCCTTCCAGGTGGCGTAGC</t>
  </si>
  <si>
    <t>TAGTACCCTTCCAGGTGGCGTAGC</t>
  </si>
  <si>
    <t>AAACGCTACGCCACCTGGAAGGGT</t>
  </si>
  <si>
    <t>CAGGACGCTGGCCAGGCAGG</t>
  </si>
  <si>
    <t>TAGTCAGGACGCTGGCCAGGCAGG</t>
  </si>
  <si>
    <t>AAACCCTGCCTGGCCAGCGTCCTG</t>
  </si>
  <si>
    <t>PLES_37371</t>
  </si>
  <si>
    <t>braB</t>
  </si>
  <si>
    <t>AACCCTTTCAAATGAGTCAT</t>
  </si>
  <si>
    <t>TAGTAACCCTTTCAAATGAGTCAT</t>
  </si>
  <si>
    <t>AAACATGACTCATTTGAAAGGGTT</t>
  </si>
  <si>
    <t>TCATGAAGCCAAGGGCGAGC</t>
  </si>
  <si>
    <t>TAGTTCATGAAGCCAAGGGCGAGC</t>
  </si>
  <si>
    <t>AAACGCTCGCCCTTGGCTTCATGA</t>
  </si>
  <si>
    <t>GCCGCCATGCCGGCACTGGG</t>
  </si>
  <si>
    <t>TAGTGCCGCCATGCCGGCACTGGG</t>
  </si>
  <si>
    <t>AAACCCCAGTGCCGGCATGGCGGC</t>
  </si>
  <si>
    <t>GCAGGCCGACACCGGTAAGG</t>
  </si>
  <si>
    <t>TAGTGCAGGCCGACACCGGTAAGG</t>
  </si>
  <si>
    <t>AAACCCTTACCGGTGTCGGCCTGC</t>
  </si>
  <si>
    <t>PLES_37381</t>
  </si>
  <si>
    <t>sucD</t>
  </si>
  <si>
    <t>CTTTGGTGTCTTTGTTGATC</t>
  </si>
  <si>
    <t>TAGTCTTTGGTGTCTTTGTTGATC</t>
  </si>
  <si>
    <t>AAACGATCAACAAAGACACCAAAG</t>
  </si>
  <si>
    <t>CCTGGCTACCGGTGAAGCCT</t>
  </si>
  <si>
    <t>TAGTCCTGGCTACCGGTGAAGCCT</t>
  </si>
  <si>
    <t>AAACAGGCTTCACCGGTAGCCAGG</t>
  </si>
  <si>
    <t>GATGGCCTGTTCGGAGTGGA</t>
  </si>
  <si>
    <t>TAGTGATGGCCTGTTCGGAGTGGA</t>
  </si>
  <si>
    <t>AAACTCCACTCCGAACAGGCCATC</t>
  </si>
  <si>
    <t>GCCGACCATCTTGGTGCCAT</t>
  </si>
  <si>
    <t>TAGTGCCGACCATCTTGGTGCCAT</t>
  </si>
  <si>
    <t>AAACATGGCACCAAGATGGTCGGC</t>
  </si>
  <si>
    <t>PLES_37391</t>
  </si>
  <si>
    <t>sucC</t>
  </si>
  <si>
    <t>GCTGCTTACCCTGATATTCG</t>
  </si>
  <si>
    <t>TAGTGCTGCTTACCCTGATATTCG</t>
  </si>
  <si>
    <t>AAACCGAATATCAGGGTAAGCAGC</t>
  </si>
  <si>
    <t>CAAAGCCCTTGGATACAGGC</t>
  </si>
  <si>
    <t>TAGTCAAAGCCCTTGGATACAGGC</t>
  </si>
  <si>
    <t>AAACGCCTGTATCCAAGGGCTTTG</t>
  </si>
  <si>
    <t>GGCCTCTTCGGGGGTGTCTA</t>
  </si>
  <si>
    <t>TAGTGGCCTCTTCGGGGGTGTCTA</t>
  </si>
  <si>
    <t>AAACTAGACACCCCCGAAGAGGCC</t>
  </si>
  <si>
    <t>GATCTTGTCGCAGGCTTCTG</t>
  </si>
  <si>
    <t>TAGTGATCTTGTCGCAGGCTTCTG</t>
  </si>
  <si>
    <t>AAACCAGAAGCCTGCGACAAGATC</t>
  </si>
  <si>
    <t>PLES_37401</t>
  </si>
  <si>
    <t>lpdG</t>
  </si>
  <si>
    <t>TCACTACCACGTCGAATTTC</t>
  </si>
  <si>
    <t>TAGTTCACTACCACGTCGAATTTC</t>
  </si>
  <si>
    <t>AAACGAAATTCGACGTGGTAGTGA</t>
  </si>
  <si>
    <t>GGCAACGTAACCGCCGGGGC</t>
  </si>
  <si>
    <t>TAGTGGCAACGTAACCGCCGGGGC</t>
  </si>
  <si>
    <t>AAACGCCCCGGCGGTTACGTTGCC</t>
  </si>
  <si>
    <t>CAGCTGGGCAGCGCGGATGG</t>
  </si>
  <si>
    <t>TAGTCAGCTGGGCAGCGCGGATGG</t>
  </si>
  <si>
    <t>AAACCCATCCGCGCTGCCCAGCTG</t>
  </si>
  <si>
    <t>GATGTACTTCTCGATGCAGG</t>
  </si>
  <si>
    <t>TAGTGATGTACTTCTCGATGCAGG</t>
  </si>
  <si>
    <t>AAACCCTGCATCGAGAAGTACATC</t>
  </si>
  <si>
    <t>PLES_37411</t>
  </si>
  <si>
    <t>sucB</t>
  </si>
  <si>
    <t>GACCGATTCCGGGAAGGTTG</t>
  </si>
  <si>
    <t>TAGTGACCGATTCCGGGAAGGTTG</t>
  </si>
  <si>
    <t>AAACCAACCTTCCCGGAATCGGTC</t>
  </si>
  <si>
    <t>CCAGGTGGCGACGGTGCCGT</t>
  </si>
  <si>
    <t>TAGTCCAGGTGGCGACGGTGCCGT</t>
  </si>
  <si>
    <t>AAACACGGCACCGTCGCCACCTGG</t>
  </si>
  <si>
    <t>TCGCGCTTGACTGCTTCGCC</t>
  </si>
  <si>
    <t>TAGTTCGCGCTTGACTGCTTCGCC</t>
  </si>
  <si>
    <t>AAACGGCGAAGCAGTCAAGCGCGA</t>
  </si>
  <si>
    <t>AACCTCGATGACCACCTTGT</t>
  </si>
  <si>
    <t>TAGTAACCTCGATGACCACCTTGT</t>
  </si>
  <si>
    <t>AAACACAAGGTGGTCATCGAGGTT</t>
  </si>
  <si>
    <t>PLES_37421</t>
  </si>
  <si>
    <t>sucA</t>
  </si>
  <si>
    <t>AGCGTTACCACCGGATAGAT</t>
  </si>
  <si>
    <t>TAGTAGCGTTACCACCGGATAGAT</t>
  </si>
  <si>
    <t>AAACATCTATCCGGTGGTAACGCT</t>
  </si>
  <si>
    <t>CTCGTAGAGCTCTTCGACGT</t>
  </si>
  <si>
    <t>TAGTCTCGTAGAGCTCTTCGACGT</t>
  </si>
  <si>
    <t>AAACACGTCGAAGAGCTCTACGAG</t>
  </si>
  <si>
    <t>GCACAGCGTTAGGGTCGTGC</t>
  </si>
  <si>
    <t>TAGTGCACAGCGTTAGGGTCGTGC</t>
  </si>
  <si>
    <t>AAACGCACGACCCTAACGCTGTGC</t>
  </si>
  <si>
    <t>AAATACGTGCGCCACTCTTC</t>
  </si>
  <si>
    <t>TAGTAAATACGTGCGCCACTCTTC</t>
  </si>
  <si>
    <t>AAACGAAGAGTGGCGCACGTATTT</t>
  </si>
  <si>
    <t>PLES_37431</t>
  </si>
  <si>
    <t>sdhB</t>
  </si>
  <si>
    <t>ATAAACACTCACTTGCAACA</t>
  </si>
  <si>
    <t>TAGTATAAACACTCACTTGCAACA</t>
  </si>
  <si>
    <t>AAACTGTTGCAAGTGAGTGTTTAT</t>
  </si>
  <si>
    <t>ACGGCGCAGCATCTTTGTCG</t>
  </si>
  <si>
    <t>TAGTACGGCGCAGCATCTTTGTCG</t>
  </si>
  <si>
    <t>AAACCGACAAAGATGCTGCGCCGT</t>
  </si>
  <si>
    <t>TTCACGGCAGGAACGACGGT</t>
  </si>
  <si>
    <t>TAGTTTCACGGCAGGAACGACGGT</t>
  </si>
  <si>
    <t>AAACACCGTCGTTCCTGCCGTGAA</t>
  </si>
  <si>
    <t>GCCGTTGATGTTCATGCCAT</t>
  </si>
  <si>
    <t>TAGTGCCGTTGATGTTCATGCCAT</t>
  </si>
  <si>
    <t>AAACATGGCATGAACATCAACGGC</t>
  </si>
  <si>
    <t>PLES_37441</t>
  </si>
  <si>
    <t>sdhA</t>
  </si>
  <si>
    <t>AAGTGTACGAATGCTAGCCA</t>
  </si>
  <si>
    <t>TAGTAAGTGTACGAATGCTAGCCA</t>
  </si>
  <si>
    <t>AAACTGGCTAGCATTCGTACACTT</t>
  </si>
  <si>
    <t>ACCGACGATGATGGCGTCAA</t>
  </si>
  <si>
    <t>TAGTACCGACGATGATGGCGTCAA</t>
  </si>
  <si>
    <t>AAACTTGACGCCATCATCGTCGGT</t>
  </si>
  <si>
    <t>TTGCAGCGCGGCACGCATGC</t>
  </si>
  <si>
    <t>TAGTTTGCAGCGCGGCACGCATGC</t>
  </si>
  <si>
    <t>AAACGCATGCGTGCCGCGCTGCAA</t>
  </si>
  <si>
    <t>GGCGGTCTTGTGGCCGCCCT</t>
  </si>
  <si>
    <t>TAGTGGCGGTCTTGTGGCCGCCCT</t>
  </si>
  <si>
    <t>AAACAGGGCGGCCACAAGACCGCC</t>
  </si>
  <si>
    <t>PLES_37451</t>
  </si>
  <si>
    <t>sdhD</t>
  </si>
  <si>
    <t>GGCCATCCAGTCGTAGAGGC</t>
  </si>
  <si>
    <t>TAGTGGCCATCCAGTCGTAGAGGC</t>
  </si>
  <si>
    <t>AAACGCCTCTACGACTGGATGGCC</t>
  </si>
  <si>
    <t>AACGACCGCGGAAACGCGCT</t>
  </si>
  <si>
    <t>TAGTAACGACCGCGGAAACGCGCT</t>
  </si>
  <si>
    <t>AAACAGCGCGTTTCCGCGGTCGTT</t>
  </si>
  <si>
    <t>GAGCAATGAGGTAGCCCAGC</t>
  </si>
  <si>
    <t>TAGTGAGCAATGAGGTAGCCCAGC</t>
  </si>
  <si>
    <t>AAACGCTGGGCTACCTCATTGCTC</t>
  </si>
  <si>
    <t>AGTCCGCGTAGGAAATGTTG</t>
  </si>
  <si>
    <t>TAGTAGTCCGCGTAGGAAATGTTG</t>
  </si>
  <si>
    <t>AAACCAACATTTCCTACGCGGACT</t>
  </si>
  <si>
    <t>PLES_37461</t>
  </si>
  <si>
    <t>sdhC</t>
  </si>
  <si>
    <t>TACAGGTCGTTTGCTATTCA</t>
  </si>
  <si>
    <t>TAGTTACAGGTCGTTTGCTATTCA</t>
  </si>
  <si>
    <t>AAACTGAATAGCAAACGACCTGTA</t>
  </si>
  <si>
    <t>GTTTGATGGTCCTTAGGTCT</t>
  </si>
  <si>
    <t>TAGTGTTTGATGGTCCTTAGGTCT</t>
  </si>
  <si>
    <t>AAACAGACCTAAGGACCATCAAAC</t>
  </si>
  <si>
    <t>TGGACGTGTAAGCGGTGACA</t>
  </si>
  <si>
    <t>TAGTTGGACGTGTAAGCGGTGACA</t>
  </si>
  <si>
    <t>AAACTGTCACCGCTTACACGTCCA</t>
  </si>
  <si>
    <t>GCCAGAGATACGGTGGAGAA</t>
  </si>
  <si>
    <t>TAGTGCCAGAGATACGGTGGAGAA</t>
  </si>
  <si>
    <t>AAACTTCTCCACCGTATCTCTGGC</t>
  </si>
  <si>
    <t>PLES_37471</t>
  </si>
  <si>
    <t>gltA</t>
  </si>
  <si>
    <t>TAGGACGGGCAGTTCGACGG</t>
  </si>
  <si>
    <t>TAGTTAGGACGGGCAGTTCGACGG</t>
  </si>
  <si>
    <t>AAACCCGTCGAACTGCCCGTCCTA</t>
  </si>
  <si>
    <t>TACATCGGGACCCATGGTAC</t>
  </si>
  <si>
    <t>TAGTTACATCGGGACCCATGGTAC</t>
  </si>
  <si>
    <t>AAACGTACCATGGGTCCCGATGTA</t>
  </si>
  <si>
    <t>TGAAGTGGCCCGTGGCGGTG</t>
  </si>
  <si>
    <t>TAGTTGAAGTGGCCCGTGGCGGTG</t>
  </si>
  <si>
    <t>AAACCACCGCCACGGGCCACTTCA</t>
  </si>
  <si>
    <t>CGACATGAAGCCAGGATCGA</t>
  </si>
  <si>
    <t>TAGTCGACATGAAGCCAGGATCGA</t>
  </si>
  <si>
    <t>AAACTCGATCCTGGCTTCATGTCG</t>
  </si>
  <si>
    <t>PLES_37481</t>
  </si>
  <si>
    <t>GAACACTGCGGCAGCCAGCA</t>
  </si>
  <si>
    <t>TAGTGAACACTGCGGCAGCCAGCA</t>
  </si>
  <si>
    <t>AAACTGCTGGCTGCCGCAGTGTTC</t>
  </si>
  <si>
    <t>GTCTTCGGCCAGCGCATTGC</t>
  </si>
  <si>
    <t>TAGTGTCTTCGGCCAGCGCATTGC</t>
  </si>
  <si>
    <t>AAACGCAATGCGCTGGCCGAAGAC</t>
  </si>
  <si>
    <t>CTTCACGCCATCCTCGTCCT</t>
  </si>
  <si>
    <t>TAGTCTTCACGCCATCCTCGTCCT</t>
  </si>
  <si>
    <t>AAACAGGACGAGGATGGCGTGAAG</t>
  </si>
  <si>
    <t>TGGAGCCCTGGACACTGCTG</t>
  </si>
  <si>
    <t>TAGTTGGAGCCCTGGACACTGCTG</t>
  </si>
  <si>
    <t>AAACCAGCAGTGTCCAGGGCTCCA</t>
  </si>
  <si>
    <t>PLES_37491</t>
  </si>
  <si>
    <t>CAGCCGGCTCTACATTGCAT</t>
  </si>
  <si>
    <t>TAGTCAGCCGGCTCTACATTGCAT</t>
  </si>
  <si>
    <t>AAACATGCAATGTAGAGCCGGCTG</t>
  </si>
  <si>
    <t>AATCGACGGTGCTATGCAGC</t>
  </si>
  <si>
    <t>TAGTAATCGACGGTGCTATGCAGC</t>
  </si>
  <si>
    <t>AAACGCTGCATAGCACCGTCGATT</t>
  </si>
  <si>
    <t>CGGCATGCCCGGCAGCGGAG</t>
  </si>
  <si>
    <t>TAGTCGGCATGCCCGGCAGCGGAG</t>
  </si>
  <si>
    <t>AAACCTCCGCTGCCGGGCATGCCG</t>
  </si>
  <si>
    <t>GCGTACGCCCGCGGGCTTGC</t>
  </si>
  <si>
    <t>TAGTGCGTACGCCCGCGGGCTTGC</t>
  </si>
  <si>
    <t>AAACGCAAGCCCGCGGGCGTACGC</t>
  </si>
  <si>
    <t>PLES_37501</t>
  </si>
  <si>
    <t>CGACGCCTGGCTCGCCCACC</t>
  </si>
  <si>
    <t>TAGTCGACGCCTGGCTCGCCCACC</t>
  </si>
  <si>
    <t>AAACGGTGGGCGAGCCAGGCGTCG</t>
  </si>
  <si>
    <t>CGCAGCTCGCTCCACAGAGC</t>
  </si>
  <si>
    <t>TAGTCGCAGCTCGCTCCACAGAGC</t>
  </si>
  <si>
    <t>AAACGCTCTGTGGAGCGAGCTGCG</t>
  </si>
  <si>
    <t>CGCGGGATGGCAAACGCCGG</t>
  </si>
  <si>
    <t>TAGTCGCGGGATGGCAAACGCCGG</t>
  </si>
  <si>
    <t>AAACCCGGCGTTTGCCATCCCGCG</t>
  </si>
  <si>
    <t>AGCTCAAGCGGTATTCGCCC</t>
  </si>
  <si>
    <t>TAGTAGCTCAAGCGGTATTCGCCC</t>
  </si>
  <si>
    <t>AAACGGGCGAATACCGCTTGAGCT</t>
  </si>
  <si>
    <t>PLES_37511</t>
  </si>
  <si>
    <t>AAGGCGGTTTGCAGCCAGAC</t>
  </si>
  <si>
    <t>TAGTAAGGCGGTTTGCAGCCAGAC</t>
  </si>
  <si>
    <t>AAACGTCTGGCTGCAAACCGCCTT</t>
  </si>
  <si>
    <t>GGCGAAGGTCATGAACAGGT</t>
  </si>
  <si>
    <t>TAGTGGCGAAGGTCATGAACAGGT</t>
  </si>
  <si>
    <t>AAACACCTGTTCATGACCTTCGCC</t>
  </si>
  <si>
    <t>AGTCTTCAGATGACCATACC</t>
  </si>
  <si>
    <t>TAGTAGTCTTCAGATGACCATACC</t>
  </si>
  <si>
    <t>AAACGGTATGGTCATCTGAAGACT</t>
  </si>
  <si>
    <t>ATCAGGGCGGCGATGATCCA</t>
  </si>
  <si>
    <t>TAGTATCAGGGCGGCGATGATCCA</t>
  </si>
  <si>
    <t>AAACTGGATCATCGCCGCCCTGAT</t>
  </si>
  <si>
    <t>PLES_37521</t>
  </si>
  <si>
    <t>TCGGGTAGCCCATCGTGCCC</t>
  </si>
  <si>
    <t>TAGTTCGGGTAGCCCATCGTGCCC</t>
  </si>
  <si>
    <t>AAACGGGCACGATGGGCTACCCGA</t>
  </si>
  <si>
    <t>GCCCTCTCGTTGCAGGTGCC</t>
  </si>
  <si>
    <t>TAGTGCCCTCTCGTTGCAGGTGCC</t>
  </si>
  <si>
    <t>AAACGGCACCTGCAACGAGAGGGC</t>
  </si>
  <si>
    <t>CTCGACCCAGCGCAGCGCCT</t>
  </si>
  <si>
    <t>TAGTCTCGACCCAGCGCAGCGCCT</t>
  </si>
  <si>
    <t>AAACAGGCGCTGCGCTGGGTCGAG</t>
  </si>
  <si>
    <t>CGGCGTATCGGCGCGCCGTC</t>
  </si>
  <si>
    <t>TAGTCGGCGTATCGGCGCGCCGTC</t>
  </si>
  <si>
    <t>AAACGACGGCGCGCCGATACGCCG</t>
  </si>
  <si>
    <t>PLES_37531</t>
  </si>
  <si>
    <t>ATTACCAGCCAGTGAGGCAT</t>
  </si>
  <si>
    <t>TAGTATTACCAGCCAGTGAGGCAT</t>
  </si>
  <si>
    <t>AAACATGCCTCACTGGCTGGTAAT</t>
  </si>
  <si>
    <t>CCAGCCGCCTTCCGCGGTGG</t>
  </si>
  <si>
    <t>TAGTCCAGCCGCCTTCCGCGGTGG</t>
  </si>
  <si>
    <t>AAACCCACCGCGGAAGGCGGCTGG</t>
  </si>
  <si>
    <t>ATGATTTCCATTTCCTCCAG</t>
  </si>
  <si>
    <t>TAGTATGATTTCCATTTCCTCCAG</t>
  </si>
  <si>
    <t>AAACCTGGAGGAAATGGAAATCAT</t>
  </si>
  <si>
    <t>CAGTTCGCGGGCGTCCGCGG</t>
  </si>
  <si>
    <t>TAGTCAGTTCGCGGGCGTCCGCGG</t>
  </si>
  <si>
    <t>AAACCCGCGGACGCCCGCGAACTG</t>
  </si>
  <si>
    <t>PLES_37541</t>
  </si>
  <si>
    <t>TATTCGTTGACCTTGAACAT</t>
  </si>
  <si>
    <t>TAGTTATTCGTTGACCTTGAACAT</t>
  </si>
  <si>
    <t>AAACATGTTCAAGGTCAACGAATA</t>
  </si>
  <si>
    <t>GTCGAAGGCGATGGATTTGA</t>
  </si>
  <si>
    <t>TAGTGTCGAAGGCGATGGATTTGA</t>
  </si>
  <si>
    <t>AAACTCAAATCCATCGCCTTCGAC</t>
  </si>
  <si>
    <t>GCCGATGGTGGCCGGGCCGG</t>
  </si>
  <si>
    <t>TAGTGCCGATGGTGGCCGGGCCGG</t>
  </si>
  <si>
    <t>AAACCCGGCCCGGCCACCATCGGC</t>
  </si>
  <si>
    <t>CCACATGCATGATCTCCAGC</t>
  </si>
  <si>
    <t>TAGTCCACATGCATGATCTCCAGC</t>
  </si>
  <si>
    <t>AAACGCTGGAGATCATGCATGTGG</t>
  </si>
  <si>
    <t>PLES_37551</t>
  </si>
  <si>
    <t>CACCAGCGGCAGTCCGAGCA</t>
  </si>
  <si>
    <t>TAGTCACCAGCGGCAGTCCGAGCA</t>
  </si>
  <si>
    <t>AAACTGCTCGGACTGCCGCTGGTG</t>
  </si>
  <si>
    <t>TCGCTGCGGTTCGACCGCAG</t>
  </si>
  <si>
    <t>TAGTTCGCTGCGGTTCGACCGCAG</t>
  </si>
  <si>
    <t>AAACCTGCGGTCGAACCGCAGCGA</t>
  </si>
  <si>
    <t>GCCCAGGGTCACGCCCACCT</t>
  </si>
  <si>
    <t>TAGTGCCCAGGGTCACGCCCACCT</t>
  </si>
  <si>
    <t>AAACAGGTGGGCGTGACCCTGGGC</t>
  </si>
  <si>
    <t>AGTCCAGTTGCCGGTAGGCC</t>
  </si>
  <si>
    <t>TAGTAGTCCAGTTGCCGGTAGGCC</t>
  </si>
  <si>
    <t>AAACGGCCTACCGGCAACTGGACT</t>
  </si>
  <si>
    <t>PLES_37561</t>
  </si>
  <si>
    <t>GGGGATTGACCACCAACCCC</t>
  </si>
  <si>
    <t>TAGTGGGGATTGACCACCAACCCC</t>
  </si>
  <si>
    <t>AAACGGGGTTGGTGGTCAATCCCC</t>
  </si>
  <si>
    <t>CGGGCCACCCAGCCCGGCCA</t>
  </si>
  <si>
    <t>TAGTCGGGCCACCCAGCCCGGCCA</t>
  </si>
  <si>
    <t>AAACTGGCCGGGCTGGGTGGCCCG</t>
  </si>
  <si>
    <t>TCGCTACCCTTCAAGGCGAC</t>
  </si>
  <si>
    <t>TAGTTCGCTACCCTTCAAGGCGAC</t>
  </si>
  <si>
    <t>AAACGTCGCCTTGAAGGGTAGCGA</t>
  </si>
  <si>
    <t>TGGTTCGGCGCCTCTGGCCA</t>
  </si>
  <si>
    <t>TAGTTGGTTCGGCGCCTCTGGCCA</t>
  </si>
  <si>
    <t>AAACTGGCCAGAGGCGCCGAACCA</t>
  </si>
  <si>
    <t>PLES_37571</t>
  </si>
  <si>
    <t>GGGGATCACGCGGCGCTTGG</t>
  </si>
  <si>
    <t>TAGTGGGGATCACGCGGCGCTTGG</t>
  </si>
  <si>
    <t>AAACCCAAGCGCCGCGTGATCCCC</t>
  </si>
  <si>
    <t>GTGTGCTGCTGCGTATTGAA</t>
  </si>
  <si>
    <t>TAGTGTGTGCTGCTGCGTATTGAA</t>
  </si>
  <si>
    <t>AAACTTCAATACGCAGCAGCACAC</t>
  </si>
  <si>
    <t>GGCGTCGATGATGGCGCCAC</t>
  </si>
  <si>
    <t>TAGTGGCGTCGATGATGGCGCCAC</t>
  </si>
  <si>
    <t>AAACGTGGCGCCATCATCGACGCC</t>
  </si>
  <si>
    <t>GATCGGGATCTCCCGGCCCT</t>
  </si>
  <si>
    <t>TAGTGATCGGGATCTCCCGGCCCT</t>
  </si>
  <si>
    <t>AAACAGGGCCGGGAGATCCCGATC</t>
  </si>
  <si>
    <t>PLES_37581</t>
  </si>
  <si>
    <t>CTGTGCATGGGATACCGACA</t>
  </si>
  <si>
    <t>TAGTCTGTGCATGGGATACCGACA</t>
  </si>
  <si>
    <t>AAACTGTCGGTATCCCATGCACAG</t>
  </si>
  <si>
    <t>TGCCGTACACGGCGACCGCA</t>
  </si>
  <si>
    <t>TAGTTGCCGTACACGGCGACCGCA</t>
  </si>
  <si>
    <t>AAACTGCGGTCGCCGTGTACGGCA</t>
  </si>
  <si>
    <t>GGTGAGAAACAGGCGCTCGG</t>
  </si>
  <si>
    <t>TAGTGGTGAGAAACAGGCGCTCGG</t>
  </si>
  <si>
    <t>AAACCCGAGCGCCTGTTTCTCACC</t>
  </si>
  <si>
    <t>CTGGTCGGAAACCGCCGGCT</t>
  </si>
  <si>
    <t>TAGTCTGGTCGGAAACCGCCGGCT</t>
  </si>
  <si>
    <t>AAACAGCCGGCGGTTTCCGACCAG</t>
  </si>
  <si>
    <t>PLES_37591</t>
  </si>
  <si>
    <t>CGTCCCGGGACGTTGATTCA</t>
  </si>
  <si>
    <t>TAGTCGTCCCGGGACGTTGATTCA</t>
  </si>
  <si>
    <t>AAACTGAATCAACGTCCCGGGACG</t>
  </si>
  <si>
    <t>AAGCTGGACACGGGAGAGGA</t>
  </si>
  <si>
    <t>TAGTAAGCTGGACACGGGAGAGGA</t>
  </si>
  <si>
    <t>AAACTCCTCTCCCGTGTCCAGCTT</t>
  </si>
  <si>
    <t>AGGTGATCGCGAATATCTGC</t>
  </si>
  <si>
    <t>TAGTAGGTGATCGCGAATATCTGC</t>
  </si>
  <si>
    <t>AAACGCAGATATTCGCGATCACCT</t>
  </si>
  <si>
    <t>GCCGAGCTTGGCGACGGAAA</t>
  </si>
  <si>
    <t>TAGTGCCGAGCTTGGCGACGGAAA</t>
  </si>
  <si>
    <t>AAACTTTCCGTCGCCAAGCTCGGC</t>
  </si>
  <si>
    <t>PLES_37601</t>
  </si>
  <si>
    <t>GTTGCCGTGCAGGGCCATCT</t>
  </si>
  <si>
    <t>TAGTGTTGCCGTGCAGGGCCATCT</t>
  </si>
  <si>
    <t>AAACAGATGGCCCTGCACGGCAAC</t>
  </si>
  <si>
    <t>CGCTGGGGTCGTCTGCGACC</t>
  </si>
  <si>
    <t>TAGTCGCTGGGGTCGTCTGCGACC</t>
  </si>
  <si>
    <t>AAACGGTCGCAGACGACCCCAGCG</t>
  </si>
  <si>
    <t>GGATCTGGCGGGTCTGGTCC</t>
  </si>
  <si>
    <t>TAGTGGATCTGGCGGGTCTGGTCC</t>
  </si>
  <si>
    <t>AAACGGACCAGACCCGCCAGATCC</t>
  </si>
  <si>
    <t>GCAGCCGGTCGATGTTCTCC</t>
  </si>
  <si>
    <t>TAGTGCAGCCGGTCGATGTTCTCC</t>
  </si>
  <si>
    <t>AAACGGAGAACATCGACCGGCTGC</t>
  </si>
  <si>
    <t>PLES_37611</t>
  </si>
  <si>
    <t>CCAGAAGGGTCGGAAGGTCA</t>
  </si>
  <si>
    <t>TAGTCCAGAAGGGTCGGAAGGTCA</t>
  </si>
  <si>
    <t>AAACTGACCTTCCGACCCTTCTGG</t>
  </si>
  <si>
    <t>CATGTTCGGAGCGTAGGGCC</t>
  </si>
  <si>
    <t>TAGTCATGTTCGGAGCGTAGGGCC</t>
  </si>
  <si>
    <t>AAACGGCCCTACGCTCCGAACATG</t>
  </si>
  <si>
    <t>TCCCCGGCCAGCGGCGGGCA</t>
  </si>
  <si>
    <t>TAGTTCCCCGGCCAGCGGCGGGCA</t>
  </si>
  <si>
    <t>AAACTGCCCGCCGCTGGCCGGGGA</t>
  </si>
  <si>
    <t>GACGATGCACACGTCGGCGC</t>
  </si>
  <si>
    <t>TAGTGACGATGCACACGTCGGCGC</t>
  </si>
  <si>
    <t>AAACGCGCCGACGTGTGCATCGTC</t>
  </si>
  <si>
    <t>PLES_37621</t>
  </si>
  <si>
    <t>TGCGAGCGTCGCGACGCTAC</t>
  </si>
  <si>
    <t>TAGTTGCGAGCGTCGCGACGCTAC</t>
  </si>
  <si>
    <t>AAACGTAGCGTCGCGACGCTCGCA</t>
  </si>
  <si>
    <t>TTCCGCGACGCTGCCGTCGC</t>
  </si>
  <si>
    <t>TAGTTTCCGCGACGCTGCCGTCGC</t>
  </si>
  <si>
    <t>AAACGCGACGGCAGCGTCGCGGAA</t>
  </si>
  <si>
    <t>GCCCCGCGCAACGGCGGGGC</t>
  </si>
  <si>
    <t>TAGTGCCCCGCGCAACGGCGGGGC</t>
  </si>
  <si>
    <t>AAACGCCCCGCCGTTGCGCGGGGC</t>
  </si>
  <si>
    <t>CGTCACGCCTGATATCCCTC</t>
  </si>
  <si>
    <t>TAGTCGTCACGCCTGATATCCCTC</t>
  </si>
  <si>
    <t>AAACGAGGGATATCAGGCGTGACG</t>
  </si>
  <si>
    <t>PLES_37631</t>
  </si>
  <si>
    <t>TGTTCGCAGGCGAAGTTCAT</t>
  </si>
  <si>
    <t>TAGTTGTTCGCAGGCGAAGTTCAT</t>
  </si>
  <si>
    <t>AAACATGAACTTCGCCTGCGAACA</t>
  </si>
  <si>
    <t>GTTGGCGGCCAGGAAATCCT</t>
  </si>
  <si>
    <t>TAGTGTTGGCGGCCAGGAAATCCT</t>
  </si>
  <si>
    <t>AAACAGGATTTCCTGGCCGCCAAC</t>
  </si>
  <si>
    <t>GTTCGAAGAGTTCGATGTCG</t>
  </si>
  <si>
    <t>TAGTGTTCGAAGAGTTCGATGTCG</t>
  </si>
  <si>
    <t>AAACCGACATCGAACTCTTCGAAC</t>
  </si>
  <si>
    <t>AGACGGCCAGCAGCTCGTCG</t>
  </si>
  <si>
    <t>TAGTAGACGGCCAGCAGCTCGTCG</t>
  </si>
  <si>
    <t>AAACCGACGAGCTGCTGGCCGTCT</t>
  </si>
  <si>
    <t>PLES_37641</t>
  </si>
  <si>
    <t>GGATGGATTGCTGCGTTCAT</t>
  </si>
  <si>
    <t>TAGTGGATGGATTGCTGCGTTCAT</t>
  </si>
  <si>
    <t>AAACATGAACGCAGCAATCCATCC</t>
  </si>
  <si>
    <t>GAGCGTTCCGCGGCCGGACG</t>
  </si>
  <si>
    <t>TAGTGAGCGTTCCGCGGCCGGACG</t>
  </si>
  <si>
    <t>AAACCGTCCGGCCGCGGAACGCTC</t>
  </si>
  <si>
    <t>GCCCAGCAGGGTCGGATAGT</t>
  </si>
  <si>
    <t>TAGTGCCCAGCAGGGTCGGATAGT</t>
  </si>
  <si>
    <t>AAACACTATCCGACCCTGCTGGGC</t>
  </si>
  <si>
    <t>TTCGACCGCCGTGGCGACGC</t>
  </si>
  <si>
    <t>TAGTTTCGACCGCCGTGGCGACGC</t>
  </si>
  <si>
    <t>AAACGCGTCGCCACGGCGGTCGAA</t>
  </si>
  <si>
    <t>PLES_37651</t>
  </si>
  <si>
    <t>GCGTCGACAGAATGGGTCAT</t>
  </si>
  <si>
    <t>TAGTGCGTCGACAGAATGGGTCAT</t>
  </si>
  <si>
    <t>AAACATGACCCATTCTGTCGACGC</t>
  </si>
  <si>
    <t>CAGGCCGGTGGCGTCGAGAA</t>
  </si>
  <si>
    <t>TAGTCAGGCCGGTGGCGTCGAGAA</t>
  </si>
  <si>
    <t>AAACTTCTCGACGCCACCGGCCTG</t>
  </si>
  <si>
    <t>TGCAGCATCATCACCGGCTC</t>
  </si>
  <si>
    <t>TAGTTGCAGCATCATCACCGGCTC</t>
  </si>
  <si>
    <t>AAACGAGCCGGTGATGATGCTGCA</t>
  </si>
  <si>
    <t>ATCACCTTGAGCAGGCCGCC</t>
  </si>
  <si>
    <t>TAGTATCACCTTGAGCAGGCCGCC</t>
  </si>
  <si>
    <t>AAACGGCGGCCTGCTCAAGGTGAT</t>
  </si>
  <si>
    <t>PLES_37661</t>
  </si>
  <si>
    <t>TGCATCAACAGGGTATTCAT</t>
  </si>
  <si>
    <t>TAGTTGCATCAACAGGGTATTCAT</t>
  </si>
  <si>
    <t>AAACATGAATACCCTGTTGATGCA</t>
  </si>
  <si>
    <t>CTTCACCTTCGAAGCCTGGC</t>
  </si>
  <si>
    <t>TAGTCTTCACCTTCGAAGCCTGGC</t>
  </si>
  <si>
    <t>AAACGCCAGGCTTCGAAGGTGAAG</t>
  </si>
  <si>
    <t>CTCGAGAGTGGCTGCATGCT</t>
  </si>
  <si>
    <t>TAGTCTCGAGAGTGGCTGCATGCT</t>
  </si>
  <si>
    <t>AAACAGCATGCAGCCACTCTCGAG</t>
  </si>
  <si>
    <t>GGCTTGCTCTTGGCATAGCC</t>
  </si>
  <si>
    <t>TAGTGGCTTGCTCTTGGCATAGCC</t>
  </si>
  <si>
    <t>AAACGGCTATGCCAAGAGCAAGCC</t>
  </si>
  <si>
    <t>PLES_37671</t>
  </si>
  <si>
    <t>acnA</t>
  </si>
  <si>
    <t>GTTTTCAGGCTGTCCAAAGC</t>
  </si>
  <si>
    <t>TAGTGTTTTCAGGCTGTCCAAAGC</t>
  </si>
  <si>
    <t>AAACGCTTTGGACAGCCTGAAAAC</t>
  </si>
  <si>
    <t>GTCCACAGCGAGACTGCGAA</t>
  </si>
  <si>
    <t>TAGTGTCCACAGCGAGACTGCGAA</t>
  </si>
  <si>
    <t>AAACTTCGCAGTCTCGCTGTGGAC</t>
  </si>
  <si>
    <t>CGGGAGGCTGTAGTAGTGGT</t>
  </si>
  <si>
    <t>TAGTCGGGAGGCTGTAGTAGTGGT</t>
  </si>
  <si>
    <t>AAACACCACTACTACAGCCTCCCG</t>
  </si>
  <si>
    <t>CCCAGGGTCCGGGCGGCTTC</t>
  </si>
  <si>
    <t>TAGTCCCAGGGTCCGGGCGGCTTC</t>
  </si>
  <si>
    <t>AAACGAAGCCGCCCGGACCCTGGG</t>
  </si>
  <si>
    <t>PLES_37681</t>
  </si>
  <si>
    <t>aer</t>
  </si>
  <si>
    <t>ATGGGCTGATTGTTGCGCAT</t>
  </si>
  <si>
    <t>TAGTATGGGCTGATTGTTGCGCAT</t>
  </si>
  <si>
    <t>AAACATGCGCAACAATCAGCCCAT</t>
  </si>
  <si>
    <t>CGGATAGACGCGCTCGTGCT</t>
  </si>
  <si>
    <t>TAGTCGGATAGACGCGCTCGTGCT</t>
  </si>
  <si>
    <t>AAACAGCACGAGCGCGTCTATCCG</t>
  </si>
  <si>
    <t>GTGATCAGGCGTTGTTCCGC</t>
  </si>
  <si>
    <t>TAGTGTGATCAGGCGTTGTTCCGC</t>
  </si>
  <si>
    <t>AAACGCGGAACAACGCCTGATCAC</t>
  </si>
  <si>
    <t>GATGCCTTTGAGATTGGTGG</t>
  </si>
  <si>
    <t>TAGTGATGCCTTTGAGATTGGTGG</t>
  </si>
  <si>
    <t>AAACCCACCAATCTCAAAGGCATC</t>
  </si>
  <si>
    <t>PLES_37691</t>
  </si>
  <si>
    <t>AGCGGTGATCTGCTCACCGT</t>
  </si>
  <si>
    <t>TAGTAGCGGTGATCTGCTCACCGT</t>
  </si>
  <si>
    <t>AAACACGGTGAGCAGATCACCGCT</t>
  </si>
  <si>
    <t>CGTCAGCAGGATGCGTTCGC</t>
  </si>
  <si>
    <t>TAGTCGTCAGCAGGATGCGTTCGC</t>
  </si>
  <si>
    <t>AAACGCGAACGCATCCTGCTGACG</t>
  </si>
  <si>
    <t>GACCGAACCGCCGAGAAAGC</t>
  </si>
  <si>
    <t>TAGTGACCGAACCGCCGAGAAAGC</t>
  </si>
  <si>
    <t>AAACGCTTTCTCGGCGGTTCGGTC</t>
  </si>
  <si>
    <t>CCCGGCGGCGATCAGCTGGG</t>
  </si>
  <si>
    <t>TAGTCCCGGCGGCGATCAGCTGGG</t>
  </si>
  <si>
    <t>AAACCCCAGCTGATCGCCGCCGGG</t>
  </si>
  <si>
    <t>PLES_37701</t>
  </si>
  <si>
    <t>GTGGCCGACAGCGAGCCGGC</t>
  </si>
  <si>
    <t>TAGTGTGGCCGACAGCGAGCCGGC</t>
  </si>
  <si>
    <t>AAACGCCGGCTCGCTGTCGGCCAC</t>
  </si>
  <si>
    <t>GGCGCCATGGGCGAGAATCA</t>
  </si>
  <si>
    <t>TAGTGGCGCCATGGGCGAGAATCA</t>
  </si>
  <si>
    <t>AAACTGATTCTCGCCCATGGCGCC</t>
  </si>
  <si>
    <t>CGGCGATGCGCTCCATGAAC</t>
  </si>
  <si>
    <t>TAGTCGGCGATGCGCTCCATGAAC</t>
  </si>
  <si>
    <t>AAACGTTCATGGAGCGCATCGCCG</t>
  </si>
  <si>
    <t>GCCCTGGGCGGCGAGCAGTT</t>
  </si>
  <si>
    <t>TAGTGCCCTGGGCGGCGAGCAGTT</t>
  </si>
  <si>
    <t>AAACAACTGCTCGCCGCCCAGGGC</t>
  </si>
  <si>
    <t>PLES_37711</t>
  </si>
  <si>
    <t>ATAGGCGGACTCTGGGTTAG</t>
  </si>
  <si>
    <t>TAGTATAGGCGGACTCTGGGTTAG</t>
  </si>
  <si>
    <t>AAACCTAACCCAGAGTCCGCCTAT</t>
  </si>
  <si>
    <t>CGGTCATGATGGCGAATTGG</t>
  </si>
  <si>
    <t>TAGTCGGTCATGATGGCGAATTGG</t>
  </si>
  <si>
    <t>AAACCCAATTCGCCATCATGACCG</t>
  </si>
  <si>
    <t>GGCGGCGATCAGGACACCGA</t>
  </si>
  <si>
    <t>TAGTGGCGGCGATCAGGACACCGA</t>
  </si>
  <si>
    <t>AAACTCGGTGTCCTGATCGCCGCC</t>
  </si>
  <si>
    <t>CAGGTCGGGCCATACCAGCT</t>
  </si>
  <si>
    <t>TAGTCAGGTCGGGCCATACCAGCT</t>
  </si>
  <si>
    <t>AAACAGCTGGTATGGCCCGACCTG</t>
  </si>
  <si>
    <t>PLES_37721</t>
  </si>
  <si>
    <t>GCCGCCGATGCTCACGGCCA</t>
  </si>
  <si>
    <t>TAGTGCCGCCGATGCTCACGGCCA</t>
  </si>
  <si>
    <t>AAACTGGCCGTGAGCATCGGCGGC</t>
  </si>
  <si>
    <t>TCCAGTTGCAGCGCGGTATA</t>
  </si>
  <si>
    <t>TAGTTCCAGTTGCAGCGCGGTATA</t>
  </si>
  <si>
    <t>AAACTATACCGCGCTGCAACTGGA</t>
  </si>
  <si>
    <t>CTTCGCGGATATAGATGTCG</t>
  </si>
  <si>
    <t>TAGTCTTCGCGGATATAGATGTCG</t>
  </si>
  <si>
    <t>AAACCGACATCTATATCCGCGAAG</t>
  </si>
  <si>
    <t>CGTTCGGTTTCGGCGCGGAA</t>
  </si>
  <si>
    <t>TAGTCGTTCGGTTTCGGCGCGGAA</t>
  </si>
  <si>
    <t>AAACTTCCGCGCCGAAACCGAACG</t>
  </si>
  <si>
    <t>PLES_37731</t>
  </si>
  <si>
    <t>CAGGGCGATCAAGGTACCGA</t>
  </si>
  <si>
    <t>TAGTCAGGGCGATCAAGGTACCGA</t>
  </si>
  <si>
    <t>AAACTCGGTACCTTGATCGCCCTG</t>
  </si>
  <si>
    <t>CTTGGCCTCGCCCTTGCGGG</t>
  </si>
  <si>
    <t>TAGTCTTGGCCTCGCCCTTGCGGG</t>
  </si>
  <si>
    <t>AAACCCCGCAAGGGCGAGGCCAAG</t>
  </si>
  <si>
    <t>GGAGTGGCCCATGGTCTTTT</t>
  </si>
  <si>
    <t>TAGTGGAGTGGCCCATGGTCTTTT</t>
  </si>
  <si>
    <t>AAACAAAAGACCATGGGCCACTCC</t>
  </si>
  <si>
    <t>GTAGCCGACGGAGAAGACGA</t>
  </si>
  <si>
    <t>TAGTGTAGCCGACGGAGAAGACGA</t>
  </si>
  <si>
    <t>AAACTCGTCTTCTCCGTCGGCTAC</t>
  </si>
  <si>
    <t>PLES_37741</t>
  </si>
  <si>
    <t>CCACCGTCATAACGGCGAAC</t>
  </si>
  <si>
    <t>TAGTCCACCGTCATAACGGCGAAC</t>
  </si>
  <si>
    <t>AAACGTTCGCCGTTATGACGGTGG</t>
  </si>
  <si>
    <t>CAATTCGGGCCATACCAGTT</t>
  </si>
  <si>
    <t>TAGTCAATTCGGGCCATACCAGTT</t>
  </si>
  <si>
    <t>AAACAACTGGTATGGCCCGAATTG</t>
  </si>
  <si>
    <t>TGGTGTGCAGGGGGCGAAGG</t>
  </si>
  <si>
    <t>TAGTTGGTGTGCAGGGGGCGAAGG</t>
  </si>
  <si>
    <t>AAACCCTTCGCCCCCTGCACACCA</t>
  </si>
  <si>
    <t>GTAGTACGAGGTGGCGAAGA</t>
  </si>
  <si>
    <t>TAGTGTAGTACGAGGTGGCGAAGA</t>
  </si>
  <si>
    <t>AAACTCTTCGCCACCTCGTACTAC</t>
  </si>
  <si>
    <t>PLES_37751</t>
  </si>
  <si>
    <t>CGTTCTTCTCGAGTATTTCG</t>
  </si>
  <si>
    <t>TAGTCGTTCTTCTCGAGTATTTCG</t>
  </si>
  <si>
    <t>AAACCGAAATACTCGAGAAGAACG</t>
  </si>
  <si>
    <t>TCACCATGAAGATGGCCAGC</t>
  </si>
  <si>
    <t>TAGTTCACCATGAAGATGGCCAGC</t>
  </si>
  <si>
    <t>AAACGCTGGCCATCTTCATGGTGA</t>
  </si>
  <si>
    <t>TCCAGTTCCAGGGCGGTACG</t>
  </si>
  <si>
    <t>TAGTTCCAGTTCCAGGGCGGTACG</t>
  </si>
  <si>
    <t>AAACCGTACCGCCCTGGAACTGGA</t>
  </si>
  <si>
    <t>CGTTCGGTCTCGGCACGGAA</t>
  </si>
  <si>
    <t>TAGTCGTTCGGTCTCGGCACGGAA</t>
  </si>
  <si>
    <t>AAACTTCCGTGCCGAGACCGAACG</t>
  </si>
  <si>
    <t>PLES_37761</t>
  </si>
  <si>
    <t>GCGGGTGGCGAAGATCAGCC</t>
  </si>
  <si>
    <t>TAGTGCGGGTGGCGAAGATCAGCC</t>
  </si>
  <si>
    <t>AAACGGCTGATCTTCGCCACCCGC</t>
  </si>
  <si>
    <t>CGTCGGTGGTGCTGCTGCGC</t>
  </si>
  <si>
    <t>TAGTCGTCGGTGGTGCTGCTGCGC</t>
  </si>
  <si>
    <t>AAACGCGCAGCAGCACCACCGACG</t>
  </si>
  <si>
    <t>GTAGCCCACGGCGAACACCA</t>
  </si>
  <si>
    <t>TAGTGTAGCCCACGGCGAACACCA</t>
  </si>
  <si>
    <t>AAACTGGTGTTCGCCGTGGGCTAC</t>
  </si>
  <si>
    <t>GGTGCCCAGGCCCGGGTACA</t>
  </si>
  <si>
    <t>TAGTGGTGCCCAGGCCCGGGTACA</t>
  </si>
  <si>
    <t>AAACTGTACCCGGGCCTGGGCACC</t>
  </si>
  <si>
    <t>PLES_37771</t>
  </si>
  <si>
    <t>GGCGGGGTGACGTCTTGAAC</t>
  </si>
  <si>
    <t>TAGTGGCGGGGTGACGTCTTGAAC</t>
  </si>
  <si>
    <t>AAACGTTCAAGACGTCACCCCGCC</t>
  </si>
  <si>
    <t>TTATTGGTGTCGCCCTTGGC</t>
  </si>
  <si>
    <t>TAGTTTATTGGTGTCGCCCTTGGC</t>
  </si>
  <si>
    <t>AAACGCCAAGGGCGACACCAATAA</t>
  </si>
  <si>
    <t>GGTGTAGATCTTCTCGCGCT</t>
  </si>
  <si>
    <t>TAGTGGTGTAGATCTTCTCGCGCT</t>
  </si>
  <si>
    <t>AAACAGCGCGAGAAGATCTACACC</t>
  </si>
  <si>
    <t>GAAGATACCGGTGAAGGCCC</t>
  </si>
  <si>
    <t>TAGTGAAGATACCGGTGAAGGCCC</t>
  </si>
  <si>
    <t>AAACGGGCCTTCACCGGTATCTTC</t>
  </si>
  <si>
    <t>PLES_37781</t>
  </si>
  <si>
    <t>CCAGGGTTGAGGGTGGGTCT</t>
  </si>
  <si>
    <t>TAGTCCAGGGTTGAGGGTGGGTCT</t>
  </si>
  <si>
    <t>AAACAGACCCACCCTCAACCCTGG</t>
  </si>
  <si>
    <t>CAGGAGGGCCACGATGAACC</t>
  </si>
  <si>
    <t>TAGTCAGGAGGGCCACGATGAACC</t>
  </si>
  <si>
    <t>AAACGGTTCATCGTGGCCCTCCTG</t>
  </si>
  <si>
    <t>GCTCAGCCCGAGCACCACCG</t>
  </si>
  <si>
    <t>TAGTGCTCAGCCCGAGCACCACCG</t>
  </si>
  <si>
    <t>AAACCGGTGGTGCTCGGGCTGAGC</t>
  </si>
  <si>
    <t>TGCGCACCGCGATGGTGACC</t>
  </si>
  <si>
    <t>TAGTTGCGCACCGCGATGGTGACC</t>
  </si>
  <si>
    <t>AAACGGTCACCATCGCGGTGCGCA</t>
  </si>
  <si>
    <t>PLES_37791</t>
  </si>
  <si>
    <t>GCAGTGGTAGCAGGGCAGGG</t>
  </si>
  <si>
    <t>TAGTGCAGTGGTAGCAGGGCAGGG</t>
  </si>
  <si>
    <t>AAACCCCTGCCCTGCTACCACTGC</t>
  </si>
  <si>
    <t>AAGCGGCTGCCGGCGGGGAC</t>
  </si>
  <si>
    <t>TAGTAAGCGGCTGCCGGCGGGGAC</t>
  </si>
  <si>
    <t>AAACGTCCCCGCCGGCAGCCGCTT</t>
  </si>
  <si>
    <t>CTGGCAGCCCGGACAGCACA</t>
  </si>
  <si>
    <t>TAGTCTGGCAGCCCGGACAGCACA</t>
  </si>
  <si>
    <t>AAACTGTGCTGTCCGGGCTGCCAG</t>
  </si>
  <si>
    <t>TTCCAGGCCGCCGGCGACGA</t>
  </si>
  <si>
    <t>TAGTTTCCAGGCCGCCGGCGACGA</t>
  </si>
  <si>
    <t>AAACTCGTCGCCGGCGGCCTGGAA</t>
  </si>
  <si>
    <t>PLES_37801</t>
  </si>
  <si>
    <t>CGACGATGACGATCGCGACG</t>
  </si>
  <si>
    <t>TAGTCGACGATGACGATCGCGACG</t>
  </si>
  <si>
    <t>AAACCGTCGCGATCGTCATCGTCG</t>
  </si>
  <si>
    <t>GAAGAACACGTAGATGGCGA</t>
  </si>
  <si>
    <t>TAGTGAAGAACACGTAGATGGCGA</t>
  </si>
  <si>
    <t>AAACTCGCCATCTACGTGTTCTTC</t>
  </si>
  <si>
    <t>GGCCGTCGAGATCGTCGTAC</t>
  </si>
  <si>
    <t>TAGTGGCCGTCGAGATCGTCGTAC</t>
  </si>
  <si>
    <t>AAACGTACGACGATCTCGACGGCC</t>
  </si>
  <si>
    <t>CGAAGAGAATGCTGTGGGCG</t>
  </si>
  <si>
    <t>TAGTCGAAGAGAATGCTGTGGGCG</t>
  </si>
  <si>
    <t>AAACCGCCCACAGCATTCTCTTCG</t>
  </si>
  <si>
    <t>PLES_37811</t>
  </si>
  <si>
    <t>ATCAGCGCGGAAACCAGCAA</t>
  </si>
  <si>
    <t>TAGTATCAGCGCGGAAACCAGCAA</t>
  </si>
  <si>
    <t>AAACTTGCTGGTTTCCGCGCTGAT</t>
  </si>
  <si>
    <t>GGCAGTGGCCTCCCCCGAGC</t>
  </si>
  <si>
    <t>TAGTGGCAGTGGCCTCCCCCGAGC</t>
  </si>
  <si>
    <t>AAACGCTCGGGGGAGGCCACTGCC</t>
  </si>
  <si>
    <t>GCTGTTCGGCGGGAATGGCC</t>
  </si>
  <si>
    <t>TAGTGCTGTTCGGCGGGAATGGCC</t>
  </si>
  <si>
    <t>AAACGGCCATTCCCGCCGAACAGC</t>
  </si>
  <si>
    <t>CCAGCAGCAGGCGCAGACGA</t>
  </si>
  <si>
    <t>TAGTCCAGCAGCAGGCGCAGACGA</t>
  </si>
  <si>
    <t>AAACTCGTCTGCGCCTGCTGCTGG</t>
  </si>
  <si>
    <t>PLES_37821</t>
  </si>
  <si>
    <t>hemN</t>
  </si>
  <si>
    <t>CAGGTCAGCGTCCCAGCGAA</t>
  </si>
  <si>
    <t>TAGTCAGGTCAGCGTCCCAGCGAA</t>
  </si>
  <si>
    <t>AAACTTCGCTGGGACGCTGACCTG</t>
  </si>
  <si>
    <t>AGGTGTAACGCGGGCCGGAA</t>
  </si>
  <si>
    <t>TAGTAGGTGTAACGCGGGCCGGAA</t>
  </si>
  <si>
    <t>AAACTTCCGGCCCGCGTTACACCT</t>
  </si>
  <si>
    <t>CTGCACGGCGGTCGGATAGG</t>
  </si>
  <si>
    <t>TAGTCTGCACGGCGGTCGGATAGG</t>
  </si>
  <si>
    <t>AAACCCTATCCGACCGCCGTGCAG</t>
  </si>
  <si>
    <t>GGGCGTGCAACTGGTCGAAC</t>
  </si>
  <si>
    <t>TAGTGGGCGTGCAACTGGTCGAAC</t>
  </si>
  <si>
    <t>AAACGTTCGACCAGTTGCACGCCC</t>
  </si>
  <si>
    <t>PLES_37831</t>
  </si>
  <si>
    <t>GGTGGTGATCCAGCCACTGA</t>
  </si>
  <si>
    <t>TAGTGGTGGTGATCCAGCCACTGA</t>
  </si>
  <si>
    <t>AAACTCAGTGGCTGGATCACCACC</t>
  </si>
  <si>
    <t>GCGCGACGAGGGTGGCACCT</t>
  </si>
  <si>
    <t>TAGTGCGCGACGAGGGTGGCACCT</t>
  </si>
  <si>
    <t>AAACAGGTGCCACCCTCGTCGCGC</t>
  </si>
  <si>
    <t>CGCGGCCTTGGCGTCCGCGG</t>
  </si>
  <si>
    <t>TAGTCGCGGCCTTGGCGTCCGCGG</t>
  </si>
  <si>
    <t>AAACCCGCGGACGCCAAGGCCGCG</t>
  </si>
  <si>
    <t>CGGGTCTTCCGCCTGCTCGG</t>
  </si>
  <si>
    <t>TAGTCGGGTCTTCCGCCTGCTCGG</t>
  </si>
  <si>
    <t>AAACCCGAGCAGGCGGAAGACCCG</t>
  </si>
  <si>
    <t>PLES_37841</t>
  </si>
  <si>
    <t>anr</t>
  </si>
  <si>
    <t>TGCGCGCACCTTGATGGTTT</t>
  </si>
  <si>
    <t>TAGTTGCGCGCACCTTGATGGTTT</t>
  </si>
  <si>
    <t>AAACAAACCATCAAGGTGCGCGCA</t>
  </si>
  <si>
    <t>CAATCCTTGCAGTGTGCTTG</t>
  </si>
  <si>
    <t>TAGTCAATCCTTGCAGTGTGCTTG</t>
  </si>
  <si>
    <t>AAACCAAGCACACTGCAAGGATTG</t>
  </si>
  <si>
    <t>CGACAGGGGGAGGCACAGCG</t>
  </si>
  <si>
    <t>TAGTCGACAGGGGGAGGCACAGCG</t>
  </si>
  <si>
    <t>AAACCGCTGTGCCTCCCCCTGTCG</t>
  </si>
  <si>
    <t>CAGCGAATCCATGTCTTCCA</t>
  </si>
  <si>
    <t>TAGTCAGCGAATCCATGTCTTCCA</t>
  </si>
  <si>
    <t>AAACTGGAAGACATGGATTCGCTG</t>
  </si>
  <si>
    <t>PLES_37851</t>
  </si>
  <si>
    <t>apt</t>
  </si>
  <si>
    <t>GGTGAACTCGTCGAAAATCA</t>
  </si>
  <si>
    <t>TAGTGGTGAACTCGTCGAAAATCA</t>
  </si>
  <si>
    <t>AAACTGATTTTCGACGAGTTCACC</t>
  </si>
  <si>
    <t>GGCGCGGATCTGCGACTTGA</t>
  </si>
  <si>
    <t>TAGTGGCGCGGATCTGCGACTTGA</t>
  </si>
  <si>
    <t>AAACTCAAGTCGCAGATCCGCGCC</t>
  </si>
  <si>
    <t>GGGCTTGGGAAAGTCCGGCA</t>
  </si>
  <si>
    <t>TAGTGGGCTTGGGAAAGTCCGGCA</t>
  </si>
  <si>
    <t>AAACTGCCGGACTTTCCCAAGCCC</t>
  </si>
  <si>
    <t>ATGTCGCGGAACACCACGCC</t>
  </si>
  <si>
    <t>TAGTATGTCGCGGAACACCACGCC</t>
  </si>
  <si>
    <t>AAACGGCGTGGTGTTCCGCGACAT</t>
  </si>
  <si>
    <t>PLES_37861</t>
  </si>
  <si>
    <t>GGCGGTGCCAGTGGCAGTCA</t>
  </si>
  <si>
    <t>TAGTGGCGGTGCCAGTGGCAGTCA</t>
  </si>
  <si>
    <t>AAACTGACTGCCACTGGCACCGCC</t>
  </si>
  <si>
    <t>GAAATTGGCGCGAACCGGGG</t>
  </si>
  <si>
    <t>TAGTGAAATTGGCGCGAACCGGGG</t>
  </si>
  <si>
    <t>AAACCCCCGGTTCGCGCCAATTTC</t>
  </si>
  <si>
    <t>TGAAATCCATCCGCCGCACG</t>
  </si>
  <si>
    <t>TAGTTGAAATCCATCCGCCGCACG</t>
  </si>
  <si>
    <t>AAACCGTGCGGCGGATGGATTTCA</t>
  </si>
  <si>
    <t>GCCGTCCCACCAGTACTTCG</t>
  </si>
  <si>
    <t>TAGTGCCGTCCCACCAGTACTTCG</t>
  </si>
  <si>
    <t>AAACCGAAGTACTGGTGGGACGGC</t>
  </si>
  <si>
    <t>PLES_37871</t>
  </si>
  <si>
    <t>AGCCAGTAACAGATAGATCC</t>
  </si>
  <si>
    <t>TAGTAGCCAGTAACAGATAGATCC</t>
  </si>
  <si>
    <t>AAACGGATCTATCTGTTACTGGCT</t>
  </si>
  <si>
    <t>CGAGGTGGTGCCGATCACTT</t>
  </si>
  <si>
    <t>TAGTCGAGGTGGTGCCGATCACTT</t>
  </si>
  <si>
    <t>AAACAAGTGATCGGCACCACCTCG</t>
  </si>
  <si>
    <t>TGCGACAGGGGCGTGGGTGG</t>
  </si>
  <si>
    <t>TAGTTGCGACAGGGGCGTGGGTGG</t>
  </si>
  <si>
    <t>AAACCCACCCACGCCCCTGTCGCA</t>
  </si>
  <si>
    <t>GGGCGAGGAAGAAATAGGAC</t>
  </si>
  <si>
    <t>TAGTGGGCGAGGAAGAAATAGGAC</t>
  </si>
  <si>
    <t>AAACGTCCTATTTCTTCCTCGCCC</t>
  </si>
  <si>
    <t>PLES_37881</t>
  </si>
  <si>
    <t>GGCGAAGGGAATCCAGTTCA</t>
  </si>
  <si>
    <t>TAGTGGCGAAGGGAATCCAGTTCA</t>
  </si>
  <si>
    <t>AAACTGAACTGGATTCCCTTCGCC</t>
  </si>
  <si>
    <t>CGACCTCGAGGGCGATTGCC</t>
  </si>
  <si>
    <t>TAGTCGACCTCGAGGGCGATTGCC</t>
  </si>
  <si>
    <t>AAACGGCAATCGCCCTCGAGGTCG</t>
  </si>
  <si>
    <t>GGAGTATTTCAACAGCAGGT</t>
  </si>
  <si>
    <t>TAGTGGAGTATTTCAACAGCAGGT</t>
  </si>
  <si>
    <t>AAACACCTGCTGTTGAAATACTCC</t>
  </si>
  <si>
    <t>GCCGCGCCTGCGGAAACCGT</t>
  </si>
  <si>
    <t>TAGTGCCGCGCCTGCGGAAACCGT</t>
  </si>
  <si>
    <t>AAACACGGTTTCCGCAGGCGCGGC</t>
  </si>
  <si>
    <t>PLES_37891</t>
  </si>
  <si>
    <t>GGCGCGTTTGCCGGGAGCGT</t>
  </si>
  <si>
    <t>TAGTGGCGCGTTTGCCGGGAGCGT</t>
  </si>
  <si>
    <t>AAACACGCTCCCGGCAAACGCGCC</t>
  </si>
  <si>
    <t>GCGCAAGGCCGCCTCCAGCA</t>
  </si>
  <si>
    <t>TAGTGCGCAAGGCCGCCTCCAGCA</t>
  </si>
  <si>
    <t>AAACTGCTGGAGGCGGCCTTGCGC</t>
  </si>
  <si>
    <t>GGCTGCGGCTGCTGCTGCCC</t>
  </si>
  <si>
    <t>TAGTGGCTGCGGCTGCTGCTGCCC</t>
  </si>
  <si>
    <t>AAACGGGCAGCAGCAGCCGCAGCC</t>
  </si>
  <si>
    <t>CGCGCAAGCCGATGGCCCCC</t>
  </si>
  <si>
    <t>TAGTCGCGCAAGCCGATGGCCCCC</t>
  </si>
  <si>
    <t>AAACGGGGGCCATCGGCTTGCGCG</t>
  </si>
  <si>
    <t>PLES_37901</t>
  </si>
  <si>
    <t>CTCCTGTTATGATTGTTTGC</t>
  </si>
  <si>
    <t>TAGTCTCCTGTTATGATTGTTTGC</t>
  </si>
  <si>
    <t>AAACGCAAACAATCATAACAGGAG</t>
  </si>
  <si>
    <t>AGGGGTGGGTTGGGTACTCA</t>
  </si>
  <si>
    <t>TAGTAGGGGTGGGTTGGGTACTCA</t>
  </si>
  <si>
    <t>AAACTGAGTACCCAACCCACCCCT</t>
  </si>
  <si>
    <t>TTGCAGTGCCGGGCGGCGGC</t>
  </si>
  <si>
    <t>TAGTTTGCAGTGCCGGGCGGCGGC</t>
  </si>
  <si>
    <t>AAACGCCGCCGCCCGGCACTGCAA</t>
  </si>
  <si>
    <t>GGAGAAACCGGTGCCGATGA</t>
  </si>
  <si>
    <t>TAGTGGAGAAACCGGTGCCGATGA</t>
  </si>
  <si>
    <t>AAACTCATCGGCACCGGTTTCTCC</t>
  </si>
  <si>
    <t>PLES_37911</t>
  </si>
  <si>
    <t>CGAGCCTGCGCCGGTGATGG</t>
  </si>
  <si>
    <t>TAGTCGAGCCTGCGCCGGTGATGG</t>
  </si>
  <si>
    <t>AAACCCATCACCGGCGCAGGCTCG</t>
  </si>
  <si>
    <t>GCCTGCCCAGCTCCACGGCC</t>
  </si>
  <si>
    <t>TAGTGCCTGCCCAGCTCCACGGCC</t>
  </si>
  <si>
    <t>AAACGGCCGTGGAGCTGGGCAGGC</t>
  </si>
  <si>
    <t>TGCGGCATTGACGTCGGCCA</t>
  </si>
  <si>
    <t>TAGTTGCGGCATTGACGTCGGCCA</t>
  </si>
  <si>
    <t>AAACTGGCCGACGTCAATGCCGCA</t>
  </si>
  <si>
    <t>GCTGCTGGCGAGCAATTGGC</t>
  </si>
  <si>
    <t>TAGTGCTGCTGGCGAGCAATTGGC</t>
  </si>
  <si>
    <t>AAACGCCAATTGCTCGCCAGCAGC</t>
  </si>
  <si>
    <t>PLES_37921</t>
  </si>
  <si>
    <t>AGCGGAAGTGAGGAAGGGGA</t>
  </si>
  <si>
    <t>TAGTAGCGGAAGTGAGGAAGGGGA</t>
  </si>
  <si>
    <t>AAACTCCCCTTCCTCACTTCCGCT</t>
  </si>
  <si>
    <t>CGCTGGCGAGCGGTTCGGGA</t>
  </si>
  <si>
    <t>TAGTCGCTGGCGAGCGGTTCGGGA</t>
  </si>
  <si>
    <t>AAACTCCCGAACCGCTCGCCAGCG</t>
  </si>
  <si>
    <t>ACAGCACTGGCAGGTGGTGG</t>
  </si>
  <si>
    <t>TAGTACAGCACTGGCAGGTGGTGG</t>
  </si>
  <si>
    <t>AAACCCACCACCTGCCAGTGCTGT</t>
  </si>
  <si>
    <t>GTGGCGGGAATAGGGCGAAC</t>
  </si>
  <si>
    <t>TAGTGTGGCGGGAATAGGGCGAAC</t>
  </si>
  <si>
    <t>AAACGTTCGCCCTATTCCCGCCAC</t>
  </si>
  <si>
    <t>PLES_37931</t>
  </si>
  <si>
    <t>GTACTGCTGGAAGTCAGTCA</t>
  </si>
  <si>
    <t>TAGTGTACTGCTGGAAGTCAGTCA</t>
  </si>
  <si>
    <t>AAACTGACTGACTTCCAGCAGTAC</t>
  </si>
  <si>
    <t>CGAATCCCGGATCAGTTGAT</t>
  </si>
  <si>
    <t>TAGTCGAATCCCGGATCAGTTGAT</t>
  </si>
  <si>
    <t>AAACATCAACTGATCCGGGATTCG</t>
  </si>
  <si>
    <t>ACACCTCGCGCTCGACGAAA</t>
  </si>
  <si>
    <t>TAGTACACCTCGCGCTCGACGAAA</t>
  </si>
  <si>
    <t>AAACTTTCGTCGAGCGCGAGGTGT</t>
  </si>
  <si>
    <t>TCCTCCCATTCATCGATGTA</t>
  </si>
  <si>
    <t>TAGTTCCTCCCATTCATCGATGTA</t>
  </si>
  <si>
    <t>AAACTACATCGATGAATGGGAGGA</t>
  </si>
  <si>
    <t>PLES_37941</t>
  </si>
  <si>
    <t>recR</t>
  </si>
  <si>
    <t>CGATCAGTTGGCGGATCAGC</t>
  </si>
  <si>
    <t>TAGTCGATCAGTTGGCGGATCAGC</t>
  </si>
  <si>
    <t>AAACGCTGATCCGCCAACTGATCG</t>
  </si>
  <si>
    <t>GACACCGGGAAGAATGCGCA</t>
  </si>
  <si>
    <t>TAGTGACACCGGGAAGAATGCGCA</t>
  </si>
  <si>
    <t>AAACTGCGCATTCTTCCCGGTGTC</t>
  </si>
  <si>
    <t>CAGCATCAGCGCCATGCGCT</t>
  </si>
  <si>
    <t>TAGTCAGCATCAGCGCCATGCGCT</t>
  </si>
  <si>
    <t>AAACAGCGCATGGCGCTGATGCTG</t>
  </si>
  <si>
    <t>TCAACGCCTGGGCCAGCTTC</t>
  </si>
  <si>
    <t>TAGTTCAACGCCTGGGCCAGCTTC</t>
  </si>
  <si>
    <t>AAACGAAGCTGGCCCAGGCGTTGA</t>
  </si>
  <si>
    <t>PLES_37951</t>
  </si>
  <si>
    <t>CTGCGCCTGCTTCATCAGGC</t>
  </si>
  <si>
    <t>TAGTCTGCGCCTGCTTCATCAGGC</t>
  </si>
  <si>
    <t>AAACGCCTGATGAAGCAGGCGCAG</t>
  </si>
  <si>
    <t>TTGCCCGGTCACTTCGGCGT</t>
  </si>
  <si>
    <t>TAGTTTGCCCGGTCACTTCGGCGT</t>
  </si>
  <si>
    <t>AAACACGCCGAAGTGACCGGGCAA</t>
  </si>
  <si>
    <t>CATCACCACGCTGACCAGAC</t>
  </si>
  <si>
    <t>TAGTCATCACCACGCTGACCAGAC</t>
  </si>
  <si>
    <t>AAACGTCTGGTCAGCGTGGTGATG</t>
  </si>
  <si>
    <t>GCGCTTGACGTCGTGGCGCC</t>
  </si>
  <si>
    <t>TAGTGCGCTTGACGTCGTGGCGCC</t>
  </si>
  <si>
    <t>AAACGGCGCCACGACGTCAAGCGC</t>
  </si>
  <si>
    <t>PLES_37961</t>
  </si>
  <si>
    <t>dnaX</t>
  </si>
  <si>
    <t>ACCATTTCACGGAAGGAACG</t>
  </si>
  <si>
    <t>TAGTACCATTTCACGGAAGGAACG</t>
  </si>
  <si>
    <t>AAACCGTTCCTTCCGTGAAATGGT</t>
  </si>
  <si>
    <t>GAGCCTTGAGCACATGGGTC</t>
  </si>
  <si>
    <t>TAGTGAGCCTTGAGCACATGGGTC</t>
  </si>
  <si>
    <t>AAACGACCCATGTGCTCAAGGCTC</t>
  </si>
  <si>
    <t>GGTGCAGCCGCTGGTTGTCC</t>
  </si>
  <si>
    <t>TAGTGGTGCAGCCGCTGGTTGTCC</t>
  </si>
  <si>
    <t>AAACGGACAACCAGCGGCTGCACC</t>
  </si>
  <si>
    <t>TACCGGTGAACAGGTAGGCA</t>
  </si>
  <si>
    <t>TAGTTACCGGTGAACAGGTAGGCA</t>
  </si>
  <si>
    <t>AAACTGCCTACCTGTTCACCGGTA</t>
  </si>
  <si>
    <t>PLES_37971</t>
  </si>
  <si>
    <t>GGGGTAAATTGCGCTAGCAT</t>
  </si>
  <si>
    <t>TAGTGGGGTAAATTGCGCTAGCAT</t>
  </si>
  <si>
    <t>AAACATGCTAGCGCAATTTACCCC</t>
  </si>
  <si>
    <t>CCAAGTCGGCGAGCGCAGAA</t>
  </si>
  <si>
    <t>TAGTCCAAGTCGGCGAGCGCAGAA</t>
  </si>
  <si>
    <t>AAACTTCTGCGCTCGCCGACTTGG</t>
  </si>
  <si>
    <t>GAGGGCTGCTGAAGGGCCAG</t>
  </si>
  <si>
    <t>TAGTGAGGGCTGCTGAAGGGCCAG</t>
  </si>
  <si>
    <t>AAACCTGGCCCTTCAGCAGCCCTC</t>
  </si>
  <si>
    <t>GGCATGAACGATGTCAGGGA</t>
  </si>
  <si>
    <t>TAGTGGCATGAACGATGTCAGGGA</t>
  </si>
  <si>
    <t>AAACTCCCTGACATCGTTCATGCC</t>
  </si>
  <si>
    <t>PLES_37981</t>
  </si>
  <si>
    <t>CCGCTCGCTCCAACCCACGT</t>
  </si>
  <si>
    <t>TAGTCCGCTCGCTCCAACCCACGT</t>
  </si>
  <si>
    <t>AAACACGTGGGTTGGAGCGAGCGG</t>
  </si>
  <si>
    <t>CTGTAATGCAGCAGGATGCG</t>
  </si>
  <si>
    <t>TAGTCTGTAATGCAGCAGGATGCG</t>
  </si>
  <si>
    <t>AAACCGCATCCTGCTGCATTACAG</t>
  </si>
  <si>
    <t>TCCTTGTAGCTGTAGGCGAT</t>
  </si>
  <si>
    <t>TAGTTCCTTGTAGCTGTAGGCGAT</t>
  </si>
  <si>
    <t>AAACATCGCCTACAGCTACAAGGA</t>
  </si>
  <si>
    <t>GGGCCGGATCTCCCCGGAGA</t>
  </si>
  <si>
    <t>TAGTGGGCCGGATCTCCCCGGAGA</t>
  </si>
  <si>
    <t>AAACTCTCCGGGGAGATCCGGCCC</t>
  </si>
  <si>
    <t>PLES_37991</t>
  </si>
  <si>
    <t>lig</t>
  </si>
  <si>
    <t>GGCAGCCTGGGTGTCGGTCA</t>
  </si>
  <si>
    <t>TAGTGGCAGCCTGGGTGTCGGTCA</t>
  </si>
  <si>
    <t>AAACTGACCGACACCCAGGCTGCC</t>
  </si>
  <si>
    <t>TCGCAGTTGCGCGATGCGTT</t>
  </si>
  <si>
    <t>TAGTTCGCAGTTGCGCGATGCGTT</t>
  </si>
  <si>
    <t>AAACAACGCATCGCGCAACTGCGA</t>
  </si>
  <si>
    <t>GTAATTGTGGGTGTCCAGTT</t>
  </si>
  <si>
    <t>TAGTGTAATTGTGGGTGTCCAGTT</t>
  </si>
  <si>
    <t>AAACAACTGGACACCCACAATTAC</t>
  </si>
  <si>
    <t>GTTCGTCGAGCACGTAGTAA</t>
  </si>
  <si>
    <t>TAGTGTTCGTCGAGCACGTAGTAA</t>
  </si>
  <si>
    <t>AAACTTACTACGTGCTCGACGAAC</t>
  </si>
  <si>
    <t>PLES_38001</t>
  </si>
  <si>
    <t>zipA</t>
  </si>
  <si>
    <t>CCAACCGTCGAAGAGAATGC</t>
  </si>
  <si>
    <t>TAGTCCAACCGTCGAAGAGAATGC</t>
  </si>
  <si>
    <t>AAACGCATTCTCTTCGACGGTTGG</t>
  </si>
  <si>
    <t>GCCGTCGTCGTCCGGCAGAT</t>
  </si>
  <si>
    <t>TAGTGCCGTCGTCGTCCGGCAGAT</t>
  </si>
  <si>
    <t>AAACATCTGCCGGACGACGACGGC</t>
  </si>
  <si>
    <t>CGATGCTCGACCACGCGCGC</t>
  </si>
  <si>
    <t>TAGTCGATGCTCGACCACGCGCGC</t>
  </si>
  <si>
    <t>AAACGCGCGCGTGGTCGAGCATCG</t>
  </si>
  <si>
    <t>AGGTCCTGTTCGTCGAAGGA</t>
  </si>
  <si>
    <t>TAGTAGGTCCTGTTCGTCGAAGGA</t>
  </si>
  <si>
    <t>AAACTCCTTCGACGAACAGGACCT</t>
  </si>
  <si>
    <t>PLES_38011</t>
  </si>
  <si>
    <t>CACCGTGGTCGGATCGACGA</t>
  </si>
  <si>
    <t>TAGTCACCGTGGTCGGATCGACGA</t>
  </si>
  <si>
    <t>AAACTCGTCGATCCGACCACGGTG</t>
  </si>
  <si>
    <t>CCACTGCCGCCATGTTGCTG</t>
  </si>
  <si>
    <t>TAGTCCACTGCCGCCATGTTGCTG</t>
  </si>
  <si>
    <t>AAACCAGCAACATGGCGGCAGTGG</t>
  </si>
  <si>
    <t>CGGTCATCGACTCGCCGCGC</t>
  </si>
  <si>
    <t>TAGTCGGTCATCGACTCGCCGCGC</t>
  </si>
  <si>
    <t>AAACGCGCGGCGAGTCGATGACCG</t>
  </si>
  <si>
    <t>CGAGCCGTTGAAGATGACAT</t>
  </si>
  <si>
    <t>TAGTCGAGCCGTTGAAGATGACAT</t>
  </si>
  <si>
    <t>AAACATGTCATCTTCAACGGCTCG</t>
  </si>
  <si>
    <t>PLES_38021</t>
  </si>
  <si>
    <t>GTCCGGGGCCTTGAACGTCA</t>
  </si>
  <si>
    <t>TAGTGTCCGGGGCCTTGAACGTCA</t>
  </si>
  <si>
    <t>AAACTGACGTTCAAGGCCCCGGAC</t>
  </si>
  <si>
    <t>GGTGGGCGATCTGCTCTGCC</t>
  </si>
  <si>
    <t>TAGTGGTGGGCGATCTGCTCTGCC</t>
  </si>
  <si>
    <t>AAACGGCAGAGCAGATCGCCCACC</t>
  </si>
  <si>
    <t>GGATGATGCGTTCCGCGAGG</t>
  </si>
  <si>
    <t>TAGTGGATGATGCGTTCCGCGAGG</t>
  </si>
  <si>
    <t>AAACCCTCGCGGAACGCATCATCC</t>
  </si>
  <si>
    <t>CCCGTTCCTTGAGTTCTCCC</t>
  </si>
  <si>
    <t>TAGTCCCGTTCCTTGAGTTCTCCC</t>
  </si>
  <si>
    <t>AAACGGGAGAACTCAAGGAACGGG</t>
  </si>
  <si>
    <t>PLES_38031</t>
  </si>
  <si>
    <t>alkB2</t>
  </si>
  <si>
    <t>GAGGAAAGCGAGGCAAACAT</t>
  </si>
  <si>
    <t>TAGTGAGGAAAGCGAGGCAAACAT</t>
  </si>
  <si>
    <t>AAACATGTTTGCCTCGCTTTCCTC</t>
  </si>
  <si>
    <t>CTTTTTCAGACGCAGCATCC</t>
  </si>
  <si>
    <t>TAGTCTTTTTCAGACGCAGCATCC</t>
  </si>
  <si>
    <t>AAACGGATGCTGCGTCTGAAAAAG</t>
  </si>
  <si>
    <t>GCGACCACCAGTAGCTGAGC</t>
  </si>
  <si>
    <t>TAGTGCGACCACCAGTAGCTGAGC</t>
  </si>
  <si>
    <t>AAACGCTCAGCTACTGGTGGTCGC</t>
  </si>
  <si>
    <t>CCAGCCAGGGCCAGGCGTTG</t>
  </si>
  <si>
    <t>TAGTCCAGCCAGGGCCAGGCGTTG</t>
  </si>
  <si>
    <t>AAACCAACGCCTGGCCCTGGCTGG</t>
  </si>
  <si>
    <t>PLES_38041</t>
  </si>
  <si>
    <t>xdhA</t>
  </si>
  <si>
    <t>GTTGAGCAGGAACCTGATCA</t>
  </si>
  <si>
    <t>TAGTGTTGAGCAGGAACCTGATCA</t>
  </si>
  <si>
    <t>AAACTGATCAGGTTCCTGCTCAAC</t>
  </si>
  <si>
    <t>GTTCTTCGACGCGGATCTCC</t>
  </si>
  <si>
    <t>TAGTGTTCTTCGACGCGGATCTCC</t>
  </si>
  <si>
    <t>AAACGGAGATCCGCGTCGAAGAAC</t>
  </si>
  <si>
    <t>GGACGGTGAGGTTGGGGTCC</t>
  </si>
  <si>
    <t>TAGTGGACGGTGAGGTTGGGGTCC</t>
  </si>
  <si>
    <t>AAACGGACCCCAACCTCACCGTCC</t>
  </si>
  <si>
    <t>CCTTGGTGCCGGTCTTGCCG</t>
  </si>
  <si>
    <t>TAGTCCTTGGTGCCGGTCTTGCCG</t>
  </si>
  <si>
    <t>AAACCGGCAAGACCGGCACCAAGG</t>
  </si>
  <si>
    <t>PLES_38051</t>
  </si>
  <si>
    <t>xdhB</t>
  </si>
  <si>
    <t>GGCTCTTGTGCGGCTTGCGA</t>
  </si>
  <si>
    <t>TAGTGGCTCTTGTGCGGCTTGCGA</t>
  </si>
  <si>
    <t>AAACTCGCAAGCCGCACAAGAGCC</t>
  </si>
  <si>
    <t>ACAGGTCGGCCAGCTCTTCC</t>
  </si>
  <si>
    <t>TAGTACAGGTCGGCCAGCTCTTCC</t>
  </si>
  <si>
    <t>AAACGGAAGAGCTGGCCGACCTGT</t>
  </si>
  <si>
    <t>GCCGACTCCGGTGGTCAGCT</t>
  </si>
  <si>
    <t>TAGTGCCGACTCCGGTGGTCAGCT</t>
  </si>
  <si>
    <t>AAACAGCTGACCACCGGAGTCGGC</t>
  </si>
  <si>
    <t>CGCTTTCGTGCTTGACGCTG</t>
  </si>
  <si>
    <t>TAGTCGCTTTCGTGCTTGACGCTG</t>
  </si>
  <si>
    <t>AAACCAGCGTCAAGCACGAAAGCG</t>
  </si>
  <si>
    <t>PLES_38061</t>
  </si>
  <si>
    <t>GCTACGCTGCAACTCGGCCA</t>
  </si>
  <si>
    <t>TAGTGCTACGCTGCAACTCGGCCA</t>
  </si>
  <si>
    <t>AAACTGGCCGAGTTGCAGCGTAGC</t>
  </si>
  <si>
    <t>ATGATGGTCACCAGGACGCA</t>
  </si>
  <si>
    <t>TAGTATGATGGTCACCAGGACGCA</t>
  </si>
  <si>
    <t>AAACTGCGTCCTGGTGACCATCAT</t>
  </si>
  <si>
    <t>TCTTCGAGCCGGCGTTGCGC</t>
  </si>
  <si>
    <t>TAGTTCTTCGAGCCGGCGTTGCGC</t>
  </si>
  <si>
    <t>AAACGCGCAACGCCGGCTCGAAGA</t>
  </si>
  <si>
    <t>GATGGTGTCGTAGAGCCGCT</t>
  </si>
  <si>
    <t>TAGTGATGGTGTCGTAGAGCCGCT</t>
  </si>
  <si>
    <t>AAACAGCGGCTCTACGACACCATC</t>
  </si>
  <si>
    <t>PLES_38071</t>
  </si>
  <si>
    <t>GGCTTTGGCGTTGCGGGTCA</t>
  </si>
  <si>
    <t>TAGTGGCTTTGGCGTTGCGGGTCA</t>
  </si>
  <si>
    <t>AAACTGACCCGCAACGCCAAAGCC</t>
  </si>
  <si>
    <t>TGCTGTGCAGGATGGCGGCG</t>
  </si>
  <si>
    <t>TAGTTGCTGTGCAGGATGGCGGCG</t>
  </si>
  <si>
    <t>AAACCGCCGCCATCCTGCACAGCA</t>
  </si>
  <si>
    <t>CGTTCGACGCCGACCTCCGC</t>
  </si>
  <si>
    <t>TAGTCGTTCGACGCCGACCTCCGC</t>
  </si>
  <si>
    <t>AAACGCGGAGGTCGGCGTCGAACG</t>
  </si>
  <si>
    <t>GCCGTCCTCGAAGTATTCGT</t>
  </si>
  <si>
    <t>TAGTGCCGTCCTCGAAGTATTCGT</t>
  </si>
  <si>
    <t>AAACACGAATACTTCGAGGACGGC</t>
  </si>
  <si>
    <t>PLES_38081</t>
  </si>
  <si>
    <t>GCGGATCGTCGGCGATTCGG</t>
  </si>
  <si>
    <t>TAGTGCGGATCGTCGGCGATTCGG</t>
  </si>
  <si>
    <t>AAACCCGAATCGCCGACGATCCGC</t>
  </si>
  <si>
    <t>GGGCGGTGAGGCCTTCCACG</t>
  </si>
  <si>
    <t>TAGTGGGCGGTGAGGCCTTCCACG</t>
  </si>
  <si>
    <t>AAACCGTGGAAGGCCTCACCGCCC</t>
  </si>
  <si>
    <t>CACGGCGGGGTCGTTGTACA</t>
  </si>
  <si>
    <t>TAGTCACGGCGGGGTCGTTGTACA</t>
  </si>
  <si>
    <t>AAACTGTACAACGACCCCGCCGTG</t>
  </si>
  <si>
    <t>AGGGCATCTGCAGGACCTGG</t>
  </si>
  <si>
    <t>TAGTAGGGCATCTGCAGGACCTGG</t>
  </si>
  <si>
    <t>AAACCCAGGTCCTGCAGATGCCCT</t>
  </si>
  <si>
    <t>PLES_38091</t>
  </si>
  <si>
    <t>aceK</t>
  </si>
  <si>
    <t>TTTCGCTGGCTGGGGCGCTC</t>
  </si>
  <si>
    <t>TAGTTTTCGCTGGCTGGGGCGCTC</t>
  </si>
  <si>
    <t>AAACGAGCGCCCCAGCCAGCGAAA</t>
  </si>
  <si>
    <t>GAAACCGCGCAGGATGAGGG</t>
  </si>
  <si>
    <t>TAGTGAAACCGCGCAGGATGAGGG</t>
  </si>
  <si>
    <t>AAACCCCTCATCCTGCGCGGTTTC</t>
  </si>
  <si>
    <t>TGATCTCGCGGAACTGCTCT</t>
  </si>
  <si>
    <t>TAGTTGATCTCGCGGAACTGCTCT</t>
  </si>
  <si>
    <t>AAACAGAGCAGTTCCGCGAGATCA</t>
  </si>
  <si>
    <t>GAAGCGGGCACGGGCGCCGT</t>
  </si>
  <si>
    <t>TAGTGAAGCGGGCACGGGCGCCGT</t>
  </si>
  <si>
    <t>AAACACGGCGCCCGTGCCCGCTTC</t>
  </si>
  <si>
    <t>PLES_38101</t>
  </si>
  <si>
    <t>pdxB</t>
  </si>
  <si>
    <t>GACCACGGGAATGTTTTCAT</t>
  </si>
  <si>
    <t>TAGTGACCACGGGAATGTTTTCAT</t>
  </si>
  <si>
    <t>AAACATGAAAACATTCCCGTGGTC</t>
  </si>
  <si>
    <t>GCGGCGAATGGAGCCCTGGT</t>
  </si>
  <si>
    <t>TAGTGCGGCGAATGGAGCCCTGGT</t>
  </si>
  <si>
    <t>AAACACCAGGGCTCCATTCGCCGC</t>
  </si>
  <si>
    <t>GCGCGGTCGATGGCGCGCCC</t>
  </si>
  <si>
    <t>TAGTGCGCGGTCGATGGCGCGCCC</t>
  </si>
  <si>
    <t>AAACGGGCGCGCCATCGACCGCGC</t>
  </si>
  <si>
    <t>CAGCGCGGCGCGGCTGACCT</t>
  </si>
  <si>
    <t>TAGTCAGCGCGGCGCGGCTGACCT</t>
  </si>
  <si>
    <t>AAACAGGTCAGCCGCGCCGCGCTG</t>
  </si>
  <si>
    <t>PLES_38111</t>
  </si>
  <si>
    <t>GGCGAAGGTCTTGCGTTGCA</t>
  </si>
  <si>
    <t>TAGTGGCGAAGGTCTTGCGTTGCA</t>
  </si>
  <si>
    <t>AAACTGCAACGCAAGACCTTCGCC</t>
  </si>
  <si>
    <t>GGCGATGGGGCATTCGGCAT</t>
  </si>
  <si>
    <t>TAGTGGCGATGGGGCATTCGGCAT</t>
  </si>
  <si>
    <t>AAACATGCCGAATGCCCCATCGCC</t>
  </si>
  <si>
    <t>GCCGACCCGTTCCAGGCTGC</t>
  </si>
  <si>
    <t>TAGTGCCGACCCGTTCCAGGCTGC</t>
  </si>
  <si>
    <t>AAACGCAGCCTGGAACGGGTCGGC</t>
  </si>
  <si>
    <t>GTAGCGCATCGCGCATGATC</t>
  </si>
  <si>
    <t>TAGTGTAGCGCATCGCGCATGATC</t>
  </si>
  <si>
    <t>AAACGATCATGCGCGATGCGCTAC</t>
  </si>
  <si>
    <t>PLES_38121</t>
  </si>
  <si>
    <t>fabF2</t>
  </si>
  <si>
    <t>CGGGCTGACCGCGCCCATGC</t>
  </si>
  <si>
    <t>TAGTCGGGCTGACCGCGCCCATGC</t>
  </si>
  <si>
    <t>AAACGCATGGGCGCGGTCAGCCCG</t>
  </si>
  <si>
    <t>GGTTCGACTCCGCAGCCCAG</t>
  </si>
  <si>
    <t>TAGTGGTTCGACTCCGCAGCCCAG</t>
  </si>
  <si>
    <t>AAACCTGGGCTGCGGAGTCGAACC</t>
  </si>
  <si>
    <t>GCCAGCAGGCGTTGCCATAT</t>
  </si>
  <si>
    <t>TAGTGCCAGCAGGCGTTGCCATAT</t>
  </si>
  <si>
    <t>AAACATATGGCAACGCCTGCTGGC</t>
  </si>
  <si>
    <t>CGTGGCGATGCCCGATTGCC</t>
  </si>
  <si>
    <t>TAGTCGTGGCGATGCCCGATTGCC</t>
  </si>
  <si>
    <t>AAACGGCAATCGGGCATCGCCACG</t>
  </si>
  <si>
    <t>PLES_38131</t>
  </si>
  <si>
    <t>GTCCAGCCATTAGCTGGCGC</t>
  </si>
  <si>
    <t>TAGTGTCCAGCCATTAGCTGGCGC</t>
  </si>
  <si>
    <t>AAACGCGCCAGCTAATGGCTGGAC</t>
  </si>
  <si>
    <t>GACGAGCTCGCGATTGCTGA</t>
  </si>
  <si>
    <t>TAGTGACGAGCTCGCGATTGCTGA</t>
  </si>
  <si>
    <t>AAACTCAGCAATCGCGAGCTCGTC</t>
  </si>
  <si>
    <t>CATCACTGATTCTATTGCTG</t>
  </si>
  <si>
    <t>TAGTCATCACTGATTCTATTGCTG</t>
  </si>
  <si>
    <t>AAACCAGCAATAGAATCAGTGATG</t>
  </si>
  <si>
    <t>AATCAATTTGAGCGTGTAGG</t>
  </si>
  <si>
    <t>TAGTAATCAATTTGAGCGTGTAGG</t>
  </si>
  <si>
    <t>AAACCCTACACGCTCAAATTGATT</t>
  </si>
  <si>
    <t>PLES_38141</t>
  </si>
  <si>
    <t>AAGGGTAACGAAACCGGCAT</t>
  </si>
  <si>
    <t>TAGTAAGGGTAACGAAACCGGCAT</t>
  </si>
  <si>
    <t>AAACATGCCGGTTTCGTTACCCTT</t>
  </si>
  <si>
    <t>GTTGCCTTTGAAGGGCTGTT</t>
  </si>
  <si>
    <t>TAGTGTTGCCTTTGAAGGGCTGTT</t>
  </si>
  <si>
    <t>AAACAACAGCCCTTCAAAGGCAAC</t>
  </si>
  <si>
    <t>GGCGCCAATCACCACGGCAA</t>
  </si>
  <si>
    <t>TAGTGGCGCCAATCACCACGGCAA</t>
  </si>
  <si>
    <t>AAACTTGCCGTGGTGATTGGCGCC</t>
  </si>
  <si>
    <t>CTGCTGGCTGCTCAGGCGGT</t>
  </si>
  <si>
    <t>TAGTCTGCTGGCTGCTCAGGCGGT</t>
  </si>
  <si>
    <t>AAACACCGCCTGAGCAGCCAGCAG</t>
  </si>
  <si>
    <t>PLES_38151</t>
  </si>
  <si>
    <t>GTCGTTTCGAAGTCACCAAA</t>
  </si>
  <si>
    <t>TAGTGTCGTTTCGAAGTCACCAAA</t>
  </si>
  <si>
    <t>AAACTTTGGTGACTTCGAAACGAC</t>
  </si>
  <si>
    <t>TCAGACCCAAGCTGTTGCGC</t>
  </si>
  <si>
    <t>TAGTTCAGACCCAAGCTGTTGCGC</t>
  </si>
  <si>
    <t>AAACGCGCAACAGCTTGGGTCTGA</t>
  </si>
  <si>
    <t>TCGTTTTCCTTCACTTCCGC</t>
  </si>
  <si>
    <t>TAGTTCGTTTTCCTTCACTTCCGC</t>
  </si>
  <si>
    <t>AAACGCGGAAGTGAAGGAAAACGA</t>
  </si>
  <si>
    <t>TTCATCGAGCCCCATTTCGA</t>
  </si>
  <si>
    <t>TAGTTTCATCGAGCCCCATTTCGA</t>
  </si>
  <si>
    <t>AAACTCGAAATGGGGCTCGATGAA</t>
  </si>
  <si>
    <t>PLES_38161</t>
  </si>
  <si>
    <t>ACGCAGGTGGCGACTGCGGA</t>
  </si>
  <si>
    <t>TAGTACGCAGGTGGCGACTGCGGA</t>
  </si>
  <si>
    <t>AAACTCCGCAGTCGCCACCTGCGT</t>
  </si>
  <si>
    <t>AGGCTGCTGGCGAGCAATGA</t>
  </si>
  <si>
    <t>TAGTAGGCTGCTGGCGAGCAATGA</t>
  </si>
  <si>
    <t>AAACTCATTGCTCGCCAGCAGCCT</t>
  </si>
  <si>
    <t>GGCCCTGGGCCGACACCGCC</t>
  </si>
  <si>
    <t>TAGTGGCCCTGGGCCGACACCGCC</t>
  </si>
  <si>
    <t>AAACGGCGGTGTCGGCCCAGGGCC</t>
  </si>
  <si>
    <t>CGCCTGGCCGAGCGGCGCGG</t>
  </si>
  <si>
    <t>TAGTCGCCTGGCCGAGCGGCGCGG</t>
  </si>
  <si>
    <t>AAACCCGCGCCGCTCGGCCAGGCG</t>
  </si>
  <si>
    <t>PLES_38171</t>
  </si>
  <si>
    <t>CCCATTCCGTTTCGAGGGCT</t>
  </si>
  <si>
    <t>TAGTCCCATTCCGTTTCGAGGGCT</t>
  </si>
  <si>
    <t>AAACAGCCCTCGAAACGGAATGGG</t>
  </si>
  <si>
    <t>CGCTCCAGGGCGTCGTCCAG</t>
  </si>
  <si>
    <t>TAGTCGCTCCAGGGCGTCGTCCAG</t>
  </si>
  <si>
    <t>AAACCTGGACGACGCCCTGGAGCG</t>
  </si>
  <si>
    <t>GGTCCTTCAGCGCGTCGCGA</t>
  </si>
  <si>
    <t>TAGTGGTCCTTCAGCGCGTCGCGA</t>
  </si>
  <si>
    <t>AAACTCGCGACGCGCTGAAGGACC</t>
  </si>
  <si>
    <t>GGGAGGGCGGCAGCGGGAAC</t>
  </si>
  <si>
    <t>TAGTGGGAGGGCGGCAGCGGGAAC</t>
  </si>
  <si>
    <t>AAACGTTCCCGCTGCCGCCCTCCC</t>
  </si>
  <si>
    <t>PLES_38181</t>
  </si>
  <si>
    <t>AACCCCCCGGCCTTGCCGGG</t>
  </si>
  <si>
    <t>TAGTAACCCCCCGGCCTTGCCGGG</t>
  </si>
  <si>
    <t>AAACCCCGGCAAGGCCGGGGGGTT</t>
  </si>
  <si>
    <t>CTGCCGAGCCAGGGCGGAGA</t>
  </si>
  <si>
    <t>TAGTCTGCCGAGCCAGGGCGGAGA</t>
  </si>
  <si>
    <t>AAACTCTCCGCCCTGGCTCGGCAG</t>
  </si>
  <si>
    <t>TGGCGTGCGTAGCGGGCAGG</t>
  </si>
  <si>
    <t>TAGTTGGCGTGCGTAGCGGGCAGG</t>
  </si>
  <si>
    <t>AAACCCTGCCCGCTACGCACGCCA</t>
  </si>
  <si>
    <t>TCGTCAGGGATTGCCTGGGT</t>
  </si>
  <si>
    <t>TAGTTCGTCAGGGATTGCCTGGGT</t>
  </si>
  <si>
    <t>AAACACCCAGGCAATCCCTGACGA</t>
  </si>
  <si>
    <t>PLES_38191</t>
  </si>
  <si>
    <t>GTATCATCGGCCTTAGCCAT</t>
  </si>
  <si>
    <t>TAGTGTATCATCGGCCTTAGCCAT</t>
  </si>
  <si>
    <t>AAACATGGCTAAGGCCGATGATAC</t>
  </si>
  <si>
    <t>GGGGACTCTGCGGTTATTGC</t>
  </si>
  <si>
    <t>TAGTGGGGACTCTGCGGTTATTGC</t>
  </si>
  <si>
    <t>AAACGCAATAACCGCAGAGTCCCC</t>
  </si>
  <si>
    <t>GGGTGGCGCAACCGGGGTGC</t>
  </si>
  <si>
    <t>TAGTGGGTGGCGCAACCGGGGTGC</t>
  </si>
  <si>
    <t>AAACGCACCCCGGTTGCGCCACCC</t>
  </si>
  <si>
    <t>GGCGGCGGGCGGTGTCGAAC</t>
  </si>
  <si>
    <t>TAGTGGCGGCGGGCGGTGTCGAAC</t>
  </si>
  <si>
    <t>AAACGTTCGACACCGCCCGCCGCC</t>
  </si>
  <si>
    <t>PLES_38201</t>
  </si>
  <si>
    <t>CACGGGAAAGGGGCAGGGCG</t>
  </si>
  <si>
    <t>TAGTCACGGGAAAGGGGCAGGGCG</t>
  </si>
  <si>
    <t>AAACCGCCCTGCCCCTTTCCCGTG</t>
  </si>
  <si>
    <t>GGTCAGCAGTTCCTTGAGTT</t>
  </si>
  <si>
    <t>TAGTGGTCAGCAGTTCCTTGAGTT</t>
  </si>
  <si>
    <t>AAACAACTCAAGGAACTGCTGACC</t>
  </si>
  <si>
    <t>TTGCGCGATCATGATCGGCG</t>
  </si>
  <si>
    <t>TAGTTTGCGCGATCATGATCGGCG</t>
  </si>
  <si>
    <t>AAACCGCCGATCATGATCGCGCAA</t>
  </si>
  <si>
    <t>ATCGACGAAGCCCATGGCGG</t>
  </si>
  <si>
    <t>TAGTATCGACGAAGCCCATGGCGG</t>
  </si>
  <si>
    <t>AAACCCGCCATGGGCTTCGTCGAT</t>
  </si>
  <si>
    <t>PLES_38211</t>
  </si>
  <si>
    <t>GGCGAGGCCGCGGGAGGTGG</t>
  </si>
  <si>
    <t>TAGTGGCGAGGCCGCGGGAGGTGG</t>
  </si>
  <si>
    <t>AAACCCACCTCCCGCGGCCTCGCC</t>
  </si>
  <si>
    <t>GCCGACCGGCAACAGCGTTC</t>
  </si>
  <si>
    <t>TAGTGCCGACCGGCAACAGCGTTC</t>
  </si>
  <si>
    <t>AAACGAACGCTGTTGCCGGTCGGC</t>
  </si>
  <si>
    <t>AGGCCATGGCGATCAATAGC</t>
  </si>
  <si>
    <t>TAGTAGGCCATGGCGATCAATAGC</t>
  </si>
  <si>
    <t>AAACGCTATTGATCGCCATGGCCT</t>
  </si>
  <si>
    <t>GGAGGCGCCGCTCTGGATCG</t>
  </si>
  <si>
    <t>TAGTGGAGGCGCCGCTCTGGATCG</t>
  </si>
  <si>
    <t>AAACCGATCCAGAGCGGCGCCTCC</t>
  </si>
  <si>
    <t>PLES_38221</t>
  </si>
  <si>
    <t>ATCGGGCTGCTTCCCACTGC</t>
  </si>
  <si>
    <t>TAGTATCGGGCTGCTTCCCACTGC</t>
  </si>
  <si>
    <t>AAACGCAGTGGGAAGCAGCCCGAT</t>
  </si>
  <si>
    <t>CAATATATTGCTCACTGTCG</t>
  </si>
  <si>
    <t>TAGTCAATATATTGCTCACTGTCG</t>
  </si>
  <si>
    <t>AAACCGACAGTGAGCAATATATTG</t>
  </si>
  <si>
    <t>CTGGGGCGTTCGGTAGGGTT</t>
  </si>
  <si>
    <t>TAGTCTGGGGCGTTCGGTAGGGTT</t>
  </si>
  <si>
    <t>AAACAACCCTACCGAACGCCCCAG</t>
  </si>
  <si>
    <t>CGTTGCCGGAGACATGTTCG</t>
  </si>
  <si>
    <t>TAGTCGTTGCCGGAGACATGTTCG</t>
  </si>
  <si>
    <t>AAACCGAACATGTCTCCGGCAACG</t>
  </si>
  <si>
    <t>PLES_38231</t>
  </si>
  <si>
    <t>ACCCCCTGGAACATCAGGAA</t>
  </si>
  <si>
    <t>TAGTACCCCCTGGAACATCAGGAA</t>
  </si>
  <si>
    <t>AAACTTCCTGATGTTCCAGGGGGT</t>
  </si>
  <si>
    <t>GTAGAAGTTCATGGCCGCCT</t>
  </si>
  <si>
    <t>TAGTGTAGAAGTTCATGGCCGCCT</t>
  </si>
  <si>
    <t>AAACAGGCGGCCATGAACTTCTAC</t>
  </si>
  <si>
    <t>CGGCGTCGTCGAACAGTGAC</t>
  </si>
  <si>
    <t>TAGTCGGCGTCGTCGAACAGTGAC</t>
  </si>
  <si>
    <t>AAACGTCACTGTTCGACGACGCCG</t>
  </si>
  <si>
    <t>GCGCTGGATCTGGAGGATCT</t>
  </si>
  <si>
    <t>TAGTGCGCTGGATCTGGAGGATCT</t>
  </si>
  <si>
    <t>AAACAGATCCTCCAGATCCAGCGC</t>
  </si>
  <si>
    <t>PLES_38241</t>
  </si>
  <si>
    <t>CGGACGGATTCGAGGCTCAT</t>
  </si>
  <si>
    <t>TAGTCGGACGGATTCGAGGCTCAT</t>
  </si>
  <si>
    <t>AAACATGAGCCTCGAATCCGTCCG</t>
  </si>
  <si>
    <t>CTTTCTCGGCGAAGAACCGC</t>
  </si>
  <si>
    <t>TAGTCTTTCTCGGCGAAGAACCGC</t>
  </si>
  <si>
    <t>AAACGCGGTTCTTCGCCGAGAAAG</t>
  </si>
  <si>
    <t>CTCGATGATGCGCAGGTCCG</t>
  </si>
  <si>
    <t>TAGTCTCGATGATGCGCAGGTCCG</t>
  </si>
  <si>
    <t>AAACCGGACCTGCGCATCATCGAG</t>
  </si>
  <si>
    <t>GGCGGCCAGGGCGACGGTGG</t>
  </si>
  <si>
    <t>TAGTGGCGGCCAGGGCGACGGTGG</t>
  </si>
  <si>
    <t>AAACCCACCGTCGCCCTGGCCGCC</t>
  </si>
  <si>
    <t>PLES_38251</t>
  </si>
  <si>
    <t>ACATAGAGTCGCTCGCTCAC</t>
  </si>
  <si>
    <t>TAGTACATAGAGTCGCTCGCTCAC</t>
  </si>
  <si>
    <t>AAACGTGAGCGAGCGACTCTATGT</t>
  </si>
  <si>
    <t>GGCTGGCCATCGGCAGCCAC</t>
  </si>
  <si>
    <t>TAGTGGCTGGCCATCGGCAGCCAC</t>
  </si>
  <si>
    <t>AAACGTGGCTGCCGATGGCCAGCC</t>
  </si>
  <si>
    <t>TCAGCGGCTCGCCGAGGAAG</t>
  </si>
  <si>
    <t>TAGTTCAGCGGCTCGCCGAGGAAG</t>
  </si>
  <si>
    <t>AAACCTTCCTCGGCGAGCCGCTGA</t>
  </si>
  <si>
    <t>GAGCGCGCCGTCGCGCGGGT</t>
  </si>
  <si>
    <t>TAGTGAGCGCGCCGTCGCGCGGGT</t>
  </si>
  <si>
    <t>AAACACCCGCGCGACGGCGCGCTC</t>
  </si>
  <si>
    <t>PLES_38261</t>
  </si>
  <si>
    <t>CACTCCGCAGCGACGCTCGT</t>
  </si>
  <si>
    <t>TAGTCACTCCGCAGCGACGCTCGT</t>
  </si>
  <si>
    <t>AAACACGAGCGTCGCTGCGGAGTG</t>
  </si>
  <si>
    <t>GGCGCGGCCCGCCCAGCGGT</t>
  </si>
  <si>
    <t>TAGTGGCGCGGCCCGCCCAGCGGT</t>
  </si>
  <si>
    <t>AAACACCGCTGGGCGGGCCGCGCC</t>
  </si>
  <si>
    <t>GAAGCCCTGCAGGCCACGGC</t>
  </si>
  <si>
    <t>TAGTGAAGCCCTGCAGGCCACGGC</t>
  </si>
  <si>
    <t>AAACGCCGTGGCCTGCAGGGCTTC</t>
  </si>
  <si>
    <t>CATGCCGAGGCTCGCGGAAA</t>
  </si>
  <si>
    <t>TAGTCATGCCGAGGCTCGCGGAAA</t>
  </si>
  <si>
    <t>AAACTTTCCGCGAGCCTCGGCATG</t>
  </si>
  <si>
    <t>PLES_38271</t>
  </si>
  <si>
    <t>GCCGGCTTCGGAAGCCTGGG</t>
  </si>
  <si>
    <t>TAGTGCCGGCTTCGGAAGCCTGGG</t>
  </si>
  <si>
    <t>AAACCCCAGGCTTCCGAAGCCGGC</t>
  </si>
  <si>
    <t>GCCGCGAGCAGTTCCTCGCT</t>
  </si>
  <si>
    <t>TAGTGCCGCGAGCAGTTCCTCGCT</t>
  </si>
  <si>
    <t>AAACAGCGAGGAACTGCTCGCGGC</t>
  </si>
  <si>
    <t>TGACCAGTTCCTCGTTATAG</t>
  </si>
  <si>
    <t>TAGTTGACCAGTTCCTCGTTATAG</t>
  </si>
  <si>
    <t>AAACCTATAACGAGGAACTGGTCA</t>
  </si>
  <si>
    <t>TTCGCCGGCGAGCATCACCC</t>
  </si>
  <si>
    <t>TAGTTTCGCCGGCGAGCATCACCC</t>
  </si>
  <si>
    <t>AAACGGGTGATGCTCGCCGGCGAA</t>
  </si>
  <si>
    <t>PLES_38281</t>
  </si>
  <si>
    <t>CAGGTAGGGGACGATTTGCA</t>
  </si>
  <si>
    <t>TAGTCAGGTAGGGGACGATTTGCA</t>
  </si>
  <si>
    <t>AAACTGCAAATCGTCCCCTACCTG</t>
  </si>
  <si>
    <t>GGTAGCAGCTGAAGGCCTCC</t>
  </si>
  <si>
    <t>TAGTGGTAGCAGCTGAAGGCCTCC</t>
  </si>
  <si>
    <t>AAACGGAGGCCTTCAGCTGCTACC</t>
  </si>
  <si>
    <t>CCAGGGTGCCGCCCAGGTGC</t>
  </si>
  <si>
    <t>TAGTCCAGGGTGCCGCCCAGGTGC</t>
  </si>
  <si>
    <t>AAACGCACCTGGGCGGCACCCTGG</t>
  </si>
  <si>
    <t>CACTCGGGGCTGTCGCCGAA</t>
  </si>
  <si>
    <t>TAGTCACTCGGGGCTGTCGCCGAA</t>
  </si>
  <si>
    <t>AAACTTCGGCGACAGCCCCGAGTG</t>
  </si>
  <si>
    <t>PLES_38291</t>
  </si>
  <si>
    <t>GGGAGGGAGGATGGCGAGGA</t>
  </si>
  <si>
    <t>TAGTGGGAGGGAGGATGGCGAGGA</t>
  </si>
  <si>
    <t>AAACTCCTCGCCATCCTCCCTCCC</t>
  </si>
  <si>
    <t>AACAGCAGCACCAGCGCGGA</t>
  </si>
  <si>
    <t>TAGTAACAGCAGCACCAGCGCGGA</t>
  </si>
  <si>
    <t>AAACTCCGCGCTGGTGCTGCTGTT</t>
  </si>
  <si>
    <t>CACGCTGAGACCGCAGGCGA</t>
  </si>
  <si>
    <t>TAGTCACGCTGAGACCGCAGGCGA</t>
  </si>
  <si>
    <t>AAACTCGCCTGCGGTCTCAGCGTG</t>
  </si>
  <si>
    <t>CGGCTGGGCGTAATAGACGT</t>
  </si>
  <si>
    <t>TAGTCGGCTGGGCGTAATAGACGT</t>
  </si>
  <si>
    <t>AAACACGTCTATTACGCCCAGCCG</t>
  </si>
  <si>
    <t>PLES_38301</t>
  </si>
  <si>
    <t>GCACGCGCCGCGACTCCTCG</t>
  </si>
  <si>
    <t>TAGTGCACGCGCCGCGACTCCTCG</t>
  </si>
  <si>
    <t>AAACCGAGGAGTCGCGGCGCGTGC</t>
  </si>
  <si>
    <t>ATCGCCGAGCAGGCGGATCA</t>
  </si>
  <si>
    <t>TAGTATCGCCGAGCAGGCGGATCA</t>
  </si>
  <si>
    <t>AAACTGATCCGCCTGCTCGGCGAT</t>
  </si>
  <si>
    <t>GGCGATGAAGGCGTCGTGCA</t>
  </si>
  <si>
    <t>TAGTGGCGATGAAGGCGTCGTGCA</t>
  </si>
  <si>
    <t>AAACTGCACGACGCCTTCATCGCC</t>
  </si>
  <si>
    <t>GCGCGGCCACTGCTCGACGG</t>
  </si>
  <si>
    <t>TAGTGCGCGGCCACTGCTCGACGG</t>
  </si>
  <si>
    <t>AAACCCGTCGAGCAGTGGCCGCGC</t>
  </si>
  <si>
    <t>PLES_38311</t>
  </si>
  <si>
    <t>ACCGGGTGGTCCTGCAAAGA</t>
  </si>
  <si>
    <t>TAGTACCGGGTGGTCCTGCAAAGA</t>
  </si>
  <si>
    <t>AAACTCTTTGCAGGACCACCCGGT</t>
  </si>
  <si>
    <t>GGGCGTCCAGCCATTGTTCC</t>
  </si>
  <si>
    <t>TAGTGGGCGTCCAGCCATTGTTCC</t>
  </si>
  <si>
    <t>AAACGGAACAATGGCTGGACGCCC</t>
  </si>
  <si>
    <t>CCGCGCCAGCAGGCGGCGAC</t>
  </si>
  <si>
    <t>TAGTCCGCGCCAGCAGGCGGCGAC</t>
  </si>
  <si>
    <t>AAACGTCGCCGCCTGCTGGCGCGG</t>
  </si>
  <si>
    <t>GGGCAGCTCGCGTCGTTCGG</t>
  </si>
  <si>
    <t>TAGTGGGCAGCTCGCGTCGTTCGG</t>
  </si>
  <si>
    <t>AAACCCGAACGACGCGAGCTGCCC</t>
  </si>
  <si>
    <t>PLES_38321</t>
  </si>
  <si>
    <t>GATCAGGCAGAGGTATTTCA</t>
  </si>
  <si>
    <t>TAGTGATCAGGCAGAGGTATTTCA</t>
  </si>
  <si>
    <t>AAACTGAAATACCTCTGCCTGATC</t>
  </si>
  <si>
    <t>AAGCTCCTCGGCCGGCACGG</t>
  </si>
  <si>
    <t>TAGTAAGCTCCTCGGCCGGCACGG</t>
  </si>
  <si>
    <t>AAACCCGTGCCGGCCGAGGAGCTT</t>
  </si>
  <si>
    <t>CATGCACTCGTCGACGATGG</t>
  </si>
  <si>
    <t>TAGTCATGCACTCGTCGACGATGG</t>
  </si>
  <si>
    <t>AAACCCATCGTCGACGAGTGCATG</t>
  </si>
  <si>
    <t>CTTGCCCAACTGGTCGGAGT</t>
  </si>
  <si>
    <t>TAGTCTTGCCCAACTGGTCGGAGT</t>
  </si>
  <si>
    <t>AAACACTCCGACCAGTTGGGCAAG</t>
  </si>
  <si>
    <t>PLES_38331</t>
  </si>
  <si>
    <t>GCAGGTCCCAACGAACATCC</t>
  </si>
  <si>
    <t>TAGTGCAGGTCCCAACGAACATCC</t>
  </si>
  <si>
    <t>AAACGGATGTTCGTTGGGACCTGC</t>
  </si>
  <si>
    <t>CGGTAACACTTCGCAGACGC</t>
  </si>
  <si>
    <t>TAGTCGGTAACACTTCGCAGACGC</t>
  </si>
  <si>
    <t>AAACGCGTCTGCGAAGTGTTACCG</t>
  </si>
  <si>
    <t>GCGCCCCGGCGTAGTTGCTC</t>
  </si>
  <si>
    <t>TAGTGCGCCCCGGCGTAGTTGCTC</t>
  </si>
  <si>
    <t>AAACGAGCAACTACGCCGGGGCGC</t>
  </si>
  <si>
    <t>ACAGCCTGGGCATGAGGTCG</t>
  </si>
  <si>
    <t>TAGTACAGCCTGGGCATGAGGTCG</t>
  </si>
  <si>
    <t>AAACCGACCTCATGCCCAGGCTGT</t>
  </si>
  <si>
    <t>PLES_38341</t>
  </si>
  <si>
    <t>TCGATATCCAATAGCGTCAT</t>
  </si>
  <si>
    <t>TAGTTCGATATCCAATAGCGTCAT</t>
  </si>
  <si>
    <t>AAACATGACGCTATTGGATATCGA</t>
  </si>
  <si>
    <t>TGGGAATGTGCACCGACATG</t>
  </si>
  <si>
    <t>TAGTTGGGAATGTGCACCGACATG</t>
  </si>
  <si>
    <t>AAACCATGTCGGTGCACATTCCCA</t>
  </si>
  <si>
    <t>CCAGGAAATGATCAGTTCGA</t>
  </si>
  <si>
    <t>TAGTCCAGGAAATGATCAGTTCGA</t>
  </si>
  <si>
    <t>AAACTCGAACTGATCATTTCCTGG</t>
  </si>
  <si>
    <t>ACAGTTGTCTTTCACACTCC</t>
  </si>
  <si>
    <t>TAGTACAGTTGTCTTTCACACTCC</t>
  </si>
  <si>
    <t>AAACGGAGTGTGAAAGACAACTGT</t>
  </si>
  <si>
    <t>PLES_38351</t>
  </si>
  <si>
    <t>ACGAGTATTGAATGACGCGA</t>
  </si>
  <si>
    <t>TAGTACGAGTATTGAATGACGCGA</t>
  </si>
  <si>
    <t>AAACTCGCGTCATTCAATACTCGT</t>
  </si>
  <si>
    <t>ATCATTGGCCGCGTTTATGT</t>
  </si>
  <si>
    <t>TAGTATCATTGGCCGCGTTTATGT</t>
  </si>
  <si>
    <t>AAACACATAAACGCGGCCAATGAT</t>
  </si>
  <si>
    <t>TTCCAGTTGTCGACAAAGCT</t>
  </si>
  <si>
    <t>TAGTTTCCAGTTGTCGACAAAGCT</t>
  </si>
  <si>
    <t>AAACAGCTTTGTCGACAACTGGAA</t>
  </si>
  <si>
    <t>CGACCTTACGGCTTGGCGCC</t>
  </si>
  <si>
    <t>TAGTCGACCTTACGGCTTGGCGCC</t>
  </si>
  <si>
    <t>AAACGGCGCCAAGCCGTAAGGTCG</t>
  </si>
  <si>
    <t>PLES_38361</t>
  </si>
  <si>
    <t>CCCGTCGAGGGTGGCTAACG</t>
  </si>
  <si>
    <t>TAGTCCCGTCGAGGGTGGCTAACG</t>
  </si>
  <si>
    <t>AAACCGTTAGCCACCCTCGACGGG</t>
  </si>
  <si>
    <t>GTTGCTCGACGGGGGTCATG</t>
  </si>
  <si>
    <t>TAGTGTTGCTCGACGGGGGTCATG</t>
  </si>
  <si>
    <t>AAACCATGACCCCCGTCGAGCAAC</t>
  </si>
  <si>
    <t>GTCGGCGAGAGCCGGCGGTC</t>
  </si>
  <si>
    <t>TAGTGTCGGCGAGAGCCGGCGGTC</t>
  </si>
  <si>
    <t>AAACGACCGCCGGCTCTCGCCGAC</t>
  </si>
  <si>
    <t>CGATCATCAGGCGGCTGCCG</t>
  </si>
  <si>
    <t>TAGTCGATCATCAGGCGGCTGCCG</t>
  </si>
  <si>
    <t>AAACCGGCAGCCGCCTGATGATCG</t>
  </si>
  <si>
    <t>PLES_38371</t>
  </si>
  <si>
    <t>TCGCTCAGATCGATCTGCAT</t>
  </si>
  <si>
    <t>TAGTTCGCTCAGATCGATCTGCAT</t>
  </si>
  <si>
    <t>AAACATGCAGATCGATCTGAGCGA</t>
  </si>
  <si>
    <t>GCGTCCGTTGACCACCACGG</t>
  </si>
  <si>
    <t>TAGTGCGTCCGTTGACCACCACGG</t>
  </si>
  <si>
    <t>AAACCCGTGGTGGTCAACGGACGC</t>
  </si>
  <si>
    <t>TCGCACGGTCCACCGCCGCC</t>
  </si>
  <si>
    <t>TAGTTCGCACGGTCCACCGCCGCC</t>
  </si>
  <si>
    <t>AAACGGCGGCGGTGGACCGTGCGA</t>
  </si>
  <si>
    <t>TGGCATCCGGCTGGCCGTTC</t>
  </si>
  <si>
    <t>TAGTTGGCATCCGGCTGGCCGTTC</t>
  </si>
  <si>
    <t>AAACGAACGGCCAGCCGGATGCCA</t>
  </si>
  <si>
    <t>PLES_38381</t>
  </si>
  <si>
    <t>GTCGGCAGCCCAGGCAGGTG</t>
  </si>
  <si>
    <t>TAGTGTCGGCAGCCCAGGCAGGTG</t>
  </si>
  <si>
    <t>AAACCACCTGCCTGGGCTGCCGAC</t>
  </si>
  <si>
    <t>GGGTGTAGACGCTGGTCTGC</t>
  </si>
  <si>
    <t>TAGTGGGTGTAGACGCTGGTCTGC</t>
  </si>
  <si>
    <t>AAACGCAGACCAGCGTCTACACCC</t>
  </si>
  <si>
    <t>AGGGTCCGGGTTGAAATGCC</t>
  </si>
  <si>
    <t>TAGTAGGGTCCGGGTTGAAATGCC</t>
  </si>
  <si>
    <t>AAACGGCATTTCAACCCGGACCCT</t>
  </si>
  <si>
    <t>TCCTGGTGATTGTTGTGTTC</t>
  </si>
  <si>
    <t>TAGTTCCTGGTGATTGTTGTGTTC</t>
  </si>
  <si>
    <t>AAACGAACACAACAATCACCAGGA</t>
  </si>
  <si>
    <t>PLES_38391</t>
  </si>
  <si>
    <t>ATGGCGGTGCTCAGCAGACT</t>
  </si>
  <si>
    <t>TAGTATGGCGGTGCTCAGCAGACT</t>
  </si>
  <si>
    <t>AAACAGTCTGCTGAGCACCGCCAT</t>
  </si>
  <si>
    <t>GACCGGAGCGGACAACAGAG</t>
  </si>
  <si>
    <t>TAGTGACCGGAGCGGACAACAGAG</t>
  </si>
  <si>
    <t>AAACCTCTGTTGTCCGCTCCGGTC</t>
  </si>
  <si>
    <t>CTTGATCTTCTTCAGCGTGC</t>
  </si>
  <si>
    <t>TAGTCTTGATCTTCTTCAGCGTGC</t>
  </si>
  <si>
    <t>AAACGCACGCTGAAGAAGATCAAG</t>
  </si>
  <si>
    <t>GTCACGGTGACCGAGGGTGA</t>
  </si>
  <si>
    <t>TAGTGTCACGGTGACCGAGGGTGA</t>
  </si>
  <si>
    <t>AAACTCACCCTCGGTCACCGTGAC</t>
  </si>
  <si>
    <t>PLES_38401</t>
  </si>
  <si>
    <t>GGTTTCGCTGCCGATCCCGG</t>
  </si>
  <si>
    <t>TAGTGGTTTCGCTGCCGATCCCGG</t>
  </si>
  <si>
    <t>AAACCCGGGATCGGCAGCGAAACC</t>
  </si>
  <si>
    <t>GGCGATGTACCAGTCGAGGT</t>
  </si>
  <si>
    <t>TAGTGGCGATGTACCAGTCGAGGT</t>
  </si>
  <si>
    <t>AAACACCTCGACTGGTACATCGCC</t>
  </si>
  <si>
    <t>GGCGATGGTCCAGCCCAGAC</t>
  </si>
  <si>
    <t>TAGTGGCGATGGTCCAGCCCAGAC</t>
  </si>
  <si>
    <t>AAACGTCTGGGCTGGACCATCGCC</t>
  </si>
  <si>
    <t>GGCGATGATCCAGCCGACCA</t>
  </si>
  <si>
    <t>TAGTGGCGATGATCCAGCCGACCA</t>
  </si>
  <si>
    <t>AAACTGGTCGGCTGGATCATCGCC</t>
  </si>
  <si>
    <t>PLES_38411</t>
  </si>
  <si>
    <t>TTCCCAGAGGCTCGGCAGGG</t>
  </si>
  <si>
    <t>TAGTTTCCCAGAGGCTCGGCAGGG</t>
  </si>
  <si>
    <t>AAACCCCTGCCGAGCCTCTGGGAA</t>
  </si>
  <si>
    <t>CGCCGAGGACCATCAGCTTG</t>
  </si>
  <si>
    <t>TAGTCGCCGAGGACCATCAGCTTG</t>
  </si>
  <si>
    <t>AAACCAAGCTGATGGTCCTCGGCG</t>
  </si>
  <si>
    <t>GAAGTAGTTGACGTAGAAGC</t>
  </si>
  <si>
    <t>TAGTGAAGTAGTTGACGTAGAAGC</t>
  </si>
  <si>
    <t>AAACGCTTCTACGTCAACTACTTC</t>
  </si>
  <si>
    <t>GGGCACCGCGAAGTAGAACC</t>
  </si>
  <si>
    <t>TAGTGGGCACCGCGAAGTAGAACC</t>
  </si>
  <si>
    <t>AAACGGTTCTACTTCGCGGTGCCC</t>
  </si>
  <si>
    <t>PLES_38421</t>
  </si>
  <si>
    <t>CCACTTGCTGACATTCTTGA</t>
  </si>
  <si>
    <t>TAGTCCACTTGCTGACATTCTTGA</t>
  </si>
  <si>
    <t>AAACTCAAGAATGTCAGCAAGTGG</t>
  </si>
  <si>
    <t>TGGAGCAGTCGGTCAGGACC</t>
  </si>
  <si>
    <t>TAGTTGGAGCAGTCGGTCAGGACC</t>
  </si>
  <si>
    <t>AAACGGTCCTGACCGACTGCTCCA</t>
  </si>
  <si>
    <t>TTCGCCTTTCGCAACCTCGG</t>
  </si>
  <si>
    <t>TAGTTTCGCCTTTCGCAACCTCGG</t>
  </si>
  <si>
    <t>AAACCCGAGGTTGCGAAAGGCGAA</t>
  </si>
  <si>
    <t>TGCGTTGACGCACTTGATCA</t>
  </si>
  <si>
    <t>TAGTTGCGTTGACGCACTTGATCA</t>
  </si>
  <si>
    <t>AAACTGATCAAGTGCGTCAACGCA</t>
  </si>
  <si>
    <t>PLES_38431</t>
  </si>
  <si>
    <t>ggt</t>
  </si>
  <si>
    <t>CTGAAGAGCACAGGTTGCAT</t>
  </si>
  <si>
    <t>TAGTCTGAAGAGCACAGGTTGCAT</t>
  </si>
  <si>
    <t>AAACATGCAACCTGTGCTCTTCAG</t>
  </si>
  <si>
    <t>AATGGCGACGCCGAGGGACA</t>
  </si>
  <si>
    <t>TAGTAATGGCGACGCCGAGGGACA</t>
  </si>
  <si>
    <t>AAACTGTCCCTCGGCGTCGCCATT</t>
  </si>
  <si>
    <t>GGCGAAGGCCGAGGAGGATG</t>
  </si>
  <si>
    <t>TAGTGGCGAAGGCCGAGGAGGATG</t>
  </si>
  <si>
    <t>AAACCATCCTCCTCGGCCTTCGCC</t>
  </si>
  <si>
    <t>GTACTCGTCGGGCGCGGCGA</t>
  </si>
  <si>
    <t>TAGTGTACTCGTCGGGCGCGGCGA</t>
  </si>
  <si>
    <t>AAACTCGCCGCGCCCGACGAGTAC</t>
  </si>
  <si>
    <t>PLES_38441</t>
  </si>
  <si>
    <t>ansB</t>
  </si>
  <si>
    <t>CGCGTGGAGCAATGGCTTCA</t>
  </si>
  <si>
    <t>TAGTCGCGTGGAGCAATGGCTTCA</t>
  </si>
  <si>
    <t>AAACTGAAGCCATTGCTCCACGCG</t>
  </si>
  <si>
    <t>CATCAGGGCCATAACACCGG</t>
  </si>
  <si>
    <t>TAGTCATCAGGGCCATAACACCGG</t>
  </si>
  <si>
    <t>AAACCCGGTGTTATGGCCCTGATG</t>
  </si>
  <si>
    <t>TGCGACTTCCTTGGCCTGGG</t>
  </si>
  <si>
    <t>TAGTTGCGACTTCCTTGGCCTGGG</t>
  </si>
  <si>
    <t>AAACCCCAGGCCAAGGAAGTCGCA</t>
  </si>
  <si>
    <t>ACGTTGGACAGTTTCTGTTG</t>
  </si>
  <si>
    <t>TAGTACGTTGGACAGTTTCTGTTG</t>
  </si>
  <si>
    <t>AAACCAACAGAAACTGTCCAACGT</t>
  </si>
  <si>
    <t>PLES_38451</t>
  </si>
  <si>
    <t>TACGCTGCAGGGCGGGTCGG</t>
  </si>
  <si>
    <t>TAGTTACGCTGCAGGGCGGGTCGG</t>
  </si>
  <si>
    <t>AAACCCGACCCGCCCTGCAGCGTA</t>
  </si>
  <si>
    <t>GGCTTCACGGTCAGTGACGG</t>
  </si>
  <si>
    <t>TAGTGGCTTCACGGTCAGTGACGG</t>
  </si>
  <si>
    <t>AAACCCGTCACTGACCGTGAAGCC</t>
  </si>
  <si>
    <t>AGCAACTGGCGGACGAGGCG</t>
  </si>
  <si>
    <t>TAGTAGCAACTGGCGGACGAGGCG</t>
  </si>
  <si>
    <t>AAACCGCCTCGTCCGCCAGTTGCT</t>
  </si>
  <si>
    <t>TCAGCAGGAGCAGGGGAATG</t>
  </si>
  <si>
    <t>TAGTTCAGCAGGAGCAGGGGAATG</t>
  </si>
  <si>
    <t>AAACCATTCCCCTGCTCCTGCTGA</t>
  </si>
  <si>
    <t>PLES_38461</t>
  </si>
  <si>
    <t>CCTCCAGCTCCAGCGCCTGC</t>
  </si>
  <si>
    <t>TAGTCCTCCAGCTCCAGCGCCTGC</t>
  </si>
  <si>
    <t>AAACGCAGGCGCTGGAGCTGGAGG</t>
  </si>
  <si>
    <t>GCGCTGCCGACGCCGATGCA</t>
  </si>
  <si>
    <t>TAGTGCGCTGCCGACGCCGATGCA</t>
  </si>
  <si>
    <t>AAACTGCATCGGCGTCGGCAGCGC</t>
  </si>
  <si>
    <t>GATGTCGCTGACGACGATGC</t>
  </si>
  <si>
    <t>TAGTGATGTCGCTGACGACGATGC</t>
  </si>
  <si>
    <t>AAACGCATCGTCGTCAGCGACATC</t>
  </si>
  <si>
    <t>AGGGTCAGGCCGTCGATGCC</t>
  </si>
  <si>
    <t>TAGTAGGGTCAGGCCGTCGATGCC</t>
  </si>
  <si>
    <t>AAACGGCATCGACGGCCTGACCCT</t>
  </si>
  <si>
    <t>PLES_38471</t>
  </si>
  <si>
    <t>TCAGGTGGCCAAGGGCATAG</t>
  </si>
  <si>
    <t>TAGTTCAGGTGGCCAAGGGCATAG</t>
  </si>
  <si>
    <t>AAACCTATGCCCTTGGCCACCTGA</t>
  </si>
  <si>
    <t>CATGACGATGCGATTGGGGA</t>
  </si>
  <si>
    <t>TAGTCATGACGATGCGATTGGGGA</t>
  </si>
  <si>
    <t>AAACTCCCCAATCGCATCGTCATG</t>
  </si>
  <si>
    <t>GCGCGGGAACGGGTCATCGG</t>
  </si>
  <si>
    <t>TAGTGCGCGGGAACGGGTCATCGG</t>
  </si>
  <si>
    <t>AAACCCGATGACCCGTTCCCGCGC</t>
  </si>
  <si>
    <t>GTACTCGGCCATCAGCGCGG</t>
  </si>
  <si>
    <t>TAGTGTACTCGGCCATCAGCGCGG</t>
  </si>
  <si>
    <t>AAACCCGCGCTGATGGCCGAGTAC</t>
  </si>
  <si>
    <t>PLES_38481</t>
  </si>
  <si>
    <t>GACGATCAGGGACTTGCTCA</t>
  </si>
  <si>
    <t>TAGTGACGATCAGGGACTTGCTCA</t>
  </si>
  <si>
    <t>AAACTGAGCAAGTCCCTGATCGTC</t>
  </si>
  <si>
    <t>GACGACCAGGCTGGCGGCCA</t>
  </si>
  <si>
    <t>TAGTGACGACCAGGCTGGCGGCCA</t>
  </si>
  <si>
    <t>AAACTGGCCGCCAGCCTGGTCGTC</t>
  </si>
  <si>
    <t>GCGGGTTGGCGCAACCGGTC</t>
  </si>
  <si>
    <t>TAGTGCGGGTTGGCGCAACCGGTC</t>
  </si>
  <si>
    <t>AAACGACCGGTTGCGCCAACCCGC</t>
  </si>
  <si>
    <t>TAGGGGCGTTCGACGCTGCG</t>
  </si>
  <si>
    <t>TAGTTAGGGGCGTTCGACGCTGCG</t>
  </si>
  <si>
    <t>AAACCGCAGCGTCGAACGCCCCTA</t>
  </si>
  <si>
    <t>PLES_38491</t>
  </si>
  <si>
    <t>GGCTGGAATGGCCAACGCTA</t>
  </si>
  <si>
    <t>TAGTGGCTGGAATGGCCAACGCTA</t>
  </si>
  <si>
    <t>AAACTAGCGTTGGCCATTCCAGCC</t>
  </si>
  <si>
    <t>CCGCGCGGCGACAACCGCGA</t>
  </si>
  <si>
    <t>TAGTCCGCGCGGCGACAACCGCGA</t>
  </si>
  <si>
    <t>AAACTCGCGGTTGTCGCCGCGCGG</t>
  </si>
  <si>
    <t>TTCGAAGCGCTGCGGCCGGG</t>
  </si>
  <si>
    <t>TAGTTTCGAAGCGCTGCGGCCGGG</t>
  </si>
  <si>
    <t>AAACCCCGGCCGCAGCGCTTCGAA</t>
  </si>
  <si>
    <t>AGCGCCTTGCCGCGGGTGCT</t>
  </si>
  <si>
    <t>TAGTAGCGCCTTGCCGCGGGTGCT</t>
  </si>
  <si>
    <t>AAACAGCACCCGCGGCAAGGCGCT</t>
  </si>
  <si>
    <t>PLES_38501</t>
  </si>
  <si>
    <t>CCAGGCCGAGCCAGGCAGTC</t>
  </si>
  <si>
    <t>TAGTCCAGGCCGAGCCAGGCAGTC</t>
  </si>
  <si>
    <t>AAACGACTGCCTGGCTCGGCCTGG</t>
  </si>
  <si>
    <t>GGACGATCTCCAGCACGATC</t>
  </si>
  <si>
    <t>TAGTGGACGATCTCCAGCACGATC</t>
  </si>
  <si>
    <t>AAACGATCGTGCTGGAGATCGTCC</t>
  </si>
  <si>
    <t>ACACCAGGTTGTCGATGCCG</t>
  </si>
  <si>
    <t>TAGTACACCAGGTTGTCGATGCCG</t>
  </si>
  <si>
    <t>AAACCGGCATCGACAACCTGGTGT</t>
  </si>
  <si>
    <t>GCGCGGTCGCGCAGGTGCGG</t>
  </si>
  <si>
    <t>TAGTGCGCGGTCGCGCAGGTGCGG</t>
  </si>
  <si>
    <t>AAACCCGCACCTGCGCGACCGCGC</t>
  </si>
  <si>
    <t>PLES_38511</t>
  </si>
  <si>
    <t>ACCGAAGCCGCTGCCGGCCC</t>
  </si>
  <si>
    <t>TAGTACCGAAGCCGCTGCCGGCCC</t>
  </si>
  <si>
    <t>AAACGGGCCGGCAGCGGCTTCGGT</t>
  </si>
  <si>
    <t>TCCGATGGCCGCGGGCGGCC</t>
  </si>
  <si>
    <t>TAGTTCCGATGGCCGCGGGCGGCC</t>
  </si>
  <si>
    <t>AAACGGCCGCCCGCGGCCATCGGA</t>
  </si>
  <si>
    <t>CTGCCCGGCGCCGCGCACGC</t>
  </si>
  <si>
    <t>TAGTCTGCCCGGCGCCGCGCACGC</t>
  </si>
  <si>
    <t>AAACGCGTGCGCGGCGCCGGGCAG</t>
  </si>
  <si>
    <t>GGCCTCTTCGCGCAGGTCGG</t>
  </si>
  <si>
    <t>TAGTGGCCTCTTCGCGCAGGTCGG</t>
  </si>
  <si>
    <t>AAACCCGACCTGCGCGAAGAGGCC</t>
  </si>
  <si>
    <t>PLES_38521</t>
  </si>
  <si>
    <t>GACAGGTGGGTAGACATGGC</t>
  </si>
  <si>
    <t>TAGTGACAGGTGGGTAGACATGGC</t>
  </si>
  <si>
    <t>AAACGCCATGTCTACCCACCTGTC</t>
  </si>
  <si>
    <t>GGCCGCCGCGATGCAGCGTT</t>
  </si>
  <si>
    <t>TAGTGGCCGCCGCGATGCAGCGTT</t>
  </si>
  <si>
    <t>AAACAACGCTGCATCGCGGCGGCC</t>
  </si>
  <si>
    <t>CTGCCGCTGCGCTTCGGCAA</t>
  </si>
  <si>
    <t>TAGTCTGCCGCTGCGCTTCGGCAA</t>
  </si>
  <si>
    <t>AAACTTGCCGAAGCGCAGCGGCAG</t>
  </si>
  <si>
    <t>CCACCGCGACGCAGACCGCC</t>
  </si>
  <si>
    <t>TAGTCCACCGCGACGCAGACCGCC</t>
  </si>
  <si>
    <t>AAACGGCGGTCTGCGTCGCGGTGG</t>
  </si>
  <si>
    <t>PLES_38531</t>
  </si>
  <si>
    <t>AAGACGTGCAGGCCGGCGAG</t>
  </si>
  <si>
    <t>TAGTAAGACGTGCAGGCCGGCGAG</t>
  </si>
  <si>
    <t>AAACCTCGCCGGCCTGCACGTCTT</t>
  </si>
  <si>
    <t>GCGGGTGAAGCTGCCGGTGT</t>
  </si>
  <si>
    <t>TAGTGCGGGTGAAGCTGCCGGTGT</t>
  </si>
  <si>
    <t>AAACACACCGGCAGCTTCACCCGC</t>
  </si>
  <si>
    <t>CGGCGTCACCCCGAGCAGGG</t>
  </si>
  <si>
    <t>TAGTCGGCGTCACCCCGAGCAGGG</t>
  </si>
  <si>
    <t>AAACCCCTGCTCGGGGTGACGCCG</t>
  </si>
  <si>
    <t>ATCGCCTGGCTCACCGCTGC</t>
  </si>
  <si>
    <t>TAGTATCGCCTGGCTCACCGCTGC</t>
  </si>
  <si>
    <t>AAACGCAGCGGTGAGCCAGGCGAT</t>
  </si>
  <si>
    <t>PLES_38541</t>
  </si>
  <si>
    <t>CCGGGGGTTGCGCTTGCGCA</t>
  </si>
  <si>
    <t>TAGTCCGGGGGTTGCGCTTGCGCA</t>
  </si>
  <si>
    <t>AAACTGCGCAAGCGCAACCCCCGG</t>
  </si>
  <si>
    <t>GACCCGCAGTTCTTCCGGCG</t>
  </si>
  <si>
    <t>TAGTGACCCGCAGTTCTTCCGGCG</t>
  </si>
  <si>
    <t>AAACCGCCGGAAGAACTGCGGGTC</t>
  </si>
  <si>
    <t>ACTCACCGCGGGCGGCGAGG</t>
  </si>
  <si>
    <t>TAGTACTCACCGCGGGCGGCGAGG</t>
  </si>
  <si>
    <t>AAACCCTCGCCGCCCGCGGTGAGT</t>
  </si>
  <si>
    <t>TCGCGGCTGGCGTTGTACGC</t>
  </si>
  <si>
    <t>TAGTTCGCGGCTGGCGTTGTACGC</t>
  </si>
  <si>
    <t>AAACGCGTACAACGCCAGCCGCGA</t>
  </si>
  <si>
    <t>PLES_38551</t>
  </si>
  <si>
    <t>ilvA2</t>
  </si>
  <si>
    <t>TTTGCTTGCGCTGAGGGTCG</t>
  </si>
  <si>
    <t>TAGTTTTGCTTGCGCTGAGGGTCG</t>
  </si>
  <si>
    <t>AAACCGACCCTCAGCGCAAGCAAA</t>
  </si>
  <si>
    <t>TTTCCACGTAGCCGGCCAGC</t>
  </si>
  <si>
    <t>TAGTTTTCCACGTAGCCGGCCAGC</t>
  </si>
  <si>
    <t>AAACGCTGGCCGGCTACGTGGAAA</t>
  </si>
  <si>
    <t>GGCGACGTCGTACACCGGCG</t>
  </si>
  <si>
    <t>TAGTGGCGACGTCGTACACCGGCG</t>
  </si>
  <si>
    <t>AAACCGCCGGTGTACGACGTCGCC</t>
  </si>
  <si>
    <t>GACCTGCAAGGGGGTTTCCA</t>
  </si>
  <si>
    <t>TAGTGACCTGCAAGGGGGTTTCCA</t>
  </si>
  <si>
    <t>AAACTGGAAACCCCCTTGCAGGTC</t>
  </si>
  <si>
    <t>PLES_38561</t>
  </si>
  <si>
    <t>CAACGAGGTTCTGGAGGGTC</t>
  </si>
  <si>
    <t>TAGTCAACGAGGTTCTGGAGGGTC</t>
  </si>
  <si>
    <t>AAACGACCCTCCAGAACCTCGTTG</t>
  </si>
  <si>
    <t>CATTGATCAGGGCGTCGGCC</t>
  </si>
  <si>
    <t>TAGTCATTGATCAGGGCGTCGGCC</t>
  </si>
  <si>
    <t>AAACGGCCGACGCCCTGATCAATG</t>
  </si>
  <si>
    <t>CATCAGGGCATCGAACTGCC</t>
  </si>
  <si>
    <t>TAGTCATCAGGGCATCGAACTGCC</t>
  </si>
  <si>
    <t>AAACGGCAGTTCGATGCCCTGATG</t>
  </si>
  <si>
    <t>TTGCCGCAGGCGTTGAGGCC</t>
  </si>
  <si>
    <t>TAGTTTGCCGCAGGCGTTGAGGCC</t>
  </si>
  <si>
    <t>AAACGGCCTCAACGCCTGCGGCAA</t>
  </si>
  <si>
    <t>PLES_38571</t>
  </si>
  <si>
    <t>TTCTTCTTGATCGAAAGCAT</t>
  </si>
  <si>
    <t>TAGTTTCTTCTTGATCGAAAGCAT</t>
  </si>
  <si>
    <t>AAACATGCTTTCGATCAAGAAGAA</t>
  </si>
  <si>
    <t>CGGTCATGGCCAGGAGGCCG</t>
  </si>
  <si>
    <t>TAGTCGGTCATGGCCAGGAGGCCG</t>
  </si>
  <si>
    <t>AAACCGGCCTCCTGGCCATGACCG</t>
  </si>
  <si>
    <t>GTTGGAGGCGCAGGCCGCCA</t>
  </si>
  <si>
    <t>TAGTGTTGGAGGCGCAGGCCGCCA</t>
  </si>
  <si>
    <t>AAACTGGCGGCCTGCGCCTCCAAC</t>
  </si>
  <si>
    <t>GGGAAATCCGGCAGGTCGTT</t>
  </si>
  <si>
    <t>TAGTGGGAAATCCGGCAGGTCGTT</t>
  </si>
  <si>
    <t>AAACAACGACCTGCCGGATTTCCC</t>
  </si>
  <si>
    <t>PLES_38581</t>
  </si>
  <si>
    <t>TCTGGTGCTGGATCTGCTCG</t>
  </si>
  <si>
    <t>TAGTTCTGGTGCTGGATCTGCTCG</t>
  </si>
  <si>
    <t>AAACCGAGCAGATCCAGCACCAGA</t>
  </si>
  <si>
    <t>GCTGTCGGCGAGCATGCTGT</t>
  </si>
  <si>
    <t>TAGTGCTGTCGGCGAGCATGCTGT</t>
  </si>
  <si>
    <t>AAACACAGCATGCTCGCCGACAGC</t>
  </si>
  <si>
    <t>GGCCTTGTCGCCGGCGAAGG</t>
  </si>
  <si>
    <t>TAGTGGCCTTGTCGCCGGCGAAGG</t>
  </si>
  <si>
    <t>AAACCCTTCGCCGGCGACAAGGCC</t>
  </si>
  <si>
    <t>GATCCGCGCACGGGCGCTAT</t>
  </si>
  <si>
    <t>TAGTGATCCGCGCACGGGCGCTAT</t>
  </si>
  <si>
    <t>AAACATAGCGCCCGTGCGCGGATC</t>
  </si>
  <si>
    <t>PLES_38591</t>
  </si>
  <si>
    <t>CGTTTGGTGGGCAAGGGGGA</t>
  </si>
  <si>
    <t>TAGTCGTTTGGTGGGCAAGGGGGA</t>
  </si>
  <si>
    <t>AAACTCCCCCTTGCCCACCAAACG</t>
  </si>
  <si>
    <t>GCGGCCATCAACAGCATCAG</t>
  </si>
  <si>
    <t>TAGTGCGGCCATCAACAGCATCAG</t>
  </si>
  <si>
    <t>AAACCTGATGCTGTTGATGGCCGC</t>
  </si>
  <si>
    <t>GGCCAGGGCCGGCGAGGAGC</t>
  </si>
  <si>
    <t>TAGTGGCCAGGGCCGGCGAGGAGC</t>
  </si>
  <si>
    <t>AAACGCTCCTCGCCGGCCCTGGCC</t>
  </si>
  <si>
    <t>GTGTCGGCTCCCAGTTCCAG</t>
  </si>
  <si>
    <t>TAGTGTGTCGGCTCCCAGTTCCAG</t>
  </si>
  <si>
    <t>AAACCTGGAACTGGGAGCCGACAC</t>
  </si>
  <si>
    <t>PLES_38601</t>
  </si>
  <si>
    <t>cyoE</t>
  </si>
  <si>
    <t>GCCGAAGATGATTCCCGGCT</t>
  </si>
  <si>
    <t>TAGTGCCGAAGATGATTCCCGGCT</t>
  </si>
  <si>
    <t>AAACAGCCGGGAATCATCTTCGGC</t>
  </si>
  <si>
    <t>ATCCCCCCGCCACCGCGATC</t>
  </si>
  <si>
    <t>TAGTATCCCCCCGCCACCGCGATC</t>
  </si>
  <si>
    <t>AAACGATCGCGGTGGCGGGGGGAT</t>
  </si>
  <si>
    <t>CGGCTCGACGCTGCCGCGGG</t>
  </si>
  <si>
    <t>TAGTCGGCTCGACGCTGCCGCGGG</t>
  </si>
  <si>
    <t>AAACCCCGCGGCAGCGTCGAGCCG</t>
  </si>
  <si>
    <t>ACCGTGGCCAGCAACAGCAT</t>
  </si>
  <si>
    <t>TAGTACCGTGGCCAGCAACAGCAT</t>
  </si>
  <si>
    <t>AAACATGCTGTTGCTGGCCACGGT</t>
  </si>
  <si>
    <t>PLES_38611</t>
  </si>
  <si>
    <t>cyoD</t>
  </si>
  <si>
    <t>CGTAGGAACCCAGGCTGCCG</t>
  </si>
  <si>
    <t>TAGTCGTAGGAACCCAGGCTGCCG</t>
  </si>
  <si>
    <t>AAACCGGCAGCCTGGGTTCCTACG</t>
  </si>
  <si>
    <t>TGTAGAACGGGATCGCGGTG</t>
  </si>
  <si>
    <t>TAGTTGTAGAACGGGATCGCGGTG</t>
  </si>
  <si>
    <t>AAACCACCGCGATCCCGTTCTACA</t>
  </si>
  <si>
    <t>CCATGGTGAGGATGGTCGCG</t>
  </si>
  <si>
    <t>TAGTCCATGGTGAGGATGGTCGCG</t>
  </si>
  <si>
    <t>AAACCGCGACCATCCTCACCATGG</t>
  </si>
  <si>
    <t>TCATGTGCAGGAAGCAGATC</t>
  </si>
  <si>
    <t>TAGTTCATGTGCAGGAAGCAGATC</t>
  </si>
  <si>
    <t>AAACGATCTGCTTCCTGCACATGA</t>
  </si>
  <si>
    <t>PLES_38621</t>
  </si>
  <si>
    <t>cyoC</t>
  </si>
  <si>
    <t>GTTCAATACTGCCGTCGACA</t>
  </si>
  <si>
    <t>TAGTGTTCAATACTGCCGTCGACA</t>
  </si>
  <si>
    <t>AAACTGTCGACGGCAGTATTGAAC</t>
  </si>
  <si>
    <t>GTGGCCCACTTCGTGGGCGT</t>
  </si>
  <si>
    <t>TAGTGTGGCCCACTTCGTGGGCGT</t>
  </si>
  <si>
    <t>AAACACGCCCACGAAGTGGGCCAC</t>
  </si>
  <si>
    <t>CGCTATCGTGTGCATGATCG</t>
  </si>
  <si>
    <t>TAGTCGCTATCGTGTGCATGATCG</t>
  </si>
  <si>
    <t>AAACCGATCATGCACACGATAGCG</t>
  </si>
  <si>
    <t>GTAGAGCCAGAAACCGAATA</t>
  </si>
  <si>
    <t>TAGTGTAGAGCCAGAAACCGAATA</t>
  </si>
  <si>
    <t>AAACTATTCGGTTTCTGGCTCTAC</t>
  </si>
  <si>
    <t>PLES_38631</t>
  </si>
  <si>
    <t>cyoB</t>
  </si>
  <si>
    <t>GATGGGCTCGTGGTAAGGCA</t>
  </si>
  <si>
    <t>TAGTGATGGGCTCGTGGTAAGGCA</t>
  </si>
  <si>
    <t>AAACTGCCTTACCACGAGCCCATC</t>
  </si>
  <si>
    <t>GACCACGCCGAGGCCCAGCA</t>
  </si>
  <si>
    <t>TAGTGACCACGCCGAGGCCCAGCA</t>
  </si>
  <si>
    <t>AAACTGCTGGGCCTCGGCGTGGTC</t>
  </si>
  <si>
    <t>GTAGGTCCACTTGCGGTAGT</t>
  </si>
  <si>
    <t>TAGTGTAGGTCCACTTGCGGTAGT</t>
  </si>
  <si>
    <t>AAACACTACCGCAAGTGGACCTAC</t>
  </si>
  <si>
    <t>AGGTCAGCCACTCGGTCCAC</t>
  </si>
  <si>
    <t>TAGTAGGTCAGCCACTCGGTCCAC</t>
  </si>
  <si>
    <t>AAACGTGGACCGAGTGGCTGACCT</t>
  </si>
  <si>
    <t>PLES_38641</t>
  </si>
  <si>
    <t>cyoA</t>
  </si>
  <si>
    <t>TGCGGCAAACGGGTTTGCTT</t>
  </si>
  <si>
    <t>TAGTTGCGGCAAACGGGTTTGCTT</t>
  </si>
  <si>
    <t>AAACAAGCAAACCCGTTTGCCGCA</t>
  </si>
  <si>
    <t>CTGCCCTTTCGGGTTGAACA</t>
  </si>
  <si>
    <t>TAGTCTGCCCTTTCGGGTTGAACA</t>
  </si>
  <si>
    <t>AAACTGTTCAACCCGAAAGGGCAG</t>
  </si>
  <si>
    <t>CAGGGTCGCGGTAATGATCA</t>
  </si>
  <si>
    <t>TAGTCAGGGTCGCGGTAATGATCA</t>
  </si>
  <si>
    <t>AAACTGATCATTACCGCGACCCTG</t>
  </si>
  <si>
    <t>CCAGGGTCATCACGATCACC</t>
  </si>
  <si>
    <t>TAGTCCAGGGTCATCACGATCACC</t>
  </si>
  <si>
    <t>AAACGGTGATCGTGATGACCCTGG</t>
  </si>
  <si>
    <t>PLES_38651</t>
  </si>
  <si>
    <t>TCTCCGCCACAAGCCTTGCA</t>
  </si>
  <si>
    <t>TAGTTCTCCGCCACAAGCCTTGCA</t>
  </si>
  <si>
    <t>AAACTGCAAGGCTTGTGGCGGAGA</t>
  </si>
  <si>
    <t>CTGGAACTGGCTGAAGCCAG</t>
  </si>
  <si>
    <t>TAGTCTGGAACTGGCTGAAGCCAG</t>
  </si>
  <si>
    <t>AAACCTGGCTTCAGCCAGTTCCAG</t>
  </si>
  <si>
    <t>ATGGCCGTTCCGTACCCCGG</t>
  </si>
  <si>
    <t>TAGTATGGCCGTTCCGTACCCCGG</t>
  </si>
  <si>
    <t>AAACCCGGGGTACGGAACGGCCAT</t>
  </si>
  <si>
    <t>GCTTGCCTTCTCCCGTGGCC</t>
  </si>
  <si>
    <t>TAGTGCTTGCCTTCTCCCGTGGCC</t>
  </si>
  <si>
    <t>AAACGGCCACGGGAGAAGGCAAGC</t>
  </si>
  <si>
    <t>PLES_38661</t>
  </si>
  <si>
    <t>GACACGACGCGAAGGGTTCA</t>
  </si>
  <si>
    <t>TAGTGACACGACGCGAAGGGTTCA</t>
  </si>
  <si>
    <t>AAACTGAACCCTTCGCGTCGTGTC</t>
  </si>
  <si>
    <t>CAGGTAAATGGCGGCGACCA</t>
  </si>
  <si>
    <t>TAGTCAGGTAAATGGCGGCGACCA</t>
  </si>
  <si>
    <t>AAACTGGTCGCCGCCATTTACCTG</t>
  </si>
  <si>
    <t>GATGTCGAGCGAGGCGATGA</t>
  </si>
  <si>
    <t>TAGTGATGTCGAGCGAGGCGATGA</t>
  </si>
  <si>
    <t>AAACTCATCGCCTCGCTCGACATC</t>
  </si>
  <si>
    <t>ACTGCAGCGTCGGCAGGGCG</t>
  </si>
  <si>
    <t>TAGTACTGCAGCGTCGGCAGGGCG</t>
  </si>
  <si>
    <t>AAACCGCCCTGCCGACGCTGCAGT</t>
  </si>
  <si>
    <t>PLES_38671</t>
  </si>
  <si>
    <t>AGGCTGTTCGGCGTGGCGAT</t>
  </si>
  <si>
    <t>TAGTAGGCTGTTCGGCGTGGCGAT</t>
  </si>
  <si>
    <t>AAACATCGCCACGCCGAACAGCCT</t>
  </si>
  <si>
    <t>TTGGTGCGCGGTTGGCGGGC</t>
  </si>
  <si>
    <t>TAGTTTGGTGCGCGGTTGGCGGGC</t>
  </si>
  <si>
    <t>AAACGCCCGCCAACCGCGCACCAA</t>
  </si>
  <si>
    <t>TCCTCGAGACGAACCTCCGC</t>
  </si>
  <si>
    <t>TAGTTCCTCGAGACGAACCTCCGC</t>
  </si>
  <si>
    <t>AAACGCGGAGGTTCGTCTCGAGGA</t>
  </si>
  <si>
    <t>TGGCGTCCACACCCTTGTCT</t>
  </si>
  <si>
    <t>TAGTTGGCGTCCACACCCTTGTCT</t>
  </si>
  <si>
    <t>AAACAGACAAGGGTGTGGACGCCA</t>
  </si>
  <si>
    <t>PLES_38681</t>
  </si>
  <si>
    <t>CCGGCGGTAGGCACAAGTCA</t>
  </si>
  <si>
    <t>TAGTCCGGCGGTAGGCACAAGTCA</t>
  </si>
  <si>
    <t>AAACTGACTTGTGCCTACCGCCGG</t>
  </si>
  <si>
    <t>GGATCGCCACGTGGGCATGG</t>
  </si>
  <si>
    <t>TAGTGGATCGCCACGTGGGCATGG</t>
  </si>
  <si>
    <t>AAACCCATGCCCACGTGGCGATCC</t>
  </si>
  <si>
    <t>AGTCGCCGGCCAGCCAGTCG</t>
  </si>
  <si>
    <t>TAGTAGTCGCCGGCCAGCCAGTCG</t>
  </si>
  <si>
    <t>AAACCGACTGGCTGGCCGGCGACT</t>
  </si>
  <si>
    <t>CGTGACCATCGAGAAGTCCT</t>
  </si>
  <si>
    <t>TAGTCGTGACCATCGAGAAGTCCT</t>
  </si>
  <si>
    <t>AAACAGGACTTCTCGATGGTCACG</t>
  </si>
  <si>
    <t>PLES_38691</t>
  </si>
  <si>
    <t>AGGCGGGACGGTTGATTCAT</t>
  </si>
  <si>
    <t>TAGTAGGCGGGACGGTTGATTCAT</t>
  </si>
  <si>
    <t>AAACATGAATCAACCGTCCCGCCT</t>
  </si>
  <si>
    <t>CCAGCAGGTACAAAGTGGCC</t>
  </si>
  <si>
    <t>TAGTCCAGCAGGTACAAAGTGGCC</t>
  </si>
  <si>
    <t>AAACGGCCACTTTGTACCTGCTGG</t>
  </si>
  <si>
    <t>GAAGATGTTCACCAGGTCCA</t>
  </si>
  <si>
    <t>TAGTGAAGATGTTCACCAGGTCCA</t>
  </si>
  <si>
    <t>AAACTGGACCTGGTGAACATCTTC</t>
  </si>
  <si>
    <t>GATGTCCGGGTAGGCGACGC</t>
  </si>
  <si>
    <t>TAGTGATGTCCGGGTAGGCGACGC</t>
  </si>
  <si>
    <t>AAACGCGTCGCCTACCCGGACATC</t>
  </si>
  <si>
    <t>PLES_38701</t>
  </si>
  <si>
    <t>GAAGCGGTCGAGGCTGACCA</t>
  </si>
  <si>
    <t>TAGTGAAGCGGTCGAGGCTGACCA</t>
  </si>
  <si>
    <t>AAACTGGTCAGCCTCGACCGCTTC</t>
  </si>
  <si>
    <t>GCAGTCGACCACGGCGCGAA</t>
  </si>
  <si>
    <t>TAGTGCAGTCGACCACGGCGCGAA</t>
  </si>
  <si>
    <t>AAACTTCGCGCCGTGGTCGACTGC</t>
  </si>
  <si>
    <t>GGGTGTCGGCGGCGGCGCTG</t>
  </si>
  <si>
    <t>TAGTGGGTGTCGGCGGCGGCGCTG</t>
  </si>
  <si>
    <t>AAACCAGCGCCGCCGCCGACACCC</t>
  </si>
  <si>
    <t>CTACCGCACGCGTCTGGCCG</t>
  </si>
  <si>
    <t>TAGTCTACCGCACGCGTCTGGCCG</t>
  </si>
  <si>
    <t>AAACCGGCCAGACGCGTGCGGTAG</t>
  </si>
  <si>
    <t>PLES_38711</t>
  </si>
  <si>
    <t>phnX</t>
  </si>
  <si>
    <t>CGGCCTGTAGGGTGGCTGGC</t>
  </si>
  <si>
    <t>TAGTCGGCCTGTAGGGTGGCTGGC</t>
  </si>
  <si>
    <t>AAACGCCAGCCACCCTACAGGCCG</t>
  </si>
  <si>
    <t>TCCCGCCCAGTCGAGGATGG</t>
  </si>
  <si>
    <t>TAGTTCCCGCCCAGTCGAGGATGG</t>
  </si>
  <si>
    <t>AAACCCATCCTCGACTGGGCGGGA</t>
  </si>
  <si>
    <t>GAAGATCTGGGTCGGCGCGA</t>
  </si>
  <si>
    <t>TAGTGAAGATCTGGGTCGGCGCGA</t>
  </si>
  <si>
    <t>AAACTCGCGCCGACCCAGATCTTC</t>
  </si>
  <si>
    <t>GCTGACCTGGACGCCGAATT</t>
  </si>
  <si>
    <t>TAGTGCTGACCTGGACGCCGAATT</t>
  </si>
  <si>
    <t>AAACAATTCGGCGTCCAGGTCAGC</t>
  </si>
  <si>
    <t>PLES_38721</t>
  </si>
  <si>
    <t>phnW</t>
  </si>
  <si>
    <t>CAGCAGGATGGGTGCGCGTT</t>
  </si>
  <si>
    <t>TAGTCAGCAGGATGGGTGCGCGTT</t>
  </si>
  <si>
    <t>AAACAACGCGCACCCATCCTGCTG</t>
  </si>
  <si>
    <t>GGAGGTGGTCAGCGGACCGG</t>
  </si>
  <si>
    <t>TAGTGGAGGTGGTCAGCGGACCGG</t>
  </si>
  <si>
    <t>AAACCCGGTCCGCTGACCACCTCC</t>
  </si>
  <si>
    <t>CATCGCCCGACGGGTACGGT</t>
  </si>
  <si>
    <t>TAGTCATCGCCCGACGGGTACGGT</t>
  </si>
  <si>
    <t>AAACACCGTACCCGTCGGGCGATG</t>
  </si>
  <si>
    <t>TTCGTTGAAATCGCTGTCCC</t>
  </si>
  <si>
    <t>TAGTTTCGTTGAAATCGCTGTCCC</t>
  </si>
  <si>
    <t>AAACGGGACAGCGATTTCAACGAA</t>
  </si>
  <si>
    <t>PLES_38731</t>
  </si>
  <si>
    <t>GCGGAGCTGGAAGAGATTCA</t>
  </si>
  <si>
    <t>TAGTGCGGAGCTGGAAGAGATTCA</t>
  </si>
  <si>
    <t>AAACTGAATCTCTTCCAGCTCCGC</t>
  </si>
  <si>
    <t>GAAACTGCCTTCGCGGGCGA</t>
  </si>
  <si>
    <t>TAGTGAAACTGCCTTCGCGGGCGA</t>
  </si>
  <si>
    <t>AAACTCGCCCGCGAAGGCAGTTTC</t>
  </si>
  <si>
    <t>CTGGCTGATGCACAGGCGCT</t>
  </si>
  <si>
    <t>TAGTCTGGCTGATGCACAGGCGCT</t>
  </si>
  <si>
    <t>AAACAGCGCCTGTGCATCAGCCAG</t>
  </si>
  <si>
    <t>TTGACGTGTCCGGTCACCGC</t>
  </si>
  <si>
    <t>TAGTTTGACGTGTCCGGTCACCGC</t>
  </si>
  <si>
    <t>AAACGCGGTGACCGGACACGTCAA</t>
  </si>
  <si>
    <t>PLES_38741</t>
  </si>
  <si>
    <t>GCAGCAGTCTCAGGTAACTG</t>
  </si>
  <si>
    <t>TAGTGCAGCAGTCTCAGGTAACTG</t>
  </si>
  <si>
    <t>AAACCAGTTACCTGAGACTGCTGC</t>
  </si>
  <si>
    <t>CACCCCGAGCAGCAGGCCCA</t>
  </si>
  <si>
    <t>TAGTCACCCCGAGCAGCAGGCCCA</t>
  </si>
  <si>
    <t>AAACTGGGCCTGCTGCTCGGGGTG</t>
  </si>
  <si>
    <t>GCGTAGTCGTCGATGAAACC</t>
  </si>
  <si>
    <t>TAGTGCGTAGTCGTCGATGAAACC</t>
  </si>
  <si>
    <t>AAACGGTTTCATCGACGACTACGC</t>
  </si>
  <si>
    <t>GCGATGGGCGTCGACGCGCT</t>
  </si>
  <si>
    <t>TAGTGCGATGGGCGTCGACGCGCT</t>
  </si>
  <si>
    <t>AAACAGCGCGTCGACGCCCATCGC</t>
  </si>
  <si>
    <t>PLES_38751</t>
  </si>
  <si>
    <t>CATGCCCAATAGTTCACACA</t>
  </si>
  <si>
    <t>TAGTCATGCCCAATAGTTCACACA</t>
  </si>
  <si>
    <t>AAACTGTGTGAACTATTGGGCATG</t>
  </si>
  <si>
    <t>GACGATGTCCGTCGGGACGT</t>
  </si>
  <si>
    <t>TAGTGACGATGTCCGTCGGGACGT</t>
  </si>
  <si>
    <t>AAACACGTCCCGACGGACATCGTC</t>
  </si>
  <si>
    <t>CCAACCGTCGCGGTGCGGGC</t>
  </si>
  <si>
    <t>TAGTCCAACCGTCGCGGTGCGGGC</t>
  </si>
  <si>
    <t>AAACGCCCGCACCGCGACGGTTGG</t>
  </si>
  <si>
    <t>CACGCCGCGTCCTTCGTAGA</t>
  </si>
  <si>
    <t>TAGTCACGCCGCGTCCTTCGTAGA</t>
  </si>
  <si>
    <t>AAACTCTACGAAGGACGCGGCGTG</t>
  </si>
  <si>
    <t>PLES_38761</t>
  </si>
  <si>
    <t>TCCATGGGAAATCCCGACAT</t>
  </si>
  <si>
    <t>TAGTTCCATGGGAAATCCCGACAT</t>
  </si>
  <si>
    <t>AAACATGTCGGGATTTCCCATGGA</t>
  </si>
  <si>
    <t>CGGCTCGCGGCCACCCGCTA</t>
  </si>
  <si>
    <t>TAGTCGGCTCGCGGCCACCCGCTA</t>
  </si>
  <si>
    <t>AAACTAGCGGGTGGCCGCGAGCCG</t>
  </si>
  <si>
    <t>TCCTCGAAGAGTCTGTGCGC</t>
  </si>
  <si>
    <t>TAGTTCCTCGAAGAGTCTGTGCGC</t>
  </si>
  <si>
    <t>AAACGCGCACAGACTCTTCGAGGA</t>
  </si>
  <si>
    <t>GCAGCGGAAAGATGTCCAGC</t>
  </si>
  <si>
    <t>TAGTGCAGCGGAAAGATGTCCAGC</t>
  </si>
  <si>
    <t>AAACGCTGGACATCTTTCCGCTGC</t>
  </si>
  <si>
    <t>PLES_38771</t>
  </si>
  <si>
    <t>GGCGATGGCGTAGGCGCCCC</t>
  </si>
  <si>
    <t>TAGTGGCGATGGCGTAGGCGCCCC</t>
  </si>
  <si>
    <t>AAACGGGGCGCCTACGCCATCGCC</t>
  </si>
  <si>
    <t>CACCAGCATCAGGCCGAGTC</t>
  </si>
  <si>
    <t>TAGTCACCAGCATCAGGCCGAGTC</t>
  </si>
  <si>
    <t>AAACGACTCGGCCTGATGCTGGTG</t>
  </si>
  <si>
    <t>CAGCCAGCGCCACATCCAGC</t>
  </si>
  <si>
    <t>TAGTCAGCCAGCGCCACATCCAGC</t>
  </si>
  <si>
    <t>AAACGCTGGATGTGGCGCTGGCTG</t>
  </si>
  <si>
    <t>ATGAAGACGATCAGCCGCAG</t>
  </si>
  <si>
    <t>TAGTATGAAGACGATCAGCCGCAG</t>
  </si>
  <si>
    <t>AAACCTGCGGCTGATCGTCTTCAT</t>
  </si>
  <si>
    <t>PLES_38781</t>
  </si>
  <si>
    <t>GGGGGCTGCGGATGGGGCAT</t>
  </si>
  <si>
    <t>TAGTGGGGGCTGCGGATGGGGCAT</t>
  </si>
  <si>
    <t>AAACATGCCCCATCCGCAGCCCCC</t>
  </si>
  <si>
    <t>CGGCGTCGCGGCGGGCGATG</t>
  </si>
  <si>
    <t>TAGTCGGCGTCGCGGCGGGCGATG</t>
  </si>
  <si>
    <t>AAACCATCGCCCGCCGCGACGCCG</t>
  </si>
  <si>
    <t>CCAGGCGTAGGGGTCGCTTC</t>
  </si>
  <si>
    <t>TAGTCCAGGCGTAGGGGTCGCTTC</t>
  </si>
  <si>
    <t>AAACGAAGCGACCCCTACGCCTGG</t>
  </si>
  <si>
    <t>CAGGTAGTCGAGCACCTCCG</t>
  </si>
  <si>
    <t>TAGTCAGGTAGTCGAGCACCTCCG</t>
  </si>
  <si>
    <t>AAACCGGAGGTGCTCGACTACCTG</t>
  </si>
  <si>
    <t>PLES_38791</t>
  </si>
  <si>
    <t>CCAGCATGATCGCGGCGAGC</t>
  </si>
  <si>
    <t>TAGTCCAGCATGATCGCGGCGAGC</t>
  </si>
  <si>
    <t>AAACGCTCGCCGCGATCATGCTGG</t>
  </si>
  <si>
    <t>GAACGGATTCGCCAGGTAGA</t>
  </si>
  <si>
    <t>TAGTGAACGGATTCGCCAGGTAGA</t>
  </si>
  <si>
    <t>AAACTCTACCTGGCGAATCCGTTC</t>
  </si>
  <si>
    <t>TGCGCGCGGGTCGAGACTGG</t>
  </si>
  <si>
    <t>TAGTTGCGCGCGGGTCGAGACTGG</t>
  </si>
  <si>
    <t>AAACCCAGTCTCGACCCGCGCGCA</t>
  </si>
  <si>
    <t>TCTTGTACAGCGCCACGCCG</t>
  </si>
  <si>
    <t>TAGTTCTTGTACAGCGCCACGCCG</t>
  </si>
  <si>
    <t>AAACCGGCGTGGCGCTGTACAAGA</t>
  </si>
  <si>
    <t>PLES_38801</t>
  </si>
  <si>
    <t>GGCGGCGCGGGTGAAAGGCA</t>
  </si>
  <si>
    <t>TAGTGGCGGCGCGGGTGAAAGGCA</t>
  </si>
  <si>
    <t>AAACTGCCTTTCACCCGCGCCGCC</t>
  </si>
  <si>
    <t>GGCGGAACACAGCGGGCGCC</t>
  </si>
  <si>
    <t>TAGTGGCGGAACACAGCGGGCGCC</t>
  </si>
  <si>
    <t>AAACGGCGCCCGCTGTGTTCCGCC</t>
  </si>
  <si>
    <t>CAACGCGGCGCCGAGCACGG</t>
  </si>
  <si>
    <t>TAGTCAACGCGGCGCCGAGCACGG</t>
  </si>
  <si>
    <t>AAACCCGTGCTCGGCGCCGCGTTG</t>
  </si>
  <si>
    <t>TCGTTCGGCAGCGCTGGCGC</t>
  </si>
  <si>
    <t>TAGTTCGTTCGGCAGCGCTGGCGC</t>
  </si>
  <si>
    <t>AAACGCGCCAGCGCTGCCGAACGA</t>
  </si>
  <si>
    <t>PLES_38811</t>
  </si>
  <si>
    <t>TCGGTTTCGTCTGCGAACAG</t>
  </si>
  <si>
    <t>TAGTTCGGTTTCGTCTGCGAACAG</t>
  </si>
  <si>
    <t>AAACCTGTTCGCAGACGAAACCGA</t>
  </si>
  <si>
    <t>GGCTGAACCAGTAGGCGGCG</t>
  </si>
  <si>
    <t>TAGTGGCTGAACCAGTAGGCGGCG</t>
  </si>
  <si>
    <t>AAACCGCCGCCTACTGGTTCAGCC</t>
  </si>
  <si>
    <t>GCAGGCAGCGCTGAAATGCC</t>
  </si>
  <si>
    <t>TAGTGCAGGCAGCGCTGAAATGCC</t>
  </si>
  <si>
    <t>AAACGGCATTTCAGCGCTGCCTGC</t>
  </si>
  <si>
    <t>GCGTAGCCAATCCTCCAGCT</t>
  </si>
  <si>
    <t>TAGTGCGTAGCCAATCCTCCAGCT</t>
  </si>
  <si>
    <t>AAACAGCTGGAGGATTGGCTACGC</t>
  </si>
  <si>
    <t>PLES_38821</t>
  </si>
  <si>
    <t>AGGCATGCGAGACGGAACCA</t>
  </si>
  <si>
    <t>TAGTAGGCATGCGAGACGGAACCA</t>
  </si>
  <si>
    <t>AAACTGGTTCCGTCTCGCATGCCT</t>
  </si>
  <si>
    <t>GGAAGCGCAGCAACTCGCCA</t>
  </si>
  <si>
    <t>TAGTGGAAGCGCAGCAACTCGCCA</t>
  </si>
  <si>
    <t>AAACTGGCGAGTTGCTGCGCTTCC</t>
  </si>
  <si>
    <t>AACTGCCCAGGTGCTTGCGC</t>
  </si>
  <si>
    <t>TAGTAACTGCCCAGGTGCTTGCGC</t>
  </si>
  <si>
    <t>AAACGCGCAAGCACCTGGGCAGTT</t>
  </si>
  <si>
    <t>GAAAGTATCCTGGGCGAGGT</t>
  </si>
  <si>
    <t>TAGTGAAAGTATCCTGGGCGAGGT</t>
  </si>
  <si>
    <t>AAACACCTCGCCCAGGATACTTTC</t>
  </si>
  <si>
    <t>PLES_38831</t>
  </si>
  <si>
    <t>GGGTTCGACTTTGGCGGCCA</t>
  </si>
  <si>
    <t>TAGTGGGTTCGACTTTGGCGGCCA</t>
  </si>
  <si>
    <t>AAACTGGCCGCCAAAGTCGAACCC</t>
  </si>
  <si>
    <t>AGGGTCTTGCGTTTCCAGAA</t>
  </si>
  <si>
    <t>TAGTAGGGTCTTGCGTTTCCAGAA</t>
  </si>
  <si>
    <t>AAACTTCTGGAAACGCAAGACCCT</t>
  </si>
  <si>
    <t>CGTCCTGGTCGAGTTGGGCG</t>
  </si>
  <si>
    <t>TAGTCGTCCTGGTCGAGTTGGGCG</t>
  </si>
  <si>
    <t>AAACCGCCCAACTCGACCAGGACG</t>
  </si>
  <si>
    <t>CGAGCTTCTGCAGGCAGCAC</t>
  </si>
  <si>
    <t>TAGTCGAGCTTCTGCAGGCAGCAC</t>
  </si>
  <si>
    <t>AAACGTGCTGCCTGCAGAAGCTCG</t>
  </si>
  <si>
    <t>PLES_38841</t>
  </si>
  <si>
    <t>CTTCTTCCCATGGATGGTAT</t>
  </si>
  <si>
    <t>TAGTCTTCTTCCCATGGATGGTAT</t>
  </si>
  <si>
    <t>AAACATACCATCCATGGGAAGAAG</t>
  </si>
  <si>
    <t>CCCGGGTCTGCCCGGCGATG</t>
  </si>
  <si>
    <t>TAGTCCCGGGTCTGCCCGGCGATG</t>
  </si>
  <si>
    <t>AAACCATCGCCGGGCAGACCCGGG</t>
  </si>
  <si>
    <t>TCAGGCCGTTCACCGCACCG</t>
  </si>
  <si>
    <t>TAGTTCAGGCCGTTCACCGCACCG</t>
  </si>
  <si>
    <t>AAACCGGTGCGGTGAACGGCCTGA</t>
  </si>
  <si>
    <t>CTTCAGGTAGGAACGCAGCG</t>
  </si>
  <si>
    <t>TAGTCTTCAGGTAGGAACGCAGCG</t>
  </si>
  <si>
    <t>AAACCGCTGCGTTCCTACCTGAAG</t>
  </si>
  <si>
    <t>PLES_38851</t>
  </si>
  <si>
    <t>GGCTGGGTAGTCGGGGTGCC</t>
  </si>
  <si>
    <t>TAGTGGCTGGGTAGTCGGGGTGCC</t>
  </si>
  <si>
    <t>AAACGGCACCCCGACTACCCAGCC</t>
  </si>
  <si>
    <t>AACCGATGGGAATGGCGCAG</t>
  </si>
  <si>
    <t>TAGTAACCGATGGGAATGGCGCAG</t>
  </si>
  <si>
    <t>AAACCTGCGCCATTCCCATCGGTT</t>
  </si>
  <si>
    <t>GCTCGGCCAGCGGGTTGCCC</t>
  </si>
  <si>
    <t>TAGTGCTCGGCCAGCGGGTTGCCC</t>
  </si>
  <si>
    <t>AAACGGGCAACCCGCTGGCCGAGC</t>
  </si>
  <si>
    <t>TTCCGCGACCATCATGCAGG</t>
  </si>
  <si>
    <t>TAGTTTCCGCGACCATCATGCAGG</t>
  </si>
  <si>
    <t>AAACCCTGCATGATGGTCGCGGAA</t>
  </si>
  <si>
    <t>PLES_38861</t>
  </si>
  <si>
    <t>TCGAGAATCAGCAAGCGCAT</t>
  </si>
  <si>
    <t>TAGTTCGAGAATCAGCAAGCGCAT</t>
  </si>
  <si>
    <t>AAACATGCGCTTGCTGATTCTCGA</t>
  </si>
  <si>
    <t>GCAGCGCGGCATAGAGAGCG</t>
  </si>
  <si>
    <t>TAGTGCAGCGCGGCATAGAGAGCG</t>
  </si>
  <si>
    <t>AAACCGCTCTCTATGCCGCGCTGC</t>
  </si>
  <si>
    <t>CACCACCTTCAGGCTGGGGT</t>
  </si>
  <si>
    <t>TAGTCACCACCTTCAGGCTGGGGT</t>
  </si>
  <si>
    <t>AAACACCCCAGCCTGAAGGTGGTG</t>
  </si>
  <si>
    <t>GCGGCGTCGATGAGTTGCAG</t>
  </si>
  <si>
    <t>TAGTGCGGCGTCGATGAGTTGCAG</t>
  </si>
  <si>
    <t>AAACCTGCAACTCATCGACGCCGC</t>
  </si>
  <si>
    <t>PLES_38871</t>
  </si>
  <si>
    <t>CTTGCGCGGGCTCTTGTAGA</t>
  </si>
  <si>
    <t>TAGTCTTGCGCGGGCTCTTGTAGA</t>
  </si>
  <si>
    <t>AAACTCTACAAGAGCCCGCGCAAG</t>
  </si>
  <si>
    <t>CCTCGCGCTTGTCGACGTAG</t>
  </si>
  <si>
    <t>TAGTCCTCGCGCTTGTCGACGTAG</t>
  </si>
  <si>
    <t>AAACCTACGTCGACAAGCGCGAGG</t>
  </si>
  <si>
    <t>CCAGCAGGGCCTCGGGTACG</t>
  </si>
  <si>
    <t>TAGTCCAGCAGGGCCTCGGGTACG</t>
  </si>
  <si>
    <t>AAACCGTACCCGAGGCCCTGCTGG</t>
  </si>
  <si>
    <t>AGCAGGTCGAAGACATGTTG</t>
  </si>
  <si>
    <t>TAGTAGCAGGTCGAAGACATGTTG</t>
  </si>
  <si>
    <t>AAACCAACATGTCTTCGACCTGCT</t>
  </si>
  <si>
    <t>PLES_38881</t>
  </si>
  <si>
    <t>rnd</t>
  </si>
  <si>
    <t>GATCCACTGGATTTCGGGCG</t>
  </si>
  <si>
    <t>TAGTGATCCACTGGATTTCGGGCG</t>
  </si>
  <si>
    <t>AAACCGCCCGAAATCCAGTGGATC</t>
  </si>
  <si>
    <t>GCGCCAGGCTGGCATCATCG</t>
  </si>
  <si>
    <t>TAGTGCGCCAGGCTGGCATCATCG</t>
  </si>
  <si>
    <t>AAACCGATGATGCCAGCCTGGCGC</t>
  </si>
  <si>
    <t>ACGGCTGTGTGCGCCATTCC</t>
  </si>
  <si>
    <t>TAGTACGGCTGTGTGCGCCATTCC</t>
  </si>
  <si>
    <t>AAACGGAATGGCGCACACAGCCGT</t>
  </si>
  <si>
    <t>TGAACTCGGTATCGAGCGCG</t>
  </si>
  <si>
    <t>TAGTTGAACTCGGTATCGAGCGCG</t>
  </si>
  <si>
    <t>AAACCGCGCTCGATACCGAGTTCA</t>
  </si>
  <si>
    <t>PLES_38891</t>
  </si>
  <si>
    <t>GAGCCGCGCCAGCCAGCAGG</t>
  </si>
  <si>
    <t>TAGTGAGCCGCGCCAGCCAGCAGG</t>
  </si>
  <si>
    <t>AAACCCTGCTGGCTGGCGCGGCTC</t>
  </si>
  <si>
    <t>TCGGGCTGGTCTTCAGGGCC</t>
  </si>
  <si>
    <t>TAGTTCGGGCTGGTCTTCAGGGCC</t>
  </si>
  <si>
    <t>AAACGGCCCTGAAGACCAGCCCGA</t>
  </si>
  <si>
    <t>CCGGAGCATCCCAGGCGAGC</t>
  </si>
  <si>
    <t>TAGTCCGGAGCATCCCAGGCGAGC</t>
  </si>
  <si>
    <t>AAACGCTCGCCTGGGATGCTCCGG</t>
  </si>
  <si>
    <t>GACCCCGGTCATCTGCGGAG</t>
  </si>
  <si>
    <t>TAGTGACCCCGGTCATCTGCGGAG</t>
  </si>
  <si>
    <t>AAACCTCCGCAGATGACCGGGGTC</t>
  </si>
  <si>
    <t>PLES_38901</t>
  </si>
  <si>
    <t>TGTTGCAACTGATCGGTCAT</t>
  </si>
  <si>
    <t>TAGTTGTTGCAACTGATCGGTCAT</t>
  </si>
  <si>
    <t>AAACATGACCGATCAGTTGCAACA</t>
  </si>
  <si>
    <t>GCAGCCTTGCCGGTGCGCGG</t>
  </si>
  <si>
    <t>TAGTGCAGCCTTGCCGGTGCGCGG</t>
  </si>
  <si>
    <t>AAACCCGCGCACCGGCAAGGCTGC</t>
  </si>
  <si>
    <t>CTCGTCCTGGGTACCGCTGC</t>
  </si>
  <si>
    <t>TAGTCTCGTCCTGGGTACCGCTGC</t>
  </si>
  <si>
    <t>AAACGCAGCGGTACCCAGGACGAG</t>
  </si>
  <si>
    <t>GAGGATGGCGTCGAAGATGT</t>
  </si>
  <si>
    <t>TAGTGAGGATGGCGTCGAAGATGT</t>
  </si>
  <si>
    <t>AAACACATCTTCGACGCCATCCTC</t>
  </si>
  <si>
    <t>PLES_38911</t>
  </si>
  <si>
    <t>GATCCCTTGTTCTTCTTGTT</t>
  </si>
  <si>
    <t>TAGTGATCCCTTGTTCTTCTTGTT</t>
  </si>
  <si>
    <t>AAACAACAAGAAGAACAAGGGATC</t>
  </si>
  <si>
    <t>TCGAGCAGGCCGGTGGCGGG</t>
  </si>
  <si>
    <t>TAGTTCGAGCAGGCCGGTGGCGGG</t>
  </si>
  <si>
    <t>AAACCCCGCCACCGGCCTGCTCGA</t>
  </si>
  <si>
    <t>CATGCTGGCGGAGCTTGAAC</t>
  </si>
  <si>
    <t>TAGTCATGCTGGCGGAGCTTGAAC</t>
  </si>
  <si>
    <t>AAACGTTCAAGCTCCGCCAGCATG</t>
  </si>
  <si>
    <t>GGTGATGAAGGTGGTCAGCC</t>
  </si>
  <si>
    <t>TAGTGGTGATGAAGGTGGTCAGCC</t>
  </si>
  <si>
    <t>AAACGGCTGACCACCTTCATCACC</t>
  </si>
  <si>
    <t>PLES_38921</t>
  </si>
  <si>
    <t>GGGTTGCGGGCGCCCGCTGG</t>
  </si>
  <si>
    <t>TAGTGGGTTGCGGGCGCCCGCTGG</t>
  </si>
  <si>
    <t>AAACCCAGCGGGCGCCCGCAACCC</t>
  </si>
  <si>
    <t>TGCGTGGTCAAACGTCCCAT</t>
  </si>
  <si>
    <t>TAGTTGCGTGGTCAAACGTCCCAT</t>
  </si>
  <si>
    <t>AAACATGGGACGTTTGACCACGCA</t>
  </si>
  <si>
    <t>ATGGCCGGGGCAGCCGTGTG</t>
  </si>
  <si>
    <t>TAGTATGGCCGGGGCAGCCGTGTG</t>
  </si>
  <si>
    <t>AAACCACACGGCTGCCCCGGCCAT</t>
  </si>
  <si>
    <t>CCAGTTGCTGGCCTTCTACC</t>
  </si>
  <si>
    <t>TAGTCCAGTTGCTGGCCTTCTACC</t>
  </si>
  <si>
    <t>AAACGGTAGAAGGCCAGCAACTGG</t>
  </si>
  <si>
    <t>PLES_38931</t>
  </si>
  <si>
    <t>CGTATCCGATCAGGTCGCGT</t>
  </si>
  <si>
    <t>TAGTCGTATCCGATCAGGTCGCGT</t>
  </si>
  <si>
    <t>AAACACGCGACCTGATCGGATACG</t>
  </si>
  <si>
    <t>CGGGCCAGTGAGGGTGGGGA</t>
  </si>
  <si>
    <t>TAGTCGGGCCAGTGAGGGTGGGGA</t>
  </si>
  <si>
    <t>AAACTCCCCACCCTCACTGGCCCG</t>
  </si>
  <si>
    <t>CAGGGCGATGCGCGCATCGC</t>
  </si>
  <si>
    <t>TAGTCAGGGCGATGCGCGCATCGC</t>
  </si>
  <si>
    <t>AAACGCGATGCGCGCATCGCCCTG</t>
  </si>
  <si>
    <t>TTCTTCGTAATTGAGCACGA</t>
  </si>
  <si>
    <t>TAGTTTCTTCGTAATTGAGCACGA</t>
  </si>
  <si>
    <t>AAACTCGTGCTCAATTACGAAGAA</t>
  </si>
  <si>
    <t>PLES_38941</t>
  </si>
  <si>
    <t>CGGGGGTCAGGGTCTGGAAA</t>
  </si>
  <si>
    <t>TAGTCGGGGGTCAGGGTCTGGAAA</t>
  </si>
  <si>
    <t>AAACTTTCCAGACCCTGACCCCCG</t>
  </si>
  <si>
    <t>GGCCTCGCGGGACAGCGAGG</t>
  </si>
  <si>
    <t>TAGTGGCCTCGCGGGACAGCGAGG</t>
  </si>
  <si>
    <t>AAACCCTCGCTGTCCCGCGAGGCC</t>
  </si>
  <si>
    <t>GTCGGCGAAGGCTTCGATGA</t>
  </si>
  <si>
    <t>TAGTGTCGGCGAAGGCTTCGATGA</t>
  </si>
  <si>
    <t>AAACTCATCGAAGCCTTCGCCGAC</t>
  </si>
  <si>
    <t>GGCCTTCTCGGCGACCCAGG</t>
  </si>
  <si>
    <t>TAGTGGCCTTCTCGGCGACCCAGG</t>
  </si>
  <si>
    <t>AAACCCTGGGTCGCCGAGAAGGCC</t>
  </si>
  <si>
    <t>PLES_38951</t>
  </si>
  <si>
    <t>alc</t>
  </si>
  <si>
    <t>GTGGCGGAAGGGCGCGTGTT</t>
  </si>
  <si>
    <t>TAGTGTGGCGGAAGGGCGCGTGTT</t>
  </si>
  <si>
    <t>AAACAACACGCGCCCTTCCGCCAC</t>
  </si>
  <si>
    <t>CTGGCTGCCCAGGCGCGCGT</t>
  </si>
  <si>
    <t>TAGTCTGGCTGCCCAGGCGCGCGT</t>
  </si>
  <si>
    <t>AAACACGCGCGCCTGGGCAGCCAG</t>
  </si>
  <si>
    <t>GGCGAACCATTCGTCGCTGA</t>
  </si>
  <si>
    <t>TAGTGGCGAACCATTCGTCGCTGA</t>
  </si>
  <si>
    <t>AAACTCAGCGACGAATGGTTCGCC</t>
  </si>
  <si>
    <t>GCCTGCAGCATGCGGCTGGC</t>
  </si>
  <si>
    <t>TAGTGCCTGCAGCATGCGGCTGGC</t>
  </si>
  <si>
    <t>AAACGCCAGCCGCATGCTGCAGGC</t>
  </si>
  <si>
    <t>PLES_38961</t>
  </si>
  <si>
    <t>GCGAAGGCTTCCTTGGTCAA</t>
  </si>
  <si>
    <t>TAGTGCGAAGGCTTCCTTGGTCAA</t>
  </si>
  <si>
    <t>AAACTTGACCAAGGAAGCCTTCGC</t>
  </si>
  <si>
    <t>TTCGATCACGTCACCGAACG</t>
  </si>
  <si>
    <t>TAGTTTCGATCACGTCACCGAACG</t>
  </si>
  <si>
    <t>AAACCGTTCGGTGACGTGATCGAA</t>
  </si>
  <si>
    <t>CATGAAATAGTCGCTGCCGG</t>
  </si>
  <si>
    <t>TAGTCATGAAATAGTCGCTGCCGG</t>
  </si>
  <si>
    <t>AAACCCGGCAGCGACTATTTCATG</t>
  </si>
  <si>
    <t>CAGCTTGTGATAACGGCGGG</t>
  </si>
  <si>
    <t>TAGTCAGCTTGTGATAACGGCGGG</t>
  </si>
  <si>
    <t>AAACCCCGCCGTTATCACAAGCTG</t>
  </si>
  <si>
    <t>PLES_38971</t>
  </si>
  <si>
    <t>TGTGAATCCAGCGCACCAGC</t>
  </si>
  <si>
    <t>TAGTTGTGAATCCAGCGCACCAGC</t>
  </si>
  <si>
    <t>AAACGCTGGTGCGCTGGATTCACA</t>
  </si>
  <si>
    <t>CACGCGGGTTGCTGCGGTTG</t>
  </si>
  <si>
    <t>TAGTCACGCGGGTTGCTGCGGTTG</t>
  </si>
  <si>
    <t>AAACCAACCGCAGCAACCCGCGTG</t>
  </si>
  <si>
    <t>TTGCCCAGAGGTCTCCGGAC</t>
  </si>
  <si>
    <t>TAGTTTGCCCAGAGGTCTCCGGAC</t>
  </si>
  <si>
    <t>AAACGTCCGGAGACCTCTGGGCAA</t>
  </si>
  <si>
    <t>GGTGGTAGATGCCGCCACCG</t>
  </si>
  <si>
    <t>TAGTGGTGGTAGATGCCGCCACCG</t>
  </si>
  <si>
    <t>AAACCGGTGGCGGCATCTACCACC</t>
  </si>
  <si>
    <t>PLES_38991</t>
  </si>
  <si>
    <t>AAGCTGGTCGATGCATGAGC</t>
  </si>
  <si>
    <t>TAGTAAGCTGGTCGATGCATGAGC</t>
  </si>
  <si>
    <t>AAACGCTCATGCATCGACCAGCTT</t>
  </si>
  <si>
    <t>ATCGAACGGTGTCGAATCCC</t>
  </si>
  <si>
    <t>TAGTATCGAACGGTGTCGAATCCC</t>
  </si>
  <si>
    <t>AAACGGGATTCGACACCGTTCGAT</t>
  </si>
  <si>
    <t>CTTCGTCGCGCAGGACATAT</t>
  </si>
  <si>
    <t>TAGTCTTCGTCGCGCAGGACATAT</t>
  </si>
  <si>
    <t>AAACATATGTCCTGCGCGACGAAG</t>
  </si>
  <si>
    <t>ATTGGGTAACGGCTCCAGCG</t>
  </si>
  <si>
    <t>TAGTATTGGGTAACGGCTCCAGCG</t>
  </si>
  <si>
    <t>AAACCGCTGGAGCCGTTACCCAAT</t>
  </si>
  <si>
    <t>PLES_39001</t>
  </si>
  <si>
    <t>ACATCCTGATTCGGCTCGAG</t>
  </si>
  <si>
    <t>TAGTACATCCTGATTCGGCTCGAG</t>
  </si>
  <si>
    <t>AAACCTCGAGCCGAATCAGGATGT</t>
  </si>
  <si>
    <t>CCAGACTGTCGCGAGAGCGA</t>
  </si>
  <si>
    <t>TAGTCCAGACTGTCGCGAGAGCGA</t>
  </si>
  <si>
    <t>AAACTCGCTCTCGCGACAGTCTGG</t>
  </si>
  <si>
    <t>GTCAACTGCGCCTTGTAGAC</t>
  </si>
  <si>
    <t>TAGTGTCAACTGCGCCTTGTAGAC</t>
  </si>
  <si>
    <t>AAACGTCTACAAGGCGCAGTTGAC</t>
  </si>
  <si>
    <t>TTCGCTCTGGTTGTCGGTAC</t>
  </si>
  <si>
    <t>TAGTTTCGCTCTGGTTGTCGGTAC</t>
  </si>
  <si>
    <t>AAACGTACCGACAACCAGAGCGAA</t>
  </si>
  <si>
    <t>PLES_39011</t>
  </si>
  <si>
    <t>AGTACAGCAAGCAACCGACG</t>
  </si>
  <si>
    <t>TAGTAGTACAGCAAGCAACCGACG</t>
  </si>
  <si>
    <t>AAACCGTCGGTTGCTTGCTGTACT</t>
  </si>
  <si>
    <t>CGAAGTGCAACTGGTCATGC</t>
  </si>
  <si>
    <t>TAGTCGAAGTGCAACTGGTCATGC</t>
  </si>
  <si>
    <t>AAACGCATGACCAGTTGCACTTCG</t>
  </si>
  <si>
    <t>AATCCATCCGGTCTTGTCCA</t>
  </si>
  <si>
    <t>TAGTAATCCATCCGGTCTTGTCCA</t>
  </si>
  <si>
    <t>AAACTGGACAAGACCGGATGGATT</t>
  </si>
  <si>
    <t>GCATTGATTACCGCGTCAGG</t>
  </si>
  <si>
    <t>TAGTGCATTGATTACCGCGTCAGG</t>
  </si>
  <si>
    <t>AAACCCTGACGCGGTAATCAATGC</t>
  </si>
  <si>
    <t>PLES_39021</t>
  </si>
  <si>
    <t>CATGGCTGGTGGTGTCGCCA</t>
  </si>
  <si>
    <t>TAGTCATGGCTGGTGGTGTCGCCA</t>
  </si>
  <si>
    <t>AAACTGGCGACACCACCAGCCATG</t>
  </si>
  <si>
    <t>GCTTGCCGTTGAGGTCGGTC</t>
  </si>
  <si>
    <t>TAGTGCTTGCCGTTGAGGTCGGTC</t>
  </si>
  <si>
    <t>AAACGACCGACCTCAACGGCAAGC</t>
  </si>
  <si>
    <t>TGGTGGCCTACACCGGCCAT</t>
  </si>
  <si>
    <t>TAGTTGGTGGCCTACACCGGCCAT</t>
  </si>
  <si>
    <t>AAACATGGCCGGTGTAGGCCACCA</t>
  </si>
  <si>
    <t>TGCACAAGGGACAAACCACT</t>
  </si>
  <si>
    <t>TAGTTGCACAAGGGACAAACCACT</t>
  </si>
  <si>
    <t>AAACAGTGGTTTGTCCCTTGTGCA</t>
  </si>
  <si>
    <t>PLES_39031</t>
  </si>
  <si>
    <t>CCGCCGGAACCTGCCTTTTC</t>
  </si>
  <si>
    <t>TAGTCCGCCGGAACCTGCCTTTTC</t>
  </si>
  <si>
    <t>AAACGAAAAGGCAGGTTCCGGCGG</t>
  </si>
  <si>
    <t>GATGTTCGGCCAGAAATACC</t>
  </si>
  <si>
    <t>TAGTGATGTTCGGCCAGAAATACC</t>
  </si>
  <si>
    <t>AAACGGTATTTCTGGCCGAACATC</t>
  </si>
  <si>
    <t>CATCGCCCTGAAGCCTGGGG</t>
  </si>
  <si>
    <t>TAGTCATCGCCCTGAAGCCTGGGG</t>
  </si>
  <si>
    <t>AAACCCCCAGGCTTCAGGGCGATG</t>
  </si>
  <si>
    <t>ATTGAATCGAGCACACAACG</t>
  </si>
  <si>
    <t>TAGTATTGAATCGAGCACACAACG</t>
  </si>
  <si>
    <t>AAACCGTTGTGTGCTCGATTCAAT</t>
  </si>
  <si>
    <t>PLES_39041</t>
  </si>
  <si>
    <t>GATGCGGCGATCAGTTACCA</t>
  </si>
  <si>
    <t>TAGTGATGCGGCGATCAGTTACCA</t>
  </si>
  <si>
    <t>AAACTGGTAACTGATCGCCGCATC</t>
  </si>
  <si>
    <t>GCTGGTCTACGGGCGAGTCG</t>
  </si>
  <si>
    <t>TAGTGCTGGTCTACGGGCGAGTCG</t>
  </si>
  <si>
    <t>AAACCGACTCGCCCGTAGACCAGC</t>
  </si>
  <si>
    <t>ACCAGCAGCAGCTGCGTCAG</t>
  </si>
  <si>
    <t>TAGTACCAGCAGCAGCTGCGTCAG</t>
  </si>
  <si>
    <t>AAACCTGACGCAGCTGCTGCTGGT</t>
  </si>
  <si>
    <t>CGTACATCAGCAGCACATGC</t>
  </si>
  <si>
    <t>TAGTCGTACATCAGCAGCACATGC</t>
  </si>
  <si>
    <t>AAACGCATGTGCTGCTGATGTACG</t>
  </si>
  <si>
    <t>PLES_39051</t>
  </si>
  <si>
    <t>ATGAACAGGACCCGGTGCAT</t>
  </si>
  <si>
    <t>TAGTATGAACAGGACCCGGTGCAT</t>
  </si>
  <si>
    <t>AAACATGCACCGGGTCCTGTTCAT</t>
  </si>
  <si>
    <t>TGGGACTACGCAGGCGGTTG</t>
  </si>
  <si>
    <t>TAGTTGGGACTACGCAGGCGGTTG</t>
  </si>
  <si>
    <t>AAACCAACCGCCTGCGTAGTCCCA</t>
  </si>
  <si>
    <t>GGTCTCGACGCCCGGCCAGT</t>
  </si>
  <si>
    <t>TAGTGGTCTCGACGCCCGGCCAGT</t>
  </si>
  <si>
    <t>AAACACTGGCCGGGCGTCGAGACC</t>
  </si>
  <si>
    <t>CGCCGCCAGCCCGGCGGAAT</t>
  </si>
  <si>
    <t>TAGTCGCCGCCAGCCCGGCGGAAT</t>
  </si>
  <si>
    <t>AAACATTCCGCCGGGCTGGCGGCG</t>
  </si>
  <si>
    <t>PLES_39061</t>
  </si>
  <si>
    <t>moaA2</t>
  </si>
  <si>
    <t>GGGATCGACCAGGCGGGAAT</t>
  </si>
  <si>
    <t>TAGTGGGATCGACCAGGCGGGAAT</t>
  </si>
  <si>
    <t>AAACATTCCCGCCTGGTCGATCCC</t>
  </si>
  <si>
    <t>TAGGTGATGCGACGGCCGAA</t>
  </si>
  <si>
    <t>TAGTTAGGTGATGCGACGGCCGAA</t>
  </si>
  <si>
    <t>AAACTTCGGCCGTCGCATCACCTA</t>
  </si>
  <si>
    <t>CGCAGCGATCCGTCACCGAC</t>
  </si>
  <si>
    <t>TAGTCGCAGCGATCCGTCACCGAC</t>
  </si>
  <si>
    <t>AAACGTCGGTGACGGATCGCTGCG</t>
  </si>
  <si>
    <t>CGCTCATGCAGTAGGTGCAG</t>
  </si>
  <si>
    <t>TAGTCGCTCATGCAGTAGGTGCAG</t>
  </si>
  <si>
    <t>AAACCTGCACCTACTGCATGAGCG</t>
  </si>
  <si>
    <t>PLES_39071</t>
  </si>
  <si>
    <t>CTTGTTGCGCTCGCGGATGC</t>
  </si>
  <si>
    <t>TAGTCTTGTTGCGCTCGCGGATGC</t>
  </si>
  <si>
    <t>AAACGCATCCGCGAGCGCAACAAG</t>
  </si>
  <si>
    <t>GGTCGCCGCGAAGCCCTTGT</t>
  </si>
  <si>
    <t>TAGTGGTCGCCGCGAAGCCCTTGT</t>
  </si>
  <si>
    <t>AAACACAAGGGCTTCGCGGCGACC</t>
  </si>
  <si>
    <t>CTTGGGCAGGCCGGCGCGGG</t>
  </si>
  <si>
    <t>TAGTCTTGGGCAGGCCGGCGCGGG</t>
  </si>
  <si>
    <t>AAACCCCGCGCCGGCCTGCCCAAG</t>
  </si>
  <si>
    <t>TGGAAGTAGTAGTAGACGTT</t>
  </si>
  <si>
    <t>TAGTTGGAAGTAGTAGTAGACGTT</t>
  </si>
  <si>
    <t>AAACAACGTCTACTACTACTTCCA</t>
  </si>
  <si>
    <t>PLES_39081</t>
  </si>
  <si>
    <t>CCGGGTCGGCCCCGGGCTCA</t>
  </si>
  <si>
    <t>TAGTCCGGGTCGGCCCCGGGCTCA</t>
  </si>
  <si>
    <t>AAACTGAGCCCGGGGCCGACCCGG</t>
  </si>
  <si>
    <t>GTAGCGGCCTTGTCCAGCGC</t>
  </si>
  <si>
    <t>TAGTGTAGCGGCCTTGTCCAGCGC</t>
  </si>
  <si>
    <t>AAACGCGCTGGACAAGGCCGCTAC</t>
  </si>
  <si>
    <t>CTTCTCCCTCAGCGCCTGGG</t>
  </si>
  <si>
    <t>TAGTCTTCTCCCTCAGCGCCTGGG</t>
  </si>
  <si>
    <t>AAACCCCAGGCGCTGAGGGAGAAG</t>
  </si>
  <si>
    <t>AGCGGCTCCCCCAGGCGTCC</t>
  </si>
  <si>
    <t>TAGTAGCGGCTCCCCCAGGCGTCC</t>
  </si>
  <si>
    <t>AAACGGACGCCTGGGGGAGCCGCT</t>
  </si>
  <si>
    <t>PLES_39091</t>
  </si>
  <si>
    <t>TTCCAGACTGATGGTGGTCA</t>
  </si>
  <si>
    <t>TAGTTTCCAGACTGATGGTGGTCA</t>
  </si>
  <si>
    <t>AAACTGACCACCATCAGTCTGGAA</t>
  </si>
  <si>
    <t>CTGGCGGGTAATGCCCAGCG</t>
  </si>
  <si>
    <t>TAGTCTGGCGGGTAATGCCCAGCG</t>
  </si>
  <si>
    <t>AAACCGCTGGGCATTACCCGCCAG</t>
  </si>
  <si>
    <t>CGCGATGGTCAGGGGCGCGG</t>
  </si>
  <si>
    <t>TAGTCGCGATGGTCAGGGGCGCGG</t>
  </si>
  <si>
    <t>AAACCCGCGCCCCTGACCATCGCG</t>
  </si>
  <si>
    <t>CCTCGCGCTGCAGCGCCACC</t>
  </si>
  <si>
    <t>TAGTCCTCGCGCTGCAGCGCCACC</t>
  </si>
  <si>
    <t>AAACGGTGGCGCTGCAGCGCGAGG</t>
  </si>
  <si>
    <t>PLES_39101</t>
  </si>
  <si>
    <t>gcl</t>
  </si>
  <si>
    <t>AGCTTCGATTGCTCTCATTC</t>
  </si>
  <si>
    <t>TAGTAGCTTCGATTGCTCTCATTC</t>
  </si>
  <si>
    <t>AAACGAATGAGAGCAATCGAAGCT</t>
  </si>
  <si>
    <t>TTCGCGGCGCATCACCAGTA</t>
  </si>
  <si>
    <t>TAGTTTCGCGGCGCATCACCAGTA</t>
  </si>
  <si>
    <t>AAACTACTGGTGATGCGCCGCGAA</t>
  </si>
  <si>
    <t>GGCACCGGGGACGCCGAACG</t>
  </si>
  <si>
    <t>TAGTGGCACCGGGGACGCCGAACG</t>
  </si>
  <si>
    <t>AAACCGTTCGGCGTCCCCGGTGCC</t>
  </si>
  <si>
    <t>GGCGTACATGGGGTTGATCG</t>
  </si>
  <si>
    <t>TAGTGGCGTACATGGGGTTGATCG</t>
  </si>
  <si>
    <t>AAACCGATCAACCCCATGTACGCC</t>
  </si>
  <si>
    <t>PLES_39111</t>
  </si>
  <si>
    <t>GACAGGTTGGCGCAGAAACG</t>
  </si>
  <si>
    <t>TAGTGACAGGTTGGCGCAGAAACG</t>
  </si>
  <si>
    <t>AAACCGTTTCTGCGCCAACCTGTC</t>
  </si>
  <si>
    <t>ATCCACCTCGGTGAACAGCA</t>
  </si>
  <si>
    <t>TAGTATCCACCTCGGTGAACAGCA</t>
  </si>
  <si>
    <t>AAACTGCTGTTCACCGAGGTGGAT</t>
  </si>
  <si>
    <t>GCCGGCGAAGCCGGCCTTGG</t>
  </si>
  <si>
    <t>TAGTGCCGGCGAAGCCGGCCTTGG</t>
  </si>
  <si>
    <t>AAACCCAAGGCCGGCTTCGCCGGC</t>
  </si>
  <si>
    <t>CCTCGACGTCATAGGGGAAG</t>
  </si>
  <si>
    <t>TAGTCCTCGACGTCATAGGGGAAG</t>
  </si>
  <si>
    <t>AAACCTTCCCCTATGACGTCGAGG</t>
  </si>
  <si>
    <t>PLES_39121</t>
  </si>
  <si>
    <t>GGTGCCGATGAATCCGATCT</t>
  </si>
  <si>
    <t>TAGTGGTGCCGATGAATCCGATCT</t>
  </si>
  <si>
    <t>AAACAGATCGGATTCATCGGCACC</t>
  </si>
  <si>
    <t>CATGGGCTTGCCCATGATTC</t>
  </si>
  <si>
    <t>TAGTCATGGGCTTGCCCATGATTC</t>
  </si>
  <si>
    <t>AAACGAATCATGGGCAAGCCCATG</t>
  </si>
  <si>
    <t>GGCTGTGGCCGGCCTTCTGC</t>
  </si>
  <si>
    <t>TAGTGGCTGTGGCCGGCCTTCTGC</t>
  </si>
  <si>
    <t>AAACGCAGAAGGCCGGCCACAGCC</t>
  </si>
  <si>
    <t>CGTGGTGGGTGGAAAGGAAC</t>
  </si>
  <si>
    <t>TAGTCGTGGTGGGTGGAAAGGAAC</t>
  </si>
  <si>
    <t>AAACGTTCCTTTCCACCCACCACG</t>
  </si>
  <si>
    <t>PLES_39131</t>
  </si>
  <si>
    <t>GGTGAGAAAGGCGCGTGGAT</t>
  </si>
  <si>
    <t>TAGTGGTGAGAAAGGCGCGTGGAT</t>
  </si>
  <si>
    <t>AAACATCCACGCGCCTTTCTCACC</t>
  </si>
  <si>
    <t>CACCGCGGTATTGAACAGCT</t>
  </si>
  <si>
    <t>TAGTCACCGCGGTATTGAACAGCT</t>
  </si>
  <si>
    <t>AAACAGCTGTTCAATACCGCGGTG</t>
  </si>
  <si>
    <t>CAGCACCTGGTAGGGATGGC</t>
  </si>
  <si>
    <t>TAGTCAGCACCTGGTAGGGATGGC</t>
  </si>
  <si>
    <t>AAACGCCATCCCTACCAGGTGCTG</t>
  </si>
  <si>
    <t>CGCTGCGATCTTCCGGCAGG</t>
  </si>
  <si>
    <t>TAGTCGCTGCGATCTTCCGGCAGG</t>
  </si>
  <si>
    <t>AAACCCTGCCGGAAGATCGCAGCG</t>
  </si>
  <si>
    <t>PLES_39141</t>
  </si>
  <si>
    <t>pykF</t>
  </si>
  <si>
    <t>GAGGATCTTGGCTTTCTTGT</t>
  </si>
  <si>
    <t>TAGTGAGGATCTTGGCTTTCTTGT</t>
  </si>
  <si>
    <t>AAACACAAGAAAGCCAAGATCCTC</t>
  </si>
  <si>
    <t>GCGGGTGGCCGGGCCGAGGG</t>
  </si>
  <si>
    <t>TAGTGCGGGTGGCCGGGCCGAGGG</t>
  </si>
  <si>
    <t>AAACCCCTCGGCCCGGCCACCCGC</t>
  </si>
  <si>
    <t>CCAGGGCACGGATATCGTCG</t>
  </si>
  <si>
    <t>TAGTCCAGGGCACGGATATCGTCG</t>
  </si>
  <si>
    <t>AAACCGACGATATCCGTGCCCTGG</t>
  </si>
  <si>
    <t>GGCTGAAGTTCAGGCGGAAC</t>
  </si>
  <si>
    <t>TAGTGGCTGAAGTTCAGGCGGAAC</t>
  </si>
  <si>
    <t>AAACGTTCCGCCTGAACTTCAGCC</t>
  </si>
  <si>
    <t>PLES_39151</t>
  </si>
  <si>
    <t>GAGGAGAGATTGCAGGGGCA</t>
  </si>
  <si>
    <t>TAGTGAGGAGAGATTGCAGGGGCA</t>
  </si>
  <si>
    <t>AAACTGCCCCTGCAATCTCTCCTC</t>
  </si>
  <si>
    <t>GATGCCGCGCAGGAGGATTC</t>
  </si>
  <si>
    <t>TAGTGATGCCGCGCAGGAGGATTC</t>
  </si>
  <si>
    <t>AAACGAATCCTCCTGCGCGGCATC</t>
  </si>
  <si>
    <t>GGCCCAGGCGTGGGTCGCCC</t>
  </si>
  <si>
    <t>TAGTGGCCCAGGCGTGGGTCGCCC</t>
  </si>
  <si>
    <t>AAACGGGCGACCCACGCCTGGGCC</t>
  </si>
  <si>
    <t>CGATCGCCAGCAGACAGGCC</t>
  </si>
  <si>
    <t>TAGTCGATCGCCAGCAGACAGGCC</t>
  </si>
  <si>
    <t>AAACGGCCTGTCTGCTGGCGATCG</t>
  </si>
  <si>
    <t>PLES_39161</t>
  </si>
  <si>
    <t>AGGCGTTCGCGCCAGCTGTC</t>
  </si>
  <si>
    <t>TAGTAGGCGTTCGCGCCAGCTGTC</t>
  </si>
  <si>
    <t>AAACGACAGCTGGCGCGAACGCCT</t>
  </si>
  <si>
    <t>TCTGGAAGATGACGATGTAG</t>
  </si>
  <si>
    <t>TAGTTCTGGAAGATGACGATGTAG</t>
  </si>
  <si>
    <t>AAACCTACATCGTCATCTTCCAGA</t>
  </si>
  <si>
    <t>TCACTACCAGCAGGCTGGCC</t>
  </si>
  <si>
    <t>TAGTTCACTACCAGCAGGCTGGCC</t>
  </si>
  <si>
    <t>AAACGGCCAGCCTGCTGGTAGTGA</t>
  </si>
  <si>
    <t>GCAGGTCGCCGTAGTCCTGG</t>
  </si>
  <si>
    <t>TAGTGCAGGTCGCCGTAGTCCTGG</t>
  </si>
  <si>
    <t>AAACCCAGGACTACGGCGACCTGC</t>
  </si>
  <si>
    <t>PLES_39171</t>
  </si>
  <si>
    <t>AGAGGGCGTCCCAGCGCTGC</t>
  </si>
  <si>
    <t>TAGTAGAGGGCGTCCCAGCGCTGC</t>
  </si>
  <si>
    <t>AAACGCAGCGCTGGGACGCCCTCT</t>
  </si>
  <si>
    <t>CGTCGAAGGCATCCGCCGGC</t>
  </si>
  <si>
    <t>TAGTCGTCGAAGGCATCCGCCGGC</t>
  </si>
  <si>
    <t>AAACGCCGGCGGATGCCTTCGACG</t>
  </si>
  <si>
    <t>GTGCCGGTCGGCCCCGCCAT</t>
  </si>
  <si>
    <t>TAGTGTGCCGGTCGGCCCCGCCAT</t>
  </si>
  <si>
    <t>AAACATGGCGGGGCCGACCGGCAC</t>
  </si>
  <si>
    <t>CGAGGATGTGGCGATCGCTG</t>
  </si>
  <si>
    <t>TAGTCGAGGATGTGGCGATCGCTG</t>
  </si>
  <si>
    <t>AAACCAGCGATCGCCACATCCTCG</t>
  </si>
  <si>
    <t>PLES_39181</t>
  </si>
  <si>
    <t>GGCGAACAGGAGCGGAGAGG</t>
  </si>
  <si>
    <t>TAGTGGCGAACAGGAGCGGAGAGG</t>
  </si>
  <si>
    <t>AAACCCTCTCCGCTCCTGTTCGCC</t>
  </si>
  <si>
    <t>GCAACGGAGCGCTGGCGAAC</t>
  </si>
  <si>
    <t>TAGTGCAACGGAGCGCTGGCGAAC</t>
  </si>
  <si>
    <t>AAACGTTCGCCAGCGCTCCGTTGC</t>
  </si>
  <si>
    <t>GCTGTCGACCGCTTGTGGCG</t>
  </si>
  <si>
    <t>TAGTGCTGTCGACCGCTTGTGGCG</t>
  </si>
  <si>
    <t>AAACCGCCACAAGCGGTCGACAGC</t>
  </si>
  <si>
    <t>AGACGGTGACGGCGCTGATG</t>
  </si>
  <si>
    <t>TAGTAGACGGTGACGGCGCTGATG</t>
  </si>
  <si>
    <t>AAACCATCAGCGCCGTCACCGTCT</t>
  </si>
  <si>
    <t>PLES_39191</t>
  </si>
  <si>
    <t>cysP</t>
  </si>
  <si>
    <t>GCGCTGAACAGTCGTTTCAC</t>
  </si>
  <si>
    <t>TAGTGCGCTGAACAGTCGTTTCAC</t>
  </si>
  <si>
    <t>AAACGTGAAACGACTGTTCAGCGC</t>
  </si>
  <si>
    <t>GACGTTGAGCAGGGGCTGGG</t>
  </si>
  <si>
    <t>TAGTGACGTTGAGCAGGGGCTGGG</t>
  </si>
  <si>
    <t>AAACCCCAGCCCCTGCTCAACGTC</t>
  </si>
  <si>
    <t>TCCAGTATTTCTGGAAGGCC</t>
  </si>
  <si>
    <t>TAGTTCCAGTATTTCTGGAAGGCC</t>
  </si>
  <si>
    <t>AAACGGCCTTCCAGAAATACTGGA</t>
  </si>
  <si>
    <t>ACCGCCATGGGACATCTGGA</t>
  </si>
  <si>
    <t>TAGTACCGCCATGGGACATCTGGA</t>
  </si>
  <si>
    <t>AAACTCCAGATGTCCCATGGCGGT</t>
  </si>
  <si>
    <t>PLES_39201</t>
  </si>
  <si>
    <t>GGCTAGGAATATCTTGCGCA</t>
  </si>
  <si>
    <t>TAGTGGCTAGGAATATCTTGCGCA</t>
  </si>
  <si>
    <t>AAACTGCGCAAGATATTCCTAGCC</t>
  </si>
  <si>
    <t>GTCGGCATGGCTGTAGGGAC</t>
  </si>
  <si>
    <t>TAGTGTCGGCATGGCTGTAGGGAC</t>
  </si>
  <si>
    <t>AAACGTCCCTACAGCCATGCCGAC</t>
  </si>
  <si>
    <t>GAAGCGCTGCTCGACCACCT</t>
  </si>
  <si>
    <t>TAGTGAAGCGCTGCTCGACCACCT</t>
  </si>
  <si>
    <t>AAACAGGTGGTCGAGCAGCGCTTC</t>
  </si>
  <si>
    <t>CCGCGACCTCGTTGCAGGCA</t>
  </si>
  <si>
    <t>TAGTCCGCGACCTCGTTGCAGGCA</t>
  </si>
  <si>
    <t>AAACTGCCTGCAACGAGGTCGCGG</t>
  </si>
  <si>
    <t>PLES_39211</t>
  </si>
  <si>
    <t>AATCACATAGTTTCCGAACT</t>
  </si>
  <si>
    <t>TAGTAATCACATAGTTTCCGAACT</t>
  </si>
  <si>
    <t>AAACAGTTCGGAAACTATGTGATT</t>
  </si>
  <si>
    <t>GTACCGCACCCAGCATGATC</t>
  </si>
  <si>
    <t>TAGTGTACCGCACCCAGCATGATC</t>
  </si>
  <si>
    <t>AAACGATCATGCTGGGTGCGGTAC</t>
  </si>
  <si>
    <t>ACCGCTTTCCGGGCGCAGGA</t>
  </si>
  <si>
    <t>TAGTACCGCTTTCCGGGCGCAGGA</t>
  </si>
  <si>
    <t>AAACTCCTGCGCCCGGAAAGCGGT</t>
  </si>
  <si>
    <t>GGAACACCGGACCGATGGCG</t>
  </si>
  <si>
    <t>TAGTGGAACACCGGACCGATGGCG</t>
  </si>
  <si>
    <t>AAACCGCCATCGGTCCGGTGTTCC</t>
  </si>
  <si>
    <t>PLES_39221</t>
  </si>
  <si>
    <t>TGTGGCGGCGGCGTTCCTCG</t>
  </si>
  <si>
    <t>TAGTTGTGGCGGCGGCGTTCCTCG</t>
  </si>
  <si>
    <t>AAACCGAGGAACGCCGCCGCCACA</t>
  </si>
  <si>
    <t>CCACCGAGATCCGCTCGCGC</t>
  </si>
  <si>
    <t>TAGTCCACCGAGATCCGCTCGCGC</t>
  </si>
  <si>
    <t>AAACGCGCGAGCGGATCTCGGTGG</t>
  </si>
  <si>
    <t>GGTTTCCTGAGAGGTGGAAA</t>
  </si>
  <si>
    <t>TAGTGGTTTCCTGAGAGGTGGAAA</t>
  </si>
  <si>
    <t>AAACTTTCCACCTCTCAGGAAACC</t>
  </si>
  <si>
    <t>CGCGGCGAGGTCGCGGCGAA</t>
  </si>
  <si>
    <t>TAGTCGCGGCGAGGTCGCGGCGAA</t>
  </si>
  <si>
    <t>AAACTTCGCCGCGACCTCGCCGCG</t>
  </si>
  <si>
    <t>PLES_39231</t>
  </si>
  <si>
    <t>GCGGCAGGTTGAGGCGCGCA</t>
  </si>
  <si>
    <t>TAGTGCGGCAGGTTGAGGCGCGCA</t>
  </si>
  <si>
    <t>AAACTGCGCGCCTCAACCTGCCGC</t>
  </si>
  <si>
    <t>GTCGCTCCATGCCGCCACCA</t>
  </si>
  <si>
    <t>TAGTGTCGCTCCATGCCGCCACCA</t>
  </si>
  <si>
    <t>AAACTGGTGGCGGCATGGAGCGAC</t>
  </si>
  <si>
    <t>CCTGCTCGACGATAGCCGGC</t>
  </si>
  <si>
    <t>TAGTCCTGCTCGACGATAGCCGGC</t>
  </si>
  <si>
    <t>AAACGCCGGCTATCGTCGAGCAGG</t>
  </si>
  <si>
    <t>GTCATCGACACCGTTGCCGT</t>
  </si>
  <si>
    <t>TAGTGTCATCGACACCGTTGCCGT</t>
  </si>
  <si>
    <t>AAACACGGCAACGGTGTCGATGAC</t>
  </si>
  <si>
    <t>PLES_39241</t>
  </si>
  <si>
    <t>ATGGCGGCTGCCAATCCGGC</t>
  </si>
  <si>
    <t>TAGTATGGCGGCTGCCAATCCGGC</t>
  </si>
  <si>
    <t>AAACGCCGGATTGGCAGCCGCCAT</t>
  </si>
  <si>
    <t>CGCAGACCCGGGCGACGCCC</t>
  </si>
  <si>
    <t>TAGTCGCAGACCCGGGCGACGCCC</t>
  </si>
  <si>
    <t>AAACGGGCGTCGCCCGGGTCTGCG</t>
  </si>
  <si>
    <t>GCAATGCCGGGGTATACCGC</t>
  </si>
  <si>
    <t>TAGTGCAATGCCGGGGTATACCGC</t>
  </si>
  <si>
    <t>AAACGCGGTATACCCCGGCATTGC</t>
  </si>
  <si>
    <t>TGTTCGCGCAGGCCGAACGG</t>
  </si>
  <si>
    <t>TAGTTGTTCGCGCAGGCCGAACGG</t>
  </si>
  <si>
    <t>AAACCCGTTCGGCCTGCGCGAACA</t>
  </si>
  <si>
    <t>PLES_39251</t>
  </si>
  <si>
    <t>GTCGAGGGCGGCGATTCGCA</t>
  </si>
  <si>
    <t>TAGTGTCGAGGGCGGCGATTCGCA</t>
  </si>
  <si>
    <t>AAACTGCGAATCGCCGCCCTCGAC</t>
  </si>
  <si>
    <t>CGCGGGTACTGGTGGTTCCC</t>
  </si>
  <si>
    <t>TAGTCGCGGGTACTGGTGGTTCCC</t>
  </si>
  <si>
    <t>AAACGGGAACCACCAGTACCCGCG</t>
  </si>
  <si>
    <t>ATCGGCGCTGCCGTCCTGGC</t>
  </si>
  <si>
    <t>TAGTATCGGCGCTGCCGTCCTGGC</t>
  </si>
  <si>
    <t>AAACGCCAGGACGGCAGCGCCGAT</t>
  </si>
  <si>
    <t>CGGACTGCGGATGGTGTTGC</t>
  </si>
  <si>
    <t>TAGTCGGACTGCGGATGGTGTTGC</t>
  </si>
  <si>
    <t>AAACGCAACACCATCCGCAGTCCG</t>
  </si>
  <si>
    <t>PLES_39261</t>
  </si>
  <si>
    <t>GGCCGGGAGTGCCCAGGCCG</t>
  </si>
  <si>
    <t>TAGTGGCCGGGAGTGCCCAGGCCG</t>
  </si>
  <si>
    <t>AAACCGGCCTGGGCACTCCCGGCC</t>
  </si>
  <si>
    <t>ACGTCGGTGATCGCGTTGAA</t>
  </si>
  <si>
    <t>TAGTACGTCGGTGATCGCGTTGAA</t>
  </si>
  <si>
    <t>AAACTTCAACGCGATCACCGACGT</t>
  </si>
  <si>
    <t>CTGTGGCCGACGCGCACGCC</t>
  </si>
  <si>
    <t>TAGTCTGTGGCCGACGCGCACGCC</t>
  </si>
  <si>
    <t>AAACGGCGTGCGCGTCGGCCACAG</t>
  </si>
  <si>
    <t>GCCGTCGATCCGCTGGTTCA</t>
  </si>
  <si>
    <t>TAGTGCCGTCGATCCGCTGGTTCA</t>
  </si>
  <si>
    <t>AAACTGAACCAGCGGATCGACGGC</t>
  </si>
  <si>
    <t>PLES_39271</t>
  </si>
  <si>
    <t>CAGCGCACTTTCGGGCGCGG</t>
  </si>
  <si>
    <t>TAGTCAGCGCACTTTCGGGCGCGG</t>
  </si>
  <si>
    <t>AAACCCGCGCCCGAAAGTGCGCTG</t>
  </si>
  <si>
    <t>ACGTCGAACACGCCCAGCGT</t>
  </si>
  <si>
    <t>TAGTACGTCGAACACGCCCAGCGT</t>
  </si>
  <si>
    <t>AAACACGCTGGGCGTGTTCGACGT</t>
  </si>
  <si>
    <t>AGTGACTGCGGAAACGGTGA</t>
  </si>
  <si>
    <t>TAGTAGTGACTGCGGAAACGGTGA</t>
  </si>
  <si>
    <t>AAACTCACCGTTTCCGCAGTCACT</t>
  </si>
  <si>
    <t>GATGACGAAGACGGAACTGG</t>
  </si>
  <si>
    <t>TAGTGATGACGAAGACGGAACTGG</t>
  </si>
  <si>
    <t>AAACCCAGTTCCGTCTTCGTCATC</t>
  </si>
  <si>
    <t>PLES_39281</t>
  </si>
  <si>
    <t>CATGCCGATGTCCCGGAACA</t>
  </si>
  <si>
    <t>TAGTCATGCCGATGTCCCGGAACA</t>
  </si>
  <si>
    <t>AAACTGTTCCGGGACATCGGCATG</t>
  </si>
  <si>
    <t>TTCGATGGCGCGGCCCAGGC</t>
  </si>
  <si>
    <t>TAGTTTCGATGGCGCGGCCCAGGC</t>
  </si>
  <si>
    <t>AAACGCCTGGGCCGCGCCATCGAA</t>
  </si>
  <si>
    <t>GGATCAATTGCTTCCAGAAA</t>
  </si>
  <si>
    <t>TAGTGGATCAATTGCTTCCAGAAA</t>
  </si>
  <si>
    <t>AAACTTTCTGGAAGCAATTGATCC</t>
  </si>
  <si>
    <t>CGTTGTCGAACGGCAGGTGC</t>
  </si>
  <si>
    <t>TAGTCGTTGTCGAACGGCAGGTGC</t>
  </si>
  <si>
    <t>AAACGCACCTGCCGTTCGACAACG</t>
  </si>
  <si>
    <t>PLES_39291</t>
  </si>
  <si>
    <t>CGCACCCGCCGAGACCGCCC</t>
  </si>
  <si>
    <t>TAGTCGCACCCGCCGAGACCGCCC</t>
  </si>
  <si>
    <t>AAACGGGCGGTCTCGGCGGGTGCG</t>
  </si>
  <si>
    <t>GGCGGTTCGCTGGTCTGCGG</t>
  </si>
  <si>
    <t>TAGTGGCGGTTCGCTGGTCTGCGG</t>
  </si>
  <si>
    <t>AAACCCGCAGACCAGCGAACCGCC</t>
  </si>
  <si>
    <t>CTGGCTCTGCGGCGGCAGCG</t>
  </si>
  <si>
    <t>TAGTCTGGCTCTGCGGCGGCAGCG</t>
  </si>
  <si>
    <t>AAACCGCTGCCGCCGCAGAGCCAG</t>
  </si>
  <si>
    <t>GCGCTGGACGGACCGGGCTG</t>
  </si>
  <si>
    <t>TAGTGCGCTGGACGGACCGGGCTG</t>
  </si>
  <si>
    <t>AAACCAGCCCGGTCCGTCCAGCGC</t>
  </si>
  <si>
    <t>PLES_39301</t>
  </si>
  <si>
    <t>cycH</t>
  </si>
  <si>
    <t>CGGAATCAGCAGGAATGCCA</t>
  </si>
  <si>
    <t>TAGTCGGAATCAGCAGGAATGCCA</t>
  </si>
  <si>
    <t>AAACTGGCATTCCTGCTGATTCCG</t>
  </si>
  <si>
    <t>GCGCGACGGCCACGCAGCAG</t>
  </si>
  <si>
    <t>TAGTGCGCGACGGCCACGCAGCAG</t>
  </si>
  <si>
    <t>AAACCTGCTGCGTGGCCGTCGCGC</t>
  </si>
  <si>
    <t>CAGGGCGGTACGGTCTTCCT</t>
  </si>
  <si>
    <t>TAGTCAGGGCGGTACGGTCTTCCT</t>
  </si>
  <si>
    <t>AAACAGGAAGACCGTACCGCCCTG</t>
  </si>
  <si>
    <t>CGTGCCGGCGGCCTGCTGGC</t>
  </si>
  <si>
    <t>TAGTCGTGCCGGCGGCCTGCTGGC</t>
  </si>
  <si>
    <t>AAACGCCAGCAGGCCGCCGGCACG</t>
  </si>
  <si>
    <t>PLES_39311</t>
  </si>
  <si>
    <t>ccmH</t>
  </si>
  <si>
    <t>GACCGAGCATCGCGGTGGCG</t>
  </si>
  <si>
    <t>TAGTGACCGAGCATCGCGGTGGCG</t>
  </si>
  <si>
    <t>AAACCGCCACCGCGATGCTCGGTC</t>
  </si>
  <si>
    <t>GGCCCGGGCCACGCCGCAGA</t>
  </si>
  <si>
    <t>TAGTGGCCCGGGCCACGCCGCAGA</t>
  </si>
  <si>
    <t>AAACTCTGCGGCGTGGCCCGGGCC</t>
  </si>
  <si>
    <t>GAACTCGTAGGTGTCGATGG</t>
  </si>
  <si>
    <t>TAGTGAACTCGTAGGTGTCGATGG</t>
  </si>
  <si>
    <t>AAACCCATCGACACCTACGAGTTC</t>
  </si>
  <si>
    <t>GCAGTTCCTGGGTCAGGTTG</t>
  </si>
  <si>
    <t>TAGTGCAGTTCCTGGGTCAGGTTG</t>
  </si>
  <si>
    <t>AAACCAACCTGACCCAGGAACTGC</t>
  </si>
  <si>
    <t>PLES_39321</t>
  </si>
  <si>
    <t>ccmG</t>
  </si>
  <si>
    <t>ACGATCAGGAAGATCCCCAG</t>
  </si>
  <si>
    <t>TAGTACGATCAGGAAGATCCCCAG</t>
  </si>
  <si>
    <t>AAACCTGGGGATCTTCCTGATCGT</t>
  </si>
  <si>
    <t>CCAGCCAGAGGCCGCGGAAG</t>
  </si>
  <si>
    <t>TAGTCCAGCCAGAGGCCGCGGAAG</t>
  </si>
  <si>
    <t>AAACCTTCCGCGGCCTCTGGCTGG</t>
  </si>
  <si>
    <t>AGCGCCGAGGGCAGCTCGCT</t>
  </si>
  <si>
    <t>TAGTAGCGCCGAGGGCAGCTCGCT</t>
  </si>
  <si>
    <t>AAACAGCGAGCTGCCCTCGGCGCT</t>
  </si>
  <si>
    <t>CGCTGGGCAGGTCGAAGGCC</t>
  </si>
  <si>
    <t>TAGTCGCTGGGCAGGTCGAAGGCC</t>
  </si>
  <si>
    <t>AAACGGCCTTCGACCTGCCCAGCG</t>
  </si>
  <si>
    <t>PLES_39331</t>
  </si>
  <si>
    <t>ccmF</t>
  </si>
  <si>
    <t>AGGGCCAGGTGGCCGAGTTC</t>
  </si>
  <si>
    <t>TAGTAGGGCCAGGTGGCCGAGTTC</t>
  </si>
  <si>
    <t>AAACGAACTCGGCCACCTGGCCCT</t>
  </si>
  <si>
    <t>CTGCACCAGGGCCAGGCAGA</t>
  </si>
  <si>
    <t>TAGTCTGCACCAGGGCCAGGCAGA</t>
  </si>
  <si>
    <t>AAACTCTGCCTGGCCCTGGTGCAG</t>
  </si>
  <si>
    <t>GCCAGGCGCCGACCAGCGGC</t>
  </si>
  <si>
    <t>TAGTGCCAGGCGCCGACCAGCGGC</t>
  </si>
  <si>
    <t>AAACGCCGCTGGTCGGCGCCTGGC</t>
  </si>
  <si>
    <t>GCGCCAGGCTCATCCACTGG</t>
  </si>
  <si>
    <t>TAGTGCGCCAGGCTCATCCACTGG</t>
  </si>
  <si>
    <t>AAACCCAGTGGATGAGCCTGGCGC</t>
  </si>
  <si>
    <t>PLES_39341</t>
  </si>
  <si>
    <t>ccmE</t>
  </si>
  <si>
    <t>ATCAGACGTTTCTTGCGGAC</t>
  </si>
  <si>
    <t>TAGTATCAGACGTTTCTTGCGGAC</t>
  </si>
  <si>
    <t>AAACGTCCGCAAGAAACGTCTGAT</t>
  </si>
  <si>
    <t>CGACGCCCACCACGATGGCG</t>
  </si>
  <si>
    <t>TAGTCGACGCCCACCACGATGGCG</t>
  </si>
  <si>
    <t>AAACCGCCATCGTGGTGGGCGTCG</t>
  </si>
  <si>
    <t>CGACAGCGCCAGACCCACCG</t>
  </si>
  <si>
    <t>TAGTCGACAGCGCCAGACCCACCG</t>
  </si>
  <si>
    <t>AAACCGGTGGGTCTGGCGCTGTCG</t>
  </si>
  <si>
    <t>CAGGTTGATGTTCTGTTGCA</t>
  </si>
  <si>
    <t>TAGTCAGGTTGATGTTCTGTTGCA</t>
  </si>
  <si>
    <t>AAACTGCAACAGAACATCAACCTG</t>
  </si>
  <si>
    <t>PLES_39351</t>
  </si>
  <si>
    <t>GACCGTGATGGCCCATGGCG</t>
  </si>
  <si>
    <t>TAGTGACCGTGATGGCCCATGGCG</t>
  </si>
  <si>
    <t>AAACCGCCATGGGCCATCACGGTC</t>
  </si>
  <si>
    <t>CCGTAGGCCGACCAGACGTA</t>
  </si>
  <si>
    <t>TAGTCCGTAGGCCGACCAGACGTA</t>
  </si>
  <si>
    <t>AAACTACGTCTGGTCGGCCTACGG</t>
  </si>
  <si>
    <t>GCGCCGGGCCAGCAACGGCT</t>
  </si>
  <si>
    <t>TAGTGCGCCGGGCCAGCAACGGCT</t>
  </si>
  <si>
    <t>AAACAGCCGTTGCTGGCCCGGCGC</t>
  </si>
  <si>
    <t>GCGCCTCTTCTTGCAGGTAG</t>
  </si>
  <si>
    <t>TAGTGCGCCTCTTCTTGCAGGTAG</t>
  </si>
  <si>
    <t>AAACCTACCTGCAAGAAGAGGCGC</t>
  </si>
  <si>
    <t>PLES_39361</t>
  </si>
  <si>
    <t>ccmC</t>
  </si>
  <si>
    <t>CTGATCTCGTAGAACCACTT</t>
  </si>
  <si>
    <t>TAGTCTGATCTCGTAGAACCACTT</t>
  </si>
  <si>
    <t>AAACAAGTGGTTCTACGAGATCAG</t>
  </si>
  <si>
    <t>CGGCGAACCAGGGCAGCCAG</t>
  </si>
  <si>
    <t>TAGTCGGCGAACCAGGGCAGCCAG</t>
  </si>
  <si>
    <t>AAACCTGGCTGCCCTGGTTCGCCG</t>
  </si>
  <si>
    <t>GGCCAGCCCCCAGACGCAGC</t>
  </si>
  <si>
    <t>TAGTGGCCAGCCCCCAGACGCAGC</t>
  </si>
  <si>
    <t>AAACGCTGCGTCTGGGGGCTGGCC</t>
  </si>
  <si>
    <t>CTGGTAGTCCGGCGGCGCGA</t>
  </si>
  <si>
    <t>TAGTCTGGTAGTCCGGCGGCGCGA</t>
  </si>
  <si>
    <t>AAACTCGCGCCGCCGGACTACCAG</t>
  </si>
  <si>
    <t>PLES_39371</t>
  </si>
  <si>
    <t>ccmB</t>
  </si>
  <si>
    <t>GCGCCTCGCGCGCCAGAAGC</t>
  </si>
  <si>
    <t>TAGTGCGCCTCGCGCGCCAGAAGC</t>
  </si>
  <si>
    <t>AAACGCTTCTGGCGCGCGAGGCGC</t>
  </si>
  <si>
    <t>CCGCCGGTCGGCGGAACAGC</t>
  </si>
  <si>
    <t>TAGTCCGCCGGTCGGCGGAACAGC</t>
  </si>
  <si>
    <t>AAACGCTGTTCCGCCGACCGGCGG</t>
  </si>
  <si>
    <t>GGCGAAGAACACCAGCGGGT</t>
  </si>
  <si>
    <t>TAGTGGCGAAGAACACCAGCGGGT</t>
  </si>
  <si>
    <t>AAACACCCGCTGGTGTTCTTCGCC</t>
  </si>
  <si>
    <t>GGGGAACAGGGCGATGACGA</t>
  </si>
  <si>
    <t>TAGTGGGGAACAGGGCGATGACGA</t>
  </si>
  <si>
    <t>AAACTCGTCATCGCCCTGTTCCCC</t>
  </si>
  <si>
    <t>PLES_39381</t>
  </si>
  <si>
    <t>ccmA</t>
  </si>
  <si>
    <t>TGTGGGGACTTCAGCAGGAT</t>
  </si>
  <si>
    <t>TAGTTGTGGGGACTTCAGCAGGAT</t>
  </si>
  <si>
    <t>AAACATCCTGCTGAAGTCCCCACA</t>
  </si>
  <si>
    <t>GACGGTTTCCAGCAAGGGGC</t>
  </si>
  <si>
    <t>TAGTGACGGTTTCCAGCAAGGGGC</t>
  </si>
  <si>
    <t>AAACGCCCCTTGCTGGAAACCGTC</t>
  </si>
  <si>
    <t>CATGCGCCAGTCGCGCTCGC</t>
  </si>
  <si>
    <t>TAGTCATGCGCCAGTCGCGCTCGC</t>
  </si>
  <si>
    <t>AAACGCGAGCGCGACTGGCGCATG</t>
  </si>
  <si>
    <t>GCAACATCTCGCCGGCGGCC</t>
  </si>
  <si>
    <t>TAGTGCAACATCTCGCCGGCGGCC</t>
  </si>
  <si>
    <t>AAACGGCCGCCGGCGAGATGTTGC</t>
  </si>
  <si>
    <t>PLES_39391</t>
  </si>
  <si>
    <t>CAGGGTCTGCACCAGCTTCA</t>
  </si>
  <si>
    <t>TAGTCAGGGTCTGCACCAGCTTCA</t>
  </si>
  <si>
    <t>AAACTGAAGCTGGTGCAGACCCTG</t>
  </si>
  <si>
    <t>CCGACTCGCCTTCGCCCAGC</t>
  </si>
  <si>
    <t>TAGTCCGACTCGCCTTCGCCCAGC</t>
  </si>
  <si>
    <t>AAACGCTGGGCGAAGGCGAGTCGG</t>
  </si>
  <si>
    <t>TTCCTTGACCGCCAGCACCT</t>
  </si>
  <si>
    <t>TAGTTTCCTTGACCGCCAGCACCT</t>
  </si>
  <si>
    <t>AAACAGGTGCTGGCGGTCAAGGAA</t>
  </si>
  <si>
    <t>GGACCTGGAAATTGTTCGCC</t>
  </si>
  <si>
    <t>TAGTGGACCTGGAAATTGTTCGCC</t>
  </si>
  <si>
    <t>AAACGGCGAACAATTTCCAGGTCC</t>
  </si>
  <si>
    <t>PLES_39401</t>
  </si>
  <si>
    <t>GCGATGGCCTGGCGCGGGGC</t>
  </si>
  <si>
    <t>TAGTGCGATGGCCTGGCGCGGGGC</t>
  </si>
  <si>
    <t>AAACGCCCCGCGCCAGGCCATCGC</t>
  </si>
  <si>
    <t>GGCCTGGCCGTCGTAGCTCA</t>
  </si>
  <si>
    <t>TAGTGGCCTGGCCGTCGTAGCTCA</t>
  </si>
  <si>
    <t>AAACTGAGCTACGACGGCCAGGCC</t>
  </si>
  <si>
    <t>CTTGGCGGAAAGGGTCGGCG</t>
  </si>
  <si>
    <t>TAGTCTTGGCGGAAAGGGTCGGCG</t>
  </si>
  <si>
    <t>AAACCGCCGACCCTTTCCGCCAAG</t>
  </si>
  <si>
    <t>CAGGATCGCCTCGGCCAGTT</t>
  </si>
  <si>
    <t>TAGTCAGGATCGCCTCGGCCAGTT</t>
  </si>
  <si>
    <t>AAACAACTGGCCGAGGCGATCCTG</t>
  </si>
  <si>
    <t>PLES_39411</t>
  </si>
  <si>
    <t>TGGGGAAAGACGAAGTTCAT</t>
  </si>
  <si>
    <t>TAGTTGGGGAAAGACGAAGTTCAT</t>
  </si>
  <si>
    <t>AAACATGAACTTCGTCTTTCCCCA</t>
  </si>
  <si>
    <t>GGCGCGGGGTGTCCAACGGG</t>
  </si>
  <si>
    <t>TAGTGGCGCGGGGTGTCCAACGGG</t>
  </si>
  <si>
    <t>AAACCCCGTTGGACACCCCGCGCC</t>
  </si>
  <si>
    <t>CTCGGAAAGTGCGTAGCCGC</t>
  </si>
  <si>
    <t>TAGTCTCGGAAAGTGCGTAGCCGC</t>
  </si>
  <si>
    <t>AAACGCGGCTACGCACTTTCCGAG</t>
  </si>
  <si>
    <t>CATCATGGCGAACAGCGGCG</t>
  </si>
  <si>
    <t>TAGTCATCATGGCGAACAGCGGCG</t>
  </si>
  <si>
    <t>AAACCGCCGCTGTTCGCCATGATG</t>
  </si>
  <si>
    <t>PLES_39421</t>
  </si>
  <si>
    <t>GAGAGCAGCTACGGCGAACA</t>
  </si>
  <si>
    <t>TAGTGAGAGCAGCTACGGCGAACA</t>
  </si>
  <si>
    <t>AAACTGTTCGCCGTAGCTGCTCTC</t>
  </si>
  <si>
    <t>GGGTGCTGCCCGCGAACAGC</t>
  </si>
  <si>
    <t>TAGTGGGTGCTGCCCGCGAACAGC</t>
  </si>
  <si>
    <t>AAACGCTGTTCGCGGGCAGCACCC</t>
  </si>
  <si>
    <t>AGAAAGCTCGCCAGGCAGCA</t>
  </si>
  <si>
    <t>TAGTAGAAAGCTCGCCAGGCAGCA</t>
  </si>
  <si>
    <t>AAACTGCTGCCTGGCGAGCTTTCT</t>
  </si>
  <si>
    <t>TTGGCATAGGCGGAGCCGAC</t>
  </si>
  <si>
    <t>TAGTTTGGCATAGGCGGAGCCGAC</t>
  </si>
  <si>
    <t>AAACGTCGGCTCCGCCTATGCCAA</t>
  </si>
  <si>
    <t>PLES_39431</t>
  </si>
  <si>
    <t>ATGGCGGCTTGGGTGATGTC</t>
  </si>
  <si>
    <t>TAGTATGGCGGCTTGGGTGATGTC</t>
  </si>
  <si>
    <t>AAACGACATCACCCAAGCCGCCAT</t>
  </si>
  <si>
    <t>GGCGCGACCGATGCCGCGGG</t>
  </si>
  <si>
    <t>TAGTGGCGCGACCGATGCCGCGGG</t>
  </si>
  <si>
    <t>AAACCCCGCGGCATCGGTCGCGCC</t>
  </si>
  <si>
    <t>ACCGTCGGCGGCCAACCGCC</t>
  </si>
  <si>
    <t>TAGTACCGTCGGCGGCCAACCGCC</t>
  </si>
  <si>
    <t>AAACGGCGGTTGGCCGCCGACGGT</t>
  </si>
  <si>
    <t>GTCGGCCATGGTCTGGTTGC</t>
  </si>
  <si>
    <t>TAGTGTCGGCCATGGTCTGGTTGC</t>
  </si>
  <si>
    <t>AAACGCAACCAGACCATGGCCGAC</t>
  </si>
  <si>
    <t>PLES_39441</t>
  </si>
  <si>
    <t>CTTGAGGATGTCGGCCTGGA</t>
  </si>
  <si>
    <t>TAGTCTTGAGGATGTCGGCCTGGA</t>
  </si>
  <si>
    <t>AAACTCCAGGCCGACATCCTCAAG</t>
  </si>
  <si>
    <t>CCGTTCGGAGAGTGCCTGGC</t>
  </si>
  <si>
    <t>TAGTCCGTTCGGAGAGTGCCTGGC</t>
  </si>
  <si>
    <t>AAACGCCAGGCACTCTCCGAACGG</t>
  </si>
  <si>
    <t>CGCCATGCACCTGCCGGCAA</t>
  </si>
  <si>
    <t>TAGTCGCCATGCACCTGCCGGCAA</t>
  </si>
  <si>
    <t>AAACTTGCCGGCAGGTGCATGGCG</t>
  </si>
  <si>
    <t>CGAGCGCGCGTCGACGATCT</t>
  </si>
  <si>
    <t>TAGTCGAGCGCGCGTCGACGATCT</t>
  </si>
  <si>
    <t>AAACAGATCGTCGACGCGCGCTCG</t>
  </si>
  <si>
    <t>PLES_39451</t>
  </si>
  <si>
    <t>ATGGCGCGCAGGGGTATTGC</t>
  </si>
  <si>
    <t>TAGTATGGCGCGCAGGGGTATTGC</t>
  </si>
  <si>
    <t>AAACGCAATACCCCTGCGCGCCAT</t>
  </si>
  <si>
    <t>CCTGAGCAAACGGCCGGGGT</t>
  </si>
  <si>
    <t>TAGTCCTGAGCAAACGGCCGGGGT</t>
  </si>
  <si>
    <t>AAACACCCCGGCCGTTTGCTCAGG</t>
  </si>
  <si>
    <t>TCAGGTGGAAGTAGCCGCAG</t>
  </si>
  <si>
    <t>TAGTTCAGGTGGAAGTAGCCGCAG</t>
  </si>
  <si>
    <t>AAACCTGCGGCTACTTCCACCTGA</t>
  </si>
  <si>
    <t>GCTCCCGTCGGTCCAGGCAC</t>
  </si>
  <si>
    <t>TAGTGCTCCCGTCGGTCCAGGCAC</t>
  </si>
  <si>
    <t>AAACGTGCCTGGACCGACGGGAGC</t>
  </si>
  <si>
    <t>PLES_39461</t>
  </si>
  <si>
    <t>GAGCACGCGCACCGTGGGCT</t>
  </si>
  <si>
    <t>TAGTGAGCACGCGCACCGTGGGCT</t>
  </si>
  <si>
    <t>AAACAGCCCACGGTGCGCGTGCTC</t>
  </si>
  <si>
    <t>CGCTACCGCTGAGCTGGCCG</t>
  </si>
  <si>
    <t>TAGTCGCTACCGCTGAGCTGGCCG</t>
  </si>
  <si>
    <t>AAACCGGCCAGCTCAGCGGTAGCG</t>
  </si>
  <si>
    <t>TCCATCCACCTCCAGGCGCC</t>
  </si>
  <si>
    <t>TAGTTCCATCCACCTCCAGGCGCC</t>
  </si>
  <si>
    <t>AAACGGCGCCTGGAGGTGGATGGA</t>
  </si>
  <si>
    <t>GGGAATGCCCAGCTCCTCGA</t>
  </si>
  <si>
    <t>TAGTGGGAATGCCCAGCTCCTCGA</t>
  </si>
  <si>
    <t>AAACTCGAGGAGCTGGGCATTCCC</t>
  </si>
  <si>
    <t>PLES_39471</t>
  </si>
  <si>
    <t>GGTACGCCATAAAACAGTAC</t>
  </si>
  <si>
    <t>TAGTGGTACGCCATAAAACAGTAC</t>
  </si>
  <si>
    <t>AAACGTACTGTTTTATGGCGTACC</t>
  </si>
  <si>
    <t>GAGCCGAAGGAACAGCCGTG</t>
  </si>
  <si>
    <t>TAGTGAGCCGAAGGAACAGCCGTG</t>
  </si>
  <si>
    <t>AAACCACGGCTGTTCCTTCGGCTC</t>
  </si>
  <si>
    <t>GGGGCGGCCGAGCCACTCGA</t>
  </si>
  <si>
    <t>TAGTGGGGCGGCCGAGCCACTCGA</t>
  </si>
  <si>
    <t>AAACTCGAGTGGCTCGGCCGCCCC</t>
  </si>
  <si>
    <t>TCGATCCGACACAGGCGATA</t>
  </si>
  <si>
    <t>TAGTTCGATCCGACACAGGCGATA</t>
  </si>
  <si>
    <t>AAACTATCGCCTGTGTCGGATCGA</t>
  </si>
  <si>
    <t>PLES_39481</t>
  </si>
  <si>
    <t>GCAATTCACGGCGCAGCCAC</t>
  </si>
  <si>
    <t>TAGTGCAATTCACGGCGCAGCCAC</t>
  </si>
  <si>
    <t>AAACGTGGCTGCGCCGTGAATTGC</t>
  </si>
  <si>
    <t>CTTGAGCCGGCGCTCGCGCG</t>
  </si>
  <si>
    <t>TAGTCTTGAGCCGGCGCTCGCGCG</t>
  </si>
  <si>
    <t>AAACCGCGCGAGCGCCGGCTCAAG</t>
  </si>
  <si>
    <t>GCGCACGTTGACCTGCTGGT</t>
  </si>
  <si>
    <t>TAGTGCGCACGTTGACCTGCTGGT</t>
  </si>
  <si>
    <t>AAACACCAGCAGGTCAACGTGCGC</t>
  </si>
  <si>
    <t>CGCGCGACCCGGTCGGGAAG</t>
  </si>
  <si>
    <t>TAGTCGCGCGACCCGGTCGGGAAG</t>
  </si>
  <si>
    <t>AAACCTTCCCGACCGGGTCGCGCG</t>
  </si>
  <si>
    <t>PLES_39491</t>
  </si>
  <si>
    <t>ATCTTCGGCGCTTTGCGCGG</t>
  </si>
  <si>
    <t>TAGTATCTTCGGCGCTTTGCGCGG</t>
  </si>
  <si>
    <t>AAACCCGCGCAAAGCGCCGAAGAT</t>
  </si>
  <si>
    <t>AAGGTGACCCACTGCAGGAT</t>
  </si>
  <si>
    <t>TAGTAAGGTGACCCACTGCAGGAT</t>
  </si>
  <si>
    <t>AAACATCCTGCAGTGGGTCACCTT</t>
  </si>
  <si>
    <t>CGTAGCTCTCGTTGTCCAGG</t>
  </si>
  <si>
    <t>TAGTCGTAGCTCTCGTTGTCCAGG</t>
  </si>
  <si>
    <t>AAACCCTGGACAACGAGAGCTACG</t>
  </si>
  <si>
    <t>CGGTGTAGCGCAGCACCTCC</t>
  </si>
  <si>
    <t>TAGTCGGTGTAGCGCAGCACCTCC</t>
  </si>
  <si>
    <t>AAACGGAGGTGCTGCGCTACACCG</t>
  </si>
  <si>
    <t>PLES_39501</t>
  </si>
  <si>
    <t>TTGCGAACGGGTGGCGGTGG</t>
  </si>
  <si>
    <t>TAGTTTGCGAACGGGTGGCGGTGG</t>
  </si>
  <si>
    <t>AAACCCACCGCCACCCGTTCGCAA</t>
  </si>
  <si>
    <t>CGCATCCAGGTAGGACTGCA</t>
  </si>
  <si>
    <t>TAGTCGCATCCAGGTAGGACTGCA</t>
  </si>
  <si>
    <t>AAACTGCAGTCCTACCTGGATGCG</t>
  </si>
  <si>
    <t>GGTCCTCGAAAGTGGCCTCC</t>
  </si>
  <si>
    <t>TAGTGGTCCTCGAAAGTGGCCTCC</t>
  </si>
  <si>
    <t>AAACGGAGGCCACTTTCGAGGACC</t>
  </si>
  <si>
    <t>GCGTCTCGACGAGAGGTTCC</t>
  </si>
  <si>
    <t>TAGTGCGTCTCGACGAGAGGTTCC</t>
  </si>
  <si>
    <t>AAACGGAACCTCTCGTCGAGACGC</t>
  </si>
  <si>
    <t>PLES_39511</t>
  </si>
  <si>
    <t>GCCGACCCCTCCTTTCTGAT</t>
  </si>
  <si>
    <t>TAGTGCCGACCCCTCCTTTCTGAT</t>
  </si>
  <si>
    <t>AAACATCAGAAAGGAGGGGTCGGC</t>
  </si>
  <si>
    <t>GGCCAGGGCGATGGACGAGG</t>
  </si>
  <si>
    <t>TAGTGGCCAGGGCGATGGACGAGG</t>
  </si>
  <si>
    <t>AAACCCTCGTCCATCGCCCTGGCC</t>
  </si>
  <si>
    <t>GACCACGACCACGCGCTTGC</t>
  </si>
  <si>
    <t>TAGTGACCACGACCACGCGCTTGC</t>
  </si>
  <si>
    <t>AAACGCAAGCGCGTGGTCGTGGTC</t>
  </si>
  <si>
    <t>TCATCGAGCCGTGGGGGTCC</t>
  </si>
  <si>
    <t>TAGTTCATCGAGCCGTGGGGGTCC</t>
  </si>
  <si>
    <t>AAACGGACCCCCACGGCTCGATGA</t>
  </si>
  <si>
    <t>PLES_39521</t>
  </si>
  <si>
    <t>motD</t>
  </si>
  <si>
    <t>GTTCCTCCTGGTGGCGACGG</t>
  </si>
  <si>
    <t>TAGTGTTCCTCCTGGTGGCGACGG</t>
  </si>
  <si>
    <t>AAACCCGTCGCCACCAGGAGGAAC</t>
  </si>
  <si>
    <t>AGGAAACCAGCCAGCGTTCG</t>
  </si>
  <si>
    <t>TAGTAGGAAACCAGCCAGCGTTCG</t>
  </si>
  <si>
    <t>AAACCGAACGCTGGCTGGTTTCCT</t>
  </si>
  <si>
    <t>CAGGGTGATGAAGTCGGCAT</t>
  </si>
  <si>
    <t>TAGTCAGGGTGATGAAGTCGGCAT</t>
  </si>
  <si>
    <t>AAACATGCCGACTTCATCACCCTG</t>
  </si>
  <si>
    <t>CGAATACATCACCACGAAGA</t>
  </si>
  <si>
    <t>TAGTCGAATACATCACCACGAAGA</t>
  </si>
  <si>
    <t>AAACTCTTCGTGGTGATGTATTCG</t>
  </si>
  <si>
    <t>PLES_39531</t>
  </si>
  <si>
    <t>motC</t>
  </si>
  <si>
    <t>ACGCCAGGGTGATCCCGACC</t>
  </si>
  <si>
    <t>TAGTACGCCAGGGTGATCCCGACC</t>
  </si>
  <si>
    <t>AAACGGTCGGGATCACCCTGGCGT</t>
  </si>
  <si>
    <t>GAGAAAGTTGCCGCCGACGA</t>
  </si>
  <si>
    <t>TAGTGAGAAAGTTGCCGCCGACGA</t>
  </si>
  <si>
    <t>AAACTCGTCGGCGGCAACTTTCTC</t>
  </si>
  <si>
    <t>CGTTGAGCAGGGCTCCGGCG</t>
  </si>
  <si>
    <t>TAGTCGTTGAGCAGGGCTCCGGCG</t>
  </si>
  <si>
    <t>AAACCGCCGGAGCCCTGCTCAACG</t>
  </si>
  <si>
    <t>CCGATCACGATCAGCGCCGC</t>
  </si>
  <si>
    <t>TAGTCCGATCACGATCAGCGCCGC</t>
  </si>
  <si>
    <t>AAACGCGGCGCTGATCGTGATCGG</t>
  </si>
  <si>
    <t>PLES_39541</t>
  </si>
  <si>
    <t>ACCCCGAATCGTCCACCACC</t>
  </si>
  <si>
    <t>TAGTACCCCGAATCGTCCACCACC</t>
  </si>
  <si>
    <t>AAACGGTGGTGGACGATTCGGGGT</t>
  </si>
  <si>
    <t>GAATCTCCGAGACACGGCGG</t>
  </si>
  <si>
    <t>TAGTGAATCTCCGAGACACGGCGG</t>
  </si>
  <si>
    <t>AAACCCGCCGTGTCTCGGAGATTC</t>
  </si>
  <si>
    <t>CACCTGGATCTGTCCATCGG</t>
  </si>
  <si>
    <t>TAGTCACCTGGATCTGTCCATCGG</t>
  </si>
  <si>
    <t>AAACCCGATGGACAGATCCAGGTG</t>
  </si>
  <si>
    <t>GGCCTCGCGGCCATTGGTGG</t>
  </si>
  <si>
    <t>TAGTGGCCTCGCGGCCATTGGTGG</t>
  </si>
  <si>
    <t>AAACCCACCAATGGCCGCGAGGCC</t>
  </si>
  <si>
    <t>PLES_39551</t>
  </si>
  <si>
    <t>GTCCTGGAGGATTTCTTCAT</t>
  </si>
  <si>
    <t>TAGTGTCCTGGAGGATTTCTTCAT</t>
  </si>
  <si>
    <t>AAACATGAAGAAATCCTCCAGGAC</t>
  </si>
  <si>
    <t>GAATCTCGCCGGCCTCAACC</t>
  </si>
  <si>
    <t>TAGTGAATCTCGCCGGCCTCAACC</t>
  </si>
  <si>
    <t>AAACGGTTGAGGCCGGCGAGATTC</t>
  </si>
  <si>
    <t>GCAGGTCCATATCGTCCGGC</t>
  </si>
  <si>
    <t>TAGTGCAGGTCCATATCGTCCGGC</t>
  </si>
  <si>
    <t>AAACGCCGGACGATATGGACCTGC</t>
  </si>
  <si>
    <t>CGTATGGAACCCACGGAAAA</t>
  </si>
  <si>
    <t>TAGTCGTATGGAACCCACGGAAAA</t>
  </si>
  <si>
    <t>AAACTTTTCCGTGGGTTCCATACG</t>
  </si>
  <si>
    <t>PLES_39561</t>
  </si>
  <si>
    <t>cheZ</t>
  </si>
  <si>
    <t>CGATTCGAATTCGTCGCCCG</t>
  </si>
  <si>
    <t>TAGTCGATTCGAATTCGTCGCCCG</t>
  </si>
  <si>
    <t>AAACCGGGCGACGAATTCGAATCG</t>
  </si>
  <si>
    <t>TTCGCGCGCATGTTTTTTCA</t>
  </si>
  <si>
    <t>TAGTTTCGCGCGCATGTTTTTTCA</t>
  </si>
  <si>
    <t>AAACTGAAAAAACATGCGCGCGAA</t>
  </si>
  <si>
    <t>CCCTGGCCTGGCTGAGCTCC</t>
  </si>
  <si>
    <t>TAGTCCCTGGCCTGGCTGAGCTCC</t>
  </si>
  <si>
    <t>AAACGGAGCTCAGCCAGGCCAGGG</t>
  </si>
  <si>
    <t>CCACTTCCTGGTAGAGGCCA</t>
  </si>
  <si>
    <t>TAGTCCACTTCCTGGTAGAGGCCA</t>
  </si>
  <si>
    <t>AAACTGGCCTCTACCAGGAAGTGG</t>
  </si>
  <si>
    <t>PLES_39571</t>
  </si>
  <si>
    <t>cheY</t>
  </si>
  <si>
    <t>CTTGATGATGCGTCTCATCG</t>
  </si>
  <si>
    <t>TAGTCTTGATGATGCGTCTCATCG</t>
  </si>
  <si>
    <t>AAACCGATGAGACGCATCATCAAG</t>
  </si>
  <si>
    <t>TGAAGCCCAAGTCCCGCAAG</t>
  </si>
  <si>
    <t>TAGTTGAAGCCCAAGTCCCGCAAG</t>
  </si>
  <si>
    <t>AAACCTTGCGGGACTTGGGCTTCA</t>
  </si>
  <si>
    <t>GTCGTCGGCCTCGGCGGTAT</t>
  </si>
  <si>
    <t>TAGTGTCGTCGGCCTCGGCGGTAT</t>
  </si>
  <si>
    <t>AAACATACCGCCGAGGCCGACGAC</t>
  </si>
  <si>
    <t>AAATTGCCGCTGTGCAGCAT</t>
  </si>
  <si>
    <t>TAGTAAATTGCCGCTGTGCAGCAT</t>
  </si>
  <si>
    <t>AAACATGCTGCACAGCGGCAATTT</t>
  </si>
  <si>
    <t>PLES_39581</t>
  </si>
  <si>
    <t>fliA</t>
  </si>
  <si>
    <t>GCTATACATACGCACTCCAG</t>
  </si>
  <si>
    <t>TAGTGCTATACATACGCACTCCAG</t>
  </si>
  <si>
    <t>AAACCTGGAGTGCGTATGTATAGC</t>
  </si>
  <si>
    <t>ACGCTGGATCAGTTGCTCCT</t>
  </si>
  <si>
    <t>TAGTACGCTGGATCAGTTGCTCCT</t>
  </si>
  <si>
    <t>AAACAGGAGCAACTGATCCAGCGT</t>
  </si>
  <si>
    <t>TAGGCGATGCGCTTGACCAG</t>
  </si>
  <si>
    <t>TAGTTAGGCGATGCGCTTGACCAG</t>
  </si>
  <si>
    <t>AAACCTGGTCAAGCGCATCGCCTA</t>
  </si>
  <si>
    <t>CCTGCACGCTGGCCGGCAGG</t>
  </si>
  <si>
    <t>TAGTCCTGCACGCTGGCCGGCAGG</t>
  </si>
  <si>
    <t>AAACCCTGCCGGCCAGCGTGCAGG</t>
  </si>
  <si>
    <t>PLES_39591</t>
  </si>
  <si>
    <t>fleN</t>
  </si>
  <si>
    <t>GTTACTGCGATCACCTGTAC</t>
  </si>
  <si>
    <t>TAGTGTTACTGCGATCACCTGTAC</t>
  </si>
  <si>
    <t>AAACGTACAGGTGATCGCAGTAAC</t>
  </si>
  <si>
    <t>TGCCAGGTTCACCGACACAT</t>
  </si>
  <si>
    <t>TAGTTGCCAGGTTCACCGACACAT</t>
  </si>
  <si>
    <t>AAACATGTGTCGGTGAACCTGGCA</t>
  </si>
  <si>
    <t>CATGACGCGACGGCCGAGAT</t>
  </si>
  <si>
    <t>TAGTCATGACGCGACGGCCGAGAT</t>
  </si>
  <si>
    <t>AAACATCTCGGCCGTCGCGTCATG</t>
  </si>
  <si>
    <t>TCCCAGCAGGACGTCGACGT</t>
  </si>
  <si>
    <t>TAGTTCCCAGCAGGACGTCGACGT</t>
  </si>
  <si>
    <t>AAACACGTCGACGTCCTGCTGGGA</t>
  </si>
  <si>
    <t>PLES_39601</t>
  </si>
  <si>
    <t>flhF</t>
  </si>
  <si>
    <t>CATGGCCTGGCGCATATCGG</t>
  </si>
  <si>
    <t>TAGTCATGGCCTGGCGCATATCGG</t>
  </si>
  <si>
    <t>AAACCCGATATGCGCCAGGCCATG</t>
  </si>
  <si>
    <t>TTGCCGAGAATCGCGGCGTC</t>
  </si>
  <si>
    <t>TAGTTTGCCGAGAATCGCGGCGTC</t>
  </si>
  <si>
    <t>AAACGACGCCGCGATTCTCGGCAA</t>
  </si>
  <si>
    <t>TGCTCGGCGCCGGCGGGGCC</t>
  </si>
  <si>
    <t>TAGTTGCTCGGCGCCGGCGGGGCC</t>
  </si>
  <si>
    <t>AAACGGCCCCGCCGGCGCCGAGCA</t>
  </si>
  <si>
    <t>TCCACTTCCAGCGCCGGGTT</t>
  </si>
  <si>
    <t>TAGTTCCACTTCCAGCGCCGGGTT</t>
  </si>
  <si>
    <t>AAACAACCCGGCGCTGGAAGTGGA</t>
  </si>
  <si>
    <t>PLES_39611</t>
  </si>
  <si>
    <t>flhA</t>
  </si>
  <si>
    <t>TGCCGCGCCCCAGTCCCGCC</t>
  </si>
  <si>
    <t>TAGTTGCCGCGCCCCAGTCCCGCC</t>
  </si>
  <si>
    <t>AAACGGCGGGACTGGGGCGCGGCA</t>
  </si>
  <si>
    <t>GCAGCAGGACCGGCACGCCG</t>
  </si>
  <si>
    <t>TAGTGCAGCAGGACCGGCACGCCG</t>
  </si>
  <si>
    <t>AAACCGGCGTGCCGGTCCTGCTGC</t>
  </si>
  <si>
    <t>CAGGAATGGCGGGATCGGCA</t>
  </si>
  <si>
    <t>TAGTCAGGAATGGCGGGATCGGCA</t>
  </si>
  <si>
    <t>AAACTGCCGATCCCGCCATTCCTG</t>
  </si>
  <si>
    <t>GATGGACAGGGCGATGTTGA</t>
  </si>
  <si>
    <t>TAGTGATGGACAGGGCGATGTTGA</t>
  </si>
  <si>
    <t>AAACTCAACATCGCCCTGTCCATC</t>
  </si>
  <si>
    <t>PLES_39621</t>
  </si>
  <si>
    <t>CATGCCGAACAGGCGAAGCA</t>
  </si>
  <si>
    <t>TAGTCATGCCGAACAGGCGAAGCA</t>
  </si>
  <si>
    <t>AAACTGCTTCGCCTGTTCGGCATG</t>
  </si>
  <si>
    <t>GGCAACGGAGGGAATCGCGG</t>
  </si>
  <si>
    <t>TAGTGGCAACGGAGGGAATCGCGG</t>
  </si>
  <si>
    <t>AAACCCGCGATTCCCTCCGTTGCC</t>
  </si>
  <si>
    <t>GACGGTGACCGCCACCGTCG</t>
  </si>
  <si>
    <t>TAGTGACGGTGACCGCCACCGTCG</t>
  </si>
  <si>
    <t>AAACCGACGGTGGCGGTCACCGTC</t>
  </si>
  <si>
    <t>CACGGCCTCCTCCTCGACAT</t>
  </si>
  <si>
    <t>TAGTCACGGCCTCCTCCTCGACAT</t>
  </si>
  <si>
    <t>AAACATGTCGAGGAGGAGGCCGTG</t>
  </si>
  <si>
    <t>PLES_39631</t>
  </si>
  <si>
    <t>CGGGAAAATACGATCAGACA</t>
  </si>
  <si>
    <t>TAGTCGGGAAAATACGATCAGACA</t>
  </si>
  <si>
    <t>AAACTGTCTGATCGTATTTTCCCG</t>
  </si>
  <si>
    <t>GCGAGCAACAGGAGGACAGG</t>
  </si>
  <si>
    <t>TAGTGCGAGCAACAGGAGGACAGG</t>
  </si>
  <si>
    <t>AAACCCTGTCCTCCTGTTGCTCGC</t>
  </si>
  <si>
    <t>CCAGGGCAGCAGCCAGGCCA</t>
  </si>
  <si>
    <t>TAGTCCAGGGCAGCAGCCAGGCCA</t>
  </si>
  <si>
    <t>AAACTGGCCTGGCTGCTGCCCTGG</t>
  </si>
  <si>
    <t>GCCGGCGCTTCGGCGTGCGC</t>
  </si>
  <si>
    <t>TAGTGCCGGCGCTTCGGCGTGCGC</t>
  </si>
  <si>
    <t>AAACGCGCACGCCGAAGCGCCGGC</t>
  </si>
  <si>
    <t>PLES_39641</t>
  </si>
  <si>
    <t>flhB</t>
  </si>
  <si>
    <t>CCCGCTCTCGCTCTCGGCCA</t>
  </si>
  <si>
    <t>TAGTCCCGCTCTCGCTCTCGGCCA</t>
  </si>
  <si>
    <t>AAACTGGCCGAGAGCGAGAGCGGG</t>
  </si>
  <si>
    <t>TCGCGGCGGCGTTTCTCCGT</t>
  </si>
  <si>
    <t>TAGTTCGCGGCGGCGTTTCTCCGT</t>
  </si>
  <si>
    <t>AAACACGGAGAAACGCCGCCGCGA</t>
  </si>
  <si>
    <t>GTGTTCAGCTCCCGCGAACG</t>
  </si>
  <si>
    <t>TAGTGTGTTCAGCTCCCGCGAACG</t>
  </si>
  <si>
    <t>AAACCGTTCGCGGGAGCTGAACAC</t>
  </si>
  <si>
    <t>CGCCGGCCATGAGGATGGCC</t>
  </si>
  <si>
    <t>TAGTCGCCGGCCATGAGGATGGCC</t>
  </si>
  <si>
    <t>AAACGGCCATCCTCATGGCCGGCG</t>
  </si>
  <si>
    <t>PLES_39651</t>
  </si>
  <si>
    <t>fliR</t>
  </si>
  <si>
    <t>GAACAGCGGCAGCACGAAGC</t>
  </si>
  <si>
    <t>TAGTGAACAGCGGCAGCACGAAGC</t>
  </si>
  <si>
    <t>AAACGCTTCGTGCTGCCGCTGTTC</t>
  </si>
  <si>
    <t>CTGGGTGCCGATCACCGGCA</t>
  </si>
  <si>
    <t>TAGTCTGGGTGCCGATCACCGGCA</t>
  </si>
  <si>
    <t>AAACTGCCGGTGATCGGCACCCAG</t>
  </si>
  <si>
    <t>AGGTAGAGGCGCACCCGCAC</t>
  </si>
  <si>
    <t>TAGTAGGTAGAGGCGCACCCGCAC</t>
  </si>
  <si>
    <t>AAACGTGCGGGTGCGCCTCTACCT</t>
  </si>
  <si>
    <t>TGCGGCATCGGCGGCAGGTT</t>
  </si>
  <si>
    <t>TAGTTGCGGCATCGGCGGCAGGTT</t>
  </si>
  <si>
    <t>AAACAACCTGCCGCCGATGCCGCA</t>
  </si>
  <si>
    <t>PLES_39661</t>
  </si>
  <si>
    <t>fliQ</t>
  </si>
  <si>
    <t>CAGGTCGAGTGCCACCTCAG</t>
  </si>
  <si>
    <t>TAGTCAGGTCGAGTGCCACCTCAG</t>
  </si>
  <si>
    <t>AAACCTGAGGTGGCACTCGACCTG</t>
  </si>
  <si>
    <t>CCGTCAGCCACAACGCCTCG</t>
  </si>
  <si>
    <t>TAGTCCGTCAGCCACAACGCCTCG</t>
  </si>
  <si>
    <t>AAACCGAGGCGTTGTGGCTGACGG</t>
  </si>
  <si>
    <t>CTGTTCGTTGATCTGGGTGG</t>
  </si>
  <si>
    <t>TAGTCTGTTCGTTGATCTGGGTGG</t>
  </si>
  <si>
    <t>AAACCCACCCAGATCAACGAACAG</t>
  </si>
  <si>
    <t>CAGGCGCGGCAGGAAGCTCA</t>
  </si>
  <si>
    <t>TAGTCAGGCGCGGCAGGAAGCTCA</t>
  </si>
  <si>
    <t>AAACTGAGCTTCCTGCCGCGCCTG</t>
  </si>
  <si>
    <t>PLES_39671</t>
  </si>
  <si>
    <t>fliP</t>
  </si>
  <si>
    <t>GCGCCGGCCAGGGAGATGCG</t>
  </si>
  <si>
    <t>TAGTGCGCCGGCCAGGGAGATGCG</t>
  </si>
  <si>
    <t>AAACCGCATCTCCCTGGCCGGCGC</t>
  </si>
  <si>
    <t>CAGCAGCAGAAGGCAGAGCG</t>
  </si>
  <si>
    <t>TAGTCAGCAGCAGAAGGCAGAGCG</t>
  </si>
  <si>
    <t>AAACCGCTCTGCCTTCTGCTGCTG</t>
  </si>
  <si>
    <t>CGAGATCGATGTCGGGTCGG</t>
  </si>
  <si>
    <t>TAGTCGAGATCGATGTCGGGTCGG</t>
  </si>
  <si>
    <t>AAACCCGACCCGACATCGATCTCG</t>
  </si>
  <si>
    <t>GCCCTGGCCGTTGGTGGTCA</t>
  </si>
  <si>
    <t>TAGTGCCCTGGCCGTTGGTGGTCA</t>
  </si>
  <si>
    <t>AAACTGACCACCAACGGCCAGGGC</t>
  </si>
  <si>
    <t>PLES_39681</t>
  </si>
  <si>
    <t>fliO</t>
  </si>
  <si>
    <t>GGCGAGTGCCGGCAGGAAGC</t>
  </si>
  <si>
    <t>TAGTGGCGAGTGCCGGCAGGAAGC</t>
  </si>
  <si>
    <t>AAACGCTTCCTGCCGGCACTCGCC</t>
  </si>
  <si>
    <t>GCACAGCGGCGCGCTCAGCG</t>
  </si>
  <si>
    <t>TAGTGCACAGCGGCGCGCTCAGCG</t>
  </si>
  <si>
    <t>AAACCGCTGAGCGCGCCGCTGTGC</t>
  </si>
  <si>
    <t>GGCACCCGTCGTCCCCTCGG</t>
  </si>
  <si>
    <t>TAGTGGCACCCGTCGTCCCCTCGG</t>
  </si>
  <si>
    <t>AAACCCGAGGGGACGACGGGTGCC</t>
  </si>
  <si>
    <t>GGCGCCCACCGTCGGCGCGG</t>
  </si>
  <si>
    <t>TAGTGGCGCCCACCGTCGGCGCGG</t>
  </si>
  <si>
    <t>AAACCCGCGCCGACGGTGGGCGCC</t>
  </si>
  <si>
    <t>PLES_39691</t>
  </si>
  <si>
    <t>fliN</t>
  </si>
  <si>
    <t>CACTTTTTCTTCGTCTGCCA</t>
  </si>
  <si>
    <t>TAGTCACTTTTTCTTCGTCTGCCA</t>
  </si>
  <si>
    <t>AAACTGGCAGACGAAGAAAAAGTG</t>
  </si>
  <si>
    <t>GGCCAGTGCCTGTTCCTCGG</t>
  </si>
  <si>
    <t>TAGTGGCCAGTGCCTGTTCCTCGG</t>
  </si>
  <si>
    <t>AAACCCGAGGAACAGGCACTGGCC</t>
  </si>
  <si>
    <t>TCAGCGCATCGATGTCGTCC</t>
  </si>
  <si>
    <t>TAGTTCAGCGCATCGATGTCGTCC</t>
  </si>
  <si>
    <t>AAACGGACGACATCGATGCGCTGA</t>
  </si>
  <si>
    <t>CACGGGAGTCGCGCCGCCCT</t>
  </si>
  <si>
    <t>TAGTCACGGGAGTCGCGCCGCCCT</t>
  </si>
  <si>
    <t>AAACAGGGCGGCGCGACTCCCGTG</t>
  </si>
  <si>
    <t>PLES_39701</t>
  </si>
  <si>
    <t>fliM</t>
  </si>
  <si>
    <t>AGCAGATCTTGCACGGCCAT</t>
  </si>
  <si>
    <t>TAGTAGCAGATCTTGCACGGCCAT</t>
  </si>
  <si>
    <t>AAACATGGCCGTGCAAGATCTGCT</t>
  </si>
  <si>
    <t>CAGCGCGTCGATTTCATCCT</t>
  </si>
  <si>
    <t>TAGTCAGCGCGTCGATTTCATCCT</t>
  </si>
  <si>
    <t>AAACAGGATGAAATCGACGCGCTG</t>
  </si>
  <si>
    <t>CCTCGACTTCGGTTTCCACC</t>
  </si>
  <si>
    <t>TAGTCCTCGACTTCGGTTTCCACC</t>
  </si>
  <si>
    <t>AAACGGTGGAAACCGAAGTCGAGG</t>
  </si>
  <si>
    <t>TCATAGGACTTGACCGATCC</t>
  </si>
  <si>
    <t>TAGTTCATAGGACTTGACCGATCC</t>
  </si>
  <si>
    <t>AAACGGATCGGTCAAGTCCTATGA</t>
  </si>
  <si>
    <t>PLES_39711</t>
  </si>
  <si>
    <t>CTCGGAGCCCCCGCGTCGGC</t>
  </si>
  <si>
    <t>TAGTCTCGGAGCCCCCGCGTCGGC</t>
  </si>
  <si>
    <t>AAACGCCGACGCGGGGGCTCCGAG</t>
  </si>
  <si>
    <t>ACCAGGTGCCGCCCACCGAC</t>
  </si>
  <si>
    <t>TAGTACCAGGTGCCGCCCACCGAC</t>
  </si>
  <si>
    <t>AAACGTCGGTGGGCGGCACCTGGT</t>
  </si>
  <si>
    <t>CGGCCTTCAGCGACTTGCTG</t>
  </si>
  <si>
    <t>TAGTCGGCCTTCAGCGACTTGCTG</t>
  </si>
  <si>
    <t>AAACCAGCAAGTCGCTGAAGGCCG</t>
  </si>
  <si>
    <t>GGCGACTTCCTCGGTCTTCT</t>
  </si>
  <si>
    <t>TAGTGGCGACTTCCTCGGTCTTCT</t>
  </si>
  <si>
    <t>AAACAGAAGACCGAGGAAGTCGCC</t>
  </si>
  <si>
    <t>PLES_39721</t>
  </si>
  <si>
    <t>ACACCAGGGGCGACGGCCAT</t>
  </si>
  <si>
    <t>TAGTACACCAGGGGCGACGGCCAT</t>
  </si>
  <si>
    <t>AAACATGGCCGTCGCCCCTGGTGT</t>
  </si>
  <si>
    <t>GGCTTTACATCAGGCGTCGG</t>
  </si>
  <si>
    <t>TAGTGGCTTTACATCAGGCGTCGG</t>
  </si>
  <si>
    <t>AAACCCGACGCCTGATGTAAAGCC</t>
  </si>
  <si>
    <t>CTCTTCGGCGCAGCGGCCTT</t>
  </si>
  <si>
    <t>TAGTCTCTTCGGCGCAGCGGCCTT</t>
  </si>
  <si>
    <t>AAACAAGGCCGCTGCGCCGAAGAG</t>
  </si>
  <si>
    <t>TGGGCTCAGGCGTTTTCTGC</t>
  </si>
  <si>
    <t>TAGTTGGGCTCAGGCGTTTTCTGC</t>
  </si>
  <si>
    <t>AAACGCAGAAAACGCCTGAGCCCA</t>
  </si>
  <si>
    <t>PLES_39731</t>
  </si>
  <si>
    <t>ACGGACGCTCTCGGCGAAGT</t>
  </si>
  <si>
    <t>TAGTACGGACGCTCTCGGCGAAGT</t>
  </si>
  <si>
    <t>AAACACTTCGCCGAGAGCGTCCGT</t>
  </si>
  <si>
    <t>GCGTGCCTGCTGCGGCGCCC</t>
  </si>
  <si>
    <t>TAGTGCGTGCCTGCTGCGGCGCCC</t>
  </si>
  <si>
    <t>AAACGGGCGCCGCAGCAGGCACGC</t>
  </si>
  <si>
    <t>GTAGTCCAGACGGGACCTGC</t>
  </si>
  <si>
    <t>TAGTGTAGTCCAGACGGGACCTGC</t>
  </si>
  <si>
    <t>AAACGCAGGTCCCGTCTGGACTAC</t>
  </si>
  <si>
    <t>CCTCGGGAGGGATGCGGCTC</t>
  </si>
  <si>
    <t>TAGTCCTCGGGAGGGATGCGGCTC</t>
  </si>
  <si>
    <t>AAACGAGCCGCATCCCTCCCGAGG</t>
  </si>
  <si>
    <t>PLES_39741</t>
  </si>
  <si>
    <t>ACGGGACAGTTTTTCGGCGA</t>
  </si>
  <si>
    <t>TAGTACGGGACAGTTTTTCGGCGA</t>
  </si>
  <si>
    <t>AAACTCGCCGAAAAACTGTCCCGT</t>
  </si>
  <si>
    <t>CAGGTCATCGGCATCGAGGA</t>
  </si>
  <si>
    <t>TAGTCAGGTCATCGGCATCGAGGA</t>
  </si>
  <si>
    <t>AAACTCCTCGATGCCGATGACCTG</t>
  </si>
  <si>
    <t>GAGGGCGGTCAGGTAGCCGT</t>
  </si>
  <si>
    <t>TAGTGAGGGCGGTCAGGTAGCCGT</t>
  </si>
  <si>
    <t>AAACACGGCTACCTGACCGCCCTC</t>
  </si>
  <si>
    <t>CGGCACCTGCTCCGGGCAGA</t>
  </si>
  <si>
    <t>TAGTCGGCACCTGCTCCGGGCAGA</t>
  </si>
  <si>
    <t>AAACTCTGCCCGGAGCAGGTGCCG</t>
  </si>
  <si>
    <t>PLES_39751</t>
  </si>
  <si>
    <t>GCACCCAGACGCGAGCGCTC</t>
  </si>
  <si>
    <t>TAGTGCACCCAGACGCGAGCGCTC</t>
  </si>
  <si>
    <t>AAACGAGCGCTCGCGTCTGGGTGC</t>
  </si>
  <si>
    <t>TTAGGAAACCCACGGCCTGG</t>
  </si>
  <si>
    <t>TAGTTTAGGAAACCCACGGCCTGG</t>
  </si>
  <si>
    <t>AAACCCAGGCCGTGGGTTTCCTAA</t>
  </si>
  <si>
    <t>AAAGGCGTGGTCGGCAGCAC</t>
  </si>
  <si>
    <t>TAGTAAAGGCGTGGTCGGCAGCAC</t>
  </si>
  <si>
    <t>AAACGTGCTGCCGACCACGCCTTT</t>
  </si>
  <si>
    <t>AGCAGGCCGCCGCGAGGAGC</t>
  </si>
  <si>
    <t>TAGTAGCAGGCCGCCGCGAGGAGC</t>
  </si>
  <si>
    <t>AAACGCTCCTCGCGGCGGCCTGCT</t>
  </si>
  <si>
    <t>PLES_39761</t>
  </si>
  <si>
    <t>TCCCGCCAGGCGGGTCGACA</t>
  </si>
  <si>
    <t>TAGTTCCCGCCAGGCGGGTCGACA</t>
  </si>
  <si>
    <t>AAACTGTCGACCCGCCTGGCGGGA</t>
  </si>
  <si>
    <t>GAGGGCGAAGATCACCACCG</t>
  </si>
  <si>
    <t>TAGTGAGGGCGAAGATCACCACCG</t>
  </si>
  <si>
    <t>AAACCGGTGGTGATCTTCGCCCTC</t>
  </si>
  <si>
    <t>GTCGAGGATGCAATAGAGCA</t>
  </si>
  <si>
    <t>TAGTGTCGAGGATGCAATAGAGCA</t>
  </si>
  <si>
    <t>AAACTGCTCTATTGCATCCTCGAC</t>
  </si>
  <si>
    <t>GCTGCAGGCGCTCGGTCTGG</t>
  </si>
  <si>
    <t>TAGTGCTGCAGGCGCTCGGTCTGG</t>
  </si>
  <si>
    <t>AAACCCAGACCGAGCGCCTGCAGC</t>
  </si>
  <si>
    <t>PLES_39771</t>
  </si>
  <si>
    <t>GTTCGCTGAGGCCACGGTTC</t>
  </si>
  <si>
    <t>TAGTGTTCGCTGAGGCCACGGTTC</t>
  </si>
  <si>
    <t>AAACGAACCGTGGCCTCAGCGAAC</t>
  </si>
  <si>
    <t>GCCGTTGTCCGCCAGGTCCA</t>
  </si>
  <si>
    <t>TAGTGCCGTTGTCCGCCAGGTCCA</t>
  </si>
  <si>
    <t>AAACTGGACCTGGCGGACAACGGC</t>
  </si>
  <si>
    <t>CGATCACGTCGTACTCGCCA</t>
  </si>
  <si>
    <t>TAGTCGATCACGTCGTACTCGCCA</t>
  </si>
  <si>
    <t>AAACTGGCGAGTACGACGTGATCG</t>
  </si>
  <si>
    <t>ACGCCGTAGCCGTCGACGCC</t>
  </si>
  <si>
    <t>TAGTACGCCGTAGCCGTCGACGCC</t>
  </si>
  <si>
    <t>AAACGGCGTCGACGGCTACGGCGT</t>
  </si>
  <si>
    <t>PLES_39781</t>
  </si>
  <si>
    <t>TACGCACCAGCCGGAAATCC</t>
  </si>
  <si>
    <t>TAGTTACGCACCAGCCGGAAATCC</t>
  </si>
  <si>
    <t>AAACGGATTTCCGGCTGGTGCGTA</t>
  </si>
  <si>
    <t>GTCAGCAGCGCGGTGGCGAT</t>
  </si>
  <si>
    <t>TAGTGTCAGCAGCGCGGTGGCGAT</t>
  </si>
  <si>
    <t>AAACATCGCCACCGCGCTGCTGAC</t>
  </si>
  <si>
    <t>ACGGCGCCACACCGAGCCGG</t>
  </si>
  <si>
    <t>TAGTACGGCGCCACACCGAGCCGG</t>
  </si>
  <si>
    <t>AAACCCGGCTCGGTGTGGCGCCGT</t>
  </si>
  <si>
    <t>ATGGTCGGGAAGTCCGCCTC</t>
  </si>
  <si>
    <t>TAGTATGGTCGGGAAGTCCGCCTC</t>
  </si>
  <si>
    <t>AAACGAGGCGGACTTCCCGACCAT</t>
  </si>
  <si>
    <t>PLES_39791</t>
  </si>
  <si>
    <t>CCCAACCGCTGAAGGCGACC</t>
  </si>
  <si>
    <t>TAGTCCCAACCGCTGAAGGCGACC</t>
  </si>
  <si>
    <t>AAACGGTCGCCTTCAGCGGTTGGG</t>
  </si>
  <si>
    <t>ACCGGGACCCTGGCCGGCGC</t>
  </si>
  <si>
    <t>TAGTACCGGGACCCTGGCCGGCGC</t>
  </si>
  <si>
    <t>AAACGCGCCGGCCAGGGTCCCGGT</t>
  </si>
  <si>
    <t>GGTCAACTGGCCGTCGATCT</t>
  </si>
  <si>
    <t>TAGTGGTCAACTGGCCGTCGATCT</t>
  </si>
  <si>
    <t>AAACAGATCGACGGCCAGTTGACC</t>
  </si>
  <si>
    <t>GCCCTTCGCTCACCAGCAGG</t>
  </si>
  <si>
    <t>TAGTGCCCTTCGCTCACCAGCAGG</t>
  </si>
  <si>
    <t>AAACCCTGCTGGTGAGCGAAGGGC</t>
  </si>
  <si>
    <t>PLES_39801</t>
  </si>
  <si>
    <t>CCGGCGGGCGCCGGGGGTTG</t>
  </si>
  <si>
    <t>TAGTCCGGCGGGCGCCGGGGGTTG</t>
  </si>
  <si>
    <t>AAACCAACCCCCGGCGCCCGCCGG</t>
  </si>
  <si>
    <t>GGGGCGTAGGCCCTGGGGCA</t>
  </si>
  <si>
    <t>TAGTGGGGCGTAGGCCCTGGGGCA</t>
  </si>
  <si>
    <t>AAACTGCCCCAGGGCCTACGCCCC</t>
  </si>
  <si>
    <t>CCGCCAGCGACAGCAGCCAG</t>
  </si>
  <si>
    <t>TAGTCCGCCAGCGACAGCAGCCAG</t>
  </si>
  <si>
    <t>AAACCTGGCTGCTGTCGCTGGCGG</t>
  </si>
  <si>
    <t>CACGGCTCAGTATCGACTCC</t>
  </si>
  <si>
    <t>TAGTCACGGCTCAGTATCGACTCC</t>
  </si>
  <si>
    <t>AAACGGAGTCGATACTGAGCCGTG</t>
  </si>
  <si>
    <t>PLES_39811</t>
  </si>
  <si>
    <t>GACGACGAGGAACAGGCAGA</t>
  </si>
  <si>
    <t>TAGTGACGACGAGGAACAGGCAGA</t>
  </si>
  <si>
    <t>AAACTCTGCCTGTTCCTCGTCGTC</t>
  </si>
  <si>
    <t>CCTGGGCGTGGGAGCGCAAC</t>
  </si>
  <si>
    <t>TAGTCCTGGGCGTGGGAGCGCAAC</t>
  </si>
  <si>
    <t>AAACGTTGCGCTCCCACGCCCAGG</t>
  </si>
  <si>
    <t>GTGGCGTCAGGGACAGGCCG</t>
  </si>
  <si>
    <t>TAGTGTGGCGTCAGGGACAGGCCG</t>
  </si>
  <si>
    <t>AAACCGGCCTGTCCCTGACGCCAC</t>
  </si>
  <si>
    <t>CCATCAGTTGCACCATCGCC</t>
  </si>
  <si>
    <t>TAGTCCATCAGTTGCACCATCGCC</t>
  </si>
  <si>
    <t>AAACGGCGATGGTGCAACTGATGG</t>
  </si>
  <si>
    <t>PLES_39821</t>
  </si>
  <si>
    <t>lasI</t>
  </si>
  <si>
    <t>TCCTGGATCAACATGTAATA</t>
  </si>
  <si>
    <t>TAGTTCCTGGATCAACATGTAATA</t>
  </si>
  <si>
    <t>AAACTATTACATGTTGATCCAGGA</t>
  </si>
  <si>
    <t>CAACCGAAAACCTGGGCTTC</t>
  </si>
  <si>
    <t>TAGTCAACCGAAAACCTGGGCTTC</t>
  </si>
  <si>
    <t>AAACGAAGCCCAGGTTTTCGGTTG</t>
  </si>
  <si>
    <t>CTTCAGCATGTAGGGGCCAG</t>
  </si>
  <si>
    <t>TAGTCTTCAGCATGTAGGGGCCAG</t>
  </si>
  <si>
    <t>AAACCTGGCCCCTACATGCTGAAG</t>
  </si>
  <si>
    <t>GCCGTGCAGAAGCTCCGGGA</t>
  </si>
  <si>
    <t>TAGTGCCGTGCAGAAGCTCCGGGA</t>
  </si>
  <si>
    <t>AAACTCCCGGAGCTTCTGCACGGC</t>
  </si>
  <si>
    <t>PLES_39831</t>
  </si>
  <si>
    <t>rsaL</t>
  </si>
  <si>
    <t>GCCCGGAAGGCCATGTTTTG</t>
  </si>
  <si>
    <t>TAGTGCCCGGAAGGCCATGTTTTG</t>
  </si>
  <si>
    <t>AAACCAAAACATGGCCTTCCGGGC</t>
  </si>
  <si>
    <t>TTCCCGTCGGGCGGTGCGGG</t>
  </si>
  <si>
    <t>TAGTTTCCCGTCGGGCGGTGCGGG</t>
  </si>
  <si>
    <t>AAACCCCGCACCGCCCGACGGGAA</t>
  </si>
  <si>
    <t>AGCGGCTCCAGAAAGTTTCC</t>
  </si>
  <si>
    <t>TAGTAGCGGCTCCAGAAAGTTTCC</t>
  </si>
  <si>
    <t>AAACGGAAACTTTCTGGAGCCGCT</t>
  </si>
  <si>
    <t>CGAAACGACTGCCGCAGGAT</t>
  </si>
  <si>
    <t>TAGTCGAAACGACTGCCGCAGGAT</t>
  </si>
  <si>
    <t>AAACATCCTGCGGCAGTCGTTTCG</t>
  </si>
  <si>
    <t>PLES_39841</t>
  </si>
  <si>
    <t>lasR</t>
  </si>
  <si>
    <t>CTCAAGAAAACCGTCAACCA</t>
  </si>
  <si>
    <t>TAGTCTCAAGAAAACCGTCAACCA</t>
  </si>
  <si>
    <t>AAACTGGTTGACGGTTTTCTTGAG</t>
  </si>
  <si>
    <t>GCTCGCCATCTTCTGCAGGA</t>
  </si>
  <si>
    <t>TAGTGCTCGCCATCTTCTGCAGGA</t>
  </si>
  <si>
    <t>AAACTCCTGCAGAAGATGGCGAGC</t>
  </si>
  <si>
    <t>ACAGGATCTTCGAGAATCCA</t>
  </si>
  <si>
    <t>TAGTACAGGATCTTCGAGAATCCA</t>
  </si>
  <si>
    <t>AAACTGGATTCTCGAAGATCCTGT</t>
  </si>
  <si>
    <t>CCTGGCTGTCCTTAGGCAAC</t>
  </si>
  <si>
    <t>TAGTCCTGGCTGTCCTTAGGCAAC</t>
  </si>
  <si>
    <t>AAACGTTGCCTAAGGACAGCCAGG</t>
  </si>
  <si>
    <t>PLES_39851</t>
  </si>
  <si>
    <t>AGGGGTGGGATGCCGTTCAT</t>
  </si>
  <si>
    <t>TAGTAGGGGTGGGATGCCGTTCAT</t>
  </si>
  <si>
    <t>AAACATGAACGGCATCCCACCCCT</t>
  </si>
  <si>
    <t>CCGTTGCGGCGGGCTGGCAT</t>
  </si>
  <si>
    <t>TAGTCCGTTGCGGCGGGCTGGCAT</t>
  </si>
  <si>
    <t>AAACATGCCAGCCCGCCGCAACGG</t>
  </si>
  <si>
    <t>TTCGTCCGCGTCCAGGCCGG</t>
  </si>
  <si>
    <t>TAGTTTCGTCCGCGTCCAGGCCGG</t>
  </si>
  <si>
    <t>AAACCCGGCCTGGACGCGGACGAA</t>
  </si>
  <si>
    <t>GTGCGCCGCCAGGCGGCGGG</t>
  </si>
  <si>
    <t>TAGTGTGCGCCGCCAGGCGGCGGG</t>
  </si>
  <si>
    <t>AAACCCCGCCGCCTGGCGGCGCAC</t>
  </si>
  <si>
    <t>PLES_39861</t>
  </si>
  <si>
    <t>GTCGACCAATGCCGTGTTGT</t>
  </si>
  <si>
    <t>TAGTGTCGACCAATGCCGTGTTGT</t>
  </si>
  <si>
    <t>AAACACAACACGGCATTGGTCGAC</t>
  </si>
  <si>
    <t>CGCGGACGGAACGTTCCCAC</t>
  </si>
  <si>
    <t>TAGTCGCGGACGGAACGTTCCCAC</t>
  </si>
  <si>
    <t>AAACGTGGGAACGTTCCGTCCGCG</t>
  </si>
  <si>
    <t>CGCTTCACTGAGAAAGTCGT</t>
  </si>
  <si>
    <t>TAGTCGCTTCACTGAGAAAGTCGT</t>
  </si>
  <si>
    <t>AAACACGACTTTCTCAGTGAAGCG</t>
  </si>
  <si>
    <t>GGTACAGGTCGCGGACCTGT</t>
  </si>
  <si>
    <t>TAGTGGTACAGGTCGCGGACCTGT</t>
  </si>
  <si>
    <t>AAACACAGGTCCGCGACCTGTACC</t>
  </si>
  <si>
    <t>PLES_39871</t>
  </si>
  <si>
    <t>CTCGCCATCGGTTTCAGCCA</t>
  </si>
  <si>
    <t>TAGTCTCGCCATCGGTTTCAGCCA</t>
  </si>
  <si>
    <t>AAACTGGCTGAAACCGATGGCGAG</t>
  </si>
  <si>
    <t>AGACGCCATACCGCTGTGCC</t>
  </si>
  <si>
    <t>TAGTAGACGCCATACCGCTGTGCC</t>
  </si>
  <si>
    <t>AAACGGCACAGCGGTATGGCGTCT</t>
  </si>
  <si>
    <t>ATGTCGCTGGCGCTACCGCA</t>
  </si>
  <si>
    <t>TAGTATGTCGCTGGCGCTACCGCA</t>
  </si>
  <si>
    <t>AAACTGCGGTAGCGCCAGCGACAT</t>
  </si>
  <si>
    <t>GAGGTACGCGACCTCGCCAG</t>
  </si>
  <si>
    <t>TAGTGAGGTACGCGACCTCGCCAG</t>
  </si>
  <si>
    <t>AAACCTGGCGAGGTCGCGTACCTC</t>
  </si>
  <si>
    <t>PLES_39881</t>
  </si>
  <si>
    <t>CAGGGTCGACGTATTCGTCA</t>
  </si>
  <si>
    <t>TAGTCAGGGTCGACGTATTCGTCA</t>
  </si>
  <si>
    <t>AAACTGACGAATACGTCGACCCTG</t>
  </si>
  <si>
    <t>GAAGGCTGCCGTCCGGCAGC</t>
  </si>
  <si>
    <t>TAGTGAAGGCTGCCGTCCGGCAGC</t>
  </si>
  <si>
    <t>AAACGCTGCCGGACGGCAGCCTTC</t>
  </si>
  <si>
    <t>GTCGAAGGTTTCGTCGAGAT</t>
  </si>
  <si>
    <t>TAGTGTCGAAGGTTTCGTCGAGAT</t>
  </si>
  <si>
    <t>AAACATCTCGACGAAACCTTCGAC</t>
  </si>
  <si>
    <t>TCCCACCAGCCCGGTGTGCC</t>
  </si>
  <si>
    <t>TAGTTCCCACCAGCCCGGTGTGCC</t>
  </si>
  <si>
    <t>AAACGGCACACCGGGCTGGTGGGA</t>
  </si>
  <si>
    <t>PLES_39891</t>
  </si>
  <si>
    <t>TCGCAGCGGATACGTGGCAT</t>
  </si>
  <si>
    <t>TAGTTCGCAGCGGATACGTGGCAT</t>
  </si>
  <si>
    <t>AAACATGCCACGTATCCGCTGCGA</t>
  </si>
  <si>
    <t>CGCAGAGGCAATGGCTGGCG</t>
  </si>
  <si>
    <t>TAGTCGCAGAGGCAATGGCTGGCG</t>
  </si>
  <si>
    <t>AAACCGCCAGCCATTGCCTCTGCG</t>
  </si>
  <si>
    <t>CGCGTACGCGACGGCAAGGA</t>
  </si>
  <si>
    <t>TAGTCGCGTACGCGACGGCAAGGA</t>
  </si>
  <si>
    <t>AAACTCCTTGCCGTCGCGTACGCG</t>
  </si>
  <si>
    <t>CGACCTCGCTGGGGTGCTGC</t>
  </si>
  <si>
    <t>TAGTCGACCTCGCTGGGGTGCTGC</t>
  </si>
  <si>
    <t>AAACGCAGCACCCCAGCGAGGTCG</t>
  </si>
  <si>
    <t>PLES_39901</t>
  </si>
  <si>
    <t>GCGCGCCATGGAGCGGTCCA</t>
  </si>
  <si>
    <t>TAGTGCGCGCCATGGAGCGGTCCA</t>
  </si>
  <si>
    <t>AAACTGGACCGCTCCATGGCGCGC</t>
  </si>
  <si>
    <t>GCATCGGTGATATTGCCGTC</t>
  </si>
  <si>
    <t>TAGTGCATCGGTGATATTGCCGTC</t>
  </si>
  <si>
    <t>AAACGACGGCAATATCACCGATGC</t>
  </si>
  <si>
    <t>CAGGGTCAGGAAATTCTCAT</t>
  </si>
  <si>
    <t>TAGTCAGGGTCAGGAAATTCTCAT</t>
  </si>
  <si>
    <t>AAACATGAGAATTTCCTGACCCTG</t>
  </si>
  <si>
    <t>TGCCGAGGATCTCGTCGCGG</t>
  </si>
  <si>
    <t>TAGTTGCCGAGGATCTCGTCGCGG</t>
  </si>
  <si>
    <t>AAACCCGCGACGAGATCCTCGGCA</t>
  </si>
  <si>
    <t>PLES_39911</t>
  </si>
  <si>
    <t>gbuR</t>
  </si>
  <si>
    <t>GTCGGGCAAGGCGTTGGACA</t>
  </si>
  <si>
    <t>TAGTGTCGGGCAAGGCGTTGGACA</t>
  </si>
  <si>
    <t>AAACTGTCCAACGCCTTGCCCGAC</t>
  </si>
  <si>
    <t>CCGCGGCGAAGATGCGCAAC</t>
  </si>
  <si>
    <t>TAGTCCGCGGCGAAGATGCGCAAC</t>
  </si>
  <si>
    <t>AAACGTTGCGCATCTTCGCCGCGG</t>
  </si>
  <si>
    <t>GTTCAACTCCTGCTGGGCGG</t>
  </si>
  <si>
    <t>TAGTGTTCAACTCCTGCTGGGCGG</t>
  </si>
  <si>
    <t>AAACCCGCCCAGCAGGAGTTGAAC</t>
  </si>
  <si>
    <t>CATGTAGGTGCTGATCGCCG</t>
  </si>
  <si>
    <t>TAGTCATGTAGGTGCTGATCGCCG</t>
  </si>
  <si>
    <t>AAACCGGCGATCAGCACCTACATG</t>
  </si>
  <si>
    <t>PLES_39921</t>
  </si>
  <si>
    <t>gbuA</t>
  </si>
  <si>
    <t>TGGTGGAGATTCTTGTCCAC</t>
  </si>
  <si>
    <t>TAGTTGGTGGAGATTCTTGTCCAC</t>
  </si>
  <si>
    <t>AAACGTGGACAAGAATCTCCACCA</t>
  </si>
  <si>
    <t>TTTCATTGCCGCCCAGGGGC</t>
  </si>
  <si>
    <t>TAGTTTTCATTGCCGCCCAGGGGC</t>
  </si>
  <si>
    <t>AAACGCCCCTGGGCGGCAATGAAA</t>
  </si>
  <si>
    <t>ATGGGGCAGGCGCATCATGG</t>
  </si>
  <si>
    <t>TAGTATGGGGCAGGCGCATCATGG</t>
  </si>
  <si>
    <t>AAACCCATGATGCGCCTGCCCCAT</t>
  </si>
  <si>
    <t>CGTCGAGTTCGGCGGGGGAC</t>
  </si>
  <si>
    <t>TAGTCGTCGAGTTCGGCGGGGGAC</t>
  </si>
  <si>
    <t>AAACGTCCCCCGCCGAACTCGACG</t>
  </si>
  <si>
    <t>PLES_39931</t>
  </si>
  <si>
    <t>TTCGACGCGGTCGTCGGTCA</t>
  </si>
  <si>
    <t>TAGTTTCGACGCGGTCGTCGGTCA</t>
  </si>
  <si>
    <t>AAACTGACCGACGACCGCGTCGAA</t>
  </si>
  <si>
    <t>GGCCGCCACCAGTCGGCGGG</t>
  </si>
  <si>
    <t>TAGTGGCCGCCACCAGTCGGCGGG</t>
  </si>
  <si>
    <t>AAACCCCGCCGACTGGTGGCGGCC</t>
  </si>
  <si>
    <t>ATAGGCCTCGGCATCGTTGC</t>
  </si>
  <si>
    <t>TAGTATAGGCCTCGGCATCGTTGC</t>
  </si>
  <si>
    <t>AAACGCAACGATGCCGAGGCCTAT</t>
  </si>
  <si>
    <t>GAAGCTGGCGTCCTCGCTGA</t>
  </si>
  <si>
    <t>TAGTGAAGCTGGCGTCCTCGCTGA</t>
  </si>
  <si>
    <t>AAACTCAGCGAGGACGCCAGCTTC</t>
  </si>
  <si>
    <t>PLES_39941</t>
  </si>
  <si>
    <t>CGATGCGTGTGATTGCGTGT</t>
  </si>
  <si>
    <t>TAGTCGATGCGTGTGATTGCGTGT</t>
  </si>
  <si>
    <t>AAACACACGCAATCACACGCATCG</t>
  </si>
  <si>
    <t>GGGAATCTGTTCGACCCCGA</t>
  </si>
  <si>
    <t>TAGTGGGAATCTGTTCGACCCCGA</t>
  </si>
  <si>
    <t>AAACTCGGGGTCGAACAGATTCCC</t>
  </si>
  <si>
    <t>GTGGCGTTGCGTTCGTGGTC</t>
  </si>
  <si>
    <t>TAGTGTGGCGTTGCGTTCGTGGTC</t>
  </si>
  <si>
    <t>AAACGACCACGAACGCAACGCCAC</t>
  </si>
  <si>
    <t>ATCATGCGGAACAGATCGAC</t>
  </si>
  <si>
    <t>TAGTATCATGCGGAACAGATCGAC</t>
  </si>
  <si>
    <t>AAACGTCGATCTGTTCCGCATGAT</t>
  </si>
  <si>
    <t>PLES_39951</t>
  </si>
  <si>
    <t>CAGAACGACGAATATGTCGA</t>
  </si>
  <si>
    <t>TAGTCAGAACGACGAATATGTCGA</t>
  </si>
  <si>
    <t>AAACTCGACATATTCGTCGTTCTG</t>
  </si>
  <si>
    <t>GCCCAGCGCGATCATGCCCG</t>
  </si>
  <si>
    <t>TAGTGCCCAGCGCGATCATGCCCG</t>
  </si>
  <si>
    <t>AAACCGGGCATGATCGCGCTGGGC</t>
  </si>
  <si>
    <t>AGTCGTCGCGGGTCTTGGCG</t>
  </si>
  <si>
    <t>TAGTAGTCGTCGCGGGTCTTGGCG</t>
  </si>
  <si>
    <t>AAACCGCCAAGACCCGCGACGACT</t>
  </si>
  <si>
    <t>CGAGGTTGCGGCCGGCCACC</t>
  </si>
  <si>
    <t>TAGTCGAGGTTGCGGCCGGCCACC</t>
  </si>
  <si>
    <t>AAACGGTGGCCGGCCGCAACCTCG</t>
  </si>
  <si>
    <t>PLES_39961</t>
  </si>
  <si>
    <t>GAATTCGCCGCAGGTGGTCA</t>
  </si>
  <si>
    <t>TAGTGAATTCGCCGCAGGTGGTCA</t>
  </si>
  <si>
    <t>AAACTGACCACCTGCGGCGAATTC</t>
  </si>
  <si>
    <t>AGGCTTCGAGTTGCTTGACG</t>
  </si>
  <si>
    <t>TAGTAGGCTTCGAGTTGCTTGACG</t>
  </si>
  <si>
    <t>AAACCGTCAAGCAACTCGAAGCCT</t>
  </si>
  <si>
    <t>GAAGACGGTCTCGACGCCCC</t>
  </si>
  <si>
    <t>TAGTGAAGACGGTCTCGACGCCCC</t>
  </si>
  <si>
    <t>AAACGGGGCGTCGAGACCGTCTTC</t>
  </si>
  <si>
    <t>CAGGCCGCGATAGAGCTCTA</t>
  </si>
  <si>
    <t>TAGTCAGGCCGCGATAGAGCTCTA</t>
  </si>
  <si>
    <t>AAACTAGAGCTCTATCGCGGCCTG</t>
  </si>
  <si>
    <t>PLES_39971</t>
  </si>
  <si>
    <t>GTAGAGTTCGGAATCGTCCA</t>
  </si>
  <si>
    <t>TAGTGTAGAGTTCGGAATCGTCCA</t>
  </si>
  <si>
    <t>AAACTGGACGATTCCGAACTCTAC</t>
  </si>
  <si>
    <t>CGAGGATCTCGCAGAGGGAG</t>
  </si>
  <si>
    <t>TAGTCGAGGATCTCGCAGAGGGAG</t>
  </si>
  <si>
    <t>AAACCTCCCTCTGCGAGATCCTCG</t>
  </si>
  <si>
    <t>GGCACTGTCGCGCACGCCAC</t>
  </si>
  <si>
    <t>TAGTGGCACTGTCGCGCACGCCAC</t>
  </si>
  <si>
    <t>AAACGTGGCGTGCGCGACAGTGCC</t>
  </si>
  <si>
    <t>ATGGTAGCCGGGGTCCTGCC</t>
  </si>
  <si>
    <t>TAGTATGGTAGCCGGGGTCCTGCC</t>
  </si>
  <si>
    <t>AAACGGCAGGACCCCGGCTACCAT</t>
  </si>
  <si>
    <t>PLES_39981</t>
  </si>
  <si>
    <t>GGGTTTCGAACCAGCGGTCG</t>
  </si>
  <si>
    <t>TAGTGGGTTTCGAACCAGCGGTCG</t>
  </si>
  <si>
    <t>AAACCGACCGCTGGTTCGAAACCC</t>
  </si>
  <si>
    <t>GATACCGTTGTAGAAGTGCC</t>
  </si>
  <si>
    <t>TAGTGATACCGTTGTAGAAGTGCC</t>
  </si>
  <si>
    <t>AAACGGCACTTCTACAACGGTATC</t>
  </si>
  <si>
    <t>AGGGGCGCACGTAGGGCTCG</t>
  </si>
  <si>
    <t>TAGTAGGGGCGCACGTAGGGCTCG</t>
  </si>
  <si>
    <t>AAACCGAGCCCTACGTGCGCCCCT</t>
  </si>
  <si>
    <t>CCACATGTTGCAGCGATAGA</t>
  </si>
  <si>
    <t>TAGTCCACATGTTGCAGCGATAGA</t>
  </si>
  <si>
    <t>AAACTCTATCGCTGCAACATGTGG</t>
  </si>
  <si>
    <t>PLES_39991</t>
  </si>
  <si>
    <t>CGCCCTAGGAAAGAGTAGAC</t>
  </si>
  <si>
    <t>TAGTCGCCCTAGGAAAGAGTAGAC</t>
  </si>
  <si>
    <t>AAACGTCTACTCTTTCCTAGGGCG</t>
  </si>
  <si>
    <t>ATCGGGCGACCTGACAAGTC</t>
  </si>
  <si>
    <t>TAGTATCGGGCGACCTGACAAGTC</t>
  </si>
  <si>
    <t>AAACGACTTGTCAGGTCGCCCGAT</t>
  </si>
  <si>
    <t>CAGGCCCCTTGTCCAAGGGA</t>
  </si>
  <si>
    <t>TAGTCAGGCCCCTTGTCCAAGGGA</t>
  </si>
  <si>
    <t>AAACTCCCTTGGACAAGGGGCCTG</t>
  </si>
  <si>
    <t>CGACACCGAGTTGCCACGCC</t>
  </si>
  <si>
    <t>TAGTCGACACCGAGTTGCCACGCC</t>
  </si>
  <si>
    <t>AAACGGCGTGGCAACTCGGTGTCG</t>
  </si>
  <si>
    <t>PLES_40001</t>
  </si>
  <si>
    <t>CCTCAACTGGCCGAACTCCA</t>
  </si>
  <si>
    <t>TAGTCCTCAACTGGCCGAACTCCA</t>
  </si>
  <si>
    <t>AAACTGGAGTTCGGCCAGTTGAGG</t>
  </si>
  <si>
    <t>GCGGGCGATGGAGCCTTCCT</t>
  </si>
  <si>
    <t>TAGTGCGGGCGATGGAGCCTTCCT</t>
  </si>
  <si>
    <t>AAACAGGAAGGCTCCATCGCCCGC</t>
  </si>
  <si>
    <t>TCGACAGGTTCGACGGCACC</t>
  </si>
  <si>
    <t>TAGTTCGACAGGTTCGACGGCACC</t>
  </si>
  <si>
    <t>AAACGGTGCCGTCGAACCTGTCGA</t>
  </si>
  <si>
    <t>GCTGTTCCTCCAGTTGCCGC</t>
  </si>
  <si>
    <t>TAGTGCTGTTCCTCCAGTTGCCGC</t>
  </si>
  <si>
    <t>AAACGCGGCAACTGGAGGAACAGC</t>
  </si>
  <si>
    <t>PLES_40011</t>
  </si>
  <si>
    <t>CGGCGAACGAAGAAAATCAC</t>
  </si>
  <si>
    <t>TAGTCGGCGAACGAAGAAAATCAC</t>
  </si>
  <si>
    <t>AAACGTGATTTTCTTCGTTCGCCG</t>
  </si>
  <si>
    <t>CAGGCGAGCAGGCCGACCAG</t>
  </si>
  <si>
    <t>TAGTCAGGCGAGCAGGCCGACCAG</t>
  </si>
  <si>
    <t>AAACCTGGTCGGCCTGCTCGCCTG</t>
  </si>
  <si>
    <t>TGGCGACCACCAGTGCCAGC</t>
  </si>
  <si>
    <t>TAGTTGGCGACCACCAGTGCCAGC</t>
  </si>
  <si>
    <t>AAACGCTGGCACTGGTGGTCGCCA</t>
  </si>
  <si>
    <t>GGAGAAGCGCCCGACCCCCA</t>
  </si>
  <si>
    <t>TAGTGGAGAAGCGCCCGACCCCCA</t>
  </si>
  <si>
    <t>AAACTGGGGGTCGGGCGCTTCTCC</t>
  </si>
  <si>
    <t>PLES_40021</t>
  </si>
  <si>
    <t>GGCATCGGCGGACTTACGCA</t>
  </si>
  <si>
    <t>TAGTGGCATCGGCGGACTTACGCA</t>
  </si>
  <si>
    <t>AAACTGCGTAAGTCCGCCGATGCC</t>
  </si>
  <si>
    <t>CAGCATGGTCTGGAAGGCGA</t>
  </si>
  <si>
    <t>TAGTCAGCATGGTCTGGAAGGCGA</t>
  </si>
  <si>
    <t>AAACTCGCCTTCCAGACCATGCTG</t>
  </si>
  <si>
    <t>CCCACTTGATGGTCACCTGC</t>
  </si>
  <si>
    <t>TAGTCCCACTTGATGGTCACCTGC</t>
  </si>
  <si>
    <t>AAACGCAGGTGACCATCAAGTGGG</t>
  </si>
  <si>
    <t>CGGATGGCCGCCTGCATGAC</t>
  </si>
  <si>
    <t>TAGTCGGATGGCCGCCTGCATGAC</t>
  </si>
  <si>
    <t>AAACGTCATGCAGGCGGCCATCCG</t>
  </si>
  <si>
    <t>PLES_40031</t>
  </si>
  <si>
    <t>GGAAACGGCCAGCGCGAGGC</t>
  </si>
  <si>
    <t>TAGTGGAAACGGCCAGCGCGAGGC</t>
  </si>
  <si>
    <t>AAACGCCTCGCGCTGGCCGTTTCC</t>
  </si>
  <si>
    <t>CGCGGCCTGGACCAGCCCGG</t>
  </si>
  <si>
    <t>TAGTCGCGGCCTGGACCAGCCCGG</t>
  </si>
  <si>
    <t>AAACCCGGGCTGGTCCAGGCCGCG</t>
  </si>
  <si>
    <t>CAGTTGTAGATCCGTACTTC</t>
  </si>
  <si>
    <t>TAGTCAGTTGTAGATCCGTACTTC</t>
  </si>
  <si>
    <t>AAACGAAGTACGGATCTACAACTG</t>
  </si>
  <si>
    <t>GAAGTTCTTCAGGGTGTCCG</t>
  </si>
  <si>
    <t>TAGTGAAGTTCTTCAGGGTGTCCG</t>
  </si>
  <si>
    <t>AAACCGGACACCCTGAAGAACTTC</t>
  </si>
  <si>
    <t>PLES_40041</t>
  </si>
  <si>
    <t>aphA</t>
  </si>
  <si>
    <t>GTCGCTGTAGACGCTCAGCA</t>
  </si>
  <si>
    <t>TAGTGTCGCTGTAGACGCTCAGCA</t>
  </si>
  <si>
    <t>AAACTGCTGAGCGTCTACAGCGAC</t>
  </si>
  <si>
    <t>TGCCGTCGACCAGTTCCGAC</t>
  </si>
  <si>
    <t>TAGTTGCCGTCGACCAGTTCCGAC</t>
  </si>
  <si>
    <t>AAACGTCGGAACTGGTCGACGGCA</t>
  </si>
  <si>
    <t>CGGCTGGGCATTTCGAAACA</t>
  </si>
  <si>
    <t>TAGTCGGCTGGGCATTTCGAAACA</t>
  </si>
  <si>
    <t>AAACTGTTTCGAAATGCCCAGCCG</t>
  </si>
  <si>
    <t>CACCCGGGCCAGCACGGTGT</t>
  </si>
  <si>
    <t>TAGTCACCCGGGCCAGCACGGTGT</t>
  </si>
  <si>
    <t>AAACACACCGTGCTGGCCCGGGTG</t>
  </si>
  <si>
    <t>PLES_40051</t>
  </si>
  <si>
    <t>GCAGAGCAACATATGCAGGC</t>
  </si>
  <si>
    <t>TAGTGCAGAGCAACATATGCAGGC</t>
  </si>
  <si>
    <t>AAACGCCTGCATATGTTGCTCTGC</t>
  </si>
  <si>
    <t>CAGGCTCAGGAGCAGGCCCA</t>
  </si>
  <si>
    <t>TAGTCAGGCTCAGGAGCAGGCCCA</t>
  </si>
  <si>
    <t>AAACTGGGCCTGCTCCTGAGCCTG</t>
  </si>
  <si>
    <t>CGCCTGCGGAGCCGGCCTGG</t>
  </si>
  <si>
    <t>TAGTCGCCTGCGGAGCCGGCCTGG</t>
  </si>
  <si>
    <t>AAACCCAGGCCGGCTCCGCAGGCG</t>
  </si>
  <si>
    <t>CCAGGGCGGGCGGCGCTTCC</t>
  </si>
  <si>
    <t>TAGTCCAGGGCGGGCGGCGCTTCC</t>
  </si>
  <si>
    <t>AAACGGAAGCGCCGCCCGCCCTGG</t>
  </si>
  <si>
    <t>PLES_40061</t>
  </si>
  <si>
    <t>ATCGAGGGCTTCGCGATTCA</t>
  </si>
  <si>
    <t>TAGTATCGAGGGCTTCGCGATTCA</t>
  </si>
  <si>
    <t>AAACTGAATCGCGAAGCCCTCGAT</t>
  </si>
  <si>
    <t>GGCAAGCAGGTGCTGGAGGA</t>
  </si>
  <si>
    <t>TAGTGGCAAGCAGGTGCTGGAGGA</t>
  </si>
  <si>
    <t>AAACTCCTCCAGCACCTGCTTGCC</t>
  </si>
  <si>
    <t>GCGGGTCTCCGCCGGCGCCG</t>
  </si>
  <si>
    <t>TAGTGCGGGTCTCCGCCGGCGCCG</t>
  </si>
  <si>
    <t>AAACCGGCGCCGGCGGAGACCCGC</t>
  </si>
  <si>
    <t>GGCCGCGACCATGGAACAGA</t>
  </si>
  <si>
    <t>TAGTGGCCGCGACCATGGAACAGA</t>
  </si>
  <si>
    <t>AAACTCTGTTCCATGGTCGCGGCC</t>
  </si>
  <si>
    <t>PLES_40071</t>
  </si>
  <si>
    <t>GGCAGGGGGATGAAGCCATC</t>
  </si>
  <si>
    <t>TAGTGGCAGGGGGATGAAGCCATC</t>
  </si>
  <si>
    <t>AAACGATGGCTTCATCCCCCTGCC</t>
  </si>
  <si>
    <t>GCCTGCGGTTCGACGCGTGG</t>
  </si>
  <si>
    <t>TAGTGCCTGCGGTTCGACGCGTGG</t>
  </si>
  <si>
    <t>AAACCCACGCGTCGAACCGCAGGC</t>
  </si>
  <si>
    <t>GTCGTCGAGCAGGGGGCGAA</t>
  </si>
  <si>
    <t>TAGTGTCGTCGAGCAGGGGGCGAA</t>
  </si>
  <si>
    <t>AAACTTCGCCCCCTGCTCGACGAC</t>
  </si>
  <si>
    <t>GCCGGGCCAGGGTCCGGCGC</t>
  </si>
  <si>
    <t>TAGTGCCGGGCCAGGGTCCGGCGC</t>
  </si>
  <si>
    <t>AAACGCGCCGGACCCTGGCCCGGC</t>
  </si>
  <si>
    <t>PLES_40081</t>
  </si>
  <si>
    <t>CGACTTGCCCGAGCCGGCAC</t>
  </si>
  <si>
    <t>TAGTCGACTTGCCCGAGCCGGCAC</t>
  </si>
  <si>
    <t>AAACGTGCCGGCTCGGGCAAGTCG</t>
  </si>
  <si>
    <t>GAACACCACCCGCAGGACCA</t>
  </si>
  <si>
    <t>TAGTGAACACCACCCGCAGGACCA</t>
  </si>
  <si>
    <t>AAACTGGTCCTGCGGGTGGTGTTC</t>
  </si>
  <si>
    <t>GAAATCACCGTCAGCCGCTG</t>
  </si>
  <si>
    <t>TAGTGAAATCACCGTCAGCCGCTG</t>
  </si>
  <si>
    <t>AAACCAGCGGCTGACGGTGATTTC</t>
  </si>
  <si>
    <t>CGCGCAGGAGGCGTTGGTGA</t>
  </si>
  <si>
    <t>TAGTCGCGCAGGAGGCGTTGGTGA</t>
  </si>
  <si>
    <t>AAACTCACCAACGCCTCCTGCGCG</t>
  </si>
  <si>
    <t>PLES_40091</t>
  </si>
  <si>
    <t>GTGATTGCCCAATCGCTCAT</t>
  </si>
  <si>
    <t>TAGTGTGATTGCCCAATCGCTCAT</t>
  </si>
  <si>
    <t>AAACATGAGCGATTGGGCAATCAC</t>
  </si>
  <si>
    <t>CGGCAGGACTTGACGCTCGG</t>
  </si>
  <si>
    <t>TAGTCGGCAGGACTTGACGCTCGG</t>
  </si>
  <si>
    <t>AAACCCGAGCGTCAAGTCCTGCCG</t>
  </si>
  <si>
    <t>GGGCTCGGCTTGTGGGGGAA</t>
  </si>
  <si>
    <t>TAGTGGGCTCGGCTTGTGGGGGAA</t>
  </si>
  <si>
    <t>AAACTTCCCCCACAAGCCGAGCCC</t>
  </si>
  <si>
    <t>AGGTGCTCGGCGACCTCTTC</t>
  </si>
  <si>
    <t>TAGTAGGTGCTCGGCGACCTCTTC</t>
  </si>
  <si>
    <t>AAACGAAGAGGTCGCCGAGCACCT</t>
  </si>
  <si>
    <t>PLES_40101</t>
  </si>
  <si>
    <t>CGGGTTTCGCTTGTCGCTCA</t>
  </si>
  <si>
    <t>TAGTCGGGTTTCGCTTGTCGCTCA</t>
  </si>
  <si>
    <t>AAACTGAGCGACAAGCGAAACCCG</t>
  </si>
  <si>
    <t>TGCTTGCGCGAGGAAATACG</t>
  </si>
  <si>
    <t>TAGTTGCTTGCGCGAGGAAATACG</t>
  </si>
  <si>
    <t>AAACCGTATTTCCTCGCGCAAGCA</t>
  </si>
  <si>
    <t>TCGCTGGAACGGGCCTGCTG</t>
  </si>
  <si>
    <t>TAGTTCGCTGGAACGGGCCTGCTG</t>
  </si>
  <si>
    <t>AAACCAGCAGGCCCGTTCCAGCGA</t>
  </si>
  <si>
    <t>GAACCTGAACAGCCGCCTCC</t>
  </si>
  <si>
    <t>TAGTGAACCTGAACAGCCGCCTCC</t>
  </si>
  <si>
    <t>AAACGGAGGCGGCTGTTCAGGTTC</t>
  </si>
  <si>
    <t>PLES_40111</t>
  </si>
  <si>
    <t>GGCGTTGGTGAGGGTATTCA</t>
  </si>
  <si>
    <t>TAGTGGCGTTGGTGAGGGTATTCA</t>
  </si>
  <si>
    <t>AAACTGAATACCCTCACCAACGCC</t>
  </si>
  <si>
    <t>CGTTGCAGGAGATCGGCGAG</t>
  </si>
  <si>
    <t>TAGTCGTTGCAGGAGATCGGCGAG</t>
  </si>
  <si>
    <t>AAACCTCGCCGATCTCCTGCAACG</t>
  </si>
  <si>
    <t>CGGTGCGCTGGCTTCGGCTT</t>
  </si>
  <si>
    <t>TAGTCGGTGCGCTGGCTTCGGCTT</t>
  </si>
  <si>
    <t>AAACAAGCCGAAGCCAGCGCACCG</t>
  </si>
  <si>
    <t>GCGAGGGCGGGACTGTCGCC</t>
  </si>
  <si>
    <t>TAGTGCGAGGGCGGGACTGTCGCC</t>
  </si>
  <si>
    <t>AAACGGCGACAGTCCCGCCCTCGC</t>
  </si>
  <si>
    <t>PLES_40121</t>
  </si>
  <si>
    <t>GCGCTCGGCGAGTCGGTCAC</t>
  </si>
  <si>
    <t>TAGTGCGCTCGGCGAGTCGGTCAC</t>
  </si>
  <si>
    <t>AAACGTGACCGACTCGCCGAGCGC</t>
  </si>
  <si>
    <t>ACGGTTCAGGCAGTCGATGT</t>
  </si>
  <si>
    <t>TAGTACGGTTCAGGCAGTCGATGT</t>
  </si>
  <si>
    <t>AAACACATCGACTGCCTGAACCGT</t>
  </si>
  <si>
    <t>GGTCATGGACGAAATCGCCC</t>
  </si>
  <si>
    <t>TAGTGGTCATGGACGAAATCGCCC</t>
  </si>
  <si>
    <t>AAACGGGCGATTTCGTCCATGACC</t>
  </si>
  <si>
    <t>GCACGTCGTTGTAGCGCACC</t>
  </si>
  <si>
    <t>TAGTGCACGTCGTTGTAGCGCACC</t>
  </si>
  <si>
    <t>AAACGGTGCGCTACAACGACGTGC</t>
  </si>
  <si>
    <t>PLES_40131</t>
  </si>
  <si>
    <t>GTTGAAGGGGGGAGCGGTCA</t>
  </si>
  <si>
    <t>TAGTGTTGAAGGGGGGAGCGGTCA</t>
  </si>
  <si>
    <t>AAACTGACCGCTCCCCCCTTCAAC</t>
  </si>
  <si>
    <t>GCCGCGGTTGGCGATCAGCA</t>
  </si>
  <si>
    <t>TAGTGCCGCGGTTGGCGATCAGCA</t>
  </si>
  <si>
    <t>AAACTGCTGATCGCCAACCGCGGC</t>
  </si>
  <si>
    <t>GCAGGCGCGGGCGATGCGAA</t>
  </si>
  <si>
    <t>TAGTGCAGGCGCGGGCGATGCGAA</t>
  </si>
  <si>
    <t>AAACTTCGCATCGCCCGCGCCTGC</t>
  </si>
  <si>
    <t>CACCGAGCGGATACCCAGGT</t>
  </si>
  <si>
    <t>TAGTCACCGAGCGGATACCCAGGT</t>
  </si>
  <si>
    <t>AAACACCTGGGTATCCGCTCGGTG</t>
  </si>
  <si>
    <t>PLES_40141</t>
  </si>
  <si>
    <t>CTGAGGGGCGACCATTCATG</t>
  </si>
  <si>
    <t>TAGTCTGAGGGGCGACCATTCATG</t>
  </si>
  <si>
    <t>AAACCATGAATGGTCGCCCCTCAG</t>
  </si>
  <si>
    <t>GGAACAGGTTCAGATCGAAA</t>
  </si>
  <si>
    <t>TAGTGGAACAGGTTCAGATCGAAA</t>
  </si>
  <si>
    <t>AAACTTTCGATCTGAACCTGTTCC</t>
  </si>
  <si>
    <t>GATAGACCACTTCGAAGACC</t>
  </si>
  <si>
    <t>TAGTGATAGACCACTTCGAAGACC</t>
  </si>
  <si>
    <t>AAACGGTCTTCGAAGTGGTCTATC</t>
  </si>
  <si>
    <t>GGAGGCCCGCCGCGCGGGTC</t>
  </si>
  <si>
    <t>TAGTGGAGGCCCGCCGCGCGGGTC</t>
  </si>
  <si>
    <t>AAACGACCCGCGCGGCGGGCCTCC</t>
  </si>
  <si>
    <t>PLES_40151</t>
  </si>
  <si>
    <t>CGCAGGCGATCGTGGCAAGC</t>
  </si>
  <si>
    <t>TAGTCGCAGGCGATCGTGGCAAGC</t>
  </si>
  <si>
    <t>AAACGCTTGCCACGATCGCCTGCG</t>
  </si>
  <si>
    <t>GGCGCTGTCCTCGGCGGACT</t>
  </si>
  <si>
    <t>TAGTGGCGCTGTCCTCGGCGGACT</t>
  </si>
  <si>
    <t>AAACAGTCCGCCGAGGACAGCGCC</t>
  </si>
  <si>
    <t>ATCCTTGCCCAGCAATGGGT</t>
  </si>
  <si>
    <t>TAGTATCCTTGCCCAGCAATGGGT</t>
  </si>
  <si>
    <t>AAACACCCATTGCTGGGCAAGGAT</t>
  </si>
  <si>
    <t>GGCGAACAGTTCGAGGCACT</t>
  </si>
  <si>
    <t>TAGTGGCGAACAGTTCGAGGCACT</t>
  </si>
  <si>
    <t>AAACAGTGCCTCGAACTGTTCGCC</t>
  </si>
  <si>
    <t>PLES_40161</t>
  </si>
  <si>
    <t>GATCATCGGCGACGATGATG</t>
  </si>
  <si>
    <t>TAGTGATCATCGGCGACGATGATG</t>
  </si>
  <si>
    <t>AAACCATCATCGTCGCCGATGATC</t>
  </si>
  <si>
    <t>AGCATGCCCTCGCGAAACAG</t>
  </si>
  <si>
    <t>TAGTAGCATGCCCTCGCGAAACAG</t>
  </si>
  <si>
    <t>AAACCTGTTTCGCGAGGGCATGCT</t>
  </si>
  <si>
    <t>CGATCCTGGCCTCGGGCAGC</t>
  </si>
  <si>
    <t>TAGTCGATCCTGGCCTCGGGCAGC</t>
  </si>
  <si>
    <t>AAACGCTGCCCGAGGCCAGGATCG</t>
  </si>
  <si>
    <t>CAGGACCCCGGCGAGGTCGC</t>
  </si>
  <si>
    <t>TAGTCAGGACCCCGGCGAGGTCGC</t>
  </si>
  <si>
    <t>AAACGCGACCTCGCCGGGGTCCTG</t>
  </si>
  <si>
    <t>PLES_40171</t>
  </si>
  <si>
    <t>CGATCAGTCGCAGGTTGGCC</t>
  </si>
  <si>
    <t>TAGTCGATCAGTCGCAGGTTGGCC</t>
  </si>
  <si>
    <t>AAACGGCCAACCTGCGACTGATCG</t>
  </si>
  <si>
    <t>CACGTAGAGGATCGCGCAGG</t>
  </si>
  <si>
    <t>TAGTCACGTAGAGGATCGCGCAGG</t>
  </si>
  <si>
    <t>AAACCCTGCGCGATCCTCTACGTG</t>
  </si>
  <si>
    <t>TAGGTCTCGACCTTCAGGCC</t>
  </si>
  <si>
    <t>TAGTTAGGTCTCGACCTTCAGGCC</t>
  </si>
  <si>
    <t>AAACGGCCTGAAGGTCGAGACCTA</t>
  </si>
  <si>
    <t>CGTAGTAGGCAACGATCGGC</t>
  </si>
  <si>
    <t>TAGTCGTAGTAGGCAACGATCGGC</t>
  </si>
  <si>
    <t>AAACGCCGATCGTTGCCTACTACG</t>
  </si>
  <si>
    <t>PLES_40181</t>
  </si>
  <si>
    <t>GCGATGAATATCCGGCGCAT</t>
  </si>
  <si>
    <t>TAGTGCGATGAATATCCGGCGCAT</t>
  </si>
  <si>
    <t>AAACATGCGCCGGATATTCATCGC</t>
  </si>
  <si>
    <t>AGGGAAAGCGACGCCAGTAA</t>
  </si>
  <si>
    <t>TAGTAGGGAAAGCGACGCCAGTAA</t>
  </si>
  <si>
    <t>AAACTTACTGGCGTCGCTTTCCCT</t>
  </si>
  <si>
    <t>CCATCTGGATACAGCCGCCC</t>
  </si>
  <si>
    <t>TAGTCCATCTGGATACAGCCGCCC</t>
  </si>
  <si>
    <t>AAACGGGCGGCTGTATCCAGATGG</t>
  </si>
  <si>
    <t>TGGCTGCGGGCGTAGACCTC</t>
  </si>
  <si>
    <t>TAGTTGGCTGCGGGCGTAGACCTC</t>
  </si>
  <si>
    <t>AAACGAGGTCTACGCCCGCAGCCA</t>
  </si>
  <si>
    <t>PLES_40191</t>
  </si>
  <si>
    <t>GAGTACGGATTGCCGAGTCA</t>
  </si>
  <si>
    <t>TAGTGAGTACGGATTGCCGAGTCA</t>
  </si>
  <si>
    <t>AAACTGACTCGGCAATCCGTACTC</t>
  </si>
  <si>
    <t>ATCGCTGGCCTCCGGGCCGG</t>
  </si>
  <si>
    <t>TAGTATCGCTGGCCTCCGGGCCGG</t>
  </si>
  <si>
    <t>AAACCCGGCCCGGAGGCCAGCGAT</t>
  </si>
  <si>
    <t>CGCCGCAAGCGAACGCCCAC</t>
  </si>
  <si>
    <t>TAGTCGCCGCAAGCGAACGCCCAC</t>
  </si>
  <si>
    <t>AAACGTGGGCGTTCGCTTGCGGCG</t>
  </si>
  <si>
    <t>ATTCCGCTCTGTGCGCCGAC</t>
  </si>
  <si>
    <t>TAGTATTCCGCTCTGTGCGCCGAC</t>
  </si>
  <si>
    <t>AAACGTCGGCGCACAGAGCGGAAT</t>
  </si>
  <si>
    <t>PLES_40201</t>
  </si>
  <si>
    <t>TTGCGCGGTCAGCAGTTGGG</t>
  </si>
  <si>
    <t>TAGTTTGCGCGGTCAGCAGTTGGG</t>
  </si>
  <si>
    <t>AAACCCCAACTGCTGACCGCGCAA</t>
  </si>
  <si>
    <t>GTCGGGTTCGCTGAGGCGGG</t>
  </si>
  <si>
    <t>TAGTGTCGGGTTCGCTGAGGCGGG</t>
  </si>
  <si>
    <t>AAACCCCGCCTCAGCGAACCCGAC</t>
  </si>
  <si>
    <t>AACGGCAGTCGAGGACCAGC</t>
  </si>
  <si>
    <t>TAGTAACGGCAGTCGAGGACCAGC</t>
  </si>
  <si>
    <t>AAACGCTGGTCCTCGACTGCCGTT</t>
  </si>
  <si>
    <t>ACCGTAGGACGGGTCTTCGA</t>
  </si>
  <si>
    <t>TAGTACCGTAGGACGGGTCTTCGA</t>
  </si>
  <si>
    <t>AAACTCGAAGACCCGTCCTACGGT</t>
  </si>
  <si>
    <t>PLES_40211</t>
  </si>
  <si>
    <t>ACGGCAGGCGATCTCCACTG</t>
  </si>
  <si>
    <t>TAGTACGGCAGGCGATCTCCACTG</t>
  </si>
  <si>
    <t>AAACCAGTGGAGATCGCCTGCCGT</t>
  </si>
  <si>
    <t>CCGGGAAGTGGTCGCCGGCC</t>
  </si>
  <si>
    <t>TAGTCCGGGAAGTGGTCGCCGGCC</t>
  </si>
  <si>
    <t>AAACGGCCGGCGACCACTTCCCGG</t>
  </si>
  <si>
    <t>GCTCCCCTGCGCATCGCCGA</t>
  </si>
  <si>
    <t>TAGTGCTCCCCTGCGCATCGCCGA</t>
  </si>
  <si>
    <t>AAACTCGGCGATGCGCAGGGGAGC</t>
  </si>
  <si>
    <t>GCGCCTGACGCCGAGCGCGC</t>
  </si>
  <si>
    <t>TAGTGCGCCTGACGCCGAGCGCGC</t>
  </si>
  <si>
    <t>AAACGCGCGCTCGGCGTCAGGCGC</t>
  </si>
  <si>
    <t>PLES_40221</t>
  </si>
  <si>
    <t>CAGCGCCTCACGGGTCGCCT</t>
  </si>
  <si>
    <t>TAGTCAGCGCCTCACGGGTCGCCT</t>
  </si>
  <si>
    <t>AAACAGGCGACCCGTGAGGCGCTG</t>
  </si>
  <si>
    <t>ATGTTCGATGAAGGCGGAGA</t>
  </si>
  <si>
    <t>TAGTATGTTCGATGAAGGCGGAGA</t>
  </si>
  <si>
    <t>AAACTCTCCGCCTTCATCGAACAT</t>
  </si>
  <si>
    <t>CTTGGTCACGCGCGCCTCGC</t>
  </si>
  <si>
    <t>TAGTCTTGGTCACGCGCGCCTCGC</t>
  </si>
  <si>
    <t>AAACGCGAGGCGCGCGTGACCAAG</t>
  </si>
  <si>
    <t>CCTGCTTGCTGCCGAAGTGG</t>
  </si>
  <si>
    <t>TAGTCCTGCTTGCTGCCGAAGTGG</t>
  </si>
  <si>
    <t>AAACCCACTTCGGCAGCAAGCAGG</t>
  </si>
  <si>
    <t>PLES_40231</t>
  </si>
  <si>
    <t>GTGCTGGCAAAGATCGTTGG</t>
  </si>
  <si>
    <t>TAGTGTGCTGGCAAAGATCGTTGG</t>
  </si>
  <si>
    <t>AAACCCAACGATCTTTGCCAGCAC</t>
  </si>
  <si>
    <t>AGGACAGGTAGTCCAGGGTC</t>
  </si>
  <si>
    <t>TAGTAGGACAGGTAGTCCAGGGTC</t>
  </si>
  <si>
    <t>AAACGACCCTGGACTACCTGTCCT</t>
  </si>
  <si>
    <t>TTCGGCGGCGGGGCTGTGGC</t>
  </si>
  <si>
    <t>TAGTTTCGGCGGCGGGGCTGTGGC</t>
  </si>
  <si>
    <t>AAACGCCACAGCCCCGCCGCCGAA</t>
  </si>
  <si>
    <t>GCTCCCCAGCGCCGACTGGC</t>
  </si>
  <si>
    <t>TAGTGCTCCCCAGCGCCGACTGGC</t>
  </si>
  <si>
    <t>AAACGCCAGTCGGCGCTGGGGAGC</t>
  </si>
  <si>
    <t>PLES_40241</t>
  </si>
  <si>
    <t>GCTAATGGTCAGTGCGAGAG</t>
  </si>
  <si>
    <t>TAGTGCTAATGGTCAGTGCGAGAG</t>
  </si>
  <si>
    <t>AAACCTCTCGCACTGACCATTAGC</t>
  </si>
  <si>
    <t>GCCGTTGGCGAGGGTGTAGG</t>
  </si>
  <si>
    <t>TAGTGCCGTTGGCGAGGGTGTAGG</t>
  </si>
  <si>
    <t>AAACCCTACACCCTCGCCAACGGC</t>
  </si>
  <si>
    <t>GCTGGCGCTCTGTTCGTTGA</t>
  </si>
  <si>
    <t>TAGTGCTGGCGCTCTGTTCGTTGA</t>
  </si>
  <si>
    <t>AAACTCAACGAACAGAGCGCCAGC</t>
  </si>
  <si>
    <t>GCGGCCGGCGTAGGCGGTGC</t>
  </si>
  <si>
    <t>TAGTGCGGCCGGCGTAGGCGGTGC</t>
  </si>
  <si>
    <t>AAACGCACCGCCTACGCCGGCCGC</t>
  </si>
  <si>
    <t>PLES_40251</t>
  </si>
  <si>
    <t>CAACAGCACGCGAGGTTTCA</t>
  </si>
  <si>
    <t>TAGTCAACAGCACGCGAGGTTTCA</t>
  </si>
  <si>
    <t>AAACTGAAACCTCGCGTGCTGTTG</t>
  </si>
  <si>
    <t>CAACAGTTCCGGGCAATCGG</t>
  </si>
  <si>
    <t>TAGTCAACAGTTCCGGGCAATCGG</t>
  </si>
  <si>
    <t>AAACCCGATTGCCCGGAACTGTTG</t>
  </si>
  <si>
    <t>TGGAACGCAGCTTGGTCAAC</t>
  </si>
  <si>
    <t>TAGTTGGAACGCAGCTTGGTCAAC</t>
  </si>
  <si>
    <t>AAACGTTGACCAAGCTGCGTTCCA</t>
  </si>
  <si>
    <t>GCAAAGATCGATGCTTTCCT</t>
  </si>
  <si>
    <t>TAGTGCAAAGATCGATGCTTTCCT</t>
  </si>
  <si>
    <t>AAACAGGAAAGCATCGATCTTTGC</t>
  </si>
  <si>
    <t>PLES_40261</t>
  </si>
  <si>
    <t>CAGAAGGCGGCACGCGGCAT</t>
  </si>
  <si>
    <t>TAGTCAGAAGGCGGCACGCGGCAT</t>
  </si>
  <si>
    <t>AAACATGCCGCGTGCCGCCTTCTG</t>
  </si>
  <si>
    <t>GGATCAGGGCTCCGGACAGC</t>
  </si>
  <si>
    <t>TAGTGGATCAGGGCTCCGGACAGC</t>
  </si>
  <si>
    <t>AAACGCTGTCCGGAGCCCTGATCC</t>
  </si>
  <si>
    <t>ATGTCGCACGCCGAGGGACA</t>
  </si>
  <si>
    <t>TAGTATGTCGCACGCCGAGGGACA</t>
  </si>
  <si>
    <t>AAACTGTCCCTCGGCGTGCGACAT</t>
  </si>
  <si>
    <t>AGTCGGCGCTCATCGGCGCG</t>
  </si>
  <si>
    <t>TAGTAGTCGGCGCTCATCGGCGCG</t>
  </si>
  <si>
    <t>AAACCGCGCCGATGAGCGCCGACT</t>
  </si>
  <si>
    <t>PLES_40271</t>
  </si>
  <si>
    <t>TATATACCCGTACTTCTCGA</t>
  </si>
  <si>
    <t>TAGTTATATACCCGTACTTCTCGA</t>
  </si>
  <si>
    <t>AAACTCGAGAAGTACGGGTATATA</t>
  </si>
  <si>
    <t>GAGGCATTGGGTCGGTAGCA</t>
  </si>
  <si>
    <t>TAGTGAGGCATTGGGTCGGTAGCA</t>
  </si>
  <si>
    <t>AAACTGCTACCGACCCAATGCCTC</t>
  </si>
  <si>
    <t>GCGGGCGGCGCGACGCAGTT</t>
  </si>
  <si>
    <t>TAGTGCGGGCGGCGCGACGCAGTT</t>
  </si>
  <si>
    <t>AAACAACTGCGTCGCGCCGCCCGC</t>
  </si>
  <si>
    <t>CAGCGCCTCGTCGTAGAAGC</t>
  </si>
  <si>
    <t>TAGTCAGCGCCTCGTCGTAGAAGC</t>
  </si>
  <si>
    <t>AAACGCTTCTACGACGAGGCGCTG</t>
  </si>
  <si>
    <t>PLES_40281</t>
  </si>
  <si>
    <t>CGGGGCTTTGTAAACGGGCA</t>
  </si>
  <si>
    <t>TAGTCGGGGCTTTGTAAACGGGCA</t>
  </si>
  <si>
    <t>AAACTGCCCGTTTACAAAGCCCCG</t>
  </si>
  <si>
    <t>AATCGAAGACTTCGTTGAGC</t>
  </si>
  <si>
    <t>TAGTAATCGAAGACTTCGTTGAGC</t>
  </si>
  <si>
    <t>AAACGCTCAACGAAGTCTTCGATT</t>
  </si>
  <si>
    <t>CCAGGTTGCGGTAATGCTCG</t>
  </si>
  <si>
    <t>TAGTCCAGGTTGCGGTAATGCTCG</t>
  </si>
  <si>
    <t>AAACCGAGCATTACCGCAACCTGG</t>
  </si>
  <si>
    <t>GACCATGTCTGGCGTGGCTT</t>
  </si>
  <si>
    <t>TAGTGACCATGTCTGGCGTGGCTT</t>
  </si>
  <si>
    <t>AAACAAGCCACGCCAGACATGGTC</t>
  </si>
  <si>
    <t>PLES_40291</t>
  </si>
  <si>
    <t>GATCGTTCGTCGGCGTCCCA</t>
  </si>
  <si>
    <t>TAGTGATCGTTCGTCGGCGTCCCA</t>
  </si>
  <si>
    <t>AAACTGGGACGCCGACGAACGATC</t>
  </si>
  <si>
    <t>CGGCATCGAGCAACTGGTCA</t>
  </si>
  <si>
    <t>TAGTCGGCATCGAGCAACTGGTCA</t>
  </si>
  <si>
    <t>AAACTGACCAGTTGCTCGATGCCG</t>
  </si>
  <si>
    <t>TCGCCACCGCATCGATGGTC</t>
  </si>
  <si>
    <t>TAGTTCGCCACCGCATCGATGGTC</t>
  </si>
  <si>
    <t>AAACGACCATCGATGCGGTGGCGA</t>
  </si>
  <si>
    <t>GCAGTACTGCACGCCGCCCT</t>
  </si>
  <si>
    <t>TAGTGCAGTACTGCACGCCGCCCT</t>
  </si>
  <si>
    <t>AAACAGGGCGGCGTGCAGTACTGC</t>
  </si>
  <si>
    <t>PLES_40301</t>
  </si>
  <si>
    <t>CCAGCGGTTCTGCCGGAACA</t>
  </si>
  <si>
    <t>TAGTCCAGCGGTTCTGCCGGAACA</t>
  </si>
  <si>
    <t>AAACTGTTCCGGCAGAACCGCTGG</t>
  </si>
  <si>
    <t>GAACAGGGCGCTGGAGACGA</t>
  </si>
  <si>
    <t>TAGTGAACAGGGCGCTGGAGACGA</t>
  </si>
  <si>
    <t>AAACTCGTCTCCAGCGCCCTGTTC</t>
  </si>
  <si>
    <t>CGGTCATGTCGATGATGATG</t>
  </si>
  <si>
    <t>TAGTCGGTCATGTCGATGATGATG</t>
  </si>
  <si>
    <t>AAACCATCATCATCGACATGACCG</t>
  </si>
  <si>
    <t>CGGCAGGGCCGTGTAGAGCA</t>
  </si>
  <si>
    <t>TAGTCGGCAGGGCCGTGTAGAGCA</t>
  </si>
  <si>
    <t>AAACTGCTCTACACGGCCCTGCCG</t>
  </si>
  <si>
    <t>PLES_40311</t>
  </si>
  <si>
    <t>cobV</t>
  </si>
  <si>
    <t>TGAGCGCAAGGCTTCGCGCA</t>
  </si>
  <si>
    <t>TAGTTGAGCGCAAGGCTTCGCGCA</t>
  </si>
  <si>
    <t>AAACTGCGCGAAGCCTTGCGCTCA</t>
  </si>
  <si>
    <t>CGGCCGAACTGTTCCGGCGT</t>
  </si>
  <si>
    <t>TAGTCGGCCGAACTGTTCCGGCGT</t>
  </si>
  <si>
    <t>AAACACGCCGGAACAGTTCGGCCG</t>
  </si>
  <si>
    <t>GTGGATAGCAGAGCACCGCG</t>
  </si>
  <si>
    <t>TAGTGTGGATAGCAGAGCACCGCG</t>
  </si>
  <si>
    <t>AAACCGCGGTGCTCTGCTATCCAC</t>
  </si>
  <si>
    <t>ACCATCGAGCGACAGAGCCG</t>
  </si>
  <si>
    <t>TAGTACCATCGAGCGACAGAGCCG</t>
  </si>
  <si>
    <t>AAACCGGCTCTGTCGCTCGATGGT</t>
  </si>
  <si>
    <t>PLES_40321</t>
  </si>
  <si>
    <t>CGGTTTCGCCATGCCGCAGG</t>
  </si>
  <si>
    <t>TAGTCGGTTTCGCCATGCCGCAGG</t>
  </si>
  <si>
    <t>AAACCCTGCGGCATGGCGAAACCG</t>
  </si>
  <si>
    <t>GCGGAAACCGCCGCCGGACT</t>
  </si>
  <si>
    <t>TAGTGCGGAAACCGCCGCCGGACT</t>
  </si>
  <si>
    <t>AAACAGTCCGGCGGCGGTTTCCGC</t>
  </si>
  <si>
    <t>GCGCGGTCAAGGCGTCGTCG</t>
  </si>
  <si>
    <t>TAGTGCGCGGTCAAGGCGTCGTCG</t>
  </si>
  <si>
    <t>AAACCGACGACGCCTTGACCGCGC</t>
  </si>
  <si>
    <t>GCAATGGCGAGCTGACCAGC</t>
  </si>
  <si>
    <t>TAGTGCAATGGCGAGCTGACCAGC</t>
  </si>
  <si>
    <t>AAACGCTGGTCAGCTCGCCATTGC</t>
  </si>
  <si>
    <t>PLES_40331</t>
  </si>
  <si>
    <t>cobU</t>
  </si>
  <si>
    <t>GCATCTGCGGGTCCGCCTCG</t>
  </si>
  <si>
    <t>TAGTGCATCTGCGGGTCCGCCTCG</t>
  </si>
  <si>
    <t>AAACCGAGGCGGACCCGCAGATGC</t>
  </si>
  <si>
    <t>GGTCAACCGGTCCTGGCGTT</t>
  </si>
  <si>
    <t>TAGTGGTCAACCGGTCCTGGCGTT</t>
  </si>
  <si>
    <t>AAACAACGCCAGGACCGGTTGACC</t>
  </si>
  <si>
    <t>GCCCAGCGAGCCGCGCGGCT</t>
  </si>
  <si>
    <t>TAGTGCCCAGCGAGCCGCGCGGCT</t>
  </si>
  <si>
    <t>AAACAGCCGCGCGGCTCGCTGGGC</t>
  </si>
  <si>
    <t>CGATCGCCACTTGCTCCAGG</t>
  </si>
  <si>
    <t>TAGTCGATCGCCACTTGCTCCAGG</t>
  </si>
  <si>
    <t>AAACCCTGGAGCAAGTGGCGATCG</t>
  </si>
  <si>
    <t>PLES_40341</t>
  </si>
  <si>
    <t>cobP</t>
  </si>
  <si>
    <t>AACGGGCGCCGCCAAGGATC</t>
  </si>
  <si>
    <t>TAGTAACGGGCGCCGCCAAGGATC</t>
  </si>
  <si>
    <t>AAACGATCCTTGGCGGCGCCCGTT</t>
  </si>
  <si>
    <t>CTCGGCCAGGCGGCTCTTGC</t>
  </si>
  <si>
    <t>TAGTCTCGGCCAGGCGGCTCTTGC</t>
  </si>
  <si>
    <t>AAACGCAAGAGCCGCCTGGCCGAG</t>
  </si>
  <si>
    <t>CCAACCCGCTCTCGGCGGCC</t>
  </si>
  <si>
    <t>TAGTCCAACCCGCTCTCGGCGGCC</t>
  </si>
  <si>
    <t>AAACGGCCGCCGAGAGCGGGTTGG</t>
  </si>
  <si>
    <t>TTCGCCGTCGCCGGCCTGGG</t>
  </si>
  <si>
    <t>TAGTTTCGCCGTCGCCGGCCTGGG</t>
  </si>
  <si>
    <t>AAACCCCAGGCCGGCGACGGCGAA</t>
  </si>
  <si>
    <t>PLES_40351</t>
  </si>
  <si>
    <t>cobQ</t>
  </si>
  <si>
    <t>GGTGGTGCCCTGGACCATCA</t>
  </si>
  <si>
    <t>TAGTGGTGGTGCCCTGGACCATCA</t>
  </si>
  <si>
    <t>AAACTGATGGTCCAGGGCACCACC</t>
  </si>
  <si>
    <t>GCGGCACAGCGCGGTCACCA</t>
  </si>
  <si>
    <t>TAGTGCGGCACAGCGCGGTCACCA</t>
  </si>
  <si>
    <t>AAACTGGTGACCGCGCTGTGCCGC</t>
  </si>
  <si>
    <t>GCCATGTTCTGCGGCTTGAA</t>
  </si>
  <si>
    <t>TAGTGCCATGTTCTGCGGCTTGAA</t>
  </si>
  <si>
    <t>AAACTTCAAGCCGCAGAACATGGC</t>
  </si>
  <si>
    <t>GGCCTGGGCCTGGACCGCCT</t>
  </si>
  <si>
    <t>TAGTGGCCTGGGCCTGGACCGCCT</t>
  </si>
  <si>
    <t>AAACAGGCGGTCCAGGCCCAGGCC</t>
  </si>
  <si>
    <t>PLES_40361</t>
  </si>
  <si>
    <t>cobC</t>
  </si>
  <si>
    <t>CCGCCAGCGGAATGTCGTAG</t>
  </si>
  <si>
    <t>TAGTCCGCCAGCGGAATGTCGTAG</t>
  </si>
  <si>
    <t>AAACCTACGACATTCCGCTGGCGG</t>
  </si>
  <si>
    <t>AGGGCGCGATGCCGGTGGAC</t>
  </si>
  <si>
    <t>TAGTAGGGCGCGATGCCGGTGGAC</t>
  </si>
  <si>
    <t>AAACGTCCACCGGCATCGCGCCCT</t>
  </si>
  <si>
    <t>CGCCGGCAGCGGAAACGGCC</t>
  </si>
  <si>
    <t>TAGTCGCCGGCAGCGGAAACGGCC</t>
  </si>
  <si>
    <t>AAACGGCCGTTTCCGCTGCCGGCG</t>
  </si>
  <si>
    <t>GGCGGGTCCAGGCCTGCTCG</t>
  </si>
  <si>
    <t>TAGTGGCGGGTCCAGGCCTGCTCG</t>
  </si>
  <si>
    <t>AAACCGAGCAGGCCTGGACCCGCC</t>
  </si>
  <si>
    <t>PLES_40371</t>
  </si>
  <si>
    <t>cobD</t>
  </si>
  <si>
    <t>ACCAGCGGGTGCCAGCCCTG</t>
  </si>
  <si>
    <t>TAGTACCAGCGGGTGCCAGCCCTG</t>
  </si>
  <si>
    <t>AAACCAGGGCTGGCACCCGCTGGT</t>
  </si>
  <si>
    <t>GAAACGGCGCTCCAGGCGGT</t>
  </si>
  <si>
    <t>TAGTGAAACGGCGCTCCAGGCGGT</t>
  </si>
  <si>
    <t>AAACACCGCCTGGAGCGCCGTTTC</t>
  </si>
  <si>
    <t>CGGGATCGCCCTCGCCGGCC</t>
  </si>
  <si>
    <t>TAGTCGGGATCGCCCTCGCCGGCC</t>
  </si>
  <si>
    <t>AAACGGCCGGCGAGGGCGATCCCG</t>
  </si>
  <si>
    <t>ATGGCTGCGCCAGCCGACCC</t>
  </si>
  <si>
    <t>TAGTATGGCTGCGCCAGCCGACCC</t>
  </si>
  <si>
    <t>AAACGGGTCGGCTGGCGCAGCCAT</t>
  </si>
  <si>
    <t>PLES_40381</t>
  </si>
  <si>
    <t>GCTGAAGGCGTGGGAAGAAT</t>
  </si>
  <si>
    <t>TAGTGCTGAAGGCGTGGGAAGAAT</t>
  </si>
  <si>
    <t>AAACATTCTTCCCACGCCTTCAGC</t>
  </si>
  <si>
    <t>GTAGACGGCGGCGCGCTCCG</t>
  </si>
  <si>
    <t>TAGTGTAGACGGCGGCGCGCTCCG</t>
  </si>
  <si>
    <t>AAACCGGAGCGCGCCGCCGTCTAC</t>
  </si>
  <si>
    <t>GTGGCGCATATCGCGGCGCT</t>
  </si>
  <si>
    <t>TAGTGTGGCGCATATCGCGGCGCT</t>
  </si>
  <si>
    <t>AAACAGCGCCGCGATATGCGCCAC</t>
  </si>
  <si>
    <t>AGCAGCCGCGCGAGCAGCTC</t>
  </si>
  <si>
    <t>TAGTAGCAGCCGCGCGAGCAGCTC</t>
  </si>
  <si>
    <t>AAACGAGCTGCTCGCGCGGCTGCT</t>
  </si>
  <si>
    <t>PLES_40391</t>
  </si>
  <si>
    <t>cobB</t>
  </si>
  <si>
    <t>GGACAGCGTGCCTGGGTCAT</t>
  </si>
  <si>
    <t>TAGTGGACAGCGTGCCTGGGTCAT</t>
  </si>
  <si>
    <t>AAACATGACCCAGGCACGCTGTCC</t>
  </si>
  <si>
    <t>GCCCTGGCCGGAGGCCGGGG</t>
  </si>
  <si>
    <t>TAGTGCCCTGGCCGGAGGCCGGGG</t>
  </si>
  <si>
    <t>AAACCCCCGGCCTCCGGCCAGGGC</t>
  </si>
  <si>
    <t>GGCCAGGGCGGCGGTGACGG</t>
  </si>
  <si>
    <t>TAGTGGCCAGGGCGGCGGTGACGG</t>
  </si>
  <si>
    <t>AAACCCGTCACCGCCGCCCTGGCC</t>
  </si>
  <si>
    <t>CCCCTGGCGCGCATGCAGGC</t>
  </si>
  <si>
    <t>TAGTCCCCTGGCGCGCATGCAGGC</t>
  </si>
  <si>
    <t>AAACGCCTGCATGCGCGCCAGGGG</t>
  </si>
  <si>
    <t>PLES_40401</t>
  </si>
  <si>
    <t>cobO</t>
  </si>
  <si>
    <t>GTGGCGCTGGTCCTTCTCGG</t>
  </si>
  <si>
    <t>TAGTGTGGCGCTGGTCCTTCTCGG</t>
  </si>
  <si>
    <t>AAACCCGAGAAGGACCAGCGCCAC</t>
  </si>
  <si>
    <t>TCTTGCGCTCCATCCGCTCA</t>
  </si>
  <si>
    <t>TAGTTCTTGCGCTCCATCCGCTCA</t>
  </si>
  <si>
    <t>AAACTGAGCGGATGGAGCGCAAGA</t>
  </si>
  <si>
    <t>GGCGATCTTCTCGTCAATCA</t>
  </si>
  <si>
    <t>TAGTGGCGATCTTCTCGTCAATCA</t>
  </si>
  <si>
    <t>AAACTGATTGACGAGAAGATCGCC</t>
  </si>
  <si>
    <t>GCCGCGTTCGTCGCGGGCCT</t>
  </si>
  <si>
    <t>TAGTGCCGCGTTCGTCGCGGGCCT</t>
  </si>
  <si>
    <t>AAACAGGCCCGCGACGAACGCGGC</t>
  </si>
  <si>
    <t>PLES_40411</t>
  </si>
  <si>
    <t>GCGCCACGGCTGCCGGGGTC</t>
  </si>
  <si>
    <t>TAGTGCGCCACGGCTGCCGGGGTC</t>
  </si>
  <si>
    <t>AAACGACCCCGGCAGCCGTGGCGC</t>
  </si>
  <si>
    <t>GACCGGTTCGGCCAGGCTCA</t>
  </si>
  <si>
    <t>TAGTGACCGGTTCGGCCAGGCTCA</t>
  </si>
  <si>
    <t>AAACTGAGCCTGGCCGAACCGGTC</t>
  </si>
  <si>
    <t>CGGTCACCACCTGGTCGGCA</t>
  </si>
  <si>
    <t>TAGTCGGTCACCACCTGGTCGGCA</t>
  </si>
  <si>
    <t>AAACTGCCGACCAGGTGGTGACCG</t>
  </si>
  <si>
    <t>GGTCTGGGCGGTACGGGTGG</t>
  </si>
  <si>
    <t>TAGTGGTCTGGGCGGTACGGGTGG</t>
  </si>
  <si>
    <t>AAACCCACCCGTACCGCCCAGACC</t>
  </si>
  <si>
    <t>PLES_40421</t>
  </si>
  <si>
    <t>GGAGGAAAAGAAGGAAGGCT</t>
  </si>
  <si>
    <t>TAGTGGAGGAAAAGAAGGAAGGCT</t>
  </si>
  <si>
    <t>AAACAGCCTTCCTTCTTTTCCTCC</t>
  </si>
  <si>
    <t>CAGCAGCACCTGCACCAGGT</t>
  </si>
  <si>
    <t>TAGTCAGCAGCACCTGCACCAGGT</t>
  </si>
  <si>
    <t>AAACACCTGGTGCAGGTGCTGCTG</t>
  </si>
  <si>
    <t>ACTGCAGTTCGTGCAGGCGC</t>
  </si>
  <si>
    <t>TAGTACTGCAGTTCGTGCAGGCGC</t>
  </si>
  <si>
    <t>AAACGCGCCTGCACGAACTGCAGT</t>
  </si>
  <si>
    <t>CAGGTACAGGGCCAACCCGC</t>
  </si>
  <si>
    <t>TAGTCAGGTACAGGGCCAACCCGC</t>
  </si>
  <si>
    <t>AAACGCGGGTTGGCCCTGTACCTG</t>
  </si>
  <si>
    <t>PLES_40431</t>
  </si>
  <si>
    <t>AGGGGCGATGCCCAGGTTAG</t>
  </si>
  <si>
    <t>TAGTAGGGGCGATGCCCAGGTTAG</t>
  </si>
  <si>
    <t>AAACCTAACCTGGGCATCGCCCCT</t>
  </si>
  <si>
    <t>GCGATGATCTCGGAGGCCGA</t>
  </si>
  <si>
    <t>TAGTGCGATGATCTCGGAGGCCGA</t>
  </si>
  <si>
    <t>AAACTCGGCCTCCGAGATCATCGC</t>
  </si>
  <si>
    <t>TTCGTCCTCGGCGAAATGCC</t>
  </si>
  <si>
    <t>TAGTTTCGTCCTCGGCGAAATGCC</t>
  </si>
  <si>
    <t>AAACGGCATTTCGCCGAGGACGAA</t>
  </si>
  <si>
    <t>GCGATGTCGTCCTGGCGGAT</t>
  </si>
  <si>
    <t>TAGTGCGATGTCGTCCTGGCGGAT</t>
  </si>
  <si>
    <t>AAACATCCGCCAGGACGACATCGC</t>
  </si>
  <si>
    <t>PLES_40441</t>
  </si>
  <si>
    <t>GATGATGCGGATGCGTTGCA</t>
  </si>
  <si>
    <t>TAGTGATGATGCGGATGCGTTGCA</t>
  </si>
  <si>
    <t>AAACTGCAACGCATCCGCATCATC</t>
  </si>
  <si>
    <t>CAGGCGGGTGGGCTCGCCGC</t>
  </si>
  <si>
    <t>TAGTCAGGCGGGTGGGCTCGCCGC</t>
  </si>
  <si>
    <t>AAACGCGGCGAGCCCACCCGCCTG</t>
  </si>
  <si>
    <t>CATGTCGCCCTGGCCGAGAT</t>
  </si>
  <si>
    <t>TAGTCATGTCGCCCTGGCCGAGAT</t>
  </si>
  <si>
    <t>AAACATCTCGGCCAGGGCGACATG</t>
  </si>
  <si>
    <t>GCGCGGCTCGAGGATGCAGG</t>
  </si>
  <si>
    <t>TAGTGCGCGGCTCGAGGATGCAGG</t>
  </si>
  <si>
    <t>AAACCCTGCATCCTCGAGCCGCGC</t>
  </si>
  <si>
    <t>PLES_40451</t>
  </si>
  <si>
    <t>GGCGCCGACCACGATGACCT</t>
  </si>
  <si>
    <t>TAGTGGCGCCGACCACGATGACCT</t>
  </si>
  <si>
    <t>AAACAGGTCATCGTGGTCGGCGCC</t>
  </si>
  <si>
    <t>GCAGGCGCTGCCGACGATGC</t>
  </si>
  <si>
    <t>TAGTGCAGGCGCTGCCGACGATGC</t>
  </si>
  <si>
    <t>AAACGCATCGTCGGCAGCGCCTGC</t>
  </si>
  <si>
    <t>GCCGCGACGCGCCAGTTCAT</t>
  </si>
  <si>
    <t>TAGTGCCGCGACGCGCCAGTTCAT</t>
  </si>
  <si>
    <t>AAACATGAACTGGCGCGTCGCGGC</t>
  </si>
  <si>
    <t>TGTCCAGCACCAGTACGTCG</t>
  </si>
  <si>
    <t>TAGTTGTCCAGCACCAGTACGTCG</t>
  </si>
  <si>
    <t>AAACCGACGTACTGGTGCTGGACA</t>
  </si>
  <si>
    <t>PLES_40461</t>
  </si>
  <si>
    <t>GACGATCAGCAGGTCGTAGT</t>
  </si>
  <si>
    <t>TAGTGACGATCAGCAGGTCGTAGT</t>
  </si>
  <si>
    <t>AAACACTACGACCTGCTGATCGTC</t>
  </si>
  <si>
    <t>GATGCGCGCGCCGCTCGGCG</t>
  </si>
  <si>
    <t>TAGTGATGCGCGCGCCGCTCGGCG</t>
  </si>
  <si>
    <t>AAACCGCCGAGCGGCGCGCGCATC</t>
  </si>
  <si>
    <t>CGGCCGGGTTGTCGTCGACC</t>
  </si>
  <si>
    <t>TAGTCGGCCGGGTTGTCGTCGACC</t>
  </si>
  <si>
    <t>AAACGGTCGACGACAACCCGGCCG</t>
  </si>
  <si>
    <t>GCGCCAGATCTGTCCGCCGG</t>
  </si>
  <si>
    <t>TAGTGCGCCAGATCTGTCCGCCGG</t>
  </si>
  <si>
    <t>AAACCCGGCGGACAGATCTGGCGC</t>
  </si>
  <si>
    <t>PLES_40471</t>
  </si>
  <si>
    <t>CATCGCTCGCGGGGTGCAGG</t>
  </si>
  <si>
    <t>TAGTCATCGCTCGCGGGGTGCAGG</t>
  </si>
  <si>
    <t>AAACCCTGCACCCCGCGAGCGATG</t>
  </si>
  <si>
    <t>GCCAGCAGGCGGGTCGCCCC</t>
  </si>
  <si>
    <t>TAGTGCCAGCAGGCGGGTCGCCCC</t>
  </si>
  <si>
    <t>AAACGGGGCGACCCGCCTGCTGGC</t>
  </si>
  <si>
    <t>CAGTACCATGCCCAGTTGCA</t>
  </si>
  <si>
    <t>TAGTCAGTACCATGCCCAGTTGCA</t>
  </si>
  <si>
    <t>AAACTGCAACTGGGCATGGTACTG</t>
  </si>
  <si>
    <t>GCCGACGAAGCCGGAACTCC</t>
  </si>
  <si>
    <t>TAGTGCCGACGAAGCCGGAACTCC</t>
  </si>
  <si>
    <t>AAACGGAGTTCCGGCTTCGTCGGC</t>
  </si>
  <si>
    <t>PLES_40481</t>
  </si>
  <si>
    <t>CAGCAGCTCGATATCCAGGT</t>
  </si>
  <si>
    <t>TAGTCAGCAGCTCGATATCCAGGT</t>
  </si>
  <si>
    <t>AAACACCTGGATATCGAGCTGCTG</t>
  </si>
  <si>
    <t>GAAGCGCAGGATGGCATGGA</t>
  </si>
  <si>
    <t>TAGTGAAGCGCAGGATGGCATGGA</t>
  </si>
  <si>
    <t>AAACTCCATGCCATCCTGCGCTTC</t>
  </si>
  <si>
    <t>GGCTGGCCGCGGCGAGAAAG</t>
  </si>
  <si>
    <t>TAGTGGCTGGCCGCGGCGAGAAAG</t>
  </si>
  <si>
    <t>AAACCTTTCTCGCCGCGGCCAGCC</t>
  </si>
  <si>
    <t>CCGAGGGGCTGCGGTTGAGG</t>
  </si>
  <si>
    <t>TAGTCCGAGGGGCTGCGGTTGAGG</t>
  </si>
  <si>
    <t>AAACCCTCAACCGCAGCCCCTCGG</t>
  </si>
  <si>
    <t>PLES_40491</t>
  </si>
  <si>
    <t>GGCAGGGGCGTCGAGGGGCA</t>
  </si>
  <si>
    <t>TAGTGGCAGGGGCGTCGAGGGGCA</t>
  </si>
  <si>
    <t>AAACTGCCCCTCGACGCCCCTGCC</t>
  </si>
  <si>
    <t>GGGGCTTTCCGCAGCGTGGC</t>
  </si>
  <si>
    <t>TAGTGGGGCTTTCCGCAGCGTGGC</t>
  </si>
  <si>
    <t>AAACGCCACGCTGCGGAAAGCCCC</t>
  </si>
  <si>
    <t>TTCGGCGCGGGACGGCTGCG</t>
  </si>
  <si>
    <t>TAGTTTCGGCGCGGGACGGCTGCG</t>
  </si>
  <si>
    <t>AAACCGCAGCCGTCCCGCGCCGAA</t>
  </si>
  <si>
    <t>TTCCCGCCGGCGGCGCAGGA</t>
  </si>
  <si>
    <t>TAGTTTCCCGCCGGCGGCGCAGGA</t>
  </si>
  <si>
    <t>AAACTCCTGCGCCGCCGGCGGGAA</t>
  </si>
  <si>
    <t>PLES_40501</t>
  </si>
  <si>
    <t>GACGAGACGGTGCTGGGCAT</t>
  </si>
  <si>
    <t>TAGTGACGAGACGGTGCTGGGCAT</t>
  </si>
  <si>
    <t>AAACATGCCCAGCACCGTCTCGTC</t>
  </si>
  <si>
    <t>GCAGGATGCAGAGCCCGGCG</t>
  </si>
  <si>
    <t>TAGTGCAGGATGCAGAGCCCGGCG</t>
  </si>
  <si>
    <t>AAACCGCCGGGCTCTGCATCCTGC</t>
  </si>
  <si>
    <t>ACGATGGAGAAATCGATCAT</t>
  </si>
  <si>
    <t>TAGTACGATGGAGAAATCGATCAT</t>
  </si>
  <si>
    <t>AAACATGATCGATTTCTCCATCGT</t>
  </si>
  <si>
    <t>GGAATGGGCGAGGGCGTCGA</t>
  </si>
  <si>
    <t>TAGTGGAATGGGCGAGGGCGTCGA</t>
  </si>
  <si>
    <t>AAACTCGACGCCCTCGCCCATTCC</t>
  </si>
  <si>
    <t>PLES_40511</t>
  </si>
  <si>
    <t>TTGACGAAGAACACCACGCC</t>
  </si>
  <si>
    <t>TAGTTTGACGAAGAACACCACGCC</t>
  </si>
  <si>
    <t>AAACGGCGTGGTGTTCTTCGTCAA</t>
  </si>
  <si>
    <t>GCGGTTGACCAGGACGTAGC</t>
  </si>
  <si>
    <t>TAGTGCGGTTGACCAGGACGTAGC</t>
  </si>
  <si>
    <t>AAACGCTACGTCCTGGTCAACCGC</t>
  </si>
  <si>
    <t>TCACGCCGCAGCGGCGTGCC</t>
  </si>
  <si>
    <t>TAGTTCACGCCGCAGCGGCGTGCC</t>
  </si>
  <si>
    <t>AAACGGCACGCCGCTGCGGCGTGA</t>
  </si>
  <si>
    <t>GCTGGAAGGGAAGACCTCGT</t>
  </si>
  <si>
    <t>TAGTGCTGGAAGGGAAGACCTCGT</t>
  </si>
  <si>
    <t>AAACACGAGGTCTTCCCTTCCAGC</t>
  </si>
  <si>
    <t>PLES_40521</t>
  </si>
  <si>
    <t>AGGGTCTTCTTGGTATTCAT</t>
  </si>
  <si>
    <t>TAGTAGGGTCTTCTTGGTATTCAT</t>
  </si>
  <si>
    <t>AAACATGAATACCAAGAAGACCCT</t>
  </si>
  <si>
    <t>CAGCGGTGAGGGCTAGGGCA</t>
  </si>
  <si>
    <t>TAGTCAGCGGTGAGGGCTAGGGCA</t>
  </si>
  <si>
    <t>AAACTGCCCTAGCCCTCACCGCTG</t>
  </si>
  <si>
    <t>ACCGGCGAGGGAACAGCCCA</t>
  </si>
  <si>
    <t>TAGTACCGGCGAGGGAACAGCCCA</t>
  </si>
  <si>
    <t>AAACTGGGCTGTTCCCTCGCCGGT</t>
  </si>
  <si>
    <t>GTCGTCGAGCTTGTCGGCCT</t>
  </si>
  <si>
    <t>TAGTGTCGTCGAGCTTGTCGGCCT</t>
  </si>
  <si>
    <t>AAACAGGCCGACAAGCTCGACGAC</t>
  </si>
  <si>
    <t>PLES_40531</t>
  </si>
  <si>
    <t>ATGAGGTGTGCGTGCTTCAT</t>
  </si>
  <si>
    <t>TAGTATGAGGTGTGCGTGCTTCAT</t>
  </si>
  <si>
    <t>AAACATGAAGCACGCACACCTCAT</t>
  </si>
  <si>
    <t>CTGCCGGCGACCAGGGTACG</t>
  </si>
  <si>
    <t>TAGTCTGCCGGCGACCAGGGTACG</t>
  </si>
  <si>
    <t>AAACCGTACCCTGGTCGCCGGCAG</t>
  </si>
  <si>
    <t>CCCCAGAAGCTCAGGCCGGT</t>
  </si>
  <si>
    <t>TAGTCCCCAGAAGCTCAGGCCGGT</t>
  </si>
  <si>
    <t>AAACACCGGCCTGAGCTTCTGGGG</t>
  </si>
  <si>
    <t>CGATCACTTCCGCGCTGCGC</t>
  </si>
  <si>
    <t>TAGTCGATCACTTCCGCGCTGCGC</t>
  </si>
  <si>
    <t>AAACGCGCAGCGCGGAAGTGATCG</t>
  </si>
  <si>
    <t>PLES_40541</t>
  </si>
  <si>
    <t>GAACGCCGAGCGCCAGTGGA</t>
  </si>
  <si>
    <t>TAGTGAACGCCGAGCGCCAGTGGA</t>
  </si>
  <si>
    <t>AAACTCCACTGGCGCTCGGCGTTC</t>
  </si>
  <si>
    <t>GCCGGCGAGCATCTCCGGCA</t>
  </si>
  <si>
    <t>TAGTGCCGGCGAGCATCTCCGGCA</t>
  </si>
  <si>
    <t>AAACTGCCGGAGATGCTCGCCGGC</t>
  </si>
  <si>
    <t>CGGTGACCTGGAGCGTCACC</t>
  </si>
  <si>
    <t>TAGTCGGTGACCTGGAGCGTCACC</t>
  </si>
  <si>
    <t>AAACGGTGACGCTCCAGGTCACCG</t>
  </si>
  <si>
    <t>GCCGAAGAGCATCGACAGCG</t>
  </si>
  <si>
    <t>TAGTGCCGAAGAGCATCGACAGCG</t>
  </si>
  <si>
    <t>AAACCGCTGTCGATGCTCTTCGGC</t>
  </si>
  <si>
    <t>PLES_40551</t>
  </si>
  <si>
    <t>CAGGTCGTTGGCGGTGAGGC</t>
  </si>
  <si>
    <t>TAGTCAGGTCGTTGGCGGTGAGGC</t>
  </si>
  <si>
    <t>AAACGCCTCACCGCCAACGACCTG</t>
  </si>
  <si>
    <t>TGGTCCAGGCGCCTTGCAGG</t>
  </si>
  <si>
    <t>TAGTTGGTCCAGGCGCCTTGCAGG</t>
  </si>
  <si>
    <t>AAACCCTGCAAGGCGCCTGGACCA</t>
  </si>
  <si>
    <t>CATGGCGGTGATGGCGAGGG</t>
  </si>
  <si>
    <t>TAGTCATGGCGGTGATGGCGAGGG</t>
  </si>
  <si>
    <t>AAACCCCTCGCCATCACCGCCATG</t>
  </si>
  <si>
    <t>GCCGAAGACGACACCCAGCA</t>
  </si>
  <si>
    <t>TAGTGCCGAAGACGACACCCAGCA</t>
  </si>
  <si>
    <t>AAACTGCTGGGTGTCGTCTTCGGC</t>
  </si>
  <si>
    <t>PLES_40561</t>
  </si>
  <si>
    <t>GACCACCTCGAACTGGCCGT</t>
  </si>
  <si>
    <t>TAGTGACCACCTCGAACTGGCCGT</t>
  </si>
  <si>
    <t>AAACACGGCCAGTTCGAGGTGGTC</t>
  </si>
  <si>
    <t>CCTCGCCCTTGTCCACCCTC</t>
  </si>
  <si>
    <t>TAGTCCTCGCCCTTGTCCACCCTC</t>
  </si>
  <si>
    <t>AAACGAGGGTGGACAAGGGCGAGG</t>
  </si>
  <si>
    <t>GCCGTTGATGCACATCAGCA</t>
  </si>
  <si>
    <t>TAGTGCCGTTGATGCACATCAGCA</t>
  </si>
  <si>
    <t>AAACTGCTGATGTGCATCAACGGC</t>
  </si>
  <si>
    <t>CGGATGCTGCCGCGCTGGAT</t>
  </si>
  <si>
    <t>TAGTCGGATGCTGCCGCGCTGGAT</t>
  </si>
  <si>
    <t>AAACATCCAGCGCGGCAGCATCCG</t>
  </si>
  <si>
    <t>PLES_40571</t>
  </si>
  <si>
    <t>CGGCATGGCAACTGACGATG</t>
  </si>
  <si>
    <t>TAGTCGGCATGGCAACTGACGATG</t>
  </si>
  <si>
    <t>AAACCATCGTCAGTTGCCATGCCG</t>
  </si>
  <si>
    <t>CACGTCGCCGACCTCGCCTT</t>
  </si>
  <si>
    <t>TAGTCACGTCGCCGACCTCGCCTT</t>
  </si>
  <si>
    <t>AAACAAGGCGAGGTCGGCGACGTG</t>
  </si>
  <si>
    <t>GAGGGTGGCGCCGGGCGGCG</t>
  </si>
  <si>
    <t>TAGTGAGGGTGGCGCCGGGCGGCG</t>
  </si>
  <si>
    <t>AAACCGCCGCCCGGCGCCACCCTC</t>
  </si>
  <si>
    <t>GTTGCGCAGGTCCTGGTCTC</t>
  </si>
  <si>
    <t>TAGTGTTGCGCAGGTCCTGGTCTC</t>
  </si>
  <si>
    <t>AAACGAGACCAGGACCTGCGCAAC</t>
  </si>
  <si>
    <t>PLES_40581</t>
  </si>
  <si>
    <t>CCAGTTGACGTGCTTGCTCA</t>
  </si>
  <si>
    <t>TAGTCCAGTTGACGTGCTTGCTCA</t>
  </si>
  <si>
    <t>AAACTGAGCAAGCACGTCAACTGG</t>
  </si>
  <si>
    <t>TGAATTGGGTGGTGACCGCG</t>
  </si>
  <si>
    <t>TAGTTGAATTGGGTGGTGACCGCG</t>
  </si>
  <si>
    <t>AAACCGCGGTCACCACCCAATTCA</t>
  </si>
  <si>
    <t>CTCCAGGTTCACCGAGAAAT</t>
  </si>
  <si>
    <t>TAGTCTCCAGGTTCACCGAGAAAT</t>
  </si>
  <si>
    <t>AAACATTTCTCGGTGAACCTGGAG</t>
  </si>
  <si>
    <t>CAGGTTGGAGATGACCGTGT</t>
  </si>
  <si>
    <t>TAGTCAGGTTGGAGATGACCGTGT</t>
  </si>
  <si>
    <t>AAACACACGGTCATCTCCAACCTG</t>
  </si>
  <si>
    <t>PLES_40591</t>
  </si>
  <si>
    <t>TGACCGAGGATGCTGGGCAT</t>
  </si>
  <si>
    <t>TAGTTGACCGAGGATGCTGGGCAT</t>
  </si>
  <si>
    <t>AAACATGCCCAGCATCCTCGGTCA</t>
  </si>
  <si>
    <t>GCTGCGCAGGATGAGGTTGC</t>
  </si>
  <si>
    <t>TAGTGCTGCGCAGGATGAGGTTGC</t>
  </si>
  <si>
    <t>AAACGCAACCTCATCCTGCGCAGC</t>
  </si>
  <si>
    <t>GGGCAGCGCTTCGCCGCTGT</t>
  </si>
  <si>
    <t>TAGTGGGCAGCGCTTCGCCGCTGT</t>
  </si>
  <si>
    <t>AAACACAGCGGCGAAGCGCTGCCC</t>
  </si>
  <si>
    <t>GTGGCCTGGACGAAGGCGTA</t>
  </si>
  <si>
    <t>TAGTGTGGCCTGGACGAAGGCGTA</t>
  </si>
  <si>
    <t>AAACTACGCCTTCGTCCAGGCCAC</t>
  </si>
  <si>
    <t>PLES_40601</t>
  </si>
  <si>
    <t>TCCAGCGTCATTCGGATCAC</t>
  </si>
  <si>
    <t>TAGTTCCAGCGTCATTCGGATCAC</t>
  </si>
  <si>
    <t>AAACGTGATCCGAATGACGCTGGA</t>
  </si>
  <si>
    <t>GTGCCGGCGCAGGATGCGCA</t>
  </si>
  <si>
    <t>TAGTGTGCCGGCGCAGGATGCGCA</t>
  </si>
  <si>
    <t>AAACTGCGCATCCTGCGCCGGCAC</t>
  </si>
  <si>
    <t>ATCGGCCACCGCCTGTACAT</t>
  </si>
  <si>
    <t>TAGTATCGGCCACCGCCTGTACAT</t>
  </si>
  <si>
    <t>AAACATGTACAGGCGGTGGCCGAT</t>
  </si>
  <si>
    <t>GTCACGCTCCCCCGCCACCA</t>
  </si>
  <si>
    <t>TAGTGTCACGCTCCCCCGCCACCA</t>
  </si>
  <si>
    <t>AAACTGGTGGCGGGGGAGCGTGAC</t>
  </si>
  <si>
    <t>PLES_40611</t>
  </si>
  <si>
    <t>GCGATACGACGAAGAAGCAT</t>
  </si>
  <si>
    <t>TAGTGCGATACGACGAAGAAGCAT</t>
  </si>
  <si>
    <t>AAACATGCTTCTTCGTCGTATCGC</t>
  </si>
  <si>
    <t>GAAGCCGATGACGGCGCGTG</t>
  </si>
  <si>
    <t>TAGTGAAGCCGATGACGGCGCGTG</t>
  </si>
  <si>
    <t>AAACCACGCGCCGTCATCGGCTTC</t>
  </si>
  <si>
    <t>GCGCCACCAGCAGCGAGGCG</t>
  </si>
  <si>
    <t>TAGTGCGCCACCAGCAGCGAGGCG</t>
  </si>
  <si>
    <t>AAACCGCCTCGCTGCTGGTGGCGC</t>
  </si>
  <si>
    <t>CCATGCGGTTGTGCGCGAAG</t>
  </si>
  <si>
    <t>TAGTCCATGCGGTTGTGCGCGAAG</t>
  </si>
  <si>
    <t>AAACCTTCGCGCACAACCGCATGG</t>
  </si>
  <si>
    <t>PLES_40621</t>
  </si>
  <si>
    <t>aprI</t>
  </si>
  <si>
    <t>GCAGAGCAAGCAAACCATCC</t>
  </si>
  <si>
    <t>TAGTGCAGAGCAAGCAAACCATCC</t>
  </si>
  <si>
    <t>AAACGGATGGTTTGCTTGCTCTGC</t>
  </si>
  <si>
    <t>GCTGAGAAGAATCAGACTGC</t>
  </si>
  <si>
    <t>TAGTGCTGAGAAGAATCAGACTGC</t>
  </si>
  <si>
    <t>AAACGCAGTCTGATTCTTCTCAGC</t>
  </si>
  <si>
    <t>GGTCCATTGCCCGGCGAGAT</t>
  </si>
  <si>
    <t>TAGTGGTCCATTGCCCGGCGAGAT</t>
  </si>
  <si>
    <t>AAACATCTCGCCGGGCAATGGACC</t>
  </si>
  <si>
    <t>GGGCGCCTCGTCCTGCTGCA</t>
  </si>
  <si>
    <t>TAGTGGGCGCCTCGTCCTGCTGCA</t>
  </si>
  <si>
    <t>AAACTGCAGCAGGACGAGGCGCCC</t>
  </si>
  <si>
    <t>PLES_40631</t>
  </si>
  <si>
    <t>aprA</t>
  </si>
  <si>
    <t>TTTCAATGCAAGAGAATTGC</t>
  </si>
  <si>
    <t>TAGTTTTCAATGCAAGAGAATTGC</t>
  </si>
  <si>
    <t>AAACGCAATTCTCTTGCATTGAAA</t>
  </si>
  <si>
    <t>ATGCAGGAAGTTGTCTACCT</t>
  </si>
  <si>
    <t>TAGTATGCAGGAAGTTGTCTACCT</t>
  </si>
  <si>
    <t>AAACAGGTAGACAACTTCCTGCAT</t>
  </si>
  <si>
    <t>TTCGTCCCCGCCCCGCGCAT</t>
  </si>
  <si>
    <t>TAGTTTCGTCCCCGCCCCGCGCAT</t>
  </si>
  <si>
    <t>AAACATGCGCGGGGCGGGGACGAA</t>
  </si>
  <si>
    <t>GGTCGACGGTATAGGACGGA</t>
  </si>
  <si>
    <t>TAGTGGTCGACGGTATAGGACGGA</t>
  </si>
  <si>
    <t>AAACTCCGTCCTATACCGTCGACC</t>
  </si>
  <si>
    <t>PLES_40641</t>
  </si>
  <si>
    <t>aprF</t>
  </si>
  <si>
    <t>ATCAGGCGGCGCATGGTCAT</t>
  </si>
  <si>
    <t>TAGTATCAGGCGGCGCATGGTCAT</t>
  </si>
  <si>
    <t>AAACATGACCATGCGCCGCCTGAT</t>
  </si>
  <si>
    <t>CTCGCGCAGCAGCAACAGGA</t>
  </si>
  <si>
    <t>TAGTCTCGCGCAGCAGCAACAGGA</t>
  </si>
  <si>
    <t>AAACTCCTGTTGCTGCTGCGCGAG</t>
  </si>
  <si>
    <t>GGAACTGCGGGTCGTTCTCC</t>
  </si>
  <si>
    <t>TAGTGGAACTGCGGGTCGTTCTCC</t>
  </si>
  <si>
    <t>AAACGGAGAACGACCCGCAGTTCC</t>
  </si>
  <si>
    <t>CGTGCTCCTGGATCGCGGCC</t>
  </si>
  <si>
    <t>TAGTCGTGCTCCTGGATCGCGGCC</t>
  </si>
  <si>
    <t>AAACGGCCGCGATCCAGGAGCACG</t>
  </si>
  <si>
    <t>PLES_40651</t>
  </si>
  <si>
    <t>aprE</t>
  </si>
  <si>
    <t>CTCGTCGCGTTTCACCGTGC</t>
  </si>
  <si>
    <t>TAGTCTCGTCGCGTTTCACCGTGC</t>
  </si>
  <si>
    <t>AAACGCACGGTGAAACGCGACGAG</t>
  </si>
  <si>
    <t>CAGCCAGCCCAGTCGCGCAT</t>
  </si>
  <si>
    <t>TAGTCAGCCAGCCCAGTCGCGCAT</t>
  </si>
  <si>
    <t>AAACATGCGCGACTGGGCTGGCTG</t>
  </si>
  <si>
    <t>CTGGTCGAGCGGCGCGAAGG</t>
  </si>
  <si>
    <t>TAGTCTGGTCGAGCGGCGCGAAGG</t>
  </si>
  <si>
    <t>AAACCCTTCGCGCCGCTCGACCAG</t>
  </si>
  <si>
    <t>CCGGAGATGATCACCGTGGC</t>
  </si>
  <si>
    <t>TAGTCCGGAGATGATCACCGTGGC</t>
  </si>
  <si>
    <t>AAACGCCACGGTGATCATCTCCGG</t>
  </si>
  <si>
    <t>PLES_40661</t>
  </si>
  <si>
    <t>aprD</t>
  </si>
  <si>
    <t>TTTGATTTCGTTGGTAACGC</t>
  </si>
  <si>
    <t>TAGTTTTGATTTCGTTGGTAACGC</t>
  </si>
  <si>
    <t>AAACGCGTTACCAACGAAATCAAA</t>
  </si>
  <si>
    <t>TGCGCCGCGGCTGGCCGCCA</t>
  </si>
  <si>
    <t>TAGTTGCGCCGCGGCTGGCCGCCA</t>
  </si>
  <si>
    <t>AAACTGGCGGCCAGCCGCGGCGCA</t>
  </si>
  <si>
    <t>CGTTGGCCGAGGACAGCACG</t>
  </si>
  <si>
    <t>TAGTCGTTGGCCGAGGACAGCACG</t>
  </si>
  <si>
    <t>AAACCGTGCTGTCCTCGGCCAACG</t>
  </si>
  <si>
    <t>GAACACGCCAAGCGCCATCA</t>
  </si>
  <si>
    <t>TAGTGAACACGCCAAGCGCCATCA</t>
  </si>
  <si>
    <t>AAACTGATGGCGCTTGGCGTGTTC</t>
  </si>
  <si>
    <t>PLES_40671</t>
  </si>
  <si>
    <t>GACCTGGCCGAACAGGTTCG</t>
  </si>
  <si>
    <t>TAGTGACCTGGCCGAACAGGTTCG</t>
  </si>
  <si>
    <t>AAACCGAACCTGTTCGGCCAGGTC</t>
  </si>
  <si>
    <t>CACGTCCGCCACCGCCGTGA</t>
  </si>
  <si>
    <t>TAGTCACGTCCGCCACCGCCGTGA</t>
  </si>
  <si>
    <t>AAACTCACGGCGGTGGCGGACGTG</t>
  </si>
  <si>
    <t>GGTGGAGCCCACCAATGTCC</t>
  </si>
  <si>
    <t>TAGTGGTGGAGCCCACCAATGTCC</t>
  </si>
  <si>
    <t>AAACGGACATTGGTGGGCTCCACC</t>
  </si>
  <si>
    <t>CTGCTGCTCCACGGCGTCGA</t>
  </si>
  <si>
    <t>TAGTCTGCTGCTCCACGGCGTCGA</t>
  </si>
  <si>
    <t>AAACTCGACGCCGTGGAGCAGCAG</t>
  </si>
  <si>
    <t>PLES_40681</t>
  </si>
  <si>
    <t>TTTTCATCCTTCGTCATGCT</t>
  </si>
  <si>
    <t>TAGTTTTTCATCCTTCGTCATGCT</t>
  </si>
  <si>
    <t>AAACAGCATGACGAAGGATGAAAA</t>
  </si>
  <si>
    <t>TTCGATGATTGCGTCGACGT</t>
  </si>
  <si>
    <t>TAGTTTCGATGATTGCGTCGACGT</t>
  </si>
  <si>
    <t>AAACACGTCGACGCAATCATCGAA</t>
  </si>
  <si>
    <t>CCGGGTTGCCGGTCGGCGGG</t>
  </si>
  <si>
    <t>TAGTCCGGGTTGCCGGTCGGCGGG</t>
  </si>
  <si>
    <t>AAACCCCGCCGACCGGCAACCCGG</t>
  </si>
  <si>
    <t>GGCGGGAACCGGCCAGAGCA</t>
  </si>
  <si>
    <t>TAGTGGCGGGAACCGGCCAGAGCA</t>
  </si>
  <si>
    <t>AAACTGCTCTGGCCGGTTCCCGCC</t>
  </si>
  <si>
    <t>PLES_40691</t>
  </si>
  <si>
    <t>GGGTCCGGTTCGATGGTGAA</t>
  </si>
  <si>
    <t>TAGTGGGTCCGGTTCGATGGTGAA</t>
  </si>
  <si>
    <t>AAACTTCACCATCGAACCGGACCC</t>
  </si>
  <si>
    <t>GTGGATGGTCGAGGGTGTTC</t>
  </si>
  <si>
    <t>TAGTGTGGATGGTCGAGGGTGTTC</t>
  </si>
  <si>
    <t>AAACGAACACCCTCGACCATCCAC</t>
  </si>
  <si>
    <t>CCTCCGTTGGCCAGGAAGGC</t>
  </si>
  <si>
    <t>TAGTCCTCCGTTGGCCAGGAAGGC</t>
  </si>
  <si>
    <t>AAACGCCTTCCTGGCCAACGGAGG</t>
  </si>
  <si>
    <t>GGGGCGAACTGGCCGCGTCG</t>
  </si>
  <si>
    <t>TAGTGGGGCGAACTGGCCGCGTCG</t>
  </si>
  <si>
    <t>AAACCGACGCGGCCAGTTCGCCCC</t>
  </si>
  <si>
    <t>PLES_40701</t>
  </si>
  <si>
    <t>AACGGCACGGCGCAGCGGCA</t>
  </si>
  <si>
    <t>TAGTAACGGCACGGCGCAGCGGCA</t>
  </si>
  <si>
    <t>AAACTGCCGCTGCGCCGTGCCGTT</t>
  </si>
  <si>
    <t>GCCCAGGGACGCGAAAAGGA</t>
  </si>
  <si>
    <t>TAGTGCCCAGGGACGCGAAAAGGA</t>
  </si>
  <si>
    <t>AAACTCCTTTTCGCGTCCCTGGGC</t>
  </si>
  <si>
    <t>GGTGTTTCGGCGGCGACCAA</t>
  </si>
  <si>
    <t>TAGTGGTGTTTCGGCGGCGACCAA</t>
  </si>
  <si>
    <t>AAACTTGGTCGCCGCCGAAACACC</t>
  </si>
  <si>
    <t>GGAGATCGCCGCAGCGCTCC</t>
  </si>
  <si>
    <t>TAGTGGAGATCGCCGCAGCGCTCC</t>
  </si>
  <si>
    <t>AAACGGAGCGCTGCGGCGATCTCC</t>
  </si>
  <si>
    <t>PLES_40711</t>
  </si>
  <si>
    <t>CAACGCAGATGACTGGCAAG</t>
  </si>
  <si>
    <t>TAGTCAACGCAGATGACTGGCAAG</t>
  </si>
  <si>
    <t>AAACCTTGCCAGTCATCTGCGTTG</t>
  </si>
  <si>
    <t>GCGGTTCGCGCAGCCCAGCG</t>
  </si>
  <si>
    <t>TAGTGCGGTTCGCGCAGCCCAGCG</t>
  </si>
  <si>
    <t>AAACCGCTGGGCTGCGCGAACCGC</t>
  </si>
  <si>
    <t>TTTCCGCGCGTGGCGCGGGT</t>
  </si>
  <si>
    <t>TAGTTTTCCGCGCGTGGCGCGGGT</t>
  </si>
  <si>
    <t>AAACACCCGCGCCACGCGCGGAAA</t>
  </si>
  <si>
    <t>CCCTCGACAGGCCAGGGTCG</t>
  </si>
  <si>
    <t>TAGTCCCTCGACAGGCCAGGGTCG</t>
  </si>
  <si>
    <t>AAACCGACCCTGGCCTGTCGAGGG</t>
  </si>
  <si>
    <t>PLES_40721</t>
  </si>
  <si>
    <t>CGATGGGTTCCCTGATTGCC</t>
  </si>
  <si>
    <t>TAGTCGATGGGTTCCCTGATTGCC</t>
  </si>
  <si>
    <t>AAACGGCAATCAGGGAACCCATCG</t>
  </si>
  <si>
    <t>TGCTGGCATGGTTTCGCCAG</t>
  </si>
  <si>
    <t>TAGTTGCTGGCATGGTTTCGCCAG</t>
  </si>
  <si>
    <t>AAACCTGGCGAAACCATGCCAGCA</t>
  </si>
  <si>
    <t>CCAGCAGCCAGGTTCGGCGC</t>
  </si>
  <si>
    <t>TAGTCCAGCAGCCAGGTTCGGCGC</t>
  </si>
  <si>
    <t>AAACGCGCCGAACCTGGCTGCTGG</t>
  </si>
  <si>
    <t>CGAGCGCGATGGCGCCGGCG</t>
  </si>
  <si>
    <t>TAGTCGAGCGCGATGGCGCCGGCG</t>
  </si>
  <si>
    <t>AAACCGCCGGCGCCATCGCGCTCG</t>
  </si>
  <si>
    <t>PLES_40731</t>
  </si>
  <si>
    <t>GCCGCCGGTGACGGCGACCC</t>
  </si>
  <si>
    <t>TAGTGCCGCCGGTGACGGCGACCC</t>
  </si>
  <si>
    <t>AAACGGGTCGCCGTCACCGGCGGC</t>
  </si>
  <si>
    <t>CGGCCATGAAGCAGCCGAAC</t>
  </si>
  <si>
    <t>TAGTCGGCCATGAAGCAGCCGAAC</t>
  </si>
  <si>
    <t>AAACGTTCGGCTGCTTCATGGCCG</t>
  </si>
  <si>
    <t>GGTGACGTGCACGTTCATGC</t>
  </si>
  <si>
    <t>TAGTGGTGACGTGCACGTTCATGC</t>
  </si>
  <si>
    <t>AAACGCATGAACGTGCACGTCACC</t>
  </si>
  <si>
    <t>CCCAGCGCGCCTTCTATCTC</t>
  </si>
  <si>
    <t>TAGTCCCAGCGCGCCTTCTATCTC</t>
  </si>
  <si>
    <t>AAACGAGATAGAAGGCGCGCTGGG</t>
  </si>
  <si>
    <t>PLES_40741</t>
  </si>
  <si>
    <t>GAAGGCAGGTCGATCAGCAT</t>
  </si>
  <si>
    <t>TAGTGAAGGCAGGTCGATCAGCAT</t>
  </si>
  <si>
    <t>AAACATGCTGATCGACCTGCCTTC</t>
  </si>
  <si>
    <t>ATAGGCGAAGACCGGACGGG</t>
  </si>
  <si>
    <t>TAGTATAGGCGAAGACCGGACGGG</t>
  </si>
  <si>
    <t>AAACCCCGTCCGGTCTTCGCCTAT</t>
  </si>
  <si>
    <t>CTCGCCGTGGAGATAATCCT</t>
  </si>
  <si>
    <t>TAGTCTCGCCGTGGAGATAATCCT</t>
  </si>
  <si>
    <t>AAACAGGATTATCTCCACGGCGAG</t>
  </si>
  <si>
    <t>TCAATTGCGCGCGCGAATGC</t>
  </si>
  <si>
    <t>TAGTTCAATTGCGCGCGCGAATGC</t>
  </si>
  <si>
    <t>AAACGCATTCGCGCGCGCAATTGA</t>
  </si>
  <si>
    <t>PLES_40751</t>
  </si>
  <si>
    <t>ATCGAACAGTTCCGCGTAAG</t>
  </si>
  <si>
    <t>TAGTATCGAACAGTTCCGCGTAAG</t>
  </si>
  <si>
    <t>AAACCTTACGCGGAACTGTTCGAT</t>
  </si>
  <si>
    <t>GGCCAGGCCATGGCCGACGA</t>
  </si>
  <si>
    <t>TAGTGGCCAGGCCATGGCCGACGA</t>
  </si>
  <si>
    <t>AAACTCGTCGGCCATGGCCTGGCC</t>
  </si>
  <si>
    <t>CGCGACCGCGCCCTGTTCCG</t>
  </si>
  <si>
    <t>TAGTCGCGACCGCGCCCTGTTCCG</t>
  </si>
  <si>
    <t>AAACCGGAACAGGGCGCGGTCGCG</t>
  </si>
  <si>
    <t>CGTTGCTTTCCAGCTTCTGC</t>
  </si>
  <si>
    <t>TAGTCGTTGCTTTCCAGCTTCTGC</t>
  </si>
  <si>
    <t>AAACGCAGAAGCTGGAAAGCAACG</t>
  </si>
  <si>
    <t>PLES_40761</t>
  </si>
  <si>
    <t>CAGCAAGGCCAGCAAGAACG</t>
  </si>
  <si>
    <t>TAGTCAGCAAGGCCAGCAAGAACG</t>
  </si>
  <si>
    <t>AAACCGTTCTTGCTGGCCTTGCTG</t>
  </si>
  <si>
    <t>CGCCTGGACCTGGGACCAGC</t>
  </si>
  <si>
    <t>TAGTCGCCTGGACCTGGGACCAGC</t>
  </si>
  <si>
    <t>AAACGCTGGTCCCAGGTCCAGGCG</t>
  </si>
  <si>
    <t>TAGTCGTAGCGCTCGATCGG</t>
  </si>
  <si>
    <t>TAGTTAGTCGTAGCGCTCGATCGG</t>
  </si>
  <si>
    <t>AAACCCGATCGAGCGCTACGACTA</t>
  </si>
  <si>
    <t>AGCACCCGCTCGATGTCCAG</t>
  </si>
  <si>
    <t>TAGTAGCACCCGCTCGATGTCCAG</t>
  </si>
  <si>
    <t>AAACCTGGACATCGAGCGGGTGCT</t>
  </si>
  <si>
    <t>PLES_40771</t>
  </si>
  <si>
    <t>CGCGTACCAATCGCGCCCGC</t>
  </si>
  <si>
    <t>TAGTCGCGTACCAATCGCGCCCGC</t>
  </si>
  <si>
    <t>AAACGCGGGCGCGATTGGTACGCG</t>
  </si>
  <si>
    <t>CTGTCGGTCCGCCAGGGCAA</t>
  </si>
  <si>
    <t>TAGTCTGTCGGTCCGCCAGGGCAA</t>
  </si>
  <si>
    <t>AAACTTGCCCTGGCGGACCGACAG</t>
  </si>
  <si>
    <t>CCCCAGGCCGAGCGCCAGAG</t>
  </si>
  <si>
    <t>TAGTCCCCAGGCCGAGCGCCAGAG</t>
  </si>
  <si>
    <t>AAACCTCTGGCGCTCGGCCTGGGG</t>
  </si>
  <si>
    <t>AAAACGGCGAATCCAGTTGC</t>
  </si>
  <si>
    <t>TAGTAAAACGGCGAATCCAGTTGC</t>
  </si>
  <si>
    <t>AAACGCAACTGGATTCGCCGTTTT</t>
  </si>
  <si>
    <t>PLES_40781</t>
  </si>
  <si>
    <t>GAAAGACGAACGATGGACAT</t>
  </si>
  <si>
    <t>TAGTGAAAGACGAACGATGGACAT</t>
  </si>
  <si>
    <t>AAACATGTCCATCGTTCGTCTTTC</t>
  </si>
  <si>
    <t>GGCGAAGGTCGCAGCCACCT</t>
  </si>
  <si>
    <t>TAGTGGCGAAGGTCGCAGCCACCT</t>
  </si>
  <si>
    <t>AAACAGGTGGCTGCGACCTTCGCC</t>
  </si>
  <si>
    <t>ACGCCAGGCACAGGGCGAGC</t>
  </si>
  <si>
    <t>TAGTACGCCAGGCACAGGGCGAGC</t>
  </si>
  <si>
    <t>AAACGCTCGCCCTGTGCCTGGCGT</t>
  </si>
  <si>
    <t>GGTCCAGGGCGCCAGCACGT</t>
  </si>
  <si>
    <t>TAGTGGTCCAGGGCGCCAGCACGT</t>
  </si>
  <si>
    <t>AAACACGTGCTGGCGCCCTGGACC</t>
  </si>
  <si>
    <t>PLES_40791</t>
  </si>
  <si>
    <t>GAGACTTCGCTCAGCATGCA</t>
  </si>
  <si>
    <t>TAGTGAGACTTCGCTCAGCATGCA</t>
  </si>
  <si>
    <t>AAACTGCATGCTGAGCGAAGTCTC</t>
  </si>
  <si>
    <t>CGGCACGTAGAGGCCGGAAA</t>
  </si>
  <si>
    <t>TAGTCGGCACGTAGAGGCCGGAAA</t>
  </si>
  <si>
    <t>AAACTTTCCGGCCTCTACGTGCCG</t>
  </si>
  <si>
    <t>CACAGGTAGAGGAACAATGG</t>
  </si>
  <si>
    <t>TAGTCACAGGTAGAGGAACAATGG</t>
  </si>
  <si>
    <t>AAACCCATTGTTCCTCTACCTGTG</t>
  </si>
  <si>
    <t>GCAGGTAGAGCGGCATCGCC</t>
  </si>
  <si>
    <t>TAGTGCAGGTAGAGCGGCATCGCC</t>
  </si>
  <si>
    <t>AAACGGCGATGCCGCTCTACCTGC</t>
  </si>
  <si>
    <t>PLES_40801</t>
  </si>
  <si>
    <t>GGTCTGCGGTTCACGGCTCA</t>
  </si>
  <si>
    <t>TAGTGGTCTGCGGTTCACGGCTCA</t>
  </si>
  <si>
    <t>AAACTGAGCCGTGAACCGCAGACC</t>
  </si>
  <si>
    <t>ATCGAAGCGTTGGGCGAGGT</t>
  </si>
  <si>
    <t>TAGTATCGAAGCGTTGGGCGAGGT</t>
  </si>
  <si>
    <t>AAACACCTCGCCCAACGCTTCGAT</t>
  </si>
  <si>
    <t>GCCGGCTGGCCGAGCGCGTC</t>
  </si>
  <si>
    <t>TAGTGCCGGCTGGCCGAGCGCGTC</t>
  </si>
  <si>
    <t>AAACGACGCGCTCGGCCAGCCGGC</t>
  </si>
  <si>
    <t>GTGCCGGGCCTCCAGCTGCA</t>
  </si>
  <si>
    <t>TAGTGTGCCGGGCCTCCAGCTGCA</t>
  </si>
  <si>
    <t>AAACTGCAGCTGGAGGCCCGGCAC</t>
  </si>
  <si>
    <t>PLES_40811</t>
  </si>
  <si>
    <t>ACGCCCGCAGGCTGCCTGGC</t>
  </si>
  <si>
    <t>TAGTACGCCCGCAGGCTGCCTGGC</t>
  </si>
  <si>
    <t>AAACGCCAGGCAGCCTGCGGGCGT</t>
  </si>
  <si>
    <t>GAAGGCGTTGGTGCGCCGGC</t>
  </si>
  <si>
    <t>TAGTGAAGGCGTTGGTGCGCCGGC</t>
  </si>
  <si>
    <t>AAACGCCGGCGCACCAACGCCTTC</t>
  </si>
  <si>
    <t>AGCGGCGTTTTCCTGGGCCT</t>
  </si>
  <si>
    <t>TAGTAGCGGCGTTTTCCTGGGCCT</t>
  </si>
  <si>
    <t>AAACAGGCCCAGGAAAACGCCGCT</t>
  </si>
  <si>
    <t>GGGGTGACAGGGGCACTGGC</t>
  </si>
  <si>
    <t>TAGTGGGGTGACAGGGGCACTGGC</t>
  </si>
  <si>
    <t>AAACGCCAGTGCCCCTGTCACCCC</t>
  </si>
  <si>
    <t>PLES_40821</t>
  </si>
  <si>
    <t>GGCGTCCGCCAGCTCCGGAC</t>
  </si>
  <si>
    <t>TAGTGGCGTCCGCCAGCTCCGGAC</t>
  </si>
  <si>
    <t>AAACGTCCGGAGCTGGCGGACGCC</t>
  </si>
  <si>
    <t>CGAGGCCAGGATGGCGAAAG</t>
  </si>
  <si>
    <t>TAGTCGAGGCCAGGATGGCGAAAG</t>
  </si>
  <si>
    <t>AAACCTTTCGCCATCCTGGCCTCG</t>
  </si>
  <si>
    <t>CCCTCCGACCTCCACCGCCG</t>
  </si>
  <si>
    <t>TAGTCCCTCCGACCTCCACCGCCG</t>
  </si>
  <si>
    <t>AAACCGGCGGTGGAGGTCGGAGGG</t>
  </si>
  <si>
    <t>CTCGCGCAGCAGCGCCGCCT</t>
  </si>
  <si>
    <t>TAGTCTCGCGCAGCAGCGCCGCCT</t>
  </si>
  <si>
    <t>AAACAGGCGGCGCTGCTGCGCGAG</t>
  </si>
  <si>
    <t>PLES_40831</t>
  </si>
  <si>
    <t>GCGTGGCGACGGGTCGTCTG</t>
  </si>
  <si>
    <t>TAGTGCGTGGCGACGGGTCGTCTG</t>
  </si>
  <si>
    <t>AAACCAGACGACCCGTCGCCACGC</t>
  </si>
  <si>
    <t>GGCGCTCGTCGCGGGACAGG</t>
  </si>
  <si>
    <t>TAGTGGCGCTCGTCGCGGGACAGG</t>
  </si>
  <si>
    <t>AAACCCTGTCCCGCGACGAGCGCC</t>
  </si>
  <si>
    <t>GCCAGGCCACCTCGAGCAAC</t>
  </si>
  <si>
    <t>TAGTGCCAGGCCACCTCGAGCAAC</t>
  </si>
  <si>
    <t>AAACGTTGCTCGAGGTGGCCTGGC</t>
  </si>
  <si>
    <t>GCGCCTCGGTACCTTCTTCG</t>
  </si>
  <si>
    <t>TAGTGCGCCTCGGTACCTTCTTCG</t>
  </si>
  <si>
    <t>AAACCGAAGAAGGTACCGAGGCGC</t>
  </si>
  <si>
    <t>PLES_40841</t>
  </si>
  <si>
    <t>ACGACGATCAGGGCATGCAT</t>
  </si>
  <si>
    <t>TAGTACGACGATCAGGGCATGCAT</t>
  </si>
  <si>
    <t>AAACATGCATGCCCTGATCGTCGT</t>
  </si>
  <si>
    <t>GAGAGAGCGAGGATGGTGAT</t>
  </si>
  <si>
    <t>TAGTGAGAGAGCGAGGATGGTGAT</t>
  </si>
  <si>
    <t>AAACATCACCATCCTCGCTCTCTC</t>
  </si>
  <si>
    <t>ACCGGCGCGGACCACGCCTT</t>
  </si>
  <si>
    <t>TAGTACCGGCGCGGACCACGCCTT</t>
  </si>
  <si>
    <t>AAACAAGGCGTGGTCCGCGCCGGT</t>
  </si>
  <si>
    <t>GCCTTCCGCCGCCAGGTCGG</t>
  </si>
  <si>
    <t>TAGTGCCTTCCGCCGCCAGGTCGG</t>
  </si>
  <si>
    <t>AAACCCGACCTGGCGGCGGAAGGC</t>
  </si>
  <si>
    <t>PLES_40851</t>
  </si>
  <si>
    <t>ATAGACGATGAGTACGTTCA</t>
  </si>
  <si>
    <t>TAGTATAGACGATGAGTACGTTCA</t>
  </si>
  <si>
    <t>AAACTGAACGTACTCATCGTCTAT</t>
  </si>
  <si>
    <t>GAGGGAGCGCGGCTCGGGAT</t>
  </si>
  <si>
    <t>TAGTGAGGGAGCGCGGCTCGGGAT</t>
  </si>
  <si>
    <t>AAACATCCCGAGCCGCGCTCCCTC</t>
  </si>
  <si>
    <t>ATGACCGGCCGCCTCGAGGC</t>
  </si>
  <si>
    <t>TAGTATGACCGGCCGCCTCGAGGC</t>
  </si>
  <si>
    <t>AAACGCCTCGAGGCGGCCGGTCAT</t>
  </si>
  <si>
    <t>CCTTCCAGCCCATCGCGTAG</t>
  </si>
  <si>
    <t>TAGTCCTTCCAGCCCATCGCGTAG</t>
  </si>
  <si>
    <t>AAACCTACGCGATGGGCTGGAAGG</t>
  </si>
  <si>
    <t>PLES_40861</t>
  </si>
  <si>
    <t>GCAGGTTCAGGTCCAGTCGC</t>
  </si>
  <si>
    <t>TAGTGCAGGTTCAGGTCCAGTCGC</t>
  </si>
  <si>
    <t>AAACGCGACTGGACCTGAACCTGC</t>
  </si>
  <si>
    <t>TTCGGTGAGCAGCACGTCGA</t>
  </si>
  <si>
    <t>TAGTTTCGGTGAGCAGCACGTCGA</t>
  </si>
  <si>
    <t>AAACTCGACGTGCTGCTCACCGAA</t>
  </si>
  <si>
    <t>CCGAGGGTTGGGAAAAATTC</t>
  </si>
  <si>
    <t>TAGTCCGAGGGTTGGGAAAAATTC</t>
  </si>
  <si>
    <t>AAACGAATTTTTCCCAACCCTCGG</t>
  </si>
  <si>
    <t>GTCGAAGATCGCCCGCAGCT</t>
  </si>
  <si>
    <t>TAGTGTCGAAGATCGCCCGCAGCT</t>
  </si>
  <si>
    <t>AAACAGCTGCGGGCGATCTTCGAC</t>
  </si>
  <si>
    <t>PLES_40871</t>
  </si>
  <si>
    <t>AGGCGGCGCCAGGGATGGAA</t>
  </si>
  <si>
    <t>TAGTAGGCGGCGCCAGGGATGGAA</t>
  </si>
  <si>
    <t>AAACTTCCATCCCTGGCGCCGCCT</t>
  </si>
  <si>
    <t>AAGGGAGCGCGCAGAGCAGC</t>
  </si>
  <si>
    <t>TAGTAAGGGAGCGCGCAGAGCAGC</t>
  </si>
  <si>
    <t>AAACGCTGCTCTGCGCGCTCCCTT</t>
  </si>
  <si>
    <t>GTCGCATGCCGTCAGCAGGG</t>
  </si>
  <si>
    <t>TAGTGTCGCATGCCGTCAGCAGGG</t>
  </si>
  <si>
    <t>AAACCCCTGCTGACGGCATGCGAC</t>
  </si>
  <si>
    <t>GACTTCGGCGGGTGTGGGCG</t>
  </si>
  <si>
    <t>TAGTGACTTCGGCGGGTGTGGGCG</t>
  </si>
  <si>
    <t>AAACCGCCCACACCCGCCGAAGTC</t>
  </si>
  <si>
    <t>PLES_40881</t>
  </si>
  <si>
    <t>CAGGGAGTTCTGGGACATTC</t>
  </si>
  <si>
    <t>TAGTCAGGGAGTTCTGGGACATTC</t>
  </si>
  <si>
    <t>AAACGAATGTCCCAGAACTCCCTG</t>
  </si>
  <si>
    <t>CCACCGTTGGGTGCGCGTAC</t>
  </si>
  <si>
    <t>TAGTCCACCGTTGGGTGCGCGTAC</t>
  </si>
  <si>
    <t>AAACGTACGCGCACCCAACGGTGG</t>
  </si>
  <si>
    <t>CGCTGCCATTTCGCTGAAGC</t>
  </si>
  <si>
    <t>TAGTCGCTGCCATTTCGCTGAAGC</t>
  </si>
  <si>
    <t>AAACGCTTCAGCGAAATGGCAGCG</t>
  </si>
  <si>
    <t>TCCCTGATGGCTTCGCGATG</t>
  </si>
  <si>
    <t>TAGTTCCCTGATGGCTTCGCGATG</t>
  </si>
  <si>
    <t>AAACCATCGCGAAGCCATCAGGGA</t>
  </si>
  <si>
    <t>PLES_40891</t>
  </si>
  <si>
    <t>GCCAATCGCCGACCACCACC</t>
  </si>
  <si>
    <t>TAGTGCCAATCGCCGACCACCACC</t>
  </si>
  <si>
    <t>AAACGGTGGTGGTCGGCGATTGGC</t>
  </si>
  <si>
    <t>CGCGCTCGGAGGGGGACAGG</t>
  </si>
  <si>
    <t>TAGTCGCGCTCGGAGGGGGACAGG</t>
  </si>
  <si>
    <t>AAACCCTGTCCCCCTCCGAGCGCG</t>
  </si>
  <si>
    <t>GCATCGGTTGGTGCCGCAGG</t>
  </si>
  <si>
    <t>TAGTGCATCGGTTGGTGCCGCAGG</t>
  </si>
  <si>
    <t>AAACCCTGCGGCACCAACCGATGC</t>
  </si>
  <si>
    <t>AAGGACTGCGCGGCCTCATC</t>
  </si>
  <si>
    <t>TAGTAAGGACTGCGCGGCCTCATC</t>
  </si>
  <si>
    <t>AAACGATGAGGCCGCGCAGTCCTT</t>
  </si>
  <si>
    <t>PLES_40901</t>
  </si>
  <si>
    <t>GGCCGATGAAGTCAGGCAGC</t>
  </si>
  <si>
    <t>TAGTGGCCGATGAAGTCAGGCAGC</t>
  </si>
  <si>
    <t>AAACGCTGCCTGACTTCATCGGCC</t>
  </si>
  <si>
    <t>GCCCGCGGAAGCAGCTCGGG</t>
  </si>
  <si>
    <t>TAGTGCCCGCGGAAGCAGCTCGGG</t>
  </si>
  <si>
    <t>AAACCCCGAGCTGCTTCCGCGGGC</t>
  </si>
  <si>
    <t>GTCGGCAGTCCGTTGCGCCG</t>
  </si>
  <si>
    <t>TAGTGTCGGCAGTCCGTTGCGCCG</t>
  </si>
  <si>
    <t>AAACCGGCGCAACGGACTGCCGAC</t>
  </si>
  <si>
    <t>TCCAGCCGGTGGTAGTCGAC</t>
  </si>
  <si>
    <t>TAGTTCCAGCCGGTGGTAGTCGAC</t>
  </si>
  <si>
    <t>AAACGTCGACTACCACCGGCTGGA</t>
  </si>
  <si>
    <t>PLES_40911</t>
  </si>
  <si>
    <t>CGCCTGTTGGCGCAATTGCG</t>
  </si>
  <si>
    <t>TAGTCGCCTGTTGGCGCAATTGCG</t>
  </si>
  <si>
    <t>AAACCGCAATTGCGCCAACAGGCG</t>
  </si>
  <si>
    <t>CGGGTCCGGCCGCTGCGCCG</t>
  </si>
  <si>
    <t>TAGTCGGGTCCGGCCGCTGCGCCG</t>
  </si>
  <si>
    <t>AAACCGGCGCAGCGGCCGGACCCG</t>
  </si>
  <si>
    <t>TCGAATTCCGGTTCCAGCGC</t>
  </si>
  <si>
    <t>TAGTTCGAATTCCGGTTCCAGCGC</t>
  </si>
  <si>
    <t>AAACGCGCTGGAACCGGAATTCGA</t>
  </si>
  <si>
    <t>CGCCTCGCGGCGCTCGTCGT</t>
  </si>
  <si>
    <t>TAGTCGCCTCGCGGCGCTCGTCGT</t>
  </si>
  <si>
    <t>AAACACGACGAGCGCCGCGAGGCG</t>
  </si>
  <si>
    <t>PLES_40921</t>
  </si>
  <si>
    <t>GCAGGGTGCAGTCGATGACC</t>
  </si>
  <si>
    <t>TAGTGCAGGGTGCAGTCGATGACC</t>
  </si>
  <si>
    <t>AAACGGTCATCGACTGCACCCTGC</t>
  </si>
  <si>
    <t>CGAAGCTGCACTGGCGGGCC</t>
  </si>
  <si>
    <t>TAGTCGAAGCTGCACTGGCGGGCC</t>
  </si>
  <si>
    <t>AAACGGCCCGCCAGTGCAGCTTCG</t>
  </si>
  <si>
    <t>CGTCCGCGGAAATCCGCGGG</t>
  </si>
  <si>
    <t>TAGTCGTCCGCGGAAATCCGCGGG</t>
  </si>
  <si>
    <t>AAACCCCGCGGATTTCCGCGGACG</t>
  </si>
  <si>
    <t>CGTGGAAACCGCCGCCACCA</t>
  </si>
  <si>
    <t>TAGTCGTGGAAACCGCCGCCACCA</t>
  </si>
  <si>
    <t>AAACTGGTGGCGGCGGTTTCCACG</t>
  </si>
  <si>
    <t>PLES_40931</t>
  </si>
  <si>
    <t>CCGGATAGGCGATCTTGCCG</t>
  </si>
  <si>
    <t>TAGTCCGGATAGGCGATCTTGCCG</t>
  </si>
  <si>
    <t>AAACCGGCAAGATCGCCTATCCGG</t>
  </si>
  <si>
    <t>GGGCGCGTTCGGCGAGGTTG</t>
  </si>
  <si>
    <t>TAGTGGGCGCGTTCGGCGAGGTTG</t>
  </si>
  <si>
    <t>AAACCAACCTCGCCGAACGCGCCC</t>
  </si>
  <si>
    <t>CAGCGCCGCTTCGCGTGCCG</t>
  </si>
  <si>
    <t>TAGTCAGCGCCGCTTCGCGTGCCG</t>
  </si>
  <si>
    <t>AAACCGGCACGCGAAGCGGCGCTG</t>
  </si>
  <si>
    <t>GAACCAGGGTTGCAGGCGGA</t>
  </si>
  <si>
    <t>TAGTGAACCAGGGTTGCAGGCGGA</t>
  </si>
  <si>
    <t>AAACTCCGCCTGCAACCCTGGTTC</t>
  </si>
  <si>
    <t>PLES_40941</t>
  </si>
  <si>
    <t>CATAGATCAGGCAGAGGTTG</t>
  </si>
  <si>
    <t>TAGTCATAGATCAGGCAGAGGTTG</t>
  </si>
  <si>
    <t>AAACCAACCTCTGCCTGATCTATG</t>
  </si>
  <si>
    <t>TTCGCGGCCTCCCCCCACTC</t>
  </si>
  <si>
    <t>TAGTTTCGCGGCCTCCCCCCACTC</t>
  </si>
  <si>
    <t>AAACGAGTGGGGGGAGGCCGCGAA</t>
  </si>
  <si>
    <t>CAGGCGCATCTCGTCGACGA</t>
  </si>
  <si>
    <t>TAGTCAGGCGCATCTCGTCGACGA</t>
  </si>
  <si>
    <t>AAACTCGTCGACGAGATGCGCCTG</t>
  </si>
  <si>
    <t>GCCCTCGAGCGGATGTTCGC</t>
  </si>
  <si>
    <t>TAGTGCCCTCGAGCGGATGTTCGC</t>
  </si>
  <si>
    <t>AAACGCGAACATCCGCTCGAGGGC</t>
  </si>
  <si>
    <t>PLES_40951</t>
  </si>
  <si>
    <t>AACCGGTGCCGACGTAACCG</t>
  </si>
  <si>
    <t>TAGTAACCGGTGCCGACGTAACCG</t>
  </si>
  <si>
    <t>AAACCGGTTACGTCGGCACCGGTT</t>
  </si>
  <si>
    <t>GGCCAGCAGGCGTAGCGCTC</t>
  </si>
  <si>
    <t>TAGTGGCCAGCAGGCGTAGCGCTC</t>
  </si>
  <si>
    <t>AAACGAGCGCTACGCCTGCTGGCC</t>
  </si>
  <si>
    <t>CTCGCCGAACGGGCCGCGAT</t>
  </si>
  <si>
    <t>TAGTCTCGCCGAACGGGCCGCGAT</t>
  </si>
  <si>
    <t>AAACATCGCGGCCCGTTCGGCGAG</t>
  </si>
  <si>
    <t>GCCGATGGCGCCGTTCGGCA</t>
  </si>
  <si>
    <t>TAGTGCCGATGGCGCCGTTCGGCA</t>
  </si>
  <si>
    <t>AAACTGCCGAACGGCGCCATCGGC</t>
  </si>
  <si>
    <t>PLES_40961</t>
  </si>
  <si>
    <t>GGGCGCGGGGCGACGATGGA</t>
  </si>
  <si>
    <t>TAGTGGGCGCGGGGCGACGATGGA</t>
  </si>
  <si>
    <t>AAACTCCATCGTCGCCCCGCGCCC</t>
  </si>
  <si>
    <t>AACACCGCGTTGCCCCGCCA</t>
  </si>
  <si>
    <t>TAGTAACACCGCGTTGCCCCGCCA</t>
  </si>
  <si>
    <t>AAACTGGCGGGGCAACGCGGTGTT</t>
  </si>
  <si>
    <t>TTCCAGGCCGGCGGCGAAAG</t>
  </si>
  <si>
    <t>TAGTTTCCAGGCCGGCGGCGAAAG</t>
  </si>
  <si>
    <t>AAACCTTTCGCCGCCGGCCTGGAA</t>
  </si>
  <si>
    <t>CCGCGGGACGCCGCTCCAGC</t>
  </si>
  <si>
    <t>TAGTCCGCGGGACGCCGCTCCAGC</t>
  </si>
  <si>
    <t>AAACGCTGGAGCGGCGTCCCGCGG</t>
  </si>
  <si>
    <t>PLES_40971</t>
  </si>
  <si>
    <t>GCGGAAGCGTTGCACGCTGA</t>
  </si>
  <si>
    <t>TAGTGCGGAAGCGTTGCACGCTGA</t>
  </si>
  <si>
    <t>AAACTCAGCGTGCAACGCTTCCGC</t>
  </si>
  <si>
    <t>CACGTGGATTTCCGTCGGCA</t>
  </si>
  <si>
    <t>TAGTCACGTGGATTTCCGTCGGCA</t>
  </si>
  <si>
    <t>AAACTGCCGACGGAAATCCACGTG</t>
  </si>
  <si>
    <t>GACCATGAAGTAGGCGCCGC</t>
  </si>
  <si>
    <t>TAGTGACCATGAAGTAGGCGCCGC</t>
  </si>
  <si>
    <t>AAACGCGGCGCCTACTTCATGGTC</t>
  </si>
  <si>
    <t>CACAGCAGCAATGCCAGGAA</t>
  </si>
  <si>
    <t>TAGTCACAGCAGCAATGCCAGGAA</t>
  </si>
  <si>
    <t>AAACTTCCTGGCATTGCTGCTGTG</t>
  </si>
  <si>
    <t>PLES_40981</t>
  </si>
  <si>
    <t>CTTCCACGGACCAGGCGGAG</t>
  </si>
  <si>
    <t>TAGTCTTCCACGGACCAGGCGGAG</t>
  </si>
  <si>
    <t>AAACCTCCGCCTGGTCCGTGGAAG</t>
  </si>
  <si>
    <t>ATGGTCGCAGCTTCGCCAGC</t>
  </si>
  <si>
    <t>TAGTATGGTCGCAGCTTCGCCAGC</t>
  </si>
  <si>
    <t>AAACGCTGGCGAAGCTGCGACCAT</t>
  </si>
  <si>
    <t>CAATGCGCCAGGTCGCATCC</t>
  </si>
  <si>
    <t>TAGTCAATGCGCCAGGTCGCATCC</t>
  </si>
  <si>
    <t>AAACGGATGCGACCTGGCGCATTG</t>
  </si>
  <si>
    <t>CTCCTCGCCGGCCAGCGTGG</t>
  </si>
  <si>
    <t>TAGTCTCCTCGCCGGCCAGCGTGG</t>
  </si>
  <si>
    <t>AAACCCACGCTGGCCGGCGAGGAG</t>
  </si>
  <si>
    <t>PLES_40991</t>
  </si>
  <si>
    <t>GCATGGCCCAGACGGTCGAA</t>
  </si>
  <si>
    <t>TAGTGCATGGCCCAGACGGTCGAA</t>
  </si>
  <si>
    <t>AAACTTCGACCGTCTGGGCCATGC</t>
  </si>
  <si>
    <t>CGCGTTCAGCCAGCCGTGGT</t>
  </si>
  <si>
    <t>TAGTCGCGTTCAGCCAGCCGTGGT</t>
  </si>
  <si>
    <t>AAACACCACGGCTGGCTGAACGCG</t>
  </si>
  <si>
    <t>CGGATCATAGTAGTCGGCGA</t>
  </si>
  <si>
    <t>TAGTCGGATCATAGTAGTCGGCGA</t>
  </si>
  <si>
    <t>AAACTCGCCGACTACTATGATCCG</t>
  </si>
  <si>
    <t>CGGCCCCAGTCCTCGCGCTC</t>
  </si>
  <si>
    <t>TAGTCGGCCCCAGTCCTCGCGCTC</t>
  </si>
  <si>
    <t>AAACGAGCGCGAGGACTGGGGCCG</t>
  </si>
  <si>
    <t>PLES_41001</t>
  </si>
  <si>
    <t>CAGGGGTTGCAGTTCACGCA</t>
  </si>
  <si>
    <t>TAGTCAGGGGTTGCAGTTCACGCA</t>
  </si>
  <si>
    <t>AAACTGCGTGAACTGCAACCCCTG</t>
  </si>
  <si>
    <t>GGAACAGCAGGAGCAGCCCG</t>
  </si>
  <si>
    <t>TAGTGGAACAGCAGGAGCAGCCCG</t>
  </si>
  <si>
    <t>AAACCGGGCTGCTCCTGCTGTTCC</t>
  </si>
  <si>
    <t>CCTGCTCGCAGAGCACGTTG</t>
  </si>
  <si>
    <t>TAGTCCTGCTCGCAGAGCACGTTG</t>
  </si>
  <si>
    <t>AAACCAACGTGCTCTGCGAGCAGG</t>
  </si>
  <si>
    <t>GTAGGCGGGGATCGGCAGCC</t>
  </si>
  <si>
    <t>TAGTGTAGGCGGGGATCGGCAGCC</t>
  </si>
  <si>
    <t>AAACGGCTGCCGATCCCCGCCTAC</t>
  </si>
  <si>
    <t>PLES_41011</t>
  </si>
  <si>
    <t>AGTACGTCCAGGTGTTCGAC</t>
  </si>
  <si>
    <t>TAGTAGTACGTCCAGGTGTTCGAC</t>
  </si>
  <si>
    <t>AAACGTCGAACACCTGGACGTACT</t>
  </si>
  <si>
    <t>GGCGCCGACGCCGGACAATC</t>
  </si>
  <si>
    <t>TAGTGGCGCCGACGCCGGACAATC</t>
  </si>
  <si>
    <t>AAACGATTGTCCGGCGTCGGCGCC</t>
  </si>
  <si>
    <t>ATGCTTCATCAGGTGGTAGG</t>
  </si>
  <si>
    <t>TAGTATGCTTCATCAGGTGGTAGG</t>
  </si>
  <si>
    <t>AAACCCTACCACCTGATGAAGCAT</t>
  </si>
  <si>
    <t>AGCAGGGCGAAGCTCTTGCC</t>
  </si>
  <si>
    <t>TAGTAGCAGGGCGAAGCTCTTGCC</t>
  </si>
  <si>
    <t>AAACGGCAAGAGCTTCGCCCTGCT</t>
  </si>
  <si>
    <t>PLES_41021</t>
  </si>
  <si>
    <t>kefB</t>
  </si>
  <si>
    <t>TCAGGAAGACCACGCCGGAC</t>
  </si>
  <si>
    <t>TAGTTCAGGAAGACCACGCCGGAC</t>
  </si>
  <si>
    <t>AAACGTCCGGCGTGGTCTTCCTGA</t>
  </si>
  <si>
    <t>AGTTGCAGGCGCTTGGCCAG</t>
  </si>
  <si>
    <t>TAGTAGTTGCAGGCGCTTGGCCAG</t>
  </si>
  <si>
    <t>AAACCTGGCCAAGCGCCTGCAACT</t>
  </si>
  <si>
    <t>TCCACCAGGCCCAGCACGCT</t>
  </si>
  <si>
    <t>TAGTTCCACCAGGCCCAGCACGCT</t>
  </si>
  <si>
    <t>AAACAGCGTGCTGGGCCTGGTGGA</t>
  </si>
  <si>
    <t>AGATCTGCGCGACGCTTTCC</t>
  </si>
  <si>
    <t>TAGTAGATCTGCGCGACGCTTTCC</t>
  </si>
  <si>
    <t>AAACGGAAAGCGTCGCGCAGATCT</t>
  </si>
  <si>
    <t>PLES_41031</t>
  </si>
  <si>
    <t>TCCGGTCGTTGACCTGGACC</t>
  </si>
  <si>
    <t>TAGTTCCGGTCGTTGACCTGGACC</t>
  </si>
  <si>
    <t>AAACGGTCCAGGTCAACGACCGGA</t>
  </si>
  <si>
    <t>GCAGCCGGTCGAGGACCGGC</t>
  </si>
  <si>
    <t>TAGTGCAGCCGGTCGAGGACCGGC</t>
  </si>
  <si>
    <t>AAACGCCGGTCCTCGACCGGCTGC</t>
  </si>
  <si>
    <t>GCTCGCGCGCACGGCAGACC</t>
  </si>
  <si>
    <t>TAGTGCTCGCGCGCACGGCAGACC</t>
  </si>
  <si>
    <t>AAACGGTCTGCCGTGCGCGCGAGC</t>
  </si>
  <si>
    <t>AGGCCGACGACGAAATACTG</t>
  </si>
  <si>
    <t>TAGTAGGCCGACGACGAAATACTG</t>
  </si>
  <si>
    <t>AAACCAGTATTTCGTCGTCGGCCT</t>
  </si>
  <si>
    <t>PLES_41041</t>
  </si>
  <si>
    <t>GGACAGGTCGCAACGCTCTT</t>
  </si>
  <si>
    <t>TAGTGGACAGGTCGCAACGCTCTT</t>
  </si>
  <si>
    <t>AAACAAGAGCGTTGCGACCTGTCC</t>
  </si>
  <si>
    <t>TTCCGGACAGTCCCGCGAGG</t>
  </si>
  <si>
    <t>TAGTTTCCGGACAGTCCCGCGAGG</t>
  </si>
  <si>
    <t>AAACCCTCGCGGGACTGTCCGGAA</t>
  </si>
  <si>
    <t>CCCGTTGCAGCAGGTGTTCG</t>
  </si>
  <si>
    <t>TAGTCCCGTTGCAGCAGGTGTTCG</t>
  </si>
  <si>
    <t>AAACCGAACACCTGCTGCAACGGG</t>
  </si>
  <si>
    <t>GCCGATTTCCGCGGCACGCG</t>
  </si>
  <si>
    <t>TAGTGCCGATTTCCGCGGCACGCG</t>
  </si>
  <si>
    <t>AAACCGCGTGCCGCGGAAATCGGC</t>
  </si>
  <si>
    <t>PLES_41051</t>
  </si>
  <si>
    <t>TGTTGTAGGAGCCGCTGCGC</t>
  </si>
  <si>
    <t>TAGTTGTTGTAGGAGCCGCTGCGC</t>
  </si>
  <si>
    <t>AAACGCGCAGCGGCTCCTACAACA</t>
  </si>
  <si>
    <t>AGCTCGATGCTCATGCCCGG</t>
  </si>
  <si>
    <t>TAGTAGCTCGATGCTCATGCCCGG</t>
  </si>
  <si>
    <t>AAACCCGGGCATGAGCATCGAGCT</t>
  </si>
  <si>
    <t>CTCGTTGTACAGCGGGATGC</t>
  </si>
  <si>
    <t>TAGTCTCGTTGTACAGCGGGATGC</t>
  </si>
  <si>
    <t>AAACGCATCCCGCTGTACAACGAG</t>
  </si>
  <si>
    <t>CCACCGCGGGCGGGAAGCCG</t>
  </si>
  <si>
    <t>TAGTCCACCGCGGGCGGGAAGCCG</t>
  </si>
  <si>
    <t>AAACCGGCTTCCCGCCCGCGGTGG</t>
  </si>
  <si>
    <t>PLES_41061</t>
  </si>
  <si>
    <t>TTGACGACCTGGGTAGCCAT</t>
  </si>
  <si>
    <t>TAGTTTGACGACCTGGGTAGCCAT</t>
  </si>
  <si>
    <t>AAACATGGCTACCCAGGTCGTCAA</t>
  </si>
  <si>
    <t>GCGATAAGGGGTGGTGCCGA</t>
  </si>
  <si>
    <t>TAGTGCGATAAGGGGTGGTGCCGA</t>
  </si>
  <si>
    <t>AAACTCGGCACCACCCCTTATCGC</t>
  </si>
  <si>
    <t>CTGGTGGCTGTCGTCGCCGA</t>
  </si>
  <si>
    <t>TAGTCTGGTGGCTGTCGTCGCCGA</t>
  </si>
  <si>
    <t>AAACTCGGCGACGACAGCCACCAG</t>
  </si>
  <si>
    <t>GTGCGGCGAGGGACCGCTGT</t>
  </si>
  <si>
    <t>TAGTGTGCGGCGAGGGACCGCTGT</t>
  </si>
  <si>
    <t>AAACACAGCGGTCCCTCGCCGCAC</t>
  </si>
  <si>
    <t>PLES_41071</t>
  </si>
  <si>
    <t>TCGCTTGTAGGTGAAGGACA</t>
  </si>
  <si>
    <t>TAGTTCGCTTGTAGGTGAAGGACA</t>
  </si>
  <si>
    <t>AAACTGTCCTTCACCTACAAGCGA</t>
  </si>
  <si>
    <t>CCAGGGAGAGCAGGCCTGCC</t>
  </si>
  <si>
    <t>TAGTCCAGGGAGAGCAGGCCTGCC</t>
  </si>
  <si>
    <t>AAACGGCAGGCCTGCTCTCCCTGG</t>
  </si>
  <si>
    <t>ACTCGTCCGGGCTGAAATCG</t>
  </si>
  <si>
    <t>TAGTACTCGTCCGGGCTGAAATCG</t>
  </si>
  <si>
    <t>AAACCGATTTCAGCCCGGACGAGT</t>
  </si>
  <si>
    <t>TGGCGATGTCGGCCAATGCC</t>
  </si>
  <si>
    <t>TAGTTGGCGATGTCGGCCAATGCC</t>
  </si>
  <si>
    <t>AAACGGCATTGGCCGACATCGCCA</t>
  </si>
  <si>
    <t>PLES_41081</t>
  </si>
  <si>
    <t>GTCTTCAAGGCGCAGGCTCA</t>
  </si>
  <si>
    <t>TAGTGTCTTCAAGGCGCAGGCTCA</t>
  </si>
  <si>
    <t>AAACTGAGCCTGCGCCTTGAAGAC</t>
  </si>
  <si>
    <t>CAGCTCGACCACGTTGAGGA</t>
  </si>
  <si>
    <t>TAGTCAGCTCGACCACGTTGAGGA</t>
  </si>
  <si>
    <t>AAACTCCTCAACGTGGTCGAGCTG</t>
  </si>
  <si>
    <t>CAGGCTCATGCGTTCGGCGG</t>
  </si>
  <si>
    <t>TAGTCAGGCTCATGCGTTCGGCGG</t>
  </si>
  <si>
    <t>AAACCCGCCGAACGCATGAGCCTG</t>
  </si>
  <si>
    <t>GCGTTTGCTGATCACGGACT</t>
  </si>
  <si>
    <t>TAGTGCGTTTGCTGATCACGGACT</t>
  </si>
  <si>
    <t>AAACAGTCCGTGATCAGCAAACGC</t>
  </si>
  <si>
    <t>PLES_41091</t>
  </si>
  <si>
    <t>GTCGAGATTGAGGGTGCGGG</t>
  </si>
  <si>
    <t>TAGTGTCGAGATTGAGGGTGCGGG</t>
  </si>
  <si>
    <t>AAACCCCGCACCCTCAATCTCGAC</t>
  </si>
  <si>
    <t>CGTCCAGCAGGTAGCGATAG</t>
  </si>
  <si>
    <t>TAGTCGTCCAGCAGGTAGCGATAG</t>
  </si>
  <si>
    <t>AAACCTATCGCTACCTGCTGGACG</t>
  </si>
  <si>
    <t>GCGCAGGCGGGTCATCAGCG</t>
  </si>
  <si>
    <t>TAGTGCGCAGGCGGGTCATCAGCG</t>
  </si>
  <si>
    <t>AAACCGCTGATGACCCGCCTGCGC</t>
  </si>
  <si>
    <t>GCGTGCGTTGGGCAGCTTCG</t>
  </si>
  <si>
    <t>TAGTGCGTGCGTTGGGCAGCTTCG</t>
  </si>
  <si>
    <t>AAACCGAAGCTGCCCAACGCACGC</t>
  </si>
  <si>
    <t>PLES_41101</t>
  </si>
  <si>
    <t>AAAGGCGAGGATCGAGAATC</t>
  </si>
  <si>
    <t>TAGTAAAGGCGAGGATCGAGAATC</t>
  </si>
  <si>
    <t>AAACGATTCTCGATCCTCGCCTTT</t>
  </si>
  <si>
    <t>GGGCGGCGCTTTGCTGGCGC</t>
  </si>
  <si>
    <t>TAGTGGGCGGCGCTTTGCTGGCGC</t>
  </si>
  <si>
    <t>AAACGCGCCAGCAAAGCGCCGCCC</t>
  </si>
  <si>
    <t>ACCTGTTTGGCGGGCGCGGG</t>
  </si>
  <si>
    <t>TAGTACCTGTTTGGCGGGCGCGGG</t>
  </si>
  <si>
    <t>AAACCCCGCGCCCGCCAAACAGGT</t>
  </si>
  <si>
    <t>GCGAGAAATTCGTCGCCGGA</t>
  </si>
  <si>
    <t>TAGTGCGAGAAATTCGTCGCCGGA</t>
  </si>
  <si>
    <t>AAACTCCGGCGACGAATTTCTCGC</t>
  </si>
  <si>
    <t>PLES_41111</t>
  </si>
  <si>
    <t>GGTGCTAAGCGTTTAAGCAT</t>
  </si>
  <si>
    <t>TAGTGGTGCTAAGCGTTTAAGCAT</t>
  </si>
  <si>
    <t>AAACATGCTTAAACGCTTAGCACC</t>
  </si>
  <si>
    <t>ACGAAACTCATGGGCACGAG</t>
  </si>
  <si>
    <t>TAGTACGAAACTCATGGGCACGAG</t>
  </si>
  <si>
    <t>AAACCTCGTGCCCATGAGTTTCGT</t>
  </si>
  <si>
    <t>CGGCGAATGGCTGGCGCAAG</t>
  </si>
  <si>
    <t>TAGTCGGCGAATGGCTGGCGCAAG</t>
  </si>
  <si>
    <t>AAACCTTGCGCCAGCCATTCGCCG</t>
  </si>
  <si>
    <t>TCTTTGGCGACCTGCGGCTC</t>
  </si>
  <si>
    <t>TAGTTCTTTGGCGACCTGCGGCTC</t>
  </si>
  <si>
    <t>AAACGAGCCGCAGGTCGCCAAAGA</t>
  </si>
  <si>
    <t>PLES_41121</t>
  </si>
  <si>
    <t>GATCGGGCTGTGGCTGTCCA</t>
  </si>
  <si>
    <t>TAGTGATCGGGCTGTGGCTGTCCA</t>
  </si>
  <si>
    <t>AAACTGGACAGCCACAGCCCGATC</t>
  </si>
  <si>
    <t>GCGCCGCAGGGCCTGGGCGA</t>
  </si>
  <si>
    <t>TAGTGCGCCGCAGGGCCTGGGCGA</t>
  </si>
  <si>
    <t>AAACTCGCCCAGGCCCTGCGGCGC</t>
  </si>
  <si>
    <t>GGTGATGACCAGGATGCGTT</t>
  </si>
  <si>
    <t>TAGTGGTGATGACCAGGATGCGTT</t>
  </si>
  <si>
    <t>AAACAACGCATCCTGGTCATCACC</t>
  </si>
  <si>
    <t>ACCGGAGTCCGCGGAGAGGC</t>
  </si>
  <si>
    <t>TAGTACCGGAGTCCGCGGAGAGGC</t>
  </si>
  <si>
    <t>AAACGCCTCTCCGCGGACTCCGGT</t>
  </si>
  <si>
    <t>PLES_41131</t>
  </si>
  <si>
    <t>CCGCTTCGCGTGGAAATCGT</t>
  </si>
  <si>
    <t>TAGTCCGCTTCGCGTGGAAATCGT</t>
  </si>
  <si>
    <t>AAACACGATTTCCACGCGAAGCGG</t>
  </si>
  <si>
    <t>CGCCAGGCAGTCCACCAACC</t>
  </si>
  <si>
    <t>TAGTCGCCAGGCAGTCCACCAACC</t>
  </si>
  <si>
    <t>AAACGGTTGGTGGACTGCCTGGCG</t>
  </si>
  <si>
    <t>TGCCGCAGGCCGTCGAAAAT</t>
  </si>
  <si>
    <t>TAGTTGCCGCAGGCCGTCGAAAAT</t>
  </si>
  <si>
    <t>AAACATTTTCGACGGCCTGCGGCA</t>
  </si>
  <si>
    <t>GAGGGGTCGACCACCGTGAC</t>
  </si>
  <si>
    <t>TAGTGAGGGGTCGACCACCGTGAC</t>
  </si>
  <si>
    <t>AAACGTCACGGTGGTCGACCCCTC</t>
  </si>
  <si>
    <t>PLES_41141</t>
  </si>
  <si>
    <t>CCGTCGACCAGGCTGCGGGC</t>
  </si>
  <si>
    <t>TAGTCCGTCGACCAGGCTGCGGGC</t>
  </si>
  <si>
    <t>AAACGCCCGCAGCCTGGTCGACGG</t>
  </si>
  <si>
    <t>TGCCGAGGTGGCTGGAGGTC</t>
  </si>
  <si>
    <t>TAGTTGCCGAGGTGGCTGGAGGTC</t>
  </si>
  <si>
    <t>AAACGACCTCCAGCCACCTCGGCA</t>
  </si>
  <si>
    <t>TCCAGGGCCTTGGCGTAGTC</t>
  </si>
  <si>
    <t>TAGTTCCAGGGCCTTGGCGTAGTC</t>
  </si>
  <si>
    <t>AAACGACTACGCCAAGGCCCTGGA</t>
  </si>
  <si>
    <t>GGTCTGCAAGGCGCGGATGT</t>
  </si>
  <si>
    <t>TAGTGGTCTGCAAGGCGCGGATGT</t>
  </si>
  <si>
    <t>AAACACATCCGCGCCTTGCAGACC</t>
  </si>
  <si>
    <t>PLES_41151</t>
  </si>
  <si>
    <t>CAGTTTTCCCTTGTCCGAAT</t>
  </si>
  <si>
    <t>TAGTCAGTTTTCCCTTGTCCGAAT</t>
  </si>
  <si>
    <t>AAACATTCGGACAAGGGAAAACTG</t>
  </si>
  <si>
    <t>ACCACCAGCGCGGTCAGCGC</t>
  </si>
  <si>
    <t>TAGTACCACCAGCGCGGTCAGCGC</t>
  </si>
  <si>
    <t>AAACGCGCTGACCGCGCTGGTGGT</t>
  </si>
  <si>
    <t>CTTCGGCCATGTTCTGCGGC</t>
  </si>
  <si>
    <t>TAGTCTTCGGCCATGTTCTGCGGC</t>
  </si>
  <si>
    <t>AAACGCCGCAGAACATGGCCGAAG</t>
  </si>
  <si>
    <t>AGGTGATCGCCCAGGCGATC</t>
  </si>
  <si>
    <t>TAGTAGGTGATCGCCCAGGCGATC</t>
  </si>
  <si>
    <t>AAACGATCGCCTGGGCGATCACCT</t>
  </si>
  <si>
    <t>PLES_41161</t>
  </si>
  <si>
    <t>ATCCAGGCGTAGTCGCGCAT</t>
  </si>
  <si>
    <t>TAGTATCCAGGCGTAGTCGCGCAT</t>
  </si>
  <si>
    <t>AAACATGCGCGACTACGCCTGGAT</t>
  </si>
  <si>
    <t>CCCTGGAGCCGAAGCGGTTC</t>
  </si>
  <si>
    <t>TAGTCCCTGGAGCCGAAGCGGTTC</t>
  </si>
  <si>
    <t>AAACGAACCGCTTCGGCTCCAGGG</t>
  </si>
  <si>
    <t>TCGGCGGCGCTCTTCGGCTG</t>
  </si>
  <si>
    <t>TAGTTCGGCGGCGCTCTTCGGCTG</t>
  </si>
  <si>
    <t>AAACCAGCCGAAGAGCGCCGCCGA</t>
  </si>
  <si>
    <t>GGCCGGCGCGGAAGATCCGC</t>
  </si>
  <si>
    <t>TAGTGGCCGGCGCGGAAGATCCGC</t>
  </si>
  <si>
    <t>AAACGCGGATCTTCCGCGCCGGCC</t>
  </si>
  <si>
    <t>PLES_41171</t>
  </si>
  <si>
    <t>ATTGACCGAAAGGGTGCCCA</t>
  </si>
  <si>
    <t>TAGTATTGACCGAAAGGGTGCCCA</t>
  </si>
  <si>
    <t>AAACTGGGCACCCTTTCGGTCAAT</t>
  </si>
  <si>
    <t>TGATGGCCTCGCCGGCCAGG</t>
  </si>
  <si>
    <t>TAGTTGATGGCCTCGCCGGCCAGG</t>
  </si>
  <si>
    <t>AAACCCTGGCCGGCGAGGCCATCA</t>
  </si>
  <si>
    <t>ATCCTCGATCATGTTGAAGT</t>
  </si>
  <si>
    <t>TAGTATCCTCGATCATGTTGAAGT</t>
  </si>
  <si>
    <t>AAACACTTCAACATGATCGAGGAT</t>
  </si>
  <si>
    <t>GGTGTAGCTGTCCTTGCCGC</t>
  </si>
  <si>
    <t>TAGTGGTGTAGCTGTCCTTGCCGC</t>
  </si>
  <si>
    <t>AAACGCGGCAAGGACAGCTACACC</t>
  </si>
  <si>
    <t>PLES_41181</t>
  </si>
  <si>
    <t>CCAGCGGCCATCCTCAAGCT</t>
  </si>
  <si>
    <t>TAGTCCAGCGGCCATCCTCAAGCT</t>
  </si>
  <si>
    <t>AAACAGCTTGAGGATGGCCGCTGG</t>
  </si>
  <si>
    <t>GCCTTTGATCGGTTCAACGT</t>
  </si>
  <si>
    <t>TAGTGCCTTTGATCGGTTCAACGT</t>
  </si>
  <si>
    <t>AAACACGTTGAACCGATCAAAGGC</t>
  </si>
  <si>
    <t>AAACCGCTGGGCTTCGCCCT</t>
  </si>
  <si>
    <t>TAGTAAACCGCTGGGCTTCGCCCT</t>
  </si>
  <si>
    <t>AAACAGGGCGAAGCCCAGCGGTTT</t>
  </si>
  <si>
    <t>GTCGCTTATCTTGCTGAACG</t>
  </si>
  <si>
    <t>TAGTGTCGCTTATCTTGCTGAACG</t>
  </si>
  <si>
    <t>AAACCGTTCAGCAAGATAAGCGAC</t>
  </si>
  <si>
    <t>PLES_41191</t>
  </si>
  <si>
    <t>TTGATGGGTCACTTTCTTCA</t>
  </si>
  <si>
    <t>TAGTTTGATGGGTCACTTTCTTCA</t>
  </si>
  <si>
    <t>AAACTGAAGAAAGTGACCCATCAA</t>
  </si>
  <si>
    <t>CGTCGGGTTGCAGCAGGAGG</t>
  </si>
  <si>
    <t>TAGTCGTCGGGTTGCAGCAGGAGG</t>
  </si>
  <si>
    <t>AAACCCTCCTGCTGCAACCCGACG</t>
  </si>
  <si>
    <t>AACGAAGAGCCGTCCCTTGG</t>
  </si>
  <si>
    <t>TAGTAACGAAGAGCCGTCCCTTGG</t>
  </si>
  <si>
    <t>AAACCCAAGGGACGGCTCTTCGTT</t>
  </si>
  <si>
    <t>ATCAGTGAACGCCCCCGTCA</t>
  </si>
  <si>
    <t>TAGTATCAGTGAACGCCCCCGTCA</t>
  </si>
  <si>
    <t>AAACTGACGGGGGCGTTCACTGAT</t>
  </si>
  <si>
    <t>PLES_41201</t>
  </si>
  <si>
    <t>AGGTCTTGTAGGAGCCGTTC</t>
  </si>
  <si>
    <t>TAGTAGGTCTTGTAGGAGCCGTTC</t>
  </si>
  <si>
    <t>AAACGAACGGCTCCTACAAGACCT</t>
  </si>
  <si>
    <t>GTCATCTTGGATCGCGCCGG</t>
  </si>
  <si>
    <t>TAGTGTCATCTTGGATCGCGCCGG</t>
  </si>
  <si>
    <t>AAACCCGGCGCGATCCAAGATGAC</t>
  </si>
  <si>
    <t>CTTTCTTGATCGCGGGGATC</t>
  </si>
  <si>
    <t>TAGTCTTTCTTGATCGCGGGGATC</t>
  </si>
  <si>
    <t>AAACGATCCCCGCGATCAAGAAAG</t>
  </si>
  <si>
    <t>GCACGTTGGTGATGATGACG</t>
  </si>
  <si>
    <t>TAGTGCACGTTGGTGATGATGACG</t>
  </si>
  <si>
    <t>AAACCGTCATCATCACCAACGTGC</t>
  </si>
  <si>
    <t>PLES_41211</t>
  </si>
  <si>
    <t>GGAGAGAAAGGGAATGTCCA</t>
  </si>
  <si>
    <t>TAGTGGAGAGAAAGGGAATGTCCA</t>
  </si>
  <si>
    <t>AAACTGGACATTCCCTTTCTCTCC</t>
  </si>
  <si>
    <t>TTGCATCCAGGCGAGAATGT</t>
  </si>
  <si>
    <t>TAGTTTGCATCCAGGCGAGAATGT</t>
  </si>
  <si>
    <t>AAACACATTCTCGCCTGGATGCAA</t>
  </si>
  <si>
    <t>GCTGTAGAGGAAGTCCCAGA</t>
  </si>
  <si>
    <t>TAGTGCTGTAGAGGAAGTCCCAGA</t>
  </si>
  <si>
    <t>AAACTCTGGGACTTCCTCTACAGC</t>
  </si>
  <si>
    <t>GGTCAGCAGGACAAAGGCGT</t>
  </si>
  <si>
    <t>TAGTGGTCAGCAGGACAAAGGCGT</t>
  </si>
  <si>
    <t>AAACACGCCTTTGTCCTGCTGACC</t>
  </si>
  <si>
    <t>PLES_41221</t>
  </si>
  <si>
    <t>CATGTACCAGTAATAATATT</t>
  </si>
  <si>
    <t>TAGTCATGTACCAGTAATAATATT</t>
  </si>
  <si>
    <t>AAACAATATTATTACTGGTACATG</t>
  </si>
  <si>
    <t>AAGATCACAGCCAGCCGTAG</t>
  </si>
  <si>
    <t>TAGTAAGATCACAGCCAGCCGTAG</t>
  </si>
  <si>
    <t>AAACCTACGGCTGGCTGTGATCTT</t>
  </si>
  <si>
    <t>AAAAACCCGACCAGGGTCCT</t>
  </si>
  <si>
    <t>TAGTAAAAACCCGACCAGGGTCCT</t>
  </si>
  <si>
    <t>AAACAGGACCCTGGTCGGGTTTTT</t>
  </si>
  <si>
    <t>GCCTCACTTGGATTTGACGA</t>
  </si>
  <si>
    <t>TAGTGCCTCACTTGGATTTGACGA</t>
  </si>
  <si>
    <t>AAACTCGTCAAATCCAAGTGAGGC</t>
  </si>
  <si>
    <t>PLES_41231</t>
  </si>
  <si>
    <t>GATGGAAGCGTTGCGGAACA</t>
  </si>
  <si>
    <t>TAGTGATGGAAGCGTTGCGGAACA</t>
  </si>
  <si>
    <t>AAACTGTTCCGCAACGCTTCCATC</t>
  </si>
  <si>
    <t>GTTGGCCACGGCCAGGCCGG</t>
  </si>
  <si>
    <t>TAGTGTTGGCCACGGCCAGGCCGG</t>
  </si>
  <si>
    <t>AAACCCGGCCTGGCCGTGGCCAAC</t>
  </si>
  <si>
    <t>GTCGAGCAGCGATTCGGCGA</t>
  </si>
  <si>
    <t>TAGTGTCGAGCAGCGATTCGGCGA</t>
  </si>
  <si>
    <t>AAACTCGCCGAATCGCTGCTCGAC</t>
  </si>
  <si>
    <t>TTGCGCCAGAACCCCCTTGG</t>
  </si>
  <si>
    <t>TAGTTTGCGCCAGAACCCCCTTGG</t>
  </si>
  <si>
    <t>AAACCCAAGGGGGTTCTGGCGCAA</t>
  </si>
  <si>
    <t>PLES_41241</t>
  </si>
  <si>
    <t>GCCGTCCGCGTTCTGGACCC</t>
  </si>
  <si>
    <t>TAGTGCCGTCCGCGTTCTGGACCC</t>
  </si>
  <si>
    <t>AAACGGGTCCAGAACGCGGACGGC</t>
  </si>
  <si>
    <t>GGTAGGTCTGTATCCACTCA</t>
  </si>
  <si>
    <t>TAGTGGTAGGTCTGTATCCACTCA</t>
  </si>
  <si>
    <t>AAACTGAGTGGATACAGACCTACC</t>
  </si>
  <si>
    <t>AAATAGCCCTCTGCCTCAGG</t>
  </si>
  <si>
    <t>TAGTAAATAGCCCTCTGCCTCAGG</t>
  </si>
  <si>
    <t>AAACCCTGAGGCAGAGGGCTATTT</t>
  </si>
  <si>
    <t>AGCCGAGGCGGAAGGCCGAC</t>
  </si>
  <si>
    <t>TAGTAGCCGAGGCGGAAGGCCGAC</t>
  </si>
  <si>
    <t>AAACGTCGGCCTTCCGCCTCGGCT</t>
  </si>
  <si>
    <t>PLES_41242</t>
  </si>
  <si>
    <t>CCGCGAACAGCGAGAGATAG</t>
  </si>
  <si>
    <t>TAGTCCGCGAACAGCGAGAGATAG</t>
  </si>
  <si>
    <t>AAACCTATCTCTCGCTGTTCGCGG</t>
  </si>
  <si>
    <t>CCAGCCCCAGGCGTAGCCGG</t>
  </si>
  <si>
    <t>TAGTCCAGCCCCAGGCGTAGCCGG</t>
  </si>
  <si>
    <t>AAACCCGGCTACGCCTGGGGCTGG</t>
  </si>
  <si>
    <t>AAACAGCCAGGGAGGCCGCT</t>
  </si>
  <si>
    <t>TAGTAAACAGCCAGGGAGGCCGCT</t>
  </si>
  <si>
    <t>AAACAGCGGCCTCCCTGGCTGTTT</t>
  </si>
  <si>
    <t>PLES_41251</t>
  </si>
  <si>
    <t>TGGGTTGCAAACATGTTCAT</t>
  </si>
  <si>
    <t>TAGTTGGGTTGCAAACATGTTCAT</t>
  </si>
  <si>
    <t>AAACATGAACATGTTTGCAACCCA</t>
  </si>
  <si>
    <t>ACAGTTCGACGACGCCGCCT</t>
  </si>
  <si>
    <t>TAGTACAGTTCGACGACGCCGCCT</t>
  </si>
  <si>
    <t>AAACAGGCGGCGTCGTCGAACTGT</t>
  </si>
  <si>
    <t>CGAGGTATAGGTGTCGGTCT</t>
  </si>
  <si>
    <t>TAGTCGAGGTATAGGTGTCGGTCT</t>
  </si>
  <si>
    <t>AAACAGACCGACACCTATACCTCG</t>
  </si>
  <si>
    <t>GGCGTAGATTTCCCCGGTCT</t>
  </si>
  <si>
    <t>TAGTGGCGTAGATTTCCCCGGTCT</t>
  </si>
  <si>
    <t>AAACAGACCGGGGAAATCTACGCC</t>
  </si>
  <si>
    <t>PLES_41261</t>
  </si>
  <si>
    <t>TTCAGGGTCTTAGCGAGCAT</t>
  </si>
  <si>
    <t>TAGTTTCAGGGTCTTAGCGAGCAT</t>
  </si>
  <si>
    <t>AAACATGCTCGCTAAGACCCTGAA</t>
  </si>
  <si>
    <t>CGGTGCGGGCGGCCTGGATC</t>
  </si>
  <si>
    <t>TAGTCGGTGCGGGCGGCCTGGATC</t>
  </si>
  <si>
    <t>AAACGATCCAGGCCGCCCGCACCG</t>
  </si>
  <si>
    <t>GCCCTTGACCGGATCGGCCA</t>
  </si>
  <si>
    <t>TAGTGCCCTTGACCGGATCGGCCA</t>
  </si>
  <si>
    <t>AAACTGGCCGATCCGGTCAAGGGC</t>
  </si>
  <si>
    <t>GTTCCGACGAGCCGGGAGCG</t>
  </si>
  <si>
    <t>TAGTGTTCCGACGAGCCGGGAGCG</t>
  </si>
  <si>
    <t>AAACCGCTCCCGGCTCGTCGGAAC</t>
  </si>
  <si>
    <t>PLES_41271</t>
  </si>
  <si>
    <t>GTAGTAGGGGCTGGCGGCCA</t>
  </si>
  <si>
    <t>TAGTGTAGTAGGGGCTGGCGGCCA</t>
  </si>
  <si>
    <t>AAACTGGCCGCCAGCCCCTACTAC</t>
  </si>
  <si>
    <t>CCGGGGCGTGGGTTTGGCGT</t>
  </si>
  <si>
    <t>TAGTCCGGGGCGTGGGTTTGGCGT</t>
  </si>
  <si>
    <t>AAACACGCCAAACCCACGCCCCGG</t>
  </si>
  <si>
    <t>TGCGGACCAGCACACAGAGC</t>
  </si>
  <si>
    <t>TAGTTGCGGACCAGCACACAGAGC</t>
  </si>
  <si>
    <t>AAACGCTCTGTGTGCTGGTCCGCA</t>
  </si>
  <si>
    <t>ACGGCGACGGGCTGTGCAAT</t>
  </si>
  <si>
    <t>TAGTACGGCGACGGGCTGTGCAAT</t>
  </si>
  <si>
    <t>AAACATTGCACAGCCCGTCGCCGT</t>
  </si>
  <si>
    <t>PLES_41281</t>
  </si>
  <si>
    <t>CATCTCTACGAGGTAGCGCA</t>
  </si>
  <si>
    <t>TAGTCATCTCTACGAGGTAGCGCA</t>
  </si>
  <si>
    <t>AAACTGCGCTACCTCGTAGAGATG</t>
  </si>
  <si>
    <t>TTGCCGAGTCGGGCCGTGGA</t>
  </si>
  <si>
    <t>TAGTTTGCCGAGTCGGGCCGTGGA</t>
  </si>
  <si>
    <t>AAACTCCACGGCCCGACTCGGCAA</t>
  </si>
  <si>
    <t>CCTGATGGACGCGATGCCAG</t>
  </si>
  <si>
    <t>TAGTCCTGATGGACGCGATGCCAG</t>
  </si>
  <si>
    <t>AAACCTGGCATCGCGTCCATCAGG</t>
  </si>
  <si>
    <t>CCAGCGCTGGCATTCCACGC</t>
  </si>
  <si>
    <t>TAGTCCAGCGCTGGCATTCCACGC</t>
  </si>
  <si>
    <t>AAACGCGTGGAATGCCAGCGCTGG</t>
  </si>
  <si>
    <t>PLES_41291</t>
  </si>
  <si>
    <t>GAAAATAAGCTATCTCTATT</t>
  </si>
  <si>
    <t>TAGTGAAAATAAGCTATCTCTATT</t>
  </si>
  <si>
    <t>AAACAATAGAGATAGCTTATTTTC</t>
  </si>
  <si>
    <t>GTTTAGGCTTTCTTTATATA</t>
  </si>
  <si>
    <t>TAGTGTTTAGGCTTTCTTTATATA</t>
  </si>
  <si>
    <t>AAACTATATAAAGAAAGCCTAAAC</t>
  </si>
  <si>
    <t>CAAATATTATGTTGGTGTTT</t>
  </si>
  <si>
    <t>TAGTCAAATATTATGTTGGTGTTT</t>
  </si>
  <si>
    <t>AAACAAACACCAACATAATATTTG</t>
  </si>
  <si>
    <t>GAAGAGATTTAGTCCTCTTA</t>
  </si>
  <si>
    <t>TAGTGAAGAGATTTAGTCCTCTTA</t>
  </si>
  <si>
    <t>AAACTAAGAGGACTAAATCTCTTC</t>
  </si>
  <si>
    <t>PLES_41301</t>
  </si>
  <si>
    <t>TGGTCGAGGTCGGGAGTCAT</t>
  </si>
  <si>
    <t>TAGTTGGTCGAGGTCGGGAGTCAT</t>
  </si>
  <si>
    <t>AAACATGACTCCCGACCTCGACCA</t>
  </si>
  <si>
    <t>CAGCAGGCAGAGGATCTGCC</t>
  </si>
  <si>
    <t>TAGTCAGCAGGCAGAGGATCTGCC</t>
  </si>
  <si>
    <t>AAACGGCAGATCCTCTGCCTGCTG</t>
  </si>
  <si>
    <t>TGGTATTCGGAAAGCCCCTC</t>
  </si>
  <si>
    <t>TAGTTGGTATTCGGAAAGCCCCTC</t>
  </si>
  <si>
    <t>AAACGAGGGGCTTTCCGAATACCA</t>
  </si>
  <si>
    <t>CCTTCAGCAGCTGGATCAAC</t>
  </si>
  <si>
    <t>TAGTCCTTCAGCAGCTGGATCAAC</t>
  </si>
  <si>
    <t>AAACGTTGATCCAGCTGCTGAAGG</t>
  </si>
  <si>
    <t>PLES_41311</t>
  </si>
  <si>
    <t>TGAAGAGCCCCCATACATGA</t>
  </si>
  <si>
    <t>TAGTTGAAGAGCCCCCATACATGA</t>
  </si>
  <si>
    <t>AAACTCATGTATGGGGGCTCTTCA</t>
  </si>
  <si>
    <t>CTGCCATTCCTGATCGGGAT</t>
  </si>
  <si>
    <t>TAGTCTGCCATTCCTGATCGGGAT</t>
  </si>
  <si>
    <t>AAACATCCCGATCAGGAATGGCAG</t>
  </si>
  <si>
    <t>TGATGCTTTCTTCTTCGCCA</t>
  </si>
  <si>
    <t>TAGTTGATGCTTTCTTCTTCGCCA</t>
  </si>
  <si>
    <t>AAACTGGCGAAGAAGAAAGCATCA</t>
  </si>
  <si>
    <t>GGATGTGGGTCAGGTACATG</t>
  </si>
  <si>
    <t>TAGTGGATGTGGGTCAGGTACATG</t>
  </si>
  <si>
    <t>AAACCATGTACCTGACCCACATCC</t>
  </si>
  <si>
    <t>PLES_41321</t>
  </si>
  <si>
    <t>ACGCGGGCGTTGAGGTGTTC</t>
  </si>
  <si>
    <t>TAGTACGCGGGCGTTGAGGTGTTC</t>
  </si>
  <si>
    <t>AAACGAACACCTCAACGCCCGCGT</t>
  </si>
  <si>
    <t>GTGTTCGGCCTGCCGATAGC</t>
  </si>
  <si>
    <t>TAGTGTGTTCGGCCTGCCGATAGC</t>
  </si>
  <si>
    <t>AAACGCTATCGGCAGGCCGAACAC</t>
  </si>
  <si>
    <t>TCGGGCGGGGGAAGCTGCGT</t>
  </si>
  <si>
    <t>TAGTTCGGGCGGGGGAAGCTGCGT</t>
  </si>
  <si>
    <t>AAACACGCAGCTTCCCCCGCCCGA</t>
  </si>
  <si>
    <t>GCCGCGCAGGCGGAAGCTGA</t>
  </si>
  <si>
    <t>TAGTGCCGCGCAGGCGGAAGCTGA</t>
  </si>
  <si>
    <t>AAACTCAGCTTCCGCCTGCGCGGC</t>
  </si>
  <si>
    <t>PLES_41331</t>
  </si>
  <si>
    <t>GCACTTTCAACGATGACAAC</t>
  </si>
  <si>
    <t>TAGTGCACTTTCAACGATGACAAC</t>
  </si>
  <si>
    <t>AAACGTTGTCATCGTTGAAAGTGC</t>
  </si>
  <si>
    <t>GGCGAACGGCCCCGGCAACA</t>
  </si>
  <si>
    <t>TAGTGGCGAACGGCCCCGGCAACA</t>
  </si>
  <si>
    <t>AAACTGTTGCCGGGGCCGTTCGCC</t>
  </si>
  <si>
    <t>CAGCACGTCCGCCCCCATGT</t>
  </si>
  <si>
    <t>TAGTCAGCACGTCCGCCCCCATGT</t>
  </si>
  <si>
    <t>AAACACATGGGGGCGGACGTGCTG</t>
  </si>
  <si>
    <t>CGCACCAGGTCCATGCGCCC</t>
  </si>
  <si>
    <t>TAGTCGCACCAGGTCCATGCGCCC</t>
  </si>
  <si>
    <t>AAACGGGCGCATGGACCTGGTGCG</t>
  </si>
  <si>
    <t>PLES_41341</t>
  </si>
  <si>
    <t>ATCGCGGAACAGGTTGTGTT</t>
  </si>
  <si>
    <t>TAGTATCGCGGAACAGGTTGTGTT</t>
  </si>
  <si>
    <t>AAACAACACAACCTGTTCCGCGAT</t>
  </si>
  <si>
    <t>TTTGTCGAGAAAGGCGCGGA</t>
  </si>
  <si>
    <t>TAGTTTTGTCGAGAAAGGCGCGGA</t>
  </si>
  <si>
    <t>AAACTCCGCGCCTTTCTCGACAAA</t>
  </si>
  <si>
    <t>TCTTCCCAGGCGTCCTGGTG</t>
  </si>
  <si>
    <t>TAGTTCTTCCCAGGCGTCCTGGTG</t>
  </si>
  <si>
    <t>AAACCACCAGGACGCCTGGGAAGA</t>
  </si>
  <si>
    <t>CCGCCTTCCTCCAGACAGCG</t>
  </si>
  <si>
    <t>TAGTCCGCCTTCCTCCAGACAGCG</t>
  </si>
  <si>
    <t>AAACCGCTGTCTGGAGGAAGGCGG</t>
  </si>
  <si>
    <t>PLES_41351</t>
  </si>
  <si>
    <t>CGCCGAGGCGCCTTGCAGCA</t>
  </si>
  <si>
    <t>TAGTCGCCGAGGCGCCTTGCAGCA</t>
  </si>
  <si>
    <t>AAACTGCTGCAAGGCGCCTCGGCG</t>
  </si>
  <si>
    <t>CCAGGGTGCCCGACGAAGGC</t>
  </si>
  <si>
    <t>TAGTCCAGGGTGCCCGACGAAGGC</t>
  </si>
  <si>
    <t>AAACGCCTTCGTCGGGCACCCTGG</t>
  </si>
  <si>
    <t>GCCCAGGGTCAGCGCGTCTG</t>
  </si>
  <si>
    <t>TAGTGCCCAGGGTCAGCGCGTCTG</t>
  </si>
  <si>
    <t>AAACCAGACGCGCTGACCCTGGGC</t>
  </si>
  <si>
    <t>AGAAACGCAACGGCAGGAAC</t>
  </si>
  <si>
    <t>TAGTAGAAACGCAACGGCAGGAAC</t>
  </si>
  <si>
    <t>AAACGTTCCTGCCGTTGCGTTTCT</t>
  </si>
  <si>
    <t>PLES_41361</t>
  </si>
  <si>
    <t>GTAGAGCTGGAGGGAAGGCA</t>
  </si>
  <si>
    <t>TAGTGTAGAGCTGGAGGGAAGGCA</t>
  </si>
  <si>
    <t>AAACTGCCTTCCCTCCAGCTCTAC</t>
  </si>
  <si>
    <t>ATGGTGATCTTGAATCCGTT</t>
  </si>
  <si>
    <t>TAGTATGGTGATCTTGAATCCGTT</t>
  </si>
  <si>
    <t>AAACAACGGATTCAAGATCACCAT</t>
  </si>
  <si>
    <t>CGAACGTGGTGCAGTGCGTA</t>
  </si>
  <si>
    <t>TAGTCGAACGTGGTGCAGTGCGTA</t>
  </si>
  <si>
    <t>AAACTACGCACTGCACCACGTTCG</t>
  </si>
  <si>
    <t>GATTCAGGCGCAGGAATTCC</t>
  </si>
  <si>
    <t>TAGTGATTCAGGCGCAGGAATTCC</t>
  </si>
  <si>
    <t>AAACGGAATTCCTGCGCCTGAATC</t>
  </si>
  <si>
    <t>PLES_41371</t>
  </si>
  <si>
    <t>TAGCGCGAGAAGCGGGAGGA</t>
  </si>
  <si>
    <t>TAGTTAGCGCGAGAAGCGGGAGGA</t>
  </si>
  <si>
    <t>AAACTCCTCCCGCTTCTCGCGCTA</t>
  </si>
  <si>
    <t>GGTGAGATTGCCATGGCGGG</t>
  </si>
  <si>
    <t>TAGTGGTGAGATTGCCATGGCGGG</t>
  </si>
  <si>
    <t>AAACCCCGCCATGGCAATCTCACC</t>
  </si>
  <si>
    <t>GGGAGTGACGCCCATGGCCG</t>
  </si>
  <si>
    <t>TAGTGGGAGTGACGCCCATGGCCG</t>
  </si>
  <si>
    <t>AAACCGGCCATGGGCGTCACTCCC</t>
  </si>
  <si>
    <t>AGCTGCTGGCTTACCGCGCC</t>
  </si>
  <si>
    <t>TAGTAGCTGCTGGCTTACCGCGCC</t>
  </si>
  <si>
    <t>AAACGGCGCGGTAAGCCAGCAGCT</t>
  </si>
  <si>
    <t>PLES_41381</t>
  </si>
  <si>
    <t>dctA</t>
  </si>
  <si>
    <t>TAGAAGGGTTGTTTGGTCAT</t>
  </si>
  <si>
    <t>TAGTTAGAAGGGTTGTTTGGTCAT</t>
  </si>
  <si>
    <t>AAACATGACCAAACAACCCTTCTA</t>
  </si>
  <si>
    <t>CGACCAGAACCTGCACGTAC</t>
  </si>
  <si>
    <t>TAGTCGACCAGAACCTGCACGTAC</t>
  </si>
  <si>
    <t>AAACGTACGTGCAGGTTCTGGTCG</t>
  </si>
  <si>
    <t>GTGGCCGAGCGCGATACCGA</t>
  </si>
  <si>
    <t>TAGTGTGGCCGAGCGCGATACCGA</t>
  </si>
  <si>
    <t>AAACTCGGTATCGCGCTCGGCCAC</t>
  </si>
  <si>
    <t>TTGACGAAGCCGTCGCCGAA</t>
  </si>
  <si>
    <t>TAGTTTGACGAAGCCGTCGCCGAA</t>
  </si>
  <si>
    <t>AAACTTCGGCGACGGCTTCGTCAA</t>
  </si>
  <si>
    <t>PLES_41391</t>
  </si>
  <si>
    <t>GGCGATGGTGCGCTCACGCA</t>
  </si>
  <si>
    <t>TAGTGGCGATGGTGCGCTCACGCA</t>
  </si>
  <si>
    <t>AAACTGCGTGAGCGCACCATCGCC</t>
  </si>
  <si>
    <t>CGCGGCGCGGACGAAATGGC</t>
  </si>
  <si>
    <t>TAGTCGCGGCGCGGACGAAATGGC</t>
  </si>
  <si>
    <t>AAACGCCATTTCGTCCGCGCCGCG</t>
  </si>
  <si>
    <t>GCCGTCCAGGCCTTGGCGCG</t>
  </si>
  <si>
    <t>TAGTGCCGTCCAGGCCTTGGCGCG</t>
  </si>
  <si>
    <t>AAACCGCGCCAAGGCCTGGACGGC</t>
  </si>
  <si>
    <t>CCGGCGCGACGCAGCAGGGC</t>
  </si>
  <si>
    <t>TAGTCCGGCGCGACGCAGCAGGGC</t>
  </si>
  <si>
    <t>AAACGCCCTGCTGCGTCGCGCCGG</t>
  </si>
  <si>
    <t>PLES_41401</t>
  </si>
  <si>
    <t>CGCCCACAAGCCCCTGTCGT</t>
  </si>
  <si>
    <t>TAGTCGCCCACAAGCCCCTGTCGT</t>
  </si>
  <si>
    <t>AAACACGACAGGGGCTTGTGGGCG</t>
  </si>
  <si>
    <t>GGCGAGAAAGAACAGCACAC</t>
  </si>
  <si>
    <t>TAGTGGCGAGAAAGAACAGCACAC</t>
  </si>
  <si>
    <t>AAACGTGTGCTGTTCTTTCTCGCC</t>
  </si>
  <si>
    <t>CAGGTAGATGCAGGCCAGGG</t>
  </si>
  <si>
    <t>TAGTCAGGTAGATGCAGGCCAGGG</t>
  </si>
  <si>
    <t>AAACCCCTGGCCTGCATCTACCTG</t>
  </si>
  <si>
    <t>TCGCAGCGATGGTGGCGGGC</t>
  </si>
  <si>
    <t>TAGTTCGCAGCGATGGTGGCGGGC</t>
  </si>
  <si>
    <t>AAACGCCCGCCACCATCGCTGCGA</t>
  </si>
  <si>
    <t>PLES_41411</t>
  </si>
  <si>
    <t>phoQ</t>
  </si>
  <si>
    <t>TCAGACGGATGCGCAGGGAA</t>
  </si>
  <si>
    <t>TAGTTCAGACGGATGCGCAGGGAA</t>
  </si>
  <si>
    <t>AAACTTCCCTGCGCATCCGTCTGA</t>
  </si>
  <si>
    <t>CCAGCATGAACAGCACCGCC</t>
  </si>
  <si>
    <t>TAGTCCAGCATGAACAGCACCGCC</t>
  </si>
  <si>
    <t>AAACGGCGGTGCTGTTCATGCTGG</t>
  </si>
  <si>
    <t>CCGAAGGCCCGCTGCAGGGC</t>
  </si>
  <si>
    <t>TAGTCCGAAGGCCCGCTGCAGGGC</t>
  </si>
  <si>
    <t>AAACGCCCTGCAGCGGGCCTTCGG</t>
  </si>
  <si>
    <t>GCTGCTCGATGGTGTTCTCC</t>
  </si>
  <si>
    <t>TAGTGCTGCTCGATGGTGTTCTCC</t>
  </si>
  <si>
    <t>AAACGGAGAACACCATCGAGCAGC</t>
  </si>
  <si>
    <t>PLES_41421</t>
  </si>
  <si>
    <t>phoP</t>
  </si>
  <si>
    <t>CCAGGCGGGTATAGAGGTGG</t>
  </si>
  <si>
    <t>TAGTCCAGGCGGGTATAGAGGTGG</t>
  </si>
  <si>
    <t>AAACCCACCTCTATACCCGCCTGG</t>
  </si>
  <si>
    <t>TAGAGGGCTTCCTCGGCATC</t>
  </si>
  <si>
    <t>TAGTTAGAGGGCTTCCTCGGCATC</t>
  </si>
  <si>
    <t>AAACGATGCCGAGGAAGCCCTCTA</t>
  </si>
  <si>
    <t>CGTGGTGGTATTCGCTGACC</t>
  </si>
  <si>
    <t>TAGTCGTGGTGGTATTCGCTGACC</t>
  </si>
  <si>
    <t>AAACGGTCAGCGAATACCACCACG</t>
  </si>
  <si>
    <t>CGCTCATGCCCGGCAGGCCG</t>
  </si>
  <si>
    <t>TAGTCGCTCATGCCCGGCAGGCCG</t>
  </si>
  <si>
    <t>AAACCGGCCTGCCGGGCATGAGCG</t>
  </si>
  <si>
    <t>PLES_41431</t>
  </si>
  <si>
    <t>oprH</t>
  </si>
  <si>
    <t>GAGAGTCTTGAGTGCTTTCA</t>
  </si>
  <si>
    <t>TAGTGAGAGTCTTGAGTGCTTTCA</t>
  </si>
  <si>
    <t>AAACTGAAAGCACTCAAGACTCTC</t>
  </si>
  <si>
    <t>CGCCGGCGGCGGAACCCAGC</t>
  </si>
  <si>
    <t>TAGTCGCCGGCGGCGGAACCCAGC</t>
  </si>
  <si>
    <t>AAACGCTGGGTTCCGCCGCCGGCG</t>
  </si>
  <si>
    <t>GGTCAGGCCGACGAAGTTGT</t>
  </si>
  <si>
    <t>TAGTGGTCAGGCCGACGAAGTTGT</t>
  </si>
  <si>
    <t>AAACACAACTTCGTCGGCCTGACC</t>
  </si>
  <si>
    <t>GTTGTTGCTGGTCTCGCCCC</t>
  </si>
  <si>
    <t>TAGTGTTGTTGCTGGTCTCGCCCC</t>
  </si>
  <si>
    <t>AAACGGGGCGAGACCAGCAACAAC</t>
  </si>
  <si>
    <t>PLES_41441</t>
  </si>
  <si>
    <t>napE</t>
  </si>
  <si>
    <t>TGGTCGGGTTGTTCGTTCAT</t>
  </si>
  <si>
    <t>TAGTTGGTCGGGTTGTTCGTTCAT</t>
  </si>
  <si>
    <t>AAACATGAACGAACAACCCGACCA</t>
  </si>
  <si>
    <t>CCATGCCCTTGACGCGTCCC</t>
  </si>
  <si>
    <t>TAGTCCATGCCCTTGACGCGTCCC</t>
  </si>
  <si>
    <t>AAACGGGACGCGTCAAGGGCATGG</t>
  </si>
  <si>
    <t>CACGAGAAACAGGAAGAGCC</t>
  </si>
  <si>
    <t>TAGTCACGAGAAACAGGAAGAGCC</t>
  </si>
  <si>
    <t>AAACGGCTCTTCCTGTTTCTCGTG</t>
  </si>
  <si>
    <t>ACCAGTGCGACGGACAGCAG</t>
  </si>
  <si>
    <t>TAGTACCAGTGCGACGGACAGCAG</t>
  </si>
  <si>
    <t>AAACCTGCTGTCCGTCGCACTGGT</t>
  </si>
  <si>
    <t>PLES_41451</t>
  </si>
  <si>
    <t>napF</t>
  </si>
  <si>
    <t>CGAGGCGGCGGAACAGCTCT</t>
  </si>
  <si>
    <t>TAGTCGAGGCGGCGGAACAGCTCT</t>
  </si>
  <si>
    <t>AAACAGAGCTGTTCCGCCGCCTCG</t>
  </si>
  <si>
    <t>ACGGCGGGCGACGCGTCGGC</t>
  </si>
  <si>
    <t>TAGTACGGCGGGCGACGCGTCGGC</t>
  </si>
  <si>
    <t>AAACGCCGACGCGTCGCCCGCCGT</t>
  </si>
  <si>
    <t>GCCTGCGGCGAAGTCGGCGG</t>
  </si>
  <si>
    <t>TAGTGCCTGCGGCGAAGTCGGCGG</t>
  </si>
  <si>
    <t>AAACCCGCCGACTTCGCCGCAGGC</t>
  </si>
  <si>
    <t>CTTCAGCACGCCTTCCGGGC</t>
  </si>
  <si>
    <t>TAGTCTTCAGCACGCCTTCCGGGC</t>
  </si>
  <si>
    <t>AAACGCCCGGAAGGCGTGCTGAAG</t>
  </si>
  <si>
    <t>PLES_41461</t>
  </si>
  <si>
    <t>napD</t>
  </si>
  <si>
    <t>TCGGCAATGCAGGATGAGGC</t>
  </si>
  <si>
    <t>TAGTTCGGCAATGCAGGATGAGGC</t>
  </si>
  <si>
    <t>AAACGCCTCATCCTGCATTGCCGA</t>
  </si>
  <si>
    <t>TTCACCGCCGGCAGTCGCTC</t>
  </si>
  <si>
    <t>TAGTTTCACCGCCGGCAGTCGCTC</t>
  </si>
  <si>
    <t>AAACGAGCGACTGCCGGCGGTGAA</t>
  </si>
  <si>
    <t>GGCTTTCCTGGTAGATCTCC</t>
  </si>
  <si>
    <t>TAGTGGCTTTCCTGGTAGATCTCC</t>
  </si>
  <si>
    <t>AAACGGAGATCTACCAGGAAAGCC</t>
  </si>
  <si>
    <t>CCAGGATCAGCTTGCCCTGC</t>
  </si>
  <si>
    <t>TAGTCCAGGATCAGCTTGCCCTGC</t>
  </si>
  <si>
    <t>AAACGCAGGGCAAGCTGATCCTGG</t>
  </si>
  <si>
    <t>PLES_41471</t>
  </si>
  <si>
    <t>napA</t>
  </si>
  <si>
    <t>CGCGGCGATGGCGGCGGCGT</t>
  </si>
  <si>
    <t>TAGTCGCGGCGATGGCGGCGGCGT</t>
  </si>
  <si>
    <t>AAACACGCCGCCGCCATCGCCGCG</t>
  </si>
  <si>
    <t>TTGCTGGCGCGGACCAGGAT</t>
  </si>
  <si>
    <t>TAGTTTGCTGGCGCGGACCAGGAT</t>
  </si>
  <si>
    <t>AAACATCCTGGTCCGCGCCAGCAA</t>
  </si>
  <si>
    <t>CAGGCTGGTGACGTCCGCCT</t>
  </si>
  <si>
    <t>TAGTCAGGCTGGTGACGTCCGCCT</t>
  </si>
  <si>
    <t>AAACAGGCGGACGTCACCAGCCTG</t>
  </si>
  <si>
    <t>GGTGCCGCAGAAGCGGCAGG</t>
  </si>
  <si>
    <t>TAGTGGTGCCGCAGAAGCGGCAGG</t>
  </si>
  <si>
    <t>AAACCCTGCCGCTTCTGCGGCACC</t>
  </si>
  <si>
    <t>PLES_41481</t>
  </si>
  <si>
    <t>napB</t>
  </si>
  <si>
    <t>GGCAGTCAGCAGAGGTTTCA</t>
  </si>
  <si>
    <t>TAGTGGCAGTCAGCAGAGGTTTCA</t>
  </si>
  <si>
    <t>AAACTGAAACCTCTGCTGACTGCC</t>
  </si>
  <si>
    <t>GTCCAGCGGGTAGCCGAGGT</t>
  </si>
  <si>
    <t>TAGTGTCCAGCGGGTAGCCGAGGT</t>
  </si>
  <si>
    <t>AAACACCTCGGCTACCCGCTGGAC</t>
  </si>
  <si>
    <t>GGGCGGCGGCCGTCGGGGGC</t>
  </si>
  <si>
    <t>TAGTGGGCGGCGGCCGTCGGGGGC</t>
  </si>
  <si>
    <t>AAACGCCCCCGACGGCCGCCGCCC</t>
  </si>
  <si>
    <t>CGGCGGCGCGGGGCGGCTTT</t>
  </si>
  <si>
    <t>TAGTCGGCGGCGCGGGGCGGCTTT</t>
  </si>
  <si>
    <t>AAACAAAGCCGCCCCGCGCCGCCG</t>
  </si>
  <si>
    <t>PLES_41491</t>
  </si>
  <si>
    <t>napC</t>
  </si>
  <si>
    <t>ACGCAGGACCCGCCAGTAAC</t>
  </si>
  <si>
    <t>TAGTACGCAGGACCCGCCAGTAAC</t>
  </si>
  <si>
    <t>AAACGTTACTGGCGGGTCCTGCGT</t>
  </si>
  <si>
    <t>CCCAGGTTGAAATGCACGCT</t>
  </si>
  <si>
    <t>TAGTCCCAGGTTGAAATGCACGCT</t>
  </si>
  <si>
    <t>AAACAGCGTGCATTTCAACCTGGG</t>
  </si>
  <si>
    <t>TCCCGGCGATGAAGCCGCCG</t>
  </si>
  <si>
    <t>TAGTTCCCGGCGATGAAGCCGCCG</t>
  </si>
  <si>
    <t>AAACCGGCGGCTTCATCGCCGGGA</t>
  </si>
  <si>
    <t>GGTGTTGGTCGCCTCCAGGG</t>
  </si>
  <si>
    <t>TAGTGGTGTTGGTCGCCTCCAGGG</t>
  </si>
  <si>
    <t>AAACCCCTGGAGGCGACCAACACC</t>
  </si>
  <si>
    <t>PLES_41501</t>
  </si>
  <si>
    <t>GAGAGAAGAAGACTGCGCAT</t>
  </si>
  <si>
    <t>TAGTGAGAGAAGAAGACTGCGCAT</t>
  </si>
  <si>
    <t>AAACATGCGCAGTCTTCTTCTCTC</t>
  </si>
  <si>
    <t>CAGGGCCAGGGCGGGTAGCA</t>
  </si>
  <si>
    <t>TAGTCAGGGCCAGGGCGGGTAGCA</t>
  </si>
  <si>
    <t>AAACTGCTACCCGCCCTGGCCCTG</t>
  </si>
  <si>
    <t>GAAGGGAAGCTCGAGGCGTC</t>
  </si>
  <si>
    <t>TAGTGAAGGGAAGCTCGAGGCGTC</t>
  </si>
  <si>
    <t>AAACGACGCCTCGAGCTTCCCTTC</t>
  </si>
  <si>
    <t>CTTCTGCAGGCCGGCGAGGC</t>
  </si>
  <si>
    <t>TAGTCTTCTGCAGGCCGGCGAGGC</t>
  </si>
  <si>
    <t>AAACGCCTCGCCGGCCTGCAGAAG</t>
  </si>
  <si>
    <t>PLES_41511</t>
  </si>
  <si>
    <t>GTCGCTCAACCAGTGGATCA</t>
  </si>
  <si>
    <t>TAGTGTCGCTCAACCAGTGGATCA</t>
  </si>
  <si>
    <t>AAACTGATCCACTGGTTGAGCGAC</t>
  </si>
  <si>
    <t>GCAGGGCTGTCCAGAACGTC</t>
  </si>
  <si>
    <t>TAGTGCAGGGCTGTCCAGAACGTC</t>
  </si>
  <si>
    <t>AAACGACGTTCTGGACAGCCCTGC</t>
  </si>
  <si>
    <t>CTACGGCGTTGTCGCCGCCC</t>
  </si>
  <si>
    <t>TAGTCTACGGCGTTGTCGCCGCCC</t>
  </si>
  <si>
    <t>AAACGGGCGGCGACAACGCCGTAG</t>
  </si>
  <si>
    <t>CGGCAGGTGCCGGCAGGCGA</t>
  </si>
  <si>
    <t>TAGTCGGCAGGTGCCGGCAGGCGA</t>
  </si>
  <si>
    <t>AAACTCGCCTGCCGGCACCTGCCG</t>
  </si>
  <si>
    <t>PLES_41521</t>
  </si>
  <si>
    <t>GGCCAGCGCGGTTCCACTCA</t>
  </si>
  <si>
    <t>TAGTGGCCAGCGCGGTTCCACTCA</t>
  </si>
  <si>
    <t>AAACTGAGTGGAACCGCGCTGGCC</t>
  </si>
  <si>
    <t>CGAAAAGAATATCGAGTCAT</t>
  </si>
  <si>
    <t>TAGTCGAAAAGAATATCGAGTCAT</t>
  </si>
  <si>
    <t>AAACATGACTCGATATTCTTTTCG</t>
  </si>
  <si>
    <t>TCCGCCCCGAGGTATTTCAA</t>
  </si>
  <si>
    <t>TAGTTCCGCCCCGAGGTATTTCAA</t>
  </si>
  <si>
    <t>AAACTTGAAATACCTCGGGGCGGA</t>
  </si>
  <si>
    <t>GTTGTCCAGCAAACTTCGCG</t>
  </si>
  <si>
    <t>TAGTGTTGTCCAGCAAACTTCGCG</t>
  </si>
  <si>
    <t>AAACCGCGAAGTTTGCTGGACAAC</t>
  </si>
  <si>
    <t>PLES_41531</t>
  </si>
  <si>
    <t>ACCCACACTTAGAACCGCCA</t>
  </si>
  <si>
    <t>TAGTACCCACACTTAGAACCGCCA</t>
  </si>
  <si>
    <t>AAACTGGCGGTTCTAAGTGTGGGT</t>
  </si>
  <si>
    <t>GGCATCGCCCAGGAAAGTCC</t>
  </si>
  <si>
    <t>TAGTGGCATCGCCCAGGAAAGTCC</t>
  </si>
  <si>
    <t>AAACGGACTTTCCTGGGCGATGCC</t>
  </si>
  <si>
    <t>CGCGTAGACGCCATTGATGA</t>
  </si>
  <si>
    <t>TAGTCGCGTAGACGCCATTGATGA</t>
  </si>
  <si>
    <t>AAACTCATCAATGGCGTCTACGCG</t>
  </si>
  <si>
    <t>CGGCGAGTTCAGGAAGGAGT</t>
  </si>
  <si>
    <t>TAGTCGGCGAGTTCAGGAAGGAGT</t>
  </si>
  <si>
    <t>AAACACTCCTTCCTGAACTCGCCG</t>
  </si>
  <si>
    <t>PLES_41541</t>
  </si>
  <si>
    <t>AGGTTCCAGGTACTCAGGTC</t>
  </si>
  <si>
    <t>TAGTAGGTTCCAGGTACTCAGGTC</t>
  </si>
  <si>
    <t>AAACGACCTGAGTACCTGGAACCT</t>
  </si>
  <si>
    <t>GGCGGCCCTGGGGAATGGTC</t>
  </si>
  <si>
    <t>TAGTGGCGGCCCTGGGGAATGGTC</t>
  </si>
  <si>
    <t>AAACGACCATTCCCCAGGGCCGCC</t>
  </si>
  <si>
    <t>CTGGTGGAGATGGTGATGGC</t>
  </si>
  <si>
    <t>TAGTCTGGTGGAGATGGTGATGGC</t>
  </si>
  <si>
    <t>AAACGCCATCACCATCTCCACCAG</t>
  </si>
  <si>
    <t>TGCGGTAGTCGCGCTGCAAT</t>
  </si>
  <si>
    <t>TAGTTGCGGTAGTCGCGCTGCAAT</t>
  </si>
  <si>
    <t>AAACATTGCAGCGCGACTACCGCA</t>
  </si>
  <si>
    <t>PLES_41551</t>
  </si>
  <si>
    <t>TGAACAGCAGGGCGCAGAGC</t>
  </si>
  <si>
    <t>TAGTTGAACAGCAGGGCGCAGAGC</t>
  </si>
  <si>
    <t>AAACGCTCTGCGCCCTGCTGTTCA</t>
  </si>
  <si>
    <t>GATAGCGGCCTGGGCGCTGG</t>
  </si>
  <si>
    <t>TAGTGATAGCGGCCTGGGCGCTGG</t>
  </si>
  <si>
    <t>AAACCCAGCGCCCAGGCCGCTATC</t>
  </si>
  <si>
    <t>GGTAAGGCATCTCGCGGGTC</t>
  </si>
  <si>
    <t>TAGTGGTAAGGCATCTCGCGGGTC</t>
  </si>
  <si>
    <t>AAACGACCCGCGAGATGCCTTACC</t>
  </si>
  <si>
    <t>TGCGCGTGCCGTCTGCGCTC</t>
  </si>
  <si>
    <t>TAGTTGCGCGTGCCGTCTGCGCTC</t>
  </si>
  <si>
    <t>AAACGAGCGCAGACGGCACGCGCA</t>
  </si>
  <si>
    <t>PLES_41561</t>
  </si>
  <si>
    <t>pcpS</t>
  </si>
  <si>
    <t>GGAGGGGAGACGGTCGTTCA</t>
  </si>
  <si>
    <t>TAGTGGAGGGGAGACGGTCGTTCA</t>
  </si>
  <si>
    <t>AAACTGAACGACCGTCTCCCCTCC</t>
  </si>
  <si>
    <t>GTCGTCCAGCGGGGTGCAGA</t>
  </si>
  <si>
    <t>TAGTGTCGTCCAGCGGGGTGCAGA</t>
  </si>
  <si>
    <t>AAACTCTGCACCCCGCTGGACGAC</t>
  </si>
  <si>
    <t>GCGCGACGGGCAGCGGCCAG</t>
  </si>
  <si>
    <t>TAGTGCGCGACGGGCAGCGGCCAG</t>
  </si>
  <si>
    <t>AAACCTGGCCGCTGCCCGTCGCGC</t>
  </si>
  <si>
    <t>GTGCTGCGCAGTTGCACGCC</t>
  </si>
  <si>
    <t>TAGTGTGCTGCGCAGTTGCACGCC</t>
  </si>
  <si>
    <t>AAACGGCGTGCAACTGCGCAGCAC</t>
  </si>
  <si>
    <t>PLES_41571</t>
  </si>
  <si>
    <t>GCCCCTCGCGACCGTACAAC</t>
  </si>
  <si>
    <t>TAGTGCCCCTCGCGACCGTACAAC</t>
  </si>
  <si>
    <t>AAACGTTGTACGGTCGCGAGGGGC</t>
  </si>
  <si>
    <t>GACCACCGCGACGTGGCTAT</t>
  </si>
  <si>
    <t>TAGTGACCACCGCGACGTGGCTAT</t>
  </si>
  <si>
    <t>AAACATAGCCACGTCGCGGTGGTC</t>
  </si>
  <si>
    <t>GGCCAGCGCTTCCGCCGCCC</t>
  </si>
  <si>
    <t>TAGTGGCCAGCGCTTCCGCCGCCC</t>
  </si>
  <si>
    <t>AAACGGGCGGCGGAAGCGCTGGCC</t>
  </si>
  <si>
    <t>AATCTCGCCGACGCCGCTGC</t>
  </si>
  <si>
    <t>TAGTAATCTCGCCGACGCCGCTGC</t>
  </si>
  <si>
    <t>AAACGCAGCGGCGTCGGCGAGATT</t>
  </si>
  <si>
    <t>PLES_41581</t>
  </si>
  <si>
    <t>CCAGGGCGACGATGACCACC</t>
  </si>
  <si>
    <t>TAGTCCAGGGCGACGATGACCACC</t>
  </si>
  <si>
    <t>AAACGGTGGTCATCGTCGCCCTGG</t>
  </si>
  <si>
    <t>CCAGATGCCGGTGAAGAGGG</t>
  </si>
  <si>
    <t>TAGTCCAGATGCCGGTGAAGAGGG</t>
  </si>
  <si>
    <t>AAACCCCTCTTCACCGGCATCTGG</t>
  </si>
  <si>
    <t>GCTGACCGGACGGTTGTACA</t>
  </si>
  <si>
    <t>TAGTGCTGACCGGACGGTTGTACA</t>
  </si>
  <si>
    <t>AAACTGTACAACCGTCCGGTCAGC</t>
  </si>
  <si>
    <t>GAGATGCGTTCCGGCCAGTC</t>
  </si>
  <si>
    <t>TAGTGAGATGCGTTCCGGCCAGTC</t>
  </si>
  <si>
    <t>AAACGACTGGCCGGAACGCATCTC</t>
  </si>
  <si>
    <t>PLES_41591</t>
  </si>
  <si>
    <t>dapE</t>
  </si>
  <si>
    <t>CTCGGCGAAGAGGCGGTCAT</t>
  </si>
  <si>
    <t>TAGTCTCGGCGAAGAGGCGGTCAT</t>
  </si>
  <si>
    <t>AAACATGACCGCCTCTTCGCCGAG</t>
  </si>
  <si>
    <t>TCGCAGGCGAGTTCGAGGGT</t>
  </si>
  <si>
    <t>TAGTTCGCAGGCGAGTTCGAGGGT</t>
  </si>
  <si>
    <t>AAACACCCTCGAACTCGCCTGCGA</t>
  </si>
  <si>
    <t>GGGGCGTGACGGAGGGGCGG</t>
  </si>
  <si>
    <t>TAGTGGGGCGTGACGGAGGGGCGG</t>
  </si>
  <si>
    <t>AAACCCGCCCCTCCGTCACGCCCC</t>
  </si>
  <si>
    <t>CATCATCAGGGCCTGGCAGT</t>
  </si>
  <si>
    <t>TAGTCATCATCAGGGCCTGGCAGT</t>
  </si>
  <si>
    <t>AAACACTGCCAGGCCCTGATGATG</t>
  </si>
  <si>
    <t>PLES_41601</t>
  </si>
  <si>
    <t>rrmA</t>
  </si>
  <si>
    <t>CCAGGGCGGCGGAGCAGAGC</t>
  </si>
  <si>
    <t>TAGTCCAGGGCGGCGGAGCAGAGC</t>
  </si>
  <si>
    <t>AAACGCTCTGCTCCGCCGCCCTGG</t>
  </si>
  <si>
    <t>GAAGCGGTGCCCGGCGGGGC</t>
  </si>
  <si>
    <t>TAGTGAAGCGGTGCCCGGCGGGGC</t>
  </si>
  <si>
    <t>AAACGCCCCGCCGGGCACCGCTTC</t>
  </si>
  <si>
    <t>GCAGCAGGTTCAGGTAGCCC</t>
  </si>
  <si>
    <t>TAGTGCAGCAGGTTCAGGTAGCCC</t>
  </si>
  <si>
    <t>AAACGGGCTACCTGAACCTGCTGC</t>
  </si>
  <si>
    <t>AGGCTTTTCTTGTGCTGCAC</t>
  </si>
  <si>
    <t>TAGTAGGCTTTTCTTGTGCTGCAC</t>
  </si>
  <si>
    <t>AAACGTGCAGCACAAGAAAAGCCT</t>
  </si>
  <si>
    <t>PLES_41611</t>
  </si>
  <si>
    <t>TCGATATCCGGTTGGCGCAT</t>
  </si>
  <si>
    <t>TAGTTCGATATCCGGTTGGCGCAT</t>
  </si>
  <si>
    <t>AAACATGCGCCAACCGGATATCGA</t>
  </si>
  <si>
    <t>CCGCGTGCTCGGCGTCTTTC</t>
  </si>
  <si>
    <t>TAGTCCGCGTGCTCGGCGTCTTTC</t>
  </si>
  <si>
    <t>AAACGAAAGACGCCGAGCACGCGG</t>
  </si>
  <si>
    <t>CAGCGCCTGTTCCAGCCAGG</t>
  </si>
  <si>
    <t>TAGTCAGCGCCTGTTCCAGCCAGG</t>
  </si>
  <si>
    <t>AAACCCTGGCTGGAACAGGCGCTG</t>
  </si>
  <si>
    <t>TGCTCCTGCCATGGGCCGCA</t>
  </si>
  <si>
    <t>TAGTTGCTCCTGCCATGGGCCGCA</t>
  </si>
  <si>
    <t>AAACTGCGGCCCATGGCAGGAGCA</t>
  </si>
  <si>
    <t>PLES_41621</t>
  </si>
  <si>
    <t>GGCGTCATTGAACCACTTGA</t>
  </si>
  <si>
    <t>TAGTGGCGTCATTGAACCACTTGA</t>
  </si>
  <si>
    <t>AAACTCAAGTGGTTCAATGACGCC</t>
  </si>
  <si>
    <t>TTGAATGAATCCATAACCTT</t>
  </si>
  <si>
    <t>TAGTTTGAATGAATCCATAACCTT</t>
  </si>
  <si>
    <t>AAACAAGGTTATGGATTCATTCAA</t>
  </si>
  <si>
    <t>GACCCTCGCCGCGGATGGCG</t>
  </si>
  <si>
    <t>TAGTGACCCTCGCCGCGGATGGCG</t>
  </si>
  <si>
    <t>AAACCGCCATCCGCGGCGAGGGTC</t>
  </si>
  <si>
    <t>TCTGGCCTTCCACCAGGGAG</t>
  </si>
  <si>
    <t>TAGTTCTGGCCTTCCACCAGGGAG</t>
  </si>
  <si>
    <t>AAACCTCCCTGGTGGAAGGCCAGA</t>
  </si>
  <si>
    <t>PLES_41631</t>
  </si>
  <si>
    <t>CCAGCACCTGGCCGTTCATC</t>
  </si>
  <si>
    <t>TAGTCCAGCACCTGGCCGTTCATC</t>
  </si>
  <si>
    <t>AAACGATGAACGGCCAGGTGCTGG</t>
  </si>
  <si>
    <t>ATAGACGGTGACGGCGTGCT</t>
  </si>
  <si>
    <t>TAGTATAGACGGTGACGGCGTGCT</t>
  </si>
  <si>
    <t>AAACAGCACGCCGTCACCGTCTAT</t>
  </si>
  <si>
    <t>GCTGAGCACCAGGTTCTCGG</t>
  </si>
  <si>
    <t>TAGTGCTGAGCACCAGGTTCTCGG</t>
  </si>
  <si>
    <t>AAACCCGAGAACCTGGTGCTCAGC</t>
  </si>
  <si>
    <t>GTCCATCAGCAGGTACACCG</t>
  </si>
  <si>
    <t>TAGTGTCCATCAGCAGGTACACCG</t>
  </si>
  <si>
    <t>AAACCGGTGTACCTGCTGATGGAC</t>
  </si>
  <si>
    <t>PLES_41641</t>
  </si>
  <si>
    <t>CTCGACGATCAGGATGCGCC</t>
  </si>
  <si>
    <t>TAGTCTCGACGATCAGGATGCGCC</t>
  </si>
  <si>
    <t>AAACGGCGCATCCTGATCGTCGAG</t>
  </si>
  <si>
    <t>ATTCCCGGGTCAGCTCGGCC</t>
  </si>
  <si>
    <t>TAGTATTCCCGGGTCAGCTCGGCC</t>
  </si>
  <si>
    <t>AAACGGCCGAGCTGACCCGGGAAT</t>
  </si>
  <si>
    <t>CCTTCAGGCCGTTGCCTTCC</t>
  </si>
  <si>
    <t>TAGTCCTTCAGGCCGTTGCCTTCC</t>
  </si>
  <si>
    <t>AAACGGAAGGCAACGGCCTGAAGG</t>
  </si>
  <si>
    <t>CACCACCAGGTCCGGGCGTT</t>
  </si>
  <si>
    <t>TAGTCACCACCAGGTCCGGGCGTT</t>
  </si>
  <si>
    <t>AAACAACGCCCGGACCTGGTGGTG</t>
  </si>
  <si>
    <t>PLES_41651</t>
  </si>
  <si>
    <t>nrdA</t>
  </si>
  <si>
    <t>CGTGTGGTGTCGGTATGCAT</t>
  </si>
  <si>
    <t>TAGTCGTGTGGTGTCGGTATGCAT</t>
  </si>
  <si>
    <t>AAACATGCATACCGACACCACACG</t>
  </si>
  <si>
    <t>GCCTGCGGCGCACTGGCCTG</t>
  </si>
  <si>
    <t>TAGTGCCTGCGGCGCACTGGCCTG</t>
  </si>
  <si>
    <t>AAACCAGGCCAGTGCGCCGCAGGC</t>
  </si>
  <si>
    <t>CAGATCCTGCGACGAATCGG</t>
  </si>
  <si>
    <t>TAGTCAGATCCTGCGACGAATCGG</t>
  </si>
  <si>
    <t>AAACCCGATTCGTCGCAGGATCTG</t>
  </si>
  <si>
    <t>CAGCTGGCCCGGCGCGGTGG</t>
  </si>
  <si>
    <t>TAGTCAGCTGGCCCGGCGCGGTGG</t>
  </si>
  <si>
    <t>AAACCCACCGCGCCGGGCCAGCTG</t>
  </si>
  <si>
    <t>PLES_41661</t>
  </si>
  <si>
    <t>nrdB</t>
  </si>
  <si>
    <t>GGCGCGGCCTTGGCTTCGGT</t>
  </si>
  <si>
    <t>TAGTGGCGCGGCCTTGGCTTCGGT</t>
  </si>
  <si>
    <t>AAACACCGAAGCCAAGGCCGCGCC</t>
  </si>
  <si>
    <t>GCAACGGCCTGGGCGGCGGC</t>
  </si>
  <si>
    <t>TAGTGCAACGGCCTGGGCGGCGGC</t>
  </si>
  <si>
    <t>AAACGCCGCCGCCCAGGCCGTTGC</t>
  </si>
  <si>
    <t>GTCCAGCTTGTCATGGCCCT</t>
  </si>
  <si>
    <t>TAGTGTCCAGCTTGTCATGGCCCT</t>
  </si>
  <si>
    <t>AAACAGGGCCATGACAAGCTGGAC</t>
  </si>
  <si>
    <t>CGCTTCTTCCACCGAGCCGG</t>
  </si>
  <si>
    <t>TAGTCGCTTCTTCCACCGAGCCGG</t>
  </si>
  <si>
    <t>AAACCCGGCTCGGTGGAAGAAGCG</t>
  </si>
  <si>
    <t>PLES_41671</t>
  </si>
  <si>
    <t>GTTCGTCGGTAGCTTGGCAT</t>
  </si>
  <si>
    <t>TAGTGTTCGTCGGTAGCTTGGCAT</t>
  </si>
  <si>
    <t>AAACATGCCAAGCTACCGACGAAC</t>
  </si>
  <si>
    <t>ATAGGTGCCGCCGGGGACCC</t>
  </si>
  <si>
    <t>TAGTATAGGTGCCGCCGGGGACCC</t>
  </si>
  <si>
    <t>AAACGGGTCCCCGGCGGCACCTAT</t>
  </si>
  <si>
    <t>GTTGGAGCGGCGGTCATGCA</t>
  </si>
  <si>
    <t>TAGTGTTGGAGCGGCGGTCATGCA</t>
  </si>
  <si>
    <t>AAACTGCATGACCGCCGCTCCAAC</t>
  </si>
  <si>
    <t>GGTCGATTTCGCGGGTCAGC</t>
  </si>
  <si>
    <t>TAGTGGTCGATTTCGCGGGTCAGC</t>
  </si>
  <si>
    <t>AAACGCTGACCCGCGAAATCGACC</t>
  </si>
  <si>
    <t>PLES_41681</t>
  </si>
  <si>
    <t>GCCCAGCAGCCGTACCAGGT</t>
  </si>
  <si>
    <t>TAGTGCCCAGCAGCCGTACCAGGT</t>
  </si>
  <si>
    <t>AAACACCTGGTACGGCTGCTGGGC</t>
  </si>
  <si>
    <t>GCGCCCGACCGCCCAGGTAA</t>
  </si>
  <si>
    <t>TAGTGCGCCCGACCGCCCAGGTAA</t>
  </si>
  <si>
    <t>AAACTTACCTGGGCGGTCGGGCGC</t>
  </si>
  <si>
    <t>GCCTCGTCACACAACGCCGC</t>
  </si>
  <si>
    <t>TAGTGCCTCGTCACACAACGCCGC</t>
  </si>
  <si>
    <t>AAACGCGGCGTTGTGTGACGAGGC</t>
  </si>
  <si>
    <t>GCCGCCGTCGCCAGCGGCCA</t>
  </si>
  <si>
    <t>TAGTGCCGCCGTCGCCAGCGGCCA</t>
  </si>
  <si>
    <t>AAACTGGCCGCTGGCGACGGCGGC</t>
  </si>
  <si>
    <t>PLES_41691</t>
  </si>
  <si>
    <t>pys2</t>
  </si>
  <si>
    <t>TGTGTAATAACCATCGAACC</t>
  </si>
  <si>
    <t>TAGTTGTGTAATAACCATCGAACC</t>
  </si>
  <si>
    <t>AAACGGTTCGATGGTTATTACACA</t>
  </si>
  <si>
    <t>TTGATCGAGCAGGAATATAC</t>
  </si>
  <si>
    <t>TAGTTTGATCGAGCAGGAATATAC</t>
  </si>
  <si>
    <t>AAACGTATATTCCTGCTCGATCAA</t>
  </si>
  <si>
    <t>GGTCCTGGTGGGACAAATGG</t>
  </si>
  <si>
    <t>TAGTGGTCCTGGTGGGACAAATGG</t>
  </si>
  <si>
    <t>AAACCCATTTGTCCCACCAGGACC</t>
  </si>
  <si>
    <t>CCAGTACCGACATACGGACT</t>
  </si>
  <si>
    <t>TAGTCCAGTACCGACATACGGACT</t>
  </si>
  <si>
    <t>AAACAGTCCGTATGTCGGTACTGG</t>
  </si>
  <si>
    <t>PLES_41701</t>
  </si>
  <si>
    <t>GCTGCCGAGGAGCAGGGCTT</t>
  </si>
  <si>
    <t>TAGTGCTGCCGAGGAGCAGGGCTT</t>
  </si>
  <si>
    <t>AAACAAGCCCTGCTCCTCGGCAGC</t>
  </si>
  <si>
    <t>CGAATGGGGCGGCCAGGCAG</t>
  </si>
  <si>
    <t>TAGTCGAATGGGGCGGCCAGGCAG</t>
  </si>
  <si>
    <t>AAACCTGCCTGGCCGCCCCATTCG</t>
  </si>
  <si>
    <t>ATTGTCGAGCGTCGCCGCGT</t>
  </si>
  <si>
    <t>TAGTATTGTCGAGCGTCGCCGCGT</t>
  </si>
  <si>
    <t>AAACACGCGGCGACGCTCGACAAT</t>
  </si>
  <si>
    <t>GGGCGGCGAGGCAGGCGGAG</t>
  </si>
  <si>
    <t>TAGTGGGCGGCGAGGCAGGCGGAG</t>
  </si>
  <si>
    <t>AAACCTCCGCCTGCCTCGCCGCCC</t>
  </si>
  <si>
    <t>PLES_41711</t>
  </si>
  <si>
    <t>toxA</t>
  </si>
  <si>
    <t>GGGGGATCCAATGGGGTATC</t>
  </si>
  <si>
    <t>TAGTGGGGGATCCAATGGGGTATC</t>
  </si>
  <si>
    <t>AAACGATACCCCATTGGATCCCCC</t>
  </si>
  <si>
    <t>CAGGCCGAGGCTGGCGACCA</t>
  </si>
  <si>
    <t>TAGTCAGGCCGAGGCTGGCGACCA</t>
  </si>
  <si>
    <t>AAACTGGTCGCCAGCCTCGGCCTG</t>
  </si>
  <si>
    <t>GGCGGACGCGGACGAGCCGC</t>
  </si>
  <si>
    <t>TAGTGGCGGACGCGGACGAGCCGC</t>
  </si>
  <si>
    <t>AAACGCGGCTCGTCCGCGTCCGCC</t>
  </si>
  <si>
    <t>CCAGAGGTCGAAGGCTTCCT</t>
  </si>
  <si>
    <t>TAGTCCAGAGGTCGAAGGCTTCCT</t>
  </si>
  <si>
    <t>AAACAGGAAGCCTTCGACCTCTGG</t>
  </si>
  <si>
    <t>PLES_41721</t>
  </si>
  <si>
    <t>GGTATCGCGGAGATCAGTCA</t>
  </si>
  <si>
    <t>TAGTGGTATCGCGGAGATCAGTCA</t>
  </si>
  <si>
    <t>AAACTGACTGATCTCCGCGATACC</t>
  </si>
  <si>
    <t>CAGCAGGCGTTCGTCGCGGG</t>
  </si>
  <si>
    <t>TAGTCAGCAGGCGTTCGTCGCGGG</t>
  </si>
  <si>
    <t>AAACCCCGCGACGAACGCCTGCTG</t>
  </si>
  <si>
    <t>CAGTTCCTGGCGATAGCCGT</t>
  </si>
  <si>
    <t>TAGTCAGTTCCTGGCGATAGCCGT</t>
  </si>
  <si>
    <t>AAACACGGCTATCGCCAGGAACTG</t>
  </si>
  <si>
    <t>CGACGGAAAAGGACGACCAC</t>
  </si>
  <si>
    <t>TAGTCGACGGAAAAGGACGACCAC</t>
  </si>
  <si>
    <t>AAACGTGGTCGTCCTTTTCCGTCG</t>
  </si>
  <si>
    <t>PLES_41731</t>
  </si>
  <si>
    <t>CCAGTAATGCAGGTCGCTCA</t>
  </si>
  <si>
    <t>TAGTCCAGTAATGCAGGTCGCTCA</t>
  </si>
  <si>
    <t>AAACTGAGCGACCTGCATTACTGG</t>
  </si>
  <si>
    <t>CGCCGCAGAGGATATCGGTG</t>
  </si>
  <si>
    <t>TAGTCGCCGCAGAGGATATCGGTG</t>
  </si>
  <si>
    <t>AAACCACCGATATCCTCTGCGGCG</t>
  </si>
  <si>
    <t>ACGCCTCGGCAGTTGTTCCA</t>
  </si>
  <si>
    <t>TAGTACGCCTCGGCAGTTGTTCCA</t>
  </si>
  <si>
    <t>AAACTGGAACAACTGCCGAGGCGT</t>
  </si>
  <si>
    <t>GATCGGTGACCAGCAGGGGC</t>
  </si>
  <si>
    <t>TAGTGATCGGTGACCAGCAGGGGC</t>
  </si>
  <si>
    <t>AAACGCCCCTGCTGGTCACCGATC</t>
  </si>
  <si>
    <t>PLES_41741</t>
  </si>
  <si>
    <t>GTCGGTGACGTTTCTCAGCA</t>
  </si>
  <si>
    <t>TAGTGTCGGTGACGTTTCTCAGCA</t>
  </si>
  <si>
    <t>AAACTGCTGAGAAACGTCACCGAC</t>
  </si>
  <si>
    <t>TGCGCAACAGACGCAGGTCT</t>
  </si>
  <si>
    <t>TAGTTGCGCAACAGACGCAGGTCT</t>
  </si>
  <si>
    <t>AAACAGACCTGCGTCTGTTGCGCA</t>
  </si>
  <si>
    <t>ACCGCCGCACTTCACCACGC</t>
  </si>
  <si>
    <t>TAGTACCGCCGCACTTCACCACGC</t>
  </si>
  <si>
    <t>AAACGCGTGGTGAAGTGCGGCGGT</t>
  </si>
  <si>
    <t>GCTCATGTTCAGCTCGGCCT</t>
  </si>
  <si>
    <t>TAGTGCTCATGTTCAGCTCGGCCT</t>
  </si>
  <si>
    <t>AAACAGGCCGAGCTGAACATGAGC</t>
  </si>
  <si>
    <t>PLES_41751</t>
  </si>
  <si>
    <t>CACGGTGCAGGGTACCGTTG</t>
  </si>
  <si>
    <t>TAGTCACGGTGCAGGGTACCGTTG</t>
  </si>
  <si>
    <t>AAACCAACGGTACCCTGCACCGTG</t>
  </si>
  <si>
    <t>GCCGAGCTTGGCCACCGAGA</t>
  </si>
  <si>
    <t>TAGTGCCGAGCTTGGCCACCGAGA</t>
  </si>
  <si>
    <t>AAACTCTCGGTGGCCAAGCTCGGC</t>
  </si>
  <si>
    <t>GAGCTCGAAGGAGGGGTCTT</t>
  </si>
  <si>
    <t>TAGTGAGCTCGAAGGAGGGGTCTT</t>
  </si>
  <si>
    <t>AAACAAGACCCCTCCTTCGAGCTC</t>
  </si>
  <si>
    <t>GGCGTAGGCGGCCAGGTAGA</t>
  </si>
  <si>
    <t>TAGTGGCGTAGGCGGCCAGGTAGA</t>
  </si>
  <si>
    <t>AAACTCTACCTGGCCGCCTACGCC</t>
  </si>
  <si>
    <t>PLES_41761</t>
  </si>
  <si>
    <t>TCGAAGAGGGCAAGTGGCAT</t>
  </si>
  <si>
    <t>TAGTTCGAAGAGGGCAAGTGGCAT</t>
  </si>
  <si>
    <t>AAACATGCCACTTGCCCTCTTCGA</t>
  </si>
  <si>
    <t>CGCGCAGTCGCCGTCGATCA</t>
  </si>
  <si>
    <t>TAGTCGCGCAGTCGCCGTCGATCA</t>
  </si>
  <si>
    <t>AAACTGATCGACGGCGACTGCGCG</t>
  </si>
  <si>
    <t>GGTCATGTAGCGCCCCCAGA</t>
  </si>
  <si>
    <t>TAGTGGTCATGTAGCGCCCCCAGA</t>
  </si>
  <si>
    <t>AAACTCTGGGGGCGCTACATGACC</t>
  </si>
  <si>
    <t>CTTCTCGACCCAGCCCAGTT</t>
  </si>
  <si>
    <t>TAGTCTTCTCGACCCAGCCCAGTT</t>
  </si>
  <si>
    <t>AAACAACTGGGCTGGGTCGAGAAG</t>
  </si>
  <si>
    <t>PLES_41771</t>
  </si>
  <si>
    <t>ATCACCGTCAGGGGTCGGGA</t>
  </si>
  <si>
    <t>TAGTATCACCGTCAGGGGTCGGGA</t>
  </si>
  <si>
    <t>AAACTCCCGACCCCTGACGGTGAT</t>
  </si>
  <si>
    <t>CGATCTGCTCGCGCAGGGAC</t>
  </si>
  <si>
    <t>TAGTCGATCTGCTCGCGCAGGGAC</t>
  </si>
  <si>
    <t>AAACGTCCCTGCGCGAGCAGATCG</t>
  </si>
  <si>
    <t>GCTTGCTGCCGCGCGCGAGC</t>
  </si>
  <si>
    <t>TAGTGCTTGCTGCCGCGCGCGAGC</t>
  </si>
  <si>
    <t>AAACGCTCGCGCGCGGCAGCAAGC</t>
  </si>
  <si>
    <t>TCGCTCAACTGCCGTTCGCT</t>
  </si>
  <si>
    <t>TAGTTCGCTCAACTGCCGTTCGCT</t>
  </si>
  <si>
    <t>AAACAGCGAACGGCAGTTGAGCGA</t>
  </si>
  <si>
    <t>PLES_41781</t>
  </si>
  <si>
    <t>CGATTTTTCACTGTCGCTCA</t>
  </si>
  <si>
    <t>TAGTCGATTTTTCACTGTCGCTCA</t>
  </si>
  <si>
    <t>AAACTGAGCGACAGTGAAAAATCG</t>
  </si>
  <si>
    <t>GCAGGTCGAGGTCGAACAGG</t>
  </si>
  <si>
    <t>TAGTGCAGGTCGAGGTCGAACAGG</t>
  </si>
  <si>
    <t>AAACCCTGTTCGACCTCGACCTGC</t>
  </si>
  <si>
    <t>CGGCCACCGTGACGATGGCG</t>
  </si>
  <si>
    <t>TAGTCGGCCACCGTGACGATGGCG</t>
  </si>
  <si>
    <t>AAACCGCCATCGTCACGGTGGCCG</t>
  </si>
  <si>
    <t>AGTGGTGAAGCTGCCGCAGT</t>
  </si>
  <si>
    <t>TAGTAGTGGTGAAGCTGCCGCAGT</t>
  </si>
  <si>
    <t>AAACACTGCGGCAGCTTCACCACT</t>
  </si>
  <si>
    <t>PLES_41791</t>
  </si>
  <si>
    <t>GTAGTAGCTGGACTTGGACA</t>
  </si>
  <si>
    <t>TAGTGTAGTAGCTGGACTTGGACA</t>
  </si>
  <si>
    <t>AAACTGTCCAAGTCCAGCTACTAC</t>
  </si>
  <si>
    <t>TGTGCCGGGTGCCCGCCGTG</t>
  </si>
  <si>
    <t>TAGTTGTGCCGGGTGCCCGCCGTG</t>
  </si>
  <si>
    <t>AAACCACGGCGGGCACCCGGCACA</t>
  </si>
  <si>
    <t>TTCGGTGAACATCGCCCGGT</t>
  </si>
  <si>
    <t>TAGTTTCGGTGAACATCGCCCGGT</t>
  </si>
  <si>
    <t>AAACACCGGGCGATGTTCACCGAA</t>
  </si>
  <si>
    <t>CCCCTTGGGAATCACGGCAT</t>
  </si>
  <si>
    <t>TAGTCCCCTTGGGAATCACGGCAT</t>
  </si>
  <si>
    <t>AAACATGCCGTGATTCCCAAGGGG</t>
  </si>
  <si>
    <t>PLES_41801</t>
  </si>
  <si>
    <t>CGGGATGCTTGGGATTGCCA</t>
  </si>
  <si>
    <t>TAGTCGGGATGCTTGGGATTGCCA</t>
  </si>
  <si>
    <t>AAACTGGCAATCCCAAGCATCCCG</t>
  </si>
  <si>
    <t>AGCGTCAGTACGGCCAAACG</t>
  </si>
  <si>
    <t>TAGTAGCGTCAGTACGGCCAAACG</t>
  </si>
  <si>
    <t>AAACCGTTTGGCCGTACTGACGCT</t>
  </si>
  <si>
    <t>CGCCTCGTCGGCGGCACTGG</t>
  </si>
  <si>
    <t>TAGTCGCCTCGTCGGCGGCACTGG</t>
  </si>
  <si>
    <t>AAACCCAGTGCCGCCGACGAGGCG</t>
  </si>
  <si>
    <t>GGACTGCACCTGGCCACGGT</t>
  </si>
  <si>
    <t>TAGTGGACTGCACCTGGCCACGGT</t>
  </si>
  <si>
    <t>AAACACCGTGGCCAGGTGCAGTCC</t>
  </si>
  <si>
    <t>PLES_41811</t>
  </si>
  <si>
    <t>GCGGGTGTCGTCCCAATTCA</t>
  </si>
  <si>
    <t>TAGTGCGGGTGTCGTCCCAATTCA</t>
  </si>
  <si>
    <t>AAACTGAATTGGGACGACACCCGC</t>
  </si>
  <si>
    <t>TGTGCTCGCGGCAGAGCGCG</t>
  </si>
  <si>
    <t>TAGTTGTGCTCGCGGCAGAGCGCG</t>
  </si>
  <si>
    <t>AAACCGCGCTCTGCCGCGAGCACA</t>
  </si>
  <si>
    <t>GTCGACGTGAAGCGCGCGGG</t>
  </si>
  <si>
    <t>TAGTGTCGACGTGAAGCGCGCGGG</t>
  </si>
  <si>
    <t>AAACCCCGCGCGCTTCACGTCGAC</t>
  </si>
  <si>
    <t>GCCGCCGGCCCACCGTGGCC</t>
  </si>
  <si>
    <t>TAGTGCCGCCGGCCCACCGTGGCC</t>
  </si>
  <si>
    <t>AAACGGCCACGGTGGGCCGGCGGC</t>
  </si>
  <si>
    <t>PLES_41821</t>
  </si>
  <si>
    <t>TACCTCGGGGCCGCCGGGCC</t>
  </si>
  <si>
    <t>TAGTTACCTCGGGGCCGCCGGGCC</t>
  </si>
  <si>
    <t>AAACGGCCCGGCGGCCCCGAGGTA</t>
  </si>
  <si>
    <t>GACCAGAACCTCGCGCGGGC</t>
  </si>
  <si>
    <t>TAGTGACCAGAACCTCGCGCGGGC</t>
  </si>
  <si>
    <t>AAACGCCCGCGCGAGGTTCTGGTC</t>
  </si>
  <si>
    <t>GTCGGGGCCATTGACGCCGG</t>
  </si>
  <si>
    <t>TAGTGTCGGGGCCATTGACGCCGG</t>
  </si>
  <si>
    <t>AAACCCGGCGTCAATGGCCCCGAC</t>
  </si>
  <si>
    <t>TGTCCGAGGCGCCGGGCGGC</t>
  </si>
  <si>
    <t>TAGTTGTCCGAGGCGCCGGGCGGC</t>
  </si>
  <si>
    <t>AAACGCCGCCCGGCGCCTCGGACA</t>
  </si>
  <si>
    <t>PLES_41831</t>
  </si>
  <si>
    <t>AAGGCTGGCGTAGTCGGTCA</t>
  </si>
  <si>
    <t>TAGTAAGGCTGGCGTAGTCGGTCA</t>
  </si>
  <si>
    <t>AAACTGACCGACTACGCCAGCCTT</t>
  </si>
  <si>
    <t>GGTAGCGGCCTTACGCAGCC</t>
  </si>
  <si>
    <t>TAGTGGTAGCGGCCTTACGCAGCC</t>
  </si>
  <si>
    <t>AAACGGCTGCGTAAGGCCGCTACC</t>
  </si>
  <si>
    <t>CTCGCGGCAGACCGCCTCGG</t>
  </si>
  <si>
    <t>TAGTCTCGCGGCAGACCGCCTCGG</t>
  </si>
  <si>
    <t>AAACCCGAGGCGGTCTGCCGCGAG</t>
  </si>
  <si>
    <t>CCGGTCGAAGCCCAGGCGTG</t>
  </si>
  <si>
    <t>TAGTCCGGTCGAAGCCCAGGCGTG</t>
  </si>
  <si>
    <t>AAACCACGCCTGGGCTTCGACCGG</t>
  </si>
  <si>
    <t>PLES_41841</t>
  </si>
  <si>
    <t>GGTGTCGCGCTCGTTGCTCA</t>
  </si>
  <si>
    <t>TAGTGGTGTCGCGCTCGTTGCTCA</t>
  </si>
  <si>
    <t>AAACTGAGCAACGAGCGCGACACC</t>
  </si>
  <si>
    <t>GTCGGGCGTCGGGGTTCTGC</t>
  </si>
  <si>
    <t>TAGTGTCGGGCGTCGGGGTTCTGC</t>
  </si>
  <si>
    <t>AAACGCAGAACCCCGACGCCCGAC</t>
  </si>
  <si>
    <t>AGAACGCGTTGTGCTCGGCG</t>
  </si>
  <si>
    <t>TAGTAGAACGCGTTGTGCTCGGCG</t>
  </si>
  <si>
    <t>AAACCGCCGAGCACAACGCGTTCT</t>
  </si>
  <si>
    <t>TGGCTCAGGGAATAGGGCGA</t>
  </si>
  <si>
    <t>TAGTTGGCTCAGGGAATAGGGCGA</t>
  </si>
  <si>
    <t>AAACTCGCCCTATTCCCTGAGCCA</t>
  </si>
  <si>
    <t>PLES_41851</t>
  </si>
  <si>
    <t>TCGCCGGGCTTGAGGTACGG</t>
  </si>
  <si>
    <t>TAGTTCGCCGGGCTTGAGGTACGG</t>
  </si>
  <si>
    <t>AAACCCGTACCTCAAGCCCGGCGA</t>
  </si>
  <si>
    <t>GCGTGCAGAAGCGGCAGTGC</t>
  </si>
  <si>
    <t>TAGTGCGTGCAGAAGCGGCAGTGC</t>
  </si>
  <si>
    <t>AAACGCACTGCCGCTTCTGCACGC</t>
  </si>
  <si>
    <t>GGTGGTCGGCGCGGCGTGCC</t>
  </si>
  <si>
    <t>TAGTGGTGGTCGGCGCGGCGTGCC</t>
  </si>
  <si>
    <t>AAACGGCACGCCGCGCCGACCACC</t>
  </si>
  <si>
    <t>GCGCGGCAAGCAGCTTCAGC</t>
  </si>
  <si>
    <t>TAGTGCGCGGCAAGCAGCTTCAGC</t>
  </si>
  <si>
    <t>AAACGCTGAAGCTGCTTGCCGCGC</t>
  </si>
  <si>
    <t>PLES_41861</t>
  </si>
  <si>
    <t>TTGGCTCGGGTCAAGGGCCA</t>
  </si>
  <si>
    <t>TAGTTTGGCTCGGGTCAAGGGCCA</t>
  </si>
  <si>
    <t>AAACTGGCCCTTGACCCGAGCCAA</t>
  </si>
  <si>
    <t>ATAGCGCGTGGCGCAGTCGT</t>
  </si>
  <si>
    <t>TAGTATAGCGCGTGGCGCAGTCGT</t>
  </si>
  <si>
    <t>AAACACGACTGCGCCACGCGCTAT</t>
  </si>
  <si>
    <t>CTCCAGGAGAGTGTCGACGA</t>
  </si>
  <si>
    <t>TAGTCTCCAGGAGAGTGTCGACGA</t>
  </si>
  <si>
    <t>AAACTCGTCGACACTCTCCTGGAG</t>
  </si>
  <si>
    <t>ATCCGCCGGGCGATATCCTC</t>
  </si>
  <si>
    <t>TAGTATCCGCCGGGCGATATCCTC</t>
  </si>
  <si>
    <t>AAACGAGGATATCGCCCGGCGGAT</t>
  </si>
  <si>
    <t>PLES_41871</t>
  </si>
  <si>
    <t>GCCGGCGCGCATGGAGAACC</t>
  </si>
  <si>
    <t>TAGTGCCGGCGCGCATGGAGAACC</t>
  </si>
  <si>
    <t>AAACGGTTCTCCATGCGCGCCGGC</t>
  </si>
  <si>
    <t>ACGCCGGTGACGAAGCTGGG</t>
  </si>
  <si>
    <t>TAGTACGCCGGTGACGAAGCTGGG</t>
  </si>
  <si>
    <t>AAACCCCAGCTTCGTCACCGGCGT</t>
  </si>
  <si>
    <t>GGTGGACGGGTCGTTGCTGC</t>
  </si>
  <si>
    <t>TAGTGGTGGACGGGTCGTTGCTGC</t>
  </si>
  <si>
    <t>AAACGCAGCAACGACCCGTCCACC</t>
  </si>
  <si>
    <t>GCGGAAACGCAGGGTCAGGC</t>
  </si>
  <si>
    <t>TAGTGCGGAAACGCAGGGTCAGGC</t>
  </si>
  <si>
    <t>AAACGCCTGACCCTGCGTTTCCGC</t>
  </si>
  <si>
    <t>PLES_41881</t>
  </si>
  <si>
    <t>GGAGGGGCAGAGGCTGGTCG</t>
  </si>
  <si>
    <t>TAGTGGAGGGGCAGAGGCTGGTCG</t>
  </si>
  <si>
    <t>AAACCGACCAGCCTCTGCCCCTCC</t>
  </si>
  <si>
    <t>GGGACCGTGTTCCCGCGTGG</t>
  </si>
  <si>
    <t>TAGTGGGACCGTGTTCCCGCGTGG</t>
  </si>
  <si>
    <t>AAACCCACGCGGGAACACGGTCCC</t>
  </si>
  <si>
    <t>GGCAGGACGCGTTTCGCGCC</t>
  </si>
  <si>
    <t>TAGTGGCAGGACGCGTTTCGCGCC</t>
  </si>
  <si>
    <t>AAACGGCGCGAAACGCGTCCTGCC</t>
  </si>
  <si>
    <t>AGGCAGGTGAGGAACAGCAG</t>
  </si>
  <si>
    <t>TAGTAGGCAGGTGAGGAACAGCAG</t>
  </si>
  <si>
    <t>AAACCTGCTGTTCCTCACCTGCCT</t>
  </si>
  <si>
    <t>PLES_41891</t>
  </si>
  <si>
    <t>rhlC</t>
  </si>
  <si>
    <t>TGTTCCAGGTCGTCGTCGCC</t>
  </si>
  <si>
    <t>TAGTTGTTCCAGGTCGTCGTCGCC</t>
  </si>
  <si>
    <t>AAACGGCGACGACGACCTGGAACA</t>
  </si>
  <si>
    <t>ACGGCGAGGAAGCGCAGTTG</t>
  </si>
  <si>
    <t>TAGTACGGCGAGGAAGCGCAGTTG</t>
  </si>
  <si>
    <t>AAACCAACTGCGCTTCCTCGCCGT</t>
  </si>
  <si>
    <t>TTGCGCTGCGGATCGCTGTG</t>
  </si>
  <si>
    <t>TAGTTTGCGCTGCGGATCGCTGTG</t>
  </si>
  <si>
    <t>AAACCACAGCGATCCGCAGCGCAA</t>
  </si>
  <si>
    <t>GATGCCTTGCCCGCGCAGCC</t>
  </si>
  <si>
    <t>TAGTGATGCCTTGCCCGCGCAGCC</t>
  </si>
  <si>
    <t>AAACGGCTGCGCGGGCAAGGCATC</t>
  </si>
  <si>
    <t>PLES_41901</t>
  </si>
  <si>
    <t>TGATTGAGACCGGTGAGCAT</t>
  </si>
  <si>
    <t>TAGTTGATTGAGACCGGTGAGCAT</t>
  </si>
  <si>
    <t>AAACATGCTCACCGGTCTCAATCA</t>
  </si>
  <si>
    <t>CGGCAGGTCGGCGACCGCCA</t>
  </si>
  <si>
    <t>TAGTCGGCAGGTCGGCGACCGCCA</t>
  </si>
  <si>
    <t>AAACTGGCGGTCGCCGACCTGCCG</t>
  </si>
  <si>
    <t>CGGTAGAAGGCGATGCTGGC</t>
  </si>
  <si>
    <t>TAGTCGGTAGAAGGCGATGCTGGC</t>
  </si>
  <si>
    <t>AAACGCCAGCATCGCCTTCTACCG</t>
  </si>
  <si>
    <t>GGCGAAAGCCGAGAAGATCG</t>
  </si>
  <si>
    <t>TAGTGGCGAAAGCCGAGAAGATCG</t>
  </si>
  <si>
    <t>AAACCGATCTTCTCGGCTTTCGCC</t>
  </si>
  <si>
    <t>PLES_41911</t>
  </si>
  <si>
    <t>AGTTCGGAACGGGTGAAAGC</t>
  </si>
  <si>
    <t>TAGTAGTTCGGAACGGGTGAAAGC</t>
  </si>
  <si>
    <t>AAACGCTTTCACCCGTTCCGAACT</t>
  </si>
  <si>
    <t>GGTCATGAAGACGTTCAGGT</t>
  </si>
  <si>
    <t>TAGTGGTCATGAAGACGTTCAGGT</t>
  </si>
  <si>
    <t>AAACACCTGAACGTCTTCATGACC</t>
  </si>
  <si>
    <t>AGTGACGGAAGCTGCGGCGC</t>
  </si>
  <si>
    <t>TAGTAGTGACGGAAGCTGCGGCGC</t>
  </si>
  <si>
    <t>AAACGCGCCGCAGCTTCCGTCACT</t>
  </si>
  <si>
    <t>GGTACTGACACCCAGCTCCT</t>
  </si>
  <si>
    <t>TAGTGGTACTGACACCCAGCTCCT</t>
  </si>
  <si>
    <t>AAACAGGAGCTGGGTGTCAGTACC</t>
  </si>
  <si>
    <t>PLES_41921</t>
  </si>
  <si>
    <t>GCGAATGCTTTCAACGCTCA</t>
  </si>
  <si>
    <t>TAGTGCGAATGCTTTCAACGCTCA</t>
  </si>
  <si>
    <t>AAACTGAGCGTTGAAAGCATTCGC</t>
  </si>
  <si>
    <t>CCGAGGCCGATGCGCGAGAC</t>
  </si>
  <si>
    <t>TAGTCCGAGGCCGATGCGCGAGAC</t>
  </si>
  <si>
    <t>AAACGTCTCGCGCATCGGCCTCGG</t>
  </si>
  <si>
    <t>GGATTCCACCGCACGCCGGA</t>
  </si>
  <si>
    <t>TAGTGGATTCCACCGCACGCCGGA</t>
  </si>
  <si>
    <t>AAACTCCGGCGTGCGGTGGAATCC</t>
  </si>
  <si>
    <t>GGTGTCGATCAGGTTGATCC</t>
  </si>
  <si>
    <t>TAGTGGTGTCGATCAGGTTGATCC</t>
  </si>
  <si>
    <t>AAACGGATCAACCTGATCGACACC</t>
  </si>
  <si>
    <t>PLES_41931</t>
  </si>
  <si>
    <t>TTCCACCAGGGGCGCTTCCG</t>
  </si>
  <si>
    <t>TAGTTTCCACCAGGGGCGCTTCCG</t>
  </si>
  <si>
    <t>AAACCGGAAGCGCCCCTGGTGGAA</t>
  </si>
  <si>
    <t>ATGCGCCCGCTTCGCGCCGC</t>
  </si>
  <si>
    <t>TAGTATGCGCCCGCTTCGCGCCGC</t>
  </si>
  <si>
    <t>AAACGCGGCGCGAAGCGGGCGCAT</t>
  </si>
  <si>
    <t>GAGCACGCTCATCTTGCCCA</t>
  </si>
  <si>
    <t>TAGTGAGCACGCTCATCTTGCCCA</t>
  </si>
  <si>
    <t>AAACTGGGCAAGATGAGCGTGCTC</t>
  </si>
  <si>
    <t>GTACACGCCGTACAGCCCCA</t>
  </si>
  <si>
    <t>TAGTGTACACGCCGTACAGCCCCA</t>
  </si>
  <si>
    <t>AAACTGGGGCTGTACGGCGTGTAC</t>
  </si>
  <si>
    <t>PLES_41941</t>
  </si>
  <si>
    <t>CGTGAAGATCACCAGGCGGC</t>
  </si>
  <si>
    <t>TAGTCGTGAAGATCACCAGGCGGC</t>
  </si>
  <si>
    <t>AAACGCCGCCTGGTGATCTTCACG</t>
  </si>
  <si>
    <t>CCAAGGGCATCGCGGAAGGT</t>
  </si>
  <si>
    <t>TAGTCCAAGGGCATCGCGGAAGGT</t>
  </si>
  <si>
    <t>AAACACCTTCCGCGATGCCCTTGG</t>
  </si>
  <si>
    <t>GCGGGCGTGGCCAGGGCCGC</t>
  </si>
  <si>
    <t>TAGTGCGGGCGTGGCCAGGGCCGC</t>
  </si>
  <si>
    <t>AAACGCGGCCCTGGCCACGCCCGC</t>
  </si>
  <si>
    <t>CAGCGCGGGATCGTCGGCGA</t>
  </si>
  <si>
    <t>TAGTCAGCGCGGGATCGTCGGCGA</t>
  </si>
  <si>
    <t>AAACTCGCCGACGATCCCGCGCTG</t>
  </si>
  <si>
    <t>PLES_41951</t>
  </si>
  <si>
    <t>dgt</t>
  </si>
  <si>
    <t>TCCTTGAAATCCACGGCCCC</t>
  </si>
  <si>
    <t>TAGTTCCTTGAAATCCACGGCCCC</t>
  </si>
  <si>
    <t>AAACGGGGCCGTGGATTTCAAGGA</t>
  </si>
  <si>
    <t>CCTGTCATGCGGACGCTGGC</t>
  </si>
  <si>
    <t>TAGTCCTGTCATGCGGACGCTGGC</t>
  </si>
  <si>
    <t>AAACGCCAGCGTCCGCATGACAGG</t>
  </si>
  <si>
    <t>GGTATTCCCGGCATGTCCGT</t>
  </si>
  <si>
    <t>TAGTGGTATTCCCGGCATGTCCGT</t>
  </si>
  <si>
    <t>AAACACGGACATGCCGGGAATACC</t>
  </si>
  <si>
    <t>GTAGACGATGTCTTGCAGAT</t>
  </si>
  <si>
    <t>TAGTGTAGACGATGTCTTGCAGAT</t>
  </si>
  <si>
    <t>AAACATCTGCAAGACATCGTCTAC</t>
  </si>
  <si>
    <t>PLES_41961</t>
  </si>
  <si>
    <t>GGCGGCCTGGCAGATGTCGG</t>
  </si>
  <si>
    <t>TAGTGGCGGCCTGGCAGATGTCGG</t>
  </si>
  <si>
    <t>AAACCCGACATCTGCCAGGCCGCC</t>
  </si>
  <si>
    <t>GAAACCGACGAACCCCTTGA</t>
  </si>
  <si>
    <t>TAGTGAAACCGACGAACCCCTTGA</t>
  </si>
  <si>
    <t>AAACTCAAGGGGTTCGTCGGTTTC</t>
  </si>
  <si>
    <t>CGATGTAGCGGCCGGTCTTG</t>
  </si>
  <si>
    <t>TAGTCGATGTAGCGGCCGGTCTTG</t>
  </si>
  <si>
    <t>AAACCAAGACCGGCCGCTACATCG</t>
  </si>
  <si>
    <t>GTCGGCTACGTCCATGCCGA</t>
  </si>
  <si>
    <t>TAGTGTCGGCTACGTCCATGCCGA</t>
  </si>
  <si>
    <t>AAACTCGGCATGGACGTAGCCGAC</t>
  </si>
  <si>
    <t>PLES_41971</t>
  </si>
  <si>
    <t>CACCCATCTTGAGGATTTCC</t>
  </si>
  <si>
    <t>TAGTCACCCATCTTGAGGATTTCC</t>
  </si>
  <si>
    <t>AAACGGAAATCCTCAAGATGGGTG</t>
  </si>
  <si>
    <t>CCGGCTGCGCGATGCGCAAC</t>
  </si>
  <si>
    <t>TAGTCCGGCTGCGCGATGCGCAAC</t>
  </si>
  <si>
    <t>AAACGTTGCGCATCGCGCAGCCGG</t>
  </si>
  <si>
    <t>TCGCTGCCGAACAGTTCGGA</t>
  </si>
  <si>
    <t>TAGTTCGCTGCCGAACAGTTCGGA</t>
  </si>
  <si>
    <t>AAACTCCGAACTGTTCGGCAGCGA</t>
  </si>
  <si>
    <t>TACCCCGCCGACGTGATGCA</t>
  </si>
  <si>
    <t>TAGTTACCCCGCCGACGTGATGCA</t>
  </si>
  <si>
    <t>AAACTGCATCACGTCGGCGGGGTA</t>
  </si>
  <si>
    <t>PLES_41981</t>
  </si>
  <si>
    <t>GGCTGCAAGGTGGGCAACGA</t>
  </si>
  <si>
    <t>TAGTGGCTGCAAGGTGGGCAACGA</t>
  </si>
  <si>
    <t>AAACTCGTTGCCCACCTTGCAGCC</t>
  </si>
  <si>
    <t>GTGCGCCTGTAGAGGTCGAG</t>
  </si>
  <si>
    <t>TAGTGTGCGCCTGTAGAGGTCGAG</t>
  </si>
  <si>
    <t>AAACCTCGACCTCTACAGGCGCAC</t>
  </si>
  <si>
    <t>GGCAGGAAACCGCCAGGACC</t>
  </si>
  <si>
    <t>TAGTGGCAGGAAACCGCCAGGACC</t>
  </si>
  <si>
    <t>AAACGGTCCTGGCGGTTTCCTGCC</t>
  </si>
  <si>
    <t>TCCGTGCGTCGTCCGCCCAC</t>
  </si>
  <si>
    <t>TAGTTCCGTGCGTCGTCCGCCCAC</t>
  </si>
  <si>
    <t>AAACGTGGGCGGACGACGCACGGA</t>
  </si>
  <si>
    <t>PLES_41991</t>
  </si>
  <si>
    <t>AACCCGTATAGCGACGACGA</t>
  </si>
  <si>
    <t>TAGTAACCCGTATAGCGACGACGA</t>
  </si>
  <si>
    <t>AAACTCGTCGTCGCTATACGGGTT</t>
  </si>
  <si>
    <t>CACCCGGCGCAGCGATGGAT</t>
  </si>
  <si>
    <t>TAGTCACCCGGCGCAGCGATGGAT</t>
  </si>
  <si>
    <t>AAACATCCATCGCTGCGCCGGGTG</t>
  </si>
  <si>
    <t>CAGGGTCACCGCCAGCCCGG</t>
  </si>
  <si>
    <t>TAGTCAGGGTCACCGCCAGCCCGG</t>
  </si>
  <si>
    <t>AAACCCGGGCTGGCGGTGACCCTG</t>
  </si>
  <si>
    <t>CATAGGCGCGCAGGGTCAGC</t>
  </si>
  <si>
    <t>TAGTCATAGGCGCGCAGGGTCAGC</t>
  </si>
  <si>
    <t>AAACGCTGACCCTGCGCGCCTATG</t>
  </si>
  <si>
    <t>PLES_42001</t>
  </si>
  <si>
    <t>CACAAGGCTGAACAGGGCGA</t>
  </si>
  <si>
    <t>TAGTCACAAGGCTGAACAGGGCGA</t>
  </si>
  <si>
    <t>AAACTCGCCCTGTTCAGCCTTGTG</t>
  </si>
  <si>
    <t>CGGCGGCTTGGTCTGGCAAC</t>
  </si>
  <si>
    <t>TAGTCGGCGGCTTGGTCTGGCAAC</t>
  </si>
  <si>
    <t>AAACGTTGCCAGACCAAGCCGCCG</t>
  </si>
  <si>
    <t>TCGGCGCTCAGGCCGGTCTG</t>
  </si>
  <si>
    <t>TAGTTCGGCGCTCAGGCCGGTCTG</t>
  </si>
  <si>
    <t>AAACCAGACCGGCCTGAGCGCCGA</t>
  </si>
  <si>
    <t>GAAGCCCTGCTCCTGGAGCA</t>
  </si>
  <si>
    <t>TAGTGAAGCCCTGCTCCTGGAGCA</t>
  </si>
  <si>
    <t>AAACTGCTCCAGGAGCAGGGCTTC</t>
  </si>
  <si>
    <t>PLES_42011</t>
  </si>
  <si>
    <t>GGCAGGTCGGCCGGGATTGT</t>
  </si>
  <si>
    <t>TAGTGGCAGGTCGGCCGGGATTGT</t>
  </si>
  <si>
    <t>AAACACAATCCCGGCCGACCTGCC</t>
  </si>
  <si>
    <t>AATCCCGGAGCACCCGCAAG</t>
  </si>
  <si>
    <t>TAGTAATCCCGGAGCACCCGCAAG</t>
  </si>
  <si>
    <t>AAACCTTGCGGGTGCTCCGGGATT</t>
  </si>
  <si>
    <t>CAAAGGTCGATACCCCCTGT</t>
  </si>
  <si>
    <t>TAGTCAAAGGTCGATACCCCCTGT</t>
  </si>
  <si>
    <t>AAACACAGGGGGTATCGACCTTTG</t>
  </si>
  <si>
    <t>GGCCTGTTCCTTGGGCGAAC</t>
  </si>
  <si>
    <t>TAGTGGCCTGTTCCTTGGGCGAAC</t>
  </si>
  <si>
    <t>AAACGTTCGCCCAAGGAACAGGCC</t>
  </si>
  <si>
    <t>PLES_42021</t>
  </si>
  <si>
    <t>TGCCGCTTTATCGAGTTTCA</t>
  </si>
  <si>
    <t>TAGTTGCCGCTTTATCGAGTTTCA</t>
  </si>
  <si>
    <t>AAACTGAAACTCGATAAAGCGGCA</t>
  </si>
  <si>
    <t>GGCCTGGTTGAGCTGTGCGA</t>
  </si>
  <si>
    <t>TAGTGGCCTGGTTGAGCTGTGCGA</t>
  </si>
  <si>
    <t>AAACTCGCACAGCTCAACCAGGCC</t>
  </si>
  <si>
    <t>ATCCAGCACGGACATGCCCA</t>
  </si>
  <si>
    <t>TAGTATCCAGCACGGACATGCCCA</t>
  </si>
  <si>
    <t>AAACTGGGCATGTCCGTGCTGGAT</t>
  </si>
  <si>
    <t>GCGGGCGAGCAGGGTGTTGC</t>
  </si>
  <si>
    <t>TAGTGCGGGCGAGCAGGGTGTTGC</t>
  </si>
  <si>
    <t>AAACGCAACACCCTGCTCGCCCGC</t>
  </si>
  <si>
    <t>PLES_42031</t>
  </si>
  <si>
    <t>CAGGAGGATCTCGCCGTGCT</t>
  </si>
  <si>
    <t>TAGTCAGGAGGATCTCGCCGTGCT</t>
  </si>
  <si>
    <t>AAACAGCACGGCGAGATCCTCCTG</t>
  </si>
  <si>
    <t>TCCTTCGGCACATAGCGCTT</t>
  </si>
  <si>
    <t>TAGTTCCTTCGGCACATAGCGCTT</t>
  </si>
  <si>
    <t>AAACAAGCGCTATGTGCCGAAGGA</t>
  </si>
  <si>
    <t>AGTCGCCCACTTCGCTGGGC</t>
  </si>
  <si>
    <t>TAGTAGTCGCCCACTTCGCTGGGC</t>
  </si>
  <si>
    <t>AAACGCCCAGCGAAGTGGGCGACT</t>
  </si>
  <si>
    <t>TCAGGCGGTCGTCGCTGTCC</t>
  </si>
  <si>
    <t>TAGTTCAGGCGGTCGTCGCTGTCC</t>
  </si>
  <si>
    <t>AAACGGACAGCGACGACCGCCTGA</t>
  </si>
  <si>
    <t>PLES_42041</t>
  </si>
  <si>
    <t>CAACGGCTGAGTGGACGCAC</t>
  </si>
  <si>
    <t>TAGTCAACGGCTGAGTGGACGCAC</t>
  </si>
  <si>
    <t>AAACGTGCGTCCACTCAGCCGTTG</t>
  </si>
  <si>
    <t>GGCCGGCGAGGGGAACGACC</t>
  </si>
  <si>
    <t>TAGTGGCCGGCGAGGGGAACGACC</t>
  </si>
  <si>
    <t>AAACGGTCGTTCCCCTCGCCGGCC</t>
  </si>
  <si>
    <t>TCGACCAGCCGAGCCAGTAG</t>
  </si>
  <si>
    <t>TAGTTCGACCAGCCGAGCCAGTAG</t>
  </si>
  <si>
    <t>AAACCTACTGGCTCGGCTGGTCGA</t>
  </si>
  <si>
    <t>AGGTCCGAGAGATAGCCGAA</t>
  </si>
  <si>
    <t>TAGTAGGTCCGAGAGATAGCCGAA</t>
  </si>
  <si>
    <t>AAACTTCGGCTATCTCTCGGACCT</t>
  </si>
  <si>
    <t>PLES_42051</t>
  </si>
  <si>
    <t>CGCCGAGGGCGAGGAATGCC</t>
  </si>
  <si>
    <t>TAGTCGCCGAGGGCGAGGAATGCC</t>
  </si>
  <si>
    <t>AAACGGCATTCCTCGCCCTCGGCG</t>
  </si>
  <si>
    <t>GAAGCTGGCCGCTTCGGCCA</t>
  </si>
  <si>
    <t>TAGTGAAGCTGGCCGCTTCGGCCA</t>
  </si>
  <si>
    <t>AAACTGGCCGAAGCGGCCAGCTTC</t>
  </si>
  <si>
    <t>CAGCGCCCGGTTCGCGCAGA</t>
  </si>
  <si>
    <t>TAGTCAGCGCCCGGTTCGCGCAGA</t>
  </si>
  <si>
    <t>AAACTCTGCGCGAACCGGGCGCTG</t>
  </si>
  <si>
    <t>CCATGGCGAACAGGCCGCGG</t>
  </si>
  <si>
    <t>TAGTCCATGGCGAACAGGCCGCGG</t>
  </si>
  <si>
    <t>AAACCCGCGGCCTGTTCGCCATGG</t>
  </si>
  <si>
    <t>PLES_42061</t>
  </si>
  <si>
    <t>TGGCGGGAGGAGAGAATGGC</t>
  </si>
  <si>
    <t>TAGTTGGCGGGAGGAGAGAATGGC</t>
  </si>
  <si>
    <t>AAACGCCATTCTCTCCTCCCGCCA</t>
  </si>
  <si>
    <t>CCAGGCGCAGGGCGATACGT</t>
  </si>
  <si>
    <t>TAGTCCAGGCGCAGGGCGATACGT</t>
  </si>
  <si>
    <t>AAACACGTATCGCCCTGCGCCTGG</t>
  </si>
  <si>
    <t>GTAAGGCGCCATGAAGCGCC</t>
  </si>
  <si>
    <t>TAGTGTAAGGCGCCATGAAGCGCC</t>
  </si>
  <si>
    <t>AAACGGCGCTTCATGGCGCCTTAC</t>
  </si>
  <si>
    <t>GGGCCCCGAGCATGCGCCAG</t>
  </si>
  <si>
    <t>TAGTGGGCCCCGAGCATGCGCCAG</t>
  </si>
  <si>
    <t>AAACCTGGCGCATGCTCGGGGCCC</t>
  </si>
  <si>
    <t>PLES_42071</t>
  </si>
  <si>
    <t>CTTGGCGGCTTTCGGCGCGA</t>
  </si>
  <si>
    <t>TAGTCTTGGCGGCTTTCGGCGCGA</t>
  </si>
  <si>
    <t>AAACTCGCGCCGAAAGCCGCCAAG</t>
  </si>
  <si>
    <t>GACTCGCGGGTTTCGACCGC</t>
  </si>
  <si>
    <t>TAGTGACTCGCGGGTTTCGACCGC</t>
  </si>
  <si>
    <t>AAACGCGGTCGAAACCCGCGAGTC</t>
  </si>
  <si>
    <t>TGACGCCCTTGGCGATCTTC</t>
  </si>
  <si>
    <t>TAGTTGACGCCCTTGGCGATCTTC</t>
  </si>
  <si>
    <t>AAACGAAGATCGCCAAGGGCGTCA</t>
  </si>
  <si>
    <t>GCCGCGACGGGCCGTAGACC</t>
  </si>
  <si>
    <t>TAGTGCCGCGACGGGCCGTAGACC</t>
  </si>
  <si>
    <t>AAACGGTCTACGGCCCGTCGCGGC</t>
  </si>
  <si>
    <t>PLES_42081</t>
  </si>
  <si>
    <t>TGCAGTGGATCGGGATGGCC</t>
  </si>
  <si>
    <t>TAGTTGCAGTGGATCGGGATGGCC</t>
  </si>
  <si>
    <t>AAACGGCCATCCCGATCCACTGCA</t>
  </si>
  <si>
    <t>TTCGGTGAGCAGTTTTTCCA</t>
  </si>
  <si>
    <t>TAGTTTCGGTGAGCAGTTTTTCCA</t>
  </si>
  <si>
    <t>AAACTGGAAAAACTGCTCACCGAA</t>
  </si>
  <si>
    <t>AAGCTCCGCCCAGCCGTGGT</t>
  </si>
  <si>
    <t>TAGTAAGCTCCGCCCAGCCGTGGT</t>
  </si>
  <si>
    <t>AAACACCACGGCTGGGCGGAGCTT</t>
  </si>
  <si>
    <t>CGAGGCTGGACTTGATACTC</t>
  </si>
  <si>
    <t>TAGTCGAGGCTGGACTTGATACTC</t>
  </si>
  <si>
    <t>AAACGAGTATCAAGTCCAGCCTCG</t>
  </si>
  <si>
    <t>PLES_42091</t>
  </si>
  <si>
    <t>ATGGCATTCAAAGACAGGCC</t>
  </si>
  <si>
    <t>TAGTATGGCATTCAAAGACAGGCC</t>
  </si>
  <si>
    <t>AAACGGCCTGTCTTTGAATGCCAT</t>
  </si>
  <si>
    <t>GCAGCGCGACGGCGCTCAGC</t>
  </si>
  <si>
    <t>TAGTGCAGCGCGACGGCGCTCAGC</t>
  </si>
  <si>
    <t>AAACGCTGAGCGCCGTCGCGCTGC</t>
  </si>
  <si>
    <t>GCGTCCACCGCCTCGACCGA</t>
  </si>
  <si>
    <t>TAGTGCGTCCACCGCCTCGACCGA</t>
  </si>
  <si>
    <t>AAACTCGGTCGAGGCGGTGGACGC</t>
  </si>
  <si>
    <t>CAGCTCGCTGTCGTGGCGAC</t>
  </si>
  <si>
    <t>TAGTCAGCTCGCTGTCGTGGCGAC</t>
  </si>
  <si>
    <t>AAACGTCGCCACGACAGCGAGCTG</t>
  </si>
  <si>
    <t>PLES_42101</t>
  </si>
  <si>
    <t>CCCATTCCAGGCCATCGATC</t>
  </si>
  <si>
    <t>TAGTCCCATTCCAGGCCATCGATC</t>
  </si>
  <si>
    <t>AAACGATCGATGGCCTGGAATGGG</t>
  </si>
  <si>
    <t>CGCCGCTGCCATCCTCGTCC</t>
  </si>
  <si>
    <t>TAGTCGCCGCTGCCATCCTCGTCC</t>
  </si>
  <si>
    <t>AAACGGACGAGGATGGCAGCGGCG</t>
  </si>
  <si>
    <t>TGTCGCCATGGACGTTGCAC</t>
  </si>
  <si>
    <t>TAGTTGTCGCCATGGACGTTGCAC</t>
  </si>
  <si>
    <t>AAACGTGCAACGTCCATGGCGACA</t>
  </si>
  <si>
    <t>AGGCGCCGTCCATGTCGCCC</t>
  </si>
  <si>
    <t>TAGTAGGCGCCGTCCATGTCGCCC</t>
  </si>
  <si>
    <t>AAACGGGCGACATGGACGGCGCCT</t>
  </si>
  <si>
    <t>PLES_42111</t>
  </si>
  <si>
    <t>CAGGCGGATCGGGTCGGTCA</t>
  </si>
  <si>
    <t>TAGTCAGGCGGATCGGGTCGGTCA</t>
  </si>
  <si>
    <t>AAACTGACCGACCCGATCCGCCTG</t>
  </si>
  <si>
    <t>GGTGAGTTCGGCGAGGCGTT</t>
  </si>
  <si>
    <t>TAGTGGTGAGTTCGGCGAGGCGTT</t>
  </si>
  <si>
    <t>AAACAACGCCTCGCCGAACTCACC</t>
  </si>
  <si>
    <t>GGCTTCGCGGCGCGAGCAGG</t>
  </si>
  <si>
    <t>TAGTGGCTTCGCGGCGCGAGCAGG</t>
  </si>
  <si>
    <t>AAACCCTGCTCGCGCCGCGAAGCC</t>
  </si>
  <si>
    <t>TGGTCGAGCACCTTGAACTG</t>
  </si>
  <si>
    <t>TAGTTGGTCGAGCACCTTGAACTG</t>
  </si>
  <si>
    <t>AAACCAGTTCAAGGTGCTCGACCA</t>
  </si>
  <si>
    <t>PLES_42121</t>
  </si>
  <si>
    <t>ACCCGTTCGTAGGGATAGCG</t>
  </si>
  <si>
    <t>TAGTACCCGTTCGTAGGGATAGCG</t>
  </si>
  <si>
    <t>AAACCGCTATCCCTACGAACGGGT</t>
  </si>
  <si>
    <t>ACCGGGCAGCGGGCGAGATC</t>
  </si>
  <si>
    <t>TAGTACCGGGCAGCGGGCGAGATC</t>
  </si>
  <si>
    <t>AAACGATCTCGCCCGCTGCCCGGT</t>
  </si>
  <si>
    <t>ATGCCAGTCGCTGCGGTGGC</t>
  </si>
  <si>
    <t>TAGTATGCCAGTCGCTGCGGTGGC</t>
  </si>
  <si>
    <t>AAACGCCACCGCAGCGACTGGCAT</t>
  </si>
  <si>
    <t>ACAGCAACTGCGCGCGCCGG</t>
  </si>
  <si>
    <t>TAGTACAGCAACTGCGCGCGCCGG</t>
  </si>
  <si>
    <t>AAACCCGGCGCGCGCAGTTGCTGT</t>
  </si>
  <si>
    <t>PLES_42131</t>
  </si>
  <si>
    <t>AGGGGAGGGCGAGGACGGTC</t>
  </si>
  <si>
    <t>TAGTAGGGGAGGGCGAGGACGGTC</t>
  </si>
  <si>
    <t>AAACGACCGTCCTCGCCCTCCCCT</t>
  </si>
  <si>
    <t>GACTTGCGGCAGGGCTAGCA</t>
  </si>
  <si>
    <t>TAGTGACTTGCGGCAGGGCTAGCA</t>
  </si>
  <si>
    <t>AAACTGCTAGCCCTGCCGCAAGTC</t>
  </si>
  <si>
    <t>CGCGGGGGAAAGGATGGTTT</t>
  </si>
  <si>
    <t>TAGTCGCGGGGGAAAGGATGGTTT</t>
  </si>
  <si>
    <t>AAACAAACCATCCTTTCCCCCGCG</t>
  </si>
  <si>
    <t>CAGTCGCCAGTGGCTGGCCA</t>
  </si>
  <si>
    <t>TAGTCAGTCGCCAGTGGCTGGCCA</t>
  </si>
  <si>
    <t>AAACTGGCCAGCCACTGGCGACTG</t>
  </si>
  <si>
    <t>PLES_42141</t>
  </si>
  <si>
    <t>AATTCACCTCGATGGCGTGC</t>
  </si>
  <si>
    <t>TAGTAATTCACCTCGATGGCGTGC</t>
  </si>
  <si>
    <t>AAACGCACGCCATCGAGGTGAATT</t>
  </si>
  <si>
    <t>CCAGGGCGATGGGAAGGGCC</t>
  </si>
  <si>
    <t>TAGTCCAGGGCGATGGGAAGGGCC</t>
  </si>
  <si>
    <t>AAACGGCCCTTCCCATCGCCCTGG</t>
  </si>
  <si>
    <t>GTGGATCAGGTTGAAGGGGA</t>
  </si>
  <si>
    <t>TAGTGTGGATCAGGTTGAAGGGGA</t>
  </si>
  <si>
    <t>AAACTCCCCTTCAACCTGATCCAC</t>
  </si>
  <si>
    <t>AGTCCTTGAGGGAAAACACC</t>
  </si>
  <si>
    <t>TAGTAGTCCTTGAGGGAAAACACC</t>
  </si>
  <si>
    <t>AAACGGTGTTTTCCCTCAAGGACT</t>
  </si>
  <si>
    <t>PLES_42151</t>
  </si>
  <si>
    <t>GGGCACAGGTGAGCACGAGC</t>
  </si>
  <si>
    <t>TAGTGGGCACAGGTGAGCACGAGC</t>
  </si>
  <si>
    <t>AAACGCTCGTGCTCACCTGTGCCC</t>
  </si>
  <si>
    <t>CTGGGCCAGGGCCGAGGAAC</t>
  </si>
  <si>
    <t>TAGTCTGGGCCAGGGCCGAGGAAC</t>
  </si>
  <si>
    <t>AAACGTTCCTCGGCCCTGGCCCAG</t>
  </si>
  <si>
    <t>TTCGAAATCGCCCAGGTCGC</t>
  </si>
  <si>
    <t>TAGTTTCGAAATCGCCCAGGTCGC</t>
  </si>
  <si>
    <t>AAACGCGACCTGGGCGATTTCGAA</t>
  </si>
  <si>
    <t>CATGCTGCGGGTCGGACTGG</t>
  </si>
  <si>
    <t>TAGTCATGCTGCGGGTCGGACTGG</t>
  </si>
  <si>
    <t>AAACCCAGTCCGACCCGCAGCATG</t>
  </si>
  <si>
    <t>PLES_42161</t>
  </si>
  <si>
    <t>fliJ</t>
  </si>
  <si>
    <t>CTGGGTCGCGGCATCCCGCT</t>
  </si>
  <si>
    <t>TAGTCTGGGTCGCGGCATCCCGCT</t>
  </si>
  <si>
    <t>AAACAGCGGGATGCCGCGACCCAG</t>
  </si>
  <si>
    <t>ATTGCTGCTGGTAGTCGTTG</t>
  </si>
  <si>
    <t>TAGTATTGCTGCTGGTAGTCGTTG</t>
  </si>
  <si>
    <t>AAACCAACGACTACCAGCAGCAAT</t>
  </si>
  <si>
    <t>ACTGGCCGCTGACGCCCTTC</t>
  </si>
  <si>
    <t>TAGTACTGGCCGCTGACGCCCTTC</t>
  </si>
  <si>
    <t>AAACGAAGGGCGTCAGCGGCCAGT</t>
  </si>
  <si>
    <t>CCAGTTGCGAGAGGAAGCGC</t>
  </si>
  <si>
    <t>TAGTCCAGTTGCGAGAGGAAGCGC</t>
  </si>
  <si>
    <t>AAACGCGCTTCCTCTCGCAACTGG</t>
  </si>
  <si>
    <t>PLES_42171</t>
  </si>
  <si>
    <t>fliI</t>
  </si>
  <si>
    <t>CTCCAGGCGCCTGGCGAAAC</t>
  </si>
  <si>
    <t>TAGTCTCCAGGCGCCTGGCGAAAC</t>
  </si>
  <si>
    <t>AAACGTTTCGCCAGGCGCCTGGAG</t>
  </si>
  <si>
    <t>CGCCGGCAGCGAGACAGCCT</t>
  </si>
  <si>
    <t>TAGTCGCCGGCAGCGAGACAGCCT</t>
  </si>
  <si>
    <t>AAACAGGCTGTCTCGCTGCCGGCG</t>
  </si>
  <si>
    <t>AGCAGGCGGCCCTCGACCAC</t>
  </si>
  <si>
    <t>TAGTAGCAGGCGGCCCTCGACCAC</t>
  </si>
  <si>
    <t>AAACGTGGTCGAGGGCCGCCTGCT</t>
  </si>
  <si>
    <t>AGCCTTCGGCTTCGAGGGTC</t>
  </si>
  <si>
    <t>TAGTAGCCTTCGGCTTCGAGGGTC</t>
  </si>
  <si>
    <t>AAACGACCCTCGAAGCCGAAGGCT</t>
  </si>
  <si>
    <t>PLES_42181</t>
  </si>
  <si>
    <t>CTGTCTTTGTCCTTGTCGTG</t>
  </si>
  <si>
    <t>TAGTCTGTCTTTGTCCTTGTCGTG</t>
  </si>
  <si>
    <t>AAACCACGACAAGGACAAAGACAG</t>
  </si>
  <si>
    <t>TTGCCGCGGATCAGTTCGCT</t>
  </si>
  <si>
    <t>TAGTTTGCCGCGGATCAGTTCGCT</t>
  </si>
  <si>
    <t>AAACAGCGAACTGATCCGCGGCAA</t>
  </si>
  <si>
    <t>CGGCAACGACCAGAGGCCGA</t>
  </si>
  <si>
    <t>TAGTCGGCAACGACCAGAGGCCGA</t>
  </si>
  <si>
    <t>AAACTCGGCCTCTGGTCGTTGCCG</t>
  </si>
  <si>
    <t>TCGCGCGGCTCGTCGAAGCT</t>
  </si>
  <si>
    <t>TAGTTCGCGCGGCTCGTCGAAGCT</t>
  </si>
  <si>
    <t>AAACAGCTTCGACGAGCCGCGCGA</t>
  </si>
  <si>
    <t>PLES_42191</t>
  </si>
  <si>
    <t>fliG</t>
  </si>
  <si>
    <t>GGCGAGACGATTCTCACTCA</t>
  </si>
  <si>
    <t>TAGTGGCGAGACGATTCTCACTCA</t>
  </si>
  <si>
    <t>AAACTGAGTGAGAATCGTCTCGCC</t>
  </si>
  <si>
    <t>GTCGACCTTGGTCAGTTTGG</t>
  </si>
  <si>
    <t>TAGTGTCGACCTTGGTCAGTTTGG</t>
  </si>
  <si>
    <t>AAACCCAAACTGACCAAGGTCGAC</t>
  </si>
  <si>
    <t>GAGCGACAGGAGCAGGATGG</t>
  </si>
  <si>
    <t>TAGTGAGCGACAGGAGCAGGATGG</t>
  </si>
  <si>
    <t>AAACCCATCCTGCTCCTGTCGCTC</t>
  </si>
  <si>
    <t>CCGCAGCACCTGCGCCGCGT</t>
  </si>
  <si>
    <t>TAGTCCGCAGCACCTGCGCCGCGT</t>
  </si>
  <si>
    <t>AAACACGCGGCGCAGGTGCTGCGG</t>
  </si>
  <si>
    <t>PLES_42201</t>
  </si>
  <si>
    <t>fliF</t>
  </si>
  <si>
    <t>CTGGCTGTCGATCAGTGCAT</t>
  </si>
  <si>
    <t>TAGTCTGGCTGTCGATCAGTGCAT</t>
  </si>
  <si>
    <t>AAACATGCACTGATCGACAGCCAG</t>
  </si>
  <si>
    <t>CCGGCACCGCCGCTCTTGGC</t>
  </si>
  <si>
    <t>TAGTCCGGCACCGCCGCTCTTGGC</t>
  </si>
  <si>
    <t>AAACGCCAAGAGCGGCGGTGCCGG</t>
  </si>
  <si>
    <t>GAGGAACGACAGTCCCGGGA</t>
  </si>
  <si>
    <t>TAGTGAGGAACGACAGTCCCGGGA</t>
  </si>
  <si>
    <t>AAACTCCCGGGACTGTCGTTCCTC</t>
  </si>
  <si>
    <t>GCAGCATGGTCATCTCGGAA</t>
  </si>
  <si>
    <t>TAGTGCAGCATGGTCATCTCGGAA</t>
  </si>
  <si>
    <t>AAACTTCCGAGATGACCATGCTGC</t>
  </si>
  <si>
    <t>PLES_42211</t>
  </si>
  <si>
    <t>fliE</t>
  </si>
  <si>
    <t>GGCCATGGCTTCCATTTGCA</t>
  </si>
  <si>
    <t>TAGTGGCCATGGCTTCCATTTGCA</t>
  </si>
  <si>
    <t>AAACTGCAAATGGAAGCCATGGCC</t>
  </si>
  <si>
    <t>CGCCTGAACCGGTTTGGCCT</t>
  </si>
  <si>
    <t>TAGTCGCCTGAACCGGTTTGGCCT</t>
  </si>
  <si>
    <t>AAACAGGCCAAACCGGTTCAGGCG</t>
  </si>
  <si>
    <t>CTCGGCGCCCCCACTTCGGC</t>
  </si>
  <si>
    <t>TAGTCTCGGCGCCCCCACTTCGGC</t>
  </si>
  <si>
    <t>AAACGCCGAAGTGGGGGCGCCGAG</t>
  </si>
  <si>
    <t>GTTCACCTTGTCCACGGCCT</t>
  </si>
  <si>
    <t>TAGTGTTCACCTTGTCCACGGCCT</t>
  </si>
  <si>
    <t>AAACAGGCCGTGGACAAGGTGAAC</t>
  </si>
  <si>
    <t>PLES_42221</t>
  </si>
  <si>
    <t>fleR</t>
  </si>
  <si>
    <t>AGCAGGACTTTGGCTGCCAT</t>
  </si>
  <si>
    <t>TAGTAGCAGGACTTTGGCTGCCAT</t>
  </si>
  <si>
    <t>AAACATGGCAGCCAAAGTCCTGCT</t>
  </si>
  <si>
    <t>TGAGGGCTTCGCGTAGTGCG</t>
  </si>
  <si>
    <t>TAGTTGAGGGCTTCGCGTAGTGCG</t>
  </si>
  <si>
    <t>AAACCGCACTACGCGAAGCCCTCA</t>
  </si>
  <si>
    <t>CTCGTGACCGCCCAGCAGCA</t>
  </si>
  <si>
    <t>TAGTCTCGTGACCGCCCAGCAGCA</t>
  </si>
  <si>
    <t>AAACTGCTGCTGGGCGGTCACGAG</t>
  </si>
  <si>
    <t>AAGGCTTCGCGGGCCAGGAC</t>
  </si>
  <si>
    <t>TAGTAAGGCTTCGCGGGCCAGGAC</t>
  </si>
  <si>
    <t>AAACGTCCTGGCCCGCGAAGCCTT</t>
  </si>
  <si>
    <t>PLES_42231</t>
  </si>
  <si>
    <t>fleS</t>
  </si>
  <si>
    <t>TCGGGGAAGGCGTTGAGGGC</t>
  </si>
  <si>
    <t>TAGTTCGGGGAAGGCGTTGAGGGC</t>
  </si>
  <si>
    <t>AAACGCCCTCAACGCCTTCCCCGA</t>
  </si>
  <si>
    <t>GTGGCCTCGGCCGTATCGGC</t>
  </si>
  <si>
    <t>TAGTGTGGCCTCGGCCGTATCGGC</t>
  </si>
  <si>
    <t>AAACGCCGATACGGCCGAGGCCAC</t>
  </si>
  <si>
    <t>CGCGAAGGCCTGCTCGAGGC</t>
  </si>
  <si>
    <t>TAGTCGCGAAGGCCTGCTCGAGGC</t>
  </si>
  <si>
    <t>AAACGCCTCGAGCAGGCCTTCGCG</t>
  </si>
  <si>
    <t>CGCTGAGCTGGCTGGACATC</t>
  </si>
  <si>
    <t>TAGTCGCTGAGCTGGCTGGACATC</t>
  </si>
  <si>
    <t>AAACGATGTCCAGCCAGCTCAGCG</t>
  </si>
  <si>
    <t>PLES_42241</t>
  </si>
  <si>
    <t>fleQ</t>
  </si>
  <si>
    <t>GTCGTCAATCAGCAAGAGTT</t>
  </si>
  <si>
    <t>TAGTGTCGTCAATCAGCAAGAGTT</t>
  </si>
  <si>
    <t>AAACAACTCTTGCTGATTGACGAC</t>
  </si>
  <si>
    <t>GGAAGTTGAGAATGACTGCC</t>
  </si>
  <si>
    <t>TAGTGGAAGTTGAGAATGACTGCC</t>
  </si>
  <si>
    <t>AAACGGCAGTCATTCTCAACTTCC</t>
  </si>
  <si>
    <t>AGGTCAGCTGATCTTCGCCG</t>
  </si>
  <si>
    <t>TAGTAGGTCAGCTGATCTTCGCCG</t>
  </si>
  <si>
    <t>AAACCGGCGAAGATCAGCTGACCT</t>
  </si>
  <si>
    <t>TCGCCAATCCTCGCTGTTGC</t>
  </si>
  <si>
    <t>TAGTTCGCCAATCCTCGCTGTTGC</t>
  </si>
  <si>
    <t>AAACGCAACAGCGAGGATTGGCGA</t>
  </si>
  <si>
    <t>PLES_42251</t>
  </si>
  <si>
    <t>CATCCAGTTGTTGCGTGGCT</t>
  </si>
  <si>
    <t>TAGTCATCCAGTTGTTGCGTGGCT</t>
  </si>
  <si>
    <t>AAACAGCCACGCAACAACTGGATG</t>
  </si>
  <si>
    <t>CGCATCGGCCAGGGCGAGTC</t>
  </si>
  <si>
    <t>TAGTCGCATCGGCCAGGGCGAGTC</t>
  </si>
  <si>
    <t>AAACGACTCGCCCTGGCCGATGCG</t>
  </si>
  <si>
    <t>ACCGATGGCATCCCAGTTGC</t>
  </si>
  <si>
    <t>TAGTACCGATGGCATCCCAGTTGC</t>
  </si>
  <si>
    <t>AAACGCAACTGGGATGCCATCGGT</t>
  </si>
  <si>
    <t>GCTCGTCATCATGCATGGCC</t>
  </si>
  <si>
    <t>TAGTGCTCGTCATCATGCATGGCC</t>
  </si>
  <si>
    <t>AAACGGCCATGCATGATGACGAGC</t>
  </si>
  <si>
    <t>PLES_42261</t>
  </si>
  <si>
    <t>CATCGCTTTCATCGCGTACA</t>
  </si>
  <si>
    <t>TAGTCATCGCTTTCATCGCGTACA</t>
  </si>
  <si>
    <t>AAACTGTACGCGATGAAAGCGATG</t>
  </si>
  <si>
    <t>GAGCCTCGATGCTGACCTGC</t>
  </si>
  <si>
    <t>TAGTGAGCCTCGATGCTGACCTGC</t>
  </si>
  <si>
    <t>AAACGCAGGTCAGCATCGAGGCTC</t>
  </si>
  <si>
    <t>CAGACGGTGCGGGTTGGCAT</t>
  </si>
  <si>
    <t>TAGTCAGACGGTGCGGGTTGGCAT</t>
  </si>
  <si>
    <t>AAACATGCCAACCCGCACCGTCTG</t>
  </si>
  <si>
    <t>GACCACCCTGCATGAGCAGT</t>
  </si>
  <si>
    <t>TAGTGACCACCCTGCATGAGCAGT</t>
  </si>
  <si>
    <t>AAACACTGCTCATGCAGGGTGGTC</t>
  </si>
  <si>
    <t>PLES_42271</t>
  </si>
  <si>
    <t>fliD</t>
  </si>
  <si>
    <t>GCCTACTCCTATCGAGATAC</t>
  </si>
  <si>
    <t>TAGTGCCTACTCCTATCGAGATAC</t>
  </si>
  <si>
    <t>AAACGTATCTCGATAGGAGTAGGC</t>
  </si>
  <si>
    <t>GTTCACCAGATCGGTGTAAT</t>
  </si>
  <si>
    <t>TAGTGTTCACCAGATCGGTGTAAT</t>
  </si>
  <si>
    <t>AAACATTACACCGATCTGGTGAAC</t>
  </si>
  <si>
    <t>TGGTCTTAGCCGCGCCCTCC</t>
  </si>
  <si>
    <t>TAGTTGGTCTTAGCCGCGCCCTCC</t>
  </si>
  <si>
    <t>AAACGGAGGGCGCGGCTAAGACCA</t>
  </si>
  <si>
    <t>CTCCAGGGTGGCGAGCTGGT</t>
  </si>
  <si>
    <t>TAGTCTCCAGGGTGGCGAGCTGGT</t>
  </si>
  <si>
    <t>AAACACCAGCTCGCCACCCTGGAG</t>
  </si>
  <si>
    <t>PLES_42281</t>
  </si>
  <si>
    <t>GCCGGTCTTGAACGTAGAAA</t>
  </si>
  <si>
    <t>TAGTGCCGGTCTTGAACGTAGAAA</t>
  </si>
  <si>
    <t>AAACTTTCTACGTTCAAGACCGGC</t>
  </si>
  <si>
    <t>GATATCGCCGCTGGCCTCCG</t>
  </si>
  <si>
    <t>TAGTGATATCGCCGCTGGCCTCCG</t>
  </si>
  <si>
    <t>AAACCGGAGGCCAGCGGCGATATC</t>
  </si>
  <si>
    <t>CTGCCATCCGCTGCGCTGCG</t>
  </si>
  <si>
    <t>TAGTCTGCCATCCGCTGCGCTGCG</t>
  </si>
  <si>
    <t>AAACCGCAGCGCAGCGGATGGCAG</t>
  </si>
  <si>
    <t>GAAGCCGTCACTTCCGGCAA</t>
  </si>
  <si>
    <t>TAGTGAAGCCGTCACTTCCGGCAA</t>
  </si>
  <si>
    <t>AAACTTGCCGGAAGTGACGGCTTC</t>
  </si>
  <si>
    <t>PLES_42291</t>
  </si>
  <si>
    <t>fliC</t>
  </si>
  <si>
    <t>CGTGTTGACTGTAAGGGCCA</t>
  </si>
  <si>
    <t>TAGTCGTGTTGACTGTAAGGGCCA</t>
  </si>
  <si>
    <t>AAACTGGCCCTTACAGTCAACACG</t>
  </si>
  <si>
    <t>CAGGTTGCGCTGAGTGTTCA</t>
  </si>
  <si>
    <t>TAGTCAGGTTGCGCTGAGTGTTCA</t>
  </si>
  <si>
    <t>AAACTGAACACTCAGCGCAACCTG</t>
  </si>
  <si>
    <t>CAACGAGGTGTTGAGGTCGT</t>
  </si>
  <si>
    <t>TAGTCAACGAGGTGTTGAGGTCGT</t>
  </si>
  <si>
    <t>AAACACGACCTCAACACCTCGTTG</t>
  </si>
  <si>
    <t>ACTGTTGATGCGGTAGCCGG</t>
  </si>
  <si>
    <t>TAGTACTGTTGATGCGGTAGCCGG</t>
  </si>
  <si>
    <t>AAACCCGGCTACCGCATCAACAGT</t>
  </si>
  <si>
    <t>PLES_42301</t>
  </si>
  <si>
    <t>fgtA</t>
  </si>
  <si>
    <t>TCCCCGCCGTCGCGCCGGCC</t>
  </si>
  <si>
    <t>TAGTTCCCCGCCGTCGCGCCGGCC</t>
  </si>
  <si>
    <t>AAACGGCCGGCGCGACGGCGGGGA</t>
  </si>
  <si>
    <t>CAGCCAGGCCAATCGCTTCC</t>
  </si>
  <si>
    <t>TAGTCAGCCAGGCCAATCGCTTCC</t>
  </si>
  <si>
    <t>AAACGGAAGCGATTGGCCTGGCTG</t>
  </si>
  <si>
    <t>GCGTCCCCCTCCTCCAGCAC</t>
  </si>
  <si>
    <t>TAGTGCGTCCCCCTCCTCCAGCAC</t>
  </si>
  <si>
    <t>AAACGTGCTGGAGGAGGGGGACGC</t>
  </si>
  <si>
    <t>GAACGGCGCGCCGTCCAGCC</t>
  </si>
  <si>
    <t>TAGTGAACGGCGCGCCGTCCAGCC</t>
  </si>
  <si>
    <t>AAACGGCTGGACGGCGCGCCGTTC</t>
  </si>
  <si>
    <t>PLES_42311</t>
  </si>
  <si>
    <t>CCAACCTCGACCAGGCACTT</t>
  </si>
  <si>
    <t>TAGTCCAACCTCGACCAGGCACTT</t>
  </si>
  <si>
    <t>AAACAAGTGCCTGGTCGAGGTTGG</t>
  </si>
  <si>
    <t>CGCCAGGCGCTCGAGGTGCT</t>
  </si>
  <si>
    <t>TAGTCGCCAGGCGCTCGAGGTGCT</t>
  </si>
  <si>
    <t>AAACAGCACCTCGAGCGCCTGGCG</t>
  </si>
  <si>
    <t>CCACCACAACCCAGACGTTC</t>
  </si>
  <si>
    <t>TAGTCCACCACAACCCAGACGTTC</t>
  </si>
  <si>
    <t>AAACGAACGTCTGGGTTGTGGTGG</t>
  </si>
  <si>
    <t>TATTGGTTCGGTCGAAATCG</t>
  </si>
  <si>
    <t>TAGTTATTGGTTCGGTCGAAATCG</t>
  </si>
  <si>
    <t>AAACCGATTTCGACCGAACCAATA</t>
  </si>
  <si>
    <t>PLES_42321</t>
  </si>
  <si>
    <t>TCCATCCAGGTCGAAGCAGT</t>
  </si>
  <si>
    <t>TAGTTCCATCCAGGTCGAAGCAGT</t>
  </si>
  <si>
    <t>AAACACTGCTTCGACCTGGATGGA</t>
  </si>
  <si>
    <t>CAACAGTTCCTGACGGGTCA</t>
  </si>
  <si>
    <t>TAGTCAACAGTTCCTGACGGGTCA</t>
  </si>
  <si>
    <t>AAACTGACCCGTCAGGAACTGTTG</t>
  </si>
  <si>
    <t>CCGACGGACGACGCGATCAG</t>
  </si>
  <si>
    <t>TAGTCCGACGGACGACGCGATCAG</t>
  </si>
  <si>
    <t>AAACCTGATCGCGTCGTCCGTCGG</t>
  </si>
  <si>
    <t>GAAACCGTCGATGGTGGCCT</t>
  </si>
  <si>
    <t>TAGTGAAACCGTCGATGGTGGCCT</t>
  </si>
  <si>
    <t>AAACAGGCCACCATCGACGGTTTC</t>
  </si>
  <si>
    <t>PLES_42331</t>
  </si>
  <si>
    <t>GCCCTTTATCCGTTGTTTGT</t>
  </si>
  <si>
    <t>TAGTGCCCTTTATCCGTTGTTTGT</t>
  </si>
  <si>
    <t>AAACACAAACAACGGATAAAGGGC</t>
  </si>
  <si>
    <t>CTTTCGTAGTCGATAGCGAC</t>
  </si>
  <si>
    <t>TAGTCTTTCGTAGTCGATAGCGAC</t>
  </si>
  <si>
    <t>AAACGTCGCTATCGACTACGAAAG</t>
  </si>
  <si>
    <t>GGCATTGCGATATTCGCGGG</t>
  </si>
  <si>
    <t>TAGTGGCATTGCGATATTCGCGGG</t>
  </si>
  <si>
    <t>AAACCCCGCGAATATCGCAATGCC</t>
  </si>
  <si>
    <t>CTGATACATCGTCGAACTCA</t>
  </si>
  <si>
    <t>TAGTCTGATACATCGTCGAACTCA</t>
  </si>
  <si>
    <t>AAACTGAGTTCGACGATGTATCAG</t>
  </si>
  <si>
    <t>PLES_42341</t>
  </si>
  <si>
    <t>flgL</t>
  </si>
  <si>
    <t>TGACCGAGTTGTTGAAAGCC</t>
  </si>
  <si>
    <t>TAGTTGACCGAGTTGTTGAAAGCC</t>
  </si>
  <si>
    <t>AAACGGCTTTCAACAACTCGGTCA</t>
  </si>
  <si>
    <t>CGTCAGGTCGGCATAGTTGC</t>
  </si>
  <si>
    <t>TAGTCGTCAGGTCGGCATAGTTGC</t>
  </si>
  <si>
    <t>AAACGCAACTATGCCGACCTGACG</t>
  </si>
  <si>
    <t>GCCGGCACTGATTTCGGCCT</t>
  </si>
  <si>
    <t>TAGTGCCGGCACTGATTTCGGCCT</t>
  </si>
  <si>
    <t>AAACAGGCCGAAATCAGTGCCGGC</t>
  </si>
  <si>
    <t>GCCGACCGGGTCGTCGGCCG</t>
  </si>
  <si>
    <t>TAGTGCCGACCGGGTCGTCGGCCG</t>
  </si>
  <si>
    <t>AAACCGGCCGACGACCCGGTCGGC</t>
  </si>
  <si>
    <t>PLES_42351</t>
  </si>
  <si>
    <t>flgK</t>
  </si>
  <si>
    <t>ATCGAGAGTAGGTCGGACAT</t>
  </si>
  <si>
    <t>TAGTATCGAGAGTAGGTCGGACAT</t>
  </si>
  <si>
    <t>AAACATGTCCGACCTACTCTCGAT</t>
  </si>
  <si>
    <t>GGCTGGTGCCGAGGCCGGAC</t>
  </si>
  <si>
    <t>TAGTGGCTGGTGCCGAGGCCGGAC</t>
  </si>
  <si>
    <t>AAACGTCCGGCCTCGGCACCAGCC</t>
  </si>
  <si>
    <t>CGGTGACAGTCAGCCAGGTC</t>
  </si>
  <si>
    <t>TAGTCGGTGACAGTCAGCCAGGTC</t>
  </si>
  <si>
    <t>AAACGACCTGGCTGACTGTCACCG</t>
  </si>
  <si>
    <t>GACGTTGGTGATGTTGTGCC</t>
  </si>
  <si>
    <t>TAGTGACGTTGGTGATGTTGTGCC</t>
  </si>
  <si>
    <t>AAACGGCACAACATCACCAACGTC</t>
  </si>
  <si>
    <t>PLES_42361</t>
  </si>
  <si>
    <t>flgJ</t>
  </si>
  <si>
    <t>GCTGAGCAAACGGGAATCCA</t>
  </si>
  <si>
    <t>TAGTGCTGAGCAAACGGGAATCCA</t>
  </si>
  <si>
    <t>AAACTGGATTCCCGTTTGCTCAGC</t>
  </si>
  <si>
    <t>CGGTATAGGAGCCGCTGTCG</t>
  </si>
  <si>
    <t>TAGTCGGTATAGGAGCCGCTGTCG</t>
  </si>
  <si>
    <t>AAACCGACAGCGGCTCCTATACCG</t>
  </si>
  <si>
    <t>CTGGTTGAGGCGGTTGAGAT</t>
  </si>
  <si>
    <t>TAGTCTGGTTGAGGCGGTTGAGAT</t>
  </si>
  <si>
    <t>AAACATCTCAACCGCCTCAACCAG</t>
  </si>
  <si>
    <t>GGATGTTCGCCTCGCCGTCG</t>
  </si>
  <si>
    <t>TAGTGGATGTTCGCCTCGCCGTCG</t>
  </si>
  <si>
    <t>AAACCGACGGCGAGGCGAACATCC</t>
  </si>
  <si>
    <t>PLES_42371</t>
  </si>
  <si>
    <t>flgI</t>
  </si>
  <si>
    <t>GGCCAGCAGGTGCTTGAACT</t>
  </si>
  <si>
    <t>TAGTGGCCAGCAGGTGCTTGAACT</t>
  </si>
  <si>
    <t>AAACAGTTCAAGCACCTGCTGGCC</t>
  </si>
  <si>
    <t>ATCCTTCAACCGCTCGGCCT</t>
  </si>
  <si>
    <t>TAGTATCCTTCAACCGCTCGGCCT</t>
  </si>
  <si>
    <t>AAACAGGCCGAGCGGTTGAAGGAT</t>
  </si>
  <si>
    <t>GGTCCGCACGCCCTGGATGC</t>
  </si>
  <si>
    <t>TAGTGGTCCGCACGCCCTGGATGC</t>
  </si>
  <si>
    <t>AAACGCATCCAGGGCGTGCGGACC</t>
  </si>
  <si>
    <t>GCCATAGCCGATCAACTGGT</t>
  </si>
  <si>
    <t>TAGTGCCATAGCCGATCAACTGGT</t>
  </si>
  <si>
    <t>AAACACCAGTTGATCGGCTATGGC</t>
  </si>
  <si>
    <t>PLES_42381</t>
  </si>
  <si>
    <t>flgH</t>
  </si>
  <si>
    <t>GCAGGGAGACGATCATCAGC</t>
  </si>
  <si>
    <t>TAGTGCAGGGAGACGATCATCAGC</t>
  </si>
  <si>
    <t>AAACGCTGATGATCGTCTCCCTGC</t>
  </si>
  <si>
    <t>GACGCAACCGCCCAGGGCGG</t>
  </si>
  <si>
    <t>TAGTGACGCAACCGCCCAGGGCGG</t>
  </si>
  <si>
    <t>AAACCCGCCCTGGGCGGTTGCGTC</t>
  </si>
  <si>
    <t>TACGGATCGTTCGGCTTCGG</t>
  </si>
  <si>
    <t>TAGTTACGGATCGTTCGGCTTCGG</t>
  </si>
  <si>
    <t>AAACCCGAAGCCGAACGATCCGTA</t>
  </si>
  <si>
    <t>AGCGGGGTGCGCGGCAGCAC</t>
  </si>
  <si>
    <t>TAGTAGCGGGGTGCGCGGCAGCAC</t>
  </si>
  <si>
    <t>AAACGTGCTGCCGCGCACCCCGCT</t>
  </si>
  <si>
    <t>PLES_42391</t>
  </si>
  <si>
    <t>flgG</t>
  </si>
  <si>
    <t>CATGTCCTGGGCGGACAGAC</t>
  </si>
  <si>
    <t>TAGTCATGTCCTGGGCGGACAGAC</t>
  </si>
  <si>
    <t>AAACGTCTGTCCGCCCAGGACATG</t>
  </si>
  <si>
    <t>GGTTGTTGGAAATGGTGGTC</t>
  </si>
  <si>
    <t>TAGTGGTTGTTGGAAATGGTGGTC</t>
  </si>
  <si>
    <t>AAACGACCACCATTTCCAACAACC</t>
  </si>
  <si>
    <t>CGGTGGTGGATACGTTGGCC</t>
  </si>
  <si>
    <t>TAGTCGGTGGTGGATACGTTGGCC</t>
  </si>
  <si>
    <t>AAACGGCCAACGTATCCACCACCG</t>
  </si>
  <si>
    <t>CGCGCGGTCGCGCTTGAAGC</t>
  </si>
  <si>
    <t>TAGTCGCGCGGTCGCGCTTGAAGC</t>
  </si>
  <si>
    <t>AAACGCTTCAAGCGCGACCGCGCG</t>
  </si>
  <si>
    <t>PLES_42401</t>
  </si>
  <si>
    <t>flgF</t>
  </si>
  <si>
    <t>GTTCTGGCTGGCCCCGCTCA</t>
  </si>
  <si>
    <t>TAGTGTTCTGGCTGGCCCCGCTCA</t>
  </si>
  <si>
    <t>AAACTGAGCGGGGCCAGCCAGAAC</t>
  </si>
  <si>
    <t>GGCATGAGCACGCATCGCCA</t>
  </si>
  <si>
    <t>TAGTGGCATGAGCACGCATCGCCA</t>
  </si>
  <si>
    <t>AAACTGGCGATGCGTGCTCATGCC</t>
  </si>
  <si>
    <t>CGAGATGTTCGCCAGGTTGT</t>
  </si>
  <si>
    <t>TAGTCGAGATGTTCGCCAGGTTGT</t>
  </si>
  <si>
    <t>AAACACAACCTGGCGAACATCTCG</t>
  </si>
  <si>
    <t>GAAGTCGCGACGAAAGCCGC</t>
  </si>
  <si>
    <t>TAGTGAAGTCGCGACGAAAGCCGC</t>
  </si>
  <si>
    <t>AAACGCGGCTTTCGTCGCGACTTC</t>
  </si>
  <si>
    <t>PLES_42411</t>
  </si>
  <si>
    <t>flgE</t>
  </si>
  <si>
    <t>CAGGCCGATGTTGAAACTCA</t>
  </si>
  <si>
    <t>TAGTCAGGCCGATGTTGAAACTCA</t>
  </si>
  <si>
    <t>AAACTGAGTTTCAACATCGGCCTG</t>
  </si>
  <si>
    <t>TCAGGCCGCTGGAGGCCGCC</t>
  </si>
  <si>
    <t>TAGTTCAGGCCGCTGGAGGCCGCC</t>
  </si>
  <si>
    <t>AAACGGCGGCCTCCAGCGGCCTGA</t>
  </si>
  <si>
    <t>GAAGCCTACGGTGCCGGCGT</t>
  </si>
  <si>
    <t>TAGTGAAGCCTACGGTGCCGGCGT</t>
  </si>
  <si>
    <t>AAACACGCCGGCACCGTAGGCTTC</t>
  </si>
  <si>
    <t>GACGTCGGCGAACTCCGCGC</t>
  </si>
  <si>
    <t>TAGTGACGTCGGCGAACTCCGCGC</t>
  </si>
  <si>
    <t>AAACGCGCGGAGTTCGCCGACGTC</t>
  </si>
  <si>
    <t>PLES_42421</t>
  </si>
  <si>
    <t>flgD</t>
  </si>
  <si>
    <t>CTTGCTGCCGTTGACGTTGC</t>
  </si>
  <si>
    <t>TAGTCTTGCTGCCGTTGACGTTGC</t>
  </si>
  <si>
    <t>AAACGCAACGTCAACGGCAGCAAG</t>
  </si>
  <si>
    <t>CTCGGTGGCGCCGCTGCCGG</t>
  </si>
  <si>
    <t>TAGTCTCGGTGGCGCCGCTGCCGG</t>
  </si>
  <si>
    <t>AAACCCGGCAGCGGCGCCACCGAG</t>
  </si>
  <si>
    <t>GCTGCCCTTGACGCTCTGCC</t>
  </si>
  <si>
    <t>TAGTGCTGCCCTTGACGCTCTGCC</t>
  </si>
  <si>
    <t>AAACGGCAGAGCGTCAAGGGCAGC</t>
  </si>
  <si>
    <t>TGAGGAATTCGTCCTTGCCA</t>
  </si>
  <si>
    <t>TAGTTGAGGAATTCGTCCTTGCCA</t>
  </si>
  <si>
    <t>AAACTGGCAAGGACGAATTCCTCA</t>
  </si>
  <si>
    <t>PLES_42431</t>
  </si>
  <si>
    <t>flgC</t>
  </si>
  <si>
    <t>GAAGACACTGGCGAGGGACA</t>
  </si>
  <si>
    <t>TAGTGAAGACACTGGCGAGGGACA</t>
  </si>
  <si>
    <t>AAACTGTCCCTCGCCAGTGTCTTC</t>
  </si>
  <si>
    <t>CTGGGCGCTCATGCCGCTAC</t>
  </si>
  <si>
    <t>TAGTCTGGGCGCTCATGCCGCTAC</t>
  </si>
  <si>
    <t>AAACGTAGCGGCATGAGCGCCCAG</t>
  </si>
  <si>
    <t>TGCTGGCCACGGTGTTCAGG</t>
  </si>
  <si>
    <t>TAGTTGCTGGCCACGGTGTTCAGG</t>
  </si>
  <si>
    <t>AAACCCTGAACACCGTGGCCAGCA</t>
  </si>
  <si>
    <t>GGAGGAAACCGTCTCGGCGT</t>
  </si>
  <si>
    <t>TAGTGGAGGAAACCGTCTCGGCGT</t>
  </si>
  <si>
    <t>AAACACGCCGAGACGGTTTCCTCC</t>
  </si>
  <si>
    <t>PLES_42441</t>
  </si>
  <si>
    <t>flgB</t>
  </si>
  <si>
    <t>TCTGTCGAAACTGATGCTCA</t>
  </si>
  <si>
    <t>TAGTTCTGTCGAAACTGATGCTCA</t>
  </si>
  <si>
    <t>AAACTGAGCATCAGTTTCGACAGA</t>
  </si>
  <si>
    <t>GGAAGCTGAGGGCCTGCTGG</t>
  </si>
  <si>
    <t>TAGTGGAAGCTGAGGGCCTGCTGG</t>
  </si>
  <si>
    <t>AAACCCAGCAGGCCCTCAGCTTCC</t>
  </si>
  <si>
    <t>CAGGTTGTTGGCCAGCACTT</t>
  </si>
  <si>
    <t>TAGTCAGGTTGTTGGCCAGCACTT</t>
  </si>
  <si>
    <t>AAACAAGTGCTGGCCAACAACCTG</t>
  </si>
  <si>
    <t>AGCCTTGTAGTTCGGGGTAT</t>
  </si>
  <si>
    <t>TAGTAGCCTTGTAGTTCGGGGTAT</t>
  </si>
  <si>
    <t>AAACATACCCCGAACTACAAGGCT</t>
  </si>
  <si>
    <t>PLES_42451</t>
  </si>
  <si>
    <t>CTGACCAGATGGAGGTGGCC</t>
  </si>
  <si>
    <t>TAGTCTGACCAGATGGAGGTGGCC</t>
  </si>
  <si>
    <t>AAACGGCCACCTCCATCTGGTCAG</t>
  </si>
  <si>
    <t>ATGTCCTGCTGGTCGAGGCC</t>
  </si>
  <si>
    <t>TAGTATGTCCTGCTGGTCGAGGCC</t>
  </si>
  <si>
    <t>AAACGGCCTCGACCAGCAGGACAT</t>
  </si>
  <si>
    <t>GCCGCACCTCGTAGCGGATA</t>
  </si>
  <si>
    <t>TAGTGCCGCACCTCGTAGCGGATA</t>
  </si>
  <si>
    <t>AAACTATCCGCTACGAGGTGCGGC</t>
  </si>
  <si>
    <t>GTGCACATAGGCGCCGGATT</t>
  </si>
  <si>
    <t>TAGTGTGCACATAGGCGCCGGATT</t>
  </si>
  <si>
    <t>AAACAATCCGGCGCCTATGTGCAC</t>
  </si>
  <si>
    <t>PLES_42461</t>
  </si>
  <si>
    <t>GTGCTAGTTTGTTCTGTCAT</t>
  </si>
  <si>
    <t>TAGTGTGCTAGTTTGTTCTGTCAT</t>
  </si>
  <si>
    <t>AAACATGACAGAACAAACTAGCAC</t>
  </si>
  <si>
    <t>GCCGAGCAGCTTGGCATAGA</t>
  </si>
  <si>
    <t>TAGTGCCGAGCAGCTTGGCATAGA</t>
  </si>
  <si>
    <t>AAACTCTATGCCAAGCTGCTCGGC</t>
  </si>
  <si>
    <t>CTCGGCCCAGGAAATGACCG</t>
  </si>
  <si>
    <t>TAGTCTCGGCCCAGGAAATGACCG</t>
  </si>
  <si>
    <t>AAACCGGTCATTTCCTGGGCCGAG</t>
  </si>
  <si>
    <t>AAGGCGCCACGGGCGAAGAA</t>
  </si>
  <si>
    <t>TAGTAAGGCGCCACGGGCGAAGAA</t>
  </si>
  <si>
    <t>AAACTTCTTCGCCCGTGGCGCCTT</t>
  </si>
  <si>
    <t>PLES_42471</t>
  </si>
  <si>
    <t>GCTACCGGCGGGCGTTATCA</t>
  </si>
  <si>
    <t>TAGTGCTACCGGCGGGCGTTATCA</t>
  </si>
  <si>
    <t>AAACTGATAACGCCCGCCGGTAGC</t>
  </si>
  <si>
    <t>GGTTTCCCTTCGGCTGTCGT</t>
  </si>
  <si>
    <t>TAGTGGTTTCCCTTCGGCTGTCGT</t>
  </si>
  <si>
    <t>AAACACGACAGCCGAAGGGAAACC</t>
  </si>
  <si>
    <t>CTGCCTCACCTCCCTGGGCC</t>
  </si>
  <si>
    <t>TAGTCTGCCTCACCTCCCTGGGCC</t>
  </si>
  <si>
    <t>AAACGGCCCAGGGAGGTGAGGCAG</t>
  </si>
  <si>
    <t>AAACGTATAGAAAAACGGCG</t>
  </si>
  <si>
    <t>TAGTAAACGTATAGAAAAACGGCG</t>
  </si>
  <si>
    <t>AAACCGCCGTTTTTCTATACGTTT</t>
  </si>
  <si>
    <t>PLES_42481</t>
  </si>
  <si>
    <t>braC</t>
  </si>
  <si>
    <t>GGCCATCGCGGCGAACAGGC</t>
  </si>
  <si>
    <t>TAGTGGCCATCGCGGCGAACAGGC</t>
  </si>
  <si>
    <t>AAACGCCTGTTCGCCGCGATGGCC</t>
  </si>
  <si>
    <t>GTAGCTGGCGAACCCGGCAA</t>
  </si>
  <si>
    <t>TAGTGTAGCTGGCGAACCCGGCAA</t>
  </si>
  <si>
    <t>AAACTTGCCGGGTTCGCCAGCTAC</t>
  </si>
  <si>
    <t>CTTGATGGTGTCGGCGGCCA</t>
  </si>
  <si>
    <t>TAGTCTTGATGGTGTCGGCGGCCA</t>
  </si>
  <si>
    <t>AAACTGGCCGCCGACACCATCAAG</t>
  </si>
  <si>
    <t>ACCGGTGACCGGGCCAGCCA</t>
  </si>
  <si>
    <t>TAGTACCGGTGACCGGGCCAGCCA</t>
  </si>
  <si>
    <t>AAACTGGCTGGCCCGGTCACCGGT</t>
  </si>
  <si>
    <t>PLES_42491</t>
  </si>
  <si>
    <t>braD</t>
  </si>
  <si>
    <t>TAATGATAAATCTCGGGCAT</t>
  </si>
  <si>
    <t>TAGTTAATGATAAATCTCGGGCAT</t>
  </si>
  <si>
    <t>AAACATGCCCGAGATTTATCATTA</t>
  </si>
  <si>
    <t>GGCCGTTAACCAATTGTTGT</t>
  </si>
  <si>
    <t>TAGTGGCCGTTAACCAATTGTTGT</t>
  </si>
  <si>
    <t>AAACACAACAATTGGTTAACGGCC</t>
  </si>
  <si>
    <t>CATAGGTGCTGCCGACGGTC</t>
  </si>
  <si>
    <t>TAGTCATAGGTGCTGCCGACGGTC</t>
  </si>
  <si>
    <t>AAACGACCGTCGGCAGCACCTATG</t>
  </si>
  <si>
    <t>AATGCGGCGAGCATCATCAG</t>
  </si>
  <si>
    <t>TAGTAATGCGGCGAGCATCATCAG</t>
  </si>
  <si>
    <t>AAACCTGATGATGCTCGCCGCATT</t>
  </si>
  <si>
    <t>PLES_42501</t>
  </si>
  <si>
    <t>braE</t>
  </si>
  <si>
    <t>ACAGCGCGCGCTTGAGGGAC</t>
  </si>
  <si>
    <t>TAGTACAGCGCGCGCTTGAGGGAC</t>
  </si>
  <si>
    <t>AAACGTCCCTCAAGCGCGCGCTGT</t>
  </si>
  <si>
    <t>GGACACCAGGATCACGAGGA</t>
  </si>
  <si>
    <t>TAGTGGACACCAGGATCACGAGGA</t>
  </si>
  <si>
    <t>AAACTCCTCGTGATCCTGGTGTCC</t>
  </si>
  <si>
    <t>CTTCAGGCCTAGGATCGGAT</t>
  </si>
  <si>
    <t>TAGTCTTCAGGCCTAGGATCGGAT</t>
  </si>
  <si>
    <t>AAACATCCGATCCTAGGCCTGAAG</t>
  </si>
  <si>
    <t>GACCTCGAGCTTGATGCCGA</t>
  </si>
  <si>
    <t>TAGTGACCTCGAGCTTGATGCCGA</t>
  </si>
  <si>
    <t>AAACTCGGCATCAAGCTCGAGGTC</t>
  </si>
  <si>
    <t>PLES_42511</t>
  </si>
  <si>
    <t>braF</t>
  </si>
  <si>
    <t>CGCTCACTTCGAGAATCGGT</t>
  </si>
  <si>
    <t>TAGTCGCTCACTTCGAGAATCGGT</t>
  </si>
  <si>
    <t>AAACACCGATTCTCGAAGTGAGCG</t>
  </si>
  <si>
    <t>CAGCAGGCCGCCGAAGCGCA</t>
  </si>
  <si>
    <t>TAGTCAGCAGGCCGCCGAAGCGCA</t>
  </si>
  <si>
    <t>AAACTGCGCTTCGGCGGCCTGCTG</t>
  </si>
  <si>
    <t>CTTCAGGTTGACGCCGTTGA</t>
  </si>
  <si>
    <t>TAGTCTTCAGGTTGACGCCGTTGA</t>
  </si>
  <si>
    <t>AAACTCAACGGCGTCAACCTGAAG</t>
  </si>
  <si>
    <t>TGGGCTGGTAGAAGCCGGTC</t>
  </si>
  <si>
    <t>TAGTTGGGCTGGTAGAAGCCGGTC</t>
  </si>
  <si>
    <t>AAACGACCGGCTTCTACCAGCCCA</t>
  </si>
  <si>
    <t>PLES_42521</t>
  </si>
  <si>
    <t>braG</t>
  </si>
  <si>
    <t>CTGGATCTTGCCGTAGTAGG</t>
  </si>
  <si>
    <t>TAGTCTGGATCTTGCCGTAGTAGG</t>
  </si>
  <si>
    <t>AAACCCTACTACGGCAAGATCCAG</t>
  </si>
  <si>
    <t>GCCGCAGAGCGTCATCAGCA</t>
  </si>
  <si>
    <t>TAGTGCCGCAGAGCGTCATCAGCA</t>
  </si>
  <si>
    <t>AAACTGCTGATGACGCTCTGCGGC</t>
  </si>
  <si>
    <t>TTCGTAGCGGATGCTGCCGC</t>
  </si>
  <si>
    <t>TAGTTTCGTAGCGGATGCTGCCGC</t>
  </si>
  <si>
    <t>AAACGCGGCAGCATCCGCTACGAA</t>
  </si>
  <si>
    <t>GCATGATGGTGGAGGAGGGC</t>
  </si>
  <si>
    <t>TAGTGCATGATGGTGGAGGAGGGC</t>
  </si>
  <si>
    <t>AAACGCCCTCCTCCACCATCATGC</t>
  </si>
  <si>
    <t>PLES_42531</t>
  </si>
  <si>
    <t>CGGCCTCACGCAGGTCGGCG</t>
  </si>
  <si>
    <t>TAGTCGGCCTCACGCAGGTCGGCG</t>
  </si>
  <si>
    <t>AAACCGCCGACCTGCGTGAGGCCG</t>
  </si>
  <si>
    <t>CCGCGCACTCTGCTCCTGGC</t>
  </si>
  <si>
    <t>TAGTCCGCGCACTCTGCTCCTGGC</t>
  </si>
  <si>
    <t>AAACGCCAGGAGCAGAGTGCGCGG</t>
  </si>
  <si>
    <t>CTCGAGGTCGCAGACGTACG</t>
  </si>
  <si>
    <t>TAGTCTCGAGGTCGCAGACGTACG</t>
  </si>
  <si>
    <t>AAACCGTACGTCTGCGACCTCGAG</t>
  </si>
  <si>
    <t>CGGCTCAGCGCCTTGACCTC</t>
  </si>
  <si>
    <t>TAGTCGGCTCAGCGCCTTGACCTC</t>
  </si>
  <si>
    <t>AAACGAGGTCAAGGCGCTGAGCCG</t>
  </si>
  <si>
    <t>PLES_42541</t>
  </si>
  <si>
    <t>GCACGCGAGCGGTCCGGTGC</t>
  </si>
  <si>
    <t>TAGTGCACGCGAGCGGTCCGGTGC</t>
  </si>
  <si>
    <t>AAACGCACCGGACCGCTCGCGTGC</t>
  </si>
  <si>
    <t>CTATCCAAGCGTTCGATGAA</t>
  </si>
  <si>
    <t>TAGTCTATCCAAGCGTTCGATGAA</t>
  </si>
  <si>
    <t>AAACTTCATCGAACGCTTGGATAG</t>
  </si>
  <si>
    <t>ATCTGGGGAGTGTTCGATTG</t>
  </si>
  <si>
    <t>TAGTATCTGGGGAGTGTTCGATTG</t>
  </si>
  <si>
    <t>AAACCAATCGAACACTCCCCAGAT</t>
  </si>
  <si>
    <t>TGAGGTCGACTCCGGCGCGA</t>
  </si>
  <si>
    <t>TAGTTGAGGTCGACTCCGGCGCGA</t>
  </si>
  <si>
    <t>AAACTCGCGCCGGAGTCGACCTCA</t>
  </si>
  <si>
    <t>PLES_42551</t>
  </si>
  <si>
    <t>GTCGTGGAGTACGGCGAAGG</t>
  </si>
  <si>
    <t>TAGTGTCGTGGAGTACGGCGAAGG</t>
  </si>
  <si>
    <t>AAACCCTTCGCCGTACTCCACGAC</t>
  </si>
  <si>
    <t>CGGCGCGGGTGAAACTGCCC</t>
  </si>
  <si>
    <t>TAGTCGGCGCGGGTGAAACTGCCC</t>
  </si>
  <si>
    <t>AAACGGGCAGTTTCACCCGCGCCG</t>
  </si>
  <si>
    <t>GCTGCAACCGAGACGCTCGG</t>
  </si>
  <si>
    <t>TAGTGCTGCAACCGAGACGCTCGG</t>
  </si>
  <si>
    <t>AAACCCGAGCGTCTCGGTTGCAGC</t>
  </si>
  <si>
    <t>CGCCAATGCGCTTCGACAGT</t>
  </si>
  <si>
    <t>TAGTCGCCAATGCGCTTCGACAGT</t>
  </si>
  <si>
    <t>AAACACTGTCGAAGCGCATTGGCG</t>
  </si>
  <si>
    <t>PLES_42561</t>
  </si>
  <si>
    <t>GTGTAGAGTCGCTTTTGCCA</t>
  </si>
  <si>
    <t>TAGTGTGTAGAGTCGCTTTTGCCA</t>
  </si>
  <si>
    <t>AAACTGGCAAAAGCGACTCTACAC</t>
  </si>
  <si>
    <t>TCTCGTTGAGTGAAGGTGAG</t>
  </si>
  <si>
    <t>TAGTTCTCGTTGAGTGAAGGTGAG</t>
  </si>
  <si>
    <t>AAACCTCACCTTCACTCAACGAGA</t>
  </si>
  <si>
    <t>GATCAGGATGATTTTCATAC</t>
  </si>
  <si>
    <t>TAGTGATCAGGATGATTTTCATAC</t>
  </si>
  <si>
    <t>AAACGTATGAAAATCATCCTGATC</t>
  </si>
  <si>
    <t>ACCCTTGCCAAGGGTGCCGC</t>
  </si>
  <si>
    <t>TAGTACCCTTGCCAAGGGTGCCGC</t>
  </si>
  <si>
    <t>AAACGCGGCACCCTTGGCAAGGGT</t>
  </si>
  <si>
    <t>PLES_42571</t>
  </si>
  <si>
    <t>GCCCGGACGCTCGGTAACGT</t>
  </si>
  <si>
    <t>TAGTGCCCGGACGCTCGGTAACGT</t>
  </si>
  <si>
    <t>AAACACGTTACCGAGCGTCCGGGC</t>
  </si>
  <si>
    <t>GTCCGATCCGGACTTGAGCT</t>
  </si>
  <si>
    <t>TAGTGTCCGATCCGGACTTGAGCT</t>
  </si>
  <si>
    <t>AAACAGCTCAAGTCCGGATCGGAC</t>
  </si>
  <si>
    <t>TGGATCATCGATCGACTCCC</t>
  </si>
  <si>
    <t>TAGTTGGATCATCGATCGACTCCC</t>
  </si>
  <si>
    <t>AAACGGGAGTCGATCGATGATCCA</t>
  </si>
  <si>
    <t>GTTCGTATACACGCTTGCAT</t>
  </si>
  <si>
    <t>TAGTGTTCGTATACACGCTTGCAT</t>
  </si>
  <si>
    <t>AAACATGCAAGCGTGTATACGAAC</t>
  </si>
  <si>
    <t>PLES_42581</t>
  </si>
  <si>
    <t>AGCAGACGGGCAGGGCGCAT</t>
  </si>
  <si>
    <t>TAGTAGCAGACGGGCAGGGCGCAT</t>
  </si>
  <si>
    <t>AAACATGCGCCCTGCCCGTCTGCT</t>
  </si>
  <si>
    <t>AGGCGGCGAACAAGGGGAGC</t>
  </si>
  <si>
    <t>TAGTAGGCGGCGAACAAGGGGAGC</t>
  </si>
  <si>
    <t>AAACGCTCCCCTTGTTCGCCGCCT</t>
  </si>
  <si>
    <t>TTCGGGCTTCCACACCTGGC</t>
  </si>
  <si>
    <t>TAGTTTCGGGCTTCCACACCTGGC</t>
  </si>
  <si>
    <t>AAACGCCAGGTGTGGAAGCCCGAA</t>
  </si>
  <si>
    <t>CGGGTGTCTACACTGGTGCT</t>
  </si>
  <si>
    <t>TAGTCGGGTGTCTACACTGGTGCT</t>
  </si>
  <si>
    <t>AAACAGCACCAGTGTAGACACCCG</t>
  </si>
  <si>
    <t>PLES_42591</t>
  </si>
  <si>
    <t>AGGCGGCGCGCACCTTGAGG</t>
  </si>
  <si>
    <t>TAGTAGGCGGCGCGCACCTTGAGG</t>
  </si>
  <si>
    <t>AAACCCTCAAGGTGCGCGCCGCCT</t>
  </si>
  <si>
    <t>GTCGTAGCCGTGGACCATGA</t>
  </si>
  <si>
    <t>TAGTGTCGTAGCCGTGGACCATGA</t>
  </si>
  <si>
    <t>AAACTCATGGTCCACGGCTACGAC</t>
  </si>
  <si>
    <t>CGATCTGCTCGACGATTTCC</t>
  </si>
  <si>
    <t>TAGTCGATCTGCTCGACGATTTCC</t>
  </si>
  <si>
    <t>AAACGGAAATCGTCGAGCAGATCG</t>
  </si>
  <si>
    <t>GGTATTTCTCGCTGATCGAC</t>
  </si>
  <si>
    <t>TAGTGGTATTTCTCGCTGATCGAC</t>
  </si>
  <si>
    <t>AAACGTCGATCAGCGAGAAATACC</t>
  </si>
  <si>
    <t>PLES_42601</t>
  </si>
  <si>
    <t>CGGTTTCGGCAGCTCGCAAA</t>
  </si>
  <si>
    <t>TAGTCGGTTTCGGCAGCTCGCAAA</t>
  </si>
  <si>
    <t>AAACTTTGCGAGCTGCCGAAACCG</t>
  </si>
  <si>
    <t>GGTCATGGCCTCGATATCGC</t>
  </si>
  <si>
    <t>TAGTGGTCATGGCCTCGATATCGC</t>
  </si>
  <si>
    <t>AAACGCGATATCGAGGCCATGACC</t>
  </si>
  <si>
    <t>CCCGTGGCGCAGCAACAGGT</t>
  </si>
  <si>
    <t>TAGTCCCGTGGCGCAGCAACAGGT</t>
  </si>
  <si>
    <t>AAACACCTGTTGCTGCGCCACGGG</t>
  </si>
  <si>
    <t>GGCACATGGTTCCAGGGATT</t>
  </si>
  <si>
    <t>TAGTGGCACATGGTTCCAGGGATT</t>
  </si>
  <si>
    <t>AAACAATCCCTGGAACCATGTGCC</t>
  </si>
  <si>
    <t>PLES_42611</t>
  </si>
  <si>
    <t>TTGGCGGTGGTCGACGGTCA</t>
  </si>
  <si>
    <t>TAGTTTGGCGGTGGTCGACGGTCA</t>
  </si>
  <si>
    <t>AAACTGACCGTCGACCACCGCCAA</t>
  </si>
  <si>
    <t>GATGATGCGGATCGCCTCGC</t>
  </si>
  <si>
    <t>TAGTGATGATGCGGATCGCCTCGC</t>
  </si>
  <si>
    <t>AAACGCGAGGCGATCCGCATCATC</t>
  </si>
  <si>
    <t>CAGGGGGATCAAATGGGTAT</t>
  </si>
  <si>
    <t>TAGTCAGGGGGATCAAATGGGTAT</t>
  </si>
  <si>
    <t>AAACATACCCATTTGATCCCCCTG</t>
  </si>
  <si>
    <t>AGTTCGACGCCAGGCAGGCC</t>
  </si>
  <si>
    <t>TAGTAGTTCGACGCCAGGCAGGCC</t>
  </si>
  <si>
    <t>AAACGGCCTGCCTGGCGTCGAACT</t>
  </si>
  <si>
    <t>PLES_42621</t>
  </si>
  <si>
    <t>AACCAGCGCGTCCGAGTCAA</t>
  </si>
  <si>
    <t>TAGTAACCAGCGCGTCCGAGTCAA</t>
  </si>
  <si>
    <t>AAACTTGACTCGGACGCGCTGGTT</t>
  </si>
  <si>
    <t>CGCCATCGCCAGGATCAGGC</t>
  </si>
  <si>
    <t>TAGTCGCCATCGCCAGGATCAGGC</t>
  </si>
  <si>
    <t>AAACGCCTGATCCTGGCGATGGCG</t>
  </si>
  <si>
    <t>CCCAGAGCGGCGGCAGTTCG</t>
  </si>
  <si>
    <t>TAGTCCCAGAGCGGCGGCAGTTCG</t>
  </si>
  <si>
    <t>AAACCGAACTGCCGCCGCTCTGGG</t>
  </si>
  <si>
    <t>GCCAGGCAACGAGGAACACC</t>
  </si>
  <si>
    <t>TAGTGCCAGGCAACGAGGAACACC</t>
  </si>
  <si>
    <t>AAACGGTGTTCCTCGTTGCCTGGC</t>
  </si>
  <si>
    <t>PLES_42631</t>
  </si>
  <si>
    <t>ATTTCCAGCCACAGGCTCAG</t>
  </si>
  <si>
    <t>TAGTATTTCCAGCCACAGGCTCAG</t>
  </si>
  <si>
    <t>AAACCTGAGCCTGTGGCTGGAAAT</t>
  </si>
  <si>
    <t>CGAAGGCGCTGCCCAGCAGG</t>
  </si>
  <si>
    <t>TAGTCGAAGGCGCTGCCCAGCAGG</t>
  </si>
  <si>
    <t>AAACCCTGCTGGGCAGCGCCTTCG</t>
  </si>
  <si>
    <t>ACAGGCCGATCGCGCCGATC</t>
  </si>
  <si>
    <t>TAGTACAGGCCGATCGCGCCGATC</t>
  </si>
  <si>
    <t>AAACGATCGGCGCGATCGGCCTGT</t>
  </si>
  <si>
    <t>GCATGAAGAAGTCCGGCAGG</t>
  </si>
  <si>
    <t>TAGTGCATGAAGAAGTCCGGCAGG</t>
  </si>
  <si>
    <t>AAACCCTGCCGGACTTCTTCATGC</t>
  </si>
  <si>
    <t>PLES_42641</t>
  </si>
  <si>
    <t>CCGAGCAGCGCCAGGCACAG</t>
  </si>
  <si>
    <t>TAGTCCGAGCAGCGCCAGGCACAG</t>
  </si>
  <si>
    <t>AAACCTGTGCCTGGCGCTGCTCGG</t>
  </si>
  <si>
    <t>TCCAGCGCCAGCGCCCGGTC</t>
  </si>
  <si>
    <t>TAGTTCCAGCGCCAGCGCCCGGTC</t>
  </si>
  <si>
    <t>AAACGACCGGGCGCTGGCGCTGGA</t>
  </si>
  <si>
    <t>CGCGATGGCGTTCACGTAGA</t>
  </si>
  <si>
    <t>TAGTCGCGATGGCGTTCACGTAGA</t>
  </si>
  <si>
    <t>AAACTCTACGTGAACGCCATCGCG</t>
  </si>
  <si>
    <t>GCAGCGCCGCCTCGAAGAAC</t>
  </si>
  <si>
    <t>TAGTGCAGCGCCGCCTCGAAGAAC</t>
  </si>
  <si>
    <t>AAACGTTCTTCGAGGCGGCGCTGC</t>
  </si>
  <si>
    <t>PLES_42651</t>
  </si>
  <si>
    <t>GAAGCGGACGCGGCAACGAA</t>
  </si>
  <si>
    <t>TAGTGAAGCGGACGCGGCAACGAA</t>
  </si>
  <si>
    <t>AAACTTCGTTGCCGCGTCCGCTTC</t>
  </si>
  <si>
    <t>AGGACACTAAGCACGGGATG</t>
  </si>
  <si>
    <t>TAGTAGGACACTAAGCACGGGATG</t>
  </si>
  <si>
    <t>AAACCATCCCGTGCTTAGTGTCCT</t>
  </si>
  <si>
    <t>CAGCCAGTGGCCGATGGCGA</t>
  </si>
  <si>
    <t>TAGTCAGCCAGTGGCCGATGGCGA</t>
  </si>
  <si>
    <t>AAACTCGCCATCGGCCACTGGCTG</t>
  </si>
  <si>
    <t>GCAGCGGAATGCACACGCCG</t>
  </si>
  <si>
    <t>TAGTGCAGCGGAATGCACACGCCG</t>
  </si>
  <si>
    <t>AAACCGGCGTGTGCATTCCGCTGC</t>
  </si>
  <si>
    <t>PLES_42661</t>
  </si>
  <si>
    <t>GGATCGGCAGGATCAGCCAA</t>
  </si>
  <si>
    <t>TAGTGGATCGGCAGGATCAGCCAA</t>
  </si>
  <si>
    <t>AAACTTGGCTGATCCTGCCGATCC</t>
  </si>
  <si>
    <t>TGCCGGCAAACAGGGGGAGC</t>
  </si>
  <si>
    <t>TAGTTGCCGGCAAACAGGGGGAGC</t>
  </si>
  <si>
    <t>AAACGCTCCCCCTGTTTGCCGGCA</t>
  </si>
  <si>
    <t>CAGGCCGCGCTGCCAGCGCT</t>
  </si>
  <si>
    <t>TAGTCAGGCCGCGCTGCCAGCGCT</t>
  </si>
  <si>
    <t>AAACAGCGCTGGCAGCGCGGCCTG</t>
  </si>
  <si>
    <t>CGTATCAGCAGCAGGCTCAG</t>
  </si>
  <si>
    <t>TAGTCGTATCAGCAGCAGGCTCAG</t>
  </si>
  <si>
    <t>AAACCTGAGCCTGCTGCTGATACG</t>
  </si>
  <si>
    <t>PLES_42671</t>
  </si>
  <si>
    <t>GCCGAGGGTGATGGCGAACA</t>
  </si>
  <si>
    <t>TAGTGCCGAGGGTGATGGCGAACA</t>
  </si>
  <si>
    <t>AAACTGTTCGCCATCACCCTCGGC</t>
  </si>
  <si>
    <t>AGACGCCGCTGGCGGTGAGC</t>
  </si>
  <si>
    <t>TAGTAGACGCCGCTGGCGGTGAGC</t>
  </si>
  <si>
    <t>AAACGCTCACCGCCAGCGGCGTCT</t>
  </si>
  <si>
    <t>AAGTCCTCGCCCGCAGCAGC</t>
  </si>
  <si>
    <t>TAGTAAGTCCTCGCCCGCAGCAGC</t>
  </si>
  <si>
    <t>AAACGCTGCTGCGGGCGAGGACTT</t>
  </si>
  <si>
    <t>GCGTGAGACCGAGCACCACC</t>
  </si>
  <si>
    <t>TAGTGCGTGAGACCGAGCACCACC</t>
  </si>
  <si>
    <t>AAACGGTGGTGCTCGGTCTCACGC</t>
  </si>
  <si>
    <t>PLES_42681</t>
  </si>
  <si>
    <t>ATGATCAGCGCCAGAATCAT</t>
  </si>
  <si>
    <t>TAGTATGATCAGCGCCAGAATCAT</t>
  </si>
  <si>
    <t>AAACATGATTCTGGCGCTGATCAT</t>
  </si>
  <si>
    <t>GGCAACAACGCCCCCATGAA</t>
  </si>
  <si>
    <t>TAGTGGCAACAACGCCCCCATGAA</t>
  </si>
  <si>
    <t>AAACTTCATGGGGGCGTTGTTGCC</t>
  </si>
  <si>
    <t>CCGCCACGCTCGGCAAGCAG</t>
  </si>
  <si>
    <t>TAGTCCGCCACGCTCGGCAAGCAG</t>
  </si>
  <si>
    <t>AAACCTGCTTGCCGAGCGTGGCGG</t>
  </si>
  <si>
    <t>CGGACGCCGCGCACAAGGTG</t>
  </si>
  <si>
    <t>TAGTCGGACGCCGCGCACAAGGTG</t>
  </si>
  <si>
    <t>AAACCACCTTGTGCGCGGCGTCCG</t>
  </si>
  <si>
    <t>PLES_42691</t>
  </si>
  <si>
    <t>GCGGGGAAGCACCGCCGGCC</t>
  </si>
  <si>
    <t>TAGTGCGGGGAAGCACCGCCGGCC</t>
  </si>
  <si>
    <t>AAACGGCCGGCGGTGCTTCCCCGC</t>
  </si>
  <si>
    <t>CCGATGGGGCTTCGAGCTGC</t>
  </si>
  <si>
    <t>TAGTCCGATGGGGCTTCGAGCTGC</t>
  </si>
  <si>
    <t>AAACGCAGCTCGAAGCCCCATCGG</t>
  </si>
  <si>
    <t>TTTTTCGGCTTTCCGGCAGT</t>
  </si>
  <si>
    <t>TAGTTTTTTCGGCTTTCCGGCAGT</t>
  </si>
  <si>
    <t>AAACACTGCCGGAAAGCCGAAAAA</t>
  </si>
  <si>
    <t>PLES_42701</t>
  </si>
  <si>
    <t>GGTGAAGGAAGCAACGATCA</t>
  </si>
  <si>
    <t>TAGTGGTGAAGGAAGCAACGATCA</t>
  </si>
  <si>
    <t>AAACTGATCGTTGCTTCCTTCACC</t>
  </si>
  <si>
    <t>GCCAAGAGCCAGGGCCATGG</t>
  </si>
  <si>
    <t>TAGTGCCAAGAGCCAGGGCCATGG</t>
  </si>
  <si>
    <t>AAACCCATGGCCCTGGCTCTTGGC</t>
  </si>
  <si>
    <t>TATCGCCGGTGAGGCTGGAT</t>
  </si>
  <si>
    <t>TAGTTATCGCCGGTGAGGCTGGAT</t>
  </si>
  <si>
    <t>AAACATCCAGCCTCACCGGCGATA</t>
  </si>
  <si>
    <t>ACGGGCTTCCTCACGGCTGT</t>
  </si>
  <si>
    <t>TAGTACGGGCTTCCTCACGGCTGT</t>
  </si>
  <si>
    <t>AAACACAGCCGTGAGGAAGCCCGT</t>
  </si>
  <si>
    <t>PLES_42711</t>
  </si>
  <si>
    <t>AGGCTTTCCTTGAACGAATC</t>
  </si>
  <si>
    <t>TAGTAGGCTTTCCTTGAACGAATC</t>
  </si>
  <si>
    <t>AAACGATTCGTTCAAGGAAAGCCT</t>
  </si>
  <si>
    <t>CGGCGACGTCGGGCGCGGAC</t>
  </si>
  <si>
    <t>TAGTCGGCGACGTCGGGCGCGGAC</t>
  </si>
  <si>
    <t>AAACGTCCGCGCCCGACGTCGCCG</t>
  </si>
  <si>
    <t>CCAACCGCGTGCGATAGCCT</t>
  </si>
  <si>
    <t>TAGTCCAACCGCGTGCGATAGCCT</t>
  </si>
  <si>
    <t>AAACAGGCTATCGCACGCGGTTGG</t>
  </si>
  <si>
    <t>GCAGCAACACCTCGGCCTGC</t>
  </si>
  <si>
    <t>TAGTGCAGCAACACCTCGGCCTGC</t>
  </si>
  <si>
    <t>AAACGCAGGCCGAGGTGTTGCTGC</t>
  </si>
  <si>
    <t>PLES_42721</t>
  </si>
  <si>
    <t>ACGCCAGCAGGATCAGGACC</t>
  </si>
  <si>
    <t>TAGTACGCCAGCAGGATCAGGACC</t>
  </si>
  <si>
    <t>AAACGGTCCTGATCCTGCTGGCGT</t>
  </si>
  <si>
    <t>CGTGGTGGACAGGACGATAA</t>
  </si>
  <si>
    <t>TAGTCGTGGTGGACAGGACGATAA</t>
  </si>
  <si>
    <t>AAACTTATCGTCCTGTCCACCACG</t>
  </si>
  <si>
    <t>GCCGCCAGCAGGGCGAGGAA</t>
  </si>
  <si>
    <t>TAGTGCCGCCAGCAGGGCGAGGAA</t>
  </si>
  <si>
    <t>AAACTTCCTCGCCCTGCTGGCGGC</t>
  </si>
  <si>
    <t>GGCGAAGCCGGCGATCAGCG</t>
  </si>
  <si>
    <t>TAGTGGCGAAGCCGGCGATCAGCG</t>
  </si>
  <si>
    <t>AAACCGCTGATCGCCGGCTTCGCC</t>
  </si>
  <si>
    <t>PLES_42731</t>
  </si>
  <si>
    <t>CGTCGAATCCAGTTCGAACA</t>
  </si>
  <si>
    <t>TAGTCGTCGAATCCAGTTCGAACA</t>
  </si>
  <si>
    <t>AAACTGTTCGAACTGGATTCGACG</t>
  </si>
  <si>
    <t>TCACATTGATGTTGTGCGGC</t>
  </si>
  <si>
    <t>TAGTTCACATTGATGTTGTGCGGC</t>
  </si>
  <si>
    <t>AAACGCCGCACAACATCAATGTGA</t>
  </si>
  <si>
    <t>GCTGCCGATGATCATGCCCT</t>
  </si>
  <si>
    <t>TAGTGCTGCCGATGATCATGCCCT</t>
  </si>
  <si>
    <t>AAACAGGGCATGATCATCGGCAGC</t>
  </si>
  <si>
    <t>TGGCGGGTATGCAGGCGCGA</t>
  </si>
  <si>
    <t>TAGTTGGCGGGTATGCAGGCGCGA</t>
  </si>
  <si>
    <t>AAACTCGCGCCTGCATACCCGCCA</t>
  </si>
  <si>
    <t>PLES_42741</t>
  </si>
  <si>
    <t>pdxH</t>
  </si>
  <si>
    <t>ATCGGCCAGGGACTGGGTCA</t>
  </si>
  <si>
    <t>TAGTATCGGCCAGGGACTGGGTCA</t>
  </si>
  <si>
    <t>AAACTGACCCAGTCCCTGGCCGAT</t>
  </si>
  <si>
    <t>GGCCATCGCGGGTGTACTCG</t>
  </si>
  <si>
    <t>TAGTGGCCATCGCGGGTGTACTCG</t>
  </si>
  <si>
    <t>AAACCGAGTACACCCGCGATGGCC</t>
  </si>
  <si>
    <t>TAGGGGCGTTGGCCTCGCTG</t>
  </si>
  <si>
    <t>TAGTTAGGGGCGTTGGCCTCGCTG</t>
  </si>
  <si>
    <t>AAACCAGCGAGGCCAACGCCCCTA</t>
  </si>
  <si>
    <t>CACTGGCGGAACAGGCTGAA</t>
  </si>
  <si>
    <t>TAGTCACTGGCGGAACAGGCTGAA</t>
  </si>
  <si>
    <t>AAACTTCAGCCTGTTCCGCCAGTG</t>
  </si>
  <si>
    <t>PLES_42751</t>
  </si>
  <si>
    <t>CATGCAGAGAAGAAGCGTCG</t>
  </si>
  <si>
    <t>TAGTCATGCAGAGAAGAAGCGTCG</t>
  </si>
  <si>
    <t>AAACCGACGCTTCTTCTCTGCATG</t>
  </si>
  <si>
    <t>GAAATAGCTGCAGCCGGAGG</t>
  </si>
  <si>
    <t>TAGTGAAATAGCTGCAGCCGGAGG</t>
  </si>
  <si>
    <t>AAACCCTCCGGCTGCAGCTATTTC</t>
  </si>
  <si>
    <t>GCGAGGAAGCGTCCTGGGTC</t>
  </si>
  <si>
    <t>TAGTGCGAGGAAGCGTCCTGGGTC</t>
  </si>
  <si>
    <t>AAACGACCCAGGACGCTTCCTCGC</t>
  </si>
  <si>
    <t>TGCTCGGCCGGAGCCTTGGC</t>
  </si>
  <si>
    <t>TAGTTGCTCGGCCGGAGCCTTGGC</t>
  </si>
  <si>
    <t>AAACGCCAAGGCTCCGGCCGAGCA</t>
  </si>
  <si>
    <t>PLES_42761</t>
  </si>
  <si>
    <t>TTCCGGTGGGAAAGTGGTCG</t>
  </si>
  <si>
    <t>TAGTTTCCGGTGGGAAAGTGGTCG</t>
  </si>
  <si>
    <t>AAACCGACCACTTTCCCACCGGAA</t>
  </si>
  <si>
    <t>CAGTGGCCTTGGGGCGTCAT</t>
  </si>
  <si>
    <t>TAGTCAGTGGCCTTGGGGCGTCAT</t>
  </si>
  <si>
    <t>AAACATGACGCCCCAAGGCCACTG</t>
  </si>
  <si>
    <t>CCTCGGCAAGCGGGGCGAAA</t>
  </si>
  <si>
    <t>TAGTCCTCGGCAAGCGGGGCGAAA</t>
  </si>
  <si>
    <t>AAACTTTCGCCCCGCTTGCCGAGG</t>
  </si>
  <si>
    <t>ATTGTCGAAAAGCCGGGCGA</t>
  </si>
  <si>
    <t>TAGTATTGTCGAAAAGCCGGGCGA</t>
  </si>
  <si>
    <t>AAACTCGCCCGGCTTTTCGACAAT</t>
  </si>
  <si>
    <t>PLES_42771</t>
  </si>
  <si>
    <t>GGGGAAGATGCCAACGCGAA</t>
  </si>
  <si>
    <t>TAGTGGGGAAGATGCCAACGCGAA</t>
  </si>
  <si>
    <t>AAACTTCGCGTTGGCATCTTCCCC</t>
  </si>
  <si>
    <t>TGGATGTCGCTCGCCGCCAG</t>
  </si>
  <si>
    <t>TAGTTGGATGTCGCTCGCCGCCAG</t>
  </si>
  <si>
    <t>AAACCTGGCGGCGAGCGACATCCA</t>
  </si>
  <si>
    <t>CGAAGTTGAACAGTACCTGC</t>
  </si>
  <si>
    <t>TAGTCGAAGTTGAACAGTACCTGC</t>
  </si>
  <si>
    <t>AAACGCAGGTACTGTTCAACTTCG</t>
  </si>
  <si>
    <t>GTGATGCCGACCACGGCCAT</t>
  </si>
  <si>
    <t>TAGTGTGATGCCGACCACGGCCAT</t>
  </si>
  <si>
    <t>AAACATGGCCGTGGTCGGCATCAC</t>
  </si>
  <si>
    <t>PLES_42781</t>
  </si>
  <si>
    <t>CTTGAGTTCGGCGCTGAGCA</t>
  </si>
  <si>
    <t>TAGTCTTGAGTTCGGCGCTGAGCA</t>
  </si>
  <si>
    <t>AAACTGCTCAGCGCCGAACTCAAG</t>
  </si>
  <si>
    <t>GGTGTAGGCACCCTGGATCT</t>
  </si>
  <si>
    <t>TAGTGGTGTAGGCACCCTGGATCT</t>
  </si>
  <si>
    <t>AAACAGATCCAGGGTGCCTACACC</t>
  </si>
  <si>
    <t>CTCCTTGGCTTCGAGAAAGC</t>
  </si>
  <si>
    <t>TAGTCTCCTTGGCTTCGAGAAAGC</t>
  </si>
  <si>
    <t>AAACGCTTTCTCGAAGCCAAGGAG</t>
  </si>
  <si>
    <t>ATCAGGCGCTGGCCATAGCG</t>
  </si>
  <si>
    <t>TAGTATCAGGCGCTGGCCATAGCG</t>
  </si>
  <si>
    <t>AAACCGCTATGGCCAGCGCCTGAT</t>
  </si>
  <si>
    <t>PLES_42791</t>
  </si>
  <si>
    <t>GGGCGTAGACGAGGGCGTAG</t>
  </si>
  <si>
    <t>TAGTGGGCGTAGACGAGGGCGTAG</t>
  </si>
  <si>
    <t>AAACCTACGCCCTCGTCTACGCCC</t>
  </si>
  <si>
    <t>CAGGGCGGCCAGGACATGCA</t>
  </si>
  <si>
    <t>TAGTCAGGGCGGCCAGGACATGCA</t>
  </si>
  <si>
    <t>AAACTGCATGTCCTGGCCGCCCTG</t>
  </si>
  <si>
    <t>CGCCGGACGAAGAATCGTCC</t>
  </si>
  <si>
    <t>TAGTCGCCGGACGAAGAATCGTCC</t>
  </si>
  <si>
    <t>AAACGGACGATTCTTCGTCCGGCG</t>
  </si>
  <si>
    <t>TGGGGCCTCCAGCGCGGCGA</t>
  </si>
  <si>
    <t>TAGTTGGGGCCTCCAGCGCGGCGA</t>
  </si>
  <si>
    <t>AAACTCGCCGCGCTGGAGGCCCCA</t>
  </si>
  <si>
    <t>PLES_42801</t>
  </si>
  <si>
    <t>GACCAGGAACAATCCGAGCA</t>
  </si>
  <si>
    <t>TAGTGACCAGGAACAATCCGAGCA</t>
  </si>
  <si>
    <t>AAACTGCTCGGATTGTTCCTGGTC</t>
  </si>
  <si>
    <t>ACGGCGCCAGCCCAGGCCAG</t>
  </si>
  <si>
    <t>TAGTACGGCGCCAGCCCAGGCCAG</t>
  </si>
  <si>
    <t>AAACCTGGCCTGGGCTGGCGCCGT</t>
  </si>
  <si>
    <t>CTGGCGTGCCGGCGGCGCCT</t>
  </si>
  <si>
    <t>TAGTCTGGCGTGCCGGCGGCGCCT</t>
  </si>
  <si>
    <t>AAACAGGCGCCGCCGGCACGCCAG</t>
  </si>
  <si>
    <t>CGAGTTCGCCTGCACCTTCA</t>
  </si>
  <si>
    <t>TAGTCGAGTTCGCCTGCACCTTCA</t>
  </si>
  <si>
    <t>AAACTGAAGGTGCAGGCGAACTCG</t>
  </si>
  <si>
    <t>PLES_42811</t>
  </si>
  <si>
    <t>CAGCCCGAGAAACGCTTTCA</t>
  </si>
  <si>
    <t>TAGTCAGCCCGAGAAACGCTTTCA</t>
  </si>
  <si>
    <t>AAACTGAAAGCGTTTCTCGGGCTG</t>
  </si>
  <si>
    <t>CAGTTCAGCGGATAGGCGAA</t>
  </si>
  <si>
    <t>TAGTCAGTTCAGCGGATAGGCGAA</t>
  </si>
  <si>
    <t>AAACTTCGCCTATCCGCTGAACTG</t>
  </si>
  <si>
    <t>TCAGGTGGATCAACAGGATC</t>
  </si>
  <si>
    <t>TAGTTCAGGTGGATCAACAGGATC</t>
  </si>
  <si>
    <t>AAACGATCCTGTTGATCCACCTGA</t>
  </si>
  <si>
    <t>GCGCTTTCAGGCGTCCTCCG</t>
  </si>
  <si>
    <t>TAGTGCGCTTTCAGGCGTCCTCCG</t>
  </si>
  <si>
    <t>AAACCGGAGGACGCCTGAAAGCGC</t>
  </si>
  <si>
    <t>PLES_42821</t>
  </si>
  <si>
    <t>GCGGTCCTCGTGATGCTCAT</t>
  </si>
  <si>
    <t>TAGTGCGGTCCTCGTGATGCTCAT</t>
  </si>
  <si>
    <t>AAACATGAGCATCACGAGGACCGC</t>
  </si>
  <si>
    <t>AAGCCGCTGACCAGAATCAG</t>
  </si>
  <si>
    <t>TAGTAAGCCGCTGACCAGAATCAG</t>
  </si>
  <si>
    <t>AAACCTGATTCTGGTCAGCGGCTT</t>
  </si>
  <si>
    <t>TTTCTGCAACCCTGCGCAAC</t>
  </si>
  <si>
    <t>TAGTTTTCTGCAACCCTGCGCAAC</t>
  </si>
  <si>
    <t>AAACGTTGCGCAGGGTTGCAGAAA</t>
  </si>
  <si>
    <t>CCACCGACCGCCGCACAGGT</t>
  </si>
  <si>
    <t>TAGTCCACCGACCGCCGCACAGGT</t>
  </si>
  <si>
    <t>AAACACCTGTGCGGCGGTCGGTGG</t>
  </si>
  <si>
    <t>PLES_42831</t>
  </si>
  <si>
    <t>GGAGAAATCGGTTCGCTCAT</t>
  </si>
  <si>
    <t>TAGTGGAGAAATCGGTTCGCTCAT</t>
  </si>
  <si>
    <t>AAACATGAGCGAACCGATTTCTCC</t>
  </si>
  <si>
    <t>AGGGCCTGCTGCGGGGTGCG</t>
  </si>
  <si>
    <t>TAGTAGGGCCTGCTGCGGGGTGCG</t>
  </si>
  <si>
    <t>AAACCGCACCCCGCAGCAGGCCCT</t>
  </si>
  <si>
    <t>AGCGGGCGAGCAACGCGGCC</t>
  </si>
  <si>
    <t>TAGTAGCGGGCGAGCAACGCGGCC</t>
  </si>
  <si>
    <t>AAACGGCCGCGTTGCTCGCCCGCT</t>
  </si>
  <si>
    <t>CCGACCAGCAGCAAGCGCTT</t>
  </si>
  <si>
    <t>TAGTCCGACCAGCAGCAAGCGCTT</t>
  </si>
  <si>
    <t>AAACAAGCGCTTGCTGCTGGTCGG</t>
  </si>
  <si>
    <t>PLES_42841</t>
  </si>
  <si>
    <t>GGGGCAGGAGGGTTGGGTCA</t>
  </si>
  <si>
    <t>TAGTGGGGCAGGAGGGTTGGGTCA</t>
  </si>
  <si>
    <t>AAACTGACCCAACCCTCCTGCCCC</t>
  </si>
  <si>
    <t>AGCGGGTCGCCGCTGCCGCA</t>
  </si>
  <si>
    <t>TAGTAGCGGGTCGCCGCTGCCGCA</t>
  </si>
  <si>
    <t>AAACTGCGGCAGCGGCGACCCGCT</t>
  </si>
  <si>
    <t>CGGGATGTCCCTGGTGATAG</t>
  </si>
  <si>
    <t>TAGTCGGGATGTCCCTGGTGATAG</t>
  </si>
  <si>
    <t>AAACCTATCACCAGGGACATCCCG</t>
  </si>
  <si>
    <t>CGCATCAGGGCTTCCGCGGT</t>
  </si>
  <si>
    <t>TAGTCGCATCAGGGCTTCCGCGGT</t>
  </si>
  <si>
    <t>AAACACCGCGGAAGCCCTGATGCG</t>
  </si>
  <si>
    <t>PLES_42851</t>
  </si>
  <si>
    <t>ATGGATGGCGCGGATATAGC</t>
  </si>
  <si>
    <t>TAGTATGGATGGCGCGGATATAGC</t>
  </si>
  <si>
    <t>AAACGCTATATCCGCGCCATCCAT</t>
  </si>
  <si>
    <t>TATCGAGACCGGCGAGGGCA</t>
  </si>
  <si>
    <t>TAGTTATCGAGACCGGCGAGGGCA</t>
  </si>
  <si>
    <t>AAACTGCCCTCGCCGGTCTCGATA</t>
  </si>
  <si>
    <t>GGTAGAGCGCTTCGCAGCTG</t>
  </si>
  <si>
    <t>TAGTGGTAGAGCGCTTCGCAGCTG</t>
  </si>
  <si>
    <t>AAACCAGCTGCGAAGCGCTCTACC</t>
  </si>
  <si>
    <t>GGCGCACGCCGTTGTCGAAA</t>
  </si>
  <si>
    <t>TAGTGGCGCACGCCGTTGTCGAAA</t>
  </si>
  <si>
    <t>AAACTTTCGACAACGGCGTGCGCC</t>
  </si>
  <si>
    <t>PLES_42861</t>
  </si>
  <si>
    <t>TAGAGCACGGTCAGCAGCAT</t>
  </si>
  <si>
    <t>TAGTTAGAGCACGGTCAGCAGCAT</t>
  </si>
  <si>
    <t>AAACATGCTGCTGACCGTGCTCTA</t>
  </si>
  <si>
    <t>GGTCATGGCTTCGGCGGTGA</t>
  </si>
  <si>
    <t>TAGTGGTCATGGCTTCGGCGGTGA</t>
  </si>
  <si>
    <t>AAACTCACCGCCGAAGCCATGACC</t>
  </si>
  <si>
    <t>CCGGCCGGCCGACAGCGCAC</t>
  </si>
  <si>
    <t>TAGTCCGGCCGGCCGACAGCGCAC</t>
  </si>
  <si>
    <t>AAACGTGCGCTGTCGGCCGGCCGG</t>
  </si>
  <si>
    <t>GGACCCAGGTCAGCGGGTAA</t>
  </si>
  <si>
    <t>TAGTGGACCCAGGTCAGCGGGTAA</t>
  </si>
  <si>
    <t>AAACTTACCCGCTGACCTGGGTCC</t>
  </si>
  <si>
    <t>PLES_42871</t>
  </si>
  <si>
    <t>GCGATTTCAAAGCGGCTCAT</t>
  </si>
  <si>
    <t>TAGTGCGATTTCAAAGCGGCTCAT</t>
  </si>
  <si>
    <t>AAACATGAGCCGCTTTGAAATCGC</t>
  </si>
  <si>
    <t>GGCGACCAACTGGCCGGAAA</t>
  </si>
  <si>
    <t>TAGTGGCGACCAACTGGCCGGAAA</t>
  </si>
  <si>
    <t>AAACTTTCCGGCCAGTTGGTCGCC</t>
  </si>
  <si>
    <t>GACCACCTCGGGACGGGCGC</t>
  </si>
  <si>
    <t>TAGTGACCACCTCGGGACGGGCGC</t>
  </si>
  <si>
    <t>AAACGCGCCCGTCCCGAGGTGGTC</t>
  </si>
  <si>
    <t>CGGCCTGGAACAGCTTGGCC</t>
  </si>
  <si>
    <t>TAGTCGGCCTGGAACAGCTTGGCC</t>
  </si>
  <si>
    <t>AAACGGCCAAGCTGTTCCAGGCCG</t>
  </si>
  <si>
    <t>PLES_42881</t>
  </si>
  <si>
    <t>TAATTCTTATCATTTGCGCC</t>
  </si>
  <si>
    <t>TAGTTAATTCTTATCATTTGCGCC</t>
  </si>
  <si>
    <t>AAACGGCGCAAATGATAAGAATTA</t>
  </si>
  <si>
    <t>GAACTCCCCACGCCATTATT</t>
  </si>
  <si>
    <t>TAGTGAACTCCCCACGCCATTATT</t>
  </si>
  <si>
    <t>AAACAATAATGGCGTGGGGAGTTC</t>
  </si>
  <si>
    <t>CCAGCTGCAGCCCGAGAGAT</t>
  </si>
  <si>
    <t>TAGTCCAGCTGCAGCCCGAGAGAT</t>
  </si>
  <si>
    <t>AAACATCTCTCGGGCTGCAGCTGG</t>
  </si>
  <si>
    <t>GTCGGGGTCTTCGAAGCTGC</t>
  </si>
  <si>
    <t>TAGTGTCGGGGTCTTCGAAGCTGC</t>
  </si>
  <si>
    <t>AAACGCAGCTTCGAAGACCCCGAC</t>
  </si>
  <si>
    <t>PLES_42891</t>
  </si>
  <si>
    <t>TACGTGGGGTTCCTGACTCA</t>
  </si>
  <si>
    <t>TAGTTACGTGGGGTTCCTGACTCA</t>
  </si>
  <si>
    <t>AAACTGAGTCAGGAACCCCACGTA</t>
  </si>
  <si>
    <t>CGTGGTCGTGGTTGCAGTTC</t>
  </si>
  <si>
    <t>TAGTCGTGGTCGTGGTTGCAGTTC</t>
  </si>
  <si>
    <t>AAACGAACTGCAACCACGACCACG</t>
  </si>
  <si>
    <t>GCGGACCATGGACATGACCA</t>
  </si>
  <si>
    <t>TAGTGCGGACCATGGACATGACCA</t>
  </si>
  <si>
    <t>AAACTGGTCATGTCCATGGTCCGC</t>
  </si>
  <si>
    <t>TGCGCACCGGCTCGTGGCTG</t>
  </si>
  <si>
    <t>TAGTTGCGCACCGGCTCGTGGCTG</t>
  </si>
  <si>
    <t>AAACCAGCCACGAGCCGGTGCGCA</t>
  </si>
  <si>
    <t>PLES_42901</t>
  </si>
  <si>
    <t>CAGTAGTACAGGTCGATCAT</t>
  </si>
  <si>
    <t>TAGTCAGTAGTACAGGTCGATCAT</t>
  </si>
  <si>
    <t>AAACATGATCGACCTGTACTACTG</t>
  </si>
  <si>
    <t>AGTAATCTTGTGGCCGTTCG</t>
  </si>
  <si>
    <t>TAGTAGTAATCTTGTGGCCGTTCG</t>
  </si>
  <si>
    <t>AAACCGAACGGCCACAAGATTACT</t>
  </si>
  <si>
    <t>TCGGATGGATGGCGTAGGGC</t>
  </si>
  <si>
    <t>TAGTTCGGATGGATGGCGTAGGGC</t>
  </si>
  <si>
    <t>AAACGCCCTACGCCATCCATCCGA</t>
  </si>
  <si>
    <t>CCGCCTGGAACTGGTCGCCC</t>
  </si>
  <si>
    <t>TAGTCCGCCTGGAACTGGTCGCCC</t>
  </si>
  <si>
    <t>AAACGGGCGACCAGTTCCAGGCGG</t>
  </si>
  <si>
    <t>PLES_42911</t>
  </si>
  <si>
    <t>quiP</t>
  </si>
  <si>
    <t>ATGAAGGCTGGCGAGGCCAT</t>
  </si>
  <si>
    <t>TAGTATGAAGGCTGGCGAGGCCAT</t>
  </si>
  <si>
    <t>AAACATGGCCTCGCCAGCCTTCAT</t>
  </si>
  <si>
    <t>GCCGCGGCGGCGCCGCAACG</t>
  </si>
  <si>
    <t>TAGTGCCGCGGCGGCGCCGCAACG</t>
  </si>
  <si>
    <t>AAACCGTTGCGGCGCCGCCGCGGC</t>
  </si>
  <si>
    <t>GCAACCGGCCAGGCCCAGGA</t>
  </si>
  <si>
    <t>TAGTGCAACCGGCCAGGCCCAGGA</t>
  </si>
  <si>
    <t>AAACTCCTGGGCCTGGCCGGTTGC</t>
  </si>
  <si>
    <t>AGCGATCGTCGAGCCAGGAC</t>
  </si>
  <si>
    <t>TAGTAGCGATCGTCGAGCCAGGAC</t>
  </si>
  <si>
    <t>AAACGTCCTGGCTCGACGATCGCT</t>
  </si>
  <si>
    <t>PLES_42921</t>
  </si>
  <si>
    <t>CGCCAGTCGCTCGCCGAGCA</t>
  </si>
  <si>
    <t>TAGTCGCCAGTCGCTCGCCGAGCA</t>
  </si>
  <si>
    <t>AAACTGCTCGGCGAGCGACTGGCG</t>
  </si>
  <si>
    <t>CCCGTCCTGGGCCAGTTGCG</t>
  </si>
  <si>
    <t>TAGTCCCGTCCTGGGCCAGTTGCG</t>
  </si>
  <si>
    <t>AAACCGCAACTGGCCCAGGACGGG</t>
  </si>
  <si>
    <t>TTGCTGGTAAGCCTCCCTAC</t>
  </si>
  <si>
    <t>TAGTTTGCTGGTAAGCCTCCCTAC</t>
  </si>
  <si>
    <t>AAACGTAGGGAGGCTTACCAGCAA</t>
  </si>
  <si>
    <t>CCTCGCCGGAGAGCCTGGCA</t>
  </si>
  <si>
    <t>TAGTCCTCGCCGGAGAGCCTGGCA</t>
  </si>
  <si>
    <t>AAACTGCCAGGCTCTCCGGCGAGG</t>
  </si>
  <si>
    <t>PLES_42931</t>
  </si>
  <si>
    <t>CCAGCCGCCCCTGGAGCGGT</t>
  </si>
  <si>
    <t>TAGTCCAGCCGCCCCTGGAGCGGT</t>
  </si>
  <si>
    <t>AAACACCGCTCCAGGGGCGGCTGG</t>
  </si>
  <si>
    <t>GCAGGGTCGCCACCTGCTCC</t>
  </si>
  <si>
    <t>TAGTGCAGGGTCGCCACCTGCTCC</t>
  </si>
  <si>
    <t>AAACGGAGCAGGTGGCGACCCTGC</t>
  </si>
  <si>
    <t>GAGCAACGCCTGTTCTTCCA</t>
  </si>
  <si>
    <t>TAGTGAGCAACGCCTGTTCTTCCA</t>
  </si>
  <si>
    <t>AAACTGGAAGAACAGGCGTTGCTC</t>
  </si>
  <si>
    <t>TCGGCATCCGCCGGCACCGG</t>
  </si>
  <si>
    <t>TAGTTCGGCATCCGCCGGCACCGG</t>
  </si>
  <si>
    <t>AAACCCGGTGCCGGCGGATGCCGA</t>
  </si>
  <si>
    <t>PLES_42941</t>
  </si>
  <si>
    <t>GCCAGGACAGCATCGGCGCT</t>
  </si>
  <si>
    <t>TAGTGCCAGGACAGCATCGGCGCT</t>
  </si>
  <si>
    <t>AAACAGCGCCGATGCTGTCCTGGC</t>
  </si>
  <si>
    <t>CAGCCCCAATTGCTCGCGCG</t>
  </si>
  <si>
    <t>TAGTCAGCCCCAATTGCTCGCGCG</t>
  </si>
  <si>
    <t>AAACCGCGCGAGCAATTGGGGCTG</t>
  </si>
  <si>
    <t>GCGATCGACGCCGACGATGC</t>
  </si>
  <si>
    <t>TAGTGCGATCGACGCCGACGATGC</t>
  </si>
  <si>
    <t>AAACGCATCGTCGGCGTCGATCGC</t>
  </si>
  <si>
    <t>CTGGGTCTTCCAGCGGCTGA</t>
  </si>
  <si>
    <t>TAGTCTGGGTCTTCCAGCGGCTGA</t>
  </si>
  <si>
    <t>AAACTCAGCCGCTGGAAGACCCAG</t>
  </si>
  <si>
    <t>PLES_42951</t>
  </si>
  <si>
    <t>CTCGCCGCTCCGGACAGGCG</t>
  </si>
  <si>
    <t>TAGTCTCGCCGCTCCGGACAGGCG</t>
  </si>
  <si>
    <t>AAACCGCCTGTCCGGAGCGGCGAG</t>
  </si>
  <si>
    <t>GGCGCCGATCACACATACGT</t>
  </si>
  <si>
    <t>TAGTGGCGCCGATCACACATACGT</t>
  </si>
  <si>
    <t>AAACACGTATGTGTGATCGGCGCC</t>
  </si>
  <si>
    <t>CGCCGAAAGCCCGGTGAAAC</t>
  </si>
  <si>
    <t>TAGTCGCCGAAAGCCCGGTGAAAC</t>
  </si>
  <si>
    <t>AAACGTTTCACCGGGCTTTCGGCG</t>
  </si>
  <si>
    <t>CCGAACGGCCGGCCTCCAGC</t>
  </si>
  <si>
    <t>TAGTCCGAACGGCCGGCCTCCAGC</t>
  </si>
  <si>
    <t>AAACGCTGGAGGCCGGCCGTTCGG</t>
  </si>
  <si>
    <t>PLES_42961</t>
  </si>
  <si>
    <t>CTCGTTTTAGTCGGTTTGCC</t>
  </si>
  <si>
    <t>TAGTCTCGTTTTAGTCGGTTTGCC</t>
  </si>
  <si>
    <t>AAACGGCAAACCGACTAAAACGAG</t>
  </si>
  <si>
    <t>TCGATCATGTGAGGTTCTCC</t>
  </si>
  <si>
    <t>TAGTTCGATCATGTGAGGTTCTCC</t>
  </si>
  <si>
    <t>AAACGGAGAACCTCACATGATCGA</t>
  </si>
  <si>
    <t>CGCGAAAGGCATTGGGGTCG</t>
  </si>
  <si>
    <t>TAGTCGCGAAAGGCATTGGGGTCG</t>
  </si>
  <si>
    <t>AAACCGACCCCAATGCCTTTCGCG</t>
  </si>
  <si>
    <t>GCCGTCGATGGGGGTATGCA</t>
  </si>
  <si>
    <t>TAGTGCCGTCGATGGGGGTATGCA</t>
  </si>
  <si>
    <t>AAACTGCATACCCCCATCGACGGC</t>
  </si>
  <si>
    <t>PLES_42971</t>
  </si>
  <si>
    <t>CGGCGAGCTTTTCCGTGATC</t>
  </si>
  <si>
    <t>TAGTCGGCGAGCTTTTCCGTGATC</t>
  </si>
  <si>
    <t>AAACGATCACGGAAAAGCTCGCCG</t>
  </si>
  <si>
    <t>GGCGGTCTGCGCGGCGCGGA</t>
  </si>
  <si>
    <t>TAGTGGCGGTCTGCGCGGCGCGGA</t>
  </si>
  <si>
    <t>AAACTCCGCGCCGCGCAGACCGCC</t>
  </si>
  <si>
    <t>TTCGTGGGTTGCCGTCTCAT</t>
  </si>
  <si>
    <t>TAGTTTCGTGGGTTGCCGTCTCAT</t>
  </si>
  <si>
    <t>AAACATGAGACGGCAACCCACGAA</t>
  </si>
  <si>
    <t>GAGGGTGTCGTACTTGTTCT</t>
  </si>
  <si>
    <t>TAGTGAGGGTGTCGTACTTGTTCT</t>
  </si>
  <si>
    <t>AAACAGAACAAGTACGACACCCTC</t>
  </si>
  <si>
    <t>PLES_42981</t>
  </si>
  <si>
    <t>CGCGGTGCGGCAGGCGGGAC</t>
  </si>
  <si>
    <t>TAGTCGCGGTGCGGCAGGCGGGAC</t>
  </si>
  <si>
    <t>AAACGTCCCGCCTGCCGCACCGCG</t>
  </si>
  <si>
    <t>GATACAGCGCAGCGGCGCCA</t>
  </si>
  <si>
    <t>TAGTGATACAGCGCAGCGGCGCCA</t>
  </si>
  <si>
    <t>AAACTGGCGCCGCTGCGCTGTATC</t>
  </si>
  <si>
    <t>CGCCGCGAGATCGGCGCTGC</t>
  </si>
  <si>
    <t>TAGTCGCCGCGAGATCGGCGCTGC</t>
  </si>
  <si>
    <t>AAACGCAGCGCCGATCTCGCGGCG</t>
  </si>
  <si>
    <t>CTACTGCTGCGGCGCACCGC</t>
  </si>
  <si>
    <t>TAGTCTACTGCTGCGGCGCACCGC</t>
  </si>
  <si>
    <t>AAACGCGGTGCGCCGCAGCAGTAG</t>
  </si>
  <si>
    <t>PLES_42991</t>
  </si>
  <si>
    <t>CCCGCGGCCAGCATCGGAAC</t>
  </si>
  <si>
    <t>TAGTCCCGCGGCCAGCATCGGAAC</t>
  </si>
  <si>
    <t>AAACGTTCCGATGCTGGCCGCGGG</t>
  </si>
  <si>
    <t>AACTCCGCCTGGGCGAACGA</t>
  </si>
  <si>
    <t>TAGTAACTCCGCCTGGGCGAACGA</t>
  </si>
  <si>
    <t>AAACTCGTTCGCCCAGGCGGAGTT</t>
  </si>
  <si>
    <t>TTCGAGGCCGGCCTTGCCGT</t>
  </si>
  <si>
    <t>TAGTTTCGAGGCCGGCCTTGCCGT</t>
  </si>
  <si>
    <t>AAACACGGCAAGGCCGGCCTCGAA</t>
  </si>
  <si>
    <t>AGGACTGGCTGGCGCCGGGC</t>
  </si>
  <si>
    <t>TAGTAGGACTGGCTGGCGCCGGGC</t>
  </si>
  <si>
    <t>AAACGCCCGGCGCCAGCCAGTCCT</t>
  </si>
  <si>
    <t>PLES_43001</t>
  </si>
  <si>
    <t>ACGGGTCCTGAACACGCCCA</t>
  </si>
  <si>
    <t>TAGTACGGGTCCTGAACACGCCCA</t>
  </si>
  <si>
    <t>AAACTGGGCGTGTTCAGGACCCGT</t>
  </si>
  <si>
    <t>GTGTTCGACGCCGAAGGTCT</t>
  </si>
  <si>
    <t>TAGTGTGTTCGACGCCGAAGGTCT</t>
  </si>
  <si>
    <t>AAACAGACCTTCGGCGTCGAACAC</t>
  </si>
  <si>
    <t>GCATGCCGCCCTGCATGATC</t>
  </si>
  <si>
    <t>TAGTGCATGCCGCCCTGCATGATC</t>
  </si>
  <si>
    <t>AAACGATCATGCAGGGCGGCATGC</t>
  </si>
  <si>
    <t>CCGCCGCAGCCATCTCGGCA</t>
  </si>
  <si>
    <t>TAGTCCGCCGCAGCCATCTCGGCA</t>
  </si>
  <si>
    <t>AAACTGCCGAGATGGCTGCGGCGG</t>
  </si>
  <si>
    <t>PLES_43011</t>
  </si>
  <si>
    <t>TCATTGAGTCTGCTGCTCAT</t>
  </si>
  <si>
    <t>TAGTTCATTGAGTCTGCTGCTCAT</t>
  </si>
  <si>
    <t>AAACATGAGCAGCAGACTCAATGA</t>
  </si>
  <si>
    <t>CCGTGCCCCGGAATCGGCCA</t>
  </si>
  <si>
    <t>TAGTCCGTGCCCCGGAATCGGCCA</t>
  </si>
  <si>
    <t>AAACTGGCCGATTCCGGGGCACGG</t>
  </si>
  <si>
    <t>AAGGGTCTCTTCGGCCGGCG</t>
  </si>
  <si>
    <t>TAGTAAGGGTCTCTTCGGCCGGCG</t>
  </si>
  <si>
    <t>AAACCGCCGGCCGAAGAGACCCTT</t>
  </si>
  <si>
    <t>CGCCGCCTCGCTGGCGGATC</t>
  </si>
  <si>
    <t>TAGTCGCCGCCTCGCTGGCGGATC</t>
  </si>
  <si>
    <t>AAACGATCCGCCAGCGAGGCGGCG</t>
  </si>
  <si>
    <t>PLES_43021</t>
  </si>
  <si>
    <t>GTCGTCGAGACTGTCGTAGT</t>
  </si>
  <si>
    <t>TAGTGTCGTCGAGACTGTCGTAGT</t>
  </si>
  <si>
    <t>AAACACTACGACAGTCTCGACGAC</t>
  </si>
  <si>
    <t>CTCACGGACCATCAGGCGAA</t>
  </si>
  <si>
    <t>TAGTCTCACGGACCATCAGGCGAA</t>
  </si>
  <si>
    <t>AAACTTCGCCTGATGGTCCGTGAG</t>
  </si>
  <si>
    <t>GATGCGCTGCGGATAGTTGG</t>
  </si>
  <si>
    <t>TAGTGATGCGCTGCGGATAGTTGG</t>
  </si>
  <si>
    <t>AAACCCAACTATCCGCAGCGCATC</t>
  </si>
  <si>
    <t>CCAGGCGACGGGGCGGATTG</t>
  </si>
  <si>
    <t>TAGTCCAGGCGACGGGGCGGATTG</t>
  </si>
  <si>
    <t>AAACCAATCCGCCCCGTCGCCTGG</t>
  </si>
  <si>
    <t>PLES_43031</t>
  </si>
  <si>
    <t>ACAGTGCGTTGCGCCGGGCC</t>
  </si>
  <si>
    <t>TAGTACAGTGCGTTGCGCCGGGCC</t>
  </si>
  <si>
    <t>AAACGGCCCGGCGCAACGCACTGT</t>
  </si>
  <si>
    <t>AGCAATTCCATGCGCAGCGC</t>
  </si>
  <si>
    <t>TAGTAGCAATTCCATGCGCAGCGC</t>
  </si>
  <si>
    <t>AAACGCGCTGCGCATGGAATTGCT</t>
  </si>
  <si>
    <t>GCGGATCGATGGGTCGCATT</t>
  </si>
  <si>
    <t>TAGTGCGGATCGATGGGTCGCATT</t>
  </si>
  <si>
    <t>AAACAATGCGACCCATCGATCCGC</t>
  </si>
  <si>
    <t>GCAGAACACCTCTTCGCCAC</t>
  </si>
  <si>
    <t>TAGTGCAGAACACCTCTTCGCCAC</t>
  </si>
  <si>
    <t>AAACGTGGCGAAGAGGTGTTCTGC</t>
  </si>
  <si>
    <t>PLES_43041</t>
  </si>
  <si>
    <t>CGCCCGTCCGTCATCTGCAC</t>
  </si>
  <si>
    <t>TAGTCGCCCGTCCGTCATCTGCAC</t>
  </si>
  <si>
    <t>AAACGTGCAGATGACGGACGGGCG</t>
  </si>
  <si>
    <t>CAGACGCTGCTCGCGCTCGC</t>
  </si>
  <si>
    <t>TAGTCAGACGCTGCTCGCGCTCGC</t>
  </si>
  <si>
    <t>AAACGCGAGCGCGAGCAGCGTCTG</t>
  </si>
  <si>
    <t>CCAGCGAAGCCGCGCTGTCG</t>
  </si>
  <si>
    <t>TAGTCCAGCGAAGCCGCGCTGTCG</t>
  </si>
  <si>
    <t>AAACCGACAGCGCGGCTTCGCTGG</t>
  </si>
  <si>
    <t>CGGCTCAGGTCGCCGTCGCG</t>
  </si>
  <si>
    <t>TAGTCGGCTCAGGTCGCCGTCGCG</t>
  </si>
  <si>
    <t>AAACCGCGACGGCGACCTGAGCCG</t>
  </si>
  <si>
    <t>PLES_43051</t>
  </si>
  <si>
    <t>CTGTCGTGGAAAAGAACTCA</t>
  </si>
  <si>
    <t>TAGTCTGTCGTGGAAAAGAACTCA</t>
  </si>
  <si>
    <t>AAACTGAGTTCTTTTCCACGACAG</t>
  </si>
  <si>
    <t>ATGAACTCCTGGAAGCTGGC</t>
  </si>
  <si>
    <t>TAGTATGAACTCCTGGAAGCTGGC</t>
  </si>
  <si>
    <t>AAACGCCAGCTTCCAGGAGTTCAT</t>
  </si>
  <si>
    <t>CGGCATCGGTCCAGCGCTCG</t>
  </si>
  <si>
    <t>TAGTCGGCATCGGTCCAGCGCTCG</t>
  </si>
  <si>
    <t>AAACCGAGCGCTGGACCGATGCCG</t>
  </si>
  <si>
    <t>GCGCACCCGCGCCACCCCGT</t>
  </si>
  <si>
    <t>TAGTGCGCACCCGCGCCACCCCGT</t>
  </si>
  <si>
    <t>AAACACGGGGTGGCGCGGGTGCGC</t>
  </si>
  <si>
    <t>PLES_43061</t>
  </si>
  <si>
    <t>mucK</t>
  </si>
  <si>
    <t>CGCCGGGTTCGGGGAAAGCG</t>
  </si>
  <si>
    <t>TAGTCGCCGGGTTCGGGGAAAGCG</t>
  </si>
  <si>
    <t>AAACCGCTTTCCCCGAACCCGGCG</t>
  </si>
  <si>
    <t>ATGGTGCGCCGGGAGATGGC</t>
  </si>
  <si>
    <t>TAGTATGGTGCGCCGGGAGATGGC</t>
  </si>
  <si>
    <t>AAACGCCATCTCCCGGCGCACCAT</t>
  </si>
  <si>
    <t>GCCGAGGAAGCAGAAGACGA</t>
  </si>
  <si>
    <t>TAGTGCCGAGGAAGCAGAAGACGA</t>
  </si>
  <si>
    <t>AAACTCGTCTTCTGCTTCCTCGGC</t>
  </si>
  <si>
    <t>GGCTGTAGGCCAGGAACATC</t>
  </si>
  <si>
    <t>TAGTGGCTGTAGGCCAGGAACATC</t>
  </si>
  <si>
    <t>AAACGATGTTCCTGGCCTACAGCC</t>
  </si>
  <si>
    <t>PLES_43071</t>
  </si>
  <si>
    <t>CTTCGGGGATCGGGTAGTTC</t>
  </si>
  <si>
    <t>TAGTCTTCGGGGATCGGGTAGTTC</t>
  </si>
  <si>
    <t>AAACGAACTACCCGATCCCCGAAG</t>
  </si>
  <si>
    <t>TGTCGCGCCGGCTGTAGCGC</t>
  </si>
  <si>
    <t>TAGTTGTCGCGCCGGCTGTAGCGC</t>
  </si>
  <si>
    <t>AAACGCGCTACAGCCGGCGCGACA</t>
  </si>
  <si>
    <t>ACCGAGGGTCAATGCGTAGA</t>
  </si>
  <si>
    <t>TAGTACCGAGGGTCAATGCGTAGA</t>
  </si>
  <si>
    <t>AAACTCTACGCATTGACCCTCGGT</t>
  </si>
  <si>
    <t>CCAGTTGGCGCTCGTCCAGC</t>
  </si>
  <si>
    <t>TAGTCCAGTTGGCGCTCGTCCAGC</t>
  </si>
  <si>
    <t>AAACGCTGGACGAGCGCCAACTGG</t>
  </si>
  <si>
    <t>PLES_43081</t>
  </si>
  <si>
    <t>pauA</t>
  </si>
  <si>
    <t>TGCGAGTGGTTCGCTGACAT</t>
  </si>
  <si>
    <t>TAGTTGCGAGTGGTTCGCTGACAT</t>
  </si>
  <si>
    <t>AAACATGTCAGCGAACCACTCGCA</t>
  </si>
  <si>
    <t>GGAGTAAGACTGGCGAAACG</t>
  </si>
  <si>
    <t>TAGTGGAGTAAGACTGGCGAAACG</t>
  </si>
  <si>
    <t>AAACCGTTTCGCCAGTCTTACTCC</t>
  </si>
  <si>
    <t>ACCGAGCGTGGTTCGATCAA</t>
  </si>
  <si>
    <t>TAGTACCGAGCGTGGTTCGATCAA</t>
  </si>
  <si>
    <t>AAACTTGATCGAACCACGCTCGGT</t>
  </si>
  <si>
    <t>ACCGATGCGGGTCGGGTCGC</t>
  </si>
  <si>
    <t>TAGTACCGATGCGGGTCGGGTCGC</t>
  </si>
  <si>
    <t>AAACGCGACCCGACCCGCATCGGT</t>
  </si>
  <si>
    <t>PLES_43091</t>
  </si>
  <si>
    <t>GCCACGGATGGCCGCGCTCA</t>
  </si>
  <si>
    <t>TAGTGCCACGGATGGCCGCGCTCA</t>
  </si>
  <si>
    <t>AAACTGAGCGCGGCCATCCGTGGC</t>
  </si>
  <si>
    <t>GCTACCGATGCCGACGATGG</t>
  </si>
  <si>
    <t>TAGTGCTACCGATGCCGACGATGG</t>
  </si>
  <si>
    <t>AAACCCATCGTCGGCATCGGTAGC</t>
  </si>
  <si>
    <t>AGTTCGATGGCGCTGTAGCC</t>
  </si>
  <si>
    <t>TAGTAGTTCGATGGCGCTGTAGCC</t>
  </si>
  <si>
    <t>AAACGGCTACAGCGCCATCGAACT</t>
  </si>
  <si>
    <t>CAATGGCCTTGAGCGACGCC</t>
  </si>
  <si>
    <t>TAGTCAATGGCCTTGAGCGACGCC</t>
  </si>
  <si>
    <t>AAACGGCGTCGCTCAAGGCCATTG</t>
  </si>
  <si>
    <t>PLES_43101</t>
  </si>
  <si>
    <t>GCCTTTGGTTGTGGCGTCCT</t>
  </si>
  <si>
    <t>TAGTGCCTTTGGTTGTGGCGTCCT</t>
  </si>
  <si>
    <t>AAACAGGACGCCACAACCAAAGGC</t>
  </si>
  <si>
    <t>CGCGCCGACATCTTTGCTGC</t>
  </si>
  <si>
    <t>TAGTCGCGCCGACATCTTTGCTGC</t>
  </si>
  <si>
    <t>AAACGCAGCAAAGATGTCGGCGCG</t>
  </si>
  <si>
    <t>CAGGTGGCGAAGTATCTGAA</t>
  </si>
  <si>
    <t>TAGTCAGGTGGCGAAGTATCTGAA</t>
  </si>
  <si>
    <t>AAACTTCAGATACTTCGCCACCTG</t>
  </si>
  <si>
    <t>GCCTTGCGGTCCGTCGGCGT</t>
  </si>
  <si>
    <t>TAGTGCCTTGCGGTCCGTCGGCGT</t>
  </si>
  <si>
    <t>AAACACGCCGACGGACCGCAAGGC</t>
  </si>
  <si>
    <t>PLES_43111</t>
  </si>
  <si>
    <t>GGAAACCGTGCCATGCAGCT</t>
  </si>
  <si>
    <t>TAGTGGAAACCGTGCCATGCAGCT</t>
  </si>
  <si>
    <t>AAACAGCTGCATGGCACGGTTTCC</t>
  </si>
  <si>
    <t>TAACCTGGCTGTCCGCTGGA</t>
  </si>
  <si>
    <t>TAGTTAACCTGGCTGTCCGCTGGA</t>
  </si>
  <si>
    <t>AAACTCCAGCGGACAGCCAGGTTA</t>
  </si>
  <si>
    <t>CCAGCCCCGGCTCCGGGACT</t>
  </si>
  <si>
    <t>TAGTCCAGCCCCGGCTCCGGGACT</t>
  </si>
  <si>
    <t>AAACAGTCCCGGAGCCGGGGCTGG</t>
  </si>
  <si>
    <t>GCGCAAACGACGGAAACGAG</t>
  </si>
  <si>
    <t>TAGTGCGCAAACGACGGAAACGAG</t>
  </si>
  <si>
    <t>AAACCTCGTTTCCGTCGTTTGCGC</t>
  </si>
  <si>
    <t>PLES_43121</t>
  </si>
  <si>
    <t>purC</t>
  </si>
  <si>
    <t>AAACCGACTTGGCTTTGCCG</t>
  </si>
  <si>
    <t>TAGTAAACCGACTTGGCTTTGCCG</t>
  </si>
  <si>
    <t>AAACCGGCAAAGCCAAGTCGGTTT</t>
  </si>
  <si>
    <t>GACGATCGGCATCGTCGGTC</t>
  </si>
  <si>
    <t>TAGTGACGATCGGCATCGTCGGTC</t>
  </si>
  <si>
    <t>AAACGACCGACGATGCCGATCGTC</t>
  </si>
  <si>
    <t>AGGTGTCGTTGCGGAACAGC</t>
  </si>
  <si>
    <t>TAGTAGGTGTCGTTGCGGAACAGC</t>
  </si>
  <si>
    <t>AAACGCTGTTCCGCAACGACACCT</t>
  </si>
  <si>
    <t>GCGCTTGCCGTCGAAGGCGG</t>
  </si>
  <si>
    <t>TAGTGCGCTTGCCGTCGAAGGCGG</t>
  </si>
  <si>
    <t>AAACCCGCCTTCGACGGCAAGCGC</t>
  </si>
  <si>
    <t>PLES_43131</t>
  </si>
  <si>
    <t>GCCGCAATCGATCAGTATCC</t>
  </si>
  <si>
    <t>TAGTGCCGCAATCGATCAGTATCC</t>
  </si>
  <si>
    <t>AAACGGATACTGATCGATTGCGGC</t>
  </si>
  <si>
    <t>GCTTGATGATTTCACGCAGC</t>
  </si>
  <si>
    <t>TAGTGCTTGATGATTTCACGCAGC</t>
  </si>
  <si>
    <t>AAACGCTGCGTGAAATCATCAAGC</t>
  </si>
  <si>
    <t>GCTGCGCGGGGCTCAGCCCC</t>
  </si>
  <si>
    <t>TAGTGCTGCGCGGGGCTCAGCCCC</t>
  </si>
  <si>
    <t>AAACGGGGCTGAGCCCCGCGCAGC</t>
  </si>
  <si>
    <t>CGGCGTGTTCGTGCGTGACC</t>
  </si>
  <si>
    <t>TAGTCGGCGTGTTCGTGCGTGACC</t>
  </si>
  <si>
    <t>AAACGGTCACGCACGAACACGCCG</t>
  </si>
  <si>
    <t>PLES_43141</t>
  </si>
  <si>
    <t>TGTTGCCGATAACCAGGGCG</t>
  </si>
  <si>
    <t>TAGTTGTTGCCGATAACCAGGGCG</t>
  </si>
  <si>
    <t>AAACCGCCCTGGTTATCGGCAACA</t>
  </si>
  <si>
    <t>CGGTCGCGGAAATAGCCCTC</t>
  </si>
  <si>
    <t>TAGTCGGTCGCGGAAATAGCCCTC</t>
  </si>
  <si>
    <t>AAACGAGGGCTATTTCCGCGACCG</t>
  </si>
  <si>
    <t>CGCCGAGGTAGTCGTCACCG</t>
  </si>
  <si>
    <t>TAGTCGCCGAGGTAGTCGTCACCG</t>
  </si>
  <si>
    <t>AAACCGGTGACGACTACCTCGGCG</t>
  </si>
  <si>
    <t>TTGCATGGGAGGCGTTTCGC</t>
  </si>
  <si>
    <t>TAGTTTGCATGGGAGGCGTTTCGC</t>
  </si>
  <si>
    <t>AAACGCGAAACGCCTCCCATGCAA</t>
  </si>
  <si>
    <t>PLES_43151</t>
  </si>
  <si>
    <t>dapA</t>
  </si>
  <si>
    <t>TCGACCCTGAGCATCGAAGG</t>
  </si>
  <si>
    <t>TAGTTCGACCCTGAGCATCGAAGG</t>
  </si>
  <si>
    <t>AAACCCTTCGATGCTCAGGGTCGA</t>
  </si>
  <si>
    <t>GGAAGTCCACCAGCTTGGCG</t>
  </si>
  <si>
    <t>TAGTGGAAGTCCACCAGCTTGGCG</t>
  </si>
  <si>
    <t>AAACCGCCAAGCTGGTGGACTTCC</t>
  </si>
  <si>
    <t>CGTTGGTGCCTTCCTGCAAG</t>
  </si>
  <si>
    <t>TAGTCGTTGGTGCCTTCCTGCAAG</t>
  </si>
  <si>
    <t>AAACCTTGCAGGAAGGCACCAACG</t>
  </si>
  <si>
    <t>GGTGGTGCCGACGGCGACGA</t>
  </si>
  <si>
    <t>TAGTGGTGGTGCCGACGGCGACGA</t>
  </si>
  <si>
    <t>AAACTCGTCGCCGTCGGCACCACC</t>
  </si>
  <si>
    <t>PLES_43161</t>
  </si>
  <si>
    <t>TTGTTCGCGGGGTTGGCTGG</t>
  </si>
  <si>
    <t>TAGTTTGTTCGCGGGGTTGGCTGG</t>
  </si>
  <si>
    <t>AAACCCAGCCAACCCCGCGAACAA</t>
  </si>
  <si>
    <t>GGCCGAGGGCGCTGATCAGA</t>
  </si>
  <si>
    <t>TAGTGGCCGAGGGCGCTGATCAGA</t>
  </si>
  <si>
    <t>AAACTCTGATCAGCGCCCTCGGCC</t>
  </si>
  <si>
    <t>TGGTCAGCTCCATCGGATTG</t>
  </si>
  <si>
    <t>TAGTTGGTCAGCTCCATCGGATTG</t>
  </si>
  <si>
    <t>AAACCAATCCGATGGAGCTGACCA</t>
  </si>
  <si>
    <t>GACGCAGGCGCGGCAGAGCA</t>
  </si>
  <si>
    <t>TAGTGACGCAGGCGCGGCAGAGCA</t>
  </si>
  <si>
    <t>AAACTGCTCTGCCGCGCCTGCGTC</t>
  </si>
  <si>
    <t>PLES_43171</t>
  </si>
  <si>
    <t>bcp</t>
  </si>
  <si>
    <t>TTTGTCGATTGCGACCGGCA</t>
  </si>
  <si>
    <t>TAGTTTTGTCGATTGCGACCGGCA</t>
  </si>
  <si>
    <t>AAACTGCCGGTCGCAATCGACAAA</t>
  </si>
  <si>
    <t>GGGGCGGTGAAGTCGGGTAC</t>
  </si>
  <si>
    <t>TAGTGGGGCGGTGAAGTCGGGTAC</t>
  </si>
  <si>
    <t>AAACGTACCCGACTTCACCGCCCC</t>
  </si>
  <si>
    <t>CCTCCTTGCCGCTGGTTGCG</t>
  </si>
  <si>
    <t>TAGTCCTCCTTGCCGCTGGTTGCG</t>
  </si>
  <si>
    <t>AAACCGCAACCAGCGGCAAGGAGG</t>
  </si>
  <si>
    <t>CTTGCCCTTCAGCGCGGACA</t>
  </si>
  <si>
    <t>TAGTCTTGCCCTTCAGCGCGGACA</t>
  </si>
  <si>
    <t>AAACTGTCCGCGCTGAAGGGCAAG</t>
  </si>
  <si>
    <t>PLES_43181</t>
  </si>
  <si>
    <t>TCGCGTAACACCTTGATCAT</t>
  </si>
  <si>
    <t>TAGTTCGCGTAACACCTTGATCAT</t>
  </si>
  <si>
    <t>AAACATGATCAAGGTGTTACGCGA</t>
  </si>
  <si>
    <t>CAGCACCACTGCCTCCTCGT</t>
  </si>
  <si>
    <t>TAGTCAGCACCACTGCCTCCTCGT</t>
  </si>
  <si>
    <t>AAACACGAGGAGGCAGTGGTGCTG</t>
  </si>
  <si>
    <t>CGAGCATCCCGCCGAAGGCG</t>
  </si>
  <si>
    <t>TAGTCGAGCATCCCGCCGAAGGCG</t>
  </si>
  <si>
    <t>AAACCGCCTTCGGCGGGATGCTCG</t>
  </si>
  <si>
    <t>ATCACCATCGCCGCCAGTAC</t>
  </si>
  <si>
    <t>TAGTATCACCATCGCCGCCAGTAC</t>
  </si>
  <si>
    <t>AAACGTACTGGCGGCGATGGTGAT</t>
  </si>
  <si>
    <t>PLES_43191</t>
  </si>
  <si>
    <t>CTCCGCGTCACATACCAGGG</t>
  </si>
  <si>
    <t>TAGTCTCCGCGTCACATACCAGGG</t>
  </si>
  <si>
    <t>AAACCCCTGGTATGTGACGCGGAG</t>
  </si>
  <si>
    <t>CAGCGGACAATTGAGACCAC</t>
  </si>
  <si>
    <t>TAGTCAGCGGACAATTGAGACCAC</t>
  </si>
  <si>
    <t>AAACGTGGTCTCAATTGTCCGCTG</t>
  </si>
  <si>
    <t>TCCAGCTTGGCCTTTAGCAG</t>
  </si>
  <si>
    <t>TAGTTCCAGCTTGGCCTTTAGCAG</t>
  </si>
  <si>
    <t>AAACCTGCTAAAGGCCAAGCTGGA</t>
  </si>
  <si>
    <t>ACCTTGAGCACCCCGCCGCT</t>
  </si>
  <si>
    <t>TAGTACCTTGAGCACCCCGCCGCT</t>
  </si>
  <si>
    <t>AAACAGCGGCGGGGTGCTCAAGGT</t>
  </si>
  <si>
    <t>PLES_43201</t>
  </si>
  <si>
    <t>AGGCGAGCGTCAACAGGGCA</t>
  </si>
  <si>
    <t>TAGTAGGCGAGCGTCAACAGGGCA</t>
  </si>
  <si>
    <t>AAACTGCCCTGTTGACGCTCGCCT</t>
  </si>
  <si>
    <t>GACCGGCGAAGCGAGCATGC</t>
  </si>
  <si>
    <t>TAGTGACCGGCGAAGCGAGCATGC</t>
  </si>
  <si>
    <t>AAACGCATGCTCGCTTCGCCGGTC</t>
  </si>
  <si>
    <t>GAAGATGCGTCGCCCAGGGA</t>
  </si>
  <si>
    <t>TAGTGAAGATGCGTCGCCCAGGGA</t>
  </si>
  <si>
    <t>AAACTCCCTGGGCGACGCATCTTC</t>
  </si>
  <si>
    <t>CTGCTCCGGCGAAACGATCG</t>
  </si>
  <si>
    <t>TAGTCTGCTCCGGCGAAACGATCG</t>
  </si>
  <si>
    <t>AAACCGATCGTTTCGCCGGAGCAG</t>
  </si>
  <si>
    <t>PLES_43211</t>
  </si>
  <si>
    <t>nadA</t>
  </si>
  <si>
    <t>GGCCTGTACCAGGAGTCGTT</t>
  </si>
  <si>
    <t>TAGTGGCCTGTACCAGGAGTCGTT</t>
  </si>
  <si>
    <t>AAACAACGACTCCTGGTACAGGCC</t>
  </si>
  <si>
    <t>GGGTTGCTTGGCGGCCAGGT</t>
  </si>
  <si>
    <t>TAGTGGGTTGCTTGGCGGCCAGGT</t>
  </si>
  <si>
    <t>AAACACCTGGCCGCCAAGCAACCC</t>
  </si>
  <si>
    <t>TCCTGCTCGCTCAACACACG</t>
  </si>
  <si>
    <t>TAGTTCCTGCTCGCTCAACACACG</t>
  </si>
  <si>
    <t>AAACCGTGTGTTGAGCGAGCAGGA</t>
  </si>
  <si>
    <t>CGCGATCGCCGCGCGATGCT</t>
  </si>
  <si>
    <t>TAGTCGCGATCGCCGCGCGATGCT</t>
  </si>
  <si>
    <t>AAACAGCATCGCGCGGCGATCGCG</t>
  </si>
  <si>
    <t>PLES_43221</t>
  </si>
  <si>
    <t>mvfR</t>
  </si>
  <si>
    <t>ACGTGATTCAGGTTATGAAT</t>
  </si>
  <si>
    <t>TAGTACGTGATTCAGGTTATGAAT</t>
  </si>
  <si>
    <t>AAACATTCATAACCTGAATCACGT</t>
  </si>
  <si>
    <t>AACCGGAGGCGATGACCTGG</t>
  </si>
  <si>
    <t>TAGTAACCGGAGGCGATGACCTGG</t>
  </si>
  <si>
    <t>AAACCCAGGTCATCGCCTCCGGTT</t>
  </si>
  <si>
    <t>CTTGCGCAGGATCCGCGCAG</t>
  </si>
  <si>
    <t>TAGTCTTGCGCAGGATCCGCGCAG</t>
  </si>
  <si>
    <t>AAACCTGCGCGGATCCTGCGCAAG</t>
  </si>
  <si>
    <t>CCACGCACAGGTCGATTTCC</t>
  </si>
  <si>
    <t>TAGTCCACGCACAGGTCGATTTCC</t>
  </si>
  <si>
    <t>AAACGGAAATCGACCTGTGCGTGG</t>
  </si>
  <si>
    <t>PLES_43231</t>
  </si>
  <si>
    <t>phnB</t>
  </si>
  <si>
    <t>GAACTGCTCGACCAGGTTGT</t>
  </si>
  <si>
    <t>TAGTGAACTGCTCGACCAGGTTGT</t>
  </si>
  <si>
    <t>AAACACAACCTGGTCGAGCAGTTC</t>
  </si>
  <si>
    <t>GCGTATCGTTGCGCATCACC</t>
  </si>
  <si>
    <t>TAGTGCGTATCGTTGCGCATCACC</t>
  </si>
  <si>
    <t>AAACGGTGATGCGCAACGATACGC</t>
  </si>
  <si>
    <t>GCCGCCTGGATCGTCGGCAA</t>
  </si>
  <si>
    <t>TAGTGCCGCCTGGATCGTCGGCAA</t>
  </si>
  <si>
    <t>AAACTTGCCGACGATCCAGGCGGC</t>
  </si>
  <si>
    <t>CACCAGCAGTTCGCAACCGT</t>
  </si>
  <si>
    <t>TAGTCACCAGCAGTTCGCAACCGT</t>
  </si>
  <si>
    <t>AAACACGGTTGCGAACTGCTGGTG</t>
  </si>
  <si>
    <t>PLES_43241</t>
  </si>
  <si>
    <t>phnA</t>
  </si>
  <si>
    <t>AGCCACCTCCTCGCGCCCAT</t>
  </si>
  <si>
    <t>TAGTAGCCACCTCCTCGCGCCCAT</t>
  </si>
  <si>
    <t>AAACATGGGCGCGAGGAGGTGGCT</t>
  </si>
  <si>
    <t>GCGCCTCCGGCACCAGCGTG</t>
  </si>
  <si>
    <t>TAGTGCGCCTCCGGCACCAGCGTG</t>
  </si>
  <si>
    <t>AAACCACGCTGGTGCCGGAGGCGC</t>
  </si>
  <si>
    <t>GAACAGCATCCGGTTGGCGC</t>
  </si>
  <si>
    <t>TAGTGAACAGCATCCGGTTGGCGC</t>
  </si>
  <si>
    <t>AAACGCGCCAACCGGATGCTGTTC</t>
  </si>
  <si>
    <t>CGATGCGCAGGCAGCTGGAA</t>
  </si>
  <si>
    <t>TAGTCGATGCGCAGGCAGCTGGAA</t>
  </si>
  <si>
    <t>AAACTTCCAGCTGCCTGCGCATCG</t>
  </si>
  <si>
    <t>PLES_43251</t>
  </si>
  <si>
    <t>pqsE</t>
  </si>
  <si>
    <t>AGGTCATCATCCAGTTGACC</t>
  </si>
  <si>
    <t>TAGTAGGTCATCATCCAGTTGACC</t>
  </si>
  <si>
    <t>AAACGGTCAACTGGATGATGACCT</t>
  </si>
  <si>
    <t>GGACGTCCCCCAACAGGCAC</t>
  </si>
  <si>
    <t>TAGTGGACGTCCCCCAACAGGCAC</t>
  </si>
  <si>
    <t>AAACGTGCCTGTTGGGGGACGTCC</t>
  </si>
  <si>
    <t>CCGAGACGCAGCAGGAACAC</t>
  </si>
  <si>
    <t>TAGTCCGAGACGCAGCAGGAACAC</t>
  </si>
  <si>
    <t>AAACGTGTTCCTGCTGCGTCTCGG</t>
  </si>
  <si>
    <t>CCCAAACCAATTCGGCATCC</t>
  </si>
  <si>
    <t>TAGTCCCAAACCAATTCGGCATCC</t>
  </si>
  <si>
    <t>AAACGGATGCCGAATTGGTTTGGG</t>
  </si>
  <si>
    <t>PLES_43261</t>
  </si>
  <si>
    <t>pqsD</t>
  </si>
  <si>
    <t>AAACCCAGCCCGGCCAGGAT</t>
  </si>
  <si>
    <t>TAGTAAACCCAGCCCGGCCAGGAT</t>
  </si>
  <si>
    <t>AAACATCCTGGCCGGGCTGGGTTT</t>
  </si>
  <si>
    <t>TGCTGACCTGGCGTTTCGGC</t>
  </si>
  <si>
    <t>TAGTTGCTGACCTGGCGTTTCGGC</t>
  </si>
  <si>
    <t>AAACGCCGAAACGCCAGGTCAGCA</t>
  </si>
  <si>
    <t>ACGTATTGATGCGCCCTACC</t>
  </si>
  <si>
    <t>TAGTACGTATTGATGCGCCCTACC</t>
  </si>
  <si>
    <t>AAACGGTAGGGCGCATCAATACGT</t>
  </si>
  <si>
    <t>GTGATAGCGGGTGCGCACGC</t>
  </si>
  <si>
    <t>TAGTGTGATAGCGGGTGCGCACGC</t>
  </si>
  <si>
    <t>AAACGCGTGCGCACCCGCTATCAC</t>
  </si>
  <si>
    <t>PLES_43271</t>
  </si>
  <si>
    <t>pqsC</t>
  </si>
  <si>
    <t>GCTGCGAGCCGGAAGTTCAC</t>
  </si>
  <si>
    <t>TAGTGCTGCGAGCCGGAAGTTCAC</t>
  </si>
  <si>
    <t>AAACGTGAACTTCCGGCTCGCAGC</t>
  </si>
  <si>
    <t>TCCGGTACCGCAGCGAACAC</t>
  </si>
  <si>
    <t>TAGTTCCGGTACCGCAGCGAACAC</t>
  </si>
  <si>
    <t>AAACGTGTTCGCTGCGGTACCGGA</t>
  </si>
  <si>
    <t>ATTGCCACCAGGACTCGCTG</t>
  </si>
  <si>
    <t>TAGTATTGCCACCAGGACTCGCTG</t>
  </si>
  <si>
    <t>AAACCAGCGAGTCCTGGTGGCAAT</t>
  </si>
  <si>
    <t>ACTCGTTCTCGCCGTTCCGC</t>
  </si>
  <si>
    <t>TAGTACTCGTTCTCGCCGTTCCGC</t>
  </si>
  <si>
    <t>AAACGCGGAACGGCGAGAACGAGT</t>
  </si>
  <si>
    <t>PLES_43281</t>
  </si>
  <si>
    <t>pqsB</t>
  </si>
  <si>
    <t>GACACACATAGGATGGGGGC</t>
  </si>
  <si>
    <t>TAGTGACACACATAGGATGGGGGC</t>
  </si>
  <si>
    <t>AAACGCCCCCATCCTATGTGTGTC</t>
  </si>
  <si>
    <t>CGAGGGCGTTCGCCTCCCAG</t>
  </si>
  <si>
    <t>TAGTCGAGGGCGTTCGCCTCCCAG</t>
  </si>
  <si>
    <t>AAACCTGGGAGGCGAACGCCCTCG</t>
  </si>
  <si>
    <t>CATCAGCATCTCGTCGCCCT</t>
  </si>
  <si>
    <t>TAGTCATCAGCATCTCGTCGCCCT</t>
  </si>
  <si>
    <t>AAACAGGGCGACGAGATGCTGATG</t>
  </si>
  <si>
    <t>TCCAGGGCTTCGCGAACCGC</t>
  </si>
  <si>
    <t>TAGTTCCAGGGCTTCGCGAACCGC</t>
  </si>
  <si>
    <t>AAACGCGGTTCGCGAAGCCCTGGA</t>
  </si>
  <si>
    <t>PLES_43291</t>
  </si>
  <si>
    <t>pqsA</t>
  </si>
  <si>
    <t>CTCGGTCAGGTTGGCCAATG</t>
  </si>
  <si>
    <t>TAGTCTCGGTCAGGTTGGCCAATG</t>
  </si>
  <si>
    <t>AAACCATTGGCCAACCTGACCGAG</t>
  </si>
  <si>
    <t>TATCGGGATCGAAATCGAGG</t>
  </si>
  <si>
    <t>TAGTTATCGGGATCGAAATCGAGG</t>
  </si>
  <si>
    <t>AAACCCTCGATTTCGATCCCGATA</t>
  </si>
  <si>
    <t>GCCCCGATAGTGATAAACGG</t>
  </si>
  <si>
    <t>TAGTGCCCCGATAGTGATAAACGG</t>
  </si>
  <si>
    <t>AAACCCGTTTATCACTATCGGGGC</t>
  </si>
  <si>
    <t>ATTGCAGCCGGCTGAGAGTC</t>
  </si>
  <si>
    <t>TAGTATTGCAGCCGGCTGAGAGTC</t>
  </si>
  <si>
    <t>AAACGACTCTCAGCCGGCTGCAAT</t>
  </si>
  <si>
    <t>PLES_43301</t>
  </si>
  <si>
    <t>ogt</t>
  </si>
  <si>
    <t>TCCATTTTCCTGTAGCTATG</t>
  </si>
  <si>
    <t>TAGTTCCATTTTCCTGTAGCTATG</t>
  </si>
  <si>
    <t>AAACCATAGCTACAGGAAAATGGA</t>
  </si>
  <si>
    <t>ACCAGGGTCAGTGTCCCGAC</t>
  </si>
  <si>
    <t>TAGTACCAGGGTCAGTGTCCCGAC</t>
  </si>
  <si>
    <t>AAACGTCGGGACACTGACCCTGGT</t>
  </si>
  <si>
    <t>GACCAGAAAGGCATCGTCCC</t>
  </si>
  <si>
    <t>TAGTGACCAGAAAGGCATCGTCCC</t>
  </si>
  <si>
    <t>AAACGGGACGATGCCTTTCTGGTC</t>
  </si>
  <si>
    <t>TCGTCCAGCGGTACTCGGTT</t>
  </si>
  <si>
    <t>TAGTTCGTCCAGCGGTACTCGGTT</t>
  </si>
  <si>
    <t>AAACAACCGAGTACCGCTGGACGA</t>
  </si>
  <si>
    <t>PLES_43311</t>
  </si>
  <si>
    <t>cupC3</t>
  </si>
  <si>
    <t>GTCGAACTTTTTCCTAAATA</t>
  </si>
  <si>
    <t>TAGTGTCGAACTTTTTCCTAAATA</t>
  </si>
  <si>
    <t>AAACTATTTAGGAAAAAGTTCGAC</t>
  </si>
  <si>
    <t>ACAGGAAGACCTGGAATAGA</t>
  </si>
  <si>
    <t>TAGTACAGGAAGACCTGGAATAGA</t>
  </si>
  <si>
    <t>AAACTCTATTCCAGGTCTTCCTGT</t>
  </si>
  <si>
    <t>GGCAGGCAAAGCCAATCCCA</t>
  </si>
  <si>
    <t>TAGTGGCAGGCAAAGCCAATCCCA</t>
  </si>
  <si>
    <t>AAACTGGGATTGGCTTTGCCTGCC</t>
  </si>
  <si>
    <t>GAATTCCACCGCGAAAGTTA</t>
  </si>
  <si>
    <t>TAGTGAATTCCACCGCGAAAGTTA</t>
  </si>
  <si>
    <t>AAACTAACTTTCGCGGTGGAATTC</t>
  </si>
  <si>
    <t>PLES_43321</t>
  </si>
  <si>
    <t>cupC2</t>
  </si>
  <si>
    <t>CAGATAACTCTGGAAGAAAA</t>
  </si>
  <si>
    <t>TAGTCAGATAACTCTGGAAGAAAA</t>
  </si>
  <si>
    <t>AAACTTTTCTTCCAGAGTTATCTG</t>
  </si>
  <si>
    <t>CCAGGGTGGAAAAAAGCAAA</t>
  </si>
  <si>
    <t>TAGTCCAGGGTGGAAAAAAGCAAA</t>
  </si>
  <si>
    <t>AAACTTTGCTTTTTTCCACCCTGG</t>
  </si>
  <si>
    <t>TCCCAGTGTGATTCCCGCAT</t>
  </si>
  <si>
    <t>TAGTTCCCAGTGTGATTCCCGCAT</t>
  </si>
  <si>
    <t>AAACATGCGGGAATCACACTGGGA</t>
  </si>
  <si>
    <t>AGGCGCCTGCAGAACGACCC</t>
  </si>
  <si>
    <t>TAGTAGGCGCCTGCAGAACGACCC</t>
  </si>
  <si>
    <t>AAACGGGTCGTTCTGCAGGCGCCT</t>
  </si>
  <si>
    <t>PLES_43331</t>
  </si>
  <si>
    <t>cupC1</t>
  </si>
  <si>
    <t>GGCAGCCAAAATGCTTTTCA</t>
  </si>
  <si>
    <t>TAGTGGCAGCCAAAATGCTTTTCA</t>
  </si>
  <si>
    <t>AAACTGAAAAGCATTTTGGCTGCC</t>
  </si>
  <si>
    <t>GACGACCAGGCTGGCTACTG</t>
  </si>
  <si>
    <t>TAGTGACGACCAGGCTGGCTACTG</t>
  </si>
  <si>
    <t>AAACCAGTAGCCAGCCTGGTCGTC</t>
  </si>
  <si>
    <t>GATGGTGCCGTCTGCCGCCA</t>
  </si>
  <si>
    <t>TAGTGATGGTGCCGTCTGCCGCCA</t>
  </si>
  <si>
    <t>AAACTGGCGGCAGACGGCACCATC</t>
  </si>
  <si>
    <t>AGTGATGCTGCAAGCGGCCG</t>
  </si>
  <si>
    <t>TAGTAGTGATGCTGCAAGCGGCCG</t>
  </si>
  <si>
    <t>AAACCGGCCGCTTGCAGCATCACT</t>
  </si>
  <si>
    <t>PLES_43341</t>
  </si>
  <si>
    <t>ATGTCGAAAAGACTTTCCAT</t>
  </si>
  <si>
    <t>TAGTATGTCGAAAAGACTTTCCAT</t>
  </si>
  <si>
    <t>AAACATGGAAAGTCTTTTCGACAT</t>
  </si>
  <si>
    <t>AGCCGGCTCGCCGCCGGTAA</t>
  </si>
  <si>
    <t>TAGTAGCCGGCTCGCCGCCGGTAA</t>
  </si>
  <si>
    <t>AAACTTACCGGCGGCGAGCCGGCT</t>
  </si>
  <si>
    <t>AGTACGATCATCCCGACTGC</t>
  </si>
  <si>
    <t>TAGTAGTACGATCATCCCGACTGC</t>
  </si>
  <si>
    <t>AAACGCAGTCGGGATGATCGTACT</t>
  </si>
  <si>
    <t>CAAGTTCGGCCACTCCTTGC</t>
  </si>
  <si>
    <t>TAGTCAAGTTCGGCCACTCCTTGC</t>
  </si>
  <si>
    <t>AAACGCAAGGAGTGGCCGAACTTG</t>
  </si>
  <si>
    <t>PLES_43351</t>
  </si>
  <si>
    <t>GCCCTGGGATCGCTGACCGA</t>
  </si>
  <si>
    <t>TAGTGCCCTGGGATCGCTGACCGA</t>
  </si>
  <si>
    <t>AAACTCGGTCAGCGATCCCAGGGC</t>
  </si>
  <si>
    <t>CAGTATCAATTCCAGAAGAC</t>
  </si>
  <si>
    <t>TAGTCAGTATCAATTCCAGAAGAC</t>
  </si>
  <si>
    <t>AAACGTCTTCTGGAATTGATACTG</t>
  </si>
  <si>
    <t>GGAGAAGGCGAGACCGGCCT</t>
  </si>
  <si>
    <t>TAGTGGAGAAGGCGAGACCGGCCT</t>
  </si>
  <si>
    <t>AAACAGGCCGGTCTCGCCTTCTCC</t>
  </si>
  <si>
    <t>TCCGATGTCGAAGCGGTCCT</t>
  </si>
  <si>
    <t>TAGTTCCGATGTCGAAGCGGTCCT</t>
  </si>
  <si>
    <t>AAACAGGACCGCTTCGACATCGGA</t>
  </si>
  <si>
    <t>PLES_43361</t>
  </si>
  <si>
    <t>CAGCGCCGAGCGTGAAGGAA</t>
  </si>
  <si>
    <t>TAGTCAGCGCCGAGCGTGAAGGAA</t>
  </si>
  <si>
    <t>AAACTTCCTTCACGCTCGGCGCTG</t>
  </si>
  <si>
    <t>GCCGTGCAGATGAAGGTGAG</t>
  </si>
  <si>
    <t>TAGTGCCGTGCAGATGAAGGTGAG</t>
  </si>
  <si>
    <t>AAACCTCACCTTCATCTGCACGGC</t>
  </si>
  <si>
    <t>CCAGTAGTCGCCGGTGCTTT</t>
  </si>
  <si>
    <t>TAGTCCAGTAGTCGCCGGTGCTTT</t>
  </si>
  <si>
    <t>AAACAAAGCACCGGCGACTACTGG</t>
  </si>
  <si>
    <t>CTGCAAGATGCCGGTGGCGT</t>
  </si>
  <si>
    <t>TAGTCTGCAAGATGCCGGTGGCGT</t>
  </si>
  <si>
    <t>AAACACGCCACCGGCATCTTGCAG</t>
  </si>
  <si>
    <t>PLES_43371</t>
  </si>
  <si>
    <t>ATGAAAACCGGGGTCGGCAT</t>
  </si>
  <si>
    <t>TAGTATGAAAACCGGGGTCGGCAT</t>
  </si>
  <si>
    <t>AAACATGCCGACCCCGGTTTTCAT</t>
  </si>
  <si>
    <t>GGCGTATAGACGATCCCTTC</t>
  </si>
  <si>
    <t>TAGTGGCGTATAGACGATCCCTTC</t>
  </si>
  <si>
    <t>AAACGAAGGGATCGTCTATACGCC</t>
  </si>
  <si>
    <t>AGCACAAAGTATGAAAAACG</t>
  </si>
  <si>
    <t>TAGTAGCACAAAGTATGAAAAACG</t>
  </si>
  <si>
    <t>AAACCGTTTTTCATACTTTGTGCT</t>
  </si>
  <si>
    <t>CCAGGAGGGTTCTGAGCCCC</t>
  </si>
  <si>
    <t>TAGTCCAGGAGGGTTCTGAGCCCC</t>
  </si>
  <si>
    <t>AAACGGGGCTCAGAACCCTCCTGG</t>
  </si>
  <si>
    <t>PLES_43381</t>
  </si>
  <si>
    <t>GCAGGATGACCGCTTTCTTC</t>
  </si>
  <si>
    <t>TAGTGCAGGATGACCGCTTTCTTC</t>
  </si>
  <si>
    <t>AAACGAAGAAAGCGGTCATCCTGC</t>
  </si>
  <si>
    <t>GGTGGCGGAGTCGAGGCCGC</t>
  </si>
  <si>
    <t>TAGTGGTGGCGGAGTCGAGGCCGC</t>
  </si>
  <si>
    <t>AAACGCGGCCTCGACTCCGCCACC</t>
  </si>
  <si>
    <t>GGCCTTGGCCATGGCGACAA</t>
  </si>
  <si>
    <t>TAGTGGCCTTGGCCATGGCGACAA</t>
  </si>
  <si>
    <t>AAACTTGTCGCCATGGCCAAGGCC</t>
  </si>
  <si>
    <t>GTCGAAACTCATGGTGTAGC</t>
  </si>
  <si>
    <t>TAGTGTCGAAACTCATGGTGTAGC</t>
  </si>
  <si>
    <t>AAACGCTACACCATGAGTTTCGAC</t>
  </si>
  <si>
    <t>PLES_43391</t>
  </si>
  <si>
    <t>CCGGAAAGTCTCGCGTGGAG</t>
  </si>
  <si>
    <t>TAGTCCGGAAAGTCTCGCGTGGAG</t>
  </si>
  <si>
    <t>AAACCTCCACGCGAGACTTTCCGG</t>
  </si>
  <si>
    <t>CCACGGGACGTATCCTGTCG</t>
  </si>
  <si>
    <t>TAGTCCACGGGACGTATCCTGTCG</t>
  </si>
  <si>
    <t>AAACCGACAGGATACGTCCCGTGG</t>
  </si>
  <si>
    <t>GCCTCCGTTGCGGTAAATGA</t>
  </si>
  <si>
    <t>TAGTGCCTCCGTTGCGGTAAATGA</t>
  </si>
  <si>
    <t>AAACTCATTTACCGCAACGGAGGC</t>
  </si>
  <si>
    <t>CACGGGCGTGACGACTGAAC</t>
  </si>
  <si>
    <t>TAGTCACGGGCGTGACGACTGAAC</t>
  </si>
  <si>
    <t>AAACGTTCAGTCGTCACGCCCGTG</t>
  </si>
  <si>
    <t>PLES_43401</t>
  </si>
  <si>
    <t>GTCAGGACACGCAGGTGCTT</t>
  </si>
  <si>
    <t>TAGTGTCAGGACACGCAGGTGCTT</t>
  </si>
  <si>
    <t>AAACAAGCACCTGCGTGTCCTGAC</t>
  </si>
  <si>
    <t>CTAATGGCAGGCTGAGCGCG</t>
  </si>
  <si>
    <t>TAGTCTAATGGCAGGCTGAGCGCG</t>
  </si>
  <si>
    <t>AAACCGCGCTCAGCCTGCCATTAG</t>
  </si>
  <si>
    <t>ATACACAGGAACTTCCGCCC</t>
  </si>
  <si>
    <t>TAGTATACACAGGAACTTCCGCCC</t>
  </si>
  <si>
    <t>AAACGGGCGGAAGTTCCTGTGTAT</t>
  </si>
  <si>
    <t>AACGTTGCCGCCATTGTTGG</t>
  </si>
  <si>
    <t>TAGTAACGTTGCCGCCATTGTTGG</t>
  </si>
  <si>
    <t>AAACCCAACAATGGCGGCAACGTT</t>
  </si>
  <si>
    <t>PLES_43411</t>
  </si>
  <si>
    <t>oprL</t>
  </si>
  <si>
    <t>GCAACCCACAGCCACAGCCA</t>
  </si>
  <si>
    <t>TAGTGCAACCCACAGCCACAGCCA</t>
  </si>
  <si>
    <t>AAACTGGCTGTGGCTGTGGGTTGC</t>
  </si>
  <si>
    <t>GGAAGCATCGCCGCCCTTGG</t>
  </si>
  <si>
    <t>TAGTGGAAGCATCGCCGCCCTTGG</t>
  </si>
  <si>
    <t>AAACCCAAGGGCGGCGATGCTTCC</t>
  </si>
  <si>
    <t>GCCGCCATTGGCACCTTCAC</t>
  </si>
  <si>
    <t>TAGTGCCGCCATTGGCACCTTCAC</t>
  </si>
  <si>
    <t>AAACGTGAAGGTGCCAATGGCGGC</t>
  </si>
  <si>
    <t>TGGCGCCATAGCCTGCGTTC</t>
  </si>
  <si>
    <t>TAGTTGGCGCCATAGCCTGCGTTC</t>
  </si>
  <si>
    <t>AAACGAACGCAGGCTATGGCGCCA</t>
  </si>
  <si>
    <t>PLES_43421</t>
  </si>
  <si>
    <t>tolB</t>
  </si>
  <si>
    <t>GAACAGCGCAATGCGAATCA</t>
  </si>
  <si>
    <t>TAGTGAACAGCGCAATGCGAATCA</t>
  </si>
  <si>
    <t>AAACTGATTCGCATTGCGCTGTTC</t>
  </si>
  <si>
    <t>AGCACCTGCCACCAGGGCCA</t>
  </si>
  <si>
    <t>TAGTAGCACCTGCCACCAGGGCCA</t>
  </si>
  <si>
    <t>AAACTGGCCCTGGTGGCAGGTGCT</t>
  </si>
  <si>
    <t>GCTGGAGATCACCAGCGGGT</t>
  </si>
  <si>
    <t>TAGTGCTGGAGATCACCAGCGGGT</t>
  </si>
  <si>
    <t>AAACACCCGCTGGTGATCTCCAGC</t>
  </si>
  <si>
    <t>CCACGGCGATGGGAATGGCA</t>
  </si>
  <si>
    <t>TAGTCCACGGCGATGGGAATGGCA</t>
  </si>
  <si>
    <t>AAACTGCCATTCCCATCGCCGTGG</t>
  </si>
  <si>
    <t>PLES_43431</t>
  </si>
  <si>
    <t>tolA</t>
  </si>
  <si>
    <t>GGCCAGAAATAACTCTCGGA</t>
  </si>
  <si>
    <t>TAGTGGCCAGAAATAACTCTCGGA</t>
  </si>
  <si>
    <t>AAACTCCGAGAGTTATTTCTGGCC</t>
  </si>
  <si>
    <t>AGGACCACCGCCAGGACGAC</t>
  </si>
  <si>
    <t>TAGTAGGACCACCGCCAGGACGAC</t>
  </si>
  <si>
    <t>AAACGTCGTCCTGGCGGTGGTCCT</t>
  </si>
  <si>
    <t>TGGCGAAGATCAGAACGTGC</t>
  </si>
  <si>
    <t>TAGTTGGCGAAGATCAGAACGTGC</t>
  </si>
  <si>
    <t>AAACGCACGTTCTGATCTTCGCCA</t>
  </si>
  <si>
    <t>CGCCCAGCTGACGAACAGCA</t>
  </si>
  <si>
    <t>TAGTCGCCCAGCTGACGAACAGCA</t>
  </si>
  <si>
    <t>AAACTGCTGTTCGTCAGCTGGGCG</t>
  </si>
  <si>
    <t>PLES_43441</t>
  </si>
  <si>
    <t>tolR</t>
  </si>
  <si>
    <t>ACCACGTTCATTTCCGCGAC</t>
  </si>
  <si>
    <t>TAGTACCACGTTCATTTCCGCGAC</t>
  </si>
  <si>
    <t>AAACGTCGCGGAAATGAACGTGGT</t>
  </si>
  <si>
    <t>ACCAGCATCACGTCGATGTA</t>
  </si>
  <si>
    <t>TAGTACCAGCATCACGTCGATGTA</t>
  </si>
  <si>
    <t>AAACTACATCGACGTGATGCTGGT</t>
  </si>
  <si>
    <t>CCCCTGGTTGAGCATCGGTG</t>
  </si>
  <si>
    <t>TAGTCCCCTGGTTGAGCATCGGTG</t>
  </si>
  <si>
    <t>AAACCACCGATGCTCAACCAGGGG</t>
  </si>
  <si>
    <t>CCTCGCTGGACACCTTCGGC</t>
  </si>
  <si>
    <t>TAGTCCTCGCTGGACACCTTCGGC</t>
  </si>
  <si>
    <t>AAACGCCGAAGGTGTCCAGCGAGG</t>
  </si>
  <si>
    <t>PLES_43451</t>
  </si>
  <si>
    <t>tolQ</t>
  </si>
  <si>
    <t>GAGGTATGGTCGACGACGTT</t>
  </si>
  <si>
    <t>TAGTGAGGTATGGTCGACGACGTT</t>
  </si>
  <si>
    <t>AAACAACGTCGTCGACCATACCTC</t>
  </si>
  <si>
    <t>GTTGCTGATCAGGCTCCACA</t>
  </si>
  <si>
    <t>TAGTGTTGCTGATCAGGCTCCACA</t>
  </si>
  <si>
    <t>AAACTGTGGAGCCTGATCAGCAAC</t>
  </si>
  <si>
    <t>GACCAGCTGCACCACGATAC</t>
  </si>
  <si>
    <t>TAGTGACCAGCTGCACCACGATAC</t>
  </si>
  <si>
    <t>AAACGTATCGTGGTGCAGCTGGTC</t>
  </si>
  <si>
    <t>TGTGACCGAGGCGGCCACGA</t>
  </si>
  <si>
    <t>TAGTTGTGACCGAGGCGGCCACGA</t>
  </si>
  <si>
    <t>AAACTCGTGGCCGCCTCGGTCACA</t>
  </si>
  <si>
    <t>PLES_43461</t>
  </si>
  <si>
    <t>ACCCGGAAACGCTGCTGGAA</t>
  </si>
  <si>
    <t>TAGTACCCGGAAACGCTGCTGGAA</t>
  </si>
  <si>
    <t>AAACTTCCAGCAGCGTTTCCGGGT</t>
  </si>
  <si>
    <t>GACGTAATAGACGATGCCGC</t>
  </si>
  <si>
    <t>TAGTGACGTAATAGACGATGCCGC</t>
  </si>
  <si>
    <t>AAACGCGGCATCGTCTATTACGTC</t>
  </si>
  <si>
    <t>CCCCAAAGCTCGCAGCCGCT</t>
  </si>
  <si>
    <t>TAGTCCCCAAAGCTCGCAGCCGCT</t>
  </si>
  <si>
    <t>AAACAGCGGCTGCGAGCTTTGGGG</t>
  </si>
  <si>
    <t>GTCGCCGACCAGTTGCGATT</t>
  </si>
  <si>
    <t>TAGTGTCGCCGACCAGTTGCGATT</t>
  </si>
  <si>
    <t>AAACAATCGCAACTGGTCGGCGAC</t>
  </si>
  <si>
    <t>PLES_43471</t>
  </si>
  <si>
    <t>ruvB</t>
  </si>
  <si>
    <t>AGGCGATCAGGCTCGATCAT</t>
  </si>
  <si>
    <t>TAGTAGGCGATCAGGCTCGATCAT</t>
  </si>
  <si>
    <t>AAACATGATCGAGCCTGATCGCCT</t>
  </si>
  <si>
    <t>GACCGGAAACGGCGGATATG</t>
  </si>
  <si>
    <t>TAGTGACCGGAAACGGCGGATATG</t>
  </si>
  <si>
    <t>AAACCATATCCGCCGTTTCCGGTC</t>
  </si>
  <si>
    <t>GCTTCAGCGGGCGAATGGCG</t>
  </si>
  <si>
    <t>TAGTGCTTCAGCGGGCGAATGGCG</t>
  </si>
  <si>
    <t>AAACCGCCATTCGCCCGCTGAAGC</t>
  </si>
  <si>
    <t>GCTGGGCTGGCCGATGTAGT</t>
  </si>
  <si>
    <t>TAGTGCTGGGCTGGCCGATGTAGT</t>
  </si>
  <si>
    <t>AAACACTACATCGGCCAGCCCAGC</t>
  </si>
  <si>
    <t>PLES_43481</t>
  </si>
  <si>
    <t>ruvA</t>
  </si>
  <si>
    <t>TGGCGGCTGTTTCTCCGCCA</t>
  </si>
  <si>
    <t>TAGTTGGCGGCTGTTTCTCCGCCA</t>
  </si>
  <si>
    <t>AAACTGGCGGAGAAACAGCCGCCA</t>
  </si>
  <si>
    <t>TTCACATCGAGGATCAGGTG</t>
  </si>
  <si>
    <t>TAGTTTCACATCGAGGATCAGGTG</t>
  </si>
  <si>
    <t>AAACCACCTGATCCTCGATGTGAA</t>
  </si>
  <si>
    <t>AACCGATAGAGGGTCGTCAT</t>
  </si>
  <si>
    <t>TAGTAACCGATAGAGGGTCGTCAT</t>
  </si>
  <si>
    <t>AAACATGACGACCCTCTATCGGTT</t>
  </si>
  <si>
    <t>GTCACCGGCTCGCCCACCGA</t>
  </si>
  <si>
    <t>TAGTGTCACCGGCTCGCCCACCGA</t>
  </si>
  <si>
    <t>AAACTCGGTGGGCGAGCCGGTGAC</t>
  </si>
  <si>
    <t>PLES_43491</t>
  </si>
  <si>
    <t>ruvC</t>
  </si>
  <si>
    <t>AGCCGGTGATGCGCGAGCCC</t>
  </si>
  <si>
    <t>TAGTAGCCGGTGATGCGCGAGCCC</t>
  </si>
  <si>
    <t>AAACGGGCTCGCGCATCACCGGCT</t>
  </si>
  <si>
    <t>ATTACCGGTCCGTATACATC</t>
  </si>
  <si>
    <t>TAGTATTACCGGTCCGTATACATC</t>
  </si>
  <si>
    <t>AAACGATGTATACGGACCGGTAAT</t>
  </si>
  <si>
    <t>CGTGTAGACGCTCGTGCAAG</t>
  </si>
  <si>
    <t>TAGTCGTGTAGACGCTCGTGCAAG</t>
  </si>
  <si>
    <t>AAACCTTGCACGAGCGTCTACACG</t>
  </si>
  <si>
    <t>GGGCCGTCGGGCCATGGGTG</t>
  </si>
  <si>
    <t>TAGTGGGCCGTCGGGCCATGGGTG</t>
  </si>
  <si>
    <t>AAACCACCCATGGCCCGACGGCCC</t>
  </si>
  <si>
    <t>PLES_43501</t>
  </si>
  <si>
    <t>CTCTTTGCGGTGCTTGATGT</t>
  </si>
  <si>
    <t>TAGTCTCTTTGCGGTGCTTGATGT</t>
  </si>
  <si>
    <t>AAACACATCAAGCACCGCAAAGAG</t>
  </si>
  <si>
    <t>GGTAAAGATCTTGCCTTTCT</t>
  </si>
  <si>
    <t>TAGTGGTAAAGATCTTGCCTTTCT</t>
  </si>
  <si>
    <t>AAACAGAAAGGCAAGATCTTTACC</t>
  </si>
  <si>
    <t>GGTCAGCTCACGGATCAGCT</t>
  </si>
  <si>
    <t>TAGTGGTCAGCTCACGGATCAGCT</t>
  </si>
  <si>
    <t>AAACAGCTGATCCGTGAGCTGACC</t>
  </si>
  <si>
    <t>GCCGCCCTGCCTTGCAGCGA</t>
  </si>
  <si>
    <t>TAGTGCCGCCCTGCCTTGCAGCGA</t>
  </si>
  <si>
    <t>AAACTCGCTGCAAGGCAGGGCGGC</t>
  </si>
  <si>
    <t>PLES_43511</t>
  </si>
  <si>
    <t>aspS</t>
  </si>
  <si>
    <t>GCAATAGTGGCTGCGCATCA</t>
  </si>
  <si>
    <t>TAGTGCAATAGTGGCTGCGCATCA</t>
  </si>
  <si>
    <t>AAACTGATGCGCAGCCACTATTGC</t>
  </si>
  <si>
    <t>CGTCCAGGCTCTCGTTCAGT</t>
  </si>
  <si>
    <t>TAGTCGTCCAGGCTCTCGTTCAGT</t>
  </si>
  <si>
    <t>AAACACTGAACGAGAGCCTGGACG</t>
  </si>
  <si>
    <t>AACCGCAAAGGGTGACTTCC</t>
  </si>
  <si>
    <t>TAGTAACCGCAAAGGGTGACTTCC</t>
  </si>
  <si>
    <t>AAACGGAAGTCACCCTTTGCGGTT</t>
  </si>
  <si>
    <t>TCACTCCACCATGGTCGCGG</t>
  </si>
  <si>
    <t>TAGTTCACTCCACCATGGTCGCGG</t>
  </si>
  <si>
    <t>AAACCCGCGACCATGGTGGAGTGA</t>
  </si>
  <si>
    <t>PLES_43521</t>
  </si>
  <si>
    <t>GATTCCGATATTGATTTCCA</t>
  </si>
  <si>
    <t>TAGTGATTCCGATATTGATTTCCA</t>
  </si>
  <si>
    <t>AAACTGGAAATCAATATCGGAATC</t>
  </si>
  <si>
    <t>CCGCGACAGGCCCTCGGCAA</t>
  </si>
  <si>
    <t>TAGTCCGCGACAGGCCCTCGGCAA</t>
  </si>
  <si>
    <t>AAACTTGCCGAGGGCCTGTCGCGG</t>
  </si>
  <si>
    <t>CAGGTAGAGGGTGTAGGTGT</t>
  </si>
  <si>
    <t>TAGTCAGGTAGAGGGTGTAGGTGT</t>
  </si>
  <si>
    <t>AAACACACCTACACCCTCTACCTG</t>
  </si>
  <si>
    <t>GACGTTCCAGTGGAAGTTGT</t>
  </si>
  <si>
    <t>TAGTGACGTTCCAGTGGAAGTTGT</t>
  </si>
  <si>
    <t>AAACACAACTTCCACTGGAACGTC</t>
  </si>
  <si>
    <t>PLES_43531</t>
  </si>
  <si>
    <t>TGAGGTGTTGAACCACTTCA</t>
  </si>
  <si>
    <t>TAGTTGAGGTGTTGAACCACTTCA</t>
  </si>
  <si>
    <t>AAACTGAAGTGGTTCAACACCTCA</t>
  </si>
  <si>
    <t>GATGTCCTCGCCCGAATCGC</t>
  </si>
  <si>
    <t>TAGTGATGTCCTCGCCCGAATCGC</t>
  </si>
  <si>
    <t>AAACGCGATTCGGGCGAGGACATC</t>
  </si>
  <si>
    <t>GGCCTTCGCCGCGAATCGCT</t>
  </si>
  <si>
    <t>TAGTGGCCTTCGCCGCGAATCGCT</t>
  </si>
  <si>
    <t>AAACAGCGATTCGCGGCGAAGGCC</t>
  </si>
  <si>
    <t>CCACGCGCTGGCCTTCGATG</t>
  </si>
  <si>
    <t>TAGTCCACGCGCTGGCCTTCGATG</t>
  </si>
  <si>
    <t>AAACCATCGAAGGCCAGCGCGTGG</t>
  </si>
  <si>
    <t>PLES_43541</t>
  </si>
  <si>
    <t>GGAAAGCCTGGCGGCATTCC</t>
  </si>
  <si>
    <t>TAGTGGAAAGCCTGGCGGCATTCC</t>
  </si>
  <si>
    <t>AAACGGAATGCCGCCAGGCTTTCC</t>
  </si>
  <si>
    <t>GAGCCTGCAAAGTGTCATCC</t>
  </si>
  <si>
    <t>TAGTGAGCCTGCAAAGTGTCATCC</t>
  </si>
  <si>
    <t>AAACGGATGACACTTTGCAGGCTC</t>
  </si>
  <si>
    <t>CCGCCTCGCCCACCAGCCCC</t>
  </si>
  <si>
    <t>TAGTCCGCCTCGCCCACCAGCCCC</t>
  </si>
  <si>
    <t>AAACGGGGCTGGTGGGCGAGGCGG</t>
  </si>
  <si>
    <t>PLES_43551</t>
  </si>
  <si>
    <t>CCGAACGCCCCATAAGATGC</t>
  </si>
  <si>
    <t>TAGTCCGAACGCCCCATAAGATGC</t>
  </si>
  <si>
    <t>AAACGCATCTTATGGGGCGTTCGG</t>
  </si>
  <si>
    <t>CACATCCGCCCGCCCCAGCT</t>
  </si>
  <si>
    <t>TAGTCACATCCGCCCGCCCCAGCT</t>
  </si>
  <si>
    <t>AAACAGCTGGGGCGGGCGGATGTG</t>
  </si>
  <si>
    <t>CCCCGCCGTAACTGCCGCGC</t>
  </si>
  <si>
    <t>TAGTCCCCGCCGTAACTGCCGCGC</t>
  </si>
  <si>
    <t>AAACGCGCGGCAGTTACGGCGGGG</t>
  </si>
  <si>
    <t>TTAGCCCCTCCCTCCGGGAA</t>
  </si>
  <si>
    <t>TAGTTTAGCCCCTCCCTCCGGGAA</t>
  </si>
  <si>
    <t>AAACTTCCCGGAGGGAGGGGCTAA</t>
  </si>
  <si>
    <t>PLES_43561</t>
  </si>
  <si>
    <t>oprD</t>
  </si>
  <si>
    <t>TGCGGAAACCGCCAGTGCAA</t>
  </si>
  <si>
    <t>TAGTTGCGGAAACCGCCAGTGCAA</t>
  </si>
  <si>
    <t>AAACTTGCACTGGCGGTTTCCGCA</t>
  </si>
  <si>
    <t>GCTGACGAATGCGTCGGCCA</t>
  </si>
  <si>
    <t>TAGTGCTGACGAATGCGTCGGCCA</t>
  </si>
  <si>
    <t>AAACTGGCCGACGCATTCGTCAGC</t>
  </si>
  <si>
    <t>TTCGATGAACCCCTTCGCTT</t>
  </si>
  <si>
    <t>TAGTTTCGATGAACCCCTTCGCTT</t>
  </si>
  <si>
    <t>AAACAAGCGAAGGGGTTCATCGAA</t>
  </si>
  <si>
    <t>AGTTGCGGAGCAGCAGGTTC</t>
  </si>
  <si>
    <t>TAGTAGTTGCGGAGCAGCAGGTTC</t>
  </si>
  <si>
    <t>AAACGAACCTGCTGCTCCGCAACT</t>
  </si>
  <si>
    <t>PLES_43571</t>
  </si>
  <si>
    <t>CGGCCATGGGTAGCCCCATG</t>
  </si>
  <si>
    <t>TAGTCGGCCATGGGTAGCCCCATG</t>
  </si>
  <si>
    <t>AAACCATGGGGCTACCCATGGCCG</t>
  </si>
  <si>
    <t>GACACGAAAATCGATGTCCT</t>
  </si>
  <si>
    <t>TAGTGACACGAAAATCGATGTCCT</t>
  </si>
  <si>
    <t>AAACAGGACATCGATTTTCGTGTC</t>
  </si>
  <si>
    <t>CGCACCAGCTTGCCGTGAAA</t>
  </si>
  <si>
    <t>TAGTCGCACCAGCTTGCCGTGAAA</t>
  </si>
  <si>
    <t>AAACTTTCACGGCAAGCTGGTGCG</t>
  </si>
  <si>
    <t>GGGCCGGACAGCGTTCCACC</t>
  </si>
  <si>
    <t>TAGTGGGCCGGACAGCGTTCCACC</t>
  </si>
  <si>
    <t>AAACGGTGGAACGCTGTCCGGCCC</t>
  </si>
  <si>
    <t>PLES_43581</t>
  </si>
  <si>
    <t>proS</t>
  </si>
  <si>
    <t>CGTGGAAAGCAGATACTGAC</t>
  </si>
  <si>
    <t>TAGTCGTGGAAAGCAGATACTGAC</t>
  </si>
  <si>
    <t>AAACGTCAGTATCTGCTTTCCACG</t>
  </si>
  <si>
    <t>GATTACCACCGCGTCGGCGG</t>
  </si>
  <si>
    <t>TAGTGATTACCACCGCGTCGGCGG</t>
  </si>
  <si>
    <t>AAACCCGCCGACGCGGTGGTAATC</t>
  </si>
  <si>
    <t>GGCCAGGCGACGGATCATGC</t>
  </si>
  <si>
    <t>TAGTGGCCAGGCGACGGATCATGC</t>
  </si>
  <si>
    <t>AAACGCATGATCCGTCGCCTGGCC</t>
  </si>
  <si>
    <t>CAGCCAGGTGTAGAGACCCG</t>
  </si>
  <si>
    <t>TAGTCAGCCAGGTGTAGAGACCCG</t>
  </si>
  <si>
    <t>AAACCGGGTCTCTACACCTGGCTG</t>
  </si>
  <si>
    <t>PLES_43591</t>
  </si>
  <si>
    <t>AGGCGCAGGGGTCTTCCGGT</t>
  </si>
  <si>
    <t>TAGTAGGCGCAGGGGTCTTCCGGT</t>
  </si>
  <si>
    <t>AAACACCGGAAGACCCCTGCGCCT</t>
  </si>
  <si>
    <t>CGCACAGGGCGGCGGCGAAT</t>
  </si>
  <si>
    <t>TAGTCGCACAGGGCGGCGGCGAAT</t>
  </si>
  <si>
    <t>AAACATTCGCCGCCGCCCTGTGCG</t>
  </si>
  <si>
    <t>TGGCGCAGCCGCTCAGCAGA</t>
  </si>
  <si>
    <t>TAGTTGGCGCAGCCGCTCAGCAGA</t>
  </si>
  <si>
    <t>AAACTCTGCTGAGCGGCTGCGCCA</t>
  </si>
  <si>
    <t>GCTACGCTGCGGCAACTGGT</t>
  </si>
  <si>
    <t>TAGTGCTACGCTGCGGCAACTGGT</t>
  </si>
  <si>
    <t>AAACACCAGTTGCCGCAGCGTAGC</t>
  </si>
  <si>
    <t>PLES_43601</t>
  </si>
  <si>
    <t>CTGTACCCGGCCGCCGACAT</t>
  </si>
  <si>
    <t>TAGTCTGTACCCGGCCGCCGACAT</t>
  </si>
  <si>
    <t>AAACATGTCGGCGGCCGGGTACAG</t>
  </si>
  <si>
    <t>CCTCTTCCCGGGTCGCCTGA</t>
  </si>
  <si>
    <t>TAGTCCTCTTCCCGGGTCGCCTGA</t>
  </si>
  <si>
    <t>AAACTCAGGCGACCCGGGAAGAGG</t>
  </si>
  <si>
    <t>GCACCCAACCGTCGAGTTCG</t>
  </si>
  <si>
    <t>TAGTGCACCCAACCGTCGAGTTCG</t>
  </si>
  <si>
    <t>AAACCGAACTCGACGGTTGGGTGC</t>
  </si>
  <si>
    <t>CTTCGACACGCCCGTCATCC</t>
  </si>
  <si>
    <t>TAGTCTTCGACACGCCCGTCATCC</t>
  </si>
  <si>
    <t>AAACGGATGACGGGCGTGTCGAAG</t>
  </si>
  <si>
    <t>PLES_43611</t>
  </si>
  <si>
    <t>AACACCGCAGCAGCGCCCAG</t>
  </si>
  <si>
    <t>TAGTAACACCGCAGCAGCGCCCAG</t>
  </si>
  <si>
    <t>AAACCTGGGCGCTGCTGCGGTGTT</t>
  </si>
  <si>
    <t>CAGCGACAGGACGCCCGTCC</t>
  </si>
  <si>
    <t>TAGTCAGCGACAGGACGCCCGTCC</t>
  </si>
  <si>
    <t>AAACGGACGGGCGTCCTGTCGCTG</t>
  </si>
  <si>
    <t>TCCGGAATCTCGGTCCGGCA</t>
  </si>
  <si>
    <t>TAGTTCCGGAATCTCGGTCCGGCA</t>
  </si>
  <si>
    <t>AAACTGCCGGACCGAGATTCCGGA</t>
  </si>
  <si>
    <t>GCCCTCCCAGCACCTGCGCA</t>
  </si>
  <si>
    <t>TAGTGCCCTCCCAGCACCTGCGCA</t>
  </si>
  <si>
    <t>AAACTGCGCAGGTGCTGGGAGGGC</t>
  </si>
  <si>
    <t>PLES_43621</t>
  </si>
  <si>
    <t>CGGGGACGCTTCCGATCAGA</t>
  </si>
  <si>
    <t>TAGTCGGGGACGCTTCCGATCAGA</t>
  </si>
  <si>
    <t>AAACTCTGATCGGAAGCGTCCCCG</t>
  </si>
  <si>
    <t>TGCGGCATCCACCAGGTGTG</t>
  </si>
  <si>
    <t>TAGTTGCGGCATCCACCAGGTGTG</t>
  </si>
  <si>
    <t>AAACCACACCTGGTGGATGCCGCA</t>
  </si>
  <si>
    <t>CCTCGTGGGCTGTCAGGGTC</t>
  </si>
  <si>
    <t>TAGTCCTCGTGGGCTGTCAGGGTC</t>
  </si>
  <si>
    <t>AAACGACCCTGACAGCCCACGAGG</t>
  </si>
  <si>
    <t>CAATGTTGTAGTCCGCGACC</t>
  </si>
  <si>
    <t>TAGTCAATGTTGTAGTCCGCGACC</t>
  </si>
  <si>
    <t>AAACGGTCGCGGACTACAACATTG</t>
  </si>
  <si>
    <t>PLES_43631</t>
  </si>
  <si>
    <t>TGGACGACCTTGTTCGACAT</t>
  </si>
  <si>
    <t>TAGTTGGACGACCTTGTTCGACAT</t>
  </si>
  <si>
    <t>AAACATGTCGAACAAGGTCGTCCA</t>
  </si>
  <si>
    <t>GCTCATCCTTGTGATGCAAA</t>
  </si>
  <si>
    <t>TAGTGCTCATCCTTGTGATGCAAA</t>
  </si>
  <si>
    <t>AAACTTTGCATCACAAGGATGAGC</t>
  </si>
  <si>
    <t>TGAACTGCAGCCCGGTAATC</t>
  </si>
  <si>
    <t>TAGTTGAACTGCAGCCCGGTAATC</t>
  </si>
  <si>
    <t>AAACGATTACCGGGCTGCAGTTCA</t>
  </si>
  <si>
    <t>CGCGCCGGCACCAGCGACTC</t>
  </si>
  <si>
    <t>TAGTCGCGCCGGCACCAGCGACTC</t>
  </si>
  <si>
    <t>AAACGAGTCGCTGGTGCCGGCGCG</t>
  </si>
  <si>
    <t>PLES_43641</t>
  </si>
  <si>
    <t>CGGTGACGAAGCGATGAGCG</t>
  </si>
  <si>
    <t>TAGTCGGTGACGAAGCGATGAGCG</t>
  </si>
  <si>
    <t>AAACCGCTCATCGCTTCGTCACCG</t>
  </si>
  <si>
    <t>CGCGCTGTTGGGAGCCTTGT</t>
  </si>
  <si>
    <t>TAGTCGCGCTGTTGGGAGCCTTGT</t>
  </si>
  <si>
    <t>AAACACAAGGCTCCCAACAGCGCG</t>
  </si>
  <si>
    <t>TACCGCGAACAACGTGGTGT</t>
  </si>
  <si>
    <t>TAGTTACCGCGAACAACGTGGTGT</t>
  </si>
  <si>
    <t>AAACACACCACGTTGTTCGCGGTA</t>
  </si>
  <si>
    <t>GAAAACATCACCGTCATCAT</t>
  </si>
  <si>
    <t>TAGTGAAAACATCACCGTCATCAT</t>
  </si>
  <si>
    <t>AAACATGATGACGGTGATGTTTTC</t>
  </si>
  <si>
    <t>PLES_43651</t>
  </si>
  <si>
    <t>AGCAGCGCGGATTGTGCAAC</t>
  </si>
  <si>
    <t>TAGTAGCAGCGCGGATTGTGCAAC</t>
  </si>
  <si>
    <t>AAACGTTGCACAATCCGCGCTGCT</t>
  </si>
  <si>
    <t>GAGCAGTTCGAGCGCTGCGC</t>
  </si>
  <si>
    <t>TAGTGAGCAGTTCGAGCGCTGCGC</t>
  </si>
  <si>
    <t>AAACGCGCAGCGCTCGAACTGCTC</t>
  </si>
  <si>
    <t>AGCGCACCACCTGCGGTTGC</t>
  </si>
  <si>
    <t>TAGTAGCGCACCACCTGCGGTTGC</t>
  </si>
  <si>
    <t>AAACGCAACCGCAGGTGGTGCGCT</t>
  </si>
  <si>
    <t>CAGCTCGGCGGCGCTCGGCG</t>
  </si>
  <si>
    <t>TAGTCAGCTCGGCGGCGCTCGGCG</t>
  </si>
  <si>
    <t>AAACCGCCGAGCGCCGCCGAGCTG</t>
  </si>
  <si>
    <t>PLES_43661</t>
  </si>
  <si>
    <t>wrbA</t>
  </si>
  <si>
    <t>GTAGTACAGCACCAGGATGT</t>
  </si>
  <si>
    <t>TAGTGTAGTACAGCACCAGGATGT</t>
  </si>
  <si>
    <t>AAACACATCCTGGTGCTGTACTAC</t>
  </si>
  <si>
    <t>CCATTTCCGCGGTAGCGCCA</t>
  </si>
  <si>
    <t>TAGTCCATTTCCGCGGTAGCGCCA</t>
  </si>
  <si>
    <t>AAACTGGCGCTACCGCGGAAATGG</t>
  </si>
  <si>
    <t>CGACGCCACGGGCGATCTGC</t>
  </si>
  <si>
    <t>TAGTCGACGCCACGGGCGATCTGC</t>
  </si>
  <si>
    <t>AAACGCAGATCGCCCGTGGCGTCG</t>
  </si>
  <si>
    <t>TCGCATTCGGTGGATACCGC</t>
  </si>
  <si>
    <t>TAGTTCGCATTCGGTGGATACCGC</t>
  </si>
  <si>
    <t>AAACGCGGTATCCACCGAATGCGA</t>
  </si>
  <si>
    <t>PLES_43671</t>
  </si>
  <si>
    <t>GGGCAGCGGTTTGTTCTTGC</t>
  </si>
  <si>
    <t>TAGTGGGCAGCGGTTTGTTCTTGC</t>
  </si>
  <si>
    <t>AAACGCAAGAACAAACCGCTGCCC</t>
  </si>
  <si>
    <t>GGCTGCAGCCACACTACTTC</t>
  </si>
  <si>
    <t>TAGTGGCTGCAGCCACACTACTTC</t>
  </si>
  <si>
    <t>AAACGAAGTAGTGTGGCTGCAGCC</t>
  </si>
  <si>
    <t>TGATGGCGCGGCTGAGCGCC</t>
  </si>
  <si>
    <t>TAGTTGATGGCGCGGCTGAGCGCC</t>
  </si>
  <si>
    <t>AAACGGCGCTCAGCCGCGCCATCA</t>
  </si>
  <si>
    <t>CCAGGCCGACGAAGCTTCCC</t>
  </si>
  <si>
    <t>TAGTCCAGGCCGACGAAGCTTCCC</t>
  </si>
  <si>
    <t>AAACGGGAAGCTTCGTCGGCCTGG</t>
  </si>
  <si>
    <t>PLES_43681</t>
  </si>
  <si>
    <t>ACACTGAGGGGAAGCTGAAT</t>
  </si>
  <si>
    <t>TAGTACACTGAGGGGAAGCTGAAT</t>
  </si>
  <si>
    <t>AAACATTCAGCTTCCCCTCAGTGT</t>
  </si>
  <si>
    <t>GGGATAGTAGTTGGCGAAGG</t>
  </si>
  <si>
    <t>TAGTGGGATAGTAGTTGGCGAAGG</t>
  </si>
  <si>
    <t>AAACCCTTCGCCAACTACTATCCC</t>
  </si>
  <si>
    <t>AGTGCCGCGGCATTGGCACC</t>
  </si>
  <si>
    <t>TAGTAGTGCCGCGGCATTGGCACC</t>
  </si>
  <si>
    <t>AAACGGTGCCAATGCCGCGGCACT</t>
  </si>
  <si>
    <t>GCTTTCCGCCCAGCCAGCCT</t>
  </si>
  <si>
    <t>TAGTGCTTTCCGCCCAGCCAGCCT</t>
  </si>
  <si>
    <t>AAACAGGCTGGCTGGGCGGAAAGC</t>
  </si>
  <si>
    <t>PLES_43691</t>
  </si>
  <si>
    <t>GAAGAGTCGGGCTATGCGCA</t>
  </si>
  <si>
    <t>TAGTGAAGAGTCGGGCTATGCGCA</t>
  </si>
  <si>
    <t>AAACTGCGCATAGCCCGACTCTTC</t>
  </si>
  <si>
    <t>GAAGACGGGCAAGCCTAGCA</t>
  </si>
  <si>
    <t>TAGTGAAGACGGGCAAGCCTAGCA</t>
  </si>
  <si>
    <t>AAACTGCTAGGCTTGCCCGTCTTC</t>
  </si>
  <si>
    <t>CGTGGACCTGGTAGAGATTG</t>
  </si>
  <si>
    <t>TAGTCGTGGACCTGGTAGAGATTG</t>
  </si>
  <si>
    <t>AAACCAATCTCTACCAGGTCCACG</t>
  </si>
  <si>
    <t>CCGGGCTGCTGCGACGAAAC</t>
  </si>
  <si>
    <t>TAGTCCGGGCTGCTGCGACGAAAC</t>
  </si>
  <si>
    <t>AAACGTTTCGTCGCAGCAGCCCGG</t>
  </si>
  <si>
    <t>PLES_43701</t>
  </si>
  <si>
    <t>purM</t>
  </si>
  <si>
    <t>GCGTCCTTGTAGCTCAACGA</t>
  </si>
  <si>
    <t>TAGTGCGTCCTTGTAGCTCAACGA</t>
  </si>
  <si>
    <t>AAACTCGTTGAGCTACAAGGACGC</t>
  </si>
  <si>
    <t>GCCTTTGATGCGTTCCACCA</t>
  </si>
  <si>
    <t>TAGTGCCTTTGATGCGTTCCACCA</t>
  </si>
  <si>
    <t>AAACTGGTGGAACGCATCAAAGGC</t>
  </si>
  <si>
    <t>TTCCGGGCGTGCGGTGCGCT</t>
  </si>
  <si>
    <t>TAGTTTCCGGGCGTGCGGTGCGCT</t>
  </si>
  <si>
    <t>AAACAGCGCACCGCACGCCCGGAA</t>
  </si>
  <si>
    <t>GCCGGCCGGGATTTCGCAGA</t>
  </si>
  <si>
    <t>TAGTGCCGGCCGGGATTTCGCAGA</t>
  </si>
  <si>
    <t>AAACTCTGCGAAATCCCGGCCGGC</t>
  </si>
  <si>
    <t>PLES_43711</t>
  </si>
  <si>
    <t>purN</t>
  </si>
  <si>
    <t>ACCACGACATTGCAGAGTTT</t>
  </si>
  <si>
    <t>TAGTACCACGACATTGCAGAGTTT</t>
  </si>
  <si>
    <t>AAACAAACTCTGCAATGTCGTGGT</t>
  </si>
  <si>
    <t>CTGCAGGTTGCTGCCGGAGC</t>
  </si>
  <si>
    <t>TAGTCTGCAGGTTGCTGCCGGAGC</t>
  </si>
  <si>
    <t>AAACGCTCCGGCAGCAACCTGCAG</t>
  </si>
  <si>
    <t>CCGGCGTGGCGCCGTCCCGG</t>
  </si>
  <si>
    <t>TAGTCCGGCGTGGCGCCGTCCCGG</t>
  </si>
  <si>
    <t>AAACCCGGGACGGCGCCACGCCGG</t>
  </si>
  <si>
    <t>GCCATAGGCGTCCGCGCGGT</t>
  </si>
  <si>
    <t>TAGTGCCATAGGCGTCCGCGCGGT</t>
  </si>
  <si>
    <t>AAACACCGCGCGGACGCCTATGGC</t>
  </si>
  <si>
    <t>PLES_43721</t>
  </si>
  <si>
    <t>GCAGGGTCAGCAGCGTCAGC</t>
  </si>
  <si>
    <t>TAGTGCAGGGTCAGCAGCGTCAGC</t>
  </si>
  <si>
    <t>AAACGCTGACGCTGCTGACCCTGC</t>
  </si>
  <si>
    <t>TTCAGCTCGAAGGCATAGGC</t>
  </si>
  <si>
    <t>TAGTTTCAGCTCGAAGGCATAGGC</t>
  </si>
  <si>
    <t>AAACGCCTATGCCTTCGAGCTGAA</t>
  </si>
  <si>
    <t>GCGGTATAGCTGGCGGTGAA</t>
  </si>
  <si>
    <t>TAGTGCGGTATAGCTGGCGGTGAA</t>
  </si>
  <si>
    <t>AAACTTCACCGCCAGCTATACCGC</t>
  </si>
  <si>
    <t>GATGGGCATCTGTTTCCAGT</t>
  </si>
  <si>
    <t>TAGTGATGGGCATCTGTTTCCAGT</t>
  </si>
  <si>
    <t>AAACACTGGAAACAGATGCCCATC</t>
  </si>
  <si>
    <t>PLES_43731</t>
  </si>
  <si>
    <t>ATAATCGTAAAGGGCGATGG</t>
  </si>
  <si>
    <t>TAGTATAATCGTAAAGGGCGATGG</t>
  </si>
  <si>
    <t>AAACCCATCGCCCTTTACGATTAT</t>
  </si>
  <si>
    <t>GGACCAGGCACGCATCAGGC</t>
  </si>
  <si>
    <t>TAGTGGACCAGGCACGCATCAGGC</t>
  </si>
  <si>
    <t>AAACGCCTGATGCGTGCCTGGTCC</t>
  </si>
  <si>
    <t>AGCCACCAGCGGCTGCTCGC</t>
  </si>
  <si>
    <t>TAGTAGCCACCAGCGGCTGCTCGC</t>
  </si>
  <si>
    <t>AAACGCGAGCAGCCGCTGGTGGCT</t>
  </si>
  <si>
    <t>TGCAAGGCGCTCAACTGCAC</t>
  </si>
  <si>
    <t>TAGTTGCAAGGCGCTCAACTGCAC</t>
  </si>
  <si>
    <t>AAACGTGCAGTTGAGCGCCTTGCA</t>
  </si>
  <si>
    <t>PLES_43741</t>
  </si>
  <si>
    <t>GGCGTGGTAGTAGATGGCTT</t>
  </si>
  <si>
    <t>TAGTGGCGTGGTAGTAGATGGCTT</t>
  </si>
  <si>
    <t>AAACAAGCCATCTACTACCACGCC</t>
  </si>
  <si>
    <t>TTCGACACAGATTGCGCAGC</t>
  </si>
  <si>
    <t>TAGTTTCGACACAGATTGCGCAGC</t>
  </si>
  <si>
    <t>AAACGCTGCGCAATCTGTGTCGAA</t>
  </si>
  <si>
    <t>GCGATCGAGCAATGGCAGCA</t>
  </si>
  <si>
    <t>TAGTGCGATCGAGCAATGGCAGCA</t>
  </si>
  <si>
    <t>AAACTGCTGCCATTGCTCGATCGC</t>
  </si>
  <si>
    <t>GGCGATGCGTGCCGATTGTT</t>
  </si>
  <si>
    <t>TAGTGGCGATGCGTGCCGATTGTT</t>
  </si>
  <si>
    <t>AAACAACAATCGGCACGCATCGCC</t>
  </si>
  <si>
    <t>PLES_43751</t>
  </si>
  <si>
    <t>GTCGAAGATCTTCACCTCCA</t>
  </si>
  <si>
    <t>TAGTGTCGAAGATCTTCACCTCCA</t>
  </si>
  <si>
    <t>AAACTGGAGGTGAAGATCTTCGAC</t>
  </si>
  <si>
    <t>GCCGTCGCGGGTTCGCACAT</t>
  </si>
  <si>
    <t>TAGTGCCGTCGCGGGTTCGCACAT</t>
  </si>
  <si>
    <t>AAACATGTGCGAACCCGCGACGGC</t>
  </si>
  <si>
    <t>GGACATCGAAGTGCAGGTAG</t>
  </si>
  <si>
    <t>TAGTGGACATCGAAGTGCAGGTAG</t>
  </si>
  <si>
    <t>AAACCTACCTGCACTTCGATGTCC</t>
  </si>
  <si>
    <t>CCCCCAGCTCCTCCGTGACC</t>
  </si>
  <si>
    <t>TAGTCCCCCAGCTCCTCCGTGACC</t>
  </si>
  <si>
    <t>AAACGGTCACGGAGGAGCTGGGGG</t>
  </si>
  <si>
    <t>PLES_43761</t>
  </si>
  <si>
    <t>ATCGGGTGGTAGCTGTCCAT</t>
  </si>
  <si>
    <t>TAGTATCGGGTGGTAGCTGTCCAT</t>
  </si>
  <si>
    <t>AAACATGGACAGCTACCACCCGAT</t>
  </si>
  <si>
    <t>CAGGTAGTCATGGAGATCGC</t>
  </si>
  <si>
    <t>TAGTCAGGTAGTCATGGAGATCGC</t>
  </si>
  <si>
    <t>AAACGCGATCTCCATGACTACCTG</t>
  </si>
  <si>
    <t>CAACCGGTAGCGGTAGAGGC</t>
  </si>
  <si>
    <t>TAGTCAACCGGTAGCGGTAGAGGC</t>
  </si>
  <si>
    <t>AAACGCCTCTACCGCTACCGGTTG</t>
  </si>
  <si>
    <t>GAACACCGTCCTCGAGTTCG</t>
  </si>
  <si>
    <t>TAGTGAACACCGTCCTCGAGTTCG</t>
  </si>
  <si>
    <t>AAACCGAACTCGAGGACGGTGTTC</t>
  </si>
  <si>
    <t>PLES_43771</t>
  </si>
  <si>
    <t>CACTCATCTTTTCTGCTCCA</t>
  </si>
  <si>
    <t>TAGTCACTCATCTTTTCTGCTCCA</t>
  </si>
  <si>
    <t>AAACTGGAGCAGAAAAGATGAGTG</t>
  </si>
  <si>
    <t>TTTGTGGTCATCGTCACGCT</t>
  </si>
  <si>
    <t>TAGTTTTGTGGTCATCGTCACGCT</t>
  </si>
  <si>
    <t>AAACAGCGTGACGATGACCACAAA</t>
  </si>
  <si>
    <t>GCCAAGCGCACGCAGCTCGC</t>
  </si>
  <si>
    <t>TAGTGCCAAGCGCACGCAGCTCGC</t>
  </si>
  <si>
    <t>AAACGCGAGCTGCGTGCGCTTGGC</t>
  </si>
  <si>
    <t>GATGCACGTCCCAGCAGCGG</t>
  </si>
  <si>
    <t>TAGTGATGCACGTCCCAGCAGCGG</t>
  </si>
  <si>
    <t>AAACCCGCTGCTGGGACGTGCATC</t>
  </si>
  <si>
    <t>PLES_43781</t>
  </si>
  <si>
    <t>GCCCCCGGAAGCTGTGAGGA</t>
  </si>
  <si>
    <t>TAGTGCCCCCGGAAGCTGTGAGGA</t>
  </si>
  <si>
    <t>AAACTCCTCACAGCTTCCGGGGGC</t>
  </si>
  <si>
    <t>TGAACGAGATCGATCTCCGA</t>
  </si>
  <si>
    <t>TAGTTGAACGAGATCGATCTCCGA</t>
  </si>
  <si>
    <t>AAACTCGGAGATCGATCTCGTTCA</t>
  </si>
  <si>
    <t>ATTTCGACGCCCACAATTGC</t>
  </si>
  <si>
    <t>TAGTATTTCGACGCCCACAATTGC</t>
  </si>
  <si>
    <t>AAACGCAATTGTGGGCGTCGAAAT</t>
  </si>
  <si>
    <t>GAGCGCAGCGGCGGTCGCCA</t>
  </si>
  <si>
    <t>TAGTGAGCGCAGCGGCGGTCGCCA</t>
  </si>
  <si>
    <t>AAACTGGCGACCGCCGCTGCGCTC</t>
  </si>
  <si>
    <t>PLES_43791</t>
  </si>
  <si>
    <t>CCAGCCCGGCTTTCAGCAAC</t>
  </si>
  <si>
    <t>TAGTCCAGCCCGGCTTTCAGCAAC</t>
  </si>
  <si>
    <t>AAACGTTGCTGAAAGCCGGGCTGG</t>
  </si>
  <si>
    <t>TTTCTGCTTGGTGGCCTGCT</t>
  </si>
  <si>
    <t>TAGTTTTCTGCTTGGTGGCCTGCT</t>
  </si>
  <si>
    <t>AAACAGCAGGCCACCAAGCAGAAA</t>
  </si>
  <si>
    <t>GGGAGTCGTCCTTGTCGACC</t>
  </si>
  <si>
    <t>TAGTGGGAGTCGTCCTTGTCGACC</t>
  </si>
  <si>
    <t>AAACGGTCGACAAGGACGACTCCC</t>
  </si>
  <si>
    <t>GCTGCTGGCGGTTCAATTCC</t>
  </si>
  <si>
    <t>TAGTGCTGCTGGCGGTTCAATTCC</t>
  </si>
  <si>
    <t>AAACGGAATTGAACCGCCAGCAGC</t>
  </si>
  <si>
    <t>PLES_43801</t>
  </si>
  <si>
    <t>lpxO2</t>
  </si>
  <si>
    <t>CCACCAGAGTGACTTTTACC</t>
  </si>
  <si>
    <t>TAGTCCACCAGAGTGACTTTTACC</t>
  </si>
  <si>
    <t>AAACGGTAAAAGTCACTCTGGTGG</t>
  </si>
  <si>
    <t>ACAGGACGCTGGCGACGAAC</t>
  </si>
  <si>
    <t>TAGTACAGGACGCTGGCGACGAAC</t>
  </si>
  <si>
    <t>AAACGTTCGTCGCCAGCGTCCTGT</t>
  </si>
  <si>
    <t>AGCGCGCGCGCCCACGGAAA</t>
  </si>
  <si>
    <t>TAGTAGCGCGCGCGCCCACGGAAA</t>
  </si>
  <si>
    <t>AAACTTTCCGTGGGCGCGCGCGCT</t>
  </si>
  <si>
    <t>TTGACCAGTTGGCGCAGGAA</t>
  </si>
  <si>
    <t>TAGTTTGACCAGTTGGCGCAGGAA</t>
  </si>
  <si>
    <t>AAACTTCCTGCGCCAACTGGTCAA</t>
  </si>
  <si>
    <t>PLES_43811</t>
  </si>
  <si>
    <t>AGGTCGTCGAGTCGGTACAT</t>
  </si>
  <si>
    <t>TAGTAGGTCGTCGAGTCGGTACAT</t>
  </si>
  <si>
    <t>AAACATGTACCGACTCGACGACCT</t>
  </si>
  <si>
    <t>GGCGCGCCATGAGGTGGAGC</t>
  </si>
  <si>
    <t>TAGTGGCGCGCCATGAGGTGGAGC</t>
  </si>
  <si>
    <t>AAACGCTCCACCTCATGGCGCGCC</t>
  </si>
  <si>
    <t>AGCCGAATTCGGGATCGCGC</t>
  </si>
  <si>
    <t>TAGTAGCCGAATTCGGGATCGCGC</t>
  </si>
  <si>
    <t>AAACGCGCGATCCCGAATTCGGCT</t>
  </si>
  <si>
    <t>AGCTCTGCTGGAGATCCCAG</t>
  </si>
  <si>
    <t>TAGTAGCTCTGCTGGAGATCCCAG</t>
  </si>
  <si>
    <t>AAACCTGGGATCTCCAGCAGAGCT</t>
  </si>
  <si>
    <t>PLES_43821</t>
  </si>
  <si>
    <t>relA</t>
  </si>
  <si>
    <t>TGCCGTCGGTGTTGACCGGC</t>
  </si>
  <si>
    <t>TAGTTGCCGTCGGTGTTGACCGGC</t>
  </si>
  <si>
    <t>AAACGCCGGTCAACACCGACGGCA</t>
  </si>
  <si>
    <t>CGGGGACGAGGTTCTGGACG</t>
  </si>
  <si>
    <t>TAGTCGGGGACGAGGTTCTGGACG</t>
  </si>
  <si>
    <t>AAACCGTCCAGAACCTCGTCCCCG</t>
  </si>
  <si>
    <t>CAAGCCCTGACGATCGAGCC</t>
  </si>
  <si>
    <t>TAGTCAAGCCCTGACGATCGAGCC</t>
  </si>
  <si>
    <t>AAACGGCTCGATCGTCAGGGCTTG</t>
  </si>
  <si>
    <t>TGCGGCGATCGCTCGCTGCT</t>
  </si>
  <si>
    <t>TAGTTGCGGCGATCGCTCGCTGCT</t>
  </si>
  <si>
    <t>AAACAGCAGCGAGCGATCGCCGCA</t>
  </si>
  <si>
    <t>PLES_43831</t>
  </si>
  <si>
    <t>ygcA</t>
  </si>
  <si>
    <t>CCCGCCCTTATTTCTGGCCA</t>
  </si>
  <si>
    <t>TAGTCCCGCCCTTATTTCTGGCCA</t>
  </si>
  <si>
    <t>AAACTGGCCAGAAATAAGGGCGGG</t>
  </si>
  <si>
    <t>CGCGCGCACCACCGCTGGGC</t>
  </si>
  <si>
    <t>TAGTCGCGCGCACCACCGCTGGGC</t>
  </si>
  <si>
    <t>AAACGCCCAGCGGTGGTGCGCGCG</t>
  </si>
  <si>
    <t>TTCTTGCCTACCGGTATCGC</t>
  </si>
  <si>
    <t>TAGTTTCTTGCCTACCGGTATCGC</t>
  </si>
  <si>
    <t>AAACGCGATACCGGTAGGCAAGAA</t>
  </si>
  <si>
    <t>TACCTCGGCCGTCATGGGCC</t>
  </si>
  <si>
    <t>TAGTTACCTCGGCCGTCATGGGCC</t>
  </si>
  <si>
    <t>AAACGGCCCATGACGGCCGAGGTA</t>
  </si>
  <si>
    <t>PLES_43841</t>
  </si>
  <si>
    <t>cysM</t>
  </si>
  <si>
    <t>GGCGATAGTCGGGTACTGCA</t>
  </si>
  <si>
    <t>TAGTGGCGATAGTCGGGTACTGCA</t>
  </si>
  <si>
    <t>AAACTGCAGTACCCGACTATCGCC</t>
  </si>
  <si>
    <t>AGGGGTATTGCCAACGCAGT</t>
  </si>
  <si>
    <t>TAGTAGGGGTATTGCCAACGCAGT</t>
  </si>
  <si>
    <t>AAACACTGCGTTGGCAATACCCCT</t>
  </si>
  <si>
    <t>AGGCGCTGCAGACGCACCAG</t>
  </si>
  <si>
    <t>TAGTAGGCGCTGCAGACGCACCAG</t>
  </si>
  <si>
    <t>AAACCTGGTGCGTCTGCAGCGCCT</t>
  </si>
  <si>
    <t>TATTGGAGGTTTCCCCGGGA</t>
  </si>
  <si>
    <t>TAGTTATTGGAGGTTTCCCCGGGA</t>
  </si>
  <si>
    <t>AAACTCCCGGGGAAACCTCCAATA</t>
  </si>
  <si>
    <t>PLES_43851</t>
  </si>
  <si>
    <t>pirA</t>
  </si>
  <si>
    <t>GATGGCCGCGACGGAATTGG</t>
  </si>
  <si>
    <t>TAGTGATGGCCGCGACGGAATTGG</t>
  </si>
  <si>
    <t>AAACCCAATTCCGTCGCGGCCATC</t>
  </si>
  <si>
    <t>TGAAGCGAAAAGGACGGCAG</t>
  </si>
  <si>
    <t>TAGTTGAAGCGAAAAGGACGGCAG</t>
  </si>
  <si>
    <t>AAACCTGCCGTCCTTTTCGCTTCA</t>
  </si>
  <si>
    <t>CCAGGGCCTGCCCGCCCAGC</t>
  </si>
  <si>
    <t>TAGTCCAGGGCCTGCCCGCCCAGC</t>
  </si>
  <si>
    <t>AAACGCTGGGCGGGCAGGCCCTGG</t>
  </si>
  <si>
    <t>TTCTTCCAGGCGCTCGTCCT</t>
  </si>
  <si>
    <t>TAGTTTCTTCCAGGCGCTCGTCCT</t>
  </si>
  <si>
    <t>AAACAGGACGAGCGCCTGGAAGAA</t>
  </si>
  <si>
    <t>PLES_43861</t>
  </si>
  <si>
    <t>CAGAACAGCGAATGGCGGTT</t>
  </si>
  <si>
    <t>TAGTCAGAACAGCGAATGGCGGTT</t>
  </si>
  <si>
    <t>AAACAACCGCCATTCGCTGTTCTG</t>
  </si>
  <si>
    <t>AGGACAGCCATACCGATAGC</t>
  </si>
  <si>
    <t>TAGTAGGACAGCCATACCGATAGC</t>
  </si>
  <si>
    <t>AAACGCTATCGGTATGGCTGTCCT</t>
  </si>
  <si>
    <t>GGCACTGCGTCCCCAGGTCC</t>
  </si>
  <si>
    <t>TAGTGGCACTGCGTCCCCAGGTCC</t>
  </si>
  <si>
    <t>AAACGGACCTGGGGACGCAGTGCC</t>
  </si>
  <si>
    <t>CAGGTAGTAACCCTTCAGTT</t>
  </si>
  <si>
    <t>TAGTCAGGTAGTAACCCTTCAGTT</t>
  </si>
  <si>
    <t>AAACAACTGAAGGGTTACTACCTG</t>
  </si>
  <si>
    <t>PLES_43871</t>
  </si>
  <si>
    <t>GGGCGTCAGGGATGGGAACA</t>
  </si>
  <si>
    <t>TAGTGGGCGTCAGGGATGGGAACA</t>
  </si>
  <si>
    <t>AAACTGTTCCCATCCCTGACGCCC</t>
  </si>
  <si>
    <t>ATGGCCAGCAGTCGGGGGTC</t>
  </si>
  <si>
    <t>TAGTATGGCCAGCAGTCGGGGGTC</t>
  </si>
  <si>
    <t>AAACGACCCCCGACTGCTGGCCAT</t>
  </si>
  <si>
    <t>AACAGATGTGCGCCCAGTGT</t>
  </si>
  <si>
    <t>TAGTAACAGATGTGCGCCCAGTGT</t>
  </si>
  <si>
    <t>AAACACACTGGGCGCACATCTGTT</t>
  </si>
  <si>
    <t>AACCGCTGCCATTGAGGTGC</t>
  </si>
  <si>
    <t>TAGTAACCGCTGCCATTGAGGTGC</t>
  </si>
  <si>
    <t>AAACGCACCTCAATGGCAGCGGTT</t>
  </si>
  <si>
    <t>PLES_43881</t>
  </si>
  <si>
    <t>gacS</t>
  </si>
  <si>
    <t>CAGCAGGCTGGTGGGGAGCA</t>
  </si>
  <si>
    <t>TAGTCAGCAGGCTGGTGGGGAGCA</t>
  </si>
  <si>
    <t>AAACTGCTCCCCACCAGCCTGCTG</t>
  </si>
  <si>
    <t>CATGTCGGACAGCTGGACCC</t>
  </si>
  <si>
    <t>TAGTCATGTCGGACAGCTGGACCC</t>
  </si>
  <si>
    <t>AAACGGGTCCAGCTGTCCGACATG</t>
  </si>
  <si>
    <t>TTGCCCGCGCTCGATCAACT</t>
  </si>
  <si>
    <t>TAGTTTGCCCGCGCTCGATCAACT</t>
  </si>
  <si>
    <t>AAACAGTTGATCGAGCGCGGGCAA</t>
  </si>
  <si>
    <t>CTTTCGCGCCAGCGCGGTGG</t>
  </si>
  <si>
    <t>TAGTCTTTCGCGCCAGCGCGGTGG</t>
  </si>
  <si>
    <t>AAACCCACCGCGCTGGCGCGAAAG</t>
  </si>
  <si>
    <t>PLES_43891</t>
  </si>
  <si>
    <t>ldhA</t>
  </si>
  <si>
    <t>GCTGAAGAACAGGATGCGCA</t>
  </si>
  <si>
    <t>TAGTGCTGAAGAACAGGATGCGCA</t>
  </si>
  <si>
    <t>AAACTGCGCATCCTGTTCTTCAGC</t>
  </si>
  <si>
    <t>CTGGAAGCTCTCGCTGTCGT</t>
  </si>
  <si>
    <t>TAGTCTGGAAGCTCTCGCTGTCGT</t>
  </si>
  <si>
    <t>AAACACGACAGCGAGAGCTTCCAG</t>
  </si>
  <si>
    <t>GAAGCCGTGCCGGTGGTTGC</t>
  </si>
  <si>
    <t>TAGTGAAGCCGTGCCGGTGGTTGC</t>
  </si>
  <si>
    <t>AAACGCAACCACCGGCACGGCTTC</t>
  </si>
  <si>
    <t>CGCCGTGTCCGCCTGCAGGT</t>
  </si>
  <si>
    <t>TAGTCGCCGTGTCCGCCTGCAGGT</t>
  </si>
  <si>
    <t>AAACACCTGCAGGCGGACACGGCG</t>
  </si>
  <si>
    <t>PLES_43901</t>
  </si>
  <si>
    <t>ACGGAAATCGTGTTCAGCCA</t>
  </si>
  <si>
    <t>TAGTACGGAAATCGTGTTCAGCCA</t>
  </si>
  <si>
    <t>AAACTGGCTGAACACGATTTCCGT</t>
  </si>
  <si>
    <t>GGTGTATTGCGGGTTGAGCA</t>
  </si>
  <si>
    <t>TAGTGGTGTATTGCGGGTTGAGCA</t>
  </si>
  <si>
    <t>AAACTGCTCAACCCGCAATACACC</t>
  </si>
  <si>
    <t>GAGCGCGCGGCATTCGTTGA</t>
  </si>
  <si>
    <t>TAGTGAGCGCGCGGCATTCGTTGA</t>
  </si>
  <si>
    <t>AAACTCAACGAATGCCGCGCGCTC</t>
  </si>
  <si>
    <t>GGTGACCTGGTAGCGCCCCG</t>
  </si>
  <si>
    <t>TAGTGGTGACCTGGTAGCGCCCCG</t>
  </si>
  <si>
    <t>AAACCGGGGCGCTACCAGGTCACC</t>
  </si>
  <si>
    <t>PLES_43911</t>
  </si>
  <si>
    <t>GAGGGCGAGAGAGGGTTTCA</t>
  </si>
  <si>
    <t>TAGTGAGGGCGAGAGAGGGTTTCA</t>
  </si>
  <si>
    <t>AAACTGAAACCCTCTCTCGCCCTC</t>
  </si>
  <si>
    <t>GCAACCGCCCAGGATCAGGG</t>
  </si>
  <si>
    <t>TAGTGCAACCGCCCAGGATCAGGG</t>
  </si>
  <si>
    <t>AAACCCCTGATCCTGGGCGGTTGC</t>
  </si>
  <si>
    <t>TTCCAGGGTGGTCTCCTGGC</t>
  </si>
  <si>
    <t>TAGTTTCCAGGGTGGTCTCCTGGC</t>
  </si>
  <si>
    <t>AAACGCCAGGAGACCACCCTGGAA</t>
  </si>
  <si>
    <t>CCCGACCCAGTCGACCTGGT</t>
  </si>
  <si>
    <t>TAGTCCCGACCCAGTCGACCTGGT</t>
  </si>
  <si>
    <t>AAACACCAGGTCGACTGGGTCGGG</t>
  </si>
  <si>
    <t>PLES_43921</t>
  </si>
  <si>
    <t>GAGTGTCTCGGTGCTGGGTG</t>
  </si>
  <si>
    <t>TAGTGAGTGTCTCGGTGCTGGGTG</t>
  </si>
  <si>
    <t>AAACCACCCAGCACCGAGACACTC</t>
  </si>
  <si>
    <t>GCCACGACAACAGAAAGAAG</t>
  </si>
  <si>
    <t>TAGTGCCACGACAACAGAAAGAAG</t>
  </si>
  <si>
    <t>AAACCTTCTTTCTGTTGTCGTGGC</t>
  </si>
  <si>
    <t>GACGCTCCAGAGCGGCAGCC</t>
  </si>
  <si>
    <t>TAGTGACGCTCCAGAGCGGCAGCC</t>
  </si>
  <si>
    <t>AAACGGCTGCCGCTCTGGAGCGTC</t>
  </si>
  <si>
    <t>AAGGAAGGCGTAGCTCAGGC</t>
  </si>
  <si>
    <t>TAGTAAGGAAGGCGTAGCTCAGGC</t>
  </si>
  <si>
    <t>AAACGCCTGAGCTACGCCTTCCTT</t>
  </si>
  <si>
    <t>PLES_43931</t>
  </si>
  <si>
    <t>dinB</t>
  </si>
  <si>
    <t>ATATGGATGATTTTCCGCAC</t>
  </si>
  <si>
    <t>TAGTATATGGATGATTTTCCGCAC</t>
  </si>
  <si>
    <t>AAACGTGCGGAAAATCATCCATAT</t>
  </si>
  <si>
    <t>GTCGTCGCGCATCTCGAGGG</t>
  </si>
  <si>
    <t>TAGTGTCGTCGCGCATCTCGAGGG</t>
  </si>
  <si>
    <t>AAACCCCTCGAGATGCGCGACGAC</t>
  </si>
  <si>
    <t>AGCGCCTTGCCGCGCAGGCT</t>
  </si>
  <si>
    <t>TAGTAGCGCCTTGCCGCGCAGGCT</t>
  </si>
  <si>
    <t>AAACAGCCTGCGCGGCAAGGCGCT</t>
  </si>
  <si>
    <t>GCGACCACTCCGCGCTTGTC</t>
  </si>
  <si>
    <t>TAGTGCGACCACTCCGCGCTTGTC</t>
  </si>
  <si>
    <t>AAACGACAAGCGCGGAGTGGTCGC</t>
  </si>
  <si>
    <t>PLES_43941</t>
  </si>
  <si>
    <t>GGATGTCGTCGAGTTCCATC</t>
  </si>
  <si>
    <t>TAGTGGATGTCGTCGAGTTCCATC</t>
  </si>
  <si>
    <t>AAACGATGGAACTCGACGACATCC</t>
  </si>
  <si>
    <t>TCTGCAGTTCGTCCACTGCC</t>
  </si>
  <si>
    <t>TAGTTCTGCAGTTCGTCCACTGCC</t>
  </si>
  <si>
    <t>AAACGGCAGTGGACGAACTGCAGA</t>
  </si>
  <si>
    <t>GCGTCTTGCCGTCGGTGACC</t>
  </si>
  <si>
    <t>TAGTGCGTCTTGCCGTCGGTGACC</t>
  </si>
  <si>
    <t>AAACGGTCACCGACGGCAAGACGC</t>
  </si>
  <si>
    <t>TTGAAGTGCACGCGGGTGAA</t>
  </si>
  <si>
    <t>TAGTTTGAAGTGCACGCGGGTGAA</t>
  </si>
  <si>
    <t>AAACTTCACCCGCGTGCACTTCAA</t>
  </si>
  <si>
    <t>PLES_43951</t>
  </si>
  <si>
    <t>CGCCGACATGAATGCCCGCC</t>
  </si>
  <si>
    <t>TAGTCGCCGACATGAATGCCCGCC</t>
  </si>
  <si>
    <t>AAACGGCGGGCATTCATGTCGGCG</t>
  </si>
  <si>
    <t>GGCCACGCCCAGCACGACTC</t>
  </si>
  <si>
    <t>TAGTGGCCACGCCCAGCACGACTC</t>
  </si>
  <si>
    <t>AAACGAGTCGTGCTGGGCGTGGCC</t>
  </si>
  <si>
    <t>ATCCCCCAGCCACCATCCAG</t>
  </si>
  <si>
    <t>TAGTATCCCCCAGCCACCATCCAG</t>
  </si>
  <si>
    <t>AAACCTGGATGGTGGCTGGGGGAT</t>
  </si>
  <si>
    <t>CCAGCAGGGCGCCGTACAAC</t>
  </si>
  <si>
    <t>TAGTCCAGCAGGGCGCCGTACAAC</t>
  </si>
  <si>
    <t>AAACGTTGTACGGCGCCCTGCTGG</t>
  </si>
  <si>
    <t>PLES_43961</t>
  </si>
  <si>
    <t>ATGTTCTGGAACGGGAGCGT</t>
  </si>
  <si>
    <t>TAGTATGTTCTGGAACGGGAGCGT</t>
  </si>
  <si>
    <t>AAACACGCTCCCGTTCCAGAACAT</t>
  </si>
  <si>
    <t>GCGGGAGAGCTGGGTGGAGC</t>
  </si>
  <si>
    <t>TAGTGCGGGAGAGCTGGGTGGAGC</t>
  </si>
  <si>
    <t>AAACGCTCCACCCAGCTCTCCCGC</t>
  </si>
  <si>
    <t>GATCAGCCGGATGCGTTGTG</t>
  </si>
  <si>
    <t>TAGTGATCAGCCGGATGCGTTGTG</t>
  </si>
  <si>
    <t>AAACCACAACGCATCCGGCTGATC</t>
  </si>
  <si>
    <t>GCCGATGGGCTGGCGGTAGG</t>
  </si>
  <si>
    <t>TAGTGCCGATGGGCTGGCGGTAGG</t>
  </si>
  <si>
    <t>AAACCCTACCGCCAGCCCATCGGC</t>
  </si>
  <si>
    <t>PLES_43971</t>
  </si>
  <si>
    <t>CCAGGGCGGCGACCAGAAAA</t>
  </si>
  <si>
    <t>TAGTCCAGGGCGGCGACCAGAAAA</t>
  </si>
  <si>
    <t>AAACTTTTCTGGTCGCCGCCCTGG</t>
  </si>
  <si>
    <t>TCGGCTCCAGAGCAGCAGGG</t>
  </si>
  <si>
    <t>TAGTTCGGCTCCAGAGCAGCAGGG</t>
  </si>
  <si>
    <t>AAACCCCTGCTGCTCTGGAGCCGA</t>
  </si>
  <si>
    <t>TCCAGTTTCGCCTGGGCCGC</t>
  </si>
  <si>
    <t>TAGTTCCAGTTTCGCCTGGGCCGC</t>
  </si>
  <si>
    <t>AAACGCGGCCCAGGCGAAACTGGA</t>
  </si>
  <si>
    <t>GCCGCCGTCGTCGAGGTCCA</t>
  </si>
  <si>
    <t>TAGTGCCGCCGTCGTCGAGGTCCA</t>
  </si>
  <si>
    <t>AAACTGGACCTCGACGACGGCGGC</t>
  </si>
  <si>
    <t>PLES_43981</t>
  </si>
  <si>
    <t>CAGGCTCCCATAACGGGATT</t>
  </si>
  <si>
    <t>TAGTCAGGCTCCCATAACGGGATT</t>
  </si>
  <si>
    <t>AAACAATCCCGTTATGGGAGCCTG</t>
  </si>
  <si>
    <t>GGTCAGCCAGTGCAGGGCAA</t>
  </si>
  <si>
    <t>TAGTGGTCAGCCAGTGCAGGGCAA</t>
  </si>
  <si>
    <t>AAACTTGCCCTGCACTGGCTGACC</t>
  </si>
  <si>
    <t>TTCGATACAGGCGTAGACCC</t>
  </si>
  <si>
    <t>TAGTTTCGATACAGGCGTAGACCC</t>
  </si>
  <si>
    <t>AAACGGGTCTACGCCTGTATCGAA</t>
  </si>
  <si>
    <t>TCGCGGGTTTCGCTGCCCTT</t>
  </si>
  <si>
    <t>TAGTTCGCGGGTTTCGCTGCCCTT</t>
  </si>
  <si>
    <t>AAACAAGGGCAGCGAAACCCGCGA</t>
  </si>
  <si>
    <t>PLES_43991</t>
  </si>
  <si>
    <t>kup</t>
  </si>
  <si>
    <t>ATGCCCCTCCGAAGTCTCCT</t>
  </si>
  <si>
    <t>TAGTATGCCCCTCCGAAGTCTCCT</t>
  </si>
  <si>
    <t>AAACAGGAGACTTCGGAGGGGCAT</t>
  </si>
  <si>
    <t>CATCAGGCCGATGGCAGAGC</t>
  </si>
  <si>
    <t>TAGTCATCAGGCCGATGGCAGAGC</t>
  </si>
  <si>
    <t>AAACGCTCTGCCATCGGCCTGATG</t>
  </si>
  <si>
    <t>TTTCAGGGTATACAAGGGAC</t>
  </si>
  <si>
    <t>TAGTTTTCAGGGTATACAAGGGAC</t>
  </si>
  <si>
    <t>AAACGTCCCTTGTATACCCTGAAA</t>
  </si>
  <si>
    <t>GCCAAGGACGCCATCGTGGT</t>
  </si>
  <si>
    <t>TAGTGCCAAGGACGCCATCGTGGT</t>
  </si>
  <si>
    <t>AAACACCACGATGGCGTCCTTGGC</t>
  </si>
  <si>
    <t>PLES_44001</t>
  </si>
  <si>
    <t>TTTGGGAGTGGGGGTGGACA</t>
  </si>
  <si>
    <t>TAGTTTTGGGAGTGGGGGTGGACA</t>
  </si>
  <si>
    <t>AAACTGTCCACCCCCACTCCCAAA</t>
  </si>
  <si>
    <t>CGGAGTCGACCAGCGCCTTG</t>
  </si>
  <si>
    <t>TAGTCGGAGTCGACCAGCGCCTTG</t>
  </si>
  <si>
    <t>AAACCAAGGCGCTGGTCGACTCCG</t>
  </si>
  <si>
    <t>CTTCCATGCGCAGCTGGGTG</t>
  </si>
  <si>
    <t>TAGTCTTCCATGCGCAGCTGGGTG</t>
  </si>
  <si>
    <t>AAACCACCCAGCTGCGCATGGAAG</t>
  </si>
  <si>
    <t>ACGTCGGCGTCTTCGTAGGT</t>
  </si>
  <si>
    <t>TAGTACGTCGGCGTCTTCGTAGGT</t>
  </si>
  <si>
    <t>AAACACCTACGAAGACGCCGACGT</t>
  </si>
  <si>
    <t>PLES_44011</t>
  </si>
  <si>
    <t>GTGCATCGGGAAGATCCAGC</t>
  </si>
  <si>
    <t>TAGTGTGCATCGGGAAGATCCAGC</t>
  </si>
  <si>
    <t>AAACGCTGGATCTTCCCGATGCAC</t>
  </si>
  <si>
    <t>GCCGAACGGGGCGGCCAGTT</t>
  </si>
  <si>
    <t>TAGTGCCGAACGGGGCGGCCAGTT</t>
  </si>
  <si>
    <t>AAACAACTGGCCGCCCCGTTCGGC</t>
  </si>
  <si>
    <t>TCTTCAGGTAAGCCTCGAGC</t>
  </si>
  <si>
    <t>TAGTTCTTCAGGTAAGCCTCGAGC</t>
  </si>
  <si>
    <t>AAACGCTCGAGGCTTACCTGAAGA</t>
  </si>
  <si>
    <t>CGCCAGGTAGCGGTCGGGGC</t>
  </si>
  <si>
    <t>TAGTCGCCAGGTAGCGGTCGGGGC</t>
  </si>
  <si>
    <t>AAACGCCCCGACCGCTACCTGGCG</t>
  </si>
  <si>
    <t>PLES_44021</t>
  </si>
  <si>
    <t>GGTCGACGCAGGGCGGCGCC</t>
  </si>
  <si>
    <t>TAGTGGTCGACGCAGGGCGGCGCC</t>
  </si>
  <si>
    <t>AAACGGCGCCGCCCTGCGTCGACC</t>
  </si>
  <si>
    <t>GGCGGCACTCCAGGAACCAG</t>
  </si>
  <si>
    <t>TAGTGGCGGCACTCCAGGAACCAG</t>
  </si>
  <si>
    <t>AAACCTGGTTCCTGGAGTGCCGCC</t>
  </si>
  <si>
    <t>TGGTCAGGCCGGCGCGATCC</t>
  </si>
  <si>
    <t>TAGTTGGTCAGGCCGGCGCGATCC</t>
  </si>
  <si>
    <t>AAACGGATCGCGCCGGCCTGACCA</t>
  </si>
  <si>
    <t>GGTTGGCGAGGTCGCGGACG</t>
  </si>
  <si>
    <t>TAGTGGTTGGCGAGGTCGCGGACG</t>
  </si>
  <si>
    <t>AAACCGTCCGCGACCTCGCCAACC</t>
  </si>
  <si>
    <t>PLES_44031</t>
  </si>
  <si>
    <t>mgtE</t>
  </si>
  <si>
    <t>CGGCTTCTTGGCTTCTACTT</t>
  </si>
  <si>
    <t>TAGTCGGCTTCTTGGCTTCTACTT</t>
  </si>
  <si>
    <t>AAACAAGTAGAAGCCAAGAAGCCG</t>
  </si>
  <si>
    <t>CGGTCCTGCAGGCTTTCCTG</t>
  </si>
  <si>
    <t>TAGTCGGTCCTGCAGGCTTTCCTG</t>
  </si>
  <si>
    <t>AAACCAGGAAAGCCTGCAGGACCG</t>
  </si>
  <si>
    <t>GCAGCTCGACCACCTGCGCT</t>
  </si>
  <si>
    <t>TAGTGCAGCTCGACCACCTGCGCT</t>
  </si>
  <si>
    <t>AAACAGCGCAGGTGGTCGAGCTGC</t>
  </si>
  <si>
    <t>TCAGGTCTTCCACCACCTTG</t>
  </si>
  <si>
    <t>TAGTTCAGGTCTTCCACCACCTTG</t>
  </si>
  <si>
    <t>AAACCAAGGTGGTGGAAGACCTGA</t>
  </si>
  <si>
    <t>PLES_44041</t>
  </si>
  <si>
    <t>AGGAGGGACAGGGAACGCAT</t>
  </si>
  <si>
    <t>TAGTAGGAGGGACAGGGAACGCAT</t>
  </si>
  <si>
    <t>AAACATGCGTTCCCTGTCCCTCCT</t>
  </si>
  <si>
    <t>ACGCCAGCGAGAGGAGGAGA</t>
  </si>
  <si>
    <t>TAGTACGCCAGCGAGAGGAGGAGA</t>
  </si>
  <si>
    <t>AAACTCTCCTCCTCTCGCTGGCGT</t>
  </si>
  <si>
    <t>TACCGCAGCGGCCTCGCAGG</t>
  </si>
  <si>
    <t>TAGTTACCGCAGCGGCCTCGCAGG</t>
  </si>
  <si>
    <t>AAACCCTGCGAGGCCGCTGCGGTA</t>
  </si>
  <si>
    <t>GGCCGCTGGCGTCTTCGCAG</t>
  </si>
  <si>
    <t>TAGTGGCCGCTGGCGTCTTCGCAG</t>
  </si>
  <si>
    <t>AAACCTGCGAAGACGCCAGCGGCC</t>
  </si>
  <si>
    <t>PLES_44051</t>
  </si>
  <si>
    <t>ACGACTGATCAACATGACCA</t>
  </si>
  <si>
    <t>TAGTACGACTGATCAACATGACCA</t>
  </si>
  <si>
    <t>AAACTGGTCATGTTGATCAGTCGT</t>
  </si>
  <si>
    <t>TTTCGGAAATCACCGCATCC</t>
  </si>
  <si>
    <t>TAGTTTTCGGAAATCACCGCATCC</t>
  </si>
  <si>
    <t>AAACGGATGCGGTGATTTCCGAAA</t>
  </si>
  <si>
    <t>CTGGTCGCCGCGCGCGCTGA</t>
  </si>
  <si>
    <t>TAGTCTGGTCGCCGCGCGCGCTGA</t>
  </si>
  <si>
    <t>AAACTCAGCGCGCGCGGCGACCAG</t>
  </si>
  <si>
    <t>GTCGACAATGCTGCCGACGA</t>
  </si>
  <si>
    <t>TAGTGTCGACAATGCTGCCGACGA</t>
  </si>
  <si>
    <t>AAACTCGTCGGCAGCATTGTCGAC</t>
  </si>
  <si>
    <t>PLES_44061</t>
  </si>
  <si>
    <t>GCGCACGGTTGCACTGGACA</t>
  </si>
  <si>
    <t>TAGTGCGCACGGTTGCACTGGACA</t>
  </si>
  <si>
    <t>AAACTGTCCAGTGCAACCGTGCGC</t>
  </si>
  <si>
    <t>CGCGCAGGGCGGCGTGATCC</t>
  </si>
  <si>
    <t>TAGTCGCGCAGGGCGGCGTGATCC</t>
  </si>
  <si>
    <t>AAACGGATCACGCCGCCCTGCGCG</t>
  </si>
  <si>
    <t>ATCGGCATCGATGACGCTGC</t>
  </si>
  <si>
    <t>TAGTATCGGCATCGATGACGCTGC</t>
  </si>
  <si>
    <t>AAACGCAGCGTCATCGATGCCGAT</t>
  </si>
  <si>
    <t>CATGAAGGGGATGGCCGGCG</t>
  </si>
  <si>
    <t>TAGTCATGAAGGGGATGGCCGGCG</t>
  </si>
  <si>
    <t>AAACCGCCGGCCATCCCCTTCATG</t>
  </si>
  <si>
    <t>PLES_44071</t>
  </si>
  <si>
    <t>AGCACGGTCAGGGTGGACAG</t>
  </si>
  <si>
    <t>TAGTAGCACGGTCAGGGTGGACAG</t>
  </si>
  <si>
    <t>AAACCTGTCCACCCTGACCGTGCT</t>
  </si>
  <si>
    <t>CGGCGCGGCGATAGGTGATC</t>
  </si>
  <si>
    <t>TAGTCGGCGCGGCGATAGGTGATC</t>
  </si>
  <si>
    <t>AAACGATCACCTATCGCCGCGCCG</t>
  </si>
  <si>
    <t>GCCGGGGCGGAAACGCGTGC</t>
  </si>
  <si>
    <t>TAGTGCCGGGGCGGAAACGCGTGC</t>
  </si>
  <si>
    <t>AAACGCACGCGTTTCCGCCCCGGC</t>
  </si>
  <si>
    <t>CGCCAGCAGGTAGGCGCACA</t>
  </si>
  <si>
    <t>TAGTCGCCAGCAGGTAGGCGCACA</t>
  </si>
  <si>
    <t>AAACTGTGCGCCTACCTGCTGGCG</t>
  </si>
  <si>
    <t>PLES_44081</t>
  </si>
  <si>
    <t>CGCAGAGCTTGGCTCGGACA</t>
  </si>
  <si>
    <t>TAGTCGCAGAGCTTGGCTCGGACA</t>
  </si>
  <si>
    <t>AAACTGTCCGAGCCAAGCTCTGCG</t>
  </si>
  <si>
    <t>AGCCATTGCGCTGGCGGCGG</t>
  </si>
  <si>
    <t>TAGTAGCCATTGCGCTGGCGGCGG</t>
  </si>
  <si>
    <t>AAACCCGCCGCCAGCGCAATGGCT</t>
  </si>
  <si>
    <t>ATCGATACCCGGCAGGTACA</t>
  </si>
  <si>
    <t>TAGTATCGATACCCGGCAGGTACA</t>
  </si>
  <si>
    <t>AAACTGTACCTGCCGGGTATCGAT</t>
  </si>
  <si>
    <t>GCCGCCGAAGCCTCCCAGCA</t>
  </si>
  <si>
    <t>TAGTGCCGCCGAAGCCTCCCAGCA</t>
  </si>
  <si>
    <t>AAACTGCTGGGAGGCTTCGGCGGC</t>
  </si>
  <si>
    <t>PLES_44091</t>
  </si>
  <si>
    <t>CTGCTCGGTACTTTGAAACA</t>
  </si>
  <si>
    <t>TAGTCTGCTCGGTACTTTGAAACA</t>
  </si>
  <si>
    <t>AAACTGTTTCAAAGTACCGAGCAG</t>
  </si>
  <si>
    <t>CTCGAACATCCAGTAGGCCA</t>
  </si>
  <si>
    <t>TAGTCTCGAACATCCAGTAGGCCA</t>
  </si>
  <si>
    <t>AAACTGGCCTACTGGATGTTCGAG</t>
  </si>
  <si>
    <t>TCGACGACTTCGGTCCCGGC</t>
  </si>
  <si>
    <t>TAGTTCGACGACTTCGGTCCCGGC</t>
  </si>
  <si>
    <t>AAACGCCGGGACCGAAGTCGTCGA</t>
  </si>
  <si>
    <t>GCGGACTCAAACCGCTGGGC</t>
  </si>
  <si>
    <t>TAGTGCGGACTCAAACCGCTGGGC</t>
  </si>
  <si>
    <t>AAACGCCCAGCGGTTTGAGTCCGC</t>
  </si>
  <si>
    <t>PLES_44101</t>
  </si>
  <si>
    <t>ATGCGATCTTTGAGTTCCAT</t>
  </si>
  <si>
    <t>TAGTATGCGATCTTTGAGTTCCAT</t>
  </si>
  <si>
    <t>AAACATGGAACTCAAAGATCGCAT</t>
  </si>
  <si>
    <t>AAGCTGGACCTGGCTGAGAT</t>
  </si>
  <si>
    <t>TAGTAAGCTGGACCTGGCTGAGAT</t>
  </si>
  <si>
    <t>AAACATCTCAGCCAGGTCCAGCTT</t>
  </si>
  <si>
    <t>CTGGGTCATGCCTACCGCCT</t>
  </si>
  <si>
    <t>TAGTCTGGGTCATGCCTACCGCCT</t>
  </si>
  <si>
    <t>AAACAGGCGGTAGGCATGACCCAG</t>
  </si>
  <si>
    <t>GCGCTCCAGATCGGAAATGG</t>
  </si>
  <si>
    <t>TAGTGCGCTCCAGATCGGAAATGG</t>
  </si>
  <si>
    <t>AAACCCATTTCCGATCTGGAGCGC</t>
  </si>
  <si>
    <t>PLES_44111</t>
  </si>
  <si>
    <t>rsmA</t>
  </si>
  <si>
    <t>GACGTCGTCACCTACCATCA</t>
  </si>
  <si>
    <t>TAGTGACGTCGTCACCTACCATCA</t>
  </si>
  <si>
    <t>AAACTGATGGTAGGTGACGACGTC</t>
  </si>
  <si>
    <t>TTTGACACCCAGTACCGTCA</t>
  </si>
  <si>
    <t>TAGTTTTGACACCCAGTACCGTCA</t>
  </si>
  <si>
    <t>AAACTGACGGTACTGGGTGTCAAA</t>
  </si>
  <si>
    <t>CGGTGCACGGCGACTTCCTT</t>
  </si>
  <si>
    <t>TAGTCGGTGCACGGCGACTTCCTT</t>
  </si>
  <si>
    <t>AAACAAGGAAGTCGCCGTGCACCG</t>
  </si>
  <si>
    <t>TGCGCTGGTAAATTTCCTCC</t>
  </si>
  <si>
    <t>TAGTTGCGCTGGTAAATTTCCTCC</t>
  </si>
  <si>
    <t>AAACGGAGGAAATTTACCAGCGCA</t>
  </si>
  <si>
    <t>PLES_44121</t>
  </si>
  <si>
    <t>lysC</t>
  </si>
  <si>
    <t>ACGCTCGACGGTGCCGACGG</t>
  </si>
  <si>
    <t>TAGTACGCTCGACGGTGCCGACGG</t>
  </si>
  <si>
    <t>AAACCCGTCGGCACCGTCGAGCGT</t>
  </si>
  <si>
    <t>GCGGAATTTCTTCACCTTCT</t>
  </si>
  <si>
    <t>TAGTGCGGAATTTCTTCACCTTCT</t>
  </si>
  <si>
    <t>AAACAGAAGGTGAAGAAATTCCGC</t>
  </si>
  <si>
    <t>GTTGGTCTCGCCGCTCATGG</t>
  </si>
  <si>
    <t>TAGTGTTGGTCTCGCCGCTCATGG</t>
  </si>
  <si>
    <t>AAACCCATGAGCGGCGAGACCAAC</t>
  </si>
  <si>
    <t>GGTTGGCCAGGCCGATCAGA</t>
  </si>
  <si>
    <t>TAGTGGTTGGCCAGGCCGATCAGA</t>
  </si>
  <si>
    <t>AAACTCTGATCGGCCTGGCCAACC</t>
  </si>
  <si>
    <t>PLES_44131</t>
  </si>
  <si>
    <t>alaS</t>
  </si>
  <si>
    <t>CGGATTTCAGCGCTTTTCAT</t>
  </si>
  <si>
    <t>TAGTCGGATTTCAGCGCTTTTCAT</t>
  </si>
  <si>
    <t>AAACATGAAAAGCGCTGAAATCCG</t>
  </si>
  <si>
    <t>AGAAGCGGAGGAAGGCTTCA</t>
  </si>
  <si>
    <t>TAGTAGAAGCGGAGGAAGGCTTCA</t>
  </si>
  <si>
    <t>AAACTGAAGCCTTCCTCCGCTTCT</t>
  </si>
  <si>
    <t>CAGCGAACTGGAAGCGACAC</t>
  </si>
  <si>
    <t>TAGTCAGCGAACTGGAAGCGACAC</t>
  </si>
  <si>
    <t>AAACGTGTCGCTTCCAGTTCGCTG</t>
  </si>
  <si>
    <t>GCAGGGTCGGATCGTTCGCC</t>
  </si>
  <si>
    <t>TAGTGCAGGGTCGGATCGTTCGCC</t>
  </si>
  <si>
    <t>AAACGGCGAACGATCCGACCCTGC</t>
  </si>
  <si>
    <t>PLES_44141</t>
  </si>
  <si>
    <t>GCGCAGGTCGATGACAGGCA</t>
  </si>
  <si>
    <t>TAGTGCGCAGGTCGATGACAGGCA</t>
  </si>
  <si>
    <t>AAACTGCCTGTCATCGACCTGCGC</t>
  </si>
  <si>
    <t>GCCGGCGGTGGGCTGGGTGA</t>
  </si>
  <si>
    <t>TAGTGCCGGCGGTGGGCTGGGTGA</t>
  </si>
  <si>
    <t>AAACTCACCCAGCCCACCGCCGGC</t>
  </si>
  <si>
    <t>GTCGTCGCCCAGTTCGGCCG</t>
  </si>
  <si>
    <t>TAGTGTCGTCGCCCAGTTCGGCCG</t>
  </si>
  <si>
    <t>AAACCGGCCGAACTGGGCGACGAC</t>
  </si>
  <si>
    <t>CCTCCAGGCGGTTGACCGTG</t>
  </si>
  <si>
    <t>TAGTCCTCCAGGCGGTTGACCGTG</t>
  </si>
  <si>
    <t>AAACCACGGTCAACCGCCTGGAGG</t>
  </si>
  <si>
    <t>PLES_44151</t>
  </si>
  <si>
    <t>aruE</t>
  </si>
  <si>
    <t>AGTTTGCCGAGGGCGAGCAT</t>
  </si>
  <si>
    <t>TAGTAGTTTGCCGAGGGCGAGCAT</t>
  </si>
  <si>
    <t>AAACATGCTCGCCCTCGGCAAACT</t>
  </si>
  <si>
    <t>CTTCTCGGTCGGCTCGCGGC</t>
  </si>
  <si>
    <t>TAGTCTTCTCGGTCGGCTCGCGGC</t>
  </si>
  <si>
    <t>AAACGCCGCGAGCCGACCGAGAAG</t>
  </si>
  <si>
    <t>CCGTTATCGCGGGCGCCGAT</t>
  </si>
  <si>
    <t>TAGTCCGTTATCGCGGGCGCCGAT</t>
  </si>
  <si>
    <t>AAACATCGGCGCCCGCGATAACGG</t>
  </si>
  <si>
    <t>GGATACCGGCCGAGAGCAAC</t>
  </si>
  <si>
    <t>TAGTGGATACCGGCCGAGAGCAAC</t>
  </si>
  <si>
    <t>AAACGTTGCTCTCGGCCGGTATCC</t>
  </si>
  <si>
    <t>PLES_44161</t>
  </si>
  <si>
    <t>CAGTTGCAGGCTATCGGACA</t>
  </si>
  <si>
    <t>TAGTCAGTTGCAGGCTATCGGACA</t>
  </si>
  <si>
    <t>AAACTGTCCGATAGCCTGCAACTG</t>
  </si>
  <si>
    <t>GGGTGCCGTCGGTATCTTCG</t>
  </si>
  <si>
    <t>TAGTGGGTGCCGTCGGTATCTTCG</t>
  </si>
  <si>
    <t>AAACCGAAGATACCGACGGCACCC</t>
  </si>
  <si>
    <t>GGTGCAGGAAGTTTCCAGCT</t>
  </si>
  <si>
    <t>TAGTGGTGCAGGAAGTTTCCAGCT</t>
  </si>
  <si>
    <t>AAACAGCTGGAAACTTCCTGCACC</t>
  </si>
  <si>
    <t>CTGCCAGACCACGGCGAAAC</t>
  </si>
  <si>
    <t>TAGTCTGCCAGACCACGGCGAAAC</t>
  </si>
  <si>
    <t>AAACGTTTCGCCGTGGTCTGGCAG</t>
  </si>
  <si>
    <t>PLES_44171</t>
  </si>
  <si>
    <t>aruB</t>
  </si>
  <si>
    <t>GCCGTCGAAATTCACTTCAT</t>
  </si>
  <si>
    <t>TAGTGCCGTCGAAATTCACTTCAT</t>
  </si>
  <si>
    <t>AAACATGAAGTGAATTTCGACGGC</t>
  </si>
  <si>
    <t>AGTTGTGGGTCGGGCCGACC</t>
  </si>
  <si>
    <t>TAGTAGTTGTGGGTCGGGCCGACC</t>
  </si>
  <si>
    <t>AAACGGTCGGCCCGACCCACAACT</t>
  </si>
  <si>
    <t>AAGCGACATTGCCGTAGGAC</t>
  </si>
  <si>
    <t>TAGTAAGCGACATTGCCGTAGGAC</t>
  </si>
  <si>
    <t>AAACGTCCTACGGCAATGTCGCTT</t>
  </si>
  <si>
    <t>CCTTCGGGTTGGACACCGCC</t>
  </si>
  <si>
    <t>TAGTCCTTCGGGTTGGACACCGCC</t>
  </si>
  <si>
    <t>AAACGGCGGTGTCCAACCCGAAGG</t>
  </si>
  <si>
    <t>PLES_44181</t>
  </si>
  <si>
    <t>aruD</t>
  </si>
  <si>
    <t>CCACTGGCCGGCAATGTAAT</t>
  </si>
  <si>
    <t>TAGTCCACTGGCCGGCAATGTAAT</t>
  </si>
  <si>
    <t>AAACATTACATTGCCGGCCAGTGG</t>
  </si>
  <si>
    <t>GGGACTCCAGGGTCTCGCCC</t>
  </si>
  <si>
    <t>TAGTGGGACTCCAGGGTCTCGCCC</t>
  </si>
  <si>
    <t>AAACGGGCGAGACCCTGGAGTCCC</t>
  </si>
  <si>
    <t>GCCCTGGCCAACCGGGTCGA</t>
  </si>
  <si>
    <t>TAGTGCCCTGGCCAACCGGGTCGA</t>
  </si>
  <si>
    <t>AAACTCGACCCGGTTGGCCAGGGC</t>
  </si>
  <si>
    <t>CACGGCGGCGTCGACCTGGG</t>
  </si>
  <si>
    <t>TAGTCACGGCGGCGTCGACCTGGG</t>
  </si>
  <si>
    <t>AAACCCCAGGTCGACGCCGCCGTG</t>
  </si>
  <si>
    <t>PLES_44191</t>
  </si>
  <si>
    <t>aruG</t>
  </si>
  <si>
    <t>GGCAGGTCGGCGCTGGTAAC</t>
  </si>
  <si>
    <t>TAGTGGCAGGTCGGCGCTGGTAAC</t>
  </si>
  <si>
    <t>AAACGTTACCAGCGCCGACCTGCC</t>
  </si>
  <si>
    <t>CGCGCCAGCTCGATCAGGGC</t>
  </si>
  <si>
    <t>TAGTCGCGCCAGCTCGATCAGGGC</t>
  </si>
  <si>
    <t>AAACGCCCTGATCGAGCTGGCGCG</t>
  </si>
  <si>
    <t>GGCCGGCAGGGTGGTCAGAC</t>
  </si>
  <si>
    <t>TAGTGGCCGGCAGGGTGGTCAGAC</t>
  </si>
  <si>
    <t>AAACGTCTGACCACCCTGCCGGCC</t>
  </si>
  <si>
    <t>ATGTTGCAGGCGCTGCTCGT</t>
  </si>
  <si>
    <t>TAGTATGTTGCAGGCGCTGCTCGT</t>
  </si>
  <si>
    <t>AAACACGAGCAGCGCCTGCAACAT</t>
  </si>
  <si>
    <t>PLES_44201</t>
  </si>
  <si>
    <t>aruF</t>
  </si>
  <si>
    <t>GGCGGGGCGCATCACCAACA</t>
  </si>
  <si>
    <t>TAGTGGCGGGGCGCATCACCAACA</t>
  </si>
  <si>
    <t>AAACTGTTGGTGATGCGCCCCGCC</t>
  </si>
  <si>
    <t>CTGTGGCAGGTCGGCCGCTT</t>
  </si>
  <si>
    <t>TAGTCTGTGGCAGGTCGGCCGCTT</t>
  </si>
  <si>
    <t>AAACAAGCGGCCGACCTGCCACAG</t>
  </si>
  <si>
    <t>GCAAGGACGTGACGCCTACC</t>
  </si>
  <si>
    <t>TAGTGCAAGGACGTGACGCCTACC</t>
  </si>
  <si>
    <t>AAACGGTAGGCGTCACGTCCTTGC</t>
  </si>
  <si>
    <t>AAGCGAGGATCTTGTCGCGC</t>
  </si>
  <si>
    <t>TAGTAAGCGAGGATCTTGTCGCGC</t>
  </si>
  <si>
    <t>AAACGCGCGACAAGATCCTCGCTT</t>
  </si>
  <si>
    <t>PLES_44211</t>
  </si>
  <si>
    <t>aruC</t>
  </si>
  <si>
    <t>TGCGCATGGGGAGCGGACAT</t>
  </si>
  <si>
    <t>TAGTTGCGCATGGGGAGCGGACAT</t>
  </si>
  <si>
    <t>AAACATGTCCGCTCCCCATGCGCA</t>
  </si>
  <si>
    <t>GACCATATACCGGTCGAAAT</t>
  </si>
  <si>
    <t>TAGTGACCATATACCGGTCGAAAT</t>
  </si>
  <si>
    <t>AAACATTTCGACCGGTATATGGTC</t>
  </si>
  <si>
    <t>AGGCGGCGGGGGCGTAGTTG</t>
  </si>
  <si>
    <t>TAGTAGGCGGCGGGGGCGTAGTTG</t>
  </si>
  <si>
    <t>AAACCAACTACGCCCCCGCCGCCT</t>
  </si>
  <si>
    <t>CTCGCCTCGCACCGGAATGA</t>
  </si>
  <si>
    <t>TAGTCTCGCCTCGCACCGGAATGA</t>
  </si>
  <si>
    <t>AAACTCATTCCGGTGCGAGGCGAG</t>
  </si>
  <si>
    <t>PLES_44221</t>
  </si>
  <si>
    <t>TGCTGTTCCCGCCCGCGGGG</t>
  </si>
  <si>
    <t>TAGTTGCTGTTCCCGCCCGCGGGG</t>
  </si>
  <si>
    <t>AAACCCCCGCGGGCGGGAACAGCA</t>
  </si>
  <si>
    <t>GTCGATTCCCTCGATGGGCA</t>
  </si>
  <si>
    <t>TAGTGTCGATTCCCTCGATGGGCA</t>
  </si>
  <si>
    <t>AAACTGCCCATCGAGGGAATCGAC</t>
  </si>
  <si>
    <t>CGTCGGAGGCGAAGACGAGA</t>
  </si>
  <si>
    <t>TAGTCGTCGGAGGCGAAGACGAGA</t>
  </si>
  <si>
    <t>AAACTCTCGTCTTCGCCTCCGACG</t>
  </si>
  <si>
    <t>TCCAGGCCGAGGCCGTCGCG</t>
  </si>
  <si>
    <t>TAGTTCCAGGCCGAGGCCGTCGCG</t>
  </si>
  <si>
    <t>AAACCGCGACGGCCTCGGCCTGGA</t>
  </si>
  <si>
    <t>PLES_44231</t>
  </si>
  <si>
    <t>argR</t>
  </si>
  <si>
    <t>CGTTGGGGTTGGGCAGTCAT</t>
  </si>
  <si>
    <t>TAGTCGTTGGGGTTGGGCAGTCAT</t>
  </si>
  <si>
    <t>AAACATGACTGCCCAACCCCAACG</t>
  </si>
  <si>
    <t>CGCGGGTGGCGGGCCAGAGG</t>
  </si>
  <si>
    <t>TAGTCGCGGGTGGCGGGCCAGAGG</t>
  </si>
  <si>
    <t>AAACCCTCTGGCCCGCCACCCGCG</t>
  </si>
  <si>
    <t>CAACCGCCGGGCCGCCCGCA</t>
  </si>
  <si>
    <t>TAGTCAACCGCCGGGCCGCCCGCA</t>
  </si>
  <si>
    <t>AAACTGCGGGCGGCCCGGCGGTTG</t>
  </si>
  <si>
    <t>GCGGCTCGTAGAGCGCCTCG</t>
  </si>
  <si>
    <t>TAGTGCGGCTCGTAGAGCGCCTCG</t>
  </si>
  <si>
    <t>AAACCGAGGCGCTCTACGAGCCGC</t>
  </si>
  <si>
    <t>PLES_44241</t>
  </si>
  <si>
    <t>aotP</t>
  </si>
  <si>
    <t>CGTAGCGCTTGTGCAGGTCT</t>
  </si>
  <si>
    <t>TAGTCGTAGCGCTTGTGCAGGTCT</t>
  </si>
  <si>
    <t>AAACAGACCTGCACAAGCGCTACG</t>
  </si>
  <si>
    <t>CGGCGTGCGGCTGTTCCAGC</t>
  </si>
  <si>
    <t>TAGTCGGCGTGCGGCTGTTCCAGC</t>
  </si>
  <si>
    <t>AAACGCTGGAACAGCCGCACGCCG</t>
  </si>
  <si>
    <t>GCCGTTGAGCAGGATCTTGC</t>
  </si>
  <si>
    <t>TAGTGCCGTTGAGCAGGATCTTGC</t>
  </si>
  <si>
    <t>AAACGCAAGATCCTGCTCAACGGC</t>
  </si>
  <si>
    <t>TTCAGCGCGCCGTCGCGGCC</t>
  </si>
  <si>
    <t>TAGTTTCAGCGCGCCGTCGCGGCC</t>
  </si>
  <si>
    <t>AAACGGCCGCGACGGCGCGCTGAA</t>
  </si>
  <si>
    <t>PLES_44251</t>
  </si>
  <si>
    <t>GGGTGCTCCACGGCAGCAGG</t>
  </si>
  <si>
    <t>TAGTGGGTGCTCCACGGCAGCAGG</t>
  </si>
  <si>
    <t>AAACCCTGCTGCCGTGGAGCACCC</t>
  </si>
  <si>
    <t>CAGGCGCTTCTCGCTTCCCA</t>
  </si>
  <si>
    <t>TAGTCAGGCGCTTCTCGCTTCCCA</t>
  </si>
  <si>
    <t>AAACTGGGAAGCGAGAAGCGCCTG</t>
  </si>
  <si>
    <t>TGCGCGCGCCGCAGCCGAAG</t>
  </si>
  <si>
    <t>TAGTTGCGCGCGCCGCAGCCGAAG</t>
  </si>
  <si>
    <t>AAACCTTCGGCTGCGGCGCGCGCA</t>
  </si>
  <si>
    <t>CCGGCAGCTCGTCGGCGTGC</t>
  </si>
  <si>
    <t>TAGTCCGGCAGCTCGTCGGCGTGC</t>
  </si>
  <si>
    <t>AAACGCACGCCGACGAGCTGCCGG</t>
  </si>
  <si>
    <t>PLES_44261</t>
  </si>
  <si>
    <t>aotM</t>
  </si>
  <si>
    <t>CGGAAGGCTGTCCCAGATGA</t>
  </si>
  <si>
    <t>TAGTCGGAAGGCTGTCCCAGATGA</t>
  </si>
  <si>
    <t>AAACTCATCTGGGACAGCCTTCCG</t>
  </si>
  <si>
    <t>AGCAGGCCGTCGAAATAGAG</t>
  </si>
  <si>
    <t>TAGTAGCAGGCCGTCGAAATAGAG</t>
  </si>
  <si>
    <t>AAACCTCTATTTCGACGGCCTGCT</t>
  </si>
  <si>
    <t>GGAGATCGAGAGCAGCTTGA</t>
  </si>
  <si>
    <t>TAGTGGAGATCGAGAGCAGCTTGA</t>
  </si>
  <si>
    <t>AAACTCAAGCTGCTCTCGATCTCC</t>
  </si>
  <si>
    <t>GAGACCCGCATCAGCGCTAG</t>
  </si>
  <si>
    <t>TAGTGAGACCCGCATCAGCGCTAG</t>
  </si>
  <si>
    <t>AAACCTAGCGCTGATGCGGGTCTC</t>
  </si>
  <si>
    <t>PLES_44271</t>
  </si>
  <si>
    <t>aotQ</t>
  </si>
  <si>
    <t>GGCCAGCTGGAGAGTCAGCC</t>
  </si>
  <si>
    <t>TAGTGGCCAGCTGGAGAGTCAGCC</t>
  </si>
  <si>
    <t>AAACGGCTGACTCTCCAGCTGGCC</t>
  </si>
  <si>
    <t>TGGCCAGGAGCATGGAAAGC</t>
  </si>
  <si>
    <t>TAGTTGGCCAGGAGCATGGAAAGC</t>
  </si>
  <si>
    <t>AAACGCTTTCCATGCTCCTGGCCA</t>
  </si>
  <si>
    <t>GGCGGAAGGCCGCGCCCAGC</t>
  </si>
  <si>
    <t>TAGTGGCGGAAGGCCGCGCCCAGC</t>
  </si>
  <si>
    <t>AAACGCTGGGCGCGGCCTTCCGCC</t>
  </si>
  <si>
    <t>CACCAGGCCAGCCAGCGCAC</t>
  </si>
  <si>
    <t>TAGTCACCAGGCCAGCCAGCGCAC</t>
  </si>
  <si>
    <t>AAACGTGCGCTGGCTGGCCTGGTG</t>
  </si>
  <si>
    <t>PLES_44281</t>
  </si>
  <si>
    <t>aotJ</t>
  </si>
  <si>
    <t>GGAGAGCACGGACAGCGCCA</t>
  </si>
  <si>
    <t>TAGTGGAGAGCACGGACAGCGCCA</t>
  </si>
  <si>
    <t>AAACTGGCGCTGTCCGTGCTCTCC</t>
  </si>
  <si>
    <t>GTCGGCGGCGAAAGTGGGCA</t>
  </si>
  <si>
    <t>TAGTGTCGGCGGCGAAAGTGGGCA</t>
  </si>
  <si>
    <t>AAACTGCCCACTTTCGCCGCCGAC</t>
  </si>
  <si>
    <t>CTTCAGCGAGAACGGCGGGT</t>
  </si>
  <si>
    <t>TAGTCTTCAGCGAGAACGGCGGGT</t>
  </si>
  <si>
    <t>AAACACCCGCCGTTCTCGCTGAAG</t>
  </si>
  <si>
    <t>AGCCTGCCAACTGGCCGTCC</t>
  </si>
  <si>
    <t>TAGTAGCCTGCCAACTGGCCGTCC</t>
  </si>
  <si>
    <t>AAACGGACGGCCAGTTGGCAGGCT</t>
  </si>
  <si>
    <t>PLES_44291</t>
  </si>
  <si>
    <t>acsA</t>
  </si>
  <si>
    <t>GTACAGGGATGCCGCAGACA</t>
  </si>
  <si>
    <t>TAGTGTACAGGGATGCCGCAGACA</t>
  </si>
  <si>
    <t>AAACTGTCTGCGGCATCCCTGTAC</t>
  </si>
  <si>
    <t>CCACCGCTTCCGGGTGCACG</t>
  </si>
  <si>
    <t>TAGTCCACCGCTTCCGGGTGCACG</t>
  </si>
  <si>
    <t>AAACCGTGCACCCGGAAGCGGTGG</t>
  </si>
  <si>
    <t>CGTCTTGTAGGTGGCTTCGT</t>
  </si>
  <si>
    <t>TAGTCGTCTTGTAGGTGGCTTCGT</t>
  </si>
  <si>
    <t>AAACACGAAGCCACCTACAAGACG</t>
  </si>
  <si>
    <t>CGGGGTTGACGACGGACTGC</t>
  </si>
  <si>
    <t>TAGTCGGGGTTGACGACGGACTGC</t>
  </si>
  <si>
    <t>AAACGCAGTCCGTCGTCAACCCCG</t>
  </si>
  <si>
    <t>PLES_44301</t>
  </si>
  <si>
    <t>CAGCAGGAACAGGATCAGCA</t>
  </si>
  <si>
    <t>TAGTCAGCAGGAACAGGATCAGCA</t>
  </si>
  <si>
    <t>AAACTGCTGATCCTGTTCCTGCTG</t>
  </si>
  <si>
    <t>GCACGCCGATGAACATGAAC</t>
  </si>
  <si>
    <t>TAGTGCACGCCGATGAACATGAAC</t>
  </si>
  <si>
    <t>AAACGTTCATGTTCATCGGCGTGC</t>
  </si>
  <si>
    <t>CAGCCCCAGGGAGATGGCGA</t>
  </si>
  <si>
    <t>TAGTCAGCCCCAGGGAGATGGCGA</t>
  </si>
  <si>
    <t>AAACTCGCCATCTCCCTGGGGCTG</t>
  </si>
  <si>
    <t>GGCTGAACAGCAGGATCGTC</t>
  </si>
  <si>
    <t>TAGTGGCTGAACAGCAGGATCGTC</t>
  </si>
  <si>
    <t>AAACGACGATCCTGCTGTTCAGCC</t>
  </si>
  <si>
    <t>PLES_44311</t>
  </si>
  <si>
    <t>CGATAGCGCCCTCCTCGAAG</t>
  </si>
  <si>
    <t>TAGTCGATAGCGCCCTCCTCGAAG</t>
  </si>
  <si>
    <t>AAACCTTCGAGGAGGGCGCTATCG</t>
  </si>
  <si>
    <t>GGTCATCACCACATAGAGGA</t>
  </si>
  <si>
    <t>TAGTGGTCATCACCACATAGAGGA</t>
  </si>
  <si>
    <t>AAACTCCTCTATGTGGTGATGACC</t>
  </si>
  <si>
    <t>GTCGCCGAGGTCGTAGAACA</t>
  </si>
  <si>
    <t>TAGTGTCGCCGAGGTCGTAGAACA</t>
  </si>
  <si>
    <t>AAACTGTTCTACGACCTCGGCGAC</t>
  </si>
  <si>
    <t>GAGCCCGCAGTGTCGGCAGG</t>
  </si>
  <si>
    <t>TAGTGAGCCCGCAGTGTCGGCAGG</t>
  </si>
  <si>
    <t>AAACCCTGCCGACACTGCGGGCTC</t>
  </si>
  <si>
    <t>PLES_44321</t>
  </si>
  <si>
    <t>GCAGGAGCCACCGATCGCCA</t>
  </si>
  <si>
    <t>TAGTGCAGGAGCCACCGATCGCCA</t>
  </si>
  <si>
    <t>AAACTGGCGATCGGTGGCTCCTGC</t>
  </si>
  <si>
    <t>TCGGCTGCGCGGCATTCGCC</t>
  </si>
  <si>
    <t>TAGTTCGGCTGCGCGGCATTCGCC</t>
  </si>
  <si>
    <t>AAACGGCGAATGCCGCGCAGCCGA</t>
  </si>
  <si>
    <t>CGTGTTTTCCGCGACCACGT</t>
  </si>
  <si>
    <t>TAGTCGTGTTTTCCGCGACCACGT</t>
  </si>
  <si>
    <t>AAACACGTGGTCGCGGAAAACACG</t>
  </si>
  <si>
    <t>GATAGACGTCTACCTCGACC</t>
  </si>
  <si>
    <t>TAGTGATAGACGTCTACCTCGACC</t>
  </si>
  <si>
    <t>AAACGGTCGAGGTAGACGTCTATC</t>
  </si>
  <si>
    <t>PLES_44331</t>
  </si>
  <si>
    <t>GCGCGCTGCGCACGATCTGT</t>
  </si>
  <si>
    <t>TAGTGCGCGCTGCGCACGATCTGT</t>
  </si>
  <si>
    <t>AAACACAGATCGTGCGCAGCGCGC</t>
  </si>
  <si>
    <t>TCCGCTCCGGGCGGGTCGCC</t>
  </si>
  <si>
    <t>TAGTTCCGCTCCGGGCGGGTCGCC</t>
  </si>
  <si>
    <t>AAACGGCGACCCGCCCGGAGCGGA</t>
  </si>
  <si>
    <t>CCGGTCGGCGCCGCTGGCAA</t>
  </si>
  <si>
    <t>TAGTCCGGTCGGCGCCGCTGGCAA</t>
  </si>
  <si>
    <t>AAACTTGCCAGCGGCGCCGACCGG</t>
  </si>
  <si>
    <t>CCTCCTCCACCGCATCCTCG</t>
  </si>
  <si>
    <t>TAGTCCTCCTCCACCGCATCCTCG</t>
  </si>
  <si>
    <t>AAACCGAGGATGCGGTGGAGGAGG</t>
  </si>
  <si>
    <t>PLES_44341</t>
  </si>
  <si>
    <t>GGCTGGTGGGATTGCGTCAT</t>
  </si>
  <si>
    <t>TAGTGGCTGGTGGGATTGCGTCAT</t>
  </si>
  <si>
    <t>AAACATGACGCAATCCCACCAGCC</t>
  </si>
  <si>
    <t>GTGATGCCGTCAAGCGGGCG</t>
  </si>
  <si>
    <t>TAGTGTGATGCCGTCAAGCGGGCG</t>
  </si>
  <si>
    <t>AAACCGCCCGCTTGACGGCATCAC</t>
  </si>
  <si>
    <t>GGCGTGCTCCAGGCTGACCA</t>
  </si>
  <si>
    <t>TAGTGGCGTGCTCCAGGCTGACCA</t>
  </si>
  <si>
    <t>AAACTGGTCAGCCTGGAGCACGCC</t>
  </si>
  <si>
    <t>GGTGCAGAAGGGCGCGGCGA</t>
  </si>
  <si>
    <t>TAGTGGTGCAGAAGGGCGCGGCGA</t>
  </si>
  <si>
    <t>AAACTCGCCGCGCCCTTCTGCACC</t>
  </si>
  <si>
    <t>PLES_44351</t>
  </si>
  <si>
    <t>GAGAAAGCCGGCGAGTTGCT</t>
  </si>
  <si>
    <t>TAGTGAGAAAGCCGGCGAGTTGCT</t>
  </si>
  <si>
    <t>AAACAGCAACTCGCCGGCTTTCTC</t>
  </si>
  <si>
    <t>ACACCGCCGGCGGCAGGTCC</t>
  </si>
  <si>
    <t>TAGTACACCGCCGGCGGCAGGTCC</t>
  </si>
  <si>
    <t>AAACGGACCTGCCGCCGGCGGTGT</t>
  </si>
  <si>
    <t>GCGCCGAGCCGAGCCAGTCG</t>
  </si>
  <si>
    <t>TAGTGCGCCGAGCCGAGCCAGTCG</t>
  </si>
  <si>
    <t>AAACCGACTGGCTCGGCTCGGCGC</t>
  </si>
  <si>
    <t>GATCGGATGCTGGCCCTTGC</t>
  </si>
  <si>
    <t>TAGTGATCGGATGCTGGCCCTTGC</t>
  </si>
  <si>
    <t>AAACGCAAGGGCCAGCATCCGATC</t>
  </si>
  <si>
    <t>PLES_44361</t>
  </si>
  <si>
    <t>TCGAGACGGTCGATCTGCAT</t>
  </si>
  <si>
    <t>TAGTTCGAGACGGTCGATCTGCAT</t>
  </si>
  <si>
    <t>AAACATGCAGATCGACCGTCTCGA</t>
  </si>
  <si>
    <t>CGCGGACGGTGAGCACCAGG</t>
  </si>
  <si>
    <t>TAGTCGCGGACGGTGAGCACCAGG</t>
  </si>
  <si>
    <t>AAACCCTGGTGCTCACCGTCCGCG</t>
  </si>
  <si>
    <t>GCGGGTGTAGAAATCGATGC</t>
  </si>
  <si>
    <t>TAGTGCGGGTGTAGAAATCGATGC</t>
  </si>
  <si>
    <t>AAACGCATCGATTTCTACACCCGC</t>
  </si>
  <si>
    <t>GCGACCCGCGCCGAAGGTAA</t>
  </si>
  <si>
    <t>TAGTGCGACCCGCGCCGAAGGTAA</t>
  </si>
  <si>
    <t>AAACTTACCTTCGGCGCGGGTCGC</t>
  </si>
  <si>
    <t>PLES_44371</t>
  </si>
  <si>
    <t>TCTTCGCTGTTCGGATTCAT</t>
  </si>
  <si>
    <t>TAGTTCTTCGCTGTTCGGATTCAT</t>
  </si>
  <si>
    <t>AAACATGAATCCGAACAGCGAAGA</t>
  </si>
  <si>
    <t>AGAGGGCACGTACGCCCTCG</t>
  </si>
  <si>
    <t>TAGTAGAGGGCACGTACGCCCTCG</t>
  </si>
  <si>
    <t>AAACCGAGGGCGTACGTGCCCTCT</t>
  </si>
  <si>
    <t>CCAGTAGGCGGCGTCGAATT</t>
  </si>
  <si>
    <t>TAGTCCAGTAGGCGGCGTCGAATT</t>
  </si>
  <si>
    <t>AAACAATTCGACGCCGCCTACTGG</t>
  </si>
  <si>
    <t>AACCGCGCTGCTCATCGATG</t>
  </si>
  <si>
    <t>TAGTAACCGCGCTGCTCATCGATG</t>
  </si>
  <si>
    <t>AAACCATCGATGAGCAGCGCGGTT</t>
  </si>
  <si>
    <t>PLES_44381</t>
  </si>
  <si>
    <t>ACCGATCCAGGGGGCGAAAG</t>
  </si>
  <si>
    <t>TAGTACCGATCCAGGGGGCGAAAG</t>
  </si>
  <si>
    <t>AAACCTTTCGCCCCCTGGATCGGT</t>
  </si>
  <si>
    <t>ATTGATCGTGGGTTTCTTCC</t>
  </si>
  <si>
    <t>TAGTATTGATCGTGGGTTTCTTCC</t>
  </si>
  <si>
    <t>AAACGGAAGAAACCCACGATCAAT</t>
  </si>
  <si>
    <t>CGATGCGCTTGACCAGGTTG</t>
  </si>
  <si>
    <t>TAGTCGATGCGCTTGACCAGGTTG</t>
  </si>
  <si>
    <t>AAACCAACCTGGTCAAGCGCATCG</t>
  </si>
  <si>
    <t>GGTCGGCTCGCCGAAGGTGG</t>
  </si>
  <si>
    <t>TAGTGGTCGGCTCGCCGAAGGTGG</t>
  </si>
  <si>
    <t>AAACCCACCTTCGGCGAGCCGACC</t>
  </si>
  <si>
    <t>PLES_44391</t>
  </si>
  <si>
    <t>TCGGCGAGATCGAAATGCAT</t>
  </si>
  <si>
    <t>TAGTTCGGCGAGATCGAAATGCAT</t>
  </si>
  <si>
    <t>AAACATGCATTTCGATCTCGCCGA</t>
  </si>
  <si>
    <t>CGATATGGATGAACAGGCGC</t>
  </si>
  <si>
    <t>TAGTCGATATGGATGAACAGGCGC</t>
  </si>
  <si>
    <t>AAACGCGCCTGTTCATCCATATCG</t>
  </si>
  <si>
    <t>CTGGGTCAGGCTGGGCGACT</t>
  </si>
  <si>
    <t>TAGTCTGGGTCAGGCTGGGCGACT</t>
  </si>
  <si>
    <t>AAACAGTCGCCCAGCCTGACCCAG</t>
  </si>
  <si>
    <t>CGGCCGGGGAAAGGAAGGCG</t>
  </si>
  <si>
    <t>TAGTCGGCCGGGGAAAGGAAGGCG</t>
  </si>
  <si>
    <t>AAACCGCCTTCCTTTCCCCGGCCG</t>
  </si>
  <si>
    <t>PLES_44401</t>
  </si>
  <si>
    <t>CGAACGCGCGCATATTGAAC</t>
  </si>
  <si>
    <t>TAGTCGAACGCGCGCATATTGAAC</t>
  </si>
  <si>
    <t>AAACGTTCAATATGCGCGCGTTCG</t>
  </si>
  <si>
    <t>GGCGGCGGCAGTGAAACTGC</t>
  </si>
  <si>
    <t>TAGTGGCGGCGGCAGTGAAACTGC</t>
  </si>
  <si>
    <t>AAACGCAGTTTCACTGCCGCCGCC</t>
  </si>
  <si>
    <t>CGGTCGTCAGGTCCAGGCGC</t>
  </si>
  <si>
    <t>TAGTCGGTCGTCAGGTCCAGGCGC</t>
  </si>
  <si>
    <t>AAACGCGCCTGGACCTGACGACCG</t>
  </si>
  <si>
    <t>CACCGCACGGGAGACATAGG</t>
  </si>
  <si>
    <t>TAGTCACCGCACGGGAGACATAGG</t>
  </si>
  <si>
    <t>AAACCCTATGTCTCCCGTGCGGTG</t>
  </si>
  <si>
    <t>PLES_44411</t>
  </si>
  <si>
    <t>AGACCTTTCCGGGTGGCGCG</t>
  </si>
  <si>
    <t>TAGTAGACCTTTCCGGGTGGCGCG</t>
  </si>
  <si>
    <t>AAACCGCGCCACCCGGAAAGGTCT</t>
  </si>
  <si>
    <t>GGGGAGCCGGTGGAACCAGG</t>
  </si>
  <si>
    <t>TAGTGGGGAGCCGGTGGAACCAGG</t>
  </si>
  <si>
    <t>AAACCCTGGTTCCACCGGCTCCCC</t>
  </si>
  <si>
    <t>GGGGCTGGGAAAGAACGCGA</t>
  </si>
  <si>
    <t>TAGTGGGGCTGGGAAAGAACGCGA</t>
  </si>
  <si>
    <t>AAACTCGCGTTCTTTCCCAGCCCC</t>
  </si>
  <si>
    <t>AGGGCGCGGCGCAATTCGTC</t>
  </si>
  <si>
    <t>TAGTAGGGCGCGGCGCAATTCGTC</t>
  </si>
  <si>
    <t>AAACGACGAATTGCGCCGCGCCCT</t>
  </si>
  <si>
    <t>PLES_44421</t>
  </si>
  <si>
    <t>GCAGGCGAACAGGGCCATCA</t>
  </si>
  <si>
    <t>TAGTGCAGGCGAACAGGGCCATCA</t>
  </si>
  <si>
    <t>AAACTGATGGCCCTGTTCGCCTGC</t>
  </si>
  <si>
    <t>GCGCCAGCCGCCATCACCAG</t>
  </si>
  <si>
    <t>TAGTGCGCCAGCCGCCATCACCAG</t>
  </si>
  <si>
    <t>AAACCTGGTGATGGCGGCTGGCGC</t>
  </si>
  <si>
    <t>CTGGCTGGCAGGTTGATCCT</t>
  </si>
  <si>
    <t>TAGTCTGGCTGGCAGGTTGATCCT</t>
  </si>
  <si>
    <t>AAACAGGATCAACCTGCCAGCCAG</t>
  </si>
  <si>
    <t>CACATCCAGTTGCATGCCAT</t>
  </si>
  <si>
    <t>TAGTCACATCCAGTTGCATGCCAT</t>
  </si>
  <si>
    <t>AAACATGGCATGCAACTGGATGTG</t>
  </si>
  <si>
    <t>PLES_44431</t>
  </si>
  <si>
    <t>phhR</t>
  </si>
  <si>
    <t>GCAGTGCACTTTGATACGCA</t>
  </si>
  <si>
    <t>TAGTGCAGTGCACTTTGATACGCA</t>
  </si>
  <si>
    <t>AAACTGCGTATCAAAGTGCACTGC</t>
  </si>
  <si>
    <t>GGAGGATGCCTACACGGTTC</t>
  </si>
  <si>
    <t>TAGTGGAGGATGCCTACACGGTTC</t>
  </si>
  <si>
    <t>AAACGAACCGTGTAGGCATCCTCC</t>
  </si>
  <si>
    <t>CGTAGTCGACCAGCAGGTTG</t>
  </si>
  <si>
    <t>TAGTCGTAGTCGACCAGCAGGTTG</t>
  </si>
  <si>
    <t>AAACCAACCTGCTGGTCGACTACG</t>
  </si>
  <si>
    <t>GTTCGGACAGAGCAGGTAGA</t>
  </si>
  <si>
    <t>TAGTGTTCGGACAGAGCAGGTAGA</t>
  </si>
  <si>
    <t>AAACTCTACCTGCTCTGTCCGAAC</t>
  </si>
  <si>
    <t>PLES_44441</t>
  </si>
  <si>
    <t>phhA</t>
  </si>
  <si>
    <t>AACCGTTGTCGTCGGGCTGG</t>
  </si>
  <si>
    <t>TAGTAACCGTTGTCGTCGGGCTGG</t>
  </si>
  <si>
    <t>AAACCCAGCCCGACGACAACGGTT</t>
  </si>
  <si>
    <t>GGTGCTCGGTTTCCGGATAG</t>
  </si>
  <si>
    <t>TAGTGGTGCTCGGTTTCCGGATAG</t>
  </si>
  <si>
    <t>AAACCTATCCGGAAACCGAGCACC</t>
  </si>
  <si>
    <t>TGATCAGGGTATTCCAGACC</t>
  </si>
  <si>
    <t>TAGTTGATCAGGGTATTCCAGACC</t>
  </si>
  <si>
    <t>AAACGGTCTGGAATACCCTGATCA</t>
  </si>
  <si>
    <t>TTCGATCACCTTCAGTTGCC</t>
  </si>
  <si>
    <t>TAGTTTCGATCACCTTCAGTTGCC</t>
  </si>
  <si>
    <t>AAACGGCAACTGAAGGTGATCGAA</t>
  </si>
  <si>
    <t>PLES_44451</t>
  </si>
  <si>
    <t>phhB</t>
  </si>
  <si>
    <t>GGCTTGGGTGAGTGCGGTCA</t>
  </si>
  <si>
    <t>TAGTGGCTTGGGTGAGTGCGGTCA</t>
  </si>
  <si>
    <t>AAACTGACCGCACTCACCCAAGCC</t>
  </si>
  <si>
    <t>TGCGCGGCAGGCTTCGCAAT</t>
  </si>
  <si>
    <t>TAGTTGCGCGGCAGGCTTCGCAAT</t>
  </si>
  <si>
    <t>AAACATTGCGAAGCCTGCCGCGCA</t>
  </si>
  <si>
    <t>TTCTTCGTCGCTGACGTGCG</t>
  </si>
  <si>
    <t>TAGTTTCTTCGTCGCTGACGTGCG</t>
  </si>
  <si>
    <t>AAACCGCACGTCAGCGACGAAGAA</t>
  </si>
  <si>
    <t>GGGATCTGCCGCAGCAGCAC</t>
  </si>
  <si>
    <t>TAGTGGGATCTGCCGCAGCAGCAC</t>
  </si>
  <si>
    <t>AAACGTGCTGCTGCGGCAGATCCC</t>
  </si>
  <si>
    <t>PLES_44461</t>
  </si>
  <si>
    <t>phhC</t>
  </si>
  <si>
    <t>GCCCGGTACGCGGGCGACCT</t>
  </si>
  <si>
    <t>TAGTGCCCGGTACGCGGGCGACCT</t>
  </si>
  <si>
    <t>AAACAGGTCGCCCGCGTACCGGGC</t>
  </si>
  <si>
    <t>CGTCGAGCAGGCCCAGGATC</t>
  </si>
  <si>
    <t>TAGTCGTCGAGCAGGCCCAGGATC</t>
  </si>
  <si>
    <t>AAACGATCCTGGGCCTGCTCGACG</t>
  </si>
  <si>
    <t>CGCGCGCGGATCGTTGCGGT</t>
  </si>
  <si>
    <t>TAGTCGCGCGCGGATCGTTGCGGT</t>
  </si>
  <si>
    <t>AAACACCGCAACGATCCGCGCGCG</t>
  </si>
  <si>
    <t>CCTTGTAGACACCGACGCCG</t>
  </si>
  <si>
    <t>TAGTCCTTGTAGACACCGACGCCG</t>
  </si>
  <si>
    <t>AAACCGGCGTCGGTGTCTACAAGG</t>
  </si>
  <si>
    <t>PLES_44471</t>
  </si>
  <si>
    <t>pbpG</t>
  </si>
  <si>
    <t>GGGTGACCAGTGACAGGAGA</t>
  </si>
  <si>
    <t>TAGTGGGTGACCAGTGACAGGAGA</t>
  </si>
  <si>
    <t>AAACTCTCCTGTCACTGGTCACCC</t>
  </si>
  <si>
    <t>AACGCTGAGGGACAGGAACA</t>
  </si>
  <si>
    <t>TAGTAACGCTGAGGGACAGGAACA</t>
  </si>
  <si>
    <t>AAACTGTTCCTGTCCCTCAGCGTT</t>
  </si>
  <si>
    <t>CGGGGAGGCGGATACCGCGG</t>
  </si>
  <si>
    <t>TAGTCGGGGAGGCGGATACCGCGG</t>
  </si>
  <si>
    <t>AAACCCGCGGTATCCGCCTCCCCG</t>
  </si>
  <si>
    <t>GGCAGCCCGGCCTTGGGCGG</t>
  </si>
  <si>
    <t>TAGTGGCAGCCCGGCCTTGGGCGG</t>
  </si>
  <si>
    <t>AAACCCGCCCAAGGCCGGGCTGCC</t>
  </si>
  <si>
    <t>PLES_44481</t>
  </si>
  <si>
    <t>GCATTGGAGATGATCAGCAT</t>
  </si>
  <si>
    <t>TAGTGCATTGGAGATGATCAGCAT</t>
  </si>
  <si>
    <t>AAACATGCTGATCATCTCCAATGC</t>
  </si>
  <si>
    <t>CTCATGGTCGGGCAGGTGGA</t>
  </si>
  <si>
    <t>TAGTCTCATGGTCGGGCAGGTGGA</t>
  </si>
  <si>
    <t>AAACTCCACCTGCCCGACCATGAG</t>
  </si>
  <si>
    <t>GCCGGCGCCCTGGGCGCGAA</t>
  </si>
  <si>
    <t>TAGTGCCGGCGCCCTGGGCGCGAA</t>
  </si>
  <si>
    <t>AAACTTCGCGCCCAGGGCGCCGGC</t>
  </si>
  <si>
    <t>ACGGCGGCAACGACGAGGCC</t>
  </si>
  <si>
    <t>TAGTACGGCGGCAACGACGAGGCC</t>
  </si>
  <si>
    <t>AAACGGCCTCGTCGTTGCCGCCGT</t>
  </si>
  <si>
    <t>PLES_44491</t>
  </si>
  <si>
    <t>CAGCCAGAGCGCTTTTTTCA</t>
  </si>
  <si>
    <t>TAGTCAGCCAGAGCGCTTTTTTCA</t>
  </si>
  <si>
    <t>AAACTGAAAAAAGCGCTCTGGCTG</t>
  </si>
  <si>
    <t>GGCGACCAGGACCACGGGAA</t>
  </si>
  <si>
    <t>TAGTGGCGACCAGGACCACGGGAA</t>
  </si>
  <si>
    <t>AAACTTCCCGTGGTCCTGGTCGCC</t>
  </si>
  <si>
    <t>GGCCAGGTAATCGACCTGGG</t>
  </si>
  <si>
    <t>TAGTGGCCAGGTAATCGACCTGGG</t>
  </si>
  <si>
    <t>AAACCCCAGGTCGATTACCTGGCC</t>
  </si>
  <si>
    <t>CAGCTTGGCATCCCCCGGCA</t>
  </si>
  <si>
    <t>TAGTCAGCTTGGCATCCCCCGGCA</t>
  </si>
  <si>
    <t>AAACTGCCGGGGGATGCCAAGCTG</t>
  </si>
  <si>
    <t>PLES_44501</t>
  </si>
  <si>
    <t>aroP2</t>
  </si>
  <si>
    <t>GCTCGCCCGAATGCGGATGT</t>
  </si>
  <si>
    <t>TAGTGCTCGCCCGAATGCGGATGT</t>
  </si>
  <si>
    <t>AAACACATCCGCATTCGGGCGAGC</t>
  </si>
  <si>
    <t>TGAGCACCCCGGCCGAGCCG</t>
  </si>
  <si>
    <t>TAGTTGAGCACCCCGGCCGAGCCG</t>
  </si>
  <si>
    <t>AAACCGGCTCGGCCGGGGTGCTCA</t>
  </si>
  <si>
    <t>GATCATGAAAGCGATGAAGC</t>
  </si>
  <si>
    <t>TAGTGATCATGAAAGCGATGAAGC</t>
  </si>
  <si>
    <t>AAACGCTTCATCGCTTTCATGATC</t>
  </si>
  <si>
    <t>CCCAGTACTTGTGCGCGAAG</t>
  </si>
  <si>
    <t>TAGTCCCAGTACTTGTGCGCGAAG</t>
  </si>
  <si>
    <t>AAACCTTCGCGCACAAGTACTGGG</t>
  </si>
  <si>
    <t>PLES_44511</t>
  </si>
  <si>
    <t>hpd</t>
  </si>
  <si>
    <t>GGGATTGTGCTGTTCGATCT</t>
  </si>
  <si>
    <t>TAGTGGGATTGTGCTGTTCGATCT</t>
  </si>
  <si>
    <t>AAACAGATCGAACAGCACAATCCC</t>
  </si>
  <si>
    <t>TCGAATCCGTCGGTACCGAT</t>
  </si>
  <si>
    <t>TAGTTCGAATCCGTCGGTACCGAT</t>
  </si>
  <si>
    <t>AAACATCGGTACCGACGGATTCGA</t>
  </si>
  <si>
    <t>GATGCCCTTGGCGTCGGGGG</t>
  </si>
  <si>
    <t>TAGTGATGCCCTTGGCGTCGGGGG</t>
  </si>
  <si>
    <t>AAACCCCCCGACGCCAAGGGCATC</t>
  </si>
  <si>
    <t>AGCCCATCATGTTGAACAGC</t>
  </si>
  <si>
    <t>TAGTAGCCCATCATGTTGAACAGC</t>
  </si>
  <si>
    <t>AAACGCTGTTCAACATGATGGGCT</t>
  </si>
  <si>
    <t>PLES_44521</t>
  </si>
  <si>
    <t>GCCGCCACGGGGTGAGATGA</t>
  </si>
  <si>
    <t>TAGTGCCGCCACGGGGTGAGATGA</t>
  </si>
  <si>
    <t>AAACTCATCTCACCCCGTGGCGGC</t>
  </si>
  <si>
    <t>CCTGCGCCGGGCCCTGCCGA</t>
  </si>
  <si>
    <t>TAGTCCTGCGCCGGGCCCTGCCGA</t>
  </si>
  <si>
    <t>AAACTCGGCAGGGCCCGGCGCAGG</t>
  </si>
  <si>
    <t>GTTGCCAGAAACCCTGCGCC</t>
  </si>
  <si>
    <t>TAGTGTTGCCAGAAACCCTGCGCC</t>
  </si>
  <si>
    <t>AAACGGCGCAGGGTTTCTGGCAAC</t>
  </si>
  <si>
    <t>ATGCATGCCGCCGGCGCGTA</t>
  </si>
  <si>
    <t>TAGTATGCATGCCGCCGGCGCGTA</t>
  </si>
  <si>
    <t>AAACTACGCGCCGGCGGCATGCAT</t>
  </si>
  <si>
    <t>PLES_44531</t>
  </si>
  <si>
    <t>GGTGGTGCGGGTCGTGCCAT</t>
  </si>
  <si>
    <t>TAGTGGTGGTGCGGGTCGTGCCAT</t>
  </si>
  <si>
    <t>AAACATGGCACGACCCGCACCACC</t>
  </si>
  <si>
    <t>CGGCGGCTGTCGCTCAGGTC</t>
  </si>
  <si>
    <t>TAGTCGGCGGCTGTCGCTCAGGTC</t>
  </si>
  <si>
    <t>AAACGACCTGAGCGACAGCCGCCG</t>
  </si>
  <si>
    <t>CTGCGGGCGACGCCGCGCAG</t>
  </si>
  <si>
    <t>TAGTCTGCGGGCGACGCCGCGCAG</t>
  </si>
  <si>
    <t>AAACCTGCGCGGCGTCGCCCGCAG</t>
  </si>
  <si>
    <t>CCTGGCCCCAGGCGTGCTCG</t>
  </si>
  <si>
    <t>TAGTCCTGGCCCCAGGCGTGCTCG</t>
  </si>
  <si>
    <t>AAACCGAGCACGCCTGGGGCCAGG</t>
  </si>
  <si>
    <t>PLES_44541</t>
  </si>
  <si>
    <t>GAGGGAGATCAGGTAGTTCA</t>
  </si>
  <si>
    <t>TAGTGAGGGAGATCAGGTAGTTCA</t>
  </si>
  <si>
    <t>AAACTGAACTACCTGATCTCCCTC</t>
  </si>
  <si>
    <t>CGGCGAGCGGAAGTCGAGGA</t>
  </si>
  <si>
    <t>TAGTCGGCGAGCGGAAGTCGAGGA</t>
  </si>
  <si>
    <t>AAACTCCTCGACTTCCGCTCGCCG</t>
  </si>
  <si>
    <t>AGGGCGATGGCGGGGGGCGC</t>
  </si>
  <si>
    <t>TAGTAGGGCGATGGCGGGGGGCGC</t>
  </si>
  <si>
    <t>AAACGCGCCCCCCGCCATCGCCCT</t>
  </si>
  <si>
    <t>TGCAGCAGGTCGCGGCCAAG</t>
  </si>
  <si>
    <t>TAGTTGCAGCAGGTCGCGGCCAAG</t>
  </si>
  <si>
    <t>AAACCTTGGCCGCGACCTGCTGCA</t>
  </si>
  <si>
    <t>PLES_44551</t>
  </si>
  <si>
    <t>TCGAATTGCAGTGCTTTCAT</t>
  </si>
  <si>
    <t>TAGTTCGAATTGCAGTGCTTTCAT</t>
  </si>
  <si>
    <t>AAACATGAAAGCACTGCAATTCGA</t>
  </si>
  <si>
    <t>GGGCGGCGAGGTCGCCGGTA</t>
  </si>
  <si>
    <t>TAGTGGGCGGCGAGGTCGCCGGTA</t>
  </si>
  <si>
    <t>AAACTACCGGCGACCTCGCCGCCC</t>
  </si>
  <si>
    <t>GGGCATGTCCACTAGCTCGA</t>
  </si>
  <si>
    <t>TAGTGGGCATGTCCACTAGCTCGA</t>
  </si>
  <si>
    <t>AAACTCGAGCTAGTGGACATGCCC</t>
  </si>
  <si>
    <t>TCGGCGGCGGGAAGCGGGTC</t>
  </si>
  <si>
    <t>TAGTTCGGCGGCGGGAAGCGGGTC</t>
  </si>
  <si>
    <t>AAACGACCCGCTTCCCGCCGCCGA</t>
  </si>
  <si>
    <t>PLES_44561</t>
  </si>
  <si>
    <t>CCTCCTGCAAGGGGCCCGTA</t>
  </si>
  <si>
    <t>TAGTCCTCCTGCAAGGGGCCCGTA</t>
  </si>
  <si>
    <t>AAACTACGGGCCCCTTGCAGGAGG</t>
  </si>
  <si>
    <t>ATCAGTTGCTGCGCCCACTG</t>
  </si>
  <si>
    <t>TAGTATCAGTTGCTGCGCCCACTG</t>
  </si>
  <si>
    <t>AAACCAGTGGGCGCAGCAACTGAT</t>
  </si>
  <si>
    <t>AAACCCGGTCCTTGCTCGCC</t>
  </si>
  <si>
    <t>TAGTAAACCCGGTCCTTGCTCGCC</t>
  </si>
  <si>
    <t>AAACGGCGAGCAAGGACCGGGTTT</t>
  </si>
  <si>
    <t>GCGCCGGTACAGCTCGTGAC</t>
  </si>
  <si>
    <t>TAGTGCGCCGGTACAGCTCGTGAC</t>
  </si>
  <si>
    <t>AAACGTCACGAGCTGTACCGGCGC</t>
  </si>
  <si>
    <t>PLES_44571</t>
  </si>
  <si>
    <t>GGCGGGGCTTGTCGAGAGTC</t>
  </si>
  <si>
    <t>TAGTGGCGGGGCTTGTCGAGAGTC</t>
  </si>
  <si>
    <t>AAACGACTCTCGACAAGCCCCGCC</t>
  </si>
  <si>
    <t>CGACGATGAAGGGCCATACC</t>
  </si>
  <si>
    <t>TAGTCGACGATGAAGGGCCATACC</t>
  </si>
  <si>
    <t>AAACGGTATGGCCCTTCATCGTCG</t>
  </si>
  <si>
    <t>CATAGCTGCGCACCGCGGAG</t>
  </si>
  <si>
    <t>TAGTCATAGCTGCGCACCGCGGAG</t>
  </si>
  <si>
    <t>AAACCTCCGCGGTGCGCAGCTATG</t>
  </si>
  <si>
    <t>CCTTCTGGCCCTTCGACCAG</t>
  </si>
  <si>
    <t>TAGTCCTTCTGGCCCTTCGACCAG</t>
  </si>
  <si>
    <t>AAACCTGGTCGAAGGGCCAGAAGG</t>
  </si>
  <si>
    <t>PLES_44581</t>
  </si>
  <si>
    <t>GAATCTCCGCCCAGCTCAGG</t>
  </si>
  <si>
    <t>TAGTGAATCTCCGCCCAGCTCAGG</t>
  </si>
  <si>
    <t>AAACCCTGAGCTGGGCGGAGATTC</t>
  </si>
  <si>
    <t>CGAACAACAGGGCTTTCTTG</t>
  </si>
  <si>
    <t>TAGTCGAACAACAGGGCTTTCTTG</t>
  </si>
  <si>
    <t>AAACCAAGAAAGCCCTGTTGTTCG</t>
  </si>
  <si>
    <t>AATCGGCACGGTGCAGAGGG</t>
  </si>
  <si>
    <t>TAGTAATCGGCACGGTGCAGAGGG</t>
  </si>
  <si>
    <t>AAACCCCTCTGCACCGTGCCGATT</t>
  </si>
  <si>
    <t>ACCAGCAGCGGCAGCAGCAA</t>
  </si>
  <si>
    <t>TAGTACCAGCAGCGGCAGCAGCAA</t>
  </si>
  <si>
    <t>AAACTTGCTGCTGCCGCTGCTGGT</t>
  </si>
  <si>
    <t>PLES_44591</t>
  </si>
  <si>
    <t>CCCCAGCACCAGGAGCACAT</t>
  </si>
  <si>
    <t>TAGTCCCCAGCACCAGGAGCACAT</t>
  </si>
  <si>
    <t>AAACATGTGCTCCTGGTGCTGGGG</t>
  </si>
  <si>
    <t>GGACAGCGCCTCGGCGACCG</t>
  </si>
  <si>
    <t>TAGTGGACAGCGCCTCGGCGACCG</t>
  </si>
  <si>
    <t>AAACCGGTCGCCGAGGCGCTGTCC</t>
  </si>
  <si>
    <t>GTGGAAAGCGACGCCGTCGG</t>
  </si>
  <si>
    <t>TAGTGTGGAAAGCGACGCCGTCGG</t>
  </si>
  <si>
    <t>AAACCCGACGGCGTCGCTTTCCAC</t>
  </si>
  <si>
    <t>CGCGCAGGCCACCGGCTACC</t>
  </si>
  <si>
    <t>TAGTCGCGCAGGCCACCGGCTACC</t>
  </si>
  <si>
    <t>AAACGGTAGCCGGTGGCCTGCGCG</t>
  </si>
  <si>
    <t>PLES_44601</t>
  </si>
  <si>
    <t>GCCACGACGATGGATGTCAT</t>
  </si>
  <si>
    <t>TAGTGCCACGACGATGGATGTCAT</t>
  </si>
  <si>
    <t>AAACATGACATCCATCGTCGTGGC</t>
  </si>
  <si>
    <t>TCGAGCAGGGTTTGCAGCAG</t>
  </si>
  <si>
    <t>TAGTTCGAGCAGGGTTTGCAGCAG</t>
  </si>
  <si>
    <t>AAACCTGCTGCAAACCCTGCTCGA</t>
  </si>
  <si>
    <t>GGTGCCGTTGATGCCTTCCT</t>
  </si>
  <si>
    <t>TAGTGGTGCCGTTGATGCCTTCCT</t>
  </si>
  <si>
    <t>AAACAGGAAGGCATCAACGGCACC</t>
  </si>
  <si>
    <t>GCCTTCGCGGCTACCGGAGA</t>
  </si>
  <si>
    <t>TAGTGCCTTCGCGGCTACCGGAGA</t>
  </si>
  <si>
    <t>AAACTCTCCGGTAGCCGCGAAGGC</t>
  </si>
  <si>
    <t>PLES_44611</t>
  </si>
  <si>
    <t>bolA</t>
  </si>
  <si>
    <t>GCTGCAGGGCGGTCTGGATA</t>
  </si>
  <si>
    <t>TAGTGCTGCAGGGCGGTCTGGATA</t>
  </si>
  <si>
    <t>AAACTATCCAGACCGCCCTGCAGC</t>
  </si>
  <si>
    <t>CTCGACGTGTTGCGGATCGA</t>
  </si>
  <si>
    <t>TAGTCTCGACGTGTTGCGGATCGA</t>
  </si>
  <si>
    <t>AAACTCGATCCGCAACACGTCGAG</t>
  </si>
  <si>
    <t>TGAAGTGGGTCTCCAGCCCG</t>
  </si>
  <si>
    <t>TAGTTGAAGTGGGTCTCCAGCCCG</t>
  </si>
  <si>
    <t>AAACCGGGCTGGAGACCCACTTCA</t>
  </si>
  <si>
    <t>GCGTTCAACCCGGCGAACTG</t>
  </si>
  <si>
    <t>TAGTGCGTTCAACCCGGCGAACTG</t>
  </si>
  <si>
    <t>AAACCAGTTCGCCGGGTTGAACGC</t>
  </si>
  <si>
    <t>PLES_44621</t>
  </si>
  <si>
    <t>GGTTGGGTAGATGTGTCCGT</t>
  </si>
  <si>
    <t>TAGTGGTTGGGTAGATGTGTCCGT</t>
  </si>
  <si>
    <t>AAACACGGACACATCTACCCAACC</t>
  </si>
  <si>
    <t>CGGGTCATGGAAAATCCTTG</t>
  </si>
  <si>
    <t>TAGTCGGGTCATGGAAAATCCTTG</t>
  </si>
  <si>
    <t>AAACCAAGGATTTTCCATGACCCG</t>
  </si>
  <si>
    <t>CGCTGCCGATGAGGCGAAGA</t>
  </si>
  <si>
    <t>TAGTCGCTGCCGATGAGGCGAAGA</t>
  </si>
  <si>
    <t>AAACTCTTCGCCTCATCGGCAGCG</t>
  </si>
  <si>
    <t>GGAGCTGAGGCTGAGCAGCA</t>
  </si>
  <si>
    <t>TAGTGGAGCTGAGGCTGAGCAGCA</t>
  </si>
  <si>
    <t>AAACTGCTGCTCAGCCTCAGCTCC</t>
  </si>
  <si>
    <t>PLES_44631</t>
  </si>
  <si>
    <t>TACGGCGAGGGTATCGGCGG</t>
  </si>
  <si>
    <t>TAGTTACGGCGAGGGTATCGGCGG</t>
  </si>
  <si>
    <t>AAACCCGCCGATACCCTCGCCGTA</t>
  </si>
  <si>
    <t>CAGAGGTTGCGCAGGGGCGG</t>
  </si>
  <si>
    <t>TAGTCAGAGGTTGCGCAGGGGCGG</t>
  </si>
  <si>
    <t>AAACCCGCCCCTGCGCAACCTCTG</t>
  </si>
  <si>
    <t>CGACCGCCCGGGGATCGAGC</t>
  </si>
  <si>
    <t>TAGTCGACCGCCCGGGGATCGAGC</t>
  </si>
  <si>
    <t>AAACGCTCGATCCCCGGGCGGTCG</t>
  </si>
  <si>
    <t>GCAGAGCACCCGCGGCCGGG</t>
  </si>
  <si>
    <t>TAGTGCAGAGCACCCGCGGCCGGG</t>
  </si>
  <si>
    <t>AAACCCCGGCCGCGGGTGCTCTGC</t>
  </si>
  <si>
    <t>PLES_44641</t>
  </si>
  <si>
    <t>fumC2</t>
  </si>
  <si>
    <t>GGTGCCCAGGCTATCGGTTT</t>
  </si>
  <si>
    <t>TAGTGGTGCCCAGGCTATCGGTTT</t>
  </si>
  <si>
    <t>AAACAAACCGATAGCCTGGGCACC</t>
  </si>
  <si>
    <t>GCGCCCCAGTAGGCGTCGTC</t>
  </si>
  <si>
    <t>TAGTGCGCCCCAGTAGGCGTCGTC</t>
  </si>
  <si>
    <t>AAACGACGACGCCTACTGGGGCGC</t>
  </si>
  <si>
    <t>CTCCAGCGAACGCTGGGTCT</t>
  </si>
  <si>
    <t>TAGTCTCCAGCGAACGCTGGGTCT</t>
  </si>
  <si>
    <t>AAACAGACCCAGCGTTCGCTGGAG</t>
  </si>
  <si>
    <t>TCACGGCGAGCGGCATGCGC</t>
  </si>
  <si>
    <t>TAGTTCACGGCGAGCGGCATGCGC</t>
  </si>
  <si>
    <t>AAACGCGCATGCCGCTCGCCGTGA</t>
  </si>
  <si>
    <t>PLES_44651</t>
  </si>
  <si>
    <t>CAGCGGGGTGGCGCCGGTCT</t>
  </si>
  <si>
    <t>TAGTCAGCGGGGTGGCGCCGGTCT</t>
  </si>
  <si>
    <t>AAACAGACCGGCGCCACCCCGCTG</t>
  </si>
  <si>
    <t>TGGCAGAAGCTCTTGCGCTT</t>
  </si>
  <si>
    <t>TAGTTGGCAGAAGCTCTTGCGCTT</t>
  </si>
  <si>
    <t>AAACAAGCGCAAGAGCTTCTGCCA</t>
  </si>
  <si>
    <t>GGGCGTAGCATTCGGCGAGC</t>
  </si>
  <si>
    <t>TAGTGGGCGTAGCATTCGGCGAGC</t>
  </si>
  <si>
    <t>AAACGCTCGCCGAATGCTACGCCC</t>
  </si>
  <si>
    <t>ATCCTTGCTGCGCGCGCCCT</t>
  </si>
  <si>
    <t>TAGTATCCTTGCTGCGCGCGCCCT</t>
  </si>
  <si>
    <t>AAACAGGGCGCGCGCAGCAAGGAT</t>
  </si>
  <si>
    <t>PLES_44661</t>
  </si>
  <si>
    <t>cbpD</t>
  </si>
  <si>
    <t>GAGTGGCAGGAGTGCCAGGG</t>
  </si>
  <si>
    <t>TAGTGAGTGGCAGGAGTGCCAGGG</t>
  </si>
  <si>
    <t>AAACCCCTGGCACTCCTGCCACTC</t>
  </si>
  <si>
    <t>GGCTGCCTGGGGCAGGAACA</t>
  </si>
  <si>
    <t>TAGTGGCTGCCTGGGGCAGGAACA</t>
  </si>
  <si>
    <t>AAACTGTTCCTGCCCCAGGCAGCC</t>
  </si>
  <si>
    <t>TTCCATCGAGCCGTGGGCAT</t>
  </si>
  <si>
    <t>TAGTTTCCATCGAGCCGTGGGCAT</t>
  </si>
  <si>
    <t>AAACATGCCCACGGCTCGATGGAA</t>
  </si>
  <si>
    <t>CAGCCGTAGACCCGACTGGG</t>
  </si>
  <si>
    <t>TAGTCAGCCGTAGACCCGACTGGG</t>
  </si>
  <si>
    <t>AAACCCCAGTCGGGTCTACGGCTG</t>
  </si>
  <si>
    <t>PLES_44671</t>
  </si>
  <si>
    <t>TGGAGGGCGGCGAGAGAAAA</t>
  </si>
  <si>
    <t>TAGTTGGAGGGCGGCGAGAGAAAA</t>
  </si>
  <si>
    <t>AAACTTTTCTCTCGCCGCCCTCCA</t>
  </si>
  <si>
    <t>GCTCTGGTGGACGATGGCGG</t>
  </si>
  <si>
    <t>TAGTGCTCTGGTGGACGATGGCGG</t>
  </si>
  <si>
    <t>AAACCCGCCATCGTCCACCAGAGC</t>
  </si>
  <si>
    <t>GTATCTGCGGCGTCGGCGGC</t>
  </si>
  <si>
    <t>TAGTGTATCTGCGGCGTCGGCGGC</t>
  </si>
  <si>
    <t>AAACGCCGCCGACGCCGCAGATAC</t>
  </si>
  <si>
    <t>CCCAGTGCCTCGCATAGCAG</t>
  </si>
  <si>
    <t>TAGTCCCAGTGCCTCGCATAGCAG</t>
  </si>
  <si>
    <t>AAACCTGCTATGCGAGGCACTGGG</t>
  </si>
  <si>
    <t>PLES_44681</t>
  </si>
  <si>
    <t>CGCGCTAGGGCTGAGAAACA</t>
  </si>
  <si>
    <t>TAGTCGCGCTAGGGCTGAGAAACA</t>
  </si>
  <si>
    <t>AAACTGTTTCTCAGCCCTAGCGCG</t>
  </si>
  <si>
    <t>GCAACAGGGTCCAGGCGATC</t>
  </si>
  <si>
    <t>TAGTGCAACAGGGTCCAGGCGATC</t>
  </si>
  <si>
    <t>AAACGATCGCCTGGACCCTGTTGC</t>
  </si>
  <si>
    <t>GGCCGCGCTGGCTGACCAGC</t>
  </si>
  <si>
    <t>TAGTGGCCGCGCTGGCTGACCAGC</t>
  </si>
  <si>
    <t>AAACGCTGGTCAGCCAGCGCGGCC</t>
  </si>
  <si>
    <t>TCCGCCCGCCGAGTACCAGC</t>
  </si>
  <si>
    <t>TAGTTCCGCCCGCCGAGTACCAGC</t>
  </si>
  <si>
    <t>AAACGCTGGTACTCGGCGGGCGGA</t>
  </si>
  <si>
    <t>PLES_44691</t>
  </si>
  <si>
    <t>trxB2</t>
  </si>
  <si>
    <t>CGGGCGTGGCGGAGGGTATC</t>
  </si>
  <si>
    <t>TAGTCGGGCGTGGCGGAGGGTATC</t>
  </si>
  <si>
    <t>AAACGATACCCTCCGCCACGCCCG</t>
  </si>
  <si>
    <t>CGGAACCGAGGATGATCACT</t>
  </si>
  <si>
    <t>TAGTCGGAACCGAGGATGATCACT</t>
  </si>
  <si>
    <t>AAACAGTGATCATCCTCGGTTCCG</t>
  </si>
  <si>
    <t>ACAGCCGCGCTGTAACCGGC</t>
  </si>
  <si>
    <t>TAGTACAGCCGCGCTGTAACCGGC</t>
  </si>
  <si>
    <t>AAACGCCGGTTACAGCGCGGCTGT</t>
  </si>
  <si>
    <t>CGGCTTGAGGTTGGCGCGCG</t>
  </si>
  <si>
    <t>TAGTCGGCTTGAGGTTGGCGCGCG</t>
  </si>
  <si>
    <t>AAACCGCGCGCCAACCTCAAGCCG</t>
  </si>
  <si>
    <t>PLES_44701</t>
  </si>
  <si>
    <t>GCGCAGGCTGGAAAGCTGGA</t>
  </si>
  <si>
    <t>TAGTGCGCAGGCTGGAAAGCTGGA</t>
  </si>
  <si>
    <t>AAACTCCAGCTTTCCAGCCTGCGC</t>
  </si>
  <si>
    <t>CAGACGAAAGTGAAGTCGAG</t>
  </si>
  <si>
    <t>TAGTCAGACGAAAGTGAAGTCGAG</t>
  </si>
  <si>
    <t>AAACCTCGACTTCACTTTCGTCTG</t>
  </si>
  <si>
    <t>TGTGGGCGATGATTTCCGAG</t>
  </si>
  <si>
    <t>TAGTTGTGGGCGATGATTTCCGAG</t>
  </si>
  <si>
    <t>AAACCTCGGAAATCATCGCCCACA</t>
  </si>
  <si>
    <t>GCTCGCGGAACTTATCCATG</t>
  </si>
  <si>
    <t>TAGTGCTCGCGGAACTTATCCATG</t>
  </si>
  <si>
    <t>AAACCATGGATAAGTTCCGCGAGC</t>
  </si>
  <si>
    <t>PLES_44711</t>
  </si>
  <si>
    <t>CGGGCGCAACCCAACCTTCT</t>
  </si>
  <si>
    <t>TAGTCGGGCGCAACCCAACCTTCT</t>
  </si>
  <si>
    <t>AAACAGAAGGTTGGGTTGCGCCCG</t>
  </si>
  <si>
    <t>TGCATATTCTTCCGGGAGCC</t>
  </si>
  <si>
    <t>TAGTTGCATATTCTTCCGGGAGCC</t>
  </si>
  <si>
    <t>AAACGGCTCCCGGAAGAATATGCA</t>
  </si>
  <si>
    <t>TTCAATGCATCGTCGTGGCT</t>
  </si>
  <si>
    <t>TAGTTTCAATGCATCGTCGTGGCT</t>
  </si>
  <si>
    <t>AAACAGCCACGACGATGCATTGAA</t>
  </si>
  <si>
    <t>TAGCCGCAGGTTGAGAGCAT</t>
  </si>
  <si>
    <t>TAGTTAGCCGCAGGTTGAGAGCAT</t>
  </si>
  <si>
    <t>AAACATGCTCTCAACCTGCGGCTA</t>
  </si>
  <si>
    <t>PLES_44721</t>
  </si>
  <si>
    <t>GGGCCGCTCAGGGCTGGCAT</t>
  </si>
  <si>
    <t>TAGTGGGCCGCTCAGGGCTGGCAT</t>
  </si>
  <si>
    <t>AAACATGCCAGCCCTGAGCGGCCC</t>
  </si>
  <si>
    <t>GGCCTTCGCCGAGGTATTGC</t>
  </si>
  <si>
    <t>TAGTGGCCTTCGCCGAGGTATTGC</t>
  </si>
  <si>
    <t>AAACGCAATACCTCGGCGAAGGCC</t>
  </si>
  <si>
    <t>CGGGACGCATGATCAGCTTC</t>
  </si>
  <si>
    <t>TAGTCGGGACGCATGATCAGCTTC</t>
  </si>
  <si>
    <t>AAACGAAGCTGATCATGCGTCCCG</t>
  </si>
  <si>
    <t>CAGCACGAACAGGCGCAGGC</t>
  </si>
  <si>
    <t>TAGTCAGCACGAACAGGCGCAGGC</t>
  </si>
  <si>
    <t>AAACGCCTGCGCCTGTTCGTGCTG</t>
  </si>
  <si>
    <t>PLES_44731</t>
  </si>
  <si>
    <t>GGTGAATGAGGAACGTGACA</t>
  </si>
  <si>
    <t>TAGTGGTGAATGAGGAACGTGACA</t>
  </si>
  <si>
    <t>AAACTGTCACGTTCCTCATTCACC</t>
  </si>
  <si>
    <t>GACGCAGGACAGCAAGAGCG</t>
  </si>
  <si>
    <t>TAGTGACGCAGGACAGCAAGAGCG</t>
  </si>
  <si>
    <t>AAACCGCTCTTGCTGTCCTGCGTC</t>
  </si>
  <si>
    <t>CAGGCATGGAGAGCGCCAGC</t>
  </si>
  <si>
    <t>TAGTCAGGCATGGAGAGCGCCAGC</t>
  </si>
  <si>
    <t>AAACGCTGGCGCTCTCCATGCCTG</t>
  </si>
  <si>
    <t>GTAGGGCAGGTCGTCGGCCC</t>
  </si>
  <si>
    <t>TAGTGTAGGGCAGGTCGTCGGCCC</t>
  </si>
  <si>
    <t>AAACGGGCCGACGACCTGCCCTAC</t>
  </si>
  <si>
    <t>PLES_44741</t>
  </si>
  <si>
    <t>plcH</t>
  </si>
  <si>
    <t>ACGGCGGAATTTCCAGTTTT</t>
  </si>
  <si>
    <t>TAGTACGGCGGAATTTCCAGTTTT</t>
  </si>
  <si>
    <t>AAACAAAACTGGAAATTCCGCCGT</t>
  </si>
  <si>
    <t>CTGGGCGCCGTGCTTGAGAA</t>
  </si>
  <si>
    <t>TAGTCTGGGCGCCGTGCTTGAGAA</t>
  </si>
  <si>
    <t>AAACTTCTCAAGCACGGCGCCCAG</t>
  </si>
  <si>
    <t>GGAAAGGCCGGCCAGGGTAG</t>
  </si>
  <si>
    <t>TAGTGGAAAGGCCGGCCAGGGTAG</t>
  </si>
  <si>
    <t>AAACCTACCCTGGCCGGCCTTTCC</t>
  </si>
  <si>
    <t>GAGCGTCTCCGGGAACAGCC</t>
  </si>
  <si>
    <t>TAGTGAGCGTCTCCGGGAACAGCC</t>
  </si>
  <si>
    <t>AAACGGCTGTTCCCGGAGACGCTC</t>
  </si>
  <si>
    <t>PLES_44751</t>
  </si>
  <si>
    <t>plcR</t>
  </si>
  <si>
    <t>AGCAAGGTCCAGGTCAGGGT</t>
  </si>
  <si>
    <t>TAGTAGCAAGGTCCAGGTCAGGGT</t>
  </si>
  <si>
    <t>AAACACCCTGACCTGGACCTTGCT</t>
  </si>
  <si>
    <t>CGATGGGTAAAGCAACAGGA</t>
  </si>
  <si>
    <t>TAGTCGATGGGTAAAGCAACAGGA</t>
  </si>
  <si>
    <t>AAACTCCTGTTGCTTTACCCATCG</t>
  </si>
  <si>
    <t>GCGAAGGGCGCGACGGGCGC</t>
  </si>
  <si>
    <t>TAGTGCGAAGGGCGCGACGGGCGC</t>
  </si>
  <si>
    <t>AAACGCGCCCGTCGCGCCCTTCGC</t>
  </si>
  <si>
    <t>GCCGCCGGTGTGGCCTGCGG</t>
  </si>
  <si>
    <t>TAGTGCCGCCGGTGTGGCCTGCGG</t>
  </si>
  <si>
    <t>AAACCCGCAGGCCACACCGGCGGC</t>
  </si>
  <si>
    <t>PLES_44761</t>
  </si>
  <si>
    <t>CTGATCAGGGCGATGCTTAG</t>
  </si>
  <si>
    <t>TAGTCTGATCAGGGCGATGCTTAG</t>
  </si>
  <si>
    <t>AAACCTAAGCATCGCCCTGATCAG</t>
  </si>
  <si>
    <t>GCCGTTGACTTCCGGTGGGT</t>
  </si>
  <si>
    <t>TAGTGCCGTTGACTTCCGGTGGGT</t>
  </si>
  <si>
    <t>AAACACCCACCGGAAGTCAACGGC</t>
  </si>
  <si>
    <t>ATGCAGGCGCCCCAGGGTAT</t>
  </si>
  <si>
    <t>TAGTATGCAGGCGCCCCAGGGTAT</t>
  </si>
  <si>
    <t>AAACATACCCTGGGGCGCCTGCAT</t>
  </si>
  <si>
    <t>ATGGCCAAGCTGCTGGAGAC</t>
  </si>
  <si>
    <t>TAGTATGGCCAAGCTGCTGGAGAC</t>
  </si>
  <si>
    <t>AAACGTCTCCAGCAGCTTGGCCAT</t>
  </si>
  <si>
    <t>PLES_44771</t>
  </si>
  <si>
    <t>GACCACCAGGCCGATACGCA</t>
  </si>
  <si>
    <t>TAGTGACCACCAGGCCGATACGCA</t>
  </si>
  <si>
    <t>AAACTGCGTATCGGCCTGGTGGTC</t>
  </si>
  <si>
    <t>GAATTCGGGCGGCAGGTCGC</t>
  </si>
  <si>
    <t>TAGTGAATTCGGGCGGCAGGTCGC</t>
  </si>
  <si>
    <t>AAACGCGACCTGCCGCCCGAATTC</t>
  </si>
  <si>
    <t>CATCACGCGGATGCCGTGGG</t>
  </si>
  <si>
    <t>TAGTCATCACGCGGATGCCGTGGG</t>
  </si>
  <si>
    <t>AAACCCCACGGCATCCGCGTGATG</t>
  </si>
  <si>
    <t>TCGCCCAGGCGGATCCCGAT</t>
  </si>
  <si>
    <t>TAGTTCGCCCAGGCGGATCCCGAT</t>
  </si>
  <si>
    <t>AAACATCGGGATCCGCCTGGGCGA</t>
  </si>
  <si>
    <t>PLES_44781</t>
  </si>
  <si>
    <t>GGCTTCTACGGGGGCACTCA</t>
  </si>
  <si>
    <t>TAGTGGCTTCTACGGGGGCACTCA</t>
  </si>
  <si>
    <t>AAACTGAGTGCCCCCGTAGAAGCC</t>
  </si>
  <si>
    <t>GAGGCGGAACGGTTGGAACA</t>
  </si>
  <si>
    <t>TAGTGAGGCGGAACGGTTGGAACA</t>
  </si>
  <si>
    <t>AAACTGTTCCAACCGTTCCGCCTC</t>
  </si>
  <si>
    <t>CACACGGGTGGGCAGTTCCA</t>
  </si>
  <si>
    <t>TAGTCACACGGGTGGGCAGTTCCA</t>
  </si>
  <si>
    <t>AAACTGGAACTGCCCACCCGTGTG</t>
  </si>
  <si>
    <t>GGGGAAAAGTTGCGGGTCAT</t>
  </si>
  <si>
    <t>TAGTGGGGAAAAGTTGCGGGTCAT</t>
  </si>
  <si>
    <t>AAACATGACCCGCAACTTTTCCCC</t>
  </si>
  <si>
    <t>PLES_44791</t>
  </si>
  <si>
    <t>GTCGAGTCGGTTGCTAGTCA</t>
  </si>
  <si>
    <t>TAGTGTCGAGTCGGTTGCTAGTCA</t>
  </si>
  <si>
    <t>AAACTGACTAGCAACCGACTCGAC</t>
  </si>
  <si>
    <t>TGACCTCGGAGCCCTTGGCC</t>
  </si>
  <si>
    <t>TAGTTGACCTCGGAGCCCTTGGCC</t>
  </si>
  <si>
    <t>AAACGGCCAAGGGCTCCGAGGTCA</t>
  </si>
  <si>
    <t>GGTGCCGTGGTAGCCACGTC</t>
  </si>
  <si>
    <t>TAGTGGTGCCGTGGTAGCCACGTC</t>
  </si>
  <si>
    <t>AAACGACGTGGCTACCACGGCACC</t>
  </si>
  <si>
    <t>CTGGACGATCTCCAGCACCC</t>
  </si>
  <si>
    <t>TAGTCTGGACGATCTCCAGCACCC</t>
  </si>
  <si>
    <t>AAACGGGTGCTGGAGATCGTCCAG</t>
  </si>
  <si>
    <t>PLES_44801</t>
  </si>
  <si>
    <t>CTGCAGGGTGAGATCGTGAA</t>
  </si>
  <si>
    <t>TAGTCTGCAGGGTGAGATCGTGAA</t>
  </si>
  <si>
    <t>AAACTTCACGATCTCACCCTGCAG</t>
  </si>
  <si>
    <t>CCTTGAACGGGGAAAGCGGC</t>
  </si>
  <si>
    <t>TAGTCCTTGAACGGGGAAAGCGGC</t>
  </si>
  <si>
    <t>AAACGCCGCTTTCCCCGTTCAAGG</t>
  </si>
  <si>
    <t>GGGTGTCAGGCCGCATTTGG</t>
  </si>
  <si>
    <t>TAGTGGGTGTCAGGCCGCATTTGG</t>
  </si>
  <si>
    <t>AAACCCAAATGCGGCCTGACACCC</t>
  </si>
  <si>
    <t>TTCTCCAGGCCGGCGTACTG</t>
  </si>
  <si>
    <t>TAGTTTCTCCAGGCCGGCGTACTG</t>
  </si>
  <si>
    <t>AAACCAGTACGCCGGCCTGGAGAA</t>
  </si>
  <si>
    <t>PLES_44811</t>
  </si>
  <si>
    <t>slyD</t>
  </si>
  <si>
    <t>CTTGTTGGCCGCGATCTGCA</t>
  </si>
  <si>
    <t>TAGTCTTGTTGGCCGCGATCTGCA</t>
  </si>
  <si>
    <t>AAACTGCAGATCGCGGCCAACAAG</t>
  </si>
  <si>
    <t>GTTGGTCAGGGTATAGTCGA</t>
  </si>
  <si>
    <t>TAGTGTTGGTCAGGGTATAGTCGA</t>
  </si>
  <si>
    <t>AAACTCGACTATACCCTGACCAAC</t>
  </si>
  <si>
    <t>GGAACTGTCGATGACATCCC</t>
  </si>
  <si>
    <t>TAGTGGAACTGTCGATGACATCCC</t>
  </si>
  <si>
    <t>AAACGGGATGTCATCGACAGTTCC</t>
  </si>
  <si>
    <t>GACCAGCGGCGCGCCACCAG</t>
  </si>
  <si>
    <t>TAGTGACCAGCGGCGCGCCACCAG</t>
  </si>
  <si>
    <t>AAACCTGGTGGCGCGCCGCTGGTC</t>
  </si>
  <si>
    <t>PLES_44821</t>
  </si>
  <si>
    <t>ackA</t>
  </si>
  <si>
    <t>ATCACCAGTATGTTGCGTGA</t>
  </si>
  <si>
    <t>TAGTATCACCAGTATGTTGCGTGA</t>
  </si>
  <si>
    <t>AAACTCACGCAACATACTGGTGAT</t>
  </si>
  <si>
    <t>GGAGTGGGCCTCGTTGACCA</t>
  </si>
  <si>
    <t>TAGTGGAGTGGGCCTCGTTGACCA</t>
  </si>
  <si>
    <t>AAACTGGTCAACGAGGCCCACTCC</t>
  </si>
  <si>
    <t>GAGGCCGTGCAGGGGAAACA</t>
  </si>
  <si>
    <t>TAGTGAGGCCGTGCAGGGGAAACA</t>
  </si>
  <si>
    <t>AAACTGTTTCCCCTGCACGGCCTC</t>
  </si>
  <si>
    <t>ATCGCGGCTGCCCAGGCGCT</t>
  </si>
  <si>
    <t>TAGTATCGCGGCTGCCCAGGCGCT</t>
  </si>
  <si>
    <t>AAACAGCGCCTGGGCAGCCGCGAT</t>
  </si>
  <si>
    <t>PLES_44831</t>
  </si>
  <si>
    <t>pta</t>
  </si>
  <si>
    <t>ACCGGTCGGGGCGATGAAGA</t>
  </si>
  <si>
    <t>TAGTACCGGTCGGGGCGATGAAGA</t>
  </si>
  <si>
    <t>AAACTCTTCATCGCCCCGACCGGT</t>
  </si>
  <si>
    <t>GGCCGAGGCTGATCGAGGTG</t>
  </si>
  <si>
    <t>TAGTGGCCGAGGCTGATCGAGGTG</t>
  </si>
  <si>
    <t>AAACCACCTCGATCAGCCTCGGCC</t>
  </si>
  <si>
    <t>CTTCAGCCCGGCGCGTTCCA</t>
  </si>
  <si>
    <t>TAGTCTTCAGCCCGGCGCGTTCCA</t>
  </si>
  <si>
    <t>AAACTGGAACGCGCCGGGCTGAAG</t>
  </si>
  <si>
    <t>CCGGGATGCAGTTGGGCGAT</t>
  </si>
  <si>
    <t>TAGTCCGGGATGCAGTTGGGCGAT</t>
  </si>
  <si>
    <t>AAACATCGCCCAACTGCATCCCGG</t>
  </si>
  <si>
    <t>PLES_44841</t>
  </si>
  <si>
    <t>GGGAGCCGCGCAGGAAATGG</t>
  </si>
  <si>
    <t>TAGTGGGAGCCGCGCAGGAAATGG</t>
  </si>
  <si>
    <t>AAACCCATTTCCTGCGCGGCTCCC</t>
  </si>
  <si>
    <t>GGGTGCTGGACACCAGCAGC</t>
  </si>
  <si>
    <t>TAGTGGGTGCTGGACACCAGCAGC</t>
  </si>
  <si>
    <t>AAACGCTGCTGGTGTCCAGCACCC</t>
  </si>
  <si>
    <t>CAGCAGGCAGGCCCAGCACA</t>
  </si>
  <si>
    <t>TAGTCAGCAGGCAGGCCCAGCACA</t>
  </si>
  <si>
    <t>AAACTGTGCTGGGCCTGCCTGCTG</t>
  </si>
  <si>
    <t>CGGCAGGAGCAGCTTGACCA</t>
  </si>
  <si>
    <t>TAGTCGGCAGGAGCAGCTTGACCA</t>
  </si>
  <si>
    <t>AAACTGGTCAAGCTGCTCCTGCCG</t>
  </si>
  <si>
    <t>PLES_44851</t>
  </si>
  <si>
    <t>AGGCAACGGGAGGTGAACAT</t>
  </si>
  <si>
    <t>TAGTAGGCAACGGGAGGTGAACAT</t>
  </si>
  <si>
    <t>AAACATGTTCACCTCCCGTTGCCT</t>
  </si>
  <si>
    <t>TGACGGCTGCGGCCAGAGGC</t>
  </si>
  <si>
    <t>TAGTTGACGGCTGCGGCCAGAGGC</t>
  </si>
  <si>
    <t>AAACGCCTCTGGCCGCAGCCGTCA</t>
  </si>
  <si>
    <t>ACCGGCGAGCAGCGCCAGTG</t>
  </si>
  <si>
    <t>TAGTACCGGCGAGCAGCGCCAGTG</t>
  </si>
  <si>
    <t>AAACCACTGGCGCTGCTCGCCGGT</t>
  </si>
  <si>
    <t>CGTGTCGTAGGGGTTGTTGT</t>
  </si>
  <si>
    <t>TAGTCGTGTCGTAGGGGTTGTTGT</t>
  </si>
  <si>
    <t>AAACACAACAACCCCTACGACACG</t>
  </si>
  <si>
    <t>PLES_44861</t>
  </si>
  <si>
    <t>GCGGGTTTTGCGGCTTCCAT</t>
  </si>
  <si>
    <t>TAGTGCGGGTTTTGCGGCTTCCAT</t>
  </si>
  <si>
    <t>AAACATGGAAGCCGCAAAACCCGC</t>
  </si>
  <si>
    <t>TGCACTGCAAAGGCCCGACG</t>
  </si>
  <si>
    <t>TAGTTGCACTGCAAAGGCCCGACG</t>
  </si>
  <si>
    <t>AAACCGTCGGGCCTTTGCAGTGCA</t>
  </si>
  <si>
    <t>GGTCAGCGGATCGCCAATGA</t>
  </si>
  <si>
    <t>TAGTGGTCAGCGGATCGCCAATGA</t>
  </si>
  <si>
    <t>AAACTCATTGGCGATCCGCTGACC</t>
  </si>
  <si>
    <t>ATCGACGACGATGGCCTTCC</t>
  </si>
  <si>
    <t>TAGTATCGACGACGATGGCCTTCC</t>
  </si>
  <si>
    <t>AAACGGAAGGCCATCGTCGTCGAT</t>
  </si>
  <si>
    <t>PLES_44871</t>
  </si>
  <si>
    <t>GGATGGGCCGCGTTTGCGAA</t>
  </si>
  <si>
    <t>TAGTGGATGGGCCGCGTTTGCGAA</t>
  </si>
  <si>
    <t>AAACTTCGCAAACGCGGCCCATCC</t>
  </si>
  <si>
    <t>TCTGACCTGCACTTGCCACT</t>
  </si>
  <si>
    <t>TAGTTCTGACCTGCACTTGCCACT</t>
  </si>
  <si>
    <t>AAACAGTGGCAAGTGCAGGTCAGA</t>
  </si>
  <si>
    <t>TTGAACGTCTTGGTCTGCAG</t>
  </si>
  <si>
    <t>TAGTTTGAACGTCTTGGTCTGCAG</t>
  </si>
  <si>
    <t>AAACCTGCAGACCAAGACGTTCAA</t>
  </si>
  <si>
    <t>CCATGTTTTCGCTTCGGCCT</t>
  </si>
  <si>
    <t>TAGTCCATGTTTTCGCTTCGGCCT</t>
  </si>
  <si>
    <t>AAACAGGCCGAAGCGAAAACATGG</t>
  </si>
  <si>
    <t>PLES_44881</t>
  </si>
  <si>
    <t>GACACAAGGTAAGGAATCAT</t>
  </si>
  <si>
    <t>TAGTGACACAAGGTAAGGAATCAT</t>
  </si>
  <si>
    <t>AAACATGATTCCTTACCTTGTGTC</t>
  </si>
  <si>
    <t>CATCGTCTCCTGTGCGAACT</t>
  </si>
  <si>
    <t>TAGTCATCGTCTCCTGTGCGAACT</t>
  </si>
  <si>
    <t>AAACAGTTCGCACAGGAGACGATG</t>
  </si>
  <si>
    <t>AAAGCACTCGCGAACGAGGT</t>
  </si>
  <si>
    <t>TAGTAAAGCACTCGCGAACGAGGT</t>
  </si>
  <si>
    <t>AAACACCTCGTTCGCGAGTGCTTT</t>
  </si>
  <si>
    <t>TGCTCAGGATGTCAGGAAAC</t>
  </si>
  <si>
    <t>TAGTTGCTCAGGATGTCAGGAAAC</t>
  </si>
  <si>
    <t>AAACGTTTCCTGACATCCTGAGCA</t>
  </si>
  <si>
    <t>PLES_44891</t>
  </si>
  <si>
    <t>AGCTGCCGCATAAAATGCGA</t>
  </si>
  <si>
    <t>TAGTAGCTGCCGCATAAAATGCGA</t>
  </si>
  <si>
    <t>AAACTCGCATTTTATGCGGCAGCT</t>
  </si>
  <si>
    <t>GCACTATCGGAGTAGCACTC</t>
  </si>
  <si>
    <t>TAGTGCACTATCGGAGTAGCACTC</t>
  </si>
  <si>
    <t>AAACGAGTGCTACTCCGATAGTGC</t>
  </si>
  <si>
    <t>CAAGCATCTTGGCGTCCAGC</t>
  </si>
  <si>
    <t>TAGTCAAGCATCTTGGCGTCCAGC</t>
  </si>
  <si>
    <t>AAACGCTGGACGCCAAGATGCTTG</t>
  </si>
  <si>
    <t>GTCATGCATCTCATTACGCG</t>
  </si>
  <si>
    <t>TAGTGTCATGCATCTCATTACGCG</t>
  </si>
  <si>
    <t>AAACCGCGTAATGAGATGCATGAC</t>
  </si>
  <si>
    <t>PLES_44901</t>
  </si>
  <si>
    <t>GCGAGCTTCCAAAATTAGTA</t>
  </si>
  <si>
    <t>TAGTGCGAGCTTCCAAAATTAGTA</t>
  </si>
  <si>
    <t>AAACTACTAATTTTGGAAGCTCGC</t>
  </si>
  <si>
    <t>CGCTCATCGCCGCTTGCAAC</t>
  </si>
  <si>
    <t>TAGTCGCTCATCGCCGCTTGCAAC</t>
  </si>
  <si>
    <t>AAACGTTGCAAGCGGCGATGAGCG</t>
  </si>
  <si>
    <t>CACGACCAACCGCAAGCATC</t>
  </si>
  <si>
    <t>TAGTCACGACCAACCGCAAGCATC</t>
  </si>
  <si>
    <t>AAACGATGCTTGCGGTTGGTCGTG</t>
  </si>
  <si>
    <t>CGCAAGATTACAAAGCCCAC</t>
  </si>
  <si>
    <t>TAGTCGCAAGATTACAAAGCCCAC</t>
  </si>
  <si>
    <t>AAACGTGGGCTTTGTAATCTTGCG</t>
  </si>
  <si>
    <t>PLES_44911</t>
  </si>
  <si>
    <t>TCCGCTTAGTTGGGATTTCG</t>
  </si>
  <si>
    <t>TAGTTCCGCTTAGTTGGGATTTCG</t>
  </si>
  <si>
    <t>AAACCGAAATCCCAACTAAGCGGA</t>
  </si>
  <si>
    <t>TTAACTCAGGCAGCATAAAC</t>
  </si>
  <si>
    <t>TAGTTTAACTCAGGCAGCATAAAC</t>
  </si>
  <si>
    <t>AAACGTTTATGCTGCCTGAGTTAA</t>
  </si>
  <si>
    <t>CATATCAAGAACGTCCTCGC</t>
  </si>
  <si>
    <t>TAGTCATATCAAGAACGTCCTCGC</t>
  </si>
  <si>
    <t>AAACGCGAGGACGTTCTTGATATG</t>
  </si>
  <si>
    <t>CGACGGATACTCATCTGCTT</t>
  </si>
  <si>
    <t>TAGTCGACGGATACTCATCTGCTT</t>
  </si>
  <si>
    <t>AAACAAGCAGATGAGTATCCGTCG</t>
  </si>
  <si>
    <t>PLES_44921</t>
  </si>
  <si>
    <t>ORF C56</t>
  </si>
  <si>
    <t>ATTTCAGCCTCTATTCGACA</t>
  </si>
  <si>
    <t>TAGTATTTCAGCCTCTATTCGACA</t>
  </si>
  <si>
    <t>AAACTGTCGAATAGAGGCTGAAAT</t>
  </si>
  <si>
    <t>ATCGTAGTCGTGAATTGGAT</t>
  </si>
  <si>
    <t>TAGTATCGTAGTCGTGAATTGGAT</t>
  </si>
  <si>
    <t>AAACATCCAATTCACGACTACGAT</t>
  </si>
  <si>
    <t>CGGCCTTCCAAGGCTTGCGC</t>
  </si>
  <si>
    <t>TAGTCGGCCTTCCAAGGCTTGCGC</t>
  </si>
  <si>
    <t>AAACGCGCAAGCCTTGGAAGGCCG</t>
  </si>
  <si>
    <t>TGAATACGGCGATCGCCTCT</t>
  </si>
  <si>
    <t>TAGTTGAATACGGCGATCGCCTCT</t>
  </si>
  <si>
    <t>AAACAGAGGCGATCGCCGTATTCA</t>
  </si>
  <si>
    <t>PLES_44931</t>
  </si>
  <si>
    <t>AGATGGCTTTTTGCGAAACT</t>
  </si>
  <si>
    <t>TAGTAGATGGCTTTTTGCGAAACT</t>
  </si>
  <si>
    <t>AAACAGTTTCGCAAAAAGCCATCT</t>
  </si>
  <si>
    <t>GGCGGCGAGCACGCTGCTTC</t>
  </si>
  <si>
    <t>TAGTGGCGGCGAGCACGCTGCTTC</t>
  </si>
  <si>
    <t>AAACGAAGCAGCGTGCTCGCCGCC</t>
  </si>
  <si>
    <t>GGATATCCTTTTCTCGCTTC</t>
  </si>
  <si>
    <t>TAGTGGATATCCTTTTCTCGCTTC</t>
  </si>
  <si>
    <t>AAACGAAGCGAGAAAAGGATATCC</t>
  </si>
  <si>
    <t>TCTCAAGGGCTTCGTGATGC</t>
  </si>
  <si>
    <t>TAGTTCTCAAGGGCTTCGTGATGC</t>
  </si>
  <si>
    <t>AAACGCATCACGAAGCCCTTGAGA</t>
  </si>
  <si>
    <t>PLES_44941</t>
  </si>
  <si>
    <t>CCTTGAAGTTGCTCACTGCT</t>
  </si>
  <si>
    <t>TAGTCCTTGAAGTTGCTCACTGCT</t>
  </si>
  <si>
    <t>AAACAGCAGTGAGCAACTTCAAGG</t>
  </si>
  <si>
    <t>CTACTCTGTCTCCACGATGA</t>
  </si>
  <si>
    <t>TAGTCTACTCTGTCTCCACGATGA</t>
  </si>
  <si>
    <t>AAACTCATCGTGGAGACAGAGTAG</t>
  </si>
  <si>
    <t>GCATTGCCTCAATCTCGTCT</t>
  </si>
  <si>
    <t>TAGTGCATTGCCTCAATCTCGTCT</t>
  </si>
  <si>
    <t>AAACAGACGAGATTGAGGCAATGC</t>
  </si>
  <si>
    <t>TCACTTGAGGACTCGAATAC</t>
  </si>
  <si>
    <t>TAGTTCACTTGAGGACTCGAATAC</t>
  </si>
  <si>
    <t>AAACGTATTCGAGTCCTCAAGTGA</t>
  </si>
  <si>
    <t>PLES_44951</t>
  </si>
  <si>
    <t>CGTGCAGATGACAGCCGTCG</t>
  </si>
  <si>
    <t>TAGTCGTGCAGATGACAGCCGTCG</t>
  </si>
  <si>
    <t>AAACCGACGGCTGTCATCTGCACG</t>
  </si>
  <si>
    <t>GTAAATAACGGTTTGCTTGC</t>
  </si>
  <si>
    <t>TAGTGTAAATAACGGTTTGCTTGC</t>
  </si>
  <si>
    <t>AAACGCAAGCAAACCGTTATTTAC</t>
  </si>
  <si>
    <t>TCGAATAATCAGAGCTATCG</t>
  </si>
  <si>
    <t>TAGTTCGAATAATCAGAGCTATCG</t>
  </si>
  <si>
    <t>AAACCGATAGCTCTGATTATTCGA</t>
  </si>
  <si>
    <t>CTCCAGACGAGGGCGGGTGA</t>
  </si>
  <si>
    <t>TAGTCTCCAGACGAGGGCGGGTGA</t>
  </si>
  <si>
    <t>AAACTCACCCGCCCTCGTCTGGAG</t>
  </si>
  <si>
    <t>PLES_44961</t>
  </si>
  <si>
    <t>TGGCCTTCTTTTTCTCGTAC</t>
  </si>
  <si>
    <t>TAGTTGGCCTTCTTTTTCTCGTAC</t>
  </si>
  <si>
    <t>AAACGTACGAGAAAAAGAAGGCCA</t>
  </si>
  <si>
    <t>CAGATAGGGATCTTGCACCT</t>
  </si>
  <si>
    <t>TAGTCAGATAGGGATCTTGCACCT</t>
  </si>
  <si>
    <t>AAACAGGTGCAAGATCCCTATCTG</t>
  </si>
  <si>
    <t>GAATTCGGTCTCAAAGAAGC</t>
  </si>
  <si>
    <t>TAGTGAATTCGGTCTCAAAGAAGC</t>
  </si>
  <si>
    <t>AAACGCTTCTTTGAGACCGAATTC</t>
  </si>
  <si>
    <t>AGGCTGAAGCGATTCGGAGA</t>
  </si>
  <si>
    <t>TAGTAGGCTGAAGCGATTCGGAGA</t>
  </si>
  <si>
    <t>AAACTCTCCGAATCGCTTCAGCCT</t>
  </si>
  <si>
    <t>PLES_44971</t>
  </si>
  <si>
    <t>GGTTTGAAGAATCCAGGCTT</t>
  </si>
  <si>
    <t>TAGTGGTTTGAAGAATCCAGGCTT</t>
  </si>
  <si>
    <t>AAACAAGCCTGGATTCTTCAAACC</t>
  </si>
  <si>
    <t>AAACGGACGCCGAATTTCAG</t>
  </si>
  <si>
    <t>TAGTAAACGGACGCCGAATTTCAG</t>
  </si>
  <si>
    <t>AAACCTGAAATTCGGCGTCCGTTT</t>
  </si>
  <si>
    <t>CACTTAACGATGCACGAAGG</t>
  </si>
  <si>
    <t>TAGTCACTTAACGATGCACGAAGG</t>
  </si>
  <si>
    <t>AAACCCTTCGTGCATCGTTAAGTG</t>
  </si>
  <si>
    <t>ATGCTGCTTGGGAAAGGCGA</t>
  </si>
  <si>
    <t>TAGTATGCTGCTTGGGAAAGGCGA</t>
  </si>
  <si>
    <t>AAACTCGCCTTTCCCAAGCAGCAT</t>
  </si>
  <si>
    <t>PLES_45001</t>
  </si>
  <si>
    <t>GCCTCTTAGCGTTCGCCCCG</t>
  </si>
  <si>
    <t>TAGTGCCTCTTAGCGTTCGCCCCG</t>
  </si>
  <si>
    <t>AAACCGGGGCGAACGCTAAGAGGC</t>
  </si>
  <si>
    <t>GTTCGATACGAGAAGCATAG</t>
  </si>
  <si>
    <t>TAGTGTTCGATACGAGAAGCATAG</t>
  </si>
  <si>
    <t>AAACCTATGCTTCTCGTATCGAAC</t>
  </si>
  <si>
    <t>CTGAGCCTGGATAAGGCGAT</t>
  </si>
  <si>
    <t>TAGTCTGAGCCTGGATAAGGCGAT</t>
  </si>
  <si>
    <t>AAACATCGCCTTATCCAGGCTCAG</t>
  </si>
  <si>
    <t>ATCCAGTGATAGGATCGAAT</t>
  </si>
  <si>
    <t>TAGTATCCAGTGATAGGATCGAAT</t>
  </si>
  <si>
    <t>AAACATTCGATCCTATCACTGGAT</t>
  </si>
  <si>
    <t>PLES_45011</t>
  </si>
  <si>
    <t>ORF159</t>
  </si>
  <si>
    <t>TCTGGATGTCAGCGAAGGTG</t>
  </si>
  <si>
    <t>TAGTTCTGGATGTCAGCGAAGGTG</t>
  </si>
  <si>
    <t>AAACCACCTTCGCTGACATCCAGA</t>
  </si>
  <si>
    <t>ATGCGGCAGATCAGGGTGTG</t>
  </si>
  <si>
    <t>TAGTATGCGGCAGATCAGGGTGTG</t>
  </si>
  <si>
    <t>AAACCACACCCTGATCTGCCGCAT</t>
  </si>
  <si>
    <t>CGAACTGACGGTTAAGCTCG</t>
  </si>
  <si>
    <t>TAGTCGAACTGACGGTTAAGCTCG</t>
  </si>
  <si>
    <t>AAACCGAGCTTAACCGTCAGTTCG</t>
  </si>
  <si>
    <t>ATTCTGGGGTATCAACGTAC</t>
  </si>
  <si>
    <t>TAGTATTCTGGGGTATCAACGTAC</t>
  </si>
  <si>
    <t>AAACGTACGTTGATACCCCAGAAT</t>
  </si>
  <si>
    <t>PLES_45021</t>
  </si>
  <si>
    <t>GCCCCGCTCAATTCCCGGCA</t>
  </si>
  <si>
    <t>TAGTGCCCCGCTCAATTCCCGGCA</t>
  </si>
  <si>
    <t>AAACTGCCGGGAATTGAGCGGGGC</t>
  </si>
  <si>
    <t>ATCATCGTTTGGATGCTACC</t>
  </si>
  <si>
    <t>TAGTATCATCGTTTGGATGCTACC</t>
  </si>
  <si>
    <t>AAACGGTAGCATCCAAACGATGAT</t>
  </si>
  <si>
    <t>AGGAGCAGATCGGCGAGGTG</t>
  </si>
  <si>
    <t>TAGTAGGAGCAGATCGGCGAGGTG</t>
  </si>
  <si>
    <t>AAACCACCTCGCCGATCTGCTCCT</t>
  </si>
  <si>
    <t>CAGTTCGTTCGATGTGATCG</t>
  </si>
  <si>
    <t>TAGTCAGTTCGTTCGATGTGATCG</t>
  </si>
  <si>
    <t>AAACCGATCACATCGAACGAACTG</t>
  </si>
  <si>
    <t>PLES_45031</t>
  </si>
  <si>
    <t>GAATATGACCAACATTAAAT</t>
  </si>
  <si>
    <t>TAGTGAATATGACCAACATTAAAT</t>
  </si>
  <si>
    <t>AAACATTTAATGTTGGTCATATTC</t>
  </si>
  <si>
    <t>CAAGCGAGACCAGAAGCGAG</t>
  </si>
  <si>
    <t>TAGTCAAGCGAGACCAGAAGCGAG</t>
  </si>
  <si>
    <t>AAACCTCGCTTCTGGTCTCGCTTG</t>
  </si>
  <si>
    <t>GGGTCGCTGCAAGGAGTCGT</t>
  </si>
  <si>
    <t>TAGTGGGTCGCTGCAAGGAGTCGT</t>
  </si>
  <si>
    <t>AAACACGACTCCTTGCAGCGACCC</t>
  </si>
  <si>
    <t>AATTCTATGCTTGGAGTGAC</t>
  </si>
  <si>
    <t>TAGTAATTCTATGCTTGGAGTGAC</t>
  </si>
  <si>
    <t>AAACGTCACTCCAAGCATAGAATT</t>
  </si>
  <si>
    <t>PLES_45041</t>
  </si>
  <si>
    <t>AATCCAGCGCCCAAACATCC</t>
  </si>
  <si>
    <t>TAGTAATCCAGCGCCCAAACATCC</t>
  </si>
  <si>
    <t>AAACGGATGTTTGGGCGCTGGATT</t>
  </si>
  <si>
    <t>GTTACTACTTGGAAAACTTC</t>
  </si>
  <si>
    <t>TAGTGTTACTACTTGGAAAACTTC</t>
  </si>
  <si>
    <t>AAACGAAGTTTTCCAAGTAGTAAC</t>
  </si>
  <si>
    <t>GGTAAGCGGCGTAACGTCTT</t>
  </si>
  <si>
    <t>TAGTGGTAAGCGGCGTAACGTCTT</t>
  </si>
  <si>
    <t>AAACAAGACGTTACGCCGCTTACC</t>
  </si>
  <si>
    <t>CGAGAATGCGGCAGCGAAAA</t>
  </si>
  <si>
    <t>TAGTCGAGAATGCGGCAGCGAAAA</t>
  </si>
  <si>
    <t>AAACTTTTCGCTGCCGCATTCTCG</t>
  </si>
  <si>
    <t>PLES_45051</t>
  </si>
  <si>
    <t>ATTTATGGGAAGACTGGCCG</t>
  </si>
  <si>
    <t>TAGTATTTATGGGAAGACTGGCCG</t>
  </si>
  <si>
    <t>AAACCGGCCAGTCTTCCCATAAAT</t>
  </si>
  <si>
    <t>TTTCCTGAATCCGTCCCCAC</t>
  </si>
  <si>
    <t>TAGTTTTCCTGAATCCGTCCCCAC</t>
  </si>
  <si>
    <t>AAACGTGGGGACGGATTCAGGAAA</t>
  </si>
  <si>
    <t>ATCCTTTTGCGCCAGTGCGT</t>
  </si>
  <si>
    <t>TAGTATCCTTTTGCGCCAGTGCGT</t>
  </si>
  <si>
    <t>AAACACGCACTGGCGCAAAAGGAT</t>
  </si>
  <si>
    <t>GAGTGCTGATCTCATACTGG</t>
  </si>
  <si>
    <t>TAGTGAGTGCTGATCTCATACTGG</t>
  </si>
  <si>
    <t>AAACCCAGTATGAGATCAGCACTC</t>
  </si>
  <si>
    <t>PLES_45061</t>
  </si>
  <si>
    <t>CTGGGATGAACCGGAGGTCA</t>
  </si>
  <si>
    <t>TAGTCTGGGATGAACCGGAGGTCA</t>
  </si>
  <si>
    <t>AAACTGACCTCCGGTTCATCCCAG</t>
  </si>
  <si>
    <t>GCAGCAATCCCAGCAGCCTC</t>
  </si>
  <si>
    <t>TAGTGCAGCAATCCCAGCAGCCTC</t>
  </si>
  <si>
    <t>AAACGAGGCTGCTGGGATTGCTGC</t>
  </si>
  <si>
    <t>GCGCGCTGGATATCTGGTAG</t>
  </si>
  <si>
    <t>TAGTGCGCGCTGGATATCTGGTAG</t>
  </si>
  <si>
    <t>AAACCTACCAGATATCCAGCGCGC</t>
  </si>
  <si>
    <t>AACTTGGATCTCGCGCAAAG</t>
  </si>
  <si>
    <t>TAGTAACTTGGATCTCGCGCAAAG</t>
  </si>
  <si>
    <t>AAACCTTTGCGCGAGATCCAAGTT</t>
  </si>
  <si>
    <t>PLES_45071</t>
  </si>
  <si>
    <t>CTCACCGCAACCGACCAGGG</t>
  </si>
  <si>
    <t>TAGTCTCACCGCAACCGACCAGGG</t>
  </si>
  <si>
    <t>AAACCCCTGGTCGGTTGCGGTGAG</t>
  </si>
  <si>
    <t>GCATCAGTTGTCGCATCCTT</t>
  </si>
  <si>
    <t>TAGTGCATCAGTTGTCGCATCCTT</t>
  </si>
  <si>
    <t>AAACAAGGATGCGACAACTGATGC</t>
  </si>
  <si>
    <t>AATTCAATTCGTTTGGCCTT</t>
  </si>
  <si>
    <t>TAGTAATTCAATTCGTTTGGCCTT</t>
  </si>
  <si>
    <t>AAACAAGGCCAAACGAATTGAATT</t>
  </si>
  <si>
    <t>GCGAAAGATAGCCAGTATCT</t>
  </si>
  <si>
    <t>TAGTGCGAAAGATAGCCAGTATCT</t>
  </si>
  <si>
    <t>AAACAGATACTGGCTATCTTTCGC</t>
  </si>
  <si>
    <t>PLES_45081</t>
  </si>
  <si>
    <t>TGCCGCCTCGGCCTGGGCGG</t>
  </si>
  <si>
    <t>TAGTTGCCGCCTCGGCCTGGGCGG</t>
  </si>
  <si>
    <t>AAACCCGCCCAGGCCGAGGCGGCA</t>
  </si>
  <si>
    <t>TCTAGTAACGGGAGGGGATG</t>
  </si>
  <si>
    <t>TAGTTCTAGTAACGGGAGGGGATG</t>
  </si>
  <si>
    <t>AAACCATCCCCTCCCGTTACTAGA</t>
  </si>
  <si>
    <t>ATGCTTTCACCACACACATC</t>
  </si>
  <si>
    <t>TAGTATGCTTTCACCACACACATC</t>
  </si>
  <si>
    <t>AAACGATGTGTGTGGTGAAAGCAT</t>
  </si>
  <si>
    <t>TGCACGCCACATGTAGATCC</t>
  </si>
  <si>
    <t>TAGTTGCACGCCACATGTAGATCC</t>
  </si>
  <si>
    <t>AAACGGATCTACATGTGGCGTGCA</t>
  </si>
  <si>
    <t>PLES_45091</t>
  </si>
  <si>
    <t>ATTGAATTTCTCTTAAAAAA</t>
  </si>
  <si>
    <t>TAGTATTGAATTTCTCTTAAAAAA</t>
  </si>
  <si>
    <t>AAACTTTTTTAAGAGAAATTCAAT</t>
  </si>
  <si>
    <t>GGTAAACCGGCTAAGTGGAC</t>
  </si>
  <si>
    <t>TAGTGGTAAACCGGCTAAGTGGAC</t>
  </si>
  <si>
    <t>AAACGTCCACTTAGCCGGTTTACC</t>
  </si>
  <si>
    <t>GACAGACTCGGACTCTTGAA</t>
  </si>
  <si>
    <t>TAGTGACAGACTCGGACTCTTGAA</t>
  </si>
  <si>
    <t>AAACTTCAAGAGTCCGAGTCTGTC</t>
  </si>
  <si>
    <t>CCAAAATTTGGTGGAAGAGC</t>
  </si>
  <si>
    <t>TAGTCCAAAATTTGGTGGAAGAGC</t>
  </si>
  <si>
    <t>AAACGCTCTTCCACCAAATTTTGG</t>
  </si>
  <si>
    <t>PLES_45101</t>
  </si>
  <si>
    <t>TCTCGTTCGAAATTTTTCAT</t>
  </si>
  <si>
    <t>TAGTTCTCGTTCGAAATTTTTCAT</t>
  </si>
  <si>
    <t>AAACATGAAAAATTTCGAACGAGA</t>
  </si>
  <si>
    <t>CCAGGAGTGATCAATGATCA</t>
  </si>
  <si>
    <t>TAGTCCAGGAGTGATCAATGATCA</t>
  </si>
  <si>
    <t>AAACTGATCATTGATCACTCCTGG</t>
  </si>
  <si>
    <t>CGAAATGGCTCTTGTAAGTC</t>
  </si>
  <si>
    <t>TAGTCGAAATGGCTCTTGTAAGTC</t>
  </si>
  <si>
    <t>AAACGACTTACAAGAGCCATTTCG</t>
  </si>
  <si>
    <t>CGGAAATGCGAGGCGTCCAA</t>
  </si>
  <si>
    <t>TAGTCGGAAATGCGAGGCGTCCAA</t>
  </si>
  <si>
    <t>AAACTTGGACGCCTCGCATTTCCG</t>
  </si>
  <si>
    <t>PLES_45111</t>
  </si>
  <si>
    <t>repA</t>
  </si>
  <si>
    <t>CGTTTAACAACGGGGTCAAC</t>
  </si>
  <si>
    <t>TAGTCGTTTAACAACGGGGTCAAC</t>
  </si>
  <si>
    <t>AAACGTTGACCCCGTTGTTAAACG</t>
  </si>
  <si>
    <t>TCAGACTTACGCGGACGACC</t>
  </si>
  <si>
    <t>TAGTTCAGACTTACGCGGACGACC</t>
  </si>
  <si>
    <t>AAACGGTCGTCCGCGTAAGTCTGA</t>
  </si>
  <si>
    <t>CTTCCTCAATAAGACTCCGC</t>
  </si>
  <si>
    <t>TAGTCTTCCTCAATAAGACTCCGC</t>
  </si>
  <si>
    <t>AAACGCGGAGTCTTATTGAGGAAG</t>
  </si>
  <si>
    <t>GTAGCCTGCGCCAAGAAATG</t>
  </si>
  <si>
    <t>TAGTGTAGCCTGCGCCAAGAAATG</t>
  </si>
  <si>
    <t>AAACCATTTCTTGGCGCAGGCTAC</t>
  </si>
  <si>
    <t>PLES_45121</t>
  </si>
  <si>
    <t>oruR</t>
  </si>
  <si>
    <t>GAAATTGAGCGGTTGTTTCA</t>
  </si>
  <si>
    <t>TAGTGAAATTGAGCGGTTGTTTCA</t>
  </si>
  <si>
    <t>AAACTGAAACAACCGCTCAATTTC</t>
  </si>
  <si>
    <t>ATAGGCCACCGGCACCAGTT</t>
  </si>
  <si>
    <t>TAGTATAGGCCACCGGCACCAGTT</t>
  </si>
  <si>
    <t>AAACAACTGGTGCCGGTGGCCTAT</t>
  </si>
  <si>
    <t>GACAAGATCGAGGAGTGCCT</t>
  </si>
  <si>
    <t>TAGTGACAAGATCGAGGAGTGCCT</t>
  </si>
  <si>
    <t>AAACAGGCACTCCTCGATCTTGTC</t>
  </si>
  <si>
    <t>TTCGGGCTGTCCAGCACCTC</t>
  </si>
  <si>
    <t>TAGTTTCGGGCTGTCCAGCACCTC</t>
  </si>
  <si>
    <t>AAACGAGGTGCTGGACAGCCCGAA</t>
  </si>
  <si>
    <t>PLES_45131</t>
  </si>
  <si>
    <t>CAGACCTTCGGGGGTGGTGC</t>
  </si>
  <si>
    <t>TAGTCAGACCTTCGGGGGTGGTGC</t>
  </si>
  <si>
    <t>AAACGCACCACCCCCGAAGGTCTG</t>
  </si>
  <si>
    <t>CGAAGTCCAGATGACGCGGG</t>
  </si>
  <si>
    <t>TAGTCGAAGTCCAGATGACGCGGG</t>
  </si>
  <si>
    <t>AAACCCCGCGTCATCTGGACTTCG</t>
  </si>
  <si>
    <t>GGCGCGGCATCGGATCGGGC</t>
  </si>
  <si>
    <t>TAGTGGCGCGGCATCGGATCGGGC</t>
  </si>
  <si>
    <t>AAACGCCCGATCCGATGCCGCGCC</t>
  </si>
  <si>
    <t>AAGCGTCGCCGCTGTGCCAA</t>
  </si>
  <si>
    <t>TAGTAAGCGTCGCCGCTGTGCCAA</t>
  </si>
  <si>
    <t>AAACTTGGCACAGCGGCGACGCTT</t>
  </si>
  <si>
    <t>PLES_45141</t>
  </si>
  <si>
    <t>CAGATAGGGTGTCGCGGACA</t>
  </si>
  <si>
    <t>TAGTCAGATAGGGTGTCGCGGACA</t>
  </si>
  <si>
    <t>AAACTGTCCGCGACACCCTATCTG</t>
  </si>
  <si>
    <t>GCGAATCCGACCGCCAGCGG</t>
  </si>
  <si>
    <t>TAGTGCGAATCCGACCGCCAGCGG</t>
  </si>
  <si>
    <t>AAACCCGCTGGCGGTCGGATTCGC</t>
  </si>
  <si>
    <t>AGAGAGAGCCGAAGCCCAGG</t>
  </si>
  <si>
    <t>TAGTAGAGAGAGCCGAAGCCCAGG</t>
  </si>
  <si>
    <t>AAACCCTGGGCTTCGGCTCTCTCT</t>
  </si>
  <si>
    <t>GCGCGAGCCGCTGGACGGTG</t>
  </si>
  <si>
    <t>TAGTGCGCGAGCCGCTGGACGGTG</t>
  </si>
  <si>
    <t>AAACCACCGTCCAGCGGCTCGCGC</t>
  </si>
  <si>
    <t>PLES_45151</t>
  </si>
  <si>
    <t>CGTTGCAGATGCCCCACCAG</t>
  </si>
  <si>
    <t>TAGTCGTTGCAGATGCCCCACCAG</t>
  </si>
  <si>
    <t>AAACCTGGTGGGGCATCTGCAACG</t>
  </si>
  <si>
    <t>GATCGCCGCGAGCTGGATGT</t>
  </si>
  <si>
    <t>TAGTGATCGCCGCGAGCTGGATGT</t>
  </si>
  <si>
    <t>AAACACATCCAGCTCGCGGCGATC</t>
  </si>
  <si>
    <t>TCCCCTTGCGGGTGAACACC</t>
  </si>
  <si>
    <t>TAGTTCCCCTTGCGGGTGAACACC</t>
  </si>
  <si>
    <t>AAACGGTGTTCACCCGCAAGGGGA</t>
  </si>
  <si>
    <t>CAAGTCGTTGACCGTGGTCT</t>
  </si>
  <si>
    <t>TAGTCAAGTCGTTGACCGTGGTCT</t>
  </si>
  <si>
    <t>AAACAGACCACGGTCAACGACTTG</t>
  </si>
  <si>
    <t>PLES_45161</t>
  </si>
  <si>
    <t>GCGGCGTGATAGGGTCGGCA</t>
  </si>
  <si>
    <t>TAGTGCGGCGTGATAGGGTCGGCA</t>
  </si>
  <si>
    <t>AAACTGCCGACCCTATCACGCCGC</t>
  </si>
  <si>
    <t>GGATGGCCAGCGGCCAGAGC</t>
  </si>
  <si>
    <t>TAGTGGATGGCCAGCGGCCAGAGC</t>
  </si>
  <si>
    <t>AAACGCTCTGGCCGCTGGCCATCC</t>
  </si>
  <si>
    <t>GGCGGCCGAGAACCAGTAAA</t>
  </si>
  <si>
    <t>TAGTGGCGGCCGAGAACCAGTAAA</t>
  </si>
  <si>
    <t>AAACTTTACTGGTTCTCGGCCGCC</t>
  </si>
  <si>
    <t>TAGAGGTCGGCGGCCGCGAG</t>
  </si>
  <si>
    <t>TAGTTAGAGGTCGGCGGCCGCGAG</t>
  </si>
  <si>
    <t>AAACCTCGCGGCCGCCGACCTCTA</t>
  </si>
  <si>
    <t>PLES_45171</t>
  </si>
  <si>
    <t>ATCCTGTTTTTTGCTCCTTT</t>
  </si>
  <si>
    <t>TAGTATCCTGTTTTTTGCTCCTTT</t>
  </si>
  <si>
    <t>AAACAAAGGAGCAAAAAACAGGAT</t>
  </si>
  <si>
    <t>CAGAACGTTCTTCTCATCTT</t>
  </si>
  <si>
    <t>TAGTCAGAACGTTCTTCTCATCTT</t>
  </si>
  <si>
    <t>AAACAAGATGAGAAGAACGTTCTG</t>
  </si>
  <si>
    <t>TTCGAACCCTTCGCTGGTGC</t>
  </si>
  <si>
    <t>TAGTTTCGAACCCTTCGCTGGTGC</t>
  </si>
  <si>
    <t>AAACGCACCAGCGAAGGGTTCGAA</t>
  </si>
  <si>
    <t>TAGACGTTCTTGACGATGTC</t>
  </si>
  <si>
    <t>TAGTTAGACGTTCTTGACGATGTC</t>
  </si>
  <si>
    <t>AAACGACATCGTCAAGAACGTCTA</t>
  </si>
  <si>
    <t>PLES_45181</t>
  </si>
  <si>
    <t>GCCTGTGGATTTCTGGGCGT</t>
  </si>
  <si>
    <t>TAGTGCCTGTGGATTTCTGGGCGT</t>
  </si>
  <si>
    <t>AAACACGCCCAGAAATCCACAGGC</t>
  </si>
  <si>
    <t>GAAGAACCACAGAAGATAGG</t>
  </si>
  <si>
    <t>TAGTGAAGAACCACAGAAGATAGG</t>
  </si>
  <si>
    <t>AAACCCTATCTTCTGTGGTTCTTC</t>
  </si>
  <si>
    <t>GGTGTGCGCCGAAACCGCCC</t>
  </si>
  <si>
    <t>TAGTGGTGTGCGCCGAAACCGCCC</t>
  </si>
  <si>
    <t>AAACGGGCGGTTTCGGCGCACACC</t>
  </si>
  <si>
    <t>CGGTTTTCCCCAGGTAGAAG</t>
  </si>
  <si>
    <t>TAGTCGGTTTTCCCCAGGTAGAAG</t>
  </si>
  <si>
    <t>AAACCTTCTACCTGGGGAAAACCG</t>
  </si>
  <si>
    <t>PLES_45191</t>
  </si>
  <si>
    <t>GGATCGGTGACGCGGGCGGC</t>
  </si>
  <si>
    <t>TAGTGGATCGGTGACGCGGGCGGC</t>
  </si>
  <si>
    <t>AAACGCCGCCCGCGTCACCGATCC</t>
  </si>
  <si>
    <t>CCTGGCACTGGGCAGGTCGT</t>
  </si>
  <si>
    <t>TAGTCCTGGCACTGGGCAGGTCGT</t>
  </si>
  <si>
    <t>AAACACGACCTGCCCAGTGCCAGG</t>
  </si>
  <si>
    <t>CGGGAGAGCCCTGGACGATG</t>
  </si>
  <si>
    <t>TAGTCGGGAGAGCCCTGGACGATG</t>
  </si>
  <si>
    <t>AAACCATCGTCCAGGGCTCTCCCG</t>
  </si>
  <si>
    <t>CAGGCCGTCGAAAACGACGT</t>
  </si>
  <si>
    <t>TAGTCAGGCCGTCGAAAACGACGT</t>
  </si>
  <si>
    <t>AAACACGTCGTTTTCGACGGCCTG</t>
  </si>
  <si>
    <t>PLES_45201</t>
  </si>
  <si>
    <t>AATCGGCTGCGGTGGGTTTT</t>
  </si>
  <si>
    <t>TAGTAATCGGCTGCGGTGGGTTTT</t>
  </si>
  <si>
    <t>AAACAAAACCCACCGCAGCCGATT</t>
  </si>
  <si>
    <t>CATGTGGACTGTTACCGGTC</t>
  </si>
  <si>
    <t>TAGTCATGTGGACTGTTACCGGTC</t>
  </si>
  <si>
    <t>AAACGACCGGTAACAGTCCACATG</t>
  </si>
  <si>
    <t>CAATACTTGCTGATCCATCC</t>
  </si>
  <si>
    <t>TAGTCAATACTTGCTGATCCATCC</t>
  </si>
  <si>
    <t>AAACGGATGGATCAGCAAGTATTG</t>
  </si>
  <si>
    <t>GGCTTGAACGGCGGATGCTC</t>
  </si>
  <si>
    <t>TAGTGGCTTGAACGGCGGATGCTC</t>
  </si>
  <si>
    <t>AAACGAGCATCCGCCGTTCAAGCC</t>
  </si>
  <si>
    <t>PLES_45211</t>
  </si>
  <si>
    <t>AGATCGAATGGCTGTTCCAT</t>
  </si>
  <si>
    <t>TAGTAGATCGAATGGCTGTTCCAT</t>
  </si>
  <si>
    <t>AAACATGGAACAGCCATTCGATCT</t>
  </si>
  <si>
    <t>TTCCAGTAGATGGGGTTGCT</t>
  </si>
  <si>
    <t>TAGTTTCCAGTAGATGGGGTTGCT</t>
  </si>
  <si>
    <t>AAACAGCAACCCCATCTACTGGAA</t>
  </si>
  <si>
    <t>GCCCTTCATCAACAGGTTGC</t>
  </si>
  <si>
    <t>TAGTGCCCTTCATCAACAGGTTGC</t>
  </si>
  <si>
    <t>AAACGCAACCTGTTGATGAAGGGC</t>
  </si>
  <si>
    <t>CGGCACCGATATAGTCTTCG</t>
  </si>
  <si>
    <t>TAGTCGGCACCGATATAGTCTTCG</t>
  </si>
  <si>
    <t>AAACCGAAGACTATATCGGTGCCG</t>
  </si>
  <si>
    <t>PLES_45221</t>
  </si>
  <si>
    <t>CGACATTTGCGCCCGAAGGT</t>
  </si>
  <si>
    <t>TAGTCGACATTTGCGCCCGAAGGT</t>
  </si>
  <si>
    <t>AAACACCTTCGGGCGCAAATGTCG</t>
  </si>
  <si>
    <t>TCGACGCGGGCCTGTGCCTC</t>
  </si>
  <si>
    <t>TAGTTCGACGCGGGCCTGTGCCTC</t>
  </si>
  <si>
    <t>AAACGAGGCACAGGCCCGCGTCGA</t>
  </si>
  <si>
    <t>AGCCAACAGTTCCTGGGCCT</t>
  </si>
  <si>
    <t>TAGTAGCCAACAGTTCCTGGGCCT</t>
  </si>
  <si>
    <t>AAACAGGCCCAGGAACTGTTGGCT</t>
  </si>
  <si>
    <t>GCCTGGCGCAACTCATTCAG</t>
  </si>
  <si>
    <t>TAGTGCCTGGCGCAACTCATTCAG</t>
  </si>
  <si>
    <t>AAACCTGAATGAGTTGCGCCAGGC</t>
  </si>
  <si>
    <t>PLES_45241</t>
  </si>
  <si>
    <t>AGGAGAACGCGGTAGGGCAT</t>
  </si>
  <si>
    <t>TAGTAGGAGAACGCGGTAGGGCAT</t>
  </si>
  <si>
    <t>AAACATGCCCTACCGCGTTCTCCT</t>
  </si>
  <si>
    <t>GCGTCAGGGCCAGGATGAGC</t>
  </si>
  <si>
    <t>TAGTGCGTCAGGGCCAGGATGAGC</t>
  </si>
  <si>
    <t>AAACGCTCATCCTGGCCCTGACGC</t>
  </si>
  <si>
    <t>GTGGCGGAGGAGGCGAGGGC</t>
  </si>
  <si>
    <t>TAGTGTGGCGGAGGAGGCGAGGGC</t>
  </si>
  <si>
    <t>AAACGCCCTCGCCTCCTCCGCCAC</t>
  </si>
  <si>
    <t>GTCGCCCAGGCGTTCGTCCA</t>
  </si>
  <si>
    <t>TAGTGTCGCCCAGGCGTTCGTCCA</t>
  </si>
  <si>
    <t>AAACTGGACGAACGCCTGGGCGAC</t>
  </si>
  <si>
    <t>PLES_45251</t>
  </si>
  <si>
    <t>GTGGAAGGGCATCAGGCTCA</t>
  </si>
  <si>
    <t>TAGTGTGGAAGGGCATCAGGCTCA</t>
  </si>
  <si>
    <t>AAACTGAGCCTGATGCCCTTCCAC</t>
  </si>
  <si>
    <t>GGTCGTGGACGGGGATGGCG</t>
  </si>
  <si>
    <t>TAGTGGTCGTGGACGGGGATGGCG</t>
  </si>
  <si>
    <t>AAACCGCCATCCCCGTCCACGACC</t>
  </si>
  <si>
    <t>AAAAGCGCCGGGCGGCGGGC</t>
  </si>
  <si>
    <t>TAGTAAAAGCGCCGGGCGGCGGGC</t>
  </si>
  <si>
    <t>AAACGCCCGCCGCCCGGCGCTTTT</t>
  </si>
  <si>
    <t>CGACCCAGTGCTCGGCGGAG</t>
  </si>
  <si>
    <t>TAGTCGACCCAGTGCTCGGCGGAG</t>
  </si>
  <si>
    <t>AAACCTCCGCCGAGCACTGGGTCG</t>
  </si>
  <si>
    <t>PLES_45261</t>
  </si>
  <si>
    <t>CGACCAGGGTGCGGAGTTCG</t>
  </si>
  <si>
    <t>TAGTCGACCAGGGTGCGGAGTTCG</t>
  </si>
  <si>
    <t>AAACCGAACTCCGCACCCTGGTCG</t>
  </si>
  <si>
    <t>GAAGGAGCCCCGGCGCGCCA</t>
  </si>
  <si>
    <t>TAGTGAAGGAGCCCCGGCGCGCCA</t>
  </si>
  <si>
    <t>AAACTGGCGCGCCGGGGCTCCTTC</t>
  </si>
  <si>
    <t>CGACGCTGCGTTCCAGCGCG</t>
  </si>
  <si>
    <t>TAGTCGACGCTGCGTTCCAGCGCG</t>
  </si>
  <si>
    <t>AAACCGCGCTGGAACGCAGCGTCG</t>
  </si>
  <si>
    <t>TCGTTCAGGTGTGCCGCGCG</t>
  </si>
  <si>
    <t>TAGTTCGTTCAGGTGTGCCGCGCG</t>
  </si>
  <si>
    <t>AAACCGCGCGGCACACCTGAACGA</t>
  </si>
  <si>
    <t>PLES_45271</t>
  </si>
  <si>
    <t>GGAAGTCCTTGAGCATCACC</t>
  </si>
  <si>
    <t>TAGTGGAAGTCCTTGAGCATCACC</t>
  </si>
  <si>
    <t>AAACGGTGATGCTCAAGGACTTCC</t>
  </si>
  <si>
    <t>TCTTGATCCGACAGAGGACG</t>
  </si>
  <si>
    <t>TAGTTCTTGATCCGACAGAGGACG</t>
  </si>
  <si>
    <t>AAACCGTCCTCTGTCGGATCAAGA</t>
  </si>
  <si>
    <t>CATGGCACTCCTGCGCCGCA</t>
  </si>
  <si>
    <t>TAGTCATGGCACTCCTGCGCCGCA</t>
  </si>
  <si>
    <t>AAACTGCGGCGCAGGAGTGCCATG</t>
  </si>
  <si>
    <t>GTTCCAGGGTCTGGATACGC</t>
  </si>
  <si>
    <t>TAGTGTTCCAGGGTCTGGATACGC</t>
  </si>
  <si>
    <t>AAACGCGTATCCAGACCCTGGAAC</t>
  </si>
  <si>
    <t>PLES_45281</t>
  </si>
  <si>
    <t>CGGAGCGGGGGATGTCTGCA</t>
  </si>
  <si>
    <t>TAGTCGGAGCGGGGGATGTCTGCA</t>
  </si>
  <si>
    <t>AAACTGCAGACATCCCCCGCTCCG</t>
  </si>
  <si>
    <t>GTGGAGCACCACCGGCTGGT</t>
  </si>
  <si>
    <t>TAGTGTGGAGCACCACCGGCTGGT</t>
  </si>
  <si>
    <t>AAACACCAGCCGGTGGTGCTCCAC</t>
  </si>
  <si>
    <t>GCCGCTGACGTAGGCGATGC</t>
  </si>
  <si>
    <t>TAGTGCCGCTGACGTAGGCGATGC</t>
  </si>
  <si>
    <t>AAACGCATCGCCTACGTCAGCGGC</t>
  </si>
  <si>
    <t>CGCAGCTCGCCGTGCTGGCG</t>
  </si>
  <si>
    <t>TAGTCGCAGCTCGCCGTGCTGGCG</t>
  </si>
  <si>
    <t>AAACCGCCAGCACGGCGAGCTGCG</t>
  </si>
  <si>
    <t>PLES_45291</t>
  </si>
  <si>
    <t>CCGAAGGCGTCGGGGGCGGC</t>
  </si>
  <si>
    <t>TAGTCCGAAGGCGTCGGGGGCGGC</t>
  </si>
  <si>
    <t>AAACGCCGCCCCCGACGCCTTCGG</t>
  </si>
  <si>
    <t>GCGCAGGCGCAGCAGTTCGT</t>
  </si>
  <si>
    <t>TAGTGCGCAGGCGCAGCAGTTCGT</t>
  </si>
  <si>
    <t>AAACACGAACTGCTGCGCCTGCGC</t>
  </si>
  <si>
    <t>TGCCCCAGGCCGGGGTCTCG</t>
  </si>
  <si>
    <t>TAGTTGCCCCAGGCCGGGGTCTCG</t>
  </si>
  <si>
    <t>AAACCGAGACCCCGGCCTGGGGCA</t>
  </si>
  <si>
    <t>CGGCAGGCTGGCGGAGCCAT</t>
  </si>
  <si>
    <t>TAGTCGGCAGGCTGGCGGAGCCAT</t>
  </si>
  <si>
    <t>AAACATGGCTCCGCCAGCCTGCCG</t>
  </si>
  <si>
    <t>PLES_45301</t>
  </si>
  <si>
    <t>GGTTTTCCGGGATCCGGTCA</t>
  </si>
  <si>
    <t>TAGTGGTTTTCCGGGATCCGGTCA</t>
  </si>
  <si>
    <t>AAACTGACCGGATCCCGGAAAACC</t>
  </si>
  <si>
    <t>GGAGGCGCATCCGAGAATCA</t>
  </si>
  <si>
    <t>TAGTGGAGGCGCATCCGAGAATCA</t>
  </si>
  <si>
    <t>AAACTGATTCTCGGATGCGCCTCC</t>
  </si>
  <si>
    <t>CGGGGTGAACTTGGCGCCGG</t>
  </si>
  <si>
    <t>TAGTCGGGGTGAACTTGGCGCCGG</t>
  </si>
  <si>
    <t>AAACCCGGCGCCAAGTTCACCCCG</t>
  </si>
  <si>
    <t>GAGCAGGCGGTCGCCGGTGG</t>
  </si>
  <si>
    <t>TAGTGAGCAGGCGGTCGCCGGTGG</t>
  </si>
  <si>
    <t>AAACCCACCGGCGACCGCCTGCTC</t>
  </si>
  <si>
    <t>PLES_45311</t>
  </si>
  <si>
    <t>GGGGTTCGCGGCGAGGGCGG</t>
  </si>
  <si>
    <t>TAGTGGGGTTCGCGGCGAGGGCGG</t>
  </si>
  <si>
    <t>AAACCCGCCCTCGCCGCGAACCCC</t>
  </si>
  <si>
    <t>ACCCAGCGGTAGCGCTGGGT</t>
  </si>
  <si>
    <t>TAGTACCCAGCGGTAGCGCTGGGT</t>
  </si>
  <si>
    <t>AAACACCCAGCGCTACCGCTGGGT</t>
  </si>
  <si>
    <t>GAAGAAGCAGGCGCAGGCCT</t>
  </si>
  <si>
    <t>TAGTGAAGAAGCAGGCGCAGGCCT</t>
  </si>
  <si>
    <t>AAACAGGCCTGCGCCTGCTTCTTC</t>
  </si>
  <si>
    <t>CAGGTCGTTCTGGATGAACA</t>
  </si>
  <si>
    <t>TAGTCAGGTCGTTCTGGATGAACA</t>
  </si>
  <si>
    <t>AAACTGTTCATCCAGAACGACCTG</t>
  </si>
  <si>
    <t>PLES_45321</t>
  </si>
  <si>
    <t>GAGTACCGAACACATCGAAC</t>
  </si>
  <si>
    <t>TAGTGAGTACCGAACACATCGAAC</t>
  </si>
  <si>
    <t>AAACGTTCGATGTGTTCGGTACTC</t>
  </si>
  <si>
    <t>CTGGAACTGCTCGATCAGGC</t>
  </si>
  <si>
    <t>TAGTCTGGAACTGCTCGATCAGGC</t>
  </si>
  <si>
    <t>AAACGCCTGATCGAGCAGTTCCAG</t>
  </si>
  <si>
    <t>GGTCAGTTCCACGCAGGGCA</t>
  </si>
  <si>
    <t>TAGTGGTCAGTTCCACGCAGGGCA</t>
  </si>
  <si>
    <t>AAACTGCCCTGCGTGGAACTGACC</t>
  </si>
  <si>
    <t>GTATTGCTGGCGCCAGCGGT</t>
  </si>
  <si>
    <t>TAGTGTATTGCTGGCGCCAGCGGT</t>
  </si>
  <si>
    <t>AAACACCGCTGGCGCCAGCAATAC</t>
  </si>
  <si>
    <t>PLES_45331</t>
  </si>
  <si>
    <t>GGGGGCCGGGGTATCCTTCG</t>
  </si>
  <si>
    <t>TAGTGGGGGCCGGGGTATCCTTCG</t>
  </si>
  <si>
    <t>AAACCGAAGGATACCCCGGCCCCC</t>
  </si>
  <si>
    <t>CGACCGGGCTCGGCGGCCTG</t>
  </si>
  <si>
    <t>TAGTCGACCGGGCTCGGCGGCCTG</t>
  </si>
  <si>
    <t>AAACCAGGCCGCCGAGCCCGGTCG</t>
  </si>
  <si>
    <t>GCCGGGGACTTCGACCGGCT</t>
  </si>
  <si>
    <t>TAGTGCCGGGGACTTCGACCGGCT</t>
  </si>
  <si>
    <t>AAACAGCCGGTCGAAGTCCCCGGC</t>
  </si>
  <si>
    <t>CCAGCAGGCGGCGCCACCAG</t>
  </si>
  <si>
    <t>TAGTCCAGCAGGCGGCGCCACCAG</t>
  </si>
  <si>
    <t>AAACCTGGTGGCGCCGCCTGCTGG</t>
  </si>
  <si>
    <t>PLES_45341</t>
  </si>
  <si>
    <t>GACCTGTGCGACGGCAGTCA</t>
  </si>
  <si>
    <t>TAGTGACCTGTGCGACGGCAGTCA</t>
  </si>
  <si>
    <t>AAACTGACTGCCGTCGCACAGGTC</t>
  </si>
  <si>
    <t>GCGGATCAGCATTTCCGCCT</t>
  </si>
  <si>
    <t>TAGTGCGGATCAGCATTTCCGCCT</t>
  </si>
  <si>
    <t>AAACAGGCGGAAATGCTGATCCGC</t>
  </si>
  <si>
    <t>CGAAGACCTCGGCGATGGGG</t>
  </si>
  <si>
    <t>TAGTCGAAGACCTCGGCGATGGGG</t>
  </si>
  <si>
    <t>AAACCCCCATCGCCGAGGTCTTCG</t>
  </si>
  <si>
    <t>GGTGATGGCCGGATCGACGA</t>
  </si>
  <si>
    <t>TAGTGGTGATGGCCGGATCGACGA</t>
  </si>
  <si>
    <t>AAACTCGTCGATCCGGCCATCACC</t>
  </si>
  <si>
    <t>PLES_45351</t>
  </si>
  <si>
    <t>ampDh3</t>
  </si>
  <si>
    <t>GTTGTAGTCGATGGTCAGCA</t>
  </si>
  <si>
    <t>TAGTGTTGTAGTCGATGGTCAGCA</t>
  </si>
  <si>
    <t>AAACTGCTGACCATCGACTACAAC</t>
  </si>
  <si>
    <t>GCGTTTGCCGTAGGGGGTAG</t>
  </si>
  <si>
    <t>TAGTGCGTTTGCCGTAGGGGGTAG</t>
  </si>
  <si>
    <t>AAACCTACCCCCTACGGCAAACGC</t>
  </si>
  <si>
    <t>GCGCGGTGTAGTGCAGCACC</t>
  </si>
  <si>
    <t>TAGTGCGCGGTGTAGTGCAGCACC</t>
  </si>
  <si>
    <t>AAACGGTGCTGCACTACACCGCGC</t>
  </si>
  <si>
    <t>GGTCAGCGCCTTGACCGAGG</t>
  </si>
  <si>
    <t>TAGTGGTCAGCGCCTTGACCGAGG</t>
  </si>
  <si>
    <t>AAACCCTCGGTCAAGGCGCTGACC</t>
  </si>
  <si>
    <t>PLES_45361</t>
  </si>
  <si>
    <t>CGTGCGAGCGGGCGACGGCA</t>
  </si>
  <si>
    <t>TAGTCGTGCGAGCGGGCGACGGCA</t>
  </si>
  <si>
    <t>AAACTGCCGTCGCCCGCTCGCACG</t>
  </si>
  <si>
    <t>CAGGAACCAGGCGGACACGA</t>
  </si>
  <si>
    <t>TAGTCAGGAACCAGGCGGACACGA</t>
  </si>
  <si>
    <t>AAACTCGTGTCCGCCTGGTTCCTG</t>
  </si>
  <si>
    <t>AGAAATCGGTGAAGACGAAA</t>
  </si>
  <si>
    <t>TAGTAGAAATCGGTGAAGACGAAA</t>
  </si>
  <si>
    <t>AAACTTTCGTCTTCACCGATTTCT</t>
  </si>
  <si>
    <t>GCGGCCAGGGCACGTAGGGC</t>
  </si>
  <si>
    <t>TAGTGCGGCCAGGGCACGTAGGGC</t>
  </si>
  <si>
    <t>AAACGCCCTACGTGCCCTGGCCGC</t>
  </si>
  <si>
    <t>PLES_45371</t>
  </si>
  <si>
    <t>CGGCGCAAATGCGGCGGTTA</t>
  </si>
  <si>
    <t>TAGTCGGCGCAAATGCGGCGGTTA</t>
  </si>
  <si>
    <t>AAACTAACCGCCGCATTTGCGCCG</t>
  </si>
  <si>
    <t>GCCTGGATCAGGCAGTCGAA</t>
  </si>
  <si>
    <t>TAGTGCCTGGATCAGGCAGTCGAA</t>
  </si>
  <si>
    <t>AAACTTCGACTGCCTGATCCAGGC</t>
  </si>
  <si>
    <t>TGTGGCAGGCCACGCCATGC</t>
  </si>
  <si>
    <t>TAGTTGTGGCAGGCCACGCCATGC</t>
  </si>
  <si>
    <t>AAACGCATGGCGTGGCCTGCCACA</t>
  </si>
  <si>
    <t>CGTCGTACTGCTCCGGATAC</t>
  </si>
  <si>
    <t>TAGTCGTCGTACTGCTCCGGATAC</t>
  </si>
  <si>
    <t>AAACGTATCCGGAGCAGTACGACG</t>
  </si>
  <si>
    <t>PLES_45381</t>
  </si>
  <si>
    <t>GGCCGATGGCGGCGACCTCC</t>
  </si>
  <si>
    <t>TAGTGGCCGATGGCGGCGACCTCC</t>
  </si>
  <si>
    <t>AAACGGAGGTCGCCGCCATCGGCC</t>
  </si>
  <si>
    <t>CGCCGATATGCCAGGTACCC</t>
  </si>
  <si>
    <t>TAGTCGCCGATATGCCAGGTACCC</t>
  </si>
  <si>
    <t>AAACGGGTACCTGGCATATCGGCG</t>
  </si>
  <si>
    <t>ACCTCGCGCTTGCGTTCTCC</t>
  </si>
  <si>
    <t>TAGTACCTCGCGCTTGCGTTCTCC</t>
  </si>
  <si>
    <t>AAACGGAGAACGCAAGCGCGAGGT</t>
  </si>
  <si>
    <t>GCCCTCGGCGTACATCTCGG</t>
  </si>
  <si>
    <t>TAGTGCCCTCGGCGTACATCTCGG</t>
  </si>
  <si>
    <t>AAACCCGAGATGTACGCCGAGGGC</t>
  </si>
  <si>
    <t>PLES_45391</t>
  </si>
  <si>
    <t>GTTGCTGGCGGGCGTGTGCA</t>
  </si>
  <si>
    <t>TAGTGTTGCTGGCGGGCGTGTGCA</t>
  </si>
  <si>
    <t>AAACTGCACACGCCCGCCAGCAAC</t>
  </si>
  <si>
    <t>GCAGGGAATGACGCTGGCGA</t>
  </si>
  <si>
    <t>TAGTGCAGGGAATGACGCTGGCGA</t>
  </si>
  <si>
    <t>AAACTCGCCAGCGTCATTCCCTGC</t>
  </si>
  <si>
    <t>CACAGCCAGTCGATGGCGGC</t>
  </si>
  <si>
    <t>TAGTCACAGCCAGTCGATGGCGGC</t>
  </si>
  <si>
    <t>AAACGCCGCCATCGACTGGCTGTG</t>
  </si>
  <si>
    <t>TGCGCTGGAAGCCAAAGGTC</t>
  </si>
  <si>
    <t>TAGTTGCGCTGGAAGCCAAAGGTC</t>
  </si>
  <si>
    <t>AAACGACCTTTGGCTTCCAGCGCA</t>
  </si>
  <si>
    <t>PLES_45401</t>
  </si>
  <si>
    <t>CGGTGAAGGCCAGCAGGTTG</t>
  </si>
  <si>
    <t>TAGTCGGTGAAGGCCAGCAGGTTG</t>
  </si>
  <si>
    <t>AAACCAACCTGCTGGCCTTCACCG</t>
  </si>
  <si>
    <t>GTTCATGGCCAGGCAGAGAG</t>
  </si>
  <si>
    <t>TAGTGTTCATGGCCAGGCAGAGAG</t>
  </si>
  <si>
    <t>AAACCTCTCTGCCTGGCCATGAAC</t>
  </si>
  <si>
    <t>CGAGGAGGTTCTTGTGGTGG</t>
  </si>
  <si>
    <t>TAGTCGAGGAGGTTCTTGTGGTGG</t>
  </si>
  <si>
    <t>AAACCCACCACAAGAACCTCCTCG</t>
  </si>
  <si>
    <t>CCCGGGGAGCCGACGGCTCG</t>
  </si>
  <si>
    <t>TAGTCCCGGGGAGCCGACGGCTCG</t>
  </si>
  <si>
    <t>AAACCGAGCCGTCGGCTCCCCGGG</t>
  </si>
  <si>
    <t>PLES_45411</t>
  </si>
  <si>
    <t>GGCCGGACATCGATTGACGC</t>
  </si>
  <si>
    <t>TAGTGGCCGGACATCGATTGACGC</t>
  </si>
  <si>
    <t>AAACGCGTCAATCGATGTCCGGCC</t>
  </si>
  <si>
    <t>GCAGCCCCGACCAGGTATGC</t>
  </si>
  <si>
    <t>TAGTGCAGCCCCGACCAGGTATGC</t>
  </si>
  <si>
    <t>AAACGCATACCTGGTCGGGGCTGC</t>
  </si>
  <si>
    <t>GCTCCTTGTCGAAGCTGGCC</t>
  </si>
  <si>
    <t>TAGTGCTCCTTGTCGAAGCTGGCC</t>
  </si>
  <si>
    <t>AAACGGCCAGCTTCGACAAGGAGC</t>
  </si>
  <si>
    <t>CAGGTCCGGCTGCATCCAGC</t>
  </si>
  <si>
    <t>TAGTCAGGTCCGGCTGCATCCAGC</t>
  </si>
  <si>
    <t>AAACGCTGGATGCAGCCGGACCTG</t>
  </si>
  <si>
    <t>PLES_45421</t>
  </si>
  <si>
    <t>TGCCGGGGTCCGACGAGTGC</t>
  </si>
  <si>
    <t>TAGTTGCCGGGGTCCGACGAGTGC</t>
  </si>
  <si>
    <t>AAACGCACTCGTCGGACCCCGGCA</t>
  </si>
  <si>
    <t>CGCCAGGTCGCGTCGCGCCA</t>
  </si>
  <si>
    <t>TAGTCGCCAGGTCGCGTCGCGCCA</t>
  </si>
  <si>
    <t>AAACTGGCGCGACGCGACCTGGCG</t>
  </si>
  <si>
    <t>GTTCGCATTTGTACTTGCTC</t>
  </si>
  <si>
    <t>TAGTGTTCGCATTTGTACTTGCTC</t>
  </si>
  <si>
    <t>AAACGAGCAAGTACAAATGCGAAC</t>
  </si>
  <si>
    <t>GAGGCGGTCGTCGATTCGGA</t>
  </si>
  <si>
    <t>TAGTGAGGCGGTCGTCGATTCGGA</t>
  </si>
  <si>
    <t>AAACTCCGAATCGACGACCGCCTC</t>
  </si>
  <si>
    <t>PLES_45431</t>
  </si>
  <si>
    <t>TGCAGCCAGGCGTTGTCGCC</t>
  </si>
  <si>
    <t>TAGTTGCAGCCAGGCGTTGTCGCC</t>
  </si>
  <si>
    <t>AAACGGCGACAACGCCTGGCTGCA</t>
  </si>
  <si>
    <t>CAGCCTTGCTGGCGCAGGCG</t>
  </si>
  <si>
    <t>TAGTCAGCCTTGCTGGCGCAGGCG</t>
  </si>
  <si>
    <t>AAACCGCCTGCGCCAGCAAGGCTG</t>
  </si>
  <si>
    <t>GGTCGTAGGCGAAGTCGGCG</t>
  </si>
  <si>
    <t>TAGTGGTCGTAGGCGAAGTCGGCG</t>
  </si>
  <si>
    <t>AAACCGCCGACTTCGCCTACGACC</t>
  </si>
  <si>
    <t>ACCAGGCGTCGATGGGCGTC</t>
  </si>
  <si>
    <t>TAGTACCAGGCGTCGATGGGCGTC</t>
  </si>
  <si>
    <t>AAACGACGCCCATCGACGCCTGGT</t>
  </si>
  <si>
    <t>PLES_45441</t>
  </si>
  <si>
    <t>pmtA</t>
  </si>
  <si>
    <t>TCCTGGCACAGCGGCTGGAG</t>
  </si>
  <si>
    <t>TAGTTCCTGGCACAGCGGCTGGAG</t>
  </si>
  <si>
    <t>AAACCTCCAGCCGCTGTGCCAGGA</t>
  </si>
  <si>
    <t>TCAGGCGCGGCAACACGTAA</t>
  </si>
  <si>
    <t>TAGTTCAGGCGCGGCAACACGTAA</t>
  </si>
  <si>
    <t>AAACTTACGTGTTGCCGCGCCTGA</t>
  </si>
  <si>
    <t>AGCACCCGCCCATGGGCGCG</t>
  </si>
  <si>
    <t>TAGTAGCACCCGCCCATGGGCGCG</t>
  </si>
  <si>
    <t>AAACCGCGCCCATGGGCGGGTGCT</t>
  </si>
  <si>
    <t>GTAGAAGCCCAGGTTGAGCC</t>
  </si>
  <si>
    <t>TAGTGTAGAAGCCCAGGTTGAGCC</t>
  </si>
  <si>
    <t>AAACGGCTCAACCTGGGCTTCTAC</t>
  </si>
  <si>
    <t>PLES_45451</t>
  </si>
  <si>
    <t>AGGGGGCGGGTTCTGGGTCA</t>
  </si>
  <si>
    <t>TAGTAGGGGGCGGGTTCTGGGTCA</t>
  </si>
  <si>
    <t>AAACTGACCCAGAACCCGCCCCCT</t>
  </si>
  <si>
    <t>TCGTCATGGGCAATCTCGAG</t>
  </si>
  <si>
    <t>TAGTTCGTCATGGGCAATCTCGAG</t>
  </si>
  <si>
    <t>AAACCTCGAGATTGCCCATGACGA</t>
  </si>
  <si>
    <t>GCGGAAGACGTGTTCCGACA</t>
  </si>
  <si>
    <t>TAGTGCGGAAGACGTGTTCCGACA</t>
  </si>
  <si>
    <t>AAACTGTCGGAACACGTCTTCCGC</t>
  </si>
  <si>
    <t>CGCCGCTGACGATGGCGCTC</t>
  </si>
  <si>
    <t>TAGTCGCCGCTGACGATGGCGCTC</t>
  </si>
  <si>
    <t>AAACGAGCGCCATCGTCAGCGGCG</t>
  </si>
  <si>
    <t>PLES_45461</t>
  </si>
  <si>
    <t>prpB</t>
  </si>
  <si>
    <t>GGCCGGGGGTAAGGGACGTC</t>
  </si>
  <si>
    <t>TAGTGGCCGGGGGTAAGGGACGTC</t>
  </si>
  <si>
    <t>AAACGACGTCCCTTACCCCCGGCC</t>
  </si>
  <si>
    <t>GTTCGGTGGCCACGGCTTCG</t>
  </si>
  <si>
    <t>TAGTGTTCGGTGGCCACGGCTTCG</t>
  </si>
  <si>
    <t>AAACCGAAGCCGTGGCCACCGAAC</t>
  </si>
  <si>
    <t>ATGGTGCCGACCACCTGCAG</t>
  </si>
  <si>
    <t>TAGTATGGTGCCGACCACCTGCAG</t>
  </si>
  <si>
    <t>AAACCTGCAGGTGGTCGGCACCAT</t>
  </si>
  <si>
    <t>CTTGGCCAGCAGGGCGTGGT</t>
  </si>
  <si>
    <t>TAGTCTTGGCCAGCAGGGCGTGGT</t>
  </si>
  <si>
    <t>AAACACCACGCCCTGCTGGCCAAG</t>
  </si>
  <si>
    <t>PLES_45471</t>
  </si>
  <si>
    <t>prpC</t>
  </si>
  <si>
    <t>GACCGGCCACCTGGCCACGC</t>
  </si>
  <si>
    <t>TAGTGACCGGCCACCTGGCCACGC</t>
  </si>
  <si>
    <t>AAACGCGTGGCCAGGTGGCCGGTC</t>
  </si>
  <si>
    <t>TTCCTGGCCGACGGTGGACA</t>
  </si>
  <si>
    <t>TAGTTTCCTGGCCGACGGTGGACA</t>
  </si>
  <si>
    <t>AAACTGTCCACCGTCGGCCAGGAA</t>
  </si>
  <si>
    <t>GTAGCCACGGTAGGTCAGGC</t>
  </si>
  <si>
    <t>TAGTGTAGCCACGGTAGGTCAGGC</t>
  </si>
  <si>
    <t>AAACGCCTGACCTACCGTGGCTAC</t>
  </si>
  <si>
    <t>TCGCCGCCGCCGCCAGGTCG</t>
  </si>
  <si>
    <t>TAGTTCGCCGCCGCCGCCAGGTCG</t>
  </si>
  <si>
    <t>AAACCGACCTGGCGGCGGCGGCGA</t>
  </si>
  <si>
    <t>PLES_45481</t>
  </si>
  <si>
    <t>TTTGCGGTGTGCGCTGTTCA</t>
  </si>
  <si>
    <t>TAGTTTTGCGGTGTGCGCTGTTCA</t>
  </si>
  <si>
    <t>AAACTGAACAGCGCACACCGCAAA</t>
  </si>
  <si>
    <t>TCCAGGCGGGTGCCGGGGAG</t>
  </si>
  <si>
    <t>TAGTTCCAGGCGGGTGCCGGGGAG</t>
  </si>
  <si>
    <t>AAACCTCCCCGGCACCCGCCTGGA</t>
  </si>
  <si>
    <t>GATCGCCTCGACCGCCTCGC</t>
  </si>
  <si>
    <t>TAGTGATCGCCTCGACCGCCTCGC</t>
  </si>
  <si>
    <t>AAACGCGAGGCGGTCGAGGCGATC</t>
  </si>
  <si>
    <t>GGCAGCTTGGCGTAGGCGCC</t>
  </si>
  <si>
    <t>TAGTGGCAGCTTGGCGTAGGCGCC</t>
  </si>
  <si>
    <t>AAACGGCGCCTACGCCAAGCTGCC</t>
  </si>
  <si>
    <t>PLES_45491</t>
  </si>
  <si>
    <t>GATGCGGATCTGGGGTGGGT</t>
  </si>
  <si>
    <t>TAGTGATGCGGATCTGGGGTGGGT</t>
  </si>
  <si>
    <t>AAACACCCACCCCAGATCCGCATC</t>
  </si>
  <si>
    <t>CGCCGCGCAGGTAGGTGGCG</t>
  </si>
  <si>
    <t>TAGTCGCCGCGCAGGTAGGTGGCG</t>
  </si>
  <si>
    <t>AAACCGCCACCTACCTGCGCGGCG</t>
  </si>
  <si>
    <t>GCGGAAGAACACGCCCTTGC</t>
  </si>
  <si>
    <t>TAGTGCGGAAGAACACGCCCTTGC</t>
  </si>
  <si>
    <t>AAACGCAAGGGCGTGTTCTTCCGC</t>
  </si>
  <si>
    <t>AGGATTCCGGCAGGTCTTCC</t>
  </si>
  <si>
    <t>TAGTAGGATTCCGGCAGGTCTTCC</t>
  </si>
  <si>
    <t>AAACGGAAGACCTGCCGGAATCCT</t>
  </si>
  <si>
    <t>PLES_45501</t>
  </si>
  <si>
    <t>prpD</t>
  </si>
  <si>
    <t>ACGTTGGTTGAGATCGACGT</t>
  </si>
  <si>
    <t>TAGTACGTTGGTTGAGATCGACGT</t>
  </si>
  <si>
    <t>AAACACGTCGATCTCAACCAACGT</t>
  </si>
  <si>
    <t>TGCAGGACGGCGTCGTAGTC</t>
  </si>
  <si>
    <t>TAGTTGCAGGACGGCGTCGTAGTC</t>
  </si>
  <si>
    <t>AAACGACTACGACGCCGTCCTGCA</t>
  </si>
  <si>
    <t>GCGGTAGTCCAGCACGTAGT</t>
  </si>
  <si>
    <t>TAGTGCGGTAGTCCAGCACGTAGT</t>
  </si>
  <si>
    <t>AAACACTACGTGCTGGACTACCGC</t>
  </si>
  <si>
    <t>GGCGGTGTCCAGGGCCTCCG</t>
  </si>
  <si>
    <t>TAGTGGCGGTGTCCAGGGCCTCCG</t>
  </si>
  <si>
    <t>AAACCGGAGGCCCTGGACACCGCC</t>
  </si>
  <si>
    <t>PLES_45511</t>
  </si>
  <si>
    <t>CTCGATGGAAGCGTTGCGCA</t>
  </si>
  <si>
    <t>TAGTCTCGATGGAAGCGTTGCGCA</t>
  </si>
  <si>
    <t>AAACTGCGCAACGCTTCCATCGAG</t>
  </si>
  <si>
    <t>GGCCACCACGGCCCGGGGCG</t>
  </si>
  <si>
    <t>TAGTGGCCACCACGGCCCGGGGCG</t>
  </si>
  <si>
    <t>AAACCGCCCCGGGCCGTGGTGGCC</t>
  </si>
  <si>
    <t>GTCGGGATAGTCGGTACCCA</t>
  </si>
  <si>
    <t>TAGTGTCGGGATAGTCGGTACCCA</t>
  </si>
  <si>
    <t>AAACTGGGTACCGACTATCCCGAC</t>
  </si>
  <si>
    <t>GATGCCGATGGCGCGGCAGC</t>
  </si>
  <si>
    <t>TAGTGATGCCGATGGCGCGGCAGC</t>
  </si>
  <si>
    <t>AAACGCTGCCGCGCCATCGGCATC</t>
  </si>
  <si>
    <t>PLES_45521</t>
  </si>
  <si>
    <t>AAAGAGCAGGAGATAGAACA</t>
  </si>
  <si>
    <t>TAGTAAAGAGCAGGAGATAGAACA</t>
  </si>
  <si>
    <t>AAACTGTTCTATCTCCTGCTCTTT</t>
  </si>
  <si>
    <t>ACACGGCGCTGACCCCGGTG</t>
  </si>
  <si>
    <t>TAGTACACGGCGCTGACCCCGGTG</t>
  </si>
  <si>
    <t>AAACCACCGGGGTCAGCGCCGTGT</t>
  </si>
  <si>
    <t>TGCAGCAGGTGATAGAGCAG</t>
  </si>
  <si>
    <t>TAGTTGCAGCAGGTGATAGAGCAG</t>
  </si>
  <si>
    <t>AAACCTGCTCTATCACCTGCTGCA</t>
  </si>
  <si>
    <t>CGCCTGGGCCAGCGGGTCGT</t>
  </si>
  <si>
    <t>TAGTCGCCTGGGCCAGCGGGTCGT</t>
  </si>
  <si>
    <t>AAACACGACCCGCTGGCCCAGGCG</t>
  </si>
  <si>
    <t>PLES_45531</t>
  </si>
  <si>
    <t>TGTTCGCCGACAGACGACAT</t>
  </si>
  <si>
    <t>TAGTTGTTCGCCGACAGACGACAT</t>
  </si>
  <si>
    <t>AAACATGTCGTCTGTCGGCGAACA</t>
  </si>
  <si>
    <t>CTCACCGAGCTCGCGCTTCA</t>
  </si>
  <si>
    <t>TAGTCTCACCGAGCTCGCGCTTCA</t>
  </si>
  <si>
    <t>AAACTGAAGCGCGAGCTCGGTGAG</t>
  </si>
  <si>
    <t>AGGCGCCGAGCGCCATCAGG</t>
  </si>
  <si>
    <t>TAGTAGGCGCCGAGCGCCATCAGG</t>
  </si>
  <si>
    <t>AAACCCTGATGGCGCTCGGCGCCT</t>
  </si>
  <si>
    <t>GAACAGGCCGACGCCGATAC</t>
  </si>
  <si>
    <t>TAGTGAACAGGCCGACGCCGATAC</t>
  </si>
  <si>
    <t>AAACGTATCGGCGTCGGCCTGTTC</t>
  </si>
  <si>
    <t>PLES_45541</t>
  </si>
  <si>
    <t>CAGGACGACACCGACGAGAA</t>
  </si>
  <si>
    <t>TAGTCAGGACGACACCGACGAGAA</t>
  </si>
  <si>
    <t>AAACTTCTCGTCGGTGTCGTCCTG</t>
  </si>
  <si>
    <t>TTTGTAGAAGGGCGCCGGCG</t>
  </si>
  <si>
    <t>TAGTTTTGTAGAAGGGCGCCGGCG</t>
  </si>
  <si>
    <t>AAACCGCCGGCGCCCTTCTACAAA</t>
  </si>
  <si>
    <t>TCCCGGCGAGGTCTGCATGC</t>
  </si>
  <si>
    <t>TAGTTCCCGGCGAGGTCTGCATGC</t>
  </si>
  <si>
    <t>AAACGCATGCAGACCTCGCCGGGA</t>
  </si>
  <si>
    <t>GGCAGCGGAGATCGCGGTAG</t>
  </si>
  <si>
    <t>TAGTGGCAGCGGAGATCGCGGTAG</t>
  </si>
  <si>
    <t>AAACCTACCGCGATCTCCGCTGCC</t>
  </si>
  <si>
    <t>PLES_45551</t>
  </si>
  <si>
    <t>CAGCTCGGAAGGGTCGTTCG</t>
  </si>
  <si>
    <t>TAGTCAGCTCGGAAGGGTCGTTCG</t>
  </si>
  <si>
    <t>AAACCGAACGACCCTTCCGAGCTG</t>
  </si>
  <si>
    <t>GCGGAGGCAGGGAGACTGCA</t>
  </si>
  <si>
    <t>TAGTGCGGAGGCAGGGAGACTGCA</t>
  </si>
  <si>
    <t>AAACTGCAGTCTCCCTGCCTCCGC</t>
  </si>
  <si>
    <t>TGGCGGAGACGGCTTTTTCG</t>
  </si>
  <si>
    <t>TAGTTGGCGGAGACGGCTTTTTCG</t>
  </si>
  <si>
    <t>AAACCGAAAAAGCCGTCTCCGCCA</t>
  </si>
  <si>
    <t>AGCCGATCAGCATCAGGCGT</t>
  </si>
  <si>
    <t>TAGTAGCCGATCAGCATCAGGCGT</t>
  </si>
  <si>
    <t>AAACACGCCTGATGCTGATCGGCT</t>
  </si>
  <si>
    <t>PLES_45561</t>
  </si>
  <si>
    <t>CACCGCCAAGGTGGTCAGCA</t>
  </si>
  <si>
    <t>TAGTCACCGCCAAGGTGGTCAGCA</t>
  </si>
  <si>
    <t>AAACTGCTGACCACCTTGGCGGTG</t>
  </si>
  <si>
    <t>GTCGCGCAGGGTGCGGTAGT</t>
  </si>
  <si>
    <t>TAGTGTCGCGCAGGGTGCGGTAGT</t>
  </si>
  <si>
    <t>AAACACTACCGCACCCTGCGCGAC</t>
  </si>
  <si>
    <t>GGCGCCGCAGCGGCATCACC</t>
  </si>
  <si>
    <t>TAGTGGCGCCGCAGCGGCATCACC</t>
  </si>
  <si>
    <t>AAACGGTGATGCCGCTGCGGCGCC</t>
  </si>
  <si>
    <t>CCGGTAGACGTTGGACTTGC</t>
  </si>
  <si>
    <t>TAGTCCGGTAGACGTTGGACTTGC</t>
  </si>
  <si>
    <t>AAACGCAAGTCCAACGTCTACCGG</t>
  </si>
  <si>
    <t>PLES_45571</t>
  </si>
  <si>
    <t>CAGCAGATGGAACCAGGCCA</t>
  </si>
  <si>
    <t>TAGTCAGCAGATGGAACCAGGCCA</t>
  </si>
  <si>
    <t>AAACTGGCCTGGTTCCATCTGCTG</t>
  </si>
  <si>
    <t>CATGGCGAAGGCGACCTCGA</t>
  </si>
  <si>
    <t>TAGTCATGGCGAAGGCGACCTCGA</t>
  </si>
  <si>
    <t>AAACTCGAGGTCGCCTTCGCCATG</t>
  </si>
  <si>
    <t>CCAGAGTCTGCCGAAGCCGT</t>
  </si>
  <si>
    <t>TAGTCCAGAGTCTGCCGAAGCCGT</t>
  </si>
  <si>
    <t>AAACACGGCTTCGGCAGACTCTGG</t>
  </si>
  <si>
    <t>GCGACCACCGTCAGCAGCGA</t>
  </si>
  <si>
    <t>TAGTGCGACCACCGTCAGCAGCGA</t>
  </si>
  <si>
    <t>AAACTCGCTGCTGACGGTGGTCGC</t>
  </si>
  <si>
    <t>PLES_45581</t>
  </si>
  <si>
    <t>CGAGCGCTCGCCTCGCGGAC</t>
  </si>
  <si>
    <t>TAGTCGAGCGCTCGCCTCGCGGAC</t>
  </si>
  <si>
    <t>AAACGTCCGCGAGGCGAGCGCTCG</t>
  </si>
  <si>
    <t>GAAAACCTCGGCGAGACGCC</t>
  </si>
  <si>
    <t>TAGTGAAAACCTCGGCGAGACGCC</t>
  </si>
  <si>
    <t>AAACGGCGTCTCGCCGAGGTTTTC</t>
  </si>
  <si>
    <t>GGGCTTCGCGATAGGCCGCC</t>
  </si>
  <si>
    <t>TAGTGGGCTTCGCGATAGGCCGCC</t>
  </si>
  <si>
    <t>AAACGGCGGCCTATCGCGAAGCCC</t>
  </si>
  <si>
    <t>CGCCACGCGGGCCTGCGGAT</t>
  </si>
  <si>
    <t>TAGTCGCCACGCGGGCCTGCGGAT</t>
  </si>
  <si>
    <t>AAACATCCGCAGGCCCGCGTGGCG</t>
  </si>
  <si>
    <t>PLES_45591</t>
  </si>
  <si>
    <t>GCGAACATTGGAATCTCCAT</t>
  </si>
  <si>
    <t>TAGTGCGAACATTGGAATCTCCAT</t>
  </si>
  <si>
    <t>AAACATGGAGATTCCAATGTTCGC</t>
  </si>
  <si>
    <t>GCGCAACGCGGTCAGCGGCA</t>
  </si>
  <si>
    <t>TAGTGCGCAACGCGGTCAGCGGCA</t>
  </si>
  <si>
    <t>AAACTGCCGCTGACCGCGTTGCGC</t>
  </si>
  <si>
    <t>CTGGCGGGCCGCCGATTCGA</t>
  </si>
  <si>
    <t>TAGTCTGGCGGGCCGCCGATTCGA</t>
  </si>
  <si>
    <t>AAACTCGAATCGGCGGCCCGCCAG</t>
  </si>
  <si>
    <t>TACCGCAAGCTCCTCGGCGG</t>
  </si>
  <si>
    <t>TAGTTACCGCAAGCTCCTCGGCGG</t>
  </si>
  <si>
    <t>AAACCCGCCGAGGAGCTTGCGGTA</t>
  </si>
  <si>
    <t>PLES_45601</t>
  </si>
  <si>
    <t>putP</t>
  </si>
  <si>
    <t>GTGGGCGTATTGACACTCAT</t>
  </si>
  <si>
    <t>TAGTGTGGGCGTATTGACACTCAT</t>
  </si>
  <si>
    <t>AAACATGAGTGTCAATACGCCCAC</t>
  </si>
  <si>
    <t>GATATGCCGCCAGGCCGATC</t>
  </si>
  <si>
    <t>TAGTGATATGCCGCCAGGCCGATC</t>
  </si>
  <si>
    <t>AAACGATCGGCCTGGCGGCATATC</t>
  </si>
  <si>
    <t>GTAGTCGGAGAAGTTGTTGG</t>
  </si>
  <si>
    <t>TAGTGTAGTCGGAGAAGTTGTTGG</t>
  </si>
  <si>
    <t>AAACCCAACAACTTCTCCGACTAC</t>
  </si>
  <si>
    <t>TGACGAAGCTGCCGAGGCTG</t>
  </si>
  <si>
    <t>TAGTTGACGAAGCTGCCGAGGCTG</t>
  </si>
  <si>
    <t>AAACCAGCCTCGGCAGCTTCGTCA</t>
  </si>
  <si>
    <t>PLES_45611</t>
  </si>
  <si>
    <t>putA</t>
  </si>
  <si>
    <t>CTCGCCCTGCAAGACGTGAC</t>
  </si>
  <si>
    <t>TAGTCTCGCCCTGCAAGACGTGAC</t>
  </si>
  <si>
    <t>AAACGTCACGTCTTGCAGGGCGAG</t>
  </si>
  <si>
    <t>ATTCGGCTGCGGACCGGGTC</t>
  </si>
  <si>
    <t>TAGTATTCGGCTGCGGACCGGGTC</t>
  </si>
  <si>
    <t>AAACGACCCGGTCCGCAGCCGAAT</t>
  </si>
  <si>
    <t>CGTAGTTGGCGCTGATGACA</t>
  </si>
  <si>
    <t>TAGTCGTAGTTGGCGCTGATGACA</t>
  </si>
  <si>
    <t>AAACTGTCATCAGCGCCAACTACG</t>
  </si>
  <si>
    <t>CTGCAGCAGTTCGCCCAGGT</t>
  </si>
  <si>
    <t>TAGTCTGCAGCAGTTCGCCCAGGT</t>
  </si>
  <si>
    <t>AAACACCTGGGCGAACTGCTGCAG</t>
  </si>
  <si>
    <t>PLES_45621</t>
  </si>
  <si>
    <t>GGAAGGGAAAAGGCCGGAAG</t>
  </si>
  <si>
    <t>TAGTGGAAGGGAAAAGGCCGGAAG</t>
  </si>
  <si>
    <t>AAACCTTCCGGCCTTTTCCCTTCC</t>
  </si>
  <si>
    <t>CGTGAGAGGCCAGAGCGGAC</t>
  </si>
  <si>
    <t>TAGTCGTGAGAGGCCAGAGCGGAC</t>
  </si>
  <si>
    <t>AAACGTCCGCTCTGGCCTCTCACG</t>
  </si>
  <si>
    <t>TTCCCCCGAAACAATCAGGC</t>
  </si>
  <si>
    <t>TAGTTTCCCCCGAAACAATCAGGC</t>
  </si>
  <si>
    <t>AAACGCCTGATTGTTTCGGGGGAA</t>
  </si>
  <si>
    <t>CAATTCGCTGGGGCGGCCGT</t>
  </si>
  <si>
    <t>TAGTCAATTCGCTGGGGCGGCCGT</t>
  </si>
  <si>
    <t>AAACACGGCCGCCCCAGCGAATTG</t>
  </si>
  <si>
    <t>PLES_45631</t>
  </si>
  <si>
    <t>pruR</t>
  </si>
  <si>
    <t>GTCGGGCAGACGGATGAGGC</t>
  </si>
  <si>
    <t>TAGTGTCGGGCAGACGGATGAGGC</t>
  </si>
  <si>
    <t>AAACGCCTCATCCGTCTGCCCGAC</t>
  </si>
  <si>
    <t>CGTGGGCGTGGGTGTGCGAC</t>
  </si>
  <si>
    <t>TAGTCGTGGGCGTGGGTGTGCGAC</t>
  </si>
  <si>
    <t>AAACGTCGCACACCCACGCCCACG</t>
  </si>
  <si>
    <t>GACCTCGAATTCGGCGCGCC</t>
  </si>
  <si>
    <t>TAGTGACCTCGAATTCGGCGCGCC</t>
  </si>
  <si>
    <t>AAACGGCGCGCCGAATTCGAGGTC</t>
  </si>
  <si>
    <t>GCACCAGGCAGGCGCGCATC</t>
  </si>
  <si>
    <t>TAGTGCACCAGGCAGGCGCGCATC</t>
  </si>
  <si>
    <t>AAACGATGCGCGCCTGCCTGGTGC</t>
  </si>
  <si>
    <t>PLES_45641</t>
  </si>
  <si>
    <t>TGTGTTCGGGATTAACGTCC</t>
  </si>
  <si>
    <t>TAGTTGTGTTCGGGATTAACGTCC</t>
  </si>
  <si>
    <t>AAACGGACGTTAATCCCGAACACA</t>
  </si>
  <si>
    <t>GTGGTCGGCAGGGTCTGGCC</t>
  </si>
  <si>
    <t>TAGTGTGGTCGGCAGGGTCTGGCC</t>
  </si>
  <si>
    <t>AAACGGCCAGACCCTGCCGACCAC</t>
  </si>
  <si>
    <t>GTGGATCGGGATCACGTAGA</t>
  </si>
  <si>
    <t>TAGTGTGGATCGGGATCACGTAGA</t>
  </si>
  <si>
    <t>AAACTCTACGTGATCCCGATCCAC</t>
  </si>
  <si>
    <t>CCTGCGCCGGGAAGAACGGG</t>
  </si>
  <si>
    <t>TAGTCCTGCGCCGGGAAGAACGGG</t>
  </si>
  <si>
    <t>AAACCCCGTTCTTCCCGGCGCAGG</t>
  </si>
  <si>
    <t>PLES_45651</t>
  </si>
  <si>
    <t>icp</t>
  </si>
  <si>
    <t>CAGCAGACGGGAGGGGGAAA</t>
  </si>
  <si>
    <t>TAGTCAGCAGACGGGAGGGGGAAA</t>
  </si>
  <si>
    <t>AAACTTTCCCCCTCCCGTCTGCTG</t>
  </si>
  <si>
    <t>GCAGCCGGCCAGGACCACGA</t>
  </si>
  <si>
    <t>TAGTGCAGCCGGCCAGGACCACGA</t>
  </si>
  <si>
    <t>AAACTCGTGGTCCTGGCCGGCTGC</t>
  </si>
  <si>
    <t>GACCACCGGCTTCTGTTGCC</t>
  </si>
  <si>
    <t>TAGTGACCACCGGCTTCTGTTGCC</t>
  </si>
  <si>
    <t>AAACGGCAACAGAAGCCGGTGGTC</t>
  </si>
  <si>
    <t>AACAGTCGTCGGCGTCGTCC</t>
  </si>
  <si>
    <t>TAGTAACAGTCGTCGGCGTCGTCC</t>
  </si>
  <si>
    <t>AAACGGACGACGCCGACGACTGTT</t>
  </si>
  <si>
    <t>PLES_45661</t>
  </si>
  <si>
    <t>GACGAAGGAGGCGCGGAGCA</t>
  </si>
  <si>
    <t>TAGTGACGAAGGAGGCGCGGAGCA</t>
  </si>
  <si>
    <t>AAACTGCTCCGCGCCTCCTTCGTC</t>
  </si>
  <si>
    <t>CAGAGGAGCGGCGCAGGACA</t>
  </si>
  <si>
    <t>TAGTCAGAGGAGCGGCGCAGGACA</t>
  </si>
  <si>
    <t>AAACTGTCCTGCGCCGCTCCTCTG</t>
  </si>
  <si>
    <t>GCCTGCGAAGCGCAACGGTT</t>
  </si>
  <si>
    <t>TAGTGCCTGCGAAGCGCAACGGTT</t>
  </si>
  <si>
    <t>AAACAACCGTTGCGCTTCGCAGGC</t>
  </si>
  <si>
    <t>GCGTGCCAGGGCACAGGTAG</t>
  </si>
  <si>
    <t>TAGTGCGTGCCAGGGCACAGGTAG</t>
  </si>
  <si>
    <t>AAACCTACCTGTGCCCTGGCACGC</t>
  </si>
  <si>
    <t>PLES_45671</t>
  </si>
  <si>
    <t>GAGCAGTGAGTAACGAAGAG</t>
  </si>
  <si>
    <t>TAGTGAGCAGTGAGTAACGAAGAG</t>
  </si>
  <si>
    <t>AAACCTCTTCGTTACTCACTGCTC</t>
  </si>
  <si>
    <t>GCAGGAGGAAACGAAGACAG</t>
  </si>
  <si>
    <t>TAGTGCAGGAGGAAACGAAGACAG</t>
  </si>
  <si>
    <t>AAACCTGTCTTCGTTTCCTCCTGC</t>
  </si>
  <si>
    <t>CCGCTCGTTCGCTGGGCAGC</t>
  </si>
  <si>
    <t>TAGTCCGCTCGTTCGCTGGGCAGC</t>
  </si>
  <si>
    <t>AAACGCTGCCCAGCGAACGAGCGG</t>
  </si>
  <si>
    <t>GGTAGTCGACGAAGGGGGAT</t>
  </si>
  <si>
    <t>TAGTGGTAGTCGACGAAGGGGGAT</t>
  </si>
  <si>
    <t>AAACATCCCCCTTCGTCGACTACC</t>
  </si>
  <si>
    <t>PLES_45681</t>
  </si>
  <si>
    <t>GGGTTGGGCGAACAGGCGAT</t>
  </si>
  <si>
    <t>TAGTGGGTTGGGCGAACAGGCGAT</t>
  </si>
  <si>
    <t>AAACATCGCCTGTTCGCCCAACCC</t>
  </si>
  <si>
    <t>AAGTCGGCGACACGTTGCTG</t>
  </si>
  <si>
    <t>TAGTAAGTCGGCGACACGTTGCTG</t>
  </si>
  <si>
    <t>AAACCAGCAACGTGTCGCCGACTT</t>
  </si>
  <si>
    <t>ACGGAGCGCTTGATCATGTC</t>
  </si>
  <si>
    <t>TAGTACGGAGCGCTTGATCATGTC</t>
  </si>
  <si>
    <t>AAACGACATGATCAAGCGCTCCGT</t>
  </si>
  <si>
    <t>TCGACGATGGTGGGGTAGCC</t>
  </si>
  <si>
    <t>TAGTTCGACGATGGTGGGGTAGCC</t>
  </si>
  <si>
    <t>AAACGGCTACCCCACCATCGTCGA</t>
  </si>
  <si>
    <t>PLES_45691</t>
  </si>
  <si>
    <t>GGTGTCGCTGGAGGGCGTCG</t>
  </si>
  <si>
    <t>TAGTGGTGTCGCTGGAGGGCGTCG</t>
  </si>
  <si>
    <t>AAACCGACGCCCTCCAGCGACACC</t>
  </si>
  <si>
    <t>CGTACAGCGGAGAGCCGGCG</t>
  </si>
  <si>
    <t>TAGTCGTACAGCGGAGAGCCGGCG</t>
  </si>
  <si>
    <t>AAACCGCCGGCTCTCCGCTGTACG</t>
  </si>
  <si>
    <t>GGCGATCTGCGCGGGCAGGC</t>
  </si>
  <si>
    <t>TAGTGGCGATCTGCGCGGGCAGGC</t>
  </si>
  <si>
    <t>AAACGCCTGCCCGCGCAGATCGCC</t>
  </si>
  <si>
    <t>GTGGCCTTCCTCGATGCGCG</t>
  </si>
  <si>
    <t>TAGTGTGGCCTTCCTCGATGCGCG</t>
  </si>
  <si>
    <t>AAACCGCGCATCGAGGAAGGCCAC</t>
  </si>
  <si>
    <t>PLES_45701</t>
  </si>
  <si>
    <t>pdxJ</t>
  </si>
  <si>
    <t>CACGCCGAGCAGAATTCGAG</t>
  </si>
  <si>
    <t>TAGTCACGCCGAGCAGAATTCGAG</t>
  </si>
  <si>
    <t>AAACCTCGAATTCTGCTCGGCGTG</t>
  </si>
  <si>
    <t>GATAGCGGGTGCCCCGGGCC</t>
  </si>
  <si>
    <t>TAGTGATAGCGGGTGCCCCGGGCC</t>
  </si>
  <si>
    <t>AAACGGCCCGGGGCACCCGCTATC</t>
  </si>
  <si>
    <t>AGGGCGGCCTTCACCGGGTC</t>
  </si>
  <si>
    <t>TAGTAGGGCGGCCTTCACCGGGTC</t>
  </si>
  <si>
    <t>AAACGACCCGGTGAAGGCCGCCCT</t>
  </si>
  <si>
    <t>CAGGTGCACGGTGATACCGT</t>
  </si>
  <si>
    <t>TAGTCAGGTGCACGGTGATACCGT</t>
  </si>
  <si>
    <t>AAACACGGTATCACCGTGCACCTG</t>
  </si>
  <si>
    <t>PLES_45711</t>
  </si>
  <si>
    <t>recO</t>
  </si>
  <si>
    <t>TTGGGCGGCGGCGAAGGACA</t>
  </si>
  <si>
    <t>TAGTTTGGGCGGCGGCGAAGGACA</t>
  </si>
  <si>
    <t>AAACTGTCCTTCGCCGCCGCCCAA</t>
  </si>
  <si>
    <t>CCGGCTATGCAGCACGTAGG</t>
  </si>
  <si>
    <t>TAGTCCGGCTATGCAGCACGTAGG</t>
  </si>
  <si>
    <t>AAACCCTACGTGCTGCATAGCCGG</t>
  </si>
  <si>
    <t>AGGGCGCTGGTTTCCTTGTA</t>
  </si>
  <si>
    <t>TAGTAGGGCGCTGGTTTCCTTGTA</t>
  </si>
  <si>
    <t>AAACTACAAGGAAACCAGCGCCCT</t>
  </si>
  <si>
    <t>GCGGGGTGAAGAAATCCACC</t>
  </si>
  <si>
    <t>TAGTGCGGGGTGAAGAAATCCACC</t>
  </si>
  <si>
    <t>AAACGGTGGATTTCTTCACCCCGC</t>
  </si>
  <si>
    <t>PLES_45721</t>
  </si>
  <si>
    <t>era</t>
  </si>
  <si>
    <t>TAGCCGCAACGGCTGCCGGC</t>
  </si>
  <si>
    <t>TAGTTAGCCGCAACGGCTGCCGGC</t>
  </si>
  <si>
    <t>AAACGCCGGCAGCCGTTGCGGCTA</t>
  </si>
  <si>
    <t>GGGTGGACTTGCCCACATTG</t>
  </si>
  <si>
    <t>TAGTGGGTGGACTTGCCCACATTG</t>
  </si>
  <si>
    <t>AAACCAATGTGGGCAAGTCCACCC</t>
  </si>
  <si>
    <t>CCCGAGGATGTGGTTGAGCA</t>
  </si>
  <si>
    <t>TAGTCCCGAGGATGTGGTTGAGCA</t>
  </si>
  <si>
    <t>AAACTGCTCAACCACATCCTCGGG</t>
  </si>
  <si>
    <t>CCCGAGCATGTTGTGGCGGG</t>
  </si>
  <si>
    <t>TAGTCCCGAGCATGTTGTGGCGGG</t>
  </si>
  <si>
    <t>AAACCCCGCCACAACATGCTCGGG</t>
  </si>
  <si>
    <t>PLES_45731</t>
  </si>
  <si>
    <t>rnc</t>
  </si>
  <si>
    <t>AGCCGAGCTTGCGCTCGAGT</t>
  </si>
  <si>
    <t>TAGTAGCCGAGCTTGCGCTCGAGT</t>
  </si>
  <si>
    <t>AAACACTCGAGCGCAAGCTCGGCT</t>
  </si>
  <si>
    <t>CATCAGGTCCCGGTCTTTGA</t>
  </si>
  <si>
    <t>TAGTCATCAGGTCCCGGTCTTTGA</t>
  </si>
  <si>
    <t>AAACTCAAAGACCGGGACCTGATG</t>
  </si>
  <si>
    <t>GGCGTAGCTGCGATGGGTCA</t>
  </si>
  <si>
    <t>TAGTGGCGTAGCTGCGATGGGTCA</t>
  </si>
  <si>
    <t>AAACTGACCCATCGCAGCTACGCC</t>
  </si>
  <si>
    <t>CAGGCGCTCGTTGTTGCGCC</t>
  </si>
  <si>
    <t>TAGTCAGGCGCTCGTTGTTGCGCC</t>
  </si>
  <si>
    <t>AAACGGCGCAACAACGAGCGCCTG</t>
  </si>
  <si>
    <t>PLES_45741</t>
  </si>
  <si>
    <t>CACCACCAGCCACCCCAGCA</t>
  </si>
  <si>
    <t>TAGTCACCACCAGCCACCCCAGCA</t>
  </si>
  <si>
    <t>AAACTGCTGGGGTGGCTGGTGGTG</t>
  </si>
  <si>
    <t>GATGATCTTGAACGCGGCGC</t>
  </si>
  <si>
    <t>TAGTGATGATCTTGAACGCGGCGC</t>
  </si>
  <si>
    <t>AAACGCGCCGCGTTCAAGATCATC</t>
  </si>
  <si>
    <t>AGTAGTAATCCATGTAGTGC</t>
  </si>
  <si>
    <t>TAGTAGTAGTAATCCATGTAGTGC</t>
  </si>
  <si>
    <t>AAACGCACTACATGGATTACTACT</t>
  </si>
  <si>
    <t>GGCCGCCTTGTCGGTCTCCA</t>
  </si>
  <si>
    <t>TAGTGGCCGCCTTGTCGGTCTCCA</t>
  </si>
  <si>
    <t>AAACTGGAGACCGACAAGGCGGCC</t>
  </si>
  <si>
    <t>PLES_45751</t>
  </si>
  <si>
    <t>lepB</t>
  </si>
  <si>
    <t>AACGGGAAATTGAGTGTCAT</t>
  </si>
  <si>
    <t>TAGTAACGGGAAATTGAGTGTCAT</t>
  </si>
  <si>
    <t>AAACATGACACTCAATTTCCCGTT</t>
  </si>
  <si>
    <t>CAGGGCGCCGCATACAGCCA</t>
  </si>
  <si>
    <t>TAGTCAGGGCGCCGCATACAGCCA</t>
  </si>
  <si>
    <t>AAACTGGCTGTATGCGGCGCCCTG</t>
  </si>
  <si>
    <t>GAGATCGCGGCCCGCCGACG</t>
  </si>
  <si>
    <t>TAGTGAGATCGCGGCCCGCCGACG</t>
  </si>
  <si>
    <t>AAACCGTCGGCGGGCCGCGATCTC</t>
  </si>
  <si>
    <t>CTCGTTCACCTGCCCTTCGT</t>
  </si>
  <si>
    <t>TAGTCTCGTTCACCTGCCCTTCGT</t>
  </si>
  <si>
    <t>AAACACGAAGGGCAGGTGAACGAG</t>
  </si>
  <si>
    <t>PLES_45761</t>
  </si>
  <si>
    <t>lepA</t>
  </si>
  <si>
    <t>GATATGGCTCAGGTCGCTCA</t>
  </si>
  <si>
    <t>TAGTGATATGGCTCAGGTCGCTCA</t>
  </si>
  <si>
    <t>AAACTGAGCGACCTGAGCCATATC</t>
  </si>
  <si>
    <t>GGGCAATGATGGAGAAATTG</t>
  </si>
  <si>
    <t>TAGTGGGCAATGATGGAGAAATTG</t>
  </si>
  <si>
    <t>AAACCAATTTCTCCATCATTGCCC</t>
  </si>
  <si>
    <t>CGACTTGCCATGGTCGATAT</t>
  </si>
  <si>
    <t>TAGTCGACTTGCCATGGTCGATAT</t>
  </si>
  <si>
    <t>AAACATATCGACCATGGCAAGTCG</t>
  </si>
  <si>
    <t>GCACATCTGGATGAAGCGAT</t>
  </si>
  <si>
    <t>TAGTGCACATCTGGATGAAGCGAT</t>
  </si>
  <si>
    <t>AAACATCGCTTCATCCAGATGTGC</t>
  </si>
  <si>
    <t>PLES_45771</t>
  </si>
  <si>
    <t>mucD</t>
  </si>
  <si>
    <t>CGCAGCCATACAGCGTTTTA</t>
  </si>
  <si>
    <t>TAGTCGCAGCCATACAGCGTTTTA</t>
  </si>
  <si>
    <t>AAACTAAAACGCTGTATGGCTGCG</t>
  </si>
  <si>
    <t>CGCCAGGCTCAAGGCCAGCA</t>
  </si>
  <si>
    <t>TAGTCGCCAGGCTCAAGGCCAGCA</t>
  </si>
  <si>
    <t>AAACTGCTGGCCTTGAGCCTGGCG</t>
  </si>
  <si>
    <t>GAAGTCCGGCAGTTCTGCCC</t>
  </si>
  <si>
    <t>TAGTGAAGTCCGGCAGTTCTGCCC</t>
  </si>
  <si>
    <t>AAACGGGCAGAACTGCCGGACTTC</t>
  </si>
  <si>
    <t>GGCGACGCCTGTTCGACCAA</t>
  </si>
  <si>
    <t>TAGTGGCGACGCCTGTTCGACCAA</t>
  </si>
  <si>
    <t>AAACTTGGTCGAACAGGCGTCGCC</t>
  </si>
  <si>
    <t>PLES_45781</t>
  </si>
  <si>
    <t>mucC</t>
  </si>
  <si>
    <t>GACCCATACCGCTCCCGGCT</t>
  </si>
  <si>
    <t>TAGTGACCCATACCGCTCCCGGCT</t>
  </si>
  <si>
    <t>AAACAGCCGGGAGCGGTATGGGTC</t>
  </si>
  <si>
    <t>CGAGCAGGTACTGCGGCGCA</t>
  </si>
  <si>
    <t>TAGTCGAGCAGGTACTGCGGCGCA</t>
  </si>
  <si>
    <t>AAACTGCGCCGCAGTACCTGCTCG</t>
  </si>
  <si>
    <t>ACAACCGGCATTGGCCGAGC</t>
  </si>
  <si>
    <t>TAGTACAACCGGCATTGGCCGAGC</t>
  </si>
  <si>
    <t>AAACGCTCGGCCAATGCCGGTTGT</t>
  </si>
  <si>
    <t>CCAGGCGCTGCATCAGCCCC</t>
  </si>
  <si>
    <t>TAGTCCAGGCGCTGCATCAGCCCC</t>
  </si>
  <si>
    <t>AAACGGGGCTGATGCAGCGCCTGG</t>
  </si>
  <si>
    <t>PLES_45791</t>
  </si>
  <si>
    <t>mucB</t>
  </si>
  <si>
    <t>AAGCAAAAGCAACAGGGAGG</t>
  </si>
  <si>
    <t>TAGTAAGCAAAAGCAACAGGGAGG</t>
  </si>
  <si>
    <t>AAACCCTCCCTGTTGCTTTTGCTT</t>
  </si>
  <si>
    <t>GAGTGGCGGGAACCGCCATC</t>
  </si>
  <si>
    <t>TAGTGAGTGGCGGGAACCGCCATC</t>
  </si>
  <si>
    <t>AAACGATGGCGGTTCCCGCCACTC</t>
  </si>
  <si>
    <t>ATTCAGCCAGTCGGAAGCGT</t>
  </si>
  <si>
    <t>TAGTATTCAGCCAGTCGGAAGCGT</t>
  </si>
  <si>
    <t>AAACACGCTTCCGACTGGCTGAAT</t>
  </si>
  <si>
    <t>ACTGTTCTGGCGATCGGCCT</t>
  </si>
  <si>
    <t>TAGTACTGTTCTGGCGATCGGCCT</t>
  </si>
  <si>
    <t>AAACAGGCCGATCGCCAGAACAGT</t>
  </si>
  <si>
    <t>PLES_45801</t>
  </si>
  <si>
    <t>mucA</t>
  </si>
  <si>
    <t>AGCGGACAGAGTTTCCTGCA</t>
  </si>
  <si>
    <t>TAGTAGCGGACAGAGTTTCCTGCA</t>
  </si>
  <si>
    <t>AAACTGCAGGAAACTCTGTCCGCT</t>
  </si>
  <si>
    <t>CGACCAGGTGGAACGCAGCT</t>
  </si>
  <si>
    <t>TAGTCGACCAGGTGGAACGCAGCT</t>
  </si>
  <si>
    <t>AAACAGCTGCGTTCCACCTGGTCG</t>
  </si>
  <si>
    <t>GCATGACGGACCGCGCCAAC</t>
  </si>
  <si>
    <t>TAGTGCATGACGGACCGCGCCAAC</t>
  </si>
  <si>
    <t>AAACGTTGGCGCGGTCCGTCATGC</t>
  </si>
  <si>
    <t>GCTTCGGCAGGGTAGGCTCG</t>
  </si>
  <si>
    <t>TAGTGCTTCGGCAGGGTAGGCTCG</t>
  </si>
  <si>
    <t>AAACCGAGCCTACCCTGCCGAAGC</t>
  </si>
  <si>
    <t>PLES_45811</t>
  </si>
  <si>
    <t>algU</t>
  </si>
  <si>
    <t>CAGTTGCTGATCCTGTTCCT</t>
  </si>
  <si>
    <t>TAGTCAGTTGCTGATCCTGTTCCT</t>
  </si>
  <si>
    <t>AAACAGGAACAGGATCAGCAACTG</t>
  </si>
  <si>
    <t>TCAATCCCAGTATCTTGTGC</t>
  </si>
  <si>
    <t>TAGTTCAATCCCAGTATCTTGTGC</t>
  </si>
  <si>
    <t>AAACGCACAAGATACTGGGATTGA</t>
  </si>
  <si>
    <t>CGCTACGTCCTGGGCTTCCT</t>
  </si>
  <si>
    <t>TAGTCGCTACGTCCTGGGCTTCCT</t>
  </si>
  <si>
    <t>AAACAGGAAGCCCAGGACGTAGCG</t>
  </si>
  <si>
    <t>CGCACGGTATGCCTTGATGA</t>
  </si>
  <si>
    <t>TAGTCGCACGGTATGCCTTGATGA</t>
  </si>
  <si>
    <t>AAACTCATCAAGGCATACCGTGCG</t>
  </si>
  <si>
    <t>PLES_45821</t>
  </si>
  <si>
    <t>nadB</t>
  </si>
  <si>
    <t>GTACATCGTGTTGATAATGT</t>
  </si>
  <si>
    <t>TAGTGTACATCGTGTTGATAATGT</t>
  </si>
  <si>
    <t>AAACACATTATCAACACGATGTAC</t>
  </si>
  <si>
    <t>CAAGGCCAGACTCAGGCCGG</t>
  </si>
  <si>
    <t>TAGTCAAGGCCAGACTCAGGCCGG</t>
  </si>
  <si>
    <t>AAACCCGGCCTGAGTCTGGCCTTG</t>
  </si>
  <si>
    <t>GATGCGCAGGTGTTCCGGAA</t>
  </si>
  <si>
    <t>TAGTGATGCGCAGGTGTTCCGGAA</t>
  </si>
  <si>
    <t>AAACTTCCGGAACACCTGCGCATC</t>
  </si>
  <si>
    <t>CAGTTCGCCCTTGCTGAGGA</t>
  </si>
  <si>
    <t>TAGTCAGTTCGCCCTTGCTGAGGA</t>
  </si>
  <si>
    <t>AAACTCCTCAGCAAGGGCGAACTG</t>
  </si>
  <si>
    <t>PLES_45831</t>
  </si>
  <si>
    <t>CCAGTAGAGTCGTTTCAGTT</t>
  </si>
  <si>
    <t>TAGTCCAGTAGAGTCGTTTCAGTT</t>
  </si>
  <si>
    <t>AAACAACTGAAACGACTCTACTGG</t>
  </si>
  <si>
    <t>CCAGTTCCAGCATGCCGCGA</t>
  </si>
  <si>
    <t>TAGTCCAGTTCCAGCATGCCGCGA</t>
  </si>
  <si>
    <t>AAACTCGCGGCATGCTGGAACTGG</t>
  </si>
  <si>
    <t>GGGTAAACCTCCTGCACGAA</t>
  </si>
  <si>
    <t>TAGTGGGTAAACCTCCTGCACGAA</t>
  </si>
  <si>
    <t>AAACTTCGTGCAGGAGGTTTACCC</t>
  </si>
  <si>
    <t>TGGTCCTCGGCGTCCAGGCC</t>
  </si>
  <si>
    <t>TAGTTGGTCCTCGGCGTCCAGGCC</t>
  </si>
  <si>
    <t>AAACGGCCTGGACGCCGAGGACCA</t>
  </si>
  <si>
    <t>PLES_45841</t>
  </si>
  <si>
    <t>CGGGGTGTGGAAAGCGGGGT</t>
  </si>
  <si>
    <t>TAGTCGGGGTGTGGAAAGCGGGGT</t>
  </si>
  <si>
    <t>AAACACCCCGCTTTCCACACCCCG</t>
  </si>
  <si>
    <t>AGGATGCCTTCATGGACTAG</t>
  </si>
  <si>
    <t>TAGTAGGATGCCTTCATGGACTAG</t>
  </si>
  <si>
    <t>AAACCTAGTCCATGAAGGCATCCT</t>
  </si>
  <si>
    <t>CGTCAGGGCCGCGGACGGCG</t>
  </si>
  <si>
    <t>TAGTCGTCAGGGCCGCGGACGGCG</t>
  </si>
  <si>
    <t>AAACCGCCGTCCGCGGCCCTGACG</t>
  </si>
  <si>
    <t>CTGGCCCTGGAGGAACTTGG</t>
  </si>
  <si>
    <t>TAGTCTGGCCCTGGAGGAACTTGG</t>
  </si>
  <si>
    <t>AAACCCAAGTTCCTCCAGGGCCAG</t>
  </si>
  <si>
    <t>PLES_45851</t>
  </si>
  <si>
    <t>TTTGTCGGCAAGCTTGCTCA</t>
  </si>
  <si>
    <t>TAGTTTTGTCGGCAAGCTTGCTCA</t>
  </si>
  <si>
    <t>AAACTGAGCAAGCTTGCCGACAAA</t>
  </si>
  <si>
    <t>TGGCGCGGATCAGGTCCTGT</t>
  </si>
  <si>
    <t>TAGTTGGCGCGGATCAGGTCCTGT</t>
  </si>
  <si>
    <t>AAACACAGGACCTGATCCGCGCCA</t>
  </si>
  <si>
    <t>CACCAGTTCATCCTGATCGA</t>
  </si>
  <si>
    <t>TAGTCACCAGTTCATCCTGATCGA</t>
  </si>
  <si>
    <t>AAACTCGATCAGGATGAACTGGTG</t>
  </si>
  <si>
    <t>AGGGCCACCTCGGGCAGGGT</t>
  </si>
  <si>
    <t>TAGTAGGGCCACCTCGGGCAGGGT</t>
  </si>
  <si>
    <t>AAACACCCTGCCCGAGGTGGCCCT</t>
  </si>
  <si>
    <t>PLES_45861</t>
  </si>
  <si>
    <t>ACAGCAGCAGCCTTCCGCGC</t>
  </si>
  <si>
    <t>TAGTACAGCAGCAGCCTTCCGCGC</t>
  </si>
  <si>
    <t>AAACGCGCGGAAGGCTGCTGCTGT</t>
  </si>
  <si>
    <t>AGGCGCTCAGGCCGCTCGCC</t>
  </si>
  <si>
    <t>TAGTAGGCGCTCAGGCCGCTCGCC</t>
  </si>
  <si>
    <t>AAACGGCGAGCGGCCTGAGCGCCT</t>
  </si>
  <si>
    <t>CACCTCGCGACCGTTCCAGT</t>
  </si>
  <si>
    <t>TAGTCACCTCGCGACCGTTCCAGT</t>
  </si>
  <si>
    <t>AAACACTGGAACGGTCGCGAGGTG</t>
  </si>
  <si>
    <t>GGTCCGGTCGTAGGCGGTGT</t>
  </si>
  <si>
    <t>TAGTGGTCCGGTCGTAGGCGGTGT</t>
  </si>
  <si>
    <t>AAACACACCGCCTACGACCGGACC</t>
  </si>
  <si>
    <t>PLES_45871</t>
  </si>
  <si>
    <t>TTCCACCAGAAGGATGCGCA</t>
  </si>
  <si>
    <t>TAGTTTCCACCAGAAGGATGCGCA</t>
  </si>
  <si>
    <t>AAACTGCGCATCCTTCTGGTGGAA</t>
  </si>
  <si>
    <t>ACCACGCTTTCGGCGAGCTG</t>
  </si>
  <si>
    <t>TAGTACCACGCTTTCGGCGAGCTG</t>
  </si>
  <si>
    <t>AAACCAGCTCGCCGAAAGCGTGGT</t>
  </si>
  <si>
    <t>AGCCGGCGCCCTTGAGCGCC</t>
  </si>
  <si>
    <t>TAGTAGCCGGCGCCCTTGAGCGCC</t>
  </si>
  <si>
    <t>AAACGGCGCTCAAGGGCGCCGGCT</t>
  </si>
  <si>
    <t>GGGCGTACTCCTCGCTGGCC</t>
  </si>
  <si>
    <t>TAGTGGGCGTACTCCTCGCTGGCC</t>
  </si>
  <si>
    <t>AAACGGCCAGCGAGGAGTACGCCC</t>
  </si>
  <si>
    <t>PLES_45881</t>
  </si>
  <si>
    <t>opdH</t>
  </si>
  <si>
    <t>AGACCTTGCGGCCTGCGGCA</t>
  </si>
  <si>
    <t>TAGTAGACCTTGCGGCCTGCGGCA</t>
  </si>
  <si>
    <t>AAACTGCCGCAGGCCGCAAGGTCT</t>
  </si>
  <si>
    <t>TGGTGGTCAGGGTGGTGCTG</t>
  </si>
  <si>
    <t>TAGTTGGTGGTCAGGGTGGTGCTG</t>
  </si>
  <si>
    <t>AAACCAGCACCACCCTGACCACCA</t>
  </si>
  <si>
    <t>GCTGGCGAGCACGACGGCGG</t>
  </si>
  <si>
    <t>TAGTGCTGGCGAGCACGACGGCGG</t>
  </si>
  <si>
    <t>AAACCCGCCGTCGTGCTCGCCAGC</t>
  </si>
  <si>
    <t>AAGCCGGCGGCGTTGCCCAG</t>
  </si>
  <si>
    <t>TAGTAAGCCGGCGGCGTTGCCCAG</t>
  </si>
  <si>
    <t>AAACCTGGGCAACGCCGCCGGCTT</t>
  </si>
  <si>
    <t>PLES_45891</t>
  </si>
  <si>
    <t>AAAGACAGTTTCATCATCAT</t>
  </si>
  <si>
    <t>TAGTAAAGACAGTTTCATCATCAT</t>
  </si>
  <si>
    <t>AAACATGATGATGAAACTGTCTTT</t>
  </si>
  <si>
    <t>CCGGCGGCAACCAAGGCGAG</t>
  </si>
  <si>
    <t>TAGTCCGGCGGCAACCAAGGCGAG</t>
  </si>
  <si>
    <t>AAACCTCGCCTTGGTTGCCGCCGG</t>
  </si>
  <si>
    <t>ACGCTTGGGTTCGGCCACGG</t>
  </si>
  <si>
    <t>TAGTACGCTTGGGTTCGGCCACGG</t>
  </si>
  <si>
    <t>AAACCCGTGGCCGAACCCAAGCGT</t>
  </si>
  <si>
    <t>GACGCCGGGGCGATGCATTC</t>
  </si>
  <si>
    <t>TAGTGACGCCGGGGCGATGCATTC</t>
  </si>
  <si>
    <t>AAACGAATGCATCGCCCCGGCGTC</t>
  </si>
  <si>
    <t>PLES_45901</t>
  </si>
  <si>
    <t>TACAGGTTGGAACGGGTCAT</t>
  </si>
  <si>
    <t>TAGTTACAGGTTGGAACGGGTCAT</t>
  </si>
  <si>
    <t>AAACATGACCCGTTCCAACCTGTA</t>
  </si>
  <si>
    <t>GGCGACCGCCAGGCCGACGC</t>
  </si>
  <si>
    <t>TAGTGGCGACCGCCAGGCCGACGC</t>
  </si>
  <si>
    <t>AAACGCGTCGGCCTGGCGGTCGCC</t>
  </si>
  <si>
    <t>CGGCGCCTGGTAACGCCAGC</t>
  </si>
  <si>
    <t>TAGTCGGCGCCTGGTAACGCCAGC</t>
  </si>
  <si>
    <t>AAACGCTGGCGTTACCAGGCGCCG</t>
  </si>
  <si>
    <t>CCGACCGGTTCGTAGGAAAA</t>
  </si>
  <si>
    <t>TAGTCCGACCGGTTCGTAGGAAAA</t>
  </si>
  <si>
    <t>AAACTTTTCCTACGAACCGGTCGG</t>
  </si>
  <si>
    <t>PLES_45911</t>
  </si>
  <si>
    <t>GCCCTGGCCGAGGTAGTTCA</t>
  </si>
  <si>
    <t>TAGTGCCCTGGCCGAGGTAGTTCA</t>
  </si>
  <si>
    <t>AAACTGAACTACCTCGGCCAGGGC</t>
  </si>
  <si>
    <t>AGCGCGGTGATCAGGTTGGT</t>
  </si>
  <si>
    <t>TAGTAGCGCGGTGATCAGGTTGGT</t>
  </si>
  <si>
    <t>AAACACCAACCTGATCACCGCGCT</t>
  </si>
  <si>
    <t>GCCTACGATGGTGCCGATCA</t>
  </si>
  <si>
    <t>TAGTGCCTACGATGGTGCCGATCA</t>
  </si>
  <si>
    <t>AAACTGATCGGCACCATCGTAGGC</t>
  </si>
  <si>
    <t>TCGGACCGAGGCCTGGCAGC</t>
  </si>
  <si>
    <t>TAGTTCGGACCGAGGCCTGGCAGC</t>
  </si>
  <si>
    <t>AAACGCTGCCAGGCCTCGGTCCGA</t>
  </si>
  <si>
    <t>PLES_45921</t>
  </si>
  <si>
    <t>CGTCGCCCAGTACAGCCTCC</t>
  </si>
  <si>
    <t>TAGTCGTCGCCCAGTACAGCCTCC</t>
  </si>
  <si>
    <t>AAACGGAGGCTGTACTGGGCGACG</t>
  </si>
  <si>
    <t>GCTTGCCAGCCAGCCGCCAA</t>
  </si>
  <si>
    <t>TAGTGCTTGCCAGCCAGCCGCCAA</t>
  </si>
  <si>
    <t>AAACTTGGCGGCTGGCTGGCAAGC</t>
  </si>
  <si>
    <t>GAGCCGATCATCCACGGCAG</t>
  </si>
  <si>
    <t>TAGTGAGCCGATCATCCACGGCAG</t>
  </si>
  <si>
    <t>AAACCTGCCGTGGATGATCGGCTC</t>
  </si>
  <si>
    <t>CCGGCACTTCGGCCAGCGGC</t>
  </si>
  <si>
    <t>TAGTCCGGCACTTCGGCCAGCGGC</t>
  </si>
  <si>
    <t>AAACGCCGCTGGCCGAAGTGCCGG</t>
  </si>
  <si>
    <t>PLES_45931</t>
  </si>
  <si>
    <t>ung</t>
  </si>
  <si>
    <t>GCGGTCGTCGTTATCGGTCA</t>
  </si>
  <si>
    <t>TAGTGCGGTCGTCGTTATCGGTCA</t>
  </si>
  <si>
    <t>AAACTGACCGATAACGACGACCGC</t>
  </si>
  <si>
    <t>TCGCCCAGTTGCTTCATGTA</t>
  </si>
  <si>
    <t>TAGTTCGCCCAGTTGCTTCATGTA</t>
  </si>
  <si>
    <t>AAACTACATGAAGCAACTGGGCGA</t>
  </si>
  <si>
    <t>CCTTGCCGGCGGCCTTCTCC</t>
  </si>
  <si>
    <t>TAGTCCTTGCCGGCGGCCTTCTCC</t>
  </si>
  <si>
    <t>AAACGGAGAAGGCCGCCGGCAAGG</t>
  </si>
  <si>
    <t>TTGAAGATCAATGGCCCGGG</t>
  </si>
  <si>
    <t>TAGTTTGAAGATCAATGGCCCGGG</t>
  </si>
  <si>
    <t>AAACCCCGGGCCATTGATCTTCAA</t>
  </si>
  <si>
    <t>PLES_45941</t>
  </si>
  <si>
    <t>CAGGGGTGGTAGAGCGATAG</t>
  </si>
  <si>
    <t>TAGTCAGGGGTGGTAGAGCGATAG</t>
  </si>
  <si>
    <t>AAACCTATCGCTCTACCACCCCTG</t>
  </si>
  <si>
    <t>GACGGCCGCCAAGACGCCAG</t>
  </si>
  <si>
    <t>TAGTGACGGCCGCCAAGACGCCAG</t>
  </si>
  <si>
    <t>AAACCTGGCGTCTTGGCGGCCGTC</t>
  </si>
  <si>
    <t>GGCAGGCGCTCGTCGATCGA</t>
  </si>
  <si>
    <t>TAGTGGCAGGCGCTCGTCGATCGA</t>
  </si>
  <si>
    <t>AAACTCGATCGACGAGCGCCTGCC</t>
  </si>
  <si>
    <t>GTGTGCTTGATGTAGCGGTA</t>
  </si>
  <si>
    <t>TAGTGTGTGCTTGATGTAGCGGTA</t>
  </si>
  <si>
    <t>AAACTACCGCTACATCAAGCACAC</t>
  </si>
  <si>
    <t>PLES_45961</t>
  </si>
  <si>
    <t>GATCAGCTGGGGGATTGCCT</t>
  </si>
  <si>
    <t>TAGTGATCAGCTGGGGGATTGCCT</t>
  </si>
  <si>
    <t>AAACAGGCAATCCCCCAGCTGATC</t>
  </si>
  <si>
    <t>CTTCGACCAGCTCGCGGGAA</t>
  </si>
  <si>
    <t>TAGTCTTCGACCAGCTCGCGGGAA</t>
  </si>
  <si>
    <t>AAACTTCCCGCGAGCTGGTCGAAG</t>
  </si>
  <si>
    <t>GCGAGGACGTCCTGGGTCGC</t>
  </si>
  <si>
    <t>TAGTGCGAGGACGTCCTGGGTCGC</t>
  </si>
  <si>
    <t>AAACGCGACCCAGGACGTCCTCGC</t>
  </si>
  <si>
    <t>ATCTCGTCGGCGGTGGCCTT</t>
  </si>
  <si>
    <t>TAGTATCTCGTCGGCGGTGGCCTT</t>
  </si>
  <si>
    <t>AAACAAGGCCACCGCCGACGAGAT</t>
  </si>
  <si>
    <t>PLES_45971</t>
  </si>
  <si>
    <t>TCGGTGAGGTCGAAATCCAT</t>
  </si>
  <si>
    <t>TAGTTCGGTGAGGTCGAAATCCAT</t>
  </si>
  <si>
    <t>AAACATGGATTTCGACCTCACCGA</t>
  </si>
  <si>
    <t>GTTCGTGGCGGGCGAAGGCG</t>
  </si>
  <si>
    <t>TAGTGTTCGTGGCGGGCGAAGGCG</t>
  </si>
  <si>
    <t>AAACCGCCTTCGCCCGCCACGAAC</t>
  </si>
  <si>
    <t>CGGTCCCAGTCGGCCGCCTT</t>
  </si>
  <si>
    <t>TAGTCGGTCCCAGTCGGCCGCCTT</t>
  </si>
  <si>
    <t>AAACAAGGCGGCCGACTGGGACCG</t>
  </si>
  <si>
    <t>CCACCGGGAAGTGATGGTCG</t>
  </si>
  <si>
    <t>TAGTCCACCGGGAAGTGATGGTCG</t>
  </si>
  <si>
    <t>AAACCGACCATCACTTCCCGGTGG</t>
  </si>
  <si>
    <t>PLES_45981</t>
  </si>
  <si>
    <t>GGAAGCCTTGTAGGGTTCGA</t>
  </si>
  <si>
    <t>TAGTGGAAGCCTTGTAGGGTTCGA</t>
  </si>
  <si>
    <t>AAACTCGAACCCTACAAGGCTTCC</t>
  </si>
  <si>
    <t>GAGCTTGTGGGTCAGGTCGA</t>
  </si>
  <si>
    <t>TAGTGAGCTTGTGGGTCAGGTCGA</t>
  </si>
  <si>
    <t>AAACTCGACCTGACCCACAAGCTC</t>
  </si>
  <si>
    <t>GGTGTGCCCGTGCTTTTCCA</t>
  </si>
  <si>
    <t>TAGTGGTGTGCCCGTGCTTTTCCA</t>
  </si>
  <si>
    <t>AAACTGGAAAAGCACGGGCACACC</t>
  </si>
  <si>
    <t>GTGGTTGATGGTGATCAGCG</t>
  </si>
  <si>
    <t>TAGTGTGGTTGATGGTGATCAGCG</t>
  </si>
  <si>
    <t>AAACCGCTGATCACCATCAACCAC</t>
  </si>
  <si>
    <t>PLES_45991</t>
  </si>
  <si>
    <t>TGCGGAAGCCATGCAGGCTC</t>
  </si>
  <si>
    <t>TAGTTGCGGAAGCCATGCAGGCTC</t>
  </si>
  <si>
    <t>AAACGAGCCTGCATGGCTTCCGCA</t>
  </si>
  <si>
    <t>ACTCTTTTCCGCATCCAGGG</t>
  </si>
  <si>
    <t>TAGTACTCTTTTCCGCATCCAGGG</t>
  </si>
  <si>
    <t>AAACCCCTGGATGCGGAAAAGAGT</t>
  </si>
  <si>
    <t>CTCGATCATCGGCAGGGACA</t>
  </si>
  <si>
    <t>TAGTCTCGATCATCGGCAGGGACA</t>
  </si>
  <si>
    <t>AAACTGTCCCTGCCGATGATCGAG</t>
  </si>
  <si>
    <t>GGCGTCGAGTTTCGCCGCCA</t>
  </si>
  <si>
    <t>TAGTGGCGTCGAGTTTCGCCGCCA</t>
  </si>
  <si>
    <t>AAACTGGCGGCGAAACTCGACGCC</t>
  </si>
  <si>
    <t>PLES_46001</t>
  </si>
  <si>
    <t>GATGAAGGCGATCTGTTTCA</t>
  </si>
  <si>
    <t>TAGTGATGAAGGCGATCTGTTTCA</t>
  </si>
  <si>
    <t>AAACTGAAACAGATCGCCTTCATC</t>
  </si>
  <si>
    <t>TCGGCGCGCCCATGTGGCCG</t>
  </si>
  <si>
    <t>TAGTTCGGCGCGCCCATGTGGCCG</t>
  </si>
  <si>
    <t>AAACCGGCCACATGGGCGCGCCGA</t>
  </si>
  <si>
    <t>GAAGACGTTCAGCAGGTAGC</t>
  </si>
  <si>
    <t>TAGTGAAGACGTTCAGCAGGTAGC</t>
  </si>
  <si>
    <t>AAACGCTACCTGCTGAACGTCTTC</t>
  </si>
  <si>
    <t>GCGGGCGCTGCGGGCGGCGC</t>
  </si>
  <si>
    <t>TAGTGCGGGCGCTGCGGGCGGCGC</t>
  </si>
  <si>
    <t>AAACGCGCCGCCCGCAGCGCCCGC</t>
  </si>
  <si>
    <t>PLES_46011</t>
  </si>
  <si>
    <t>TAGAGCAGCTCGTGGGTCAC</t>
  </si>
  <si>
    <t>TAGTTAGAGCAGCTCGTGGGTCAC</t>
  </si>
  <si>
    <t>AAACGTGACCCACGAGCTGCTCTA</t>
  </si>
  <si>
    <t>CATGTAGTAGGCGAGAGCGA</t>
  </si>
  <si>
    <t>TAGTCATGTAGTAGGCGAGAGCGA</t>
  </si>
  <si>
    <t>AAACTCGCTCTCGCCTACTACATG</t>
  </si>
  <si>
    <t>TGGCTGGCGATGAAGCTGGC</t>
  </si>
  <si>
    <t>TAGTTGGCTGGCGATGAAGCTGGC</t>
  </si>
  <si>
    <t>AAACGCCAGCTTCATCGCCAGCCA</t>
  </si>
  <si>
    <t>TATCCAGGCCGAGTGCGCCA</t>
  </si>
  <si>
    <t>TAGTTATCCAGGCCGAGTGCGCCA</t>
  </si>
  <si>
    <t>AAACTGGCGCACTCGGCCTGGATA</t>
  </si>
  <si>
    <t>PLES_46021</t>
  </si>
  <si>
    <t>ATAGTGGCCGACGTGGCCGG</t>
  </si>
  <si>
    <t>TAGTATAGTGGCCGACGTGGCCGG</t>
  </si>
  <si>
    <t>AAACCCGGCCACGTCGGCCACTAT</t>
  </si>
  <si>
    <t>CGCGTTGCAGGGCTTCGTTG</t>
  </si>
  <si>
    <t>TAGTCGCGTTGCAGGGCTTCGTTG</t>
  </si>
  <si>
    <t>AAACCAACGAAGCCCTGCAACGCG</t>
  </si>
  <si>
    <t>GCTCGGGTCGCGGACCAGGG</t>
  </si>
  <si>
    <t>TAGTGCTCGGGTCGCGGACCAGGG</t>
  </si>
  <si>
    <t>AAACCCCTGGTCCGCGACCCGAGC</t>
  </si>
  <si>
    <t>CGTCCGCCTGCACTACGCAG</t>
  </si>
  <si>
    <t>TAGTCGTCCGCCTGCACTACGCAG</t>
  </si>
  <si>
    <t>AAACCTGCGTAGTGCAGGCGGACG</t>
  </si>
  <si>
    <t>PLES_46031</t>
  </si>
  <si>
    <t>sdsA1</t>
  </si>
  <si>
    <t>AGTGCAAGCAGACGGCTCAT</t>
  </si>
  <si>
    <t>TAGTAGTGCAAGCAGACGGCTCAT</t>
  </si>
  <si>
    <t>AAACATGAGCCGTCTGCTTGCACT</t>
  </si>
  <si>
    <t>TTTGGGCGCGGTGGTTTCGG</t>
  </si>
  <si>
    <t>TAGTTTTGGGCGCGGTGGTTTCGG</t>
  </si>
  <si>
    <t>AAACCCGAAACCACCGCGCCCAAA</t>
  </si>
  <si>
    <t>TCGACGGTGAAGGCACTGGG</t>
  </si>
  <si>
    <t>TAGTTCGACGGTGAAGGCACTGGG</t>
  </si>
  <si>
    <t>AAACCCCAGTGCCTTCACCGTCGA</t>
  </si>
  <si>
    <t>TTCCGCTTCGACCCGCCGCT</t>
  </si>
  <si>
    <t>TAGTTTCCGCTTCGACCCGCCGCT</t>
  </si>
  <si>
    <t>AAACAGCGGCGGGTCGAAGCGGAA</t>
  </si>
  <si>
    <t>PLES_46041</t>
  </si>
  <si>
    <t>ATAGTGGCCGTGCTCGGCGA</t>
  </si>
  <si>
    <t>TAGTATAGTGGCCGTGCTCGGCGA</t>
  </si>
  <si>
    <t>AAACTCGCCGAGCACGGCCACTAT</t>
  </si>
  <si>
    <t>GATTCACCGCTTCGGCGGCG</t>
  </si>
  <si>
    <t>TAGTGATTCACCGCTTCGGCGGCG</t>
  </si>
  <si>
    <t>AAACCGCCGCCGAAGCGGTGAATC</t>
  </si>
  <si>
    <t>TGCTGCGTGACAGCGCCGGC</t>
  </si>
  <si>
    <t>TAGTTGCTGCGTGACAGCGCCGGC</t>
  </si>
  <si>
    <t>AAACGCCGGCGCTGTCACGCAGCA</t>
  </si>
  <si>
    <t>CCAACTGTCCCTCCAGCGCC</t>
  </si>
  <si>
    <t>TAGTCCAACTGTCCCTCCAGCGCC</t>
  </si>
  <si>
    <t>AAACGGCGCTGGAGGGACAGTTGG</t>
  </si>
  <si>
    <t>PLES_46061</t>
  </si>
  <si>
    <t>AACGACAGAAAATGACTCAT</t>
  </si>
  <si>
    <t>TAGTAACGACAGAAAATGACTCAT</t>
  </si>
  <si>
    <t>AAACATGAGTCATTTTCTGTCGTT</t>
  </si>
  <si>
    <t>GACGAGCCAGAACATCGCCA</t>
  </si>
  <si>
    <t>TAGTGACGAGCCAGAACATCGCCA</t>
  </si>
  <si>
    <t>AAACTGGCGATGTTCTGGCTCGTC</t>
  </si>
  <si>
    <t>ACTCGCCCAGCGGGTAGGCC</t>
  </si>
  <si>
    <t>TAGTACTCGCCCAGCGGGTAGGCC</t>
  </si>
  <si>
    <t>AAACGGCCTACCCGCTGGGCGAGT</t>
  </si>
  <si>
    <t>CCAGCACGCCGGACAACAGC</t>
  </si>
  <si>
    <t>TAGTCCAGCACGCCGGACAACAGC</t>
  </si>
  <si>
    <t>AAACGCTGTTGTCCGGCGTGCTGG</t>
  </si>
  <si>
    <t>PLES_46071</t>
  </si>
  <si>
    <t>TCTCAGGAATGTGCGCCACA</t>
  </si>
  <si>
    <t>TAGTTCTCAGGAATGTGCGCCACA</t>
  </si>
  <si>
    <t>AAACTGTGGCGCACATTCCTGAGA</t>
  </si>
  <si>
    <t>CTGGCGAGAAGCAGAAGAAG</t>
  </si>
  <si>
    <t>TAGTCTGGCGAGAAGCAGAAGAAG</t>
  </si>
  <si>
    <t>AAACCTTCTTCTGCTTCTCGCCAG</t>
  </si>
  <si>
    <t>CATACACCGCGCAGCCACCC</t>
  </si>
  <si>
    <t>TAGTCATACACCGCGCAGCCACCC</t>
  </si>
  <si>
    <t>AAACGGGTGGCTGCGCGGTGTATG</t>
  </si>
  <si>
    <t>CGTAGGGCTGGCCGCGATAG</t>
  </si>
  <si>
    <t>TAGTCGTAGGGCTGGCCGCGATAG</t>
  </si>
  <si>
    <t>AAACCTATCGCGGCCAGCCCTACG</t>
  </si>
  <si>
    <t>PLES_46081</t>
  </si>
  <si>
    <t>GCTGCAACCGCTCATCAGGA</t>
  </si>
  <si>
    <t>TAGTGCTGCAACCGCTCATCAGGA</t>
  </si>
  <si>
    <t>AAACTCCTGATGAGCGGTTGCAGC</t>
  </si>
  <si>
    <t>TCCAGTTCGACGTAGGCGCC</t>
  </si>
  <si>
    <t>TAGTTCCAGTTCGACGTAGGCGCC</t>
  </si>
  <si>
    <t>AAACGGCGCCTACGTCGAACTGGA</t>
  </si>
  <si>
    <t>CCGTAGTAGCCATCGTCGAA</t>
  </si>
  <si>
    <t>TAGTCCGTAGTAGCCATCGTCGAA</t>
  </si>
  <si>
    <t>AAACTTCGACGATGGCTACTACGG</t>
  </si>
  <si>
    <t>GGCCCGGAGGACAATGGGGC</t>
  </si>
  <si>
    <t>TAGTGGCCCGGAGGACAATGGGGC</t>
  </si>
  <si>
    <t>AAACGCCCCATTGTCCTCCGGGCC</t>
  </si>
  <si>
    <t>PLES_46091</t>
  </si>
  <si>
    <t>CTGTGCCTGGGCGCGGTCGA</t>
  </si>
  <si>
    <t>TAGTCTGTGCCTGGGCGCGGTCGA</t>
  </si>
  <si>
    <t>AAACTCGACCGCGCCCAGGCACAG</t>
  </si>
  <si>
    <t>GGGCCTGGGCCGGTTCGAGG</t>
  </si>
  <si>
    <t>TAGTGGGCCTGGGCCGGTTCGAGG</t>
  </si>
  <si>
    <t>AAACCCTCGAACCGGCCCAGGCCC</t>
  </si>
  <si>
    <t>GTGATAGTCGGCGAGTTGCC</t>
  </si>
  <si>
    <t>TAGTGTGATAGTCGGCGAGTTGCC</t>
  </si>
  <si>
    <t>AAACGGCAACTCGCCGACTATCAC</t>
  </si>
  <si>
    <t>GTCGCGGTAGCTGTCCAGCA</t>
  </si>
  <si>
    <t>TAGTGTCGCGGTAGCTGTCCAGCA</t>
  </si>
  <si>
    <t>AAACTGCTGGACAGCTACCGCGAC</t>
  </si>
  <si>
    <t>PLES_46101</t>
  </si>
  <si>
    <t>CGGCGATCAGGGCGTTGCGA</t>
  </si>
  <si>
    <t>TAGTCGGCGATCAGGGCGTTGCGA</t>
  </si>
  <si>
    <t>AAACTCGCAACGCCCTGATCGCCG</t>
  </si>
  <si>
    <t>CCAGGCGACGCCACCGAGGG</t>
  </si>
  <si>
    <t>TAGTCCAGGCGACGCCACCGAGGG</t>
  </si>
  <si>
    <t>AAACCCCTCGGTGGCGTCGCCTGG</t>
  </si>
  <si>
    <t>TGCTTTCGGCCTCGCCGGAC</t>
  </si>
  <si>
    <t>TAGTTGCTTTCGGCCTCGCCGGAC</t>
  </si>
  <si>
    <t>AAACGTCCGGCGAGGCCGAAAGCA</t>
  </si>
  <si>
    <t>AGTTGCGCTGGAGCTCGCGC</t>
  </si>
  <si>
    <t>TAGTAGTTGCGCTGGAGCTCGCGC</t>
  </si>
  <si>
    <t>AAACGCGCGAGCTCCAGCGCAACT</t>
  </si>
  <si>
    <t>PLES_46111</t>
  </si>
  <si>
    <t>AGGGTGCAGCGCCCGGCGCG</t>
  </si>
  <si>
    <t>TAGTAGGGTGCAGCGCCCGGCGCG</t>
  </si>
  <si>
    <t>AAACCGCGCCGGGCGCTGCACCCT</t>
  </si>
  <si>
    <t>TGGATGGCTGGCGGGTGCCC</t>
  </si>
  <si>
    <t>TAGTTGGATGGCTGGCGGGTGCCC</t>
  </si>
  <si>
    <t>AAACGGGCACCCGCCAGCCATCCA</t>
  </si>
  <si>
    <t>TTTCGCTGTTCATGGCGCGG</t>
  </si>
  <si>
    <t>TAGTTTTCGCTGTTCATGGCGCGG</t>
  </si>
  <si>
    <t>AAACCCGCGCCATGAACAGCGAAA</t>
  </si>
  <si>
    <t>TGGCACAGCGGGCAGCGGCC</t>
  </si>
  <si>
    <t>TAGTTGGCACAGCGGGCAGCGGCC</t>
  </si>
  <si>
    <t>AAACGGCCGCTGCCCGCTGTGCCA</t>
  </si>
  <si>
    <t>PLES_46121</t>
  </si>
  <si>
    <t>CGGGCAGGTTGGCGAGGAAG</t>
  </si>
  <si>
    <t>TAGTCGGGCAGGTTGGCGAGGAAG</t>
  </si>
  <si>
    <t>AAACCTTCCTCGCCAACCTGCCCG</t>
  </si>
  <si>
    <t>CGCGTCGCGGCGGCTGAGTT</t>
  </si>
  <si>
    <t>TAGTCGCGTCGCGGCGGCTGAGTT</t>
  </si>
  <si>
    <t>AAACAACTCAGCCGCCGCGACGCG</t>
  </si>
  <si>
    <t>GTCCACGCGCAGGCGTCCAC</t>
  </si>
  <si>
    <t>TAGTGTCCACGCGCAGGCGTCCAC</t>
  </si>
  <si>
    <t>AAACGTGGACGCCTGCGCGTGGAC</t>
  </si>
  <si>
    <t>GCTGAAGACACGCACTTCGT</t>
  </si>
  <si>
    <t>TAGTGCTGAAGACACGCACTTCGT</t>
  </si>
  <si>
    <t>AAACACGAAGTGCGTGTCTTCAGC</t>
  </si>
  <si>
    <t>PLES_46131</t>
  </si>
  <si>
    <t>ACGGCAAGGGATCTTTTCAT</t>
  </si>
  <si>
    <t>TAGTACGGCAAGGGATCTTTTCAT</t>
  </si>
  <si>
    <t>AAACATGAAAAGATCCCTTGCCGT</t>
  </si>
  <si>
    <t>CGCCGCGTGGAGGCTGCCGA</t>
  </si>
  <si>
    <t>TAGTCGCCGCGTGGAGGCTGCCGA</t>
  </si>
  <si>
    <t>AAACTCGGCAGCCTCCACGCGGCG</t>
  </si>
  <si>
    <t>AGGCGCGTTCGCTGGGCTGG</t>
  </si>
  <si>
    <t>TAGTAGGCGCGTTCGCTGGGCTGG</t>
  </si>
  <si>
    <t>AAACCCAGCCCAGCGAACGCGCCT</t>
  </si>
  <si>
    <t>TTGATGTCGGCCGGCGGCAA</t>
  </si>
  <si>
    <t>TAGTTTGATGTCGGCCGGCGGCAA</t>
  </si>
  <si>
    <t>AAACTTGCCGCCGGCCGACATCAA</t>
  </si>
  <si>
    <t>PLES_46141</t>
  </si>
  <si>
    <t>AGGGCGGCACGGAGGAAGGT</t>
  </si>
  <si>
    <t>TAGTAGGGCGGCACGGAGGAAGGT</t>
  </si>
  <si>
    <t>AAACACCTTCCTCCGTGCCGCCCT</t>
  </si>
  <si>
    <t>CCGCCAGGCTCAGCCTGCGC</t>
  </si>
  <si>
    <t>TAGTCCGCCAGGCTCAGCCTGCGC</t>
  </si>
  <si>
    <t>AAACGCGCAGGCTGAGCCTGGCGG</t>
  </si>
  <si>
    <t>GCTGGCCAGTGCGCAAAGGG</t>
  </si>
  <si>
    <t>TAGTGCTGGCCAGTGCGCAAAGGG</t>
  </si>
  <si>
    <t>AAACCCCTTTGCGCACTGGCCAGC</t>
  </si>
  <si>
    <t>GGAAGTGGCATGGCGAATAC</t>
  </si>
  <si>
    <t>TAGTGGAAGTGGCATGGCGAATAC</t>
  </si>
  <si>
    <t>AAACGTATTCGCCATGCCACTTCC</t>
  </si>
  <si>
    <t>PLES_46151</t>
  </si>
  <si>
    <t>ATCTCGATGATGGCTGTTTC</t>
  </si>
  <si>
    <t>TAGTATCTCGATGATGGCTGTTTC</t>
  </si>
  <si>
    <t>AAACGAAACAGCCATCATCGAGAT</t>
  </si>
  <si>
    <t>TGTGAATCCTGTATTGCCCG</t>
  </si>
  <si>
    <t>TAGTTGTGAATCCTGTATTGCCCG</t>
  </si>
  <si>
    <t>AAACCGGGCAATACAGGATTCACA</t>
  </si>
  <si>
    <t>CGAGGGGTTGCCGTAGAACT</t>
  </si>
  <si>
    <t>TAGTCGAGGGGTTGCCGTAGAACT</t>
  </si>
  <si>
    <t>AAACAGTTCTACGGCAACCCCTCG</t>
  </si>
  <si>
    <t>CGAGCCGTTGACCAGGATGA</t>
  </si>
  <si>
    <t>TAGTCGAGCCGTTGACCAGGATGA</t>
  </si>
  <si>
    <t>AAACTCATCCTGGTCAACGGCTCG</t>
  </si>
  <si>
    <t>PLES_46161</t>
  </si>
  <si>
    <t>CATGCCTCCACAGATGAAAA</t>
  </si>
  <si>
    <t>TAGTCATGCCTCCACAGATGAAAA</t>
  </si>
  <si>
    <t>AAACTTTTCATCTGTGGAGGCATG</t>
  </si>
  <si>
    <t>CGCCCCCCCTGGCTCTCCCA</t>
  </si>
  <si>
    <t>TAGTCGCCCCCCCTGGCTCTCCCA</t>
  </si>
  <si>
    <t>AAACTGGGAGAGCCAGGGGGGGCG</t>
  </si>
  <si>
    <t>CGGATCGACCGCTGCGACAG</t>
  </si>
  <si>
    <t>TAGTCGGATCGACCGCTGCGACAG</t>
  </si>
  <si>
    <t>AAACCTGTCGCAGCGGTCGATCCG</t>
  </si>
  <si>
    <t>TGCGCTTCGGGGTTCGCTCC</t>
  </si>
  <si>
    <t>TAGTTGCGCTTCGGGGTTCGCTCC</t>
  </si>
  <si>
    <t>AAACGGAGCGAACCCCGAAGCGCA</t>
  </si>
  <si>
    <t>PLES_46171</t>
  </si>
  <si>
    <t>CGTCAGCGCCGTGCGAAACA</t>
  </si>
  <si>
    <t>TAGTCGTCAGCGCCGTGCGAAACA</t>
  </si>
  <si>
    <t>AAACTGTTTCGCACGGCGCTGACG</t>
  </si>
  <si>
    <t>CATCTCATCGAGGCGACGGC</t>
  </si>
  <si>
    <t>TAGTCATCTCATCGAGGCGACGGC</t>
  </si>
  <si>
    <t>AAACGCCGTCGCCTCGATGAGATG</t>
  </si>
  <si>
    <t>GCGGTTGCCCGCACCTTTCC</t>
  </si>
  <si>
    <t>TAGTGCGGTTGCCCGCACCTTTCC</t>
  </si>
  <si>
    <t>AAACGGAAAGGTGCGGGCAACCGC</t>
  </si>
  <si>
    <t>GGGCACGCCGTTGTTGCGCA</t>
  </si>
  <si>
    <t>TAGTGGGCACGCCGTTGTTGCGCA</t>
  </si>
  <si>
    <t>AAACTGCGCAACAACGGCGTGCCC</t>
  </si>
  <si>
    <t>PLES_46181</t>
  </si>
  <si>
    <t>AAGCGTCCGTTGTTCCGGCT</t>
  </si>
  <si>
    <t>TAGTAAGCGTCCGTTGTTCCGGCT</t>
  </si>
  <si>
    <t>AAACAGCCGGAACAACGGACGCTT</t>
  </si>
  <si>
    <t>GATATGGCCGCCCTGGGCCA</t>
  </si>
  <si>
    <t>TAGTGATATGGCCGCCCTGGGCCA</t>
  </si>
  <si>
    <t>AAACTGGCCCAGGGCGGCCATATC</t>
  </si>
  <si>
    <t>GCCCGAAGCGTCGCGAAGGA</t>
  </si>
  <si>
    <t>TAGTGCCCGAAGCGTCGCGAAGGA</t>
  </si>
  <si>
    <t>AAACTCCTTCGCGACGCTTCGGGC</t>
  </si>
  <si>
    <t>GCGGTTGTAGCACTCGACGC</t>
  </si>
  <si>
    <t>TAGTGCGGTTGTAGCACTCGACGC</t>
  </si>
  <si>
    <t>AAACGCGTCGAGTGCTACAACCGC</t>
  </si>
  <si>
    <t>PLES_46191</t>
  </si>
  <si>
    <t>GCCGGGCGTTTCCGCACGGA</t>
  </si>
  <si>
    <t>TAGTGCCGGGCGTTTCCGCACGGA</t>
  </si>
  <si>
    <t>AAACTCCGTGCGGAAACGCCCGGC</t>
  </si>
  <si>
    <t>GAACGCGGCTTCGGTCAGGC</t>
  </si>
  <si>
    <t>TAGTGAACGCGGCTTCGGTCAGGC</t>
  </si>
  <si>
    <t>AAACGCCTGACCGAAGCCGCGTTC</t>
  </si>
  <si>
    <t>GGCTGCTGTGCGTTTCGTTG</t>
  </si>
  <si>
    <t>TAGTGGCTGCTGTGCGTTTCGTTG</t>
  </si>
  <si>
    <t>AAACCAACGAAACGCACAGCAGCC</t>
  </si>
  <si>
    <t>CGACGATGTACTGCTCGGTA</t>
  </si>
  <si>
    <t>TAGTCGACGATGTACTGCTCGGTA</t>
  </si>
  <si>
    <t>AAACTACCGAGCAGTACATCGTCG</t>
  </si>
  <si>
    <t>PLES_46201</t>
  </si>
  <si>
    <t>gloA2</t>
  </si>
  <si>
    <t>CATGCTGTGCAGGATTCGCA</t>
  </si>
  <si>
    <t>TAGTCATGCTGTGCAGGATTCGCA</t>
  </si>
  <si>
    <t>AAACTGCGAATCCTGCACAGCATG</t>
  </si>
  <si>
    <t>CGGCCTCGAGATCGGCCACG</t>
  </si>
  <si>
    <t>TAGTCGGCCTCGAGATCGGCCACG</t>
  </si>
  <si>
    <t>AAACCGTGGCCGATCTCGAGGCCG</t>
  </si>
  <si>
    <t>GCGGGTGTAGAACTCCAGCG</t>
  </si>
  <si>
    <t>TAGTGCGGGTGTAGAACTCCAGCG</t>
  </si>
  <si>
    <t>AAACCGCTGGAGTTCTACACCCGC</t>
  </si>
  <si>
    <t>GATAGTCCCGGCGCCGCAGC</t>
  </si>
  <si>
    <t>TAGTGATAGTCCCGGCGCCGCAGC</t>
  </si>
  <si>
    <t>AAACGCTGCGGCGCCGGGACTATC</t>
  </si>
  <si>
    <t>PLES_46211</t>
  </si>
  <si>
    <t>AACCAGTACGTGGTAGGTCA</t>
  </si>
  <si>
    <t>TAGTAACCAGTACGTGGTAGGTCA</t>
  </si>
  <si>
    <t>AAACTGACCTACCACGTACTGGTT</t>
  </si>
  <si>
    <t>AACGCTTCGCGCTTGTCGGA</t>
  </si>
  <si>
    <t>TAGTAACGCTTCGCGCTTGTCGGA</t>
  </si>
  <si>
    <t>AAACTCCGACAAGCGCGAAGCGTT</t>
  </si>
  <si>
    <t>GGCATCGAACAGGCCTGCCG</t>
  </si>
  <si>
    <t>TAGTGGCATCGAACAGGCCTGCCG</t>
  </si>
  <si>
    <t>AAACCGGCAGGCCTGTTCGATGCC</t>
  </si>
  <si>
    <t>TTCGTTCTGCAACGAGCCAT</t>
  </si>
  <si>
    <t>TAGTTTCGTTCTGCAACGAGCCAT</t>
  </si>
  <si>
    <t>AAACATGGCTCGTTGCAGAACGAA</t>
  </si>
  <si>
    <t>PLES_46221</t>
  </si>
  <si>
    <t>CTGTTCGGCCGCGGCTGCGA</t>
  </si>
  <si>
    <t>TAGTCTGTTCGGCCGCGGCTGCGA</t>
  </si>
  <si>
    <t>AAACTCGCAGCCGCGGCCGAACAG</t>
  </si>
  <si>
    <t>AAGCGGGTAGTGATGTTCGA</t>
  </si>
  <si>
    <t>TAGTAAGCGGGTAGTGATGTTCGA</t>
  </si>
  <si>
    <t>AAACTCGAACATCACTACCCGCTT</t>
  </si>
  <si>
    <t>ATTCCTTTCGCGATTGAACA</t>
  </si>
  <si>
    <t>TAGTATTCCTTTCGCGATTGAACA</t>
  </si>
  <si>
    <t>AAACTGTTCAATCGCGAAAGGAAT</t>
  </si>
  <si>
    <t>GGTACAACAGGCGGCCCTCG</t>
  </si>
  <si>
    <t>TAGTGGTACAACAGGCGGCCCTCG</t>
  </si>
  <si>
    <t>AAACCGAGGGCCGCCTGTTGTACC</t>
  </si>
  <si>
    <t>PLES_46231</t>
  </si>
  <si>
    <t>toxR</t>
  </si>
  <si>
    <t>CAGAGCCATTTCAATGGCGG</t>
  </si>
  <si>
    <t>TAGTCAGAGCCATTTCAATGGCGG</t>
  </si>
  <si>
    <t>AAACCCGCCATTGAAATGGCTCTG</t>
  </si>
  <si>
    <t>CGTTCGCATCACGGTTGCCG</t>
  </si>
  <si>
    <t>TAGTCGTTCGCATCACGGTTGCCG</t>
  </si>
  <si>
    <t>AAACCGGCAACCGTGATGCGAACG</t>
  </si>
  <si>
    <t>GTTCCTCGCATAGATGCCAT</t>
  </si>
  <si>
    <t>TAGTGTTCCTCGCATAGATGCCAT</t>
  </si>
  <si>
    <t>AAACATGGCATCTATGCGAGGAAC</t>
  </si>
  <si>
    <t>CGCGCTGGCGCCGTTCGCGC</t>
  </si>
  <si>
    <t>TAGTCGCGCTGGCGCCGTTCGCGC</t>
  </si>
  <si>
    <t>AAACGCGCGAACGGCGCCAGCGCG</t>
  </si>
  <si>
    <t>PLES_46241</t>
  </si>
  <si>
    <t>cat</t>
  </si>
  <si>
    <t>AGAGCAGCTTGCCCCTGAAG</t>
  </si>
  <si>
    <t>TAGTAGAGCAGCTTGCCCCTGAAG</t>
  </si>
  <si>
    <t>AAACCTTCAGGGGCAAGCTGCTCT</t>
  </si>
  <si>
    <t>AGCGCCCCACCCGTATGTTC</t>
  </si>
  <si>
    <t>TAGTAGCGCCCCACCCGTATGTTC</t>
  </si>
  <si>
    <t>AAACGAACATACGGGTGGGGCGCT</t>
  </si>
  <si>
    <t>GGAATGCCCGTGATAGTAGC</t>
  </si>
  <si>
    <t>TAGTGGAATGCCCGTGATAGTAGC</t>
  </si>
  <si>
    <t>AAACGCTACTATCACGGGCATTCC</t>
  </si>
  <si>
    <t>GTAGCGGGCGCAGTCGTCGA</t>
  </si>
  <si>
    <t>TAGTGTAGCGGGCGCAGTCGTCGA</t>
  </si>
  <si>
    <t>AAACTCGACGACTGCGCCCGCTAC</t>
  </si>
  <si>
    <t>PLES_46251</t>
  </si>
  <si>
    <t>GTCTGAGTGCTTGCTGGAAG</t>
  </si>
  <si>
    <t>TAGTGTCTGAGTGCTTGCTGGAAG</t>
  </si>
  <si>
    <t>AAACCTTCCAGCAAGCACTCAGAC</t>
  </si>
  <si>
    <t>CGCTACGACGGATACCAGTG</t>
  </si>
  <si>
    <t>TAGTCGCTACGACGGATACCAGTG</t>
  </si>
  <si>
    <t>AAACCACTGGTATCCGTCGTAGCG</t>
  </si>
  <si>
    <t>TACTTTTCCGCGTTGAAGCA</t>
  </si>
  <si>
    <t>TAGTTACTTTTCCGCGTTGAAGCA</t>
  </si>
  <si>
    <t>AAACTGCTTCAACGCGGAAAAGTA</t>
  </si>
  <si>
    <t>TGCTGCGCAGGGCTTCTTCC</t>
  </si>
  <si>
    <t>TAGTTGCTGCGCAGGGCTTCTTCC</t>
  </si>
  <si>
    <t>AAACGGAAGAAGCCCTGCGCAGCA</t>
  </si>
  <si>
    <t>PLES_46261</t>
  </si>
  <si>
    <t>CCAGCAGGCGGGTTCCCGGG</t>
  </si>
  <si>
    <t>TAGTCCAGCAGGCGGGTTCCCGGG</t>
  </si>
  <si>
    <t>AAACCCCGGGAACCCGCCTGCTGG</t>
  </si>
  <si>
    <t>GCCAGGCGAGAGTTCCCGGC</t>
  </si>
  <si>
    <t>TAGTGCCAGGCGAGAGTTCCCGGC</t>
  </si>
  <si>
    <t>AAACGCCGGGAACTCTCGCCTGGC</t>
  </si>
  <si>
    <t>CGGTTCCCAGCGCTGGATGT</t>
  </si>
  <si>
    <t>TAGTCGGTTCCCAGCGCTGGATGT</t>
  </si>
  <si>
    <t>AAACACATCCAGCGCTGGGAACCG</t>
  </si>
  <si>
    <t>CGATACAGCGCGTTGAGATG</t>
  </si>
  <si>
    <t>TAGTCGATACAGCGCGTTGAGATG</t>
  </si>
  <si>
    <t>AAACCATCTCAACGCGCTGTATCG</t>
  </si>
  <si>
    <t>PLES_46271</t>
  </si>
  <si>
    <t>GGGACGGGTGGGGGAGCGCA</t>
  </si>
  <si>
    <t>TAGTGGGACGGGTGGGGGAGCGCA</t>
  </si>
  <si>
    <t>AAACTGCGCTCCCCCACCCGTCCC</t>
  </si>
  <si>
    <t>GCCGGATCGGCGGCCGCCGG</t>
  </si>
  <si>
    <t>TAGTGCCGGATCGGCGGCCGCCGG</t>
  </si>
  <si>
    <t>AAACCCGGCGGCCGCCGATCCGGC</t>
  </si>
  <si>
    <t>GGCAAAGACGCTGCGGCGGC</t>
  </si>
  <si>
    <t>TAGTGGCAAAGACGCTGCGGCGGC</t>
  </si>
  <si>
    <t>AAACGCCGCCGCAGCGTCTTTGCC</t>
  </si>
  <si>
    <t>CCCGAAGTCGAAGAACTCCA</t>
  </si>
  <si>
    <t>TAGTCCCGAAGTCGAAGAACTCCA</t>
  </si>
  <si>
    <t>AAACTGGAGTTCTTCGACTTCGGG</t>
  </si>
  <si>
    <t>PLES_46281</t>
  </si>
  <si>
    <t>GTAGCGCAGGAAGAACTGCA</t>
  </si>
  <si>
    <t>TAGTGTAGCGCAGGAAGAACTGCA</t>
  </si>
  <si>
    <t>AAACTGCAGTTCTTCCTGCGCTAC</t>
  </si>
  <si>
    <t>GGACCAGAAGAGGGGCGCGT</t>
  </si>
  <si>
    <t>TAGTGGACCAGAAGAGGGGCGCGT</t>
  </si>
  <si>
    <t>AAACACGCGCCCCTCTTCTGGTCC</t>
  </si>
  <si>
    <t>GGTCGCCAGGCCGATGAAGC</t>
  </si>
  <si>
    <t>TAGTGGTCGCCAGGCCGATGAAGC</t>
  </si>
  <si>
    <t>AAACGCTTCATCGGCCTGGCGACC</t>
  </si>
  <si>
    <t>CTGGCGATAGCCGACCTGCC</t>
  </si>
  <si>
    <t>TAGTCTGGCGATAGCCGACCTGCC</t>
  </si>
  <si>
    <t>AAACGGCAGGTCGGCTATCGCCAG</t>
  </si>
  <si>
    <t>PLES_46291</t>
  </si>
  <si>
    <t>CTGCCCGGCGGACTCCGATA</t>
  </si>
  <si>
    <t>TAGTCTGCCCGGCGGACTCCGATA</t>
  </si>
  <si>
    <t>AAACTATCGGAGTCCGCCGGGCAG</t>
  </si>
  <si>
    <t>GCGCGGGCCTGAGCAGTGCC</t>
  </si>
  <si>
    <t>TAGTGCGCGGGCCTGAGCAGTGCC</t>
  </si>
  <si>
    <t>AAACGGCACTGCTCAGGCCCGCGC</t>
  </si>
  <si>
    <t>ACAGCTCGTGCCAATAGGCA</t>
  </si>
  <si>
    <t>TAGTACAGCTCGTGCCAATAGGCA</t>
  </si>
  <si>
    <t>AAACTGCCTATTGGCACGAGCTGT</t>
  </si>
  <si>
    <t>CATGAAACAGCCGCAACGGG</t>
  </si>
  <si>
    <t>TAGTCATGAAACAGCCGCAACGGG</t>
  </si>
  <si>
    <t>AAACCCCGTTGCGGCTGTTTCATG</t>
  </si>
  <si>
    <t>PLES_46301</t>
  </si>
  <si>
    <t>GCGGCCCACGCCTGGCCTCC</t>
  </si>
  <si>
    <t>TAGTGCGGCCCACGCCTGGCCTCC</t>
  </si>
  <si>
    <t>AAACGGAGGCCAGGCGTGGGCCGC</t>
  </si>
  <si>
    <t>AGCTGCGCAGGTGCCGCCAG</t>
  </si>
  <si>
    <t>TAGTAGCTGCGCAGGTGCCGCCAG</t>
  </si>
  <si>
    <t>AAACCTGGCGGCACCTGCGCAGCT</t>
  </si>
  <si>
    <t>CGTTCGTCGCGGAACCGCTC</t>
  </si>
  <si>
    <t>TAGTCGTTCGTCGCGGAACCGCTC</t>
  </si>
  <si>
    <t>AAACGAGCGGTTCCGCGACGAACG</t>
  </si>
  <si>
    <t>CATAGGCGCCCCAGAGCCGC</t>
  </si>
  <si>
    <t>TAGTCATAGGCGCCCCAGAGCCGC</t>
  </si>
  <si>
    <t>AAACGCGGCTCTGGGGCGCCTATG</t>
  </si>
  <si>
    <t>PLES_46311</t>
  </si>
  <si>
    <t>CAACGAAATGCCGGCCGCAT</t>
  </si>
  <si>
    <t>TAGTCAACGAAATGCCGGCCGCAT</t>
  </si>
  <si>
    <t>AAACATGCGGCCGGCATTTCGTTG</t>
  </si>
  <si>
    <t>GTCCTCGCGCTGGCCACAGC</t>
  </si>
  <si>
    <t>TAGTGTCCTCGCGCTGGCCACAGC</t>
  </si>
  <si>
    <t>AAACGCTGTGGCCAGCGCGAGGAC</t>
  </si>
  <si>
    <t>TGGCTTGGCAAGCGCGGCCT</t>
  </si>
  <si>
    <t>TAGTTGGCTTGGCAAGCGCGGCCT</t>
  </si>
  <si>
    <t>AAACAGGCCGCGCTTGCCAAGCCA</t>
  </si>
  <si>
    <t>TCCGCGGCGGCGCTGGCAGA</t>
  </si>
  <si>
    <t>TAGTTCCGCGGCGGCGCTGGCAGA</t>
  </si>
  <si>
    <t>AAACTCTGCCAGCGCCGCCGCGGA</t>
  </si>
  <si>
    <t>PLES_46321</t>
  </si>
  <si>
    <t>GACGGAAAGGTGTTCGATCA</t>
  </si>
  <si>
    <t>TAGTGACGGAAAGGTGTTCGATCA</t>
  </si>
  <si>
    <t>AAACTGATCGAACACCTTTCCGTC</t>
  </si>
  <si>
    <t>GCCGGCGTCCTGCAAGGCCT</t>
  </si>
  <si>
    <t>TAGTGCCGGCGTCCTGCAAGGCCT</t>
  </si>
  <si>
    <t>AAACAGGCCTTGCAGGACGCCGGC</t>
  </si>
  <si>
    <t>CGACGCCGTTCTGCTCGCTG</t>
  </si>
  <si>
    <t>TAGTCGACGCCGTTCTGCTCGCTG</t>
  </si>
  <si>
    <t>AAACCAGCGAGCAGAACGGCGTCG</t>
  </si>
  <si>
    <t>CGCGTAGCCGATTCCCTGGC</t>
  </si>
  <si>
    <t>TAGTCGCGTAGCCGATTCCCTGGC</t>
  </si>
  <si>
    <t>AAACGCCAGGGAATCGGCTACGCG</t>
  </si>
  <si>
    <t>PLES_46331</t>
  </si>
  <si>
    <t>TGAGAAAGGTCGCGTGTTCA</t>
  </si>
  <si>
    <t>TAGTTGAGAAAGGTCGCGTGTTCA</t>
  </si>
  <si>
    <t>AAACTGAACACGCGACCTTTCTCA</t>
  </si>
  <si>
    <t>AGCAGCGCCTGGGCCCAGAT</t>
  </si>
  <si>
    <t>TAGTAGCAGCGCCTGGGCCCAGAT</t>
  </si>
  <si>
    <t>AAACATCTGGGCCCAGGCGCTGCT</t>
  </si>
  <si>
    <t>GTCGGCGTAGGCCGCCTGGC</t>
  </si>
  <si>
    <t>TAGTGTCGGCGTAGGCCGCCTGGC</t>
  </si>
  <si>
    <t>AAACGCCAGGCGGCCTACGCCGAC</t>
  </si>
  <si>
    <t>GGGTGCGCAGGCGTTCCTCC</t>
  </si>
  <si>
    <t>TAGTGGGTGCGCAGGCGTTCCTCC</t>
  </si>
  <si>
    <t>AAACGGAGGAACGCCTGCGCACCC</t>
  </si>
  <si>
    <t>PLES_46341</t>
  </si>
  <si>
    <t>CGCCCATCCCCAGCGCCAGT</t>
  </si>
  <si>
    <t>TAGTCGCCCATCCCCAGCGCCAGT</t>
  </si>
  <si>
    <t>AAACACTGGCGCTGGGGATGGGCG</t>
  </si>
  <si>
    <t>CTCCGAGGGCGCCGGCGGCT</t>
  </si>
  <si>
    <t>TAGTCTCCGAGGGCGCCGGCGGCT</t>
  </si>
  <si>
    <t>AAACAGCCGCCGGCGCCCTCGGAG</t>
  </si>
  <si>
    <t>GCTGTACCAGCAGGCGGATC</t>
  </si>
  <si>
    <t>TAGTGCTGTACCAGCAGGCGGATC</t>
  </si>
  <si>
    <t>AAACGATCCGCCTGCTGGTACAGC</t>
  </si>
  <si>
    <t>GGCCTGCCTGACCAGCGCAT</t>
  </si>
  <si>
    <t>TAGTGGCCTGCCTGACCAGCGCAT</t>
  </si>
  <si>
    <t>AAACATGCGCTGGTCAGGCAGGCC</t>
  </si>
  <si>
    <t>PLES_46351</t>
  </si>
  <si>
    <t>GGGGGTGTGCTTGGGATCGG</t>
  </si>
  <si>
    <t>TAGTGGGGGTGTGCTTGGGATCGG</t>
  </si>
  <si>
    <t>AAACCCGATCCCAAGCACACCCCC</t>
  </si>
  <si>
    <t>GGCGCGGCATTTTTCGGCTC</t>
  </si>
  <si>
    <t>TAGTGGCGCGGCATTTTTCGGCTC</t>
  </si>
  <si>
    <t>AAACGAGCCGAAAAATGCCGCGCC</t>
  </si>
  <si>
    <t>TAGCGCAGGGTCGGGTTCGC</t>
  </si>
  <si>
    <t>TAGTTAGCGCAGGGTCGGGTTCGC</t>
  </si>
  <si>
    <t>AAACGCGAACCCGACCCTGCGCTA</t>
  </si>
  <si>
    <t>GCGCGCCGAGGCCCCACTTG</t>
  </si>
  <si>
    <t>TAGTGCGCGCCGAGGCCCCACTTG</t>
  </si>
  <si>
    <t>AAACCAAGTGGGGCCTCGGCGCGC</t>
  </si>
  <si>
    <t>PLES_46361</t>
  </si>
  <si>
    <t>exbD2</t>
  </si>
  <si>
    <t>GCTGCTGTTCACGGAAGCCA</t>
  </si>
  <si>
    <t>TAGTGCTGCTGTTCACGGAAGCCA</t>
  </si>
  <si>
    <t>AAACTGGCTTCCGTGAACAGCAGC</t>
  </si>
  <si>
    <t>CCATCAGCACGTCCACCAGC</t>
  </si>
  <si>
    <t>TAGTCCATCAGCACGTCCACCAGC</t>
  </si>
  <si>
    <t>AAACGCTGGTGGACGTGCTGATGG</t>
  </si>
  <si>
    <t>CGACCTGGGCGGTGGCGGTG</t>
  </si>
  <si>
    <t>TAGTCGACCTGGGCGGTGGCGGTG</t>
  </si>
  <si>
    <t>AAACCACCGCCACCGCCCAGGTCG</t>
  </si>
  <si>
    <t>CGGCAGGTTGATCTGGATCC</t>
  </si>
  <si>
    <t>TAGTCGGCAGGTTGATCTGGATCC</t>
  </si>
  <si>
    <t>AAACGGATCCAGATCAACCTGCCG</t>
  </si>
  <si>
    <t>PLES_46371</t>
  </si>
  <si>
    <t>exbB2</t>
  </si>
  <si>
    <t>TGGCGCTGGCCGGGGCCAGC</t>
  </si>
  <si>
    <t>TAGTTGGCGCTGGCCGGGGCCAGC</t>
  </si>
  <si>
    <t>AAACGCTGGCCCCGGCCAGCGCCA</t>
  </si>
  <si>
    <t>GTCGTCCTGCCACCAGGCAC</t>
  </si>
  <si>
    <t>TAGTGTCGTCCTGCCACCAGGCAC</t>
  </si>
  <si>
    <t>AAACGTGCCTGGTGGCAGGACGAC</t>
  </si>
  <si>
    <t>TATCGACCGAGACCTGCTTG</t>
  </si>
  <si>
    <t>TAGTTATCGACCGAGACCTGCTTG</t>
  </si>
  <si>
    <t>AAACCAAGCAGGTCTCGGTCGATA</t>
  </si>
  <si>
    <t>GATCGCCGCGCCTTGCGGGG</t>
  </si>
  <si>
    <t>TAGTGATCGCCGCGCCTTGCGGGG</t>
  </si>
  <si>
    <t>AAACCCCCGCAAGGCGCGGCGATC</t>
  </si>
  <si>
    <t>PLES_46381</t>
  </si>
  <si>
    <t>TCGACCAGCGCTGGCGAAAC</t>
  </si>
  <si>
    <t>TAGTTCGACCAGCGCTGGCGAAAC</t>
  </si>
  <si>
    <t>AAACGTTTCGCCAGCGCTGGTCGA</t>
  </si>
  <si>
    <t>CGCACGACAATGCGACAGCC</t>
  </si>
  <si>
    <t>TAGTCGCACGACAATGCGACAGCC</t>
  </si>
  <si>
    <t>AAACGGCTGTCGCATTGTCGTGCG</t>
  </si>
  <si>
    <t>CGCGGCGGGAGGGGCCTCGT</t>
  </si>
  <si>
    <t>TAGTCGCGGCGGGAGGGGCCTCGT</t>
  </si>
  <si>
    <t>AAACACGAGGCCCCTCCCGCCGCG</t>
  </si>
  <si>
    <t>GTCCACCAGACGCTGGGTCT</t>
  </si>
  <si>
    <t>TAGTGTCCACCAGACGCTGGGTCT</t>
  </si>
  <si>
    <t>AAACAGACCCAGCGTCTGGTGGAC</t>
  </si>
  <si>
    <t>PLES_46391</t>
  </si>
  <si>
    <t>CGACGATCTTCGATAGGCGC</t>
  </si>
  <si>
    <t>TAGTCGACGATCTTCGATAGGCGC</t>
  </si>
  <si>
    <t>AAACGCGCCTATCGAAGATCGTCG</t>
  </si>
  <si>
    <t>CGATACCGGTTTCTTGCGTG</t>
  </si>
  <si>
    <t>TAGTCGATACCGGTTTCTTGCGTG</t>
  </si>
  <si>
    <t>AAACCACGCAAGAAACCGGTATCG</t>
  </si>
  <si>
    <t>TGGGACACTATCCAGACCCA</t>
  </si>
  <si>
    <t>TAGTTGGGACACTATCCAGACCCA</t>
  </si>
  <si>
    <t>AAACTGGGTCTGGATAGTGTCCCA</t>
  </si>
  <si>
    <t>GCGCACCCTGCCAATCTTCC</t>
  </si>
  <si>
    <t>TAGTGCGCACCCTGCCAATCTTCC</t>
  </si>
  <si>
    <t>AAACGGAAGATTGGCAGGGTGCGC</t>
  </si>
  <si>
    <t>PLES_46401</t>
  </si>
  <si>
    <t>GCGGACGACGGCGAACGGGA</t>
  </si>
  <si>
    <t>TAGTGCGGACGACGGCGAACGGGA</t>
  </si>
  <si>
    <t>AAACTCCCGTTCGCCGTCGTCCGC</t>
  </si>
  <si>
    <t>GTAAAGCGCGCGGGAGGAAC</t>
  </si>
  <si>
    <t>TAGTGTAAAGCGCGCGGGAGGAAC</t>
  </si>
  <si>
    <t>AAACGTTCCTCCCGCGCGCTTTAC</t>
  </si>
  <si>
    <t>TGGCCTGGGCCAGCGGCTTC</t>
  </si>
  <si>
    <t>TAGTTGGCCTGGGCCAGCGGCTTC</t>
  </si>
  <si>
    <t>AAACGAAGCCGCTGGCCCAGGCCA</t>
  </si>
  <si>
    <t>GGCGCTGAACGGCTGCCCGG</t>
  </si>
  <si>
    <t>TAGTGGCGCTGAACGGCTGCCCGG</t>
  </si>
  <si>
    <t>AAACCCGGGCAGCCGTTCAGCGCC</t>
  </si>
  <si>
    <t>PLES_46411</t>
  </si>
  <si>
    <t>AGAGCAACGACGCCAAACAT</t>
  </si>
  <si>
    <t>TAGTAGAGCAACGACGCCAAACAT</t>
  </si>
  <si>
    <t>AAACATGTTTGGCGTCGTTGCTCT</t>
  </si>
  <si>
    <t>AGCGCCCAGCGTTGTATGAC</t>
  </si>
  <si>
    <t>TAGTAGCGCCCAGCGTTGTATGAC</t>
  </si>
  <si>
    <t>AAACGTCATACAACGCTGGGCGCT</t>
  </si>
  <si>
    <t>GAACCTTTGTACAACTTGGC</t>
  </si>
  <si>
    <t>TAGTGAACCTTTGTACAACTTGGC</t>
  </si>
  <si>
    <t>AAACGCCAAGTTGTACAAAGGTTC</t>
  </si>
  <si>
    <t>CATAGCTGAAGTTGATTGGC</t>
  </si>
  <si>
    <t>TAGTCATAGCTGAAGTTGATTGGC</t>
  </si>
  <si>
    <t>AAACGCCAATCAACTTCAGCTATG</t>
  </si>
  <si>
    <t>PLES_46421</t>
  </si>
  <si>
    <t>GGCTTGGGCGGATACGAGGG</t>
  </si>
  <si>
    <t>TAGTGGCTTGGGCGGATACGAGGG</t>
  </si>
  <si>
    <t>AAACCCCTCGTATCCGCCCAAGCC</t>
  </si>
  <si>
    <t>GCCACCGCCGGTGACGGCCA</t>
  </si>
  <si>
    <t>TAGTGCCACCGCCGGTGACGGCCA</t>
  </si>
  <si>
    <t>AAACTGGCCGTCACCGGCGGTGGC</t>
  </si>
  <si>
    <t>CTTTGTACAGCTCGGCCGGC</t>
  </si>
  <si>
    <t>TAGTCTTTGTACAGCTCGGCCGGC</t>
  </si>
  <si>
    <t>AAACGCCGGCCGAGCTGTACAAAG</t>
  </si>
  <si>
    <t>GGCCGGCAGGATGCTGTCGG</t>
  </si>
  <si>
    <t>TAGTGGCCGGCAGGATGCTGTCGG</t>
  </si>
  <si>
    <t>AAACCCGACAGCATCCTGCCGGCC</t>
  </si>
  <si>
    <t>PLES_46431</t>
  </si>
  <si>
    <t>GTCGGCGGCTTCGTAACGGA</t>
  </si>
  <si>
    <t>TAGTGTCGGCGGCTTCGTAACGGA</t>
  </si>
  <si>
    <t>AAACTCCGTTACGAAGCCGCCGAC</t>
  </si>
  <si>
    <t>GCCGGTCTCGATCCGGCCCT</t>
  </si>
  <si>
    <t>TAGTGCCGGTCTCGATCCGGCCCT</t>
  </si>
  <si>
    <t>AAACAGGGCCGGATCGAGACCGGC</t>
  </si>
  <si>
    <t>ACGCTGGCTGTCCGCCTCCA</t>
  </si>
  <si>
    <t>TAGTACGCTGGCTGTCCGCCTCCA</t>
  </si>
  <si>
    <t>AAACTGGAGGCGGACAGCCAGCGT</t>
  </si>
  <si>
    <t>TCAGGCCGCGGGCGCGCAGT</t>
  </si>
  <si>
    <t>TAGTTCAGGCCGCGGGCGCGCAGT</t>
  </si>
  <si>
    <t>AAACACTGCGCGCCCGCGGCCTGA</t>
  </si>
  <si>
    <t>PLES_46441</t>
  </si>
  <si>
    <t>TGGCCCAGGCGTAGGGCAGC</t>
  </si>
  <si>
    <t>TAGTTGGCCCAGGCGTAGGGCAGC</t>
  </si>
  <si>
    <t>AAACGCTGCCCTACGCCTGGGCCA</t>
  </si>
  <si>
    <t>ATGCTCGCCCGGCCGCAGCA</t>
  </si>
  <si>
    <t>TAGTATGCTCGCCCGGCCGCAGCA</t>
  </si>
  <si>
    <t>AAACTGCTGCGGCCGGGCGAGCAT</t>
  </si>
  <si>
    <t>AGTCCGCGGGCTGACCAGCA</t>
  </si>
  <si>
    <t>TAGTAGTCCGCGGGCTGACCAGCA</t>
  </si>
  <si>
    <t>AAACTGCTGGTCAGCCCGCGGACT</t>
  </si>
  <si>
    <t>ACCTCGCTGATCGCCCAGCC</t>
  </si>
  <si>
    <t>TAGTACCTCGCTGATCGCCCAGCC</t>
  </si>
  <si>
    <t>AAACGGCTGGGCGATCAGCGAGGT</t>
  </si>
  <si>
    <t>PLES_46451</t>
  </si>
  <si>
    <t>GCCAACGACGCCGGGCATGG</t>
  </si>
  <si>
    <t>TAGTGCCAACGACGCCGGGCATGG</t>
  </si>
  <si>
    <t>AAACCCATGCCCGGCGTCGTTGGC</t>
  </si>
  <si>
    <t>CCCAGCGCCACGCCCAGTAC</t>
  </si>
  <si>
    <t>TAGTCCCAGCGCCACGCCCAGTAC</t>
  </si>
  <si>
    <t>AAACGTACTGGGCGTGGCGCTGGG</t>
  </si>
  <si>
    <t>GGGGGCACGCCGGGGACCTT</t>
  </si>
  <si>
    <t>TAGTGGGGGCACGCCGGGGACCTT</t>
  </si>
  <si>
    <t>AAACAAGGTCCCCGGCGTGCCCCC</t>
  </si>
  <si>
    <t>GACCGACTTCCTCGTCGGCC</t>
  </si>
  <si>
    <t>TAGTGACCGACTTCCTCGTCGGCC</t>
  </si>
  <si>
    <t>AAACGGCCGACGAGGAAGTCGGTC</t>
  </si>
  <si>
    <t>PLES_46461</t>
  </si>
  <si>
    <t>AGGCGCTTATTCATCTTCAT</t>
  </si>
  <si>
    <t>TAGTAGGCGCTTATTCATCTTCAT</t>
  </si>
  <si>
    <t>AAACATGAAGATGAATAAGCGCCT</t>
  </si>
  <si>
    <t>GGGTATTCAGCAGGCCCGCC</t>
  </si>
  <si>
    <t>TAGTGGGTATTCAGCAGGCCCGCC</t>
  </si>
  <si>
    <t>AAACGGCGGGCCTGCTGAATACCC</t>
  </si>
  <si>
    <t>GGGGACTCCAGCGCTGCGCC</t>
  </si>
  <si>
    <t>TAGTGGGGACTCCAGCGCTGCGCC</t>
  </si>
  <si>
    <t>AAACGGCGCAGCGCTGGAGTCCCC</t>
  </si>
  <si>
    <t>GGCCTGCAACCGCAGCAGCA</t>
  </si>
  <si>
    <t>TAGTGGCCTGCAACCGCAGCAGCA</t>
  </si>
  <si>
    <t>AAACTGCTGCTGCGGTTGCAGGCC</t>
  </si>
  <si>
    <t>PLES_46471</t>
  </si>
  <si>
    <t>GCGCTGGCGATGACCGTTCA</t>
  </si>
  <si>
    <t>TAGTGCGCTGGCGATGACCGTTCA</t>
  </si>
  <si>
    <t>AAACTGAACGGTCATCGCCAGCGC</t>
  </si>
  <si>
    <t>GGCGGCTATGACCGCGACCA</t>
  </si>
  <si>
    <t>TAGTGGCGGCTATGACCGCGACCA</t>
  </si>
  <si>
    <t>AAACTGGTCGCGGTCATAGCCGCC</t>
  </si>
  <si>
    <t>GCTCTGGCGGGCGATCAGGC</t>
  </si>
  <si>
    <t>TAGTGCTCTGGCGGGCGATCAGGC</t>
  </si>
  <si>
    <t>AAACGCCTGATCGCCCGCCAGAGC</t>
  </si>
  <si>
    <t>GCTGCTCGCTTTCCAGGGCG</t>
  </si>
  <si>
    <t>TAGTGCTGCTCGCTTTCCAGGGCG</t>
  </si>
  <si>
    <t>AAACCGCCCTGGAAAGCGAGCAGC</t>
  </si>
  <si>
    <t>PLES_46481</t>
  </si>
  <si>
    <t>TCCCCGATGTCCTTTCGGGC</t>
  </si>
  <si>
    <t>TAGTTCCCCGATGTCCTTTCGGGC</t>
  </si>
  <si>
    <t>AAACGCCCGAAAGGACATCGGGGA</t>
  </si>
  <si>
    <t>TGGGCACCACCATCGCGGCG</t>
  </si>
  <si>
    <t>TAGTTGGGCACCACCATCGCGGCG</t>
  </si>
  <si>
    <t>AAACCGCCGCGATGGTGGTGCCCA</t>
  </si>
  <si>
    <t>GTCGGGACGGTCGAGCACCT</t>
  </si>
  <si>
    <t>TAGTGTCGGGACGGTCGAGCACCT</t>
  </si>
  <si>
    <t>AAACAGGTGCTCGACCGTCCCGAC</t>
  </si>
  <si>
    <t>CCTGGCGCGCCGCGGTGGCG</t>
  </si>
  <si>
    <t>TAGTCCTGGCGCGCCGCGGTGGCG</t>
  </si>
  <si>
    <t>AAACCGCCACCGCGGCGCGCCAGG</t>
  </si>
  <si>
    <t>PLES_46491</t>
  </si>
  <si>
    <t>ACCGCGGGAAGACAGGCGCG</t>
  </si>
  <si>
    <t>TAGTACCGCGGGAAGACAGGCGCG</t>
  </si>
  <si>
    <t>AAACCGCGCCTGTCTTCCCGCGGT</t>
  </si>
  <si>
    <t>CGGTCATCAGGCCCACCGCG</t>
  </si>
  <si>
    <t>TAGTCGGTCATCAGGCCCACCGCG</t>
  </si>
  <si>
    <t>AAACCGCGGTGGGCCTGATGACCG</t>
  </si>
  <si>
    <t>GCGCAACAGACCATTGCCGT</t>
  </si>
  <si>
    <t>TAGTGCGCAACAGACCATTGCCGT</t>
  </si>
  <si>
    <t>AAACACGGCAATGGTCTGTTGCGC</t>
  </si>
  <si>
    <t>CCGGCTCTCCGCTGCCAGCA</t>
  </si>
  <si>
    <t>TAGTCCGGCTCTCCGCTGCCAGCA</t>
  </si>
  <si>
    <t>AAACTGCTGGCAGCGGAGAGCCGG</t>
  </si>
  <si>
    <t>PLES_46501</t>
  </si>
  <si>
    <t>GGATCGATACGGGGCATGGC</t>
  </si>
  <si>
    <t>TAGTGGATCGATACGGGGCATGGC</t>
  </si>
  <si>
    <t>AAACGCCATGCCCCGTATCGATCC</t>
  </si>
  <si>
    <t>GCGAACTGGACCAGGCGGGG</t>
  </si>
  <si>
    <t>TAGTGCGAACTGGACCAGGCGGGG</t>
  </si>
  <si>
    <t>AAACCCCCGCCTGGTCCAGTTCGC</t>
  </si>
  <si>
    <t>ACAGATAGCCCCAGAACAGC</t>
  </si>
  <si>
    <t>TAGTACAGATAGCCCCAGAACAGC</t>
  </si>
  <si>
    <t>AAACGCTGTTCTGGGGCTATCTGT</t>
  </si>
  <si>
    <t>GCCTGGACCACGCCGGGAAT</t>
  </si>
  <si>
    <t>TAGTGCCTGGACCACGCCGGGAAT</t>
  </si>
  <si>
    <t>AAACATTCCCGGCGTGGTCCAGGC</t>
  </si>
  <si>
    <t>PLES_46511</t>
  </si>
  <si>
    <t>CCTTGCCGGGGTCGCCTCAC</t>
  </si>
  <si>
    <t>TAGTCCTTGCCGGGGTCGCCTCAC</t>
  </si>
  <si>
    <t>AAACGTGAGGCGACCCCGGCAAGG</t>
  </si>
  <si>
    <t>GCACCACCATCAGTTCGATC</t>
  </si>
  <si>
    <t>TAGTGCACCACCATCAGTTCGATC</t>
  </si>
  <si>
    <t>AAACGATCGAACTGATGGTGGTGC</t>
  </si>
  <si>
    <t>GCTCAGGCTGATGGCCGCCG</t>
  </si>
  <si>
    <t>TAGTGCTCAGGCTGATGGCCGCCG</t>
  </si>
  <si>
    <t>AAACCGGCGGCCATCAGCCTGAGC</t>
  </si>
  <si>
    <t>GCAGGCCCGTCGGGTCGGGG</t>
  </si>
  <si>
    <t>TAGTGCAGGCCCGTCGGGTCGGGG</t>
  </si>
  <si>
    <t>AAACCCCCGACCCGACGGGCCTGC</t>
  </si>
  <si>
    <t>PLES_46521</t>
  </si>
  <si>
    <t>TCAGGGTGAAGCCGGCTTGC</t>
  </si>
  <si>
    <t>TAGTTCAGGGTGAAGCCGGCTTGC</t>
  </si>
  <si>
    <t>AAACGCAAGCCGGCTTCACCCTGA</t>
  </si>
  <si>
    <t>CCAGGCCATCAGGCTGACGA</t>
  </si>
  <si>
    <t>TAGTCCAGGCCATCAGGCTGACGA</t>
  </si>
  <si>
    <t>AAACTCGTCAGCCTGATGGCCTGG</t>
  </si>
  <si>
    <t>TGGCCCGGGCGATGCTGTCC</t>
  </si>
  <si>
    <t>TAGTTGGCCCGGGCGATGCTGTCC</t>
  </si>
  <si>
    <t>AAACGGACAGCATCGCCCGGGCCA</t>
  </si>
  <si>
    <t>CCTGCTCGGTGCTGTCCTCC</t>
  </si>
  <si>
    <t>TAGTCCTGCTCGGTGCTGTCCTCC</t>
  </si>
  <si>
    <t>AAACGGAGGACAGCACCGAGCAGG</t>
  </si>
  <si>
    <t>PLES_46531</t>
  </si>
  <si>
    <t>TTCATCGGCGGCGGAGTCTG</t>
  </si>
  <si>
    <t>TAGTTTCATCGGCGGCGGAGTCTG</t>
  </si>
  <si>
    <t>AAACCAGACTCCGCCGCCGATGAA</t>
  </si>
  <si>
    <t>CGCTTCGTGGCGAAGGTCGC</t>
  </si>
  <si>
    <t>TAGTCGCTTCGTGGCGAAGGTCGC</t>
  </si>
  <si>
    <t>AAACGCGACCTTCGCCACGAAGCG</t>
  </si>
  <si>
    <t>GGAGGTCAGGCTGATCACCC</t>
  </si>
  <si>
    <t>TAGTGGAGGTCAGGCTGATCACCC</t>
  </si>
  <si>
    <t>AAACGGGTGATCAGCCTGACCTCC</t>
  </si>
  <si>
    <t>GTCGCCCTGGGTGACGCGTC</t>
  </si>
  <si>
    <t>TAGTGTCGCCCTGGGTGACGCGTC</t>
  </si>
  <si>
    <t>AAACGACGCGTCACCCAGGGCGAC</t>
  </si>
  <si>
    <t>PLES_46541</t>
  </si>
  <si>
    <t>TGAAGTCGTCGTAGGAGGCG</t>
  </si>
  <si>
    <t>TAGTTGAAGTCGTCGTAGGAGGCG</t>
  </si>
  <si>
    <t>AAACCGCCTCCTACGACGACTTCA</t>
  </si>
  <si>
    <t>CGGAGCCCAGGCGCCGTTTC</t>
  </si>
  <si>
    <t>TAGTCGGAGCCCAGGCGCCGTTTC</t>
  </si>
  <si>
    <t>AAACGAAACGGCGCCTGGGCTCCG</t>
  </si>
  <si>
    <t>CGTGCAGCACGTCGCACGCC</t>
  </si>
  <si>
    <t>TAGTCGTGCAGCACGTCGCACGCC</t>
  </si>
  <si>
    <t>AAACGGCGTGCGACGTGCTGCACG</t>
  </si>
  <si>
    <t>CAGCCGGTCGACTCTCAGGT</t>
  </si>
  <si>
    <t>TAGTCAGCCGGTCGACTCTCAGGT</t>
  </si>
  <si>
    <t>AAACACCTGAGAGTCGACCGGCTG</t>
  </si>
  <si>
    <t>PLES_46551</t>
  </si>
  <si>
    <t>CGCACGACCTTGCCACCCCG</t>
  </si>
  <si>
    <t>TAGTCGCACGACCTTGCCACCCCG</t>
  </si>
  <si>
    <t>AAACCGGGGTGGCAAGGTCGTGCG</t>
  </si>
  <si>
    <t>CCCGGCACGGCGCCGGACGC</t>
  </si>
  <si>
    <t>TAGTCCCGGCACGGCGCCGGACGC</t>
  </si>
  <si>
    <t>AAACGCGTCCGGCGCCGTGCCGGG</t>
  </si>
  <si>
    <t>TGCACCGCCAGGCGCAACGG</t>
  </si>
  <si>
    <t>TAGTTGCACCGCCAGGCGCAACGG</t>
  </si>
  <si>
    <t>AAACCCGTTGCGCCTGGCGGTGCA</t>
  </si>
  <si>
    <t>GCCGATGCCAGGCTCTGCGG</t>
  </si>
  <si>
    <t>TAGTGCCGATGCCAGGCTCTGCGG</t>
  </si>
  <si>
    <t>AAACCCGCAGAGCCTGGCATCGGC</t>
  </si>
  <si>
    <t>PLES_46561</t>
  </si>
  <si>
    <t>AACCTGCGATGAACGGTGCA</t>
  </si>
  <si>
    <t>TAGTAACCTGCGATGAACGGTGCA</t>
  </si>
  <si>
    <t>AAACTGCACCGTTCATCGCAGGTT</t>
  </si>
  <si>
    <t>GCCAGGCCCAGGATCAGGGC</t>
  </si>
  <si>
    <t>TAGTGCCAGGCCCAGGATCAGGGC</t>
  </si>
  <si>
    <t>AAACGCCCTGATCCTGGGCCTGGC</t>
  </si>
  <si>
    <t>GTCGGCCAGGGTGGCGTTCA</t>
  </si>
  <si>
    <t>TAGTGTCGGCCAGGGTGGCGTTCA</t>
  </si>
  <si>
    <t>AAACTGAACGCCACCCTGGCCGAC</t>
  </si>
  <si>
    <t>ATGCAGTTCGCCGGCGGCGT</t>
  </si>
  <si>
    <t>TAGTATGCAGTTCGCCGGCGGCGT</t>
  </si>
  <si>
    <t>AAACACGCCGCCGGCGAACTGCAT</t>
  </si>
  <si>
    <t>PLES_46571</t>
  </si>
  <si>
    <t>hemO</t>
  </si>
  <si>
    <t>TCAGGGGCCAGGGTATCCAT</t>
  </si>
  <si>
    <t>TAGTTCAGGGGCCAGGGTATCCAT</t>
  </si>
  <si>
    <t>AAACATGGATACCCTGGCCCCTGA</t>
  </si>
  <si>
    <t>CGAACGCAGGTTTTGCCGAG</t>
  </si>
  <si>
    <t>TAGTCGAACGCAGGTTTTGCCGAG</t>
  </si>
  <si>
    <t>AAACCTCGGCAAAACCTGCGTTCG</t>
  </si>
  <si>
    <t>GCTCGTTGGTCAGCAGGTTG</t>
  </si>
  <si>
    <t>TAGTGCTCGTTGGTCAGCAGGTTG</t>
  </si>
  <si>
    <t>AAACCAACCTGCTGACCAACGAGC</t>
  </si>
  <si>
    <t>TGCTCTTCACCAGGCTCTCC</t>
  </si>
  <si>
    <t>TAGTTGCTCTTCACCAGGCTCTCC</t>
  </si>
  <si>
    <t>AAACGGAGAGCCTGGTGAAGAGCA</t>
  </si>
  <si>
    <t>PLES_46581</t>
  </si>
  <si>
    <t>TCTGGTCAATGGCAGTCGGT</t>
  </si>
  <si>
    <t>TAGTTCTGGTCAATGGCAGTCGGT</t>
  </si>
  <si>
    <t>AAACACCGACTGCCATTGACCAGA</t>
  </si>
  <si>
    <t>TACGGATGAAAGGGAGGCCA</t>
  </si>
  <si>
    <t>TAGTTACGGATGAAAGGGAGGCCA</t>
  </si>
  <si>
    <t>AAACTGGCCTCCCTTTCATCCGTA</t>
  </si>
  <si>
    <t>GGCTGCGGGTGGGGTGATGT</t>
  </si>
  <si>
    <t>TAGTGGCTGCGGGTGGGGTGATGT</t>
  </si>
  <si>
    <t>AAACACATCACCCCACCCGCAGCC</t>
  </si>
  <si>
    <t>GCCATTGCCTCGTCCGGCGA</t>
  </si>
  <si>
    <t>TAGTGCCATTGCCTCGTCCGGCGA</t>
  </si>
  <si>
    <t>AAACTCGCCGGACGAGGCAATGGC</t>
  </si>
  <si>
    <t>PLES_46591</t>
  </si>
  <si>
    <t>GAGAATGCAAGCCCAGAGCA</t>
  </si>
  <si>
    <t>TAGTGAGAATGCAAGCCCAGAGCA</t>
  </si>
  <si>
    <t>AAACTGCTCTGGGCTTGCATTCTC</t>
  </si>
  <si>
    <t>GCGCTGTCCATGGCCAGTTG</t>
  </si>
  <si>
    <t>TAGTGCGCTGTCCATGGCCAGTTG</t>
  </si>
  <si>
    <t>AAACCAACTGGCCATGGACAGCGC</t>
  </si>
  <si>
    <t>AGCAGCGCCAGCGGTGCGTC</t>
  </si>
  <si>
    <t>TAGTAGCAGCGCCAGCGGTGCGTC</t>
  </si>
  <si>
    <t>AAACGACGCACCGCTGGCGCTGCT</t>
  </si>
  <si>
    <t>GCAACTGCCGGCGCTGCGCT</t>
  </si>
  <si>
    <t>TAGTGCAACTGCCGGCGCTGCGCT</t>
  </si>
  <si>
    <t>AAACAGCGCAGCGCCGGCAGTTGC</t>
  </si>
  <si>
    <t>PLES_46601</t>
  </si>
  <si>
    <t>CAGGCAATGCAGTTCGGCGT</t>
  </si>
  <si>
    <t>TAGTCAGGCAATGCAGTTCGGCGT</t>
  </si>
  <si>
    <t>AAACACGCCGAACTGCATTGCCTG</t>
  </si>
  <si>
    <t>GCCGCGCTGGAAACTGAAGT</t>
  </si>
  <si>
    <t>TAGTGCCGCGCTGGAAACTGAAGT</t>
  </si>
  <si>
    <t>AAACACTTCAGTTTCCAGCGCGGC</t>
  </si>
  <si>
    <t>TGCACGGGCGAAGAGTTCCG</t>
  </si>
  <si>
    <t>TAGTTGCACGGGCGAAGAGTTCCG</t>
  </si>
  <si>
    <t>AAACCGGAACTCTTCGCCCGTGCA</t>
  </si>
  <si>
    <t>TCGCCAGGGCCCGATAGCCC</t>
  </si>
  <si>
    <t>TAGTTCGCCAGGGCCCGATAGCCC</t>
  </si>
  <si>
    <t>AAACGGGCTATCGGGCCCTGGCGA</t>
  </si>
  <si>
    <t>PLES_46611</t>
  </si>
  <si>
    <t>sbcD</t>
  </si>
  <si>
    <t>GGAGGTATGTATGAGGCGCA</t>
  </si>
  <si>
    <t>TAGTGGAGGTATGTATGAGGCGCA</t>
  </si>
  <si>
    <t>AAACTGCGCCTCATACATACCTCC</t>
  </si>
  <si>
    <t>GGTCTGGCCCAGGTGCCAGT</t>
  </si>
  <si>
    <t>TAGTGGTCTGGCCCAGGTGCCAGT</t>
  </si>
  <si>
    <t>AAACACTGGCACCTGGGCCAGACC</t>
  </si>
  <si>
    <t>ATCGCGGTCCTGGCCGTGCA</t>
  </si>
  <si>
    <t>TAGTATCGCGGTCCTGGCCGTGCA</t>
  </si>
  <si>
    <t>AAACTGCACGGCCAGGACCGCGAT</t>
  </si>
  <si>
    <t>GCCCGCGATCAGCAGGACAT</t>
  </si>
  <si>
    <t>TAGTGCCCGCGATCAGCAGGACAT</t>
  </si>
  <si>
    <t>AAACATGTCCTGCTGATCGCGGGC</t>
  </si>
  <si>
    <t>PLES_46621</t>
  </si>
  <si>
    <t>GCGGATGGCGAGAATCTTCA</t>
  </si>
  <si>
    <t>TAGTGCGGATGGCGAGAATCTTCA</t>
  </si>
  <si>
    <t>AAACTGAAGATTCTCGCCATCCGC</t>
  </si>
  <si>
    <t>CGAGGGAGGCGAGGTTCTTC</t>
  </si>
  <si>
    <t>TAGTCGAGGGAGGCGAGGTTCTTC</t>
  </si>
  <si>
    <t>AAACGAAGAACCTCGCCTCCCTCG</t>
  </si>
  <si>
    <t>CGGCGCTGGACAGCGGTTCG</t>
  </si>
  <si>
    <t>TAGTCGGCGCTGGACAGCGGTTCG</t>
  </si>
  <si>
    <t>AAACCGAACCGCTGTCCAGCGCCG</t>
  </si>
  <si>
    <t>ACCGGTGATGGCGAACAGGC</t>
  </si>
  <si>
    <t>TAGTACCGGTGATGGCGAACAGGC</t>
  </si>
  <si>
    <t>AAACGCCTGTTCGCCATCACCGGT</t>
  </si>
  <si>
    <t>PLES_46631</t>
  </si>
  <si>
    <t>recD</t>
  </si>
  <si>
    <t>CCGGCCAGTTGCTTGAGGGT</t>
  </si>
  <si>
    <t>TAGTCCGGCCAGTTGCTTGAGGGT</t>
  </si>
  <si>
    <t>AAACACCCTCAAGCAACTGGCCGG</t>
  </si>
  <si>
    <t>CCTGATCGTCGCGGCCATCG</t>
  </si>
  <si>
    <t>TAGTCCTGATCGTCGCGGCCATCG</t>
  </si>
  <si>
    <t>AAACCGATGGCCGCGACGATCAGG</t>
  </si>
  <si>
    <t>ACAGGTCGAGCTGACGCAGC</t>
  </si>
  <si>
    <t>TAGTACAGGTCGAGCTGACGCAGC</t>
  </si>
  <si>
    <t>AAACGCTGCGTCAGCTCGACCTGT</t>
  </si>
  <si>
    <t>CGGCTGCAACTCGACGAGGA</t>
  </si>
  <si>
    <t>TAGTCGGCTGCAACTCGACGAGGA</t>
  </si>
  <si>
    <t>AAACTCCTCGTCGAGTTGCAGCCG</t>
  </si>
  <si>
    <t>PLES_46641</t>
  </si>
  <si>
    <t>recB</t>
  </si>
  <si>
    <t>GGGCCACGGGCATCTGCTGC</t>
  </si>
  <si>
    <t>TAGTGGGCCACGGGCATCTGCTGC</t>
  </si>
  <si>
    <t>AAACGCAGCAGATGCCCGTGGCCC</t>
  </si>
  <si>
    <t>ACGGGAAGTCCAGCGGATCG</t>
  </si>
  <si>
    <t>TAGTACGGGAAGTCCAGCGGATCG</t>
  </si>
  <si>
    <t>AAACCGATCCGCTGGACTTCCCGT</t>
  </si>
  <si>
    <t>CGGCGCTGGCCTCGATCAGG</t>
  </si>
  <si>
    <t>TAGTCGGCGCTGGCCTCGATCAGG</t>
  </si>
  <si>
    <t>AAACCCTGATCGAGGCCAGCGCCG</t>
  </si>
  <si>
    <t>GGCGATGGTGAACGTCTTGC</t>
  </si>
  <si>
    <t>TAGTGGCGATGGTGAACGTCTTGC</t>
  </si>
  <si>
    <t>AAACGCAAGACGTTCACCATCGCC</t>
  </si>
  <si>
    <t>PLES_46651</t>
  </si>
  <si>
    <t>recC</t>
  </si>
  <si>
    <t>GTTCCCAAGGGTTCTGGCAT</t>
  </si>
  <si>
    <t>TAGTGTTCCCAAGGGTTCTGGCAT</t>
  </si>
  <si>
    <t>AAACATGCCAGAACCCTTGGGAAC</t>
  </si>
  <si>
    <t>GAATCCGGGCGTGAGGGCGG</t>
  </si>
  <si>
    <t>TAGTGAATCCGGGCGTGAGGGCGG</t>
  </si>
  <si>
    <t>AAACCCGCCCTCACGCCCGGATTC</t>
  </si>
  <si>
    <t>GGTCGTCCAGGCGATTGCCG</t>
  </si>
  <si>
    <t>TAGTGGTCGTCCAGGCGATTGCCG</t>
  </si>
  <si>
    <t>AAACCGGCAATCGCCTGGACGACC</t>
  </si>
  <si>
    <t>AGGAAACGGCGAGGTCGCGC</t>
  </si>
  <si>
    <t>TAGTAGGAAACGGCGAGGTCGCGC</t>
  </si>
  <si>
    <t>AAACGCGCGACCTCGCCGTTTCCT</t>
  </si>
  <si>
    <t>PLES_46661</t>
  </si>
  <si>
    <t>GGCGTCCAGCCCATCCTGCA</t>
  </si>
  <si>
    <t>TAGTGGCGTCCAGCCCATCCTGCA</t>
  </si>
  <si>
    <t>AAACTGCAGGATGGGCTGGACGCC</t>
  </si>
  <si>
    <t>CGCCACACACCTCGTCGAGC</t>
  </si>
  <si>
    <t>TAGTCGCCACACACCTCGTCGAGC</t>
  </si>
  <si>
    <t>AAACGCTCGACGAGGTGTGTGGCG</t>
  </si>
  <si>
    <t>AGAGCAACAGGCCATGCTCG</t>
  </si>
  <si>
    <t>TAGTAGAGCAACAGGCCATGCTCG</t>
  </si>
  <si>
    <t>AAACCGAGCATGGCCTGTTGCTCT</t>
  </si>
  <si>
    <t>ATGACCAGCGCCCGATCGCA</t>
  </si>
  <si>
    <t>TAGTATGACCAGCGCCCGATCGCA</t>
  </si>
  <si>
    <t>AAACTGCGATCGGGCGCTGGTCAT</t>
  </si>
  <si>
    <t>PLES_46671</t>
  </si>
  <si>
    <t>AGGGGAAACAGGTATTGCAT</t>
  </si>
  <si>
    <t>TAGTAGGGGAAACAGGTATTGCAT</t>
  </si>
  <si>
    <t>AAACATGCAATACCTGTTTCCCCT</t>
  </si>
  <si>
    <t>CCCAGATGAACACGGCCAGC</t>
  </si>
  <si>
    <t>TAGTCCCAGATGAACACGGCCAGC</t>
  </si>
  <si>
    <t>AAACGCTGGCCGTGTTCATCTGGG</t>
  </si>
  <si>
    <t>CACGGCGAGCTTGTTGACGA</t>
  </si>
  <si>
    <t>TAGTCACGGCGAGCTTGTTGACGA</t>
  </si>
  <si>
    <t>AAACTCGTCAACAAGCTCGCCGTG</t>
  </si>
  <si>
    <t>AGAAACCGATCTCGGCGGGC</t>
  </si>
  <si>
    <t>TAGTAGAAACCGATCTCGGCGGGC</t>
  </si>
  <si>
    <t>AAACGCCCGCCGAGATCGGTTTCT</t>
  </si>
  <si>
    <t>PLES_46681</t>
  </si>
  <si>
    <t>GGGAAGGCGCAGCAAGGTGG</t>
  </si>
  <si>
    <t>TAGTGGGAAGGCGCAGCAAGGTGG</t>
  </si>
  <si>
    <t>AAACCCACCTTGCTGCGCCTTCCC</t>
  </si>
  <si>
    <t>AAAGACTGCCCCTGGAGATC</t>
  </si>
  <si>
    <t>TAGTAAAGACTGCCCCTGGAGATC</t>
  </si>
  <si>
    <t>AAACGATCTCCAGGGGCAGTCTTT</t>
  </si>
  <si>
    <t>CGGCGCCGAACTCGTCATAG</t>
  </si>
  <si>
    <t>TAGTCGGCGCCGAACTCGTCATAG</t>
  </si>
  <si>
    <t>AAACCTATGACGAGTTCGGCGCCG</t>
  </si>
  <si>
    <t>GTGCGGCGGCGAATGGGTGT</t>
  </si>
  <si>
    <t>TAGTGTGCGGCGGCGAATGGGTGT</t>
  </si>
  <si>
    <t>AAACACACCCATTCGCCGCCGCAC</t>
  </si>
  <si>
    <t>PLES_46691</t>
  </si>
  <si>
    <t>TCGGGATGGCGGCTGGCGGT</t>
  </si>
  <si>
    <t>TAGTTCGGGATGGCGGCTGGCGGT</t>
  </si>
  <si>
    <t>AAACACCGCCAGCCGCCATCCCGA</t>
  </si>
  <si>
    <t>GGCGAGGAACACCGCGAGGG</t>
  </si>
  <si>
    <t>TAGTGGCGAGGAACACCGCGAGGG</t>
  </si>
  <si>
    <t>AAACCCCTCGCGGTGTTCCTCGCC</t>
  </si>
  <si>
    <t>GCTGCAGCCCAGCTTGAGGA</t>
  </si>
  <si>
    <t>TAGTGCTGCAGCCCAGCTTGAGGA</t>
  </si>
  <si>
    <t>AAACTCCTCAAGCTGGGCTGCAGC</t>
  </si>
  <si>
    <t>AAATAGCCGAGGTGGGCGAT</t>
  </si>
  <si>
    <t>TAGTAAATAGCCGAGGTGGGCGAT</t>
  </si>
  <si>
    <t>AAACATCGCCCACCTCGGCTATTT</t>
  </si>
  <si>
    <t>PLES_46701</t>
  </si>
  <si>
    <t>AAGAGGATGCGGGAACGAGC</t>
  </si>
  <si>
    <t>TAGTAAGAGGATGCGGGAACGAGC</t>
  </si>
  <si>
    <t>AAACGCTCGTTCCCGCATCCTCTT</t>
  </si>
  <si>
    <t>GCCGACCAGCAGGAGAACCA</t>
  </si>
  <si>
    <t>TAGTGCCGACCAGCAGGAGAACCA</t>
  </si>
  <si>
    <t>AAACTGGTTCTCCTGCTGGTCGGC</t>
  </si>
  <si>
    <t>CAGCGGCAGCCAGCCATGCC</t>
  </si>
  <si>
    <t>TAGTCAGCGGCAGCCAGCCATGCC</t>
  </si>
  <si>
    <t>AAACGGCATGGCTGGCTGCCGCTG</t>
  </si>
  <si>
    <t>CAGAGCAGCACCACGCCGAG</t>
  </si>
  <si>
    <t>TAGTCAGAGCAGCACCACGCCGAG</t>
  </si>
  <si>
    <t>AAACCTCGGCGTGGTGCTGCTCTG</t>
  </si>
  <si>
    <t>PLES_46711</t>
  </si>
  <si>
    <t>TGACGCAACGCCCCGGAGGC</t>
  </si>
  <si>
    <t>TAGTTGACGCAACGCCCCGGAGGC</t>
  </si>
  <si>
    <t>AAACGCCTCCGGGGCGTTGCGTCA</t>
  </si>
  <si>
    <t>CCGTCGCCCGTCCGACCCCA</t>
  </si>
  <si>
    <t>TAGTCCGTCGCCCGTCCGACCCCA</t>
  </si>
  <si>
    <t>AAACTGGGGTCGGACGGGCGACGG</t>
  </si>
  <si>
    <t>TCCGGGGGCGGGCTACAAAC</t>
  </si>
  <si>
    <t>TAGTTCCGGGGGCGGGCTACAAAC</t>
  </si>
  <si>
    <t>AAACGTTTGTAGCCCGCCCCCGGA</t>
  </si>
  <si>
    <t>ATACCACTAAGGAACGATGG</t>
  </si>
  <si>
    <t>TAGTATACCACTAAGGAACGATGG</t>
  </si>
  <si>
    <t>AAACCCATCGTTCCTTAGTGGTAT</t>
  </si>
  <si>
    <t>PLES_46721</t>
  </si>
  <si>
    <t>CACCAGGCTGATACCCACCC</t>
  </si>
  <si>
    <t>TAGTCACCAGGCTGATACCCACCC</t>
  </si>
  <si>
    <t>AAACGGGTGGGTATCAGCCTGGTG</t>
  </si>
  <si>
    <t>CGAAGGTGAGGACGAAGGCC</t>
  </si>
  <si>
    <t>TAGTCGAAGGTGAGGACGAAGGCC</t>
  </si>
  <si>
    <t>AAACGGCCTTCGTCCTCACCTTCG</t>
  </si>
  <si>
    <t>CGCTTTGGTGTAGATGACGG</t>
  </si>
  <si>
    <t>TAGTCGCTTTGGTGTAGATGACGG</t>
  </si>
  <si>
    <t>AAACCCGTCATCTACACCAAAGCG</t>
  </si>
  <si>
    <t>AGAGCATCACCGCCCGGTAG</t>
  </si>
  <si>
    <t>TAGTAGAGCATCACCGCCCGGTAG</t>
  </si>
  <si>
    <t>AAACCTACCGGGCGGTGATGCTCT</t>
  </si>
  <si>
    <t>PLES_46731</t>
  </si>
  <si>
    <t>pprA</t>
  </si>
  <si>
    <t>GGCCTCGGCGGACGACGAGC</t>
  </si>
  <si>
    <t>TAGTGGCCTCGGCGGACGACGAGC</t>
  </si>
  <si>
    <t>AAACGCTCGTCGTCCGCCGAGGCC</t>
  </si>
  <si>
    <t>CGAAAAGGGTTCCGGCCTCT</t>
  </si>
  <si>
    <t>TAGTCGAAAAGGGTTCCGGCCTCT</t>
  </si>
  <si>
    <t>AAACAGAGGCCGGAACCCTTTTCG</t>
  </si>
  <si>
    <t>GCGAAGCGCTCCAGAGGGCG</t>
  </si>
  <si>
    <t>TAGTGCGAAGCGCTCCAGAGGGCG</t>
  </si>
  <si>
    <t>AAACCGCCCTCTGGAGCGCTTCGC</t>
  </si>
  <si>
    <t>GTTCGTCCATCTCGAAACAC</t>
  </si>
  <si>
    <t>TAGTGTTCGTCCATCTCGAAACAC</t>
  </si>
  <si>
    <t>AAACGTGTTTCGAGATGGACGAAC</t>
  </si>
  <si>
    <t>PLES_46741</t>
  </si>
  <si>
    <t>GGCGCCGTGCTGGCGTCGCC</t>
  </si>
  <si>
    <t>TAGTGGCGCCGTGCTGGCGTCGCC</t>
  </si>
  <si>
    <t>AAACGGCGACGCCAGCACGGCGCC</t>
  </si>
  <si>
    <t>CGCTGTGAATTCGATGGCGA</t>
  </si>
  <si>
    <t>TAGTCGCTGTGAATTCGATGGCGA</t>
  </si>
  <si>
    <t>AAACTCGCCATCGAATTCACAGCG</t>
  </si>
  <si>
    <t>AGACCAGCGCGAAAAACAGC</t>
  </si>
  <si>
    <t>TAGTAGACCAGCGCGAAAAACAGC</t>
  </si>
  <si>
    <t>AAACGCTGTTTTTCGCGCTGGTCT</t>
  </si>
  <si>
    <t>AACGACTGCAACATGAGCAA</t>
  </si>
  <si>
    <t>TAGTAACGACTGCAACATGAGCAA</t>
  </si>
  <si>
    <t>AAACTTGCTCATGTTGCAGTCGTT</t>
  </si>
  <si>
    <t>PLES_46751</t>
  </si>
  <si>
    <t>fppA</t>
  </si>
  <si>
    <t>TCCGCAAACGCTTGCCCACA</t>
  </si>
  <si>
    <t>TAGTTCCGCAAACGCTTGCCCACA</t>
  </si>
  <si>
    <t>AAACTGTGGGCAAGCGTTTGCGGA</t>
  </si>
  <si>
    <t>TCCGCCCAGGATAAGCCAGT</t>
  </si>
  <si>
    <t>TAGTTCCGCCCAGGATAAGCCAGT</t>
  </si>
  <si>
    <t>AAACACTGGCTTATCCTGGGCGGA</t>
  </si>
  <si>
    <t>TTTCACATATAAATAAACAA</t>
  </si>
  <si>
    <t>TAGTTTTCACATATAAATAAACAA</t>
  </si>
  <si>
    <t>AAACTTGTTTATTTATATGTGAAA</t>
  </si>
  <si>
    <t>TATTAACCGTAGCACCGGTC</t>
  </si>
  <si>
    <t>TAGTTATTAACCGTAGCACCGGTC</t>
  </si>
  <si>
    <t>AAACGACCGGTGCTACGGTTAATA</t>
  </si>
  <si>
    <t>PLES_46761</t>
  </si>
  <si>
    <t>pprB</t>
  </si>
  <si>
    <t>CCGCGAGGCCGGTTTGTCCA</t>
  </si>
  <si>
    <t>TAGTCCGCGAGGCCGGTTTGTCCA</t>
  </si>
  <si>
    <t>AAACTGGACAAACCGGCCTCGCGG</t>
  </si>
  <si>
    <t>CGGAGTTCCGAGGTCACCTG</t>
  </si>
  <si>
    <t>TAGTCGGAGTTCCGAGGTCACCTG</t>
  </si>
  <si>
    <t>AAACCAGGTGACCTCGGAACTCCG</t>
  </si>
  <si>
    <t>GGTGGGTGCTGGTTACGCAA</t>
  </si>
  <si>
    <t>TAGTGGTGGGTGCTGGTTACGCAA</t>
  </si>
  <si>
    <t>AAACTTGCGTAACCAGCACCCACC</t>
  </si>
  <si>
    <t>AGCTGGCGATCGCCGACTCC</t>
  </si>
  <si>
    <t>TAGTAGCTGGCGATCGCCGACTCC</t>
  </si>
  <si>
    <t>AAACGGAGTCGGCGATCGCCAGCT</t>
  </si>
  <si>
    <t>PLES_46771</t>
  </si>
  <si>
    <t>tadG</t>
  </si>
  <si>
    <t>ATCGCCCCACGCTGTCTTGC</t>
  </si>
  <si>
    <t>TAGTATCGCCCCACGCTGTCTTGC</t>
  </si>
  <si>
    <t>AAACGCAAGACAGCGTGGGGCGAT</t>
  </si>
  <si>
    <t>GCAGCAGGGTGGTCGCCGCC</t>
  </si>
  <si>
    <t>TAGTGCAGCAGGGTGGTCGCCGCC</t>
  </si>
  <si>
    <t>AAACGGCGGCGACCACCCTGCTGC</t>
  </si>
  <si>
    <t>GCTGCAGGTTGCGCTGCTCC</t>
  </si>
  <si>
    <t>TAGTGCTGCAGGTTGCGCTGCTCC</t>
  </si>
  <si>
    <t>AAACGGAGCAGCGCAACCTGCAGC</t>
  </si>
  <si>
    <t>GCCGCACAAGGCTCCCTGGG</t>
  </si>
  <si>
    <t>TAGTGCCGCACAAGGCTCCCTGGG</t>
  </si>
  <si>
    <t>AAACCCCAGGGAGCCTTGTGCGGC</t>
  </si>
  <si>
    <t>PLES_46781</t>
  </si>
  <si>
    <t>GAACAGGATTCGCTCGTGCA</t>
  </si>
  <si>
    <t>TAGTGAACAGGATTCGCTCGTGCA</t>
  </si>
  <si>
    <t>AAACTGCACGAGCGAATCCTGTTC</t>
  </si>
  <si>
    <t>CGGCCCAGGCCGGGCCGGAC</t>
  </si>
  <si>
    <t>TAGTCGGCCCAGGCCGGGCCGGAC</t>
  </si>
  <si>
    <t>AAACGTCCGGCCCGGCCTGGGCCG</t>
  </si>
  <si>
    <t>ACGGACCGCCGGCGTGTCCG</t>
  </si>
  <si>
    <t>TAGTACGGACCGCCGGCGTGTCCG</t>
  </si>
  <si>
    <t>AAACCGGACACGCCGGCGGTCCGT</t>
  </si>
  <si>
    <t>TCGGCCGTCGCTGGCGCGGC</t>
  </si>
  <si>
    <t>TAGTTCGGCCGTCGCTGGCGCGGC</t>
  </si>
  <si>
    <t>AAACGCCGCGCCAGCGACGGCCGA</t>
  </si>
  <si>
    <t>PLES_46791</t>
  </si>
  <si>
    <t>tadD</t>
  </si>
  <si>
    <t>GCGCGGCGCAACCGCCGAGC</t>
  </si>
  <si>
    <t>TAGTGCGCGGCGCAACCGCCGAGC</t>
  </si>
  <si>
    <t>AAACGCTCGGCGGTTGCGCCGCGC</t>
  </si>
  <si>
    <t>TCCCGTGGGCCGTCCCGCCC</t>
  </si>
  <si>
    <t>TAGTTCCCGTGGGCCGTCCCGCCC</t>
  </si>
  <si>
    <t>AAACGGGCGGGACGGCCCACGGGA</t>
  </si>
  <si>
    <t>TCATCTGCAGTTCCTGCTCC</t>
  </si>
  <si>
    <t>TAGTTCATCTGCAGTTCCTGCTCC</t>
  </si>
  <si>
    <t>AAACGGAGCAGGAACTGCAGATGA</t>
  </si>
  <si>
    <t>GGCCCTCGCGGATCATGTCG</t>
  </si>
  <si>
    <t>TAGTGGCCCTCGCGGATCATGTCG</t>
  </si>
  <si>
    <t>AAACCGACATGATCCGCGAGGGCC</t>
  </si>
  <si>
    <t>PLES_46801</t>
  </si>
  <si>
    <t>tadC</t>
  </si>
  <si>
    <t>AATCAGCCACTGTGCCTGCA</t>
  </si>
  <si>
    <t>TAGTAATCAGCCACTGTGCCTGCA</t>
  </si>
  <si>
    <t>AAACTGCAGGCACAGTGGCTGATT</t>
  </si>
  <si>
    <t>AGGCACCGCCGACCGCCATC</t>
  </si>
  <si>
    <t>TAGTAGGCACCGCCGACCGCCATC</t>
  </si>
  <si>
    <t>AAACGATGGCGGTCGGCGGTGCCT</t>
  </si>
  <si>
    <t>CGCCTGGAGCAACAGCAACA</t>
  </si>
  <si>
    <t>TAGTCGCCTGGAGCAACAGCAACA</t>
  </si>
  <si>
    <t>AAACTGTTGCTGTTGCTCCAGGCG</t>
  </si>
  <si>
    <t>CAGGGTTGGCCAGCGCTCCC</t>
  </si>
  <si>
    <t>TAGTCAGGGTTGGCCAGCGCTCCC</t>
  </si>
  <si>
    <t>AAACGGGAGCGCTGGCCAACCCTG</t>
  </si>
  <si>
    <t>PLES_46811</t>
  </si>
  <si>
    <t>tadB</t>
  </si>
  <si>
    <t>GCGCCAGCCCATGAACGCCA</t>
  </si>
  <si>
    <t>TAGTGCGCCAGCCCATGAACGCCA</t>
  </si>
  <si>
    <t>AAACTGGCGTTCATGGGCTGGCGC</t>
  </si>
  <si>
    <t>AACCACCAGTTCGTTGCGCC</t>
  </si>
  <si>
    <t>TAGTAACCACCAGTTCGTTGCGCC</t>
  </si>
  <si>
    <t>AAACGGCGCAACGAACTGGTGGTT</t>
  </si>
  <si>
    <t>GCCGCACCGCGACCGCCTCC</t>
  </si>
  <si>
    <t>TAGTGCCGCACCGCGACCGCCTCC</t>
  </si>
  <si>
    <t>AAACGGAGGCGGTCGCGGTGCGGC</t>
  </si>
  <si>
    <t>GCCAGCCAGTGACTGCTGCG</t>
  </si>
  <si>
    <t>TAGTGCCAGCCAGTGACTGCTGCG</t>
  </si>
  <si>
    <t>AAACCGCAGCAGTCACTGGCTGGC</t>
  </si>
  <si>
    <t>PLES_46821</t>
  </si>
  <si>
    <t>tadA</t>
  </si>
  <si>
    <t>GAGTGGAAGGCACCGCCGTC</t>
  </si>
  <si>
    <t>TAGTGAGTGGAAGGCACCGCCGTC</t>
  </si>
  <si>
    <t>AAACGACGGCGGTGCCTTCCACTC</t>
  </si>
  <si>
    <t>CTGGATGTCCTGCTCCTGGC</t>
  </si>
  <si>
    <t>TAGTCTGGATGTCCTGCTCCTGGC</t>
  </si>
  <si>
    <t>AAACGCCAGGAGCAGGACATCCAG</t>
  </si>
  <si>
    <t>CGTCGATGATGTAGCGGTGC</t>
  </si>
  <si>
    <t>TAGTCGTCGATGATGTAGCGGTGC</t>
  </si>
  <si>
    <t>AAACGCACCGCTACATCATCGACG</t>
  </si>
  <si>
    <t>CGAGACGTACTGGACCACGG</t>
  </si>
  <si>
    <t>TAGTCGAGACGTACTGGACCACGG</t>
  </si>
  <si>
    <t>AAACCCGTGGTCCAGTACGTCTCG</t>
  </si>
  <si>
    <t>PLES_46831</t>
  </si>
  <si>
    <t>tadZ</t>
  </si>
  <si>
    <t>GGGTCAGCGCCACGAAGTTC</t>
  </si>
  <si>
    <t>TAGTGGGTCAGCGCCACGAAGTTC</t>
  </si>
  <si>
    <t>AAACGAACTTCGTGGCGCTGACCC</t>
  </si>
  <si>
    <t>GTCGAGTTCGCCGGGATGCT</t>
  </si>
  <si>
    <t>TAGTGTCGAGTTCGCCGGGATGCT</t>
  </si>
  <si>
    <t>AAACAGCATCCCGGCGAACTCGAC</t>
  </si>
  <si>
    <t>TGCCGGAACCACCTGGCCGG</t>
  </si>
  <si>
    <t>TAGTTGCCGGAACCACCTGGCCGG</t>
  </si>
  <si>
    <t>AAACCCGGCCAGGTGGTTCCGGCA</t>
  </si>
  <si>
    <t>CGCCAGCAGCTCCTCCAGGC</t>
  </si>
  <si>
    <t>TAGTCGCCAGCAGCTCCTCCAGGC</t>
  </si>
  <si>
    <t>AAACGCCTGGAGGAGCTGCTGGCG</t>
  </si>
  <si>
    <t>PLES_46841</t>
  </si>
  <si>
    <t>rcpA</t>
  </si>
  <si>
    <t>CCAGCGCGATACGCCTATCC</t>
  </si>
  <si>
    <t>TAGTCCAGCGCGATACGCCTATCC</t>
  </si>
  <si>
    <t>AAACGGATAGGCGTATCGCGCTGG</t>
  </si>
  <si>
    <t>CCCTGCGGCAAAGCCAGTGC</t>
  </si>
  <si>
    <t>TAGTCCCTGCGGCAAAGCCAGTGC</t>
  </si>
  <si>
    <t>AAACGCACTGGCTTTGCCGCAGGG</t>
  </si>
  <si>
    <t>CCCTGGACGACGTCGACCCG</t>
  </si>
  <si>
    <t>TAGTCCCTGGACGACGTCGACCCG</t>
  </si>
  <si>
    <t>AAACCGGGTCGACGTCGTCCAGGG</t>
  </si>
  <si>
    <t>CCGATGGCCAGCCGTTCGAT</t>
  </si>
  <si>
    <t>TAGTCCGATGGCCAGCCGTTCGAT</t>
  </si>
  <si>
    <t>AAACATCGAACGGCTGGCCATCGG</t>
  </si>
  <si>
    <t>PLES_46851</t>
  </si>
  <si>
    <t>rcpC</t>
  </si>
  <si>
    <t>ATCAGCACCTTGCTATTCAT</t>
  </si>
  <si>
    <t>TAGTATCAGCACCTTGCTATTCAT</t>
  </si>
  <si>
    <t>AAACATGAATAGCAAGGTGCTGAT</t>
  </si>
  <si>
    <t>ACACCGCACCGAGCAGCAGC</t>
  </si>
  <si>
    <t>TAGTACACCGCACCGAGCAGCAGC</t>
  </si>
  <si>
    <t>AAACGCTGCTGCTCGGTGCGGTGT</t>
  </si>
  <si>
    <t>CGCGGCCGATGGATACGCCG</t>
  </si>
  <si>
    <t>TAGTCGCGGCCGATGGATACGCCG</t>
  </si>
  <si>
    <t>AAACCGGCGTATCCATCGGCCGCG</t>
  </si>
  <si>
    <t>GATGGAGCGTGCGCGTTCGA</t>
  </si>
  <si>
    <t>TAGTGATGGAGCGTGCGCGTTCGA</t>
  </si>
  <si>
    <t>AAACTCGAACGCGCACGCTCCATC</t>
  </si>
  <si>
    <t>PLES_46861</t>
  </si>
  <si>
    <t>TTTCGTTCATCGGCGATCGC</t>
  </si>
  <si>
    <t>TAGTTTTCGTTCATCGGCGATCGC</t>
  </si>
  <si>
    <t>AAACGCGATCGCCGATGAACGAAA</t>
  </si>
  <si>
    <t>CCCGGAGTATGGCCATGACA</t>
  </si>
  <si>
    <t>TAGTCCCGGAGTATGGCCATGACA</t>
  </si>
  <si>
    <t>AAACTGTCATGGCCATACTCCGGG</t>
  </si>
  <si>
    <t>TAACCCCAATGTACCTGCCA</t>
  </si>
  <si>
    <t>TAGTTAACCCCAATGTACCTGCCA</t>
  </si>
  <si>
    <t>AAACTGGCAGGTACATTGGGGTTA</t>
  </si>
  <si>
    <t>AAGTTCGAAGTTATGAACTT</t>
  </si>
  <si>
    <t>TAGTAAGTTCGAAGTTATGAACTT</t>
  </si>
  <si>
    <t>AAACAAGTTCATAACTTCGAACTT</t>
  </si>
  <si>
    <t>PLES_46871</t>
  </si>
  <si>
    <t>flp</t>
  </si>
  <si>
    <t>TGCAATACACGAACAGGGTC</t>
  </si>
  <si>
    <t>TAGTTGCAATACACGAACAGGGTC</t>
  </si>
  <si>
    <t>AAACGACCCTGTTCGTGTATTGCA</t>
  </si>
  <si>
    <t>TTGCCCCTTCTTCGTCCGCC</t>
  </si>
  <si>
    <t>TAGTTTGCCCCTTCTTCGTCCGCC</t>
  </si>
  <si>
    <t>AAACGGCGGACGAAGAAGGGGCAA</t>
  </si>
  <si>
    <t>GGCGATAACCGCGTATTCGA</t>
  </si>
  <si>
    <t>TAGTGGCGATAACCGCGTATTCGA</t>
  </si>
  <si>
    <t>AAACTCGAATACGCGGTTATCGCC</t>
  </si>
  <si>
    <t>CAGAGCCACCGCGATCAAAC</t>
  </si>
  <si>
    <t>TAGTCAGAGCCACCGCGATCAAAC</t>
  </si>
  <si>
    <t>AAACGTTTGATCGCGGTGGCTCTG</t>
  </si>
  <si>
    <t>PLES_46881</t>
  </si>
  <si>
    <t>pctC</t>
  </si>
  <si>
    <t>GGCGGCGAGAAGGATTTTCT</t>
  </si>
  <si>
    <t>TAGTGGCGGCGAGAAGGATTTTCT</t>
  </si>
  <si>
    <t>AAACAGAAAATCCTTCTCGCCGCC</t>
  </si>
  <si>
    <t>GGCGAAAACCACCACCAATG</t>
  </si>
  <si>
    <t>TAGTGGCGAAAACCACCACCAATG</t>
  </si>
  <si>
    <t>AAACCATTGGTGGTGGTTTTCGCC</t>
  </si>
  <si>
    <t>GTAGAGGATGAAGCAGGTGA</t>
  </si>
  <si>
    <t>TAGTGTAGAGGATGAAGCAGGTGA</t>
  </si>
  <si>
    <t>AAACTCACCTGCTTCATCCTCTAC</t>
  </si>
  <si>
    <t>TGCGCACGGCCTCGCGCTGT</t>
  </si>
  <si>
    <t>TAGTTGCGCACGGCCTCGCGCTGT</t>
  </si>
  <si>
    <t>AAACACAGCGCGAGGCCGTGCGCA</t>
  </si>
  <si>
    <t>PLES_46891</t>
  </si>
  <si>
    <t>CGCGTAGAACATGGTCATAT</t>
  </si>
  <si>
    <t>TAGTCGCGTAGAACATGGTCATAT</t>
  </si>
  <si>
    <t>AAACATATGACCATGTTCTACGCG</t>
  </si>
  <si>
    <t>GTGCGTACCCCCCCGCTGGC</t>
  </si>
  <si>
    <t>TAGTGTGCGTACCCCCCCGCTGGC</t>
  </si>
  <si>
    <t>AAACGCCAGCGGGGGGGTACGCAC</t>
  </si>
  <si>
    <t>GCGATGCTTGGCTTCGAGAT</t>
  </si>
  <si>
    <t>TAGTGCGATGCTTGGCTTCGAGAT</t>
  </si>
  <si>
    <t>AAACATCTCGAAGCCAAGCATCGC</t>
  </si>
  <si>
    <t>TGCCGGGATAGTGCCAGAGA</t>
  </si>
  <si>
    <t>TAGTTGCCGGGATAGTGCCAGAGA</t>
  </si>
  <si>
    <t>AAACTCTCTGGCACTATCCCGGCA</t>
  </si>
  <si>
    <t>PLES_46901</t>
  </si>
  <si>
    <t>GTAGTCCGGCCAGGTTTCCG</t>
  </si>
  <si>
    <t>TAGTGTAGTCCGGCCAGGTTTCCG</t>
  </si>
  <si>
    <t>AAACCGGAAACCTGGCCGGACTAC</t>
  </si>
  <si>
    <t>GCGTCCACGGCCTCGACGAA</t>
  </si>
  <si>
    <t>TAGTGCGTCCACGGCCTCGACGAA</t>
  </si>
  <si>
    <t>AAACTTCGTCGAGGCCGTGGACGC</t>
  </si>
  <si>
    <t>GCACTACCAGCCAGGTCATG</t>
  </si>
  <si>
    <t>TAGTGCACTACCAGCCAGGTCATG</t>
  </si>
  <si>
    <t>AAACCATGACCTGGCTGGTAGTGC</t>
  </si>
  <si>
    <t>CGGGTTGCGATGGTGGAAGT</t>
  </si>
  <si>
    <t>TAGTCGGGTTGCGATGGTGGAAGT</t>
  </si>
  <si>
    <t>AAACACTTCCACCATCGCAACCCG</t>
  </si>
  <si>
    <t>PLES_46911</t>
  </si>
  <si>
    <t>GAGCACCAGCGGAATCAGCG</t>
  </si>
  <si>
    <t>TAGTGAGCACCAGCGGAATCAGCG</t>
  </si>
  <si>
    <t>AAACCGCTGATTCCGCTGGTGCTC</t>
  </si>
  <si>
    <t>GCGGGAAGGCGCGCAAGCGC</t>
  </si>
  <si>
    <t>TAGTGCGGGAAGGCGCGCAAGCGC</t>
  </si>
  <si>
    <t>AAACGCGCTTGCGCGCCTTCCCGC</t>
  </si>
  <si>
    <t>TCATGCCGAACATCAGCAGC</t>
  </si>
  <si>
    <t>TAGTTCATGCCGAACATCAGCAGC</t>
  </si>
  <si>
    <t>AAACGCTGCTGATGTTCGGCATGA</t>
  </si>
  <si>
    <t>CCCGAGCTTGCCGGCGCGCC</t>
  </si>
  <si>
    <t>TAGTCCCGAGCTTGCCGGCGCGCC</t>
  </si>
  <si>
    <t>AAACGGCGCGCCGGCAAGCTCGGG</t>
  </si>
  <si>
    <t>PLES_46921</t>
  </si>
  <si>
    <t>purU1</t>
  </si>
  <si>
    <t>ACCAGCCGAAAAGTGCGCAT</t>
  </si>
  <si>
    <t>TAGTACCAGCCGAAAAGTGCGCAT</t>
  </si>
  <si>
    <t>AAACATGCGCACTTTTCGGCTGGT</t>
  </si>
  <si>
    <t>GATCCCGACCCCGTCGGGAC</t>
  </si>
  <si>
    <t>TAGTGATCCCGACCCCGTCGGGAC</t>
  </si>
  <si>
    <t>AAACGTCCCGACGGGGTCGGGATC</t>
  </si>
  <si>
    <t>GGCCAGGAAGTTACTCACCT</t>
  </si>
  <si>
    <t>TAGTGGCCAGGAAGTTACTCACCT</t>
  </si>
  <si>
    <t>AAACAGGTGAGTAACTTCCTGGCC</t>
  </si>
  <si>
    <t>GGTGATCCAGCCATTGTAGG</t>
  </si>
  <si>
    <t>TAGTGGTGATCCAGCCATTGTAGG</t>
  </si>
  <si>
    <t>AAACCCTACAATGGCTGGATCACC</t>
  </si>
  <si>
    <t>PLES_46931</t>
  </si>
  <si>
    <t>mvaT</t>
  </si>
  <si>
    <t>GGCGCGATATTCGTTGATCA</t>
  </si>
  <si>
    <t>TAGTGGCGCGATATTCGTTGATCA</t>
  </si>
  <si>
    <t>AAACTGATCAACGAATATCGCGCC</t>
  </si>
  <si>
    <t>TTCCTTGATGGCTTCTTCCG</t>
  </si>
  <si>
    <t>TAGTTTCCTTGATGGCTTCTTCCG</t>
  </si>
  <si>
    <t>AAACCGGAAGAAGCCATCAAGGAA</t>
  </si>
  <si>
    <t>CGTCTTGTTCCAGGGACTTC</t>
  </si>
  <si>
    <t>TAGTCGTCTTGTTCCAGGGACTTC</t>
  </si>
  <si>
    <t>AAACGAAGTCCCTGGAACAAGACG</t>
  </si>
  <si>
    <t>TCACGTCACGCAGGGACTTC</t>
  </si>
  <si>
    <t>TAGTTCACGTCACGCAGGGACTTC</t>
  </si>
  <si>
    <t>AAACGAAGTCCCTGCGTGACGTGA</t>
  </si>
  <si>
    <t>PLES_46941</t>
  </si>
  <si>
    <t>sbcB</t>
  </si>
  <si>
    <t>CCAAAAAATACTCGCGTTCA</t>
  </si>
  <si>
    <t>TAGTCCAAAAAATACTCGCGTTCA</t>
  </si>
  <si>
    <t>AAACTGAACGCGAGTATTTTTTGG</t>
  </si>
  <si>
    <t>GCAACGGCCGGTCGCGGCGA</t>
  </si>
  <si>
    <t>TAGTGCAACGGCCGGTCGCGGCGA</t>
  </si>
  <si>
    <t>AAACTCGCCGCGACCGGCCGTTGC</t>
  </si>
  <si>
    <t>CGCCTCGTCCGTGCGGATCC</t>
  </si>
  <si>
    <t>TAGTCGCCTCGTCCGTGCGGATCC</t>
  </si>
  <si>
    <t>AAACGGATCCGCACGGACGAGGCG</t>
  </si>
  <si>
    <t>GGACGGCAATACAGGTTCAT</t>
  </si>
  <si>
    <t>TAGTGGACGGCAATACAGGTTCAT</t>
  </si>
  <si>
    <t>AAACATGAACCTGTATTGCCGTCC</t>
  </si>
  <si>
    <t>PLES_46951</t>
  </si>
  <si>
    <t>GGGATTGCTGGTGTCGTTCA</t>
  </si>
  <si>
    <t>TAGTGGGATTGCTGGTGTCGTTCA</t>
  </si>
  <si>
    <t>AAACTGAACGACACCAGCAATCCC</t>
  </si>
  <si>
    <t>GCGCTGGCGGGGGTGGCGTA</t>
  </si>
  <si>
    <t>TAGTGCGCTGGCGGGGGTGGCGTA</t>
  </si>
  <si>
    <t>AAACTACGCCACCCCCGCCAGCGC</t>
  </si>
  <si>
    <t>CACCGCCTGGGTCGGTTGCA</t>
  </si>
  <si>
    <t>TAGTCACCGCCTGGGTCGGTTGCA</t>
  </si>
  <si>
    <t>AAACTGCAACCGACCCAGGCGGTG</t>
  </si>
  <si>
    <t>TCGTAGTCGCCGATGACCGG</t>
  </si>
  <si>
    <t>TAGTTCGTAGTCGCCGATGACCGG</t>
  </si>
  <si>
    <t>AAACCCGGTCATCGGCGACTACGA</t>
  </si>
  <si>
    <t>PLES_46961</t>
  </si>
  <si>
    <t>AAGTCAGATGCTAGCCAGCG</t>
  </si>
  <si>
    <t>TAGTAAGTCAGATGCTAGCCAGCG</t>
  </si>
  <si>
    <t>AAACCGCTGGCTAGCATCTGACTT</t>
  </si>
  <si>
    <t>GGCATCGGGGGGCCGTGTCG</t>
  </si>
  <si>
    <t>TAGTGGCATCGGGGGGCCGTGTCG</t>
  </si>
  <si>
    <t>AAACCGACACGGCCCCCCGATGCC</t>
  </si>
  <si>
    <t>AGGCGAGCGGCTGCGTTCGG</t>
  </si>
  <si>
    <t>TAGTAGGCGAGCGGCTGCGTTCGG</t>
  </si>
  <si>
    <t>AAACCCGAACGCAGCCGCTCGCCT</t>
  </si>
  <si>
    <t>GCCGGGAGGCGGGCGCGACG</t>
  </si>
  <si>
    <t>TAGTGCCGGGAGGCGGGCGCGACG</t>
  </si>
  <si>
    <t>AAACCGTCGCGCCCGCCTCCCGGC</t>
  </si>
  <si>
    <t>PLES_46971</t>
  </si>
  <si>
    <t>AGCGTTGCCAGGCGGCCTGG</t>
  </si>
  <si>
    <t>TAGTAGCGTTGCCAGGCGGCCTGG</t>
  </si>
  <si>
    <t>AAACCCAGGCCGCCTGGCAACGCT</t>
  </si>
  <si>
    <t>TGCCTTTCTCGAGGAAGGCG</t>
  </si>
  <si>
    <t>TAGTTGCCTTTCTCGAGGAAGGCG</t>
  </si>
  <si>
    <t>AAACCGCCTTCCTCGAGAAAGGCA</t>
  </si>
  <si>
    <t>GCAGAGGCGCCGGTAATCGG</t>
  </si>
  <si>
    <t>TAGTGCAGAGGCGCCGGTAATCGG</t>
  </si>
  <si>
    <t>AAACCCGATTACCGGCGCCTCTGC</t>
  </si>
  <si>
    <t>ACTGCTGTAGCCGCGCTCCT</t>
  </si>
  <si>
    <t>TAGTACTGCTGTAGCCGCGCTCCT</t>
  </si>
  <si>
    <t>AAACAGGAGCGCGGCTACAGCAGT</t>
  </si>
  <si>
    <t>PLES_46981</t>
  </si>
  <si>
    <t>GCGCGGGCGGATCGCCACGC</t>
  </si>
  <si>
    <t>TAGTGCGCGGGCGGATCGCCACGC</t>
  </si>
  <si>
    <t>AAACGCGTGGCGATCCGCCCGCGC</t>
  </si>
  <si>
    <t>GCCGAGGTCGAGCGCTTCCC</t>
  </si>
  <si>
    <t>TAGTGCCGAGGTCGAGCGCTTCCC</t>
  </si>
  <si>
    <t>AAACGGGAAGCGCTCGACCTCGGC</t>
  </si>
  <si>
    <t>GGCGCGCATGGCGATGCGCC</t>
  </si>
  <si>
    <t>TAGTGGCGCGCATGGCGATGCGCC</t>
  </si>
  <si>
    <t>AAACGGCGCATCGCCATGCGCGCC</t>
  </si>
  <si>
    <t>ACGCCCAGCTGCCCATCAGC</t>
  </si>
  <si>
    <t>TAGTACGCCCAGCTGCCCATCAGC</t>
  </si>
  <si>
    <t>AAACGCTGATGGGCAGCTGGGCGT</t>
  </si>
  <si>
    <t>PLES_46991</t>
  </si>
  <si>
    <t>GCAGCAGGAAGCGCGCGCGC</t>
  </si>
  <si>
    <t>TAGTGCAGCAGGAAGCGCGCGCGC</t>
  </si>
  <si>
    <t>AAACGCGCGCGCGCTTCCTGCTGC</t>
  </si>
  <si>
    <t>CGTATAGGGTTGCAGGCGGC</t>
  </si>
  <si>
    <t>TAGTCGTATAGGGTTGCAGGCGGC</t>
  </si>
  <si>
    <t>AAACGCCGCCTGCAACCCTATACG</t>
  </si>
  <si>
    <t>GGGCCTCCGGCGATGGGCCG</t>
  </si>
  <si>
    <t>TAGTGGGCCTCCGGCGATGGGCCG</t>
  </si>
  <si>
    <t>AAACCGGCCCATCGCCGGAGGCCC</t>
  </si>
  <si>
    <t>CGGCCAGGTAGGGATTGCGC</t>
  </si>
  <si>
    <t>TAGTCGGCCAGGTAGGGATTGCGC</t>
  </si>
  <si>
    <t>AAACGCGCAATCCCTACCTGGCCG</t>
  </si>
  <si>
    <t>PLES_47001</t>
  </si>
  <si>
    <t>GGCGCGGTGCTCGGTTGTTC</t>
  </si>
  <si>
    <t>TAGTGGCGCGGTGCTCGGTTGTTC</t>
  </si>
  <si>
    <t>AAACGAACAACCGAGCACCGCGCC</t>
  </si>
  <si>
    <t>TGGCGCTGGAGCGCCGGGTT</t>
  </si>
  <si>
    <t>TAGTTGGCGCTGGAGCGCCGGGTT</t>
  </si>
  <si>
    <t>AAACAACCCGGCGCTCCAGCGCCA</t>
  </si>
  <si>
    <t>CAGTTCGGTGCGCAGGGCCT</t>
  </si>
  <si>
    <t>TAGTCAGTTCGGTGCGCAGGGCCT</t>
  </si>
  <si>
    <t>AAACAGGCCCTGCGCACCGAACTG</t>
  </si>
  <si>
    <t>GTGGCCGCCGGCGAGCAACG</t>
  </si>
  <si>
    <t>TAGTGTGGCCGCCGGCGAGCAACG</t>
  </si>
  <si>
    <t>AAACCGTTGCTCGCCGGCGGCCAC</t>
  </si>
  <si>
    <t>PLES_47011</t>
  </si>
  <si>
    <t>AGCGCCAGCAGGGCGCGCGA</t>
  </si>
  <si>
    <t>TAGTAGCGCCAGCAGGGCGCGCGA</t>
  </si>
  <si>
    <t>AAACTCGCGCGCCCTGCTGGCGCT</t>
  </si>
  <si>
    <t>GATGGCCAGCAGCAGGAGCG</t>
  </si>
  <si>
    <t>TAGTGATGGCCAGCAGCAGGAGCG</t>
  </si>
  <si>
    <t>AAACCGCTCCTGCTGCTGGCCATC</t>
  </si>
  <si>
    <t>ACCGCTGGCCGAGCGCCGAC</t>
  </si>
  <si>
    <t>TAGTACCGCTGGCCGAGCGCCGAC</t>
  </si>
  <si>
    <t>AAACGTCGGCGCTCGGCCAGCGGT</t>
  </si>
  <si>
    <t>CAGAATGTATGCAGTTGCGC</t>
  </si>
  <si>
    <t>TAGTCAGAATGTATGCAGTTGCGC</t>
  </si>
  <si>
    <t>AAACGCGCAACTGCATACATTCTG</t>
  </si>
  <si>
    <t>PLES_47021</t>
  </si>
  <si>
    <t>AGCTGGGCAACTGATGGCGC</t>
  </si>
  <si>
    <t>TAGTAGCTGGGCAACTGATGGCGC</t>
  </si>
  <si>
    <t>AAACGCGCCATCAGTTGCCCAGCT</t>
  </si>
  <si>
    <t>TGATGCGATTGAACACCTTC</t>
  </si>
  <si>
    <t>TAGTTGATGCGATTGAACACCTTC</t>
  </si>
  <si>
    <t>AAACGAAGGTGTTCAATCGCATCA</t>
  </si>
  <si>
    <t>GATGTAGCCCATCGGCTTAT</t>
  </si>
  <si>
    <t>TAGTGATGTAGCCCATCGGCTTAT</t>
  </si>
  <si>
    <t>AAACATAAGCCGATGGGCTACATC</t>
  </si>
  <si>
    <t>GATCAGCAGCAGGCCGTCCT</t>
  </si>
  <si>
    <t>TAGTGATCAGCAGCAGGCCGTCCT</t>
  </si>
  <si>
    <t>AAACAGGACGGCCTGCTGCTGATC</t>
  </si>
  <si>
    <t>PLES_47031</t>
  </si>
  <si>
    <t>CAGGGCGACACAGAACCACA</t>
  </si>
  <si>
    <t>TAGTCAGGGCGACACAGAACCACA</t>
  </si>
  <si>
    <t>AAACTGTGGTTCTGTGTCGCCCTG</t>
  </si>
  <si>
    <t>ATGTCCGCCTGCGCCAGCAC</t>
  </si>
  <si>
    <t>TAGTATGTCCGCCTGCGCCAGCAC</t>
  </si>
  <si>
    <t>AAACGTGCTGGCGCAGGCGGACAT</t>
  </si>
  <si>
    <t>GGAGAAGTGTACCTCGCCCT</t>
  </si>
  <si>
    <t>TAGTGGAGAAGTGTACCTCGCCCT</t>
  </si>
  <si>
    <t>AAACAGGGCGAGGTACACTTCTCC</t>
  </si>
  <si>
    <t>CGCGCCGGCCGGTGGCGTGG</t>
  </si>
  <si>
    <t>TAGTCGCGCCGGCCGGTGGCGTGG</t>
  </si>
  <si>
    <t>AAACCCACGCCACCGGCCGGCGCG</t>
  </si>
  <si>
    <t>PLES_47041</t>
  </si>
  <si>
    <t>GCAACGATCAAGCTTCGCAT</t>
  </si>
  <si>
    <t>TAGTGCAACGATCAAGCTTCGCAT</t>
  </si>
  <si>
    <t>AAACATGCGAAGCTTGATCGTTGC</t>
  </si>
  <si>
    <t>AACCGGTGGCACTCAGCGCC</t>
  </si>
  <si>
    <t>TAGTAACCGGTGGCACTCAGCGCC</t>
  </si>
  <si>
    <t>AAACGGCGCTGAGTGCCACCGGTT</t>
  </si>
  <si>
    <t>AGGCGCGGTAGGCCCCGTTC</t>
  </si>
  <si>
    <t>TAGTAGGCGCGGTAGGCCCCGTTC</t>
  </si>
  <si>
    <t>AAACGAACGGGGCCTACCGCGCCT</t>
  </si>
  <si>
    <t>TGCGCAATCGCCTTTGTCGT</t>
  </si>
  <si>
    <t>TAGTTGCGCAATCGCCTTTGTCGT</t>
  </si>
  <si>
    <t>AAACACGACAAAGGCGATTGCGCA</t>
  </si>
  <si>
    <t>PLES_47051</t>
  </si>
  <si>
    <t>CGGGAGCAGGACGAGACGGC</t>
  </si>
  <si>
    <t>TAGTCGGGAGCAGGACGAGACGGC</t>
  </si>
  <si>
    <t>AAACGCCGTCTCGTCCTGCTCCCG</t>
  </si>
  <si>
    <t>GCGGCCAGCAGCGACAGCAA</t>
  </si>
  <si>
    <t>TAGTGCGGCCAGCAGCGACAGCAA</t>
  </si>
  <si>
    <t>AAACTTGCTGTCGCTGCTGGCCGC</t>
  </si>
  <si>
    <t>GCGACGAACAGCGGCGTGGT</t>
  </si>
  <si>
    <t>TAGTGCGACGAACAGCGGCGTGGT</t>
  </si>
  <si>
    <t>AAACACCACGCCGCTGTTCGTCGC</t>
  </si>
  <si>
    <t>GACTTCGCCAGTGGTCACCT</t>
  </si>
  <si>
    <t>TAGTGACTTCGCCAGTGGTCACCT</t>
  </si>
  <si>
    <t>AAACAGGTGACCACTGGCGAAGTC</t>
  </si>
  <si>
    <t>PLES_47061</t>
  </si>
  <si>
    <t>CAGCAGGTTATGCAGGTTCA</t>
  </si>
  <si>
    <t>TAGTCAGCAGGTTATGCAGGTTCA</t>
  </si>
  <si>
    <t>AAACTGAACCTGCATAACCTGCTG</t>
  </si>
  <si>
    <t>GCCGGCTGTTCGTCGCTGCT</t>
  </si>
  <si>
    <t>TAGTGCCGGCTGTTCGTCGCTGCT</t>
  </si>
  <si>
    <t>AAACAGCAGCGACGAACAGCCGGC</t>
  </si>
  <si>
    <t>GATCCACTGGGCACGGGTAA</t>
  </si>
  <si>
    <t>TAGTGATCCACTGGGCACGGGTAA</t>
  </si>
  <si>
    <t>AAACTTACCCGTGCCCAGTGGATC</t>
  </si>
  <si>
    <t>GACGCTGGCACCGCTGCGTT</t>
  </si>
  <si>
    <t>TAGTGACGCTGGCACCGCTGCGTT</t>
  </si>
  <si>
    <t>AAACAACGCAGCGGTGCCAGCGTC</t>
  </si>
  <si>
    <t>PLES_47071</t>
  </si>
  <si>
    <t>pykA</t>
  </si>
  <si>
    <t>GACGATTTTGGTGCGGCGAA</t>
  </si>
  <si>
    <t>TAGTGACGATTTTGGTGCGGCGAA</t>
  </si>
  <si>
    <t>AAACTTCGCCGCACCAAAATCGTC</t>
  </si>
  <si>
    <t>ATTGCTGGCTGGGCCGAGGG</t>
  </si>
  <si>
    <t>TAGTATTGCTGGCTGGGCCGAGGG</t>
  </si>
  <si>
    <t>AAACCCCTCGGCCCAGCCAGCAAT</t>
  </si>
  <si>
    <t>CAGTTGCTCCAGCACTTCCG</t>
  </si>
  <si>
    <t>TAGTCAGTTGCTCCAGCACTTCCG</t>
  </si>
  <si>
    <t>AAACCGGAAGTGCTGGAGCAACTG</t>
  </si>
  <si>
    <t>GAGGCGGGCGACGTCGATCC</t>
  </si>
  <si>
    <t>TAGTGAGGCGGGCGACGTCGATCC</t>
  </si>
  <si>
    <t>AAACGGATCGACGTCGCCCGCCTC</t>
  </si>
  <si>
    <t>PLES_47081</t>
  </si>
  <si>
    <t>TCTTCTTGTCCTGGCGGTCC</t>
  </si>
  <si>
    <t>TAGTTCTTCTTGTCCTGGCGGTCC</t>
  </si>
  <si>
    <t>AAACGGACCGCCAGGACAAGAAGA</t>
  </si>
  <si>
    <t>CATCCGACTGTACATCGCGC</t>
  </si>
  <si>
    <t>TAGTCATCCGACTGTACATCGCGC</t>
  </si>
  <si>
    <t>AAACGCGCGATGTACAGTCGGATG</t>
  </si>
  <si>
    <t>CACTACCCGCACAGCCGTAT</t>
  </si>
  <si>
    <t>TAGTCACTACCCGCACAGCCGTAT</t>
  </si>
  <si>
    <t>AAACATACGGCTGTGCGGGTAGTG</t>
  </si>
  <si>
    <t>GTCGTTGCCGCTGGTGAAGC</t>
  </si>
  <si>
    <t>TAGTGTCGTTGCCGCTGGTGAAGC</t>
  </si>
  <si>
    <t>AAACGCTTCACCAGCGGCAACGAC</t>
  </si>
  <si>
    <t>PLES_47091</t>
  </si>
  <si>
    <t>ATCCAGCAGGTTGCTGCCGG</t>
  </si>
  <si>
    <t>TAGTATCCAGCAGGTTGCTGCCGG</t>
  </si>
  <si>
    <t>AAACCCGGCAGCAACCTGCTGGAT</t>
  </si>
  <si>
    <t>ATGGGGCACGGCGATGCCGC</t>
  </si>
  <si>
    <t>TAGTATGGGGCACGGCGATGCCGC</t>
  </si>
  <si>
    <t>AAACGCGGCATCGCCGTGCCCCAT</t>
  </si>
  <si>
    <t>AGGCGTGGCAACTGCCGGCG</t>
  </si>
  <si>
    <t>TAGTAGGCGTGGCAACTGCCGGCG</t>
  </si>
  <si>
    <t>AAACCGCCGGCAGTTGCCACGCCT</t>
  </si>
  <si>
    <t>CTGCAGGCAATGCACCAGGC</t>
  </si>
  <si>
    <t>TAGTCTGCAGGCAATGCACCAGGC</t>
  </si>
  <si>
    <t>AAACGCCTGGTGCATTGCCTGCAG</t>
  </si>
  <si>
    <t>PLES_47101</t>
  </si>
  <si>
    <t>TCCGAATTACCCGCCTGAAG</t>
  </si>
  <si>
    <t>TAGTTCCGAATTACCCGCCTGAAG</t>
  </si>
  <si>
    <t>AAACCTTCAGGCGGGTAATTCGGA</t>
  </si>
  <si>
    <t>ACCGGCGCGCTCCTCGGCTG</t>
  </si>
  <si>
    <t>TAGTACCGGCGCGCTCCTCGGCTG</t>
  </si>
  <si>
    <t>AAACCAGCCGAGGAGCGCGCCGGT</t>
  </si>
  <si>
    <t>CTGTCGCGCCTTTTTTGCGC</t>
  </si>
  <si>
    <t>TAGTCTGTCGCGCCTTTTTTGCGC</t>
  </si>
  <si>
    <t>AAACGCGCAAAAAAGGCGCGACAG</t>
  </si>
  <si>
    <t>GTGCGCCCGTCTCGCCGGAA</t>
  </si>
  <si>
    <t>TAGTGTGCGCCCGTCTCGCCGGAA</t>
  </si>
  <si>
    <t>AAACTTCCGGCGAGACGGGCGCAC</t>
  </si>
  <si>
    <t>PLES_47111</t>
  </si>
  <si>
    <t>GAAATCGACCGGGTGGTAGT</t>
  </si>
  <si>
    <t>TAGTGAAATCGACCGGGTGGTAGT</t>
  </si>
  <si>
    <t>AAACACTACCACCCGGTCGATTTC</t>
  </si>
  <si>
    <t>GGTAGGCCTCATGCATGGCC</t>
  </si>
  <si>
    <t>TAGTGGTAGGCCTCATGCATGGCC</t>
  </si>
  <si>
    <t>AAACGGCCATGCATGAGGCCTACC</t>
  </si>
  <si>
    <t>CAGCCGGCGATTCTTCGCGC</t>
  </si>
  <si>
    <t>TAGTCAGCCGGCGATTCTTCGCGC</t>
  </si>
  <si>
    <t>AAACGCGCGAAGAATCGCCGGCTG</t>
  </si>
  <si>
    <t>GATCTGCGCCATGGAGTCGC</t>
  </si>
  <si>
    <t>TAGTGATCTGCGCCATGGAGTCGC</t>
  </si>
  <si>
    <t>AAACGCGACTCCATGGCGCAGATC</t>
  </si>
  <si>
    <t>PLES_47121</t>
  </si>
  <si>
    <t>CTTGCGCAGCGGCGAGGCGT</t>
  </si>
  <si>
    <t>TAGTCTTGCGCAGCGGCGAGGCGT</t>
  </si>
  <si>
    <t>AAACACGCCTCGCCGCTGCGCAAG</t>
  </si>
  <si>
    <t>CCGACCGAGACCAGCAGGCC</t>
  </si>
  <si>
    <t>TAGTCCGACCGAGACCAGCAGGCC</t>
  </si>
  <si>
    <t>AAACGGCCTGCTGGTCTCGGTCGG</t>
  </si>
  <si>
    <t>TGGCGGTGGCCCAGTTGCCG</t>
  </si>
  <si>
    <t>TAGTTGGCGGTGGCCCAGTTGCCG</t>
  </si>
  <si>
    <t>AAACCGGCAACTGGGCCACCGCCA</t>
  </si>
  <si>
    <t>GAAGCGCGAGCCCGCCTCGA</t>
  </si>
  <si>
    <t>TAGTGAAGCGCGAGCCCGCCTCGA</t>
  </si>
  <si>
    <t>AAACTCGAGGCGGGCTCGCGCTTC</t>
  </si>
  <si>
    <t>PLES_47131</t>
  </si>
  <si>
    <t>CGATTCATAGAGGATCGGAT</t>
  </si>
  <si>
    <t>TAGTCGATTCATAGAGGATCGGAT</t>
  </si>
  <si>
    <t>AAACATCCGATCCTCTATGAATCG</t>
  </si>
  <si>
    <t>GCAGGGTGGTCACCACCCCG</t>
  </si>
  <si>
    <t>TAGTGCAGGGTGGTCACCACCCCG</t>
  </si>
  <si>
    <t>AAACCGGGGTGGTGACCACCCTGC</t>
  </si>
  <si>
    <t>TGTCCCAGAACTGGTTCTCC</t>
  </si>
  <si>
    <t>TAGTTGTCCCAGAACTGGTTCTCC</t>
  </si>
  <si>
    <t>AAACGGAGAACCAGTTCTGGGACA</t>
  </si>
  <si>
    <t>CCTCGCCTTCGGCGATTTCC</t>
  </si>
  <si>
    <t>TAGTCCTCGCCTTCGGCGATTTCC</t>
  </si>
  <si>
    <t>AAACGGAAATCGCCGAAGGCGAGG</t>
  </si>
  <si>
    <t>PLES_47141</t>
  </si>
  <si>
    <t>CATAGTCGCCGACCAGCATC</t>
  </si>
  <si>
    <t>TAGTCATAGTCGCCGACCAGCATC</t>
  </si>
  <si>
    <t>AAACGATGCTGGTCGGCGACTATG</t>
  </si>
  <si>
    <t>GACCATGGTTTCGTAGTCTT</t>
  </si>
  <si>
    <t>TAGTGACCATGGTTTCGTAGTCTT</t>
  </si>
  <si>
    <t>AAACAAGACTACGAAACCATGGTC</t>
  </si>
  <si>
    <t>CTGGTGGCCCACCATCTGCA</t>
  </si>
  <si>
    <t>TAGTCTGGTGGCCCACCATCTGCA</t>
  </si>
  <si>
    <t>AAACTGCAGATGGTGGGCCACCAG</t>
  </si>
  <si>
    <t>CTTTGCCCGGCCCGCTTGTC</t>
  </si>
  <si>
    <t>TAGTCTTTGCCCGGCCCGCTTGTC</t>
  </si>
  <si>
    <t>AAACGACAAGCGGGCCGGGCAAAG</t>
  </si>
  <si>
    <t>PLES_47151</t>
  </si>
  <si>
    <t>CAGGCTCGCGACGATCGACA</t>
  </si>
  <si>
    <t>TAGTCAGGCTCGCGACGATCGACA</t>
  </si>
  <si>
    <t>AAACTGTCGATCGTCGCGAGCCTG</t>
  </si>
  <si>
    <t>ACCGCACCGAAGAACGCGCC</t>
  </si>
  <si>
    <t>TAGTACCGCACCGAAGAACGCGCC</t>
  </si>
  <si>
    <t>AAACGGCGCGTTCTTCGGTGCGGT</t>
  </si>
  <si>
    <t>CTCGGATGGGCGACGAAGGC</t>
  </si>
  <si>
    <t>TAGTCTCGGATGGGCGACGAAGGC</t>
  </si>
  <si>
    <t>AAACGCCTTCGTCGCCCATCCGAG</t>
  </si>
  <si>
    <t>GAGGTAGACGGTGGCGTGGC</t>
  </si>
  <si>
    <t>TAGTGAGGTAGACGGTGGCGTGGC</t>
  </si>
  <si>
    <t>AAACGCCACGCCACCGTCTACCTC</t>
  </si>
  <si>
    <t>PLES_47161</t>
  </si>
  <si>
    <t>ATGAAACGTTCCTTGGAGTC</t>
  </si>
  <si>
    <t>TAGTATGAAACGTTCCTTGGAGTC</t>
  </si>
  <si>
    <t>AAACGACTCCAAGGAACGTTTCAT</t>
  </si>
  <si>
    <t>CCACTACGTACAGGCCGAGC</t>
  </si>
  <si>
    <t>TAGTCCACTACGTACAGGCCGAGC</t>
  </si>
  <si>
    <t>AAACGCTCGGCCTGTACGTAGTGG</t>
  </si>
  <si>
    <t>TCGGATAGGTATGCAGGGTG</t>
  </si>
  <si>
    <t>TAGTTCGGATAGGTATGCAGGGTG</t>
  </si>
  <si>
    <t>AAACCACCCTGCATACCTATCCGA</t>
  </si>
  <si>
    <t>CTGGTCAGTTCGTCGAGACC</t>
  </si>
  <si>
    <t>TAGTCTGGTCAGTTCGTCGAGACC</t>
  </si>
  <si>
    <t>AAACGGTCTCGACGAACTGACCAG</t>
  </si>
  <si>
    <t>PLES_47171</t>
  </si>
  <si>
    <t>GCTCCGCTGCGCCGCCTCGA</t>
  </si>
  <si>
    <t>TAGTGCTCCGCTGCGCCGCCTCGA</t>
  </si>
  <si>
    <t>AAACTCGAGGCGGCGCAGCGGAGC</t>
  </si>
  <si>
    <t>CGCAATGCCCGTCTTCCACC</t>
  </si>
  <si>
    <t>TAGTCGCAATGCCCGTCTTCCACC</t>
  </si>
  <si>
    <t>AAACGGTGGAAGACGGGCATTGCG</t>
  </si>
  <si>
    <t>CAGGGCGACGAGAAACAGTT</t>
  </si>
  <si>
    <t>TAGTCAGGGCGACGAGAAACAGTT</t>
  </si>
  <si>
    <t>AAACAACTGTTTCTCGTCGCCCTG</t>
  </si>
  <si>
    <t>CACGGCGACGCCCCGGCGGC</t>
  </si>
  <si>
    <t>TAGTCACGGCGACGCCCCGGCGGC</t>
  </si>
  <si>
    <t>AAACGCCGCCGGGGCGTCGCCGTG</t>
  </si>
  <si>
    <t>PLES_47181</t>
  </si>
  <si>
    <t>TCGGCAAGGCCAGGAGGGCC</t>
  </si>
  <si>
    <t>TAGTTCGGCAAGGCCAGGAGGGCC</t>
  </si>
  <si>
    <t>AAACGGCCCTCCTGGCCTTGCCGA</t>
  </si>
  <si>
    <t>AGTCCAGGTACCAGGCGGCC</t>
  </si>
  <si>
    <t>TAGTAGTCCAGGTACCAGGCGGCC</t>
  </si>
  <si>
    <t>AAACGGCCGCCTGGTACCTGGACT</t>
  </si>
  <si>
    <t>CGAAAGGGTAGCGTTCTTGG</t>
  </si>
  <si>
    <t>TAGTCGAAAGGGTAGCGTTCTTGG</t>
  </si>
  <si>
    <t>AAACCCAAGAACGCTACCCTTTCG</t>
  </si>
  <si>
    <t>CGACCTTGCCGTGCATGACC</t>
  </si>
  <si>
    <t>TAGTCGACCTTGCCGTGCATGACC</t>
  </si>
  <si>
    <t>AAACGGTCATGCACGGCAAGGTCG</t>
  </si>
  <si>
    <t>PLES_47191</t>
  </si>
  <si>
    <t>GTTCCCGCCTCTTCTCTTTC</t>
  </si>
  <si>
    <t>TAGTGTTCCCGCCTCTTCTCTTTC</t>
  </si>
  <si>
    <t>AAACGAAAGAGAAGAGGCGGGAAC</t>
  </si>
  <si>
    <t>CGCCCGCTCCACCGAACGCA</t>
  </si>
  <si>
    <t>TAGTCGCCCGCTCCACCGAACGCA</t>
  </si>
  <si>
    <t>AAACTGCGTTCGGTGGAGCGGGCG</t>
  </si>
  <si>
    <t>GGTGCTGGCCCAGCAGATCG</t>
  </si>
  <si>
    <t>TAGTGGTGCTGGCCCAGCAGATCG</t>
  </si>
  <si>
    <t>AAACCGATCTGCTGGGCCAGCACC</t>
  </si>
  <si>
    <t>GTTCCTCGAGCCCCAGCGCC</t>
  </si>
  <si>
    <t>TAGTGTTCCTCGAGCCCCAGCGCC</t>
  </si>
  <si>
    <t>AAACGGCGCTGGGGCTCGAGGAAC</t>
  </si>
  <si>
    <t>PLES_47201</t>
  </si>
  <si>
    <t>GCCGTCGCTTCGATGGCGGG</t>
  </si>
  <si>
    <t>TAGTGCCGTCGCTTCGATGGCGGG</t>
  </si>
  <si>
    <t>AAACCCCGCCATCGAAGCGACGGC</t>
  </si>
  <si>
    <t>CAAGCGCGACGATTTCCTCG</t>
  </si>
  <si>
    <t>TAGTCAAGCGCGACGATTTCCTCG</t>
  </si>
  <si>
    <t>AAACCGAGGAAATCGTCGCGCTTG</t>
  </si>
  <si>
    <t>CGGCGGATCGCCGCGGACAG</t>
  </si>
  <si>
    <t>TAGTCGGCGGATCGCCGCGGACAG</t>
  </si>
  <si>
    <t>AAACCTGTCCGCGGCGATCCGCCG</t>
  </si>
  <si>
    <t>CGCGGCAGGACAGTTCGCGT</t>
  </si>
  <si>
    <t>TAGTCGCGGCAGGACAGTTCGCGT</t>
  </si>
  <si>
    <t>AAACACGCGAACTGTCCTGCCGCG</t>
  </si>
  <si>
    <t>PLES_47211</t>
  </si>
  <si>
    <t>CCGCTCGGGCAAGCGTGCAT</t>
  </si>
  <si>
    <t>TAGTCCGCTCGGGCAAGCGTGCAT</t>
  </si>
  <si>
    <t>AAACATGCACGCTTGCCCGAGCGG</t>
  </si>
  <si>
    <t>CGCCACCTGGCGGGTACGCG</t>
  </si>
  <si>
    <t>TAGTCGCCACCTGGCGGGTACGCG</t>
  </si>
  <si>
    <t>AAACCGCGTACCCGCCAGGTGGCG</t>
  </si>
  <si>
    <t>CTCCAGGGCGTTGCCGATCA</t>
  </si>
  <si>
    <t>TAGTCTCCAGGGCGTTGCCGATCA</t>
  </si>
  <si>
    <t>AAACTGATCGGCAACGCCCTGGAG</t>
  </si>
  <si>
    <t>GCCGGAAGGGAAGAACAGCC</t>
  </si>
  <si>
    <t>TAGTGCCGGAAGGGAAGAACAGCC</t>
  </si>
  <si>
    <t>AAACGGCTGTTCTTCCCTTCCGGC</t>
  </si>
  <si>
    <t>PLES_47221</t>
  </si>
  <si>
    <t>GTCGGCGACCTCCTCGAGCC</t>
  </si>
  <si>
    <t>TAGTGTCGGCGACCTCCTCGAGCC</t>
  </si>
  <si>
    <t>AAACGGCTCGAGGAGGTCGCCGAC</t>
  </si>
  <si>
    <t>TGTCCTGGCGCAGGCTACGC</t>
  </si>
  <si>
    <t>TAGTTGTCCTGGCGCAGGCTACGC</t>
  </si>
  <si>
    <t>AAACGCGTAGCCTGCGCCAGGACA</t>
  </si>
  <si>
    <t>AGCCCAGTTCGGGATGGGCG</t>
  </si>
  <si>
    <t>TAGTAGCCCAGTTCGGGATGGGCG</t>
  </si>
  <si>
    <t>AAACCGCCCATCCCGAACTGGGCT</t>
  </si>
  <si>
    <t>CTTCGTAGCCCCAGCCGCGC</t>
  </si>
  <si>
    <t>TAGTCTTCGTAGCCCCAGCCGCGC</t>
  </si>
  <si>
    <t>AAACGCGCGGCTGGGGCTACGAAG</t>
  </si>
  <si>
    <t>PLES_47231</t>
  </si>
  <si>
    <t>AACAGGACACACAATACAAC</t>
  </si>
  <si>
    <t>TAGTAACAGGACACACAATACAAC</t>
  </si>
  <si>
    <t>AAACGTTGTATTGTGTGTCCTGTT</t>
  </si>
  <si>
    <t>CCGCCGACAGCAGAGGGCTG</t>
  </si>
  <si>
    <t>TAGTCCGCCGACAGCAGAGGGCTG</t>
  </si>
  <si>
    <t>AAACCAGCCCTCTGCTGTCGGCGG</t>
  </si>
  <si>
    <t>AAGCTGATCCGCGAGTAATC</t>
  </si>
  <si>
    <t>TAGTAAGCTGATCCGCGAGTAATC</t>
  </si>
  <si>
    <t>AAACGATTACTCGCGGATCAGCTT</t>
  </si>
  <si>
    <t>GGCCATCTTCGCGCGTTTCA</t>
  </si>
  <si>
    <t>TAGTGGCCATCTTCGCGCGTTTCA</t>
  </si>
  <si>
    <t>AAACTGAAACGCGCGAAGATGGCC</t>
  </si>
  <si>
    <t>PLES_47241</t>
  </si>
  <si>
    <t>GGAAGAGCAAGGGATGGCGA</t>
  </si>
  <si>
    <t>TAGTGGAAGAGCAAGGGATGGCGA</t>
  </si>
  <si>
    <t>AAACTCGCCATCCCTTGCTCTTCC</t>
  </si>
  <si>
    <t>CGAGCAGCCCCAGGACGAAC</t>
  </si>
  <si>
    <t>TAGTCGAGCAGCCCCAGGACGAAC</t>
  </si>
  <si>
    <t>AAACGTTCGTCCTGGGGCTGCTCG</t>
  </si>
  <si>
    <t>GTTCTGCCAGGCCCACGCGA</t>
  </si>
  <si>
    <t>TAGTGTTCTGCCAGGCCCACGCGA</t>
  </si>
  <si>
    <t>AAACTCGCGTGGGCCTGGCAGAAC</t>
  </si>
  <si>
    <t>GAAAGGCCGCCAGGTGGATG</t>
  </si>
  <si>
    <t>TAGTGAAAGGCCGCCAGGTGGATG</t>
  </si>
  <si>
    <t>AAACCATCCACCTGGCGGCCTTTC</t>
  </si>
  <si>
    <t>PLES_47251</t>
  </si>
  <si>
    <t>GTCGAGGGGCAACCCTAGCA</t>
  </si>
  <si>
    <t>TAGTGTCGAGGGGCAACCCTAGCA</t>
  </si>
  <si>
    <t>AAACTGCTAGGGTTGCCCCTCGAC</t>
  </si>
  <si>
    <t>GCATCGGCGGGCCCTCTCGA</t>
  </si>
  <si>
    <t>TAGTGCATCGGCGGGCCCTCTCGA</t>
  </si>
  <si>
    <t>AAACTCGAGAGGGCCCGCCGATGC</t>
  </si>
  <si>
    <t>CGGCGGGACAACGGCAAAGC</t>
  </si>
  <si>
    <t>TAGTCGGCGGGACAACGGCAAAGC</t>
  </si>
  <si>
    <t>AAACGCTTTGCCGTTGTCCCGCCG</t>
  </si>
  <si>
    <t>GGCAGGGAGGGCGAATACCA</t>
  </si>
  <si>
    <t>TAGTGGCAGGGAGGGCGAATACCA</t>
  </si>
  <si>
    <t>AAACTGGTATTCGCCCTCCCTGCC</t>
  </si>
  <si>
    <t>PLES_47261</t>
  </si>
  <si>
    <t>CACGATCGGTTCGCGTCGCA</t>
  </si>
  <si>
    <t>TAGTCACGATCGGTTCGCGTCGCA</t>
  </si>
  <si>
    <t>AAACTGCGACGCGAACCGATCGTG</t>
  </si>
  <si>
    <t>CATCGAAACACAGGCACTGG</t>
  </si>
  <si>
    <t>TAGTCATCGAAACACAGGCACTGG</t>
  </si>
  <si>
    <t>AAACCCAGTGCCTGTGTTTCGATG</t>
  </si>
  <si>
    <t>GGACCCCTTCGCCGCTGACG</t>
  </si>
  <si>
    <t>TAGTGGACCCCTTCGCCGCTGACG</t>
  </si>
  <si>
    <t>AAACCGTCAGCGGCGAAGGGGTCC</t>
  </si>
  <si>
    <t>CGATCAGGAACTGGTTGGAC</t>
  </si>
  <si>
    <t>TAGTCGATCAGGAACTGGTTGGAC</t>
  </si>
  <si>
    <t>AAACGTCCAACCAGTTCCTGATCG</t>
  </si>
  <si>
    <t>PLES_47271</t>
  </si>
  <si>
    <t>GAGCAAGCGTTGCCAGGACA</t>
  </si>
  <si>
    <t>TAGTGAGCAAGCGTTGCCAGGACA</t>
  </si>
  <si>
    <t>AAACTGTCCTGGCAACGCTTGCTC</t>
  </si>
  <si>
    <t>GGGAGCCTTCGGTGGGCAGG</t>
  </si>
  <si>
    <t>TAGTGGGAGCCTTCGGTGGGCAGG</t>
  </si>
  <si>
    <t>AAACCCTGCCCACCGAAGGCTCCC</t>
  </si>
  <si>
    <t>GGCGGCGTGCCAGTCTTCCA</t>
  </si>
  <si>
    <t>TAGTGGCGGCGTGCCAGTCTTCCA</t>
  </si>
  <si>
    <t>AAACTGGAAGACTGGCACGCCGCC</t>
  </si>
  <si>
    <t>AAGACCGTCGGCGCGCGCCA</t>
  </si>
  <si>
    <t>TAGTAAGACCGTCGGCGCGCGCCA</t>
  </si>
  <si>
    <t>AAACTGGCGCGCGCCGACGGTCTT</t>
  </si>
  <si>
    <t>PLES_47281</t>
  </si>
  <si>
    <t>TTCGCGGGTAATGGCGGTCT</t>
  </si>
  <si>
    <t>TAGTTTCGCGGGTAATGGCGGTCT</t>
  </si>
  <si>
    <t>AAACAGACCGCCATTACCCGCGAA</t>
  </si>
  <si>
    <t>CTTCAGGCGGCGTCCGGCGA</t>
  </si>
  <si>
    <t>TAGTCTTCAGGCGGCGTCCGGCGA</t>
  </si>
  <si>
    <t>AAACTCGCCGGACGCCGCCTGAAG</t>
  </si>
  <si>
    <t>GCGGGCGCCGTTCAGGCGCT</t>
  </si>
  <si>
    <t>TAGTGCGGGCGCCGTTCAGGCGCT</t>
  </si>
  <si>
    <t>AAACAGCGCCTGAACGGCGCCCGC</t>
  </si>
  <si>
    <t>TACGCGGTAGCGCAGGGCCT</t>
  </si>
  <si>
    <t>TAGTTACGCGGTAGCGCAGGGCCT</t>
  </si>
  <si>
    <t>AAACAGGCCCTGCGCTACCGCGTA</t>
  </si>
  <si>
    <t>PLES_47291</t>
  </si>
  <si>
    <t>CGAGCGCGACCAGCCCGAGC</t>
  </si>
  <si>
    <t>TAGTCGAGCGCGACCAGCCCGAGC</t>
  </si>
  <si>
    <t>AAACGCTCGGGCTGGTCGCGCTCG</t>
  </si>
  <si>
    <t>GCAGGCTGACCCAAGCGGCC</t>
  </si>
  <si>
    <t>TAGTGCAGGCTGACCCAAGCGGCC</t>
  </si>
  <si>
    <t>AAACGGCCGCTTGGGTCAGCCTGC</t>
  </si>
  <si>
    <t>CAGCGGCGTGACGTCGGCGC</t>
  </si>
  <si>
    <t>TAGTCAGCGGCGTGACGTCGGCGC</t>
  </si>
  <si>
    <t>AAACGCGCCGACGTCACGCCGCTG</t>
  </si>
  <si>
    <t>GCGCCAGCCACCAGCGGGTC</t>
  </si>
  <si>
    <t>TAGTGCGCCAGCCACCAGCGGGTC</t>
  </si>
  <si>
    <t>AAACGACCCGCTGGTGGCTGGCGC</t>
  </si>
  <si>
    <t>PLES_47301</t>
  </si>
  <si>
    <t>AGGACAGGTCGGTCGCCACC</t>
  </si>
  <si>
    <t>TAGTAGGACAGGTCGGTCGCCACC</t>
  </si>
  <si>
    <t>AAACGGTGGCGACCGACCTGTCCT</t>
  </si>
  <si>
    <t>GACCGCCAGCTCGGAACGCG</t>
  </si>
  <si>
    <t>TAGTGACCGCCAGCTCGGAACGCG</t>
  </si>
  <si>
    <t>AAACCGCGTTCCGAGCTGGCGGTC</t>
  </si>
  <si>
    <t>CCTCGCCTTGGCCAGCGCCG</t>
  </si>
  <si>
    <t>TAGTCCTCGCCTTGGCCAGCGCCG</t>
  </si>
  <si>
    <t>AAACCGGCGCTGGCCAAGGCGAGG</t>
  </si>
  <si>
    <t>CACGTTCAGCACGGTCAGTT</t>
  </si>
  <si>
    <t>TAGTCACGTTCAGCACGGTCAGTT</t>
  </si>
  <si>
    <t>AAACAACTGACCGTGCTGAACGTG</t>
  </si>
  <si>
    <t>PLES_47311</t>
  </si>
  <si>
    <t>CGCCGAGGTGGAGATGCGCG</t>
  </si>
  <si>
    <t>TAGTCGCCGAGGTGGAGATGCGCG</t>
  </si>
  <si>
    <t>AAACCGCGCATCTCCACCTCGGCG</t>
  </si>
  <si>
    <t>CGAGCAGTTGGGCCGGTTGC</t>
  </si>
  <si>
    <t>TAGTCGAGCAGTTGGGCCGGTTGC</t>
  </si>
  <si>
    <t>AAACGCAACCGGCCCAACTGCTCG</t>
  </si>
  <si>
    <t>CCTTGACGAAGTCGCCGTAC</t>
  </si>
  <si>
    <t>TAGTCCTTGACGAAGTCGCCGTAC</t>
  </si>
  <si>
    <t>AAACGTACGGCGACTTCGTCAAGG</t>
  </si>
  <si>
    <t>CCGGCCATTGTCCCTGCAGG</t>
  </si>
  <si>
    <t>TAGTCCGGCCATTGTCCCTGCAGG</t>
  </si>
  <si>
    <t>AAACCCTGCAGGGACAATGGCCGG</t>
  </si>
  <si>
    <t>PLES_47321</t>
  </si>
  <si>
    <t>ATGATTTCGTCGATGTCCAG</t>
  </si>
  <si>
    <t>TAGTATGATTTCGTCGATGTCCAG</t>
  </si>
  <si>
    <t>AAACCTGGACATCGACGAAATCAT</t>
  </si>
  <si>
    <t>CATGTCGCGTCGCACCGGGT</t>
  </si>
  <si>
    <t>TAGTCATGTCGCGTCGCACCGGGT</t>
  </si>
  <si>
    <t>AAACACCCGGTGCGACGCGACATG</t>
  </si>
  <si>
    <t>TGCTCGACGAAGTACTTCTC</t>
  </si>
  <si>
    <t>TAGTTGCTCGACGAAGTACTTCTC</t>
  </si>
  <si>
    <t>AAACGAGAAGTACTTCGTCGAGCA</t>
  </si>
  <si>
    <t>AGACGCCGATCTCGAACGGG</t>
  </si>
  <si>
    <t>TAGTAGACGCCGATCTCGAACGGG</t>
  </si>
  <si>
    <t>AAACCCCGTTCGAGATCGGCGTCT</t>
  </si>
  <si>
    <t>PLES_47331</t>
  </si>
  <si>
    <t>ACGAGAAGAGACGCCGGCAT</t>
  </si>
  <si>
    <t>TAGTACGAGAAGAGACGCCGGCAT</t>
  </si>
  <si>
    <t>AAACATGCCGGCGTCTCTTCTCGT</t>
  </si>
  <si>
    <t>TGGCAAAGGCGGATAAAGCG</t>
  </si>
  <si>
    <t>TAGTTGGCAAAGGCGGATAAAGCG</t>
  </si>
  <si>
    <t>AAACCGCTTTATCCGCCTTTGCCA</t>
  </si>
  <si>
    <t>GACGAATTCGGTGGTACCGA</t>
  </si>
  <si>
    <t>TAGTGACGAATTCGGTGGTACCGA</t>
  </si>
  <si>
    <t>AAACTCGGTACCACCGAATTCGTC</t>
  </si>
  <si>
    <t>AATGGATACCCGCAGGTCGC</t>
  </si>
  <si>
    <t>TAGTAATGGATACCCGCAGGTCGC</t>
  </si>
  <si>
    <t>AAACGCGACCTGCGGGTATCCATT</t>
  </si>
  <si>
    <t>PLES_47341</t>
  </si>
  <si>
    <t>xenB</t>
  </si>
  <si>
    <t>GGGATCGAACAGAGTAGCCA</t>
  </si>
  <si>
    <t>TAGTGGGATCGAACAGAGTAGCCA</t>
  </si>
  <si>
    <t>AAACTGGCTACTCTGTTCGATCCC</t>
  </si>
  <si>
    <t>GCCTTCATCGGCGCGGCAGC</t>
  </si>
  <si>
    <t>TAGTGCCTTCATCGGCGCGGCAGC</t>
  </si>
  <si>
    <t>AAACGCTGCCGCGCCGATGAAGGC</t>
  </si>
  <si>
    <t>CCATCAGGGCGTTGGGCACG</t>
  </si>
  <si>
    <t>TAGTCCATCAGGGCGTTGGGCACG</t>
  </si>
  <si>
    <t>AAACCGTGCCCAACGCCCTGATGG</t>
  </si>
  <si>
    <t>TGACCGCGGTGGCCTCGCTG</t>
  </si>
  <si>
    <t>TAGTTGACCGCGGTGGCCTCGCTG</t>
  </si>
  <si>
    <t>AAACCAGCGAGGCCACCGCGGTCA</t>
  </si>
  <si>
    <t>PLES_47351</t>
  </si>
  <si>
    <t>CGCCTGGCCGTCTTCCAGGG</t>
  </si>
  <si>
    <t>TAGTCGCCTGGCCGTCTTCCAGGG</t>
  </si>
  <si>
    <t>AAACCCCTGGAAGACGGCCAGGCG</t>
  </si>
  <si>
    <t>CCGGCGGCGCGTCCACCTGG</t>
  </si>
  <si>
    <t>TAGTCCGGCGGCGCGTCCACCTGG</t>
  </si>
  <si>
    <t>AAACCCAGGTGGACGCGCCGCCGG</t>
  </si>
  <si>
    <t>CGAGCGCGATCAGCCGCTCC</t>
  </si>
  <si>
    <t>TAGTCGAGCGCGATCAGCCGCTCC</t>
  </si>
  <si>
    <t>AAACGGAGCGGCTGATCGCGCTCG</t>
  </si>
  <si>
    <t>TTCCGCGCACGGATCGCGCT</t>
  </si>
  <si>
    <t>TAGTTTCCGCGCACGGATCGCGCT</t>
  </si>
  <si>
    <t>AAACAGCGCGATCCGTGCGCGGAA</t>
  </si>
  <si>
    <t>PLES_47361</t>
  </si>
  <si>
    <t>CCGAGGGTCAATGCGGTCAT</t>
  </si>
  <si>
    <t>TAGTCCGAGGGTCAATGCGGTCAT</t>
  </si>
  <si>
    <t>AAACATGACCGCATTGACCCTCGG</t>
  </si>
  <si>
    <t>CGGAGTTGGGATTGCCGATC</t>
  </si>
  <si>
    <t>TAGTCGGAGTTGGGATTGCCGATC</t>
  </si>
  <si>
    <t>AAACGATCGGCAATCCCAACTCCG</t>
  </si>
  <si>
    <t>GCCGGTGAGCTGGTTGAACA</t>
  </si>
  <si>
    <t>TAGTGCCGGTGAGCTGGTTGAACA</t>
  </si>
  <si>
    <t>AAACTGTTCAACCAGCTCACCGGC</t>
  </si>
  <si>
    <t>CGGCCCAGTTGCCGACCCGC</t>
  </si>
  <si>
    <t>TAGTCGGCCCAGTTGCCGACCCGC</t>
  </si>
  <si>
    <t>AAACGCGGGTCGGCAACTGGGCCG</t>
  </si>
  <si>
    <t>PLES_47371</t>
  </si>
  <si>
    <t>GGACGGTTGCAATGCGCTCA</t>
  </si>
  <si>
    <t>TAGTGGACGGTTGCAATGCGCTCA</t>
  </si>
  <si>
    <t>AAACTGAGCGCATTGCAACCGTCC</t>
  </si>
  <si>
    <t>ACCGGTGATGCGGTAGGAAC</t>
  </si>
  <si>
    <t>TAGTACCGGTGATGCGGTAGGAAC</t>
  </si>
  <si>
    <t>AAACGTTCCTACCGCATCACCGGT</t>
  </si>
  <si>
    <t>ATAGCCATTGCTGATGGCGG</t>
  </si>
  <si>
    <t>TAGTATAGCCATTGCTGATGGCGG</t>
  </si>
  <si>
    <t>AAACCCGCCATCAGCAATGGCTAT</t>
  </si>
  <si>
    <t>GCCCCATGGAGAACAGGCGT</t>
  </si>
  <si>
    <t>TAGTGCCCCATGGAGAACAGGCGT</t>
  </si>
  <si>
    <t>AAACACGCCTGTTCTCCATGGGGC</t>
  </si>
  <si>
    <t>PLES_47381</t>
  </si>
  <si>
    <t>GTCGAAAGCATCGTTACGCA</t>
  </si>
  <si>
    <t>TAGTGTCGAAAGCATCGTTACGCA</t>
  </si>
  <si>
    <t>AAACTGCGTAACGATGCTTTCGAC</t>
  </si>
  <si>
    <t>GCAGCATCGGTGGTCAGGCT</t>
  </si>
  <si>
    <t>TAGTGCAGCATCGGTGGTCAGGCT</t>
  </si>
  <si>
    <t>AAACAGCCTGACCACCGATGCTGC</t>
  </si>
  <si>
    <t>GTGGCCGAATTCATCACGGT</t>
  </si>
  <si>
    <t>TAGTGTGGCCGAATTCATCACGGT</t>
  </si>
  <si>
    <t>AAACACCGTGATGAATTCGGCCAC</t>
  </si>
  <si>
    <t>GTTCGTAGACGTGCCGCGGG</t>
  </si>
  <si>
    <t>TAGTGTTCGTAGACGTGCCGCGGG</t>
  </si>
  <si>
    <t>AAACCCCGCGGCACGTCTACGAAC</t>
  </si>
  <si>
    <t>PLES_47391</t>
  </si>
  <si>
    <t>GGCGCGCATGCAATCCAGCA</t>
  </si>
  <si>
    <t>TAGTGGCGCGCATGCAATCCAGCA</t>
  </si>
  <si>
    <t>AAACTGCTGGATTGCATGCGCGCC</t>
  </si>
  <si>
    <t>CTCGCGCAGGCGTCGGCGCA</t>
  </si>
  <si>
    <t>TAGTCTCGCGCAGGCGTCGGCGCA</t>
  </si>
  <si>
    <t>AAACTGCGCCGACGCCTGCGCGAG</t>
  </si>
  <si>
    <t>TCGCACCGCGTTGCTGGAAG</t>
  </si>
  <si>
    <t>TAGTTCGCACCGCGTTGCTGGAAG</t>
  </si>
  <si>
    <t>AAACCTTCCAGCAACGCGGTGCGA</t>
  </si>
  <si>
    <t>CGCATCGCCGGAGCGGGCGC</t>
  </si>
  <si>
    <t>TAGTCGCATCGCCGGAGCGGGCGC</t>
  </si>
  <si>
    <t>AAACGCGCCCGCTCCGGCGATGCG</t>
  </si>
  <si>
    <t>PLES_47401</t>
  </si>
  <si>
    <t>GTACCGACAGGCCCTGCTCC</t>
  </si>
  <si>
    <t>TAGTGTACCGACAGGCCCTGCTCC</t>
  </si>
  <si>
    <t>AAACGGAGCAGGGCCTGTCGGTAC</t>
  </si>
  <si>
    <t>GAGGTCGCCGGGAACGAACT</t>
  </si>
  <si>
    <t>TAGTGAGGTCGCCGGGAACGAACT</t>
  </si>
  <si>
    <t>AAACAGTTCGTTCCCGGCGACCTC</t>
  </si>
  <si>
    <t>GCGCAGGACCAGCGCCGGGT</t>
  </si>
  <si>
    <t>TAGTGCGCAGGACCAGCGCCGGGT</t>
  </si>
  <si>
    <t>AAACACCCGGCGCTGGTCCTGCGC</t>
  </si>
  <si>
    <t>CCGCCTCGACATCCTCGCAG</t>
  </si>
  <si>
    <t>TAGTCCGCCTCGACATCCTCGCAG</t>
  </si>
  <si>
    <t>AAACCTGCGAGGATGTCGAGGCGG</t>
  </si>
  <si>
    <t>PLES_47411</t>
  </si>
  <si>
    <t>GATCATCCAGTGACTGGCCA</t>
  </si>
  <si>
    <t>TAGTGATCATCCAGTGACTGGCCA</t>
  </si>
  <si>
    <t>AAACTGGCCAGTCACTGGATGATC</t>
  </si>
  <si>
    <t>CAGCCGGCCGGTGTAGCCGT</t>
  </si>
  <si>
    <t>TAGTCAGCCGGCCGGTGTAGCCGT</t>
  </si>
  <si>
    <t>AAACACGGCTACACCGGCCGGCTG</t>
  </si>
  <si>
    <t>GTCCGCCGAGGAGCGGCGTC</t>
  </si>
  <si>
    <t>TAGTGTCCGCCGAGGAGCGGCGTC</t>
  </si>
  <si>
    <t>AAACGACGCCGCTCCTCGGCGGAC</t>
  </si>
  <si>
    <t>CCCGGCACTCCAGCCCGAGC</t>
  </si>
  <si>
    <t>TAGTCCCGGCACTCCAGCCCGAGC</t>
  </si>
  <si>
    <t>AAACGCTCGGGCTGGAGTGCCGGG</t>
  </si>
  <si>
    <t>PLES_47421</t>
  </si>
  <si>
    <t>iciA</t>
  </si>
  <si>
    <t>ACCGCCCTGCTCCACCACTG</t>
  </si>
  <si>
    <t>TAGTACCGCCCTGCTCCACCACTG</t>
  </si>
  <si>
    <t>AAACCAGTGGTGGAGCAGGGCGGT</t>
  </si>
  <si>
    <t>TCTCGCGCACCAGGACCGGC</t>
  </si>
  <si>
    <t>TAGTTCTCGCGCACCAGGACCGGC</t>
  </si>
  <si>
    <t>AAACGCCGGTCCTGGTGCGCGAGA</t>
  </si>
  <si>
    <t>CCGAGATCGGTGGGATGCGG</t>
  </si>
  <si>
    <t>TAGTCCGAGATCGGTGGGATGCGG</t>
  </si>
  <si>
    <t>AAACCCGCATCCCACCGATCTCGG</t>
  </si>
  <si>
    <t>CCTGCTGCACATGGTTGAGC</t>
  </si>
  <si>
    <t>TAGTCCTGCTGCACATGGTTGAGC</t>
  </si>
  <si>
    <t>AAACGCTCAACCATGTGCAGCAGG</t>
  </si>
  <si>
    <t>PLES_47431</t>
  </si>
  <si>
    <t>CAGCGAGGTTTCGCCAGCCA</t>
  </si>
  <si>
    <t>TAGTCAGCGAGGTTTCGCCAGCCA</t>
  </si>
  <si>
    <t>AAACTGGCTGGCGAAACCTCGCTG</t>
  </si>
  <si>
    <t>GGGAGTGAGCGTGCGCAGCA</t>
  </si>
  <si>
    <t>TAGTGGGAGTGAGCGTGCGCAGCA</t>
  </si>
  <si>
    <t>AAACTGCTGCGCACGCTCACTCCC</t>
  </si>
  <si>
    <t>TAGTCGCCGGGATTGAGTTC</t>
  </si>
  <si>
    <t>TAGTTAGTCGCCGGGATTGAGTTC</t>
  </si>
  <si>
    <t>AAACGAACTCAATCCCGGCGACTA</t>
  </si>
  <si>
    <t>GCGAGCGGCTCGGCGCCGTT</t>
  </si>
  <si>
    <t>TAGTGCGAGCGGCTCGGCGCCGTT</t>
  </si>
  <si>
    <t>AAACAACGGCGCCGAGCCGCTCGC</t>
  </si>
  <si>
    <t>PLES_47441</t>
  </si>
  <si>
    <t>TGATCAGGCCGGCAGCCACC</t>
  </si>
  <si>
    <t>TAGTTGATCAGGCCGGCAGCCACC</t>
  </si>
  <si>
    <t>AAACGGTGGCTGCCGGCCTGATCA</t>
  </si>
  <si>
    <t>GAAGGCATTCTGCGCGCCGA</t>
  </si>
  <si>
    <t>TAGTGAAGGCATTCTGCGCGCCGA</t>
  </si>
  <si>
    <t>AAACTCGGCGCGCAGAATGCCTTC</t>
  </si>
  <si>
    <t>CGCGGCGCAGGCTCTGCGCG</t>
  </si>
  <si>
    <t>TAGTCGCGGCGCAGGCTCTGCGCG</t>
  </si>
  <si>
    <t>AAACCGCGCAGAGCCTGCGCCGCG</t>
  </si>
  <si>
    <t>CGCAGAGCGCGGCCACCGAG</t>
  </si>
  <si>
    <t>TAGTCGCAGAGCGCGGCCACCGAG</t>
  </si>
  <si>
    <t>AAACCTCGGTGGCCGCGCTCTGCG</t>
  </si>
  <si>
    <t>PLES_47451</t>
  </si>
  <si>
    <t>sodB</t>
  </si>
  <si>
    <t>CGGCGGCAATTCGAAAGCCA</t>
  </si>
  <si>
    <t>TAGTCGGCGGCAATTCGAAAGCCA</t>
  </si>
  <si>
    <t>AAACTGGCTTTCGAATTGCCGCCG</t>
  </si>
  <si>
    <t>GCGTTCTTTTCGTAAGGCAG</t>
  </si>
  <si>
    <t>TAGTGCGTTCTTTTCGTAAGGCAG</t>
  </si>
  <si>
    <t>AAACCTGCCTTACGAAAAGAACGC</t>
  </si>
  <si>
    <t>TGCGGAAATGTGCGGCTCAA</t>
  </si>
  <si>
    <t>TAGTTGCGGAAATGTGCGGCTCAA</t>
  </si>
  <si>
    <t>AAACTTGAGCCGCACATTTCCGCA</t>
  </si>
  <si>
    <t>CTTGTCGTGGTGGTATTCCA</t>
  </si>
  <si>
    <t>TAGTCTTGTCGTGGTGGTATTCCA</t>
  </si>
  <si>
    <t>AAACTGGAATACCACCACGACAAG</t>
  </si>
  <si>
    <t>PLES_47461</t>
  </si>
  <si>
    <t>TGTCGGGAGTCCAGTTTCAA</t>
  </si>
  <si>
    <t>TAGTTGTCGGGAGTCCAGTTTCAA</t>
  </si>
  <si>
    <t>AAACTTGAAACTGGACTCCCGACA</t>
  </si>
  <si>
    <t>CACGCAGCAGCTTGAGCGAG</t>
  </si>
  <si>
    <t>TAGTCACGCAGCAGCTTGAGCGAG</t>
  </si>
  <si>
    <t>AAACCTCGCTCAAGCTGCTGCGTG</t>
  </si>
  <si>
    <t>GCAACTGAGCACTACGCCAA</t>
  </si>
  <si>
    <t>TAGTGCAACTGAGCACTACGCCAA</t>
  </si>
  <si>
    <t>AAACTTGGCGTAGTGCTCAGTTGC</t>
  </si>
  <si>
    <t>CACCGCCTGCTTGGCCTTGT</t>
  </si>
  <si>
    <t>TAGTCACCGCCTGCTTGGCCTTGT</t>
  </si>
  <si>
    <t>AAACACAAGGCCAAGCAGGCGGTG</t>
  </si>
  <si>
    <t>PLES_47471</t>
  </si>
  <si>
    <t>CGGCGATGAACAGCCAGCGC</t>
  </si>
  <si>
    <t>TAGTCGGCGATGAACAGCCAGCGC</t>
  </si>
  <si>
    <t>AAACGCGCTGGCTGTTCATCGCCG</t>
  </si>
  <si>
    <t>CGGCCCAGGCGCAGAGCCCC</t>
  </si>
  <si>
    <t>TAGTCGGCCCAGGCGCAGAGCCCC</t>
  </si>
  <si>
    <t>AAACGGGGCTCTGCGCCTGGGCCG</t>
  </si>
  <si>
    <t>GCGGTGCACGAACTGCCAGC</t>
  </si>
  <si>
    <t>TAGTGCGGTGCACGAACTGCCAGC</t>
  </si>
  <si>
    <t>AAACGCTGGCAGTTCGTGCACCGC</t>
  </si>
  <si>
    <t>CGAGCAGACGCGCCCGGGCA</t>
  </si>
  <si>
    <t>TAGTCGAGCAGACGCGCCCGGGCA</t>
  </si>
  <si>
    <t>AAACTGCCCGGGCGCGTCTGCTCG</t>
  </si>
  <si>
    <t>PLES_47481</t>
  </si>
  <si>
    <t>AGCGATAGCGGTCAGACTCA</t>
  </si>
  <si>
    <t>TAGTAGCGATAGCGGTCAGACTCA</t>
  </si>
  <si>
    <t>AAACTGAGTCTGACCGCTATCGCT</t>
  </si>
  <si>
    <t>CGGCGTGCTTCAGCCGTACC</t>
  </si>
  <si>
    <t>TAGTCGGCGTGCTTCAGCCGTACC</t>
  </si>
  <si>
    <t>AAACGGTACGGCTGAAGCACGCCG</t>
  </si>
  <si>
    <t>ATTGGCCCAGGCCTTGCCCA</t>
  </si>
  <si>
    <t>TAGTATTGGCCCAGGCCTTGCCCA</t>
  </si>
  <si>
    <t>AAACTGGGCAAGGCCTGGGCCAAT</t>
  </si>
  <si>
    <t>CCAGCTTCGGCAGCTCGTCA</t>
  </si>
  <si>
    <t>TAGTCCAGCTTCGGCAGCTCGTCA</t>
  </si>
  <si>
    <t>AAACTGACGAGCTGCCGAAGCTGG</t>
  </si>
  <si>
    <t>PLES_47491</t>
  </si>
  <si>
    <t>icmP</t>
  </si>
  <si>
    <t>GGCCAGGGGCATACGAGTCA</t>
  </si>
  <si>
    <t>TAGTGGCCAGGGGCATACGAGTCA</t>
  </si>
  <si>
    <t>AAACTGACTCGTATGCCCCTGGCC</t>
  </si>
  <si>
    <t>GGCGAGGGCCAGCAGACTGG</t>
  </si>
  <si>
    <t>TAGTGGCGAGGGCCAGCAGACTGG</t>
  </si>
  <si>
    <t>AAACCCAGTCTGCTGGCCCTCGCC</t>
  </si>
  <si>
    <t>TTTCTTGTCGTCGCCGCAGC</t>
  </si>
  <si>
    <t>TAGTTTTCTTGTCGTCGCCGCAGC</t>
  </si>
  <si>
    <t>AAACGCTGCGGCGACGACAAGAAA</t>
  </si>
  <si>
    <t>CGCCGGTGTTGCGGGCGCTT</t>
  </si>
  <si>
    <t>TAGTCGCCGGTGTTGCGGGCGCTT</t>
  </si>
  <si>
    <t>AAACAAGCGCCCGCAACACCGGCG</t>
  </si>
  <si>
    <t>PLES_47501</t>
  </si>
  <si>
    <t>GAAGGTGACGGCAACGACAT</t>
  </si>
  <si>
    <t>TAGTGAAGGTGACGGCAACGACAT</t>
  </si>
  <si>
    <t>AAACATGTCGTTGCCGTCACCTTC</t>
  </si>
  <si>
    <t>CAGGAGACAGGCGAGCGGCA</t>
  </si>
  <si>
    <t>TAGTCAGGAGACAGGCGAGCGGCA</t>
  </si>
  <si>
    <t>AAACTGCCGCTCGCCTGTCTCCTG</t>
  </si>
  <si>
    <t>CGGCGCCGCATCCGCCCAGA</t>
  </si>
  <si>
    <t>TAGTCGGCGCCGCATCCGCCCAGA</t>
  </si>
  <si>
    <t>AAACTCTGGGCGGATGCGGCGCCG</t>
  </si>
  <si>
    <t>GGACAGGTGTTCGCCGGGCT</t>
  </si>
  <si>
    <t>TAGTGGACAGGTGTTCGCCGGGCT</t>
  </si>
  <si>
    <t>AAACAGCCCGGCGAACACCTGTCC</t>
  </si>
  <si>
    <t>PLES_47511</t>
  </si>
  <si>
    <t>TGGTCAAGAGCAGTCGTGGG</t>
  </si>
  <si>
    <t>TAGTTGGTCAAGAGCAGTCGTGGG</t>
  </si>
  <si>
    <t>AAACCCCACGACTGCTCTTGACCA</t>
  </si>
  <si>
    <t>GCCGAGGGCGATGGCGAGGC</t>
  </si>
  <si>
    <t>TAGTGCCGAGGGCGATGGCGAGGC</t>
  </si>
  <si>
    <t>AAACGCCTCGCCATCGCCCTCGGC</t>
  </si>
  <si>
    <t>CTGCGGGTCTTGCGGCGAGC</t>
  </si>
  <si>
    <t>TAGTCTGCGGGTCTTGCGGCGAGC</t>
  </si>
  <si>
    <t>AAACGCTCGCCGCAAGACCCGCAG</t>
  </si>
  <si>
    <t>CGCCAGGGCGGCACTGGTGA</t>
  </si>
  <si>
    <t>TAGTCGCCAGGGCGGCACTGGTGA</t>
  </si>
  <si>
    <t>AAACTCACCAGTGCCGCCCTGGCG</t>
  </si>
  <si>
    <t>PLES_47521</t>
  </si>
  <si>
    <t>GATCACATGACGTCGCAGCA</t>
  </si>
  <si>
    <t>TAGTGATCACATGACGTCGCAGCA</t>
  </si>
  <si>
    <t>AAACTGCTGCGACGTCATGTGATC</t>
  </si>
  <si>
    <t>AGGACAAGGCGCCGAGCAGC</t>
  </si>
  <si>
    <t>TAGTAGGACAAGGCGCCGAGCAGC</t>
  </si>
  <si>
    <t>AAACGCTGCTCGGCGCCTTGTCCT</t>
  </si>
  <si>
    <t>CCAGCGGTTGGCTACCCAGG</t>
  </si>
  <si>
    <t>TAGTCCAGCGGTTGGCTACCCAGG</t>
  </si>
  <si>
    <t>AAACCCTGGGTAGCCAACCGCTGG</t>
  </si>
  <si>
    <t>CACCGCGTAATGCTGGCCAT</t>
  </si>
  <si>
    <t>TAGTCACCGCGTAATGCTGGCCAT</t>
  </si>
  <si>
    <t>AAACATGGCCAGCATTACGCGGTG</t>
  </si>
  <si>
    <t>PLES_47531</t>
  </si>
  <si>
    <t>CGAGCATGATCAACATGCGG</t>
  </si>
  <si>
    <t>TAGTCGAGCATGATCAACATGCGG</t>
  </si>
  <si>
    <t>AAACCCGCATGTTGATCATGCTCG</t>
  </si>
  <si>
    <t>GATGGAGTAGACCTTGTAGC</t>
  </si>
  <si>
    <t>TAGTGATGGAGTAGACCTTGTAGC</t>
  </si>
  <si>
    <t>AAACGCTACAAGGTCTACTCCATC</t>
  </si>
  <si>
    <t>TGAAAAGGGCGATCTGCTGA</t>
  </si>
  <si>
    <t>TAGTTGAAAAGGGCGATCTGCTGA</t>
  </si>
  <si>
    <t>AAACTCAGCAGATCGCCCTTTTCA</t>
  </si>
  <si>
    <t>GTCACGCTGATCGGCGGTTT</t>
  </si>
  <si>
    <t>TAGTGTCACGCTGATCGGCGGTTT</t>
  </si>
  <si>
    <t>AAACAAACCGCCGATCAGCGTGAC</t>
  </si>
  <si>
    <t>PLES_47541</t>
  </si>
  <si>
    <t>CGGACGACGGATGAACGGAT</t>
  </si>
  <si>
    <t>TAGTCGGACGACGGATGAACGGAT</t>
  </si>
  <si>
    <t>AAACATCCGTTCATCCGTCGTCCG</t>
  </si>
  <si>
    <t>CTGACCACGCTCGCCAGGAC</t>
  </si>
  <si>
    <t>TAGTCTGACCACGCTCGCCAGGAC</t>
  </si>
  <si>
    <t>AAACGTCCTGGCGAGCGTGGTCAG</t>
  </si>
  <si>
    <t>GCGGATTACCAGCTTGCTGA</t>
  </si>
  <si>
    <t>TAGTGCGGATTACCAGCTTGCTGA</t>
  </si>
  <si>
    <t>AAACTCAGCAAGCTGGTAATCCGC</t>
  </si>
  <si>
    <t>ATCAGCGCGTTCTCCATTTG</t>
  </si>
  <si>
    <t>TAGTATCAGCGCGTTCTCCATTTG</t>
  </si>
  <si>
    <t>AAACCAAATGGAGAACGCGCTGAT</t>
  </si>
  <si>
    <t>PLES_47551</t>
  </si>
  <si>
    <t>pncB2</t>
  </si>
  <si>
    <t>ACGTTCGGAAAAAGCGCTCT</t>
  </si>
  <si>
    <t>TAGTACGTTCGGAAAAAGCGCTCT</t>
  </si>
  <si>
    <t>AAACAGAGCGCTTTTTCCGAACGT</t>
  </si>
  <si>
    <t>GGTCTTCCTGGTTGCGGCAG</t>
  </si>
  <si>
    <t>TAGTGGTCTTCCTGGTTGCGGCAG</t>
  </si>
  <si>
    <t>AAACCTGCCGCAACCAGGAAGACC</t>
  </si>
  <si>
    <t>GCTGTTCGCGGATGGCCGGC</t>
  </si>
  <si>
    <t>TAGTGCTGTTCGCGGATGGCCGGC</t>
  </si>
  <si>
    <t>AAACGCCGGCCATCCGCGAACAGC</t>
  </si>
  <si>
    <t>GTTGCTCGTCGCTGATCGCC</t>
  </si>
  <si>
    <t>TAGTGTTGCTCGTCGCTGATCGCC</t>
  </si>
  <si>
    <t>AAACGGCGATCAGCGACGAGCAAC</t>
  </si>
  <si>
    <t>PLES_47561</t>
  </si>
  <si>
    <t>GGCAGCCGCGGCTGTAGCCA</t>
  </si>
  <si>
    <t>TAGTGGCAGCCGCGGCTGTAGCCA</t>
  </si>
  <si>
    <t>AAACTGGCTACAGCCGCGGCTGCC</t>
  </si>
  <si>
    <t>CGGCGCGGGTTCGTGCCAGG</t>
  </si>
  <si>
    <t>TAGTCGGCGCGGGTTCGTGCCAGG</t>
  </si>
  <si>
    <t>AAACCCTGGCACGAACCCGCGCCG</t>
  </si>
  <si>
    <t>CCGCTCATCTGCACCACGTT</t>
  </si>
  <si>
    <t>TAGTCCGCTCATCTGCACCACGTT</t>
  </si>
  <si>
    <t>AAACAACGTGGTGCAGATGAGCGG</t>
  </si>
  <si>
    <t>CCTTGAGCGCCGAAGGCGTC</t>
  </si>
  <si>
    <t>TAGTCCTTGAGCGCCGAAGGCGTC</t>
  </si>
  <si>
    <t>AAACGACGCCTTCGGCGCTCAAGG</t>
  </si>
  <si>
    <t>PLES_47571</t>
  </si>
  <si>
    <t>inaA</t>
  </si>
  <si>
    <t>CGTTGCAGGGATGCCAGATC</t>
  </si>
  <si>
    <t>TAGTCGTTGCAGGGATGCCAGATC</t>
  </si>
  <si>
    <t>AAACGATCTGGCATCCCTGCAACG</t>
  </si>
  <si>
    <t>CTGCAACCACTGGTCGATGG</t>
  </si>
  <si>
    <t>TAGTCTGCAACCACTGGTCGATGG</t>
  </si>
  <si>
    <t>AAACCCATCGACCAGTGGTTGCAG</t>
  </si>
  <si>
    <t>GGCTCCTCGACCCAGCTGCC</t>
  </si>
  <si>
    <t>TAGTGGCTCCTCGACCCAGCTGCC</t>
  </si>
  <si>
    <t>AAACGGCAGCTGGGTCGAGGAGCC</t>
  </si>
  <si>
    <t>GCCCCGCCACGGCGCTCGTT</t>
  </si>
  <si>
    <t>TAGTGCCCCGCCACGGCGCTCGTT</t>
  </si>
  <si>
    <t>AAACAACGAGCGCCGTGGCGGGGC</t>
  </si>
  <si>
    <t>PLES_47581</t>
  </si>
  <si>
    <t>GAAAAGTCGAGGTCGACAGG</t>
  </si>
  <si>
    <t>TAGTGAAAAGTCGAGGTCGACAGG</t>
  </si>
  <si>
    <t>AAACCCTGTCGACCTCGACTTTTC</t>
  </si>
  <si>
    <t>GGCCGTCCTGATGCTTCTTC</t>
  </si>
  <si>
    <t>TAGTGGCCGTCCTGATGCTTCTTC</t>
  </si>
  <si>
    <t>AAACGAAGAAGCATCAGGACGGCC</t>
  </si>
  <si>
    <t>GCGCCGGTGGGAAAGTTTCC</t>
  </si>
  <si>
    <t>TAGTGCGCCGGTGGGAAAGTTTCC</t>
  </si>
  <si>
    <t>AAACGGAAACTTTCCCACCGGCGC</t>
  </si>
  <si>
    <t>CGCGAGCTTCAGCGCGTGCC</t>
  </si>
  <si>
    <t>TAGTCGCGAGCTTCAGCGCGTGCC</t>
  </si>
  <si>
    <t>AAACGGCACGCGCTGAAGCTCGCG</t>
  </si>
  <si>
    <t>PLES_47591</t>
  </si>
  <si>
    <t>GAAGGCGATGACGATCCGGC</t>
  </si>
  <si>
    <t>TAGTGAAGGCGATGACGATCCGGC</t>
  </si>
  <si>
    <t>AAACGCCGGATCGTCATCGCCTTC</t>
  </si>
  <si>
    <t>GGCGGAGAACAGTCCCCCCA</t>
  </si>
  <si>
    <t>TAGTGGCGGAGAACAGTCCCCCCA</t>
  </si>
  <si>
    <t>AAACTGGGGGGACTGTTCTCCGCC</t>
  </si>
  <si>
    <t>GTGGACCACGCCGACGATGC</t>
  </si>
  <si>
    <t>TAGTGTGGACCACGCCGACGATGC</t>
  </si>
  <si>
    <t>AAACGCATCGTCGGCGTGGTCCAC</t>
  </si>
  <si>
    <t>CGCCCAGGTCGCGGGAAATC</t>
  </si>
  <si>
    <t>TAGTCGCCCAGGTCGCGGGAAATC</t>
  </si>
  <si>
    <t>AAACGATTTCCCGCGACCTGGGCG</t>
  </si>
  <si>
    <t>PLES_47601</t>
  </si>
  <si>
    <t>CGACAGGTAATCGGCCAGGT</t>
  </si>
  <si>
    <t>TAGTCGACAGGTAATCGGCCAGGT</t>
  </si>
  <si>
    <t>AAACACCTGGCCGATTACCTGTCG</t>
  </si>
  <si>
    <t>CCCGTCCTGCGCGCAATCCA</t>
  </si>
  <si>
    <t>TAGTCCCGTCCTGCGCGCAATCCA</t>
  </si>
  <si>
    <t>AAACTGGATTGCGCGCAGGACGGG</t>
  </si>
  <si>
    <t>GGTGGCCGCCAGGTGCAGGC</t>
  </si>
  <si>
    <t>TAGTGGTGGCCGCCAGGTGCAGGC</t>
  </si>
  <si>
    <t>AAACGCCTGCACCTGGCGGCCACC</t>
  </si>
  <si>
    <t>CACGATCAGGTCGTAGTGCT</t>
  </si>
  <si>
    <t>TAGTCACGATCAGGTCGTAGTGCT</t>
  </si>
  <si>
    <t>AAACAGCACTACGACCTGATCGTG</t>
  </si>
  <si>
    <t>PLES_47611</t>
  </si>
  <si>
    <t>AGGGGAATGGACGGCGGCCT</t>
  </si>
  <si>
    <t>TAGTAGGGGAATGGACGGCGGCCT</t>
  </si>
  <si>
    <t>AAACAGGCCGCCGTCCATTCCCCT</t>
  </si>
  <si>
    <t>CAGGGGTTGAATGGACGGGA</t>
  </si>
  <si>
    <t>TAGTCAGGGGTTGAATGGACGGGA</t>
  </si>
  <si>
    <t>AAACTCCCGTCCATTCAACCCCTG</t>
  </si>
  <si>
    <t>TGCCGCCAGGCCCAGCGGCA</t>
  </si>
  <si>
    <t>TAGTTGCCGCCAGGCCCAGCGGCA</t>
  </si>
  <si>
    <t>AAACTGCCGCTGGGCCTGGCGGCA</t>
  </si>
  <si>
    <t>GTCGTACATCAGGTTGGCCA</t>
  </si>
  <si>
    <t>TAGTGTCGTACATCAGGTTGGCCA</t>
  </si>
  <si>
    <t>AAACTGGCCAACCTGATGTACGAC</t>
  </si>
  <si>
    <t>PLES_47621</t>
  </si>
  <si>
    <t>GCCGAGGGCGATGGCGAGAA</t>
  </si>
  <si>
    <t>TAGTGCCGAGGGCGATGGCGAGAA</t>
  </si>
  <si>
    <t>AAACTTCTCGCCATCGCCCTCGGC</t>
  </si>
  <si>
    <t>GCGCAGCAACGCCCCCAGGG</t>
  </si>
  <si>
    <t>TAGTGCGCAGCAACGCCCCCAGGG</t>
  </si>
  <si>
    <t>AAACCCCTGGGGGCGTTGCTGCGC</t>
  </si>
  <si>
    <t>GGCTGTTCAGCTTGAGCCCG</t>
  </si>
  <si>
    <t>TAGTGGCTGTTCAGCTTGAGCCCG</t>
  </si>
  <si>
    <t>AAACCGGGCTCAAGCTGAACAGCC</t>
  </si>
  <si>
    <t>CGGGGGGAATGCTGGGCAGC</t>
  </si>
  <si>
    <t>TAGTCGGGGGGAATGCTGGGCAGC</t>
  </si>
  <si>
    <t>AAACGCTGCCCAGCATTCCCCCCG</t>
  </si>
  <si>
    <t>PLES_47631</t>
  </si>
  <si>
    <t>AAGCAGCAGGACTGGGCGCA</t>
  </si>
  <si>
    <t>TAGTAAGCAGCAGGACTGGGCGCA</t>
  </si>
  <si>
    <t>AAACTGCGCCCAGTCCTGCTGCTT</t>
  </si>
  <si>
    <t>GGGCGGTGGCGGACAGGAAC</t>
  </si>
  <si>
    <t>TAGTGGGCGGTGGCGGACAGGAAC</t>
  </si>
  <si>
    <t>AAACGTTCCTGTCCGCCACCGCCC</t>
  </si>
  <si>
    <t>CGGCGAGCAATCCTCGGCCT</t>
  </si>
  <si>
    <t>TAGTCGGCGAGCAATCCTCGGCCT</t>
  </si>
  <si>
    <t>AAACAGGCCGAGGATTGCTCGCCG</t>
  </si>
  <si>
    <t>CAGCTACCGACAGAGGTTTG</t>
  </si>
  <si>
    <t>TAGTCAGCTACCGACAGAGGTTTG</t>
  </si>
  <si>
    <t>AAACCAAACCTCTGTCGGTAGCTG</t>
  </si>
  <si>
    <t>PLES_47641</t>
  </si>
  <si>
    <t>groEL</t>
  </si>
  <si>
    <t>ATCGCCGAACTTAACTTCTT</t>
  </si>
  <si>
    <t>TAGTATCGCCGAACTTAACTTCTT</t>
  </si>
  <si>
    <t>AAACAAGAAGTTAAGTTCGGCGAT</t>
  </si>
  <si>
    <t>GACCAGCATTTTCTTGCGAG</t>
  </si>
  <si>
    <t>TAGTGACCAGCATTTTCTTGCGAG</t>
  </si>
  <si>
    <t>AAACCTCGCAAGAAAATGCTGGTC</t>
  </si>
  <si>
    <t>GAGGGTGGCCTTGACGGCAT</t>
  </si>
  <si>
    <t>TAGTGAGGGTGGCCTTGACGGCAT</t>
  </si>
  <si>
    <t>AAACATGCCGTCAAGGCCACCCTC</t>
  </si>
  <si>
    <t>GAACCACGTTGCGGCCTTTC</t>
  </si>
  <si>
    <t>TAGTGAACCACGTTGCGGCCTTTC</t>
  </si>
  <si>
    <t>AAACGAAAGGCCGCAACGTGGTTC</t>
  </si>
  <si>
    <t>PLES_47651</t>
  </si>
  <si>
    <t>groES</t>
  </si>
  <si>
    <t>ATAACGACGCGATCATGCAG</t>
  </si>
  <si>
    <t>TAGTATAACGACGCGATCATGCAG</t>
  </si>
  <si>
    <t>AAACCTGCATGATCGCGTCGTTAT</t>
  </si>
  <si>
    <t>TGGTCTCTTCCTCGCTGCGA</t>
  </si>
  <si>
    <t>TAGTTGGTCTCTTCCTCGCTGCGA</t>
  </si>
  <si>
    <t>AAACTCGCAGCGAGGAAGAGACCA</t>
  </si>
  <si>
    <t>CACGATGCCGCCTGCGGTCT</t>
  </si>
  <si>
    <t>TAGTCACGATGCCGCCTGCGGTCT</t>
  </si>
  <si>
    <t>AAACAGACCGCAGGCGGCATCGTG</t>
  </si>
  <si>
    <t>GCGGTTCGGCTTCTCGGCGG</t>
  </si>
  <si>
    <t>TAGTGCGGTTCGGCTTCTCGGCGG</t>
  </si>
  <si>
    <t>AAACCCGCCGAGAAGCCGAACCGC</t>
  </si>
  <si>
    <t>PLES_47661</t>
  </si>
  <si>
    <t>GGAAGAGCAACAGCAGAAAG</t>
  </si>
  <si>
    <t>TAGTGGAAGAGCAACAGCAGAAAG</t>
  </si>
  <si>
    <t>AAACCTTTCTGCTGTTGCTCTTCC</t>
  </si>
  <si>
    <t>AGGACGGCCAGCTCGACCAG</t>
  </si>
  <si>
    <t>TAGTAGGACGGCCAGCTCGACCAG</t>
  </si>
  <si>
    <t>AAACCTGGTCGAGCTGGCCGTCCT</t>
  </si>
  <si>
    <t>TGACACTGCCGACCTTGATC</t>
  </si>
  <si>
    <t>TAGTTGACACTGCCGACCTTGATC</t>
  </si>
  <si>
    <t>AAACGATCAAGGTCGGCAGTGTCA</t>
  </si>
  <si>
    <t>GCTGGCGACGATCAGGAACA</t>
  </si>
  <si>
    <t>TAGTGCTGGCGACGATCAGGAACA</t>
  </si>
  <si>
    <t>AAACTGTTCCTGATCGTCGCCAGC</t>
  </si>
  <si>
    <t>PLES_47671</t>
  </si>
  <si>
    <t>TTCCTTGAGCAGCAATTCTC</t>
  </si>
  <si>
    <t>TAGTTTCCTTGAGCAGCAATTCTC</t>
  </si>
  <si>
    <t>AAACGAGAATTGCTGCTCAAGGAA</t>
  </si>
  <si>
    <t>AGTGGGTGGAAAGGACCGCA</t>
  </si>
  <si>
    <t>TAGTAGTGGGTGGAAAGGACCGCA</t>
  </si>
  <si>
    <t>AAACTGCGGTCCTTTCCACCCACT</t>
  </si>
  <si>
    <t>ACCGAGCCGAAAGGAAAGCC</t>
  </si>
  <si>
    <t>TAGTACCGAGCCGAAAGGAAAGCC</t>
  </si>
  <si>
    <t>AAACGGCTTTCCTTTCGGCTCGGT</t>
  </si>
  <si>
    <t>CCTTCGGCATCCAGGCAATA</t>
  </si>
  <si>
    <t>TAGTCCTTCGGCATCCAGGCAATA</t>
  </si>
  <si>
    <t>AAACTATTGCCTGGATGCCGAAGG</t>
  </si>
  <si>
    <t>PLES_47681</t>
  </si>
  <si>
    <t>GCCGAGCCCCTGGCAGCCGC</t>
  </si>
  <si>
    <t>TAGTGCCGAGCCCCTGGCAGCCGC</t>
  </si>
  <si>
    <t>AAACGCGGCTGCCAGGGGCTCGGC</t>
  </si>
  <si>
    <t>CGAGATATTCGCCCATTGCC</t>
  </si>
  <si>
    <t>TAGTCGAGATATTCGCCCATTGCC</t>
  </si>
  <si>
    <t>AAACGGCAATGGGCGAATATCTCG</t>
  </si>
  <si>
    <t>GGCCAGCCTGGCGCCCTTGC</t>
  </si>
  <si>
    <t>TAGTGGCCAGCCTGGCGCCCTTGC</t>
  </si>
  <si>
    <t>AAACGCAAGGGCGCCAGGCTGGCC</t>
  </si>
  <si>
    <t>TTCGCGGTTGAGATCGACCA</t>
  </si>
  <si>
    <t>TAGTTTCGCGGTTGAGATCGACCA</t>
  </si>
  <si>
    <t>AAACTGGTCGATCTCAACCGCGAA</t>
  </si>
  <si>
    <t>PLES_47691</t>
  </si>
  <si>
    <t>CAAGGGCAGCGAGGCACAGC</t>
  </si>
  <si>
    <t>TAGTCAAGGGCAGCGAGGCACAGC</t>
  </si>
  <si>
    <t>AAACGCTGTGCCTCGCTGCCCTTG</t>
  </si>
  <si>
    <t>CGTATCGGCAAGGGCAGAGG</t>
  </si>
  <si>
    <t>TAGTCGTATCGGCAAGGGCAGAGG</t>
  </si>
  <si>
    <t>AAACCCTCTGCCCTTGCCGATACG</t>
  </si>
  <si>
    <t>GGGTGATCTTGCCGGTAAGG</t>
  </si>
  <si>
    <t>TAGTGGGTGATCTTGCCGGTAAGG</t>
  </si>
  <si>
    <t>AAACCCTTACCGGCAAGATCACCC</t>
  </si>
  <si>
    <t>CGTGATGTCGCCGCCATAGT</t>
  </si>
  <si>
    <t>TAGTCGTGATGTCGCCGCCATAGT</t>
  </si>
  <si>
    <t>AAACACTATGGCGGCGACATCACG</t>
  </si>
  <si>
    <t>PLES_47701</t>
  </si>
  <si>
    <t>CATCACGACGATTAAACAGA</t>
  </si>
  <si>
    <t>TAGTCATCACGACGATTAAACAGA</t>
  </si>
  <si>
    <t>AAACTCTGTTTAATCGTCGTGATG</t>
  </si>
  <si>
    <t>GGTGTCGGCCAGCGCGGGGC</t>
  </si>
  <si>
    <t>TAGTGGTGTCGGCCAGCGCGGGGC</t>
  </si>
  <si>
    <t>AAACGCCCCGCGCTGGCCGACACC</t>
  </si>
  <si>
    <t>GTCGCCGTTGTCCAGCCATA</t>
  </si>
  <si>
    <t>TAGTGTCGCCGTTGTCCAGCCATA</t>
  </si>
  <si>
    <t>AAACTATGGCTGGACAACGGCGAC</t>
  </si>
  <si>
    <t>GCACGATCTCGCCGGACAGG</t>
  </si>
  <si>
    <t>TAGTGCACGATCTCGCCGGACAGG</t>
  </si>
  <si>
    <t>AAACCCTGTCCGGCGAGATCGTGC</t>
  </si>
  <si>
    <t>PLES_47711</t>
  </si>
  <si>
    <t>GCCGGCCCATGCATGCTCAT</t>
  </si>
  <si>
    <t>TAGTGCCGGCCCATGCATGCTCAT</t>
  </si>
  <si>
    <t>AAACATGAGCATGCATGGGCCGGC</t>
  </si>
  <si>
    <t>GGCGCGCCTGGGCACTTGCC</t>
  </si>
  <si>
    <t>TAGTGGCGCGCCTGGGCACTTGCC</t>
  </si>
  <si>
    <t>AAACGGCAAGTGCCCAGGCGCGCC</t>
  </si>
  <si>
    <t>CTGCGCCAGCACCAGGTACA</t>
  </si>
  <si>
    <t>TAGTCTGCGCCAGCACCAGGTACA</t>
  </si>
  <si>
    <t>AAACTGTACCTGGTGCTGGCGCAG</t>
  </si>
  <si>
    <t>TAGCTGACCACCTGCCCCGG</t>
  </si>
  <si>
    <t>TAGTTAGCTGACCACCTGCCCCGG</t>
  </si>
  <si>
    <t>AAACCCGGGGCAGGTGGTCAGCTA</t>
  </si>
  <si>
    <t>PLES_47721</t>
  </si>
  <si>
    <t>CGCCAGGATTGCTGAGTCAT</t>
  </si>
  <si>
    <t>TAGTCGCCAGGATTGCTGAGTCAT</t>
  </si>
  <si>
    <t>AAACATGACTCAGCAATCCTGGCG</t>
  </si>
  <si>
    <t>GGGAGACTTGTAGGCGACCA</t>
  </si>
  <si>
    <t>TAGTGGGAGACTTGTAGGCGACCA</t>
  </si>
  <si>
    <t>AAACTGGTCGCCTACAAGTCTCCC</t>
  </si>
  <si>
    <t>CAGCAGGAGGGCCAGGCTGG</t>
  </si>
  <si>
    <t>TAGTCAGCAGGAGGGCCAGGCTGG</t>
  </si>
  <si>
    <t>AAACCCAGCCTGGCCCTCCTGCTG</t>
  </si>
  <si>
    <t>CACCAGCATGGTCGGCAGGC</t>
  </si>
  <si>
    <t>TAGTCACCAGCATGGTCGGCAGGC</t>
  </si>
  <si>
    <t>AAACGCCTGCCGACCATGCTGGTG</t>
  </si>
  <si>
    <t>PLES_47731</t>
  </si>
  <si>
    <t>ACTCGGTCTGCTGCACCAGT</t>
  </si>
  <si>
    <t>TAGTACTCGGTCTGCTGCACCAGT</t>
  </si>
  <si>
    <t>AAACACTGGTGCAGCAGACCGAGT</t>
  </si>
  <si>
    <t>CTCCAGCACGATCGGCAGCC</t>
  </si>
  <si>
    <t>TAGTCTCCAGCACGATCGGCAGCC</t>
  </si>
  <si>
    <t>AAACGGCTGCCGATCGTGCTGGAG</t>
  </si>
  <si>
    <t>CAGCCACCAGCCGATCGCCA</t>
  </si>
  <si>
    <t>TAGTCAGCCACCAGCCGATCGCCA</t>
  </si>
  <si>
    <t>AAACTGGCGATCGGCTGGTGGCTG</t>
  </si>
  <si>
    <t>CGACGCTGCGCCTGGCGAGC</t>
  </si>
  <si>
    <t>TAGTCGACGCTGCGCCTGGCGAGC</t>
  </si>
  <si>
    <t>AAACGCTCGCCAGGCGCAGCGTCG</t>
  </si>
  <si>
    <t>PLES_47741</t>
  </si>
  <si>
    <t>TCGGACACCACGTCGAACGA</t>
  </si>
  <si>
    <t>TAGTTCGGACACCACGTCGAACGA</t>
  </si>
  <si>
    <t>AAACTCGTTCGACGTGGTGTCCGA</t>
  </si>
  <si>
    <t>GATGGCGTTGTCCACGGCGT</t>
  </si>
  <si>
    <t>TAGTGATGGCGTTGTCCACGGCGT</t>
  </si>
  <si>
    <t>AAACACGCCGTGGACAACGCCATC</t>
  </si>
  <si>
    <t>ATTTGCCTTTCAGGTCGAAA</t>
  </si>
  <si>
    <t>TAGTATTTGCCTTTCAGGTCGAAA</t>
  </si>
  <si>
    <t>AAACTTTCGACCTGAAAGGCAAAT</t>
  </si>
  <si>
    <t>GAAATCGGCTTCGGCGGTGA</t>
  </si>
  <si>
    <t>TAGTGAAATCGGCTTCGGCGGTGA</t>
  </si>
  <si>
    <t>AAACTCACCGCCGAAGCCGATTTC</t>
  </si>
  <si>
    <t>PLES_47751</t>
  </si>
  <si>
    <t>TCGGTCTCCGCCACACCGGC</t>
  </si>
  <si>
    <t>TAGTTCGGTCTCCGCCACACCGGC</t>
  </si>
  <si>
    <t>AAACGCCGGTGTGGCGGAGACCGA</t>
  </si>
  <si>
    <t>CCGCGGTCGCGCGCGCCATC</t>
  </si>
  <si>
    <t>TAGTCCGCGGTCGCGCGCGCCATC</t>
  </si>
  <si>
    <t>AAACGATGGCGCGCGCGACCGCGG</t>
  </si>
  <si>
    <t>CGTCGCGGGAGGCCGGGTCC</t>
  </si>
  <si>
    <t>TAGTCGTCGCGGGAGGCCGGGTCC</t>
  </si>
  <si>
    <t>AAACGGACCCGGCCTCCCGCGACG</t>
  </si>
  <si>
    <t>GATGGGCGCCGGTACGCTGC</t>
  </si>
  <si>
    <t>TAGTGATGGGCGCCGGTACGCTGC</t>
  </si>
  <si>
    <t>AAACGCAGCGTACCGGCGCCCATC</t>
  </si>
  <si>
    <t>PLES_47761</t>
  </si>
  <si>
    <t>panE</t>
  </si>
  <si>
    <t>GCCGAGGATATGCCAGGTCA</t>
  </si>
  <si>
    <t>TAGTGCCGAGGATATGCCAGGTCA</t>
  </si>
  <si>
    <t>AAACTGACCTGGCATATCCTCGGC</t>
  </si>
  <si>
    <t>CCAGAGGCTGCCGAGGCTAC</t>
  </si>
  <si>
    <t>TAGTCCAGAGGCTGCCGAGGCTAC</t>
  </si>
  <si>
    <t>AAACGTAGCCTCGGCAGCCTCTGG</t>
  </si>
  <si>
    <t>CGGGCAGGCCGGCGCGCCCG</t>
  </si>
  <si>
    <t>TAGTCGGGCAGGCCGGCGCGCCCG</t>
  </si>
  <si>
    <t>AAACCGGGCGCGCCGGCCTGCCCG</t>
  </si>
  <si>
    <t>GTCGCGCAGGATCAGGCGGA</t>
  </si>
  <si>
    <t>TAGTGTCGCGCAGGATCAGGCGGA</t>
  </si>
  <si>
    <t>AAACTCCGCCTGATCCTGCGCGAC</t>
  </si>
  <si>
    <t>PLES_47771</t>
  </si>
  <si>
    <t>GAGGCGCTGGCGCAGGTTCA</t>
  </si>
  <si>
    <t>TAGTGAGGCGCTGGCGCAGGTTCA</t>
  </si>
  <si>
    <t>AAACTGAACCTGCGCCAGCGCCTC</t>
  </si>
  <si>
    <t>GCGAGCAGTTTCTGCCCTAC</t>
  </si>
  <si>
    <t>TAGTGCGAGCAGTTTCTGCCCTAC</t>
  </si>
  <si>
    <t>AAACGTAGGGCAGAAACTGCTCGC</t>
  </si>
  <si>
    <t>CCAGCAGCACGGTAGCCAGC</t>
  </si>
  <si>
    <t>TAGTCCAGCAGCACGGTAGCCAGC</t>
  </si>
  <si>
    <t>AAACGCTGGCTACCGTGCTGCTGG</t>
  </si>
  <si>
    <t>GGCGCTGATGAACGCCAGGT</t>
  </si>
  <si>
    <t>TAGTGGCGCTGATGAACGCCAGGT</t>
  </si>
  <si>
    <t>AAACACCTGGCGTTCATCAGCGCC</t>
  </si>
  <si>
    <t>PLES_47781</t>
  </si>
  <si>
    <t>CTTCGACAATCGATTGCCCA</t>
  </si>
  <si>
    <t>TAGTCTTCGACAATCGATTGCCCA</t>
  </si>
  <si>
    <t>AAACTGGGCAATCGATTGTCGAAG</t>
  </si>
  <si>
    <t>CTCGCCGCGGTCGCCGGTAC</t>
  </si>
  <si>
    <t>TAGTCTCGCCGCGGTCGCCGGTAC</t>
  </si>
  <si>
    <t>AAACGTACCGGCGACCGCGGCGAG</t>
  </si>
  <si>
    <t>CTTGGGCACCCGGCGTCCGC</t>
  </si>
  <si>
    <t>TAGTCTTGGGCACCCGGCGTCCGC</t>
  </si>
  <si>
    <t>AAACGCGGACGCCGGGTGCCCAAG</t>
  </si>
  <si>
    <t>CGATCGCCTCGATGCGTGGA</t>
  </si>
  <si>
    <t>TAGTCGATCGCCTCGATGCGTGGA</t>
  </si>
  <si>
    <t>AAACTCCACGCATCGAGGCGATCG</t>
  </si>
  <si>
    <t>PLES_47791</t>
  </si>
  <si>
    <t>GGCGACATGTACTCGTTTCA</t>
  </si>
  <si>
    <t>TAGTGGCGACATGTACTCGTTTCA</t>
  </si>
  <si>
    <t>AAACTGAAACGAGTACATGTCGCC</t>
  </si>
  <si>
    <t>GGAGCCACGAATCACGGCCG</t>
  </si>
  <si>
    <t>TAGTGGAGCCACGAATCACGGCCG</t>
  </si>
  <si>
    <t>AAACCGGCCGTGATTCGTGGCTCC</t>
  </si>
  <si>
    <t>GGCGATCAGCACCCGGCCAT</t>
  </si>
  <si>
    <t>TAGTGGCGATCAGCACCCGGCCAT</t>
  </si>
  <si>
    <t>AAACATGGCCGGGTGCTGATCGCC</t>
  </si>
  <si>
    <t>GTGCTTGTCTTCCGGCCGCC</t>
  </si>
  <si>
    <t>TAGTGTGCTTGTCTTCCGGCCGCC</t>
  </si>
  <si>
    <t>AAACGGCGGCCGGAAGACAAGCAC</t>
  </si>
  <si>
    <t>PLES_47801</t>
  </si>
  <si>
    <t>ATTGCCAATCACGATGGTCA</t>
  </si>
  <si>
    <t>TAGTATTGCCAATCACGATGGTCA</t>
  </si>
  <si>
    <t>AAACTGACCATCGTGATTGGCAAT</t>
  </si>
  <si>
    <t>CAGCCAGCCCCGCAGCGACC</t>
  </si>
  <si>
    <t>TAGTCAGCCAGCCCCGCAGCGACC</t>
  </si>
  <si>
    <t>AAACGGTCGCTGCGGGGCTGGCTG</t>
  </si>
  <si>
    <t>CGCCGCCCCGCTCATGCGCA</t>
  </si>
  <si>
    <t>TAGTCGCCGCCCCGCTCATGCGCA</t>
  </si>
  <si>
    <t>AAACTGCGCATGAGCGGGGCGGCG</t>
  </si>
  <si>
    <t>CGGGCCGCCCCAGCGGGACG</t>
  </si>
  <si>
    <t>TAGTCGGGCCGCCCCAGCGGGACG</t>
  </si>
  <si>
    <t>AAACCGTCCCGCTGGGGCGGCCCG</t>
  </si>
  <si>
    <t>PLES_47811</t>
  </si>
  <si>
    <t>argJ</t>
  </si>
  <si>
    <t>GGGCCAAGACCGACAGCCAT</t>
  </si>
  <si>
    <t>TAGTGGGCCAAGACCGACAGCCAT</t>
  </si>
  <si>
    <t>AAACATGGCTGTCGGTCTTGGCCC</t>
  </si>
  <si>
    <t>CCGGGTGCAGGGTGGACAGG</t>
  </si>
  <si>
    <t>TAGTCCGGGTGCAGGGTGGACAGG</t>
  </si>
  <si>
    <t>AAACCCTGTCCACCCTGCACCCGG</t>
  </si>
  <si>
    <t>CGATGCCGAGTTCGAAACCG</t>
  </si>
  <si>
    <t>TAGTCGATGCCGAGTTCGAAACCG</t>
  </si>
  <si>
    <t>AAACCGGTTTCGAACTCGGCATCG</t>
  </si>
  <si>
    <t>CCCCGGTCGCTTGATGCCGG</t>
  </si>
  <si>
    <t>TAGTCCCCGGTCGCTTGATGCCGG</t>
  </si>
  <si>
    <t>AAACCCGGCATCAAGCGACCGGGG</t>
  </si>
  <si>
    <t>PLES_47821</t>
  </si>
  <si>
    <t>secA</t>
  </si>
  <si>
    <t>CCAAAGAGTTTCTTCAACAA</t>
  </si>
  <si>
    <t>TAGTCCAAAGAGTTTCTTCAACAA</t>
  </si>
  <si>
    <t>AAACTTGTTGAAGAAACTCTTTGG</t>
  </si>
  <si>
    <t>ATTGATGGCCTGTACAGCCT</t>
  </si>
  <si>
    <t>TAGTATTGATGGCCTGTACAGCCT</t>
  </si>
  <si>
    <t>AAACAGGCTGTACAGGCCATCAAT</t>
  </si>
  <si>
    <t>TCGGAGAGCGCCACCATCTG</t>
  </si>
  <si>
    <t>TAGTTCGGAGAGCGCCACCATCTG</t>
  </si>
  <si>
    <t>AAACCAGATGGTGGCGCTCTCCGA</t>
  </si>
  <si>
    <t>CGAAGGCTTCGGGCAGCAAT</t>
  </si>
  <si>
    <t>TAGTCGAAGGCTTCGGGCAGCAAT</t>
  </si>
  <si>
    <t>AAACATTGCTGCCCGAAGCCTTCG</t>
  </si>
  <si>
    <t>PLES_47831</t>
  </si>
  <si>
    <t>AGCGAGCGGCCCCATGGTGC</t>
  </si>
  <si>
    <t>TAGTAGCGAGCGGCCCCATGGTGC</t>
  </si>
  <si>
    <t>AAACGCACCATGGGGCCGCTCGCT</t>
  </si>
  <si>
    <t>CAACCGCGGCTGCAGATGGA</t>
  </si>
  <si>
    <t>TAGTCAACCGCGGCTGCAGATGGA</t>
  </si>
  <si>
    <t>AAACTCCATCTGCAGCCGCGGTTG</t>
  </si>
  <si>
    <t>GGCACCGACCACGCAGGCCC</t>
  </si>
  <si>
    <t>TAGTGGCACCGACCACGCAGGCCC</t>
  </si>
  <si>
    <t>AAACGGGCCTGCGTGGTCGGTGCC</t>
  </si>
  <si>
    <t>GAAGCCCCCGGCCAACAGGC</t>
  </si>
  <si>
    <t>TAGTGAAGCCCCCGGCCAACAGGC</t>
  </si>
  <si>
    <t>AAACGCCTGTTGGCCGGGGGCTTC</t>
  </si>
  <si>
    <t>PLES_47841</t>
  </si>
  <si>
    <t>GCGGCAGATGCGCTGGGCTT</t>
  </si>
  <si>
    <t>TAGTGCGGCAGATGCGCTGGGCTT</t>
  </si>
  <si>
    <t>AAACAAGCCCAGCGCATCTGCCGC</t>
  </si>
  <si>
    <t>TGGCAGTACGGGCGCGCCGC</t>
  </si>
  <si>
    <t>TAGTTGGCAGTACGGGCGCGCCGC</t>
  </si>
  <si>
    <t>AAACGCGGCGCGCCCGTACTGCCA</t>
  </si>
  <si>
    <t>CGCCGCGCCACGAAGCCACA</t>
  </si>
  <si>
    <t>TAGTCGCCGCGCCACGAAGCCACA</t>
  </si>
  <si>
    <t>AAACTGTGGCTTCGTGGCGCGGCG</t>
  </si>
  <si>
    <t>GCGTGTGGCCCAGTGGCCAT</t>
  </si>
  <si>
    <t>TAGTGCGTGTGGCCCAGTGGCCAT</t>
  </si>
  <si>
    <t>AAACATGGCCACTGGGCCACACGC</t>
  </si>
  <si>
    <t>PLES_47851</t>
  </si>
  <si>
    <t>lpxC</t>
  </si>
  <si>
    <t>CAAGGTGCGTTGTTTGATCA</t>
  </si>
  <si>
    <t>TAGTCAAGGTGCGTTGTTTGATCA</t>
  </si>
  <si>
    <t>AAACTGATCAAACAACGCACCTTG</t>
  </si>
  <si>
    <t>GCAGACCGACGCCAGTAGCC</t>
  </si>
  <si>
    <t>TAGTGCAGACCGACGCCAGTAGCC</t>
  </si>
  <si>
    <t>AAACGGCTACTGGCGTCGGTCTGC</t>
  </si>
  <si>
    <t>CCGGCGCCGGTTTCAGGGTC</t>
  </si>
  <si>
    <t>TAGTCCGGCGCCGGTTTCAGGGTC</t>
  </si>
  <si>
    <t>AAACGACCCTGAAACCGGCGCCGG</t>
  </si>
  <si>
    <t>GGTGCGGCAGAACACGATAC</t>
  </si>
  <si>
    <t>TAGTGGTGCGGCAGAACACGATAC</t>
  </si>
  <si>
    <t>AAACGTATCGTGTTCTGCCGCACC</t>
  </si>
  <si>
    <t>PLES_47861</t>
  </si>
  <si>
    <t>ftsZ</t>
  </si>
  <si>
    <t>ACCGATCACTTTTATGACGG</t>
  </si>
  <si>
    <t>TAGTACCGATCACTTTTATGACGG</t>
  </si>
  <si>
    <t>AAACCCGTCATAAAAGTGATCGGT</t>
  </si>
  <si>
    <t>GTTCTTGGCCATGTGATTGA</t>
  </si>
  <si>
    <t>TAGTGTTCTTGGCCATGTGATTGA</t>
  </si>
  <si>
    <t>AAACTCAATCACATGGCCAAGAAC</t>
  </si>
  <si>
    <t>CAGCGCTTGTGCGTCGGTGT</t>
  </si>
  <si>
    <t>TAGTCAGCGCTTGTGCGTCGGTGT</t>
  </si>
  <si>
    <t>AAACACACCGACGCACAAGCGCTG</t>
  </si>
  <si>
    <t>GCCCGGGCCGAGTTGCAGAA</t>
  </si>
  <si>
    <t>TAGTGCCCGGGCCGAGTTGCAGAA</t>
  </si>
  <si>
    <t>AAACTTCTGCAACTCGGCCCGGGC</t>
  </si>
  <si>
    <t>PLES_47871</t>
  </si>
  <si>
    <t>ftsA</t>
  </si>
  <si>
    <t>GCCGCTCTGCACGCTTGCCA</t>
  </si>
  <si>
    <t>TAGTGCCGCTCTGCACGCTTGCCA</t>
  </si>
  <si>
    <t>AAACTGGCAAGCGTGCAGAGCGGC</t>
  </si>
  <si>
    <t>CCTTGGAGGTACCGATGTCG</t>
  </si>
  <si>
    <t>TAGTCCTTGGAGGTACCGATGTCG</t>
  </si>
  <si>
    <t>AAACCGACATCGGTACCTCCAAGG</t>
  </si>
  <si>
    <t>AACGACCTCCAGCTGGCCAT</t>
  </si>
  <si>
    <t>TAGTAACGACCTCCAGCTGGCCAT</t>
  </si>
  <si>
    <t>AAACATGGCCAGCTGGAGGTCGTT</t>
  </si>
  <si>
    <t>CCCTTCTTCAGGCCGCGGGA</t>
  </si>
  <si>
    <t>TAGTCCCTTCTTCAGGCCGCGGGA</t>
  </si>
  <si>
    <t>AAACTCCCGCGGCCTGAAGAAGGG</t>
  </si>
  <si>
    <t>PLES_47881</t>
  </si>
  <si>
    <t>ftsQ</t>
  </si>
  <si>
    <t>ACGGAGCAGTACGCCATTCA</t>
  </si>
  <si>
    <t>TAGTACGGAGCAGTACGCCATTCA</t>
  </si>
  <si>
    <t>AAACTGAATGGCGTACTGCTCCGT</t>
  </si>
  <si>
    <t>GGAGCGCGGCCGAGTCCACC</t>
  </si>
  <si>
    <t>TAGTGGAGCGCGGCCGAGTCCACC</t>
  </si>
  <si>
    <t>AAACGGTGGACTCGGCCGCGCTCC</t>
  </si>
  <si>
    <t>CCGCGCGGCATCGGCTTGCG</t>
  </si>
  <si>
    <t>TAGTCCGCGCGGCATCGGCTTGCG</t>
  </si>
  <si>
    <t>AAACCGCAAGCCGATGCCGCGCGG</t>
  </si>
  <si>
    <t>TTCCTTGGCCACCAGACGGC</t>
  </si>
  <si>
    <t>TAGTTTCCTTGGCCACCAGACGGC</t>
  </si>
  <si>
    <t>AAACGCCGTCTGGTGGCCAAGGAA</t>
  </si>
  <si>
    <t>PLES_47891</t>
  </si>
  <si>
    <t>ddlB</t>
  </si>
  <si>
    <t>TCAGCAGGCTATCGAGGCAA</t>
  </si>
  <si>
    <t>TAGTTCAGCAGGCTATCGAGGCAA</t>
  </si>
  <si>
    <t>AAACTTGCCTCGATAGCCTGCTGA</t>
  </si>
  <si>
    <t>GCCGAACGCCTTGGGATCCT</t>
  </si>
  <si>
    <t>TAGTGCCGAACGCCTTGGGATCCT</t>
  </si>
  <si>
    <t>AAACAGGATCCCAAGGCGTTCGGC</t>
  </si>
  <si>
    <t>CGCCGAACAGCACGGCAACG</t>
  </si>
  <si>
    <t>TAGTCGCCGAACAGCACGGCAACG</t>
  </si>
  <si>
    <t>AAACCGTTGCCGTGCTGTTCGGCG</t>
  </si>
  <si>
    <t>CTTCAGCGACACCTCGCGCT</t>
  </si>
  <si>
    <t>TAGTCTTCAGCGACACCTCGCGCT</t>
  </si>
  <si>
    <t>AAACAGCGCGAGGTGTCGCTGAAG</t>
  </si>
  <si>
    <t>PLES_47901</t>
  </si>
  <si>
    <t>murC</t>
  </si>
  <si>
    <t>ATGGTCCGGGTGACGCCATT</t>
  </si>
  <si>
    <t>TAGTATGGTCCGGGTGACGCCATT</t>
  </si>
  <si>
    <t>AAACAATGGCGTCACCCGGACCAT</t>
  </si>
  <si>
    <t>CGAAATGGATGCGGCGGATA</t>
  </si>
  <si>
    <t>TAGTCGAAATGGATGCGGCGGATA</t>
  </si>
  <si>
    <t>AAACTATCCGCCGCATCCATTTCG</t>
  </si>
  <si>
    <t>TTCGGCGATCCCGCACATAC</t>
  </si>
  <si>
    <t>TAGTTTCGGCGATCCCGCACATAC</t>
  </si>
  <si>
    <t>AAACGTATGTGCGGGATCGCCGAA</t>
  </si>
  <si>
    <t>AGCCGGATACCTCGTAGCCG</t>
  </si>
  <si>
    <t>TAGTAGCCGGATACCTCGTAGCCG</t>
  </si>
  <si>
    <t>AAACCGGCTACGAGGTATCCGGCT</t>
  </si>
  <si>
    <t>PLES_47911</t>
  </si>
  <si>
    <t>murG</t>
  </si>
  <si>
    <t>CGGTGCCACCCGCCATGATC</t>
  </si>
  <si>
    <t>TAGTCGGTGCCACCCGCCATGATC</t>
  </si>
  <si>
    <t>AAACGATCATGGCGGGTGGCACCG</t>
  </si>
  <si>
    <t>CGCCGGGAACACGTGTCCGC</t>
  </si>
  <si>
    <t>TAGTCGCCGGGAACACGTGTCCGC</t>
  </si>
  <si>
    <t>AAACGCGGACACGTGTTCCCGGCG</t>
  </si>
  <si>
    <t>CGCCTGGAACTCCCGCGCAC</t>
  </si>
  <si>
    <t>TAGTCGCCTGGAACTCCCGCGCAC</t>
  </si>
  <si>
    <t>AAACGTGCGCGGGAGTTCCAGGCG</t>
  </si>
  <si>
    <t>CGGCGTCCCCAGCCAGTGCA</t>
  </si>
  <si>
    <t>TAGTCGGCGTCCCCAGCCAGTGCA</t>
  </si>
  <si>
    <t>AAACTGCACTGGCTGGGGACGCCG</t>
  </si>
  <si>
    <t>PLES_47921</t>
  </si>
  <si>
    <t>ftsW</t>
  </si>
  <si>
    <t>TCAACAGCGGCGACGGGAAG</t>
  </si>
  <si>
    <t>TAGTTCAACAGCGGCGACGGGAAG</t>
  </si>
  <si>
    <t>AAACCTTCCCGTCGCCGCTGTTGA</t>
  </si>
  <si>
    <t>GCCAGGCAACCCGCCAGCAG</t>
  </si>
  <si>
    <t>TAGTGCCAGGCAACCCGCCAGCAG</t>
  </si>
  <si>
    <t>AAACCTGCTGGCGGGTTGCCTGGC</t>
  </si>
  <si>
    <t>AAGTCACCATCACCAGGCCG</t>
  </si>
  <si>
    <t>TAGTAAGTCACCATCACCAGGCCG</t>
  </si>
  <si>
    <t>AAACCGGCCTGGTGATGGTGACTT</t>
  </si>
  <si>
    <t>CGCCGCCACCTCGGAAGAGG</t>
  </si>
  <si>
    <t>TAGTCGCCGCCACCTCGGAAGAGG</t>
  </si>
  <si>
    <t>AAACCCTCTTCCGAGGTGGCGGCG</t>
  </si>
  <si>
    <t>PLES_47931</t>
  </si>
  <si>
    <t>murD</t>
  </si>
  <si>
    <t>GGAAGTGGTCGGAGGCGATC</t>
  </si>
  <si>
    <t>TAGTGGAAGTGGTCGGAGGCGATC</t>
  </si>
  <si>
    <t>AAACGATCGCCTCCGACCACTTCC</t>
  </si>
  <si>
    <t>TGCCGAGGCCGACAACGATG</t>
  </si>
  <si>
    <t>TAGTTGCCGAGGCCGACAACGATG</t>
  </si>
  <si>
    <t>AAACCATCGTTGTCGGCCTCGGCA</t>
  </si>
  <si>
    <t>GCGCGCCAGGTAGCGCACCA</t>
  </si>
  <si>
    <t>TAGTGCGCGCCAGGTAGCGCACCA</t>
  </si>
  <si>
    <t>AAACTGGTGCGCTACCTGGCGCGC</t>
  </si>
  <si>
    <t>CCACGGCGAAAGGCAAGCCG</t>
  </si>
  <si>
    <t>TAGTCCACGGCGAAAGGCAAGCCG</t>
  </si>
  <si>
    <t>AAACCGGCTTGCCTTTCGCCGTGG</t>
  </si>
  <si>
    <t>PLES_47941</t>
  </si>
  <si>
    <t>mraY</t>
  </si>
  <si>
    <t>GTAGAACTGTTGCAGGTATT</t>
  </si>
  <si>
    <t>TAGTGTAGAACTGTTGCAGGTATT</t>
  </si>
  <si>
    <t>AAACAATACCTGCAACAGTTCTAC</t>
  </si>
  <si>
    <t>TGCCGCGCAGGGTCAGGTAC</t>
  </si>
  <si>
    <t>TAGTTGCCGCGCAGGGTCAGGTAC</t>
  </si>
  <si>
    <t>AAACGTACCTGACCCTGCGCGGCA</t>
  </si>
  <si>
    <t>TGCAAGGTACGGATCATCCA</t>
  </si>
  <si>
    <t>TAGTTGCAAGGTACGGATCATCCA</t>
  </si>
  <si>
    <t>AAACTGGATGATCCGTACCTTGCA</t>
  </si>
  <si>
    <t>TGCGCACGGCCTGGCCGATC</t>
  </si>
  <si>
    <t>TAGTTGCGCACGGCCTGGCCGATC</t>
  </si>
  <si>
    <t>AAACGATCGGCCAGGCCGTGCGCA</t>
  </si>
  <si>
    <t>PLES_47951</t>
  </si>
  <si>
    <t>murF</t>
  </si>
  <si>
    <t>GTCAACTGGCTGAGGCGAAG</t>
  </si>
  <si>
    <t>TAGTGTCAACTGGCTGAGGCGAAG</t>
  </si>
  <si>
    <t>AAACCTTCGCCTCAGCCAGTTGAC</t>
  </si>
  <si>
    <t>AGACGGCGTCCTCGCCGATC</t>
  </si>
  <si>
    <t>TAGTAGACGGCGTCCTCGCCGATC</t>
  </si>
  <si>
    <t>AAACGATCGGCGAGGACGCCGTCT</t>
  </si>
  <si>
    <t>CCCGATGGCGCGACTGTCGG</t>
  </si>
  <si>
    <t>TAGTCCCGATGGCGCGACTGTCGG</t>
  </si>
  <si>
    <t>AAACCCGACAGTCGCGCCATCGGG</t>
  </si>
  <si>
    <t>AGGGCAATGAACAGTTGGCC</t>
  </si>
  <si>
    <t>TAGTAGGGCAATGAACAGTTGGCC</t>
  </si>
  <si>
    <t>AAACGGCCAACTGTTCATTGCCCT</t>
  </si>
  <si>
    <t>PLES_47961</t>
  </si>
  <si>
    <t>murE</t>
  </si>
  <si>
    <t>AACAGTTGGTTCAGGCTCAT</t>
  </si>
  <si>
    <t>TAGTAACAGTTGGTTCAGGCTCAT</t>
  </si>
  <si>
    <t>AAACATGAGCCTGAACCAACTGTT</t>
  </si>
  <si>
    <t>AGCAGATCGCGCTCGGCCTG</t>
  </si>
  <si>
    <t>TAGTAGCAGATCGCGCTCGGCCTG</t>
  </si>
  <si>
    <t>AAACCAGGCCGAGCGCGATCTGCT</t>
  </si>
  <si>
    <t>GGCTATCCAGGGTCAGCTCG</t>
  </si>
  <si>
    <t>TAGTGGCTATCCAGGGTCAGCTCG</t>
  </si>
  <si>
    <t>AAACCGAGCTGACCCTGGATAGCC</t>
  </si>
  <si>
    <t>GGTCGCCCGGACGAACGCCG</t>
  </si>
  <si>
    <t>TAGTGGTCGCCCGGACGAACGCCG</t>
  </si>
  <si>
    <t>AAACCGGCGTTCGTCCGGGCGACC</t>
  </si>
  <si>
    <t>PLES_47971</t>
  </si>
  <si>
    <t>ftsI</t>
  </si>
  <si>
    <t>GCCATGGGTAGAGGGCGCCC</t>
  </si>
  <si>
    <t>TAGTGCCATGGGTAGAGGGCGCCC</t>
  </si>
  <si>
    <t>AAACGGGCGCCCTCTACCCATGGC</t>
  </si>
  <si>
    <t>GTCGACGATTCGCCAGACGA</t>
  </si>
  <si>
    <t>TAGTGTCGACGATTCGCCAGACGA</t>
  </si>
  <si>
    <t>AAACTCGTCTGGCGAATCGTCGAC</t>
  </si>
  <si>
    <t>AGTCATGGTCGATCACGTGC</t>
  </si>
  <si>
    <t>TAGTAGTCATGGTCGATCACGTGC</t>
  </si>
  <si>
    <t>AAACGCACGTGATCGACCATGACT</t>
  </si>
  <si>
    <t>GCACGCTACGCGCGTCGCCC</t>
  </si>
  <si>
    <t>TAGTGCACGCTACGCGCGTCGCCC</t>
  </si>
  <si>
    <t>AAACGGGCGACGCGCGTAGCGTGC</t>
  </si>
  <si>
    <t>PLES_47981</t>
  </si>
  <si>
    <t>ftsL</t>
  </si>
  <si>
    <t>GCAGGCGCTTGACGAAGAGA</t>
  </si>
  <si>
    <t>TAGTGCAGGCGCTTGACGAAGAGA</t>
  </si>
  <si>
    <t>AAACTCTCTTCGTCAAGCGCCTGC</t>
  </si>
  <si>
    <t>AACATGAGGAAGCTGCCGGT</t>
  </si>
  <si>
    <t>TAGTAACATGAGGAAGCTGCCGGT</t>
  </si>
  <si>
    <t>AAACACCGGCAGCTTCCTCATGTT</t>
  </si>
  <si>
    <t>CCAGTAGGTGCTGTAGGCCA</t>
  </si>
  <si>
    <t>TAGTCCAGTAGGTGCTGTAGGCCA</t>
  </si>
  <si>
    <t>AAACTGGCCTACAGCACCTACTGG</t>
  </si>
  <si>
    <t>ACAGCGAGTTGAGCAGTTGC</t>
  </si>
  <si>
    <t>TAGTACAGCGAGTTGAGCAGTTGC</t>
  </si>
  <si>
    <t>AAACGCAACTGCTCAACTCGCTGT</t>
  </si>
  <si>
    <t>PLES_47991</t>
  </si>
  <si>
    <t>AACGGTGATATGGCGGTAGG</t>
  </si>
  <si>
    <t>TAGTAACGGTGATATGGCGGTAGG</t>
  </si>
  <si>
    <t>AAACCCTACCGCCATATCACCGTT</t>
  </si>
  <si>
    <t>CCGCGGGGCCAGTGCGGAAA</t>
  </si>
  <si>
    <t>TAGTCCGCGGGGCCAGTGCGGAAA</t>
  </si>
  <si>
    <t>AAACTTTCCGCACTGGCCCCGCGG</t>
  </si>
  <si>
    <t>ACTATGCCCCCCTCTTCCGA</t>
  </si>
  <si>
    <t>TAGTACTATGCCCCCCTCTTCCGA</t>
  </si>
  <si>
    <t>AAACTCGGAAGAGGGGGGCATAGT</t>
  </si>
  <si>
    <t>GGCGCCCAGTTTCTCGAGCA</t>
  </si>
  <si>
    <t>TAGTGGCGCCCAGTTTCTCGAGCA</t>
  </si>
  <si>
    <t>AAACTGCTCGAGAAACTGGGCGCC</t>
  </si>
  <si>
    <t>PLES_48001</t>
  </si>
  <si>
    <t>CCCTTTGGCGTCGAGACTTA</t>
  </si>
  <si>
    <t>TAGTCCCTTTGGCGTCGAGACTTA</t>
  </si>
  <si>
    <t>AAACTAAGTCTCGACGCCAAAGGG</t>
  </si>
  <si>
    <t>GATACCGACTCGGCATCGCG</t>
  </si>
  <si>
    <t>TAGTGATACCGACTCGGCATCGCG</t>
  </si>
  <si>
    <t>AAACCGCGATGCCGAGTCGGTATC</t>
  </si>
  <si>
    <t>GATAGTGACGATGAGCTGGC</t>
  </si>
  <si>
    <t>TAGTGATAGTGACGATGAGCTGGC</t>
  </si>
  <si>
    <t>AAACGCCAGCTCATCGTCACTATC</t>
  </si>
  <si>
    <t>AGGGGTAAACGGTGAGGCAG</t>
  </si>
  <si>
    <t>TAGTAGGGGTAAACGGTGAGGCAG</t>
  </si>
  <si>
    <t>AAACCTGCCTCACCGTTTACCCCT</t>
  </si>
  <si>
    <t>PLES_48011</t>
  </si>
  <si>
    <t>GTCGTCGAGATTGCCGATCG</t>
  </si>
  <si>
    <t>TAGTGTCGTCGAGATTGCCGATCG</t>
  </si>
  <si>
    <t>AAACCGATCGGCAATCTCGACGAC</t>
  </si>
  <si>
    <t>CACCTCCCGCAGCACCCGCA</t>
  </si>
  <si>
    <t>TAGTCACCTCCCGCAGCACCCGCA</t>
  </si>
  <si>
    <t>AAACTGCGGGTGCTGCGGGAGGTG</t>
  </si>
  <si>
    <t>GGTATCCTCCGCAGCCACCA</t>
  </si>
  <si>
    <t>TAGTGGTATCCTCCGCAGCCACCA</t>
  </si>
  <si>
    <t>AAACTGGTGGCTGCGGAGGATACC</t>
  </si>
  <si>
    <t>GAACAGCCGGATCGAATGGC</t>
  </si>
  <si>
    <t>TAGTGAACAGCCGGATCGAATGGC</t>
  </si>
  <si>
    <t>AAACGCCATTCGATCCGGCTGTTC</t>
  </si>
  <si>
    <t>PLES_48021</t>
  </si>
  <si>
    <t>TCAGAGCAGAAAGCGGACGC</t>
  </si>
  <si>
    <t>TAGTTCAGAGCAGAAAGCGGACGC</t>
  </si>
  <si>
    <t>AAACGCGTCCGCTTTCTGCTCTGA</t>
  </si>
  <si>
    <t>AGGCGGTCAGCAGACCGGCC</t>
  </si>
  <si>
    <t>TAGTAGGCGGTCAGCAGACCGGCC</t>
  </si>
  <si>
    <t>AAACGGCCGGTCTGCTGACCGCCT</t>
  </si>
  <si>
    <t>GGAATTGGACGAGGTCGCGC</t>
  </si>
  <si>
    <t>TAGTGGAATTGGACGAGGTCGCGC</t>
  </si>
  <si>
    <t>AAACGCGCGACCTCGTCCAATTCC</t>
  </si>
  <si>
    <t>ACGGGGAAGTTCGCCCAGTC</t>
  </si>
  <si>
    <t>TAGTACGGGGAAGTTCGCCCAGTC</t>
  </si>
  <si>
    <t>AAACGACTGGGCGAACTTCCCCGT</t>
  </si>
  <si>
    <t>PLES_48031</t>
  </si>
  <si>
    <t>GTCCCGGGAGCTTTCCCTAT</t>
  </si>
  <si>
    <t>TAGTGTCCCGGGAGCTTTCCCTAT</t>
  </si>
  <si>
    <t>AAACATAGGGAAAGCTCCCGGGAC</t>
  </si>
  <si>
    <t>ATGGGCGCAGGCCAGTTCCT</t>
  </si>
  <si>
    <t>TAGTATGGGCGCAGGCCAGTTCCT</t>
  </si>
  <si>
    <t>AAACAGGAACTGGCCTGCGCCCAT</t>
  </si>
  <si>
    <t>AATTCTTGCCAAGTGTGGCA</t>
  </si>
  <si>
    <t>TAGTAATTCTTGCCAAGTGTGGCA</t>
  </si>
  <si>
    <t>AAACTGCCACACTTGGCAAGAATT</t>
  </si>
  <si>
    <t>ATCGAGCTCTCCGCGGCGAC</t>
  </si>
  <si>
    <t>TAGTATCGAGCTCTCCGCGGCGAC</t>
  </si>
  <si>
    <t>AAACGTCGCCGCGGAGAGCTCGAT</t>
  </si>
  <si>
    <t>PLES_48041</t>
  </si>
  <si>
    <t>ATACGGTGTTGCATGTCCAT</t>
  </si>
  <si>
    <t>TAGTATACGGTGTTGCATGTCCAT</t>
  </si>
  <si>
    <t>AAACATGGACATGCAACACCGTAT</t>
  </si>
  <si>
    <t>TGCTGGCCTGGAAGAGCTGG</t>
  </si>
  <si>
    <t>TAGTTGCTGGCCTGGAAGAGCTGG</t>
  </si>
  <si>
    <t>AAACCCAGCTCTTCCAGGCCAGCA</t>
  </si>
  <si>
    <t>CTGGCTTGCTCGATATAGGG</t>
  </si>
  <si>
    <t>TAGTCTGGCTTGCTCGATATAGGG</t>
  </si>
  <si>
    <t>AAACCCCTATATCGAGCAAGCCAG</t>
  </si>
  <si>
    <t>GCAGCGCATTGACCATCACC</t>
  </si>
  <si>
    <t>TAGTGCAGCGCATTGACCATCACC</t>
  </si>
  <si>
    <t>AAACGGTGATGGTCAATGCGCTGC</t>
  </si>
  <si>
    <t>PLES_48051</t>
  </si>
  <si>
    <t>TGGCGGCGACGAAGGCGGTA</t>
  </si>
  <si>
    <t>TAGTTGGCGGCGACGAAGGCGGTA</t>
  </si>
  <si>
    <t>AAACTACCGCCTTCGTCGCCGCCA</t>
  </si>
  <si>
    <t>GCCTCCCAGGGCCAGGCTCA</t>
  </si>
  <si>
    <t>TAGTGCCTCCCAGGGCCAGGCTCA</t>
  </si>
  <si>
    <t>AAACTGAGCCTGGCCCTGGGAGGC</t>
  </si>
  <si>
    <t>GTTTGTCCCGGGTGGCGCTG</t>
  </si>
  <si>
    <t>TAGTGTTTGTCCCGGGTGGCGCTG</t>
  </si>
  <si>
    <t>AAACCAGCGCCACCCGGGACAAAC</t>
  </si>
  <si>
    <t>GTCCCGCGATCGTCGTCGAT</t>
  </si>
  <si>
    <t>TAGTGTCCCGCGATCGTCGTCGAT</t>
  </si>
  <si>
    <t>AAACATCGACGACGATCGCGGGAC</t>
  </si>
  <si>
    <t>PLES_48061</t>
  </si>
  <si>
    <t>sspB</t>
  </si>
  <si>
    <t>GCGGACCAGATAGGGACGGC</t>
  </si>
  <si>
    <t>TAGTGCGGACCAGATAGGGACGGC</t>
  </si>
  <si>
    <t>AAACGCCGTCCCTATCTGGTCCGC</t>
  </si>
  <si>
    <t>TCTGCGTTCACCAGGATATG</t>
  </si>
  <si>
    <t>TAGTTCTGCGTTCACCAGGATATG</t>
  </si>
  <si>
    <t>AAACCATATCCTGGTGAACGCAGA</t>
  </si>
  <si>
    <t>CCATCGCTAGCATAACCCGG</t>
  </si>
  <si>
    <t>TAGTCCATCGCTAGCATAACCCGG</t>
  </si>
  <si>
    <t>AAACCCGGGTTATGCTAGCGATGG</t>
  </si>
  <si>
    <t>TGCAGATGCCGCACGGCAGA</t>
  </si>
  <si>
    <t>TAGTTGCAGATGCCGCACGGCAGA</t>
  </si>
  <si>
    <t>AAACTCTGCCGTGCGGCATCTGCA</t>
  </si>
  <si>
    <t>PLES_48071</t>
  </si>
  <si>
    <t>sspA</t>
  </si>
  <si>
    <t>CAGCTTGTTGATTGAAGCCA</t>
  </si>
  <si>
    <t>TAGTCAGCTTGTTGATTGAAGCCA</t>
  </si>
  <si>
    <t>AAACTGGCTTCAATCAACAAGCTG</t>
  </si>
  <si>
    <t>ATCGGCAGGGTCGGAATAGC</t>
  </si>
  <si>
    <t>TAGTATCGGCAGGGTCGGAATAGC</t>
  </si>
  <si>
    <t>AAACGCTATTCCGACCCTGCCGAT</t>
  </si>
  <si>
    <t>CCAGGACCAGGCGGATGCGA</t>
  </si>
  <si>
    <t>TAGTCCAGGACCAGGCGGATGCGA</t>
  </si>
  <si>
    <t>AAACTCGCATCCGCCTGGTCCTGG</t>
  </si>
  <si>
    <t>CTCTACCGCCACGTTCTTCT</t>
  </si>
  <si>
    <t>TAGTCTCTACCGCCACGTTCTTCT</t>
  </si>
  <si>
    <t>AAACAGAAGAACGTGGCGGTAGAG</t>
  </si>
  <si>
    <t>PLES_48081</t>
  </si>
  <si>
    <t>CCAGCGGCGAAACCCAGGAC</t>
  </si>
  <si>
    <t>TAGTCCAGCGGCGAAACCCAGGAC</t>
  </si>
  <si>
    <t>AAACGTCCTGGGTTTCGCCGCTGG</t>
  </si>
  <si>
    <t>CATGATCCAGTTGCGGCCCA</t>
  </si>
  <si>
    <t>TAGTCATGATCCAGTTGCGGCCCA</t>
  </si>
  <si>
    <t>AAACTGGGCCGCAACTGGATCATG</t>
  </si>
  <si>
    <t>ATCCTGCATGGCCGCCTTGT</t>
  </si>
  <si>
    <t>TAGTATCCTGCATGGCCGCCTTGT</t>
  </si>
  <si>
    <t>AAACACAAGGCGGCCATGCAGGAT</t>
  </si>
  <si>
    <t>ATGGCAGCCCATGCAGTAGT</t>
  </si>
  <si>
    <t>TAGTATGGCAGCCCATGCAGTAGT</t>
  </si>
  <si>
    <t>AAACACTACTGCATGGGCTGCCAT</t>
  </si>
  <si>
    <t>PLES_48091</t>
  </si>
  <si>
    <t>TCTTCCCACATCTTGGTCGC</t>
  </si>
  <si>
    <t>TAGTTCTTCCCACATCTTGGTCGC</t>
  </si>
  <si>
    <t>AAACGCGACCAAGATGTGGGAAGA</t>
  </si>
  <si>
    <t>GTGCGTAGTACTTGCTCAGA</t>
  </si>
  <si>
    <t>TAGTGTGCGTAGTACTTGCTCAGA</t>
  </si>
  <si>
    <t>AAACTCTGAGCAAGTACTACGCAC</t>
  </si>
  <si>
    <t>TACCAGAAGTTGAAGTTCTT</t>
  </si>
  <si>
    <t>TAGTTACCAGAAGTTGAAGTTCTT</t>
  </si>
  <si>
    <t>AAACAAGAACTTCAACTTCTGGTA</t>
  </si>
  <si>
    <t>GCCAGATGCCGGTGAGGATC</t>
  </si>
  <si>
    <t>TAGTGCCAGATGCCGGTGAGGATC</t>
  </si>
  <si>
    <t>AAACGATCCTCACCGGCATCTGGC</t>
  </si>
  <si>
    <t>PLES_48101</t>
  </si>
  <si>
    <t>CCACAGAGGTGGCCGCGACG</t>
  </si>
  <si>
    <t>TAGTCCACAGAGGTGGCCGCGACG</t>
  </si>
  <si>
    <t>AAACCGTCGCGGCCACCTCTGTGG</t>
  </si>
  <si>
    <t>GGAACCATGACCCTACGAAC</t>
  </si>
  <si>
    <t>TAGTGGAACCATGACCCTACGAAC</t>
  </si>
  <si>
    <t>AAACGTTCGTAGGGTCATGGTTCC</t>
  </si>
  <si>
    <t>CAGCCTTGGCTTTGGCACTG</t>
  </si>
  <si>
    <t>TAGTCAGCCTTGGCTTTGGCACTG</t>
  </si>
  <si>
    <t>AAACCAGTGCCAAAGCCAAGGCTG</t>
  </si>
  <si>
    <t>TCAGCGATGATCTGCTGACC</t>
  </si>
  <si>
    <t>TAGTTCAGCGATGATCTGCTGACC</t>
  </si>
  <si>
    <t>AAACGGTCAGCAGATCATCGCTGA</t>
  </si>
  <si>
    <t>PLES_48111</t>
  </si>
  <si>
    <t>rpsI</t>
  </si>
  <si>
    <t>GAGCGGTAGCGGTCTTACGA</t>
  </si>
  <si>
    <t>TAGTGAGCGGTAGCGGTCTTACGA</t>
  </si>
  <si>
    <t>AAACTCGTAAGACCGCTACCGCTC</t>
  </si>
  <si>
    <t>TCTTGCCAGTACCCGGACGC</t>
  </si>
  <si>
    <t>TAGTTCTTGCCAGTACCCGGACGC</t>
  </si>
  <si>
    <t>AAACGCGTCCGGGTACTGGCAAGA</t>
  </si>
  <si>
    <t>ATCGAGACCACGGTTGTTGA</t>
  </si>
  <si>
    <t>TAGTATCGAGACCACGGTTGTTGA</t>
  </si>
  <si>
    <t>AAACTCAACAACCGTGGTCTCGAT</t>
  </si>
  <si>
    <t>CTGACGCACGACCATGCGAG</t>
  </si>
  <si>
    <t>TAGTCTGACGCACGACCATGCGAG</t>
  </si>
  <si>
    <t>AAACCTCGCATGGTCGTGCGTCAG</t>
  </si>
  <si>
    <t>PLES_48121</t>
  </si>
  <si>
    <t>rplM</t>
  </si>
  <si>
    <t>AGTTTCCGGTTTCGCGGTAT</t>
  </si>
  <si>
    <t>TAGTAGTTTCCGGTTTCGCGGTAT</t>
  </si>
  <si>
    <t>AAACATACCGCGAAACCGGAAACT</t>
  </si>
  <si>
    <t>CAGACGACCCAGGGTCTGGC</t>
  </si>
  <si>
    <t>TAGTCAGACGACCCAGGGTCTGGC</t>
  </si>
  <si>
    <t>AAACGCCAGACCCTGGGTCGTCTG</t>
  </si>
  <si>
    <t>ACGCAGGCGGCGGGCAATTT</t>
  </si>
  <si>
    <t>TAGTACGCAGGCGGCGGGCAATTT</t>
  </si>
  <si>
    <t>AAACAAATTGCCCGCCGCCTGCGT</t>
  </si>
  <si>
    <t>TCAACGTGCGGAGTGTACTC</t>
  </si>
  <si>
    <t>TAGTTCAACGTGCGGAGTGTACTC</t>
  </si>
  <si>
    <t>AAACGAGTACACTCCGCACGTTGA</t>
  </si>
  <si>
    <t>PLES_48131</t>
  </si>
  <si>
    <t>TCAGATCGGTGCGGCCGAGC</t>
  </si>
  <si>
    <t>TAGTTCAGATCGGTGCGGCCGAGC</t>
  </si>
  <si>
    <t>AAACGCTCGGCCGCACCGATCTGA</t>
  </si>
  <si>
    <t>GGTCATGGTGCCGAGGCAGA</t>
  </si>
  <si>
    <t>TAGTGGTCATGGTGCCGAGGCAGA</t>
  </si>
  <si>
    <t>AAACTCTGCCTCGGCACCATGACC</t>
  </si>
  <si>
    <t>CTCGCTGTTCTGCTCGCCCC</t>
  </si>
  <si>
    <t>TAGTCTCGCTGTTCTGCTCGCCCC</t>
  </si>
  <si>
    <t>AAACGGGGCGAGCAGAACAGCGAG</t>
  </si>
  <si>
    <t>GATCCCGGCGGCCTTGGCCC</t>
  </si>
  <si>
    <t>TAGTGATCCCGGCGGCCTTGGCCC</t>
  </si>
  <si>
    <t>AAACGGGCCAAGGCCGCCGGGATC</t>
  </si>
  <si>
    <t>PLES_48141</t>
  </si>
  <si>
    <t>CAGGGTTCTCGGTATCATCG</t>
  </si>
  <si>
    <t>TAGTCAGGGTTCTCGGTATCATCG</t>
  </si>
  <si>
    <t>AAACCGATGATACCGAGAACCCTG</t>
  </si>
  <si>
    <t>GTCGCGAAACAGTTCGTGGT</t>
  </si>
  <si>
    <t>TAGTGTCGCGAAACAGTTCGTGGT</t>
  </si>
  <si>
    <t>AAACACCACGAACTGTTTCGCGAC</t>
  </si>
  <si>
    <t>AAGGCACGGCTTCCTGTTCG</t>
  </si>
  <si>
    <t>TAGTAAGGCACGGCTTCCTGTTCG</t>
  </si>
  <si>
    <t>AAACCGAACAGGAAGCCGTGCCTT</t>
  </si>
  <si>
    <t>CATCCTTTTCCCATTGGCGA</t>
  </si>
  <si>
    <t>TAGTCATCCTTTTCCCATTGGCGA</t>
  </si>
  <si>
    <t>AAACTCGCCAATGGGAAAAGGATG</t>
  </si>
  <si>
    <t>PLES_48151</t>
  </si>
  <si>
    <t>CTGCTTGCCGTGGCGCAGGC</t>
  </si>
  <si>
    <t>TAGTCTGCTTGCCGTGGCGCAGGC</t>
  </si>
  <si>
    <t>AAACGCCTGCGCCACGGCAAGCAG</t>
  </si>
  <si>
    <t>GGAAGGCCGGCTGGAGACCG</t>
  </si>
  <si>
    <t>TAGTGGAAGGCCGGCTGGAGACCG</t>
  </si>
  <si>
    <t>AAACCGGTCTCCAGCCGGCCTTCC</t>
  </si>
  <si>
    <t>CGGGGCTGAGGATGCGGGTG</t>
  </si>
  <si>
    <t>TAGTCGGGGCTGAGGATGCGGGTG</t>
  </si>
  <si>
    <t>AAACCACCCGCATCCTCAGCCCCG</t>
  </si>
  <si>
    <t>GCTGCGTACCGGCTGGCCGT</t>
  </si>
  <si>
    <t>TAGTGCTGCGTACCGGCTGGCCGT</t>
  </si>
  <si>
    <t>AAACACGGCCAGCCGGTACGCAGC</t>
  </si>
  <si>
    <t>PLES_48161</t>
  </si>
  <si>
    <t>GGCGAGCAGATAAAGGCGCA</t>
  </si>
  <si>
    <t>TAGTGGCGAGCAGATAAAGGCGCA</t>
  </si>
  <si>
    <t>AAACTGCGCCTTTATCTGCTCGCC</t>
  </si>
  <si>
    <t>CATACCGAAGAGGGCCAGGA</t>
  </si>
  <si>
    <t>TAGTCATACCGAAGAGGGCCAGGA</t>
  </si>
  <si>
    <t>AAACTCCTGGCCCTCTTCGGTATG</t>
  </si>
  <si>
    <t>GAAGGCTTTCCAGTTGTCGG</t>
  </si>
  <si>
    <t>TAGTGAAGGCTTTCCAGTTGTCGG</t>
  </si>
  <si>
    <t>AAACCCGACAACTGGAAAGCCTTC</t>
  </si>
  <si>
    <t>CATAGGCGCTCTGGTCGTAG</t>
  </si>
  <si>
    <t>TAGTCATAGGCGCTCTGGTCGTAG</t>
  </si>
  <si>
    <t>AAACCTACGACCAGAGCGCCTATG</t>
  </si>
  <si>
    <t>PLES_48171</t>
  </si>
  <si>
    <t>ATCGGCCTGGTAGCGCTCGA</t>
  </si>
  <si>
    <t>TAGTATCGGCCTGGTAGCGCTCGA</t>
  </si>
  <si>
    <t>AAACTCGAGCGCTACCAGGCCGAT</t>
  </si>
  <si>
    <t>CGTGGAAGAAATCGGGGCGT</t>
  </si>
  <si>
    <t>TAGTCGTGGAAGAAATCGGGGCGT</t>
  </si>
  <si>
    <t>AAACACGCCCCGATTTCTTCCACG</t>
  </si>
  <si>
    <t>CTTCACGGCATTCGCCTGTG</t>
  </si>
  <si>
    <t>TAGTCTTCACGGCATTCGCCTGTG</t>
  </si>
  <si>
    <t>AAACCACAGGCGAATGCCGTGAAG</t>
  </si>
  <si>
    <t>CGGCGACCAGGTCATCGTAG</t>
  </si>
  <si>
    <t>TAGTCGGCGACCAGGTCATCGTAG</t>
  </si>
  <si>
    <t>AAACCTACGATGACCTGGTCGCCG</t>
  </si>
  <si>
    <t>PLES_48181</t>
  </si>
  <si>
    <t>trpS</t>
  </si>
  <si>
    <t>CGGTAGGAGTGATGCCGGTC</t>
  </si>
  <si>
    <t>TAGTCGGTAGGAGTGATGCCGGTC</t>
  </si>
  <si>
    <t>AAACGACCGGCATCACTCCTACCG</t>
  </si>
  <si>
    <t>GTTGCCCAGGTGCGGAGTGC</t>
  </si>
  <si>
    <t>TAGTGTTGCCCAGGTGCGGAGTGC</t>
  </si>
  <si>
    <t>AAACGCACTCCGCACCTGGGCAAC</t>
  </si>
  <si>
    <t>GACGGCTGGCGAGGATCGCC</t>
  </si>
  <si>
    <t>TAGTGACGGCTGGCGAGGATCGCC</t>
  </si>
  <si>
    <t>AAACGGCGATCCTCGCCAGCCGTC</t>
  </si>
  <si>
    <t>TCAAGGCGTGGTAGTCCGCC</t>
  </si>
  <si>
    <t>TAGTTCAAGGCGTGGTAGTCCGCC</t>
  </si>
  <si>
    <t>AAACGGCGGACTACCACGCCTTGA</t>
  </si>
  <si>
    <t>PLES_48191</t>
  </si>
  <si>
    <t>GATGGATACAGGGATTTCGC</t>
  </si>
  <si>
    <t>TAGTGATGGATACAGGGATTTCGC</t>
  </si>
  <si>
    <t>AAACGCGAAATCCCTGTATCCATC</t>
  </si>
  <si>
    <t>CAGGGCTTCCAGCGGCCCGC</t>
  </si>
  <si>
    <t>TAGTCAGGGCTTCCAGCGGCCCGC</t>
  </si>
  <si>
    <t>AAACGCGGGCCGCTGGAAGCCCTG</t>
  </si>
  <si>
    <t>AGGGCGATGCCGCGGGCATC</t>
  </si>
  <si>
    <t>TAGTAGGGCGATGCCGCGGGCATC</t>
  </si>
  <si>
    <t>AAACGATGCCCGCGGCATCGCCCT</t>
  </si>
  <si>
    <t>GCGGGTGCGGATGGCAGACC</t>
  </si>
  <si>
    <t>TAGTGCGGGTGCGGATGGCAGACC</t>
  </si>
  <si>
    <t>AAACGGTCTGCCATCCGCACCCGC</t>
  </si>
  <si>
    <t>PLES_48201</t>
  </si>
  <si>
    <t>GATGGCGACCCCGGCGACCA</t>
  </si>
  <si>
    <t>TAGTGATGGCGACCCCGGCGACCA</t>
  </si>
  <si>
    <t>AAACTGGTCGCCGGGGTCGCCATC</t>
  </si>
  <si>
    <t>GCGCGGCGTTGGGCAGCAGG</t>
  </si>
  <si>
    <t>TAGTGCGCGGCGTTGGGCAGCAGG</t>
  </si>
  <si>
    <t>AAACCCTGCTGCCCAACGCCGCGC</t>
  </si>
  <si>
    <t>ATCTGGCGTTGCACCTTGTT</t>
  </si>
  <si>
    <t>TAGTATCTGGCGTTGCACCTTGTT</t>
  </si>
  <si>
    <t>AAACAACAAGGTGCAACGCCAGAT</t>
  </si>
  <si>
    <t>AGCTGTCGAAGCGGTCCTGC</t>
  </si>
  <si>
    <t>TAGTAGCTGTCGAAGCGGTCCTGC</t>
  </si>
  <si>
    <t>AAACGCAGGACCGCTTCGACAGCT</t>
  </si>
  <si>
    <t>PLES_48211</t>
  </si>
  <si>
    <t>cysN</t>
  </si>
  <si>
    <t>GATGTCCTCGCTGATCAGAT</t>
  </si>
  <si>
    <t>TAGTGATGTCCTCGCTGATCAGAT</t>
  </si>
  <si>
    <t>AAACATCTGATCAGCGAGGACATC</t>
  </si>
  <si>
    <t>CGTGCTGCCCCAGGTAGGCG</t>
  </si>
  <si>
    <t>TAGTCGTGCTGCCCCAGGTAGGCG</t>
  </si>
  <si>
    <t>AAACCGCCTACCTGGGGCAGCACG</t>
  </si>
  <si>
    <t>CATCGACGTTGCCGCAGGTA</t>
  </si>
  <si>
    <t>TAGTCATCGACGTTGCCGCAGGTA</t>
  </si>
  <si>
    <t>AAACTACCTGCGGCAACGTCGATG</t>
  </si>
  <si>
    <t>GTGCAGCAGGCGCCCGATCA</t>
  </si>
  <si>
    <t>TAGTGTGCAGCAGGCGCCCGATCA</t>
  </si>
  <si>
    <t>AAACTGATCGGGCGCCTGCTGCAC</t>
  </si>
  <si>
    <t>PLES_48221</t>
  </si>
  <si>
    <t>cysD</t>
  </si>
  <si>
    <t>CGGCCACCTCGCGGATGATG</t>
  </si>
  <si>
    <t>TAGTCGGCCACCTCGCGGATGATG</t>
  </si>
  <si>
    <t>AAACCATCATCCGCGAGGTGGCCG</t>
  </si>
  <si>
    <t>CACCGGGTTATCGAACTCGG</t>
  </si>
  <si>
    <t>TAGTCACCGGGTTATCGAACTCGG</t>
  </si>
  <si>
    <t>AAACCCGAGTTCGATAACCCGGTG</t>
  </si>
  <si>
    <t>GGCCAGGTGCAGCATGACCG</t>
  </si>
  <si>
    <t>TAGTGGCCAGGTGCAGCATGACCG</t>
  </si>
  <si>
    <t>AAACCGGTCATGCTGCACCTGGCC</t>
  </si>
  <si>
    <t>GCCGGGGAAGAAGGCCTTGC</t>
  </si>
  <si>
    <t>TAGTGCCGGGGAAGAAGGCCTTGC</t>
  </si>
  <si>
    <t>AAACGCAAGGCCTTCTTCCCCGGC</t>
  </si>
  <si>
    <t>PLES_48231</t>
  </si>
  <si>
    <t>mltB1</t>
  </si>
  <si>
    <t>GGGGCAGGGCGAGGGCGGTA</t>
  </si>
  <si>
    <t>TAGTGGGGCAGGGCGAGGGCGGTA</t>
  </si>
  <si>
    <t>AAACTACCGCCCTCGCCCTGCCCC</t>
  </si>
  <si>
    <t>ATGCTGAGACCAGAAGGAAC</t>
  </si>
  <si>
    <t>TAGTATGCTGAGACCAGAAGGAAC</t>
  </si>
  <si>
    <t>AAACGTTCCTTCTGGTCTCAGCAT</t>
  </si>
  <si>
    <t>TTGGCGGCGGGTTTCGGTGG</t>
  </si>
  <si>
    <t>TAGTTTGGCGGCGGGTTTCGGTGG</t>
  </si>
  <si>
    <t>AAACCCACCGAAACCCGCCGCCAA</t>
  </si>
  <si>
    <t>GAAATGACGGTGCGAGCCTG</t>
  </si>
  <si>
    <t>TAGTGAAATGACGGTGCGAGCCTG</t>
  </si>
  <si>
    <t>AAACCAGGCTCGCACCGTCATTTC</t>
  </si>
  <si>
    <t>PLES_48241</t>
  </si>
  <si>
    <t>CTCTTCGACCAGGGTGCTCA</t>
  </si>
  <si>
    <t>TAGTCTCTTCGACCAGGGTGCTCA</t>
  </si>
  <si>
    <t>AAACTGAGCACCCTGGTCGAAGAG</t>
  </si>
  <si>
    <t>CGCGGCATCCAGATAACGGT</t>
  </si>
  <si>
    <t>TAGTCGCGGCATCCAGATAACGGT</t>
  </si>
  <si>
    <t>AAACACCGTTATCTGGATGCCGCG</t>
  </si>
  <si>
    <t>GGCCGTTCGGGCAGTAGTCC</t>
  </si>
  <si>
    <t>TAGTGGCCGTTCGGGCAGTAGTCC</t>
  </si>
  <si>
    <t>AAACGGACTACTGCCCGAACGGCC</t>
  </si>
  <si>
    <t>CTGACGATCCGCCGCACCTG</t>
  </si>
  <si>
    <t>TAGTCTGACGATCCGCCGCACCTG</t>
  </si>
  <si>
    <t>AAACCAGGTGCGGCGGATCGTCAG</t>
  </si>
  <si>
    <t>PLES_48251</t>
  </si>
  <si>
    <t>algW</t>
  </si>
  <si>
    <t>AAACGCAGGGCCTTGGGCAT</t>
  </si>
  <si>
    <t>TAGTAAACGCAGGGCCTTGGGCAT</t>
  </si>
  <si>
    <t>AAACATGCCCAAGGCCCTGCGTTT</t>
  </si>
  <si>
    <t>AGCAGCACGCCGACCAGCAC</t>
  </si>
  <si>
    <t>TAGTAGCAGCACGCCGACCAGCAC</t>
  </si>
  <si>
    <t>AAACGTGCTGGTCGGCGTGCTGCT</t>
  </si>
  <si>
    <t>GTTGTGCTGGATGATCAGCA</t>
  </si>
  <si>
    <t>TAGTGTTGTGCTGGATGATCAGCA</t>
  </si>
  <si>
    <t>AAACTGCTGATCATCCAGCACAAC</t>
  </si>
  <si>
    <t>CGTGGCAGGCCGACCAGCTC</t>
  </si>
  <si>
    <t>TAGTCGTGGCAGGCCGACCAGCTC</t>
  </si>
  <si>
    <t>AAACGAGCTGGTCGGCCTGCCACG</t>
  </si>
  <si>
    <t>PLES_48261</t>
  </si>
  <si>
    <t>hisC1</t>
  </si>
  <si>
    <t>GGCACCAGGCCCTTGACGAA</t>
  </si>
  <si>
    <t>TAGTGGCACCAGGCCCTTGACGAA</t>
  </si>
  <si>
    <t>AAACTTCGTCAAGGGCCTGGTGCC</t>
  </si>
  <si>
    <t>GGCTGCTCGCCCGGCACATA</t>
  </si>
  <si>
    <t>TAGTGGCTGCTCGCCCGGCACATA</t>
  </si>
  <si>
    <t>AAACTATGTGCCGGGCGAGCAGCC</t>
  </si>
  <si>
    <t>TTGACCAGCCGCGACAGCTT</t>
  </si>
  <si>
    <t>TAGTTTGACCAGCCGCGACAGCTT</t>
  </si>
  <si>
    <t>AAACAAGCTGTCGCGGCTGGTCAA</t>
  </si>
  <si>
    <t>CGGACCGTAGGGATTCTCGT</t>
  </si>
  <si>
    <t>TAGTCGGACCGTAGGGATTCTCGT</t>
  </si>
  <si>
    <t>AAACACGAGAATCCCTACGGTCCG</t>
  </si>
  <si>
    <t>PLES_48271</t>
  </si>
  <si>
    <t>hisD</t>
  </si>
  <si>
    <t>TCGACGGATAGCGAAGGGAG</t>
  </si>
  <si>
    <t>TAGTTCGACGGATAGCGAAGGGAG</t>
  </si>
  <si>
    <t>AAACCTCCCTTCGCTATCCGTCGA</t>
  </si>
  <si>
    <t>ACGCCCGAAGTCCGGATCAG</t>
  </si>
  <si>
    <t>TAGTACGCCCGAAGTCCGGATCAG</t>
  </si>
  <si>
    <t>AAACCTGATCCGGACTTCGGGCGT</t>
  </si>
  <si>
    <t>GCGCTGGTTGACCGAATCGT</t>
  </si>
  <si>
    <t>TAGTGCGCTGGTTGACCGAATCGT</t>
  </si>
  <si>
    <t>AAACACGATTCGGTCAACCAGCGC</t>
  </si>
  <si>
    <t>GTCGCCACGGCTGCGTACGG</t>
  </si>
  <si>
    <t>TAGTGTCGCCACGGCTGCGTACGG</t>
  </si>
  <si>
    <t>AAACCCGTACGCAGCCGTGGCGAC</t>
  </si>
  <si>
    <t>PLES_48281</t>
  </si>
  <si>
    <t>hisG</t>
  </si>
  <si>
    <t>CCGGCCCTTGGACAAGGCGA</t>
  </si>
  <si>
    <t>TAGTCCGGCCCTTGGACAAGGCGA</t>
  </si>
  <si>
    <t>AAACTCGCCTTGTCCAAGGGCCGG</t>
  </si>
  <si>
    <t>ATGCCCGCCGCTGCGAGCAG</t>
  </si>
  <si>
    <t>TAGTATGCCCGCCGCTGCGAGCAG</t>
  </si>
  <si>
    <t>AAACCTGCTCGCAGCGGCGGGCAT</t>
  </si>
  <si>
    <t>CTCTTGTCCGGGTTCTCCGA</t>
  </si>
  <si>
    <t>TAGTCTCTTGTCCGGGTTCTCCGA</t>
  </si>
  <si>
    <t>AAACTCGGAGAACCCGGACAAGAG</t>
  </si>
  <si>
    <t>ACGTCGGGATGATCAGCTTG</t>
  </si>
  <si>
    <t>TAGTACGTCGGGATGATCAGCTTG</t>
  </si>
  <si>
    <t>AAACCAAGCTGATCATCCCGACGT</t>
  </si>
  <si>
    <t>PLES_48291</t>
  </si>
  <si>
    <t>murA</t>
  </si>
  <si>
    <t>GCCATCGAGGCGGTTACCGC</t>
  </si>
  <si>
    <t>TAGTGCCATCGAGGCGGTTACCGC</t>
  </si>
  <si>
    <t>AAACGCGGTAACCGCCTCGATGGC</t>
  </si>
  <si>
    <t>AGTTCTTCGCGCCGGAAATG</t>
  </si>
  <si>
    <t>TAGTAGTTCTTCGCGCCGGAAATG</t>
  </si>
  <si>
    <t>AAACCATTTCCGGCGCGAAGAACT</t>
  </si>
  <si>
    <t>AGCAGGGTCGCGGCCAGGAT</t>
  </si>
  <si>
    <t>TAGTAGCAGGGTCGCGGCCAGGAT</t>
  </si>
  <si>
    <t>AAACATCCTGGCCGCGACCCTGCT</t>
  </si>
  <si>
    <t>GCAGACGGTGACCGGAGTAT</t>
  </si>
  <si>
    <t>TAGTGCAGACGGTGACCGGAGTAT</t>
  </si>
  <si>
    <t>AAACATACTCCGGTCACCGTCTGC</t>
  </si>
  <si>
    <t>PLES_48301</t>
  </si>
  <si>
    <t>GAGAAGGCTCTTAACGTCTT</t>
  </si>
  <si>
    <t>TAGTGAGAAGGCTCTTAACGTCTT</t>
  </si>
  <si>
    <t>AAACAAGACGTTAAGAGCCTTCTC</t>
  </si>
  <si>
    <t>GGGTGCCGGGGAGTTTTTCC</t>
  </si>
  <si>
    <t>TAGTGGGTGCCGGGGAGTTTTTCC</t>
  </si>
  <si>
    <t>AAACGGAAAAACTCCCCGGCACCC</t>
  </si>
  <si>
    <t>TTCGCCCTCGACTTCCACCT</t>
  </si>
  <si>
    <t>TAGTTTCGCCCTCGACTTCCACCT</t>
  </si>
  <si>
    <t>AAACAGGTGGAAGTCGAGGGCGAA</t>
  </si>
  <si>
    <t>CGTCGCTGATCAGATTCAGT</t>
  </si>
  <si>
    <t>TAGTCGTCGCTGATCAGATTCAGT</t>
  </si>
  <si>
    <t>AAACACTGAATCTGATCAGCGACG</t>
  </si>
  <si>
    <t>PLES_48311</t>
  </si>
  <si>
    <t>GCTGCTGTAGTCGAGCACGC</t>
  </si>
  <si>
    <t>TAGTGCTGCTGTAGTCGAGCACGC</t>
  </si>
  <si>
    <t>AAACGCGTGCTCGACTACAGCAGC</t>
  </si>
  <si>
    <t>CCGCCCTGCTCGCGCAACGC</t>
  </si>
  <si>
    <t>TAGTCCGCCCTGCTCGCGCAACGC</t>
  </si>
  <si>
    <t>AAACGCGTTGCGCGAGCAGGGCGG</t>
  </si>
  <si>
    <t>GACCAGTTCCGCCGCCTGGC</t>
  </si>
  <si>
    <t>TAGTGACCAGTTCCGCCGCCTGGC</t>
  </si>
  <si>
    <t>AAACGCCAGGCGGCGGAACTGGTC</t>
  </si>
  <si>
    <t>CAGGGAAATGCCCACGCTGC</t>
  </si>
  <si>
    <t>TAGTCAGGGAAATGCCCACGCTGC</t>
  </si>
  <si>
    <t>AAACGCAGCGTGGGCATTTCCCTG</t>
  </si>
  <si>
    <t>PLES_48321</t>
  </si>
  <si>
    <t>GCGACGCAGAAGAGTCAGCA</t>
  </si>
  <si>
    <t>TAGTGCGACGCAGAAGAGTCAGCA</t>
  </si>
  <si>
    <t>AAACTGCTGACTCTTCTGCGTCGC</t>
  </si>
  <si>
    <t>AAGCCGCCAGGAACACCAGC</t>
  </si>
  <si>
    <t>TAGTAAGCCGCCAGGAACACCAGC</t>
  </si>
  <si>
    <t>AAACGCTGGTGTTCCTGGCGGCTT</t>
  </si>
  <si>
    <t>GCGCCGCCATGGAAAGCAGC</t>
  </si>
  <si>
    <t>TAGTGCGCCGCCATGGAAAGCAGC</t>
  </si>
  <si>
    <t>AAACGCTGCTTTCCATGGCGGCGC</t>
  </si>
  <si>
    <t>TGCACCACCTGTTGCGGGGT</t>
  </si>
  <si>
    <t>TAGTTGCACCACCTGTTGCGGGGT</t>
  </si>
  <si>
    <t>AAACACCCCGCAACAGGTGGTGCA</t>
  </si>
  <si>
    <t>PLES_48331</t>
  </si>
  <si>
    <t>GACACCGATTTCCAGGGTGC</t>
  </si>
  <si>
    <t>TAGTGACACCGATTTCCAGGGTGC</t>
  </si>
  <si>
    <t>AAACGCACCCTGGAAATCGGTGTC</t>
  </si>
  <si>
    <t>GCTCAGGCCGCTGACCCGCA</t>
  </si>
  <si>
    <t>TAGTGCTCAGGCCGCTGACCCGCA</t>
  </si>
  <si>
    <t>AAACTGCGGGTCAGCGGCCTGAGC</t>
  </si>
  <si>
    <t>GTAGACCTTGTAGGTATCGC</t>
  </si>
  <si>
    <t>TAGTGTAGACCTTGTAGGTATCGC</t>
  </si>
  <si>
    <t>AAACGCGATACCTACAAGGTCTAC</t>
  </si>
  <si>
    <t>ACCGGCGATGTTGTCGAAGT</t>
  </si>
  <si>
    <t>TAGTACCGGCGATGTTGTCGAAGT</t>
  </si>
  <si>
    <t>AAACACTTCGACAACATCGCCGGT</t>
  </si>
  <si>
    <t>PLES_48341</t>
  </si>
  <si>
    <t>AACAGGCGGATACGTTCGAG</t>
  </si>
  <si>
    <t>TAGTAACAGGCGGATACGTTCGAG</t>
  </si>
  <si>
    <t>AAACCTCGAACGTATCCGCCTGTT</t>
  </si>
  <si>
    <t>CGCGGCGACCACGTCCAGGC</t>
  </si>
  <si>
    <t>TAGTCGCGGCGACCACGTCCAGGC</t>
  </si>
  <si>
    <t>AAACGCCTGGACGTGGTCGCCGCG</t>
  </si>
  <si>
    <t>GCAGGGCGTGGCCGAGGAAC</t>
  </si>
  <si>
    <t>TAGTGCAGGGCGTGGCCGAGGAAC</t>
  </si>
  <si>
    <t>AAACGTTCCTCGGCCACGCCCTGC</t>
  </si>
  <si>
    <t>AACCGGTGCCTGGCGTGCGC</t>
  </si>
  <si>
    <t>TAGTAACCGGTGCCTGGCGTGCGC</t>
  </si>
  <si>
    <t>AAACGCGCACGCCAGGCACCGGTT</t>
  </si>
  <si>
    <t>PLES_48351</t>
  </si>
  <si>
    <t>CTCGACCGCGTAGGCACTAT</t>
  </si>
  <si>
    <t>TAGTCTCGACCGCGTAGGCACTAT</t>
  </si>
  <si>
    <t>AAACATAGTGCCTACGCGGTCGAG</t>
  </si>
  <si>
    <t>GCGATCCGCGCTTGAAGGTC</t>
  </si>
  <si>
    <t>TAGTGCGATCCGCGCTTGAAGGTC</t>
  </si>
  <si>
    <t>AAACGACCTTCAAGCGCGGATCGC</t>
  </si>
  <si>
    <t>TGCCGGTCACCTTTCCGCGC</t>
  </si>
  <si>
    <t>TAGTTGCCGGTCACCTTTCCGCGC</t>
  </si>
  <si>
    <t>AAACGCGCGGAAAGGTGACCGGCA</t>
  </si>
  <si>
    <t>GGCGATCAGCCGCAGCAACG</t>
  </si>
  <si>
    <t>TAGTGGCGATCAGCCGCAGCAACG</t>
  </si>
  <si>
    <t>AAACCGTTGCTGCGGCTGATCGCC</t>
  </si>
  <si>
    <t>PLES_48361</t>
  </si>
  <si>
    <t>AATGGATGAAATCGAGGTTC</t>
  </si>
  <si>
    <t>TAGTAATGGATGAAATCGAGGTTC</t>
  </si>
  <si>
    <t>AAACGAACCTCGATTTCATCCATT</t>
  </si>
  <si>
    <t>GAGGCCGATGGTGCGCTGGG</t>
  </si>
  <si>
    <t>TAGTGAGGCCGATGGTGCGCTGGG</t>
  </si>
  <si>
    <t>AAACCCCAGCGCACCATCGGCCTC</t>
  </si>
  <si>
    <t>GATCTTTTTGCCGACGTGGC</t>
  </si>
  <si>
    <t>TAGTGATCTTTTTGCCGACGTGGC</t>
  </si>
  <si>
    <t>AAACGCCACGTCGGCAAAAAGATC</t>
  </si>
  <si>
    <t>GCCGGTGCTGGCCAGGGTAG</t>
  </si>
  <si>
    <t>TAGTGCCGGTGCTGGCCAGGGTAG</t>
  </si>
  <si>
    <t>AAACCTACCCTGGCCAGCACCGGC</t>
  </si>
  <si>
    <t>PLES_48371</t>
  </si>
  <si>
    <t>CGGGAGTTCCGCGGCCGAAT</t>
  </si>
  <si>
    <t>TAGTCGGGAGTTCCGCGGCCGAAT</t>
  </si>
  <si>
    <t>AAACATTCGGCCGCGGAACTCCCG</t>
  </si>
  <si>
    <t>CGTATCCGGCTGGCCCGGAC</t>
  </si>
  <si>
    <t>TAGTCGTATCCGGCTGGCCCGGAC</t>
  </si>
  <si>
    <t>AAACGTCCGGGCCAGCCGGATACG</t>
  </si>
  <si>
    <t>GAGGAAATACAGCTTGCCGT</t>
  </si>
  <si>
    <t>TAGTGAGGAAATACAGCTTGCCGT</t>
  </si>
  <si>
    <t>AAACACGGCAAGCTGTATTTCCTC</t>
  </si>
  <si>
    <t>ATGTCCGTCCAGGGTGTTGA</t>
  </si>
  <si>
    <t>TAGTATGTCCGTCCAGGGTGTTGA</t>
  </si>
  <si>
    <t>AAACTCAACACCCTGGACGGACAT</t>
  </si>
  <si>
    <t>PLES_48381</t>
  </si>
  <si>
    <t>CTGGCGTAGTGTCTTCGGCA</t>
  </si>
  <si>
    <t>TAGTCTGGCGTAGTGTCTTCGGCA</t>
  </si>
  <si>
    <t>AAACTGCCGAAGACACTACGCCAG</t>
  </si>
  <si>
    <t>TTGTCCTGGCCGGGGCGGGT</t>
  </si>
  <si>
    <t>TAGTTTGTCCTGGCCGGGGCGGGT</t>
  </si>
  <si>
    <t>AAACACCCGCCCCGGCCAGGACAA</t>
  </si>
  <si>
    <t>ATTCTCGGCATAGTAGTCGA</t>
  </si>
  <si>
    <t>TAGTATTCTCGGCATAGTAGTCGA</t>
  </si>
  <si>
    <t>AAACTCGACTACTATGCCGAGAAT</t>
  </si>
  <si>
    <t>CTCCTGGTACTGGAGGCTAT</t>
  </si>
  <si>
    <t>TAGTCTCCTGGTACTGGAGGCTAT</t>
  </si>
  <si>
    <t>AAACATAGCCTCCAGTACCAGGAG</t>
  </si>
  <si>
    <t>PLES_48391</t>
  </si>
  <si>
    <t>CAGACCGAAAATAAGGGGGA</t>
  </si>
  <si>
    <t>TAGTCAGACCGAAAATAAGGGGGA</t>
  </si>
  <si>
    <t>AAACTCCCCCTTATTTTCGGTCTG</t>
  </si>
  <si>
    <t>GGCCATGGAGCTGCCGAGGG</t>
  </si>
  <si>
    <t>TAGTGGCCATGGAGCTGCCGAGGG</t>
  </si>
  <si>
    <t>AAACCCCTCGGCAGCTCCATGGCC</t>
  </si>
  <si>
    <t>GCGGTCCGAAGGCAGGGCCA</t>
  </si>
  <si>
    <t>TAGTGCGGTCCGAAGGCAGGGCCA</t>
  </si>
  <si>
    <t>AAACTGGCCCTGCCTTCGGACCGC</t>
  </si>
  <si>
    <t>CTGTCGGCCTGGACGCGGAT</t>
  </si>
  <si>
    <t>TAGTCTGTCGGCCTGGACGCGGAT</t>
  </si>
  <si>
    <t>AAACATCCGCGTCCAGGCCGACAG</t>
  </si>
  <si>
    <t>PLES_48401</t>
  </si>
  <si>
    <t>ATAGCTTTTGGCCAGGTGCT</t>
  </si>
  <si>
    <t>TAGTATAGCTTTTGGCCAGGTGCT</t>
  </si>
  <si>
    <t>AAACAGCACCTGGCCAAAAGCTAT</t>
  </si>
  <si>
    <t>TGACGTCGCGGACGACTTGC</t>
  </si>
  <si>
    <t>TAGTTGACGTCGCGGACGACTTGC</t>
  </si>
  <si>
    <t>AAACGCAAGTCGTCCGCGACGTCA</t>
  </si>
  <si>
    <t>GACGATCTGCCCGCTATCGA</t>
  </si>
  <si>
    <t>TAGTGACGATCTGCCCGCTATCGA</t>
  </si>
  <si>
    <t>AAACTCGATAGCGGGCAGATCGTC</t>
  </si>
  <si>
    <t>GTAGAAGCAGGTGGTCTTGC</t>
  </si>
  <si>
    <t>TAGTGTAGAAGCAGGTGGTCTTGC</t>
  </si>
  <si>
    <t>AAACGCAAGACCACCTGCTTCTAC</t>
  </si>
  <si>
    <t>PLES_48411</t>
  </si>
  <si>
    <t>rpoN</t>
  </si>
  <si>
    <t>GAGGACTAGCGATGGTTTCA</t>
  </si>
  <si>
    <t>TAGTGAGGACTAGCGATGGTTTCA</t>
  </si>
  <si>
    <t>AAACTGAAACCATCGCTAGTCCTC</t>
  </si>
  <si>
    <t>GCGGCGTCATCGTCAGCTGC</t>
  </si>
  <si>
    <t>TAGTGCGGCGTCATCGTCAGCTGC</t>
  </si>
  <si>
    <t>AAACGCAGCTGACGATGACGCCGC</t>
  </si>
  <si>
    <t>GGATAGCTGGAGGAGGCGTA</t>
  </si>
  <si>
    <t>TAGTGGATAGCTGGAGGAGGCGTA</t>
  </si>
  <si>
    <t>AAACTACGCCTCCTCCAGCTATCC</t>
  </si>
  <si>
    <t>TTCCTGCTGGAGGTCCAGGG</t>
  </si>
  <si>
    <t>TAGTTTCCTGCTGGAGGTCCAGGG</t>
  </si>
  <si>
    <t>AAACCCCTGGACCTCCAGCAGGAA</t>
  </si>
  <si>
    <t>PLES_48421</t>
  </si>
  <si>
    <t>CGTCGGTCACATCCAGTTGA</t>
  </si>
  <si>
    <t>TAGTCGTCGGTCACATCCAGTTGA</t>
  </si>
  <si>
    <t>AAACTCAACTGGATGTGACCGACG</t>
  </si>
  <si>
    <t>CTCGCCGACATAGTCGCGCA</t>
  </si>
  <si>
    <t>TAGTCTCGCCGACATAGTCGCGCA</t>
  </si>
  <si>
    <t>AAACTGCGCGACTATGTCGGCGAG</t>
  </si>
  <si>
    <t>TGTCGAAATGGCGCTCCAGA</t>
  </si>
  <si>
    <t>TAGTTGTCGAAATGGCGCTCCAGA</t>
  </si>
  <si>
    <t>AAACTCTGGAGCGCCATTTCGACA</t>
  </si>
  <si>
    <t>CTCCATGATCACCTGAACAT</t>
  </si>
  <si>
    <t>TAGTCTCCATGATCACCTGAACAT</t>
  </si>
  <si>
    <t>AAACATGTTCAGGTGATCATGGAG</t>
  </si>
  <si>
    <t>PLES_48431</t>
  </si>
  <si>
    <t>ptsN</t>
  </si>
  <si>
    <t>ATTTGCTCAAGTCGGATCAT</t>
  </si>
  <si>
    <t>TAGTATTTGCTCAAGTCGGATCAT</t>
  </si>
  <si>
    <t>AAACATGATCCGACTTGAGCAAAT</t>
  </si>
  <si>
    <t>CGAGGGAACGGCCGGGGGTC</t>
  </si>
  <si>
    <t>TAGTCGAGGGAACGGCCGGGGGTC</t>
  </si>
  <si>
    <t>AAACGACCCCCGGCCGTTCCCTCG</t>
  </si>
  <si>
    <t>GTCGAACTCCGGCAGCTCCC</t>
  </si>
  <si>
    <t>TAGTGTCGAACTCCGGCAGCTCCC</t>
  </si>
  <si>
    <t>AAACGGGAGCTGCCGGAGTTCGAC</t>
  </si>
  <si>
    <t>CAGGTTTTCGAAGATGGTCT</t>
  </si>
  <si>
    <t>TAGTCAGGTTTTCGAAGATGGTCT</t>
  </si>
  <si>
    <t>AAACAGACCATCTTCGAAAACCTG</t>
  </si>
  <si>
    <t>PLES_48441</t>
  </si>
  <si>
    <t>AGCGGCCGCTGACGATGATC</t>
  </si>
  <si>
    <t>TAGTAGCGGCCGCTGACGATGATC</t>
  </si>
  <si>
    <t>AAACGATCATCGTCAGCGGCCGCT</t>
  </si>
  <si>
    <t>GTCTTCGAGGACGTTCAGGG</t>
  </si>
  <si>
    <t>TAGTGTCTTCGAGGACGTTCAGGG</t>
  </si>
  <si>
    <t>AAACCCCTGAACGTCCTCGAAGAC</t>
  </si>
  <si>
    <t>CGGGAAGCAGGCTGGCGGGA</t>
  </si>
  <si>
    <t>TAGTCGGGAAGCAGGCTGGCGGGA</t>
  </si>
  <si>
    <t>AAACTCCCGCCAGCCTGCTTCCCG</t>
  </si>
  <si>
    <t>CAGTAGCTCCGTGTGCAACA</t>
  </si>
  <si>
    <t>TAGTCAGTAGCTCCGTGTGCAACA</t>
  </si>
  <si>
    <t>AAACTGTTGCACACGGAGCTACTG</t>
  </si>
  <si>
    <t>PLES_48451</t>
  </si>
  <si>
    <t>ATGATGGTGATCTCGAGGGC</t>
  </si>
  <si>
    <t>TAGTATGATGGTGATCTCGAGGGC</t>
  </si>
  <si>
    <t>AAACGCCCTCGAGATCACCATCAT</t>
  </si>
  <si>
    <t>GACGAACTTGGCCGCCGCGC</t>
  </si>
  <si>
    <t>TAGTGACGAACTTGGCCGCCGCGC</t>
  </si>
  <si>
    <t>AAACGCGCGGCGGCCAAGTTCGTC</t>
  </si>
  <si>
    <t>GGCCGACCCGGACCTGGCAA</t>
  </si>
  <si>
    <t>TAGTGGCCGACCCGGACCTGGCAA</t>
  </si>
  <si>
    <t>AAACTTGCCAGGTCCGGGTCGGCC</t>
  </si>
  <si>
    <t>CGACGCAGCTTTCAGGATTG</t>
  </si>
  <si>
    <t>TAGTCGACGCAGCTTTCAGGATTG</t>
  </si>
  <si>
    <t>AAACCAATCCTGAAAGCTGCGTCG</t>
  </si>
  <si>
    <t>PLES_48461</t>
  </si>
  <si>
    <t>TCGCCGCACCGCCAGGCTGC</t>
  </si>
  <si>
    <t>TAGTTCGCCGCACCGCCAGGCTGC</t>
  </si>
  <si>
    <t>AAACGCAGCCTGGCGGTGCGGCGA</t>
  </si>
  <si>
    <t>CAGCGTCCGCCCGTTACCTT</t>
  </si>
  <si>
    <t>TAGTCAGCGTCCGCCCGTTACCTT</t>
  </si>
  <si>
    <t>AAACAAGGTAACGGGCGGACGCTG</t>
  </si>
  <si>
    <t>TGAAGATCAGCAGGCCCAGC</t>
  </si>
  <si>
    <t>TAGTTGAAGATCAGCAGGCCCAGC</t>
  </si>
  <si>
    <t>AAACGCTGGGCCTGCTGATCTTCA</t>
  </si>
  <si>
    <t>CGGCCAGCAACAGCGCGTGG</t>
  </si>
  <si>
    <t>TAGTCGGCCAGCAACAGCGCGTGG</t>
  </si>
  <si>
    <t>AAACCCACGCGCTGTTGCTGGCCG</t>
  </si>
  <si>
    <t>PLES_48471</t>
  </si>
  <si>
    <t>sodM</t>
  </si>
  <si>
    <t>GGGCGGCAAGGCGTGGGGCA</t>
  </si>
  <si>
    <t>TAGTGGGCGGCAAGGCGTGGGGCA</t>
  </si>
  <si>
    <t>AAACTGCCCCACGCCTTGCCGCCC</t>
  </si>
  <si>
    <t>GCATCGTAGGCGTAAGGCAA</t>
  </si>
  <si>
    <t>TAGTGCATCGTAGGCGTAAGGCAA</t>
  </si>
  <si>
    <t>AAACTTGCCTTACGCCTACGATGC</t>
  </si>
  <si>
    <t>CGCATCGATGTGCGGTTCCA</t>
  </si>
  <si>
    <t>TAGTCGCATCGATGTGCGGTTCCA</t>
  </si>
  <si>
    <t>AAACTGGAACCGCACATCGATGCG</t>
  </si>
  <si>
    <t>TCTGGTGGTGCTTGCTGTGG</t>
  </si>
  <si>
    <t>TAGTTCTGGTGGTGCTTGCTGTGG</t>
  </si>
  <si>
    <t>AAACCCACAGCAAGCACCACCAGA</t>
  </si>
  <si>
    <t>PLES_48481</t>
  </si>
  <si>
    <t>CGTTCGTTGCCAATGACGCA</t>
  </si>
  <si>
    <t>TAGTCGTTCGTTGCCAATGACGCA</t>
  </si>
  <si>
    <t>AAACTGCGTCATTGGCAACGAACG</t>
  </si>
  <si>
    <t>ATGCGCCGGTGACGAAACAG</t>
  </si>
  <si>
    <t>TAGTATGCGCCGGTGACGAAACAG</t>
  </si>
  <si>
    <t>AAACCTGTTTCGTCACCGGCGCAT</t>
  </si>
  <si>
    <t>GTTCCAGCAGCACCTGGGCC</t>
  </si>
  <si>
    <t>TAGTGTTCCAGCAGCACCTGGGCC</t>
  </si>
  <si>
    <t>AAACGGCCCAGGTGCTGCTGGAAC</t>
  </si>
  <si>
    <t>GAACGCCATCACCGCCTCGT</t>
  </si>
  <si>
    <t>TAGTGAACGCCATCACCGCCTCGT</t>
  </si>
  <si>
    <t>AAACACGAGGCGGTGATGGCGTTC</t>
  </si>
  <si>
    <t>PLES_48491</t>
  </si>
  <si>
    <t>fumC1</t>
  </si>
  <si>
    <t>CATGCTGTCGCGTTCGATGC</t>
  </si>
  <si>
    <t>TAGTCATGCTGTCGCGTTCGATGC</t>
  </si>
  <si>
    <t>AAACGCATCGAACGCGACAGCATG</t>
  </si>
  <si>
    <t>CGCCATAGAGGGCGGTCGCC</t>
  </si>
  <si>
    <t>TAGTCGCCATAGAGGGCGGTCGCC</t>
  </si>
  <si>
    <t>AAACGGCGACCGCCCTCTATGGCG</t>
  </si>
  <si>
    <t>GAAGTTGTTCACCGCGCGCT</t>
  </si>
  <si>
    <t>TAGTGAAGTTGTTCACCGCGCGCT</t>
  </si>
  <si>
    <t>AAACAGCGCGCGGTGAACAACTTC</t>
  </si>
  <si>
    <t>GCATGCGTTGGCCGCTGACC</t>
  </si>
  <si>
    <t>TAGTGCATGCGTTGGCCGCTGACC</t>
  </si>
  <si>
    <t>AAACGGTCAGCGGCCAACGCATGC</t>
  </si>
  <si>
    <t>PLES_48501</t>
  </si>
  <si>
    <t>GTCGTGCGCCTCGAAGGACA</t>
  </si>
  <si>
    <t>TAGTGTCGTGCGCCTCGAAGGACA</t>
  </si>
  <si>
    <t>AAACTGTCCTTCGAGGCGCACGAC</t>
  </si>
  <si>
    <t>ACCAGTGATCCAATGCTTGC</t>
  </si>
  <si>
    <t>TAGTACCAGTGATCCAATGCTTGC</t>
  </si>
  <si>
    <t>AAACGCAAGCATTGGATCACTGGT</t>
  </si>
  <si>
    <t>CGTCGGGATCGAGCGCGCAG</t>
  </si>
  <si>
    <t>TAGTCGTCGGGATCGAGCGCGCAG</t>
  </si>
  <si>
    <t>AAACCTGCGCGCTCGATCCCGACG</t>
  </si>
  <si>
    <t>AGGTACTGGTCGAGCAGGCG</t>
  </si>
  <si>
    <t>TAGTAGGTACTGGTCGAGCAGGCG</t>
  </si>
  <si>
    <t>AAACCGCCTGCTCGACCAGTACCT</t>
  </si>
  <si>
    <t>PLES_48511</t>
  </si>
  <si>
    <t>pmbA</t>
  </si>
  <si>
    <t>CACGGAGGGACCGACTGCCG</t>
  </si>
  <si>
    <t>TAGTCACGGAGGGACCGACTGCCG</t>
  </si>
  <si>
    <t>AAACCGGCAGTCGGTCCCTCCGTG</t>
  </si>
  <si>
    <t>TCGACCTGCTCGCGAAGGTC</t>
  </si>
  <si>
    <t>TAGTTCGACCTGCTCGCGAAGGTC</t>
  </si>
  <si>
    <t>AAACGACCTTCGCGAGCAGGTCGA</t>
  </si>
  <si>
    <t>CGCAGGCACTGGCGCCCTGG</t>
  </si>
  <si>
    <t>TAGTCGCAGGCACTGGCGCCCTGG</t>
  </si>
  <si>
    <t>AAACCCAGGGCGCCAGTGCCTGCG</t>
  </si>
  <si>
    <t>CTCGCCCTGGCGCACGCTGG</t>
  </si>
  <si>
    <t>TAGTCTCGCCCTGGCGCACGCTGG</t>
  </si>
  <si>
    <t>AAACCCAGCGTGCGCCAGGGCGAG</t>
  </si>
  <si>
    <t>PLES_48521</t>
  </si>
  <si>
    <t>GTCGTCGTGAAATTCAGCCA</t>
  </si>
  <si>
    <t>TAGTGTCGTCGTGAAATTCAGCCA</t>
  </si>
  <si>
    <t>AAACTGGCTGAATTTCACGACGAC</t>
  </si>
  <si>
    <t>CAGCAACTGCGGTTGCAGGG</t>
  </si>
  <si>
    <t>TAGTCAGCAACTGCGGTTGCAGGG</t>
  </si>
  <si>
    <t>AAACCCCTGCAACCGCAGTTGCTG</t>
  </si>
  <si>
    <t>TTGCGTAGCGGGTCGGTGAG</t>
  </si>
  <si>
    <t>TAGTTTGCGTAGCGGGTCGGTGAG</t>
  </si>
  <si>
    <t>AAACCTCACCGACCCGCTACGCAA</t>
  </si>
  <si>
    <t>GCGATGTGCGCCTTGTGCTT</t>
  </si>
  <si>
    <t>TAGTGCGATGTGCGCCTTGTGCTT</t>
  </si>
  <si>
    <t>AAACAAGCACAAGGCGCACATCGC</t>
  </si>
  <si>
    <t>PLES_48531</t>
  </si>
  <si>
    <t>GGCCAGCAATTGCTGGCTGA</t>
  </si>
  <si>
    <t>TAGTGGCCAGCAATTGCTGGCTGA</t>
  </si>
  <si>
    <t>AAACTCAGCCAGCAATTGCTGGCC</t>
  </si>
  <si>
    <t>GTCCAGTTCCAGACCACCGG</t>
  </si>
  <si>
    <t>TAGTGTCCAGTTCCAGACCACCGG</t>
  </si>
  <si>
    <t>AAACCCGGTGGTCTGGAACTGGAC</t>
  </si>
  <si>
    <t>GTTCATGAAGAATGCCGGGC</t>
  </si>
  <si>
    <t>TAGTGTTCATGAAGAATGCCGGGC</t>
  </si>
  <si>
    <t>AAACGCCCGGCATTCTTCATGAAC</t>
  </si>
  <si>
    <t>ACTCTGGAAATACAGGTCGG</t>
  </si>
  <si>
    <t>TAGTACTCTGGAAATACAGGTCGG</t>
  </si>
  <si>
    <t>AAACCCGACCTGTATTTCCAGAGT</t>
  </si>
  <si>
    <t>PLES_48541</t>
  </si>
  <si>
    <t>CTGGATCACGGCAATGGACA</t>
  </si>
  <si>
    <t>TAGTCTGGATCACGGCAATGGACA</t>
  </si>
  <si>
    <t>AAACTGTCCATTGCCGTGATCCAG</t>
  </si>
  <si>
    <t>GGTTGGCCGTCACGTCGTCC</t>
  </si>
  <si>
    <t>TAGTGGTTGGCCGTCACGTCGTCC</t>
  </si>
  <si>
    <t>AAACGGACGACGTGACGGCCAACC</t>
  </si>
  <si>
    <t>TTCCAGCAGGCGACGGGCGG</t>
  </si>
  <si>
    <t>TAGTTTCCAGCAGGCGACGGGCGG</t>
  </si>
  <si>
    <t>AAACCCGCCCGTCGCCTGCTGGAA</t>
  </si>
  <si>
    <t>GGCGAAGTTTTCCGGTAGCA</t>
  </si>
  <si>
    <t>TAGTGGCGAAGTTTTCCGGTAGCA</t>
  </si>
  <si>
    <t>AAACTGCTACCGGAAAACTTCGCC</t>
  </si>
  <si>
    <t>PLES_48551</t>
  </si>
  <si>
    <t>TCCGTAGCAGTCGCGTTCCG</t>
  </si>
  <si>
    <t>TAGTTCCGTAGCAGTCGCGTTCCG</t>
  </si>
  <si>
    <t>AAACCGGAACGCGACTGCTACGGA</t>
  </si>
  <si>
    <t>GTACCAGGGCGCACAGACCC</t>
  </si>
  <si>
    <t>TAGTGTACCAGGGCGCACAGACCC</t>
  </si>
  <si>
    <t>AAACGGGTCTGTGCGCCCTGGTAC</t>
  </si>
  <si>
    <t>CTTCGTCCTCCAGCTGCTGG</t>
  </si>
  <si>
    <t>TAGTCTTCGTCCTCCAGCTGCTGG</t>
  </si>
  <si>
    <t>AAACCCAGCAGCTGGAGGACGAAG</t>
  </si>
  <si>
    <t>GTCAGTTCGGCAATCCGCAC</t>
  </si>
  <si>
    <t>TAGTGTCAGTTCGGCAATCCGCAC</t>
  </si>
  <si>
    <t>AAACGTGCGGATTGCCGAACTGAC</t>
  </si>
  <si>
    <t>PLES_48561</t>
  </si>
  <si>
    <t>cafA</t>
  </si>
  <si>
    <t>CCATCGGCGTGATATTGATC</t>
  </si>
  <si>
    <t>TAGTCCATCGGCGTGATATTGATC</t>
  </si>
  <si>
    <t>AAACGATCAATATCACGCCGATGG</t>
  </si>
  <si>
    <t>ACGAACGCCGCCTGCATCCC</t>
  </si>
  <si>
    <t>TAGTACGAACGCCGCCTGCATCCC</t>
  </si>
  <si>
    <t>AAACGGGATGCAGGCGGCGTTCGT</t>
  </si>
  <si>
    <t>GGATGAACGCCGCACGTTCC</t>
  </si>
  <si>
    <t>TAGTGGATGAACGCCGCACGTTCC</t>
  </si>
  <si>
    <t>AAACGGAACGTGCGGCGTTCATCC</t>
  </si>
  <si>
    <t>GATTGGATATCTCGGCGGCA</t>
  </si>
  <si>
    <t>TAGTGATTGGATATCTCGGCGGCA</t>
  </si>
  <si>
    <t>AAACTGCCGCCGAGATATCCAATC</t>
  </si>
  <si>
    <t>PLES_48571</t>
  </si>
  <si>
    <t>GGCGAGATACAGCGACGGCA</t>
  </si>
  <si>
    <t>TAGTGGCGAGATACAGCGACGGCA</t>
  </si>
  <si>
    <t>AAACTGCCGTCGCTGTATCTCGCC</t>
  </si>
  <si>
    <t>ACGGCGACGGGGCGAGGCGG</t>
  </si>
  <si>
    <t>TAGTACGGCGACGGGGCGAGGCGG</t>
  </si>
  <si>
    <t>AAACCCGCCTCGCCCCGTCGCCGT</t>
  </si>
  <si>
    <t>GGACAGCGGCACGCCGATCT</t>
  </si>
  <si>
    <t>TAGTGGACAGCGGCACGCCGATCT</t>
  </si>
  <si>
    <t>AAACAGATCGGCGTGCCGCTGTCC</t>
  </si>
  <si>
    <t>GGGGGACTCGTCGATAGCGG</t>
  </si>
  <si>
    <t>TAGTGGGGGACTCGTCGATAGCGG</t>
  </si>
  <si>
    <t>AAACCCGCTATCGACGAGTCCCCC</t>
  </si>
  <si>
    <t>PLES_48581</t>
  </si>
  <si>
    <t>mreD</t>
  </si>
  <si>
    <t>GAAGGTAGGCATCGGCGCTA</t>
  </si>
  <si>
    <t>TAGTGAAGGTAGGCATCGGCGCTA</t>
  </si>
  <si>
    <t>AAACTAGCGCCGATGCCTACCTTC</t>
  </si>
  <si>
    <t>CCACAGCGGGCGGCCGATCT</t>
  </si>
  <si>
    <t>TAGTCCACAGCGGGCGGCCGATCT</t>
  </si>
  <si>
    <t>AAACAGATCGGCCGCCCGCTGTGG</t>
  </si>
  <si>
    <t>GGGCAGCAGCAACACCCAGT</t>
  </si>
  <si>
    <t>TAGTGGGCAGCAGCAACACCCAGT</t>
  </si>
  <si>
    <t>AAACACTGGGTGTTGCTGCTGCCC</t>
  </si>
  <si>
    <t>GTGACCATCCCGACGCGCTC</t>
  </si>
  <si>
    <t>TAGTGTGACCATCCCGACGCGCTC</t>
  </si>
  <si>
    <t>AAACGAGCGCGTCGGGATGGTCAC</t>
  </si>
  <si>
    <t>PLES_48591</t>
  </si>
  <si>
    <t>mreC</t>
  </si>
  <si>
    <t>CATCAGGCTGACCGACAGCA</t>
  </si>
  <si>
    <t>TAGTCATCAGGCTGACCGACAGCA</t>
  </si>
  <si>
    <t>AAACTGCTGTCGGTCAGCCTGATG</t>
  </si>
  <si>
    <t>GGGCTCCAGATAGTCGAACC</t>
  </si>
  <si>
    <t>TAGTGGGCTCCAGATAGTCGAACC</t>
  </si>
  <si>
    <t>AAACGGTTCGACTATCTGGAGCCC</t>
  </si>
  <si>
    <t>ATCCCCAGCTTGCTGCGGAC</t>
  </si>
  <si>
    <t>TAGTATCCCCAGCTTGCTGCGGAC</t>
  </si>
  <si>
    <t>AAACGTCCGCAGCAAGCTGGGGAT</t>
  </si>
  <si>
    <t>ACGCCTTCCCAGGCGCGCAC</t>
  </si>
  <si>
    <t>TAGTACGCCTTCCCAGGCGCGCAC</t>
  </si>
  <si>
    <t>AAACGTGCGCGCCTGGGAAGGCGT</t>
  </si>
  <si>
    <t>PLES_48601</t>
  </si>
  <si>
    <t>mreB</t>
  </si>
  <si>
    <t>CCACGCAATTTTTTGAACAT</t>
  </si>
  <si>
    <t>TAGTCCACGCAATTTTTTGAACAT</t>
  </si>
  <si>
    <t>AAACATGTTCAAAAAATTGCGTGG</t>
  </si>
  <si>
    <t>CAGGTCGATCGACAGATCGC</t>
  </si>
  <si>
    <t>TAGTCAGGTCGATCGACAGATCGC</t>
  </si>
  <si>
    <t>AAACGCGATCTGTCGATCGACCTG</t>
  </si>
  <si>
    <t>GCGCACATAAATAAGGGTAT</t>
  </si>
  <si>
    <t>TAGTGCGCACATAAATAAGGGTAT</t>
  </si>
  <si>
    <t>AAACATACCCTTATTTATGTGCGC</t>
  </si>
  <si>
    <t>CGACCACGGACGGTTCGTTC</t>
  </si>
  <si>
    <t>TAGTCGACCACGGACGGTTCGTTC</t>
  </si>
  <si>
    <t>AAACGAACGAACCGTCCGTGGTCG</t>
  </si>
  <si>
    <t>PLES_48611</t>
  </si>
  <si>
    <t>CCTTCCAAGGCCGCTTTTGC</t>
  </si>
  <si>
    <t>TAGTCCTTCCAAGGCCGCTTTTGC</t>
  </si>
  <si>
    <t>AAACGCAAAAGCGGCCTTGGAAGG</t>
  </si>
  <si>
    <t>TCCCTGCCTTATATAACGCA</t>
  </si>
  <si>
    <t>TAGTTCCCTGCCTTATATAACGCA</t>
  </si>
  <si>
    <t>AAACTGCGTTATATAAGGCAGGGA</t>
  </si>
  <si>
    <t>CGGAATTAGACCGCCGACCG</t>
  </si>
  <si>
    <t>TAGTCGGAATTAGACCGCCGACCG</t>
  </si>
  <si>
    <t>AAACCGGTCGGCGGTCTAATTCCG</t>
  </si>
  <si>
    <t>CCCCACAAGGCCCGTCCAGG</t>
  </si>
  <si>
    <t>TAGTCCCCACAAGGCCCGTCCAGG</t>
  </si>
  <si>
    <t>AAACCCTGGACGGGCCTTGTGGGG</t>
  </si>
  <si>
    <t>PLES_48621</t>
  </si>
  <si>
    <t>gatC</t>
  </si>
  <si>
    <t>GGCCTCGCTCAGGCCCAGGC</t>
  </si>
  <si>
    <t>TAGTGGCCTCGCTCAGGCCCAGGC</t>
  </si>
  <si>
    <t>AAACGCCTGGGCCTGAGCGAGGCC</t>
  </si>
  <si>
    <t>CTCGGTGGTGCGCGGAAGAT</t>
  </si>
  <si>
    <t>TAGTCTCGGTGGTGCGCGGAAGAT</t>
  </si>
  <si>
    <t>AAACATCTTCCGCGCACCACCGAG</t>
  </si>
  <si>
    <t>CAGGCCGAGGATGTTGTTCA</t>
  </si>
  <si>
    <t>TAGTCAGGCCGAGGATGTTGTTCA</t>
  </si>
  <si>
    <t>AAACTGAACAACATCCTCGGCCTG</t>
  </si>
  <si>
    <t>GCTTCCAGCGGGTGGGCAAG</t>
  </si>
  <si>
    <t>TAGTGCTTCCAGCGGGTGGGCAAG</t>
  </si>
  <si>
    <t>AAACCTTGCCCACCCGCTGGAAGC</t>
  </si>
  <si>
    <t>PLES_48631</t>
  </si>
  <si>
    <t>gatA</t>
  </si>
  <si>
    <t>TTGCTTGTCGGCGAGGGCGC</t>
  </si>
  <si>
    <t>TAGTTTGCTTGTCGGCGAGGGCGC</t>
  </si>
  <si>
    <t>AAACGCGCCCTCGCCGACAAGCAA</t>
  </si>
  <si>
    <t>GGTGCGGGTCAGCTCTTCGG</t>
  </si>
  <si>
    <t>TAGTGGTGCGGGTCAGCTCTTCGG</t>
  </si>
  <si>
    <t>AAACCCGAAGAGCTGACCCGCACC</t>
  </si>
  <si>
    <t>CTGCCGGATGCGACCGAGCA</t>
  </si>
  <si>
    <t>TAGTCTGCCGGATGCGACCGAGCA</t>
  </si>
  <si>
    <t>AAACTGCTCGGTCGCATCCGGCAG</t>
  </si>
  <si>
    <t>TGATGAAGCTGTTGAGCTGG</t>
  </si>
  <si>
    <t>TAGTTGATGAAGCTGTTGAGCTGG</t>
  </si>
  <si>
    <t>AAACCCAGCTCAACAGCTTCATCA</t>
  </si>
  <si>
    <t>PLES_48641</t>
  </si>
  <si>
    <t>gatB</t>
  </si>
  <si>
    <t>GTGGATTTCCAGCCCGATCA</t>
  </si>
  <si>
    <t>TAGTGTGGATTTCCAGCCCGATCA</t>
  </si>
  <si>
    <t>AAACTGATCGGGCTGGAAATCCAC</t>
  </si>
  <si>
    <t>GGAGAAGATCTTCGATTGGG</t>
  </si>
  <si>
    <t>TAGTGGAGAAGATCTTCGATTGGG</t>
  </si>
  <si>
    <t>AAACCCCAATCGAAGATCTTCTCC</t>
  </si>
  <si>
    <t>GCCGAAGGCGGTCGAGCTGC</t>
  </si>
  <si>
    <t>TAGTGCCGAAGGCGGTCGAGCTGC</t>
  </si>
  <si>
    <t>AAACGCAGCTCGACCGCCTTCGGC</t>
  </si>
  <si>
    <t>GCTGGCTTGGGTATTCGGCG</t>
  </si>
  <si>
    <t>TAGTGCTGGCTTGGGTATTCGGCG</t>
  </si>
  <si>
    <t>AAACCGCCGAATACCCAAGCCAGC</t>
  </si>
  <si>
    <t>PLES_48651</t>
  </si>
  <si>
    <t>GGCGGCGGATGGGGTGGGCA</t>
  </si>
  <si>
    <t>TAGTGGCGGCGGATGGGGTGGGCA</t>
  </si>
  <si>
    <t>AAACTGCCCACCCCATCCGCCGCC</t>
  </si>
  <si>
    <t>GACGGCGAGGGCGAGGCGCG</t>
  </si>
  <si>
    <t>TAGTGACGGCGAGGGCGAGGCGCG</t>
  </si>
  <si>
    <t>AAACCGCGCCTCGCCCTCGCCGTC</t>
  </si>
  <si>
    <t>AGCCGGCGAGGAACAGGGGC</t>
  </si>
  <si>
    <t>TAGTAGCCGGCGAGGAACAGGGGC</t>
  </si>
  <si>
    <t>AAACGCCCCTGTTCCTCGCCGGCT</t>
  </si>
  <si>
    <t>GGTATCCGCGGAACCGCTGC</t>
  </si>
  <si>
    <t>TAGTGGTATCCGCGGAACCGCTGC</t>
  </si>
  <si>
    <t>AAACGCAGCGGTTCCGCGGATACC</t>
  </si>
  <si>
    <t>PLES_48661</t>
  </si>
  <si>
    <t>GTCTTGCCTTGTTCGCTCAT</t>
  </si>
  <si>
    <t>TAGTGTCTTGCCTTGTTCGCTCAT</t>
  </si>
  <si>
    <t>AAACATGAGCGAACAAGGCAAGAC</t>
  </si>
  <si>
    <t>TTCACGTCGGATCTCCAGGC</t>
  </si>
  <si>
    <t>TAGTTTCACGTCGGATCTCCAGGC</t>
  </si>
  <si>
    <t>AAACGCCTGGAGATCCGACGTGAA</t>
  </si>
  <si>
    <t>GCCCATGGCGCGCTCGACGA</t>
  </si>
  <si>
    <t>TAGTGCCCATGGCGCGCTCGACGA</t>
  </si>
  <si>
    <t>AAACTCGTCGAGCGCGCCATGGGC</t>
  </si>
  <si>
    <t>CAATGGCTGGGTGAAGGCGG</t>
  </si>
  <si>
    <t>TAGTCAATGGCTGGGTGAAGGCGG</t>
  </si>
  <si>
    <t>AAACCCGCCTTCACCCAGCCATTG</t>
  </si>
  <si>
    <t>PLES_48671</t>
  </si>
  <si>
    <t>GGCAAGGGACATTCGGTTCA</t>
  </si>
  <si>
    <t>TAGTGGCAAGGGACATTCGGTTCA</t>
  </si>
  <si>
    <t>AAACTGAACCGAATGTCCCTTGCC</t>
  </si>
  <si>
    <t>GGGAAGGCAACTGAGCAGGG</t>
  </si>
  <si>
    <t>TAGTGGGAAGGCAACTGAGCAGGG</t>
  </si>
  <si>
    <t>AAACCCCTGCTCAGTTGCCTTCCC</t>
  </si>
  <si>
    <t>TTGTCCGCCCAGGCGACGAG</t>
  </si>
  <si>
    <t>TAGTTTGTCCGCCCAGGCGACGAG</t>
  </si>
  <si>
    <t>AAACCTCGTCGCCTGGGCGGACAA</t>
  </si>
  <si>
    <t>CCGGCGTATCCAGTTTCACG</t>
  </si>
  <si>
    <t>TAGTCCGGCGTATCCAGTTTCACG</t>
  </si>
  <si>
    <t>AAACCGTGAAACTGGATACGCCGG</t>
  </si>
  <si>
    <t>PLES_48681</t>
  </si>
  <si>
    <t>GGCGCACAGCAGGACCAGCC</t>
  </si>
  <si>
    <t>TAGTGGCGCACAGCAGGACCAGCC</t>
  </si>
  <si>
    <t>AAACGGCTGGTCCTGCTGTGCGCC</t>
  </si>
  <si>
    <t>TGCGCGAAGCAGCAACGGCA</t>
  </si>
  <si>
    <t>TAGTTGCGCGAAGCAGCAACGGCA</t>
  </si>
  <si>
    <t>AAACTGCCGTTGCTGCTTCGCGCA</t>
  </si>
  <si>
    <t>GTGCGCCAGGCCAGCTGGAC</t>
  </si>
  <si>
    <t>TAGTGTGCGCCAGGCCAGCTGGAC</t>
  </si>
  <si>
    <t>AAACGTCCAGCTGGCCTGGCGCAC</t>
  </si>
  <si>
    <t>GCTCACCAGTTCGTAGCCCT</t>
  </si>
  <si>
    <t>TAGTGCTCACCAGTTCGTAGCCCT</t>
  </si>
  <si>
    <t>AAACAGGGCTACGAACTGGTGAGC</t>
  </si>
  <si>
    <t>PLES_48691</t>
  </si>
  <si>
    <t>GGCTACGGCTGAAACGGCGC</t>
  </si>
  <si>
    <t>TAGTGGCTACGGCTGAAACGGCGC</t>
  </si>
  <si>
    <t>AAACGCGCCGTTTCAGCCGTAGCC</t>
  </si>
  <si>
    <t>GAACGGCAGCAGGACCAGGG</t>
  </si>
  <si>
    <t>TAGTGAACGGCAGCAGGACCAGGG</t>
  </si>
  <si>
    <t>AAACCCCTGGTCCTGCTGCCGTTC</t>
  </si>
  <si>
    <t>CGTGTCTTCCGCCTGGACGG</t>
  </si>
  <si>
    <t>TAGTCGTGTCTTCCGCCTGGACGG</t>
  </si>
  <si>
    <t>AAACCCGTCCAGGCGGAAGACACG</t>
  </si>
  <si>
    <t>GCCATCGGCGTGTAGCCGCT</t>
  </si>
  <si>
    <t>TAGTGCCATCGGCGTGTAGCCGCT</t>
  </si>
  <si>
    <t>AAACAGCGGCTACACGCCGATGGC</t>
  </si>
  <si>
    <t>PLES_48701</t>
  </si>
  <si>
    <t>GCGCCAGGCCGAAGGCAGTC</t>
  </si>
  <si>
    <t>TAGTGCGCCAGGCCGAAGGCAGTC</t>
  </si>
  <si>
    <t>AAACGACTGCCTTCGGCCTGGCGC</t>
  </si>
  <si>
    <t>GGGCAACGCCGCTGGCCAGC</t>
  </si>
  <si>
    <t>TAGTGGGCAACGCCGCTGGCCAGC</t>
  </si>
  <si>
    <t>AAACGCTGGCCAGCGGCGTTGCCC</t>
  </si>
  <si>
    <t>CGTTACCGCGGGCTCGCCGC</t>
  </si>
  <si>
    <t>TAGTCGTTACCGCGGGCTCGCCGC</t>
  </si>
  <si>
    <t>AAACGCGGCGAGCCCGCGGTAACG</t>
  </si>
  <si>
    <t>GGAATACCTGCGATTGCTGC</t>
  </si>
  <si>
    <t>TAGTGGAATACCTGCGATTGCTGC</t>
  </si>
  <si>
    <t>AAACGCAGCAATCGCAGGTATTCC</t>
  </si>
  <si>
    <t>PLES_48711</t>
  </si>
  <si>
    <t>GGGGGTGTTGTTCTCGCTCA</t>
  </si>
  <si>
    <t>TAGTGGGGGTGTTGTTCTCGCTCA</t>
  </si>
  <si>
    <t>AAACTGAGCGAGAACAACACCCCC</t>
  </si>
  <si>
    <t>GGGGTTCCGTTGGCAGGGCT</t>
  </si>
  <si>
    <t>TAGTGGGGTTCCGTTGGCAGGGCT</t>
  </si>
  <si>
    <t>AAACAGCCCTGCCAACGGAACCCC</t>
  </si>
  <si>
    <t>TGCGCGCAGCGGCGGGCGCA</t>
  </si>
  <si>
    <t>TAGTTGCGCGCAGCGGCGGGCGCA</t>
  </si>
  <si>
    <t>AAACTGCGCCCGCCGCTGCGCGCA</t>
  </si>
  <si>
    <t>CACCGGCCACAGGGCGCTTC</t>
  </si>
  <si>
    <t>TAGTCACCGGCCACAGGGCGCTTC</t>
  </si>
  <si>
    <t>AAACGAAGCGCCCTGTGGCCGGTG</t>
  </si>
  <si>
    <t>PLES_48721</t>
  </si>
  <si>
    <t>GAACAGCACCGACAGGCAGC</t>
  </si>
  <si>
    <t>TAGTGAACAGCACCGACAGGCAGC</t>
  </si>
  <si>
    <t>AAACGCTGCCTGTCGGTGCTGTTC</t>
  </si>
  <si>
    <t>GGCTAGTGCAGGCAGCCCGA</t>
  </si>
  <si>
    <t>TAGTGGCTAGTGCAGGCAGCCCGA</t>
  </si>
  <si>
    <t>AAACTCGGGCTGCCTGCACTAGCC</t>
  </si>
  <si>
    <t>ATCCAGGTCCACCGAAGGCT</t>
  </si>
  <si>
    <t>TAGTATCCAGGTCCACCGAAGGCT</t>
  </si>
  <si>
    <t>AAACAGCCTTCGGTGGACCTGGAT</t>
  </si>
  <si>
    <t>GAATAGCGCCAGCCTGCCGT</t>
  </si>
  <si>
    <t>TAGTGAATAGCGCCAGCCTGCCGT</t>
  </si>
  <si>
    <t>AAACACGGCAGGCTGGCGCTATTC</t>
  </si>
  <si>
    <t>PLES_48731</t>
  </si>
  <si>
    <t>AAGAGCAGCTCTTCAGACAT</t>
  </si>
  <si>
    <t>TAGTAAGAGCAGCTCTTCAGACAT</t>
  </si>
  <si>
    <t>AAACATGTCTGAAGAGCTGCTCTT</t>
  </si>
  <si>
    <t>TCGTCCACCAGCAGGAGATG</t>
  </si>
  <si>
    <t>TAGTTCGTCCACCAGCAGGAGATG</t>
  </si>
  <si>
    <t>AAACCATCTCCTGCTGGTGGACGA</t>
  </si>
  <si>
    <t>GCCAGGACCCGGGTAAAGGT</t>
  </si>
  <si>
    <t>TAGTGCCAGGACCCGGGTAAAGGT</t>
  </si>
  <si>
    <t>AAACACCTTTACCCGGGTCCTGGC</t>
  </si>
  <si>
    <t>CCGCAGGCCGCGACGGCTCA</t>
  </si>
  <si>
    <t>TAGTCCGCAGGCCGCGACGGCTCA</t>
  </si>
  <si>
    <t>AAACTGAGCCGTCGCGGCCTGCGG</t>
  </si>
  <si>
    <t>PLES_48741</t>
  </si>
  <si>
    <t>CTGGCGGAGAGCAGGAAAAC</t>
  </si>
  <si>
    <t>TAGTCTGGCGGAGAGCAGGAAAAC</t>
  </si>
  <si>
    <t>AAACGTTTTCCTGCTCTCCGCCAG</t>
  </si>
  <si>
    <t>GGAGCAGACGGCCAAGGTTC</t>
  </si>
  <si>
    <t>TAGTGGAGCAGACGGCCAAGGTTC</t>
  </si>
  <si>
    <t>AAACGAACCTTGGCCGTCTGCTCC</t>
  </si>
  <si>
    <t>CCAGCACGAGAATACGGATG</t>
  </si>
  <si>
    <t>TAGTCCAGCACGAGAATACGGATG</t>
  </si>
  <si>
    <t>AAACCATCCGTATTCTCGTGCTGG</t>
  </si>
  <si>
    <t>ACCCACCGAGCCGGCCTGCG</t>
  </si>
  <si>
    <t>TAGTACCCACCGAGCCGGCCTGCG</t>
  </si>
  <si>
    <t>AAACCGCAGGCCGGCTCGGTGGGT</t>
  </si>
  <si>
    <t>PLES_48751</t>
  </si>
  <si>
    <t>AGGCGGGAAATCGCAGACAT</t>
  </si>
  <si>
    <t>TAGTAGGCGGGAAATCGCAGACAT</t>
  </si>
  <si>
    <t>AAACATGTCTGCGATTTCCCGCCT</t>
  </si>
  <si>
    <t>AGAGGGTGACGGCGGCGGCC</t>
  </si>
  <si>
    <t>TAGTAGAGGGTGACGGCGGCGGCC</t>
  </si>
  <si>
    <t>AAACGGCCGCCGCCGTCACCCTCT</t>
  </si>
  <si>
    <t>GGCGACGGCCGAGAGGCTGG</t>
  </si>
  <si>
    <t>TAGTGGCGACGGCCGAGAGGCTGG</t>
  </si>
  <si>
    <t>AAACCCAGCCTCTCGGCCGTCGCC</t>
  </si>
  <si>
    <t>GTTGTAGCGCGGCGCTTCCT</t>
  </si>
  <si>
    <t>TAGTGTTGTAGCGCGGCGCTTCCT</t>
  </si>
  <si>
    <t>AAACAGGAAGCGCCGCGCTACAAC</t>
  </si>
  <si>
    <t>PLES_48761</t>
  </si>
  <si>
    <t>GATGACGGCGTTTCTACGCA</t>
  </si>
  <si>
    <t>TAGTGATGACGGCGTTTCTACGCA</t>
  </si>
  <si>
    <t>AAACTGCGTAGAAACGCCGTCATC</t>
  </si>
  <si>
    <t>GCGAGGGAATGATCGCGGAG</t>
  </si>
  <si>
    <t>TAGTGCGAGGGAATGATCGCGGAG</t>
  </si>
  <si>
    <t>AAACCTCCGCGATCATTCCCTCGC</t>
  </si>
  <si>
    <t>GGCGAAGGCCTGGGGAACGG</t>
  </si>
  <si>
    <t>TAGTGGCGAAGGCCTGGGGAACGG</t>
  </si>
  <si>
    <t>AAACCCGTTCCCCAGGCCTTCGCC</t>
  </si>
  <si>
    <t>TGCCTTCCGAGCAGAAGATC</t>
  </si>
  <si>
    <t>TAGTTGCCTTCCGAGCAGAAGATC</t>
  </si>
  <si>
    <t>AAACGATCTTCTGCTCGGAAGGCA</t>
  </si>
  <si>
    <t>PLES_48771</t>
  </si>
  <si>
    <t>CAGGGCAGAGCGTGGTCGCA</t>
  </si>
  <si>
    <t>TAGTCAGGGCAGAGCGTGGTCGCA</t>
  </si>
  <si>
    <t>AAACTGCGACCACGCTCTGCCCTG</t>
  </si>
  <si>
    <t>CTGGGCCTGGATGGCGGCGC</t>
  </si>
  <si>
    <t>TAGTCTGGGCCTGGATGGCGGCGC</t>
  </si>
  <si>
    <t>AAACGCGCCGCCATCCAGGCCCAG</t>
  </si>
  <si>
    <t>GTGCACACCGCCAGGGTCTT</t>
  </si>
  <si>
    <t>TAGTGTGCACACCGCCAGGGTCTT</t>
  </si>
  <si>
    <t>AAACAAGACCCTGGCGGTGTGCAC</t>
  </si>
  <si>
    <t>GAACCCTTCCGGCGCCGCTT</t>
  </si>
  <si>
    <t>TAGTGAACCCTTCCGGCGCCGCTT</t>
  </si>
  <si>
    <t>AAACAAGCGGCGCCGGAAGGGTTC</t>
  </si>
  <si>
    <t>PLES_48781</t>
  </si>
  <si>
    <t>GGTACTCCCGCCAACACCCA</t>
  </si>
  <si>
    <t>TAGTGGTACTCCCGCCAACACCCA</t>
  </si>
  <si>
    <t>AAACTGGGTGTTGGCGGGAGTACC</t>
  </si>
  <si>
    <t>ACGCTCCAGCGCCTGCGCAG</t>
  </si>
  <si>
    <t>TAGTACGCTCCAGCGCCTGCGCAG</t>
  </si>
  <si>
    <t>AAACCTGCGCAGGCGCTGGAGCGT</t>
  </si>
  <si>
    <t>CGGTAAGACGCCAGGCCGAT</t>
  </si>
  <si>
    <t>TAGTCGGTAAGACGCCAGGCCGAT</t>
  </si>
  <si>
    <t>AAACATCGGCCTGGCGTCTTACCG</t>
  </si>
  <si>
    <t>GGGCCGCGGCGATTCGCGCA</t>
  </si>
  <si>
    <t>TAGTGGGCCGCGGCGATTCGCGCA</t>
  </si>
  <si>
    <t>AAACTGCGCGAATCGCCGCGGCCC</t>
  </si>
  <si>
    <t>PLES_48791</t>
  </si>
  <si>
    <t>CCGATGCGGTCTACGGTCAT</t>
  </si>
  <si>
    <t>TAGTCCGATGCGGTCTACGGTCAT</t>
  </si>
  <si>
    <t>AAACATGACCGTAGACCGCATCGG</t>
  </si>
  <si>
    <t>CGGCGCGGCGATAGCGACGC</t>
  </si>
  <si>
    <t>TAGTCGGCGCGGCGATAGCGACGC</t>
  </si>
  <si>
    <t>AAACGCGTCGCTATCGCCGCGCCG</t>
  </si>
  <si>
    <t>TTGGTGCAGGGTCTTCTTGG</t>
  </si>
  <si>
    <t>TAGTTTGGTGCAGGGTCTTCTTGG</t>
  </si>
  <si>
    <t>AAACCCAAGAAGACCCTGCACCAA</t>
  </si>
  <si>
    <t>CGCGGTGAGACCGGATTCGC</t>
  </si>
  <si>
    <t>TAGTCGCGGTGAGACCGGATTCGC</t>
  </si>
  <si>
    <t>AAACGCGAATCCGGTCTCACCGCG</t>
  </si>
  <si>
    <t>PLES_48801</t>
  </si>
  <si>
    <t>CCAGCCAGGCCCGAAGGGGA</t>
  </si>
  <si>
    <t>TAGTCCAGCCAGGCCCGAAGGGGA</t>
  </si>
  <si>
    <t>AAACTCCCCTTCGGGCCTGGCTGG</t>
  </si>
  <si>
    <t>CGGGGAGCCGAGGATCAGAC</t>
  </si>
  <si>
    <t>TAGTCGGGGAGCCGAGGATCAGAC</t>
  </si>
  <si>
    <t>AAACGTCTGATCCTCGGCTCCCCG</t>
  </si>
  <si>
    <t>GCAGAACACCAGGTTGCTGG</t>
  </si>
  <si>
    <t>TAGTGCAGAACACCAGGTTGCTGG</t>
  </si>
  <si>
    <t>AAACCCAGCAACCTGGTGTTCTGC</t>
  </si>
  <si>
    <t>CGCGTCGTAGTCGGTGCCGG</t>
  </si>
  <si>
    <t>TAGTCGCGTCGTAGTCGGTGCCGG</t>
  </si>
  <si>
    <t>AAACCCGGCACCGACTACGACGCG</t>
  </si>
  <si>
    <t>PLES_48811</t>
  </si>
  <si>
    <t>opdD</t>
  </si>
  <si>
    <t>GCGTCGCGCCGGTCACTCGT</t>
  </si>
  <si>
    <t>TAGTGCGTCGCGCCGGTCACTCGT</t>
  </si>
  <si>
    <t>AAACACGAGTGACCGGCGCGACGC</t>
  </si>
  <si>
    <t>TGGCGCGGCCGATGCCATCA</t>
  </si>
  <si>
    <t>TAGTTGGCGCGGCCGATGCCATCA</t>
  </si>
  <si>
    <t>AAACTGATGGCATCGGCCGCGCCA</t>
  </si>
  <si>
    <t>TGCTCGTCCGCTGCCCAGCC</t>
  </si>
  <si>
    <t>TAGTTGCTCGTCCGCTGCCCAGCC</t>
  </si>
  <si>
    <t>AAACGGCTGGGCAGCGGACGAGCA</t>
  </si>
  <si>
    <t>GGGATTGTCCGGGGTCGGCG</t>
  </si>
  <si>
    <t>TAGTGGGATTGTCCGGGGTCGGCG</t>
  </si>
  <si>
    <t>AAACCGCCGACCCCGGACAATCCC</t>
  </si>
  <si>
    <t>PLES_48821</t>
  </si>
  <si>
    <t>CGGAGCAACGGATGGAGCAT</t>
  </si>
  <si>
    <t>TAGTCGGAGCAACGGATGGAGCAT</t>
  </si>
  <si>
    <t>AAACATGCTCCATCCGTTGCTCCG</t>
  </si>
  <si>
    <t>CCAGGGCCAGGGGCAGGTGT</t>
  </si>
  <si>
    <t>TAGTCCAGGGCCAGGGGCAGGTGT</t>
  </si>
  <si>
    <t>AAACACACCTGCCCCTGGCCCTGG</t>
  </si>
  <si>
    <t>GACCACCAGGTTCTTCGCCT</t>
  </si>
  <si>
    <t>TAGTGACCACCAGGTTCTTCGCCT</t>
  </si>
  <si>
    <t>AAACAGGCGAAGAACCTGGTGGTC</t>
  </si>
  <si>
    <t>GAAGCCTTCCGGGCTGGCCT</t>
  </si>
  <si>
    <t>TAGTGAAGCCTTCCGGGCTGGCCT</t>
  </si>
  <si>
    <t>AAACAGGCCAGCCCGGAAGGCTTC</t>
  </si>
  <si>
    <t>PLES_48831</t>
  </si>
  <si>
    <t>GCGTCACGCCGAAGAAGGTG</t>
  </si>
  <si>
    <t>TAGTGCGTCACGCCGAAGAAGGTG</t>
  </si>
  <si>
    <t>AAACCACCTTCTTCGGCGTGACGC</t>
  </si>
  <si>
    <t>AATCAGGCGGATCAGCGCGA</t>
  </si>
  <si>
    <t>TAGTAATCAGGCGGATCAGCGCGA</t>
  </si>
  <si>
    <t>AAACTCGCGCTGATCCGCCTGATT</t>
  </si>
  <si>
    <t>ATCACTTCCACCGGGTCGCC</t>
  </si>
  <si>
    <t>TAGTATCACTTCCACCGGGTCGCC</t>
  </si>
  <si>
    <t>AAACGGCGACCCGGTGGAAGTGAT</t>
  </si>
  <si>
    <t>AGGGCCTCGGCATGCATCTG</t>
  </si>
  <si>
    <t>TAGTAGGGCCTCGGCATGCATCTG</t>
  </si>
  <si>
    <t>AAACCAGATGCATGCCGAGGCCCT</t>
  </si>
  <si>
    <t>PLES_48841</t>
  </si>
  <si>
    <t>GCGTTGTGCATGGCGTTCAT</t>
  </si>
  <si>
    <t>TAGTGCGTTGTGCATGGCGTTCAT</t>
  </si>
  <si>
    <t>AAACATGAACGCCATGCACAACGC</t>
  </si>
  <si>
    <t>ACCAGGCTCGGGTCGCTGGC</t>
  </si>
  <si>
    <t>TAGTACCAGGCTCGGGTCGCTGGC</t>
  </si>
  <si>
    <t>AAACGCCAGCGACCCGAGCCTGGT</t>
  </si>
  <si>
    <t>AGAATTCCTTCAGCGGGGAC</t>
  </si>
  <si>
    <t>TAGTAGAATTCCTTCAGCGGGGAC</t>
  </si>
  <si>
    <t>AAACGTCCCCGCTGAAGGAATTCT</t>
  </si>
  <si>
    <t>ATCGTAGGGGGCGACCCAGG</t>
  </si>
  <si>
    <t>TAGTATCGTAGGGGGCGACCCAGG</t>
  </si>
  <si>
    <t>AAACCCTGGGTCGCCCCCTACGAT</t>
  </si>
  <si>
    <t>PLES_48851</t>
  </si>
  <si>
    <t>TGAGGTTCTTGATATCGAGG</t>
  </si>
  <si>
    <t>TAGTTGAGGTTCTTGATATCGAGG</t>
  </si>
  <si>
    <t>AAACCCTCGATATCAAGAACCTCA</t>
  </si>
  <si>
    <t>GTCGACCACGGGCACGGCGG</t>
  </si>
  <si>
    <t>TAGTGTCGACCACGGGCACGGCGG</t>
  </si>
  <si>
    <t>AAACCCGCCGTGCCCGTGGTCGAC</t>
  </si>
  <si>
    <t>CCTCGCCCTTGTCGACGCTC</t>
  </si>
  <si>
    <t>TAGTCCTCGCCCTTGTCGACGCTC</t>
  </si>
  <si>
    <t>AAACGAGCGTCGACAAGGGCGAGG</t>
  </si>
  <si>
    <t>CATCATGGTCACCGACTTGC</t>
  </si>
  <si>
    <t>TAGTCATCATGGTCACCGACTTGC</t>
  </si>
  <si>
    <t>AAACGCAAGTCGGTGACCATGATG</t>
  </si>
  <si>
    <t>PLES_48861</t>
  </si>
  <si>
    <t>CAGATCACGGGCGGTCAGAA</t>
  </si>
  <si>
    <t>TAGTCAGATCACGGGCGGTCAGAA</t>
  </si>
  <si>
    <t>AAACTTCTGACCGCCCGTGATCTG</t>
  </si>
  <si>
    <t>GCGGGAGACTTCGTAGTGAC</t>
  </si>
  <si>
    <t>TAGTGCGGGAGACTTCGTAGTGAC</t>
  </si>
  <si>
    <t>AAACGTCACTACGAAGTCTCCCGC</t>
  </si>
  <si>
    <t>CCTGGGCGTGGCCCTTGAAC</t>
  </si>
  <si>
    <t>TAGTCCTGGGCGTGGCCCTTGAAC</t>
  </si>
  <si>
    <t>AAACGTTCAAGGGCCACGCCCAGG</t>
  </si>
  <si>
    <t>CGGACTCGCCGACCACGGCG</t>
  </si>
  <si>
    <t>TAGTCGGACTCGCCGACCACGGCG</t>
  </si>
  <si>
    <t>AAACCGCCGTGGTCGGCGAGTCCG</t>
  </si>
  <si>
    <t>PLES_48871</t>
  </si>
  <si>
    <t>AAACCACCGCCAGGGCAATC</t>
  </si>
  <si>
    <t>TAGTAAACCACCGCCAGGGCAATC</t>
  </si>
  <si>
    <t>AAACGATTGCCCTGGCGGTGGTTT</t>
  </si>
  <si>
    <t>GCATGTCTGGTCCGGGCACC</t>
  </si>
  <si>
    <t>TAGTGCATGTCTGGTCCGGGCACC</t>
  </si>
  <si>
    <t>AAACGGTGCCCGGACCAGACATGC</t>
  </si>
  <si>
    <t>GGCCCTGGCGGGCGCCGGTC</t>
  </si>
  <si>
    <t>TAGTGGCCCTGGCGGGCGCCGGTC</t>
  </si>
  <si>
    <t>AAACGACCGGCGCCCGCCAGGGCC</t>
  </si>
  <si>
    <t>CGCGGCCATCAGCACATGGC</t>
  </si>
  <si>
    <t>TAGTCGCGGCCATCAGCACATGGC</t>
  </si>
  <si>
    <t>AAACGCCATGTGCTGATGGCCGCG</t>
  </si>
  <si>
    <t>PLES_48881</t>
  </si>
  <si>
    <t>GGAGGGCGGCGAGGATGCGG</t>
  </si>
  <si>
    <t>TAGTGGAGGGCGGCGAGGATGCGG</t>
  </si>
  <si>
    <t>AAACCCGCATCCTCGCCGCCCTCC</t>
  </si>
  <si>
    <t>CCAACTGGACGTTGCTCAGG</t>
  </si>
  <si>
    <t>TAGTCCAACTGGACGTTGCTCAGG</t>
  </si>
  <si>
    <t>AAACCCTGAGCAACGTCCAGTTGG</t>
  </si>
  <si>
    <t>CGGGGAGAGGCCGATCTCCT</t>
  </si>
  <si>
    <t>TAGTCGGGGAGAGGCCGATCTCCT</t>
  </si>
  <si>
    <t>AAACAGGAGATCGGCCTCTCCCCG</t>
  </si>
  <si>
    <t>ACGCGGCGCAGGCAGGGGGA</t>
  </si>
  <si>
    <t>TAGTACGCGGCGCAGGCAGGGGGA</t>
  </si>
  <si>
    <t>AAACTCCCCCTGCCTGCGCCGCGT</t>
  </si>
  <si>
    <t>PLES_48891</t>
  </si>
  <si>
    <t>GGCCGCCCGGGGATACGCCG</t>
  </si>
  <si>
    <t>TAGTGGCCGCCCGGGGATACGCCG</t>
  </si>
  <si>
    <t>AAACCGGCGTATCCCCGGGCGGCC</t>
  </si>
  <si>
    <t>CTGCCGCCTGGCGGTCCAGA</t>
  </si>
  <si>
    <t>TAGTCTGCCGCCTGGCGGTCCAGA</t>
  </si>
  <si>
    <t>AAACTCTGGACCGCCAGGCGGCAG</t>
  </si>
  <si>
    <t>ACCGAGCAGACGATTGGCCC</t>
  </si>
  <si>
    <t>TAGTACCGAGCAGACGATTGGCCC</t>
  </si>
  <si>
    <t>AAACGGGCCAATCGTCTGCTCGGT</t>
  </si>
  <si>
    <t>TCCAGCAACGGCGTCCCCCA</t>
  </si>
  <si>
    <t>TAGTTCCAGCAACGGCGTCCCCCA</t>
  </si>
  <si>
    <t>AAACTGGGGGACGCCGTTGCTGGA</t>
  </si>
  <si>
    <t>PLES_48901</t>
  </si>
  <si>
    <t>CGGCACCAGCGGGTTCGATG</t>
  </si>
  <si>
    <t>TAGTCGGCACCAGCGGGTTCGATG</t>
  </si>
  <si>
    <t>AAACCATCGAACCCGCTGGTGCCG</t>
  </si>
  <si>
    <t>GAGCGTCAGCAGCAGGGCTT</t>
  </si>
  <si>
    <t>TAGTGAGCGTCAGCAGCAGGGCTT</t>
  </si>
  <si>
    <t>AAACAAGCCCTGCTGCTGACGCTC</t>
  </si>
  <si>
    <t>CAGGTCCACTTCGGGCTCTT</t>
  </si>
  <si>
    <t>TAGTCAGGTCCACTTCGGGCTCTT</t>
  </si>
  <si>
    <t>AAACAAGAGCCCGAAGTGGACCTG</t>
  </si>
  <si>
    <t>GACGTCTGGCCAGCTCGGCC</t>
  </si>
  <si>
    <t>TAGTGACGTCTGGCCAGCTCGGCC</t>
  </si>
  <si>
    <t>AAACGGCCGAGCTGGCCAGACGTC</t>
  </si>
  <si>
    <t>PLES_48911</t>
  </si>
  <si>
    <t>GTTGAGCAGGATACGCCGGC</t>
  </si>
  <si>
    <t>TAGTGTTGAGCAGGATACGCCGGC</t>
  </si>
  <si>
    <t>AAACGCCGGCGTATCCTGCTCAAC</t>
  </si>
  <si>
    <t>GACATCGTCGCCCATGCGCC</t>
  </si>
  <si>
    <t>TAGTGACATCGTCGCCCATGCGCC</t>
  </si>
  <si>
    <t>AAACGGCGCATGGGCGACGATGTC</t>
  </si>
  <si>
    <t>GGTCAACCAGCGGCATGCTG</t>
  </si>
  <si>
    <t>TAGTGGTCAACCAGCGGCATGCTG</t>
  </si>
  <si>
    <t>AAACCAGCATGCCGCTGGTTGACC</t>
  </si>
  <si>
    <t>AGCCGCAAGCCAGGTTGGCC</t>
  </si>
  <si>
    <t>TAGTAGCCGCAAGCCAGGTTGGCC</t>
  </si>
  <si>
    <t>AAACGGCCAACCTGGCTTGCGGCT</t>
  </si>
  <si>
    <t>PLES_48921</t>
  </si>
  <si>
    <t>lpxO1</t>
  </si>
  <si>
    <t>TGCTCAGCGCATAGGCCGCC</t>
  </si>
  <si>
    <t>TAGTTGCTCAGCGCATAGGCCGCC</t>
  </si>
  <si>
    <t>AAACGGCGGCCTATGCGCTGAGCA</t>
  </si>
  <si>
    <t>GGCCGCGGAAATGGACATAG</t>
  </si>
  <si>
    <t>TAGTGGCCGCGGAAATGGACATAG</t>
  </si>
  <si>
    <t>AAACCTATGTCCATTTCCGCGGCC</t>
  </si>
  <si>
    <t>GCGACAGCTTGTGGCGTACC</t>
  </si>
  <si>
    <t>TAGTGCGACAGCTTGTGGCGTACC</t>
  </si>
  <si>
    <t>AAACGGTACGCCACAAGCTGTCGC</t>
  </si>
  <si>
    <t>AGCTGGAGTGGTCGCTCAAT</t>
  </si>
  <si>
    <t>TAGTAGCTGGAGTGGTCGCTCAAT</t>
  </si>
  <si>
    <t>AAACATTGAGCGACCACTCCAGCT</t>
  </si>
  <si>
    <t>PLES_48931</t>
  </si>
  <si>
    <t>TGGAACCAGACTTTCTTCAC</t>
  </si>
  <si>
    <t>TAGTTGGAACCAGACTTTCTTCAC</t>
  </si>
  <si>
    <t>AAACGTGAAGAAAGTCTGGTTCCA</t>
  </si>
  <si>
    <t>TACCGAAGAACCAATGCAAC</t>
  </si>
  <si>
    <t>TAGTTACCGAAGAACCAATGCAAC</t>
  </si>
  <si>
    <t>AAACGTTGCATTGGTTCTTCGGTA</t>
  </si>
  <si>
    <t>CTGGAACGACAGGGTCGCTC</t>
  </si>
  <si>
    <t>TAGTCTGGAACGACAGGGTCGCTC</t>
  </si>
  <si>
    <t>AAACGAGCGACCCTGTCGTTCCAG</t>
  </si>
  <si>
    <t>TCTGCACCACCAGCACGTCA</t>
  </si>
  <si>
    <t>TAGTTCTGCACCACCAGCACGTCA</t>
  </si>
  <si>
    <t>AAACTGACGTGCTGGTGGTGCAGA</t>
  </si>
  <si>
    <t>PLES_48941</t>
  </si>
  <si>
    <t>CGAAGAAACGGCGGTATCCG</t>
  </si>
  <si>
    <t>TAGTCGAAGAAACGGCGGTATCCG</t>
  </si>
  <si>
    <t>AAACCGGATACCGCCGTTTCTTCG</t>
  </si>
  <si>
    <t>GGCGGTGATGGCCACACCGA</t>
  </si>
  <si>
    <t>TAGTGGCGGTGATGGCCACACCGA</t>
  </si>
  <si>
    <t>AAACTCGGTGTGGCCATCACCGCC</t>
  </si>
  <si>
    <t>GGCGTGGGCTGCCTGCGGTG</t>
  </si>
  <si>
    <t>TAGTGGCGTGGGCTGCCTGCGGTG</t>
  </si>
  <si>
    <t>AAACCACCGCAGGCAGCCCACGCC</t>
  </si>
  <si>
    <t>CTTTTTCTGCCCGGCCTCGT</t>
  </si>
  <si>
    <t>TAGTCTTTTTCTGCCCGGCCTCGT</t>
  </si>
  <si>
    <t>AAACACGAGGCCGGGCAGAAAAAG</t>
  </si>
  <si>
    <t>PLES_48951</t>
  </si>
  <si>
    <t>GGCGGGAATATGCAGCAACA</t>
  </si>
  <si>
    <t>TAGTGGCGGGAATATGCAGCAACA</t>
  </si>
  <si>
    <t>AAACTGTTGCTGCATATTCCCGCC</t>
  </si>
  <si>
    <t>GACTTCCTCGGCGGTGAAGA</t>
  </si>
  <si>
    <t>TAGTGACTTCCTCGGCGGTGAAGA</t>
  </si>
  <si>
    <t>AAACTCTTCACCGCCGAGGAAGTC</t>
  </si>
  <si>
    <t>CTCCAGGGCTGCGCGGATCC</t>
  </si>
  <si>
    <t>TAGTCTCCAGGGCTGCGCGGATCC</t>
  </si>
  <si>
    <t>AAACGGATCCGCGCAGCCCTGGAG</t>
  </si>
  <si>
    <t>GCCGGCGGTCGCCTTGCCGT</t>
  </si>
  <si>
    <t>TAGTGCCGGCGGTCGCCTTGCCGT</t>
  </si>
  <si>
    <t>AAACACGGCAAGGCGACCGCCGGC</t>
  </si>
  <si>
    <t>PLES_48961</t>
  </si>
  <si>
    <t>CGTCGTGACGAAGCAGCAGG</t>
  </si>
  <si>
    <t>TAGTCGTCGTGACGAAGCAGCAGG</t>
  </si>
  <si>
    <t>AAACCCTGCTGCTTCGTCACGACG</t>
  </si>
  <si>
    <t>CAGTTGTGCGGCGAAACCTT</t>
  </si>
  <si>
    <t>TAGTCAGTTGTGCGGCGAAACCTT</t>
  </si>
  <si>
    <t>AAACAAGGTTTCGCCGCACAACTG</t>
  </si>
  <si>
    <t>GGCAACCTCGCCCGGGGCAC</t>
  </si>
  <si>
    <t>TAGTGGCAACCTCGCCCGGGGCAC</t>
  </si>
  <si>
    <t>AAACGTGCCCCGGGCGAGGTTGCC</t>
  </si>
  <si>
    <t>CGCAGCGCCAAGGATGGCCT</t>
  </si>
  <si>
    <t>TAGTCGCAGCGCCAAGGATGGCCT</t>
  </si>
  <si>
    <t>AAACAGGCCATCCTTGGCGCTGCG</t>
  </si>
  <si>
    <t>PLES_48971</t>
  </si>
  <si>
    <t>CGTAACGCTTGGTGGAGTGG</t>
  </si>
  <si>
    <t>TAGTCGTAACGCTTGGTGGAGTGG</t>
  </si>
  <si>
    <t>AAACCCACTCCACCAAGCGTTACG</t>
  </si>
  <si>
    <t>AGAACAGGAACAGCCAGCCC</t>
  </si>
  <si>
    <t>TAGTAGAACAGGAACAGCCAGCCC</t>
  </si>
  <si>
    <t>AAACGGGCTGGCTGTTCCTGTTCT</t>
  </si>
  <si>
    <t>CAGGAGCAGTTGGGTGATGC</t>
  </si>
  <si>
    <t>TAGTCAGGAGCAGTTGGGTGATGC</t>
  </si>
  <si>
    <t>AAACGCATCACCCAACTGCTCCTG</t>
  </si>
  <si>
    <t>GGAGAAACCGCTGTTGCCGG</t>
  </si>
  <si>
    <t>TAGTGGAGAAACCGCTGTTGCCGG</t>
  </si>
  <si>
    <t>AAACCCGGCAACAGCGGTTTCTCC</t>
  </si>
  <si>
    <t>PLES_48981</t>
  </si>
  <si>
    <t>GGCGACCCCGAGGGTCACCA</t>
  </si>
  <si>
    <t>TAGTGGCGACCCCGAGGGTCACCA</t>
  </si>
  <si>
    <t>AAACTGGTGACCCTCGGGGTCGCC</t>
  </si>
  <si>
    <t>GAGAGAGGAGCGGGCCAGAT</t>
  </si>
  <si>
    <t>TAGTGAGAGAGGAGCGGGCCAGAT</t>
  </si>
  <si>
    <t>AAACATCTGGCCCGCTCCTCTCTC</t>
  </si>
  <si>
    <t>TGCTCGTTGCCGTCCGAAGA</t>
  </si>
  <si>
    <t>TAGTTGCTCGTTGCCGTCCGAAGA</t>
  </si>
  <si>
    <t>AAACTCTTCGGACGGCAACGAGCA</t>
  </si>
  <si>
    <t>AGAGGCCGAGGACCAGGTTG</t>
  </si>
  <si>
    <t>TAGTAGAGGCCGAGGACCAGGTTG</t>
  </si>
  <si>
    <t>AAACCAACCTGGTCCTCGGCCTCT</t>
  </si>
  <si>
    <t>PLES_48991</t>
  </si>
  <si>
    <t>speC</t>
  </si>
  <si>
    <t>ATCCTCGACCTTGATGGACA</t>
  </si>
  <si>
    <t>TAGTATCCTCGACCTTGATGGACA</t>
  </si>
  <si>
    <t>AAACTGTCCATCAAGGTCGAGGAT</t>
  </si>
  <si>
    <t>CATGCGCTGGAAGGTTTCAG</t>
  </si>
  <si>
    <t>TAGTCATGCGCTGGAAGGTTTCAG</t>
  </si>
  <si>
    <t>AAACCTGAAACCTTCCAGCGCATG</t>
  </si>
  <si>
    <t>AAAGGGGGTTTCCTGCTTGT</t>
  </si>
  <si>
    <t>TAGTAAAGGGGGTTTCCTGCTTGT</t>
  </si>
  <si>
    <t>AAACACAAGCAGGAAACCCCCTTT</t>
  </si>
  <si>
    <t>TTGGTCGTAGGCATCGGCGA</t>
  </si>
  <si>
    <t>TAGTTTGGTCGTAGGCATCGGCGA</t>
  </si>
  <si>
    <t>AAACTCGCCGATGCCTACGACCAA</t>
  </si>
  <si>
    <t>PLES_49001</t>
  </si>
  <si>
    <t>GGCGACATGCCTTGGGAAGT</t>
  </si>
  <si>
    <t>TAGTGGCGACATGCCTTGGGAAGT</t>
  </si>
  <si>
    <t>AAACACTTCCCAAGGCATGTCGCC</t>
  </si>
  <si>
    <t>GCCGGCAGGCAGGTGATACT</t>
  </si>
  <si>
    <t>TAGTGCCGGCAGGCAGGTGATACT</t>
  </si>
  <si>
    <t>AAACAGTATCACCTGCCTGCCGGC</t>
  </si>
  <si>
    <t>CTACCAGGATGAACAGGCGG</t>
  </si>
  <si>
    <t>TAGTCTACCAGGATGAACAGGCGG</t>
  </si>
  <si>
    <t>AAACCCGCCTGTTCATCCTGGTAG</t>
  </si>
  <si>
    <t>AAGCGGCCAGGTCGTCGCGC</t>
  </si>
  <si>
    <t>TAGTAAGCGGCCAGGTCGTCGCGC</t>
  </si>
  <si>
    <t>AAACGCGCGACGACCTGGCCGCTT</t>
  </si>
  <si>
    <t>PLES_49011</t>
  </si>
  <si>
    <t>CGCGATGGCGGGATAGAGTA</t>
  </si>
  <si>
    <t>TAGTCGCGATGGCGGGATAGAGTA</t>
  </si>
  <si>
    <t>AAACTACTCTATCCCGCCATCGCG</t>
  </si>
  <si>
    <t>TAGAAGCTGGTGATCAGCAG</t>
  </si>
  <si>
    <t>TAGTTAGAAGCTGGTGATCAGCAG</t>
  </si>
  <si>
    <t>AAACCTGCTGATCACCAGCTTCTA</t>
  </si>
  <si>
    <t>CGATCCGGGTGTCGCTGAAC</t>
  </si>
  <si>
    <t>TAGTCGATCCGGGTGTCGCTGAAC</t>
  </si>
  <si>
    <t>AAACGTTCAGCGACACCCGGATCG</t>
  </si>
  <si>
    <t>TGAGGGACTCCAGGCCACGC</t>
  </si>
  <si>
    <t>TAGTTGAGGGACTCCAGGCCACGC</t>
  </si>
  <si>
    <t>AAACGCGTGGCCTGGAGTCCCTCA</t>
  </si>
  <si>
    <t>PLES_49021</t>
  </si>
  <si>
    <t>GGAGAACTTCTCCAGCGCAA</t>
  </si>
  <si>
    <t>TAGTGGAGAACTTCTCCAGCGCAA</t>
  </si>
  <si>
    <t>AAACTTGCGCTGGAGAAGTTCTCC</t>
  </si>
  <si>
    <t>CCGAGGGCAGGTCCTCGACC</t>
  </si>
  <si>
    <t>TAGTCCGAGGGCAGGTCCTCGACC</t>
  </si>
  <si>
    <t>AAACGGTCGAGGACCTGCCCTCGG</t>
  </si>
  <si>
    <t>GCAGCCCCAGCCAGGAGCGG</t>
  </si>
  <si>
    <t>TAGTGCAGCCCCAGCCAGGAGCGG</t>
  </si>
  <si>
    <t>AAACCCGCTCCTGGCTGGGGCTGC</t>
  </si>
  <si>
    <t>AACAGGGCCAGCGGCAGCAA</t>
  </si>
  <si>
    <t>TAGTAACAGGGCCAGCGGCAGCAA</t>
  </si>
  <si>
    <t>AAACTTGCTGCCGCTGGCCCTGTT</t>
  </si>
  <si>
    <t>PLES_49031</t>
  </si>
  <si>
    <t>ampD</t>
  </si>
  <si>
    <t>GCCACGGACCCAGCCGGTAA</t>
  </si>
  <si>
    <t>TAGTGCCACGGACCCAGCCGGTAA</t>
  </si>
  <si>
    <t>AAACTTACCGGCTGGGTCCGTGGC</t>
  </si>
  <si>
    <t>AATTCGGTGAAGGGCAGTGG</t>
  </si>
  <si>
    <t>TAGTAATTCGGTGAAGGGCAGTGG</t>
  </si>
  <si>
    <t>AAACCCACTGCCCTTCACCGAATT</t>
  </si>
  <si>
    <t>CCGCGTCCCCTTGCGGACGC</t>
  </si>
  <si>
    <t>TAGTCCGCGTCCCCTTGCGGACGC</t>
  </si>
  <si>
    <t>AAACGCGTCCGCAAGGGGACGCGG</t>
  </si>
  <si>
    <t>CCGGCGGCAGGCTGATATTG</t>
  </si>
  <si>
    <t>TAGTCCGGCGGCAGGCTGATATTG</t>
  </si>
  <si>
    <t>AAACCAATATCAGCCTGCCGCCGG</t>
  </si>
  <si>
    <t>PLES_49041</t>
  </si>
  <si>
    <t>ACATTGGCATCGTTCTGCAT</t>
  </si>
  <si>
    <t>TAGTACATTGGCATCGTTCTGCAT</t>
  </si>
  <si>
    <t>AAACATGCAGAACGATGCCAATGT</t>
  </si>
  <si>
    <t>GCTCGGAAGCGACCCTGGTC</t>
  </si>
  <si>
    <t>TAGTGCTCGGAAGCGACCCTGGTC</t>
  </si>
  <si>
    <t>AAACGACCAGGGTCGCTTCCGAGC</t>
  </si>
  <si>
    <t>AGGCGCCCCGCTCCGGCGTT</t>
  </si>
  <si>
    <t>TAGTAGGCGCCCCGCTCCGGCGTT</t>
  </si>
  <si>
    <t>AAACAACGCCGGAGCGGGGCGCCT</t>
  </si>
  <si>
    <t>CCTGCACGAGGATGACCGGC</t>
  </si>
  <si>
    <t>TAGTCCTGCACGAGGATGACCGGC</t>
  </si>
  <si>
    <t>AAACGCCGGTCATCCTCGTGCAGG</t>
  </si>
  <si>
    <t>PLES_49051</t>
  </si>
  <si>
    <t>nadC</t>
  </si>
  <si>
    <t>GGCAAGGGTGAGGTTAGGCA</t>
  </si>
  <si>
    <t>TAGTGGCAAGGGTGAGGTTAGGCA</t>
  </si>
  <si>
    <t>AAACTGCCTAACCTCACCCTTGCC</t>
  </si>
  <si>
    <t>CTGGATTTCGCCTTGGAGGT</t>
  </si>
  <si>
    <t>TAGTCTGGATTTCGCCTTGGAGGT</t>
  </si>
  <si>
    <t>AAACACCTCCAAGGCGAAATCCAG</t>
  </si>
  <si>
    <t>CGCCAGGGCGGTGCGGATGT</t>
  </si>
  <si>
    <t>TAGTCGCCAGGGCGGTGCGGATGT</t>
  </si>
  <si>
    <t>AAACACATCCGCACCGCCCTGGCG</t>
  </si>
  <si>
    <t>GATCGATCAACTGAGCGGTA</t>
  </si>
  <si>
    <t>TAGTGATCGATCAACTGAGCGGTA</t>
  </si>
  <si>
    <t>AAACTACCGCTCAGTTGATCGATC</t>
  </si>
  <si>
    <t>PLES_49061</t>
  </si>
  <si>
    <t>CGCCTTACCCATCCTTTCCC</t>
  </si>
  <si>
    <t>TAGTCGCCTTACCCATCCTTTCCC</t>
  </si>
  <si>
    <t>AAACGGGAAAGGATGGGTAAGGCG</t>
  </si>
  <si>
    <t>GAAACCCCGCAGTAAACAAC</t>
  </si>
  <si>
    <t>TAGTGAAACCCCGCAGTAAACAAC</t>
  </si>
  <si>
    <t>AAACGTTGTTTACTGCGGGGTTTC</t>
  </si>
  <si>
    <t>CTGCTGATCATGCCAGTTCT</t>
  </si>
  <si>
    <t>TAGTCTGCTGATCATGCCAGTTCT</t>
  </si>
  <si>
    <t>AAACAGAACTGGCATGATCAGCAG</t>
  </si>
  <si>
    <t>ATCCACTCAACACCACCAAT</t>
  </si>
  <si>
    <t>TAGTATCCACTCAACACCACCAAT</t>
  </si>
  <si>
    <t>AAACATTGGTGGTGTTGAGTGGAT</t>
  </si>
  <si>
    <t>PLES_49071</t>
  </si>
  <si>
    <t>pilA</t>
  </si>
  <si>
    <t>GTATTGCGGGATGGCAATGG</t>
  </si>
  <si>
    <t>TAGTGTATTGCGGGATGGCAATGG</t>
  </si>
  <si>
    <t>AAACCCATTGCCATCCCGCAATAC</t>
  </si>
  <si>
    <t>GGGTACGGGCGGTGTAGTCC</t>
  </si>
  <si>
    <t>TAGTGGGTACGGGCGGTGTAGTCC</t>
  </si>
  <si>
    <t>AAACGGACTACACCGCCCGTACCC</t>
  </si>
  <si>
    <t>ACTCACGGCACGGGTCACCT</t>
  </si>
  <si>
    <t>TAGTACTCACGGCACGGGTCACCT</t>
  </si>
  <si>
    <t>AAACAGGTGACCCGTGCCGTGAGT</t>
  </si>
  <si>
    <t>CAGAATCGCCGACTCCGCAG</t>
  </si>
  <si>
    <t>TAGTCAGAATCGCCGACTCCGCAG</t>
  </si>
  <si>
    <t>AAACCTGCGGAGTCGGCGATTCTG</t>
  </si>
  <si>
    <t>PLES_49081</t>
  </si>
  <si>
    <t>ATCGTCGGTTTGGCAGCCCC</t>
  </si>
  <si>
    <t>TAGTATCGTCGGTTTGGCAGCCCC</t>
  </si>
  <si>
    <t>AAACGGGGCTGCCAAACCGACGAT</t>
  </si>
  <si>
    <t>TGTGACACTTTTTGGCATCT</t>
  </si>
  <si>
    <t>TAGTTGTGACACTTTTTGGCATCT</t>
  </si>
  <si>
    <t>AAACAGATGCCAAAAAGTGTCACA</t>
  </si>
  <si>
    <t>AGTGTTCCGCTCTCCCCTGC</t>
  </si>
  <si>
    <t>TAGTAGTGTTCCGCTCTCCCCTGC</t>
  </si>
  <si>
    <t>AAACGCAGGGGAGAGCGGAACACT</t>
  </si>
  <si>
    <t>CTCCTTTCGCAACTCTTGCG</t>
  </si>
  <si>
    <t>TAGTCTCCTTTCGCAACTCTTGCG</t>
  </si>
  <si>
    <t>AAACCGCAAGAGTTGCGAAAGGAG</t>
  </si>
  <si>
    <t>PLES_49091</t>
  </si>
  <si>
    <t>pilB</t>
  </si>
  <si>
    <t>TTTCGTCGAGGAGTTCGTTC</t>
  </si>
  <si>
    <t>TAGTTTTCGTCGAGGAGTTCGTTC</t>
  </si>
  <si>
    <t>AAACGAACGAACTCCTCGACGAAA</t>
  </si>
  <si>
    <t>GTTGCGCGCGGCCTGCACCT</t>
  </si>
  <si>
    <t>TAGTGTTGCGCGCGGCCTGCACCT</t>
  </si>
  <si>
    <t>AAACAGGTGCAGGCCGCGCGCAAC</t>
  </si>
  <si>
    <t>GGCTCTGCACCAGCTTGGCC</t>
  </si>
  <si>
    <t>TAGTGGCTCTGCACCAGCTTGGCC</t>
  </si>
  <si>
    <t>AAACGGCCAAGCTGGTGCAGAGCC</t>
  </si>
  <si>
    <t>CAGGCTGTTCAGGTCGCAAT</t>
  </si>
  <si>
    <t>TAGTCAGGCTGTTCAGGTCGCAAT</t>
  </si>
  <si>
    <t>AAACATTGCGACCTGAACAGCCTG</t>
  </si>
  <si>
    <t>PLES_49101</t>
  </si>
  <si>
    <t>pilC</t>
  </si>
  <si>
    <t>CTTTAACGCTTTGTCCGCCA</t>
  </si>
  <si>
    <t>TAGTCTTTAACGCTTTGTCCGCCA</t>
  </si>
  <si>
    <t>AAACTGGCGGACAAAGCGTTAAAG</t>
  </si>
  <si>
    <t>GCCTTCCCATACGAAGACAC</t>
  </si>
  <si>
    <t>TAGTGCCTTCCCATACGAAGACAC</t>
  </si>
  <si>
    <t>AAACGTGTCTTCGTATGGGAAGGC</t>
  </si>
  <si>
    <t>GACCAGGGTCGGGTTCTGGC</t>
  </si>
  <si>
    <t>TAGTGACCAGGGTCGGGTTCTGGC</t>
  </si>
  <si>
    <t>AAACGCCAGAACCCGACCCTGGTC</t>
  </si>
  <si>
    <t>CCTTTCTTGCGGACCTTGAC</t>
  </si>
  <si>
    <t>TAGTCCTTTCTTGCGGACCTTGAC</t>
  </si>
  <si>
    <t>AAACGTCAAGGTCCGCAAGAAAGG</t>
  </si>
  <si>
    <t>PLES_49111</t>
  </si>
  <si>
    <t>pilD</t>
  </si>
  <si>
    <t>GACAAAGGCCAGCGGATGGC</t>
  </si>
  <si>
    <t>TAGTGACAAAGGCCAGCGGATGGC</t>
  </si>
  <si>
    <t>AAACGCCATCCGCTGGCCTTTGTC</t>
  </si>
  <si>
    <t>GGCGATGCACGACGACGTTG</t>
  </si>
  <si>
    <t>TAGTGGCGATGCACGACGACGTTG</t>
  </si>
  <si>
    <t>AAACCAACGTCGTCGTGCATCGCC</t>
  </si>
  <si>
    <t>TGCGCTCCATCATCTTTGGC</t>
  </si>
  <si>
    <t>TAGTTGCGCTCCATCATCTTTGGC</t>
  </si>
  <si>
    <t>AAACGCCAAAGATGATGGAGCGCA</t>
  </si>
  <si>
    <t>CCCGAGCGCTTCGCGGGCTT</t>
  </si>
  <si>
    <t>TAGTCCCGAGCGCTTCGCGGGCTT</t>
  </si>
  <si>
    <t>AAACAAGCCCGCGAAGCGCTCGGG</t>
  </si>
  <si>
    <t>PLES_49121</t>
  </si>
  <si>
    <t>coaE</t>
  </si>
  <si>
    <t>GAGGCCTAGTATCCAGGGTT</t>
  </si>
  <si>
    <t>TAGTGAGGCCTAGTATCCAGGGTT</t>
  </si>
  <si>
    <t>AAACAACCCTGGATACTAGGCCTC</t>
  </si>
  <si>
    <t>GAGGGAAATGAAATGCTCGG</t>
  </si>
  <si>
    <t>TAGTGAGGGAAATGAAATGCTCGG</t>
  </si>
  <si>
    <t>AAACCCGAGCATTTCATTTCCCTC</t>
  </si>
  <si>
    <t>CACCCAGCGGGCGGCATGGT</t>
  </si>
  <si>
    <t>TAGTCACCCAGCGGGCGGCATGGT</t>
  </si>
  <si>
    <t>AAACACCATGCCGCCCGCTGGGTG</t>
  </si>
  <si>
    <t>TTCGCCAGGGCCGGACGCCC</t>
  </si>
  <si>
    <t>TAGTTTCGCCAGGGCCGGACGCCC</t>
  </si>
  <si>
    <t>AAACGGGCGTCCGGCCCTGGCGAA</t>
  </si>
  <si>
    <t>PLES_49131</t>
  </si>
  <si>
    <t>GGCACTCCACGGTCAGGGGC</t>
  </si>
  <si>
    <t>TAGTGGCACTCCACGGTCAGGGGC</t>
  </si>
  <si>
    <t>AAACGCCCCTGACCGTGGAGTGCC</t>
  </si>
  <si>
    <t>CGACGGGCGCGCCGCAGGTC</t>
  </si>
  <si>
    <t>TAGTCGACGGGCGCGCCGCAGGTC</t>
  </si>
  <si>
    <t>AAACGACCTGCGGCGCGCCCGTCG</t>
  </si>
  <si>
    <t>AGCGGTCGGAGCAGAAGGGG</t>
  </si>
  <si>
    <t>TAGTAGCGGTCGGAGCAGAAGGGG</t>
  </si>
  <si>
    <t>AAACCCCCTTCTGCTCCGACCGCT</t>
  </si>
  <si>
    <t>CGCATGTTCCTCGGCGGCCC</t>
  </si>
  <si>
    <t>TAGTCGCATGTTCCTCGGCGGCCC</t>
  </si>
  <si>
    <t>AAACGGGCCGCCGAGGAACATGCG</t>
  </si>
  <si>
    <t>PLES_49141</t>
  </si>
  <si>
    <t>GGCCCTCTCGGGCCCATTCA</t>
  </si>
  <si>
    <t>TAGTGGCCCTCTCGGGCCCATTCA</t>
  </si>
  <si>
    <t>AAACTGAATGGGCCCGAGAGGGCC</t>
  </si>
  <si>
    <t>TCTTCGACAGCAACTCTCGC</t>
  </si>
  <si>
    <t>TAGTTCTTCGACAGCAACTCTCGC</t>
  </si>
  <si>
    <t>AAACGCGAGAGTTGCTGTCGAAGA</t>
  </si>
  <si>
    <t>ACGCGCGCAGGCGCATTGCC</t>
  </si>
  <si>
    <t>TAGTACGCGCGCAGGCGCATTGCC</t>
  </si>
  <si>
    <t>AAACGGCAATGCGCCTGCGCGCGT</t>
  </si>
  <si>
    <t>GAAATTGCAGTTCGCTGGCC</t>
  </si>
  <si>
    <t>TAGTGAAATTGCAGTTCGCTGGCC</t>
  </si>
  <si>
    <t>AAACGGCCAGCGAACTGCAATTTC</t>
  </si>
  <si>
    <t>PLES_49151</t>
  </si>
  <si>
    <t>GCTTTCCGCCGACAGCAATT</t>
  </si>
  <si>
    <t>TAGTGCTTTCCGCCGACAGCAATT</t>
  </si>
  <si>
    <t>AAACAATTGCTGTCGGCGGAAAGC</t>
  </si>
  <si>
    <t>CAGCAGCACCGGCGCATAGA</t>
  </si>
  <si>
    <t>TAGTCAGCAGCACCGGCGCATAGA</t>
  </si>
  <si>
    <t>AAACTCTATGCGCCGGTGCTGCTG</t>
  </si>
  <si>
    <t>TCGCTGACCAGCTCGACCCA</t>
  </si>
  <si>
    <t>TAGTTCGCTGACCAGCTCGACCCA</t>
  </si>
  <si>
    <t>AAACTGGGTCGAGCTGGTCAGCGA</t>
  </si>
  <si>
    <t>TAGTACCGAACACCAGGTGC</t>
  </si>
  <si>
    <t>TAGTTAGTACCGAACACCAGGTGC</t>
  </si>
  <si>
    <t>AAACGCACCTGGTGTTCGGTACTA</t>
  </si>
  <si>
    <t>PLES_49161</t>
  </si>
  <si>
    <t>CAGGGTGGAGCCCTTCTCCA</t>
  </si>
  <si>
    <t>TAGTCAGGGTGGAGCCCTTCTCCA</t>
  </si>
  <si>
    <t>AAACTGGAGAAGGGCTCCACCCTG</t>
  </si>
  <si>
    <t>GAACTGGTCCTGCAACGTCC</t>
  </si>
  <si>
    <t>TAGTGAACTGGTCCTGCAACGTCC</t>
  </si>
  <si>
    <t>AAACGGACGTTGCAGGACCAGTTC</t>
  </si>
  <si>
    <t>CGCCACCAGCAGGACCCGGG</t>
  </si>
  <si>
    <t>TAGTCGCCACCAGCAGGACCCGGG</t>
  </si>
  <si>
    <t>AAACCCCGGGTCCTGCTGGTGGCG</t>
  </si>
  <si>
    <t>GTGCCTCCAGGTAGCCCTTT</t>
  </si>
  <si>
    <t>TAGTGTGCCTCCAGGTAGCCCTTT</t>
  </si>
  <si>
    <t>AAACAAAGGGCTACCTGGAGGCAC</t>
  </si>
  <si>
    <t>PLES_49171</t>
  </si>
  <si>
    <t>ATGACGCTGCGAAGTTGCAT</t>
  </si>
  <si>
    <t>TAGTATGACGCTGCGAAGTTGCAT</t>
  </si>
  <si>
    <t>AAACATGCAACTTCGCAGCGTCAT</t>
  </si>
  <si>
    <t>GAAGAGTGCCGGGTGATCGG</t>
  </si>
  <si>
    <t>TAGTGAAGAGTGCCGGGTGATCGG</t>
  </si>
  <si>
    <t>AAACCCGATCACCCGGCACTCTTC</t>
  </si>
  <si>
    <t>TCCGCACGGAGGCGGATACC</t>
  </si>
  <si>
    <t>TAGTTCCGCACGGAGGCGGATACC</t>
  </si>
  <si>
    <t>AAACGGTATCCGCCTCCGTGCGGA</t>
  </si>
  <si>
    <t>GTAGGCGAGGAAGAAGGGAT</t>
  </si>
  <si>
    <t>TAGTGTAGGCGAGGAAGAAGGGAT</t>
  </si>
  <si>
    <t>AAACATCCCTTCTTCCTCGCCTAC</t>
  </si>
  <si>
    <t>PLES_49181</t>
  </si>
  <si>
    <t>AGATAATCCGCTTCGTTCAT</t>
  </si>
  <si>
    <t>TAGTAGATAATCCGCTTCGTTCAT</t>
  </si>
  <si>
    <t>AAACATGAACGAAGCGGATTATCT</t>
  </si>
  <si>
    <t>GTTGGCTTGTTCGGCCTGAC</t>
  </si>
  <si>
    <t>TAGTGTTGGCTTGTTCGGCCTGAC</t>
  </si>
  <si>
    <t>AAACGTCAGGCCGAACAAGCCAAC</t>
  </si>
  <si>
    <t>CCCATTTACGTGCGTTGGAG</t>
  </si>
  <si>
    <t>TAGTCCCATTTACGTGCGTTGGAG</t>
  </si>
  <si>
    <t>AAACCTCCAACGCACGTAAATGGG</t>
  </si>
  <si>
    <t>GCTGGCAGACCCAGCGCTCG</t>
  </si>
  <si>
    <t>TAGTGCTGGCAGACCCAGCGCTCG</t>
  </si>
  <si>
    <t>AAACCGAGCGCTGGGTCTGCCAGC</t>
  </si>
  <si>
    <t>PLES_49191</t>
  </si>
  <si>
    <t>CTGGATCGGCGCGCGGCTGC</t>
  </si>
  <si>
    <t>TAGTCTGGATCGGCGCGCGGCTGC</t>
  </si>
  <si>
    <t>AAACGCAGCCGCGCGCCGATCCAG</t>
  </si>
  <si>
    <t>GGTGGTCGCCCGTCAGTCCC</t>
  </si>
  <si>
    <t>TAGTGGTGGTCGCCCGTCAGTCCC</t>
  </si>
  <si>
    <t>AAACGGGACTGACGGGCGACCACC</t>
  </si>
  <si>
    <t>GTGACCTGGCGCGGCGGGTG</t>
  </si>
  <si>
    <t>TAGTGTGACCTGGCGCGGCGGGTG</t>
  </si>
  <si>
    <t>AAACCACCCGCCGCGCCAGGTCAC</t>
  </si>
  <si>
    <t>GATGTGTTCCCATTGCACCA</t>
  </si>
  <si>
    <t>TAGTGATGTGTTCCCATTGCACCA</t>
  </si>
  <si>
    <t>AAACTGGTGCAATGGGAACACATC</t>
  </si>
  <si>
    <t>PLES_49201</t>
  </si>
  <si>
    <t>GGGGCTCAGTCGGCTGGACA</t>
  </si>
  <si>
    <t>TAGTGGGGCTCAGTCGGCTGGACA</t>
  </si>
  <si>
    <t>AAACTGTCCAGCCGACTGAGCCCC</t>
  </si>
  <si>
    <t>CTCGACCTTCTGCTGGTCTT</t>
  </si>
  <si>
    <t>TAGTCTCGACCTTCTGCTGGTCTT</t>
  </si>
  <si>
    <t>AAACAAGACCAGCAGAAGGTCGAG</t>
  </si>
  <si>
    <t>CCTGGTGCAGCGGCGAGGCG</t>
  </si>
  <si>
    <t>TAGTCCTGGTGCAGCGGCGAGGCG</t>
  </si>
  <si>
    <t>AAACCGCCTCGCCGCTGCACCAGG</t>
  </si>
  <si>
    <t>ATCAGGAACCACGGGCGGAA</t>
  </si>
  <si>
    <t>TAGTATCAGGAACCACGGGCGGAA</t>
  </si>
  <si>
    <t>AAACTTCCGCCCGTGGTTCCTGAT</t>
  </si>
  <si>
    <t>PLES_49211</t>
  </si>
  <si>
    <t>ndh</t>
  </si>
  <si>
    <t>GCCGACGATCACGATGCGAT</t>
  </si>
  <si>
    <t>TAGTGCCGACGATCACGATGCGAT</t>
  </si>
  <si>
    <t>AAACATCGCATCGTGATCGTCGGC</t>
  </si>
  <si>
    <t>GGTGGCGAGCTCCAGCCCGC</t>
  </si>
  <si>
    <t>TAGTGGTGGCGAGCTCCAGCCCGC</t>
  </si>
  <si>
    <t>AAACGCGGGCTGGAGCTCGCCACC</t>
  </si>
  <si>
    <t>ACCCAGGGTGCGGCCGAGAC</t>
  </si>
  <si>
    <t>TAGTACCCAGGGTGCGGCCGAGAC</t>
  </si>
  <si>
    <t>AAACGTCTCGGCCGCACCCTGGGT</t>
  </si>
  <si>
    <t>GGCGTCGACCAGGGTGACCT</t>
  </si>
  <si>
    <t>TAGTGGCGTCGACCAGGGTGACCT</t>
  </si>
  <si>
    <t>AAACAGGTCACCCTGGTCGACGCC</t>
  </si>
  <si>
    <t>PLES_49221</t>
  </si>
  <si>
    <t>TTTGGGCTTGGTGCCGGTCA</t>
  </si>
  <si>
    <t>TAGTTTTGGGCTTGGTGCCGGTCA</t>
  </si>
  <si>
    <t>AAACTGACCGGCACCAAGCCCAAA</t>
  </si>
  <si>
    <t>TGGTGGAAATAGCGGGCTAC</t>
  </si>
  <si>
    <t>TAGTTGGTGGAAATAGCGGGCTAC</t>
  </si>
  <si>
    <t>AAACGTAGCCCGCTATTTCCACCA</t>
  </si>
  <si>
    <t>AGCCGCGCCGTTGCGCCTCT</t>
  </si>
  <si>
    <t>TAGTAGCCGCGCCGTTGCGCCTCT</t>
  </si>
  <si>
    <t>AAACAGAGGCGCAACGGCGCGGCT</t>
  </si>
  <si>
    <t>ATGAAGAATGGCATTGCCCT</t>
  </si>
  <si>
    <t>TAGTATGAAGAATGGCATTGCCCT</t>
  </si>
  <si>
    <t>AAACAGGGCAATGCCATTCTTCAT</t>
  </si>
  <si>
    <t>PLES_49231</t>
  </si>
  <si>
    <t>GGCAAGGCCGGACGACAGCA</t>
  </si>
  <si>
    <t>TAGTGGCAAGGCCGGACGACAGCA</t>
  </si>
  <si>
    <t>AAACTGCTGTCGTCCGGCCTTGCC</t>
  </si>
  <si>
    <t>CCCCGCATCCGGGGCGGCAC</t>
  </si>
  <si>
    <t>TAGTCCCCGCATCCGGGGCGGCAC</t>
  </si>
  <si>
    <t>AAACGTGCCGCCCCGGATGCGGGG</t>
  </si>
  <si>
    <t>GCGCGGGCAGGTTCAGGCGT</t>
  </si>
  <si>
    <t>TAGTGCGCGGGCAGGTTCAGGCGT</t>
  </si>
  <si>
    <t>AAACACGCCTGAACCTGCCCGCGC</t>
  </si>
  <si>
    <t>CGCTCGGCGTCCAGTTCCAC</t>
  </si>
  <si>
    <t>TAGTCGCTCGGCGTCCAGTTCCAC</t>
  </si>
  <si>
    <t>AAACGTGGAACTGGACGCCGAGCG</t>
  </si>
  <si>
    <t>PLES_49241</t>
  </si>
  <si>
    <t>CAGCGTATAGCTCTTGTTCA</t>
  </si>
  <si>
    <t>TAGTCAGCGTATAGCTCTTGTTCA</t>
  </si>
  <si>
    <t>AAACTGAACAAGAGCTATACGCTG</t>
  </si>
  <si>
    <t>CGTTCCAACAGCCTGTGGCC</t>
  </si>
  <si>
    <t>TAGTCGTTCCAACAGCCTGTGGCC</t>
  </si>
  <si>
    <t>AAACGGCCACAGGCTGTTGGAACG</t>
  </si>
  <si>
    <t>GTCCGCTCTTGCTGCGCCGA</t>
  </si>
  <si>
    <t>TAGTGTCCGCTCTTGCTGCGCCGA</t>
  </si>
  <si>
    <t>AAACTCGGCGCAGCAAGAGCGGAC</t>
  </si>
  <si>
    <t>CAGGCCGAGCAGTGACGCTC</t>
  </si>
  <si>
    <t>TAGTCAGGCCGAGCAGTGACGCTC</t>
  </si>
  <si>
    <t>AAACGAGCGTCACTGCTCGGCCTG</t>
  </si>
  <si>
    <t>PLES_49251</t>
  </si>
  <si>
    <t>clpB</t>
  </si>
  <si>
    <t>GTCAAACGGTCTATTCGCAT</t>
  </si>
  <si>
    <t>TAGTGTCAAACGGTCTATTCGCAT</t>
  </si>
  <si>
    <t>AAACATGCGAATAGACCGTTTGAC</t>
  </si>
  <si>
    <t>AACGGCCAGGGACTGGGCGT</t>
  </si>
  <si>
    <t>TAGTAACGGCCAGGGACTGGGCGT</t>
  </si>
  <si>
    <t>AAACACGCCCAGTCCCTGGCCGTT</t>
  </si>
  <si>
    <t>GCTCGATGGCCGGATGGTCA</t>
  </si>
  <si>
    <t>TAGTGCTCGATGGCCGGATGGTCA</t>
  </si>
  <si>
    <t>AAACTGACCATCCGGCCATCGAGC</t>
  </si>
  <si>
    <t>GCCTTGCTGCTCGAGCAGGG</t>
  </si>
  <si>
    <t>TAGTGCCTTGCTGCTCGAGCAGGG</t>
  </si>
  <si>
    <t>AAACCCCTGCTCGAGCAGCAAGGC</t>
  </si>
  <si>
    <t>PLES_49261</t>
  </si>
  <si>
    <t>GGCCGGCGCCGGCCAGTCGG</t>
  </si>
  <si>
    <t>TAGTGGCCGGCGCCGGCCAGTCGG</t>
  </si>
  <si>
    <t>AAACCCGACTGGCCGGCGCCGGCC</t>
  </si>
  <si>
    <t>GGTCACGCAGGCCCGCACAC</t>
  </si>
  <si>
    <t>TAGTGGTCACGCAGGCCCGCACAC</t>
  </si>
  <si>
    <t>AAACGTGTGCGGGCCTGCGTGACC</t>
  </si>
  <si>
    <t>TCAGACTGTCGAAGGGTGCC</t>
  </si>
  <si>
    <t>TAGTTCAGACTGTCGAAGGGTGCC</t>
  </si>
  <si>
    <t>AAACGGCACCCTTCGACAGTCTGA</t>
  </si>
  <si>
    <t>CGTCGTCGACGTGGGCGCCA</t>
  </si>
  <si>
    <t>TAGTCGTCGTCGACGTGGGCGCCA</t>
  </si>
  <si>
    <t>AAACTGGCGCCCACGTCGACGACG</t>
  </si>
  <si>
    <t>PLES_49271</t>
  </si>
  <si>
    <t>rluD</t>
  </si>
  <si>
    <t>GGCCGCGCGTTGAATCATAT</t>
  </si>
  <si>
    <t>TAGTGGCCGCGCGTTGAATCATAT</t>
  </si>
  <si>
    <t>AAACATATGATTCAACGCGCGGCC</t>
  </si>
  <si>
    <t>CGCTGGCCACCCAGCTCGAA</t>
  </si>
  <si>
    <t>TAGTCGCTGGCCACCCAGCTCGAA</t>
  </si>
  <si>
    <t>AAACTTCGAGCTGGGTGGCCAGCG</t>
  </si>
  <si>
    <t>GAAAAAGCTGGGCGGCGATC</t>
  </si>
  <si>
    <t>TAGTGAAAAAGCTGGGCGGCGATC</t>
  </si>
  <si>
    <t>AAACGATCGCCGCCCAGCTTTTTC</t>
  </si>
  <si>
    <t>AGACGGGAGCGGGAGTGTTC</t>
  </si>
  <si>
    <t>TAGTAGACGGGAGCGGGAGTGTTC</t>
  </si>
  <si>
    <t>AAACGAACACTCCCGCTCCCGTCT</t>
  </si>
  <si>
    <t>PLES_49281</t>
  </si>
  <si>
    <t>comL</t>
  </si>
  <si>
    <t>CAGCAGGTGTTTCACTTGCA</t>
  </si>
  <si>
    <t>TAGTCAGCAGGTGTTTCACTTGCA</t>
  </si>
  <si>
    <t>AAACTGCAAGTGAAACACCTGCTG</t>
  </si>
  <si>
    <t>GGCTGCGGTGAGGGCGAGGA</t>
  </si>
  <si>
    <t>TAGTGGCTGCGGTGAGGGCGAGGA</t>
  </si>
  <si>
    <t>AAACTCCTCGCCCTCACCGCAGCC</t>
  </si>
  <si>
    <t>AGTCTCCTTGTTCGAGGAGC</t>
  </si>
  <si>
    <t>TAGTAGTCTCCTTGTTCGAGGAGC</t>
  </si>
  <si>
    <t>AAACGCTCCTCGAACAAGGAGACT</t>
  </si>
  <si>
    <t>GGTACAGCTGGCTCTCGCTC</t>
  </si>
  <si>
    <t>TAGTGGTACAGCTGGCTCTCGCTC</t>
  </si>
  <si>
    <t>AAACGAGCGAGAGCCAGCTGTACC</t>
  </si>
  <si>
    <t>PLES_49291</t>
  </si>
  <si>
    <t>pilS</t>
  </si>
  <si>
    <t>CCGTAGCCGTTCAGCGCGCA</t>
  </si>
  <si>
    <t>TAGTCCGTAGCCGTTCAGCGCGCA</t>
  </si>
  <si>
    <t>AAACTGCGCGCTGAACGGCTACGG</t>
  </si>
  <si>
    <t>GGTACAGGTGGTACAGACGG</t>
  </si>
  <si>
    <t>TAGTGGTACAGGTGGTACAGACGG</t>
  </si>
  <si>
    <t>AAACCCGTCTGTACCACCTGTACC</t>
  </si>
  <si>
    <t>GTACCAGGCCGATGGTCAGG</t>
  </si>
  <si>
    <t>TAGTGTACCAGGCCGATGGTCAGG</t>
  </si>
  <si>
    <t>AAACCCTGACCATCGGCCTGGTAC</t>
  </si>
  <si>
    <t>CCAGTTCGCTGGAGATCAGC</t>
  </si>
  <si>
    <t>TAGTCCAGTTCGCTGGAGATCAGC</t>
  </si>
  <si>
    <t>AAACGCTGATCTCCAGCGAACTGG</t>
  </si>
  <si>
    <t>PLES_49301</t>
  </si>
  <si>
    <t>pilR</t>
  </si>
  <si>
    <t>CGACGATCAGGGCTTTTTGT</t>
  </si>
  <si>
    <t>TAGTCGACGATCAGGGCTTTTTGT</t>
  </si>
  <si>
    <t>AAACACAAAAAGCCCTGATCGTCG</t>
  </si>
  <si>
    <t>TCCAGCAGTTCGCGGATATC</t>
  </si>
  <si>
    <t>TAGTTCCAGCAGTTCGCGGATATC</t>
  </si>
  <si>
    <t>AAACGATATCCGCGAACTGCTGGA</t>
  </si>
  <si>
    <t>TGCGGGTGTCCAGCTTCATG</t>
  </si>
  <si>
    <t>TAGTTGCGGGTGTCCAGCTTCATG</t>
  </si>
  <si>
    <t>AAACCATGAAGCTGGACACCCGCA</t>
  </si>
  <si>
    <t>TCGGTGAGGCACAGGTCGAA</t>
  </si>
  <si>
    <t>TAGTTCGGTGAGGCACAGGTCGAA</t>
  </si>
  <si>
    <t>AAACTTCGACCTGTGCCTCACCGA</t>
  </si>
  <si>
    <t>PLES_49311</t>
  </si>
  <si>
    <t>CCAGCTCCCGGGCGGTCAAC</t>
  </si>
  <si>
    <t>TAGTCCAGCTCCCGGGCGGTCAAC</t>
  </si>
  <si>
    <t>AAACGTTGACCGCCCGGGAGCTGG</t>
  </si>
  <si>
    <t>CACCAGGGTCACCCGCAGTC</t>
  </si>
  <si>
    <t>TAGTCACCAGGGTCACCCGCAGTC</t>
  </si>
  <si>
    <t>AAACGACTGCGGGTGACCCTGGTG</t>
  </si>
  <si>
    <t>GACGATCCCGCCTCCCGCCC</t>
  </si>
  <si>
    <t>TAGTGACGATCCCGCCTCCCGCCC</t>
  </si>
  <si>
    <t>AAACGGGCGGGAGGCGGGATCGTC</t>
  </si>
  <si>
    <t>CTGTAGCGCCACGGATAGAG</t>
  </si>
  <si>
    <t>TAGTCTGTAGCGCCACGGATAGAG</t>
  </si>
  <si>
    <t>AAACCTCTATCCGTGGCGCTACAG</t>
  </si>
  <si>
    <t>PLES_49321</t>
  </si>
  <si>
    <t>fimT</t>
  </si>
  <si>
    <t>TCTCTGCGACCTTTCGACCA</t>
  </si>
  <si>
    <t>TAGTTCTCTGCGACCTTTCGACCA</t>
  </si>
  <si>
    <t>AAACTGGTCGAAAGGTCGCAGAGA</t>
  </si>
  <si>
    <t>AACCAGCGCAAACAGCAGCT</t>
  </si>
  <si>
    <t>TAGTAACCAGCGCAAACAGCAGCT</t>
  </si>
  <si>
    <t>AAACAGCTGCTGTTTGCGCTGGTT</t>
  </si>
  <si>
    <t>TCCAGCCAGGCTGCCATCCC</t>
  </si>
  <si>
    <t>TAGTTCCAGCCAGGCTGCCATCCC</t>
  </si>
  <si>
    <t>AAACGGGATGGCAGCCTGGCTGGA</t>
  </si>
  <si>
    <t>GCTCGTGCAACACACTTCGC</t>
  </si>
  <si>
    <t>TAGTGCTCGTGCAACACACTTCGC</t>
  </si>
  <si>
    <t>AAACGCGAAGTGTGTTGCACGAGC</t>
  </si>
  <si>
    <t>PLES_49331</t>
  </si>
  <si>
    <t>fimU</t>
  </si>
  <si>
    <t>CAGGGTGAAGCCGGTCGAGT</t>
  </si>
  <si>
    <t>TAGTCAGGGTGAAGCCGGTCGAGT</t>
  </si>
  <si>
    <t>AAACACTCGACCGGCTTCACCCTG</t>
  </si>
  <si>
    <t>AGCTCGCCATGATGGCCAGC</t>
  </si>
  <si>
    <t>TAGTAGCTCGCCATGATGGCCAGC</t>
  </si>
  <si>
    <t>AAACGCTGGCCATCATGGCGAGCT</t>
  </si>
  <si>
    <t>CAGCTGCTTGAAGTTCGGAA</t>
  </si>
  <si>
    <t>TAGTCAGCTGCTTGAAGTTCGGAA</t>
  </si>
  <si>
    <t>AAACTTCCGAACTTCAAGCAGCTG</t>
  </si>
  <si>
    <t>CATCGCATTGAGTTCCTCGG</t>
  </si>
  <si>
    <t>TAGTCATCGCATTGAGTTCCTCGG</t>
  </si>
  <si>
    <t>AAACCCGAGGAACTCAATGCGATG</t>
  </si>
  <si>
    <t>PLES_49341</t>
  </si>
  <si>
    <t>pilV</t>
  </si>
  <si>
    <t>CGATCATGCTGAAGCCGGAT</t>
  </si>
  <si>
    <t>TAGTCGATCATGCTGAAGCCGGAT</t>
  </si>
  <si>
    <t>AAACATCCGGCTTCAGCATGATCG</t>
  </si>
  <si>
    <t>CTGGATGGTCTTGCCCTGCA</t>
  </si>
  <si>
    <t>TAGTCTGGATGGTCTTGCCCTGCA</t>
  </si>
  <si>
    <t>AAACTGCAGGGCAAGACCATCCAG</t>
  </si>
  <si>
    <t>GTTGCGCTCGACCGAGTCGG</t>
  </si>
  <si>
    <t>TAGTGTTGCGCTCGACCGAGTCGG</t>
  </si>
  <si>
    <t>AAACCCGACTCGGTCGAGCGCAAC</t>
  </si>
  <si>
    <t>TGACGTCGTACAGCGCCTTC</t>
  </si>
  <si>
    <t>TAGTTGACGTCGTACAGCGCCTTC</t>
  </si>
  <si>
    <t>AAACGAAGGCGCTGTACGACGTCA</t>
  </si>
  <si>
    <t>PLES_49351</t>
  </si>
  <si>
    <t>pilW</t>
  </si>
  <si>
    <t>GGCCCGATTGCCGTCGGGAG</t>
  </si>
  <si>
    <t>TAGTGGCCCGATTGCCGTCGGGAG</t>
  </si>
  <si>
    <t>AAACCTCCCGACGGCAATCGGGCC</t>
  </si>
  <si>
    <t>CCAGTAGTTCGATCATGGAC</t>
  </si>
  <si>
    <t>TAGTCCAGTAGTTCGATCATGGAC</t>
  </si>
  <si>
    <t>AAACGTCCATGATCGAACTACTGG</t>
  </si>
  <si>
    <t>CAGGAAGCTGCTGATGGCGA</t>
  </si>
  <si>
    <t>TAGTCAGGAAGCTGCTGATGGCGA</t>
  </si>
  <si>
    <t>AAACTCGCCATCAGCAGCTTCCTG</t>
  </si>
  <si>
    <t>CTTGTTGTCCAGGTAGATCT</t>
  </si>
  <si>
    <t>TAGTCTTGTTGTCCAGGTAGATCT</t>
  </si>
  <si>
    <t>AAACAGATCTACCTGGACAACAAG</t>
  </si>
  <si>
    <t>PLES_49361</t>
  </si>
  <si>
    <t>pilX</t>
  </si>
  <si>
    <t>GTGGCGCCGCGCTGTTGTGC</t>
  </si>
  <si>
    <t>TAGTGTGGCGCCGCGCTGTTGTGC</t>
  </si>
  <si>
    <t>AAACGCACAACAGCGCGGCGCCAC</t>
  </si>
  <si>
    <t>CATGCTCGAGACCGCCAGCA</t>
  </si>
  <si>
    <t>TAGTCATGCTCGAGACCGCCAGCA</t>
  </si>
  <si>
    <t>AAACTGCTGGCGGTCTCGAGCATG</t>
  </si>
  <si>
    <t>CGATGACGTTGCCGGTGATG</t>
  </si>
  <si>
    <t>TAGTCGATGACGTTGCCGGTGATG</t>
  </si>
  <si>
    <t>AAACCATCACCGGCAACGTCATCG</t>
  </si>
  <si>
    <t>TTCGCGGAGTCCGGACTCGG</t>
  </si>
  <si>
    <t>TAGTTTCGCGGAGTCCGGACTCGG</t>
  </si>
  <si>
    <t>AAACCCGAGTCCGGACTCCGCGAA</t>
  </si>
  <si>
    <t>PLES_49371</t>
  </si>
  <si>
    <t>pilY1</t>
  </si>
  <si>
    <t>CAGGACGGCGCCGCTGAGCG</t>
  </si>
  <si>
    <t>TAGTCAGGACGGCGCCGCTGAGCG</t>
  </si>
  <si>
    <t>AAACCGCTCAGCGGCGCCGTCCTG</t>
  </si>
  <si>
    <t>GGCGGCGTGGGTGGTCTGGG</t>
  </si>
  <si>
    <t>TAGTGGCGGCGTGGGTGGTCTGGG</t>
  </si>
  <si>
    <t>AAACCCCAGACCACCCACGCCGCC</t>
  </si>
  <si>
    <t>CTGCTGGCTGACCGACAGGG</t>
  </si>
  <si>
    <t>TAGTCTGCTGGCTGACCGACAGGG</t>
  </si>
  <si>
    <t>AAACCCCTGTCGGTCAGCCAGCAG</t>
  </si>
  <si>
    <t>ACGCCCTGGATCAGCATCAG</t>
  </si>
  <si>
    <t>TAGTACGCCCTGGATCAGCATCAG</t>
  </si>
  <si>
    <t>AAACCTGATGCTGATCCAGGGCGT</t>
  </si>
  <si>
    <t>PLES_49381</t>
  </si>
  <si>
    <t>pilY2</t>
  </si>
  <si>
    <t>ACGGCCAGGGCCAGCAGCAT</t>
  </si>
  <si>
    <t>TAGTACGGCCAGGGCCAGCAGCAT</t>
  </si>
  <si>
    <t>AAACATGCTGCTGGCCCTGGCCGT</t>
  </si>
  <si>
    <t>TCTTCGGCCCAGCAGAGGCC</t>
  </si>
  <si>
    <t>TAGTTCTTCGGCCCAGCAGAGGCC</t>
  </si>
  <si>
    <t>AAACGGCCTCTGCTGGGCCGAAGA</t>
  </si>
  <si>
    <t>CCAGCGCCTTCGAAGGTCTG</t>
  </si>
  <si>
    <t>TAGTCCAGCGCCTTCGAAGGTCTG</t>
  </si>
  <si>
    <t>AAACCAGACCTTCGAAGGCGCTGG</t>
  </si>
  <si>
    <t>CCACCAGGTTCTTCTCGACC</t>
  </si>
  <si>
    <t>TAGTCCACCAGGTTCTTCTCGACC</t>
  </si>
  <si>
    <t>AAACGGTCGAGAAGAACCTGGTGG</t>
  </si>
  <si>
    <t>PLES_49391</t>
  </si>
  <si>
    <t>pilE</t>
  </si>
  <si>
    <t>TGGGAATGGCGATGCCGAGG</t>
  </si>
  <si>
    <t>TAGTTGGGAATGGCGATGCCGAGG</t>
  </si>
  <si>
    <t>AAACCCTCGGCATCGCCATTCCCA</t>
  </si>
  <si>
    <t>GATCACGTAGTTCTGGTAAC</t>
  </si>
  <si>
    <t>TAGTGATCACGTAGTTCTGGTAAC</t>
  </si>
  <si>
    <t>AAACGTTACCAGAACTACGTGATC</t>
  </si>
  <si>
    <t>CGCCTGCCCCTCGGTGCGGT</t>
  </si>
  <si>
    <t>TAGTCGCCTGCCCCTCGGTGCGGT</t>
  </si>
  <si>
    <t>AAACACCGCACCGAGGGGCAGGCG</t>
  </si>
  <si>
    <t>GTAGTAGCGTTCCTGGCGCG</t>
  </si>
  <si>
    <t>TAGTGTAGTAGCGTTCCTGGCGCG</t>
  </si>
  <si>
    <t>AAACCGCGCCAGGAACGCTACTAC</t>
  </si>
  <si>
    <t>PLES_49401</t>
  </si>
  <si>
    <t>lytB</t>
  </si>
  <si>
    <t>ATTGGCGAGTTTGATTTGCA</t>
  </si>
  <si>
    <t>TAGTATTGGCGAGTTTGATTTGCA</t>
  </si>
  <si>
    <t>AAACTGCAAATCAAACTCGCCAAT</t>
  </si>
  <si>
    <t>ACGCCGGCGCAGAAGCCGCG</t>
  </si>
  <si>
    <t>TAGTACGCCGGCGCAGAAGCCGCG</t>
  </si>
  <si>
    <t>AAACCGCGGCTTCTGCGCCGGCGT</t>
  </si>
  <si>
    <t>GGCACGGTTGACGATCTCGA</t>
  </si>
  <si>
    <t>TAGTGGCACGGTTGACGATCTCGA</t>
  </si>
  <si>
    <t>AAACTCGAGATCGTCAACCGTGCC</t>
  </si>
  <si>
    <t>CGGCGGACCGAAGACATCGA</t>
  </si>
  <si>
    <t>TAGTCGGCGGACCGAAGACATCGA</t>
  </si>
  <si>
    <t>AAACTCGATGTCTTCGGTCCGCCG</t>
  </si>
  <si>
    <t>PLES_49411</t>
  </si>
  <si>
    <t>GCGGCTCTCCTGGCCAATGC</t>
  </si>
  <si>
    <t>TAGTGCGGCTCTCCTGGCCAATGC</t>
  </si>
  <si>
    <t>AAACGCATTGGCCAGGAGAGCCGC</t>
  </si>
  <si>
    <t>CAGCTTGAGGGCGAAATGCA</t>
  </si>
  <si>
    <t>TAGTCAGCTTGAGGGCGAAATGCA</t>
  </si>
  <si>
    <t>AAACTGCATTTCGCCCTCAAGCTG</t>
  </si>
  <si>
    <t>CGAGGCCGGCTGCTTGTCGA</t>
  </si>
  <si>
    <t>TAGTCGAGGCCGGCTGCTTGTCGA</t>
  </si>
  <si>
    <t>AAACTCGACAAGCAGCCGGCCTCG</t>
  </si>
  <si>
    <t>CCTGTTCGAAGCCCGGCAGC</t>
  </si>
  <si>
    <t>TAGTCCTGTTCGAAGCCCGGCAGC</t>
  </si>
  <si>
    <t>AAACGCTGCCGGGCTTCGAACAGG</t>
  </si>
  <si>
    <t>PLES_49421</t>
  </si>
  <si>
    <t>lspA</t>
  </si>
  <si>
    <t>AGCACGGTGATCCACAACCA</t>
  </si>
  <si>
    <t>TAGTAGCACGGTGATCCACAACCA</t>
  </si>
  <si>
    <t>AAACTGGTTGTGGATCACCGTGCT</t>
  </si>
  <si>
    <t>ACGCCTTGCTGACCTGGTCG</t>
  </si>
  <si>
    <t>TAGTACGCCTTGCTGACCTGGTCG</t>
  </si>
  <si>
    <t>AAACCGACCAGGTCAGCAAGGCGT</t>
  </si>
  <si>
    <t>GGTACATGCTCAGTTCGGCC</t>
  </si>
  <si>
    <t>TAGTGGTACATGCTCAGTTCGGCC</t>
  </si>
  <si>
    <t>AAACGGCCGAACTGAGCATGTACC</t>
  </si>
  <si>
    <t>CGGGGATCACCACGATCTGC</t>
  </si>
  <si>
    <t>TAGTCGGGGATCACCACGATCTGC</t>
  </si>
  <si>
    <t>AAACGCAGATCGTGGTGATCCCCG</t>
  </si>
  <si>
    <t>PLES_49431</t>
  </si>
  <si>
    <t>ileS</t>
  </si>
  <si>
    <t>GTTTAGCGTCGCTTTGTAGT</t>
  </si>
  <si>
    <t>TAGTGTTTAGCGTCGCTTTGTAGT</t>
  </si>
  <si>
    <t>AAACACTACAAAGCGACGCTAAAC</t>
  </si>
  <si>
    <t>TTGGGAAGGCGGTTTCCGGA</t>
  </si>
  <si>
    <t>TAGTTTGGGAAGGCGGTTTCCGGA</t>
  </si>
  <si>
    <t>AAACTCCGGAAACCGCCTTCCCAA</t>
  </si>
  <si>
    <t>TTTCCGGCTCGCGCTGGGGC</t>
  </si>
  <si>
    <t>TAGTTTTCCGGCTCGCGCTGGGGC</t>
  </si>
  <si>
    <t>AAACGCCCCAGCGCGAGCCGGAAA</t>
  </si>
  <si>
    <t>GATGTCGTTCCAGAACTTCA</t>
  </si>
  <si>
    <t>TAGTGATGTCGTTCCAGAACTTCA</t>
  </si>
  <si>
    <t>AAACTGAAGTTCTGGAACGACATC</t>
  </si>
  <si>
    <t>PLES_49441</t>
  </si>
  <si>
    <t>ribF</t>
  </si>
  <si>
    <t>GGCGACGCAGCCCCCGGCCA</t>
  </si>
  <si>
    <t>TAGTGGCGACGCAGCCCCCGGCCA</t>
  </si>
  <si>
    <t>AAACTGGCCGGGGGCTGCGTCGCC</t>
  </si>
  <si>
    <t>GCCGTCGAAGTTACCGATGG</t>
  </si>
  <si>
    <t>TAGTGCCGTCGAAGTTACCGATGG</t>
  </si>
  <si>
    <t>AAACCCATCGGTAACTTCGACGGC</t>
  </si>
  <si>
    <t>GGATAGCCTGGTGCCCGAGG</t>
  </si>
  <si>
    <t>TAGTGGATAGCCTGGTGCCCGAGG</t>
  </si>
  <si>
    <t>AAACCCTCGGGCACCAGGCTATCC</t>
  </si>
  <si>
    <t>TCGAAAATCACCACGCAGCT</t>
  </si>
  <si>
    <t>TAGTTCGAAAATCACCACGCAGCT</t>
  </si>
  <si>
    <t>AAACAGCTGCGTGGTGATTTTCGA</t>
  </si>
  <si>
    <t>PLES_49451</t>
  </si>
  <si>
    <t>CAATGATTTGAGAAGATTCA</t>
  </si>
  <si>
    <t>TAGTCAATGATTTGAGAAGATTCA</t>
  </si>
  <si>
    <t>AAACTGAATCTTCTCAAATCATTG</t>
  </si>
  <si>
    <t>GACCCGCGACAGCATGGTGA</t>
  </si>
  <si>
    <t>TAGTGACCCGCGACAGCATGGTGA</t>
  </si>
  <si>
    <t>AAACTCACCATGCTGTCGCGGGTC</t>
  </si>
  <si>
    <t>TGGTATCGCGGACGAAGCCG</t>
  </si>
  <si>
    <t>TAGTTGGTATCGCGGACGAAGCCG</t>
  </si>
  <si>
    <t>AAACCGGCTTCGTCCGCGATACCA</t>
  </si>
  <si>
    <t>ACCGAAGATCCGCGCCAGGA</t>
  </si>
  <si>
    <t>TAGTACCGAAGATCCGCGCCAGGA</t>
  </si>
  <si>
    <t>AAACTCCTGGCGCGGATCTTCGGT</t>
  </si>
  <si>
    <t>PLES_49461</t>
  </si>
  <si>
    <t>rpsT</t>
  </si>
  <si>
    <t>TTTTTTGGCGGAAGGTGTGT</t>
  </si>
  <si>
    <t>TAGTTTTTTTGGCGGAAGGTGTGT</t>
  </si>
  <si>
    <t>AAACACACACCTTCCGCCAAAAAA</t>
  </si>
  <si>
    <t>GCGACGCTTCTCAGCCTGTT</t>
  </si>
  <si>
    <t>TAGTGCGACGCTTCTCAGCCTGTT</t>
  </si>
  <si>
    <t>AAACAACAGGCTGAGAAGCGTCGC</t>
  </si>
  <si>
    <t>TGGAGCGCAGGCTGGCGTTG</t>
  </si>
  <si>
    <t>TAGTTGGAGCGCAGGCTGGCGTTG</t>
  </si>
  <si>
    <t>AAACCAACGCCAGCCTGCGCTCCA</t>
  </si>
  <si>
    <t>CTTGATGTAGGTGCGCACCA</t>
  </si>
  <si>
    <t>TAGTCTTGATGTAGGTGCGCACCA</t>
  </si>
  <si>
    <t>AAACTGGTGCGCACCTACATCAAG</t>
  </si>
  <si>
    <t>PLES_49471</t>
  </si>
  <si>
    <t>CCCGACCCACTTGAACACCG</t>
  </si>
  <si>
    <t>TAGTCCCGACCCACTTGAACACCG</t>
  </si>
  <si>
    <t>AAACCGGTGTTCAAGTGGGTCGGG</t>
  </si>
  <si>
    <t>TCGACGACAATCTTGTCGTT</t>
  </si>
  <si>
    <t>TAGTTCGACGACAATCTTGTCGTT</t>
  </si>
  <si>
    <t>AAACAACGACAAGATTGTCGTCGA</t>
  </si>
  <si>
    <t>CAGGTCACGCCCTGCACCTT</t>
  </si>
  <si>
    <t>TAGTCAGGTCACGCCCTGCACCTT</t>
  </si>
  <si>
    <t>AAACAAGGTGCAGGGCGTGACCTG</t>
  </si>
  <si>
    <t>GCCCTTGACCCCACCGGTCT</t>
  </si>
  <si>
    <t>TAGTGCCCTTGACCCCACCGGTCT</t>
  </si>
  <si>
    <t>AAACAGACCGGTGGGGTCAAGGGC</t>
  </si>
  <si>
    <t>PLES_49481</t>
  </si>
  <si>
    <t>proB</t>
  </si>
  <si>
    <t>ACGGCCATCGGCCGTCAGCA</t>
  </si>
  <si>
    <t>TAGTACGGCCATCGGCCGTCAGCA</t>
  </si>
  <si>
    <t>AAACTGCTGACGGCCGATGGCCGT</t>
  </si>
  <si>
    <t>CTGCTCGACCCAAACGGCCA</t>
  </si>
  <si>
    <t>TAGTCTGCTCGACCCAAACGGCCA</t>
  </si>
  <si>
    <t>AAACTGGCCGTTTGGGTCGAGCAG</t>
  </si>
  <si>
    <t>CACCAGCACCAGCTCGATGC</t>
  </si>
  <si>
    <t>TAGTCACCAGCACCAGCTCGATGC</t>
  </si>
  <si>
    <t>AAACGCATCGAGCTGGTGCTGGTG</t>
  </si>
  <si>
    <t>CATACCGGCGGCGACGGCGC</t>
  </si>
  <si>
    <t>TAGTCATACCGGCGGCGACGGCGC</t>
  </si>
  <si>
    <t>AAACGCGCCGTCGCCGCCGGTATG</t>
  </si>
  <si>
    <t>PLES_49491</t>
  </si>
  <si>
    <t>obg</t>
  </si>
  <si>
    <t>TACTTCATCGACGAATTTCA</t>
  </si>
  <si>
    <t>TAGTTACTTCATCGACGAATTTCA</t>
  </si>
  <si>
    <t>AAACTGAAATTCGTCGATGAAGTA</t>
  </si>
  <si>
    <t>CGCCGTCACCGGCTTTCACG</t>
  </si>
  <si>
    <t>TAGTCGCCGTCACCGGCTTTCACG</t>
  </si>
  <si>
    <t>AAACCGTGAAAGCCGGTGACGGCG</t>
  </si>
  <si>
    <t>TCTCGCGACGAAAGCTCATG</t>
  </si>
  <si>
    <t>TAGTTCTCGCGACGAAAGCTCATG</t>
  </si>
  <si>
    <t>AAACCATGAGCTTTCGTCGCGAGA</t>
  </si>
  <si>
    <t>TCGCCACCGTCGCCGCCGTT</t>
  </si>
  <si>
    <t>TAGTTCGCCACCGTCGCCGCCGTT</t>
  </si>
  <si>
    <t>AAACAACGGCGGCGACGGTGGCGA</t>
  </si>
  <si>
    <t>PLES_49501</t>
  </si>
  <si>
    <t>rpmA</t>
  </si>
  <si>
    <t>TTCTGAGTCGCGGCCGTTGC</t>
  </si>
  <si>
    <t>TAGTTTCTGAGTCGCGGCCGTTGC</t>
  </si>
  <si>
    <t>AAACGCAACGGCCGCGACTCAGAA</t>
  </si>
  <si>
    <t>CGCCGAACAGTTTCACGCCA</t>
  </si>
  <si>
    <t>TAGTCGCCGAACAGTTTCACGCCA</t>
  </si>
  <si>
    <t>AAACTGGCGTGAAACTGTTCGGCG</t>
  </si>
  <si>
    <t>TGTTGCCAGCCTTTACAGCC</t>
  </si>
  <si>
    <t>TAGTTGTTGCCAGCCTTTACAGCC</t>
  </si>
  <si>
    <t>AAACGGCTGTAAAGGCTGGCAACA</t>
  </si>
  <si>
    <t>TGGTGCCGCGCTGACGAACC</t>
  </si>
  <si>
    <t>TAGTTGGTGCCGCGCTGACGAACC</t>
  </si>
  <si>
    <t>AAACGGTTCGTCAGCGCGGCACCA</t>
  </si>
  <si>
    <t>PLES_49511</t>
  </si>
  <si>
    <t>rplU</t>
  </si>
  <si>
    <t>GACTTTGTGCTGCTTGCCAC</t>
  </si>
  <si>
    <t>TAGTGACTTTGTGCTGCTTGCCAC</t>
  </si>
  <si>
    <t>AAACGTGGCAAGCAGCACAAAGTC</t>
  </si>
  <si>
    <t>GACCTTGAGGAATTCGCCTT</t>
  </si>
  <si>
    <t>TAGTGACCTTGAGGAATTCGCCTT</t>
  </si>
  <si>
    <t>AAACAAGGCGAATTCCTCAAGGTC</t>
  </si>
  <si>
    <t>GTCGAAATCGATCGCTTCGC</t>
  </si>
  <si>
    <t>TAGTGTCGAAATCGATCGCTTCGC</t>
  </si>
  <si>
    <t>AAACGCGAAGCGATCGATTTCGAC</t>
  </si>
  <si>
    <t>CATTGGCAACCAGCAGGACG</t>
  </si>
  <si>
    <t>TAGTCATTGGCAACCAGCAGGACG</t>
  </si>
  <si>
    <t>AAACCGTCCTGCTGGTTGCCAATG</t>
  </si>
  <si>
    <t>PLES_49521</t>
  </si>
  <si>
    <t>ispB</t>
  </si>
  <si>
    <t>ACCACGCGGTAGAAGGCCTG</t>
  </si>
  <si>
    <t>TAGTACCACGCGGTAGAAGGCCTG</t>
  </si>
  <si>
    <t>AAACCAGGCCTTCTACCGCGTGGT</t>
  </si>
  <si>
    <t>ACGGATGATCCCGTCGACGG</t>
  </si>
  <si>
    <t>TAGTACGGATGATCCCGTCGACGG</t>
  </si>
  <si>
    <t>AAACCCGTCGACGGGATCATCCGT</t>
  </si>
  <si>
    <t>GGGGAACGCGGGAGGTGAGT</t>
  </si>
  <si>
    <t>TAGTGGGGAACGCGGGAGGTGAGT</t>
  </si>
  <si>
    <t>AAACACTCACCTCCCGCGTTCCCC</t>
  </si>
  <si>
    <t>AGTCGCCGATCTTTTCCACC</t>
  </si>
  <si>
    <t>TAGTAGTCGCCGATCTTTTCCACC</t>
  </si>
  <si>
    <t>AAACGGTGGAAAAGATCGGCGACT</t>
  </si>
  <si>
    <t>PLES_49531</t>
  </si>
  <si>
    <t>GGCATCGATCAAATAAGTCA</t>
  </si>
  <si>
    <t>TAGTGGCATCGATCAAATAAGTCA</t>
  </si>
  <si>
    <t>AAACTGACTTATTTGATCGATGCC</t>
  </si>
  <si>
    <t>GGGGTGTGGCCGATCAAGCC</t>
  </si>
  <si>
    <t>TAGTGGGGTGTGGCCGATCAAGCC</t>
  </si>
  <si>
    <t>AAACGGCTTGATCGGCCACACCCC</t>
  </si>
  <si>
    <t>CGGTGCAGGATCCGCAGGTA</t>
  </si>
  <si>
    <t>TAGTCGGTGCAGGATCCGCAGGTA</t>
  </si>
  <si>
    <t>AAACTACCTGCGGATCCTGCACCG</t>
  </si>
  <si>
    <t>CGCAGATTTCCCCGGTTTCC</t>
  </si>
  <si>
    <t>TAGTCGCAGATTTCCCCGGTTTCC</t>
  </si>
  <si>
    <t>AAACGGAAACCGGGGAAATCTGCG</t>
  </si>
  <si>
    <t>PLES_49541</t>
  </si>
  <si>
    <t>CCGAGGCGCGGGAAAGAAGC</t>
  </si>
  <si>
    <t>TAGTCCGAGGCGCGGGAAAGAAGC</t>
  </si>
  <si>
    <t>AAACGCTTCTTTCCCGCGCCTCGG</t>
  </si>
  <si>
    <t>GGCATGGAGCAGGGGAACGA</t>
  </si>
  <si>
    <t>TAGTGGCATGGAGCAGGGGAACGA</t>
  </si>
  <si>
    <t>AAACTCGTTCCCCTGCTCCATGCC</t>
  </si>
  <si>
    <t>AGCGTCCGTGGTCGGTTCGC</t>
  </si>
  <si>
    <t>TAGTAGCGTCCGTGGTCGGTTCGC</t>
  </si>
  <si>
    <t>AAACGCGAACCGACCACGGACGCT</t>
  </si>
  <si>
    <t>CGCCGAGCTGGGCCACGTAG</t>
  </si>
  <si>
    <t>TAGTCGCCGAGCTGGGCCACGTAG</t>
  </si>
  <si>
    <t>AAACCTACGTGGCCCAGCTCGGCG</t>
  </si>
  <si>
    <t>PLES_49551</t>
  </si>
  <si>
    <t>fklB</t>
  </si>
  <si>
    <t>GGTCAGGTTGAGTTCGCTCA</t>
  </si>
  <si>
    <t>TAGTGGTCAGGTTGAGTTCGCTCA</t>
  </si>
  <si>
    <t>AAACTGAGCGAACTCAACCTGACC</t>
  </si>
  <si>
    <t>GCTGACACGGGCTTCGTCAG</t>
  </si>
  <si>
    <t>TAGTGCTGACACGGGCTTCGTCAG</t>
  </si>
  <si>
    <t>AAACCTGACGAAGCCCGTGTCAGC</t>
  </si>
  <si>
    <t>GAACCGGATTCTCGCGCAGT</t>
  </si>
  <si>
    <t>TAGTGAACCGGATTCTCGCGCAGT</t>
  </si>
  <si>
    <t>AAACACTGCGCGAGAATCCGGTTC</t>
  </si>
  <si>
    <t>ACTGCGTCCAGGGTCATGCC</t>
  </si>
  <si>
    <t>TAGTACTGCGTCCAGGGTCATGCC</t>
  </si>
  <si>
    <t>AAACGGCATGACCCTGGACGCAGT</t>
  </si>
  <si>
    <t>PLES_49561</t>
  </si>
  <si>
    <t>ATGTCCGGCCTGGACCCGGC</t>
  </si>
  <si>
    <t>TAGTATGTCCGGCCTGGACCCGGC</t>
  </si>
  <si>
    <t>AAACGCCGGGTCCAGGCCGGACAT</t>
  </si>
  <si>
    <t>CTCCAGCGACACCAGGTGCA</t>
  </si>
  <si>
    <t>TAGTCTCCAGCGACACCAGGTGCA</t>
  </si>
  <si>
    <t>AAACTGCACCTGGTGTCGCTGGAG</t>
  </si>
  <si>
    <t>GGTCGCCCATCTGCGCCTCC</t>
  </si>
  <si>
    <t>TAGTGGTCGCCCATCTGCGCCTCC</t>
  </si>
  <si>
    <t>AAACGGAGGCGCAGATGGGCGACC</t>
  </si>
  <si>
    <t>CGTCCTCCACCGGATAGGCG</t>
  </si>
  <si>
    <t>TAGTCGTCCTCCACCGGATAGGCG</t>
  </si>
  <si>
    <t>AAACCGCCTATCCGGTGGAGGACG</t>
  </si>
  <si>
    <t>PLES_49571</t>
  </si>
  <si>
    <t>GTTTTCGAAAAAGCGTTCCA</t>
  </si>
  <si>
    <t>TAGTGTTTTCGAAAAAGCGTTCCA</t>
  </si>
  <si>
    <t>AAACTGGAACGCTTTTTCGAAAAC</t>
  </si>
  <si>
    <t>AGCGACAGGCCCATGTAGAT</t>
  </si>
  <si>
    <t>TAGTAGCGACAGGCCCATGTAGAT</t>
  </si>
  <si>
    <t>AAACATCTACATGGGCCTGTCGCT</t>
  </si>
  <si>
    <t>TATTTCCTGGAAGAACTTGA</t>
  </si>
  <si>
    <t>TAGTTATTTCCTGGAAGAACTTGA</t>
  </si>
  <si>
    <t>AAACTCAAGTTCTTCCAGGAAATA</t>
  </si>
  <si>
    <t>CGAAGATGTTCGGGATGACG</t>
  </si>
  <si>
    <t>TAGTCGAAGATGTTCGGGATGACG</t>
  </si>
  <si>
    <t>AAACCGTCATCCCGAACATCTTCG</t>
  </si>
  <si>
    <t>PLES_49581</t>
  </si>
  <si>
    <t>GAGGCAGAGGTTACGCGGCA</t>
  </si>
  <si>
    <t>TAGTGAGGCAGAGGTTACGCGGCA</t>
  </si>
  <si>
    <t>AAACTGCCGCGTAACCTCTGCCTC</t>
  </si>
  <si>
    <t>TGGTCAGCCCCAGACAAGGG</t>
  </si>
  <si>
    <t>TAGTTGGTCAGCCCCAGACAAGGG</t>
  </si>
  <si>
    <t>AAACCCCTTGTCTGGGGCTGACCA</t>
  </si>
  <si>
    <t>GACCACGCATTCGATTCGCG</t>
  </si>
  <si>
    <t>TAGTGACCACGCATTCGATTCGCG</t>
  </si>
  <si>
    <t>AAACCGCGAATCGAATGCGTGGTC</t>
  </si>
  <si>
    <t>AGTCCGTTCTCTCCGGCCAG</t>
  </si>
  <si>
    <t>TAGTAGTCCGTTCTCTCCGGCCAG</t>
  </si>
  <si>
    <t>AAACCTGGCCGGAGAGAACGGACT</t>
  </si>
  <si>
    <t>PLES_49591</t>
  </si>
  <si>
    <t>GCAGCGACGGAATCGGGCAT</t>
  </si>
  <si>
    <t>TAGTGCAGCGACGGAATCGGGCAT</t>
  </si>
  <si>
    <t>AAACATGCCCGATTCCGTCGCTGC</t>
  </si>
  <si>
    <t>TTCTGGCGCCAGGCGCAGGC</t>
  </si>
  <si>
    <t>TAGTTTCTGGCGCCAGGCGCAGGC</t>
  </si>
  <si>
    <t>AAACGCCTGCGCCTGGCGCCAGAA</t>
  </si>
  <si>
    <t>TTGCTCGGGAGCGAACGGGC</t>
  </si>
  <si>
    <t>TAGTTTGCTCGGGAGCGAACGGGC</t>
  </si>
  <si>
    <t>AAACGCCCGTTCGCTCCCGAGCAA</t>
  </si>
  <si>
    <t>GAAGGGCTCCAGGTCATCGG</t>
  </si>
  <si>
    <t>TAGTGAAGGGCTCCAGGTCATCGG</t>
  </si>
  <si>
    <t>AAACCCGATGACCTGGAGCCCTTC</t>
  </si>
  <si>
    <t>PLES_49601</t>
  </si>
  <si>
    <t>GGGTTTCCAGGGCGGTAGCG</t>
  </si>
  <si>
    <t>TAGTGGGTTTCCAGGGCGGTAGCG</t>
  </si>
  <si>
    <t>AAACCGCTACCGCCCTGGAAACCC</t>
  </si>
  <si>
    <t>TGCCGCGTACTCGGTCGCCA</t>
  </si>
  <si>
    <t>TAGTTGCCGCGTACTCGGTCGCCA</t>
  </si>
  <si>
    <t>AAACTGGCGACCGAGTACGCGGCA</t>
  </si>
  <si>
    <t>GGCTGCGCGCCAGGTCCCGG</t>
  </si>
  <si>
    <t>TAGTGGCTGCGCGCCAGGTCCCGG</t>
  </si>
  <si>
    <t>AAACCCGGGACCTGGCGCGCAGCC</t>
  </si>
  <si>
    <t>GCTCGGCAAAGTCCGGCGAA</t>
  </si>
  <si>
    <t>TAGTGCTCGGCAAAGTCCGGCGAA</t>
  </si>
  <si>
    <t>AAACTTCGCCGGACTTTGCCGAGC</t>
  </si>
  <si>
    <t>PLES_49611</t>
  </si>
  <si>
    <t>GAAAGCGTTGAAGGAGGCGG</t>
  </si>
  <si>
    <t>TAGTGAAAGCGTTGAAGGAGGCGG</t>
  </si>
  <si>
    <t>AAACCCGCCTCCTTCAACGCTTTC</t>
  </si>
  <si>
    <t>GCCGGCGCCGCCGGGAGCGT</t>
  </si>
  <si>
    <t>TAGTGCCGGCGCCGCCGGGAGCGT</t>
  </si>
  <si>
    <t>AAACACGCTCCCGGCGGCGCCGGC</t>
  </si>
  <si>
    <t>GGTCGCCGCGACCACGTGGG</t>
  </si>
  <si>
    <t>TAGTGGTCGCCGCGACCACGTGGG</t>
  </si>
  <si>
    <t>AAACCCCACGTGGTCGCGGCGACC</t>
  </si>
  <si>
    <t>GTTGTTGCCGGAAGTACCGT</t>
  </si>
  <si>
    <t>TAGTGTTGTTGCCGGAAGTACCGT</t>
  </si>
  <si>
    <t>AAACACGGTACTTCCGGCAACAAC</t>
  </si>
  <si>
    <t>PLES_49621</t>
  </si>
  <si>
    <t>GGCAACAGGCGTTTCGGCAT</t>
  </si>
  <si>
    <t>TAGTGGCAACAGGCGTTTCGGCAT</t>
  </si>
  <si>
    <t>AAACATGCCGAAACGCCTGTTGCC</t>
  </si>
  <si>
    <t>CAGGCGCACAGCGCCATCCA</t>
  </si>
  <si>
    <t>TAGTCAGGCGCACAGCGCCATCCA</t>
  </si>
  <si>
    <t>AAACTGGATGGCGCTGTGCGCCTG</t>
  </si>
  <si>
    <t>CGTGGGCGCAGCCAGAAGGG</t>
  </si>
  <si>
    <t>TAGTCGTGGGCGCAGCCAGAAGGG</t>
  </si>
  <si>
    <t>AAACCCCTTCTGGCTGCGCCCACG</t>
  </si>
  <si>
    <t>AGTTGCTGGAGGCGGGCCTC</t>
  </si>
  <si>
    <t>TAGTAGTTGCTGGAGGCGGGCCTC</t>
  </si>
  <si>
    <t>AAACGAGGCCCGCCTCCAGCAACT</t>
  </si>
  <si>
    <t>PLES_49631</t>
  </si>
  <si>
    <t>ACGTCCATTATCTCGCTCAT</t>
  </si>
  <si>
    <t>TAGTACGTCCATTATCTCGCTCAT</t>
  </si>
  <si>
    <t>AAACATGAGCGAGATAATGGACGT</t>
  </si>
  <si>
    <t>TTTCGCCGGCCGCGCAGCGC</t>
  </si>
  <si>
    <t>TAGTTTTCGCCGGCCGCGCAGCGC</t>
  </si>
  <si>
    <t>AAACGCGCTGCGCGGCCGGCGAAA</t>
  </si>
  <si>
    <t>GGCGATGTCCCCAGAAATAC</t>
  </si>
  <si>
    <t>TAGTGGCGATGTCCCCAGAAATAC</t>
  </si>
  <si>
    <t>AAACGTATTTCTGGGGACATCGCC</t>
  </si>
  <si>
    <t>CCGACCTTGTCATCCGCCGC</t>
  </si>
  <si>
    <t>TAGTCCGACCTTGTCATCCGCCGC</t>
  </si>
  <si>
    <t>AAACGCGGCGGATGACAAGGTCGG</t>
  </si>
  <si>
    <t>PLES_49641</t>
  </si>
  <si>
    <t>rtcR</t>
  </si>
  <si>
    <t>CTTGCCGAGACGGTCGAGGG</t>
  </si>
  <si>
    <t>TAGTCTTGCCGAGACGGTCGAGGG</t>
  </si>
  <si>
    <t>AAACCCCTCGACCGTCTCGGCAAG</t>
  </si>
  <si>
    <t>GCAGGTCCGGCTGCTGGCAC</t>
  </si>
  <si>
    <t>TAGTGCAGGTCCGGCTGCTGGCAC</t>
  </si>
  <si>
    <t>AAACGTGCCAGCAGCCGGACCTGC</t>
  </si>
  <si>
    <t>GAATCCGCTCGGCCAGGCCG</t>
  </si>
  <si>
    <t>TAGTGAATCCGCTCGGCCAGGCCG</t>
  </si>
  <si>
    <t>AAACCGGCCTGGCCGAGCGGATTC</t>
  </si>
  <si>
    <t>CGGCGACACCGCGGCGATGT</t>
  </si>
  <si>
    <t>TAGTCGGCGACACCGCGGCGATGT</t>
  </si>
  <si>
    <t>AAACACATCGCCGCGGTGTCGCCG</t>
  </si>
  <si>
    <t>PLES_49651</t>
  </si>
  <si>
    <t>AGTCGCCTTCGGAATACAGC</t>
  </si>
  <si>
    <t>TAGTAGTCGCCTTCGGAATACAGC</t>
  </si>
  <si>
    <t>AAACGCTGTATTCCGAAGGCGACT</t>
  </si>
  <si>
    <t>TGCCCGGTTCGAGCACGGCG</t>
  </si>
  <si>
    <t>TAGTTGCCCGGTTCGAGCACGGCG</t>
  </si>
  <si>
    <t>AAACCGCCGTGCTCGAACCGGGCA</t>
  </si>
  <si>
    <t>GTACGGATCGAAGCGGCGGT</t>
  </si>
  <si>
    <t>TAGTGTACGGATCGAAGCGGCGGT</t>
  </si>
  <si>
    <t>AAACACCGCCGCTTCGATCCGTAC</t>
  </si>
  <si>
    <t>TGAAGCTTTCCAGGCTCAGG</t>
  </si>
  <si>
    <t>TAGTTGAAGCTTTCCAGGCTCAGG</t>
  </si>
  <si>
    <t>AAACCCTGAGCCTGGAAAGCTTCA</t>
  </si>
  <si>
    <t>PLES_49661</t>
  </si>
  <si>
    <t>GCTTGCCGCCGGCCACTTCG</t>
  </si>
  <si>
    <t>TAGTGCTTGCCGCCGGCCACTTCG</t>
  </si>
  <si>
    <t>AAACCGAAGTGGCCGGCGGCAAGC</t>
  </si>
  <si>
    <t>CCCTGGGTCCAGAGCTTGAT</t>
  </si>
  <si>
    <t>TAGTCCCTGGGTCCAGAGCTTGAT</t>
  </si>
  <si>
    <t>AAACATCAAGCTCTGGACCCAGGG</t>
  </si>
  <si>
    <t>GGCGCGCTTCCTCCTCCACC</t>
  </si>
  <si>
    <t>TAGTGGCGCGCTTCCTCCTCCACC</t>
  </si>
  <si>
    <t>AAACGGTGGAGGAGGAAGCGCGCC</t>
  </si>
  <si>
    <t>TCGCCGTGTTCAGCAACTGC</t>
  </si>
  <si>
    <t>TAGTTCGCCGTGTTCAGCAACTGC</t>
  </si>
  <si>
    <t>AAACGCAGTTGCTGAACACGGCGA</t>
  </si>
  <si>
    <t>PLES_49671</t>
  </si>
  <si>
    <t>GCATGGCGGCGGGGAGCGGA</t>
  </si>
  <si>
    <t>TAGTGCATGGCGGCGGGGAGCGGA</t>
  </si>
  <si>
    <t>AAACTCCGCTCCCCGCCGCCATGC</t>
  </si>
  <si>
    <t>GGCCCGGCTGCCCGACTCGC</t>
  </si>
  <si>
    <t>TAGTGGCCCGGCTGCCCGACTCGC</t>
  </si>
  <si>
    <t>AAACGCGAGTCGGGCAGCCGGGCC</t>
  </si>
  <si>
    <t>GTCCGGCGAAGCGAAGCCCC</t>
  </si>
  <si>
    <t>TAGTGTCCGGCGAAGCGAAGCCCC</t>
  </si>
  <si>
    <t>AAACGGGGCTTCGCTTCGCCGGAC</t>
  </si>
  <si>
    <t>TCGACGCGCTGATACCACTC</t>
  </si>
  <si>
    <t>TAGTTCGACGCGCTGATACCACTC</t>
  </si>
  <si>
    <t>AAACGAGTGGTATCAGCGCGTCGA</t>
  </si>
  <si>
    <t>PLES_49681</t>
  </si>
  <si>
    <t>rtcA</t>
  </si>
  <si>
    <t>ACAGGCTCAGGGCGCTACGC</t>
  </si>
  <si>
    <t>TAGTACAGGCTCAGGGCGCTACGC</t>
  </si>
  <si>
    <t>AAACGCGTAGCGCCCTGAGCCTGT</t>
  </si>
  <si>
    <t>CGGATGTTGCGGATGCGCAG</t>
  </si>
  <si>
    <t>TAGTCGGATGTTGCGGATGCGCAG</t>
  </si>
  <si>
    <t>AAACCTGCGCATCCGCAACATCCG</t>
  </si>
  <si>
    <t>CCGGACGGCTGCGCCGGCCA</t>
  </si>
  <si>
    <t>TAGTCCGGACGGCTGCGCCGGCCA</t>
  </si>
  <si>
    <t>AAACTGGCCGGCGCAGCCGTCCGG</t>
  </si>
  <si>
    <t>CCGCCGCGCGCACCGCGGTG</t>
  </si>
  <si>
    <t>TAGTCCGCCGCGCGCACCGCGGTG</t>
  </si>
  <si>
    <t>AAACCACCGCGGTGCGCGCGGCGG</t>
  </si>
  <si>
    <t>PLES_49691</t>
  </si>
  <si>
    <t>GCCGAGACGCGAAGAAGACA</t>
  </si>
  <si>
    <t>TAGTGCCGAGACGCGAAGAAGACA</t>
  </si>
  <si>
    <t>AAACTGTCTTCTTCGCGTCTCGGC</t>
  </si>
  <si>
    <t>TGCTTTCGCAGCCGCCGAGC</t>
  </si>
  <si>
    <t>TAGTTGCTTTCGCAGCCGCCGAGC</t>
  </si>
  <si>
    <t>AAACGCTCGGCGGCTGCGAAAGCA</t>
  </si>
  <si>
    <t>CTTGGCGAGCAGGTACTGGT</t>
  </si>
  <si>
    <t>TAGTCTTGGCGAGCAGGTACTGGT</t>
  </si>
  <si>
    <t>AAACACCAGTACCTGCTCGCCAAG</t>
  </si>
  <si>
    <t>AACCGTCGGCATAGGCGGGC</t>
  </si>
  <si>
    <t>TAGTAACCGTCGGCATAGGCGGGC</t>
  </si>
  <si>
    <t>AAACGCCCGCCTATGCCGACGGTT</t>
  </si>
  <si>
    <t>PLES_49701</t>
  </si>
  <si>
    <t>ccpR</t>
  </si>
  <si>
    <t>GCCAAGCGGGAGCAGTTGCG</t>
  </si>
  <si>
    <t>TAGTGCCAAGCGGGAGCAGTTGCG</t>
  </si>
  <si>
    <t>AAACCGCAACTGCTCCCGCTTGGC</t>
  </si>
  <si>
    <t>GCGTGGCGAACGACAGCAAC</t>
  </si>
  <si>
    <t>TAGTGCGTGGCGAACGACAGCAAC</t>
  </si>
  <si>
    <t>AAACGTTGCTGTCGTTCGCCACGC</t>
  </si>
  <si>
    <t>AGGGCATCGGCCTGGGCGAG</t>
  </si>
  <si>
    <t>TAGTAGGGCATCGGCCTGGGCGAG</t>
  </si>
  <si>
    <t>AAACCTCGCCCAGGCCGATGCCCT</t>
  </si>
  <si>
    <t>GCGCGCTGGCCTGGTCGTGC</t>
  </si>
  <si>
    <t>TAGTGCGCGCTGGCCTGGTCGTGC</t>
  </si>
  <si>
    <t>AAACGCACGACCAGGCCAGCGCGC</t>
  </si>
  <si>
    <t>PLES_49711</t>
  </si>
  <si>
    <t>gdhA</t>
  </si>
  <si>
    <t>GCGCTCGAGGAAAGCGTCGA</t>
  </si>
  <si>
    <t>TAGTGCGCTCGAGGAAAGCGTCGA</t>
  </si>
  <si>
    <t>AAACTCGACGCTTTCCTCGAGCGC</t>
  </si>
  <si>
    <t>GATCGGGATCGCGCCGCTTC</t>
  </si>
  <si>
    <t>TAGTGATCGGGATCGCGCCGCTTC</t>
  </si>
  <si>
    <t>AAACGAAGCGGCGCGATCCCGATC</t>
  </si>
  <si>
    <t>TCCACCGCCTGGTGGAATTC</t>
  </si>
  <si>
    <t>TAGTTCCACCGCCTGGTGGAATTC</t>
  </si>
  <si>
    <t>AAACGAATTCCACCAGGCGGTGGA</t>
  </si>
  <si>
    <t>GGCCTCGAGGAACGGCCAAA</t>
  </si>
  <si>
    <t>TAGTGGCCTCGAGGAACGGCCAAA</t>
  </si>
  <si>
    <t>AAACTTTGGCCGTTCCTCGAGGCC</t>
  </si>
  <si>
    <t>PLES_49721</t>
  </si>
  <si>
    <t>AACCAGGCTGCCTCCCGGGC</t>
  </si>
  <si>
    <t>TAGTAACCAGGCTGCCTCCCGGGC</t>
  </si>
  <si>
    <t>AAACGCCCGGGAGGCAGCCTGGTT</t>
  </si>
  <si>
    <t>CTCGGGCCAGAGCACGCGCC</t>
  </si>
  <si>
    <t>TAGTCTCGGGCCAGAGCACGCGCC</t>
  </si>
  <si>
    <t>AAACGGCGCGTGCTCTGGCCCGAG</t>
  </si>
  <si>
    <t>ACTTTCCGGGTCCGCCAGAA</t>
  </si>
  <si>
    <t>TAGTACTTTCCGGGTCCGCCAGAA</t>
  </si>
  <si>
    <t>AAACTTCTGGCGGACCCGGAAAGT</t>
  </si>
  <si>
    <t>GACGCATTGATGAATCTTTA</t>
  </si>
  <si>
    <t>TAGTGACGCATTGATGAATCTTTA</t>
  </si>
  <si>
    <t>AAACTAAAGATTCATCAATGCGTC</t>
  </si>
  <si>
    <t>PLES_49731</t>
  </si>
  <si>
    <t>AGGGCGCAGAGCAATGGCAA</t>
  </si>
  <si>
    <t>TAGTAGGGCGCAGAGCAATGGCAA</t>
  </si>
  <si>
    <t>AAACTTGCCATTGCTCTGCGCCCT</t>
  </si>
  <si>
    <t>CGAACAGTCCGCCGACGATC</t>
  </si>
  <si>
    <t>TAGTCGAACAGTCCGCCGACGATC</t>
  </si>
  <si>
    <t>AAACGATCGTCGGCGGACTGTTCG</t>
  </si>
  <si>
    <t>GAAGCCGCCGGCTTGCGCCT</t>
  </si>
  <si>
    <t>TAGTGAAGCCGCCGGCTTGCGCCT</t>
  </si>
  <si>
    <t>AAACAGGCGCAAGCCGGCGGCTTC</t>
  </si>
  <si>
    <t>GCCCCAGCCCGCCGTGTTGG</t>
  </si>
  <si>
    <t>TAGTGCCCCAGCCCGCCGTGTTGG</t>
  </si>
  <si>
    <t>AAACCCAACACGGCGGGCTGGGGC</t>
  </si>
  <si>
    <t>PLES_49741</t>
  </si>
  <si>
    <t>pra</t>
  </si>
  <si>
    <t>AAAGGACGGCAGGGACTTGA</t>
  </si>
  <si>
    <t>TAGTAAAGGACGGCAGGGACTTGA</t>
  </si>
  <si>
    <t>AAACTCAAGTCCCTGCCGTCCTTT</t>
  </si>
  <si>
    <t>TAGCCATGGACGAAACGCTC</t>
  </si>
  <si>
    <t>TAGTTAGCCATGGACGAAACGCTC</t>
  </si>
  <si>
    <t>AAACGAGCGTTTCGTCCATGGCTA</t>
  </si>
  <si>
    <t>CGAGTTGACCGGGGTGATGG</t>
  </si>
  <si>
    <t>TAGTCGAGTTGACCGGGGTGATGG</t>
  </si>
  <si>
    <t>AAACCCATCACCCCGGTCAACTCG</t>
  </si>
  <si>
    <t>GATGGTGCCAGGTGCGGTGA</t>
  </si>
  <si>
    <t>TAGTGATGGTGCCAGGTGCGGTGA</t>
  </si>
  <si>
    <t>AAACTCACCGCACCTGGCACCATC</t>
  </si>
  <si>
    <t>PLES_49751</t>
  </si>
  <si>
    <t>GCCGGCGCAGGAAGGAAAAC</t>
  </si>
  <si>
    <t>TAGTGCCGGCGCAGGAAGGAAAAC</t>
  </si>
  <si>
    <t>AAACGTTTTCCTTCCTGCGCCGGC</t>
  </si>
  <si>
    <t>CCGGCGGCGAGCGACAATGC</t>
  </si>
  <si>
    <t>TAGTCCGGCGGCGAGCGACAATGC</t>
  </si>
  <si>
    <t>AAACGCATTGTCGCTCGCCGCCGG</t>
  </si>
  <si>
    <t>CCAGCGCCGCGACAACCGCC</t>
  </si>
  <si>
    <t>TAGTCCAGCGCCGCGACAACCGCC</t>
  </si>
  <si>
    <t>AAACGGCGGTTGTCGCGGCGCTGG</t>
  </si>
  <si>
    <t>GTTTCGCGGTGCCGCCGGCG</t>
  </si>
  <si>
    <t>TAGTGTTTCGCGGTGCCGCCGGCG</t>
  </si>
  <si>
    <t>AAACCGCCGGCGGCACCGCGAAAC</t>
  </si>
  <si>
    <t>PLES_49761</t>
  </si>
  <si>
    <t>CGACCAGCCACAGCACGCCC</t>
  </si>
  <si>
    <t>TAGTCGACCAGCCACAGCACGCCC</t>
  </si>
  <si>
    <t>AAACGGGCGTGCTGTGGCTGGTCG</t>
  </si>
  <si>
    <t>GCTGGCCGCCACCGGAAGAG</t>
  </si>
  <si>
    <t>TAGTGCTGGCCGCCACCGGAAGAG</t>
  </si>
  <si>
    <t>AAACCTCTTCCGGTGGCGGCCAGC</t>
  </si>
  <si>
    <t>GTACGTCCGGACTCAGCGCC</t>
  </si>
  <si>
    <t>TAGTGTACGTCCGGACTCAGCGCC</t>
  </si>
  <si>
    <t>AAACGGCGCTGAGTCCGGACGTAC</t>
  </si>
  <si>
    <t>CCCTGCTCGCGGGCCATGCT</t>
  </si>
  <si>
    <t>TAGTCCCTGCTCGCGGGCCATGCT</t>
  </si>
  <si>
    <t>AAACAGCATGGCCCGCGAGCAGGG</t>
  </si>
  <si>
    <t>PLES_49771</t>
  </si>
  <si>
    <t>CAATTGCCGGGGCGACGGGC</t>
  </si>
  <si>
    <t>TAGTCAATTGCCGGGGCGACGGGC</t>
  </si>
  <si>
    <t>AAACGCCCGTCGCCCCGGCAATTG</t>
  </si>
  <si>
    <t>CAGCCCGCGAAGACTGGCGA</t>
  </si>
  <si>
    <t>TAGTCAGCCCGCGAAGACTGGCGA</t>
  </si>
  <si>
    <t>AAACTCGCCAGTCTTCGCGGGCTG</t>
  </si>
  <si>
    <t>CCAGCAACGCCAGCAGCGAG</t>
  </si>
  <si>
    <t>TAGTCCAGCAACGCCAGCAGCGAG</t>
  </si>
  <si>
    <t>AAACCTCGCTGCTGGCGTTGCTGG</t>
  </si>
  <si>
    <t>GAAGATGCTCATCGCTTCGT</t>
  </si>
  <si>
    <t>TAGTGAAGATGCTCATCGCTTCGT</t>
  </si>
  <si>
    <t>AAACACGAAGCGATGAGCATCTTC</t>
  </si>
  <si>
    <t>PLES_49781</t>
  </si>
  <si>
    <t>GCCCTTGCCGATCCCCCGCA</t>
  </si>
  <si>
    <t>TAGTGCCCTTGCCGATCCCCCGCA</t>
  </si>
  <si>
    <t>AAACTGCGGGGGATCGGCAAGGGC</t>
  </si>
  <si>
    <t>GCAGCGGCTGCCCCCCCAGG</t>
  </si>
  <si>
    <t>TAGTGCAGCGGCTGCCCCCCCAGG</t>
  </si>
  <si>
    <t>AAACCCTGGGGGGGCAGCCGCTGC</t>
  </si>
  <si>
    <t>TTTCTCCGGGAAAGATGTCC</t>
  </si>
  <si>
    <t>TAGTTTTCTCCGGGAAAGATGTCC</t>
  </si>
  <si>
    <t>AAACGGACATCTTTCCCGGAGAAA</t>
  </si>
  <si>
    <t>CAGGCCGAGGATATTCAGCA</t>
  </si>
  <si>
    <t>TAGTCAGGCCGAGGATATTCAGCA</t>
  </si>
  <si>
    <t>AAACTGCTGAATATCCTCGGCCTG</t>
  </si>
  <si>
    <t>PLES_49791</t>
  </si>
  <si>
    <t>GATCTTGCCGACCCGATGCA</t>
  </si>
  <si>
    <t>TAGTGATCTTGCCGACCCGATGCA</t>
  </si>
  <si>
    <t>AAACTGCATCGGGTCGGCAAGATC</t>
  </si>
  <si>
    <t>TTGAGGATTTCACGCTTGGG</t>
  </si>
  <si>
    <t>TAGTTTGAGGATTTCACGCTTGGG</t>
  </si>
  <si>
    <t>AAACCCCAAGCGTGAAATCCTCAA</t>
  </si>
  <si>
    <t>GGCGCCGGGGAAGAACGACA</t>
  </si>
  <si>
    <t>TAGTGGCGCCGGGGAAGAACGACA</t>
  </si>
  <si>
    <t>AAACTGTCGTTCTTCCCCGGCGCC</t>
  </si>
  <si>
    <t>TTCGATCTCGGTGTCGACGC</t>
  </si>
  <si>
    <t>TAGTTTCGATCTCGGTGTCGACGC</t>
  </si>
  <si>
    <t>AAACGCGTCGACACCGAGATCGAA</t>
  </si>
  <si>
    <t>PLES_49801</t>
  </si>
  <si>
    <t>CGTAGCGGCCTGGAATCGGA</t>
  </si>
  <si>
    <t>TAGTCGTAGCGGCCTGGAATCGGA</t>
  </si>
  <si>
    <t>AAACTCCGATTCCAGGCCGCTACG</t>
  </si>
  <si>
    <t>GGTAGCGGAGACGGTAAGGG</t>
  </si>
  <si>
    <t>TAGTGGTAGCGGAGACGGTAAGGG</t>
  </si>
  <si>
    <t>AAACCCCTTACCGTCTCCGCTACC</t>
  </si>
  <si>
    <t>GAACGCCTTTGACAGGACGA</t>
  </si>
  <si>
    <t>TAGTGAACGCCTTTGACAGGACGA</t>
  </si>
  <si>
    <t>AAACTCGTCCTGTCAAAGGCGTTC</t>
  </si>
  <si>
    <t>CGATGGTCGCCGCCTCGCTC</t>
  </si>
  <si>
    <t>TAGTCGATGGTCGCCGCCTCGCTC</t>
  </si>
  <si>
    <t>AAACGAGCGAGGCGGCGACCATCG</t>
  </si>
  <si>
    <t>PLES_49811</t>
  </si>
  <si>
    <t>AGTTCTCCCATGGTGGCGCG</t>
  </si>
  <si>
    <t>TAGTAGTTCTCCCATGGTGGCGCG</t>
  </si>
  <si>
    <t>AAACCGCGCCACCATGGGAGAACT</t>
  </si>
  <si>
    <t>GGTACCGCAATGACGGTTCA</t>
  </si>
  <si>
    <t>TAGTGGTACCGCAATGACGGTTCA</t>
  </si>
  <si>
    <t>AAACTGAACCGTCATTGCGGTACC</t>
  </si>
  <si>
    <t>GCGCCGCTTGAGACCTTCGC</t>
  </si>
  <si>
    <t>TAGTGCGCCGCTTGAGACCTTCGC</t>
  </si>
  <si>
    <t>AAACGCGAAGGTCTCAAGCGGCGC</t>
  </si>
  <si>
    <t>TACTCCTGGCATGGCTTTCC</t>
  </si>
  <si>
    <t>TAGTTACTCCTGGCATGGCTTTCC</t>
  </si>
  <si>
    <t>AAACGGAAAGCCATGCCAGGAGTA</t>
  </si>
  <si>
    <t>PLES_49821</t>
  </si>
  <si>
    <t>oprJ</t>
  </si>
  <si>
    <t>AGCGCCGATACGCCGAAAGC</t>
  </si>
  <si>
    <t>TAGTAGCGCCGATACGCCGAAAGC</t>
  </si>
  <si>
    <t>AAACGCTTTCGGCGTATCGGCGCT</t>
  </si>
  <si>
    <t>TGGAGCAGGCGCCGAGGGTC</t>
  </si>
  <si>
    <t>TAGTTGGAGCAGGCGCCGAGGGTC</t>
  </si>
  <si>
    <t>AAACGACCCTCGGCGCCTGCTCCA</t>
  </si>
  <si>
    <t>ACGTTCGTAGGTCGGCGCCA</t>
  </si>
  <si>
    <t>TAGTACGTTCGTAGGTCGGCGCCA</t>
  </si>
  <si>
    <t>AAACTGGCGCCGACCTACGAACGT</t>
  </si>
  <si>
    <t>CTGTCGGCCACCGGCGCGGC</t>
  </si>
  <si>
    <t>TAGTCTGTCGGCCACCGGCGCGGC</t>
  </si>
  <si>
    <t>AAACGCCGCGCCGGTGGCCGACAG</t>
  </si>
  <si>
    <t>PLES_49831</t>
  </si>
  <si>
    <t>mexD</t>
  </si>
  <si>
    <t>TTGATGAAGAATTCGGACAT</t>
  </si>
  <si>
    <t>TAGTTTGATGAAGAATTCGGACAT</t>
  </si>
  <si>
    <t>AAACATGTCCGAATTCTTCATCAA</t>
  </si>
  <si>
    <t>GCCACCACCCAGGCGAAGTT</t>
  </si>
  <si>
    <t>TAGTGCCACCACCCAGGCGAAGTT</t>
  </si>
  <si>
    <t>AAACAACTTCGCCTGGGTGGTGGC</t>
  </si>
  <si>
    <t>GCCGGCCAGGGAGATGAACA</t>
  </si>
  <si>
    <t>TAGTGCCGGCCAGGGAGATGAACA</t>
  </si>
  <si>
    <t>AAACTGTTCATCTCCCTGGCCGGC</t>
  </si>
  <si>
    <t>GCAATTTGGAAATGACCAGC</t>
  </si>
  <si>
    <t>TAGTGCAATTTGGAAATGACCAGC</t>
  </si>
  <si>
    <t>AAACGCTGGTCATTTCCAAATTGC</t>
  </si>
  <si>
    <t>PLES_49841</t>
  </si>
  <si>
    <t>mexC</t>
  </si>
  <si>
    <t>CCCACAACCCGCCAACGCGA</t>
  </si>
  <si>
    <t>TAGTCCCACAACCCGCCAACGCGA</t>
  </si>
  <si>
    <t>AAACTCGCGTTGGCGGGTTGTGGG</t>
  </si>
  <si>
    <t>GCCTCCTGTCGCTCTTCCGC</t>
  </si>
  <si>
    <t>TAGTGCCTCCTGTCGCTCTTCCGC</t>
  </si>
  <si>
    <t>AAACGCGGAAGAGCGACAGGAGGC</t>
  </si>
  <si>
    <t>CACCGGCAACACCATTTCGG</t>
  </si>
  <si>
    <t>TAGTCACCGGCAACACCATTTCGG</t>
  </si>
  <si>
    <t>AAACCCGAAATGGTGTTGCCGGTG</t>
  </si>
  <si>
    <t>GGGGCTCGGCCTGCACCGTC</t>
  </si>
  <si>
    <t>TAGTGGGGCTCGGCCTGCACCGTC</t>
  </si>
  <si>
    <t>AAACGACGGTGCAGGCCGAGCCCC</t>
  </si>
  <si>
    <t>PLES_49851</t>
  </si>
  <si>
    <t>nfxB</t>
  </si>
  <si>
    <t>TCGCTCGTCATGGGAAATCA</t>
  </si>
  <si>
    <t>TAGTTCGCTCGTCATGGGAAATCA</t>
  </si>
  <si>
    <t>AAACTGATTTCCCATGACGAGCGA</t>
  </si>
  <si>
    <t>CCTTCAGCGTCGCTCGCGGG</t>
  </si>
  <si>
    <t>TAGTCCTTCAGCGTCGCTCGCGGG</t>
  </si>
  <si>
    <t>AAACCCCGCGAGCGACGCTGAAGG</t>
  </si>
  <si>
    <t>CTTGCTTACGCCGGCCGCCT</t>
  </si>
  <si>
    <t>TAGTCTTGCTTACGCCGGCCGCCT</t>
  </si>
  <si>
    <t>AAACAGGCGGCCGGCGTAAGCAAG</t>
  </si>
  <si>
    <t>CGTGCCGCAGAAGCGGTGCA</t>
  </si>
  <si>
    <t>TAGTCGTGCCGCAGAAGCGGTGCA</t>
  </si>
  <si>
    <t>AAACTGCACCGCTTCTGCGGCACG</t>
  </si>
  <si>
    <t>PLES_49861</t>
  </si>
  <si>
    <t>morA</t>
  </si>
  <si>
    <t>CGGCGACGGGGTTAGCGAGG</t>
  </si>
  <si>
    <t>TAGTCGGCGACGGGGTTAGCGAGG</t>
  </si>
  <si>
    <t>AAACCCTCGCTAACCCCGTCGCCG</t>
  </si>
  <si>
    <t>AGTGGGTCGCCGGCGGGAGG</t>
  </si>
  <si>
    <t>TAGTAGTGGGTCGCCGGCGGGAGG</t>
  </si>
  <si>
    <t>AAACCCTCCCGCCGGCGACCCACT</t>
  </si>
  <si>
    <t>GGCTGCCGGTCGGTCGGGTA</t>
  </si>
  <si>
    <t>TAGTGGCTGCCGGTCGGTCGGGTA</t>
  </si>
  <si>
    <t>AAACTACCCGACCGACCGGCAGCC</t>
  </si>
  <si>
    <t>CAGCAACAGCAGGCCAGCCT</t>
  </si>
  <si>
    <t>TAGTCAGCAACAGCAGGCCAGCCT</t>
  </si>
  <si>
    <t>AAACAGGCTGGCCTGCTGTTGCTG</t>
  </si>
  <si>
    <t>PLES_49871</t>
  </si>
  <si>
    <t>glyA3</t>
  </si>
  <si>
    <t>GGTCAAATCACGGCTGAACA</t>
  </si>
  <si>
    <t>TAGTGGTCAAATCACGGCTGAACA</t>
  </si>
  <si>
    <t>AAACTGTTCAGCCGTGATTTGACC</t>
  </si>
  <si>
    <t>GTTCGGCATCGTAGCGGGCG</t>
  </si>
  <si>
    <t>TAGTGTTCGGCATCGTAGCGGGCG</t>
  </si>
  <si>
    <t>AAACCGCCCGCTACGATGCCGAAC</t>
  </si>
  <si>
    <t>CTGGGCTTCCTGCTCCATCG</t>
  </si>
  <si>
    <t>TAGTCTGGGCTTCCTGCTCCATCG</t>
  </si>
  <si>
    <t>AAACCGATGGAGCAGGAAGCCCAG</t>
  </si>
  <si>
    <t>CGCCGGGCTGGTGTAGTTCT</t>
  </si>
  <si>
    <t>TAGTCGCCGGGCTGGTGTAGTTCT</t>
  </si>
  <si>
    <t>AAACAGAACTACACCAGCCCGGCG</t>
  </si>
  <si>
    <t>PLES_49881</t>
  </si>
  <si>
    <t>GCCACGGATGCAGTCCCGCC</t>
  </si>
  <si>
    <t>TAGTGCCACGGATGCAGTCCCGCC</t>
  </si>
  <si>
    <t>AAACGGCGGGACTGCATCCGTGGC</t>
  </si>
  <si>
    <t>GCCCTGGGCGAACAGCACCC</t>
  </si>
  <si>
    <t>TAGTGCCCTGGGCGAACAGCACCC</t>
  </si>
  <si>
    <t>AAACGGGTGCTGTTCGCCCAGGGC</t>
  </si>
  <si>
    <t>GGTCCGGCTCCGGCTGCGTG</t>
  </si>
  <si>
    <t>TAGTGGTCCGGCTCCGGCTGCGTG</t>
  </si>
  <si>
    <t>AAACCACGCAGCCGGAGCCGGACC</t>
  </si>
  <si>
    <t>GACCTGTACCGCTCCCCACT</t>
  </si>
  <si>
    <t>TAGTGACCTGTACCGCTCCCCACT</t>
  </si>
  <si>
    <t>AAACAGTGGGGAGCGGTACAGGTC</t>
  </si>
  <si>
    <t>PLES_49891</t>
  </si>
  <si>
    <t>GTGGTTGTCGTTGGCTACTT</t>
  </si>
  <si>
    <t>TAGTGTGGTTGTCGTTGGCTACTT</t>
  </si>
  <si>
    <t>AAACAAGTAGCCAACGACAACCAC</t>
  </si>
  <si>
    <t>GAGCACGGTGACGGGGATCG</t>
  </si>
  <si>
    <t>TAGTGAGCACGGTGACGGGGATCG</t>
  </si>
  <si>
    <t>AAACCGATCCCCGTCACCGTGCTC</t>
  </si>
  <si>
    <t>CTGCAGCAGGTACTTGAGCA</t>
  </si>
  <si>
    <t>TAGTCTGCAGCAGGTACTTGAGCA</t>
  </si>
  <si>
    <t>AAACTGCTCAAGTACCTGCTGCAG</t>
  </si>
  <si>
    <t>CGCGATCTTCATGCCGTGCT</t>
  </si>
  <si>
    <t>TAGTCGCGATCTTCATGCCGTGCT</t>
  </si>
  <si>
    <t>AAACAGCACGGCATGAAGATCGCG</t>
  </si>
  <si>
    <t>PLES_49901</t>
  </si>
  <si>
    <t>GCGGCTGAGGTCGTTGAACA</t>
  </si>
  <si>
    <t>TAGTGCGGCTGAGGTCGTTGAACA</t>
  </si>
  <si>
    <t>AAACTGTTCAACGACCTCAGCCGC</t>
  </si>
  <si>
    <t>CGACCAGCATCCGGGCGGCC</t>
  </si>
  <si>
    <t>TAGTCGACCAGCATCCGGGCGGCC</t>
  </si>
  <si>
    <t>AAACGGCCGCCCGGATGCTGGTCG</t>
  </si>
  <si>
    <t>TCGACATAGGTGTCGTAGTC</t>
  </si>
  <si>
    <t>TAGTTCGACATAGGTGTCGTAGTC</t>
  </si>
  <si>
    <t>AAACGACTACGACACCTATGTCGA</t>
  </si>
  <si>
    <t>AGGTCATCACCGGCTTGTCC</t>
  </si>
  <si>
    <t>TAGTAGGTCATCACCGGCTTGTCC</t>
  </si>
  <si>
    <t>AAACGGACAAGCCGGTGATGACCT</t>
  </si>
  <si>
    <t>PLES_49911</t>
  </si>
  <si>
    <t>GCCAGGCGAGGTGACGTAGC</t>
  </si>
  <si>
    <t>TAGTGCCAGGCGAGGTGACGTAGC</t>
  </si>
  <si>
    <t>AAACGCTACGTCACCTCGCCTGGC</t>
  </si>
  <si>
    <t>GACGCAGGGCGACGACGCCC</t>
  </si>
  <si>
    <t>TAGTGACGCAGGGCGACGACGCCC</t>
  </si>
  <si>
    <t>AAACGGGCGTCGTCGCCCTGCGTC</t>
  </si>
  <si>
    <t>CGCCGCCACCACGATCCACA</t>
  </si>
  <si>
    <t>TAGTCGCCGCCACCACGATCCACA</t>
  </si>
  <si>
    <t>AAACTGTGGATCGTGGTGGCGGCG</t>
  </si>
  <si>
    <t>ACGGTAGGCGACCAGGTAGA</t>
  </si>
  <si>
    <t>TAGTACGGTAGGCGACCAGGTAGA</t>
  </si>
  <si>
    <t>AAACTCTACCTGGTCGCCTACCGT</t>
  </si>
  <si>
    <t>PLES_49921</t>
  </si>
  <si>
    <t>CGTGTGCCGTCATGCTGCCC</t>
  </si>
  <si>
    <t>TAGTCGTGTGCCGTCATGCTGCCC</t>
  </si>
  <si>
    <t>AAACGGGCAGCATGACGGCACACG</t>
  </si>
  <si>
    <t>GCCATTACCGCCTGCCGCGT</t>
  </si>
  <si>
    <t>TAGTGCCATTACCGCCTGCCGCGT</t>
  </si>
  <si>
    <t>AAACACGCGGCAGGCGGTAATGGC</t>
  </si>
  <si>
    <t>TGGCCAGCAGGTGCGGGAAC</t>
  </si>
  <si>
    <t>TAGTTGGCCAGCAGGTGCGGGAAC</t>
  </si>
  <si>
    <t>AAACGTTCCCGCACCTGCTGGCCA</t>
  </si>
  <si>
    <t>CGAGGTACCGTTGGTGGTGG</t>
  </si>
  <si>
    <t>TAGTCGAGGTACCGTTGGTGGTGG</t>
  </si>
  <si>
    <t>AAACCCACCACCAACGGTACCTCG</t>
  </si>
  <si>
    <t>PLES_49931</t>
  </si>
  <si>
    <t>AACGTCGACGTTCGTCGTGC</t>
  </si>
  <si>
    <t>TAGTAACGTCGACGTTCGTCGTGC</t>
  </si>
  <si>
    <t>AAACGCACGACGAACGTCGACGTT</t>
  </si>
  <si>
    <t>GCCCTGGAGGATCTCGCTGT</t>
  </si>
  <si>
    <t>TAGTGCCCTGGAGGATCTCGCTGT</t>
  </si>
  <si>
    <t>AAACACAGCGAGATCCTCCAGGGC</t>
  </si>
  <si>
    <t>TGCCGTGCAGGGAGACGTCG</t>
  </si>
  <si>
    <t>TAGTTGCCGTGCAGGGAGACGTCG</t>
  </si>
  <si>
    <t>AAACCGACGTCTCCCTGCACGGCA</t>
  </si>
  <si>
    <t>CGCCGTTCCAGTCCTGCGGC</t>
  </si>
  <si>
    <t>TAGTCGCCGTTCCAGTCCTGCGGC</t>
  </si>
  <si>
    <t>AAACGCCGCAGGACTGGAACGGCG</t>
  </si>
  <si>
    <t>PLES_49941</t>
  </si>
  <si>
    <t>radA</t>
  </si>
  <si>
    <t>ATGCGCTTGGCCTTGGCCAT</t>
  </si>
  <si>
    <t>TAGTATGCGCTTGGCCTTGGCCAT</t>
  </si>
  <si>
    <t>AAACATGGCCAAGGCCAAGCGCAT</t>
  </si>
  <si>
    <t>CGGGAAGGTCGCGCCACACT</t>
  </si>
  <si>
    <t>TAGTCGGGAAGGTCGCGCCACACT</t>
  </si>
  <si>
    <t>AAACAGTGTGGCGCGACCTTCCCG</t>
  </si>
  <si>
    <t>GCGCACTGGCCGGCCCATTT</t>
  </si>
  <si>
    <t>TAGTGCGCACTGGCCGGCCCATTT</t>
  </si>
  <si>
    <t>AAACAAATGGGCCGGCCAGTGCGC</t>
  </si>
  <si>
    <t>GGTCTCCACCAGGGTGTTCC</t>
  </si>
  <si>
    <t>TAGTGGTCTCCACCAGGGTGTTCC</t>
  </si>
  <si>
    <t>AAACGGAACACCCTGGTGGAGACC</t>
  </si>
  <si>
    <t>PLES_49951</t>
  </si>
  <si>
    <t>CAGGAACAGCAGTGTGCGCA</t>
  </si>
  <si>
    <t>TAGTCAGGAACAGCAGTGTGCGCA</t>
  </si>
  <si>
    <t>AAACTGCGCACACTGCTGTTCCTG</t>
  </si>
  <si>
    <t>CCCAGATCGCGGCACCCAGC</t>
  </si>
  <si>
    <t>TAGTCCCAGATCGCGGCACCCAGC</t>
  </si>
  <si>
    <t>AAACGCTGGGTGCCGCGATCTGGG</t>
  </si>
  <si>
    <t>GGATGCCGAGGGCCAGGACC</t>
  </si>
  <si>
    <t>TAGTGGATGCCGAGGGCCAGGACC</t>
  </si>
  <si>
    <t>AAACGGTCCTGGCCCTCGGCATCC</t>
  </si>
  <si>
    <t>GGCGGCGCAGGGCGCCGGGG</t>
  </si>
  <si>
    <t>TAGTGGCGGCGCAGGGCGCCGGGG</t>
  </si>
  <si>
    <t>AAACCCCCGGCGCCCTGCGCCGCC</t>
  </si>
  <si>
    <t>PLES_49961</t>
  </si>
  <si>
    <t>GAAAGCGGATGTTGCTCGAG</t>
  </si>
  <si>
    <t>TAGTGAAAGCGGATGTTGCTCGAG</t>
  </si>
  <si>
    <t>AAACCTCGAGCAACATCCGCTTTC</t>
  </si>
  <si>
    <t>ATGAAAATCCGGAAACTCCC</t>
  </si>
  <si>
    <t>TAGTATGAAAATCCGGAAACTCCC</t>
  </si>
  <si>
    <t>AAACGGGAGTTTCCGGATTTTCAT</t>
  </si>
  <si>
    <t>GCCATGAAGTTGCTTCAGTT</t>
  </si>
  <si>
    <t>TAGTGCCATGAAGTTGCTTCAGTT</t>
  </si>
  <si>
    <t>AAACAACTGAAGCAACTTCATGGC</t>
  </si>
  <si>
    <t>CGCCGCCAGGCGAGTGAAGT</t>
  </si>
  <si>
    <t>TAGTCGCCGCCAGGCGAGTGAAGT</t>
  </si>
  <si>
    <t>AAACACTTCACTCGCCTGGCGGCG</t>
  </si>
  <si>
    <t>PLES_49971</t>
  </si>
  <si>
    <t>ATGCACCTCGCCAGCTTGCG</t>
  </si>
  <si>
    <t>TAGTATGCACCTCGCCAGCTTGCG</t>
  </si>
  <si>
    <t>AAACCGCAAGCTGGCGAGGTGCAT</t>
  </si>
  <si>
    <t>GGCCTGGTCACCGCGTCGGG</t>
  </si>
  <si>
    <t>TAGTGGCCTGGTCACCGCGTCGGG</t>
  </si>
  <si>
    <t>AAACCCCGACGCGGTGACCAGGCC</t>
  </si>
  <si>
    <t>CTCGACGAACTCCTTCAGCA</t>
  </si>
  <si>
    <t>TAGTCTCGACGAACTCCTTCAGCA</t>
  </si>
  <si>
    <t>AAACTGCTGAAGGAGTTCGTCGAG</t>
  </si>
  <si>
    <t>CTGCACATCGAGGTCGAAGC</t>
  </si>
  <si>
    <t>TAGTCTGCACATCGAGGTCGAAGC</t>
  </si>
  <si>
    <t>AAACGCTTCGACCTCGATGTGCAG</t>
  </si>
  <si>
    <t>PLES_49981</t>
  </si>
  <si>
    <t>katB</t>
  </si>
  <si>
    <t>GGCGTTCAGGGAAGGGTTCA</t>
  </si>
  <si>
    <t>TAGTGGCGTTCAGGGAAGGGTTCA</t>
  </si>
  <si>
    <t>AAACTGAACCCTTCCCTGAACGCC</t>
  </si>
  <si>
    <t>CAGCAGGCGGCCGGGACGGA</t>
  </si>
  <si>
    <t>TAGTCAGCAGGCGGCCGGGACGGA</t>
  </si>
  <si>
    <t>AAACTCCGTCCCGGCCGCCTGCTG</t>
  </si>
  <si>
    <t>GGACAGCGACAGGAGGCTGG</t>
  </si>
  <si>
    <t>TAGTGGACAGCGACAGGAGGCTGG</t>
  </si>
  <si>
    <t>AAACCCAGCCTCCTGTCGCTGTCC</t>
  </si>
  <si>
    <t>GGTCAGGGTCGCGGCCTGCA</t>
  </si>
  <si>
    <t>TAGTGGTCAGGGTCGCGGCCTGCA</t>
  </si>
  <si>
    <t>AAACTGCAGGCCGCGACCCTGACC</t>
  </si>
  <si>
    <t>PLES_49991</t>
  </si>
  <si>
    <t>mscL</t>
  </si>
  <si>
    <t>AATTCACTCAGAAGACCCAT</t>
  </si>
  <si>
    <t>TAGTAATTCACTCAGAAGACCCAT</t>
  </si>
  <si>
    <t>AAACATGGGTCTTCTGAGTGAATT</t>
  </si>
  <si>
    <t>GACATTGCCCTTGACGGCAA</t>
  </si>
  <si>
    <t>TAGTGACATTGCCCTTGACGGCAA</t>
  </si>
  <si>
    <t>AAACTTGCCGTCAAGGGCAATGTC</t>
  </si>
  <si>
    <t>GGACGAGACGATCTTGCCGA</t>
  </si>
  <si>
    <t>TAGTGGACGAGACGATCTTGCCGA</t>
  </si>
  <si>
    <t>AAACTCGGCAAGATCGTCTCGTCC</t>
  </si>
  <si>
    <t>CATGATCACATCGCCCACGA</t>
  </si>
  <si>
    <t>TAGTCATGATCACATCGCCCACGA</t>
  </si>
  <si>
    <t>AAACTCGTGGGCGATGTGATCATG</t>
  </si>
  <si>
    <t>PLES_50001</t>
  </si>
  <si>
    <t>TTTCTCTTCGCTGGCGGTCA</t>
  </si>
  <si>
    <t>TAGTTTTCTCTTCGCTGGCGGTCA</t>
  </si>
  <si>
    <t>AAACTGACCGCCAGCGAAGAGAAA</t>
  </si>
  <si>
    <t>CACGTCGAGCAGCGTCTGGC</t>
  </si>
  <si>
    <t>TAGTCACGTCGAGCAGCGTCTGGC</t>
  </si>
  <si>
    <t>AAACGCCAGACGCTGCTCGACGTG</t>
  </si>
  <si>
    <t>GTGAACAGGTTGGGAGTCAG</t>
  </si>
  <si>
    <t>TAGTGTGAACAGGTTGGGAGTCAG</t>
  </si>
  <si>
    <t>AAACCTGACTCCCAACCTGTTCAC</t>
  </si>
  <si>
    <t>CGCGTCGCGGCTGGTACGCA</t>
  </si>
  <si>
    <t>TAGTCGCGTCGCGGCTGGTACGCA</t>
  </si>
  <si>
    <t>AAACTGCGTACCAGCCGCGACGCG</t>
  </si>
  <si>
    <t>PLES_50011</t>
  </si>
  <si>
    <t>GCGAGCGCCACACCGACAAA</t>
  </si>
  <si>
    <t>TAGTGCGAGCGCCACACCGACAAA</t>
  </si>
  <si>
    <t>AAACTTTGTCGGTGTGGCGCTCGC</t>
  </si>
  <si>
    <t>GGCGGAAACGGCGAACAGTG</t>
  </si>
  <si>
    <t>TAGTGGCGGAAACGGCGAACAGTG</t>
  </si>
  <si>
    <t>AAACCACTGTTCGCCGTTTCCGCC</t>
  </si>
  <si>
    <t>TCGGGCCGGCGTCCTCGGCA</t>
  </si>
  <si>
    <t>TAGTTCGGGCCGGCGTCCTCGGCA</t>
  </si>
  <si>
    <t>AAACTGCCGAGGACGCCGGCCCGA</t>
  </si>
  <si>
    <t>CGTGTCGTCGGAGACCACAT</t>
  </si>
  <si>
    <t>TAGTCGTGTCGTCGGAGACCACAT</t>
  </si>
  <si>
    <t>AAACATGTGGTCTCCGACGACACG</t>
  </si>
  <si>
    <t>PLES_50021</t>
  </si>
  <si>
    <t>GGGGTGGCGAATAGAGGCAT</t>
  </si>
  <si>
    <t>TAGTGGGGTGGCGAATAGAGGCAT</t>
  </si>
  <si>
    <t>AAACATGCCTCTATTCGCCACCCC</t>
  </si>
  <si>
    <t>CTGGCGGACCAGGTCGAGCT</t>
  </si>
  <si>
    <t>TAGTCTGGCGGACCAGGTCGAGCT</t>
  </si>
  <si>
    <t>AAACAGCTCGACCTGGTCCGCCAG</t>
  </si>
  <si>
    <t>AGGGGCTCGCCGTCCTGCTC</t>
  </si>
  <si>
    <t>TAGTAGGGGCTCGCCGTCCTGCTC</t>
  </si>
  <si>
    <t>AAACGAGCAGGACGGCGAGCCCCT</t>
  </si>
  <si>
    <t>CGTCGGCGGCATCGAACGCC</t>
  </si>
  <si>
    <t>TAGTCGTCGGCGGCATCGAACGCC</t>
  </si>
  <si>
    <t>AAACGGCGTTCGATGCCGCCGACG</t>
  </si>
  <si>
    <t>PLES_50031</t>
  </si>
  <si>
    <t>TGCGGACCACCTGTAGATCG</t>
  </si>
  <si>
    <t>TAGTTGCGGACCACCTGTAGATCG</t>
  </si>
  <si>
    <t>AAACCGATCTACAGGTGGTCCGCA</t>
  </si>
  <si>
    <t>CCACACCCGTTCGCCGCCCA</t>
  </si>
  <si>
    <t>TAGTCCACACCCGTTCGCCGCCCA</t>
  </si>
  <si>
    <t>AAACTGGGCGGCGAACGGGTGTGG</t>
  </si>
  <si>
    <t>CGAGCCGTAGGTCGTGAGCA</t>
  </si>
  <si>
    <t>TAGTCGAGCCGTAGGTCGTGAGCA</t>
  </si>
  <si>
    <t>AAACTGCTCACGACCTACGGCTCG</t>
  </si>
  <si>
    <t>AGCAGCGATCCCGGCGCGCG</t>
  </si>
  <si>
    <t>TAGTAGCAGCGATCCCGGCGCGCG</t>
  </si>
  <si>
    <t>AAACCGCGCGCCGGGATCGCTGCT</t>
  </si>
  <si>
    <t>PLES_50041</t>
  </si>
  <si>
    <t>CGCCAGGGCGAGGCCGGAAA</t>
  </si>
  <si>
    <t>TAGTCGCCAGGGCGAGGCCGGAAA</t>
  </si>
  <si>
    <t>AAACTTTCCGGCCTCGCCCTGGCG</t>
  </si>
  <si>
    <t>GGCCAGGAACGGCGACAGCG</t>
  </si>
  <si>
    <t>TAGTGGCCAGGAACGGCGACAGCG</t>
  </si>
  <si>
    <t>AAACCGCTGTCGCCGTTCCTGGCC</t>
  </si>
  <si>
    <t>ATGGCAGGCCATGCAGTCGG</t>
  </si>
  <si>
    <t>TAGTATGGCAGGCCATGCAGTCGG</t>
  </si>
  <si>
    <t>AAACCCGACTGCATGGCCTGCCAT</t>
  </si>
  <si>
    <t>CGACTGGATCGGCAGCCCGC</t>
  </si>
  <si>
    <t>TAGTCGACTGGATCGGCAGCCCGC</t>
  </si>
  <si>
    <t>AAACGCGGGCTGCCGATCCAGTCG</t>
  </si>
  <si>
    <t>PLES_50051</t>
  </si>
  <si>
    <t>TGAGGGTCATCTGGAGCTTG</t>
  </si>
  <si>
    <t>TAGTTGAGGGTCATCTGGAGCTTG</t>
  </si>
  <si>
    <t>AAACCAAGCTCCAGATGACCCTCA</t>
  </si>
  <si>
    <t>GGCGACCTCCACCGGACCGA</t>
  </si>
  <si>
    <t>TAGTGGCGACCTCCACCGGACCGA</t>
  </si>
  <si>
    <t>AAACTCGGTCCGGTGGAGGTCGCC</t>
  </si>
  <si>
    <t>TCGTGCAGGTAGTCGATCAT</t>
  </si>
  <si>
    <t>TAGTTCGTGCAGGTAGTCGATCAT</t>
  </si>
  <si>
    <t>AAACATGATCGACTACCTGCACGA</t>
  </si>
  <si>
    <t>GGCGCGAGCCGGTGAGGTTC</t>
  </si>
  <si>
    <t>TAGTGGCGCGAGCCGGTGAGGTTC</t>
  </si>
  <si>
    <t>AAACGAACCTCACCGGCTCGCGCC</t>
  </si>
  <si>
    <t>PLES_50061</t>
  </si>
  <si>
    <t>GCGCCGGGATATATCACGGT</t>
  </si>
  <si>
    <t>TAGTGCGCCGGGATATATCACGGT</t>
  </si>
  <si>
    <t>AAACACCGTGATATATCCCGGCGC</t>
  </si>
  <si>
    <t>GATCAACCCGCCCTGGAGAA</t>
  </si>
  <si>
    <t>TAGTGATCAACCCGCCCTGGAGAA</t>
  </si>
  <si>
    <t>AAACTTCTCCAGGGCGGGTTGATC</t>
  </si>
  <si>
    <t>CGCCAGGGTGACACCCACGC</t>
  </si>
  <si>
    <t>TAGTCGCCAGGGTGACACCCACGC</t>
  </si>
  <si>
    <t>AAACGCGTGGGTGTCACCCTGGCG</t>
  </si>
  <si>
    <t>GCGAACGCCTGGCTGCCGAG</t>
  </si>
  <si>
    <t>TAGTGCGAACGCCTGGCTGCCGAG</t>
  </si>
  <si>
    <t>AAACCTCGGCAGCCAGGCGTTCGC</t>
  </si>
  <si>
    <t>PLES_50071</t>
  </si>
  <si>
    <t>GAGCAGGGAGCTGGGTTGGC</t>
  </si>
  <si>
    <t>TAGTGAGCAGGGAGCTGGGTTGGC</t>
  </si>
  <si>
    <t>AAACGCCAACCCAGCTCCCTGCTC</t>
  </si>
  <si>
    <t>AGGCGAGGAAGGGACGATGG</t>
  </si>
  <si>
    <t>TAGTAGGCGAGGAAGGGACGATGG</t>
  </si>
  <si>
    <t>AAACCCATCGTCCCTTCCTCGCCT</t>
  </si>
  <si>
    <t>GCAGACGCGGGCCAGCCAGA</t>
  </si>
  <si>
    <t>TAGTGCAGACGCGGGCCAGCCAGA</t>
  </si>
  <si>
    <t>AAACTCTGGCTGGCCCGCGTCTGC</t>
  </si>
  <si>
    <t>GGTGAGCATCTGGAAGCCGC</t>
  </si>
  <si>
    <t>TAGTGGTGAGCATCTGGAAGCCGC</t>
  </si>
  <si>
    <t>AAACGCGGCTTCCAGATGCTCACC</t>
  </si>
  <si>
    <t>PLES_50081</t>
  </si>
  <si>
    <t>GGGTAGCAAGGGCGATGGCG</t>
  </si>
  <si>
    <t>TAGTGGGTAGCAAGGGCGATGGCG</t>
  </si>
  <si>
    <t>AAACCGCCATCGCCCTTGCTACCC</t>
  </si>
  <si>
    <t>CGGTGCGGCGAAGGCGGCAT</t>
  </si>
  <si>
    <t>TAGTCGGTGCGGCGAAGGCGGCAT</t>
  </si>
  <si>
    <t>AAACATGCCGCCTTCGCCGCACCG</t>
  </si>
  <si>
    <t>AGGGCGATGGATTCGACCCG</t>
  </si>
  <si>
    <t>TAGTAGGGCGATGGATTCGACCCG</t>
  </si>
  <si>
    <t>AAACCGGGTCGAATCCATCGCCCT</t>
  </si>
  <si>
    <t>TCAGTTGTTGGGCACCGCGC</t>
  </si>
  <si>
    <t>TAGTTCAGTTGTTGGGCACCGCGC</t>
  </si>
  <si>
    <t>AAACGCGCGGTGCCCAACAACTGA</t>
  </si>
  <si>
    <t>PLES_50091</t>
  </si>
  <si>
    <t>CAGCGAAGCGTCCATTGCGA</t>
  </si>
  <si>
    <t>TAGTCAGCGAAGCGTCCATTGCGA</t>
  </si>
  <si>
    <t>AAACTCGCAATGGACGCTTCGCTG</t>
  </si>
  <si>
    <t>CCCTGGCAACTCCACGGCGG</t>
  </si>
  <si>
    <t>TAGTCCCTGGCAACTCCACGGCGG</t>
  </si>
  <si>
    <t>AAACCCGCCGTGGAGTTGCCAGGG</t>
  </si>
  <si>
    <t>AAGCGTTCATCGAGCTGGGA</t>
  </si>
  <si>
    <t>TAGTAAGCGTTCATCGAGCTGGGA</t>
  </si>
  <si>
    <t>AAACTCCCAGCTCGATGAACGCTT</t>
  </si>
  <si>
    <t>TTGGCTTGCGGCTCGCTGCG</t>
  </si>
  <si>
    <t>TAGTTTGGCTTGCGGCTCGCTGCG</t>
  </si>
  <si>
    <t>AAACCGCAGCGAGCCGCAAGCCAA</t>
  </si>
  <si>
    <t>PLES_50101</t>
  </si>
  <si>
    <t>TGCCGCGCTGGCTATCCGGA</t>
  </si>
  <si>
    <t>TAGTTGCCGCGCTGGCTATCCGGA</t>
  </si>
  <si>
    <t>AAACTCCGGATAGCCAGCGCGGCA</t>
  </si>
  <si>
    <t>TTCCCTACCAGCTTTCGAAG</t>
  </si>
  <si>
    <t>TAGTTTCCCTACCAGCTTTCGAAG</t>
  </si>
  <si>
    <t>AAACCTTCGAAAGCTGGTAGGGAA</t>
  </si>
  <si>
    <t>TGAGGGTGCTGCTGGCGGCA</t>
  </si>
  <si>
    <t>TAGTTGAGGGTGCTGCTGGCGGCA</t>
  </si>
  <si>
    <t>AAACTGCCGCCAGCAGCACCCTCA</t>
  </si>
  <si>
    <t>GGCACCGGTAGGTGCCGCCA</t>
  </si>
  <si>
    <t>TAGTGGCACCGGTAGGTGCCGCCA</t>
  </si>
  <si>
    <t>AAACTGGCGGCACCTACCGGTGCC</t>
  </si>
  <si>
    <t>PLES_50111</t>
  </si>
  <si>
    <t>hprA</t>
  </si>
  <si>
    <t>GGCGCGCAGGGCATGGCTCA</t>
  </si>
  <si>
    <t>TAGTGGCGCGCAGGGCATGGCTCA</t>
  </si>
  <si>
    <t>AAACTGAGCCATGCCCTGCGCGCC</t>
  </si>
  <si>
    <t>GGAGGCATGGTCGAGGAAAA</t>
  </si>
  <si>
    <t>TAGTGGAGGCATGGTCGAGGAAAA</t>
  </si>
  <si>
    <t>AAACTTTTCCTCGACCATGCCTCC</t>
  </si>
  <si>
    <t>CGCGCAGGGGGCGCATGTCC</t>
  </si>
  <si>
    <t>TAGTCGCGCAGGGGGCGCATGTCC</t>
  </si>
  <si>
    <t>AAACGGACATGCGCCCCCTGCGCG</t>
  </si>
  <si>
    <t>CAGTTGCAGCTCGTCGAAGG</t>
  </si>
  <si>
    <t>TAGTCAGTTGCAGCTCGTCGAAGG</t>
  </si>
  <si>
    <t>AAACCCTTCGACGAGCTGCAACTG</t>
  </si>
  <si>
    <t>PLES_50121</t>
  </si>
  <si>
    <t>GCAGCAGCACTTCACTGCGA</t>
  </si>
  <si>
    <t>TAGTGCAGCAGCACTTCACTGCGA</t>
  </si>
  <si>
    <t>AAACTCGCAGTGAAGTGCTGCTGC</t>
  </si>
  <si>
    <t>GGGTCGCGAAGAGGTGGCGC</t>
  </si>
  <si>
    <t>TAGTGGGTCGCGAAGAGGTGGCGC</t>
  </si>
  <si>
    <t>AAACGCGCCACCTCTTCGCGACCC</t>
  </si>
  <si>
    <t>CGAGCAGGTCGTCGGCGGGC</t>
  </si>
  <si>
    <t>TAGTCGAGCAGGTCGTCGGCGGGC</t>
  </si>
  <si>
    <t>AAACGCCCGCCGACGACCTGCTCG</t>
  </si>
  <si>
    <t>GCCCTGGGCCTGCGGTAGCT</t>
  </si>
  <si>
    <t>TAGTGCCCTGGGCCTGCGGTAGCT</t>
  </si>
  <si>
    <t>AAACAGCTACCGCAGGCCCAGGGC</t>
  </si>
  <si>
    <t>PLES_50131</t>
  </si>
  <si>
    <t>lysP</t>
  </si>
  <si>
    <t>CTGGCGTTCAGGTCAGTCAT</t>
  </si>
  <si>
    <t>TAGTCTGGCGTTCAGGTCAGTCAT</t>
  </si>
  <si>
    <t>AAACATGACTGACCTGAACGCCAG</t>
  </si>
  <si>
    <t>TGAGCACCCGCCGCAATTGC</t>
  </si>
  <si>
    <t>TAGTTGAGCACCCGCCGCAATTGC</t>
  </si>
  <si>
    <t>AAACGCAATTGCGGCGGGTGCTCA</t>
  </si>
  <si>
    <t>GCGATCATGTTCAGGTGGCG</t>
  </si>
  <si>
    <t>TAGTGCGATCATGTTCAGGTGGCG</t>
  </si>
  <si>
    <t>AAACCGCCACCTGAACATGATCGC</t>
  </si>
  <si>
    <t>GGTGGCCACTGTGGCCCCGG</t>
  </si>
  <si>
    <t>TAGTGGTGGCCACTGTGGCCCCGG</t>
  </si>
  <si>
    <t>AAACCCGGGGCCACAGTGGCCACC</t>
  </si>
  <si>
    <t>PLES_50141</t>
  </si>
  <si>
    <t>CGAGGGCAACGATGAGGGTA</t>
  </si>
  <si>
    <t>TAGTCGAGGGCAACGATGAGGGTA</t>
  </si>
  <si>
    <t>AAACTACCCTCATCGTTGCCCTCG</t>
  </si>
  <si>
    <t>GAGCAGGAGTGCCAGCAACT</t>
  </si>
  <si>
    <t>TAGTGAGCAGGAGTGCCAGCAACT</t>
  </si>
  <si>
    <t>AAACAGTTGCTGGCACTCCTGCTC</t>
  </si>
  <si>
    <t>CGATGATCGGCCACGGCTTG</t>
  </si>
  <si>
    <t>TAGTCGATGATCGGCCACGGCTTG</t>
  </si>
  <si>
    <t>AAACCAAGCCGTGGCCGATCATCG</t>
  </si>
  <si>
    <t>CAGGGTGGCGGCGACGATGC</t>
  </si>
  <si>
    <t>TAGTCAGGGTGGCGGCGACGATGC</t>
  </si>
  <si>
    <t>AAACGCATCGTCGCCGCCACCCTG</t>
  </si>
  <si>
    <t>PLES_50151</t>
  </si>
  <si>
    <t>AGTCGTTTCAGGTCGTGTGA</t>
  </si>
  <si>
    <t>TAGTAGTCGTTTCAGGTCGTGTGA</t>
  </si>
  <si>
    <t>AAACTCACACGACCTGAAACGACT</t>
  </si>
  <si>
    <t>GGACAGCTCGATGTGATGGC</t>
  </si>
  <si>
    <t>TAGTGGACAGCTCGATGTGATGGC</t>
  </si>
  <si>
    <t>AAACGCCATCACATCGAGCTGTCC</t>
  </si>
  <si>
    <t>CGCCATGCGGCCCTTGTTCC</t>
  </si>
  <si>
    <t>TAGTCGCCATGCGGCCCTTGTTCC</t>
  </si>
  <si>
    <t>AAACGGAACAAGGGCCGCATGGCG</t>
  </si>
  <si>
    <t>CGATGAACGAGCTTTTGTAG</t>
  </si>
  <si>
    <t>TAGTCGATGAACGAGCTTTTGTAG</t>
  </si>
  <si>
    <t>AAACCTACAAAAGCTCGTTCATCG</t>
  </si>
  <si>
    <t>PLES_50161</t>
  </si>
  <si>
    <t>GAGAGTGGCTGTTCGTCCAC</t>
  </si>
  <si>
    <t>TAGTGAGAGTGGCTGTTCGTCCAC</t>
  </si>
  <si>
    <t>AAACGTGGACGAACAGCCACTCTC</t>
  </si>
  <si>
    <t>CGTATTTCACATGAGCTCCA</t>
  </si>
  <si>
    <t>TAGTCGTATTTCACATGAGCTCCA</t>
  </si>
  <si>
    <t>AAACTGGAGCTCATGTGAAATACG</t>
  </si>
  <si>
    <t>CAGGCCGGTGGCTCCGAGTA</t>
  </si>
  <si>
    <t>TAGTCAGGCCGGTGGCTCCGAGTA</t>
  </si>
  <si>
    <t>AAACTACTCGGAGCCACCGGCCTG</t>
  </si>
  <si>
    <t>GGCGGCCCTGATGGCGCGCG</t>
  </si>
  <si>
    <t>TAGTGGCGGCCCTGATGGCGCGCG</t>
  </si>
  <si>
    <t>AAACCGCGCGCCATCAGGGCCGCC</t>
  </si>
  <si>
    <t>PLES_50171</t>
  </si>
  <si>
    <t>GAATCGGAAGGGATGAGCCA</t>
  </si>
  <si>
    <t>TAGTGAATCGGAAGGGATGAGCCA</t>
  </si>
  <si>
    <t>AAACTGGCTCATCCCTTCCGATTC</t>
  </si>
  <si>
    <t>GGTGTTCACTGCCTGGCAAC</t>
  </si>
  <si>
    <t>TAGTGGTGTTCACTGCCTGGCAAC</t>
  </si>
  <si>
    <t>AAACGTTGCCAGGCAGTGAACACC</t>
  </si>
  <si>
    <t>GCCGACGGCGCCGCCACTGG</t>
  </si>
  <si>
    <t>TAGTGCCGACGGCGCCGCCACTGG</t>
  </si>
  <si>
    <t>AAACCCAGTGGCGGCGCCGTCGGC</t>
  </si>
  <si>
    <t>TGCTGAACATGTATTGCTTG</t>
  </si>
  <si>
    <t>TAGTTGCTGAACATGTATTGCTTG</t>
  </si>
  <si>
    <t>AAACCAAGCAATACATGTTCAGCA</t>
  </si>
  <si>
    <t>PLES_50181</t>
  </si>
  <si>
    <t>CGAGGGCGGCGACAGAAAAC</t>
  </si>
  <si>
    <t>TAGTCGAGGGCGGCGACAGAAAAC</t>
  </si>
  <si>
    <t>AAACGTTTTCTGTCGCCGCCCTCG</t>
  </si>
  <si>
    <t>GACGCTTAGAACGCTGGCGC</t>
  </si>
  <si>
    <t>TAGTGACGCTTAGAACGCTGGCGC</t>
  </si>
  <si>
    <t>AAACGCGCCAGCGTTCTAAGCGTC</t>
  </si>
  <si>
    <t>CAGCTCCTGCGTTCGCGCGC</t>
  </si>
  <si>
    <t>TAGTCAGCTCCTGCGTTCGCGCGC</t>
  </si>
  <si>
    <t>AAACGCGCGCGAACGCAGGAGCTG</t>
  </si>
  <si>
    <t>TGACCTTCTCCAACAGGCCC</t>
  </si>
  <si>
    <t>TAGTTGACCTTCTCCAACAGGCCC</t>
  </si>
  <si>
    <t>AAACGGGCCTGTTGGAGAAGGTCA</t>
  </si>
  <si>
    <t>PLES_50191</t>
  </si>
  <si>
    <t>CGACGGATTCCAGCGGAACA</t>
  </si>
  <si>
    <t>TAGTCGACGGATTCCAGCGGAACA</t>
  </si>
  <si>
    <t>AAACTGTTCCGCTGGAATCCGTCG</t>
  </si>
  <si>
    <t>AATCCGCCGGAAAGCCCGGC</t>
  </si>
  <si>
    <t>TAGTAATCCGCCGGAAAGCCCGGC</t>
  </si>
  <si>
    <t>AAACGCCGGGCTTTCCGGCGGATT</t>
  </si>
  <si>
    <t>ACCATCAGCACCTGGTTCGC</t>
  </si>
  <si>
    <t>TAGTACCATCAGCACCTGGTTCGC</t>
  </si>
  <si>
    <t>AAACGCGAACCAGGTGCTGATGGT</t>
  </si>
  <si>
    <t>CAGCCCCCAGCGCGCCATGT</t>
  </si>
  <si>
    <t>TAGTCAGCCCCCAGCGCGCCATGT</t>
  </si>
  <si>
    <t>AAACACATGGCGCGCTGGGGGCTG</t>
  </si>
  <si>
    <t>PLES_50201</t>
  </si>
  <si>
    <t>CCAGCGCGACCGCGACGCGC</t>
  </si>
  <si>
    <t>TAGTCCAGCGCGACCGCGACGCGC</t>
  </si>
  <si>
    <t>AAACGCGCGTCGCGGTCGCGCTGG</t>
  </si>
  <si>
    <t>GCTGGCGTTCGGCGCCGATC</t>
  </si>
  <si>
    <t>TAGTGCTGGCGTTCGGCGCCGATC</t>
  </si>
  <si>
    <t>AAACGATCGGCGCCGAACGCCAGC</t>
  </si>
  <si>
    <t>TGCGCAGGCCGGTGAGGCGT</t>
  </si>
  <si>
    <t>TAGTTGCGCAGGCCGGTGAGGCGT</t>
  </si>
  <si>
    <t>AAACACGCCTCACCGGCCTGCGCA</t>
  </si>
  <si>
    <t>GCCAGTGCTGACCAGCGCGT</t>
  </si>
  <si>
    <t>TAGTGCCAGTGCTGACCAGCGCGT</t>
  </si>
  <si>
    <t>AAACACGCGCTGGTCAGCACTGGC</t>
  </si>
  <si>
    <t>PLES_50211</t>
  </si>
  <si>
    <t>CCAGCATCTCGGCCTCCAGC</t>
  </si>
  <si>
    <t>TAGTCCAGCATCTCGGCCTCCAGC</t>
  </si>
  <si>
    <t>AAACGCTGGAGGCCGAGATGCTGG</t>
  </si>
  <si>
    <t>ATGGGCGGCGATCCCTTCGC</t>
  </si>
  <si>
    <t>TAGTATGGGCGGCGATCCCTTCGC</t>
  </si>
  <si>
    <t>AAACGCGAAGGGATCGCCGCCCAT</t>
  </si>
  <si>
    <t>CGATGGCGCCGACCAGGTGG</t>
  </si>
  <si>
    <t>TAGTCGATGGCGCCGACCAGGTGG</t>
  </si>
  <si>
    <t>AAACCCACCTGGTCGGCGCCATCG</t>
  </si>
  <si>
    <t>AACGCCAGCAGTCCGCCAGG</t>
  </si>
  <si>
    <t>TAGTAACGCCAGCAGTCCGCCAGG</t>
  </si>
  <si>
    <t>AAACCCTGGCGGACTGCTGGCGTT</t>
  </si>
  <si>
    <t>PLES_50221</t>
  </si>
  <si>
    <t>AGTAAGGGCAGCTATAGGCC</t>
  </si>
  <si>
    <t>TAGTAGTAAGGGCAGCTATAGGCC</t>
  </si>
  <si>
    <t>AAACGGCCTATAGCTGCCCTTACT</t>
  </si>
  <si>
    <t>GGCAGTCCTCGTAGTACTGC</t>
  </si>
  <si>
    <t>TAGTGGCAGTCCTCGTAGTACTGC</t>
  </si>
  <si>
    <t>AAACGCAGTACTACGAGGACTGCC</t>
  </si>
  <si>
    <t>GGATCGGCCGGCAGCACACC</t>
  </si>
  <si>
    <t>TAGTGGATCGGCCGGCAGCACACC</t>
  </si>
  <si>
    <t>AAACGGTGTGCTGCCGGCCGATCC</t>
  </si>
  <si>
    <t>CATCGGTGCGCAGGTCGAAC</t>
  </si>
  <si>
    <t>TAGTCATCGGTGCGCAGGTCGAAC</t>
  </si>
  <si>
    <t>AAACGTTCGACCTGCGCACCGATG</t>
  </si>
  <si>
    <t>PLES_50231</t>
  </si>
  <si>
    <t>GGCGTCACTGTAGGGTCGGA</t>
  </si>
  <si>
    <t>TAGTGGCGTCACTGTAGGGTCGGA</t>
  </si>
  <si>
    <t>AAACTCCGACCCTACAGTGACGCC</t>
  </si>
  <si>
    <t>TTGCAATACCGCGGGGACTT</t>
  </si>
  <si>
    <t>TAGTTTGCAATACCGCGGGGACTT</t>
  </si>
  <si>
    <t>AAACAAGTCCCCGCGGTATTGCAA</t>
  </si>
  <si>
    <t>GGAAGGCGTCGTCGCTCAGG</t>
  </si>
  <si>
    <t>TAGTGGAAGGCGTCGTCGCTCAGG</t>
  </si>
  <si>
    <t>AAACCCTGAGCGACGACGCCTTCC</t>
  </si>
  <si>
    <t>GGTAGCGGACCAGGGCGCCG</t>
  </si>
  <si>
    <t>TAGTGGTAGCGGACCAGGGCGCCG</t>
  </si>
  <si>
    <t>AAACCGGCGCCCTGGTCCGCTACC</t>
  </si>
  <si>
    <t>PLES_50251</t>
  </si>
  <si>
    <t>CGGTCATCAGGCTGAGCAAC</t>
  </si>
  <si>
    <t>TAGTCGGTCATCAGGCTGAGCAAC</t>
  </si>
  <si>
    <t>AAACGTTGCTCAGCCTGATGACCG</t>
  </si>
  <si>
    <t>GCCGAGAACCAGGGCGCTTG</t>
  </si>
  <si>
    <t>TAGTGCCGAGAACCAGGGCGCTTG</t>
  </si>
  <si>
    <t>AAACCAAGCGCCCTGGTTCTCGGC</t>
  </si>
  <si>
    <t>GTCCAGTTGTTGCGGGCTCA</t>
  </si>
  <si>
    <t>TAGTGTCCAGTTGTTGCGGGCTCA</t>
  </si>
  <si>
    <t>AAACTGAGCCCGCAACAACTGGAC</t>
  </si>
  <si>
    <t>GTCCTTTAAGGACCGGTTGC</t>
  </si>
  <si>
    <t>TAGTGTCCTTTAAGGACCGGTTGC</t>
  </si>
  <si>
    <t>AAACGCAACCGGTCCTTAAAGGAC</t>
  </si>
  <si>
    <t>PLES_50261</t>
  </si>
  <si>
    <t>mqoB</t>
  </si>
  <si>
    <t>CAGGGTCGCGCTCATGATGC</t>
  </si>
  <si>
    <t>TAGTCAGGGTCGCGCTCATGATGC</t>
  </si>
  <si>
    <t>AAACGCATCATGAGCGCGACCCTG</t>
  </si>
  <si>
    <t>TGGGGTCGAGTTCCTTGAGC</t>
  </si>
  <si>
    <t>TAGTTGGGGTCGAGTTCCTTGAGC</t>
  </si>
  <si>
    <t>AAACGCTCAAGGAACTCGACCCCA</t>
  </si>
  <si>
    <t>GACGACTTCCATCTTCAGGT</t>
  </si>
  <si>
    <t>TAGTGACGACTTCCATCTTCAGGT</t>
  </si>
  <si>
    <t>AAACACCTGAAGATGGAAGTCGTC</t>
  </si>
  <si>
    <t>TTTCGATCGCGCCGGACTCC</t>
  </si>
  <si>
    <t>TAGTTTTCGATCGCGCCGGACTCC</t>
  </si>
  <si>
    <t>AAACGGAGTCCGGCGCGATCGAAA</t>
  </si>
  <si>
    <t>PLES_50271</t>
  </si>
  <si>
    <t>ACGTAGGGCTGGACGTACAT</t>
  </si>
  <si>
    <t>TAGTACGTAGGGCTGGACGTACAT</t>
  </si>
  <si>
    <t>AAACATGTACGTCCAGCCCTACGT</t>
  </si>
  <si>
    <t>AACGCAGGGCCTCTTCGCAA</t>
  </si>
  <si>
    <t>TAGTAACGCAGGGCCTCTTCGCAA</t>
  </si>
  <si>
    <t>AAACTTGCGAAGAGGCCCTGCGTT</t>
  </si>
  <si>
    <t>GAAACTCACCCTGGCACCGA</t>
  </si>
  <si>
    <t>TAGTGAAACTCACCCTGGCACCGA</t>
  </si>
  <si>
    <t>AAACTCGGTGCCAGGGTGAGTTTC</t>
  </si>
  <si>
    <t>GCGCCTCGTCGAAACGGAAC</t>
  </si>
  <si>
    <t>TAGTGCGCCTCGTCGAAACGGAAC</t>
  </si>
  <si>
    <t>AAACGTTCCGTTTCGACGAGGCGC</t>
  </si>
  <si>
    <t>PLES_50281</t>
  </si>
  <si>
    <t>GAGGGGGGGGTGTCGTCGGC</t>
  </si>
  <si>
    <t>TAGTGAGGGGGGGGTGTCGTCGGC</t>
  </si>
  <si>
    <t>AAACGCCGACGACACCCCCCCCTC</t>
  </si>
  <si>
    <t>GTCGATGCGCAGACCGCGAT</t>
  </si>
  <si>
    <t>TAGTGTCGATGCGCAGACCGCGAT</t>
  </si>
  <si>
    <t>AAACATCGCGGTCTGCGCATCGAC</t>
  </si>
  <si>
    <t>CGGCCTCGCGGAAGAAGGTG</t>
  </si>
  <si>
    <t>TAGTCGGCCTCGCGGAAGAAGGTG</t>
  </si>
  <si>
    <t>AAACCACCTTCTTCCGCGAGGCCG</t>
  </si>
  <si>
    <t>GCGCGCGTCGAGATCGTAGC</t>
  </si>
  <si>
    <t>TAGTGCGCGCGTCGAGATCGTAGC</t>
  </si>
  <si>
    <t>AAACGCTACGATCTCGACGCGCGC</t>
  </si>
  <si>
    <t>PLES_50291</t>
  </si>
  <si>
    <t>CACAGGCTACGGGCGAACAT</t>
  </si>
  <si>
    <t>TAGTCACAGGCTACGGGCGAACAT</t>
  </si>
  <si>
    <t>AAACATGTTCGCCCGTAGCCTGTG</t>
  </si>
  <si>
    <t>CAGACTGACGAACAGGAGCA</t>
  </si>
  <si>
    <t>TAGTCAGACTGACGAACAGGAGCA</t>
  </si>
  <si>
    <t>AAACTGCTCCTGTTCGTCAGTCTG</t>
  </si>
  <si>
    <t>GGGATTCTCGGCGGCCAGGC</t>
  </si>
  <si>
    <t>TAGTGGGATTCTCGGCGGCCAGGC</t>
  </si>
  <si>
    <t>AAACGCCTGGCCGCCGAGAATCCC</t>
  </si>
  <si>
    <t>AGGAAGCGCGCGTGCATCGG</t>
  </si>
  <si>
    <t>TAGTAGGAAGCGCGCGTGCATCGG</t>
  </si>
  <si>
    <t>AAACCCGATGCACGCGCGCTTCCT</t>
  </si>
  <si>
    <t>PLES_50301</t>
  </si>
  <si>
    <t>CTGGTCGAGGTAGCGCGGTC</t>
  </si>
  <si>
    <t>TAGTCTGGTCGAGGTAGCGCGGTC</t>
  </si>
  <si>
    <t>AAACGACCGCGCTACCTCGACCAG</t>
  </si>
  <si>
    <t>ACCCGCCCCGCTCGCCAGTT</t>
  </si>
  <si>
    <t>TAGTACCCGCCCCGCTCGCCAGTT</t>
  </si>
  <si>
    <t>AAACAACTGGCGAGCGGGGCGGGT</t>
  </si>
  <si>
    <t>TTGTGATGCTGGCGACCACG</t>
  </si>
  <si>
    <t>TAGTTTGTGATGCTGGCGACCACG</t>
  </si>
  <si>
    <t>AAACCGTGGTCGCCAGCATCACAA</t>
  </si>
  <si>
    <t>GGCAGGGCTCCTCCATGCGG</t>
  </si>
  <si>
    <t>TAGTGGCAGGGCTCCTCCATGCGG</t>
  </si>
  <si>
    <t>AAACCCGCATGGAGGAGCCCTGCC</t>
  </si>
  <si>
    <t>PLES_50311</t>
  </si>
  <si>
    <t>GTGCGCGAGATCGACGGACA</t>
  </si>
  <si>
    <t>TAGTGTGCGCGAGATCGACGGACA</t>
  </si>
  <si>
    <t>AAACTGTCCGTCGATCTCGCGCAC</t>
  </si>
  <si>
    <t>CGGCTTCCGCCATGACTTGG</t>
  </si>
  <si>
    <t>TAGTCGGCTTCCGCCATGACTTGG</t>
  </si>
  <si>
    <t>AAACCCAAGTCATGGCGGAAGCCG</t>
  </si>
  <si>
    <t>GTCGTTGTTGAACAGGCAGT</t>
  </si>
  <si>
    <t>TAGTGTCGTTGTTGAACAGGCAGT</t>
  </si>
  <si>
    <t>AAACACTGCCTGTTCAACAACGAC</t>
  </si>
  <si>
    <t>GAGATCGCGGTTGATCGCCT</t>
  </si>
  <si>
    <t>TAGTGAGATCGCGGTTGATCGCCT</t>
  </si>
  <si>
    <t>AAACAGGCGATCAACCGCGATCTC</t>
  </si>
  <si>
    <t>PLES_50321</t>
  </si>
  <si>
    <t>upp</t>
  </si>
  <si>
    <t>CGGATCTCATGTACGGGCAT</t>
  </si>
  <si>
    <t>TAGTCGGATCTCATGTACGGGCAT</t>
  </si>
  <si>
    <t>AAACATGCCCGTACATGAGATCCG</t>
  </si>
  <si>
    <t>TGTGGCGGATGAGGGGGTGG</t>
  </si>
  <si>
    <t>TAGTTGTGGCGGATGAGGGGGTGG</t>
  </si>
  <si>
    <t>AAACCCACCCCCTCATCCGCCACA</t>
  </si>
  <si>
    <t>TGATATCGGCACGGCGCATC</t>
  </si>
  <si>
    <t>TAGTTGATATCGGCACGGCGCATC</t>
  </si>
  <si>
    <t>AAACGATGCGCCGTGCCGATATCA</t>
  </si>
  <si>
    <t>GGCCAGTTCGCGGAAGTTCT</t>
  </si>
  <si>
    <t>TAGTGGCCAGTTCGCGGAAGTTCT</t>
  </si>
  <si>
    <t>AAACAGAACTTCCGCGAACTGGCC</t>
  </si>
  <si>
    <t>PLES_50331</t>
  </si>
  <si>
    <t>uraA</t>
  </si>
  <si>
    <t>GCGCCAGAGCGGCTCCTGGA</t>
  </si>
  <si>
    <t>TAGTGCGCCAGAGCGGCTCCTGGA</t>
  </si>
  <si>
    <t>AAACTCCAGGAGCCGCTCTGGCGC</t>
  </si>
  <si>
    <t>TCTGCGCGCCTGACAGCACC</t>
  </si>
  <si>
    <t>TAGTTCTGCGCGCCTGACAGCACC</t>
  </si>
  <si>
    <t>AAACGGTGCTGTCAGGCGCGCAGA</t>
  </si>
  <si>
    <t>GGATCCAGACCGGTGATCAG</t>
  </si>
  <si>
    <t>TAGTGGATCCAGACCGGTGATCAG</t>
  </si>
  <si>
    <t>AAACCTGATCACCGGTCTGGATCC</t>
  </si>
  <si>
    <t>GCGGTGAACAGCGCGACGTT</t>
  </si>
  <si>
    <t>TAGTGCGGTGAACAGCGCGACGTT</t>
  </si>
  <si>
    <t>AAACAACGTCGCGCTGTTCACCGC</t>
  </si>
  <si>
    <t>PLES_50341</t>
  </si>
  <si>
    <t>GCACAGAACAACAAGACTGC</t>
  </si>
  <si>
    <t>TAGTGCACAGAACAACAAGACTGC</t>
  </si>
  <si>
    <t>AAACGCAGTCTTGTTGTTCTGTGC</t>
  </si>
  <si>
    <t>CAGCGTACCGGCGGCCTGGG</t>
  </si>
  <si>
    <t>TAGTCAGCGTACCGGCGGCCTGGG</t>
  </si>
  <si>
    <t>AAACCCCAGGCCGCCGGTACGCTG</t>
  </si>
  <si>
    <t>TGACCATCTGCACGCCGACC</t>
  </si>
  <si>
    <t>TAGTTGACCATCTGCACGCCGACC</t>
  </si>
  <si>
    <t>AAACGGTCGGCGTGCAGATGGTCA</t>
  </si>
  <si>
    <t>GCCGTTGATGATGGTGCAGC</t>
  </si>
  <si>
    <t>TAGTGCCGTTGATGATGGTGCAGC</t>
  </si>
  <si>
    <t>AAACGCTGCACCATCATCAACGGC</t>
  </si>
  <si>
    <t>PLES_50351</t>
  </si>
  <si>
    <t>TCAGGCTCATCGGTCCCCCC</t>
  </si>
  <si>
    <t>TAGTTCAGGCTCATCGGTCCCCCC</t>
  </si>
  <si>
    <t>AAACGGGGGGACCGATGAGCCTGA</t>
  </si>
  <si>
    <t>GCAGTCCTCCGGTGAAGTAG</t>
  </si>
  <si>
    <t>TAGTGCAGTCCTCCGGTGAAGTAG</t>
  </si>
  <si>
    <t>AAACCTACTTCACCGGAGGACTGC</t>
  </si>
  <si>
    <t>TTGCCGGGTTGCAGCCGAGC</t>
  </si>
  <si>
    <t>TAGTTTGCCGGGTTGCAGCCGAGC</t>
  </si>
  <si>
    <t>AAACGCTCGGCTGCAACCCGGCAA</t>
  </si>
  <si>
    <t>GGCGCTCAGGACGATGGTGG</t>
  </si>
  <si>
    <t>TAGTGGCGCTCAGGACGATGGTGG</t>
  </si>
  <si>
    <t>AAACCCACCATCGTCCTGAGCGCC</t>
  </si>
  <si>
    <t>PLES_50361</t>
  </si>
  <si>
    <t>AATAGACGCCGGCTGGACAT</t>
  </si>
  <si>
    <t>TAGTAATAGACGCCGGCTGGACAT</t>
  </si>
  <si>
    <t>AAACATGTCCAGCCGGCGTCTATT</t>
  </si>
  <si>
    <t>GGCAGCGGGAGCAGGAGAAG</t>
  </si>
  <si>
    <t>TAGTGGCAGCGGGAGCAGGAGAAG</t>
  </si>
  <si>
    <t>AAACCTTCTCCTGCTCCCGCTGCC</t>
  </si>
  <si>
    <t>TCGGCATGCGCGACCAGGCT</t>
  </si>
  <si>
    <t>TAGTTCGGCATGCGCGACCAGGCT</t>
  </si>
  <si>
    <t>AAACAGCCTGGTCGCGCATGCCGA</t>
  </si>
  <si>
    <t>AAGGCGCGGCTGATCGGCGA</t>
  </si>
  <si>
    <t>TAGTAAGGCGCGGCTGATCGGCGA</t>
  </si>
  <si>
    <t>AAACTCGCCGATCAGCCGCGCCTT</t>
  </si>
  <si>
    <t>PLES_50371</t>
  </si>
  <si>
    <t>CGGAGAGGTAGGTGTGGACT</t>
  </si>
  <si>
    <t>TAGTCGGAGAGGTAGGTGTGGACT</t>
  </si>
  <si>
    <t>AAACAGTCCACACCTACCTCTCCG</t>
  </si>
  <si>
    <t>CCGCAAGCCAGCGGCTGGGG</t>
  </si>
  <si>
    <t>TAGTCCGCAAGCCAGCGGCTGGGG</t>
  </si>
  <si>
    <t>AAACCCCCAGCCGCTGGCTTGCGG</t>
  </si>
  <si>
    <t>CGGCCTGTGCCGGGCCGCCC</t>
  </si>
  <si>
    <t>TAGTCGGCCTGTGCCGGGCCGCCC</t>
  </si>
  <si>
    <t>AAACGGGCGGCCCGGCACAGGCCG</t>
  </si>
  <si>
    <t>CCAGATCAGCACCGCACTGG</t>
  </si>
  <si>
    <t>TAGTCCAGATCAGCACCGCACTGG</t>
  </si>
  <si>
    <t>AAACCCAGTGCGGTGCTGATCTGG</t>
  </si>
  <si>
    <t>PLES_50381</t>
  </si>
  <si>
    <t>CGCTGACACGGGCGAGGCAC</t>
  </si>
  <si>
    <t>TAGTCGCTGACACGGGCGAGGCAC</t>
  </si>
  <si>
    <t>AAACGTGCCTCGCCCGTGTCAGCG</t>
  </si>
  <si>
    <t>CGATCAGTAGCGAGCGGTGG</t>
  </si>
  <si>
    <t>TAGTCGATCAGTAGCGAGCGGTGG</t>
  </si>
  <si>
    <t>AAACCCACCGCTCGCTACTGATCG</t>
  </si>
  <si>
    <t>GGACAGGGGAGAGCAGCGCC</t>
  </si>
  <si>
    <t>TAGTGGACAGGGGAGAGCAGCGCC</t>
  </si>
  <si>
    <t>AAACGGCGCTGCTCTCCCCTGTCC</t>
  </si>
  <si>
    <t>CGGCCAGGTAGTCCGCCGCA</t>
  </si>
  <si>
    <t>TAGTCGGCCAGGTAGTCCGCCGCA</t>
  </si>
  <si>
    <t>AAACTGCGGCGGACTACCTGGCCG</t>
  </si>
  <si>
    <t>PLES_50391</t>
  </si>
  <si>
    <t>GGCAGGCGGACGTGGAGTGG</t>
  </si>
  <si>
    <t>TAGTGGCAGGCGGACGTGGAGTGG</t>
  </si>
  <si>
    <t>AAACCCACTCCACGTCCGCCTGCC</t>
  </si>
  <si>
    <t>AGAGCGTAGCGAAGCCGAGC</t>
  </si>
  <si>
    <t>TAGTAGAGCGTAGCGAAGCCGAGC</t>
  </si>
  <si>
    <t>AAACGCTCGGCTTCGCTACGCTCT</t>
  </si>
  <si>
    <t>GGCGGCGAGCAGCAACGGGC</t>
  </si>
  <si>
    <t>TAGTGGCGGCGAGCAGCAACGGGC</t>
  </si>
  <si>
    <t>AAACGCCCGTTGCTGCTCGCCGCC</t>
  </si>
  <si>
    <t>ATTGCCGGTGCCGGAGCTGG</t>
  </si>
  <si>
    <t>TAGTATTGCCGGTGCCGGAGCTGG</t>
  </si>
  <si>
    <t>AAACCCAGCTCCGGCACCGGCAAT</t>
  </si>
  <si>
    <t>PLES_50401</t>
  </si>
  <si>
    <t>GTCCAGGCCGCAAGGTTGGA</t>
  </si>
  <si>
    <t>TAGTGTCCAGGCCGCAAGGTTGGA</t>
  </si>
  <si>
    <t>AAACTCCAACCTTGCGGCCTGGAC</t>
  </si>
  <si>
    <t>GTCGATGAAGGACAGCACAT</t>
  </si>
  <si>
    <t>TAGTGTCGATGAAGGACAGCACAT</t>
  </si>
  <si>
    <t>AAACATGTGCTGTCCTTCATCGAC</t>
  </si>
  <si>
    <t>TCGGGCCGACCAGCAGGTTG</t>
  </si>
  <si>
    <t>TAGTTCGGGCCGACCAGCAGGTTG</t>
  </si>
  <si>
    <t>AAACCAACCTGCTGGTCGGCCCGA</t>
  </si>
  <si>
    <t>TTTCCGTATCGCTGATGGCC</t>
  </si>
  <si>
    <t>TAGTTTTCCGTATCGCTGATGGCC</t>
  </si>
  <si>
    <t>AAACGGCCATCAGCGATACGGAAA</t>
  </si>
  <si>
    <t>PLES_50411</t>
  </si>
  <si>
    <t>hemH</t>
  </si>
  <si>
    <t>GAGCAACAGCAGGGCATTCT</t>
  </si>
  <si>
    <t>TAGTGAGCAACAGCAGGGCATTCT</t>
  </si>
  <si>
    <t>AAACAGAATGCCCTGCTGTTGCTC</t>
  </si>
  <si>
    <t>GGGTCGAATCCGGGGAGCCC</t>
  </si>
  <si>
    <t>TAGTGGGTCGAATCCGGGGAGCCC</t>
  </si>
  <si>
    <t>AAACGGGCTCCCCGGATTCGACCC</t>
  </si>
  <si>
    <t>GCGGCGGACATCCTCCACCC</t>
  </si>
  <si>
    <t>TAGTGCGGCGGACATCCTCCACCC</t>
  </si>
  <si>
    <t>AAACGGGTGGAGGATGTCCGCCGC</t>
  </si>
  <si>
    <t>CGTAGGGATCCATGAGGAAC</t>
  </si>
  <si>
    <t>TAGTCGTAGGGATCCATGAGGAAC</t>
  </si>
  <si>
    <t>AAACGTTCCTCATGGATCCCTACG</t>
  </si>
  <si>
    <t>PLES_50421</t>
  </si>
  <si>
    <t>GCCGGTCAAGAGAATGTGCA</t>
  </si>
  <si>
    <t>TAGTGCCGGTCAAGAGAATGTGCA</t>
  </si>
  <si>
    <t>AAACTGCACATTCTCTTGACCGGC</t>
  </si>
  <si>
    <t>CAGGCGGCGACCCATCAGGC</t>
  </si>
  <si>
    <t>TAGTCAGGCGGCGACCCATCAGGC</t>
  </si>
  <si>
    <t>AAACGCCTGATGGGTCGCCGCCTG</t>
  </si>
  <si>
    <t>GTGTCCGGCCTGTCGCCAGC</t>
  </si>
  <si>
    <t>TAGTGTGTCCGGCCTGTCGCCAGC</t>
  </si>
  <si>
    <t>AAACGCTGGCGACAGGCCGGACAC</t>
  </si>
  <si>
    <t>GCCGGCTGAACACGGTCAGC</t>
  </si>
  <si>
    <t>TAGTGCCGGCTGAACACGGTCAGC</t>
  </si>
  <si>
    <t>AAACGCTGACCGTGTTCAGCCGGC</t>
  </si>
  <si>
    <t>PLES_50431</t>
  </si>
  <si>
    <t>CAGTACCGATGATGGCGATG</t>
  </si>
  <si>
    <t>TAGTCAGTACCGATGATGGCGATG</t>
  </si>
  <si>
    <t>AAACCATCGCCATCATCGGTACTG</t>
  </si>
  <si>
    <t>TGCGTGGGCGGCGGAAAGCC</t>
  </si>
  <si>
    <t>TAGTTGCGTGGGCGGCGGAAAGCC</t>
  </si>
  <si>
    <t>AAACGGCTTTCCGCCGCCCACGCA</t>
  </si>
  <si>
    <t>CAGTTGTACGGTCTGGCCGG</t>
  </si>
  <si>
    <t>TAGTCAGTTGTACGGTCTGGCCGG</t>
  </si>
  <si>
    <t>AAACCCGGCCAGACCGTACAACTG</t>
  </si>
  <si>
    <t>CGCTGCGCTTGCTGGCCATG</t>
  </si>
  <si>
    <t>TAGTCGCTGCGCTTGCTGGCCATG</t>
  </si>
  <si>
    <t>AAACCATGGCCAGCAAGCGCAGCG</t>
  </si>
  <si>
    <t>PLES_50441</t>
  </si>
  <si>
    <t>GAAGGGTGAGATTCGTGCAT</t>
  </si>
  <si>
    <t>TAGTGAAGGGTGAGATTCGTGCAT</t>
  </si>
  <si>
    <t>AAACATGCACGAATCTCACCCTTC</t>
  </si>
  <si>
    <t>GATGCCGAGTCGGGGCGTCA</t>
  </si>
  <si>
    <t>TAGTGATGCCGAGTCGGGGCGTCA</t>
  </si>
  <si>
    <t>AAACTGACGCCCCGACTCGGCATC</t>
  </si>
  <si>
    <t>AGCGCACCGGTTCGCCGAGC</t>
  </si>
  <si>
    <t>TAGTAGCGCACCGGTTCGCCGAGC</t>
  </si>
  <si>
    <t>AAACGCTCGGCGAACCGGTGCGCT</t>
  </si>
  <si>
    <t>CGCAAAGCGCGGATCGCTTG</t>
  </si>
  <si>
    <t>TAGTCGCAAAGCGCGGATCGCTTG</t>
  </si>
  <si>
    <t>AAACCAAGCGATCCGCGCTTTGCG</t>
  </si>
  <si>
    <t>PLES_50451</t>
  </si>
  <si>
    <t>TCGAGGTGGGGCGAGTTCAT</t>
  </si>
  <si>
    <t>TAGTTCGAGGTGGGGCGAGTTCAT</t>
  </si>
  <si>
    <t>AAACATGAACTCGCCCCACCTCGA</t>
  </si>
  <si>
    <t>GAGTGACTTCGCGGATCGGC</t>
  </si>
  <si>
    <t>TAGTGAGTGACTTCGCGGATCGGC</t>
  </si>
  <si>
    <t>AAACGCCGATCCGCGAAGTCACTC</t>
  </si>
  <si>
    <t>CAGGGTGACCGGATGGACGC</t>
  </si>
  <si>
    <t>TAGTCAGGGTGACCGGATGGACGC</t>
  </si>
  <si>
    <t>AAACGCGTCCATCCGGTCACCCTG</t>
  </si>
  <si>
    <t>CAGGCCATAGCGGCGCTCCC</t>
  </si>
  <si>
    <t>TAGTCAGGCCATAGCGGCGCTCCC</t>
  </si>
  <si>
    <t>AAACGGGAGCGCCGCTATGGCCTG</t>
  </si>
  <si>
    <t>PLES_50461</t>
  </si>
  <si>
    <t>phr</t>
  </si>
  <si>
    <t>CGAAACCAGATCAGGTTCAT</t>
  </si>
  <si>
    <t>TAGTCGAAACCAGATCAGGTTCAT</t>
  </si>
  <si>
    <t>AAACATGAACCTGATCTGGTTTCG</t>
  </si>
  <si>
    <t>CGCTGTTATCGGTGGTTCGC</t>
  </si>
  <si>
    <t>TAGTCGCTGTTATCGGTGGTTCGC</t>
  </si>
  <si>
    <t>AAACGCGAACCACCGATAACAGCG</t>
  </si>
  <si>
    <t>GCAAGGGCGCCCATCGGCGG</t>
  </si>
  <si>
    <t>TAGTGCAAGGGCGCCCATCGGCGG</t>
  </si>
  <si>
    <t>AAACCCGCCGATGGGCGCCCTTGC</t>
  </si>
  <si>
    <t>GCCACTGCGCCGGGCTGAGC</t>
  </si>
  <si>
    <t>TAGTGCCACTGCGCCGGGCTGAGC</t>
  </si>
  <si>
    <t>AAACGCTCAGCCCGGCGCAGTGGC</t>
  </si>
  <si>
    <t>PLES_50471</t>
  </si>
  <si>
    <t>pagL</t>
  </si>
  <si>
    <t>GGAGGAAAGTGCGGCCAGAA</t>
  </si>
  <si>
    <t>TAGTGGAGGAAAGTGCGGCCAGAA</t>
  </si>
  <si>
    <t>AAACTTCTGGCCGCACTTTCCTCC</t>
  </si>
  <si>
    <t>CTGGGCGGACGCCACGTGGA</t>
  </si>
  <si>
    <t>TAGTCTGGGCGGACGCCACGTGGA</t>
  </si>
  <si>
    <t>AAACTCCACGTGGCGTCCGCCCAG</t>
  </si>
  <si>
    <t>CGACTGGCCGGTCGCACCGA</t>
  </si>
  <si>
    <t>TAGTCGACTGGCCGGTCGCACCGA</t>
  </si>
  <si>
    <t>AAACTCGGTGCGACCGGCCAGTCG</t>
  </si>
  <si>
    <t>CCCAATCCCAGCTCAGGCCC</t>
  </si>
  <si>
    <t>TAGTCCCAATCCCAGCTCAGGCCC</t>
  </si>
  <si>
    <t>AAACGGGCCTGAGCTGGGATTGGG</t>
  </si>
  <si>
    <t>PLES_50481</t>
  </si>
  <si>
    <t>murI</t>
  </si>
  <si>
    <t>GGAATCGAAAACGCCGACCG</t>
  </si>
  <si>
    <t>TAGTGGAATCGAAAACGCCGACCG</t>
  </si>
  <si>
    <t>AAACCGGTCGGCGTTTTCGATTCC</t>
  </si>
  <si>
    <t>TACGCTGAGCCCGCCGACCC</t>
  </si>
  <si>
    <t>TAGTTACGCTGAGCCCGCCGACCC</t>
  </si>
  <si>
    <t>AAACGGGTCGGCGGGCTCAGCGTA</t>
  </si>
  <si>
    <t>AGAGCAACGATTCGGATGGC</t>
  </si>
  <si>
    <t>TAGTAGAGCAACGATTCGGATGGC</t>
  </si>
  <si>
    <t>AAACGCCATCCGAATCGTTGCTCT</t>
  </si>
  <si>
    <t>GTAGGGCACATGGGCGTTGT</t>
  </si>
  <si>
    <t>TAGTGTAGGGCACATGGGCGTTGT</t>
  </si>
  <si>
    <t>AAACACAACGCCCATGTGCCCTAC</t>
  </si>
  <si>
    <t>PLES_50491</t>
  </si>
  <si>
    <t>moeB</t>
  </si>
  <si>
    <t>TCAGTGCGCGGCTGCGCTTC</t>
  </si>
  <si>
    <t>TAGTTCAGTGCGCGGCTGCGCTTC</t>
  </si>
  <si>
    <t>AAACGAAGCGCAGCCGCGCACTGA</t>
  </si>
  <si>
    <t>ACAGCGCCACCGGCGAACCC</t>
  </si>
  <si>
    <t>TAGTACAGCGCCACCGGCGAACCC</t>
  </si>
  <si>
    <t>AAACGGGTTCGCCGGTGGCGCTGT</t>
  </si>
  <si>
    <t>CGACCGTATCGAAATCCGCC</t>
  </si>
  <si>
    <t>TAGTCGACCGTATCGAAATCCGCC</t>
  </si>
  <si>
    <t>AAACGGCGGATTTCGATACGGTCG</t>
  </si>
  <si>
    <t>CCTGCCGTTGCAGGTTGGTC</t>
  </si>
  <si>
    <t>TAGTCCTGCCGTTGCAGGTTGGTC</t>
  </si>
  <si>
    <t>AAACGACCAACCTGCAACGGCAGG</t>
  </si>
  <si>
    <t>PLES_50501</t>
  </si>
  <si>
    <t>hemK</t>
  </si>
  <si>
    <t>CTTGAGAAGGGTACAGATAG</t>
  </si>
  <si>
    <t>TAGTCTTGAGAAGGGTACAGATAG</t>
  </si>
  <si>
    <t>AAACCTATCTGTACCCTTCTCAAG</t>
  </si>
  <si>
    <t>GCTGGGCGAATCGGGCAGTT</t>
  </si>
  <si>
    <t>TAGTGCTGGGCGAATCGGGCAGTT</t>
  </si>
  <si>
    <t>AAACAACTGCCCGATTCGCCCAGC</t>
  </si>
  <si>
    <t>GCAGCAACTCGGTGTCGAGC</t>
  </si>
  <si>
    <t>TAGTGCAGCAACTCGGTGTCGAGC</t>
  </si>
  <si>
    <t>AAACGCTCGACACCGAGTTGCTGC</t>
  </si>
  <si>
    <t>CAGGTACGCAGGAAGCTGCG</t>
  </si>
  <si>
    <t>TAGTCAGGTACGCAGGAAGCTGCG</t>
  </si>
  <si>
    <t>AAACCGCAGCTTCCTGCGTACCTG</t>
  </si>
  <si>
    <t>PLES_50511</t>
  </si>
  <si>
    <t>prfA</t>
  </si>
  <si>
    <t>GTTCTTCGTAGCGATCGCTG</t>
  </si>
  <si>
    <t>TAGTGTTCTTCGTAGCGATCGCTG</t>
  </si>
  <si>
    <t>AAACCAGCGATCGCTACGAAGAAC</t>
  </si>
  <si>
    <t>GGTCTGGTCACTGATCACCT</t>
  </si>
  <si>
    <t>TAGTGGTCTGGTCACTGATCACCT</t>
  </si>
  <si>
    <t>AAACAGGTGATCAGTGACCAGACC</t>
  </si>
  <si>
    <t>GCGGGAATAGGCGCGGAAGC</t>
  </si>
  <si>
    <t>TAGTGCGGGAATAGGCGCGGAAGC</t>
  </si>
  <si>
    <t>AAACGCTTCCGCGCCTATTCCCGC</t>
  </si>
  <si>
    <t>CAGGATCACCGGTTCGACCT</t>
  </si>
  <si>
    <t>TAGTCAGGATCACCGGTTCGACCT</t>
  </si>
  <si>
    <t>AAACAGGTCGAACCGGTGATCCTG</t>
  </si>
  <si>
    <t>PLES_50521</t>
  </si>
  <si>
    <t>hemA</t>
  </si>
  <si>
    <t>ATTGATGCCGAGGGCAATGA</t>
  </si>
  <si>
    <t>TAGTATTGATGCCGAGGGCAATGA</t>
  </si>
  <si>
    <t>AAACTCATTGCCCTCGGCATCAAT</t>
  </si>
  <si>
    <t>CTCGCGGACAGCCACCGAGG</t>
  </si>
  <si>
    <t>TAGTCTCGCGGACAGCCACCGAGG</t>
  </si>
  <si>
    <t>AAACCCTCGGTGGCTGTCCGCGAG</t>
  </si>
  <si>
    <t>AGCGCCTCGACCATCTGTTC</t>
  </si>
  <si>
    <t>TAGTAGCGCCTCGACCATCTGTTC</t>
  </si>
  <si>
    <t>AAACGAACAGATGGTCGAGGCGCT</t>
  </si>
  <si>
    <t>CCGCCTCGCGGCTGGTGGTC</t>
  </si>
  <si>
    <t>TAGTCCGCCTCGCGGCTGGTGGTC</t>
  </si>
  <si>
    <t>AAACGACCACCAGCCGCGAGGCGG</t>
  </si>
  <si>
    <t>PLES_50531</t>
  </si>
  <si>
    <t>CGGCCTTGAACCTGCGAGGG</t>
  </si>
  <si>
    <t>TAGTCGGCCTTGAACCTGCGAGGG</t>
  </si>
  <si>
    <t>AAACCCCTCGCAGGTTCAAGGCCG</t>
  </si>
  <si>
    <t>TGTTCATAGAGGAAGAAAGC</t>
  </si>
  <si>
    <t>TAGTTGTTCATAGAGGAAGAAAGC</t>
  </si>
  <si>
    <t>AAACGCTTTCTTCCTCTATGAACA</t>
  </si>
  <si>
    <t>CGTGACGGTCAGCAGCGCAA</t>
  </si>
  <si>
    <t>TAGTCGTGACGGTCAGCAGCGCAA</t>
  </si>
  <si>
    <t>AAACTTGCGCTGCTGACCGTCACG</t>
  </si>
  <si>
    <t>GAGTCTTGTGGATAAGTGAC</t>
  </si>
  <si>
    <t>TAGTGAGTCTTGTGGATAAGTGAC</t>
  </si>
  <si>
    <t>AAACGTCACTTATCCACAAGACTC</t>
  </si>
  <si>
    <t>PLES_50541</t>
  </si>
  <si>
    <t>GAGGAAAAGACGTAGACGCA</t>
  </si>
  <si>
    <t>TAGTGAGGAAAAGACGTAGACGCA</t>
  </si>
  <si>
    <t>AAACTGCGTCTACGTCTTTTCCTC</t>
  </si>
  <si>
    <t>GCCGGCGCAGCCGCTGAGCA</t>
  </si>
  <si>
    <t>TAGTGCCGGCGCAGCCGCTGAGCA</t>
  </si>
  <si>
    <t>AAACTGCTCAGCGGCTGCGCCGGC</t>
  </si>
  <si>
    <t>GCCTTCCAGGGCTTCGTGGG</t>
  </si>
  <si>
    <t>TAGTGCCTTCCAGGGCTTCGTGGG</t>
  </si>
  <si>
    <t>AAACCCCACGAAGCCCTGGAAGGC</t>
  </si>
  <si>
    <t>TCCAGGTCTGCGCATCGCCC</t>
  </si>
  <si>
    <t>TAGTTCCAGGTCTGCGCATCGCCC</t>
  </si>
  <si>
    <t>AAACGGGCGATGCGCAGACCTGGA</t>
  </si>
  <si>
    <t>PLES_50551</t>
  </si>
  <si>
    <t>ipk</t>
  </si>
  <si>
    <t>TGAGCTTGGCCGGGGCTGGC</t>
  </si>
  <si>
    <t>TAGTTGAGCTTGGCCGGGGCTGGC</t>
  </si>
  <si>
    <t>AAACGCCAGCCCCGGCCAAGCTCA</t>
  </si>
  <si>
    <t>CGCGGCGGCCGAGGATATGC</t>
  </si>
  <si>
    <t>TAGTCGCGGCGGCCGAGGATATGC</t>
  </si>
  <si>
    <t>AAACGCATATCCTCGGCCGCCGCG</t>
  </si>
  <si>
    <t>GTGGTCGAGGAATTGGAACA</t>
  </si>
  <si>
    <t>TAGTGTGGTCGAGGAATTGGAACA</t>
  </si>
  <si>
    <t>AAACTGTTCCAATTCCTCGACCAC</t>
  </si>
  <si>
    <t>GGCGTACCTGGCCGTCCTGG</t>
  </si>
  <si>
    <t>TAGTGGCGTACCTGGCCGTCCTGG</t>
  </si>
  <si>
    <t>AAACCCAGGACGGCCAGGTACGCC</t>
  </si>
  <si>
    <t>PLES_50561</t>
  </si>
  <si>
    <t>prs</t>
  </si>
  <si>
    <t>CCCCGTGAAGACCATCATCT</t>
  </si>
  <si>
    <t>TAGTCCCCGTGAAGACCATCATCT</t>
  </si>
  <si>
    <t>AAACAGATGATGGTCTTCACGGGG</t>
  </si>
  <si>
    <t>CGACGCGTCGTGCAAGATCG</t>
  </si>
  <si>
    <t>TAGTCGACGCGTCGTGCAAGATCG</t>
  </si>
  <si>
    <t>AAACCGATCTTGCACGACGCGTCG</t>
  </si>
  <si>
    <t>CCAACTGAAACATCGCCAAG</t>
  </si>
  <si>
    <t>TAGTCCAACTGAAACATCGCCAAG</t>
  </si>
  <si>
    <t>AAACCTTGGCGATGTTTCAGTTGG</t>
  </si>
  <si>
    <t>TTCGACGCTGATTTCGCCAT</t>
  </si>
  <si>
    <t>TAGTTTCGACGCTGATTTCGCCAT</t>
  </si>
  <si>
    <t>AAACATGGCGAAATCAGCGTCGAA</t>
  </si>
  <si>
    <t>PLES_50571</t>
  </si>
  <si>
    <t>CCCCAGATCGGAACGCACTT</t>
  </si>
  <si>
    <t>TAGTCCCCAGATCGGAACGCACTT</t>
  </si>
  <si>
    <t>AAACAAGTGCGTTCCGATCTGGGG</t>
  </si>
  <si>
    <t>CGGCGTTACGACGCAGGCGG</t>
  </si>
  <si>
    <t>TAGTCGGCGTTACGACGCAGGCGG</t>
  </si>
  <si>
    <t>AAACCCGCCTGCGTCGTAACGCCG</t>
  </si>
  <si>
    <t>AACGACAGCAGGAACCAGAC</t>
  </si>
  <si>
    <t>TAGTAACGACAGCAGGAACCAGAC</t>
  </si>
  <si>
    <t>AAACGTCTGGTTCCTGCTGTCGTT</t>
  </si>
  <si>
    <t>AGTTCCAGGGTTACGGACTG</t>
  </si>
  <si>
    <t>TAGTAGTTCCAGGGTTACGGACTG</t>
  </si>
  <si>
    <t>AAACCAGTCCGTAACCCTGGAACT</t>
  </si>
  <si>
    <t>PLES_50581</t>
  </si>
  <si>
    <t>CAGGCCAACGATCAGTTGTA</t>
  </si>
  <si>
    <t>TAGTCAGGCCAACGATCAGTTGTA</t>
  </si>
  <si>
    <t>AAACTACAACTGATCGTTGGCCTG</t>
  </si>
  <si>
    <t>TCTGGTCGTATTCAGGACCC</t>
  </si>
  <si>
    <t>TAGTTCTGGTCGTATTCAGGACCC</t>
  </si>
  <si>
    <t>AAACGGGTCCTGAATACGACCAGA</t>
  </si>
  <si>
    <t>AAGGGCCCCCGCGTTATGCC</t>
  </si>
  <si>
    <t>TAGTAAGGGCCCCCGCGTTATGCC</t>
  </si>
  <si>
    <t>AAACGGCATAACGCGGGGGCCCTT</t>
  </si>
  <si>
    <t>TGACGCCCTGGGCATGCGCC</t>
  </si>
  <si>
    <t>TAGTTGACGCCCTGGGCATGCGCC</t>
  </si>
  <si>
    <t>AAACGGCGCATGCCCAGGGCGTCA</t>
  </si>
  <si>
    <t>PLES_50591</t>
  </si>
  <si>
    <t>ATTTGGTCAGGGCGTTGAAC</t>
  </si>
  <si>
    <t>TAGTATTTGGTCAGGGCGTTGAAC</t>
  </si>
  <si>
    <t>AAACGTTCAACGCCCTGACCAAAT</t>
  </si>
  <si>
    <t>GAAGTTTTCCGCCGCGATAC</t>
  </si>
  <si>
    <t>TAGTGAAGTTTTCCGCCGCGATAC</t>
  </si>
  <si>
    <t>AAACGTATCGCGGCGGAAAACTTC</t>
  </si>
  <si>
    <t>TTCGGCTCGATGGTGCAGAA</t>
  </si>
  <si>
    <t>TAGTTTCGGCTCGATGGTGCAGAA</t>
  </si>
  <si>
    <t>AAACTTCTGCACCATCGAGCCGAA</t>
  </si>
  <si>
    <t>TTCAGGCGCGCGTCGGGCAT</t>
  </si>
  <si>
    <t>TAGTTTCAGGCGCGCGTCGGGCAT</t>
  </si>
  <si>
    <t>AAACATGCCCGACGCGCGCCTGAA</t>
  </si>
  <si>
    <t>PLES_50601</t>
  </si>
  <si>
    <t>GCGCATACCATTGGTAGCCA</t>
  </si>
  <si>
    <t>TAGTGCGCATACCATTGGTAGCCA</t>
  </si>
  <si>
    <t>AAACTGGCTACCAATGGTATGCGC</t>
  </si>
  <si>
    <t>ATATTTCCCCAGGATGGATG</t>
  </si>
  <si>
    <t>TAGTATATTTCCCCAGGATGGATG</t>
  </si>
  <si>
    <t>AAACCATCCATCCTGGGGAAATAT</t>
  </si>
  <si>
    <t>AAAGCGCGTGCTAGAGCAGC</t>
  </si>
  <si>
    <t>TAGTAAAGCGCGTGCTAGAGCAGC</t>
  </si>
  <si>
    <t>AAACGCTGCTCTAGCACGCGCTTT</t>
  </si>
  <si>
    <t>GATATCGTTCACTGTCGGAG</t>
  </si>
  <si>
    <t>TAGTGATATCGTTCACTGTCGGAG</t>
  </si>
  <si>
    <t>AAACCTCCGACAGTGAACGATATC</t>
  </si>
  <si>
    <t>PLES_50611</t>
  </si>
  <si>
    <t>GGGCGCAAAGGGATGGAGCG</t>
  </si>
  <si>
    <t>TAGTGGGCGCAAAGGGATGGAGCG</t>
  </si>
  <si>
    <t>AAACCGCTCCATCCCTTTGCGCCC</t>
  </si>
  <si>
    <t>GGGAAAGCGCCAGGGGAGCC</t>
  </si>
  <si>
    <t>TAGTGGGAAAGCGCCAGGGGAGCC</t>
  </si>
  <si>
    <t>AAACGGCTCCCCTGGCGCTTTCCC</t>
  </si>
  <si>
    <t>AAACGAAGCGAAGAGGGACA</t>
  </si>
  <si>
    <t>TAGTAAACGAAGCGAAGAGGGACA</t>
  </si>
  <si>
    <t>AAACTGTCCCTCTTCGCTTCGTTT</t>
  </si>
  <si>
    <t>ATCGGCAGCCAGCGCAGGAG</t>
  </si>
  <si>
    <t>TAGTATCGGCAGCCAGCGCAGGAG</t>
  </si>
  <si>
    <t>AAACCTCCTGCGCTGGCTGCCGAT</t>
  </si>
  <si>
    <t>PLES_50621</t>
  </si>
  <si>
    <t>CAGTTGCTGCAAGTCGCTCA</t>
  </si>
  <si>
    <t>TAGTCAGTTGCTGCAAGTCGCTCA</t>
  </si>
  <si>
    <t>AAACTGAGCGACTTGCAGCAACTG</t>
  </si>
  <si>
    <t>GCTTGATCGCTTCGGCCCAG</t>
  </si>
  <si>
    <t>TAGTGCTTGATCGCTTCGGCCCAG</t>
  </si>
  <si>
    <t>AAACCTGGGCCGAAGCGATCAAGC</t>
  </si>
  <si>
    <t>CCAGCTTGGCGAAGAAGTCC</t>
  </si>
  <si>
    <t>TAGTCCAGCTTGGCGAAGAAGTCC</t>
  </si>
  <si>
    <t>AAACGGACTTCTTCGCCAAGCTGG</t>
  </si>
  <si>
    <t>GTACTCGGGGGTCTGCTGGC</t>
  </si>
  <si>
    <t>TAGTGTACTCGGGGGTCTGCTGGC</t>
  </si>
  <si>
    <t>AAACGCCAGCAGACCCCCGAGTAC</t>
  </si>
  <si>
    <t>PLES_50631</t>
  </si>
  <si>
    <t>AGGATCAGGGTGTCGCACAT</t>
  </si>
  <si>
    <t>TAGTAGGATCAGGGTGTCGCACAT</t>
  </si>
  <si>
    <t>AAACATGTGCGACACCCTGATCCT</t>
  </si>
  <si>
    <t>AGGTCTGGCCCTGGTGGCGA</t>
  </si>
  <si>
    <t>TAGTAGGTCTGGCCCTGGTGGCGA</t>
  </si>
  <si>
    <t>AAACTCGCCACCAGGGCCAGACCT</t>
  </si>
  <si>
    <t>GTCACTGTTCTTGGCGAACC</t>
  </si>
  <si>
    <t>TAGTGTCACTGTTCTTGGCGAACC</t>
  </si>
  <si>
    <t>AAACGGTTCGCCAAGAACAGTGAC</t>
  </si>
  <si>
    <t>GCTGCGGTTCGGCGGGCTCG</t>
  </si>
  <si>
    <t>TAGTGCTGCGGTTCGGCGGGCTCG</t>
  </si>
  <si>
    <t>AAACCGAGCCCGCCGAACCGCAGC</t>
  </si>
  <si>
    <t>PLES_50641</t>
  </si>
  <si>
    <t>rimI</t>
  </si>
  <si>
    <t>CGCCTCGGTCATCGGGCGGA</t>
  </si>
  <si>
    <t>TAGTCGCCTCGGTCATCGGGCGGA</t>
  </si>
  <si>
    <t>AAACTCCGCCCGATGACCGAGGCG</t>
  </si>
  <si>
    <t>CGATTTTCAGCACGGCATCG</t>
  </si>
  <si>
    <t>TAGTCGATTTTCAGCACGGCATCG</t>
  </si>
  <si>
    <t>AAACCGATGCCGTGCTGAAAATCG</t>
  </si>
  <si>
    <t>GGTCCAGGGGTGGCTGAAGG</t>
  </si>
  <si>
    <t>TAGTGGTCCAGGGGTGGCTGAAGG</t>
  </si>
  <si>
    <t>AAACCCTTCAGCCACCCCTGGACC</t>
  </si>
  <si>
    <t>GCCTTCGCTGAAGATGCCAC</t>
  </si>
  <si>
    <t>TAGTGCCTTCGCTGAAGATGCCAC</t>
  </si>
  <si>
    <t>AAACGTGGCATCTTCAGCGAAGGC</t>
  </si>
  <si>
    <t>PLES_50651</t>
  </si>
  <si>
    <t>ATCGCGGCGCGCGCACGCAC</t>
  </si>
  <si>
    <t>TAGTATCGCGGCGCGCGCACGCAC</t>
  </si>
  <si>
    <t>AAACGTGCGTGCGCGCGCCGCGAT</t>
  </si>
  <si>
    <t>GCTTGCGGGACGCGGGCCTG</t>
  </si>
  <si>
    <t>TAGTGCTTGCGGGACGCGGGCCTG</t>
  </si>
  <si>
    <t>AAACCAGGCCCGCGTCCCGCAAGC</t>
  </si>
  <si>
    <t>GGCGCGGCGGGAGCCACGCT</t>
  </si>
  <si>
    <t>TAGTGGCGCGGCGGGAGCCACGCT</t>
  </si>
  <si>
    <t>AAACAGCGTGGCTCCCGCCGCGCC</t>
  </si>
  <si>
    <t>GGGATCCCGCGGCCTTCCAC</t>
  </si>
  <si>
    <t>TAGTGGGATCCCGCGGCCTTCCAC</t>
  </si>
  <si>
    <t>AAACGTGGAAGGCCGCGGGATCCC</t>
  </si>
  <si>
    <t>PLES_50661</t>
  </si>
  <si>
    <t>TGCCAGTGGATGAGTCTGCT</t>
  </si>
  <si>
    <t>TAGTTGCCAGTGGATGAGTCTGCT</t>
  </si>
  <si>
    <t>AAACAGCAGACTCATCCACTGGCA</t>
  </si>
  <si>
    <t>CAGCGAGCGCAACTCGGCCC</t>
  </si>
  <si>
    <t>TAGTCAGCGAGCGCAACTCGGCCC</t>
  </si>
  <si>
    <t>AAACGGGCCGAGTTGCGCTCGCTG</t>
  </si>
  <si>
    <t>CGCTGATGCTGATCCCGGCC</t>
  </si>
  <si>
    <t>TAGTCGCTGATGCTGATCCCGGCC</t>
  </si>
  <si>
    <t>AAACGGCCGGGATCAGCATCAGCG</t>
  </si>
  <si>
    <t>ATTTTCCTGGAGATTGAGCG</t>
  </si>
  <si>
    <t>TAGTATTTTCCTGGAGATTGAGCG</t>
  </si>
  <si>
    <t>AAACCGCTCAATCTCCAGGAAAAT</t>
  </si>
  <si>
    <t>PLES_50671</t>
  </si>
  <si>
    <t>CTCGGCATGGGCGAAGGGGG</t>
  </si>
  <si>
    <t>TAGTCTCGGCATGGGCGAAGGGGG</t>
  </si>
  <si>
    <t>AAACCCCCCTTCGCCCATGCCGAG</t>
  </si>
  <si>
    <t>CGTCGACCATGGCGCTGTCG</t>
  </si>
  <si>
    <t>TAGTCGTCGACCATGGCGCTGTCG</t>
  </si>
  <si>
    <t>AAACCGACAGCGCCATGGTCGACG</t>
  </si>
  <si>
    <t>CACGCCATTGATCGCGATGG</t>
  </si>
  <si>
    <t>TAGTCACGCCATTGATCGCGATGG</t>
  </si>
  <si>
    <t>AAACCCATCGCGATCAATGGCGTG</t>
  </si>
  <si>
    <t>GTTCTGCCCGGTGGCGGTGT</t>
  </si>
  <si>
    <t>TAGTGTTCTGCCCGGTGGCGGTGT</t>
  </si>
  <si>
    <t>AAACACACCGCCACCGGGCAGAAC</t>
  </si>
  <si>
    <t>PLES_50681</t>
  </si>
  <si>
    <t>AAGGGCAGACGACGGGACAT</t>
  </si>
  <si>
    <t>TAGTAAGGGCAGACGACGGGACAT</t>
  </si>
  <si>
    <t>AAACATGTCCCGTCGTCTGCCCTT</t>
  </si>
  <si>
    <t>AGAACAGCGCGCAACGCAGC</t>
  </si>
  <si>
    <t>TAGTAGAACAGCGCGCAACGCAGC</t>
  </si>
  <si>
    <t>AAACGCTGCGTTGCGCGCTGTTCT</t>
  </si>
  <si>
    <t>GGCGGTGGCAGCCAGCAGAC</t>
  </si>
  <si>
    <t>TAGTGGCGGTGGCAGCCAGCAGAC</t>
  </si>
  <si>
    <t>AAACGTCTGCTGGCTGCCACCGCC</t>
  </si>
  <si>
    <t>CAGCGACTCCATCCTCGCCT</t>
  </si>
  <si>
    <t>TAGTCAGCGACTCCATCCTCGCCT</t>
  </si>
  <si>
    <t>AAACAGGCGAGGATGGAGTCGCTG</t>
  </si>
  <si>
    <t>PLES_50691</t>
  </si>
  <si>
    <t>GGCCCAGCGGGCCTCGGCGT</t>
  </si>
  <si>
    <t>TAGTGGCCCAGCGGGCCTCGGCGT</t>
  </si>
  <si>
    <t>AAACACGCCGAGGCCCGCTGGGCC</t>
  </si>
  <si>
    <t>GTCACCCTGGTTCTGCAGTT</t>
  </si>
  <si>
    <t>TAGTGTCACCCTGGTTCTGCAGTT</t>
  </si>
  <si>
    <t>AAACAACTGCAGAACCAGGGTGAC</t>
  </si>
  <si>
    <t>TGGCATCCAGGTCCCAGGCA</t>
  </si>
  <si>
    <t>TAGTTGGCATCCAGGTCCCAGGCA</t>
  </si>
  <si>
    <t>AAACTGCCTGGGACCTGGATGCCA</t>
  </si>
  <si>
    <t>CGCCTCGCTGCGGTTGGTGA</t>
  </si>
  <si>
    <t>TAGTCGCCTCGCTGCGGTTGGTGA</t>
  </si>
  <si>
    <t>AAACTCACCAACCGCAGCGAGGCG</t>
  </si>
  <si>
    <t>PLES_50701</t>
  </si>
  <si>
    <t>ACGCGTCGGGGGTCGATCAT</t>
  </si>
  <si>
    <t>TAGTACGCGTCGGGGGTCGATCAT</t>
  </si>
  <si>
    <t>AAACATGATCGACCCCCGACGCGT</t>
  </si>
  <si>
    <t>CTCGAGCAGGGCCCAGTGTT</t>
  </si>
  <si>
    <t>TAGTCTCGAGCAGGGCCCAGTGTT</t>
  </si>
  <si>
    <t>AAACAACACTGGGCCCTGCTCGAG</t>
  </si>
  <si>
    <t>GCATCGAAGCGCTCGCAGAG</t>
  </si>
  <si>
    <t>TAGTGCATCGAAGCGCTCGCAGAG</t>
  </si>
  <si>
    <t>AAACCTCTGCGAGCGCTTCGATGC</t>
  </si>
  <si>
    <t>GCGCAGTTCCGCCAGGCTCA</t>
  </si>
  <si>
    <t>TAGTGCGCAGTTCCGCCAGGCTCA</t>
  </si>
  <si>
    <t>AAACTGAGCCTGGCGGAACTGCGC</t>
  </si>
  <si>
    <t>PLES_50711</t>
  </si>
  <si>
    <t>CGGCGCGAGCTGGGTCAGTT</t>
  </si>
  <si>
    <t>TAGTCGGCGCGAGCTGGGTCAGTT</t>
  </si>
  <si>
    <t>AAACAACTGACCCAGCTCGCGCCG</t>
  </si>
  <si>
    <t>TTGAACAGCTCGCGGAAGAT</t>
  </si>
  <si>
    <t>TAGTTTGAACAGCTCGCGGAAGAT</t>
  </si>
  <si>
    <t>AAACATCTTCCGCGAGCTGTTCAA</t>
  </si>
  <si>
    <t>GGGTGTACAGCTCGGGGTCG</t>
  </si>
  <si>
    <t>TAGTGGGTGTACAGCTCGGGGTCG</t>
  </si>
  <si>
    <t>AAACCGACCCCGAGCTGTACACCC</t>
  </si>
  <si>
    <t>GTCCTGGTGCGAGGACAGCT</t>
  </si>
  <si>
    <t>TAGTGTCCTGGTGCGAGGACAGCT</t>
  </si>
  <si>
    <t>AAACAGCTGTCCTCGCACCAGGAC</t>
  </si>
  <si>
    <t>PLES_50721</t>
  </si>
  <si>
    <t>GAAGCGGCGGATGCCGTAGC</t>
  </si>
  <si>
    <t>TAGTGAAGCGGCGGATGCCGTAGC</t>
  </si>
  <si>
    <t>AAACGCTACGGCATCCGCCGCTTC</t>
  </si>
  <si>
    <t>GTAGCCGGCGGTATTGAGCA</t>
  </si>
  <si>
    <t>TAGTGTAGCCGGCGGTATTGAGCA</t>
  </si>
  <si>
    <t>AAACTGCTCAATACCGCCGGCTAC</t>
  </si>
  <si>
    <t>TTTCCAGCGGGAAGATACCC</t>
  </si>
  <si>
    <t>TAGTTTTCCAGCGGGAAGATACCC</t>
  </si>
  <si>
    <t>AAACGGGTATCTTCCCGCTGGAAA</t>
  </si>
  <si>
    <t>TGGCGCCGTAGATCGACAGC</t>
  </si>
  <si>
    <t>TAGTTGGCGCCGTAGATCGACAGC</t>
  </si>
  <si>
    <t>AAACGCTGTCGATCTACGGCGCCA</t>
  </si>
  <si>
    <t>PLES_50741</t>
  </si>
  <si>
    <t>CCACGCCAGCCAGGCACCGA</t>
  </si>
  <si>
    <t>TAGTCCACGCCAGCCAGGCACCGA</t>
  </si>
  <si>
    <t>AAACTCGGTGCCTGGCTGGCGTGG</t>
  </si>
  <si>
    <t>GTCCACGCCAGCCTGGTCGA</t>
  </si>
  <si>
    <t>TAGTGTCCACGCCAGCCTGGTCGA</t>
  </si>
  <si>
    <t>AAACTCGACCAGGCTGGCGTGGAC</t>
  </si>
  <si>
    <t>GCACCTCGGTCTTGTTGGCC</t>
  </si>
  <si>
    <t>TAGTGCACCTCGGTCTTGTTGGCC</t>
  </si>
  <si>
    <t>AAACGGCCAACAAGACCGAGGTGC</t>
  </si>
  <si>
    <t>GTCCTTGCTGACATGCAGGT</t>
  </si>
  <si>
    <t>TAGTGTCCTTGCTGACATGCAGGT</t>
  </si>
  <si>
    <t>AAACACCTGCATGTCAGCAAGGAC</t>
  </si>
  <si>
    <t>PLES_50751</t>
  </si>
  <si>
    <t>CAGGCCACGGACATCGGTAT</t>
  </si>
  <si>
    <t>TAGTCAGGCCACGGACATCGGTAT</t>
  </si>
  <si>
    <t>AAACATACCGATGTCCGTGGCCTG</t>
  </si>
  <si>
    <t>CAAGCAACCAGTTCTTCCAG</t>
  </si>
  <si>
    <t>TAGTCAAGCAACCAGTTCTTCCAG</t>
  </si>
  <si>
    <t>AAACCTGGAAGAACTGGTTGCTTG</t>
  </si>
  <si>
    <t>GCATCAACAGATCACACTCA</t>
  </si>
  <si>
    <t>TAGTGCATCAACAGATCACACTCA</t>
  </si>
  <si>
    <t>AAACTGAGTGTGATCTGTTGATGC</t>
  </si>
  <si>
    <t>CGCCCGGTCCCAGGGGTTCC</t>
  </si>
  <si>
    <t>TAGTCGCCCGGTCCCAGGGGTTCC</t>
  </si>
  <si>
    <t>AAACGGAACCCCTGGGACCGGGCG</t>
  </si>
  <si>
    <t>PLES_50761</t>
  </si>
  <si>
    <t>GCGCCCCCAGGAATACCGCA</t>
  </si>
  <si>
    <t>TAGTGCGCCCCCAGGAATACCGCA</t>
  </si>
  <si>
    <t>AAACTGCGGTATTCCTGGGGGCGC</t>
  </si>
  <si>
    <t>GCTTGGTACAACCACCAGGC</t>
  </si>
  <si>
    <t>TAGTGCTTGGTACAACCACCAGGC</t>
  </si>
  <si>
    <t>AAACGCCTGGTGGTTGTACCAAGC</t>
  </si>
  <si>
    <t>AGGTCCGAGGGCAAAGATCC</t>
  </si>
  <si>
    <t>TAGTAGGTCCGAGGGCAAAGATCC</t>
  </si>
  <si>
    <t>AAACGGATCTTTGCCCTCGGACCT</t>
  </si>
  <si>
    <t>ACCAGGGTCTTGCCCGGGTC</t>
  </si>
  <si>
    <t>TAGTACCAGGGTCTTGCCCGGGTC</t>
  </si>
  <si>
    <t>AAACGACCCGGGCAAGACCCTGGT</t>
  </si>
  <si>
    <t>PLES_50771</t>
  </si>
  <si>
    <t>TCGGAACAGTCGGAACGGGA</t>
  </si>
  <si>
    <t>TAGTTCGGAACAGTCGGAACGGGA</t>
  </si>
  <si>
    <t>AAACTCCCGTTCCGACTGTTCCGA</t>
  </si>
  <si>
    <t>ACGGGACAGGTAGAGGGTTT</t>
  </si>
  <si>
    <t>TAGTACGGGACAGGTAGAGGGTTT</t>
  </si>
  <si>
    <t>AAACAAACCCTCTACCTGTCCCGT</t>
  </si>
  <si>
    <t>GCCGCTGGCCAGCGCCAATC</t>
  </si>
  <si>
    <t>TAGTGCCGCTGGCCAGCGCCAATC</t>
  </si>
  <si>
    <t>AAACGATTGGCGCTGGCCAGCGGC</t>
  </si>
  <si>
    <t>TCGTCGGCAAAGCCCAGGCG</t>
  </si>
  <si>
    <t>TAGTTCGTCGGCAAAGCCCAGGCG</t>
  </si>
  <si>
    <t>AAACCGCCTGGGCTTTGCCGACGA</t>
  </si>
  <si>
    <t>PLES_50781</t>
  </si>
  <si>
    <t>pssA</t>
  </si>
  <si>
    <t>CTCCTCGGGACGTTCACTCA</t>
  </si>
  <si>
    <t>TAGTCTCCTCGGGACGTTCACTCA</t>
  </si>
  <si>
    <t>AAACTGAGTGAACGTCCCGAGGAG</t>
  </si>
  <si>
    <t>TCTTCGTCGGAGGCCTTGTT</t>
  </si>
  <si>
    <t>TAGTTCTTCGTCGGAGGCCTTGTT</t>
  </si>
  <si>
    <t>AAACAACAAGGCCTCCGACGAAGA</t>
  </si>
  <si>
    <t>TATGTTCGTCGATGGGCAGC</t>
  </si>
  <si>
    <t>TAGTTATGTTCGTCGATGGGCAGC</t>
  </si>
  <si>
    <t>AAACGCTGCCCATCGACGAACATA</t>
  </si>
  <si>
    <t>GTGACGAACCTTCCGCCCTT</t>
  </si>
  <si>
    <t>TAGTGTGACGAACCTTCCGCCCTT</t>
  </si>
  <si>
    <t>AAACAAGGGCGGAAGGTTCGTCAC</t>
  </si>
  <si>
    <t>PLES_50791</t>
  </si>
  <si>
    <t>ilvC</t>
  </si>
  <si>
    <t>TTATCGTAGAAAACGCGCAT</t>
  </si>
  <si>
    <t>TAGTTTATCGTAGAAAACGCGCAT</t>
  </si>
  <si>
    <t>AAACATGCGCGTTTTCTACGATAA</t>
  </si>
  <si>
    <t>TCTTGCCCTGGATGATCGAG</t>
  </si>
  <si>
    <t>TAGTTCTTGCCCTGGATGATCGAG</t>
  </si>
  <si>
    <t>AAACCTCGATCATCCAGGGCAAGA</t>
  </si>
  <si>
    <t>CTGGGAGCCGTAGCCGATGA</t>
  </si>
  <si>
    <t>TAGTCTGGGAGCCGTAGCCGATGA</t>
  </si>
  <si>
    <t>AAACTCATCGGCTACGGCTCCCAG</t>
  </si>
  <si>
    <t>TCAGGTTGCAGGCATGGGCG</t>
  </si>
  <si>
    <t>TAGTTCAGGTTGCAGGCATGGGCG</t>
  </si>
  <si>
    <t>AAACCGCCCATGCCTGCAACCTGA</t>
  </si>
  <si>
    <t>PLES_50801</t>
  </si>
  <si>
    <t>ilvH</t>
  </si>
  <si>
    <t>TGGCTCGTTTTCCAGCAGCA</t>
  </si>
  <si>
    <t>TAGTTGGCTCGTTTTCCAGCAGCA</t>
  </si>
  <si>
    <t>AAACTGCTGCTGGAAAACGAGCCA</t>
  </si>
  <si>
    <t>ACCACGCGGGACAATGCGCC</t>
  </si>
  <si>
    <t>TAGTACCACGCGGGACAATGCGCC</t>
  </si>
  <si>
    <t>AAACGGCGCATTGTCCCGCGTGGT</t>
  </si>
  <si>
    <t>TGTAGTTGCGTTGGGAGAAC</t>
  </si>
  <si>
    <t>TAGTTGTAGTTGCGTTGGGAGAAC</t>
  </si>
  <si>
    <t>AAACGTTCTCCCAACGCAACTACA</t>
  </si>
  <si>
    <t>CCTCGGTCGGCGCCACGGTC</t>
  </si>
  <si>
    <t>TAGTCCTCGGTCGGCGCCACGGTC</t>
  </si>
  <si>
    <t>AAACGACCGTGGCGCCGACCGAGG</t>
  </si>
  <si>
    <t>PLES_50811</t>
  </si>
  <si>
    <t>ilvI</t>
  </si>
  <si>
    <t>CGCCTTCGTCGCGCAACGAG</t>
  </si>
  <si>
    <t>TAGTCGCCTTCGTCGCGCAACGAG</t>
  </si>
  <si>
    <t>AAACCTCGTTGCGCGACGAAGGCG</t>
  </si>
  <si>
    <t>TATGCAGGAGGGCACCACCC</t>
  </si>
  <si>
    <t>TAGTTATGCAGGAGGGCACCACCC</t>
  </si>
  <si>
    <t>AAACGGGTGGTGCCCTCCTGCATA</t>
  </si>
  <si>
    <t>TTCGTGGCGCACCAGGATGT</t>
  </si>
  <si>
    <t>TAGTTTCGTGGCGCACCAGGATGT</t>
  </si>
  <si>
    <t>AAACACATCCTGGTGCGCCACGAA</t>
  </si>
  <si>
    <t>GGCGTAGCCGTCGGCCATAT</t>
  </si>
  <si>
    <t>TAGTGGCGTAGCCGTCGGCCATAT</t>
  </si>
  <si>
    <t>AAACATATGGCCGACGGCTACGCC</t>
  </si>
  <si>
    <t>PLES_50821</t>
  </si>
  <si>
    <t>CGAGCAACAAGCTGGCCGGG</t>
  </si>
  <si>
    <t>TAGTCGAGCAACAAGCTGGCCGGG</t>
  </si>
  <si>
    <t>AAACCCCGGCCAGCTTGTTGCTCG</t>
  </si>
  <si>
    <t>GGCCATGGCGAAAGAGGAGA</t>
  </si>
  <si>
    <t>TAGTGGCCATGGCGAAAGAGGAGA</t>
  </si>
  <si>
    <t>AAACTCTCCTCTTTCGCCATGGCC</t>
  </si>
  <si>
    <t>GACCCATTTGTAGATCGGGG</t>
  </si>
  <si>
    <t>TAGTGACCCATTTGTAGATCGGGG</t>
  </si>
  <si>
    <t>AAACCCCCGATCTACAAATGGGTC</t>
  </si>
  <si>
    <t>GCCGAAGTGGGTGACGCCCT</t>
  </si>
  <si>
    <t>TAGTGCCGAAGTGGGTGACGCCCT</t>
  </si>
  <si>
    <t>AAACAGGGCGTCACCCACTTCGGC</t>
  </si>
  <si>
    <t>PLES_50831</t>
  </si>
  <si>
    <t>CACGCTCGATCAGCAACAAC</t>
  </si>
  <si>
    <t>TAGTCACGCTCGATCAGCAACAAC</t>
  </si>
  <si>
    <t>AAACGTTGTTGCTGATCGAGCGTG</t>
  </si>
  <si>
    <t>GCTTTCGCTCCACCAGCCGA</t>
  </si>
  <si>
    <t>TAGTGCTTTCGCTCCACCAGCCGA</t>
  </si>
  <si>
    <t>AAACTCGGCTGGTGGAGCGAAAGC</t>
  </si>
  <si>
    <t>CCAGCGCTTCCGGGGCGGGG</t>
  </si>
  <si>
    <t>TAGTCCAGCGCTTCCGGGGCGGGG</t>
  </si>
  <si>
    <t>AAACCCCCGCCCCGGAAGCGCTGG</t>
  </si>
  <si>
    <t>CACGCAGAACGGCTCGGGGC</t>
  </si>
  <si>
    <t>TAGTCACGCAGAACGGCTCGGGGC</t>
  </si>
  <si>
    <t>AAACGCCCCGAGCCGTTCTGCGTG</t>
  </si>
  <si>
    <t>PLES_50841</t>
  </si>
  <si>
    <t>CAGGGCACTGCCGGCAAGCG</t>
  </si>
  <si>
    <t>TAGTCAGGGCACTGCCGGCAAGCG</t>
  </si>
  <si>
    <t>AAACCGCTTGCCGGCAGTGCCCTG</t>
  </si>
  <si>
    <t>GATTGCCCCGTGCTGCGGGC</t>
  </si>
  <si>
    <t>TAGTGATTGCCCCGTGCTGCGGGC</t>
  </si>
  <si>
    <t>AAACGCCCGCAGCACGGGGCAATC</t>
  </si>
  <si>
    <t>GAGTGCCGGAATCCACCACC</t>
  </si>
  <si>
    <t>TAGTGAGTGCCGGAATCCACCACC</t>
  </si>
  <si>
    <t>AAACGGTGGTGGATTCCGGCACTC</t>
  </si>
  <si>
    <t>CCGCTTTCCTGGTTGGAAAC</t>
  </si>
  <si>
    <t>TAGTCCGCTTTCCTGGTTGGAAAC</t>
  </si>
  <si>
    <t>AAACGTTTCCAACCAGGAAAGCGG</t>
  </si>
  <si>
    <t>PLES_50851</t>
  </si>
  <si>
    <t>mrcB</t>
  </si>
  <si>
    <t>GGGGGATCGGGGACGCGTCA</t>
  </si>
  <si>
    <t>TAGTGGGGGATCGGGGACGCGTCA</t>
  </si>
  <si>
    <t>AAACTGACGCGTCCCCGATCCCCC</t>
  </si>
  <si>
    <t>GCTTTGCTGTTACGGGAACG</t>
  </si>
  <si>
    <t>TAGTGCTTTGCTGTTACGGGAACG</t>
  </si>
  <si>
    <t>AAACCGTTCCCGTAACAGCAAAGC</t>
  </si>
  <si>
    <t>ATTTGTTCAGGCCGGGTGCC</t>
  </si>
  <si>
    <t>TAGTATTTGTTCAGGCCGGGTGCC</t>
  </si>
  <si>
    <t>AAACGGCACCCGGCCTGAACAAAT</t>
  </si>
  <si>
    <t>CGAGGAGCACCAGGCCGACG</t>
  </si>
  <si>
    <t>TAGTCGAGGAGCACCAGGCCGACG</t>
  </si>
  <si>
    <t>AAACCGTCGGCCTGGTGCTCCTCG</t>
  </si>
  <si>
    <t>PLES_50861</t>
  </si>
  <si>
    <t>GCGATCAGGGTCTGGCTCAC</t>
  </si>
  <si>
    <t>TAGTGCGATCAGGGTCTGGCTCAC</t>
  </si>
  <si>
    <t>AAACGTGAGCCAGACCCTGATCGC</t>
  </si>
  <si>
    <t>GAGGGCCGGGTTCTGCAGGG</t>
  </si>
  <si>
    <t>TAGTGAGGGCCGGGTTCTGCAGGG</t>
  </si>
  <si>
    <t>AAACCCCTGCAGAACCCGGCCCTC</t>
  </si>
  <si>
    <t>CGAAGCGCTCCACCGGGTGG</t>
  </si>
  <si>
    <t>TAGTCGAAGCGCTCCACCGGGTGG</t>
  </si>
  <si>
    <t>AAACCCACCCGGTGGAGCGCTTCG</t>
  </si>
  <si>
    <t>GGGACCGGTCAACAGGACCC</t>
  </si>
  <si>
    <t>TAGTGGGACCGGTCAACAGGACCC</t>
  </si>
  <si>
    <t>AAACGGGTCCTGTTGACCGGTCCC</t>
  </si>
  <si>
    <t>PLES_50871</t>
  </si>
  <si>
    <t>AGCTGACGGGGCGAGTTCAT</t>
  </si>
  <si>
    <t>TAGTAGCTGACGGGGCGAGTTCAT</t>
  </si>
  <si>
    <t>AAACATGAACTCGCCCCGTCAGCT</t>
  </si>
  <si>
    <t>GCGTGGAGCAGTTGGTAGAG</t>
  </si>
  <si>
    <t>TAGTGCGTGGAGCAGTTGGTAGAG</t>
  </si>
  <si>
    <t>AAACCTCTACCAACTGCTCCACGC</t>
  </si>
  <si>
    <t>GTTGAAGCCTTCGATGTCTT</t>
  </si>
  <si>
    <t>TAGTGTTGAAGCCTTCGATGTCTT</t>
  </si>
  <si>
    <t>AAACAAGACATCGAAGGCTTCAAC</t>
  </si>
  <si>
    <t>AGCCGTCGGCCGGCTTCTGT</t>
  </si>
  <si>
    <t>TAGTAGCCGTCGGCCGGCTTCTGT</t>
  </si>
  <si>
    <t>AAACACAGAAGCCGGCCGACGGCT</t>
  </si>
  <si>
    <t>PLES_50881</t>
  </si>
  <si>
    <t>ATTGGGTCGAGGTTTTCCCG</t>
  </si>
  <si>
    <t>TAGTATTGGGTCGAGGTTTTCCCG</t>
  </si>
  <si>
    <t>AAACCGGGAAAACCTCGACCCAAT</t>
  </si>
  <si>
    <t>GGTGGCGCTGTGGATACCCA</t>
  </si>
  <si>
    <t>TAGTGGTGGCGCTGTGGATACCCA</t>
  </si>
  <si>
    <t>AAACTGGGTATCCACAGCGCCACC</t>
  </si>
  <si>
    <t>CGAGCCGAGCCGACGCAGAT</t>
  </si>
  <si>
    <t>TAGTCGAGCCGAGCCGACGCAGAT</t>
  </si>
  <si>
    <t>AAACATCTGCGTCGGCTCGGCTCG</t>
  </si>
  <si>
    <t>GCGCGCGCGGACCGCGCGAT</t>
  </si>
  <si>
    <t>TAGTGCGCGCGCGGACCGCGCGAT</t>
  </si>
  <si>
    <t>AAACATCGCGCGGTCCGCGCGCGC</t>
  </si>
  <si>
    <t>PLES_50891</t>
  </si>
  <si>
    <t>TTGCTCGCCGAGTAGATACA</t>
  </si>
  <si>
    <t>TAGTTTGCTCGCCGAGTAGATACA</t>
  </si>
  <si>
    <t>AAACTGTATCTACTCGGCGAGCAA</t>
  </si>
  <si>
    <t>ATCAATTGGTCGGCATAAGC</t>
  </si>
  <si>
    <t>TAGTATCAATTGGTCGGCATAAGC</t>
  </si>
  <si>
    <t>AAACGCTTATGCCGACCAATTGAT</t>
  </si>
  <si>
    <t>AGCGGTGAGGGATTCCCTGC</t>
  </si>
  <si>
    <t>TAGTAGCGGTGAGGGATTCCCTGC</t>
  </si>
  <si>
    <t>AAACGCAGGGAATCCCTCACCGCT</t>
  </si>
  <si>
    <t>GGGCGGGGCCGCTGGGTGCC</t>
  </si>
  <si>
    <t>TAGTGGGCGGGGCCGCTGGGTGCC</t>
  </si>
  <si>
    <t>AAACGGCACCCAGCGGCCCCGCCC</t>
  </si>
  <si>
    <t>PLES_50901</t>
  </si>
  <si>
    <t>AGCGAACAGGCGAATGCGCA</t>
  </si>
  <si>
    <t>TAGTAGCGAACAGGCGAATGCGCA</t>
  </si>
  <si>
    <t>AAACTGCGCATTCGCCTGTTCGCT</t>
  </si>
  <si>
    <t>ATCAGGCAGCGGCGGCAGTT</t>
  </si>
  <si>
    <t>TAGTATCAGGCAGCGGCGGCAGTT</t>
  </si>
  <si>
    <t>AAACAACTGCCGCCGCTGCCTGAT</t>
  </si>
  <si>
    <t>TCGACTATTCGTCCCGTCTG</t>
  </si>
  <si>
    <t>TAGTTCGACTATTCGTCCCGTCTG</t>
  </si>
  <si>
    <t>AAACCAGACGGGACGAATAGTCGA</t>
  </si>
  <si>
    <t>AGGCGTGCGACTAGTTGCTG</t>
  </si>
  <si>
    <t>TAGTAGGCGTGCGACTAGTTGCTG</t>
  </si>
  <si>
    <t>AAACCAGCAACTAGTCGCACGCCT</t>
  </si>
  <si>
    <t>PLES_50911</t>
  </si>
  <si>
    <t>TTCCGCCACGGCGGATGGAC</t>
  </si>
  <si>
    <t>TAGTTTCCGCCACGGCGGATGGAC</t>
  </si>
  <si>
    <t>AAACGTCCATCCGCCGTGGCGGAA</t>
  </si>
  <si>
    <t>CAGGCCGCAGCTCCAGTTCG</t>
  </si>
  <si>
    <t>TAGTCAGGCCGCAGCTCCAGTTCG</t>
  </si>
  <si>
    <t>AAACCGAACTGGAGCTGCGGCCTG</t>
  </si>
  <si>
    <t>GCCACAGAGAGCGCCAAGCA</t>
  </si>
  <si>
    <t>TAGTGCCACAGAGAGCGCCAAGCA</t>
  </si>
  <si>
    <t>AAACTGCTTGGCGCTCTCTGTGGC</t>
  </si>
  <si>
    <t>CGACGCCCGGCCAGTCGTCG</t>
  </si>
  <si>
    <t>TAGTCGACGCCCGGCCAGTCGTCG</t>
  </si>
  <si>
    <t>AAACCGACGACTGGCCGGGCGTCG</t>
  </si>
  <si>
    <t>PLES_50921</t>
  </si>
  <si>
    <t>CGAGGGCGAGGGACAACCAG</t>
  </si>
  <si>
    <t>TAGTCGAGGGCGAGGGACAACCAG</t>
  </si>
  <si>
    <t>AAACCTGGTTGTCCCTCGCCCTCG</t>
  </si>
  <si>
    <t>CGTTCCATCGAGCGGCAGCC</t>
  </si>
  <si>
    <t>TAGTCGTTCCATCGAGCGGCAGCC</t>
  </si>
  <si>
    <t>AAACGGCTGCCGCTCGATGGAACG</t>
  </si>
  <si>
    <t>GCCGAGGATCATTTCCGCCT</t>
  </si>
  <si>
    <t>TAGTGCCGAGGATCATTTCCGCCT</t>
  </si>
  <si>
    <t>AAACAGGCGGAAATGATCCTCGGC</t>
  </si>
  <si>
    <t>GGGTCCGCGGCAGGCGGATC</t>
  </si>
  <si>
    <t>TAGTGGGTCCGCGGCAGGCGGATC</t>
  </si>
  <si>
    <t>AAACGATCCGCCTGCCGCGGACCC</t>
  </si>
  <si>
    <t>PLES_50931</t>
  </si>
  <si>
    <t>phuT</t>
  </si>
  <si>
    <t>TTGCGGCAGCTCGGCGGCCT</t>
  </si>
  <si>
    <t>TAGTTTGCGGCAGCTCGGCGGCCT</t>
  </si>
  <si>
    <t>AAACAGGCCGCCGAGCTGCCGCAA</t>
  </si>
  <si>
    <t>CGCCTGCGGATGCTGGCTGG</t>
  </si>
  <si>
    <t>TAGTCGCCTGCGGATGCTGGCTGG</t>
  </si>
  <si>
    <t>AAACCCAGCCAGCATCCGCAGGCG</t>
  </si>
  <si>
    <t>TGGCGCTGGTAGCCGACGCT</t>
  </si>
  <si>
    <t>TAGTTGGCGCTGGTAGCCGACGCT</t>
  </si>
  <si>
    <t>AAACAGCGTCGGCTACCAGCGCCA</t>
  </si>
  <si>
    <t>GCACGCCCTCGGCAGCCAGT</t>
  </si>
  <si>
    <t>TAGTGCACGCCCTCGGCAGCCAGT</t>
  </si>
  <si>
    <t>AAACACTGGCTGCCGAGGGCGTGC</t>
  </si>
  <si>
    <t>PLES_50941</t>
  </si>
  <si>
    <t>GGCAGGGGAATGGGAAAGGC</t>
  </si>
  <si>
    <t>TAGTGGCAGGGGAATGGGAAAGGC</t>
  </si>
  <si>
    <t>AAACGCCTTTCCCATTCCCCTGCC</t>
  </si>
  <si>
    <t>CTGCCAGGCGCGGTAAAGCT</t>
  </si>
  <si>
    <t>TAGTCTGCCAGGCGCGGTAAAGCT</t>
  </si>
  <si>
    <t>AAACAGCTTTACCGCGCCTGGCAG</t>
  </si>
  <si>
    <t>CGCGCGTAGCTGCGGTCGCT</t>
  </si>
  <si>
    <t>TAGTCGCGCGTAGCTGCGGTCGCT</t>
  </si>
  <si>
    <t>AAACAGCGACCGCAGCTACGCGCG</t>
  </si>
  <si>
    <t>GGCATCGATGCCGACCCGGC</t>
  </si>
  <si>
    <t>TAGTGGCATCGATGCCGACCCGGC</t>
  </si>
  <si>
    <t>AAACGCCGGGTCGGCATCGATGCC</t>
  </si>
  <si>
    <t>PLES_50951</t>
  </si>
  <si>
    <t>phuR</t>
  </si>
  <si>
    <t>AGGGCGAAGGGCGGGGAGAG</t>
  </si>
  <si>
    <t>TAGTAGGGCGAAGGGCGGGGAGAG</t>
  </si>
  <si>
    <t>AAACCTCTCCCCGCCCTTCGCCCT</t>
  </si>
  <si>
    <t>GCAGGGCCAGGCAGGGGCGC</t>
  </si>
  <si>
    <t>TAGTGCAGGGCCAGGCAGGGGCGC</t>
  </si>
  <si>
    <t>AAACGCGCCCCTGCCTGGCCCTGC</t>
  </si>
  <si>
    <t>TCCCCGCCAGAGCCAGGGAA</t>
  </si>
  <si>
    <t>TAGTTCCCCGCCAGAGCCAGGGAA</t>
  </si>
  <si>
    <t>AAACTTCCCTGGCTCTGGCGGGGA</t>
  </si>
  <si>
    <t>GGTGGTCGGGGTCAGCGGGA</t>
  </si>
  <si>
    <t>TAGTGGTGGTCGGGGTCAGCGGGA</t>
  </si>
  <si>
    <t>AAACTCCCGCTGACCCCGACCACC</t>
  </si>
  <si>
    <t>PLES_50961</t>
  </si>
  <si>
    <t>TCATGGGCGCTCCGTTTGCC</t>
  </si>
  <si>
    <t>TAGTTCATGGGCGCTCCGTTTGCC</t>
  </si>
  <si>
    <t>AAACGGCAAACGGAGCGCCCATGA</t>
  </si>
  <si>
    <t>GATGGGAAGAGGGACACAGG</t>
  </si>
  <si>
    <t>TAGTGATGGGAAGAGGGACACAGG</t>
  </si>
  <si>
    <t>AAACCCTGTGTCCCTCTTCCCATC</t>
  </si>
  <si>
    <t>GAAGCCGCGGCTGTTGCCTT</t>
  </si>
  <si>
    <t>TAGTGAAGCCGCGGCTGTTGCCTT</t>
  </si>
  <si>
    <t>AAACAAGGCAACAGCCGCGGCTTC</t>
  </si>
  <si>
    <t>ACAGCCGTCGCTCATCGACG</t>
  </si>
  <si>
    <t>TAGTACAGCCGTCGCTCATCGACG</t>
  </si>
  <si>
    <t>AAACCGTCGATGAGCGACGGCTGT</t>
  </si>
  <si>
    <t>PLES_50971</t>
  </si>
  <si>
    <t>GCGCAGGCTGAATCGGCGCA</t>
  </si>
  <si>
    <t>TAGTGCGCAGGCTGAATCGGCGCA</t>
  </si>
  <si>
    <t>AAACTGCGCCGATTCAGCCTGCGC</t>
  </si>
  <si>
    <t>TGCGGCAGGCATAGAGCAGC</t>
  </si>
  <si>
    <t>TAGTTGCGGCAGGCATAGAGCAGC</t>
  </si>
  <si>
    <t>AAACGCTGCTCTATGCCTGCCGCA</t>
  </si>
  <si>
    <t>GGGGCGAGCCGTACGGGGCC</t>
  </si>
  <si>
    <t>TAGTGGGGCGAGCCGTACGGGGCC</t>
  </si>
  <si>
    <t>AAACGGCCCCGTACGGCTCGCCCC</t>
  </si>
  <si>
    <t>AATCCGCCGCTGTTACGCCA</t>
  </si>
  <si>
    <t>TAGTAATCCGCCGCTGTTACGCCA</t>
  </si>
  <si>
    <t>AAACTGGCGTAACAGCGGCGGATT</t>
  </si>
  <si>
    <t>PLES_50981</t>
  </si>
  <si>
    <t>CTGAACCAGCAAAACCAAAC</t>
  </si>
  <si>
    <t>TAGTCTGAACCAGCAAAACCAAAC</t>
  </si>
  <si>
    <t>AAACGTTTGGTTTTGCTGGTTCAG</t>
  </si>
  <si>
    <t>CTGAGATTGGCCATCTCGTA</t>
  </si>
  <si>
    <t>TAGTCTGAGATTGGCCATCTCGTA</t>
  </si>
  <si>
    <t>AAACTACGAGATGGCCAATCTCAG</t>
  </si>
  <si>
    <t>CGCGCATCGCTGACCGCCGA</t>
  </si>
  <si>
    <t>TAGTCGCGCATCGCTGACCGCCGA</t>
  </si>
  <si>
    <t>AAACTCGGCGGTCAGCGATGCGCG</t>
  </si>
  <si>
    <t>ACAACGCCAGGGCGAACTGA</t>
  </si>
  <si>
    <t>TAGTACAACGCCAGGGCGAACTGA</t>
  </si>
  <si>
    <t>AAACTCAGTTCGCCCTGGCGTTGT</t>
  </si>
  <si>
    <t>PLES_50991</t>
  </si>
  <si>
    <t>AGGGGGGCGAAGCGGCGCAT</t>
  </si>
  <si>
    <t>TAGTAGGGGGGCGAAGCGGCGCAT</t>
  </si>
  <si>
    <t>AAACATGCGCCGCTTCGCCCCCCT</t>
  </si>
  <si>
    <t>GGAACCGTGGAGCAGGGTGG</t>
  </si>
  <si>
    <t>TAGTGGAACCGTGGAGCAGGGTGG</t>
  </si>
  <si>
    <t>AAACCCACCCTGCTCCACGGTTCC</t>
  </si>
  <si>
    <t>TGGCCAGCGGTTCGGCGGCC</t>
  </si>
  <si>
    <t>TAGTTGGCCAGCGGTTCGGCGGCC</t>
  </si>
  <si>
    <t>AAACGGCCGCCGAACCGCTGGCCA</t>
  </si>
  <si>
    <t>GGCGTCGCGGTGGACGTCGA</t>
  </si>
  <si>
    <t>TAGTGGCGTCGCGGTGGACGTCGA</t>
  </si>
  <si>
    <t>AAACTCGACGTCCACCGCGACGCC</t>
  </si>
  <si>
    <t>PLES_51001</t>
  </si>
  <si>
    <t>TGCGCGCGAAACGGCGCGCA</t>
  </si>
  <si>
    <t>TAGTTGCGCGCGAAACGGCGCGCA</t>
  </si>
  <si>
    <t>AAACTGCGCGCCGTTTCGCGCGCA</t>
  </si>
  <si>
    <t>TGAAAACGTAGGGGGGAAGG</t>
  </si>
  <si>
    <t>TAGTTGAAAACGTAGGGGGGAAGG</t>
  </si>
  <si>
    <t>AAACCCTTCCCCCCTACGTTTTCA</t>
  </si>
  <si>
    <t>AGCGGCCATCTTCAGTTCGG</t>
  </si>
  <si>
    <t>TAGTAGCGGCCATCTTCAGTTCGG</t>
  </si>
  <si>
    <t>AAACCCGAACTGAAGATGGCCGCT</t>
  </si>
  <si>
    <t>GGTCGATGATGTCCTCGCCA</t>
  </si>
  <si>
    <t>TAGTGGTCGATGATGTCCTCGCCA</t>
  </si>
  <si>
    <t>AAACTGGCGAGGACATCATCGACC</t>
  </si>
  <si>
    <t>PLES_51011</t>
  </si>
  <si>
    <t>TGCCAGTAGCGTCGGGACAT</t>
  </si>
  <si>
    <t>TAGTTGCCAGTAGCGTCGGGACAT</t>
  </si>
  <si>
    <t>AAACATGTCCCGACGCTACTGGCA</t>
  </si>
  <si>
    <t>GTTGCCGGTGAGCGGACGCT</t>
  </si>
  <si>
    <t>TAGTGTTGCCGGTGAGCGGACGCT</t>
  </si>
  <si>
    <t>AAACAGCGTCCGCTCACCGGCAAC</t>
  </si>
  <si>
    <t>TGGCGTCGTCGAATACGGCC</t>
  </si>
  <si>
    <t>TAGTTGGCGTCGTCGAATACGGCC</t>
  </si>
  <si>
    <t>AAACGGCCGTATTCGACGACGCCA</t>
  </si>
  <si>
    <t>GGCGGCGTCATCGAGGGCGC</t>
  </si>
  <si>
    <t>TAGTGGCGGCGTCATCGAGGGCGC</t>
  </si>
  <si>
    <t>AAACGCGCCCTCGATGACGCCGCC</t>
  </si>
  <si>
    <t>PLES_51021</t>
  </si>
  <si>
    <t>TCGTCCTTTGCGCCAGAGCA</t>
  </si>
  <si>
    <t>TAGTTCGTCCTTTGCGCCAGAGCA</t>
  </si>
  <si>
    <t>AAACTGCTCTGGCGCAAAGGACGA</t>
  </si>
  <si>
    <t>GCCTGCGCCTCCTTCGCCCC</t>
  </si>
  <si>
    <t>TAGTGCCTGCGCCTCCTTCGCCCC</t>
  </si>
  <si>
    <t>AAACGGGGCGAAGGAGGCGCAGGC</t>
  </si>
  <si>
    <t>TGGCCACCCCACCCAGGCTG</t>
  </si>
  <si>
    <t>TAGTTGGCCACCCCACCCAGGCTG</t>
  </si>
  <si>
    <t>AAACCAGCCTGGGTGGGGTGGCCA</t>
  </si>
  <si>
    <t>CAGGCCGACCATCACCACGA</t>
  </si>
  <si>
    <t>TAGTCAGGCCGACCATCACCACGA</t>
  </si>
  <si>
    <t>AAACTCGTGGTGATGGTCGGCCTG</t>
  </si>
  <si>
    <t>PLES_51031</t>
  </si>
  <si>
    <t>GCAGCGCCAGGCCCAGCGGA</t>
  </si>
  <si>
    <t>TAGTGCAGCGCCAGGCCCAGCGGA</t>
  </si>
  <si>
    <t>AAACTCCGCTGGGCCTGGCGCTGC</t>
  </si>
  <si>
    <t>CGGCAGCGGATCGCTGGCGC</t>
  </si>
  <si>
    <t>TAGTCGGCAGCGGATCGCTGGCGC</t>
  </si>
  <si>
    <t>AAACGCGCCAGCGATCCGCTGCCG</t>
  </si>
  <si>
    <t>CCGAAGCTGTGCTGCGGGAT</t>
  </si>
  <si>
    <t>TAGTCCGAAGCTGTGCTGCGGGAT</t>
  </si>
  <si>
    <t>AAACATCCCGCAGCACAGCTTCGG</t>
  </si>
  <si>
    <t>GGCCAGGGTGCGGAACGCCG</t>
  </si>
  <si>
    <t>TAGTGGCCAGGGTGCGGAACGCCG</t>
  </si>
  <si>
    <t>AAACCGGCGTTCCGCACCCTGGCC</t>
  </si>
  <si>
    <t>PLES_51041</t>
  </si>
  <si>
    <t>CAGGATCTCGGTGCGCACCG</t>
  </si>
  <si>
    <t>TAGTCAGGATCTCGGTGCGCACCG</t>
  </si>
  <si>
    <t>AAACCGGTGCGCACCGAGATCCTG</t>
  </si>
  <si>
    <t>GTAGGCCATGGTCAGGAAGG</t>
  </si>
  <si>
    <t>TAGTGTAGGCCATGGTCAGGAAGG</t>
  </si>
  <si>
    <t>AAACCCTTCCTGACCATGGCCTAC</t>
  </si>
  <si>
    <t>CGGTCTCGCCGAGGATGCTC</t>
  </si>
  <si>
    <t>TAGTCGGTCTCGCCGAGGATGCTC</t>
  </si>
  <si>
    <t>AAACGAGCATCCTCGGCGAGACCG</t>
  </si>
  <si>
    <t>CACCGCGCCCTTGTCCATGC</t>
  </si>
  <si>
    <t>TAGTCACCGCGCCCTTGTCCATGC</t>
  </si>
  <si>
    <t>AAACGCATGGACAAGGGCGCGGTG</t>
  </si>
  <si>
    <t>PLES_51051</t>
  </si>
  <si>
    <t>trmA</t>
  </si>
  <si>
    <t>CGCTGGGGTCGAACTGTGGA</t>
  </si>
  <si>
    <t>TAGTCGCTGGGGTCGAACTGTGGA</t>
  </si>
  <si>
    <t>AAACTCCACAGTTCGACCCCAGCG</t>
  </si>
  <si>
    <t>GTCTTCCAGTTGCGCGGCGT</t>
  </si>
  <si>
    <t>TAGTGTCTTCCAGTTGCGCGGCGT</t>
  </si>
  <si>
    <t>AAACACGCCGCGCAACTGGAAGAC</t>
  </si>
  <si>
    <t>GGCCAGCAATCCGGCGAGGC</t>
  </si>
  <si>
    <t>TAGTGGCCAGCAATCCGGCGAGGC</t>
  </si>
  <si>
    <t>AAACGCCTCGCCGGATTGCTGGCC</t>
  </si>
  <si>
    <t>CGGCGCGGGTGCCGCGAACG</t>
  </si>
  <si>
    <t>TAGTCGGCGCGGGTGCCGCGAACG</t>
  </si>
  <si>
    <t>AAACCGTTCGCGGCACCCGCGCCG</t>
  </si>
  <si>
    <t>PLES_51061</t>
  </si>
  <si>
    <t>GCTTGTAGCGACGCAGCAGG</t>
  </si>
  <si>
    <t>TAGTGCTTGTAGCGACGCAGCAGG</t>
  </si>
  <si>
    <t>AAACCCTGCTGCGTCGCTACAAGC</t>
  </si>
  <si>
    <t>CGGCGCTCTCGATATCGGCG</t>
  </si>
  <si>
    <t>TAGTCGGCGCTCTCGATATCGGCG</t>
  </si>
  <si>
    <t>AAACCGCCGATATCGAGAGCGCCG</t>
  </si>
  <si>
    <t>TATTCGGACAGTGGATAGTC</t>
  </si>
  <si>
    <t>TAGTTATTCGGACAGTGGATAGTC</t>
  </si>
  <si>
    <t>AAACGACTATCCACTGTCCGAATA</t>
  </si>
  <si>
    <t>CATGCAATTGAGCATCGAAC</t>
  </si>
  <si>
    <t>TAGTCATGCAATTGAGCATCGAAC</t>
  </si>
  <si>
    <t>AAACGTTCGATGCTCAATTGCATG</t>
  </si>
  <si>
    <t>PLES_51071</t>
  </si>
  <si>
    <t>CGCGCTATAGGAGGTAGCCA</t>
  </si>
  <si>
    <t>TAGTCGCGCTATAGGAGGTAGCCA</t>
  </si>
  <si>
    <t>AAACTGGCTACCTCCTATAGCGCG</t>
  </si>
  <si>
    <t>CATGACATGGAAAGGCTCGA</t>
  </si>
  <si>
    <t>TAGTCATGACATGGAAAGGCTCGA</t>
  </si>
  <si>
    <t>AAACTCGAGCCTTTCCATGTCATG</t>
  </si>
  <si>
    <t>CTCGTTGGCCCGCGCCAGCA</t>
  </si>
  <si>
    <t>TAGTCTCGTTGGCCCGCGCCAGCA</t>
  </si>
  <si>
    <t>AAACTGCTGGCGCGGGCCAACGAG</t>
  </si>
  <si>
    <t>GTGGATCACATCGTGGCCGG</t>
  </si>
  <si>
    <t>TAGTGTGGATCACATCGTGGCCGG</t>
  </si>
  <si>
    <t>AAACCCGGCCACGATGTGATCCAC</t>
  </si>
  <si>
    <t>PLES_51081</t>
  </si>
  <si>
    <t>dksA</t>
  </si>
  <si>
    <t>GCTCTGTTGTTTTGCTTTGG</t>
  </si>
  <si>
    <t>TAGTGCTCTGTTGTTTTGCTTTGG</t>
  </si>
  <si>
    <t>AAACCCAAAGCAAAACAACAGAGC</t>
  </si>
  <si>
    <t>CGAAGCCGCGGGTCATCTGC</t>
  </si>
  <si>
    <t>TAGTCGAAGCCGCGGGTCATCTGC</t>
  </si>
  <si>
    <t>AAACGCAGATGACCCGCGGCTTCG</t>
  </si>
  <si>
    <t>TCGCCCTTGGTTTCCTGATA</t>
  </si>
  <si>
    <t>TAGTTCGCCCTTGGTTTCCTGATA</t>
  </si>
  <si>
    <t>AAACTATCAGGAAACCAAGGGCGA</t>
  </si>
  <si>
    <t>TTTCCATTTGTTCAGGATCG</t>
  </si>
  <si>
    <t>TAGTTTTCCATTTGTTCAGGATCG</t>
  </si>
  <si>
    <t>AAACCGATCCTGAACAAATGGAAA</t>
  </si>
  <si>
    <t>PLES_51091</t>
  </si>
  <si>
    <t>GCCTACATAGGAAGAGGTCA</t>
  </si>
  <si>
    <t>TAGTGCCTACATAGGAAGAGGTCA</t>
  </si>
  <si>
    <t>AAACTGACCTCTTCCTATGTAGGC</t>
  </si>
  <si>
    <t>CAGGTAGCCGCTGGGCGTCG</t>
  </si>
  <si>
    <t>TAGTCAGGTAGCCGCTGGGCGTCG</t>
  </si>
  <si>
    <t>AAACCGACGCCCAGCGGCTACCTG</t>
  </si>
  <si>
    <t>CGCGTCCAGGTAGGAGGCGA</t>
  </si>
  <si>
    <t>TAGTCGCGTCCAGGTAGGAGGCGA</t>
  </si>
  <si>
    <t>AAACTCGCCTCCTACCTGGACGCG</t>
  </si>
  <si>
    <t>CACCAGCCAGCGGCCGCCGA</t>
  </si>
  <si>
    <t>TAGTCACCAGCCAGCGGCCGCCGA</t>
  </si>
  <si>
    <t>AAACTCGGCGGCCGCTGGCTGGTG</t>
  </si>
  <si>
    <t>PLES_51101</t>
  </si>
  <si>
    <t>cbrA</t>
  </si>
  <si>
    <t>TGATCAGGATCAGCTGGGTC</t>
  </si>
  <si>
    <t>TAGTTGATCAGGATCAGCTGGGTC</t>
  </si>
  <si>
    <t>AAACGACCCAGCTGATCCTGATCA</t>
  </si>
  <si>
    <t>GCCGAAGAGGGTGGAGAGGT</t>
  </si>
  <si>
    <t>TAGTGCCGAAGAGGGTGGAGAGGT</t>
  </si>
  <si>
    <t>AAACACCTCTCCACCCTCTTCGGC</t>
  </si>
  <si>
    <t>GTAGCCGCGCTCGGTGATCC</t>
  </si>
  <si>
    <t>TAGTGTAGCCGCGCTCGGTGATCC</t>
  </si>
  <si>
    <t>AAACGGATCACCGAGCGCGGCTAC</t>
  </si>
  <si>
    <t>ACAGGGTGTAGACCAGCGGG</t>
  </si>
  <si>
    <t>TAGTACAGGGTGTAGACCAGCGGG</t>
  </si>
  <si>
    <t>AAACCCCGCTGGTCTACACCCTGT</t>
  </si>
  <si>
    <t>PLES_51111</t>
  </si>
  <si>
    <t>cbrB</t>
  </si>
  <si>
    <t>TCGCAATGCAGATCGGATAA</t>
  </si>
  <si>
    <t>TAGTTCGCAATGCAGATCGGATAA</t>
  </si>
  <si>
    <t>AAACTTATCCGATCTGCATTGCGA</t>
  </si>
  <si>
    <t>GGTACTGGTTGCGCTCCAGC</t>
  </si>
  <si>
    <t>TAGTGGTACTGGTTGCGCTCCAGC</t>
  </si>
  <si>
    <t>AAACGCTGGAGCGCAACCAGTACC</t>
  </si>
  <si>
    <t>CCGAGCCGGCTTCGCTGACC</t>
  </si>
  <si>
    <t>TAGTCCGAGCCGGCTTCGCTGACC</t>
  </si>
  <si>
    <t>AAACGGTCAGCGAAGCCGGCTCGG</t>
  </si>
  <si>
    <t>GGGGATGGTGTAGCGCTCCT</t>
  </si>
  <si>
    <t>TAGTGGGGATGGTGTAGCGCTCCT</t>
  </si>
  <si>
    <t>AAACAGGAGCGCTACACCATCCCC</t>
  </si>
  <si>
    <t>PLES_51121</t>
  </si>
  <si>
    <t>pcnB</t>
  </si>
  <si>
    <t>CTGGATCAGCTTTTTCAGCA</t>
  </si>
  <si>
    <t>TAGTCTGGATCAGCTTTTTCAGCA</t>
  </si>
  <si>
    <t>AAACTGCTGAAAAAGCTGATCCAG</t>
  </si>
  <si>
    <t>ACGGCGCAGGGGGGAACGAA</t>
  </si>
  <si>
    <t>TAGTACGGCGCAGGGGGGAACGAA</t>
  </si>
  <si>
    <t>AAACTTCGTTCCCCCCTGCGCCGT</t>
  </si>
  <si>
    <t>GGGGTTGTACGGACGGCGCG</t>
  </si>
  <si>
    <t>TAGTGGGGTTGTACGGACGGCGCG</t>
  </si>
  <si>
    <t>AAACCGCGCCGTCCGTACAACCCC</t>
  </si>
  <si>
    <t>GGTTGTTACCGATGACTTCC</t>
  </si>
  <si>
    <t>TAGTGGTTGTTACCGATGACTTCC</t>
  </si>
  <si>
    <t>AAACGGAAGTCATCGGTAACAACC</t>
  </si>
  <si>
    <t>PLES_51131</t>
  </si>
  <si>
    <t>folK</t>
  </si>
  <si>
    <t>CCAGCGCCACGTAGACGCGC</t>
  </si>
  <si>
    <t>TAGTCCAGCGCCACGTAGACGCGC</t>
  </si>
  <si>
    <t>AAACGCGCGTCTACGTGGCGCTGG</t>
  </si>
  <si>
    <t>TCTGCTCGCGCGGTTCGGCC</t>
  </si>
  <si>
    <t>TAGTTCTGCTCGCGCGGTTCGGCC</t>
  </si>
  <si>
    <t>AAACGGCCGAACCGCGCGAGCAGA</t>
  </si>
  <si>
    <t>GAAGCCGCTCGAAGGCATCG</t>
  </si>
  <si>
    <t>TAGTGAAGCCGCTCGAAGGCATCG</t>
  </si>
  <si>
    <t>AAACCGATGCCTTCGAGCGGCTTC</t>
  </si>
  <si>
    <t>GCGGCGAGACGGCGACCAGG</t>
  </si>
  <si>
    <t>TAGTGCGGCGAGACGGCGACCAGG</t>
  </si>
  <si>
    <t>AAACCCTGGTCGCCGTCTCGCCGC</t>
  </si>
  <si>
    <t>PLES_51141</t>
  </si>
  <si>
    <t>panB</t>
  </si>
  <si>
    <t>GGTCAGGGTTACATCAGGCA</t>
  </si>
  <si>
    <t>TAGTGGTCAGGGTTACATCAGGCA</t>
  </si>
  <si>
    <t>AAACTGCCTGATGTAACCCTGACC</t>
  </si>
  <si>
    <t>CTGCTTCAACCCTTGCAGGG</t>
  </si>
  <si>
    <t>TAGTCTGCTTCAACCCTTGCAGGG</t>
  </si>
  <si>
    <t>AAACCCCTGCAAGGGTTGAAGCAG</t>
  </si>
  <si>
    <t>GGCGTCGTAGCAGGTCAGCA</t>
  </si>
  <si>
    <t>TAGTGGCGTCGTAGCAGGTCAGCA</t>
  </si>
  <si>
    <t>AAACTGCTGACCTGCTACGACGCC</t>
  </si>
  <si>
    <t>GCTGGCGGTGTGGGCGAAGG</t>
  </si>
  <si>
    <t>TAGTGCTGGCGGTGTGGGCGAAGG</t>
  </si>
  <si>
    <t>AAACCCTTCGCCCACACCGCCAGC</t>
  </si>
  <si>
    <t>PLES_51151</t>
  </si>
  <si>
    <t>panC</t>
  </si>
  <si>
    <t>CAGTTCACGGACGGTCTTGA</t>
  </si>
  <si>
    <t>TAGTCAGTTCACGGACGGTCTTGA</t>
  </si>
  <si>
    <t>AAACTCAAGACCGTCCGTGAACTG</t>
  </si>
  <si>
    <t>GCTGCGGGCGCGCGCCACCG</t>
  </si>
  <si>
    <t>TAGTGCTGCGGGCGCGCGCCACCG</t>
  </si>
  <si>
    <t>AAACCGGTGGCGCGCGCCCGCAGC</t>
  </si>
  <si>
    <t>GCGTGGAGGTTGCCCATGGT</t>
  </si>
  <si>
    <t>TAGTGCGTGGAGGTTGCCCATGGT</t>
  </si>
  <si>
    <t>AAACACCATGGGCAACCTCCACGC</t>
  </si>
  <si>
    <t>CTTTACCAGCGCGGCATGGC</t>
  </si>
  <si>
    <t>TAGTCTTTACCAGCGCGGCATGGC</t>
  </si>
  <si>
    <t>AAACGCCATGCCGCGCTGGTAAAG</t>
  </si>
  <si>
    <t>PLES_51161</t>
  </si>
  <si>
    <t>panD</t>
  </si>
  <si>
    <t>TTGAGCATGATGGCGTGCAT</t>
  </si>
  <si>
    <t>TAGTTTGAGCATGATGGCGTGCAT</t>
  </si>
  <si>
    <t>AAACATGCACGCCATCATGCTCAA</t>
  </si>
  <si>
    <t>GACTTCGGCGCGATGCAACT</t>
  </si>
  <si>
    <t>TAGTGACTTCGGCGCGATGCAACT</t>
  </si>
  <si>
    <t>AAACAGTTGCATCGCGCCGAAGTC</t>
  </si>
  <si>
    <t>TTCGTAGTCGAGGACGGCAT</t>
  </si>
  <si>
    <t>TAGTTTCGTAGTCGAGGACGGCAT</t>
  </si>
  <si>
    <t>AAACATGCCGTCCTCGACTACGAA</t>
  </si>
  <si>
    <t>CCAATCGCCGTCGATGGCGC</t>
  </si>
  <si>
    <t>TAGTCCAATCGCCGTCGATGGCGC</t>
  </si>
  <si>
    <t>AAACGCGCCATCGACGGCGATTGG</t>
  </si>
  <si>
    <t>PLES_51171</t>
  </si>
  <si>
    <t>pgi</t>
  </si>
  <si>
    <t>CGGAGTGAGGTGGTGCTTCA</t>
  </si>
  <si>
    <t>TAGTCGGAGTGAGGTGGTGCTTCA</t>
  </si>
  <si>
    <t>AAACTGAAGCACCACCTCACTCCG</t>
  </si>
  <si>
    <t>TCGAGTTGCGTGGCATCCAG</t>
  </si>
  <si>
    <t>TAGTTCGAGTTGCGTGGCATCCAG</t>
  </si>
  <si>
    <t>AAACCTGGATGCCACGCAACTCGA</t>
  </si>
  <si>
    <t>TTCCTGGCGATGGGCGGCCA</t>
  </si>
  <si>
    <t>TAGTTTCCTGGCGATGGGCGGCCA</t>
  </si>
  <si>
    <t>AAACTGGCCGCCCATCGCCAGGAA</t>
  </si>
  <si>
    <t>CCGGATCGTCGATGAACGCC</t>
  </si>
  <si>
    <t>TAGTCCGGATCGTCGATGAACGCC</t>
  </si>
  <si>
    <t>AAACGGCGTTCATCGACGATCCGG</t>
  </si>
  <si>
    <t>PLES_51181</t>
  </si>
  <si>
    <t>acsB</t>
  </si>
  <si>
    <t>GTGGACGCTGATCTCGAACA</t>
  </si>
  <si>
    <t>TAGTGTGGACGCTGATCTCGAACA</t>
  </si>
  <si>
    <t>AAACTGTTCGAGATCAGCGTCCAC</t>
  </si>
  <si>
    <t>GGCGGACGGCGTCCGGCACC</t>
  </si>
  <si>
    <t>TAGTGGCGGACGGCGTCCGGCACC</t>
  </si>
  <si>
    <t>AAACGGTGCCGGACGCCGTCCGCC</t>
  </si>
  <si>
    <t>CGTCGTTCAGGTAGGCACGC</t>
  </si>
  <si>
    <t>TAGTCGTCGTTCAGGTAGGCACGC</t>
  </si>
  <si>
    <t>AAACGCGTGCCTACCTGAACGACG</t>
  </si>
  <si>
    <t>CGGATTGGCGGTACAGGCGC</t>
  </si>
  <si>
    <t>TAGTCGGATTGGCGGTACAGGCGC</t>
  </si>
  <si>
    <t>AAACGCGCCTGTACCGCCAATCCG</t>
  </si>
  <si>
    <t>PLES_51191</t>
  </si>
  <si>
    <t>ATGGCGACGGACGCTTTCCA</t>
  </si>
  <si>
    <t>TAGTATGGCGACGGACGCTTTCCA</t>
  </si>
  <si>
    <t>AAACTGGAAAGCGTCCGTCGCCAT</t>
  </si>
  <si>
    <t>GCCCGGTAAGGCTCAGCACC</t>
  </si>
  <si>
    <t>TAGTGCCCGGTAAGGCTCAGCACC</t>
  </si>
  <si>
    <t>AAACGGTGCTGAGCCTTACCGGGC</t>
  </si>
  <si>
    <t>TTCGAAGTCGACACCGCCGA</t>
  </si>
  <si>
    <t>TAGTTTCGAAGTCGACACCGCCGA</t>
  </si>
  <si>
    <t>AAACTCGGCGGTGTCGACTTCGAA</t>
  </si>
  <si>
    <t>AACAGGCCCGGATCGCCTTT</t>
  </si>
  <si>
    <t>TAGTAACAGGCCCGGATCGCCTTT</t>
  </si>
  <si>
    <t>AAACAAAGGCGATCCGGGCCTGTT</t>
  </si>
  <si>
    <t>PLES_51201</t>
  </si>
  <si>
    <t>GCGTTTCAGTCCTTTGGGCA</t>
  </si>
  <si>
    <t>TAGTGCGTTTCAGTCCTTTGGGCA</t>
  </si>
  <si>
    <t>AAACTGCCCAAAGGACTGAAACGC</t>
  </si>
  <si>
    <t>AGACGAGGAAGGTGATCAGC</t>
  </si>
  <si>
    <t>TAGTAGACGAGGAAGGTGATCAGC</t>
  </si>
  <si>
    <t>AAACGCTGATCACCTTCCTCGTCT</t>
  </si>
  <si>
    <t>GTATGAGCAGGAAGCCCAGC</t>
  </si>
  <si>
    <t>TAGTGTATGAGCAGGAAGCCCAGC</t>
  </si>
  <si>
    <t>AAACGCTGGGCTTCCTGCTCATAC</t>
  </si>
  <si>
    <t>GCGACGCGCAGCCCGATGCC</t>
  </si>
  <si>
    <t>TAGTGCGACGCGCAGCCCGATGCC</t>
  </si>
  <si>
    <t>AAACGGCATCGGGCTGCGCGTCGC</t>
  </si>
  <si>
    <t>PLES_51211</t>
  </si>
  <si>
    <t>GGCGGCGAATCGCTTGTGCA</t>
  </si>
  <si>
    <t>TAGTGGCGGCGAATCGCTTGTGCA</t>
  </si>
  <si>
    <t>AAACTGCACAAGCGATTCGCCGCC</t>
  </si>
  <si>
    <t>GTAGAGCAGGGGGGCCGCGA</t>
  </si>
  <si>
    <t>TAGTGTAGAGCAGGGGGGCCGCGA</t>
  </si>
  <si>
    <t>AAACTCGCGGCCCCCCTGCTCTAC</t>
  </si>
  <si>
    <t>CCTGCGCGCTCGCGCAGGCA</t>
  </si>
  <si>
    <t>TAGTCCTGCGCGCTCGCGCAGGCA</t>
  </si>
  <si>
    <t>AAACTGCCTGCGCGAGCGCGCAGG</t>
  </si>
  <si>
    <t>ACTGCCGCAACGCATGGTGT</t>
  </si>
  <si>
    <t>TAGTACTGCCGCAACGCATGGTGT</t>
  </si>
  <si>
    <t>AAACACACCATGCGTTGCGGCAGT</t>
  </si>
  <si>
    <t>PLES_51221</t>
  </si>
  <si>
    <t>GCCGCAGCGCGCAAGGACGT</t>
  </si>
  <si>
    <t>TAGTGCCGCAGCGCGCAAGGACGT</t>
  </si>
  <si>
    <t>AAACACGTCCTTGCGCGCTGCGGC</t>
  </si>
  <si>
    <t>CCCAGGCTGTCGCGGCTGCG</t>
  </si>
  <si>
    <t>TAGTCCCAGGCTGTCGCGGCTGCG</t>
  </si>
  <si>
    <t>AAACCGCAGCCGCGACAGCCTGGG</t>
  </si>
  <si>
    <t>ATGGGCCATAGACCCATTCC</t>
  </si>
  <si>
    <t>TAGTATGGGCCATAGACCCATTCC</t>
  </si>
  <si>
    <t>AAACGGAATGGGTCTATGGCCCAT</t>
  </si>
  <si>
    <t>TGAGGCGGTTGCCCTCGAAA</t>
  </si>
  <si>
    <t>TAGTTGAGGCGGTTGCCCTCGAAA</t>
  </si>
  <si>
    <t>AAACTTTCGAGGGCAACCGCCTCA</t>
  </si>
  <si>
    <t>PLES_51231</t>
  </si>
  <si>
    <t>TTGATCACATCGGAATTCAT</t>
  </si>
  <si>
    <t>TAGTTTGATCACATCGGAATTCAT</t>
  </si>
  <si>
    <t>AAACATGAATTCCGATGTGATCAA</t>
  </si>
  <si>
    <t>GGCAGCCTGGAGATCGTCGT</t>
  </si>
  <si>
    <t>TAGTGGCAGCCTGGAGATCGTCGT</t>
  </si>
  <si>
    <t>AAACACGACGATCTCCAGGCTGCC</t>
  </si>
  <si>
    <t>CAGCTTGCCGACCAGGTATT</t>
  </si>
  <si>
    <t>TAGTCAGCTTGCCGACCAGGTATT</t>
  </si>
  <si>
    <t>AAACAATACCTGGTCGGCAAGCTG</t>
  </si>
  <si>
    <t>TTCCTGTTCGGCCCTTTCCT</t>
  </si>
  <si>
    <t>TAGTTTCCTGTTCGGCCCTTTCCT</t>
  </si>
  <si>
    <t>AAACAGGAAAGGGCCGAACAGGAA</t>
  </si>
  <si>
    <t>PLES_51241</t>
  </si>
  <si>
    <t>CAGAGCAGTGGCAGTAGCAG</t>
  </si>
  <si>
    <t>TAGTCAGAGCAGTGGCAGTAGCAG</t>
  </si>
  <si>
    <t>AAACCTGCTACTGCCACTGCTCTG</t>
  </si>
  <si>
    <t>GGGCTGGGCAGCGAACGCAT</t>
  </si>
  <si>
    <t>TAGTGGGCTGGGCAGCGAACGCAT</t>
  </si>
  <si>
    <t>AAACATGCGTTCGCTGCCCAGCCC</t>
  </si>
  <si>
    <t>TCGTTGGCCGCCAGGCTGAT</t>
  </si>
  <si>
    <t>TAGTTCGTTGGCCGCCAGGCTGAT</t>
  </si>
  <si>
    <t>AAACATCAGCCTGGCGGCCAACGA</t>
  </si>
  <si>
    <t>GGTATCGGAAACCGCTTCTT</t>
  </si>
  <si>
    <t>TAGTGGTATCGGAAACCGCTTCTT</t>
  </si>
  <si>
    <t>AAACAAGAAGCGGTTTCCGATACC</t>
  </si>
  <si>
    <t>PLES_51251</t>
  </si>
  <si>
    <t>pnp</t>
  </si>
  <si>
    <t>TTGCTTGGTTACCGGGTTCA</t>
  </si>
  <si>
    <t>TAGTTTGCTTGGTTACCGGGTTCA</t>
  </si>
  <si>
    <t>AAACTGAACCCGGTAACCAAGCAA</t>
  </si>
  <si>
    <t>TGACGGTCGACTGACCGAAC</t>
  </si>
  <si>
    <t>TAGTTGACGGTCGACTGACCGAAC</t>
  </si>
  <si>
    <t>AAACGTTCGGTCAGTCGACCGTCA</t>
  </si>
  <si>
    <t>GGCCTGGCGAGCGATACGGC</t>
  </si>
  <si>
    <t>TAGTGGCCTGGCGAGCGATACGGC</t>
  </si>
  <si>
    <t>AAACGCCGTATCGCTCGCCAGGCC</t>
  </si>
  <si>
    <t>GGTGACCAGTACGGCGCCGG</t>
  </si>
  <si>
    <t>TAGTGGTGACCAGTACGGCGCCGG</t>
  </si>
  <si>
    <t>AAACCCGGCGCCGTACTGGTCACC</t>
  </si>
  <si>
    <t>PLES_51261</t>
  </si>
  <si>
    <t>rpsO</t>
  </si>
  <si>
    <t>TACCTGCACTTCCGGGGAAC</t>
  </si>
  <si>
    <t>TAGTTACCTGCACTTCCGGGGAAC</t>
  </si>
  <si>
    <t>AAACGTTCCCCGGAAGTGCAGGTA</t>
  </si>
  <si>
    <t>GTTGATGTTGGCGGACAGCA</t>
  </si>
  <si>
    <t>TAGTGTTGATGTTGGCGGACAGCA</t>
  </si>
  <si>
    <t>AAACTGCTGTCCGCCAACATCAAC</t>
  </si>
  <si>
    <t>GGAATGGTGATCCTTGCCGT</t>
  </si>
  <si>
    <t>TAGTGGAATGGTGATCCTTGCCGT</t>
  </si>
  <si>
    <t>AAACACGGCAAGGATCACCATTCC</t>
  </si>
  <si>
    <t>CATACGGATCAGACCACGGC</t>
  </si>
  <si>
    <t>TAGTCATACGGATCAGACCACGGC</t>
  </si>
  <si>
    <t>AAACGCCGTGGTCTGATCCGTATG</t>
  </si>
  <si>
    <t>PLES_51271</t>
  </si>
  <si>
    <t>truB</t>
  </si>
  <si>
    <t>GCGGCGGATACGCTTCACCT</t>
  </si>
  <si>
    <t>TAGTGCGGCGGATACGCTTCACCT</t>
  </si>
  <si>
    <t>AAACAGGTGAAGCGTATCCGCCGC</t>
  </si>
  <si>
    <t>CGCGCGGCTTGTCGAGCACC</t>
  </si>
  <si>
    <t>TAGTCGCGCGGCTTGTCGAGCACC</t>
  </si>
  <si>
    <t>AAACGGTGCTCGACAAGCCGCGCG</t>
  </si>
  <si>
    <t>GACTTTCTGCAGTGCCTGGT</t>
  </si>
  <si>
    <t>TAGTGACTTTCTGCAGTGCCTGGT</t>
  </si>
  <si>
    <t>AAACACCAGGCACTGCAGAAAGTC</t>
  </si>
  <si>
    <t>TCTCGGCATTGAGCAGCCAG</t>
  </si>
  <si>
    <t>TAGTTCTCGGCATTGAGCAGCCAG</t>
  </si>
  <si>
    <t>AAACCTGGCTGCTCAATGCCGAGA</t>
  </si>
  <si>
    <t>PLES_51281</t>
  </si>
  <si>
    <t>rbfA</t>
  </si>
  <si>
    <t>GATCGCCGATACGCTGGGTA</t>
  </si>
  <si>
    <t>TAGTGATCGCCGATACGCTGGGTA</t>
  </si>
  <si>
    <t>AAACTACCCAGCGTATCGGCGATC</t>
  </si>
  <si>
    <t>ATGGTGACCAGGCCCAGGCG</t>
  </si>
  <si>
    <t>TAGTATGGTGACCAGGCCCAGGCG</t>
  </si>
  <si>
    <t>AAACCGCCTGGGCCTGGTCACCAT</t>
  </si>
  <si>
    <t>GTCGCGGCTGACCTCGACAC</t>
  </si>
  <si>
    <t>TAGTGTCGCGGCTGACCTCGACAC</t>
  </si>
  <si>
    <t>AAACGTGTCGAGGTCAGCCGCGAC</t>
  </si>
  <si>
    <t>CATGACGGTGATGAACACCT</t>
  </si>
  <si>
    <t>TAGTCATGACGGTGATGAACACCT</t>
  </si>
  <si>
    <t>AAACAGGTGTTCATCACCGTCATG</t>
  </si>
  <si>
    <t>PLES_51291</t>
  </si>
  <si>
    <t>infB</t>
  </si>
  <si>
    <t>CACCGGTGTGTCGACCACCT</t>
  </si>
  <si>
    <t>TAGTCACCGGTGTGTCGACCACCT</t>
  </si>
  <si>
    <t>AAACAGGTGGTCGACACACCGGTG</t>
  </si>
  <si>
    <t>CGTCACGCATCTGCAGCAGC</t>
  </si>
  <si>
    <t>TAGTCGTCACGCATCTGCAGCAGC</t>
  </si>
  <si>
    <t>AAACGCTGCTGCAGATGCGTGACG</t>
  </si>
  <si>
    <t>ACTTGTTCGGCACTGGTGTG</t>
  </si>
  <si>
    <t>TAGTACTTGTTCGGCACTGGTGTG</t>
  </si>
  <si>
    <t>AAACCACACCAGTGCCGAACAAGT</t>
  </si>
  <si>
    <t>GCCTTTCAGGTGGGTCAGCA</t>
  </si>
  <si>
    <t>TAGTGCCTTTCAGGTGGGTCAGCA</t>
  </si>
  <si>
    <t>AAACTGCTGACCCACCTGAAAGGC</t>
  </si>
  <si>
    <t>PLES_51301</t>
  </si>
  <si>
    <t>nusA</t>
  </si>
  <si>
    <t>GGCCGGTACGCCCTTTTCGT</t>
  </si>
  <si>
    <t>TAGTGGCCGGTACGCCCTTTTCGT</t>
  </si>
  <si>
    <t>AAACACGAAAAGGGCGTACCGGCC</t>
  </si>
  <si>
    <t>CAGCGCCTCGAAAATCACGC</t>
  </si>
  <si>
    <t>TAGTCAGCGCCTCGAAAATCACGC</t>
  </si>
  <si>
    <t>AAACGCGTGATTTTCGAGGCGCTG</t>
  </si>
  <si>
    <t>CTCGAAACGTTTCTTGGTGG</t>
  </si>
  <si>
    <t>TAGTCTCGAAACGTTTCTTGGTGG</t>
  </si>
  <si>
    <t>AAACCCACCAAGAAACGTTTCGAG</t>
  </si>
  <si>
    <t>GACGATTGATCTCGACGCGC</t>
  </si>
  <si>
    <t>TAGTGACGATTGATCTCGACGCGC</t>
  </si>
  <si>
    <t>AAACGCGCGTCGAGATCAATCGTC</t>
  </si>
  <si>
    <t>PLES_51311</t>
  </si>
  <si>
    <t>CTCGACCACAGGGGCCAGCA</t>
  </si>
  <si>
    <t>TAGTCTCGACCACAGGGGCCAGCA</t>
  </si>
  <si>
    <t>AAACTGCTGGCCCCTGTGGTCGAG</t>
  </si>
  <si>
    <t>CAACACCGAATGACGACCCT</t>
  </si>
  <si>
    <t>TAGTCAACACCGAATGACGACCCT</t>
  </si>
  <si>
    <t>AAACAGGGTCGTCATTCGGTGTTG</t>
  </si>
  <si>
    <t>CGATGAGGATGCCTTCGGGG</t>
  </si>
  <si>
    <t>TAGTCGATGAGGATGCCTTCGGGG</t>
  </si>
  <si>
    <t>AAACCCCCGAAGGCATCCTCATCG</t>
  </si>
  <si>
    <t>ACCGCTGACCTGCCGACTGA</t>
  </si>
  <si>
    <t>TAGTACCGCTGACCTGCCGACTGA</t>
  </si>
  <si>
    <t>AAACTCAGTCGGCAGGTCAGCGGT</t>
  </si>
  <si>
    <t>PLES_51321</t>
  </si>
  <si>
    <t>secG</t>
  </si>
  <si>
    <t>CAAGACCCAATGCCATCAGC</t>
  </si>
  <si>
    <t>TAGTCAAGACCCAATGCCATCAGC</t>
  </si>
  <si>
    <t>AAACGCTGATGGCATTGGGTCTTG</t>
  </si>
  <si>
    <t>TGCCATGCTGAACGAGGATC</t>
  </si>
  <si>
    <t>TAGTTGCCATGCTGAACGAGGATC</t>
  </si>
  <si>
    <t>AAACGATCCTCGTTCAGCATGGCA</t>
  </si>
  <si>
    <t>TCAAAAAGGTAGCGGAACCT</t>
  </si>
  <si>
    <t>TAGTTCAAAAAGGTAGCGGAACCT</t>
  </si>
  <si>
    <t>AAACAGGTTCCGCTACCTTTTTGA</t>
  </si>
  <si>
    <t>GAAGTACGCTAAGCCAAGAC</t>
  </si>
  <si>
    <t>TAGTGAAGTACGCTAAGCCAAGAC</t>
  </si>
  <si>
    <t>AAACGTCTTGGCTTAGCGTACTTC</t>
  </si>
  <si>
    <t>PLES_51331</t>
  </si>
  <si>
    <t>tpiA</t>
  </si>
  <si>
    <t>TTCCAGTTACCGGCCACCAA</t>
  </si>
  <si>
    <t>TAGTTTCCAGTTACCGGCCACCAA</t>
  </si>
  <si>
    <t>AAACTTGGTGGCCGGTAACTGGAA</t>
  </si>
  <si>
    <t>TTTGATCAACTCGGCCACAC</t>
  </si>
  <si>
    <t>TAGTTTTGATCAACTCGGCCACAC</t>
  </si>
  <si>
    <t>AAACGTGTGGCCGAGTTGATCAAA</t>
  </si>
  <si>
    <t>ACAGCTACATCGACTCCGCT</t>
  </si>
  <si>
    <t>TAGTACAGCTACATCGACTCCGCT</t>
  </si>
  <si>
    <t>AAACAGCGGAGTCGATGTAGCTGT</t>
  </si>
  <si>
    <t>TGGCTGATGAACAAGCAAGG</t>
  </si>
  <si>
    <t>TAGTTGGCTGATGAACAAGCAAGG</t>
  </si>
  <si>
    <t>AAACCCTTGCTTGTTCATCAGCCA</t>
  </si>
  <si>
    <t>PLES_51341</t>
  </si>
  <si>
    <t>glmM</t>
  </si>
  <si>
    <t>GAAACTCGCCAACACGACCA</t>
  </si>
  <si>
    <t>TAGTGAAACTCGCCAACACGACCA</t>
  </si>
  <si>
    <t>AAACTGGTCGTGTTGGCGAGTTTC</t>
  </si>
  <si>
    <t>AGAACGAAGTCCGGAGTAAT</t>
  </si>
  <si>
    <t>TAGTAGAACGAAGTCCGGAGTAAT</t>
  </si>
  <si>
    <t>AAACATTACTCCGGACTTCGTTCT</t>
  </si>
  <si>
    <t>GCAGTTGCCCTGCCGGCGGA</t>
  </si>
  <si>
    <t>TAGTGCAGTTGCCCTGCCGGCGGA</t>
  </si>
  <si>
    <t>AAACTCCGCCGGCAGGGCAACTGC</t>
  </si>
  <si>
    <t>TGTCCTTGCCGATCAGGACC</t>
  </si>
  <si>
    <t>TAGTTGTCCTTGCCGATCAGGACC</t>
  </si>
  <si>
    <t>AAACGGTCCTGATCGGCAAGGACA</t>
  </si>
  <si>
    <t>PLES_51351</t>
  </si>
  <si>
    <t>folP</t>
  </si>
  <si>
    <t>GGCAGTCGGGTCGGGTATTG</t>
  </si>
  <si>
    <t>TAGTGGCAGTCGGGTCGGGTATTG</t>
  </si>
  <si>
    <t>AAACCAATACCCGACCCGACTGCC</t>
  </si>
  <si>
    <t>TCAAGAACCCGACTGCCGCA</t>
  </si>
  <si>
    <t>TAGTTCAAGAACCCGACTGCCGCA</t>
  </si>
  <si>
    <t>AAACTGCGGCAGTCGGGTTCTTGA</t>
  </si>
  <si>
    <t>GATGCCCATGACATGTGGGC</t>
  </si>
  <si>
    <t>TAGTGATGCCCATGACATGTGGGC</t>
  </si>
  <si>
    <t>AAACGCCCACATGTCATGGGCATC</t>
  </si>
  <si>
    <t>AGGAATCGGGGGTGACATTG</t>
  </si>
  <si>
    <t>TAGTAGGAATCGGGGGTGACATTG</t>
  </si>
  <si>
    <t>AAACCAATGTCACCCCCGATTCCT</t>
  </si>
  <si>
    <t>PLES_51361</t>
  </si>
  <si>
    <t>ftsH</t>
  </si>
  <si>
    <t>GCTCGAGAAATTGTTCATCA</t>
  </si>
  <si>
    <t>TAGTGCTCGAGAAATTGTTCATCA</t>
  </si>
  <si>
    <t>AAACTGATGAACAATTTCTCGAGC</t>
  </si>
  <si>
    <t>TCAGCGTCTGTGGCTCGCTC</t>
  </si>
  <si>
    <t>TAGTTCAGCGTCTGTGGCTCGCTC</t>
  </si>
  <si>
    <t>AAACGAGCGAGCCACAGACGCTGA</t>
  </si>
  <si>
    <t>CCTTGCCATCCTTGACCTGC</t>
  </si>
  <si>
    <t>TAGTCCTTGCCATCCTTGACCTGC</t>
  </si>
  <si>
    <t>AAACGCAGGTCAAGGATGGCAAGG</t>
  </si>
  <si>
    <t>GGTGATGACATAGCCATCCA</t>
  </si>
  <si>
    <t>TAGTGGTGATGACATAGCCATCCA</t>
  </si>
  <si>
    <t>AAACTGGATGGCTATGTCATCACC</t>
  </si>
  <si>
    <t>PLES_51371</t>
  </si>
  <si>
    <t>ftsJ</t>
  </si>
  <si>
    <t>GCTGGTTTTGGAGCGGGCCA</t>
  </si>
  <si>
    <t>TAGTGCTGGTTTTGGAGCGGGCCA</t>
  </si>
  <si>
    <t>AAACTGGCCCGCTCCAAAACCAGC</t>
  </si>
  <si>
    <t>AATGTTCTTTCAGCCAACGC</t>
  </si>
  <si>
    <t>TAGTAATGTTCTTTCAGCCAACGC</t>
  </si>
  <si>
    <t>AAACGCGTTGGCTGAAAGAACATT</t>
  </si>
  <si>
    <t>CGCTGGGCCATCTTCACGTA</t>
  </si>
  <si>
    <t>TAGTCGCTGGGCCATCTTCACGTA</t>
  </si>
  <si>
    <t>AAACTACGTGAAGATGGCCCAGCG</t>
  </si>
  <si>
    <t>GATCTCCAGCAGCTTGTAGC</t>
  </si>
  <si>
    <t>TAGTGATCTCCAGCAGCTTGTAGC</t>
  </si>
  <si>
    <t>AAACGCTACAAGCTGCTGGAGATC</t>
  </si>
  <si>
    <t>PLES_51381</t>
  </si>
  <si>
    <t>CGATCAATACCGGTTTCAGG</t>
  </si>
  <si>
    <t>TAGTCGATCAATACCGGTTTCAGG</t>
  </si>
  <si>
    <t>AAACCCTGAAACCGGTATTGATCG</t>
  </si>
  <si>
    <t>GCCTTCGGTCAAGCCGTTCT</t>
  </si>
  <si>
    <t>TAGTGCCTTCGGTCAAGCCGTTCT</t>
  </si>
  <si>
    <t>AAACAGAACGGCTTGACCGAAGGC</t>
  </si>
  <si>
    <t>GTTGAGTGCGCGCTCGAGTT</t>
  </si>
  <si>
    <t>TAGTGTTGAGTGCGCGCTCGAGTT</t>
  </si>
  <si>
    <t>AAACAACTCGAGCGCGCACTCAAC</t>
  </si>
  <si>
    <t>TCTTGCCGATGCTTTGCACC</t>
  </si>
  <si>
    <t>TAGTTCTTGCCGATGCTTTGCACC</t>
  </si>
  <si>
    <t>AAACGGTGCAAAGCATCGGCAAGA</t>
  </si>
  <si>
    <t>PLES_51391</t>
  </si>
  <si>
    <t>CTGATCGCGCCTGCGCGCAA</t>
  </si>
  <si>
    <t>TAGTCTGATCGCGCCTGCGCGCAA</t>
  </si>
  <si>
    <t>AAACTTGCGCGCAGGCGCGATCAG</t>
  </si>
  <si>
    <t>GCCGCCGACCCAGAACGTCT</t>
  </si>
  <si>
    <t>TAGTGCCGCCGACCCAGAACGTCT</t>
  </si>
  <si>
    <t>AAACAGACGTTCTGGGTCGGCGGC</t>
  </si>
  <si>
    <t>CCACGAACTGCAGCAACCAG</t>
  </si>
  <si>
    <t>TAGTCCACGAACTGCAGCAACCAG</t>
  </si>
  <si>
    <t>AAACCTGGTTGCTGCAGTTCGTGG</t>
  </si>
  <si>
    <t>CGGTCTTGGCCAACGCAGGC</t>
  </si>
  <si>
    <t>TAGTCGGTCTTGGCCAACGCAGGC</t>
  </si>
  <si>
    <t>AAACGCCTGCGTTGGCCAAGACCG</t>
  </si>
  <si>
    <t>PLES_51401</t>
  </si>
  <si>
    <t>greA</t>
  </si>
  <si>
    <t>GGGCGCCCTGGACGGTCATG</t>
  </si>
  <si>
    <t>TAGTGGGCGCCCTGGACGGTCATG</t>
  </si>
  <si>
    <t>AAACCATGACCGTCCAGGGCGCCC</t>
  </si>
  <si>
    <t>CACTTCTTCTTCCAGGGCGC</t>
  </si>
  <si>
    <t>TAGTCACTTCTTCTTCCAGGGCGC</t>
  </si>
  <si>
    <t>AAACGCGCCCTGGAAGAAGAAGTG</t>
  </si>
  <si>
    <t>GCGGGCGCAGCACGCCCTTC</t>
  </si>
  <si>
    <t>TAGTGCGGGCGCAGCACGCCCTTC</t>
  </si>
  <si>
    <t>AAACGAAGGGCGTGCTGCGCCCGC</t>
  </si>
  <si>
    <t>CACGCGCTTCGGCGATGGCC</t>
  </si>
  <si>
    <t>TAGTCACGCGCTTCGGCGATGGCC</t>
  </si>
  <si>
    <t>AAACGGCCATCGCCGAAGCGCGTG</t>
  </si>
  <si>
    <t>PLES_51411</t>
  </si>
  <si>
    <t>carB</t>
  </si>
  <si>
    <t>ATGTCTGTACGTTTTGGCAT</t>
  </si>
  <si>
    <t>TAGTATGTCTGTACGTTTTGGCAT</t>
  </si>
  <si>
    <t>AAACATGCCAAAACGTACAGACAT</t>
  </si>
  <si>
    <t>TCACGATGGGGCCGGCACCG</t>
  </si>
  <si>
    <t>TAGTTCACGATGGGGCCGGCACCG</t>
  </si>
  <si>
    <t>AAACCGGTGCCGGCCCCATCGTGA</t>
  </si>
  <si>
    <t>AGTAGTCGAATTCGCAGGCC</t>
  </si>
  <si>
    <t>TAGTAGTAGTCGAATTCGCAGGCC</t>
  </si>
  <si>
    <t>AAACGGCCTGCGAATTCGACTACT</t>
  </si>
  <si>
    <t>GCGCAGGGCCTTGCAGGCCT</t>
  </si>
  <si>
    <t>TAGTGCGCAGGGCCTTGCAGGCCT</t>
  </si>
  <si>
    <t>AAACAGGCCTGCAAGGCCCTGCGC</t>
  </si>
  <si>
    <t>PLES_51421</t>
  </si>
  <si>
    <t>GGTTATCCCCAGGGTCGGCA</t>
  </si>
  <si>
    <t>TAGTGGTTATCCCCAGGGTCGGCA</t>
  </si>
  <si>
    <t>AAACTGCCGACCCTGGGGATAACC</t>
  </si>
  <si>
    <t>CAGCACGTAGGTCCAGAAAT</t>
  </si>
  <si>
    <t>TAGTCAGCACGTAGGTCCAGAAAT</t>
  </si>
  <si>
    <t>AAACATTTCTGGACCTACGTGCTG</t>
  </si>
  <si>
    <t>ACGAGTTCGGCCCGGGCAAC</t>
  </si>
  <si>
    <t>TAGTACGAGTTCGGCCCGGGCAAC</t>
  </si>
  <si>
    <t>AAACGTTGCCCGGGCCGAACTCGT</t>
  </si>
  <si>
    <t>CACGCTGGGCCGAAGTCGCG</t>
  </si>
  <si>
    <t>TAGTCACGCTGGGCCGAAGTCGCG</t>
  </si>
  <si>
    <t>AAACCGCGACTTCGGCCCAGCGTG</t>
  </si>
  <si>
    <t>PLES_51431</t>
  </si>
  <si>
    <t>carA</t>
  </si>
  <si>
    <t>TCGGCAAGTGCAAGTATGGC</t>
  </si>
  <si>
    <t>TAGTTCGGCAAGTGCAAGTATGGC</t>
  </si>
  <si>
    <t>AAACGCCATACTTGCACTTGCCGA</t>
  </si>
  <si>
    <t>CTCGCCAACGGTCTGGCCGT</t>
  </si>
  <si>
    <t>TAGTCTCGCCAACGGTCTGGCCGT</t>
  </si>
  <si>
    <t>AAACACGGCCAGACCGTTGGCGAG</t>
  </si>
  <si>
    <t>TTCCTGGTAGCCGGTCATGG</t>
  </si>
  <si>
    <t>TAGTTTCCTGGTAGCCGGTCATGG</t>
  </si>
  <si>
    <t>AAACCCATGACCGGCTACCAGGAA</t>
  </si>
  <si>
    <t>GGGCGTAGGAAGGATCGGTA</t>
  </si>
  <si>
    <t>TAGTGGGCGTAGGAAGGATCGGTA</t>
  </si>
  <si>
    <t>AAACTACCGATCCTTCCTACGCCC</t>
  </si>
  <si>
    <t>PLES_51441</t>
  </si>
  <si>
    <t>dapB</t>
  </si>
  <si>
    <t>GCGCCCGGCGGCGCCCACTA</t>
  </si>
  <si>
    <t>TAGTGCGCCCGGCGGCGCCCACTA</t>
  </si>
  <si>
    <t>AAACTAGTGGGCGCCGCCGGGCGC</t>
  </si>
  <si>
    <t>TCTGCTGAACGGCCTCGATC</t>
  </si>
  <si>
    <t>TAGTTCTGCTGAACGGCCTCGATC</t>
  </si>
  <si>
    <t>AAACGATCGAGGCCGTTCAGCAGA</t>
  </si>
  <si>
    <t>ATCCACCGCCGCCGTCAGCC</t>
  </si>
  <si>
    <t>TAGTATCCACCGCCGCCGTCAGCC</t>
  </si>
  <si>
    <t>AAACGGCTGACGGCGGCGGTGGAT</t>
  </si>
  <si>
    <t>GCCCCCACCAGGGTGCTATC</t>
  </si>
  <si>
    <t>TAGTGCCCCCACCAGGGTGCTATC</t>
  </si>
  <si>
    <t>AAACGATAGCACCCTGGTGGGGGC</t>
  </si>
  <si>
    <t>PLES_51451</t>
  </si>
  <si>
    <t>dnaJ</t>
  </si>
  <si>
    <t>CTTCTTCAGGTCCGCCTCGC</t>
  </si>
  <si>
    <t>TAGTCTTCTTCAGGTCCGCCTCGC</t>
  </si>
  <si>
    <t>AAACGCGAGGCGGACCTGAAGAAG</t>
  </si>
  <si>
    <t>GGTATTTCATCGCCAGGCGG</t>
  </si>
  <si>
    <t>TAGTGGTATTTCATCGCCAGGCGG</t>
  </si>
  <si>
    <t>AAACCCGCCTGGCGATGAAATACC</t>
  </si>
  <si>
    <t>CGCCAGGATTGCGGTCCGGG</t>
  </si>
  <si>
    <t>TAGTCGCCAGGATTGCGGTCCGGG</t>
  </si>
  <si>
    <t>AAACCCCGGACCGCAATCCTGGCG</t>
  </si>
  <si>
    <t>GGCCTCCTTGAACTTGTCCT</t>
  </si>
  <si>
    <t>TAGTGGCCTCCTTGAACTTGTCCT</t>
  </si>
  <si>
    <t>AAACAGGACAAGTTCAAGGAGGCC</t>
  </si>
  <si>
    <t>PLES_51461</t>
  </si>
  <si>
    <t>dnaK</t>
  </si>
  <si>
    <t>CGCAGGAGTTGGTGGTACCC</t>
  </si>
  <si>
    <t>TAGTCGCAGGAGTTGGTGGTACCC</t>
  </si>
  <si>
    <t>AAACGGGTACCACCAACTCCTGCG</t>
  </si>
  <si>
    <t>CCTTGACGTTACCGTTCTCC</t>
  </si>
  <si>
    <t>TAGTCCTTGACGTTACCGTTCTCC</t>
  </si>
  <si>
    <t>AAACGGAGAACGGTAACGTCAAGG</t>
  </si>
  <si>
    <t>GGGGGTGGTACGCGCGCCCT</t>
  </si>
  <si>
    <t>TAGTGGGGGTGGTACGCGCGCCCT</t>
  </si>
  <si>
    <t>AAACAGGGCGCGCGTACCACCCCC</t>
  </si>
  <si>
    <t>TTGGTGTAGGCGATGATCGA</t>
  </si>
  <si>
    <t>TAGTTTGGTGTAGGCGATGATCGA</t>
  </si>
  <si>
    <t>AAACTCGATCATCGCCTACACCAA</t>
  </si>
  <si>
    <t>PLES_51471</t>
  </si>
  <si>
    <t>grpE</t>
  </si>
  <si>
    <t>CTCGGGGGTCTGTTGATCCA</t>
  </si>
  <si>
    <t>TAGTCTCGGGGGTCTGTTGATCCA</t>
  </si>
  <si>
    <t>AAACTGGATCAACAGACCCCCGAG</t>
  </si>
  <si>
    <t>AGGTCCTCGGCGGCGCCGGT</t>
  </si>
  <si>
    <t>TAGTAGGTCCTCGGCGGCGCCGGT</t>
  </si>
  <si>
    <t>AAACACCGGCGCCGCCGAGGACCT</t>
  </si>
  <si>
    <t>GTTCCTGCACGCGGGCGGTC</t>
  </si>
  <si>
    <t>TAGTGTTCCTGCACGCGGGCGGTC</t>
  </si>
  <si>
    <t>AAACGACCGCCCGCGTGCAGGAAC</t>
  </si>
  <si>
    <t>GCGCAGCGCCTGGTCCTGGG</t>
  </si>
  <si>
    <t>TAGTGCGCAGCGCCTGGTCCTGGG</t>
  </si>
  <si>
    <t>AAACCCCAGGACCAGGCGCTGCGC</t>
  </si>
  <si>
    <t>PLES_51481</t>
  </si>
  <si>
    <t>recN</t>
  </si>
  <si>
    <t>AACGGACAGGTGAACCAGCA</t>
  </si>
  <si>
    <t>TAGTAACGGACAGGTGAACCAGCA</t>
  </si>
  <si>
    <t>AAACTGCTGGTTCACCTGTCCGTT</t>
  </si>
  <si>
    <t>GAGATCCAGGTGCTCGACGA</t>
  </si>
  <si>
    <t>TAGTGAGATCCAGGTGCTCGACGA</t>
  </si>
  <si>
    <t>AAACTCGTCGAGCACCTGGATCTC</t>
  </si>
  <si>
    <t>GCCGGTGATCACGCTCATGC</t>
  </si>
  <si>
    <t>TAGTGCCGGTGATCACGCTCATGC</t>
  </si>
  <si>
    <t>AAACGCATGAGCGTGATCACCGGC</t>
  </si>
  <si>
    <t>CATGATCGACTTGCCCGCGC</t>
  </si>
  <si>
    <t>TAGTCATGATCGACTTGCCCGCGC</t>
  </si>
  <si>
    <t>AAACGCGCGGGCAAGTCGATCATG</t>
  </si>
  <si>
    <t>PLES_51491</t>
  </si>
  <si>
    <t>fur</t>
  </si>
  <si>
    <t>CGGCAGGGTCACTTTAAGGC</t>
  </si>
  <si>
    <t>TAGTCGGCAGGGTCACTTTAAGGC</t>
  </si>
  <si>
    <t>AAACGCCTTAAAGTGACCCTGCCG</t>
  </si>
  <si>
    <t>ATCTGCAGGATCTTGACCCG</t>
  </si>
  <si>
    <t>TAGTATCTGCAGGATCTTGACCCG</t>
  </si>
  <si>
    <t>AAACCGGGTCAAGATCCTGCAGAT</t>
  </si>
  <si>
    <t>ACACGTCTTCGGCGCTCATG</t>
  </si>
  <si>
    <t>TAGTACACGTCTTCGGCGCTCATG</t>
  </si>
  <si>
    <t>AAACCATGAGCGCCGAAGACGTGT</t>
  </si>
  <si>
    <t>GCACCCGATAGACGGTTGCC</t>
  </si>
  <si>
    <t>TAGTGCACCCGATAGACGGTTGCC</t>
  </si>
  <si>
    <t>AAACGGCAACCGTCTATCGGGTGC</t>
  </si>
  <si>
    <t>PLES_51501</t>
  </si>
  <si>
    <t>omlA</t>
  </si>
  <si>
    <t>ATGAGCTTGGCGTTTTGCAT</t>
  </si>
  <si>
    <t>TAGTATGAGCTTGGCGTTTTGCAT</t>
  </si>
  <si>
    <t>AAACATGCAAAACGCCAAGCTCAT</t>
  </si>
  <si>
    <t>AAGCCCCGCGAAAGCGAGAC</t>
  </si>
  <si>
    <t>TAGTAAGCCCCGCGAAAGCGAGAC</t>
  </si>
  <si>
    <t>AAACGTCTCGCTTTCGCGGGGCTT</t>
  </si>
  <si>
    <t>AAACGAGCAACCGGCGAGTG</t>
  </si>
  <si>
    <t>TAGTAAACGAGCAACCGGCGAGTG</t>
  </si>
  <si>
    <t>AAACCACTCGCCGGTTGCTCGTTT</t>
  </si>
  <si>
    <t>ATGTCGATTTTATAGACGCC</t>
  </si>
  <si>
    <t>TAGTATGTCGATTTTATAGACGCC</t>
  </si>
  <si>
    <t>AAACGGCGTCTATAAAATCGACAT</t>
  </si>
  <si>
    <t>PLES_51511</t>
  </si>
  <si>
    <t>CAGCGCGTAGACCACCTCGA</t>
  </si>
  <si>
    <t>TAGTCAGCGCGTAGACCACCTCGA</t>
  </si>
  <si>
    <t>AAACTCGAGGTGGTCTACGCGCTG</t>
  </si>
  <si>
    <t>CGCAGTAACGCCTGTCGCTC</t>
  </si>
  <si>
    <t>TAGTCGCAGTAACGCCTGTCGCTC</t>
  </si>
  <si>
    <t>AAACGAGCGACAGGCGTTACTGCG</t>
  </si>
  <si>
    <t>TGGTACCTGCCGGCACGCTC</t>
  </si>
  <si>
    <t>TAGTTGGTACCTGCCGGCACGCTC</t>
  </si>
  <si>
    <t>AAACGAGCGTGCCGGCAGGTACCA</t>
  </si>
  <si>
    <t>TGGAAAGGCCTCGGCGATGC</t>
  </si>
  <si>
    <t>TAGTTGGAAAGGCCTCGGCGATGC</t>
  </si>
  <si>
    <t>AAACGCATCGCCGAGGCCTTTCCA</t>
  </si>
  <si>
    <t>PLES_51521</t>
  </si>
  <si>
    <t>CAGCGCCGAACGCTGGATAT</t>
  </si>
  <si>
    <t>TAGTCAGCGCCGAACGCTGGATAT</t>
  </si>
  <si>
    <t>AAACATATCCAGCGTTCGGCGCTG</t>
  </si>
  <si>
    <t>AACAGCGCGCGGGCGGGATA</t>
  </si>
  <si>
    <t>TAGTAACAGCGCGCGGGCGGGATA</t>
  </si>
  <si>
    <t>AAACTATCCCGCCCGCGCGCTGTT</t>
  </si>
  <si>
    <t>GAACACCAGGGCAGGAACTC</t>
  </si>
  <si>
    <t>TAGTGAACACCAGGGCAGGAACTC</t>
  </si>
  <si>
    <t>AAACGAGTTCCTGCCCTGGTGTTC</t>
  </si>
  <si>
    <t>GCTCTCCTCCAGGACCTGGC</t>
  </si>
  <si>
    <t>TAGTGCTCTCCTCCAGGACCTGGC</t>
  </si>
  <si>
    <t>AAACGCCAGGTCCTGGAGGAGAGC</t>
  </si>
  <si>
    <t>PLES_51531</t>
  </si>
  <si>
    <t>smpB</t>
  </si>
  <si>
    <t>TGTTTCTTCTGCTTAGCCAT</t>
  </si>
  <si>
    <t>TAGTTGTTTCTTCTGCTTAGCCAT</t>
  </si>
  <si>
    <t>AAACATGGCTAAGCAGAAGAAACA</t>
  </si>
  <si>
    <t>TCTGCGCGATGGTCCCCGAA</t>
  </si>
  <si>
    <t>TAGTTCTGCGCGATGGTCCCCGAA</t>
  </si>
  <si>
    <t>AAACTTCGGGGACCATCGCGCAGA</t>
  </si>
  <si>
    <t>TTTCACTTCCCAGCCCGCCA</t>
  </si>
  <si>
    <t>TAGTTTTCACTTCCCAGCCCGCCA</t>
  </si>
  <si>
    <t>AAACTGGCGGGCTGGGAAGTGAAA</t>
  </si>
  <si>
    <t>GTTGGGCCTTGCCGGCGCGC</t>
  </si>
  <si>
    <t>TAGTGTTGGGCCTTGCCGGCGCGC</t>
  </si>
  <si>
    <t>AAACGCGCGCCGGCAAGGCCCAAC</t>
  </si>
  <si>
    <t>PLES_51541</t>
  </si>
  <si>
    <t>CAACGATGTCATCCGACAGA</t>
  </si>
  <si>
    <t>TAGTCAACGATGTCATCCGACAGA</t>
  </si>
  <si>
    <t>AAACTCTGTCGGATGACATCGTTG</t>
  </si>
  <si>
    <t>CGGACTTCAGCGTGCCCTCC</t>
  </si>
  <si>
    <t>TAGTCGGACTTCAGCGTGCCCTCC</t>
  </si>
  <si>
    <t>AAACGGAGGGCACGCTGAAGTCCG</t>
  </si>
  <si>
    <t>CTCGGCGGGCAGCCGCTCGC</t>
  </si>
  <si>
    <t>TAGTCTCGGCGGGCAGCCGCTCGC</t>
  </si>
  <si>
    <t>AAACGCGAGCGGCTGCCCGCCGAG</t>
  </si>
  <si>
    <t>CCGGGAAACCCCGAACTGCT</t>
  </si>
  <si>
    <t>TAGTCCGGGAAACCCCGAACTGCT</t>
  </si>
  <si>
    <t>AAACAGCAGTTCGGGGTTTCCCGG</t>
  </si>
  <si>
    <t>PLES_51551</t>
  </si>
  <si>
    <t>lldP</t>
  </si>
  <si>
    <t>AGTTGTTGCCAGGCTTGCAT</t>
  </si>
  <si>
    <t>TAGTAGTTGTTGCCAGGCTTGCAT</t>
  </si>
  <si>
    <t>AAACATGCAAGCCTGGCAACAACT</t>
  </si>
  <si>
    <t>GACAGGCCGAGACTGCCCAG</t>
  </si>
  <si>
    <t>TAGTGACAGGCCGAGACTGCCCAG</t>
  </si>
  <si>
    <t>AAACCTGGGCAGTCTCGGCCTGTC</t>
  </si>
  <si>
    <t>GATCGGGATGACGGCCGCGG</t>
  </si>
  <si>
    <t>TAGTGATCGGGATGACGGCCGCGG</t>
  </si>
  <si>
    <t>AAACCCGCGGCCGTCATCCCGATC</t>
  </si>
  <si>
    <t>CTTGAGGCGGAATACCGCCA</t>
  </si>
  <si>
    <t>TAGTCTTGAGGCGGAATACCGCCA</t>
  </si>
  <si>
    <t>AAACTGGCGGTATTCCGCCTCAAG</t>
  </si>
  <si>
    <t>PLES_51561</t>
  </si>
  <si>
    <t>lldD</t>
  </si>
  <si>
    <t>GTGGAAGCGGAAATGATCAT</t>
  </si>
  <si>
    <t>TAGTGTGGAAGCGGAAATGATCAT</t>
  </si>
  <si>
    <t>AAACATGATCATTTCCGCTTCCAC</t>
  </si>
  <si>
    <t>TTGGGCGGCGGCGCGGTAGT</t>
  </si>
  <si>
    <t>TAGTTTGGGCGGCGGCGCGGTAGT</t>
  </si>
  <si>
    <t>AAACACTACCGCGCCGCCGCCCAA</t>
  </si>
  <si>
    <t>CGCCGTCGATGTAGTGGAAG</t>
  </si>
  <si>
    <t>TAGTCGCCGTCGATGTAGTGGAAG</t>
  </si>
  <si>
    <t>AAACCTTCCACTACATCGACGGCG</t>
  </si>
  <si>
    <t>GCGCAGGGTGTACTCGGCGT</t>
  </si>
  <si>
    <t>TAGTGCGCAGGGTGTACTCGGCGT</t>
  </si>
  <si>
    <t>AAACACGCCGAGTACACCCTGCGC</t>
  </si>
  <si>
    <t>PLES_51571</t>
  </si>
  <si>
    <t>AAGGGAATCGGCAGGCTCAT</t>
  </si>
  <si>
    <t>TAGTAAGGGAATCGGCAGGCTCAT</t>
  </si>
  <si>
    <t>AAACATGAGCCTGCCGATTCCCTT</t>
  </si>
  <si>
    <t>GCGCGGTATCAGCCGCTCGA</t>
  </si>
  <si>
    <t>TAGTGCGCGGTATCAGCCGCTCGA</t>
  </si>
  <si>
    <t>AAACTCGAGCGGCTGATACCGCGC</t>
  </si>
  <si>
    <t>CCGAAGGCCAGGGTCGACAG</t>
  </si>
  <si>
    <t>TAGTCCGAAGGCCAGGGTCGACAG</t>
  </si>
  <si>
    <t>AAACCTGTCGACCCTGGCCTTCGG</t>
  </si>
  <si>
    <t>CAACCGGTAGAAACTGGCGT</t>
  </si>
  <si>
    <t>TAGTCAACCGGTAGAAACTGGCGT</t>
  </si>
  <si>
    <t>AAACACGCCAGTTTCTACCGGTTG</t>
  </si>
  <si>
    <t>PLES_51581</t>
  </si>
  <si>
    <t>GTGATCGGATCGAGTCGCAA</t>
  </si>
  <si>
    <t>TAGTGTGATCGGATCGAGTCGCAA</t>
  </si>
  <si>
    <t>AAACTTGCGACTCGATCCGATCAC</t>
  </si>
  <si>
    <t>GACCAGTTGCTTGCCGAGCA</t>
  </si>
  <si>
    <t>TAGTGACCAGTTGCTTGCCGAGCA</t>
  </si>
  <si>
    <t>AAACTGCTCGGCAAGCAACTGGTC</t>
  </si>
  <si>
    <t>GGTGGCGTTGGCCTGGCGGG</t>
  </si>
  <si>
    <t>TAGTGGTGGCGTTGGCCTGGCGGG</t>
  </si>
  <si>
    <t>AAACCCCGCCAGGCCAACGCCACC</t>
  </si>
  <si>
    <t>GTGGAACGCCGAGGTGATGA</t>
  </si>
  <si>
    <t>TAGTGTGGAACGCCGAGGTGATGA</t>
  </si>
  <si>
    <t>AAACTCATCACCTCGGCGTTCCAC</t>
  </si>
  <si>
    <t>PLES_51591</t>
  </si>
  <si>
    <t>AGCCCGGCGGCGACCTCCGC</t>
  </si>
  <si>
    <t>TAGTAGCCCGGCGGCGACCTCCGC</t>
  </si>
  <si>
    <t>AAACGCGGAGGTCGCCGCCGGGCT</t>
  </si>
  <si>
    <t>AAGTGGTTCGGCGGCAGCGG</t>
  </si>
  <si>
    <t>TAGTAAGTGGTTCGGCGGCAGCGG</t>
  </si>
  <si>
    <t>AAACCCGCTGCCGCCGAACCACTT</t>
  </si>
  <si>
    <t>CCTTCCAGCAGCGGGTCCGG</t>
  </si>
  <si>
    <t>TAGTCCTTCCAGCAGCGGGTCCGG</t>
  </si>
  <si>
    <t>AAACCCGGACCCGCTGCTGGAAGG</t>
  </si>
  <si>
    <t>GGGGTCGCTGTCCTCGATCG</t>
  </si>
  <si>
    <t>TAGTGGGGTCGCTGTCCTCGATCG</t>
  </si>
  <si>
    <t>AAACCGATCGAGGACAGCGACCCC</t>
  </si>
  <si>
    <t>PLES_51601</t>
  </si>
  <si>
    <t>TACGCTGGCCAGGGGAGCGG</t>
  </si>
  <si>
    <t>TAGTTACGCTGGCCAGGGGAGCGG</t>
  </si>
  <si>
    <t>AAACCCGCTCCCCTGGCCAGCGTA</t>
  </si>
  <si>
    <t>GGCGCGCCGTTGACGGCCAG</t>
  </si>
  <si>
    <t>TAGTGGCGCGCCGTTGACGGCCAG</t>
  </si>
  <si>
    <t>AAACCTGGCCGTCAACGGCGCGCC</t>
  </si>
  <si>
    <t>CGTACCCGGTGCAGCAGGCA</t>
  </si>
  <si>
    <t>TAGTCGTACCCGGTGCAGCAGGCA</t>
  </si>
  <si>
    <t>AAACTGCCTGCTGCACCGGGTACG</t>
  </si>
  <si>
    <t>CAGGCCGCCGCCGTCCGCGG</t>
  </si>
  <si>
    <t>TAGTCAGGCCGCCGCCGTCCGCGG</t>
  </si>
  <si>
    <t>AAACCCGCGGACGGCGGCGGCCTG</t>
  </si>
  <si>
    <t>PLES_51611</t>
  </si>
  <si>
    <t>pmrA</t>
  </si>
  <si>
    <t>CTCGGCCAGCAGTATTCTCA</t>
  </si>
  <si>
    <t>TAGTCTCGGCCAGCAGTATTCTCA</t>
  </si>
  <si>
    <t>AAACTGAGAATACTGCTGGCCGAG</t>
  </si>
  <si>
    <t>ATCGCCTTCCAGGCGCAGCC</t>
  </si>
  <si>
    <t>TAGTATCGCCTTCCAGGCGCAGCC</t>
  </si>
  <si>
    <t>AAACGGCTGCGCCTGGAAGGCGAT</t>
  </si>
  <si>
    <t>GCCGTCGGTCACCCATTCCA</t>
  </si>
  <si>
    <t>TAGTGCCGTCGGTCACCCATTCCA</t>
  </si>
  <si>
    <t>AAACTGGAATGGGTGACCGACGGC</t>
  </si>
  <si>
    <t>GGTGACCAGCGCGTTCTCCG</t>
  </si>
  <si>
    <t>TAGTGGTGACCAGCGCGTTCTCCG</t>
  </si>
  <si>
    <t>AAACCGGAGAACGCGCTGGTCACC</t>
  </si>
  <si>
    <t>PLES_51621</t>
  </si>
  <si>
    <t>pmrB</t>
  </si>
  <si>
    <t>GGGACGGCGGCACGGGACAT</t>
  </si>
  <si>
    <t>TAGTGGGACGGCGGCACGGGACAT</t>
  </si>
  <si>
    <t>AAACATGTCCCGTGCCGCCGTCCC</t>
  </si>
  <si>
    <t>GCAGGCGCCGGCGGACGGAG</t>
  </si>
  <si>
    <t>TAGTGCAGGCGCCGGCGGACGGAG</t>
  </si>
  <si>
    <t>AAACCTCCGTCCGCCGGCGCCTGC</t>
  </si>
  <si>
    <t>CTGCTTCAGCGAGAGGTGGT</t>
  </si>
  <si>
    <t>TAGTCTGCTTCAGCGAGAGGTGGT</t>
  </si>
  <si>
    <t>AAACACCACCTCTCGCTGAAGCAG</t>
  </si>
  <si>
    <t>CCACCATGTCGTCGTCGAAC</t>
  </si>
  <si>
    <t>TAGTCCACCATGTCGTCGTCGAAC</t>
  </si>
  <si>
    <t>AAACGTTCGACGACGACATGGTGG</t>
  </si>
  <si>
    <t>PLES_51631</t>
  </si>
  <si>
    <t>TCGTAGTAACGGATCATCTT</t>
  </si>
  <si>
    <t>TAGTTCGTAGTAACGGATCATCTT</t>
  </si>
  <si>
    <t>AAACAAGATGATCCGTTACTACGA</t>
  </si>
  <si>
    <t>GGCTGGGCGGAGCAACTCGA</t>
  </si>
  <si>
    <t>TAGTGGCTGGGCGGAGCAACTCGA</t>
  </si>
  <si>
    <t>AAACTCGAGTTGCTCCGCCCAGCC</t>
  </si>
  <si>
    <t>GTAGCCGCTGGCGCTGCGTC</t>
  </si>
  <si>
    <t>TAGTGTAGCCGCTGGCGCTGCGTC</t>
  </si>
  <si>
    <t>AAACGACGCAGCGCCAGCGGCTAC</t>
  </si>
  <si>
    <t>GGTCGTTCTCGTTGTAGTGG</t>
  </si>
  <si>
    <t>TAGTGGTCGTTCTCGTTGTAGTGG</t>
  </si>
  <si>
    <t>AAACCCACTACAACGAGAACGACC</t>
  </si>
  <si>
    <t>PLES_51641</t>
  </si>
  <si>
    <t>CAGGATATGTGCAACAGGCA</t>
  </si>
  <si>
    <t>TAGTCAGGATATGTGCAACAGGCA</t>
  </si>
  <si>
    <t>AAACTGCCTGTTGCACATATCCTG</t>
  </si>
  <si>
    <t>CCAGATCAGGGTCACCAGCA</t>
  </si>
  <si>
    <t>TAGTCCAGATCAGGGTCACCAGCA</t>
  </si>
  <si>
    <t>AAACTGCTGGTGACCCTGATCTGG</t>
  </si>
  <si>
    <t>GCAGCGGCGGGAAGTCGCCG</t>
  </si>
  <si>
    <t>TAGTGCAGCGGCGGGAAGTCGCCG</t>
  </si>
  <si>
    <t>AAACCGGCGACTTCCCGCCGCTGC</t>
  </si>
  <si>
    <t>CGCCGCCAGGGCGAAGCGCA</t>
  </si>
  <si>
    <t>TAGTCGCCGCCAGGGCGAAGCGCA</t>
  </si>
  <si>
    <t>AAACTGCGCTTCGCCCTGGCGGCG</t>
  </si>
  <si>
    <t>PLES_51651</t>
  </si>
  <si>
    <t>AGGCGTCTGGGTGTCTTCAT</t>
  </si>
  <si>
    <t>TAGTAGGCGTCTGGGTGTCTTCAT</t>
  </si>
  <si>
    <t>AAACATGAAGACACCCAGACGCCT</t>
  </si>
  <si>
    <t>CGTCTTCGATCAACGGTTCC</t>
  </si>
  <si>
    <t>TAGTCGTCTTCGATCAACGGTTCC</t>
  </si>
  <si>
    <t>AAACGGAACCGTTGATCGAAGACG</t>
  </si>
  <si>
    <t>CTTCCTTGCCGCTCATCAGC</t>
  </si>
  <si>
    <t>TAGTCTTCCTTGCCGCTCATCAGC</t>
  </si>
  <si>
    <t>AAACGCTGATGAGCGGCAAGGAAG</t>
  </si>
  <si>
    <t>GCAACGCACCACATAGACCG</t>
  </si>
  <si>
    <t>TAGTGCAACGCACCACATAGACCG</t>
  </si>
  <si>
    <t>AAACCGGTCTATGTGGTGCGTTGC</t>
  </si>
  <si>
    <t>PLES_51661</t>
  </si>
  <si>
    <t>CACCAGCAGGAGTTCCTGCT</t>
  </si>
  <si>
    <t>TAGTCACCAGCAGGAGTTCCTGCT</t>
  </si>
  <si>
    <t>AAACAGCAGGAACTCCTGCTGGTG</t>
  </si>
  <si>
    <t>CGCATCAGCAGCAGGTTGTC</t>
  </si>
  <si>
    <t>TAGTCGCATCAGCAGCAGGTTGTC</t>
  </si>
  <si>
    <t>AAACGACAACCTGCTGCTGATGCG</t>
  </si>
  <si>
    <t>CGCTGCCGGCGGTGCGCACG</t>
  </si>
  <si>
    <t>TAGTCGCTGCCGGCGGTGCGCACG</t>
  </si>
  <si>
    <t>AAACCGTGCGCACCGCCGGCAGCG</t>
  </si>
  <si>
    <t>CGGCCGCCCGCAGCCCGGCC</t>
  </si>
  <si>
    <t>TAGTCGGCCGCCCGCAGCCCGGCC</t>
  </si>
  <si>
    <t>AAACGGCCGGGCTGCGGGCGGCCG</t>
  </si>
  <si>
    <t>PLES_51671</t>
  </si>
  <si>
    <t>CCCGTCAGCCCGGCCCATCC</t>
  </si>
  <si>
    <t>TAGTCCCGTCAGCCCGGCCCATCC</t>
  </si>
  <si>
    <t>AAACGGATGGGCCGGGCTGACGGG</t>
  </si>
  <si>
    <t>CGCAACCGCCAAGGAACACC</t>
  </si>
  <si>
    <t>TAGTCGCAACCGCCAAGGAACACC</t>
  </si>
  <si>
    <t>AAACGGTGTTCCTTGGCGGTTGCG</t>
  </si>
  <si>
    <t>GCCGCCGGGGCTCACGTGAC</t>
  </si>
  <si>
    <t>TAGTGCCGCCGGGGCTCACGTGAC</t>
  </si>
  <si>
    <t>AAACGTCACGTGAGCCCCGGCGGC</t>
  </si>
  <si>
    <t>TGGCCGAAATACTCCTTGAT</t>
  </si>
  <si>
    <t>TAGTTGGCCGAAATACTCCTTGAT</t>
  </si>
  <si>
    <t>AAACATCAAGGAGTATTTCGGCCA</t>
  </si>
  <si>
    <t>PLES_51681</t>
  </si>
  <si>
    <t>CGGAAGGCGACGGGCAGGCA</t>
  </si>
  <si>
    <t>TAGTCGGAAGGCGACGGGCAGGCA</t>
  </si>
  <si>
    <t>AAACTGCCTGCCCGTCGCCTTCCG</t>
  </si>
  <si>
    <t>AACGCACCGAAAAGCAACAG</t>
  </si>
  <si>
    <t>TAGTAACGCACCGAAAAGCAACAG</t>
  </si>
  <si>
    <t>AAACCTGTTGCTTTTCGGTGCGTT</t>
  </si>
  <si>
    <t>GGAGCCCCAGATGAAGTACA</t>
  </si>
  <si>
    <t>TAGTGGAGCCCCAGATGAAGTACA</t>
  </si>
  <si>
    <t>AAACTGTACTTCATCTGGGGCTCC</t>
  </si>
  <si>
    <t>GAAGCGGATCGCCAGGTAAG</t>
  </si>
  <si>
    <t>TAGTGAAGCGGATCGCCAGGTAAG</t>
  </si>
  <si>
    <t>AAACCTTACCTGGCGATCCGCTTC</t>
  </si>
  <si>
    <t>PLES_51691</t>
  </si>
  <si>
    <t>TCAGGGCGGCGAGGAGCGCA</t>
  </si>
  <si>
    <t>TAGTTCAGGGCGGCGAGGAGCGCA</t>
  </si>
  <si>
    <t>AAACTGCGCTCCTCGCCGCCCTGA</t>
  </si>
  <si>
    <t>CCAGTTCGGCGAAGGTCAGG</t>
  </si>
  <si>
    <t>TAGTCCAGTTCGGCGAAGGTCAGG</t>
  </si>
  <si>
    <t>AAACCCTGACCTTCGCCGAACTGG</t>
  </si>
  <si>
    <t>GGGCGACAGGTTGATGCGCC</t>
  </si>
  <si>
    <t>TAGTGGGCGACAGGTTGATGCGCC</t>
  </si>
  <si>
    <t>AAACGGCGCATCAACCTGTCGCCC</t>
  </si>
  <si>
    <t>ACCCGGTCGGCCACCGCCGG</t>
  </si>
  <si>
    <t>TAGTACCCGGTCGGCCACCGCCGG</t>
  </si>
  <si>
    <t>AAACCCGGCGGTGGCCGACCGGGT</t>
  </si>
  <si>
    <t>PLES_51701</t>
  </si>
  <si>
    <t>GACCCGGCGCAGCTGGGTCA</t>
  </si>
  <si>
    <t>TAGTGACCCGGCGCAGCTGGGTCA</t>
  </si>
  <si>
    <t>AAACTGACCCAGCTGCGCCGGGTC</t>
  </si>
  <si>
    <t>AATACGGTTGCCGCCGACAA</t>
  </si>
  <si>
    <t>TAGTAATACGGTTGCCGCCGACAA</t>
  </si>
  <si>
    <t>AAACTTGTCGGCGGCAACCGTATT</t>
  </si>
  <si>
    <t>ACGGTGTTCGAGCGGGCGAA</t>
  </si>
  <si>
    <t>TAGTACGGTGTTCGAGCGGGCGAA</t>
  </si>
  <si>
    <t>AAACTTCGCCCGCTCGAACACCGT</t>
  </si>
  <si>
    <t>CATCTCCTGGTTGCTCGCCG</t>
  </si>
  <si>
    <t>TAGTCATCTCCTGGTTGCTCGCCG</t>
  </si>
  <si>
    <t>AAACCGGCGAGCAACCAGGAGATG</t>
  </si>
  <si>
    <t>PLES_51721</t>
  </si>
  <si>
    <t>ATCGTCGGTCAGATCACGCA</t>
  </si>
  <si>
    <t>TAGTATCGTCGGTCAGATCACGCA</t>
  </si>
  <si>
    <t>AAACTGCGTGATCTGACCGACGAT</t>
  </si>
  <si>
    <t>GATCGCAGCCGCTGGCGCGC</t>
  </si>
  <si>
    <t>TAGTGATCGCAGCCGCTGGCGCGC</t>
  </si>
  <si>
    <t>AAACGCGCGCCAGCGGCTGCGATC</t>
  </si>
  <si>
    <t>ACACGGACCAGGACCCGGTC</t>
  </si>
  <si>
    <t>TAGTACACGGACCAGGACCCGGTC</t>
  </si>
  <si>
    <t>AAACGACCGGGTCCTGGTCCGTGT</t>
  </si>
  <si>
    <t>CGGCCGGCCGGCAGGCCACC</t>
  </si>
  <si>
    <t>TAGTCGGCCGGCCGGCAGGCCACC</t>
  </si>
  <si>
    <t>AAACGGTGGCCTGCCGGCCGGCCG</t>
  </si>
  <si>
    <t>PLES_51731</t>
  </si>
  <si>
    <t>phaJ3</t>
  </si>
  <si>
    <t>TCGAGCCAGGCGGTGGGCAT</t>
  </si>
  <si>
    <t>TAGTTCGAGCCAGGCGGTGGGCAT</t>
  </si>
  <si>
    <t>AAACATGCCCACCGCCTGGCTCGA</t>
  </si>
  <si>
    <t>GCAGGGCGGGTGGGGCGGGC</t>
  </si>
  <si>
    <t>TAGTGCAGGGCGGGTGGGGCGGGC</t>
  </si>
  <si>
    <t>AAACGCCCGCCCCACCCGCCCTGC</t>
  </si>
  <si>
    <t>GCAGTGCGGCGCGCAGGAAC</t>
  </si>
  <si>
    <t>TAGTGCAGTGCGGCGCGCAGGAAC</t>
  </si>
  <si>
    <t>AAACGTTCCTGCGCGCCGCACTGC</t>
  </si>
  <si>
    <t>TGGCTGCGCAGGCCGCGCTC</t>
  </si>
  <si>
    <t>TAGTTGGCTGCGCAGGCCGCGCTC</t>
  </si>
  <si>
    <t>AAACGAGCGCGGCCTGCGCAGCCA</t>
  </si>
  <si>
    <t>PLES_51741</t>
  </si>
  <si>
    <t>GTGAGTTCGTGCAGGTCCAT</t>
  </si>
  <si>
    <t>TAGTGTGAGTTCGTGCAGGTCCAT</t>
  </si>
  <si>
    <t>AAACATGGACCTGCACGAACTCAC</t>
  </si>
  <si>
    <t>GCGGATGGCGTGCAGGCGCG</t>
  </si>
  <si>
    <t>TAGTGCGGATGGCGTGCAGGCGCG</t>
  </si>
  <si>
    <t>AAACCGCGCCTGCACGCCATCCGC</t>
  </si>
  <si>
    <t>GGAATTGGCGCCAGTCGTTG</t>
  </si>
  <si>
    <t>TAGTGGAATTGGCGCCAGTCGTTG</t>
  </si>
  <si>
    <t>AAACCAACGACTGGCGCCAATTCC</t>
  </si>
  <si>
    <t>TGGCCAGGTTCTTCGGGCTG</t>
  </si>
  <si>
    <t>TAGTTGGCCAGGTTCTTCGGGCTG</t>
  </si>
  <si>
    <t>AAACCAGCCCGAAGAACCTGGCCA</t>
  </si>
  <si>
    <t>PLES_51751</t>
  </si>
  <si>
    <t>GCGTCGCCAGTTCGTCGAAA</t>
  </si>
  <si>
    <t>TAGTGCGTCGCCAGTTCGTCGAAA</t>
  </si>
  <si>
    <t>AAACTTTCGACGAACTGGCGACGC</t>
  </si>
  <si>
    <t>GGCGCCGCCATAGATCTTTT</t>
  </si>
  <si>
    <t>TAGTGGCGCCGCCATAGATCTTTT</t>
  </si>
  <si>
    <t>AAACAAAAGATCTATGGCGGCGCC</t>
  </si>
  <si>
    <t>CGCGAGGCGGATCGCACCCT</t>
  </si>
  <si>
    <t>TAGTCGCGAGGCGGATCGCACCCT</t>
  </si>
  <si>
    <t>AAACAGGGTGCGATCCGCCTCGCG</t>
  </si>
  <si>
    <t>AGGTCGCTCCGGGAGGGCCT</t>
  </si>
  <si>
    <t>TAGTAGGTCGCTCCGGGAGGGCCT</t>
  </si>
  <si>
    <t>AAACAGGCCCTCCCGGAGCGACCT</t>
  </si>
  <si>
    <t>PLES_51761</t>
  </si>
  <si>
    <t>CCAGGCTGGCGAGTAACGGC</t>
  </si>
  <si>
    <t>TAGTCCAGGCTGGCGAGTAACGGC</t>
  </si>
  <si>
    <t>AAACGCCGTTACTCGCCAGCCTGG</t>
  </si>
  <si>
    <t>GTCGCCCTGGCAGGCACCGA</t>
  </si>
  <si>
    <t>TAGTGTCGCCCTGGCAGGCACCGA</t>
  </si>
  <si>
    <t>AAACTCGGTGCCTGCCAGGGCGAC</t>
  </si>
  <si>
    <t>GGCAGAGAGCTGGCGCGGTA</t>
  </si>
  <si>
    <t>TAGTGGCAGAGAGCTGGCGCGGTA</t>
  </si>
  <si>
    <t>AAACTACCGCGCCAGCTCTCTGCC</t>
  </si>
  <si>
    <t>GTGGCCGGCTGCGGCGGGTA</t>
  </si>
  <si>
    <t>TAGTGTGGCCGGCTGCGGCGGGTA</t>
  </si>
  <si>
    <t>AAACTACCCGCCGCAGCCGGCCAC</t>
  </si>
  <si>
    <t>PLES_51771</t>
  </si>
  <si>
    <t>CGAGCGTGCCTCGACGCAGC</t>
  </si>
  <si>
    <t>TAGTCGAGCGTGCCTCGACGCAGC</t>
  </si>
  <si>
    <t>AAACGCTGCGTCGAGGCACGCTCG</t>
  </si>
  <si>
    <t>GTCCGCGGTGCCGGCGCGAT</t>
  </si>
  <si>
    <t>TAGTGTCCGCGGTGCCGGCGCGAT</t>
  </si>
  <si>
    <t>AAACATCGCGCCGGCACCGCGGAC</t>
  </si>
  <si>
    <t>TCGCCAGCAGGGTGTTCTCC</t>
  </si>
  <si>
    <t>TAGTTCGCCAGCAGGGTGTTCTCC</t>
  </si>
  <si>
    <t>AAACGGAGAACACCCTGCTGGCGA</t>
  </si>
  <si>
    <t>CGCCGTTGTCCAGCGCCTTG</t>
  </si>
  <si>
    <t>TAGTCGCCGTTGTCCAGCGCCTTG</t>
  </si>
  <si>
    <t>AAACCAAGGCGCTGGACAACGGCG</t>
  </si>
  <si>
    <t>PLES_51781</t>
  </si>
  <si>
    <t>CAGCAGGATTCGGCGGATCA</t>
  </si>
  <si>
    <t>TAGTCAGCAGGATTCGGCGGATCA</t>
  </si>
  <si>
    <t>AAACTGATCCGCCGAATCCTGCTG</t>
  </si>
  <si>
    <t>AGGCTGCGAGGCTGAGGAGC</t>
  </si>
  <si>
    <t>TAGTAGGCTGCGAGGCTGAGGAGC</t>
  </si>
  <si>
    <t>AAACGCTCCTCAGCCTCGCAGCCT</t>
  </si>
  <si>
    <t>GTCGAGCTGGGTGGTTTCGC</t>
  </si>
  <si>
    <t>TAGTGTCGAGCTGGGTGGTTTCGC</t>
  </si>
  <si>
    <t>AAACGCGAAACCACCCAGCTCGAC</t>
  </si>
  <si>
    <t>CGCGGGAGCTGTCGAAGTCG</t>
  </si>
  <si>
    <t>TAGTCGCGGGAGCTGTCGAAGTCG</t>
  </si>
  <si>
    <t>AAACCGACTTCGACAGCTCCCGCG</t>
  </si>
  <si>
    <t>PLES_51791</t>
  </si>
  <si>
    <t>CACCGGTCTCCGCCGGGCGG</t>
  </si>
  <si>
    <t>TAGTCACCGGTCTCCGCCGGGCGG</t>
  </si>
  <si>
    <t>AAACCCGCCCGGCGGAGACCGGTG</t>
  </si>
  <si>
    <t>GGAAGCCGGCGACCGTCTCC</t>
  </si>
  <si>
    <t>TAGTGGAAGCCGGCGACCGTCTCC</t>
  </si>
  <si>
    <t>AAACGGAGACGGTCGCCGGCTTCC</t>
  </si>
  <si>
    <t>ATAGTTCGTCGCGGTCCTGG</t>
  </si>
  <si>
    <t>TAGTATAGTTCGTCGCGGTCCTGG</t>
  </si>
  <si>
    <t>AAACCCAGGACCGCGACGAACTAT</t>
  </si>
  <si>
    <t>TGAACGGCCAGATCGCCTTG</t>
  </si>
  <si>
    <t>TAGTTGAACGGCCAGATCGCCTTG</t>
  </si>
  <si>
    <t>AAACCAAGGCGATCTGGCCGTTCA</t>
  </si>
  <si>
    <t>PLES_51801</t>
  </si>
  <si>
    <t>GATGAGGACGCGCTGGGCGT</t>
  </si>
  <si>
    <t>TAGTGATGAGGACGCGCTGGGCGT</t>
  </si>
  <si>
    <t>AAACACGCCCAGCGCGTCCTCATC</t>
  </si>
  <si>
    <t>GGCCGGGGTGCTCGGGCCGC</t>
  </si>
  <si>
    <t>TAGTGGCCGGGGTGCTCGGGCCGC</t>
  </si>
  <si>
    <t>AAACGCGGCCCGAGCACCCCGGCC</t>
  </si>
  <si>
    <t>TGTGGAAGGGCGCGGCGCAG</t>
  </si>
  <si>
    <t>TAGTTGTGGAAGGGCGCGGCGCAG</t>
  </si>
  <si>
    <t>AAACCTGCGCCGCGCCCTTCCACA</t>
  </si>
  <si>
    <t>CATGCAGGCCAGCAGGGTGG</t>
  </si>
  <si>
    <t>TAGTCATGCAGGCCAGCAGGGTGG</t>
  </si>
  <si>
    <t>AAACCCACCCTGCTGGCCTGCATG</t>
  </si>
  <si>
    <t>PLES_51811</t>
  </si>
  <si>
    <t>ACAGCCCGTCGGGGAACTCC</t>
  </si>
  <si>
    <t>TAGTACAGCCCGTCGGGGAACTCC</t>
  </si>
  <si>
    <t>AAACGGAGTTCCCCGACGGGCTGT</t>
  </si>
  <si>
    <t>CAACCACAGGTTGTAGTCCG</t>
  </si>
  <si>
    <t>TAGTCAACCACAGGTTGTAGTCCG</t>
  </si>
  <si>
    <t>AAACCGGACTACAACCTGTGGTTG</t>
  </si>
  <si>
    <t>AGGCGCTCAGGCCCAGGGTC</t>
  </si>
  <si>
    <t>TAGTAGGCGCTCAGGCCCAGGGTC</t>
  </si>
  <si>
    <t>AAACGACCCTGGGCCTGAGCGCCT</t>
  </si>
  <si>
    <t>GCCATACAGCGCGCAGCCGT</t>
  </si>
  <si>
    <t>TAGTGCCATACAGCGCGCAGCCGT</t>
  </si>
  <si>
    <t>AAACACGGCTGCGCGCTGTATGGC</t>
  </si>
  <si>
    <t>PLES_51821</t>
  </si>
  <si>
    <t>GGGCGGTTGGGGTGAGGACA</t>
  </si>
  <si>
    <t>TAGTGGGCGGTTGGGGTGAGGACA</t>
  </si>
  <si>
    <t>AAACTGTCCTCACCCCAACCGCCC</t>
  </si>
  <si>
    <t>CAGCGTTGGCCGTCGAAGCG</t>
  </si>
  <si>
    <t>TAGTCAGCGTTGGCCGTCGAAGCG</t>
  </si>
  <si>
    <t>AAACCGCTTCGACGGCCAACGCTG</t>
  </si>
  <si>
    <t>CACCTCGATGCGGTCGTCGT</t>
  </si>
  <si>
    <t>TAGTCACCTCGATGCGGTCGTCGT</t>
  </si>
  <si>
    <t>AAACACGACGACCGCATCGAGGTG</t>
  </si>
  <si>
    <t>TGTGGCCAGGCGGGGTCGGC</t>
  </si>
  <si>
    <t>TAGTTGTGGCCAGGCGGGGTCGGC</t>
  </si>
  <si>
    <t>AAACGCCGACCCCGCCTGGCCACA</t>
  </si>
  <si>
    <t>PLES_51831</t>
  </si>
  <si>
    <t>GCCTCGCTCGGCCTCGACGC</t>
  </si>
  <si>
    <t>TAGTGCCTCGCTCGGCCTCGACGC</t>
  </si>
  <si>
    <t>AAACGCGTCGAGGCCGAGCGAGGC</t>
  </si>
  <si>
    <t>CCGACCACCACCACACGCAG</t>
  </si>
  <si>
    <t>TAGTCCGACCACCACCACACGCAG</t>
  </si>
  <si>
    <t>AAACCTGCGTGTGGTGGTGGTCGG</t>
  </si>
  <si>
    <t>GGTCGACTTCCCGGCCCCGC</t>
  </si>
  <si>
    <t>TAGTGGTCGACTTCCCGGCCCCGC</t>
  </si>
  <si>
    <t>AAACGCGGGGCCGGGAAGTCGACC</t>
  </si>
  <si>
    <t>GGCGGCCAGCGCGGCGGAGA</t>
  </si>
  <si>
    <t>TAGTGGCGGCCAGCGCGGCGGAGA</t>
  </si>
  <si>
    <t>AAACTCTCCGCCGCGCTGGCCGCC</t>
  </si>
  <si>
    <t>PLES_51841</t>
  </si>
  <si>
    <t>ACTGTCGGCGGACGCGTCCC</t>
  </si>
  <si>
    <t>TAGTACTGTCGGCGGACGCGTCCC</t>
  </si>
  <si>
    <t>AAACGGGACGCGTCCGCCGACAGT</t>
  </si>
  <si>
    <t>CTCGTCCAGGCAACTGAAGC</t>
  </si>
  <si>
    <t>TAGTCTCGTCCAGGCAACTGAAGC</t>
  </si>
  <si>
    <t>AAACGCTTCAGTTGCCTGGACGAG</t>
  </si>
  <si>
    <t>ATTGCGCAGCACGCCAGCCA</t>
  </si>
  <si>
    <t>TAGTATTGCGCAGCACGCCAGCCA</t>
  </si>
  <si>
    <t>AAACTGGCTGGCGTGCTGCGCAAT</t>
  </si>
  <si>
    <t>GACCTGGACCGCCGCCTTGC</t>
  </si>
  <si>
    <t>TAGTGACCTGGACCGCCGCCTTGC</t>
  </si>
  <si>
    <t>AAACGCAAGGCGGCGGTCCAGGTC</t>
  </si>
  <si>
    <t>PLES_51851</t>
  </si>
  <si>
    <t>GCGCACGTAGTCGGTGACGG</t>
  </si>
  <si>
    <t>TAGTGCGCACGTAGTCGGTGACGG</t>
  </si>
  <si>
    <t>AAACCCGTCACCGACTACGTGCGC</t>
  </si>
  <si>
    <t>CGAAGACCGCCTCGTCGTCG</t>
  </si>
  <si>
    <t>TAGTCGAAGACCGCCTCGTCGTCG</t>
  </si>
  <si>
    <t>AAACCGACGACGAGGCGGTCTTCG</t>
  </si>
  <si>
    <t>CGTCGCCCCAGTGCCAGCCG</t>
  </si>
  <si>
    <t>TAGTCGTCGCCCCAGTGCCAGCCG</t>
  </si>
  <si>
    <t>AAACCGGCTGGCACTGGGGCGACG</t>
  </si>
  <si>
    <t>TGTTGAACAGCGATTCGTCG</t>
  </si>
  <si>
    <t>TAGTTGTTGAACAGCGATTCGTCG</t>
  </si>
  <si>
    <t>AAACCGACGAATCGCTGTTCAACA</t>
  </si>
  <si>
    <t>PLES_51861</t>
  </si>
  <si>
    <t>GCGGCGGCGATCAGCGTCAT</t>
  </si>
  <si>
    <t>TAGTGCGGCGGCGATCAGCGTCAT</t>
  </si>
  <si>
    <t>AAACATGACGCTGATCGCCGCCGC</t>
  </si>
  <si>
    <t>GGCGGGGTGGGCGCAGCTCT</t>
  </si>
  <si>
    <t>TAGTGGCGGGGTGGGCGCAGCTCT</t>
  </si>
  <si>
    <t>AAACAGAGCTGCGCCCACCCCGCC</t>
  </si>
  <si>
    <t>GGTCGTCGAGGTTGCGTGGC</t>
  </si>
  <si>
    <t>TAGTGGTCGTCGAGGTTGCGTGGC</t>
  </si>
  <si>
    <t>AAACGCCACGCAACCTCGACGACC</t>
  </si>
  <si>
    <t>CGATACGCATCAGGCGCAGG</t>
  </si>
  <si>
    <t>TAGTCGATACGCATCAGGCGCAGG</t>
  </si>
  <si>
    <t>AAACCCTGCGCCTGATGCGTATCG</t>
  </si>
  <si>
    <t>PLES_51871</t>
  </si>
  <si>
    <t>CCGTTGCCAGTGCTCTCGTT</t>
  </si>
  <si>
    <t>TAGTCCGTTGCCAGTGCTCTCGTT</t>
  </si>
  <si>
    <t>AAACAACGAGAGCACTGGCAACGG</t>
  </si>
  <si>
    <t>AACCAGCTCACCGCGTCGGA</t>
  </si>
  <si>
    <t>TAGTAACCAGCTCACCGCGTCGGA</t>
  </si>
  <si>
    <t>AAACTCCGACGCGGTGAGCTGGTT</t>
  </si>
  <si>
    <t>GAGACAGCGTGGCCTCGGCC</t>
  </si>
  <si>
    <t>TAGTGAGACAGCGTGGCCTCGGCC</t>
  </si>
  <si>
    <t>AAACGGCCGAGGCCACGCTGTCTC</t>
  </si>
  <si>
    <t>GCGCGCCGATGCGTCGGATC</t>
  </si>
  <si>
    <t>TAGTGCGCGCCGATGCGTCGGATC</t>
  </si>
  <si>
    <t>AAACGATCCGACGCATCGGCGCGC</t>
  </si>
  <si>
    <t>PLES_51881</t>
  </si>
  <si>
    <t>TTGTTCTTGTTGTCGTCCAT</t>
  </si>
  <si>
    <t>TAGTTTGTTCTTGTTGTCGTCCAT</t>
  </si>
  <si>
    <t>AAACATGGACGACAACAAGAACAA</t>
  </si>
  <si>
    <t>CGGACCGAGGGAGGAAGCCA</t>
  </si>
  <si>
    <t>TAGTCGGACCGAGGGAGGAAGCCA</t>
  </si>
  <si>
    <t>AAACTGGCTTCCTCCCTCGGTCCG</t>
  </si>
  <si>
    <t>AGCCACCAGAACAGGCTCGA</t>
  </si>
  <si>
    <t>TAGTAGCCACCAGAACAGGCTCGA</t>
  </si>
  <si>
    <t>AAACTCGAGCCTGTTCTGGTGGCT</t>
  </si>
  <si>
    <t>TGGCCATCGGCAGGAACAGC</t>
  </si>
  <si>
    <t>TAGTTGGCCATCGGCAGGAACAGC</t>
  </si>
  <si>
    <t>AAACGCTGTTCCTGCCGATGGCCA</t>
  </si>
  <si>
    <t>PLES_51891</t>
  </si>
  <si>
    <t>GCGTGCAGTCTTGCGTTCAT</t>
  </si>
  <si>
    <t>TAGTGCGTGCAGTCTTGCGTTCAT</t>
  </si>
  <si>
    <t>AAACATGAACGCAAGACTGCACGC</t>
  </si>
  <si>
    <t>GGCGTCGCCGAGGGGGGACG</t>
  </si>
  <si>
    <t>TAGTGGCGTCGCCGAGGGGGGACG</t>
  </si>
  <si>
    <t>AAACCGTCCCCCCTCGGCGACGCC</t>
  </si>
  <si>
    <t>CTGGTCGGCACGGACCAGGT</t>
  </si>
  <si>
    <t>TAGTCTGGTCGGCACGGACCAGGT</t>
  </si>
  <si>
    <t>AAACACCTGGTCCGTGCCGACCAG</t>
  </si>
  <si>
    <t>GTGGTAGCCGTGCATGTAGT</t>
  </si>
  <si>
    <t>TAGTGTGGTAGCCGTGCATGTAGT</t>
  </si>
  <si>
    <t>AAACACTACATGCACGGCTACCAC</t>
  </si>
  <si>
    <t>PLES_51901</t>
  </si>
  <si>
    <t>GCGCGTGGCCCTTGCGTTCC</t>
  </si>
  <si>
    <t>TAGTGCGCGTGGCCCTTGCGTTCC</t>
  </si>
  <si>
    <t>AAACGGAACGCAAGGGCCACGCGC</t>
  </si>
  <si>
    <t>CCGCGCTCGTAGAGCAGGGT</t>
  </si>
  <si>
    <t>TAGTCCGCGCTCGTAGAGCAGGGT</t>
  </si>
  <si>
    <t>AAACACCCTGCTCTACGAGCGCGG</t>
  </si>
  <si>
    <t>GATCGCCTCGCGGAAGCGCT</t>
  </si>
  <si>
    <t>TAGTGATCGCCTCGCGGAAGCGCT</t>
  </si>
  <si>
    <t>AAACAGCGCTTCCGCGAGGCGATC</t>
  </si>
  <si>
    <t>AGCCGCGGGAGAAGTAGCGG</t>
  </si>
  <si>
    <t>TAGTAGCCGCGGGAGAAGTAGCGG</t>
  </si>
  <si>
    <t>AAACCCGCTACTTCTCCCGCGGCT</t>
  </si>
  <si>
    <t>PLES_51911</t>
  </si>
  <si>
    <t>selB</t>
  </si>
  <si>
    <t>GCCGTGGTCGATGTGCCCGG</t>
  </si>
  <si>
    <t>TAGTGCCGTGGTCGATGTGCCCGG</t>
  </si>
  <si>
    <t>AAACCCGGGCACATCGACCACGGC</t>
  </si>
  <si>
    <t>GCGGCGGTCGCCCTCGATGC</t>
  </si>
  <si>
    <t>TAGTGCGGCGGTCGCCCTCGATGC</t>
  </si>
  <si>
    <t>AAACGCATCGAGGGCGACCGCCGC</t>
  </si>
  <si>
    <t>ATCCCGCGTTGGCGCTCGGC</t>
  </si>
  <si>
    <t>TAGTATCCCGCGTTGGCGCTCGGC</t>
  </si>
  <si>
    <t>AAACGCCGAGCGCCAACGCGGGAT</t>
  </si>
  <si>
    <t>GTAGAGATAGCCCAGGTCGA</t>
  </si>
  <si>
    <t>TAGTGTAGAGATAGCCCAGGTCGA</t>
  </si>
  <si>
    <t>AAACTCGACCTGGGCTATCTCTAC</t>
  </si>
  <si>
    <t>PLES_51921</t>
  </si>
  <si>
    <t>selA</t>
  </si>
  <si>
    <t>AGGCAAGCGAACGGAACTCA</t>
  </si>
  <si>
    <t>TAGTAGGCAAGCGAACGGAACTCA</t>
  </si>
  <si>
    <t>AAACTGAGTTCCGTTCGCTTGCCT</t>
  </si>
  <si>
    <t>CGCAGCAGGCGGTCGACCGA</t>
  </si>
  <si>
    <t>TAGTCGCAGCAGGCGGTCGACCGA</t>
  </si>
  <si>
    <t>AAACTCGGTCGACCGCCTGCTGCG</t>
  </si>
  <si>
    <t>GTAGCGCTGGTGCAGGGGAG</t>
  </si>
  <si>
    <t>TAGTGTAGCGCTGGTGCAGGGGAG</t>
  </si>
  <si>
    <t>AAACCTCCCCTGCACCAGCGCTAC</t>
  </si>
  <si>
    <t>GCGAGGGCACCGCGTCGGGC</t>
  </si>
  <si>
    <t>TAGTGCGAGGGCACCGCGTCGGGC</t>
  </si>
  <si>
    <t>AAACGCCCGACGCGGTGCCCTCGC</t>
  </si>
  <si>
    <t>PLES_51931</t>
  </si>
  <si>
    <t>fdhE</t>
  </si>
  <si>
    <t>TGAAGAATGGTGCGTGACAC</t>
  </si>
  <si>
    <t>TAGTTGAAGAATGGTGCGTGACAC</t>
  </si>
  <si>
    <t>AAACGTGTCACGCACCATTCTTCA</t>
  </si>
  <si>
    <t>GCGGCGGCTTCGATCTGCCC</t>
  </si>
  <si>
    <t>TAGTGCGGCGGCTTCGATCTGCCC</t>
  </si>
  <si>
    <t>AAACGGGCAGATCGAAGCCGCCGC</t>
  </si>
  <si>
    <t>GTGCAGGTGCGGGGGAATGT</t>
  </si>
  <si>
    <t>TAGTGTGCAGGTGCGGGGGAATGT</t>
  </si>
  <si>
    <t>AAACACATTCCCCCGCACCTGCAC</t>
  </si>
  <si>
    <t>CGAACAGGTCGCGCGACGGC</t>
  </si>
  <si>
    <t>TAGTCGAACAGGTCGCGCGACGGC</t>
  </si>
  <si>
    <t>AAACGCCGTCGCGCGACCTGTTCG</t>
  </si>
  <si>
    <t>PLES_51941</t>
  </si>
  <si>
    <t>fdnI</t>
  </si>
  <si>
    <t>GCTCGTTGGCGTTGTAGCGC</t>
  </si>
  <si>
    <t>TAGTGCTCGTTGGCGTTGTAGCGC</t>
  </si>
  <si>
    <t>AAACGCGCTACAACGCCAACGAGC</t>
  </si>
  <si>
    <t>ACAGGATCGCCACGGCCCAG</t>
  </si>
  <si>
    <t>TAGTACAGGATCGCCACGGCCCAG</t>
  </si>
  <si>
    <t>AAACCTGGGCCGTGGCGATCCTGT</t>
  </si>
  <si>
    <t>CAGCGCCAGCCCGGACAACC</t>
  </si>
  <si>
    <t>TAGTCAGCGCCAGCCCGGACAACC</t>
  </si>
  <si>
    <t>AAACGGTTGTCCGGGCTGGCGCTG</t>
  </si>
  <si>
    <t>TCAGCCAGAACAGCGCCGGG</t>
  </si>
  <si>
    <t>TAGTTCAGCCAGAACAGCGCCGGG</t>
  </si>
  <si>
    <t>AAACCCCGGCGCTGTTCTGGCTGA</t>
  </si>
  <si>
    <t>PLES_51951</t>
  </si>
  <si>
    <t>fdnH</t>
  </si>
  <si>
    <t>TGGTGGTCGCGGAGCGGGCG</t>
  </si>
  <si>
    <t>TAGTTGGTGGTCGCGGAGCGGGCG</t>
  </si>
  <si>
    <t>AAACCGCCCGCTCCGCGACCACCA</t>
  </si>
  <si>
    <t>TGGTTCCGCACCGAGGGCAT</t>
  </si>
  <si>
    <t>TAGTTGGTTCCGCACCGAGGGCAT</t>
  </si>
  <si>
    <t>AAACATGCCCTCGGTGCGGAACCA</t>
  </si>
  <si>
    <t>TCAGTTTCGCCACTTCCTCC</t>
  </si>
  <si>
    <t>TAGTTCAGTTTCGCCACTTCCTCC</t>
  </si>
  <si>
    <t>AAACGGAGGAAGTGGCGAAACTGA</t>
  </si>
  <si>
    <t>GGCCTTGCAACCGATGCACT</t>
  </si>
  <si>
    <t>TAGTGGCCTTGCAACCGATGCACT</t>
  </si>
  <si>
    <t>AAACAGTGCATCGGTTGCAAGGCC</t>
  </si>
  <si>
    <t>PLES_51961</t>
  </si>
  <si>
    <t>fdnG</t>
  </si>
  <si>
    <t>GTCGGTCCAGTGGTTGGTCA</t>
  </si>
  <si>
    <t>TAGTGTCGGTCCAGTGGTTGGTCA</t>
  </si>
  <si>
    <t>AAACTGACCAACCACTGGACCGAC</t>
  </si>
  <si>
    <t>GCCCATGATCAGCACCAGAT</t>
  </si>
  <si>
    <t>TAGTGCCCATGATCAGCACCAGAT</t>
  </si>
  <si>
    <t>AAACATCTGGTGCTGATCATGGGC</t>
  </si>
  <si>
    <t>TCCGCACGGGTGGGCTTCGG</t>
  </si>
  <si>
    <t>TAGTTCCGCACGGGTGGGCTTCGG</t>
  </si>
  <si>
    <t>AAACCCGAAGCCCACCCGTGCGGA</t>
  </si>
  <si>
    <t>CTTGTTGTGCGCCTTGGCTT</t>
  </si>
  <si>
    <t>TAGTCTTGTTGTGCGCCTTGGCTT</t>
  </si>
  <si>
    <t>AAACAAGCCAAGGCGCACAACAAG</t>
  </si>
  <si>
    <t>PLES_51971</t>
  </si>
  <si>
    <t>AGACCTTGAAGAATTGCCGA</t>
  </si>
  <si>
    <t>TAGTAGACCTTGAAGAATTGCCGA</t>
  </si>
  <si>
    <t>AAACTCGGCAATTCTTCAAGGTCT</t>
  </si>
  <si>
    <t>CCGCAAGGCTCGATCCTCCA</t>
  </si>
  <si>
    <t>TAGTCCGCAAGGCTCGATCCTCCA</t>
  </si>
  <si>
    <t>AAACTGGAGGATCGAGCCTTGCGG</t>
  </si>
  <si>
    <t>GTCGGCGAAGGCCTCCGTGG</t>
  </si>
  <si>
    <t>TAGTGTCGGCGAAGGCCTCCGTGG</t>
  </si>
  <si>
    <t>AAACCCACGGAGGCCTTCGCCGAC</t>
  </si>
  <si>
    <t>TGTGCGCCAGCTTGAAGTGG</t>
  </si>
  <si>
    <t>TAGTTGTGCGCCAGCTTGAAGTGG</t>
  </si>
  <si>
    <t>AAACCCACTTCAAGCTGGCGCACA</t>
  </si>
  <si>
    <t>PLES_51981</t>
  </si>
  <si>
    <t>lipC</t>
  </si>
  <si>
    <t>AGCGTGCACGGGAAGGCTGG</t>
  </si>
  <si>
    <t>TAGTAGCGTGCACGGGAAGGCTGG</t>
  </si>
  <si>
    <t>AAACCCAGCCTTCCCGTGCACGCT</t>
  </si>
  <si>
    <t>ATAGCGCGTGCGGGTGTAGT</t>
  </si>
  <si>
    <t>TAGTATAGCGCGTGCGGGTGTAGT</t>
  </si>
  <si>
    <t>AAACACTACACCCGCACGCGCTAT</t>
  </si>
  <si>
    <t>CTTGAAGCCGAACAGACCGT</t>
  </si>
  <si>
    <t>TAGTCTTGAAGCCGAACAGACCGT</t>
  </si>
  <si>
    <t>AAACACGGTCTGTTCGGCTTCAAG</t>
  </si>
  <si>
    <t>TAGCGTGCCAGTAGTCCACC</t>
  </si>
  <si>
    <t>TAGTTAGCGTGCCAGTAGTCCACC</t>
  </si>
  <si>
    <t>AAACGGTGGACTACTGGCACGCTA</t>
  </si>
  <si>
    <t>PLES_51991</t>
  </si>
  <si>
    <t>fadH2</t>
  </si>
  <si>
    <t>CGGCGGCGAGCGGCGGGTAG</t>
  </si>
  <si>
    <t>TAGTCGGCGGCGAGCGGCGGGTAG</t>
  </si>
  <si>
    <t>AAACCTACCCGCCGCTCGCCGCCG</t>
  </si>
  <si>
    <t>CGGGTGAAGCCCAGGTCCAG</t>
  </si>
  <si>
    <t>TAGTCGGGTGAAGCCCAGGTCCAG</t>
  </si>
  <si>
    <t>AAACCTGGACCTGGGCTTCACCCG</t>
  </si>
  <si>
    <t>TCACCACGCGGTTGCGCAGA</t>
  </si>
  <si>
    <t>TAGTTCACCACGCGGTTGCGCAGA</t>
  </si>
  <si>
    <t>AAACTCTGCGCAACCGCGTGGTGA</t>
  </si>
  <si>
    <t>CCACAGACGATCCTCCAGCC</t>
  </si>
  <si>
    <t>TAGTCCACAGACGATCCTCCAGCC</t>
  </si>
  <si>
    <t>AAACGGCTGGAGGATCGTCTGTGG</t>
  </si>
  <si>
    <t>PLES_52001</t>
  </si>
  <si>
    <t>AACAGCCACCAGGGTGGAGT</t>
  </si>
  <si>
    <t>TAGTAACAGCCACCAGGGTGGAGT</t>
  </si>
  <si>
    <t>AAACACTCCACCCTGGTGGCTGTT</t>
  </si>
  <si>
    <t>CTGCAGCGGCAGGCAGGCGC</t>
  </si>
  <si>
    <t>TAGTCTGCAGCGGCAGGCAGGCGC</t>
  </si>
  <si>
    <t>AAACGCGCCTGCCTGCCGCTGCAG</t>
  </si>
  <si>
    <t>TGGACACCTGCTTGGCCAAC</t>
  </si>
  <si>
    <t>TAGTTGGACACCTGCTTGGCCAAC</t>
  </si>
  <si>
    <t>AAACGTTGGCCAAGCAGGTGTCCA</t>
  </si>
  <si>
    <t>CAGTGCCGCGGCGAGGACGC</t>
  </si>
  <si>
    <t>TAGTCAGTGCCGCGGCGAGGACGC</t>
  </si>
  <si>
    <t>AAACGCGTCCTCGCCGCGGCACTG</t>
  </si>
  <si>
    <t>PLES_52011</t>
  </si>
  <si>
    <t>GTCGCCGAGAGTGCGGGAAA</t>
  </si>
  <si>
    <t>TAGTGTCGCCGAGAGTGCGGGAAA</t>
  </si>
  <si>
    <t>AAACTTTCCCGCACTCTCGGCGAC</t>
  </si>
  <si>
    <t>GTTGCTGTTCGAGATTGATC</t>
  </si>
  <si>
    <t>TAGTGTTGCTGTTCGAGATTGATC</t>
  </si>
  <si>
    <t>AAACGATCAATCTCGAACAGCAAC</t>
  </si>
  <si>
    <t>TGGCCGGGTCGCGGCGCCAC</t>
  </si>
  <si>
    <t>TAGTTGGCCGGGTCGCGGCGCCAC</t>
  </si>
  <si>
    <t>AAACGTGGCGCCGCGACCCGGCCA</t>
  </si>
  <si>
    <t>CCCCGGAAGCCCTGTACGGC</t>
  </si>
  <si>
    <t>TAGTCCCCGGAAGCCCTGTACGGC</t>
  </si>
  <si>
    <t>AAACGCCGTACAGGGCTTCCGGGG</t>
  </si>
  <si>
    <t>PLES_52021</t>
  </si>
  <si>
    <t>GCGCGCCCGTTGCGCTCGTC</t>
  </si>
  <si>
    <t>TAGTGCGCGCCCGTTGCGCTCGTC</t>
  </si>
  <si>
    <t>AAACGACGAGCGCAACGGGCGCGC</t>
  </si>
  <si>
    <t>AAACGGGCGCGCAATGATAG</t>
  </si>
  <si>
    <t>TAGTAAACGGGCGCGCAATGATAG</t>
  </si>
  <si>
    <t>AAACCTATCATTGCGCGCCCGTTT</t>
  </si>
  <si>
    <t>TTCATCGGCGGGCGGGTGCG</t>
  </si>
  <si>
    <t>TAGTTTCATCGGCGGGCGGGTGCG</t>
  </si>
  <si>
    <t>AAACCGCACCCGCCCGCCGATGAA</t>
  </si>
  <si>
    <t>GGTATCCAGGCGGTCGGGGT</t>
  </si>
  <si>
    <t>TAGTGGTATCCAGGCGGTCGGGGT</t>
  </si>
  <si>
    <t>AAACACCCCGACCGCCTGGATACC</t>
  </si>
  <si>
    <t>PLES_52031</t>
  </si>
  <si>
    <t>GCGAGCAGGAACCAGGCCAG</t>
  </si>
  <si>
    <t>TAGTGCGAGCAGGAACCAGGCCAG</t>
  </si>
  <si>
    <t>AAACCTGGCCTGGTTCCTGCTCGC</t>
  </si>
  <si>
    <t>CAGGCGGATGGCGAAGGCCA</t>
  </si>
  <si>
    <t>TAGTCAGGCGGATGGCGAAGGCCA</t>
  </si>
  <si>
    <t>AAACTGGCCTTCGCCATCCGCCTG</t>
  </si>
  <si>
    <t>CCATCAGCGGATAGCTGCCC</t>
  </si>
  <si>
    <t>TAGTCCATCAGCGGATAGCTGCCC</t>
  </si>
  <si>
    <t>AAACGGGCAGCTATCCGCTGATGG</t>
  </si>
  <si>
    <t>CACCTCGCCATAGCGGGCCT</t>
  </si>
  <si>
    <t>TAGTCACCTCGCCATAGCGGGCCT</t>
  </si>
  <si>
    <t>AAACAGGCCCGCTATGGCGAGGTG</t>
  </si>
  <si>
    <t>PLES_52041</t>
  </si>
  <si>
    <t>TCGAGCTTCGACGCCAGGGA</t>
  </si>
  <si>
    <t>TAGTTCGAGCTTCGACGCCAGGGA</t>
  </si>
  <si>
    <t>AAACTCCCTGGCGTCGAAGCTCGA</t>
  </si>
  <si>
    <t>TACCACGCTGAGCAGGCAGG</t>
  </si>
  <si>
    <t>TAGTTACCACGCTGAGCAGGCAGG</t>
  </si>
  <si>
    <t>AAACCCTGCCTGCTCAGCGTGGTA</t>
  </si>
  <si>
    <t>CCCAGGCGCTGGTGGAAGGC</t>
  </si>
  <si>
    <t>TAGTCCCAGGCGCTGGTGGAAGGC</t>
  </si>
  <si>
    <t>AAACGCCTTCCACCAGCGCCTGGG</t>
  </si>
  <si>
    <t>GCACCTCGCAATCGTCGCCA</t>
  </si>
  <si>
    <t>TAGTGCACCTCGCAATCGTCGCCA</t>
  </si>
  <si>
    <t>AAACTGGCGACGATTGCGAGGTGC</t>
  </si>
  <si>
    <t>PLES_52051</t>
  </si>
  <si>
    <t>CGACCGAGACGAAACGCCCC</t>
  </si>
  <si>
    <t>TAGTCGACCGAGACGAAACGCCCC</t>
  </si>
  <si>
    <t>AAACGGGGCGTTTCGTCTCGGTCG</t>
  </si>
  <si>
    <t>GTAATGAACGGCGGTGGCAC</t>
  </si>
  <si>
    <t>TAGTGTAATGAACGGCGGTGGCAC</t>
  </si>
  <si>
    <t>AAACGTGCCACCGCCGTTCATTAC</t>
  </si>
  <si>
    <t>GGCGAAGCCCTCGACCAGGA</t>
  </si>
  <si>
    <t>TAGTGGCGAAGCCCTCGACCAGGA</t>
  </si>
  <si>
    <t>AAACTCCTGGTCGAGGGCTTCGCC</t>
  </si>
  <si>
    <t>TCCCGTCGCGGCGGCCACGG</t>
  </si>
  <si>
    <t>TAGTTCCCGTCGCGGCGGCCACGG</t>
  </si>
  <si>
    <t>AAACCCGTGGCCGCCGCGACGGGA</t>
  </si>
  <si>
    <t>PLES_52061</t>
  </si>
  <si>
    <t>GCATCGCGCAACAGGCTCAT</t>
  </si>
  <si>
    <t>TAGTGCATCGCGCAACAGGCTCAT</t>
  </si>
  <si>
    <t>AAACATGAGCCTGTTGCGCGATGC</t>
  </si>
  <si>
    <t>CCCTGTGGTGGGTCGGGGCG</t>
  </si>
  <si>
    <t>TAGTCCCTGTGGTGGGTCGGGGCG</t>
  </si>
  <si>
    <t>AAACCGCCCCGACCCACCACAGGG</t>
  </si>
  <si>
    <t>GTTCGACAGAATCATCGGCC</t>
  </si>
  <si>
    <t>TAGTGTTCGACAGAATCATCGGCC</t>
  </si>
  <si>
    <t>AAACGGCCGATGATTCTGTCGAAC</t>
  </si>
  <si>
    <t>CACCAGGTGCACCAGGGGAA</t>
  </si>
  <si>
    <t>TAGTCACCAGGTGCACCAGGGGAA</t>
  </si>
  <si>
    <t>AAACTTCCCCTGGTGCACCTGGTG</t>
  </si>
  <si>
    <t>PLES_52071</t>
  </si>
  <si>
    <t>CAGGAGGATGGTTCCCAGCA</t>
  </si>
  <si>
    <t>TAGTCAGGAGGATGGTTCCCAGCA</t>
  </si>
  <si>
    <t>AAACTGCTGGGAACCATCCTCCTG</t>
  </si>
  <si>
    <t>GGAGGGCCACGGCACCGGCC</t>
  </si>
  <si>
    <t>TAGTGGAGGGCCACGGCACCGGCC</t>
  </si>
  <si>
    <t>AAACGGCCGGTGCCGTGGCCCTCC</t>
  </si>
  <si>
    <t>CCATGTGCGTGCCCCACAAC</t>
  </si>
  <si>
    <t>TAGTCCATGTGCGTGCCCCACAAC</t>
  </si>
  <si>
    <t>AAACGTTGTGGGGCACGCACATGG</t>
  </si>
  <si>
    <t>GAAACCGCGCAGCACGCCGC</t>
  </si>
  <si>
    <t>TAGTGAAACCGCGCAGCACGCCGC</t>
  </si>
  <si>
    <t>AAACGCGGCGTGCTGCGCGGTTTC</t>
  </si>
  <si>
    <t>PLES_52081</t>
  </si>
  <si>
    <t>GCATTTGCGTACGACGTTCA</t>
  </si>
  <si>
    <t>TAGTGCATTTGCGTACGACGTTCA</t>
  </si>
  <si>
    <t>AAACTGAACGTCGTACGCAAATGC</t>
  </si>
  <si>
    <t>TCGCCAGCAGCCGTGCTGCC</t>
  </si>
  <si>
    <t>TAGTTCGCCAGCAGCCGTGCTGCC</t>
  </si>
  <si>
    <t>AAACGGCAGCACGGCTGCTGGCGA</t>
  </si>
  <si>
    <t>GACCACCATCAGCAGGTGCG</t>
  </si>
  <si>
    <t>TAGTGACCACCATCAGCAGGTGCG</t>
  </si>
  <si>
    <t>AAACCGCACCTGCTGATGGTGGTC</t>
  </si>
  <si>
    <t>TCACTTCGACCTGGCTCAGG</t>
  </si>
  <si>
    <t>TAGTTCACTTCGACCTGGCTCAGG</t>
  </si>
  <si>
    <t>AAACCCTGAGCCAGGTCGAAGTGA</t>
  </si>
  <si>
    <t>PLES_52091</t>
  </si>
  <si>
    <t>CCGCGGGCGCCGGTCGTGCA</t>
  </si>
  <si>
    <t>TAGTCCGCGGGCGCCGGTCGTGCA</t>
  </si>
  <si>
    <t>AAACTGCACGACCGGCGCCCGCGG</t>
  </si>
  <si>
    <t>GCCGGCAGCGGTTGGAAAAG</t>
  </si>
  <si>
    <t>TAGTGCCGGCAGCGGTTGGAAAAG</t>
  </si>
  <si>
    <t>AAACCTTTTCCAACCGCTGCCGGC</t>
  </si>
  <si>
    <t>GGACAGGGCGCGTCGCAGCG</t>
  </si>
  <si>
    <t>TAGTGGACAGGGCGCGTCGCAGCG</t>
  </si>
  <si>
    <t>AAACCGCTGCGACGCGCCCTGTCC</t>
  </si>
  <si>
    <t>GGCGACGAAGCCCAGGCGCC</t>
  </si>
  <si>
    <t>TAGTGGCGACGAAGCCCAGGCGCC</t>
  </si>
  <si>
    <t>AAACGGCGCCTGGGCTTCGTCGCC</t>
  </si>
  <si>
    <t>PLES_52101</t>
  </si>
  <si>
    <t>mgtA</t>
  </si>
  <si>
    <t>ATCGAGCTGGGTATTGCGTT</t>
  </si>
  <si>
    <t>TAGTATCGAGCTGGGTATTGCGTT</t>
  </si>
  <si>
    <t>AAACAACGCAATACCCAGCTCGAT</t>
  </si>
  <si>
    <t>CAGTCGGTCGTTGCGGCGCT</t>
  </si>
  <si>
    <t>TAGTCAGTCGGTCGTTGCGGCGCT</t>
  </si>
  <si>
    <t>AAACAGCGCCGCAACGACCGACTG</t>
  </si>
  <si>
    <t>GCTGTTCTGCGCTTCGCGGG</t>
  </si>
  <si>
    <t>TAGTGCTGTTCTGCGCTTCGCGGG</t>
  </si>
  <si>
    <t>AAACCCCGCGAAGCGCAGAACAGC</t>
  </si>
  <si>
    <t>CATTGGTGAGGGTGGTTTCC</t>
  </si>
  <si>
    <t>TAGTCATTGGTGAGGGTGGTTTCC</t>
  </si>
  <si>
    <t>AAACGGAAACCACCCTCACCAATG</t>
  </si>
  <si>
    <t>PLES_52111</t>
  </si>
  <si>
    <t>CCACGAAGGCGGATACGCCG</t>
  </si>
  <si>
    <t>TAGTCCACGAAGGCGGATACGCCG</t>
  </si>
  <si>
    <t>AAACCGGCGTATCCGCCTTCGTGG</t>
  </si>
  <si>
    <t>GATCGCGCCGGGGGACTGCG</t>
  </si>
  <si>
    <t>TAGTGATCGCGCCGGGGGACTGCG</t>
  </si>
  <si>
    <t>AAACCGCAGTCCCCCGGCGCGATC</t>
  </si>
  <si>
    <t>CAGGATGGCCGTGGCCGGGA</t>
  </si>
  <si>
    <t>TAGTCAGGATGGCCGTGGCCGGGA</t>
  </si>
  <si>
    <t>AAACTCCCGGCCACGGCCATCCTG</t>
  </si>
  <si>
    <t>GCCGGCCGGGTCGACACGCC</t>
  </si>
  <si>
    <t>TAGTGCCGGCCGGGTCGACACGCC</t>
  </si>
  <si>
    <t>AAACGGCGTGTCGACCCGGCCGGC</t>
  </si>
  <si>
    <t>PLES_52121</t>
  </si>
  <si>
    <t>CTCGGGCGTCAGCGGGGTCA</t>
  </si>
  <si>
    <t>TAGTCTCGGGCGTCAGCGGGGTCA</t>
  </si>
  <si>
    <t>AAACTGACCCCGCTGACGCCCGAG</t>
  </si>
  <si>
    <t>GATATGGTGCAGGTAGGCAT</t>
  </si>
  <si>
    <t>TAGTGATATGGTGCAGGTAGGCAT</t>
  </si>
  <si>
    <t>AAACATGCCTACCTGCACCATATC</t>
  </si>
  <si>
    <t>CTCGCCAGACTCGGCGGACC</t>
  </si>
  <si>
    <t>TAGTCTCGCCAGACTCGGCGGACC</t>
  </si>
  <si>
    <t>AAACGGTCCGCCGAGTCTGGCGAG</t>
  </si>
  <si>
    <t>GCAGATGCGCGTCGATCAGT</t>
  </si>
  <si>
    <t>TAGTGCAGATGCGCGTCGATCAGT</t>
  </si>
  <si>
    <t>AAACACTGATCGACGCGCATCTGC</t>
  </si>
  <si>
    <t>PLES_52131</t>
  </si>
  <si>
    <t>GGCGACGATTGCCTGGGCCA</t>
  </si>
  <si>
    <t>TAGTGGCGACGATTGCCTGGGCCA</t>
  </si>
  <si>
    <t>AAACTGGCCCAGGCAATCGTCGCC</t>
  </si>
  <si>
    <t>GATCGACAGGTAGTGCAGGT</t>
  </si>
  <si>
    <t>TAGTGATCGACAGGTAGTGCAGGT</t>
  </si>
  <si>
    <t>AAACACCTGCACTACCTGTCGATC</t>
  </si>
  <si>
    <t>GCGGTGCTGCAACACCAGCA</t>
  </si>
  <si>
    <t>TAGTGCGGTGCTGCAACACCAGCA</t>
  </si>
  <si>
    <t>AAACTGCTGGTGTTGCAGCACCGC</t>
  </si>
  <si>
    <t>CGGGCGCGCTCCAGGTCCAG</t>
  </si>
  <si>
    <t>TAGTCGGGCGCGCTCCAGGTCCAG</t>
  </si>
  <si>
    <t>AAACCTGGACCTGGAGCGCGCCCG</t>
  </si>
  <si>
    <t>PLES_52141</t>
  </si>
  <si>
    <t>lpd3</t>
  </si>
  <si>
    <t>AGCGTTGTAGCCCCCCGGAC</t>
  </si>
  <si>
    <t>TAGTAGCGTTGTAGCCCCCCGGAC</t>
  </si>
  <si>
    <t>AAACGTCCGGGGGGCTACAACGCT</t>
  </si>
  <si>
    <t>GCCCAACTGGCCGGCGCGAA</t>
  </si>
  <si>
    <t>TAGTGCCCAACTGGCCGGCGCGAA</t>
  </si>
  <si>
    <t>AAACTTCGCGCCGGCCAGTTGGGC</t>
  </si>
  <si>
    <t>CCTCCACGCAGGCCACCTTC</t>
  </si>
  <si>
    <t>TAGTCCTCCACGCAGGCCACCTTC</t>
  </si>
  <si>
    <t>AAACGAAGGTGGCCTGCGTGGAGG</t>
  </si>
  <si>
    <t>CGTTCAGGCAAGTCCCGCCG</t>
  </si>
  <si>
    <t>TAGTCGTTCAGGCAAGTCCCGCCG</t>
  </si>
  <si>
    <t>AAACCGGCGGGACTTGCCTGAACG</t>
  </si>
  <si>
    <t>PLES_52151</t>
  </si>
  <si>
    <t>TTCGCGGCCGGGCTGTTCCA</t>
  </si>
  <si>
    <t>TAGTTTCGCGGCCGGGCTGTTCCA</t>
  </si>
  <si>
    <t>AAACTGGAACAGCCCGGCCGCGAA</t>
  </si>
  <si>
    <t>CGGTGGCGATCCAGGCGTTC</t>
  </si>
  <si>
    <t>TAGTCGGTGGCGATCCAGGCGTTC</t>
  </si>
  <si>
    <t>AAACGAACGCCTGGATCGCCACCG</t>
  </si>
  <si>
    <t>GCGGGCGCGGGCGGCCCGCT</t>
  </si>
  <si>
    <t>TAGTGCGGGCGCGGGCGGCCCGCT</t>
  </si>
  <si>
    <t>AAACAGCGGGCCGCCCGCGCCCGC</t>
  </si>
  <si>
    <t>CCAGGGTTCCGCTGGCGCCG</t>
  </si>
  <si>
    <t>TAGTCCAGGGTTCCGCTGGCGCCG</t>
  </si>
  <si>
    <t>AAACCGGCGCCAGCGGAACCCTGG</t>
  </si>
  <si>
    <t>PLES_52161</t>
  </si>
  <si>
    <t>GTGGTCTTCGGGATAACGCA</t>
  </si>
  <si>
    <t>TAGTGTGGTCTTCGGGATAACGCA</t>
  </si>
  <si>
    <t>AAACTGCGTTATCCCGAAGACCAC</t>
  </si>
  <si>
    <t>CTCCTCGACGATACGCCGGC</t>
  </si>
  <si>
    <t>TAGTCTCCTCGACGATACGCCGGC</t>
  </si>
  <si>
    <t>AAACGCCGGCGTATCGTCGAGGAG</t>
  </si>
  <si>
    <t>CATCAGCGGTTGCAGCCCGG</t>
  </si>
  <si>
    <t>TAGTCATCAGCGGTTGCAGCCCGG</t>
  </si>
  <si>
    <t>AAACCCGGGCTGCAACCGCTGATG</t>
  </si>
  <si>
    <t>GCCGCCATGGGTCAGGGCCA</t>
  </si>
  <si>
    <t>TAGTGCCGCCATGGGTCAGGGCCA</t>
  </si>
  <si>
    <t>AAACTGGCCCTGACCCATGGCGGC</t>
  </si>
  <si>
    <t>PLES_52171</t>
  </si>
  <si>
    <t>GCCGATTCCGGAAGAGGCGC</t>
  </si>
  <si>
    <t>TAGTGCCGATTCCGGAAGAGGCGC</t>
  </si>
  <si>
    <t>AAACGCGCCTCTTCCGGAATCGGC</t>
  </si>
  <si>
    <t>GCCACGGCGGGCCAAGTGCT</t>
  </si>
  <si>
    <t>TAGTGCCACGGCGGGCCAAGTGCT</t>
  </si>
  <si>
    <t>AAACAGCACTTGGCCCGCCGTGGC</t>
  </si>
  <si>
    <t>GTCGATCCGCCAGGGCTTCC</t>
  </si>
  <si>
    <t>TAGTGTCGATCCGCCAGGGCTTCC</t>
  </si>
  <si>
    <t>AAACGGAAGCCCTGGCGGATCGAC</t>
  </si>
  <si>
    <t>CCACCCTGACCCCGTGGGCT</t>
  </si>
  <si>
    <t>TAGTCCACCCTGACCCCGTGGGCT</t>
  </si>
  <si>
    <t>AAACAGCCCACGGGGTCAGGGTGG</t>
  </si>
  <si>
    <t>PLES_52181</t>
  </si>
  <si>
    <t>CGCACCGATCAGGTGGGTCC</t>
  </si>
  <si>
    <t>TAGTCGCACCGATCAGGTGGGTCC</t>
  </si>
  <si>
    <t>AAACGGACCCACCTGATCGGTGCG</t>
  </si>
  <si>
    <t>CCAGACGGCGCCGGTACAGG</t>
  </si>
  <si>
    <t>TAGTCCAGACGGCGCCGGTACAGG</t>
  </si>
  <si>
    <t>AAACCCTGTACCGGCGCCGTCTGG</t>
  </si>
  <si>
    <t>GACTGCCGTTGAGGCTCGCC</t>
  </si>
  <si>
    <t>TAGTGACTGCCGTTGAGGCTCGCC</t>
  </si>
  <si>
    <t>AAACGGCGAGCCTCAACGGCAGTC</t>
  </si>
  <si>
    <t>CCGACCCCGACGATCTTCCA</t>
  </si>
  <si>
    <t>TAGTCCGACCCCGACGATCTTCCA</t>
  </si>
  <si>
    <t>AAACTGGAAGATCGTCGGGGTCGG</t>
  </si>
  <si>
    <t>PLES_52191</t>
  </si>
  <si>
    <t>GTTCATCACGCTGAAGGTGA</t>
  </si>
  <si>
    <t>TAGTGTTCATCACGCTGAAGGTGA</t>
  </si>
  <si>
    <t>AAACTCACCTTCAGCGTGATGAAC</t>
  </si>
  <si>
    <t>GGCGCTGGCTTCCTTGACCA</t>
  </si>
  <si>
    <t>TAGTGGCGCTGGCTTCCTTGACCA</t>
  </si>
  <si>
    <t>AAACTGGTCAAGGAAGCCAGCGCC</t>
  </si>
  <si>
    <t>GATCTCGGCAGCCGGCAGGG</t>
  </si>
  <si>
    <t>TAGTGATCTCGGCAGCCGGCAGGG</t>
  </si>
  <si>
    <t>AAACCCCTGCCGGCTGCCGAGATC</t>
  </si>
  <si>
    <t>GTAGATCAGCAGGGTACCGA</t>
  </si>
  <si>
    <t>TAGTGTAGATCAGCAGGGTACCGA</t>
  </si>
  <si>
    <t>AAACTCGGTACCCTGCTGATCTAC</t>
  </si>
  <si>
    <t>PLES_52201</t>
  </si>
  <si>
    <t>GTTGCCCAGGCTCTCATCAG</t>
  </si>
  <si>
    <t>TAGTGTTGCCCAGGCTCTCATCAG</t>
  </si>
  <si>
    <t>AAACCTGATGAGAGCCTGGGCAAC</t>
  </si>
  <si>
    <t>CCGCGCCCAGACCGACCAGC</t>
  </si>
  <si>
    <t>TAGTCCGCGCCCAGACCGACCAGC</t>
  </si>
  <si>
    <t>AAACGCTGGTCGGTCTGGGCGCGG</t>
  </si>
  <si>
    <t>CGAGGCGACCGGCACCGTGG</t>
  </si>
  <si>
    <t>TAGTCGAGGCGACCGGCACCGTGG</t>
  </si>
  <si>
    <t>AAACCCACGGTGCCGGTCGCCTCG</t>
  </si>
  <si>
    <t>ATCCGCTGGCTGCGCCGGCC</t>
  </si>
  <si>
    <t>TAGTATCCGCTGGCTGCGCCGGCC</t>
  </si>
  <si>
    <t>AAACGGCCGGCGCAGCCAGCGGAT</t>
  </si>
  <si>
    <t>PLES_52211</t>
  </si>
  <si>
    <t>CAGCGGTGTGCGTCCTTGCA</t>
  </si>
  <si>
    <t>TAGTCAGCGGTGTGCGTCCTTGCA</t>
  </si>
  <si>
    <t>AAACTGCAAGGACGCACACCGCTG</t>
  </si>
  <si>
    <t>CTCGCATTCCAGTTCGCGGA</t>
  </si>
  <si>
    <t>TAGTCTCGCATTCCAGTTCGCGGA</t>
  </si>
  <si>
    <t>AAACTCCGCGAACTGGAATGCGAG</t>
  </si>
  <si>
    <t>CGCGGGCATAGACGGTGAGC</t>
  </si>
  <si>
    <t>TAGTCGCGGGCATAGACGGTGAGC</t>
  </si>
  <si>
    <t>AAACGCTCACCGTCTATGCCCGCG</t>
  </si>
  <si>
    <t>GACGGTCGAGCTTGCGCCTG</t>
  </si>
  <si>
    <t>TAGTGACGGTCGAGCTTGCGCCTG</t>
  </si>
  <si>
    <t>AAACCAGGCGCAAGCTCGACCGTC</t>
  </si>
  <si>
    <t>PLES_52221</t>
  </si>
  <si>
    <t>AGCGACACACTGACTCTCAT</t>
  </si>
  <si>
    <t>TAGTAGCGACACACTGACTCTCAT</t>
  </si>
  <si>
    <t>AAACATGAGAGTCAGTGTGTCGCT</t>
  </si>
  <si>
    <t>TGCAACCGAGGCCGACACCG</t>
  </si>
  <si>
    <t>TAGTTGCAACCGAGGCCGACACCG</t>
  </si>
  <si>
    <t>AAACCGGTGTCGGCCTCGGTTGCA</t>
  </si>
  <si>
    <t>TCCGTTTCCGCCCAGAGCGC</t>
  </si>
  <si>
    <t>TAGTTCCGTTTCCGCCCAGAGCGC</t>
  </si>
  <si>
    <t>AAACGCGCTCTGGGCGGAAACGGA</t>
  </si>
  <si>
    <t>GTGAGGACCTCAAGCTCCGC</t>
  </si>
  <si>
    <t>TAGTGTGAGGACCTCAAGCTCCGC</t>
  </si>
  <si>
    <t>AAACGCGGAGCTTGAGGTCCTCAC</t>
  </si>
  <si>
    <t>PLES_52231</t>
  </si>
  <si>
    <t>ATTGGAGATGGAGTTGGGCA</t>
  </si>
  <si>
    <t>TAGTATTGGAGATGGAGTTGGGCA</t>
  </si>
  <si>
    <t>AAACTGCCCAACTCCATCTCCAAT</t>
  </si>
  <si>
    <t>GTCGATGCTGTGCAGGCGGG</t>
  </si>
  <si>
    <t>TAGTGTCGATGCTGTGCAGGCGGG</t>
  </si>
  <si>
    <t>AAACCCCGCCTGCACAGCATCGAC</t>
  </si>
  <si>
    <t>GCAGCATGAACAGCATCACC</t>
  </si>
  <si>
    <t>TAGTGCAGCATGAACAGCATCACC</t>
  </si>
  <si>
    <t>AAACGGTGATGCTGTTCATGCTGC</t>
  </si>
  <si>
    <t>GGAAAAAGGTCTCGCGGACA</t>
  </si>
  <si>
    <t>TAGTGGAAAAAGGTCTCGCGGACA</t>
  </si>
  <si>
    <t>AAACTGTCCGCGAGACCTTTTTCC</t>
  </si>
  <si>
    <t>PLES_52241</t>
  </si>
  <si>
    <t>speA</t>
  </si>
  <si>
    <t>GTCTTTGCGAGTCCGTCGAG</t>
  </si>
  <si>
    <t>TAGTGTCTTTGCGAGTCCGTCGAG</t>
  </si>
  <si>
    <t>AAACCTCGACGGACTCGCAAAGAC</t>
  </si>
  <si>
    <t>GCCGTATACGCCGCGGCTGT</t>
  </si>
  <si>
    <t>TAGTGCCGTATACGCCGCGGCTGT</t>
  </si>
  <si>
    <t>AAACACAGCCGCGGCGTATACGGC</t>
  </si>
  <si>
    <t>AATAACCCGCACCCCAGTGG</t>
  </si>
  <si>
    <t>TAGTAATAACCCGCACCCCAGTGG</t>
  </si>
  <si>
    <t>AAACCCACTGGGGTGCGGGTTATT</t>
  </si>
  <si>
    <t>GACATTGCCGCCATCGTTGA</t>
  </si>
  <si>
    <t>TAGTGACATTGCCGCCATCGTTGA</t>
  </si>
  <si>
    <t>AAACTCAACGATGGCGGCAATGTC</t>
  </si>
  <si>
    <t>PLES_52251</t>
  </si>
  <si>
    <t>GACGAAGCTTTTTTGACCAC</t>
  </si>
  <si>
    <t>TAGTGACGAAGCTTTTTTGACCAC</t>
  </si>
  <si>
    <t>AAACGTGGTCAAAAAAGCTTCGTC</t>
  </si>
  <si>
    <t>CAGCCCGCCGAGGGCGGACA</t>
  </si>
  <si>
    <t>TAGTCAGCCCGCCGAGGGCGGACA</t>
  </si>
  <si>
    <t>AAACTGTCCGCCCTCGGCGGGCTG</t>
  </si>
  <si>
    <t>GCAATGCCGGCCGCCATCGG</t>
  </si>
  <si>
    <t>TAGTGCAATGCCGGCCGCCATCGG</t>
  </si>
  <si>
    <t>AAACCCGATGGCGGCCGGCATTGC</t>
  </si>
  <si>
    <t>CTTTGGGTTGCTGGCAGTCC</t>
  </si>
  <si>
    <t>TAGTCTTTGGGTTGCTGGCAGTCC</t>
  </si>
  <si>
    <t>AAACGGACTGCCAGCAACCCAAAG</t>
  </si>
  <si>
    <t>PLES_52261</t>
  </si>
  <si>
    <t>GCGCTGATCGGCGCGGCCAT</t>
  </si>
  <si>
    <t>TAGTGCGCTGATCGGCGCGGCCAT</t>
  </si>
  <si>
    <t>AAACATGGCCGCGCCGATCAGCGC</t>
  </si>
  <si>
    <t>GGCCCGGTGGGCCACCTCTT</t>
  </si>
  <si>
    <t>TAGTGGCCCGGTGGGCCACCTCTT</t>
  </si>
  <si>
    <t>AAACAAGAGGTGGCCCACCGGGCC</t>
  </si>
  <si>
    <t>GATGAGTTCGGCGTCGGATG</t>
  </si>
  <si>
    <t>TAGTGATGAGTTCGGCGTCGGATG</t>
  </si>
  <si>
    <t>AAACCATCCGACGCCGAACTCATC</t>
  </si>
  <si>
    <t>GCGGCAGGCTACCGAGCGGG</t>
  </si>
  <si>
    <t>TAGTGCGGCAGGCTACCGAGCGGG</t>
  </si>
  <si>
    <t>AAACCCCGCTCGGTAGCCTGCCGC</t>
  </si>
  <si>
    <t>PLES_52271</t>
  </si>
  <si>
    <t>ACGCTTCTTCCAGTCCAGCA</t>
  </si>
  <si>
    <t>TAGTACGCTTCTTCCAGTCCAGCA</t>
  </si>
  <si>
    <t>AAACTGCTGGACTGGAAGAAGCGT</t>
  </si>
  <si>
    <t>ATTGTCCACGCGATCGCGCA</t>
  </si>
  <si>
    <t>TAGTATTGTCCACGCGATCGCGCA</t>
  </si>
  <si>
    <t>AAACTGCGCGATCGCGTGGACAAT</t>
  </si>
  <si>
    <t>GTAGGTACGCACATCATCCA</t>
  </si>
  <si>
    <t>TAGTGTAGGTACGCACATCATCCA</t>
  </si>
  <si>
    <t>AAACTGGATGATGTGCGTACCTAC</t>
  </si>
  <si>
    <t>TCCCACCACGCGCACCAGCC</t>
  </si>
  <si>
    <t>TAGTTCCCACCACGCGCACCAGCC</t>
  </si>
  <si>
    <t>AAACGGCTGGTGCGCGTGGTGGGA</t>
  </si>
  <si>
    <t>PLES_52281</t>
  </si>
  <si>
    <t>CAGGGTCGGGTCATCGTGCT</t>
  </si>
  <si>
    <t>TAGTCAGGGTCGGGTCATCGTGCT</t>
  </si>
  <si>
    <t>AAACAGCACGATGACCCGACCCTG</t>
  </si>
  <si>
    <t>GGGCGAAGTGGTGCTTCAGG</t>
  </si>
  <si>
    <t>TAGTGGGCGAAGTGGTGCTTCAGG</t>
  </si>
  <si>
    <t>AAACCCTGAAGCACCACTTCGCCC</t>
  </si>
  <si>
    <t>CGCCTGGTTGATCACTCGCT</t>
  </si>
  <si>
    <t>TAGTCGCCTGGTTGATCACTCGCT</t>
  </si>
  <si>
    <t>AAACAGCGAGTGATCAACCAGGCG</t>
  </si>
  <si>
    <t>GTTGCCAGACCTCCAGAACC</t>
  </si>
  <si>
    <t>TAGTGTTGCCAGACCTCCAGAACC</t>
  </si>
  <si>
    <t>AAACGGTTCTGGAGGTCTGGCAAC</t>
  </si>
  <si>
    <t>PLES_52291</t>
  </si>
  <si>
    <t>GGTGAGTTGCTTGAGGCGCA</t>
  </si>
  <si>
    <t>TAGTGGTGAGTTGCTTGAGGCGCA</t>
  </si>
  <si>
    <t>AAACTGCGCCTCAAGCAACTCACC</t>
  </si>
  <si>
    <t>CAGGAGCAGGGTGTTGAGGT</t>
  </si>
  <si>
    <t>TAGTCAGGAGCAGGGTGTTGAGGT</t>
  </si>
  <si>
    <t>AAACACCTCAACACCCTGCTCCTG</t>
  </si>
  <si>
    <t>GATTCCCAGGGCGAGGCAGA</t>
  </si>
  <si>
    <t>TAGTGATTCCCAGGGCGAGGCAGA</t>
  </si>
  <si>
    <t>AAACTCTGCCTCGCCCTGGGAATC</t>
  </si>
  <si>
    <t>GGCGCGTTGCGACCACCACA</t>
  </si>
  <si>
    <t>TAGTGGCGCGTTGCGACCACCACA</t>
  </si>
  <si>
    <t>AAACTGTGGTGGTCGCAACGCGCC</t>
  </si>
  <si>
    <t>PLES_52301</t>
  </si>
  <si>
    <t>dipZ</t>
  </si>
  <si>
    <t>CAGGCCCGCGCCGGCGGGCA</t>
  </si>
  <si>
    <t>TAGTCAGGCCCGCGCCGGCGGGCA</t>
  </si>
  <si>
    <t>AAACTGCCCGCCGGCGCGGGCCTG</t>
  </si>
  <si>
    <t>CGCCGAGGGAGGCGCCGGGA</t>
  </si>
  <si>
    <t>TAGTCGCCGAGGGAGGCGCCGGGA</t>
  </si>
  <si>
    <t>AAACTCCCGGCGCCTCCCTCGGCG</t>
  </si>
  <si>
    <t>TGAGGAAGCCGCCGCCATCG</t>
  </si>
  <si>
    <t>TAGTTGAGGAAGCCGCCGCCATCG</t>
  </si>
  <si>
    <t>AAACCGATGGCGGCGGCTTCCTCA</t>
  </si>
  <si>
    <t>CGACGCTGGGCTTGAACGCC</t>
  </si>
  <si>
    <t>TAGTCGACGCTGGGCTTGAACGCC</t>
  </si>
  <si>
    <t>AAACGGCGTTCAAGCCCAGCGTCG</t>
  </si>
  <si>
    <t>PLES_52311</t>
  </si>
  <si>
    <t>aroQ1</t>
  </si>
  <si>
    <t>CGGCCCGTGCAATACGAGGA</t>
  </si>
  <si>
    <t>TAGTCGGCCCGTGCAATACGAGGA</t>
  </si>
  <si>
    <t>AAACTCCTCGTATTGCACGGGCCG</t>
  </si>
  <si>
    <t>GTGCCCAGCAGGTTCAGATT</t>
  </si>
  <si>
    <t>TAGTGTGCCCAGCAGGTTCAGATT</t>
  </si>
  <si>
    <t>AAACAATCTGAACCTGCTGGGCAC</t>
  </si>
  <si>
    <t>ACCGTAGGTGCCGGGCTCGC</t>
  </si>
  <si>
    <t>TAGTACCGTAGGTGCCGGGCTCGC</t>
  </si>
  <si>
    <t>AAACGCGAGCCCGGCACCTACGGT</t>
  </si>
  <si>
    <t>CTGGTTGATCTGCCCGAGGG</t>
  </si>
  <si>
    <t>TAGTCTGGTTGATCTGCCCGAGGG</t>
  </si>
  <si>
    <t>AAACCCCTCGGGCAGATCAACCAG</t>
  </si>
  <si>
    <t>PLES_52321</t>
  </si>
  <si>
    <t>accB</t>
  </si>
  <si>
    <t>GATTTCCAGCTCGTCGATAC</t>
  </si>
  <si>
    <t>TAGTGATTTCCAGCTCGTCGATAC</t>
  </si>
  <si>
    <t>AAACGTATCGACGAGCTGGAAATC</t>
  </si>
  <si>
    <t>GTACCGACTCTTCGCCTTCG</t>
  </si>
  <si>
    <t>TAGTGTACCGACTCTTCGCCTTCG</t>
  </si>
  <si>
    <t>AAACCGAAGGCGAAGAGTCGGTAC</t>
  </si>
  <si>
    <t>GGGCGGCGGTCTTGCTGTGG</t>
  </si>
  <si>
    <t>TAGTGGGCGGCGGTCTTGCTGTGG</t>
  </si>
  <si>
    <t>AAACCCACAGCAAGACCGCCGCCC</t>
  </si>
  <si>
    <t>AGCCTGTGCGTACACCGGCT</t>
  </si>
  <si>
    <t>TAGTAGCCTGTGCGTACACCGGCT</t>
  </si>
  <si>
    <t>AAACAGCCGGTGTACGCACAGGCT</t>
  </si>
  <si>
    <t>PLES_52331</t>
  </si>
  <si>
    <t>accC</t>
  </si>
  <si>
    <t>TGCGCAAGGCGATTTCGCCG</t>
  </si>
  <si>
    <t>TAGTTGCGCAAGGCGATTTCGCCG</t>
  </si>
  <si>
    <t>AAACCGGCGAAATCGCCTTGCGCA</t>
  </si>
  <si>
    <t>CCAGCTCCTTGCATGCGCGA</t>
  </si>
  <si>
    <t>TAGTCCAGCTCCTTGCATGCGCGA</t>
  </si>
  <si>
    <t>AAACTCGCGCATGCAAGGAGCTGG</t>
  </si>
  <si>
    <t>GTGCATCAACTCGCGGTCGG</t>
  </si>
  <si>
    <t>TAGTGTGCATCAACTCGCGGTCGG</t>
  </si>
  <si>
    <t>AAACCCGACCGCGAGTTGATGCAC</t>
  </si>
  <si>
    <t>CCGATTCGTCGGCGAGCGAC</t>
  </si>
  <si>
    <t>TAGTCCGATTCGTCGGCGAGCGAC</t>
  </si>
  <si>
    <t>AAACGTCGCTCGCCGACGAATCGG</t>
  </si>
  <si>
    <t>PLES_52341</t>
  </si>
  <si>
    <t>GCGATTGGCGGTACCAGCGG</t>
  </si>
  <si>
    <t>TAGTGCGATTGGCGGTACCAGCGG</t>
  </si>
  <si>
    <t>AAACCCGCTGGTACCGCCAATCGC</t>
  </si>
  <si>
    <t>GGTCGCGGCCTCGGTCGCGG</t>
  </si>
  <si>
    <t>TAGTGGTCGCGGCCTCGGTCGCGG</t>
  </si>
  <si>
    <t>AAACCCGCGACCGAGGCCGCGACC</t>
  </si>
  <si>
    <t>CCTGAAACCCAAGGCGAAGC</t>
  </si>
  <si>
    <t>TAGTCCTGAAACCCAAGGCGAAGC</t>
  </si>
  <si>
    <t>AAACGCTTCGCCTTGGGTTTCAGG</t>
  </si>
  <si>
    <t>GCGGAGCGGAAGAGTGCGGC</t>
  </si>
  <si>
    <t>TAGTGCGGAGCGGAAGAGTGCGGC</t>
  </si>
  <si>
    <t>AAACGCCGCACTCTTCCGCTCCGC</t>
  </si>
  <si>
    <t>PLES_52351</t>
  </si>
  <si>
    <t>prmA</t>
  </si>
  <si>
    <t>CGAACTTGTAACCAGGGCAT</t>
  </si>
  <si>
    <t>TAGTCGAACTTGTAACCAGGGCAT</t>
  </si>
  <si>
    <t>AAACATGCCCTGGTTACAAGTTCG</t>
  </si>
  <si>
    <t>CCTGTTCCGGGGTGATGGCC</t>
  </si>
  <si>
    <t>TAGTCCTGTTCCGGGGTGATGGCC</t>
  </si>
  <si>
    <t>AAACGGCCATCACCCCGGAACAGG</t>
  </si>
  <si>
    <t>CAGGGCGTCTTCGTAGGTTT</t>
  </si>
  <si>
    <t>TAGTCAGGGCGTCTTCGTAGGTTT</t>
  </si>
  <si>
    <t>AAACAAACCTACGAAGACGCCCTG</t>
  </si>
  <si>
    <t>GTCCATGAAGGTCACGGAGA</t>
  </si>
  <si>
    <t>TAGTGTCCATGAAGGTCACGGAGA</t>
  </si>
  <si>
    <t>AAACTCTCCGTGACCTTCATGGAC</t>
  </si>
  <si>
    <t>PLES_52361</t>
  </si>
  <si>
    <t>GGTGCTGCAATGGGGACATT</t>
  </si>
  <si>
    <t>TAGTGGTGCTGCAATGGGGACATT</t>
  </si>
  <si>
    <t>AAACAATGTCCCCATTGCAGCACC</t>
  </si>
  <si>
    <t>CACGTCGTTGACGCGGAAAC</t>
  </si>
  <si>
    <t>TAGTCACGTCGTTGACGCGGAAAC</t>
  </si>
  <si>
    <t>AAACGTTTCCGCGTCAACGACGTG</t>
  </si>
  <si>
    <t>GCAGCGGACCGCGCCATTGG</t>
  </si>
  <si>
    <t>TAGTGCAGCGGACCGCGCCATTGG</t>
  </si>
  <si>
    <t>AAACCCAATGGCGCGGTCCGCTGC</t>
  </si>
  <si>
    <t>GGCGTTGAAGACTTTCAGGC</t>
  </si>
  <si>
    <t>TAGTGGCGTTGAAGACTTTCAGGC</t>
  </si>
  <si>
    <t>AAACGCCTGAAAGTCTTCAACGCC</t>
  </si>
  <si>
    <t>PLES_52371</t>
  </si>
  <si>
    <t>CCGATGCGTACCACCGACAT</t>
  </si>
  <si>
    <t>TAGTCCGATGCGTACCACCGACAT</t>
  </si>
  <si>
    <t>AAACATGTCGGTGGTACGCATCGG</t>
  </si>
  <si>
    <t>GTCTGTTGGGCAGTGTATAT</t>
  </si>
  <si>
    <t>TAGTGTCTGTTGGGCAGTGTATAT</t>
  </si>
  <si>
    <t>AAACATATACACTGCCCAACAGAC</t>
  </si>
  <si>
    <t>CGATCGGTCACCCCGGCCAT</t>
  </si>
  <si>
    <t>TAGTCGATCGGTCACCCCGGCCAT</t>
  </si>
  <si>
    <t>AAACATGGCCGGGGTGACCGATCG</t>
  </si>
  <si>
    <t>CGACGGCAAAGCTGACGGAA</t>
  </si>
  <si>
    <t>TAGTCGACGGCAAAGCTGACGGAA</t>
  </si>
  <si>
    <t>AAACTTCCGTCAGCTTTGCCGTCG</t>
  </si>
  <si>
    <t>PLES_52381</t>
  </si>
  <si>
    <t>fis</t>
  </si>
  <si>
    <t>TGTTCCACTCACTAAAGTCT</t>
  </si>
  <si>
    <t>TAGTTGTTCCACTCACTAAAGTCT</t>
  </si>
  <si>
    <t>AAACAGACTTTAGTGAGTGGAACA</t>
  </si>
  <si>
    <t>AGGTTGGCGTTGTCGCTCAC</t>
  </si>
  <si>
    <t>TAGTAGGTTGGCGTTGTCGCTCAC</t>
  </si>
  <si>
    <t>AAACGTGAGCGACAACGCCAACCT</t>
  </si>
  <si>
    <t>GCGTGGTGAGGTGCTGTTTC</t>
  </si>
  <si>
    <t>TAGTGCGTGGTGAGGTGCTGTTTC</t>
  </si>
  <si>
    <t>AAACGAAACAGCACCTCACCACGC</t>
  </si>
  <si>
    <t>AGGGTCTGCCCTTCTTGCGT</t>
  </si>
  <si>
    <t>TAGTAGGGTCTGCCCTTCTTGCGT</t>
  </si>
  <si>
    <t>AAACACGCAAGAAGGGCAGACCCT</t>
  </si>
  <si>
    <t>PLES_52391</t>
  </si>
  <si>
    <t>purH</t>
  </si>
  <si>
    <t>GGGCAGGCGGGTGGTTTGGT</t>
  </si>
  <si>
    <t>TAGTGGGCAGGCGGGTGGTTTGGT</t>
  </si>
  <si>
    <t>AAACACCAAACCACCCGCCTGCCC</t>
  </si>
  <si>
    <t>CTGATCAGCGCGCGGCGGAT</t>
  </si>
  <si>
    <t>TAGTCTGATCAGCGCGCGGCGGAT</t>
  </si>
  <si>
    <t>AAACATCCGCCGCGCGCTGATCAG</t>
  </si>
  <si>
    <t>GTCGACGACGCCGGTCTTGT</t>
  </si>
  <si>
    <t>TAGTGTCGACGACGCCGGTCTTGT</t>
  </si>
  <si>
    <t>AAACACAAGACCGGCGTCGTCGAC</t>
  </si>
  <si>
    <t>GGAAAGGATTTCCACGCCGA</t>
  </si>
  <si>
    <t>TAGTGGAAAGGATTTCCACGCCGA</t>
  </si>
  <si>
    <t>AAACTCGGCGTGGAAATCCTTTCC</t>
  </si>
  <si>
    <t>PLES_52401</t>
  </si>
  <si>
    <t>purD</t>
  </si>
  <si>
    <t>CCGATGATGAGTACGTTCAT</t>
  </si>
  <si>
    <t>TAGTCCGATGATGAGTACGTTCAT</t>
  </si>
  <si>
    <t>AAACATGAACGTACTCATCATCGG</t>
  </si>
  <si>
    <t>CTGGGCGACTTTCCAGGCCA</t>
  </si>
  <si>
    <t>TAGTCTGGGCGACTTTCCAGGCCA</t>
  </si>
  <si>
    <t>AAACTGGCCTGGAAAGTCGCCCAG</t>
  </si>
  <si>
    <t>CGAAGACCTTCGCCACGCGC</t>
  </si>
  <si>
    <t>TAGTCGAAGACCTTCGCCACGCGC</t>
  </si>
  <si>
    <t>AAACGCGCGTGGCGAAGGTCTTCG</t>
  </si>
  <si>
    <t>GGCGGTGCCGGCGTTGCCCG</t>
  </si>
  <si>
    <t>TAGTGGCGGTGCCGGCGTTGCCCG</t>
  </si>
  <si>
    <t>AAACCGGGCAACGCCGGCACCGCC</t>
  </si>
  <si>
    <t>PLES_52411</t>
  </si>
  <si>
    <t>retS</t>
  </si>
  <si>
    <t>GGCGATCCGAAGCCGTACCA</t>
  </si>
  <si>
    <t>TAGTGGCGATCCGAAGCCGTACCA</t>
  </si>
  <si>
    <t>AAACTGGTACGGCTTCGGATCGCC</t>
  </si>
  <si>
    <t>GAAGCTGACGAGTAGTCCTA</t>
  </si>
  <si>
    <t>TAGTGAAGCTGACGAGTAGTCCTA</t>
  </si>
  <si>
    <t>AAACTAGGACTACTCGTCAGCTTC</t>
  </si>
  <si>
    <t>TCGGACCGAGCAGAAGCAGC</t>
  </si>
  <si>
    <t>TAGTTCGGACCGAGCAGAAGCAGC</t>
  </si>
  <si>
    <t>AAACGCTGCTTCTGCTCGGTCCGA</t>
  </si>
  <si>
    <t>CCGGCGTCGTCCGCGACCGC</t>
  </si>
  <si>
    <t>TAGTCCGGCGTCGTCCGCGACCGC</t>
  </si>
  <si>
    <t>AAACGCGGTCGCGGACGACGCCGG</t>
  </si>
  <si>
    <t>PLES_52421</t>
  </si>
  <si>
    <t>GACGCTGAACAGCAAATGCA</t>
  </si>
  <si>
    <t>TAGTGACGCTGAACAGCAAATGCA</t>
  </si>
  <si>
    <t>AAACTGCATTTGCTGTTCAGCGTC</t>
  </si>
  <si>
    <t>TATAGAGCACCAGCATCTTC</t>
  </si>
  <si>
    <t>TAGTTATAGAGCACCAGCATCTTC</t>
  </si>
  <si>
    <t>AAACGAAGATGCTGGTGCTCTATA</t>
  </si>
  <si>
    <t>AGCAGGACAGCACGAAGAAG</t>
  </si>
  <si>
    <t>TAGTAGCAGGACAGCACGAAGAAG</t>
  </si>
  <si>
    <t>AAACCTTCTTCGTGCTGTCCTGCT</t>
  </si>
  <si>
    <t>GCGGGCCGAAGCCGCGGCTG</t>
  </si>
  <si>
    <t>TAGTGCGGGCCGAAGCCGCGGCTG</t>
  </si>
  <si>
    <t>AAACCAGCCGCGGCTTCGGCCCGC</t>
  </si>
  <si>
    <t>PLES_52431</t>
  </si>
  <si>
    <t>GTGCGCACCCCGCCGTCCAC</t>
  </si>
  <si>
    <t>TAGTGTGCGCACCCCGCCGTCCAC</t>
  </si>
  <si>
    <t>AAACGTGGACGGCGGGGTGCGCAC</t>
  </si>
  <si>
    <t>GAGCCTCGACGAAGAGATCC</t>
  </si>
  <si>
    <t>TAGTGAGCCTCGACGAAGAGATCC</t>
  </si>
  <si>
    <t>AAACGGATCTCTTCGTCGAGGCTC</t>
  </si>
  <si>
    <t>AAGAGGCACAGCCTTTGCTC</t>
  </si>
  <si>
    <t>TAGTAAGAGGCACAGCCTTTGCTC</t>
  </si>
  <si>
    <t>AAACGAGCAAAGGCTGTGCCTCTT</t>
  </si>
  <si>
    <t>GCCTTTTCGCCGACCGATAC</t>
  </si>
  <si>
    <t>TAGTGCCTTTTCGCCGACCGATAC</t>
  </si>
  <si>
    <t>AAACGTATCGGTCGGCGAAAAGGC</t>
  </si>
  <si>
    <t>PLES_52441</t>
  </si>
  <si>
    <t>AGCAGACTGCGACGTTTCAT</t>
  </si>
  <si>
    <t>TAGTAGCAGACTGCGACGTTTCAT</t>
  </si>
  <si>
    <t>AAACATGAAACGTCGCAGTCTGCT</t>
  </si>
  <si>
    <t>GATGGACGCGGACAGCGTGA</t>
  </si>
  <si>
    <t>TAGTGATGGACGCGGACAGCGTGA</t>
  </si>
  <si>
    <t>AAACTCACGCTGTCCGCGTCCATC</t>
  </si>
  <si>
    <t>TTCGGCGGCCTGGATGGACC</t>
  </si>
  <si>
    <t>TAGTTTCGGCGGCCTGGATGGACC</t>
  </si>
  <si>
    <t>AAACGGTCCATCCAGGCCGCCGAA</t>
  </si>
  <si>
    <t>GTGGAGGATGCCGACCTTGA</t>
  </si>
  <si>
    <t>TAGTGTGGAGGATGCCGACCTTGA</t>
  </si>
  <si>
    <t>AAACTCAAGGTCGGCATCCTCCAC</t>
  </si>
  <si>
    <t>PLES_52451</t>
  </si>
  <si>
    <t>GACCTGGGCCAGGCTGGTGG</t>
  </si>
  <si>
    <t>TAGTGACCTGGGCCAGGCTGGTGG</t>
  </si>
  <si>
    <t>AAACCCACCAGCCTGGCCCAGGTC</t>
  </si>
  <si>
    <t>GCGACAGGCCACTGAAGGCC</t>
  </si>
  <si>
    <t>TAGTGCGACAGGCCACTGAAGGCC</t>
  </si>
  <si>
    <t>AAACGGCCTTCAGTGGCCTGTCGC</t>
  </si>
  <si>
    <t>GAGCATGAGCATTTCGCCGT</t>
  </si>
  <si>
    <t>TAGTGAGCATGAGCATTTCGCCGT</t>
  </si>
  <si>
    <t>AAACACGGCGAAATGCTCATGCTC</t>
  </si>
  <si>
    <t>TTGCACCACGTAGGTGGAAT</t>
  </si>
  <si>
    <t>TAGTTTGCACCACGTAGGTGGAAT</t>
  </si>
  <si>
    <t>AAACATTCCACCTACGTGGTGCAA</t>
  </si>
  <si>
    <t>PLES_52461</t>
  </si>
  <si>
    <t>CGAGGGTGACGGTGAGTGGC</t>
  </si>
  <si>
    <t>TAGTCGAGGGTGACGGTGAGTGGC</t>
  </si>
  <si>
    <t>AAACGCCACTCACCGTCACCCTCG</t>
  </si>
  <si>
    <t>TGACGCGGCCGCCGGCCCGG</t>
  </si>
  <si>
    <t>TAGTTGACGCGGCCGCCGGCCCGG</t>
  </si>
  <si>
    <t>AAACCCGGGCCGGCGGCCGCGTCA</t>
  </si>
  <si>
    <t>GGCTGCGCCGAGCGCGATAG</t>
  </si>
  <si>
    <t>TAGTGGCTGCGCCGAGCGCGATAG</t>
  </si>
  <si>
    <t>AAACCTATCGCGCTCGGCGCAGCC</t>
  </si>
  <si>
    <t>CATGACCAGCAGCGTGGCGA</t>
  </si>
  <si>
    <t>TAGTCATGACCAGCAGCGTGGCGA</t>
  </si>
  <si>
    <t>AAACTCGCCACGCTGCTGGTCATG</t>
  </si>
  <si>
    <t>PLES_52471</t>
  </si>
  <si>
    <t>TTCGAGCATCAGGTGCGGGG</t>
  </si>
  <si>
    <t>TAGTTTCGAGCATCAGGTGCGGGG</t>
  </si>
  <si>
    <t>AAACCCCCGCACCTGATGCTCGAA</t>
  </si>
  <si>
    <t>TCGAGGCCGGGGTGGAAGGC</t>
  </si>
  <si>
    <t>TAGTTCGAGGCCGGGGTGGAAGGC</t>
  </si>
  <si>
    <t>AAACGCCTTCCACCCCGGCCTCGA</t>
  </si>
  <si>
    <t>GATGTCTTCCAGGCTGAGGA</t>
  </si>
  <si>
    <t>TAGTGATGTCTTCCAGGCTGAGGA</t>
  </si>
  <si>
    <t>AAACTCCTCAGCCTGGAAGACATC</t>
  </si>
  <si>
    <t>GTACAGGGTCAGGTCGCGCA</t>
  </si>
  <si>
    <t>TAGTGTACAGGGTCAGGTCGCGCA</t>
  </si>
  <si>
    <t>AAACTGCGCGACCTGACCCTGTAC</t>
  </si>
  <si>
    <t>PLES_52481</t>
  </si>
  <si>
    <t>GGCTACCGCCGTAGTACAGG</t>
  </si>
  <si>
    <t>TAGTGGCTACCGCCGTAGTACAGG</t>
  </si>
  <si>
    <t>AAACCCTGTACTACGGCGGTAGCC</t>
  </si>
  <si>
    <t>AGCTCAGGCCACGGAGGATA</t>
  </si>
  <si>
    <t>TAGTAGCTCAGGCCACGGAGGATA</t>
  </si>
  <si>
    <t>AAACTATCCTCCGTGGCCTGAGCT</t>
  </si>
  <si>
    <t>CCCGTTGCGACCGAGCAGGC</t>
  </si>
  <si>
    <t>TAGTCCCGTTGCGACCGAGCAGGC</t>
  </si>
  <si>
    <t>AAACGCCTGCTCGGTCGCAACGGG</t>
  </si>
  <si>
    <t>GCCCATCAGGCAGCGCAGCA</t>
  </si>
  <si>
    <t>TAGTGCCCATCAGGCAGCGCAGCA</t>
  </si>
  <si>
    <t>AAACTGCTGCGCTGCCTGATGGGC</t>
  </si>
  <si>
    <t>PLES_52491</t>
  </si>
  <si>
    <t>GACGGCCGGGCGCAGAGTGA</t>
  </si>
  <si>
    <t>TAGTGACGGCCGGGCGCAGAGTGA</t>
  </si>
  <si>
    <t>AAACTCACTCTGCGCCCGGCCGTC</t>
  </si>
  <si>
    <t>GGCGGCGGCGACGCAGAGCG</t>
  </si>
  <si>
    <t>TAGTGGCGGCGGCGACGCAGAGCG</t>
  </si>
  <si>
    <t>AAACCGCTCTGCGTCGCCGCCGCC</t>
  </si>
  <si>
    <t>CACCGCGATCCACGGGGCAT</t>
  </si>
  <si>
    <t>TAGTCACCGCGATCCACGGGGCAT</t>
  </si>
  <si>
    <t>AAACATGCCCCGTGGATCGCGGTG</t>
  </si>
  <si>
    <t>GGGTCATCGGCCAGGGCTTG</t>
  </si>
  <si>
    <t>TAGTGGGTCATCGGCCAGGGCTTG</t>
  </si>
  <si>
    <t>AAACCAAGCCCTGGCCGATGACCC</t>
  </si>
  <si>
    <t>PLES_52501</t>
  </si>
  <si>
    <t>ureD</t>
  </si>
  <si>
    <t>GAAGCTCAGGTCGGGGAGGG</t>
  </si>
  <si>
    <t>TAGTGAAGCTCAGGTCGGGGAGGG</t>
  </si>
  <si>
    <t>AAACCCCTCCCCGACCTGAGCTTC</t>
  </si>
  <si>
    <t>GTTGGGCGTGCCAGGCGGGG</t>
  </si>
  <si>
    <t>TAGTGTTGGGCGTGCCAGGCGGGG</t>
  </si>
  <si>
    <t>AAACCCCCGCCTGGCACGCCCAAC</t>
  </si>
  <si>
    <t>GCGCCGCGTCACCGGGCGGG</t>
  </si>
  <si>
    <t>TAGTGCGCCGCGTCACCGGGCGGG</t>
  </si>
  <si>
    <t>AAACCCCGCCCGGTGACGCGGCGC</t>
  </si>
  <si>
    <t>GCACCCGCAGCGGTCCGGCG</t>
  </si>
  <si>
    <t>TAGTGCACCCGCAGCGGTCCGGCG</t>
  </si>
  <si>
    <t>AAACCGCCGGACCGCTGCGGGTGC</t>
  </si>
  <si>
    <t>PLES_52511</t>
  </si>
  <si>
    <t>ureA</t>
  </si>
  <si>
    <t>CAGCTTGTCTTTCTCGCGGG</t>
  </si>
  <si>
    <t>TAGTCAGCTTGTCTTTCTCGCGGG</t>
  </si>
  <si>
    <t>AAACCCCGCGAGAAAGACAAGCTG</t>
  </si>
  <si>
    <t>GAGATCAGCGCCACCGCCTC</t>
  </si>
  <si>
    <t>TAGTGAGATCAGCGCCACCGCCTC</t>
  </si>
  <si>
    <t>AAACGAGGCGGTGGCGCTGATCTC</t>
  </si>
  <si>
    <t>GCGCGCGCCCTCCAGCAGGG</t>
  </si>
  <si>
    <t>TAGTGCGCGCGCCCTCCAGCAGGG</t>
  </si>
  <si>
    <t>AAACCCCTGCTGGAGGGCGCGCGC</t>
  </si>
  <si>
    <t>GGTGCCGTAGTGCATCAGCT</t>
  </si>
  <si>
    <t>TAGTGGTGCCGTAGTGCATCAGCT</t>
  </si>
  <si>
    <t>AAACAGCTGATGCACTACGGCACC</t>
  </si>
  <si>
    <t>PLES_52521</t>
  </si>
  <si>
    <t>GTCGCGGATCGAAGCGCTCA</t>
  </si>
  <si>
    <t>TAGTGTCGCGGATCGAAGCGCTCA</t>
  </si>
  <si>
    <t>AAACTGAGCGCTTCGATCCGCGAC</t>
  </si>
  <si>
    <t>GGCGAGGATGCCGGGCAGGT</t>
  </si>
  <si>
    <t>TAGTGGCGAGGATGCCGGGCAGGT</t>
  </si>
  <si>
    <t>AAACACCTGCCCGGCATCCTCGCC</t>
  </si>
  <si>
    <t>GCCCACGGCGTCGTTGTAGA</t>
  </si>
  <si>
    <t>TAGTGCCCACGGCGTCGTTGTAGA</t>
  </si>
  <si>
    <t>AAACTCTACAACGACGCCGTGGGC</t>
  </si>
  <si>
    <t>GGTTTCGTTCCAGATCGCCG</t>
  </si>
  <si>
    <t>TAGTGGTTTCGTTCCAGATCGCCG</t>
  </si>
  <si>
    <t>AAACCGGCGATCTGGAACGAAACC</t>
  </si>
  <si>
    <t>PLES_52531</t>
  </si>
  <si>
    <t>ureB</t>
  </si>
  <si>
    <t>TCGTATTCACCGGGGATCAT</t>
  </si>
  <si>
    <t>TAGTTCGTATTCACCGGGGATCAT</t>
  </si>
  <si>
    <t>AAACATGATCCCCGGTGAATACGA</t>
  </si>
  <si>
    <t>GCGTTGAGTTCGATATCGCC</t>
  </si>
  <si>
    <t>TAGTGCGTTGAGTTCGATATCGCC</t>
  </si>
  <si>
    <t>AAACGGCGATATCGAACTCAACGC</t>
  </si>
  <si>
    <t>CAGGGCGAGGGTGCGGCGGC</t>
  </si>
  <si>
    <t>TAGTCAGGGCGAGGGTGCGGCGGC</t>
  </si>
  <si>
    <t>AAACGCCGCCGCACCCTCGCCCTG</t>
  </si>
  <si>
    <t>GACCTGGATCGGCCGGTCGC</t>
  </si>
  <si>
    <t>TAGTGACCTGGATCGGCCGGTCGC</t>
  </si>
  <si>
    <t>AAACGCGACCGGCCGATCCAGGTC</t>
  </si>
  <si>
    <t>PLES_52541</t>
  </si>
  <si>
    <t>ureC</t>
  </si>
  <si>
    <t>GGGGCCGAACATGTCGGCGT</t>
  </si>
  <si>
    <t>TAGTGGGGCCGAACATGTCGGCGT</t>
  </si>
  <si>
    <t>AAACACGCCGACATGTTCGGCCCC</t>
  </si>
  <si>
    <t>CGCACGCGGTCGCCGACGGT</t>
  </si>
  <si>
    <t>TAGTCGCACGCGGTCGCCGACGGT</t>
  </si>
  <si>
    <t>AAACACCGTCGGCGACCGCGTGCG</t>
  </si>
  <si>
    <t>CTCGATCCACAGGTCGGTGT</t>
  </si>
  <si>
    <t>TAGTCTCGATCCACAGGTCGGTGT</t>
  </si>
  <si>
    <t>AAACACACCGACCTGTGGATCGAG</t>
  </si>
  <si>
    <t>CTTCACTTCCTCGCCATAGA</t>
  </si>
  <si>
    <t>TAGTCTTCACTTCCTCGCCATAGA</t>
  </si>
  <si>
    <t>AAACTCTATGGCGAGGAAGTGAAG</t>
  </si>
  <si>
    <t>PLES_52551</t>
  </si>
  <si>
    <t>GAAAGCGCGCGAGGATGGCT</t>
  </si>
  <si>
    <t>TAGTGAAAGCGCGCGAGGATGGCT</t>
  </si>
  <si>
    <t>AAACAGCCATCCTCGCGCGCTTTC</t>
  </si>
  <si>
    <t>ATCTCCACCTCGTAGTCCGC</t>
  </si>
  <si>
    <t>TAGTATCTCCACCTCGTAGTCCGC</t>
  </si>
  <si>
    <t>AAACGCGGACTACGAGGTGGAGAT</t>
  </si>
  <si>
    <t>ATTTCTCGCCGAAGCCGAGC</t>
  </si>
  <si>
    <t>TAGTATTTCTCGCCGAAGCCGAGC</t>
  </si>
  <si>
    <t>AAACGCTCGGCTTCGGCGAGAAAT</t>
  </si>
  <si>
    <t>GCCGATTGCCGTAGGCGACC</t>
  </si>
  <si>
    <t>TAGTGCCGATTGCCGTAGGCGACC</t>
  </si>
  <si>
    <t>AAACGGTCGCCTACGGCAATCGGC</t>
  </si>
  <si>
    <t>PLES_52561</t>
  </si>
  <si>
    <t>ACCGTCGTTCGCCCACCCGC</t>
  </si>
  <si>
    <t>TAGTACCGTCGTTCGCCCACCCGC</t>
  </si>
  <si>
    <t>AAACGCGGGTGGGCGAACGACGGT</t>
  </si>
  <si>
    <t>CTGGCTGCGCGCACGAGCGA</t>
  </si>
  <si>
    <t>TAGTCTGGCTGCGCGCACGAGCGA</t>
  </si>
  <si>
    <t>AAACTCGCTCGTGCGCGCAGCCAG</t>
  </si>
  <si>
    <t>TGGGTCAGGCTCTCGCCACG</t>
  </si>
  <si>
    <t>TAGTTGGGTCAGGCTCTCGCCACG</t>
  </si>
  <si>
    <t>AAACCGTGGCGAGAGCCTGACCCA</t>
  </si>
  <si>
    <t>TCGCGTCGCACTCTTCGCAA</t>
  </si>
  <si>
    <t>TAGTTCGCGTCGCACTCTTCGCAA</t>
  </si>
  <si>
    <t>AAACTTGCGAAGAGTGCGACGCGA</t>
  </si>
  <si>
    <t>PLES_52571</t>
  </si>
  <si>
    <t>GGTCGATCAGGTGGGCGAGG</t>
  </si>
  <si>
    <t>TAGTGGTCGATCAGGTGGGCGAGG</t>
  </si>
  <si>
    <t>AAACCCTCGCCCACCTGATCGACC</t>
  </si>
  <si>
    <t>GAACGGATCGCCGGCGAGCG</t>
  </si>
  <si>
    <t>TAGTGAACGGATCGCCGGCGAGCG</t>
  </si>
  <si>
    <t>AAACCGCTCGCCGGCGATCCGTTC</t>
  </si>
  <si>
    <t>CTATAGCGGTCCTCCGGCGC</t>
  </si>
  <si>
    <t>TAGTCTATAGCGGTCCTCCGGCGC</t>
  </si>
  <si>
    <t>AAACGCGCCGGAGGACCGCTATAG</t>
  </si>
  <si>
    <t>TAGAGACCGGGATGACGGCG</t>
  </si>
  <si>
    <t>TAGTTAGAGACCGGGATGACGGCG</t>
  </si>
  <si>
    <t>AAACCGCCGTCATCCCGGTCTCTA</t>
  </si>
  <si>
    <t>PLES_52581</t>
  </si>
  <si>
    <t>TGGTGTGAGGCTCTATGCAT</t>
  </si>
  <si>
    <t>TAGTTGGTGTGAGGCTCTATGCAT</t>
  </si>
  <si>
    <t>AAACATGCATAGAGCCTCACACCA</t>
  </si>
  <si>
    <t>GAAACATCGCACGCAACTCA</t>
  </si>
  <si>
    <t>TAGTGAAACATCGCACGCAACTCA</t>
  </si>
  <si>
    <t>AAACTGAGTTGCGTGCGATGTTTC</t>
  </si>
  <si>
    <t>AGCGGTGTGGTAGCAACGGG</t>
  </si>
  <si>
    <t>TAGTAGCGGTGTGGTAGCAACGGG</t>
  </si>
  <si>
    <t>AAACCCCGTTGCTACCACACCGCT</t>
  </si>
  <si>
    <t>CGCCGACATGGGATCGAACA</t>
  </si>
  <si>
    <t>TAGTCGCCGACATGGGATCGAACA</t>
  </si>
  <si>
    <t>AAACTGTTCGATCCCATGTCGGCG</t>
  </si>
  <si>
    <t>PLES_52591</t>
  </si>
  <si>
    <t>GGCGGCGGTGCTCGGGTTCA</t>
  </si>
  <si>
    <t>TAGTGGCGGCGGTGCTCGGGTTCA</t>
  </si>
  <si>
    <t>AAACTGAACCCGAGCACCGCCGCC</t>
  </si>
  <si>
    <t>AAAATCGATGCCCAGGGCGC</t>
  </si>
  <si>
    <t>TAGTAAAATCGATGCCCAGGGCGC</t>
  </si>
  <si>
    <t>AAACGCGCCCTGGGCATCGATTTT</t>
  </si>
  <si>
    <t>CCAGCCGACGGTGGAGTTGG</t>
  </si>
  <si>
    <t>TAGTCCAGCCGACGGTGGAGTTGG</t>
  </si>
  <si>
    <t>AAACCCAACTCCACCGTCGGCTGG</t>
  </si>
  <si>
    <t>CCGTCCTCCAGCTCGATCAG</t>
  </si>
  <si>
    <t>TAGTCCGTCCTCCAGCTCGATCAG</t>
  </si>
  <si>
    <t>AAACCTGATCGAGCTGGAGGACGG</t>
  </si>
  <si>
    <t>PLES_52601</t>
  </si>
  <si>
    <t>ATACGAACATCGGGATACGC</t>
  </si>
  <si>
    <t>TAGTATACGAACATCGGGATACGC</t>
  </si>
  <si>
    <t>AAACGCGTATCCCGATGTTCGTAT</t>
  </si>
  <si>
    <t>ACCATGGGCCGAGACGGCCA</t>
  </si>
  <si>
    <t>TAGTACCATGGGCCGAGACGGCCA</t>
  </si>
  <si>
    <t>AAACTGGCCGTCTCGGCCCATGGT</t>
  </si>
  <si>
    <t>GGTCATCTTCTCCTGCTGCG</t>
  </si>
  <si>
    <t>TAGTGGTCATCTTCTCCTGCTGCG</t>
  </si>
  <si>
    <t>AAACCGCAGCAGGAGAAGATGACC</t>
  </si>
  <si>
    <t>GGTGGCCTCGGCGTTGCAGG</t>
  </si>
  <si>
    <t>TAGTGGTGGCCTCGGCGTTGCAGG</t>
  </si>
  <si>
    <t>AAACCCTGCAACGCCGAGGCCACC</t>
  </si>
  <si>
    <t>PLES_52611</t>
  </si>
  <si>
    <t>GGTGGTGATGTTCTCGCCCA</t>
  </si>
  <si>
    <t>TAGTGGTGGTGATGTTCTCGCCCA</t>
  </si>
  <si>
    <t>AAACTGGGCGAGAACATCACCACC</t>
  </si>
  <si>
    <t>GCCGAGCAGGTCGACGCCAC</t>
  </si>
  <si>
    <t>TAGTGCCGAGCAGGTCGACGCCAC</t>
  </si>
  <si>
    <t>AAACGTGGCGTCGACCTGCTCGGC</t>
  </si>
  <si>
    <t>GCAGGCGGGTGCCGGTGGGC</t>
  </si>
  <si>
    <t>TAGTGCAGGCGGGTGCCGGTGGGC</t>
  </si>
  <si>
    <t>AAACGCCCACCGGCACCCGCCTGC</t>
  </si>
  <si>
    <t>CGACCAGGGCGCTTTCCCCC</t>
  </si>
  <si>
    <t>TAGTCGACCAGGGCGCTTTCCCCC</t>
  </si>
  <si>
    <t>AAACGGGGGAAAGCGCCCTGGTCG</t>
  </si>
  <si>
    <t>PLES_52621</t>
  </si>
  <si>
    <t>osmE</t>
  </si>
  <si>
    <t>TGGTCGACGCGCAGCCGGCC</t>
  </si>
  <si>
    <t>TAGTTGGTCGACGCGCAGCCGGCC</t>
  </si>
  <si>
    <t>AAACGGCCGGCTGCGCGTCGACCA</t>
  </si>
  <si>
    <t>GTTGACCGGGTTCTGCACCT</t>
  </si>
  <si>
    <t>TAGTGTTGACCGGGTTCTGCACCT</t>
  </si>
  <si>
    <t>AAACAGGTGCAGAACCCGGTCAAC</t>
  </si>
  <si>
    <t>GACCAGCGGTTCGTTGCGGA</t>
  </si>
  <si>
    <t>TAGTGACCAGCGGTTCGTTGCGGA</t>
  </si>
  <si>
    <t>AAACTCCGCAACGAACCGCTGGTC</t>
  </si>
  <si>
    <t>CGATGCGCAGGACTTCCTGC</t>
  </si>
  <si>
    <t>TAGTCGATGCGCAGGACTTCCTGC</t>
  </si>
  <si>
    <t>AAACGCAGGAAGTCCTGCGCATCG</t>
  </si>
  <si>
    <t>PLES_52631</t>
  </si>
  <si>
    <t>CTCTTGTCGCCACGGGGCAT</t>
  </si>
  <si>
    <t>TAGTCTCTTGTCGCCACGGGGCAT</t>
  </si>
  <si>
    <t>AAACATGCCCCGTGGCGACAAGAG</t>
  </si>
  <si>
    <t>GTAGCTCTCCTCGATGTGCT</t>
  </si>
  <si>
    <t>TAGTGTAGCTCTCCTCGATGTGCT</t>
  </si>
  <si>
    <t>AAACAGCACATCGAGGAGAGCTAC</t>
  </si>
  <si>
    <t>TTCCGATTCGCTCACACCCT</t>
  </si>
  <si>
    <t>TAGTTTCCGATTCGCTCACACCCT</t>
  </si>
  <si>
    <t>AAACAGGGTGTGAGCGAATCGGAA</t>
  </si>
  <si>
    <t>CTGCTTGTTCACCGTCGCCC</t>
  </si>
  <si>
    <t>TAGTCTGCTTGTTCACCGTCGCCC</t>
  </si>
  <si>
    <t>AAACGGGCGACGGTGAACAAGCAG</t>
  </si>
  <si>
    <t>PLES_52641</t>
  </si>
  <si>
    <t>GATTCGCGCCAGTTGGCCGA</t>
  </si>
  <si>
    <t>TAGTGATTCGCGCCAGTTGGCCGA</t>
  </si>
  <si>
    <t>AAACTCGGCCAACTGGCGCGAATC</t>
  </si>
  <si>
    <t>GTAGTGGCGAAGCGTCTTGG</t>
  </si>
  <si>
    <t>TAGTGTAGTGGCGAAGCGTCTTGG</t>
  </si>
  <si>
    <t>AAACCCAAGACGCTTCGCCACTAC</t>
  </si>
  <si>
    <t>CGGTGCGCGCGGGGACGAAC</t>
  </si>
  <si>
    <t>TAGTCGGTGCGCGCGGGGACGAAC</t>
  </si>
  <si>
    <t>AAACGTTCGTCCCCGCGCGCACCG</t>
  </si>
  <si>
    <t>GCGGTAGCCGTTGTCGCTAC</t>
  </si>
  <si>
    <t>TAGTGCGGTAGCCGTTGTCGCTAC</t>
  </si>
  <si>
    <t>AAACGTAGCGACAACGGCTACCGC</t>
  </si>
  <si>
    <t>PLES_52651</t>
  </si>
  <si>
    <t>GGCTCCAGGTCAGGATCTTT</t>
  </si>
  <si>
    <t>TAGTGGCTCCAGGTCAGGATCTTT</t>
  </si>
  <si>
    <t>AAACAAAGATCCTGACCTGGAGCC</t>
  </si>
  <si>
    <t>GATCAGGTTCCAGTCGAAGG</t>
  </si>
  <si>
    <t>TAGTGATCAGGTTCCAGTCGAAGG</t>
  </si>
  <si>
    <t>AAACCCTTCGACTGGAACCTGATC</t>
  </si>
  <si>
    <t>GAGACCTTTTCGTTGAGGGT</t>
  </si>
  <si>
    <t>TAGTGAGACCTTTTCGTTGAGGGT</t>
  </si>
  <si>
    <t>AAACACCCTCAACGAAAAGGTCTC</t>
  </si>
  <si>
    <t>TGCCGTTGATGGCGAACGGG</t>
  </si>
  <si>
    <t>TAGTTGCCGTTGATGGCGAACGGG</t>
  </si>
  <si>
    <t>AAACCCCGTTCGCCATCAACGGCA</t>
  </si>
  <si>
    <t>PLES_52661</t>
  </si>
  <si>
    <t>GTCAGTTGAACGGTGGTCAT</t>
  </si>
  <si>
    <t>TAGTGTCAGTTGAACGGTGGTCAT</t>
  </si>
  <si>
    <t>AAACATGACCACCGTTCAACTGAC</t>
  </si>
  <si>
    <t>GGGCACGGTCGCGAAGGGTC</t>
  </si>
  <si>
    <t>TAGTGGGCACGGTCGCGAAGGGTC</t>
  </si>
  <si>
    <t>AAACGACCCTTCGCGACCGTGCCC</t>
  </si>
  <si>
    <t>GCCTTCCTGGATGTTCTTGC</t>
  </si>
  <si>
    <t>TAGTGCCTTCCTGGATGTTCTTGC</t>
  </si>
  <si>
    <t>AAACGCAAGAACATCCAGGAAGGC</t>
  </si>
  <si>
    <t>GCGATCGGCCGAATAGCCTT</t>
  </si>
  <si>
    <t>TAGTGCGATCGGCCGAATAGCCTT</t>
  </si>
  <si>
    <t>AAACAAGGCTATTCGGCCGATCGC</t>
  </si>
  <si>
    <t>PLES_52671</t>
  </si>
  <si>
    <t>GGGTGGCGAGGGCGAGGGCG</t>
  </si>
  <si>
    <t>TAGTGGGTGGCGAGGGCGAGGGCG</t>
  </si>
  <si>
    <t>AAACCGCCCTCGCCCTCGCCACCC</t>
  </si>
  <si>
    <t>ATCGGCGGCGAAGGCGGCGT</t>
  </si>
  <si>
    <t>TAGTATCGGCGGCGAAGGCGGCGT</t>
  </si>
  <si>
    <t>AAACACGCCGCCTTCGCCGCCGAT</t>
  </si>
  <si>
    <t>CAGCCGGTCGATGGTGCGGC</t>
  </si>
  <si>
    <t>TAGTCAGCCGGTCGATGGTGCGGC</t>
  </si>
  <si>
    <t>AAACGCCGCACCATCGACCGGCTG</t>
  </si>
  <si>
    <t>GTTCGACGCTGGACATGTCC</t>
  </si>
  <si>
    <t>TAGTGTTCGACGCTGGACATGTCC</t>
  </si>
  <si>
    <t>AAACGGACATGTCCAGCGTCGAAC</t>
  </si>
  <si>
    <t>PLES_52681</t>
  </si>
  <si>
    <t>ATCTTCGCGCGCTTCTTCTC</t>
  </si>
  <si>
    <t>TAGTATCTTCGCGCGCTTCTTCTC</t>
  </si>
  <si>
    <t>AAACGAGAAGAAGCGCGCGAAGAT</t>
  </si>
  <si>
    <t>CCATCTGCCGCTCGCTGGAC</t>
  </si>
  <si>
    <t>TAGTCCATCTGCCGCTCGCTGGAC</t>
  </si>
  <si>
    <t>AAACGTCCAGCGAGCGGCAGATGG</t>
  </si>
  <si>
    <t>GGCCGCCGCGCAACAGCAGG</t>
  </si>
  <si>
    <t>TAGTGGCCGCCGCGCAACAGCAGG</t>
  </si>
  <si>
    <t>AAACCCTGCTGTTGCGCGGCGGCC</t>
  </si>
  <si>
    <t>TCGCCAGGGCGCCCAGGGAC</t>
  </si>
  <si>
    <t>TAGTTCGCCAGGGCGCCCAGGGAC</t>
  </si>
  <si>
    <t>AAACGTCCCTGGGCGCCCTGGCGA</t>
  </si>
  <si>
    <t>PLES_52691</t>
  </si>
  <si>
    <t>GGCGTGCAACGCACGGTTCA</t>
  </si>
  <si>
    <t>TAGTGGCGTGCAACGCACGGTTCA</t>
  </si>
  <si>
    <t>AAACTGAACCGTGCGTTGCACGCC</t>
  </si>
  <si>
    <t>GTGGCAGAGTCTCACCGGCC</t>
  </si>
  <si>
    <t>TAGTGTGGCAGAGTCTCACCGGCC</t>
  </si>
  <si>
    <t>AAACGGCCGGTGAGACTCTGCCAC</t>
  </si>
  <si>
    <t>GATCAGGCAGGCCATGGCAT</t>
  </si>
  <si>
    <t>TAGTGATCAGGCAGGCCATGGCAT</t>
  </si>
  <si>
    <t>AAACATGCCATGGCCTGCCTGATC</t>
  </si>
  <si>
    <t>GGAAAACGGAAATCCAGCAG</t>
  </si>
  <si>
    <t>TAGTGGAAAACGGAAATCCAGCAG</t>
  </si>
  <si>
    <t>AAACCTGCTGGATTTCCGTTTTCC</t>
  </si>
  <si>
    <t>PLES_52701</t>
  </si>
  <si>
    <t>GAAGCCTTGAGTCGAAGCAT</t>
  </si>
  <si>
    <t>TAGTGAAGCCTTGAGTCGAAGCAT</t>
  </si>
  <si>
    <t>AAACATGCTTCGACTCAAGGCTTC</t>
  </si>
  <si>
    <t>AGCAGGCCGAAGAGCAGCGC</t>
  </si>
  <si>
    <t>TAGTAGCAGGCCGAAGAGCAGCGC</t>
  </si>
  <si>
    <t>AAACGCGCTGCTCTTCGGCCTGCT</t>
  </si>
  <si>
    <t>CGAAGCTGGCGGCACTGGCC</t>
  </si>
  <si>
    <t>TAGTCGAAGCTGGCGGCACTGGCC</t>
  </si>
  <si>
    <t>AAACGGCCAGTGCCGCCAGCTTCG</t>
  </si>
  <si>
    <t>CATGCCCGCAGGCGGTTGCG</t>
  </si>
  <si>
    <t>TAGTCATGCCCGCAGGCGGTTGCG</t>
  </si>
  <si>
    <t>AAACCGCAACCGCCTGCGGGCATG</t>
  </si>
  <si>
    <t>PLES_52711</t>
  </si>
  <si>
    <t>irlR</t>
  </si>
  <si>
    <t>TCGTATCGTCTTCGATCACC</t>
  </si>
  <si>
    <t>TAGTTCGTATCGTCTTCGATCACC</t>
  </si>
  <si>
    <t>AAACGGTGATCGAAGACGATACGA</t>
  </si>
  <si>
    <t>ACTCGCCGAGGCCCTTCTTC</t>
  </si>
  <si>
    <t>TAGTACTCGCCGAGGCCCTTCTTC</t>
  </si>
  <si>
    <t>AAACGAAGAAGGGCCTCGGCGAGT</t>
  </si>
  <si>
    <t>CAGCGCCAGGTAGAGACCGT</t>
  </si>
  <si>
    <t>TAGTCAGCGCCAGGTAGAGACCGT</t>
  </si>
  <si>
    <t>AAACACGGTCTCTACCTGGCGCTG</t>
  </si>
  <si>
    <t>ATCTGCCAACCGTCCAGGCC</t>
  </si>
  <si>
    <t>TAGTATCTGCCAACCGTCCAGGCC</t>
  </si>
  <si>
    <t>AAACGGCCTGGACGGTTGGCAGAT</t>
  </si>
  <si>
    <t>PLES_52721</t>
  </si>
  <si>
    <t>GAACAGCAGCGCCGCGTAGA</t>
  </si>
  <si>
    <t>TAGTGAACAGCAGCGCCGCGTAGA</t>
  </si>
  <si>
    <t>AAACTCTACGCGGCGCTGCTGTTC</t>
  </si>
  <si>
    <t>CCTCTTCCACCGAGCGGTAC</t>
  </si>
  <si>
    <t>TAGTCCTCTTCCACCGAGCGGTAC</t>
  </si>
  <si>
    <t>AAACGTACCGCTCGGTGGAAGAGG</t>
  </si>
  <si>
    <t>GGCGCGCCTTCAGCTCGGCC</t>
  </si>
  <si>
    <t>TAGTGGCGCGCCTTCAGCTCGGCC</t>
  </si>
  <si>
    <t>AAACGGCCGAGCTGAAGGCGCGCC</t>
  </si>
  <si>
    <t>GCATGTTCTCGAACAGACGC</t>
  </si>
  <si>
    <t>TAGTGCATGTTCTCGAACAGACGC</t>
  </si>
  <si>
    <t>AAACGCGTCTGTTCGAGAACATGC</t>
  </si>
  <si>
    <t>PLES_52731</t>
  </si>
  <si>
    <t>GCGCGGGAAAGGTGACGAGC</t>
  </si>
  <si>
    <t>TAGTGCGCGGGAAAGGTGACGAGC</t>
  </si>
  <si>
    <t>AAACGCTCGTCACCTTTCCCGCGC</t>
  </si>
  <si>
    <t>GGCCAGCATGAGCAGGGTGG</t>
  </si>
  <si>
    <t>TAGTGGCCAGCATGAGCAGGGTGG</t>
  </si>
  <si>
    <t>AAACCCACCCTGCTCATGCTGGCC</t>
  </si>
  <si>
    <t>GATGTAGGTGGTGAACAGGC</t>
  </si>
  <si>
    <t>TAGTGATGTAGGTGGTGAACAGGC</t>
  </si>
  <si>
    <t>AAACGCCTGTTCACCACCTACATC</t>
  </si>
  <si>
    <t>CGCCTGCGCCTTCCTGGGTC</t>
  </si>
  <si>
    <t>TAGTCGCCTGCGCCTTCCTGGGTC</t>
  </si>
  <si>
    <t>AAACGACCCAGGAAGGCGCAGGCG</t>
  </si>
  <si>
    <t>PLES_52741</t>
  </si>
  <si>
    <t>desB</t>
  </si>
  <si>
    <t>GCATCGCAGGGCTCGCAGGT</t>
  </si>
  <si>
    <t>TAGTGCATCGCAGGGCTCGCAGGT</t>
  </si>
  <si>
    <t>AAACACCTGCGAGCCCTGCGATGC</t>
  </si>
  <si>
    <t>GTTGTTCCGGGGTCAGTTCG</t>
  </si>
  <si>
    <t>TAGTGTTGTTCCGGGGTCAGTTCG</t>
  </si>
  <si>
    <t>AAACCGAACTGACCCCGGAACAAC</t>
  </si>
  <si>
    <t>CAGGCGCAGGGCATCGAGTT</t>
  </si>
  <si>
    <t>TAGTCAGGCGCAGGGCATCGAGTT</t>
  </si>
  <si>
    <t>AAACAACTCGATGCCCTGCGCCTG</t>
  </si>
  <si>
    <t>CGCGCACCGCCGCGCGGACC</t>
  </si>
  <si>
    <t>TAGTCGCGCACCGCCGCGCGGACC</t>
  </si>
  <si>
    <t>AAACGGTCCGCGCGGCGGTGCGCG</t>
  </si>
  <si>
    <t>PLES_52751</t>
  </si>
  <si>
    <t>CGCGAGGGGAAGCAAGGCCA</t>
  </si>
  <si>
    <t>TAGTCGCGAGGGGAAGCAAGGCCA</t>
  </si>
  <si>
    <t>AAACTGGCCTTGCTTCCCCTCGCG</t>
  </si>
  <si>
    <t>GGGGTGCGAGCAAAGGGGTC</t>
  </si>
  <si>
    <t>TAGTGGGGTGCGAGCAAAGGGGTC</t>
  </si>
  <si>
    <t>AAACGACCCCTTTGCTCGCACCCC</t>
  </si>
  <si>
    <t>CACGGGCGGCGAGACGGCGC</t>
  </si>
  <si>
    <t>TAGTCACGGGCGGCGAGACGGCGC</t>
  </si>
  <si>
    <t>AAACGCGCCGTCTCGCCGCCCGTG</t>
  </si>
  <si>
    <t>GCGCAGCAGGCCGTCGACAT</t>
  </si>
  <si>
    <t>TAGTGCGCAGCAGGCCGTCGACAT</t>
  </si>
  <si>
    <t>AAACATGTCGACGGCCTGCTGCGC</t>
  </si>
  <si>
    <t>PLES_52761</t>
  </si>
  <si>
    <t>desT</t>
  </si>
  <si>
    <t>TTTCTGTTCGGCGCGGGGTG</t>
  </si>
  <si>
    <t>TAGTTTTCTGTTCGGCGCGGGGTG</t>
  </si>
  <si>
    <t>AAACCACCCCGCGCCGAACAGAAA</t>
  </si>
  <si>
    <t>GGCGCTCATCAGCGCGTGGC</t>
  </si>
  <si>
    <t>TAGTGGCGCTCATCAGCGCGTGGC</t>
  </si>
  <si>
    <t>AAACGCCACGCGCTGATGAGCGCC</t>
  </si>
  <si>
    <t>GCTTTCCATCAGGTGGCGCG</t>
  </si>
  <si>
    <t>TAGTGCTTTCCATCAGGTGGCGCG</t>
  </si>
  <si>
    <t>AAACCGCGCCACCTGATGGAAAGC</t>
  </si>
  <si>
    <t>GCGTCACTTCGCGCAGGCTG</t>
  </si>
  <si>
    <t>TAGTGCGTCACTTCGCGCAGGCTG</t>
  </si>
  <si>
    <t>AAACCAGCCTGCGCGAAGTGACGC</t>
  </si>
  <si>
    <t>PLES_52771</t>
  </si>
  <si>
    <t>ureE</t>
  </si>
  <si>
    <t>CGTTGGTGGATGACCAGCAT</t>
  </si>
  <si>
    <t>TAGTCGTTGGTGGATGACCAGCAT</t>
  </si>
  <si>
    <t>AAACATGCTGGTCATCCACCAACG</t>
  </si>
  <si>
    <t>AGCGGGGCGAGCGGGCGGGC</t>
  </si>
  <si>
    <t>TAGTAGCGGGGCGAGCGGGCGGGC</t>
  </si>
  <si>
    <t>AAACGCCCGCCCGCTCGCCCCGCT</t>
  </si>
  <si>
    <t>TGCGCGCCTCGTAGGTCAGG</t>
  </si>
  <si>
    <t>TAGTTGCGCGCCTCGTAGGTCAGG</t>
  </si>
  <si>
    <t>AAACCCTGACCTACGAGGCGCGCA</t>
  </si>
  <si>
    <t>CGCTCGCCGCGAAGCAGCGC</t>
  </si>
  <si>
    <t>TAGTCGCTCGCCGCGAAGCAGCGC</t>
  </si>
  <si>
    <t>AAACGCGCTGCTTCGCGGCGAGCG</t>
  </si>
  <si>
    <t>PLES_52781</t>
  </si>
  <si>
    <t>ureF</t>
  </si>
  <si>
    <t>GCCGATCGGCAACTGCGAGC</t>
  </si>
  <si>
    <t>TAGTGCCGATCGGCAACTGCGAGC</t>
  </si>
  <si>
    <t>AAACGCTCGCAGTTGCCGATCGGC</t>
  </si>
  <si>
    <t>GAGGGCCGCCTCCAGGCCCT</t>
  </si>
  <si>
    <t>TAGTGAGGGCCGCCTCCAGGCCCT</t>
  </si>
  <si>
    <t>AAACAGGGCCTGGAGGCGGCCCTC</t>
  </si>
  <si>
    <t>TTGCAACTGGTCGACCAGCC</t>
  </si>
  <si>
    <t>TAGTTTGCAACTGGTCGACCAGCC</t>
  </si>
  <si>
    <t>AAACGGCTGGTCGACCAGTTGCAA</t>
  </si>
  <si>
    <t>GGCCCAGTCGCCGATCAACG</t>
  </si>
  <si>
    <t>TAGTGGCCCAGTCGCCGATCAACG</t>
  </si>
  <si>
    <t>AAACCGTTGATCGGCGACTGGGCC</t>
  </si>
  <si>
    <t>PLES_52791</t>
  </si>
  <si>
    <t>ureG</t>
  </si>
  <si>
    <t>CGCAGGGGTTGGGATGTCAT</t>
  </si>
  <si>
    <t>TAGTCGCAGGGGTTGGGATGTCAT</t>
  </si>
  <si>
    <t>AAACATGACATCCCAACCCCTGCG</t>
  </si>
  <si>
    <t>GCGGTCTTGCCGGAGCCCAC</t>
  </si>
  <si>
    <t>TAGTGCGGTCTTGCCGGAGCCCAC</t>
  </si>
  <si>
    <t>AAACGTGGGCTCCGGCAAGACCGC</t>
  </si>
  <si>
    <t>GCGACACAGGGCCAGGGTCA</t>
  </si>
  <si>
    <t>TAGTGCGACACAGGGCCAGGGTCA</t>
  </si>
  <si>
    <t>AAACTGACCCTGGCCCTGTGTCGC</t>
  </si>
  <si>
    <t>TTCCTGGGTATAGATGTCGT</t>
  </si>
  <si>
    <t>TAGTTTCCTGGGTATAGATGTCGT</t>
  </si>
  <si>
    <t>AAACACGACATCTATACCCAGGAA</t>
  </si>
  <si>
    <t>PLES_52801</t>
  </si>
  <si>
    <t>ureJ</t>
  </si>
  <si>
    <t>AGCAGCTTGGGCAGTTTCAT</t>
  </si>
  <si>
    <t>TAGTAGCAGCTTGGGCAGTTTCAT</t>
  </si>
  <si>
    <t>AAACATGAAACTGCCCAAGCTGCT</t>
  </si>
  <si>
    <t>GGGTGGGCGAAGGCCAGCGC</t>
  </si>
  <si>
    <t>TAGTGGGTGGGCGAAGGCCAGCGC</t>
  </si>
  <si>
    <t>AAACGCGCTGGCCTTCGCCCACCC</t>
  </si>
  <si>
    <t>GGCCGTGTTCGCCGTGGCCG</t>
  </si>
  <si>
    <t>TAGTGGCCGTGTTCGCCGTGGCCG</t>
  </si>
  <si>
    <t>AAACCGGCCACGGCGAACACGGCC</t>
  </si>
  <si>
    <t>GGTGAGCGGATGGGCGAGGC</t>
  </si>
  <si>
    <t>TAGTGGTGAGCGGATGGGCGAGGC</t>
  </si>
  <si>
    <t>AAACGCCTCGCCCATCCGCTCACC</t>
  </si>
  <si>
    <t>PLES_52811</t>
  </si>
  <si>
    <t>GCGGCGCCCGGCGGGAAGCG</t>
  </si>
  <si>
    <t>TAGTGCGGCGCCCGGCGGGAAGCG</t>
  </si>
  <si>
    <t>AAACCGCTTCCCGCCGGGCGCCGC</t>
  </si>
  <si>
    <t>CACCTGCGGGGCGATCGCCT</t>
  </si>
  <si>
    <t>TAGTCACCTGCGGGGCGATCGCCT</t>
  </si>
  <si>
    <t>AAACAGGCGATCGCCCCGCAGGTG</t>
  </si>
  <si>
    <t>CATCAGCAGCAGCCAGGAGG</t>
  </si>
  <si>
    <t>TAGTCATCAGCAGCAGCCAGGAGG</t>
  </si>
  <si>
    <t>AAACCCTCCTGGCTGCTGCTGATG</t>
  </si>
  <si>
    <t>GCCTGCTGCGCCGGAGCCAG</t>
  </si>
  <si>
    <t>TAGTGCCTGCTGCGCCGGAGCCAG</t>
  </si>
  <si>
    <t>AAACCTGGCTCCGGCGCAGCAGGC</t>
  </si>
  <si>
    <t>PLES_52821</t>
  </si>
  <si>
    <t>CAGGAACTCGGCGCATTCAT</t>
  </si>
  <si>
    <t>TAGTCAGGAACTCGGCGCATTCAT</t>
  </si>
  <si>
    <t>AAACATGAATGCGCCGAGTTCCTG</t>
  </si>
  <si>
    <t>CGCCGTCGCGGTCCGCGGAC</t>
  </si>
  <si>
    <t>TAGTCGCCGTCGCGGTCCGCGGAC</t>
  </si>
  <si>
    <t>AAACGTCCGCGGACCGCGACGGCG</t>
  </si>
  <si>
    <t>ATGGTTTTCACGGTAGAGCG</t>
  </si>
  <si>
    <t>TAGTATGGTTTTCACGGTAGAGCG</t>
  </si>
  <si>
    <t>AAACCGCTCTACCGTGAAAACCAT</t>
  </si>
  <si>
    <t>TCCCCAGGAGCGGAGTCGGT</t>
  </si>
  <si>
    <t>TAGTTCCCCAGGAGCGGAGTCGGT</t>
  </si>
  <si>
    <t>AAACACCGACTCCGCTCCTGGGGA</t>
  </si>
  <si>
    <t>PLES_52831</t>
  </si>
  <si>
    <t>TCGCTCGCAGGGTTGGCGCC</t>
  </si>
  <si>
    <t>TAGTTCGCTCGCAGGGTTGGCGCC</t>
  </si>
  <si>
    <t>AAACGGCGCCAACCCTGCGAGCGA</t>
  </si>
  <si>
    <t>GCTGGGGATAGGGCGTTGTA</t>
  </si>
  <si>
    <t>TAGTGCTGGGGATAGGGCGTTGTA</t>
  </si>
  <si>
    <t>AAACTACAACGCCCTATCCCCAGC</t>
  </si>
  <si>
    <t>GCGGGGAGAGGCGCGACAAG</t>
  </si>
  <si>
    <t>TAGTGCGGGGAGAGGCGCGACAAG</t>
  </si>
  <si>
    <t>AAACCTTGTCGCGCCTCTCCCCGC</t>
  </si>
  <si>
    <t>CAGGGCCCAGCGCAGGGCAA</t>
  </si>
  <si>
    <t>TAGTCAGGGCCCAGCGCAGGGCAA</t>
  </si>
  <si>
    <t>AAACTTGCCCTGCGCTGGGCCCTG</t>
  </si>
  <si>
    <t>PLES_52841</t>
  </si>
  <si>
    <t>opdK</t>
  </si>
  <si>
    <t>GCGGGACTGCGGTTTTACGA</t>
  </si>
  <si>
    <t>TAGTGCGGGACTGCGGTTTTACGA</t>
  </si>
  <si>
    <t>AAACTCGTAAAACCGCAGTCCCGC</t>
  </si>
  <si>
    <t>CAAGACAGGCGAGCATCGGC</t>
  </si>
  <si>
    <t>TAGTCAAGACAGGCGAGCATCGGC</t>
  </si>
  <si>
    <t>AAACGCCGATGCTCGCCTGTCTTG</t>
  </si>
  <si>
    <t>GCCGCCCTCGGCAGCTTGCG</t>
  </si>
  <si>
    <t>TAGTGCCGCCCTCGGCAGCTTGCG</t>
  </si>
  <si>
    <t>AAACCGCAAGCTGCCGAGGGCGGC</t>
  </si>
  <si>
    <t>GGTCGGTCTTCGCCTCCTCC</t>
  </si>
  <si>
    <t>TAGTGGTCGGTCTTCGCCTCCTCC</t>
  </si>
  <si>
    <t>AAACGGAGGAGGCGAAGACCGACC</t>
  </si>
  <si>
    <t>PLES_52851</t>
  </si>
  <si>
    <t>GAGACCGAGGTCGGTATAAC</t>
  </si>
  <si>
    <t>TAGTGAGACCGAGGTCGGTATAAC</t>
  </si>
  <si>
    <t>AAACGTTATACCGACCTCGGTCTC</t>
  </si>
  <si>
    <t>GCCACTCGCCGGCCAGGGGC</t>
  </si>
  <si>
    <t>TAGTGCCACTCGCCGGCCAGGGGC</t>
  </si>
  <si>
    <t>AAACGCCCCTGGCCGGCGAGTGGC</t>
  </si>
  <si>
    <t>CCTTCAGCCGGCGGCCGGCC</t>
  </si>
  <si>
    <t>TAGTCCTTCAGCCGGCGGCCGGCC</t>
  </si>
  <si>
    <t>AAACGGCCGGCCGCCGGCTGAAGG</t>
  </si>
  <si>
    <t>CCTGCTCGATCTCCAGCAAC</t>
  </si>
  <si>
    <t>TAGTCCTGCTCGATCTCCAGCAAC</t>
  </si>
  <si>
    <t>AAACGTTGCTGGAGATCGAGCAGG</t>
  </si>
  <si>
    <t>PLES_52861</t>
  </si>
  <si>
    <t>AGCGTCGATCACCGCCGCAG</t>
  </si>
  <si>
    <t>TAGTAGCGTCGATCACCGCCGCAG</t>
  </si>
  <si>
    <t>AAACCTGCGGCGGTGATCGACGCT</t>
  </si>
  <si>
    <t>CCAGTGAGTACGGTTAAAGC</t>
  </si>
  <si>
    <t>TAGTCCAGTGAGTACGGTTAAAGC</t>
  </si>
  <si>
    <t>AAACGCTTTAACCGTACTCACTGG</t>
  </si>
  <si>
    <t>TGATGAAACACCCCCAGCCA</t>
  </si>
  <si>
    <t>TAGTTGATGAAACACCCCCAGCCA</t>
  </si>
  <si>
    <t>AAACTGGCTGGGGGTGTTTCATCA</t>
  </si>
  <si>
    <t>TGCCACTCCTGCATCAGGCG</t>
  </si>
  <si>
    <t>TAGTTGCCACTCCTGCATCAGGCG</t>
  </si>
  <si>
    <t>AAACCGCCTGATGCAGGAGTGGCA</t>
  </si>
  <si>
    <t>PLES_52871</t>
  </si>
  <si>
    <t>mdlC</t>
  </si>
  <si>
    <t>CTCGTAAGACGCGGAATGGA</t>
  </si>
  <si>
    <t>TAGTCTCGTAAGACGCGGAATGGA</t>
  </si>
  <si>
    <t>AAACTCCATTCCGCGTCTTACGAG</t>
  </si>
  <si>
    <t>TGGTCAGGCCGTGGCGACGG</t>
  </si>
  <si>
    <t>TAGTTGGTCAGGCCGTGGCGACGG</t>
  </si>
  <si>
    <t>AAACCCGTCGCCACGGCCTGACCA</t>
  </si>
  <si>
    <t>GCCGGGGTTGCCGAAGACGG</t>
  </si>
  <si>
    <t>TAGTGCCGGGGTTGCCGAAGACGG</t>
  </si>
  <si>
    <t>AAACCCGTCTTCGGCAACCCCGGC</t>
  </si>
  <si>
    <t>CTTGAGGAACGGCAGCTCGT</t>
  </si>
  <si>
    <t>TAGTCTTGAGGAACGGCAGCTCGT</t>
  </si>
  <si>
    <t>AAACACGAGCTGCCGTTCCTCAAG</t>
  </si>
  <si>
    <t>PLES_52881</t>
  </si>
  <si>
    <t>CGGATCAGGTTGAGATCGAT</t>
  </si>
  <si>
    <t>TAGTCGGATCAGGTTGAGATCGAT</t>
  </si>
  <si>
    <t>AAACATCGATCTCAACCTGATCCG</t>
  </si>
  <si>
    <t>CGTAGAGGGTGACGAAGGTG</t>
  </si>
  <si>
    <t>TAGTCGTAGAGGGTGACGAAGGTG</t>
  </si>
  <si>
    <t>AAACCACCTTCGTCACCCTCTACG</t>
  </si>
  <si>
    <t>CGCGGCGAGGGTCACGCTGC</t>
  </si>
  <si>
    <t>TAGTCGCGGCGAGGGTCACGCTGC</t>
  </si>
  <si>
    <t>AAACGCAGCGTGACCCTCGCCGCG</t>
  </si>
  <si>
    <t>CCGATGGCTGGGTGACGAAC</t>
  </si>
  <si>
    <t>TAGTCCGATGGCTGGGTGACGAAC</t>
  </si>
  <si>
    <t>AAACGTTCGTCACCCAGCCATCGG</t>
  </si>
  <si>
    <t>PLES_52891</t>
  </si>
  <si>
    <t>CGGCGCAAGTCCCGGTTCAT</t>
  </si>
  <si>
    <t>TAGTCGGCGCAAGTCCCGGTTCAT</t>
  </si>
  <si>
    <t>AAACATGAACCGGGACTTGCGCCG</t>
  </si>
  <si>
    <t>TCGGTTCGTCGTCGAGAGCG</t>
  </si>
  <si>
    <t>TAGTTCGGTTCGTCGTCGAGAGCG</t>
  </si>
  <si>
    <t>AAACCGCTCTCGACGACGAACCGA</t>
  </si>
  <si>
    <t>GCCACCGCCAGCCACTGGAA</t>
  </si>
  <si>
    <t>TAGTGCCACCGCCAGCCACTGGAA</t>
  </si>
  <si>
    <t>AAACTTCCAGTGGCTGGCGGTGGC</t>
  </si>
  <si>
    <t>GCACGTCGAAGCCATCGATC</t>
  </si>
  <si>
    <t>TAGTGCACGTCGAAGCCATCGATC</t>
  </si>
  <si>
    <t>AAACGATCGATGGCTTCGACGTGC</t>
  </si>
  <si>
    <t>PLES_52901</t>
  </si>
  <si>
    <t>vanA</t>
  </si>
  <si>
    <t>GCCACGTACCAGGCGTTCTT</t>
  </si>
  <si>
    <t>TAGTGCCACGTACCAGGCGTTCTT</t>
  </si>
  <si>
    <t>AAACAAGAACGCCTGGTACGTGGC</t>
  </si>
  <si>
    <t>GGCCAGTTCGTCGGGGGTGC</t>
  </si>
  <si>
    <t>TAGTGGCCAGTTCGTCGGGGGTGC</t>
  </si>
  <si>
    <t>AAACGCACCCCCGACGAACTGGCC</t>
  </si>
  <si>
    <t>GCGTCGGCCGAGCGGCTTGC</t>
  </si>
  <si>
    <t>TAGTGCGTCGGCCGAGCGGCTTGC</t>
  </si>
  <si>
    <t>AAACGCAAGCCGCTCGGCCGACGC</t>
  </si>
  <si>
    <t>TCGCCTCGGTAGAAAACCAT</t>
  </si>
  <si>
    <t>TAGTTCGCCTCGGTAGAAAACCAT</t>
  </si>
  <si>
    <t>AAACATGGTTTTCTACCGAGGCGA</t>
  </si>
  <si>
    <t>PLES_52911</t>
  </si>
  <si>
    <t>vanB</t>
  </si>
  <si>
    <t>GCCGACGATGACCTCGATCA</t>
  </si>
  <si>
    <t>TAGTGCCGACGATGACCTCGATCA</t>
  </si>
  <si>
    <t>AAACTGATCGAGGTCATCGTCGGC</t>
  </si>
  <si>
    <t>ATCCTGCGCCTCCAGGCGGA</t>
  </si>
  <si>
    <t>TAGTATCCTGCGCCTCCAGGCGGA</t>
  </si>
  <si>
    <t>AAACTCCGCCTGGAGGCGCAGGAT</t>
  </si>
  <si>
    <t>CCCGGAACAGTTCGAAGCTG</t>
  </si>
  <si>
    <t>TAGTCCCGGAACAGTTCGAAGCTG</t>
  </si>
  <si>
    <t>AAACCAGCTTCGAACTGTTCCGGG</t>
  </si>
  <si>
    <t>GGACGGCAGGGCCGCCCCGT</t>
  </si>
  <si>
    <t>TAGTGGACGGCAGGGCCGCCCCGT</t>
  </si>
  <si>
    <t>AAACACGGGGCGGCCCTGCCGTCC</t>
  </si>
  <si>
    <t>PLES_52921</t>
  </si>
  <si>
    <t>GCGTTGGCCCGGTTTGCTCA</t>
  </si>
  <si>
    <t>TAGTGCGTTGGCCCGGTTTGCTCA</t>
  </si>
  <si>
    <t>AAACTGAGCAAACCGGGCCAACGC</t>
  </si>
  <si>
    <t>AGCGATCAGCTTGCGTAGCT</t>
  </si>
  <si>
    <t>TAGTAGCGATCAGCTTGCGTAGCT</t>
  </si>
  <si>
    <t>AAACAGCTACGCAAGCTGATCGCT</t>
  </si>
  <si>
    <t>AATCTCGACGATGCGCTCGC</t>
  </si>
  <si>
    <t>TAGTAATCTCGACGATGCGCTCGC</t>
  </si>
  <si>
    <t>AAACGCGAGCGCATCGTCGAGATT</t>
  </si>
  <si>
    <t>ACCTGCAGGCGTTCGGCGGT</t>
  </si>
  <si>
    <t>TAGTACCTGCAGGCGTTCGGCGGT</t>
  </si>
  <si>
    <t>AAACACCGCCGAACGCCTGCAGGT</t>
  </si>
  <si>
    <t>PLES_52931</t>
  </si>
  <si>
    <t>ATGAACAGGGTGGACGACAT</t>
  </si>
  <si>
    <t>TAGTATGAACAGGGTGGACGACAT</t>
  </si>
  <si>
    <t>AAACATGTCGTCCACCCTGTTCAT</t>
  </si>
  <si>
    <t>GGCTTCGCCGAAGCCTGAGG</t>
  </si>
  <si>
    <t>TAGTGGCTTCGCCGAAGCCTGAGG</t>
  </si>
  <si>
    <t>AAACCCTCAGGCTTCGGCGAAGCC</t>
  </si>
  <si>
    <t>CTCGGCGAAACGACGGGCGC</t>
  </si>
  <si>
    <t>TAGTCTCGGCGAAACGACGGGCGC</t>
  </si>
  <si>
    <t>AAACGCGCCCGTCGTTTCGCCGAG</t>
  </si>
  <si>
    <t>CAGACGCTCCTCGCGACGGC</t>
  </si>
  <si>
    <t>TAGTCAGACGCTCCTCGCGACGGC</t>
  </si>
  <si>
    <t>AAACGCCGTCGCGAGGAGCGTCTG</t>
  </si>
  <si>
    <t>PLES_52941</t>
  </si>
  <si>
    <t>CGGCGTTGCTGAAAAAGCGC</t>
  </si>
  <si>
    <t>TAGTCGGCGTTGCTGAAAAAGCGC</t>
  </si>
  <si>
    <t>AAACGCGCTTTTTCAGCAACGCCG</t>
  </si>
  <si>
    <t>TTGTGGATAAGCCAGGCGCT</t>
  </si>
  <si>
    <t>TAGTTTGTGGATAAGCCAGGCGCT</t>
  </si>
  <si>
    <t>AAACAGCGCCTGGCTTATCCACAA</t>
  </si>
  <si>
    <t>GCGCGCTGCAAGGCTTGGCC</t>
  </si>
  <si>
    <t>TAGTGCGCGCTGCAAGGCTTGGCC</t>
  </si>
  <si>
    <t>AAACGGCCAAGCCTTGCAGCGCGC</t>
  </si>
  <si>
    <t>AAGGCATGGCAGTTGCGCAG</t>
  </si>
  <si>
    <t>TAGTAAGGCATGGCAGTTGCGCAG</t>
  </si>
  <si>
    <t>AAACCTGCGCAACTGCCATGCCTT</t>
  </si>
  <si>
    <t>PLES_52951</t>
  </si>
  <si>
    <t>ACCTTCTTCAGCGCCTGGAT</t>
  </si>
  <si>
    <t>TAGTACCTTCTTCAGCGCCTGGAT</t>
  </si>
  <si>
    <t>AAACATCCAGGCGCTGAAGAAGGT</t>
  </si>
  <si>
    <t>GCCCGGCCGCCGCACGCGGC</t>
  </si>
  <si>
    <t>TAGTGCCCGGCCGCCGCACGCGGC</t>
  </si>
  <si>
    <t>AAACGCCGCGTGCGGCGGCCGGGC</t>
  </si>
  <si>
    <t>GGATGTCCTGGCCGCGATAG</t>
  </si>
  <si>
    <t>TAGTGGATGTCCTGGCCGCGATAG</t>
  </si>
  <si>
    <t>AAACCTATCGCGGCCAGGACATCC</t>
  </si>
  <si>
    <t>CGTAGTGCGCCGACTTCTGG</t>
  </si>
  <si>
    <t>TAGTCGTAGTGCGCCGACTTCTGG</t>
  </si>
  <si>
    <t>AAACCCAGAAGTCGGCGCACTACG</t>
  </si>
  <si>
    <t>PLES_52961</t>
  </si>
  <si>
    <t>TCATCAGGTGCTCGACGCTG</t>
  </si>
  <si>
    <t>TAGTTCATCAGGTGCTCGACGCTG</t>
  </si>
  <si>
    <t>AAACCAGCGTCGAGCACCTGATGA</t>
  </si>
  <si>
    <t>TCGAACCGCGCTCGACGTCG</t>
  </si>
  <si>
    <t>TAGTTCGAACCGCGCTCGACGTCG</t>
  </si>
  <si>
    <t>AAACCGACGTCGAGCGCGGTTCGA</t>
  </si>
  <si>
    <t>TGCGCCCCTGGGTGTTGAGC</t>
  </si>
  <si>
    <t>TAGTTGCGCCCCTGGGTGTTGAGC</t>
  </si>
  <si>
    <t>AAACGCTCAACACCCAGGGGCGCA</t>
  </si>
  <si>
    <t>GAGCACCTGGATGACGTCCG</t>
  </si>
  <si>
    <t>TAGTGAGCACCTGGATGACGTCCG</t>
  </si>
  <si>
    <t>AAACCGGACGTCATCCAGGTGCTC</t>
  </si>
  <si>
    <t>PLES_52971</t>
  </si>
  <si>
    <t>GACGCACTGCTTGAGATCGA</t>
  </si>
  <si>
    <t>TAGTGACGCACTGCTTGAGATCGA</t>
  </si>
  <si>
    <t>AAACTCGATCTCAAGCAGTGCGTC</t>
  </si>
  <si>
    <t>ACCCGGAGAGCACGGCATCG</t>
  </si>
  <si>
    <t>TAGTACCCGGAGAGCACGGCATCG</t>
  </si>
  <si>
    <t>AAACCGATGCCGTGCTCTCCGGGT</t>
  </si>
  <si>
    <t>CGATGGGGCCGAACACCACC</t>
  </si>
  <si>
    <t>TAGTCGATGGGGCCGAACACCACC</t>
  </si>
  <si>
    <t>AAACGGTGGTGTTCGGCCCCATCG</t>
  </si>
  <si>
    <t>GGTTGAAGCCGTAGCCGTCG</t>
  </si>
  <si>
    <t>TAGTGGTTGAAGCCGTAGCCGTCG</t>
  </si>
  <si>
    <t>AAACCGACGGCTACGGCTTCAACC</t>
  </si>
  <si>
    <t>PLES_52981</t>
  </si>
  <si>
    <t>GCCCGTTGATCATTTGCTGG</t>
  </si>
  <si>
    <t>TAGTGCCCGTTGATCATTTGCTGG</t>
  </si>
  <si>
    <t>AAACCCAGCAAATGATCAACGGGC</t>
  </si>
  <si>
    <t>GAGGCCGTAGACCGAGCCGA</t>
  </si>
  <si>
    <t>TAGTGAGGCCGTAGACCGAGCCGA</t>
  </si>
  <si>
    <t>AAACTCGGCTCGGTCTACGGCCTC</t>
  </si>
  <si>
    <t>GGCGATGGCCGACAGGTAGG</t>
  </si>
  <si>
    <t>TAGTGGCGATGGCCGACAGGTAGG</t>
  </si>
  <si>
    <t>AAACCCTACCTGTCGGCCATCGCC</t>
  </si>
  <si>
    <t>CGAAGAAGGCCAGCAGGGCA</t>
  </si>
  <si>
    <t>TAGTCGAAGAAGGCCAGCAGGGCA</t>
  </si>
  <si>
    <t>AAACTGCCCTGCTGGCCTTCTTCG</t>
  </si>
  <si>
    <t>PLES_52991</t>
  </si>
  <si>
    <t>CTGAACAGCTTCTTGGACAT</t>
  </si>
  <si>
    <t>TAGTCTGAACAGCTTCTTGGACAT</t>
  </si>
  <si>
    <t>AAACATGTCCAAGAAGCTGTTCAG</t>
  </si>
  <si>
    <t>CGGATGAAACCGCGAGAGCC</t>
  </si>
  <si>
    <t>TAGTCGGATGAAACCGCGAGAGCC</t>
  </si>
  <si>
    <t>AAACGGCTCTCGCGGTTTCATCCG</t>
  </si>
  <si>
    <t>ATGCGTGGAAAGACCCATCA</t>
  </si>
  <si>
    <t>TAGTATGCGTGGAAAGACCCATCA</t>
  </si>
  <si>
    <t>AAACTGATGGGTCTTTCCACGCAT</t>
  </si>
  <si>
    <t>GGCCACGCCGATCACGACGT</t>
  </si>
  <si>
    <t>TAGTGGCCACGCCGATCACGACGT</t>
  </si>
  <si>
    <t>AAACACGTCGTGATCGGCGTGGCC</t>
  </si>
  <si>
    <t>PLES_53001</t>
  </si>
  <si>
    <t>CAGGCGGCGTTTGTTCAGCA</t>
  </si>
  <si>
    <t>TAGTCAGGCGGCGTTTGTTCAGCA</t>
  </si>
  <si>
    <t>AAACTGCTGAACAAACGCCGCCTG</t>
  </si>
  <si>
    <t>CATTGCAGGGCGGTCATCGA</t>
  </si>
  <si>
    <t>TAGTCATTGCAGGGCGGTCATCGA</t>
  </si>
  <si>
    <t>AAACTCGATGACCGCCCTGCAATG</t>
  </si>
  <si>
    <t>GGTCAGGCTCAACTCTTCGG</t>
  </si>
  <si>
    <t>TAGTGGTCAGGCTCAACTCTTCGG</t>
  </si>
  <si>
    <t>AAACCCGAAGAGTTGAGCCTGACC</t>
  </si>
  <si>
    <t>CTGTTTGCTCATGGCGCTCT</t>
  </si>
  <si>
    <t>TAGTCTGTTTGCTCATGGCGCTCT</t>
  </si>
  <si>
    <t>AAACAGAGCGCCATGAGCAAACAG</t>
  </si>
  <si>
    <t>PLES_53011</t>
  </si>
  <si>
    <t>ACCGTGACGCCAGTGAGCAT</t>
  </si>
  <si>
    <t>TAGTACCGTGACGCCAGTGAGCAT</t>
  </si>
  <si>
    <t>AAACATGCTCACTGGCGTCACGGT</t>
  </si>
  <si>
    <t>GTAGCAGCGCCAGGACCAGC</t>
  </si>
  <si>
    <t>TAGTGTAGCAGCGCCAGGACCAGC</t>
  </si>
  <si>
    <t>AAACGCTGGTCCTGGCGCTGCTAC</t>
  </si>
  <si>
    <t>ACCGTGACGAGCATCGTCAG</t>
  </si>
  <si>
    <t>TAGTACCGTGACGAGCATCGTCAG</t>
  </si>
  <si>
    <t>AAACCTGACGATGCTCGTCACGGT</t>
  </si>
  <si>
    <t>GGCATCGAGTCGACTGGCGT</t>
  </si>
  <si>
    <t>TAGTGGCATCGAGTCGACTGGCGT</t>
  </si>
  <si>
    <t>AAACACGCCAGTCGACTCGATGCC</t>
  </si>
  <si>
    <t>PLES_53021</t>
  </si>
  <si>
    <t>CAACGCCACGATATCCACGC</t>
  </si>
  <si>
    <t>TAGTCAACGCCACGATATCCACGC</t>
  </si>
  <si>
    <t>AAACGCGTGGATATCGTGGCGTTG</t>
  </si>
  <si>
    <t>CCAGTCCGTGCCCGGGGTTC</t>
  </si>
  <si>
    <t>TAGTCCAGTCCGTGCCCGGGGTTC</t>
  </si>
  <si>
    <t>AAACGAACCCCGGGCACGGACTGG</t>
  </si>
  <si>
    <t>CGAAAGGCGCCTGGGCGCGG</t>
  </si>
  <si>
    <t>TAGTCGAAAGGCGCCTGGGCGCGG</t>
  </si>
  <si>
    <t>AAACCCGCGCCCAGGCGCCTTTCG</t>
  </si>
  <si>
    <t>GCCGGGCAAGGCCCACTGGC</t>
  </si>
  <si>
    <t>TAGTGCCGGGCAAGGCCCACTGGC</t>
  </si>
  <si>
    <t>AAACGCCAGTGGGCCTTGCCCGGC</t>
  </si>
  <si>
    <t>PLES_53031</t>
  </si>
  <si>
    <t>GGCAGGCAGTCGGCGAATCC</t>
  </si>
  <si>
    <t>TAGTGGCAGGCAGTCGGCGAATCC</t>
  </si>
  <si>
    <t>AAACGGATTCGCCGACTGCCTGCC</t>
  </si>
  <si>
    <t>GGCGCGTCCGCCGCTCATCC</t>
  </si>
  <si>
    <t>TAGTGGCGCGTCCGCCGCTCATCC</t>
  </si>
  <si>
    <t>AAACGGATGAGCGGCGGACGCGCC</t>
  </si>
  <si>
    <t>GACCGCGAGGGCGAAGTCGG</t>
  </si>
  <si>
    <t>TAGTGACCGCGAGGGCGAAGTCGG</t>
  </si>
  <si>
    <t>AAACCCGACTTCGCCCTCGCGGTC</t>
  </si>
  <si>
    <t>ACTCATGGCCGGGGTGCGGC</t>
  </si>
  <si>
    <t>TAGTACTCATGGCCGGGGTGCGGC</t>
  </si>
  <si>
    <t>AAACGCCGCACCCCGGCCATGAGT</t>
  </si>
  <si>
    <t>PLES_53041</t>
  </si>
  <si>
    <t>pncA</t>
  </si>
  <si>
    <t>GATCTTGCTGGGACGATTCA</t>
  </si>
  <si>
    <t>TAGTGATCTTGCTGGGACGATTCA</t>
  </si>
  <si>
    <t>AAACTGAATCGTCCCAGCAAGATC</t>
  </si>
  <si>
    <t>CAGCGGGGTGAAGCCTTTCT</t>
  </si>
  <si>
    <t>TAGTCAGCGGGGTGAAGCCTTTCT</t>
  </si>
  <si>
    <t>AAACAGAAAGGCTTCACCCCGCTG</t>
  </si>
  <si>
    <t>CGGGCACCGGCAGTTCGTCC</t>
  </si>
  <si>
    <t>TAGTCGGGCACCGGCAGTTCGTCC</t>
  </si>
  <si>
    <t>AAACGGACGAACTGCCGGTGCCCG</t>
  </si>
  <si>
    <t>TTGGTTGAGGGCGGCGCCGA</t>
  </si>
  <si>
    <t>TAGTTTGGTTGAGGGCGGCGCCGA</t>
  </si>
  <si>
    <t>AAACTCGGCGCCGCCCTCAACCAA</t>
  </si>
  <si>
    <t>PLES_53051</t>
  </si>
  <si>
    <t>pncB1</t>
  </si>
  <si>
    <t>GCGCTCGGCAAAGACGCTTT</t>
  </si>
  <si>
    <t>TAGTGCGCTCGGCAAAGACGCTTT</t>
  </si>
  <si>
    <t>AAACAAAGCGTCTTTGCCGAGCGC</t>
  </si>
  <si>
    <t>CCCACTCCACTTCGGCGTTG</t>
  </si>
  <si>
    <t>TAGTCCCACTCCACTTCGGCGTTG</t>
  </si>
  <si>
    <t>AAACCAACGCCGAAGTGGAGTGGG</t>
  </si>
  <si>
    <t>GGTCCTCGGCGTTGCGGCAG</t>
  </si>
  <si>
    <t>TAGTGGTCCTCGGCGTTGCGGCAG</t>
  </si>
  <si>
    <t>AAACCTGCCGCAACGCCGAGGACC</t>
  </si>
  <si>
    <t>TCTCCGCCAGGTACGGACGC</t>
  </si>
  <si>
    <t>TAGTTCTCCGCCAGGTACGGACGC</t>
  </si>
  <si>
    <t>AAACGCGTCCGTACCTGGCGGAGA</t>
  </si>
  <si>
    <t>PLES_53061</t>
  </si>
  <si>
    <t>nadE</t>
  </si>
  <si>
    <t>GGGCTTGGGCGATGTCGCGT</t>
  </si>
  <si>
    <t>TAGTGGGCTTGGGCGATGTCGCGT</t>
  </si>
  <si>
    <t>AAACACGCGACATCGCCCAAGCCC</t>
  </si>
  <si>
    <t>GAACGGCGGCTGGACCTGCA</t>
  </si>
  <si>
    <t>TAGTGAACGGCGGCTGGACCTGCA</t>
  </si>
  <si>
    <t>AAACTGCAGGTCCAGCCGCCGTTC</t>
  </si>
  <si>
    <t>CCTGCACGTCGGCCTCCGAC</t>
  </si>
  <si>
    <t>TAGTCCTGCACGTCGGCCTCCGAC</t>
  </si>
  <si>
    <t>AAACGTCGGAGGCCGACGTGCAGG</t>
  </si>
  <si>
    <t>CTTCAGGCACTGCTGGATGA</t>
  </si>
  <si>
    <t>TAGTCTTCAGGCACTGCTGGATGA</t>
  </si>
  <si>
    <t>AAACTCATCCAGCAGTGCCTGAAG</t>
  </si>
  <si>
    <t>PLES_53071</t>
  </si>
  <si>
    <t>GGCGGGGAGACGGGTGCGCA</t>
  </si>
  <si>
    <t>TAGTGGCGGGGAGACGGGTGCGCA</t>
  </si>
  <si>
    <t>AAACTGCGCACCCGTCTCCCCGCC</t>
  </si>
  <si>
    <t>CAGCAGGACACCGAGGAGCA</t>
  </si>
  <si>
    <t>TAGTCAGCAGGACACCGAGGAGCA</t>
  </si>
  <si>
    <t>AAACTGCTCCTCGGTGTCCTGCTG</t>
  </si>
  <si>
    <t>TGTGTGTCCGCAGGCCTGGC</t>
  </si>
  <si>
    <t>TAGTTGTGTGTCCGCAGGCCTGGC</t>
  </si>
  <si>
    <t>AAACGCCAGGCCTGCGGACACACA</t>
  </si>
  <si>
    <t>CCGTACCGGCGCGAGCAGCG</t>
  </si>
  <si>
    <t>TAGTCCGTACCGGCGCGAGCAGCG</t>
  </si>
  <si>
    <t>AAACCGCTGCTCGCGCCGGTACGG</t>
  </si>
  <si>
    <t>PLES_53081</t>
  </si>
  <si>
    <t>azu</t>
  </si>
  <si>
    <t>CGCAGCGAGTTTACGTAGCA</t>
  </si>
  <si>
    <t>TAGTCGCAGCGAGTTTACGTAGCA</t>
  </si>
  <si>
    <t>AAACTGCTACGTAAACTCGCTGCG</t>
  </si>
  <si>
    <t>CGCACTGAGCAGGGACAGCA</t>
  </si>
  <si>
    <t>TAGTCGCACTGAGCAGGGACAGCA</t>
  </si>
  <si>
    <t>AAACTGCTGTCCCTGCTCAGTGCG</t>
  </si>
  <si>
    <t>GAGCACTCGGCAGCCAGCAG</t>
  </si>
  <si>
    <t>TAGTGAGCACTCGGCAGCCAGCAG</t>
  </si>
  <si>
    <t>AAACCTGCTGGCTGCCGAGTGCTC</t>
  </si>
  <si>
    <t>ACTGCATCTGGTCGTTACCC</t>
  </si>
  <si>
    <t>TAGTACTGCATCTGGTCGTTACCC</t>
  </si>
  <si>
    <t>AAACGGGTAACGACCAGATGCAGT</t>
  </si>
  <si>
    <t>PLES_53091</t>
  </si>
  <si>
    <t>GAATACGCAGACGGAACGCA</t>
  </si>
  <si>
    <t>TAGTGAATACGCAGACGGAACGCA</t>
  </si>
  <si>
    <t>AAACTGCGTTCCGTCTGCGTATTC</t>
  </si>
  <si>
    <t>GACCGGGGAAGCGCCGGGGC</t>
  </si>
  <si>
    <t>TAGTGACCGGGGAAGCGCCGGGGC</t>
  </si>
  <si>
    <t>AAACGCCCCGGCGCTTCCCCGGTC</t>
  </si>
  <si>
    <t>GTGCCGGCCGAGGGCCACGG</t>
  </si>
  <si>
    <t>TAGTGTGCCGGCCGAGGGCCACGG</t>
  </si>
  <si>
    <t>AAACCCGTGGCCCTCGGCCGGCAC</t>
  </si>
  <si>
    <t>GACCAGGGGCAGGCCGCGCT</t>
  </si>
  <si>
    <t>TAGTGACCAGGGGCAGGCCGCGCT</t>
  </si>
  <si>
    <t>AAACAGCGCGGCCTGCCCCTGGTC</t>
  </si>
  <si>
    <t>PLES_53101</t>
  </si>
  <si>
    <t>TGCACGCGGATACCGCCAGC</t>
  </si>
  <si>
    <t>TAGTTGCACGCGGATACCGCCAGC</t>
  </si>
  <si>
    <t>AAACGCTGGCGGTATCCGCGTGCA</t>
  </si>
  <si>
    <t>CGCCCCCGGGCCGGGAGCCT</t>
  </si>
  <si>
    <t>TAGTCGCCCCCGGGCCGGGAGCCT</t>
  </si>
  <si>
    <t>AAACAGGCTCCCGGCCCGGGGGCG</t>
  </si>
  <si>
    <t>TACTCGCCGCGCATGACCTT</t>
  </si>
  <si>
    <t>TAGTTACTCGCCGCGCATGACCTT</t>
  </si>
  <si>
    <t>AAACAAGGTCATGCGCGGCGAGTA</t>
  </si>
  <si>
    <t>CCGGGTGGCGATCGAATAGA</t>
  </si>
  <si>
    <t>TAGTCCGGGTGGCGATCGAATAGA</t>
  </si>
  <si>
    <t>AAACTCTATTCGATCGCCACCCGG</t>
  </si>
  <si>
    <t>PLES_53111</t>
  </si>
  <si>
    <t>CCAGAGCGCGTTGATCTTCT</t>
  </si>
  <si>
    <t>TAGTCCAGAGCGCGTTGATCTTCT</t>
  </si>
  <si>
    <t>AAACAGAAGATCAACGCGCTCTGG</t>
  </si>
  <si>
    <t>GCCGAAGGCGAAGGCGTACT</t>
  </si>
  <si>
    <t>TAGTGCCGAAGGCGAAGGCGTACT</t>
  </si>
  <si>
    <t>AAACAGTACGCCTTCGCCTTCGGC</t>
  </si>
  <si>
    <t>ACCGATCACCCAGAAGGCGA</t>
  </si>
  <si>
    <t>TAGTACCGATCACCCAGAAGGCGA</t>
  </si>
  <si>
    <t>AAACTCGCCTTCTGGGTGATCGGT</t>
  </si>
  <si>
    <t>GGATTTCTGCACCATGCCGA</t>
  </si>
  <si>
    <t>TAGTGGATTTCTGCACCATGCCGA</t>
  </si>
  <si>
    <t>AAACTCGGCATGGTGCAGAAATCC</t>
  </si>
  <si>
    <t>PLES_53121</t>
  </si>
  <si>
    <t>AACGGAGCGAAGCGCGGGTG</t>
  </si>
  <si>
    <t>TAGTAACGGAGCGAAGCGCGGGTG</t>
  </si>
  <si>
    <t>AAACCACCCGCGCTTCGCTCCGTT</t>
  </si>
  <si>
    <t>TGGTAGCGGGCGCCCTGGAG</t>
  </si>
  <si>
    <t>TAGTTGGTAGCGGGCGCCCTGGAG</t>
  </si>
  <si>
    <t>AAACCTCCAGGGCGCCCGCTACCA</t>
  </si>
  <si>
    <t>AATGGGTGTCGTGCAGCACC</t>
  </si>
  <si>
    <t>TAGTAATGGGTGTCGTGCAGCACC</t>
  </si>
  <si>
    <t>AAACGGTGCTGCACGACACCCATT</t>
  </si>
  <si>
    <t>GCGAGACCGGCGTCGCATAG</t>
  </si>
  <si>
    <t>TAGTGCGAGACCGGCGTCGCATAG</t>
  </si>
  <si>
    <t>AAACCTATGCGACGCCGGTCTCGC</t>
  </si>
  <si>
    <t>PLES_53131</t>
  </si>
  <si>
    <t>GGATAGTGGGCAAGCAGCTC</t>
  </si>
  <si>
    <t>TAGTGGATAGTGGGCAAGCAGCTC</t>
  </si>
  <si>
    <t>AAACGAGCTGCTTGCCCACTATCC</t>
  </si>
  <si>
    <t>TGGTAGGCCGTATCGGTGAA</t>
  </si>
  <si>
    <t>TAGTTGGTAGGCCGTATCGGTGAA</t>
  </si>
  <si>
    <t>AAACTTCACCGATACGGCCTACCA</t>
  </si>
  <si>
    <t>AATGGGGACGCACGCCGCCC</t>
  </si>
  <si>
    <t>TAGTAATGGGGACGCACGCCGCCC</t>
  </si>
  <si>
    <t>AAACGGGCGGCGTGCGTCCCCATT</t>
  </si>
  <si>
    <t>GGCTGCTGCGCTCCAGTTGG</t>
  </si>
  <si>
    <t>TAGTGGCTGCTGCGCTCCAGTTGG</t>
  </si>
  <si>
    <t>AAACCCAACTGGAGCGCAGCAGCC</t>
  </si>
  <si>
    <t>PLES_53141</t>
  </si>
  <si>
    <t>ATAGTCGAACAGCGGCTTGG</t>
  </si>
  <si>
    <t>TAGTATAGTCGAACAGCGGCTTGG</t>
  </si>
  <si>
    <t>AAACCCAAGCCGCTGTTCGACTAT</t>
  </si>
  <si>
    <t>AAACACTCGGCCCAGTACTT</t>
  </si>
  <si>
    <t>TAGTAAACACTCGGCCCAGTACTT</t>
  </si>
  <si>
    <t>AAACAAGTACTGGGCCGAGTGTTT</t>
  </si>
  <si>
    <t>CTCATAGGCAGGAAGGGCGC</t>
  </si>
  <si>
    <t>TAGTCTCATAGGCAGGAAGGGCGC</t>
  </si>
  <si>
    <t>AAACGCGCCCTTCCTGCCTATGAG</t>
  </si>
  <si>
    <t>GGTGACGATGATGATGTCGC</t>
  </si>
  <si>
    <t>TAGTGGTGACGATGATGATGTCGC</t>
  </si>
  <si>
    <t>AAACGCGACATCATCATCGTCACC</t>
  </si>
  <si>
    <t>PLES_53151</t>
  </si>
  <si>
    <t>AATTCGCCGTGCTGGTCGGC</t>
  </si>
  <si>
    <t>TAGTAATTCGCCGTGCTGGTCGGC</t>
  </si>
  <si>
    <t>AAACGCCGACCAGCACGGCGAATT</t>
  </si>
  <si>
    <t>GATTGCGTGGCGCGCCTCGG</t>
  </si>
  <si>
    <t>TAGTGATTGCGTGGCGCGCCTCGG</t>
  </si>
  <si>
    <t>AAACCCGAGGCGCGCCACGCAATC</t>
  </si>
  <si>
    <t>GCGCCATTGCGTGCGCACCG</t>
  </si>
  <si>
    <t>TAGTGCGCCATTGCGTGCGCACCG</t>
  </si>
  <si>
    <t>AAACCGGTGCGCACGCAATGGCGC</t>
  </si>
  <si>
    <t>TCCTGCAGAACGTGGCCCAG</t>
  </si>
  <si>
    <t>TAGTTCCTGCAGAACGTGGCCCAG</t>
  </si>
  <si>
    <t>AAACCTGGGCCACGTTCTGCAGGA</t>
  </si>
  <si>
    <t>PLES_53161</t>
  </si>
  <si>
    <t>alr</t>
  </si>
  <si>
    <t>GGTGGCAACGAGGGGACGCA</t>
  </si>
  <si>
    <t>TAGTGGTGGCAACGAGGGGACGCA</t>
  </si>
  <si>
    <t>AAACTGCGTCCCCTCGTTGCCACC</t>
  </si>
  <si>
    <t>GCGAATGGCGGAAAGGTCGA</t>
  </si>
  <si>
    <t>TAGTGCGAATGGCGGAAAGGTCGA</t>
  </si>
  <si>
    <t>AAACTCGACCTTTCCGCCATTCGC</t>
  </si>
  <si>
    <t>GCTTGGCCAGGGCATAGTTG</t>
  </si>
  <si>
    <t>TAGTGCTTGGCCAGGGCATAGTTG</t>
  </si>
  <si>
    <t>AAACCAACTATGCCCTGGCCAAGC</t>
  </si>
  <si>
    <t>TTCGCGCGCACCGTGGCCAT</t>
  </si>
  <si>
    <t>TAGTTTCGCGCGCACCGTGGCCAT</t>
  </si>
  <si>
    <t>AAACATGGCCACGGTGCGCGCGAA</t>
  </si>
  <si>
    <t>PLES_53171</t>
  </si>
  <si>
    <t>dnaB</t>
  </si>
  <si>
    <t>CAGGTCGTATTGCTCGGGGC</t>
  </si>
  <si>
    <t>TAGTCAGGTCGTATTGCTCGGGGC</t>
  </si>
  <si>
    <t>AAACGCCCCGAGCAATACGACCTG</t>
  </si>
  <si>
    <t>CGGCGGCACCTTCAGGGCTG</t>
  </si>
  <si>
    <t>TAGTCGGCGGCACCTTCAGGGCTG</t>
  </si>
  <si>
    <t>AAACCAGCCCTGAAGGTGCCGCCG</t>
  </si>
  <si>
    <t>TGCTCGGCCTCGATCGAGTG</t>
  </si>
  <si>
    <t>TAGTTGCTCGGCCTCGATCGAGTG</t>
  </si>
  <si>
    <t>AAACCACTCGATCGAGGCCGAGCA</t>
  </si>
  <si>
    <t>CAGCATCAGGCCACCCAGCA</t>
  </si>
  <si>
    <t>TAGTCAGCATCAGGCCACCCAGCA</t>
  </si>
  <si>
    <t>AAACTGCTGGGTGGCCTGATGCTG</t>
  </si>
  <si>
    <t>PLES_53181</t>
  </si>
  <si>
    <t>rplI</t>
  </si>
  <si>
    <t>GGTTGGCGACTTTTTCCAGC</t>
  </si>
  <si>
    <t>TAGTGGTTGGCGACTTTTTCCAGC</t>
  </si>
  <si>
    <t>AAACGCTGGAAAAAGTCGCCAACC</t>
  </si>
  <si>
    <t>TGATGTTCACCTTGTCGCCC</t>
  </si>
  <si>
    <t>TAGTTGATGTTCACCTTGTCGCCC</t>
  </si>
  <si>
    <t>AAACGGGCGACAAGGTGAACATCA</t>
  </si>
  <si>
    <t>CTGCGGCAGCAGGAAGTTAC</t>
  </si>
  <si>
    <t>TAGTCTGCGGCAGCAGGAAGTTAC</t>
  </si>
  <si>
    <t>AAACGTAACTTCCTGCTGCCGCAG</t>
  </si>
  <si>
    <t>GTTCTCGGCGGTGGCGACGG</t>
  </si>
  <si>
    <t>TAGTGTTCTCGGCGGTGGCGACGG</t>
  </si>
  <si>
    <t>AAACCCGTCGCCACCGCCGAGAAC</t>
  </si>
  <si>
    <t>PLES_53191</t>
  </si>
  <si>
    <t>GGCCTGCATGCGGCCGCGCA</t>
  </si>
  <si>
    <t>TAGTGGCCTGCATGCGGCCGCGCA</t>
  </si>
  <si>
    <t>AAACTGCGCGGCCGCATGCAGGCC</t>
  </si>
  <si>
    <t>AACAACCGCGGAGCCTGCCA</t>
  </si>
  <si>
    <t>TAGTAACAACCGCGGAGCCTGCCA</t>
  </si>
  <si>
    <t>AAACTGGCAGGCTCCGCGGTTGTT</t>
  </si>
  <si>
    <t>GCACTCAGCCAGAACAACAG</t>
  </si>
  <si>
    <t>TAGTGCACTCAGCCAGAACAACAG</t>
  </si>
  <si>
    <t>AAACCTGTTGTTCTGGCTGAGTGC</t>
  </si>
  <si>
    <t>CAGCAGCACCAGGCTACCGG</t>
  </si>
  <si>
    <t>TAGTCAGCAGCACCAGGCTACCGG</t>
  </si>
  <si>
    <t>AAACCCGGTAGCCTGGTGCTGCTG</t>
  </si>
  <si>
    <t>PLES_53201</t>
  </si>
  <si>
    <t>rpsR</t>
  </si>
  <si>
    <t>AGCGGCAGAACTTACGACGA</t>
  </si>
  <si>
    <t>TAGTAGCGGCAGAACTTACGACGA</t>
  </si>
  <si>
    <t>AAACTCGTCGTAAGTTCTGCCGCT</t>
  </si>
  <si>
    <t>GATCTCTTTCACGCCTTCGG</t>
  </si>
  <si>
    <t>TAGTGATCTCTTTCACGCCTTCGG</t>
  </si>
  <si>
    <t>AAACCCGAAGGCGTGAAAGAGATC</t>
  </si>
  <si>
    <t>TTCGGAAACGTAGGCCTTCA</t>
  </si>
  <si>
    <t>TAGTTTCGGAAACGTAGGCCTTCA</t>
  </si>
  <si>
    <t>AAACTGAAGGCCTACGTTTCCGAA</t>
  </si>
  <si>
    <t>ACGGCTCGGAACGATCTTGC</t>
  </si>
  <si>
    <t>TAGTACGGCTCGGAACGATCTTGC</t>
  </si>
  <si>
    <t>AAACGCAAGATCGTTCCGAGCCGT</t>
  </si>
  <si>
    <t>PLES_53211</t>
  </si>
  <si>
    <t>rpsF</t>
  </si>
  <si>
    <t>CGCTCTGGTCCGGGTGAACC</t>
  </si>
  <si>
    <t>TAGTCGCTCTGGTCCGGGTGAACC</t>
  </si>
  <si>
    <t>AAACGGTTCACCCGGACCAGAGCG</t>
  </si>
  <si>
    <t>GCCGTCTTCTTCGATGGCCT</t>
  </si>
  <si>
    <t>TAGTGCCGTCTTCTTCGATGGCCT</t>
  </si>
  <si>
    <t>AAACAGGCCATCGAAGAAGACGGC</t>
  </si>
  <si>
    <t>GGCCCCAGTCTTCCAGACGG</t>
  </si>
  <si>
    <t>TAGTGGCCCCAGTCTTCCAGACGG</t>
  </si>
  <si>
    <t>AAACCCGTCTGGAAGACTGGGGCC</t>
  </si>
  <si>
    <t>TGGCGTAGGCCAGCTGACGA</t>
  </si>
  <si>
    <t>TAGTTGGCGTAGGCCAGCTGACGA</t>
  </si>
  <si>
    <t>AAACTCGTCAGCTGGCCTACGCCA</t>
  </si>
  <si>
    <t>PLES_53221</t>
  </si>
  <si>
    <t>CACAACTGCTTGACCCGCTT</t>
  </si>
  <si>
    <t>TAGTCACAACTGCTTGACCCGCTT</t>
  </si>
  <si>
    <t>AAACAAGCGGGTCAAGCAGTTGTG</t>
  </si>
  <si>
    <t>CCGCGGATCATGCCGCCCCT</t>
  </si>
  <si>
    <t>TAGTCCGCGGATCATGCCGCCCCT</t>
  </si>
  <si>
    <t>AAACAGGGGCGGCATGATCCGCGG</t>
  </si>
  <si>
    <t>TACCGGAATACGGAACCCGG</t>
  </si>
  <si>
    <t>TAGTTACCGGAATACGGAACCCGG</t>
  </si>
  <si>
    <t>AAACCCGGGTTCCGTATTCCGGTA</t>
  </si>
  <si>
    <t>TGACTTCCGCGACCACGCCC</t>
  </si>
  <si>
    <t>TAGTTGACTTCCGCGACCACGCCC</t>
  </si>
  <si>
    <t>AAACGGGCGTGGTCGCGGAAGTCA</t>
  </si>
  <si>
    <t>PLES_53231</t>
  </si>
  <si>
    <t>rnr</t>
  </si>
  <si>
    <t>GGGATCGAGGTTTTGCCAAT</t>
  </si>
  <si>
    <t>TAGTGGGATCGAGGTTTTGCCAAT</t>
  </si>
  <si>
    <t>AAACATTGGCAAAACCTCGATCCC</t>
  </si>
  <si>
    <t>TCCGCTTCGCGAGCGGCCTC</t>
  </si>
  <si>
    <t>TAGTTCCGCTTCGCGAGCGGCCTC</t>
  </si>
  <si>
    <t>AAACGAGGCCGCTCGCGAAGCGGA</t>
  </si>
  <si>
    <t>TCAGTTCCCGGCTGGGGATG</t>
  </si>
  <si>
    <t>TAGTTCAGTTCCCGGCTGGGGATG</t>
  </si>
  <si>
    <t>AAACCATCCCCAGCCGGGAACTGA</t>
  </si>
  <si>
    <t>CCCGCTCGGATAGGTGAGCC</t>
  </si>
  <si>
    <t>TAGTCCCGCTCGGATAGGTGAGCC</t>
  </si>
  <si>
    <t>AAACGGCTCACCTATCCGAGCGGG</t>
  </si>
  <si>
    <t>PLES_53241</t>
  </si>
  <si>
    <t>purA</t>
  </si>
  <si>
    <t>CATCACCCCATTGGGTGCCC</t>
  </si>
  <si>
    <t>TAGTCATCACCCCATTGGGTGCCC</t>
  </si>
  <si>
    <t>AAACGGGCACCCAATGGGGTGATG</t>
  </si>
  <si>
    <t>AACTACGGCAGCCGCCTGCT</t>
  </si>
  <si>
    <t>TAGTAACTACGGCAGCCGCCTGCT</t>
  </si>
  <si>
    <t>AAACAGCAGGCGGCTGCCGTAGTT</t>
  </si>
  <si>
    <t>GGCCAGCGTTGTGACCACCC</t>
  </si>
  <si>
    <t>TAGTGGCCAGCGTTGTGACCACCC</t>
  </si>
  <si>
    <t>AAACGGGTGGTCACAACGCTGGCC</t>
  </si>
  <si>
    <t>CGCCATCGATCACCAGGGTG</t>
  </si>
  <si>
    <t>TAGTCGCCATCGATCACCAGGGTG</t>
  </si>
  <si>
    <t>AAACCACCCTGGTGATCGATGGCG</t>
  </si>
  <si>
    <t>PLES_53251</t>
  </si>
  <si>
    <t>TCCCATCTGGCAGCAGCCAG</t>
  </si>
  <si>
    <t>TAGTTCCCATCTGGCAGCAGCCAG</t>
  </si>
  <si>
    <t>AAACCTGGCTGCTGCCAGATGGGA</t>
  </si>
  <si>
    <t>TCGATGCGCGCCGCCTCCGG</t>
  </si>
  <si>
    <t>TAGTTCGATGCGCGCCGCCTCCGG</t>
  </si>
  <si>
    <t>AAACCCGGAGGCGGCGCGCATCGA</t>
  </si>
  <si>
    <t>CAGATCCAGCACCTGACGGC</t>
  </si>
  <si>
    <t>TAGTCAGATCCAGCACCTGACGGC</t>
  </si>
  <si>
    <t>AAACGCCGTCAGGTGCTGGATCTG</t>
  </si>
  <si>
    <t>CGAACTCGTAACCCCAGCGG</t>
  </si>
  <si>
    <t>TAGTCGAACTCGTAACCCCAGCGG</t>
  </si>
  <si>
    <t>AAACCCGCTGGGGTTACGAGTTCG</t>
  </si>
  <si>
    <t>PLES_53261</t>
  </si>
  <si>
    <t>GTCGCGGACACAGGAACGGC</t>
  </si>
  <si>
    <t>TAGTGTCGCGGACACAGGAACGGC</t>
  </si>
  <si>
    <t>AAACGCCGTTCCTGTGTCCGCGAC</t>
  </si>
  <si>
    <t>GCAGGTGACGGTCGCTCAGC</t>
  </si>
  <si>
    <t>TAGTGCAGGTGACGGTCGCTCAGC</t>
  </si>
  <si>
    <t>AAACGCTGAGCGACCGTCACCTGC</t>
  </si>
  <si>
    <t>GTGAATCCAGTAAAGAAGCA</t>
  </si>
  <si>
    <t>TAGTGTGAATCCAGTAAAGAAGCA</t>
  </si>
  <si>
    <t>AAACTGCTTCTTTACTGGATTCAC</t>
  </si>
  <si>
    <t>PLES_53271</t>
  </si>
  <si>
    <t>hflC</t>
  </si>
  <si>
    <t>GCTGTTCCACAGGACGATGG</t>
  </si>
  <si>
    <t>TAGTGCTGTTCCACAGGACGATGG</t>
  </si>
  <si>
    <t>AAACCCATCGTCCTGTGGAACAGC</t>
  </si>
  <si>
    <t>TGACCGCGCGCTCGGTCTGC</t>
  </si>
  <si>
    <t>TAGTTGACCGCGCGCTCGGTCTGC</t>
  </si>
  <si>
    <t>AAACGCAGACCGAGCGCGCGGTCA</t>
  </si>
  <si>
    <t>TGACGTCGGACTCGACCACC</t>
  </si>
  <si>
    <t>TAGTTGACGTCGGACTCGACCACC</t>
  </si>
  <si>
    <t>AAACGGTGGTCGAGTCCGACGTCA</t>
  </si>
  <si>
    <t>GGGATCTTGAAGTGCAGGCC</t>
  </si>
  <si>
    <t>TAGTGGGATCTTGAAGTGCAGGCC</t>
  </si>
  <si>
    <t>AAACGGCCTGCACTTCAAGATCCC</t>
  </si>
  <si>
    <t>PLES_53281</t>
  </si>
  <si>
    <t>hflK</t>
  </si>
  <si>
    <t>TTGTTGTTCGAGTTGTCACC</t>
  </si>
  <si>
    <t>TAGTTTGTTGTTCGAGTTGTCACC</t>
  </si>
  <si>
    <t>AAACGGTGACAACTCGAACAACAA</t>
  </si>
  <si>
    <t>CACCGCGGCGGCCTCCCCAC</t>
  </si>
  <si>
    <t>TAGTCACCGCGGCGGCCTCCCCAC</t>
  </si>
  <si>
    <t>AAACGTGGGGAGGCCGCCGCGGTG</t>
  </si>
  <si>
    <t>AAAGCCTCATCCAGGTCGGG</t>
  </si>
  <si>
    <t>TAGTAAAGCCTCATCCAGGTCGGG</t>
  </si>
  <si>
    <t>AAACCCCGACCTGGATGAGGCTTT</t>
  </si>
  <si>
    <t>TCAGGCTGTCCTGAAGCTTG</t>
  </si>
  <si>
    <t>TAGTTCAGGCTGTCCTGAAGCTTG</t>
  </si>
  <si>
    <t>AAACCAAGCTTCAGGACAGCCTGA</t>
  </si>
  <si>
    <t>PLES_53291</t>
  </si>
  <si>
    <t>ACAGCCTGTTCCCCACCACC</t>
  </si>
  <si>
    <t>TAGTACAGCCTGTTCCCCACCACC</t>
  </si>
  <si>
    <t>AAACGGTGGTGGGGAACAGGCTGT</t>
  </si>
  <si>
    <t>GCGGGTCTTCACGCGCCTCG</t>
  </si>
  <si>
    <t>TAGTGCGGGTCTTCACGCGCCTCG</t>
  </si>
  <si>
    <t>AAACCGAGGCGCGTGAAGACCCGC</t>
  </si>
  <si>
    <t>CGGCCGAACGCACCAGCTCC</t>
  </si>
  <si>
    <t>TAGTCGGCCGAACGCACCAGCTCC</t>
  </si>
  <si>
    <t>AAACGGAGCTGGTGCGTTCGGCCG</t>
  </si>
  <si>
    <t>GAATGCCACCGTTTCCGCGC</t>
  </si>
  <si>
    <t>TAGTGAATGCCACCGTTTCCGCGC</t>
  </si>
  <si>
    <t>AAACGCGCGGAAACGGTGGCATTC</t>
  </si>
  <si>
    <t>PLES_53301</t>
  </si>
  <si>
    <t>hfq</t>
  </si>
  <si>
    <t>TCCGCAGGGTATTGAGGTAA</t>
  </si>
  <si>
    <t>TAGTTCCGCAGGGTATTGAGGTAA</t>
  </si>
  <si>
    <t>AAACTTACCTCAATACCCTGCGGA</t>
  </si>
  <si>
    <t>TGACCAGATAGATGGAAACC</t>
  </si>
  <si>
    <t>TAGTTGACCAGATAGATGGAAACC</t>
  </si>
  <si>
    <t>AAACGGTTTCCATCTATCTGGTCA</t>
  </si>
  <si>
    <t>ACTGGTCGAAGGACTCGATC</t>
  </si>
  <si>
    <t>TAGTACTGGTCGAAGGACTCGATC</t>
  </si>
  <si>
    <t>AAACGATCGAGTCCTTCGACCAGT</t>
  </si>
  <si>
    <t>TCGCGTGCTTGTAAACCATC</t>
  </si>
  <si>
    <t>TAGTTCGCGTGCTTGTAAACCATC</t>
  </si>
  <si>
    <t>AAACGATGGTTTACAAGCACGCGA</t>
  </si>
  <si>
    <t>PLES_53311</t>
  </si>
  <si>
    <t>miaA</t>
  </si>
  <si>
    <t>GCGGGAGGCAGGGAAGACAT</t>
  </si>
  <si>
    <t>TAGTGCGGGAGGCAGGGAAGACAT</t>
  </si>
  <si>
    <t>AAACATGTCTTCCCTGCCTCCCGC</t>
  </si>
  <si>
    <t>GGTCGGCCCCATGAGAAAGA</t>
  </si>
  <si>
    <t>TAGTGGTCGGCCCCATGAGAAAGA</t>
  </si>
  <si>
    <t>AAACTCTTTCTCATGGGGCCGACC</t>
  </si>
  <si>
    <t>CATCGCCAGGTCGGTCTTGC</t>
  </si>
  <si>
    <t>TAGTCATCGCCAGGTCGGTCTTGC</t>
  </si>
  <si>
    <t>AAACGCAAGACCGACCTGGCGATG</t>
  </si>
  <si>
    <t>CAGCTCGCAGGGCAGCGCAT</t>
  </si>
  <si>
    <t>TAGTCAGCTCGCAGGGCAGCGCAT</t>
  </si>
  <si>
    <t>AAACATGCGCTGCCCTGCGAGCTG</t>
  </si>
  <si>
    <t>PLES_53321</t>
  </si>
  <si>
    <t>mutL</t>
  </si>
  <si>
    <t>GGACTCAGCAGCTGGATACG</t>
  </si>
  <si>
    <t>TAGTGGACTCAGCAGCTGGATACG</t>
  </si>
  <si>
    <t>AAACCGTATCCAGCTGCTGAGTCC</t>
  </si>
  <si>
    <t>GCGATCTGGTTCGCCAGCCG</t>
  </si>
  <si>
    <t>TAGTGCGATCTGGTTCGCCAGCCG</t>
  </si>
  <si>
    <t>AAACCGGCTGGCGAACCAGATCGC</t>
  </si>
  <si>
    <t>ACGCTCGACCACCTCACCGG</t>
  </si>
  <si>
    <t>TAGTACGCTCGACCACCTCACCGG</t>
  </si>
  <si>
    <t>AAACCCGGTGAGGTGGTCGAGCGT</t>
  </si>
  <si>
    <t>AGTTCCTTGGCCACCGAGGC</t>
  </si>
  <si>
    <t>TAGTAGTTCCTTGGCCACCGAGGC</t>
  </si>
  <si>
    <t>AAACGCCTCGGTGGCCAAGGAACT</t>
  </si>
  <si>
    <t>PLES_53331</t>
  </si>
  <si>
    <t>amiB</t>
  </si>
  <si>
    <t>CACGCTCTTGATTTGCGCGG</t>
  </si>
  <si>
    <t>TAGTCACGCTCTTGATTTGCGCGG</t>
  </si>
  <si>
    <t>AAACCCGCGCAAATCAAGAGCGTG</t>
  </si>
  <si>
    <t>AAGACCAGACGGGTGTTGTC</t>
  </si>
  <si>
    <t>TAGTAAGACCAGACGGGTGTTGTC</t>
  </si>
  <si>
    <t>AAACGACAACACCCGTCTGGTCTT</t>
  </si>
  <si>
    <t>CAGGCTGTGCTGCACCGGAC</t>
  </si>
  <si>
    <t>TAGTCAGGCTGTGCTGCACCGGAC</t>
  </si>
  <si>
    <t>AAACGTCCGGTGCAGCACAGCCTG</t>
  </si>
  <si>
    <t>GATACGGTTGGGCGCGGCCA</t>
  </si>
  <si>
    <t>TAGTGATACGGTTGGGCGCGGCCA</t>
  </si>
  <si>
    <t>AAACTGGCCGCGCCCAACCGTATC</t>
  </si>
  <si>
    <t>PLES_53341</t>
  </si>
  <si>
    <t>CGTCTTCCCCTTCGGCGGAC</t>
  </si>
  <si>
    <t>TAGTCGTCTTCCCCTTCGGCGGAC</t>
  </si>
  <si>
    <t>AAACGTCCGCCGAAGGGGAAGACG</t>
  </si>
  <si>
    <t>GATCACCCCCTGCCCCCCGC</t>
  </si>
  <si>
    <t>TAGTGATCACCCCCTGCCCCCCGC</t>
  </si>
  <si>
    <t>AAACGCGGGGGGCAGGGGGTGATC</t>
  </si>
  <si>
    <t>CGGCGCCGAGGTCGCCATGC</t>
  </si>
  <si>
    <t>TAGTCGGCGCCGAGGTCGCCATGC</t>
  </si>
  <si>
    <t>AAACGCATGGCGACCTCGGCGCCG</t>
  </si>
  <si>
    <t>GCGCGAGAGGGTGGTCTTGC</t>
  </si>
  <si>
    <t>TAGTGCGCGAGAGGGTGGTCTTGC</t>
  </si>
  <si>
    <t>AAACGCAAGACCACCCTCTCGCGC</t>
  </si>
  <si>
    <t>PLES_53351</t>
  </si>
  <si>
    <t>TGCTGGAAGGTCATGGTCAT</t>
  </si>
  <si>
    <t>TAGTTGCTGGAAGGTCATGGTCAT</t>
  </si>
  <si>
    <t>AAACATGACCATGACCTTCCAGCA</t>
  </si>
  <si>
    <t>CGGAATAGAGGGCGAGTGGC</t>
  </si>
  <si>
    <t>TAGTCGGAATAGAGGGCGAGTGGC</t>
  </si>
  <si>
    <t>AAACGCCACTCGCCCTCTATTCCG</t>
  </si>
  <si>
    <t>GAGGTCGCGCACCTGGGCGG</t>
  </si>
  <si>
    <t>TAGTGAGGTCGCGCACCTGGGCGG</t>
  </si>
  <si>
    <t>AAACCCGCCCAGGTGCGCGACCTC</t>
  </si>
  <si>
    <t>CCGGCGTGCCGGCGGCGATC</t>
  </si>
  <si>
    <t>TAGTCCGGCGTGCCGGCGGCGATC</t>
  </si>
  <si>
    <t>AAACGATCGCCGCCGGCACGCCGG</t>
  </si>
  <si>
    <t>PLES_53361</t>
  </si>
  <si>
    <t>GCCAGAGGCTGGGGAGTCAT</t>
  </si>
  <si>
    <t>TAGTGCCAGAGGCTGGGGAGTCAT</t>
  </si>
  <si>
    <t>AAACATGACTCCCCAGCCTCTGGC</t>
  </si>
  <si>
    <t>GTCCGGCGGGGAAAGGTTGT</t>
  </si>
  <si>
    <t>TAGTGTCCGGCGGGGAAAGGTTGT</t>
  </si>
  <si>
    <t>AAACACAACCTTTCCCCGCCGGAC</t>
  </si>
  <si>
    <t>ATGGACTGGGCGAGGCGGGC</t>
  </si>
  <si>
    <t>TAGTATGGACTGGGCGAGGCGGGC</t>
  </si>
  <si>
    <t>AAACGCCCGCCTCGCCCAGTCCAT</t>
  </si>
  <si>
    <t>CCTGCTGGAACCCCAGCTCG</t>
  </si>
  <si>
    <t>TAGTCCTGCTGGAACCCCAGCTCG</t>
  </si>
  <si>
    <t>AAACCGAGCTGGGGTTCCAGCAGG</t>
  </si>
  <si>
    <t>PLES_53371</t>
  </si>
  <si>
    <t>orn</t>
  </si>
  <si>
    <t>AGGTTCTGCGGGTTCTGCAT</t>
  </si>
  <si>
    <t>TAGTAGGTTCTGCGGGTTCTGCAT</t>
  </si>
  <si>
    <t>AAACATGCAGAACCCGCAGAACCT</t>
  </si>
  <si>
    <t>TCTCCAGGTCGATCCAGATA</t>
  </si>
  <si>
    <t>TAGTTCTCCAGGTCGATCCAGATA</t>
  </si>
  <si>
    <t>AAACTATCTGGATCGACCTGGAGA</t>
  </si>
  <si>
    <t>GTCCCGGTCCGGATCGAGGC</t>
  </si>
  <si>
    <t>TAGTGTCCCGGTCCGGATCGAGGC</t>
  </si>
  <si>
    <t>AAACGCCTCGATCCGGACCGGGAC</t>
  </si>
  <si>
    <t>GTCACTGTCGGTGACGATGG</t>
  </si>
  <si>
    <t>TAGTGTCACTGTCGGTGACGATGG</t>
  </si>
  <si>
    <t>AAACCCATCGTCACCGACAGTGAC</t>
  </si>
  <si>
    <t>PLES_53381</t>
  </si>
  <si>
    <t>CCGGCGGGTCAAGTGGCGTT</t>
  </si>
  <si>
    <t>TAGTCCGGCGGGTCAAGTGGCGTT</t>
  </si>
  <si>
    <t>AAACAACGCCACTTGACCCGCCGG</t>
  </si>
  <si>
    <t>CCCGGGCCGCGCGTTCTTCC</t>
  </si>
  <si>
    <t>TAGTCCCGGGCCGCGCGTTCTTCC</t>
  </si>
  <si>
    <t>AAACGGAAGAACGCGCGGCCCGGG</t>
  </si>
  <si>
    <t>CACGGCACGCGACTCGCGAC</t>
  </si>
  <si>
    <t>TAGTCACGGCACGCGACTCGCGAC</t>
  </si>
  <si>
    <t>AAACGTCGCGAGTCGCGTGCCGTG</t>
  </si>
  <si>
    <t>CCCCGAAATGAGCGATCACC</t>
  </si>
  <si>
    <t>TAGTCCCCGAAATGAGCGATCACC</t>
  </si>
  <si>
    <t>AAACGGTGATCGCTCATTTCGGGG</t>
  </si>
  <si>
    <t>PLES_53391</t>
  </si>
  <si>
    <t>motB</t>
  </si>
  <si>
    <t>CGCGCTTGACGATGATCGGC</t>
  </si>
  <si>
    <t>TAGTCGCGCTTGACGATGATCGGC</t>
  </si>
  <si>
    <t>AAACGCCGATCATCGTCAAGCGCG</t>
  </si>
  <si>
    <t>CGAGCCGCCGTGGTGGCCGG</t>
  </si>
  <si>
    <t>TAGTCGAGCCGCCGTGGTGGCCGG</t>
  </si>
  <si>
    <t>AAACCCGGCCACCACGGCGGCTCG</t>
  </si>
  <si>
    <t>CATCATCGCCGTGGCGAAGT</t>
  </si>
  <si>
    <t>TAGTCATCATCGCCGTGGCGAAGT</t>
  </si>
  <si>
    <t>AAACACTTCGCCACGGCGATGATG</t>
  </si>
  <si>
    <t>AAGACAGCAGCCAGAGCACC</t>
  </si>
  <si>
    <t>TAGTAAGACAGCAGCCAGAGCACC</t>
  </si>
  <si>
    <t>AAACGGTGCTCTGGCTGCTGTCTT</t>
  </si>
  <si>
    <t>PLES_53401</t>
  </si>
  <si>
    <t>motA</t>
  </si>
  <si>
    <t>CAGGAAGCCCCCGAGGACAC</t>
  </si>
  <si>
    <t>TAGTCAGGAAGCCCCCGAGGACAC</t>
  </si>
  <si>
    <t>AAACGTGTCCTCGGGGGCTTCCTG</t>
  </si>
  <si>
    <t>GACCTCGAAGGGCTGGATGA</t>
  </si>
  <si>
    <t>TAGTGACCTCGAAGGGCTGGATGA</t>
  </si>
  <si>
    <t>AAACTCATCCAGCCCTTCGAGGTC</t>
  </si>
  <si>
    <t>GTGCCGCGCCACCGATGATC</t>
  </si>
  <si>
    <t>TAGTGTGCCGCGCCACCGATGATC</t>
  </si>
  <si>
    <t>AAACGATCATCGGTGGCGCGGCAC</t>
  </si>
  <si>
    <t>TGCTGCCCGGGTTGGACTGG</t>
  </si>
  <si>
    <t>TAGTTGCTGCCCGGGTTGGACTGG</t>
  </si>
  <si>
    <t>AAACCCAGTCCAACCCGGGCAGCA</t>
  </si>
  <si>
    <t>PLES_53411</t>
  </si>
  <si>
    <t>GCGGCGAGGCGGTCTGTCAT</t>
  </si>
  <si>
    <t>TAGTGCGGCGAGGCGGTCTGTCAT</t>
  </si>
  <si>
    <t>AAACATGACAGACCGCCTCGCCGC</t>
  </si>
  <si>
    <t>CCGGTCGAGCTCTTCGAGCC</t>
  </si>
  <si>
    <t>TAGTCCGGTCGAGCTCTTCGAGCC</t>
  </si>
  <si>
    <t>AAACGGCTCGAAGAGCTCGACCGG</t>
  </si>
  <si>
    <t>TGGCTGGCGGGGATCGGCAG</t>
  </si>
  <si>
    <t>TAGTTGGCTGGCGGGGATCGGCAG</t>
  </si>
  <si>
    <t>AAACCTGCCGATCCCCGCCAGCCA</t>
  </si>
  <si>
    <t>CGGCGTGCAGGCCGGCATAG</t>
  </si>
  <si>
    <t>TAGTCGGCGTGCAGGCCGGCATAG</t>
  </si>
  <si>
    <t>AAACCTATGCCGGCCTGCACGCCG</t>
  </si>
  <si>
    <t>PLES_53421</t>
  </si>
  <si>
    <t>rhdA</t>
  </si>
  <si>
    <t>CAATGGCAGGTCGGAGAAGA</t>
  </si>
  <si>
    <t>TAGTCAATGGCAGGTCGGAGAAGA</t>
  </si>
  <si>
    <t>AAACTCTTCTCCGACCTGCCATTG</t>
  </si>
  <si>
    <t>AGGCGCGGCGCGAGGTCGCT</t>
  </si>
  <si>
    <t>TAGTAGGCGCGGCGCGAGGTCGCT</t>
  </si>
  <si>
    <t>AAACAGCGACCTCGCGCCGCGCCT</t>
  </si>
  <si>
    <t>GGATCAGCTCGGGCGCGCCC</t>
  </si>
  <si>
    <t>TAGTGGATCAGCTCGGGCGCGCCC</t>
  </si>
  <si>
    <t>AAACGGGCGCGCCCGAGCTGATCC</t>
  </si>
  <si>
    <t>CGTAGCGGGCGGCACTGGTC</t>
  </si>
  <si>
    <t>TAGTCGTAGCGGGCGGCACTGGTC</t>
  </si>
  <si>
    <t>AAACGACCAGTGCCGCCCGCTACG</t>
  </si>
  <si>
    <t>PLES_53431</t>
  </si>
  <si>
    <t>psd</t>
  </si>
  <si>
    <t>GGTGGTGCGGCAGCAGGTAC</t>
  </si>
  <si>
    <t>TAGTGGTGGTGCGGCAGCAGGTAC</t>
  </si>
  <si>
    <t>AAACGTACCTGCTGCCGCACCACC</t>
  </si>
  <si>
    <t>GAACCAGGTCGCCCGGCAGT</t>
  </si>
  <si>
    <t>TAGTGAACCAGGTCGCCCGGCAGT</t>
  </si>
  <si>
    <t>AAACACTGCCGGGCGACCTGGTTC</t>
  </si>
  <si>
    <t>GGGCGAACCAGGCGATCAGG</t>
  </si>
  <si>
    <t>TAGTGGGCGAACCAGGCGATCAGG</t>
  </si>
  <si>
    <t>AAACCCTGATCGCCTGGTTCGCCC</t>
  </si>
  <si>
    <t>CATGTCGACCTGGTAGCGCC</t>
  </si>
  <si>
    <t>TAGTCATGTCGACCTGGTAGCGCC</t>
  </si>
  <si>
    <t>AAACGGCGCTACCAGGTCGACATG</t>
  </si>
  <si>
    <t>PLES_53441</t>
  </si>
  <si>
    <t>GCGCGGTCGCGGCTGTTGCG</t>
  </si>
  <si>
    <t>TAGTGCGCGGTCGCGGCTGTTGCG</t>
  </si>
  <si>
    <t>AAACCGCAACAGCCGCGACCGCGC</t>
  </si>
  <si>
    <t>CGCGGATCAGCGGCCCGCAC</t>
  </si>
  <si>
    <t>TAGTCGCGGATCAGCGGCCCGCAC</t>
  </si>
  <si>
    <t>AAACGTGCGGGCCGCTGATCCGCG</t>
  </si>
  <si>
    <t>CGGGGACCGGGCAGTACAAC</t>
  </si>
  <si>
    <t>TAGTCGGGGACCGGGCAGTACAAC</t>
  </si>
  <si>
    <t>AAACGTTGTACTGCCCGGTCCCCG</t>
  </si>
  <si>
    <t>GAGTTCCAGCCAAAGCCCCT</t>
  </si>
  <si>
    <t>TAGTGAGTTCCAGCCAAAGCCCCT</t>
  </si>
  <si>
    <t>AAACAGGGGCTTTGGCTGGAACTC</t>
  </si>
  <si>
    <t>PLES_53451</t>
  </si>
  <si>
    <t>fimX</t>
  </si>
  <si>
    <t>GGTTTTCTTTTCGATGGCCA</t>
  </si>
  <si>
    <t>TAGTGGTTTTCTTTTCGATGGCCA</t>
  </si>
  <si>
    <t>AAACTGGCCATCGAAAAGAAAACC</t>
  </si>
  <si>
    <t>TTCCAGAATCAGCAGGCGGA</t>
  </si>
  <si>
    <t>TAGTTTCCAGAATCAGCAGGCGGA</t>
  </si>
  <si>
    <t>AAACTCCGCCTGCTGATTCTGGAA</t>
  </si>
  <si>
    <t>GAACAGACTGACCAGGCGTT</t>
  </si>
  <si>
    <t>TAGTGAACAGACTGACCAGGCGTT</t>
  </si>
  <si>
    <t>AAACAACGCCTGGTCAGTCTGTTC</t>
  </si>
  <si>
    <t>GGGTCGCGTGGCCGGCATTG</t>
  </si>
  <si>
    <t>TAGTGGGTCGCGTGGCCGGCATTG</t>
  </si>
  <si>
    <t>AAACCAATGCCGGCCACGCGACCC</t>
  </si>
  <si>
    <t>PLES_53461</t>
  </si>
  <si>
    <t>CACCCGAGAGACGCAGAGCC</t>
  </si>
  <si>
    <t>TAGTCACCCGAGAGACGCAGAGCC</t>
  </si>
  <si>
    <t>AAACGGCTCTGCGTCTCTCGGGTG</t>
  </si>
  <si>
    <t>CGCAAGGCGTAAGCTCCGCC</t>
  </si>
  <si>
    <t>TAGTCGCAAGGCGTAAGCTCCGCC</t>
  </si>
  <si>
    <t>AAACGGCGGAGCTTACGCCTTGCG</t>
  </si>
  <si>
    <t>CTTCCCCGGTGATGTTGATC</t>
  </si>
  <si>
    <t>TAGTCTTCCCCGGTGATGTTGATC</t>
  </si>
  <si>
    <t>AAACGATCAACATCACCGGGGAAG</t>
  </si>
  <si>
    <t>TGGCAGCGGTGAGACCGGGG</t>
  </si>
  <si>
    <t>TAGTTGGCAGCGGTGAGACCGGGG</t>
  </si>
  <si>
    <t>AAACCCCCGGTCTCACCGCTGCCA</t>
  </si>
  <si>
    <t>PLES_53471</t>
  </si>
  <si>
    <t>ACGGACGTGGGCCGGGTCAC</t>
  </si>
  <si>
    <t>TAGTACGGACGTGGGCCGGGTCAC</t>
  </si>
  <si>
    <t>AAACGTGACCCGGCCCACGTCCGT</t>
  </si>
  <si>
    <t>AGCAGGAGGAAGAAATTGTC</t>
  </si>
  <si>
    <t>TAGTAGCAGGAGGAAGAAATTGTC</t>
  </si>
  <si>
    <t>AAACGACAATTTCTTCCTCCTGCT</t>
  </si>
  <si>
    <t>GGGCGATCGGGACGCGGCGC</t>
  </si>
  <si>
    <t>TAGTGGGCGATCGGGACGCGGCGC</t>
  </si>
  <si>
    <t>AAACGCGCCGCGTCCCGATCGCCC</t>
  </si>
  <si>
    <t>GCTATGGCTGGCGAGCCGCA</t>
  </si>
  <si>
    <t>TAGTGCTATGGCTGGCGAGCCGCA</t>
  </si>
  <si>
    <t>AAACTGCGGCTCGCCAGCCATAGC</t>
  </si>
  <si>
    <t>PLES_53481</t>
  </si>
  <si>
    <t>CAGCGGGTGGGTGATCAGGG</t>
  </si>
  <si>
    <t>TAGTCAGCGGGTGGGTGATCAGGG</t>
  </si>
  <si>
    <t>AAACCCCTGATCACCCACCCGCTG</t>
  </si>
  <si>
    <t>GCCAGTCCCACCGCCAGGAC</t>
  </si>
  <si>
    <t>TAGTGCCAGTCCCACCGCCAGGAC</t>
  </si>
  <si>
    <t>AAACGTCCTGGCGGTGGGACTGGC</t>
  </si>
  <si>
    <t>CGGGATCACCCGGCTGCCAA</t>
  </si>
  <si>
    <t>TAGTCGGGATCACCCGGCTGCCAA</t>
  </si>
  <si>
    <t>AAACTTGGCAGCCGGGTGATCCCG</t>
  </si>
  <si>
    <t>CCTGCCAGCAGCAGGCGTGG</t>
  </si>
  <si>
    <t>TAGTCCTGCCAGCAGCAGGCGTGG</t>
  </si>
  <si>
    <t>AAACCCACGCCTGCTGCTGGCAGG</t>
  </si>
  <si>
    <t>PLES_53491</t>
  </si>
  <si>
    <t>CACAACCCGTCAGCCCGAGC</t>
  </si>
  <si>
    <t>TAGTCACAACCCGTCAGCCCGAGC</t>
  </si>
  <si>
    <t>AAACGCTCGGGCTGACGGGTTGTG</t>
  </si>
  <si>
    <t>GGTAGAGCTGGGCCGGCGGA</t>
  </si>
  <si>
    <t>TAGTGGTAGAGCTGGGCCGGCGGA</t>
  </si>
  <si>
    <t>AAACTCCGCCGGCCCAGCTCTACC</t>
  </si>
  <si>
    <t>CAGCGGCACCGACGTCCAAC</t>
  </si>
  <si>
    <t>TAGTCAGCGGCACCGACGTCCAAC</t>
  </si>
  <si>
    <t>AAACGTTGGACGTCGGTGCCGCTG</t>
  </si>
  <si>
    <t>GCCGCACCGCCGTCCTTTTT</t>
  </si>
  <si>
    <t>TAGTGCCGCACCGCCGTCCTTTTT</t>
  </si>
  <si>
    <t>AAACAAAAAGGACGGCGGTGCGGC</t>
  </si>
  <si>
    <t>PLES_53501</t>
  </si>
  <si>
    <t>parC</t>
  </si>
  <si>
    <t>CCCTTCCAGGCTCAGATCGA</t>
  </si>
  <si>
    <t>TAGTCCCTTCCAGGCTCAGATCGA</t>
  </si>
  <si>
    <t>AAACTCGATCTGAGCCTGGAAGGG</t>
  </si>
  <si>
    <t>CGGTGAACTCGGCCAACGAC</t>
  </si>
  <si>
    <t>TAGTCGGTGAACTCGGCCAACGAC</t>
  </si>
  <si>
    <t>AAACGTCGTTGGCCGAGTTCACCG</t>
  </si>
  <si>
    <t>ATAGTTCAGATAGGCCTGCT</t>
  </si>
  <si>
    <t>TAGTATAGTTCAGATAGGCCTGCT</t>
  </si>
  <si>
    <t>AAACAGCAGGCCTATCTGAACTAT</t>
  </si>
  <si>
    <t>GCGGTCCATGATCACGTACA</t>
  </si>
  <si>
    <t>TAGTGCGGTCCATGATCACGTACA</t>
  </si>
  <si>
    <t>AAACTGTACGTGATCATGGACCGC</t>
  </si>
  <si>
    <t>PLES_53511</t>
  </si>
  <si>
    <t>GATCCGTCCCAGCCGCTGAC</t>
  </si>
  <si>
    <t>TAGTGATCCGTCCCAGCCGCTGAC</t>
  </si>
  <si>
    <t>AAACGTCAGCGGCTGGGACGGATC</t>
  </si>
  <si>
    <t>TCGATTGCGGCGCCTGGTTC</t>
  </si>
  <si>
    <t>TAGTTCGATTGCGGCGCCTGGTTC</t>
  </si>
  <si>
    <t>AAACGAACCAGGCGCCGCAATCGA</t>
  </si>
  <si>
    <t>ACTCGACGTAGCCGTCGCCA</t>
  </si>
  <si>
    <t>TAGTACTCGACGTAGCCGTCGCCA</t>
  </si>
  <si>
    <t>AAACTGGCGACGGCTACGTCGAGT</t>
  </si>
  <si>
    <t>GTAATGGCCCTGCCGGCTGC</t>
  </si>
  <si>
    <t>TAGTGTAATGGCCCTGCCGGCTGC</t>
  </si>
  <si>
    <t>AAACGCAGCCGGCAGGGCCATTAC</t>
  </si>
  <si>
    <t>PLES_53521</t>
  </si>
  <si>
    <t>ACAGGCCGAGGATGGCCAGC</t>
  </si>
  <si>
    <t>TAGTACAGGCCGAGGATGGCCAGC</t>
  </si>
  <si>
    <t>AAACGCTGGCCATCCTCGGCCTGT</t>
  </si>
  <si>
    <t>GCCGGAACCGGTGGCTCTGG</t>
  </si>
  <si>
    <t>TAGTGCCGGAACCGGTGGCTCTGG</t>
  </si>
  <si>
    <t>AAACCCAGAGCCACCGGTTCCGGC</t>
  </si>
  <si>
    <t>ATGTTCGGAGATGAAGCTCA</t>
  </si>
  <si>
    <t>TAGTATGTTCGGAGATGAAGCTCA</t>
  </si>
  <si>
    <t>AAACTGAGCTTCATCTCCGAACAT</t>
  </si>
  <si>
    <t>GCCGCCACACCAGGCCAGCC</t>
  </si>
  <si>
    <t>TAGTGCCGCCACACCAGGCCAGCC</t>
  </si>
  <si>
    <t>AAACGGCTGGCCTGGTGTGGCGGC</t>
  </si>
  <si>
    <t>PLES_53531</t>
  </si>
  <si>
    <t>parE</t>
  </si>
  <si>
    <t>TCTGCGTTGTAAGTAGCCAT</t>
  </si>
  <si>
    <t>TAGTTCTGCGTTGTAAGTAGCCAT</t>
  </si>
  <si>
    <t>AAACATGGCTACTTACAACGCAGA</t>
  </si>
  <si>
    <t>GAGGCCGGAAAGGACTTCGA</t>
  </si>
  <si>
    <t>TAGTGAGGCCGGAAAGGACTTCGA</t>
  </si>
  <si>
    <t>AAACTCGAAGTCCTTTCCGGCCTC</t>
  </si>
  <si>
    <t>ATCCCCGGGCGCTTGCGCAC</t>
  </si>
  <si>
    <t>TAGTATCCCCGGGCGCTTGCGCAC</t>
  </si>
  <si>
    <t>AAACGTGCGCAAGCGCCCGGGGAT</t>
  </si>
  <si>
    <t>GTGGTTGGGGCGGGTGGTGT</t>
  </si>
  <si>
    <t>TAGTGTGGTTGGGGCGGGTGGTGT</t>
  </si>
  <si>
    <t>AAACACACCACCCGCCCCAACCAC</t>
  </si>
  <si>
    <t>PLES_53541</t>
  </si>
  <si>
    <t>GATGGGCTGGTCGCGGTCAT</t>
  </si>
  <si>
    <t>TAGTGATGGGCTGGTCGCGGTCAT</t>
  </si>
  <si>
    <t>AAACATGACCGCGACCAGCCCATC</t>
  </si>
  <si>
    <t>GAAGCCGTGGATATACAGCA</t>
  </si>
  <si>
    <t>TAGTGAAGCCGTGGATATACAGCA</t>
  </si>
  <si>
    <t>AAACTGCTGTATATCCACGGCTTC</t>
  </si>
  <si>
    <t>TGACGCGCCTTGTGCGATTC</t>
  </si>
  <si>
    <t>TAGTTGACGCGCCTTGTGCGATTC</t>
  </si>
  <si>
    <t>AAACGAATCGCACAAGGCGCGTCA</t>
  </si>
  <si>
    <t>GGCCGGGACGCGCAGGCCTT</t>
  </si>
  <si>
    <t>TAGTGGCCGGGACGCGCAGGCCTT</t>
  </si>
  <si>
    <t>AAACAAGGCCTGCGCGTCCCGGCC</t>
  </si>
  <si>
    <t>PLES_53551</t>
  </si>
  <si>
    <t>GTGTTCGAATGGCGTGACAA</t>
  </si>
  <si>
    <t>TAGTGTGTTCGAATGGCGTGACAA</t>
  </si>
  <si>
    <t>AAACTTGTCACGCCATTCGAACAC</t>
  </si>
  <si>
    <t>AGTACGGAGGCGTCGGTGGC</t>
  </si>
  <si>
    <t>TAGTAGTACGGAGGCGTCGGTGGC</t>
  </si>
  <si>
    <t>AAACGCCACCGACGCCTCCGTACT</t>
  </si>
  <si>
    <t>AAGCAGGCGCGCGCCATCCT</t>
  </si>
  <si>
    <t>TAGTAAGCAGGCGCGCGCCATCCT</t>
  </si>
  <si>
    <t>AAACAGGATGGCGCGCGCCTGCTT</t>
  </si>
  <si>
    <t>CACCTTCTCCAGGCTATGGG</t>
  </si>
  <si>
    <t>TAGTCACCTTCTCCAGGCTATGGG</t>
  </si>
  <si>
    <t>AAACCCCATAGCCTGGAGAAGGTG</t>
  </si>
  <si>
    <t>PLES_53561</t>
  </si>
  <si>
    <t>TCGCTTCGCAGGTCGCCTGC</t>
  </si>
  <si>
    <t>TAGTTCGCTTCGCAGGTCGCCTGC</t>
  </si>
  <si>
    <t>AAACGCAGGCGACCTGCGAAGCGA</t>
  </si>
  <si>
    <t>CCTCGCGCATGTCCGGGAGC</t>
  </si>
  <si>
    <t>TAGTCCTCGCGCATGTCCGGGAGC</t>
  </si>
  <si>
    <t>AAACGCTCCCGGACATGCGCGAGG</t>
  </si>
  <si>
    <t>GCTCAGCGCGACCCGGCGCG</t>
  </si>
  <si>
    <t>TAGTGCTCAGCGCGACCCGGCGCG</t>
  </si>
  <si>
    <t>AAACCGCGCCGGGTCGCGCTGAGC</t>
  </si>
  <si>
    <t>GGTGGTGTAGGGGCAGGCCT</t>
  </si>
  <si>
    <t>TAGTGGTGGTGTAGGGGCAGGCCT</t>
  </si>
  <si>
    <t>AAACAGGCCTGCCCCTACACCACC</t>
  </si>
  <si>
    <t>PLES_53571</t>
  </si>
  <si>
    <t>aspP</t>
  </si>
  <si>
    <t>GGGGGCGGGTTTGAAGGTTT</t>
  </si>
  <si>
    <t>TAGTGGGGGCGGGTTTGAAGGTTT</t>
  </si>
  <si>
    <t>AAACAAACCTTCAAACCCGCCCCC</t>
  </si>
  <si>
    <t>TGCACGAGCTCGACGTCACC</t>
  </si>
  <si>
    <t>TAGTTGCACGAGCTCGACGTCACC</t>
  </si>
  <si>
    <t>AAACGGTGACGTCGAGCTCGTGCA</t>
  </si>
  <si>
    <t>GATCGAGACGATAGAAGCCG</t>
  </si>
  <si>
    <t>TAGTGATCGAGACGATAGAAGCCG</t>
  </si>
  <si>
    <t>AAACCGGCTTCTATCGTCTCGATC</t>
  </si>
  <si>
    <t>ACTGGCGATGCCGCAGGCGC</t>
  </si>
  <si>
    <t>TAGTACTGGCGATGCCGCAGGCGC</t>
  </si>
  <si>
    <t>AAACGCGCCTGCGGCATCGCCAGT</t>
  </si>
  <si>
    <t>PLES_53581</t>
  </si>
  <si>
    <t>GCGAATTTCAGAAGGCGCAT</t>
  </si>
  <si>
    <t>TAGTGCGAATTTCAGAAGGCGCAT</t>
  </si>
  <si>
    <t>AAACATGCGCCTTCTGAAATTCGC</t>
  </si>
  <si>
    <t>AACGACCAGGCTGCCGAGGG</t>
  </si>
  <si>
    <t>TAGTAACGACCAGGCTGCCGAGGG</t>
  </si>
  <si>
    <t>AAACCCCTCGGCAGCCTGGTCGTT</t>
  </si>
  <si>
    <t>GGGCTTGAAGAGGCTCTGGC</t>
  </si>
  <si>
    <t>TAGTGGGCTTGAAGAGGCTCTGGC</t>
  </si>
  <si>
    <t>AAACGCCAGAGCCTCTTCAAGCCC</t>
  </si>
  <si>
    <t>GGGCAGCGGGTCGTCGAGGC</t>
  </si>
  <si>
    <t>TAGTGGGCAGCGGGTCGTCGAGGC</t>
  </si>
  <si>
    <t>AAACGCCTCGACGACCCGCTGCCC</t>
  </si>
  <si>
    <t>PLES_53591</t>
  </si>
  <si>
    <t>thiC</t>
  </si>
  <si>
    <t>GGCGGTCGAGCTGCTCAAGG</t>
  </si>
  <si>
    <t>TAGTGGCGGTCGAGCTGCTCAAGG</t>
  </si>
  <si>
    <t>AAACCCTTGAGCAGCTCGACCGCC</t>
  </si>
  <si>
    <t>TCGGGAAAGGCTGCGTCGAC</t>
  </si>
  <si>
    <t>TAGTTCGGGAAAGGCTGCGTCGAC</t>
  </si>
  <si>
    <t>AAACGTCGACGCAGCCTTTCCCGA</t>
  </si>
  <si>
    <t>TGTCCGGGCGCGAGCCGGTC</t>
  </si>
  <si>
    <t>TAGTTGTCCGGGCGCGAGCCGGTC</t>
  </si>
  <si>
    <t>AAACGACCGGCTCGCGCCCGGACA</t>
  </si>
  <si>
    <t>AGATTTCCCGCACCGGGACG</t>
  </si>
  <si>
    <t>TAGTAGATTTCCCGCACCGGGACG</t>
  </si>
  <si>
    <t>AAACCGTCCCGGTGCGGGAAATCT</t>
  </si>
  <si>
    <t>PLES_53601</t>
  </si>
  <si>
    <t>TCCCGGTGGCCCCGCGTGCC</t>
  </si>
  <si>
    <t>TAGTTCCCGGTGGCCCCGCGTGCC</t>
  </si>
  <si>
    <t>AAACGGCACGCGGGGCCACCGGGA</t>
  </si>
  <si>
    <t>CCGCGCCATGCCTGCCTTGC</t>
  </si>
  <si>
    <t>TAGTCCGCGCCATGCCTGCCTTGC</t>
  </si>
  <si>
    <t>AAACGCAAGGCAGGCATGGCGCGG</t>
  </si>
  <si>
    <t>GGACCGCAGCAACCCGCGTA</t>
  </si>
  <si>
    <t>TAGTGGACCGCAGCAACCCGCGTA</t>
  </si>
  <si>
    <t>AAACTACGCGGGTTGCTGCGGTCC</t>
  </si>
  <si>
    <t>GCGTCCGGTTCCGCCTCGCG</t>
  </si>
  <si>
    <t>TAGTGCGTCCGGTTCCGCCTCGCG</t>
  </si>
  <si>
    <t>AAACCGCGAGGCGGAACCGGACGC</t>
  </si>
  <si>
    <t>PLES_53611</t>
  </si>
  <si>
    <t>GCAGGTGCCTTGACCGCCAC</t>
  </si>
  <si>
    <t>TAGTGCAGGTGCCTTGACCGCCAC</t>
  </si>
  <si>
    <t>AAACGTGGCGGTCAAGGCACCTGC</t>
  </si>
  <si>
    <t>GCCGGCACATCGATCCGGAC</t>
  </si>
  <si>
    <t>TAGTGCCGGCACATCGATCCGGAC</t>
  </si>
  <si>
    <t>AAACGTCCGGATCGATGTGCCGGC</t>
  </si>
  <si>
    <t>AGTCCGGCGCCCTCTCGCCA</t>
  </si>
  <si>
    <t>TAGTAGTCCGGCGCCCTCTCGCCA</t>
  </si>
  <si>
    <t>AAACTGGCGAGAGGGCGCCGGACT</t>
  </si>
  <si>
    <t>PLES_53621</t>
  </si>
  <si>
    <t>AGCGGCCACGGCGGCCGCCA</t>
  </si>
  <si>
    <t>TAGTAGCGGCCACGGCGGCCGCCA</t>
  </si>
  <si>
    <t>AAACTGGCGGCCGCCGTGGCCGCT</t>
  </si>
  <si>
    <t>CTGGGCGGCCCAGGCGACAC</t>
  </si>
  <si>
    <t>TAGTCTGGGCGGCCCAGGCGACAC</t>
  </si>
  <si>
    <t>AAACGTGTCGCCTGGGCCGCCCAG</t>
  </si>
  <si>
    <t>GTCTTGGTCGGCAGCGGGGT</t>
  </si>
  <si>
    <t>TAGTGTCTTGGTCGGCAGCGGGGT</t>
  </si>
  <si>
    <t>AAACACCCCGCTGCCGACCAAGAC</t>
  </si>
  <si>
    <t>CTTGTAGACGCTGATCAGGT</t>
  </si>
  <si>
    <t>TAGTCTTGTAGACGCTGATCAGGT</t>
  </si>
  <si>
    <t>AAACACCTGATCAGCGTCTACAAG</t>
  </si>
  <si>
    <t>PLES_53631</t>
  </si>
  <si>
    <t>ATTGCGGTTCGTTGTGGGCG</t>
  </si>
  <si>
    <t>TAGTATTGCGGTTCGTTGTGGGCG</t>
  </si>
  <si>
    <t>AAACCGCCCACAACGAACCGCAAT</t>
  </si>
  <si>
    <t>GTCACAGAGCGCGCGGGTGA</t>
  </si>
  <si>
    <t>TAGTGTCACAGAGCGCGCGGGTGA</t>
  </si>
  <si>
    <t>AAACTCACCCGCGCGCTCTGTGAC</t>
  </si>
  <si>
    <t>CTGCCAGGGTCTCGCATGCC</t>
  </si>
  <si>
    <t>TAGTCTGCCAGGGTCTCGCATGCC</t>
  </si>
  <si>
    <t>AAACGGCATGCGAGACCCTGGCAG</t>
  </si>
  <si>
    <t>AGACCTGCACCGCGTGGCCC</t>
  </si>
  <si>
    <t>TAGTAGACCTGCACCGCGTGGCCC</t>
  </si>
  <si>
    <t>AAACGGGCCACGCGGTGCAGGTCT</t>
  </si>
  <si>
    <t>PLES_53641</t>
  </si>
  <si>
    <t>aruH</t>
  </si>
  <si>
    <t>AGTGAAGTCGGAATAGCGCA</t>
  </si>
  <si>
    <t>TAGTAGTGAAGTCGGAATAGCGCA</t>
  </si>
  <si>
    <t>AAACTGCGCTATTCCGACTTCACT</t>
  </si>
  <si>
    <t>CCAGGCAGCGGCGCCGTCGC</t>
  </si>
  <si>
    <t>TAGTCCAGGCAGCGGCGCCGTCGC</t>
  </si>
  <si>
    <t>AAACGCGACGGCGCCGCTGCCTGG</t>
  </si>
  <si>
    <t>CCCGCGCCAGCGCGCGATAG</t>
  </si>
  <si>
    <t>TAGTCCCGCGCCAGCGCGCGATAG</t>
  </si>
  <si>
    <t>AAACCTATCGCGCGCTGGCGCGGG</t>
  </si>
  <si>
    <t>GGTCGCCGACCGACAGCAGG</t>
  </si>
  <si>
    <t>TAGTGGTCGCCGACCGACAGCAGG</t>
  </si>
  <si>
    <t>AAACCCTGCTGTCGGTCGGCGACC</t>
  </si>
  <si>
    <t>PLES_53651</t>
  </si>
  <si>
    <t>aruI</t>
  </si>
  <si>
    <t>GGCAATATCCTCGTCCAGTT</t>
  </si>
  <si>
    <t>TAGTGGCAATATCCTCGTCCAGTT</t>
  </si>
  <si>
    <t>AAACAACTGGACGAGGATATTGCC</t>
  </si>
  <si>
    <t>AGGGTCTTCTGTGGTTGCAT</t>
  </si>
  <si>
    <t>TAGTAGGGTCTTCTGTGGTTGCAT</t>
  </si>
  <si>
    <t>AAACATGCAACCACAGAAGACCCT</t>
  </si>
  <si>
    <t>GTTGGCCAGCAAGCGGACCA</t>
  </si>
  <si>
    <t>TAGTGTTGGCCAGCAAGCGGACCA</t>
  </si>
  <si>
    <t>AAACTGGTCCGCTTGCTGGCCAAC</t>
  </si>
  <si>
    <t>AAGTCCGCGGTACAGCTCCA</t>
  </si>
  <si>
    <t>TAGTAAGTCCGCGGTACAGCTCCA</t>
  </si>
  <si>
    <t>AAACTGGAGCTGTACCGCGGACTT</t>
  </si>
  <si>
    <t>PLES_53661</t>
  </si>
  <si>
    <t>TGGGTGCCAGCAGGCGCTTG</t>
  </si>
  <si>
    <t>TAGTTGGGTGCCAGCAGGCGCTTG</t>
  </si>
  <si>
    <t>AAACCAAGCGCCTGCTGGCACCCA</t>
  </si>
  <si>
    <t>GCCAATGAAGGCGAGATGCC</t>
  </si>
  <si>
    <t>TAGTGCCAATGAAGGCGAGATGCC</t>
  </si>
  <si>
    <t>AAACGGCATCTCGCCTTCATTGGC</t>
  </si>
  <si>
    <t>TCAGGGCACGCGCCATGCCA</t>
  </si>
  <si>
    <t>TAGTTCAGGGCACGCGCCATGCCA</t>
  </si>
  <si>
    <t>AAACTGGCATGGCGCGTGCCCTGA</t>
  </si>
  <si>
    <t>ATTGACCAGCCACAACTGGC</t>
  </si>
  <si>
    <t>TAGTATTGACCAGCCACAACTGGC</t>
  </si>
  <si>
    <t>AAACGCCAGTTGTGGCTGGTCAAT</t>
  </si>
  <si>
    <t>PLES_53671</t>
  </si>
  <si>
    <t>TGGGTCAGCCTGAAATCCAT</t>
  </si>
  <si>
    <t>TAGTTGGGTCAGCCTGAAATCCAT</t>
  </si>
  <si>
    <t>AAACATGGATTTCAGGCTGACCCA</t>
  </si>
  <si>
    <t>CGACCAGCATGTCCTGTTCC</t>
  </si>
  <si>
    <t>TAGTCGACCAGCATGTCCTGTTCC</t>
  </si>
  <si>
    <t>AAACGGAACAGGACATGCTGGTCG</t>
  </si>
  <si>
    <t>CGGTCGACATCGTCCTCGTG</t>
  </si>
  <si>
    <t>TAGTCGGTCGACATCGTCCTCGTG</t>
  </si>
  <si>
    <t>AAACCACGAGGACGATGTCGACCG</t>
  </si>
  <si>
    <t>CAGCTCCGGCGACACCGCGT</t>
  </si>
  <si>
    <t>TAGTCAGCTCCGGCGACACCGCGT</t>
  </si>
  <si>
    <t>AAACACGCGGTGTCGCCGGAGCTG</t>
  </si>
  <si>
    <t>PLES_53681</t>
  </si>
  <si>
    <t>CCCGCGTCTGCAATGGGGAA</t>
  </si>
  <si>
    <t>TAGTCCCGCGTCTGCAATGGGGAA</t>
  </si>
  <si>
    <t>AAACTTCCCCATTGCAGACGCGGG</t>
  </si>
  <si>
    <t>CGGACGATTCAGGACGAGCC</t>
  </si>
  <si>
    <t>TAGTCGGACGATTCAGGACGAGCC</t>
  </si>
  <si>
    <t>AAACGGCTCGTCCTGAATCGTCCG</t>
  </si>
  <si>
    <t>TCCAGTGCATTGCGCTGTTG</t>
  </si>
  <si>
    <t>TAGTTCCAGTGCATTGCGCTGTTG</t>
  </si>
  <si>
    <t>AAACCAACAGCGCAATGCACTGGA</t>
  </si>
  <si>
    <t>TCGGACGTGCAGGGCCTCCA</t>
  </si>
  <si>
    <t>TAGTTCGGACGTGCAGGGCCTCCA</t>
  </si>
  <si>
    <t>AAACTGGAGGCCCTGCACGTCCGA</t>
  </si>
  <si>
    <t>PLES_53691</t>
  </si>
  <si>
    <t>CCTTTCCTTGCCGTCAGCCA</t>
  </si>
  <si>
    <t>TAGTCCTTTCCTTGCCGTCAGCCA</t>
  </si>
  <si>
    <t>AAACTGGCTGACGGCAAGGAAAGG</t>
  </si>
  <si>
    <t>GAAGATGTGGCGGCTCGCCA</t>
  </si>
  <si>
    <t>TAGTGAAGATGTGGCGGCTCGCCA</t>
  </si>
  <si>
    <t>AAACTGGCGAGCCGCCACATCTTC</t>
  </si>
  <si>
    <t>GCCCTGGTTGATGGTCACGC</t>
  </si>
  <si>
    <t>TAGTGCCCTGGTTGATGGTCACGC</t>
  </si>
  <si>
    <t>AAACGCGTGACCATCAACCAGGGC</t>
  </si>
  <si>
    <t>ACATCAGCACCCCGGCCACC</t>
  </si>
  <si>
    <t>TAGTACATCAGCACCCCGGCCACC</t>
  </si>
  <si>
    <t>AAACGGTGGCCGGGGTGCTGATGT</t>
  </si>
  <si>
    <t>PLES_53701</t>
  </si>
  <si>
    <t>CGGATAGTCGCAATAGCGGA</t>
  </si>
  <si>
    <t>TAGTCGGATAGTCGCAATAGCGGA</t>
  </si>
  <si>
    <t>AAACTCCGCTATTGCGACTATCCG</t>
  </si>
  <si>
    <t>CAGGAGATCGGCGGGTATAC</t>
  </si>
  <si>
    <t>TAGTCAGGAGATCGGCGGGTATAC</t>
  </si>
  <si>
    <t>AAACGTATACCCGCCGATCTCCTG</t>
  </si>
  <si>
    <t>TATCAGGTCGACCCGTCCGG</t>
  </si>
  <si>
    <t>TAGTTATCAGGTCGACCCGTCCGG</t>
  </si>
  <si>
    <t>AAACCCGGACGGGTCGACCTGATA</t>
  </si>
  <si>
    <t>ATCGCGCGCGGGCGTGCGGT</t>
  </si>
  <si>
    <t>TAGTATCGCGCGCGGGCGTGCGGT</t>
  </si>
  <si>
    <t>AAACACCGCACGCCCGCGCGCGAT</t>
  </si>
  <si>
    <t>PLES_53711</t>
  </si>
  <si>
    <t>TCGTCGACCACCAATACGCG</t>
  </si>
  <si>
    <t>TAGTTCGTCGACCACCAATACGCG</t>
  </si>
  <si>
    <t>AAACCGCGTATTGGTGGTCGACGA</t>
  </si>
  <si>
    <t>GGAGAAGCTCACGAATCACC</t>
  </si>
  <si>
    <t>TAGTGGAGAAGCTCACGAATCACC</t>
  </si>
  <si>
    <t>AAACGGTGATTCGTGAGCTTCTCC</t>
  </si>
  <si>
    <t>ATAGCCCTCCTCGCCGAGAT</t>
  </si>
  <si>
    <t>TAGTATAGCCCTCCTCGCCGAGAT</t>
  </si>
  <si>
    <t>AAACATCTCGGCGAGGAGGGCTAT</t>
  </si>
  <si>
    <t>GCTCGGCGTTGCCGGCGCAG</t>
  </si>
  <si>
    <t>TAGTGCTCGGCGTTGCCGGCGCAG</t>
  </si>
  <si>
    <t>AAACCTGCGCCGGCAACGCCGAGC</t>
  </si>
  <si>
    <t>PLES_53721</t>
  </si>
  <si>
    <t>GACGGGAAAAGCGCACTTCC</t>
  </si>
  <si>
    <t>TAGTGACGGGAAAAGCGCACTTCC</t>
  </si>
  <si>
    <t>AAACGGAAGTGCGCTTTTCCCGTC</t>
  </si>
  <si>
    <t>ATGCCGCTTCAGGCAGGCCA</t>
  </si>
  <si>
    <t>TAGTATGCCGCTTCAGGCAGGCCA</t>
  </si>
  <si>
    <t>AAACTGGCCTGCCTGAAGCGGCAT</t>
  </si>
  <si>
    <t>TCTTGCGCACCGAGGCGCCC</t>
  </si>
  <si>
    <t>TAGTTCTTGCGCACCGAGGCGCCC</t>
  </si>
  <si>
    <t>AAACGGGCGCCTCGGTGCGCAAGA</t>
  </si>
  <si>
    <t>GCCCACCGATACCCCGGCCT</t>
  </si>
  <si>
    <t>TAGTGCCCACCGATACCCCGGCCT</t>
  </si>
  <si>
    <t>AAACAGGCCGGGGTATCGGTGGGC</t>
  </si>
  <si>
    <t>PLES_53731</t>
  </si>
  <si>
    <t>CGCGGCGCAACGGAAAGGAA</t>
  </si>
  <si>
    <t>TAGTCGCGGCGCAACGGAAAGGAA</t>
  </si>
  <si>
    <t>AAACTTCCTTTCCGTTGCGCCGCG</t>
  </si>
  <si>
    <t>AACCGGGTGCGGACGGGCGC</t>
  </si>
  <si>
    <t>TAGTAACCGGGTGCGGACGGGCGC</t>
  </si>
  <si>
    <t>AAACGCGCCCGTCCGCACCCGGTT</t>
  </si>
  <si>
    <t>GCGCCGAGCAGGACGCGACA</t>
  </si>
  <si>
    <t>TAGTGCGCCGAGCAGGACGCGACA</t>
  </si>
  <si>
    <t>AAACTGTCGCGTCCTGCTCGGCGC</t>
  </si>
  <si>
    <t>GCCGCCGAACGCCAGCAGGA</t>
  </si>
  <si>
    <t>TAGTGCCGCCGAACGCCAGCAGGA</t>
  </si>
  <si>
    <t>AAACTCCTGCTGGCGTTCGGCGGC</t>
  </si>
  <si>
    <t>PLES_53741</t>
  </si>
  <si>
    <t>GAACAGGTGCGGGAAATTCA</t>
  </si>
  <si>
    <t>TAGTGAACAGGTGCGGGAAATTCA</t>
  </si>
  <si>
    <t>AAACTGAATTTCCCGCACCTGTTC</t>
  </si>
  <si>
    <t>GTTTGCCCCGGATTTCCAGG</t>
  </si>
  <si>
    <t>TAGTGTTTGCCCCGGATTTCCAGG</t>
  </si>
  <si>
    <t>AAACCCTGGAAATCCGGGGCAAAC</t>
  </si>
  <si>
    <t>TCGACATGATGCGGTTTTTC</t>
  </si>
  <si>
    <t>TAGTTCGACATGATGCGGTTTTTC</t>
  </si>
  <si>
    <t>AAACGAAAAACCGCATCATGTCGA</t>
  </si>
  <si>
    <t>CGGTAGGCATCGACGTGTCG</t>
  </si>
  <si>
    <t>TAGTCGGTAGGCATCGACGTGTCG</t>
  </si>
  <si>
    <t>AAACCGACACGTCGATGCCTACCG</t>
  </si>
  <si>
    <t>PLES_53751</t>
  </si>
  <si>
    <t>GCGTCCGGCGGTGACGGGCG</t>
  </si>
  <si>
    <t>TAGTGCGTCCGGCGGTGACGGGCG</t>
  </si>
  <si>
    <t>AAACCGCCCGTCACCGCCGGACGC</t>
  </si>
  <si>
    <t>TTCGCTGCGCGGCGTGTCGG</t>
  </si>
  <si>
    <t>TAGTTTCGCTGCGCGGCGTGTCGG</t>
  </si>
  <si>
    <t>AAACCCGACACGCCGCGCAGCGAA</t>
  </si>
  <si>
    <t>GGCCGCGGATGCGGGTGCCG</t>
  </si>
  <si>
    <t>TAGTGGCCGCGGATGCGGGTGCCG</t>
  </si>
  <si>
    <t>AAACCGGCACCCGCATCCGCGGCC</t>
  </si>
  <si>
    <t>TCAGGCCGCGGCGCTTGCGC</t>
  </si>
  <si>
    <t>TAGTTCAGGCCGCGGCGCTTGCGC</t>
  </si>
  <si>
    <t>AAACGCGCAAGCGCCGCGGCCTGA</t>
  </si>
  <si>
    <t>PLES_53761</t>
  </si>
  <si>
    <t>waaA</t>
  </si>
  <si>
    <t>GTATAGAGGGTACGGTTCAT</t>
  </si>
  <si>
    <t>TAGTGTATAGAGGGTACGGTTCAT</t>
  </si>
  <si>
    <t>AAACATGAACCGTACCCTCTATAC</t>
  </si>
  <si>
    <t>CAAGCCGAGGTGGAACAGCA</t>
  </si>
  <si>
    <t>TAGTCAAGCCGAGGTGGAACAGCA</t>
  </si>
  <si>
    <t>AAACTGCTGTTCCACCTCGGCTTG</t>
  </si>
  <si>
    <t>CACAGGCGCAACGCCACCAG</t>
  </si>
  <si>
    <t>TAGTCACAGGCGCAACGCCACCAG</t>
  </si>
  <si>
    <t>AAACCTGGTGGCGTTGCGCCTGTG</t>
  </si>
  <si>
    <t>CCGATGCGCTTGGCATAGGC</t>
  </si>
  <si>
    <t>TAGTCCGATGCGCTTGGCATAGGC</t>
  </si>
  <si>
    <t>AAACGCCTATGCCAAGCGCATCGG</t>
  </si>
  <si>
    <t>PLES_53771</t>
  </si>
  <si>
    <t>GGGCGGCGGCAGAGAACGAC</t>
  </si>
  <si>
    <t>TAGTGGGCGGCGGCAGAGAACGAC</t>
  </si>
  <si>
    <t>AAACGTCGTTCTCTGCCGCCGCCC</t>
  </si>
  <si>
    <t>TTGCACCCGCTTCAGTTCGC</t>
  </si>
  <si>
    <t>TAGTTTGCACCCGCTTCAGTTCGC</t>
  </si>
  <si>
    <t>AAACGCGAACTGAAGCGGGTGCAA</t>
  </si>
  <si>
    <t>GTTCGAACAGGGTGACGCCG</t>
  </si>
  <si>
    <t>TAGTGTTCGAACAGGGTGACGCCG</t>
  </si>
  <si>
    <t>AAACCGGCGTCACCCTGTTCGAAC</t>
  </si>
  <si>
    <t>GCCCCTGCAGGCGCTCGCAC</t>
  </si>
  <si>
    <t>TAGTGCCCCTGCAGGCGCTCGCAC</t>
  </si>
  <si>
    <t>AAACGTGCGAGCGCCTGCAGGGGC</t>
  </si>
  <si>
    <t>PLES_53781</t>
  </si>
  <si>
    <t>GAGGTAGAGATAGTTGGTCA</t>
  </si>
  <si>
    <t>TAGTGAGGTAGAGATAGTTGGTCA</t>
  </si>
  <si>
    <t>AAACTGACCAACTATCTCTACCTC</t>
  </si>
  <si>
    <t>CACTTCGGCGGCGATGGCGA</t>
  </si>
  <si>
    <t>TAGTCACTTCGGCGGCGATGGCGA</t>
  </si>
  <si>
    <t>AAACTCGCCATCGCCGCCGAAGTG</t>
  </si>
  <si>
    <t>GACGGCTTTCAGCGAGGTGG</t>
  </si>
  <si>
    <t>TAGTGACGGCTTTCAGCGAGGTGG</t>
  </si>
  <si>
    <t>AAACCCACCTCGCTGAAAGCCGTC</t>
  </si>
  <si>
    <t>CGGCAGTGGCTTGCTGAATC</t>
  </si>
  <si>
    <t>TAGTCGGCAGTGGCTTGCTGAATC</t>
  </si>
  <si>
    <t>AAACGATTCAGCAAGCCACTGCCG</t>
  </si>
  <si>
    <t>PLES_53791</t>
  </si>
  <si>
    <t>GTGGAAAGGGCTTGGGGCAT</t>
  </si>
  <si>
    <t>TAGTGTGGAAAGGGCTTGGGGCAT</t>
  </si>
  <si>
    <t>AAACATGCCCCAAGCCCTTTCCAC</t>
  </si>
  <si>
    <t>GCCGCCAACGATGAGGATGT</t>
  </si>
  <si>
    <t>TAGTGCCGCCAACGATGAGGATGT</t>
  </si>
  <si>
    <t>AAACACATCCTCATCGTTGGCGGC</t>
  </si>
  <si>
    <t>GCGGGCGTTCAGCCAGAGGC</t>
  </si>
  <si>
    <t>TAGTGCGGGCGTTCAGCCAGAGGC</t>
  </si>
  <si>
    <t>AAACGCCTCTGGCTGAACGCCCGC</t>
  </si>
  <si>
    <t>CACCAGCACGGTGGCGTAGC</t>
  </si>
  <si>
    <t>TAGTCACCAGCACGGTGGCGTAGC</t>
  </si>
  <si>
    <t>AAACGCTACGCCACCGTGCTGGTG</t>
  </si>
  <si>
    <t>PLES_53801</t>
  </si>
  <si>
    <t>CGGGCGGTGCAGGTCGTGGA</t>
  </si>
  <si>
    <t>TAGTCGGGCGGTGCAGGTCGTGGA</t>
  </si>
  <si>
    <t>AAACTCCACGACCTGCACCGCCCG</t>
  </si>
  <si>
    <t>CAGCGGCGAAACGGCCAGGC</t>
  </si>
  <si>
    <t>TAGTCAGCGGCGAAACGGCCAGGC</t>
  </si>
  <si>
    <t>AAACGCCTGGCCGTTTCGCCGCTG</t>
  </si>
  <si>
    <t>CTGGTCGCGGCCGAACTTGA</t>
  </si>
  <si>
    <t>TAGTCTGGTCGCGGCCGAACTTGA</t>
  </si>
  <si>
    <t>AAACTCAAGTTCGGCCGCGACCAG</t>
  </si>
  <si>
    <t>CGGGGATGGTGAAGCCGGAA</t>
  </si>
  <si>
    <t>TAGTCGGGGATGGTGAAGCCGGAA</t>
  </si>
  <si>
    <t>AAACTTCCGGCTTCACCATCCCCG</t>
  </si>
  <si>
    <t>PLES_53811</t>
  </si>
  <si>
    <t>TCCTTGCGGGCGAGCATACG</t>
  </si>
  <si>
    <t>TAGTTCCTTGCGGGCGAGCATACG</t>
  </si>
  <si>
    <t>AAACCGTATGCTCGCCCGCAAGGA</t>
  </si>
  <si>
    <t>GGCAGGGTCTTGAAGGCGGA</t>
  </si>
  <si>
    <t>TAGTGGCAGGGTCTTGAAGGCGGA</t>
  </si>
  <si>
    <t>AAACTCCGCCTTCAAGACCCTGCC</t>
  </si>
  <si>
    <t>GGGGAGGCCTCCACCAGCAG</t>
  </si>
  <si>
    <t>TAGTGGGGAGGCCTCCACCAGCAG</t>
  </si>
  <si>
    <t>AAACCTGCTGGTGGAGGCCTCCCC</t>
  </si>
  <si>
    <t>CCTGGTAGACCAGCCCGTCC</t>
  </si>
  <si>
    <t>TAGTCCTGGTAGACCAGCCCGTCC</t>
  </si>
  <si>
    <t>AAACGGACGGGCTGGTCTACCAGG</t>
  </si>
  <si>
    <t>PLES_53821</t>
  </si>
  <si>
    <t>GGAATTTCTTCGGGGTTTCC</t>
  </si>
  <si>
    <t>TAGTGGAATTTCTTCGGGGTTTCC</t>
  </si>
  <si>
    <t>AAACGGAAACCCCGAAGAAATTCC</t>
  </si>
  <si>
    <t>CCTGATGCGCCTGGTTGGCC</t>
  </si>
  <si>
    <t>TAGTCCTGATGCGCCTGGTTGGCC</t>
  </si>
  <si>
    <t>AAACGGCCAACCAGGCGCATCAGG</t>
  </si>
  <si>
    <t>TTGTCGTACTTGCGCGAGAT</t>
  </si>
  <si>
    <t>TAGTTTGTCGTACTTGCGCGAGAT</t>
  </si>
  <si>
    <t>AAACATCTCGCGCAAGTACGACAA</t>
  </si>
  <si>
    <t>CTCCTTCGGATAGGCGTGTT</t>
  </si>
  <si>
    <t>TAGTCTCCTTCGGATAGGCGTGTT</t>
  </si>
  <si>
    <t>AAACAACACGCCTATCCGAAGGAG</t>
  </si>
  <si>
    <t>PLES_53831</t>
  </si>
  <si>
    <t>CCCTGTACATCGGTGCTCAT</t>
  </si>
  <si>
    <t>TAGTCCCTGTACATCGGTGCTCAT</t>
  </si>
  <si>
    <t>AAACATGAGCACCGATGTACAGGG</t>
  </si>
  <si>
    <t>GGTTCAGTACAGCCAGGGCA</t>
  </si>
  <si>
    <t>TAGTGGTTCAGTACAGCCAGGGCA</t>
  </si>
  <si>
    <t>AAACTGCCCTGGCTGTACTGAACC</t>
  </si>
  <si>
    <t>GCCAGTCGGCCTGGGCGACA</t>
  </si>
  <si>
    <t>TAGTGCCAGTCGGCCTGGGCGACA</t>
  </si>
  <si>
    <t>AAACTGTCGCCCAGGCCGACTGGC</t>
  </si>
  <si>
    <t>TTGCGAAGATTGAAGCGATC</t>
  </si>
  <si>
    <t>TAGTTTGCGAAGATTGAAGCGATC</t>
  </si>
  <si>
    <t>AAACGATCGCTTCAATCTTCGCAA</t>
  </si>
  <si>
    <t>PLES_53841</t>
  </si>
  <si>
    <t>GAATGATCTTGTCCGTCATC</t>
  </si>
  <si>
    <t>TAGTGAATGATCTTGTCCGTCATC</t>
  </si>
  <si>
    <t>AAACGATGACGGACAAGATCATTC</t>
  </si>
  <si>
    <t>ACCAATATCCTTTGTCATCG</t>
  </si>
  <si>
    <t>TAGTACCAATATCCTTTGTCATCG</t>
  </si>
  <si>
    <t>AAACCGATGACAAAGGATATTGGT</t>
  </si>
  <si>
    <t>CCTGTATGGCCAGGCGGCGG</t>
  </si>
  <si>
    <t>TAGTCCTGTATGGCCAGGCGGCGG</t>
  </si>
  <si>
    <t>AAACCCGCCGCCTGGCCATACAGG</t>
  </si>
  <si>
    <t>GCTGATGTCCGGCCGTCGAC</t>
  </si>
  <si>
    <t>TAGTGCTGATGTCCGGCCGTCGAC</t>
  </si>
  <si>
    <t>AAACGTCGACGGCCGGACATCAGC</t>
  </si>
  <si>
    <t>PLES_53851</t>
  </si>
  <si>
    <t>rfaE</t>
  </si>
  <si>
    <t>CGGGGCATGGACAACTTCAT</t>
  </si>
  <si>
    <t>TAGTCGGGGCATGGACAACTTCAT</t>
  </si>
  <si>
    <t>AAACATGAAGTTGTCCATGCCCCG</t>
  </si>
  <si>
    <t>ACACCGGGGCCTGGTCGAAA</t>
  </si>
  <si>
    <t>TAGTACACCGGGGCCTGGTCGAAA</t>
  </si>
  <si>
    <t>AAACTTTCGACCAGGCCCCGGTGT</t>
  </si>
  <si>
    <t>AAGTCGCGCCATGCCAGTAG</t>
  </si>
  <si>
    <t>TAGTAAGTCGCGCCATGCCAGTAG</t>
  </si>
  <si>
    <t>AAACCTACTGGCATGGCGCGACTT</t>
  </si>
  <si>
    <t>ACCACCGGCACCGGGGCCTC</t>
  </si>
  <si>
    <t>TAGTACCACCGGCACCGGGGCCTC</t>
  </si>
  <si>
    <t>AAACGAGGCCCCGGTGCCGGTGGT</t>
  </si>
  <si>
    <t>PLES_53861</t>
  </si>
  <si>
    <t>msbA</t>
  </si>
  <si>
    <t>ATTCTGAGGACTATCGCTCA</t>
  </si>
  <si>
    <t>TAGTATTCTGAGGACTATCGCTCA</t>
  </si>
  <si>
    <t>AAACTGAGCGATAGTCCTCAGAAT</t>
  </si>
  <si>
    <t>ATCTTGAGACTGGAAGGTCC</t>
  </si>
  <si>
    <t>TAGTATCTTGAGACTGGAAGGTCC</t>
  </si>
  <si>
    <t>AAACGGACCTTCCAGTCTCAAGAT</t>
  </si>
  <si>
    <t>GCTTCACGTAACCCAACAGG</t>
  </si>
  <si>
    <t>TAGTGCTTCACGTAACCCAACAGG</t>
  </si>
  <si>
    <t>AAACCCTGTTGGGTTACGTGAAGC</t>
  </si>
  <si>
    <t>AGTAGGAACATTCCGATGTA</t>
  </si>
  <si>
    <t>TAGTAGTAGGAACATTCCGATGTA</t>
  </si>
  <si>
    <t>AAACTACATCGGAATGTTCCTACT</t>
  </si>
  <si>
    <t>PLES_53871</t>
  </si>
  <si>
    <t>CACGCAACTGCAAGTAGGAG</t>
  </si>
  <si>
    <t>TAGTCACGCAACTGCAAGTAGGAG</t>
  </si>
  <si>
    <t>AAACCTCCTACTTGCAGTTGCGTG</t>
  </si>
  <si>
    <t>TACCTTGTCCCCATGACCAT</t>
  </si>
  <si>
    <t>TAGTTACCTTGTCCCCATGACCAT</t>
  </si>
  <si>
    <t>AAACATGGTCATGGGGACAAGGTA</t>
  </si>
  <si>
    <t>GCGGCGAAACAGCTTGAGGA</t>
  </si>
  <si>
    <t>TAGTGCGGCGAAACAGCTTGAGGA</t>
  </si>
  <si>
    <t>AAACTCCTCAAGCTGTTTCGCCGC</t>
  </si>
  <si>
    <t>ACAGGGCTGCGGAGGAAATC</t>
  </si>
  <si>
    <t>TAGTACAGGGCTGCGGAGGAAATC</t>
  </si>
  <si>
    <t>AAACGATTTCCTCCGCAGCCCTGT</t>
  </si>
  <si>
    <t>PLES_53881</t>
  </si>
  <si>
    <t>waaL</t>
  </si>
  <si>
    <t>GTGGCGAAGACGGGTCAGTC</t>
  </si>
  <si>
    <t>TAGTGTGGCGAAGACGGGTCAGTC</t>
  </si>
  <si>
    <t>AAACGACTGACCCGTCTTCGCCAC</t>
  </si>
  <si>
    <t>CCAGTGGCTGAGGATGCGGC</t>
  </si>
  <si>
    <t>TAGTCCAGTGGCTGAGGATGCGGC</t>
  </si>
  <si>
    <t>AAACGCCGCATCCTCAGCCACTGG</t>
  </si>
  <si>
    <t>GGGCCAGCCAGCCCAGCGGC</t>
  </si>
  <si>
    <t>TAGTGGGCCAGCCAGCCCAGCGGC</t>
  </si>
  <si>
    <t>AAACGCCGCTGGGCTGGCTGGCCC</t>
  </si>
  <si>
    <t>CCAGAACATTCCGGTGAGCA</t>
  </si>
  <si>
    <t>TAGTCCAGAACATTCCGGTGAGCA</t>
  </si>
  <si>
    <t>AAACTGCTCACCGGAATGTTCTGG</t>
  </si>
  <si>
    <t>PLES_53891</t>
  </si>
  <si>
    <t>GCGATGATCACGGAAACCAA</t>
  </si>
  <si>
    <t>TAGTGCGATGATCACGGAAACCAA</t>
  </si>
  <si>
    <t>AAACTTGGTTTCCGTGATCATCGC</t>
  </si>
  <si>
    <t>TATGTACTTTTCGTGGTTAT</t>
  </si>
  <si>
    <t>TAGTTATGTACTTTTCGTGGTTAT</t>
  </si>
  <si>
    <t>AAACATAACCACGAAAAGTACATA</t>
  </si>
  <si>
    <t>GTATGTCTGCGCAGCCACGC</t>
  </si>
  <si>
    <t>TAGTGTATGTCTGCGCAGCCACGC</t>
  </si>
  <si>
    <t>AAACGCGTGGCTGCGCAGACATAC</t>
  </si>
  <si>
    <t>CCACCAGCAGTTCCACGTTG</t>
  </si>
  <si>
    <t>TAGTCCACCAGCAGTTCCACGTTG</t>
  </si>
  <si>
    <t>AAACCAACGTGGAACTGCTGGTGG</t>
  </si>
  <si>
    <t>PLES_53901</t>
  </si>
  <si>
    <t>GGATCGCGCGCTGCTCTTTC</t>
  </si>
  <si>
    <t>TAGTGGATCGCGCGCTGCTCTTTC</t>
  </si>
  <si>
    <t>AAACGAAAGAGCAGCGCGCGATCC</t>
  </si>
  <si>
    <t>TGCCGTCGTACAGGCGATCC</t>
  </si>
  <si>
    <t>TAGTTGCCGTCGTACAGGCGATCC</t>
  </si>
  <si>
    <t>AAACGGATCGCCTGTACGACGGCA</t>
  </si>
  <si>
    <t>GGTATCGCACTCGCAATGGG</t>
  </si>
  <si>
    <t>TAGTGGTATCGCACTCGCAATGGG</t>
  </si>
  <si>
    <t>AAACCCCATTGCGAGTGCGATACC</t>
  </si>
  <si>
    <t>GCTCCTCGCTGCTCAGCCAG</t>
  </si>
  <si>
    <t>TAGTGCTCCTCGCTGCTCAGCCAG</t>
  </si>
  <si>
    <t>AAACCTGGCTGAGCAGCGAGGAGC</t>
  </si>
  <si>
    <t>PLES_53911</t>
  </si>
  <si>
    <t>ATGCCAGCAGCGCAACCAGT</t>
  </si>
  <si>
    <t>TAGTATGCCAGCAGCGCAACCAGT</t>
  </si>
  <si>
    <t>AAACACTGGTTGCGCTGCTGGCAT</t>
  </si>
  <si>
    <t>GGAGGATCGGCAACAACCAG</t>
  </si>
  <si>
    <t>TAGTGGAGGATCGGCAACAACCAG</t>
  </si>
  <si>
    <t>AAACCTGGTTGTTGCCGATCCTCC</t>
  </si>
  <si>
    <t>GGGCGACCCACAGGGCCACG</t>
  </si>
  <si>
    <t>TAGTGGGCGACCCACAGGGCCACG</t>
  </si>
  <si>
    <t>AAACCGTGGCCCTGTGGGTCGCCC</t>
  </si>
  <si>
    <t>GATCGGCGAACCAGGCTTCG</t>
  </si>
  <si>
    <t>TAGTGATCGGCGAACCAGGCTTCG</t>
  </si>
  <si>
    <t>AAACCGAAGCCTGGTTCGCCGATC</t>
  </si>
  <si>
    <t>PLES_53921</t>
  </si>
  <si>
    <t>GCGCCAACCGCGTTCGCGGA</t>
  </si>
  <si>
    <t>TAGTGCGCCAACCGCGTTCGCGGA</t>
  </si>
  <si>
    <t>AAACTCCGCGAACGCGGTTGGCGC</t>
  </si>
  <si>
    <t>TGCCAGGCCTGGGCGTAGGT</t>
  </si>
  <si>
    <t>TAGTTGCCAGGCCTGGGCGTAGGT</t>
  </si>
  <si>
    <t>AAACACCTACGCCCAGGCCTGGCA</t>
  </si>
  <si>
    <t>TTGCTCGACCACCAGCGGGT</t>
  </si>
  <si>
    <t>TAGTTTGCTCGACCACCAGCGGGT</t>
  </si>
  <si>
    <t>AAACACCCGCTGGTGGTCGAGCAA</t>
  </si>
  <si>
    <t>CACCGGGATTCCAGCCATTT</t>
  </si>
  <si>
    <t>TAGTCACCGGGATTCCAGCCATTT</t>
  </si>
  <si>
    <t>AAACAAATGGCTGGAATCCCGGTG</t>
  </si>
  <si>
    <t>PLES_53931</t>
  </si>
  <si>
    <t>TGACAGAACTGCAGGACGCG</t>
  </si>
  <si>
    <t>TAGTTGACAGAACTGCAGGACGCG</t>
  </si>
  <si>
    <t>AAACCGCGTCCTGCAGTTCTGTCA</t>
  </si>
  <si>
    <t>TGACGGGCACAGTCAAGGAA</t>
  </si>
  <si>
    <t>TAGTTGACGGGCACAGTCAAGGAA</t>
  </si>
  <si>
    <t>AAACTTCCTTGACTGTGCCCGTCA</t>
  </si>
  <si>
    <t>CGGGGTTCCGGCGAACAGGC</t>
  </si>
  <si>
    <t>TAGTCGGGGTTCCGGCGAACAGGC</t>
  </si>
  <si>
    <t>AAACGCCTGTTCGCCGGAACCCCG</t>
  </si>
  <si>
    <t>AACACCGTGGTGACCTTGTA</t>
  </si>
  <si>
    <t>TAGTAACACCGTGGTGACCTTGTA</t>
  </si>
  <si>
    <t>AAACTACAAGGTCACCACGGTGTT</t>
  </si>
  <si>
    <t>PLES_53941</t>
  </si>
  <si>
    <t>GCCTAGGACGGTCAATGCCA</t>
  </si>
  <si>
    <t>TAGTGCCTAGGACGGTCAATGCCA</t>
  </si>
  <si>
    <t>AAACTGGCATTGACCGTCCTAGGC</t>
  </si>
  <si>
    <t>CATGGCTTACGGCGCCAGAC</t>
  </si>
  <si>
    <t>TAGTCATGGCTTACGGCGCCAGAC</t>
  </si>
  <si>
    <t>AAACGTCTGGCGCCGTAAGCCATG</t>
  </si>
  <si>
    <t>CGATGTACAGGGCGGCGGAC</t>
  </si>
  <si>
    <t>TAGTCGATGTACAGGGCGGCGGAC</t>
  </si>
  <si>
    <t>AAACGTCCGCCGCCCTGTACATCG</t>
  </si>
  <si>
    <t>CACGAAGCGCTCTTCCTCGA</t>
  </si>
  <si>
    <t>TAGTCACGAAGCGCTCTTCCTCGA</t>
  </si>
  <si>
    <t>AAACTCGAGGAAGAGCGCTTCGTG</t>
  </si>
  <si>
    <t>PLES_53951</t>
  </si>
  <si>
    <t>GCGCCCGGCGGCTTGCAGTT</t>
  </si>
  <si>
    <t>TAGTGCGCCCGGCGGCTTGCAGTT</t>
  </si>
  <si>
    <t>AAACAACTGCAAGCCGCCGGGCGC</t>
  </si>
  <si>
    <t>CCCGCAATGGCAGTTGCGGG</t>
  </si>
  <si>
    <t>TAGTCCCGCAATGGCAGTTGCGGG</t>
  </si>
  <si>
    <t>AAACCCCGCAACTGCCATTGCGGG</t>
  </si>
  <si>
    <t>AGCGCCAGCGCCATCCGCCA</t>
  </si>
  <si>
    <t>TAGTAGCGCCAGCGCCATCCGCCA</t>
  </si>
  <si>
    <t>AAACTGGCGGATGGCGCTGGCGCT</t>
  </si>
  <si>
    <t>CAGACTGTCCAGGCGCAGTT</t>
  </si>
  <si>
    <t>TAGTCAGACTGTCCAGGCGCAGTT</t>
  </si>
  <si>
    <t>AAACAACTGCGCCTGGACAGTCTG</t>
  </si>
  <si>
    <t>PLES_53961</t>
  </si>
  <si>
    <t>GAGCAGGTCGTGGTCCTGCG</t>
  </si>
  <si>
    <t>TAGTGAGCAGGTCGTGGTCCTGCG</t>
  </si>
  <si>
    <t>AAACCGCAGGACCACGACCTGCTC</t>
  </si>
  <si>
    <t>AGCTGTCCAGACGGTTGCGC</t>
  </si>
  <si>
    <t>TAGTAGCTGTCCAGACGGTTGCGC</t>
  </si>
  <si>
    <t>AAACGCGCAACCGTCTGGACAGCT</t>
  </si>
  <si>
    <t>GTCCAGCTGCAAGGCCCACA</t>
  </si>
  <si>
    <t>TAGTGTCCAGCTGCAAGGCCCACA</t>
  </si>
  <si>
    <t>AAACTGTGGGCCTTGCAGCTGGAC</t>
  </si>
  <si>
    <t>CTCGGTATTCGGTTCGTCCA</t>
  </si>
  <si>
    <t>TAGTCTCGGTATTCGGTTCGTCCA</t>
  </si>
  <si>
    <t>AAACTGGACGAACCGAATACCGAG</t>
  </si>
  <si>
    <t>PLES_53971</t>
  </si>
  <si>
    <t>GTGACGGTAATCGGGTTCGA</t>
  </si>
  <si>
    <t>TAGTGTGACGGTAATCGGGTTCGA</t>
  </si>
  <si>
    <t>AAACTCGAACCCGATTACCGTCAC</t>
  </si>
  <si>
    <t>GGCTACCGAAGTCGGCGGCC</t>
  </si>
  <si>
    <t>TAGTGGCTACCGAAGTCGGCGGCC</t>
  </si>
  <si>
    <t>AAACGGCCGCCGACTTCGGTAGCC</t>
  </si>
  <si>
    <t>CCAGGGCGAACACGCTATCG</t>
  </si>
  <si>
    <t>TAGTCCAGGGCGAACACGCTATCG</t>
  </si>
  <si>
    <t>AAACCGATAGCGTGTTCGCCCTGG</t>
  </si>
  <si>
    <t>CGGACAACGGGTCGCGGGTC</t>
  </si>
  <si>
    <t>TAGTCGGACAACGGGTCGCGGGTC</t>
  </si>
  <si>
    <t>AAACGACCCGCGACCCGTTGTCCG</t>
  </si>
  <si>
    <t>PLES_53981</t>
  </si>
  <si>
    <t>waaP</t>
  </si>
  <si>
    <t>CCGCTCCACAGGCGCTTGAA</t>
  </si>
  <si>
    <t>TAGTCCGCTCCACAGGCGCTTGAA</t>
  </si>
  <si>
    <t>AAACTTCAAGCGCCTGTGGAGCGG</t>
  </si>
  <si>
    <t>AGCGCCTCCACCGCCTCGAA</t>
  </si>
  <si>
    <t>TAGTAGCGCCTCCACCGCCTCGAA</t>
  </si>
  <si>
    <t>AAACTTCGAGGCGGTGGAGGCGCT</t>
  </si>
  <si>
    <t>TGCGGCGCCCTTCCAGTTCG</t>
  </si>
  <si>
    <t>TAGTTGCGGCGCCCTTCCAGTTCG</t>
  </si>
  <si>
    <t>AAACCGAACTGGAAGGGCGCCGCA</t>
  </si>
  <si>
    <t>CCCGTCGACCTCGGTGCGCA</t>
  </si>
  <si>
    <t>TAGTCCCGTCGACCTCGGTGCGCA</t>
  </si>
  <si>
    <t>AAACTGCGCACCGAGGTCGACGGG</t>
  </si>
  <si>
    <t>PLES_53991</t>
  </si>
  <si>
    <t>waaG</t>
  </si>
  <si>
    <t>TTTGTAGAGGATGAACGCCA</t>
  </si>
  <si>
    <t>TAGTTTTGTAGAGGATGAACGCCA</t>
  </si>
  <si>
    <t>AAACTGGCGTTCATCCTCTACAAA</t>
  </si>
  <si>
    <t>CACGCTGCAGGCCGCCGAAG</t>
  </si>
  <si>
    <t>TAGTCACGCTGCAGGCCGCCGAAG</t>
  </si>
  <si>
    <t>AAACCTTCGGCGGCCTGCAGCGTG</t>
  </si>
  <si>
    <t>CCCGCGCCGCTGGCATTCCA</t>
  </si>
  <si>
    <t>TAGTCCCGCGCCGCTGGCATTCCA</t>
  </si>
  <si>
    <t>AAACTGGAATGCCAGCGGCGCGGG</t>
  </si>
  <si>
    <t>CCCAGATCAGCGTATAGACG</t>
  </si>
  <si>
    <t>TAGTCCCAGATCAGCGTATAGACG</t>
  </si>
  <si>
    <t>AAACCGTCTATACGCTGATCTGGG</t>
  </si>
  <si>
    <t>PLES_54001</t>
  </si>
  <si>
    <t>waaC</t>
  </si>
  <si>
    <t>GATCACGTCGCCGAGGGACG</t>
  </si>
  <si>
    <t>TAGTGATCACGTCGCCGAGGGACG</t>
  </si>
  <si>
    <t>AAACCGTCCCTCGGCGACGTGATC</t>
  </si>
  <si>
    <t>CGGTAAGCGCCGGCAGGGTG</t>
  </si>
  <si>
    <t>TAGTCGGTAAGCGCCGGCAGGGTG</t>
  </si>
  <si>
    <t>AAACCACCCTGCCGGCGCTTACCG</t>
  </si>
  <si>
    <t>GGGAATCGCCCGGGCGGCGT</t>
  </si>
  <si>
    <t>TAGTGGGAATCGCCCGGGCGGCGT</t>
  </si>
  <si>
    <t>AAACACGCCGCCCGGGCGATTCCC</t>
  </si>
  <si>
    <t>CACCCAGTCGAACTGGATGC</t>
  </si>
  <si>
    <t>TAGTCACCCAGTCGAACTGGATGC</t>
  </si>
  <si>
    <t>AAACGCATCCAGTTCGACTGGGTG</t>
  </si>
  <si>
    <t>PLES_54011</t>
  </si>
  <si>
    <t>waaF</t>
  </si>
  <si>
    <t>ACCATGTCCCCCACCCAGGA</t>
  </si>
  <si>
    <t>TAGTACCATGTCCCCCACCCAGGA</t>
  </si>
  <si>
    <t>AAACTCCTGGGTGGGGGACATGGT</t>
  </si>
  <si>
    <t>CTGGCGCAGACACTGGAACA</t>
  </si>
  <si>
    <t>TAGTCTGGCGCAGACACTGGAACA</t>
  </si>
  <si>
    <t>AAACTGTTCCAGTGTCTGCGCCAG</t>
  </si>
  <si>
    <t>AGCACGTCGATCACGCACTC</t>
  </si>
  <si>
    <t>TAGTAGCACGTCGATCACGCACTC</t>
  </si>
  <si>
    <t>AAACGAGTGCGTGATCGACGTGCT</t>
  </si>
  <si>
    <t>AGGATCGGTCGGCTCCACTC</t>
  </si>
  <si>
    <t>TAGTAGGATCGGTCGGCTCCACTC</t>
  </si>
  <si>
    <t>AAACGAGTGGAGCCGACCGATCCT</t>
  </si>
  <si>
    <t>PLES_54021</t>
  </si>
  <si>
    <t>ilvE</t>
  </si>
  <si>
    <t>CCAGATCACGCCATCACGAT</t>
  </si>
  <si>
    <t>TAGTCCAGATCACGCCATCACGAT</t>
  </si>
  <si>
    <t>AAACATCGTGATGGCGTGATCTGG</t>
  </si>
  <si>
    <t>GGTATGGGTCAGCACGTGCG</t>
  </si>
  <si>
    <t>TAGTGGTATGGGTCAGCACGTGCG</t>
  </si>
  <si>
    <t>AAACCGCACGTGCTGACCCATACC</t>
  </si>
  <si>
    <t>CACGCCCATTCCATAGTGCA</t>
  </si>
  <si>
    <t>TAGTCACGCCCATTCCATAGTGCA</t>
  </si>
  <si>
    <t>AAACTGCACTATGGAATGGGCGTG</t>
  </si>
  <si>
    <t>GAAGATCGCCGTGCCCTGCG</t>
  </si>
  <si>
    <t>TAGTGAAGATCGCCGTGCCCTGCG</t>
  </si>
  <si>
    <t>AAACCGCAGGGCACGGCGATCTTC</t>
  </si>
  <si>
    <t>PLES_54031</t>
  </si>
  <si>
    <t>glnE</t>
  </si>
  <si>
    <t>CGCCAGCGAAGGCAGGCTCA</t>
  </si>
  <si>
    <t>TAGTCGCCAGCGAAGGCAGGCTCA</t>
  </si>
  <si>
    <t>AAACTGAGCCTGCCTTCGCTGGCG</t>
  </si>
  <si>
    <t>TTCGGCGGCGGGCAGCAGGG</t>
  </si>
  <si>
    <t>TAGTTTCGGCGGCGGGCAGCAGGG</t>
  </si>
  <si>
    <t>AAACCCCTGCTGCCCGCCGCCGAA</t>
  </si>
  <si>
    <t>AGCGGAGCGGAGGGCAGTCC</t>
  </si>
  <si>
    <t>TAGTAGCGGAGCGGAGGGCAGTCC</t>
  </si>
  <si>
    <t>AAACGGACTGCCCTCCGCTCCGCT</t>
  </si>
  <si>
    <t>CAGGGCGGCGGCATCGAGGG</t>
  </si>
  <si>
    <t>TAGTCAGGGCGGCGGCATCGAGGG</t>
  </si>
  <si>
    <t>AAACCCCTCGATGCCGCCGCCCTG</t>
  </si>
  <si>
    <t>PLES_54041</t>
  </si>
  <si>
    <t>aceE</t>
  </si>
  <si>
    <t>GACGGGATCGAGGTCTTGCA</t>
  </si>
  <si>
    <t>TAGTGACGGGATCGAGGTCTTGCA</t>
  </si>
  <si>
    <t>AAACTGCAAGACCTCGATCCCGTC</t>
  </si>
  <si>
    <t>CAGGGCGTCCAGCCATTCCT</t>
  </si>
  <si>
    <t>TAGTCAGGGCGTCCAGCCATTCCT</t>
  </si>
  <si>
    <t>AAACAGGAATGGCTGGACGCCCTG</t>
  </si>
  <si>
    <t>TTCACCTTCGCGGTCGAGTA</t>
  </si>
  <si>
    <t>TAGTTTCACCTTCGCGGTCGAGTA</t>
  </si>
  <si>
    <t>AAACTACTCGACCGCGAAGGTGAA</t>
  </si>
  <si>
    <t>GCTCGCCCATGCGGGTCATC</t>
  </si>
  <si>
    <t>TAGTGCTCGCCCATGCGGGTCATC</t>
  </si>
  <si>
    <t>AAACGATGACCCGCATGGGCGAGC</t>
  </si>
  <si>
    <t>PLES_54051</t>
  </si>
  <si>
    <t>aceF</t>
  </si>
  <si>
    <t>CCCTCACCGTTGCCGATGTC</t>
  </si>
  <si>
    <t>TAGTCCCTCACCGTTGCCGATGTC</t>
  </si>
  <si>
    <t>AAACGACATCGGCAACGGTGAGGG</t>
  </si>
  <si>
    <t>CAGGGTCAGCAGGCTCTGAT</t>
  </si>
  <si>
    <t>TAGTCAGGGTCAGCAGGCTCTGAT</t>
  </si>
  <si>
    <t>AAACATCAGAGCCTGCTGACCCTG</t>
  </si>
  <si>
    <t>ACTACCCCGGCCTTGGGACT</t>
  </si>
  <si>
    <t>TAGTACTACCCCGGCCTTGGGACT</t>
  </si>
  <si>
    <t>AAACAGTCCCAAGGCCGGGGTAGT</t>
  </si>
  <si>
    <t>GATTTCGTCACCTTCTTTCA</t>
  </si>
  <si>
    <t>TAGTGATTTCGTCACCTTCTTTCA</t>
  </si>
  <si>
    <t>AAACTGAAAGAAGGTGACGAAATC</t>
  </si>
  <si>
    <t>PLES_54061</t>
  </si>
  <si>
    <t>GTGGGGCCGAGAGACGAGCG</t>
  </si>
  <si>
    <t>TAGTGTGGGGCCGAGAGACGAGCG</t>
  </si>
  <si>
    <t>AAACCGCTCGTCTCTCGGCCCCAC</t>
  </si>
  <si>
    <t>GCAAAAAAAGCCCCACCATC</t>
  </si>
  <si>
    <t>TAGTGCAAAAAAAGCCCCACCATC</t>
  </si>
  <si>
    <t>AAACGATGGTGGGGCTTTTTTTGC</t>
  </si>
  <si>
    <t>GTTTCGCCGAGCCGTCAGGC</t>
  </si>
  <si>
    <t>TAGTGTTTCGCCGAGCCGTCAGGC</t>
  </si>
  <si>
    <t>AAACGCCTGACGGCTCGGCGAAAC</t>
  </si>
  <si>
    <t>GCATTCGCTGGCGGTACGAC</t>
  </si>
  <si>
    <t>TAGTGCATTCGCTGGCGGTACGAC</t>
  </si>
  <si>
    <t>AAACGTCGTACCGCCAGCGAATGC</t>
  </si>
  <si>
    <t>PLES_54071</t>
  </si>
  <si>
    <t>GCCGAACGGCTGGCGGCATC</t>
  </si>
  <si>
    <t>TAGTGCCGAACGGCTGGCGGCATC</t>
  </si>
  <si>
    <t>AAACGATGCCGCCAGCCGTTCGGC</t>
  </si>
  <si>
    <t>GGGTAGCTGCGTGACAACCT</t>
  </si>
  <si>
    <t>TAGTGGGTAGCTGCGTGACAACCT</t>
  </si>
  <si>
    <t>AAACAGGTTGTCACGCAGCTACCC</t>
  </si>
  <si>
    <t>AGCCCGAGCCGCGACGGCAC</t>
  </si>
  <si>
    <t>TAGTAGCCCGAGCCGCGACGGCAC</t>
  </si>
  <si>
    <t>AAACGTGCCGTCGCGGCTCGGGCT</t>
  </si>
  <si>
    <t>AGGAACAGCAGTGCCCAGCT</t>
  </si>
  <si>
    <t>TAGTAGGAACAGCAGTGCCCAGCT</t>
  </si>
  <si>
    <t>AAACAGCTGGGCACTGCTGTTCCT</t>
  </si>
  <si>
    <t>PLES_54081</t>
  </si>
  <si>
    <t>msrA</t>
  </si>
  <si>
    <t>GATTTCAGAACGCAGAACCA</t>
  </si>
  <si>
    <t>TAGTGATTTCAGAACGCAGAACCA</t>
  </si>
  <si>
    <t>AAACTGGTTCTGCGTTCTGAAATC</t>
  </si>
  <si>
    <t>GCAGCTCGCTTTTCTTGGTG</t>
  </si>
  <si>
    <t>TAGTGCAGCTCGCTTTTCTTGGTG</t>
  </si>
  <si>
    <t>AAACCACCAAGAAAAGCGAGCTGC</t>
  </si>
  <si>
    <t>GGCAGGGCCTGGTCCGGCGT</t>
  </si>
  <si>
    <t>TAGTGGCAGGGCCTGGTCCGGCGT</t>
  </si>
  <si>
    <t>AAACACGCCGGACCAGGCCCTGCC</t>
  </si>
  <si>
    <t>GGCATGGCGCTTTCGCGACC</t>
  </si>
  <si>
    <t>TAGTGGCATGGCGCTTTCGCGACC</t>
  </si>
  <si>
    <t>AAACGGTCGCGAAAGCGCCATGCC</t>
  </si>
  <si>
    <t>PLES_54091</t>
  </si>
  <si>
    <t>GAAGACATCGGCATGGTTGC</t>
  </si>
  <si>
    <t>TAGTGAAGACATCGGCATGGTTGC</t>
  </si>
  <si>
    <t>AAACGCAACCATGCCGATGTCTTC</t>
  </si>
  <si>
    <t>CGTGTCCTTGCGCCCCAGCA</t>
  </si>
  <si>
    <t>TAGTCGTGTCCTTGCGCCCCAGCA</t>
  </si>
  <si>
    <t>AAACTGCTGGGGCGCAAGGACACG</t>
  </si>
  <si>
    <t>TGGCTGTCCAGGTAGGCGTA</t>
  </si>
  <si>
    <t>TAGTTGGCTGTCCAGGTAGGCGTA</t>
  </si>
  <si>
    <t>AAACTACGCCTACCTGGACAGCCA</t>
  </si>
  <si>
    <t>CGTAGAGGCCGACCCCGGAA</t>
  </si>
  <si>
    <t>TAGTCGTAGAGGCCGACCCCGGAA</t>
  </si>
  <si>
    <t>AAACTTCCGGGGTCGGCCTCTACG</t>
  </si>
  <si>
    <t>PLES_54101</t>
  </si>
  <si>
    <t>GCGGGAACTGAGCAGGGTTT</t>
  </si>
  <si>
    <t>TAGTGCGGGAACTGAGCAGGGTTT</t>
  </si>
  <si>
    <t>AAACAAACCCTGCTCAGTTCCCGC</t>
  </si>
  <si>
    <t>CTTCGTACAGCTCGAACGCC</t>
  </si>
  <si>
    <t>TAGTCTTCGTACAGCTCGAACGCC</t>
  </si>
  <si>
    <t>AAACGGCGTTCGAGCTGTACGAAG</t>
  </si>
  <si>
    <t>GGGTCAGGGCTTCGGCATCG</t>
  </si>
  <si>
    <t>TAGTGGGTCAGGGCTTCGGCATCG</t>
  </si>
  <si>
    <t>AAACCGATGCCGAAGCCCTGACCC</t>
  </si>
  <si>
    <t>TTCGGCGAAGCGCGGGCGCT</t>
  </si>
  <si>
    <t>TAGTTTCGGCGAAGCGCGGGCGCT</t>
  </si>
  <si>
    <t>AAACAGCGCCCGCGCTTCGCCGAA</t>
  </si>
  <si>
    <t>PLES_54111</t>
  </si>
  <si>
    <t>GCCGCCGACCCCGTCGTTGC</t>
  </si>
  <si>
    <t>TAGTGCCGCCGACCCCGTCGTTGC</t>
  </si>
  <si>
    <t>AAACGCAACGACGGGGTCGGCGGC</t>
  </si>
  <si>
    <t>GCCGCCGTCGAGGAGGATCA</t>
  </si>
  <si>
    <t>TAGTGCCGCCGTCGAGGAGGATCA</t>
  </si>
  <si>
    <t>AAACTGATCCTCCTCGACGGCGGC</t>
  </si>
  <si>
    <t>AGCTGGAGACGCGGGTGCGC</t>
  </si>
  <si>
    <t>TAGTAGCTGGAGACGCGGGTGCGC</t>
  </si>
  <si>
    <t>AAACGCGCACCCGCGTCTCCAGCT</t>
  </si>
  <si>
    <t>ATGCCGGCCAGAGCGCCACG</t>
  </si>
  <si>
    <t>TAGTATGCCGGCCAGAGCGCCACG</t>
  </si>
  <si>
    <t>AAACCGTGGCGCTCTGGCCGGCAT</t>
  </si>
  <si>
    <t>PLES_54121</t>
  </si>
  <si>
    <t>CAGGGAGCGAAGGGCAGGCA</t>
  </si>
  <si>
    <t>TAGTCAGGGAGCGAAGGGCAGGCA</t>
  </si>
  <si>
    <t>AAACTGCCTGCCCTTCGCTCCCTG</t>
  </si>
  <si>
    <t>GACTGGCAAGGCAGAGGCCG</t>
  </si>
  <si>
    <t>TAGTGACTGGCAAGGCAGAGGCCG</t>
  </si>
  <si>
    <t>AAACCGGCCTCTGCCTTGCCAGTC</t>
  </si>
  <si>
    <t>TCGGACTGGGCGAGGAGCGG</t>
  </si>
  <si>
    <t>TAGTTCGGACTGGGCGAGGAGCGG</t>
  </si>
  <si>
    <t>AAACCCGCTCCTCGCCCAGTCCGA</t>
  </si>
  <si>
    <t>TGGACGGCCTCGGCCGAGGG</t>
  </si>
  <si>
    <t>TAGTTGGACGGCCTCGGCCGAGGG</t>
  </si>
  <si>
    <t>AAACCCCTCGGCCGAGGCCGTCCA</t>
  </si>
  <si>
    <t>PLES_54131</t>
  </si>
  <si>
    <t>CGAAGCGGTTGTCGAAGTCG</t>
  </si>
  <si>
    <t>TAGTCGAAGCGGTTGTCGAAGTCG</t>
  </si>
  <si>
    <t>AAACCGACTTCGACAACCGCTTCG</t>
  </si>
  <si>
    <t>GGAGAAGGCGCCGCCCAGGC</t>
  </si>
  <si>
    <t>TAGTGGAGAAGGCGCCGCCCAGGC</t>
  </si>
  <si>
    <t>AAACGCCTGGGCGGCGCCTTCTCC</t>
  </si>
  <si>
    <t>GGGGTCGGGCAGGACTTCGG</t>
  </si>
  <si>
    <t>TAGTGGGGTCGGGCAGGACTTCGG</t>
  </si>
  <si>
    <t>AAACCCGAAGTCCTGCCCGACCCC</t>
  </si>
  <si>
    <t>ACCAGGCGCGGCTCGGCGAT</t>
  </si>
  <si>
    <t>TAGTACCAGGCGCGGCTCGGCGAT</t>
  </si>
  <si>
    <t>AAACATCGCCGAGCCGCGCCTGGT</t>
  </si>
  <si>
    <t>PLES_54141</t>
  </si>
  <si>
    <t>CAGCGCACCGTCGATCACCT</t>
  </si>
  <si>
    <t>TAGTCAGCGCACCGTCGATCACCT</t>
  </si>
  <si>
    <t>AAACAGGTGATCGACGGTGCGCTG</t>
  </si>
  <si>
    <t>GGTAGTCGCGGTGATGCCAT</t>
  </si>
  <si>
    <t>TAGTGGTAGTCGCGGTGATGCCAT</t>
  </si>
  <si>
    <t>AAACATGGCATCACCGCGACTACC</t>
  </si>
  <si>
    <t>GCGTGGCACCAGCGCTGAGC</t>
  </si>
  <si>
    <t>TAGTGCGTGGCACCAGCGCTGAGC</t>
  </si>
  <si>
    <t>AAACGCTCAGCGCTGGTGCCACGC</t>
  </si>
  <si>
    <t>CACTTCGGCGATGTGCACGC</t>
  </si>
  <si>
    <t>TAGTCACTTCGGCGATGTGCACGC</t>
  </si>
  <si>
    <t>AAACGCGTGCACATCGCCGAAGTG</t>
  </si>
  <si>
    <t>PLES_54151</t>
  </si>
  <si>
    <t>metY</t>
  </si>
  <si>
    <t>GTAGCCGGCGTGGACGGCCA</t>
  </si>
  <si>
    <t>TAGTGTAGCCGGCGTGGACGGCCA</t>
  </si>
  <si>
    <t>AAACTGGCCGTCCACGCCGGCTAC</t>
  </si>
  <si>
    <t>CCGCGCGGGTGGTCGGGTCA</t>
  </si>
  <si>
    <t>TAGTCCGCGCGGGTGGTCGGGTCA</t>
  </si>
  <si>
    <t>AAACTGACCCGACCACCCGCGCGG</t>
  </si>
  <si>
    <t>TAGGAGGTGGTCTGGTAGAT</t>
  </si>
  <si>
    <t>TAGTTAGGAGGTGGTCTGGTAGAT</t>
  </si>
  <si>
    <t>AAACATCTACCAGACCACCTCCTA</t>
  </si>
  <si>
    <t>GAACAGGTCGGCGCCATGCT</t>
  </si>
  <si>
    <t>TAGTGAACAGGTCGGCGCCATGCT</t>
  </si>
  <si>
    <t>AAACAGCATGGCGCCGACCTGTTC</t>
  </si>
  <si>
    <t>PLES_54161</t>
  </si>
  <si>
    <t>GAGTTCGGTGGGCAGTGGCA</t>
  </si>
  <si>
    <t>TAGTGAGTTCGGTGGGCAGTGGCA</t>
  </si>
  <si>
    <t>AAACTGCCACTGCCCACCGAACTC</t>
  </si>
  <si>
    <t>CTTTTCTTCGGTCAGGTGCC</t>
  </si>
  <si>
    <t>TAGTCTTTTCTTCGGTCAGGTGCC</t>
  </si>
  <si>
    <t>AAACGGCACCTGACCGAAGAAAAG</t>
  </si>
  <si>
    <t>GAGTCCGCTGCGCTGGACGA</t>
  </si>
  <si>
    <t>TAGTGAGTCCGCTGCGCTGGACGA</t>
  </si>
  <si>
    <t>AAACTCGTCCAGCGCAGCGGACTC</t>
  </si>
  <si>
    <t>GGCGCACGTAGCCGGGTTCG</t>
  </si>
  <si>
    <t>TAGTGGCGCACGTAGCCGGGTTCG</t>
  </si>
  <si>
    <t>AAACCGAACCCGGCTACGTGCGCC</t>
  </si>
  <si>
    <t>PLES_54171</t>
  </si>
  <si>
    <t>GACCAGGAGGTGGCGGATCA</t>
  </si>
  <si>
    <t>TAGTGACCAGGAGGTGGCGGATCA</t>
  </si>
  <si>
    <t>AAACTGATCCGCCACCTCCTGGTC</t>
  </si>
  <si>
    <t>GGCTTCCGGTGTGAGGTCGT</t>
  </si>
  <si>
    <t>TAGTGGCTTCCGGTGTGAGGTCGT</t>
  </si>
  <si>
    <t>AAACACGACCTCACACCGGAAGCC</t>
  </si>
  <si>
    <t>GGCGGGCCAGTTGGGCGGCG</t>
  </si>
  <si>
    <t>TAGTGGCGGGCCAGTTGGGCGGCG</t>
  </si>
  <si>
    <t>AAACCGCCGCCCAACTGGCCCGCC</t>
  </si>
  <si>
    <t>GGCTGACCCGCGCATCGTGC</t>
  </si>
  <si>
    <t>TAGTGGCTGACCCGCGCATCGTGC</t>
  </si>
  <si>
    <t>AAACGCACGATGCGCGGGTCAGCC</t>
  </si>
  <si>
    <t>PLES_54181</t>
  </si>
  <si>
    <t>TTGAACACCACGCGCCGCAT</t>
  </si>
  <si>
    <t>TAGTTTGAACACCACGCGCCGCAT</t>
  </si>
  <si>
    <t>AAACATGCGGCGCGTGGTGTTCAA</t>
  </si>
  <si>
    <t>TGGAGTTGGCCTGGGCGTCC</t>
  </si>
  <si>
    <t>TAGTTGGAGTTGGCCTGGGCGTCC</t>
  </si>
  <si>
    <t>AAACGGACGCCCAGGCCAACTCCA</t>
  </si>
  <si>
    <t>CAGTCCGGTCAGGTAGTGCG</t>
  </si>
  <si>
    <t>TAGTCAGTCCGGTCAGGTAGTGCG</t>
  </si>
  <si>
    <t>AAACCGCACTACCTGACCGGACTG</t>
  </si>
  <si>
    <t>CCCCACCGGCAGGTCCTCGC</t>
  </si>
  <si>
    <t>TAGTCCCCACCGGCAGGTCCTCGC</t>
  </si>
  <si>
    <t>AAACGCGAGGACCTGCCGGTGGGG</t>
  </si>
  <si>
    <t>PLES_54191</t>
  </si>
  <si>
    <t>CGACGGCGATGAAATAGCGC</t>
  </si>
  <si>
    <t>TAGTCGACGGCGATGAAATAGCGC</t>
  </si>
  <si>
    <t>AAACGCGCTATTTCATCGCCGTCG</t>
  </si>
  <si>
    <t>GCGGCCGAAGTGCAGCTCCT</t>
  </si>
  <si>
    <t>TAGTGCGGCCGAAGTGCAGCTCCT</t>
  </si>
  <si>
    <t>AAACAGGAGCTGCACTTCGGCCGC</t>
  </si>
  <si>
    <t>ACGGCGGCTGGGAGATCCCC</t>
  </si>
  <si>
    <t>TAGTACGGCGGCTGGGAGATCCCC</t>
  </si>
  <si>
    <t>AAACGGGGATCTCCCAGCCGCCGT</t>
  </si>
  <si>
    <t>CCTCCAGCGCCTGGATCTGC</t>
  </si>
  <si>
    <t>TAGTCCTCCAGCGCCTGGATCTGC</t>
  </si>
  <si>
    <t>AAACGCAGATCCAGGCGCTGGAGG</t>
  </si>
  <si>
    <t>PLES_54201</t>
  </si>
  <si>
    <t>CGGACTTGCGGATTGCTCAC</t>
  </si>
  <si>
    <t>TAGTCGGACTTGCGGATTGCTCAC</t>
  </si>
  <si>
    <t>AAACGTGAGCAATCCGCAAGTCCG</t>
  </si>
  <si>
    <t>GTTCTTCTTCGGCCTGTGGC</t>
  </si>
  <si>
    <t>TAGTGTTCTTCTTCGGCCTGTGGC</t>
  </si>
  <si>
    <t>AAACGCCACAGGCCGAAGAAGAAC</t>
  </si>
  <si>
    <t>CGGGCCGCCTCGATTAACGC</t>
  </si>
  <si>
    <t>TAGTCGGGCCGCCTCGATTAACGC</t>
  </si>
  <si>
    <t>AAACGCGTTAATCGAGGCGGCCCG</t>
  </si>
  <si>
    <t>GCACCTCGTTGGCTGCTTCG</t>
  </si>
  <si>
    <t>TAGTGCACCTCGTTGGCTGCTTCG</t>
  </si>
  <si>
    <t>AAACCGAAGCAGCCAACGAGGTGC</t>
  </si>
  <si>
    <t>PLES_54211</t>
  </si>
  <si>
    <t>GGAATGTTGCGTCGTGCCCA</t>
  </si>
  <si>
    <t>TAGTGGAATGTTGCGTCGTGCCCA</t>
  </si>
  <si>
    <t>AAACTGGGCACGACGCAACATTCC</t>
  </si>
  <si>
    <t>GGTGACCAGCGCCAGGCGCC</t>
  </si>
  <si>
    <t>TAGTGGTGACCAGCGCCAGGCGCC</t>
  </si>
  <si>
    <t>AAACGGCGCCTGGCGCTGGTCACC</t>
  </si>
  <si>
    <t>ACCCAGGCCGCTGTTGGCGC</t>
  </si>
  <si>
    <t>TAGTACCCAGGCCGCTGTTGGCGC</t>
  </si>
  <si>
    <t>AAACGCGCCAACAGCGGCCTGGGT</t>
  </si>
  <si>
    <t>CACCACGGTCGCCCCTTTGC</t>
  </si>
  <si>
    <t>TAGTCACCACGGTCGCCCCTTTGC</t>
  </si>
  <si>
    <t>AAACGCAAAGGGGCGACCGTGGTG</t>
  </si>
  <si>
    <t>PLES_54221</t>
  </si>
  <si>
    <t>GTGCGTCGGAGTCCGTGCGG</t>
  </si>
  <si>
    <t>TAGTGTGCGTCGGAGTCCGTGCGG</t>
  </si>
  <si>
    <t>AAACCCGCACGGACTCCGACGCAC</t>
  </si>
  <si>
    <t>GGGTAGGCGGCGGTGATGGT</t>
  </si>
  <si>
    <t>TAGTGGGTAGGCGGCGGTGATGGT</t>
  </si>
  <si>
    <t>AAACACCATCACCGCCGCCTACCC</t>
  </si>
  <si>
    <t>CCAGGCCGCGTTCCTCCAGC</t>
  </si>
  <si>
    <t>TAGTCCAGGCCGCGTTCCTCCAGC</t>
  </si>
  <si>
    <t>AAACGCTGGAGGAACGCGGCCTGG</t>
  </si>
  <si>
    <t>TGCGATGTGACGCGTGCTTC</t>
  </si>
  <si>
    <t>TAGTTGCGATGTGACGCGTGCTTC</t>
  </si>
  <si>
    <t>AAACGAAGCACGCGTCACATCGCA</t>
  </si>
  <si>
    <t>PLES_54231</t>
  </si>
  <si>
    <t>AGGCAGGCGCGCTTGATCGC</t>
  </si>
  <si>
    <t>TAGTAGGCAGGCGCGCTTGATCGC</t>
  </si>
  <si>
    <t>AAACGCGATCAAGCGCGCCTGCCT</t>
  </si>
  <si>
    <t>TACCAGAACGCCGGCCGCCT</t>
  </si>
  <si>
    <t>TAGTTACCAGAACGCCGGCCGCCT</t>
  </si>
  <si>
    <t>AAACAGGCGGCCGGCGTTCTGGTA</t>
  </si>
  <si>
    <t>GCCGTTGCCCCGCAGGTCCC</t>
  </si>
  <si>
    <t>TAGTGCCGTTGCCCCGCAGGTCCC</t>
  </si>
  <si>
    <t>AAACGGGACCTGCGGGGCAACGGC</t>
  </si>
  <si>
    <t>GGCGCCGTCGCGGTAGACCG</t>
  </si>
  <si>
    <t>TAGTGGCGCCGTCGCGGTAGACCG</t>
  </si>
  <si>
    <t>AAACCGGTCTACCGCGACGGCGCC</t>
  </si>
  <si>
    <t>PLES_54241</t>
  </si>
  <si>
    <t>hemE</t>
  </si>
  <si>
    <t>GAGGAAGCGGTCGTTCTTCA</t>
  </si>
  <si>
    <t>TAGTGAGGAAGCGGTCGTTCTTCA</t>
  </si>
  <si>
    <t>AAACTGAAGAACGACCGCTTCCTC</t>
  </si>
  <si>
    <t>CAGACGGGGGTGACATCGAC</t>
  </si>
  <si>
    <t>TAGTCAGACGGGGGTGACATCGAC</t>
  </si>
  <si>
    <t>AAACGTCGATGTCACCCCCGTCTG</t>
  </si>
  <si>
    <t>CCGGCAGGTAACGACCGGCC</t>
  </si>
  <si>
    <t>TAGTCCGGCAGGTAACGACCGGCC</t>
  </si>
  <si>
    <t>AAACGGCCGGTCGTTACCTGCCGG</t>
  </si>
  <si>
    <t>CGGCCTTGGCACGGGTGGCA</t>
  </si>
  <si>
    <t>TAGTCGGCCTTGGCACGGGTGGCA</t>
  </si>
  <si>
    <t>AAACTGCCACCCGTGCCAAGGCCG</t>
  </si>
  <si>
    <t>PLES_54251</t>
  </si>
  <si>
    <t>gltD</t>
  </si>
  <si>
    <t>GAAGTCGTTGTTCAGGCGGT</t>
  </si>
  <si>
    <t>TAGTGAAGTCGTTGTTCAGGCGGT</t>
  </si>
  <si>
    <t>AAACACCGCCTGAACAACGACTTC</t>
  </si>
  <si>
    <t>TGCGCCCGACTTCGATGAAC</t>
  </si>
  <si>
    <t>TAGTTGCGCCCGACTTCGATGAAC</t>
  </si>
  <si>
    <t>AAACGTTCATCGAAGTCGGGCGCA</t>
  </si>
  <si>
    <t>GGCGCAGCAGCTTCTTCTTC</t>
  </si>
  <si>
    <t>TAGTGGCGCAGCAGCTTCTTCTTC</t>
  </si>
  <si>
    <t>AAACGAAGAAGAAGCTGCTGCGCC</t>
  </si>
  <si>
    <t>CCACGAACTCGCGCTTGCGC</t>
  </si>
  <si>
    <t>TAGTCCACGAACTCGCGCTTGCGC</t>
  </si>
  <si>
    <t>AAACGCGCAAGCGCGAGTTCGTGG</t>
  </si>
  <si>
    <t>PLES_54261</t>
  </si>
  <si>
    <t>gltB</t>
  </si>
  <si>
    <t>TATCCTTGAACGTTTCAGGA</t>
  </si>
  <si>
    <t>TAGTTATCCTTGAACGTTTCAGGA</t>
  </si>
  <si>
    <t>AAACTCCTGAAACGTTCAAGGATA</t>
  </si>
  <si>
    <t>CGCCCTGCATATGGGCGATC</t>
  </si>
  <si>
    <t>TAGTCGCCCTGCATATGGGCGATC</t>
  </si>
  <si>
    <t>AAACGATCGCCCATATGCAGGGCG</t>
  </si>
  <si>
    <t>GTTTGCAGAAGTTGATGGCT</t>
  </si>
  <si>
    <t>TAGTGTTTGCAGAAGTTGATGGCT</t>
  </si>
  <si>
    <t>AAACAGCCATCAACTTCTGCAAAC</t>
  </si>
  <si>
    <t>GCAGGTCAGTGCTTCGATTG</t>
  </si>
  <si>
    <t>TAGTGCAGGTCAGTGCTTCGATTG</t>
  </si>
  <si>
    <t>AAACCAATCGAAGCACTGACCTGC</t>
  </si>
  <si>
    <t>PLES_54271</t>
  </si>
  <si>
    <t>TCGGCATGCAAGCTGGTCAT</t>
  </si>
  <si>
    <t>TAGTTCGGCATGCAAGCTGGTCAT</t>
  </si>
  <si>
    <t>AAACATGACCAGCTTGCATGCCGA</t>
  </si>
  <si>
    <t>GAATTGGTAGTGGCCCAGGA</t>
  </si>
  <si>
    <t>TAGTGAATTGGTAGTGGCCCAGGA</t>
  </si>
  <si>
    <t>AAACTCCTGGGCCACTACCAATTC</t>
  </si>
  <si>
    <t>CCGGAACGCGCGGCGCGAAC</t>
  </si>
  <si>
    <t>TAGTCCGGAACGCGCGGCGCGAAC</t>
  </si>
  <si>
    <t>AAACGTTCGCGCCGCGCGTTCCGG</t>
  </si>
  <si>
    <t>AGCACCGGCTTGCGCTGCGC</t>
  </si>
  <si>
    <t>TAGTAGCACCGGCTTGCGCTGCGC</t>
  </si>
  <si>
    <t>AAACGCGCAGCGCAAGCCGGTGCT</t>
  </si>
  <si>
    <t>PLES_54281</t>
  </si>
  <si>
    <t>aroB</t>
  </si>
  <si>
    <t>AGGTTTTCACCGATGTAAAT</t>
  </si>
  <si>
    <t>TAGTAGGTTTTCACCGATGTAAAT</t>
  </si>
  <si>
    <t>AAACATTTACATCGGTGAAAACCT</t>
  </si>
  <si>
    <t>GATATGCGGCGCGAACCAGC</t>
  </si>
  <si>
    <t>TAGTGATATGCGGCGCGAACCAGC</t>
  </si>
  <si>
    <t>AAACGCTGGTTCGCGCCGCATATC</t>
  </si>
  <si>
    <t>CGTTGCTGATCACCGCGACC</t>
  </si>
  <si>
    <t>TAGTCGTTGCTGATCACCGCGACC</t>
  </si>
  <si>
    <t>AAACGGTCGCGGTGATCAGCAACG</t>
  </si>
  <si>
    <t>AGCAGGGTTTCCAGATAGAG</t>
  </si>
  <si>
    <t>TAGTAGCAGGGTTTCCAGATAGAG</t>
  </si>
  <si>
    <t>AAACCTCTATCTGGAAACCCTGCT</t>
  </si>
  <si>
    <t>PLES_54291</t>
  </si>
  <si>
    <t>aroK</t>
  </si>
  <si>
    <t>CCATCGGGCCGACGAGGATC</t>
  </si>
  <si>
    <t>TAGTCCATCGGGCCGACGAGGATC</t>
  </si>
  <si>
    <t>AAACGATCCTCGTCGGCCCGATGG</t>
  </si>
  <si>
    <t>GAACGCGAGATGCAGCTCCT</t>
  </si>
  <si>
    <t>TAGTGAACGCGAGATGCAGCTCCT</t>
  </si>
  <si>
    <t>AAACAGGAGCTGCATCTCGCGTTC</t>
  </si>
  <si>
    <t>CCGCTGTTCGATCTCCTTGT</t>
  </si>
  <si>
    <t>TAGTCCGCTGTTCGATCTCCTTGT</t>
  </si>
  <si>
    <t>AAACACAAGGAGATCGAACAGCGG</t>
  </si>
  <si>
    <t>CCTCGACATCGAAGATCCAT</t>
  </si>
  <si>
    <t>TAGTCCTCGACATCGAAGATCCAT</t>
  </si>
  <si>
    <t>AAACATGGATCTTCGATGTCGAGG</t>
  </si>
  <si>
    <t>PLES_54301</t>
  </si>
  <si>
    <t>pilQ</t>
  </si>
  <si>
    <t>AAGCGATCCCGAGGCGCGAG</t>
  </si>
  <si>
    <t>TAGTAAGCGATCCCGAGGCGCGAG</t>
  </si>
  <si>
    <t>AAACCTCGCGCCTCGGGATCGCTT</t>
  </si>
  <si>
    <t>CAATGCCGGCGCGAACATGG</t>
  </si>
  <si>
    <t>TAGTCAATGCCGGCGCGAACATGG</t>
  </si>
  <si>
    <t>AAACCCATGTTCGCGCCGGCATTG</t>
  </si>
  <si>
    <t>GTCGAGTTTCTCCAGGTCCG</t>
  </si>
  <si>
    <t>TAGTGTCGAGTTTCTCCAGGTCCG</t>
  </si>
  <si>
    <t>AAACCGGACCTGGAGAAACTCGAC</t>
  </si>
  <si>
    <t>TTTAGCTCGACCCGGTCGCC</t>
  </si>
  <si>
    <t>TAGTTTTAGCTCGACCCGGTCGCC</t>
  </si>
  <si>
    <t>AAACGGCGACCGGGTCGAGCTAAA</t>
  </si>
  <si>
    <t>PLES_54311</t>
  </si>
  <si>
    <t>pilP</t>
  </si>
  <si>
    <t>CAGGCTGCTCAGAATCAGGC</t>
  </si>
  <si>
    <t>TAGTCAGGCTGCTCAGAATCAGGC</t>
  </si>
  <si>
    <t>AAACGCCTGATTCTGAGCAGCCTG</t>
  </si>
  <si>
    <t>ATCGGAACCGCCGCCGCATC</t>
  </si>
  <si>
    <t>TAGTATCGGAACCGCCGCCGCATC</t>
  </si>
  <si>
    <t>AAACGATGCGGCGGCGGTTCCGAT</t>
  </si>
  <si>
    <t>GTCCATGTAGGACTGCAGAT</t>
  </si>
  <si>
    <t>TAGTGTCCATGTAGGACTGCAGAT</t>
  </si>
  <si>
    <t>AAACATCTGCAGTCCTACATGGAC</t>
  </si>
  <si>
    <t>CTCGATGGTGCCCTTGGGCC</t>
  </si>
  <si>
    <t>TAGTCTCGATGGTGCCCTTGGGCC</t>
  </si>
  <si>
    <t>AAACGGCCCAAGGGCACCATCGAG</t>
  </si>
  <si>
    <t>PLES_54321</t>
  </si>
  <si>
    <t>pilO</t>
  </si>
  <si>
    <t>GCGCAGACTTTCCAGGGAAC</t>
  </si>
  <si>
    <t>TAGTGCGCAGACTTTCCAGGGAAC</t>
  </si>
  <si>
    <t>AAACGTTCCCTGGAAAGTCTGCGC</t>
  </si>
  <si>
    <t>GCCAGGAACCGATGTTGTTC</t>
  </si>
  <si>
    <t>TAGTGCCAGGAACCGATGTTGTTC</t>
  </si>
  <si>
    <t>AAACGAACAACATCGGTTCCTGGC</t>
  </si>
  <si>
    <t>ACGATGACCTTGACCGCCGC</t>
  </si>
  <si>
    <t>TAGTACGATGACCTTGACCGCCGC</t>
  </si>
  <si>
    <t>AAACGCGGCGGTCAAGGTCATCGT</t>
  </si>
  <si>
    <t>GAGCCTGCATGTCACTCAGA</t>
  </si>
  <si>
    <t>TAGTGAGCCTGCATGTCACTCAGA</t>
  </si>
  <si>
    <t>AAACTCTGAGTGACATGCAGGCTC</t>
  </si>
  <si>
    <t>PLES_54331</t>
  </si>
  <si>
    <t>pilN</t>
  </si>
  <si>
    <t>GCTCTTCGCGCCAGGGTAGA</t>
  </si>
  <si>
    <t>TAGTGCTCTTCGCGCCAGGGTAGA</t>
  </si>
  <si>
    <t>AAACTCTACCCTGGCGCGAAGAGC</t>
  </si>
  <si>
    <t>GGACGCCGCCAAGAATCACC</t>
  </si>
  <si>
    <t>TAGTGGACGCCGCCAAGAATCACC</t>
  </si>
  <si>
    <t>AAACGGTGATTCTTGGCGGCGTCC</t>
  </si>
  <si>
    <t>CCAGCGCAGCCGATGCCACC</t>
  </si>
  <si>
    <t>TAGTCCAGCGCAGCCGATGCCACC</t>
  </si>
  <si>
    <t>AAACGGTGGCATCGGCTGCGCTGG</t>
  </si>
  <si>
    <t>CGGTGAAGTACTGGTCGCCA</t>
  </si>
  <si>
    <t>TAGTCGGTGAAGTACTGGTCGCCA</t>
  </si>
  <si>
    <t>AAACTGGCGACCAGTACTTCACCG</t>
  </si>
  <si>
    <t>PLES_54341</t>
  </si>
  <si>
    <t>pilM</t>
  </si>
  <si>
    <t>GCTGATGTCGATCCCCAGCA</t>
  </si>
  <si>
    <t>TAGTGCTGATGTCGATCCCCAGCA</t>
  </si>
  <si>
    <t>AAACTGCTGGGGATCGACATCAGC</t>
  </si>
  <si>
    <t>CAACTCAAGGAGCTTTACCG</t>
  </si>
  <si>
    <t>TAGTCAACTCAAGGAGCTTTACCG</t>
  </si>
  <si>
    <t>AAACCGGTAAAGCTCCTTGAGTTG</t>
  </si>
  <si>
    <t>CTTTGTAGCGGCCTCCGGAG</t>
  </si>
  <si>
    <t>TAGTCTTTGTAGCGGCCTCCGGAG</t>
  </si>
  <si>
    <t>AAACCTCCGGAGGCCGCTACAAAG</t>
  </si>
  <si>
    <t>CGGAAGCGGCTCGACGGCAT</t>
  </si>
  <si>
    <t>TAGTCGGAAGCGGCTCGACGGCAT</t>
  </si>
  <si>
    <t>AAACATGCCGTCGAGCCGCTTCCG</t>
  </si>
  <si>
    <t>PLES_54351</t>
  </si>
  <si>
    <t>ponA</t>
  </si>
  <si>
    <t>AGGAACTTCAGCAGGCGCAT</t>
  </si>
  <si>
    <t>TAGTAGGAACTTCAGCAGGCGCAT</t>
  </si>
  <si>
    <t>AAACATGCGCCTGCTGAAGTTCCT</t>
  </si>
  <si>
    <t>GGGTGACGCAAGTCCACCAC</t>
  </si>
  <si>
    <t>TAGTGGGTGACGCAAGTCCACCAC</t>
  </si>
  <si>
    <t>AAACGTGGTGGACTTGCGTCACCC</t>
  </si>
  <si>
    <t>GAGCAGCACTCCACAAATCA</t>
  </si>
  <si>
    <t>TAGTGAGCAGCACTCCACAAATCA</t>
  </si>
  <si>
    <t>AAACTGATTTGTGGAGTGCTGCTC</t>
  </si>
  <si>
    <t>GCTGGGACTCAGATAGAGAT</t>
  </si>
  <si>
    <t>TAGTGCTGGGACTCAGATAGAGAT</t>
  </si>
  <si>
    <t>AAACATCTCTATCTGAGTCCCAGC</t>
  </si>
  <si>
    <t>PLES_54361</t>
  </si>
  <si>
    <t>GAGGGCAGCGGTTTTAAGAT</t>
  </si>
  <si>
    <t>TAGTGAGGGCAGCGGTTTTAAGAT</t>
  </si>
  <si>
    <t>AAACATCTTAAAACCGCTGCCCTC</t>
  </si>
  <si>
    <t>ACACTCAGTTTTCCCGGACG</t>
  </si>
  <si>
    <t>TAGTACACTCAGTTTTCCCGGACG</t>
  </si>
  <si>
    <t>AAACCGTCCGGGAAAACTGAGTGT</t>
  </si>
  <si>
    <t>CCGGGCGGTAGCGGTGGGTT</t>
  </si>
  <si>
    <t>TAGTCCGGGCGGTAGCGGTGGGTT</t>
  </si>
  <si>
    <t>AAACAACCCACCGCTACCGCCCGG</t>
  </si>
  <si>
    <t>CCGGGCTGTAGGCCAGGGAC</t>
  </si>
  <si>
    <t>TAGTCCGGGCTGTAGGCCAGGGAC</t>
  </si>
  <si>
    <t>AAACGTCCCTGGCCTACAGCCCGG</t>
  </si>
  <si>
    <t>PLES_54371</t>
  </si>
  <si>
    <t>CGACTCCCAGCAACAGCAGC</t>
  </si>
  <si>
    <t>TAGTCGACTCCCAGCAACAGCAGC</t>
  </si>
  <si>
    <t>AAACGCTGCTGTTGCTGGGAGTCG</t>
  </si>
  <si>
    <t>AATCGCTCTTGCCGGTGGCC</t>
  </si>
  <si>
    <t>TAGTAATCGCTCTTGCCGGTGGCC</t>
  </si>
  <si>
    <t>AAACGGCCACCGGCAAGAGCGATT</t>
  </si>
  <si>
    <t>TGTAGCGGGGGAACTGCTTG</t>
  </si>
  <si>
    <t>TAGTTGTAGCGGGGGAACTGCTTG</t>
  </si>
  <si>
    <t>AAACCAAGCAGTTCCCCCGCTACA</t>
  </si>
  <si>
    <t>CTACCCGTTGCACGTAGGCC</t>
  </si>
  <si>
    <t>TAGTCTACCCGTTGCACGTAGGCC</t>
  </si>
  <si>
    <t>AAACGGCCTACGTGCAACGGGTAG</t>
  </si>
  <si>
    <t>PLES_54381</t>
  </si>
  <si>
    <t>GGAAACCACGGACATGAAAA</t>
  </si>
  <si>
    <t>TAGTGGAAACCACGGACATGAAAA</t>
  </si>
  <si>
    <t>AAACTTTTCATGTCCGTGGTTTCC</t>
  </si>
  <si>
    <t>CTCCGCCGCACCGGCGAAGG</t>
  </si>
  <si>
    <t>TAGTCTCCGCCGCACCGGCGAAGG</t>
  </si>
  <si>
    <t>AAACCCTTCGCCGGTGCGGCGGAG</t>
  </si>
  <si>
    <t>CAAGGCGCCGGTAGGCCGGC</t>
  </si>
  <si>
    <t>TAGTCAAGGCGCCGGTAGGCCGGC</t>
  </si>
  <si>
    <t>AAACGCCGGCCTACCGGCGCCTTG</t>
  </si>
  <si>
    <t>CGACCGTTGTGCGCCAGCTC</t>
  </si>
  <si>
    <t>TAGTCGACCGTTGTGCGCCAGCTC</t>
  </si>
  <si>
    <t>AAACGAGCTGGCGCACAACGGTCG</t>
  </si>
  <si>
    <t>PLES_54391</t>
  </si>
  <si>
    <t>rpmE</t>
  </si>
  <si>
    <t>CGATAGCTTCGTAAGTCGGA</t>
  </si>
  <si>
    <t>TAGTCGATAGCTTCGTAAGTCGGA</t>
  </si>
  <si>
    <t>AAACTCCGACTTACGAAGCTATCG</t>
  </si>
  <si>
    <t>GATGACGTTACCGCAGCTGC</t>
  </si>
  <si>
    <t>TAGTGATGACGTTACCGCAGCTGC</t>
  </si>
  <si>
    <t>AAACGCAGCTGCGGTAACGTCATC</t>
  </si>
  <si>
    <t>CGGCTTGCACAGGGTGGAAC</t>
  </si>
  <si>
    <t>TAGTCGGCTTGCACAGGGTGGAAC</t>
  </si>
  <si>
    <t>AAACGTTCCACCCTGTGCAAGCCG</t>
  </si>
  <si>
    <t>GAGCACACGTCCAGGTGGAT</t>
  </si>
  <si>
    <t>TAGTGAGCACACGTCCAGGTGGAT</t>
  </si>
  <si>
    <t>AAACATCCACCTGGACGTGTGCTC</t>
  </si>
  <si>
    <t>PLES_54401</t>
  </si>
  <si>
    <t>priA</t>
  </si>
  <si>
    <t>GCAGGGCTAGGCGTAGGATC</t>
  </si>
  <si>
    <t>TAGTGCAGGGCTAGGCGTAGGATC</t>
  </si>
  <si>
    <t>AAACGATCCTACGCCTAGCCCTGC</t>
  </si>
  <si>
    <t>TAGTCGAACAGGCGGCGGAG</t>
  </si>
  <si>
    <t>TAGTTAGTCGAACAGGCGGCGGAG</t>
  </si>
  <si>
    <t>AAACCTCCGCCGCCTGTTCGACTA</t>
  </si>
  <si>
    <t>GCGGAATGCCGCGGGGCGCG</t>
  </si>
  <si>
    <t>TAGTGCGGAATGCCGCGGGGCGCG</t>
  </si>
  <si>
    <t>AAACCGCGCCCCGCGGCATTCCGC</t>
  </si>
  <si>
    <t>CAGCCGAATCCCCGGCTGTA</t>
  </si>
  <si>
    <t>TAGTCAGCCGAATCCCCGGCTGTA</t>
  </si>
  <si>
    <t>AAACTACAGCCGGGGATTCGGCTG</t>
  </si>
  <si>
    <t>PLES_54411</t>
  </si>
  <si>
    <t>argS</t>
  </si>
  <si>
    <t>CGAGGGCTTGCTGGATCAGC</t>
  </si>
  <si>
    <t>TAGTCGAGGGCTTGCTGGATCAGC</t>
  </si>
  <si>
    <t>AAACGCTGATCCAGCAAGCCCTCG</t>
  </si>
  <si>
    <t>GGGTGCCGTCCGCGGTCAGT</t>
  </si>
  <si>
    <t>TAGTGGGTGCCGTCCGCGGTCAGT</t>
  </si>
  <si>
    <t>AAACACTGACCGCGGACGGCACCC</t>
  </si>
  <si>
    <t>CGGGGTCAGGCCGGCGGGCA</t>
  </si>
  <si>
    <t>TAGTCGGGGTCAGGCCGGCGGGCA</t>
  </si>
  <si>
    <t>AAACTGCCCGCCGGCCTGACCCCG</t>
  </si>
  <si>
    <t>GGTCCTTGGTGTTCTCCACC</t>
  </si>
  <si>
    <t>TAGTGGTCCTTGGTGTTCTCCACC</t>
  </si>
  <si>
    <t>AAACGGTGGAGAACACCAAGGACC</t>
  </si>
  <si>
    <t>PLES_54421</t>
  </si>
  <si>
    <t>GCGGGTTTCTTCTTTGCCAT</t>
  </si>
  <si>
    <t>TAGTGCGGGTTTCTTCTTTGCCAT</t>
  </si>
  <si>
    <t>AAACATGGCAAAGAAGAAACCCGC</t>
  </si>
  <si>
    <t>GCGGCTGGCGCCGCGCTTGG</t>
  </si>
  <si>
    <t>TAGTGCGGCTGGCGCCGCGCTTGG</t>
  </si>
  <si>
    <t>AAACCCAAGCGCGGCGCCAGCCGC</t>
  </si>
  <si>
    <t>CGTTCTTCGCGGCGGGCGCC</t>
  </si>
  <si>
    <t>TAGTCGTTCTTCGCGGCGGGCGCC</t>
  </si>
  <si>
    <t>AAACGGCGCCCGCCGCGAAGAACG</t>
  </si>
  <si>
    <t>GCGACCAGCCAGACCCAGCC</t>
  </si>
  <si>
    <t>TAGTGCGACCAGCCAGACCCAGCC</t>
  </si>
  <si>
    <t>AAACGGCTGGGTCTGGCTGGTCGC</t>
  </si>
  <si>
    <t>PLES_54431</t>
  </si>
  <si>
    <t>hslV</t>
  </si>
  <si>
    <t>ACAGATACGATGGTGGTCAA</t>
  </si>
  <si>
    <t>TAGTACAGATACGATGGTGGTCAA</t>
  </si>
  <si>
    <t>AAACTTGACCACCATCGTATCTGT</t>
  </si>
  <si>
    <t>TGACGACTTTGCCGTTGCGG</t>
  </si>
  <si>
    <t>TAGTTGACGACTTTGCCGTTGCGG</t>
  </si>
  <si>
    <t>AAACCCGCAACGGCAAAGTCGTCA</t>
  </si>
  <si>
    <t>TTTCATCACGGTGTTGCCCA</t>
  </si>
  <si>
    <t>TAGTTTTCATCACGGTGTTGCCCA</t>
  </si>
  <si>
    <t>AAACTGGGCAACACCGTGATGAAA</t>
  </si>
  <si>
    <t>ATACAGGCGCCGGACCTTCT</t>
  </si>
  <si>
    <t>TAGTATACAGGCGCCGGACCTTCT</t>
  </si>
  <si>
    <t>AAACAGAAGGTCCGGCGCCTGTAT</t>
  </si>
  <si>
    <t>PLES_54441</t>
  </si>
  <si>
    <t>hslU</t>
  </si>
  <si>
    <t>GACGATCTCGCGGGGCGTCA</t>
  </si>
  <si>
    <t>TAGTGACGATCTCGCGGGGCGTCA</t>
  </si>
  <si>
    <t>AAACTGACGCCCCGCGAGATCGTC</t>
  </si>
  <si>
    <t>TGATGTGGCGGTTGAGTTCG</t>
  </si>
  <si>
    <t>TAGTTGATGTGGCGGTTGAGTTCG</t>
  </si>
  <si>
    <t>AAACCGAACTCAACCGCCACATCA</t>
  </si>
  <si>
    <t>CCAGCGGTTGCGCAGGGCGA</t>
  </si>
  <si>
    <t>TAGTCCAGCGGTTGCGCAGGGCGA</t>
  </si>
  <si>
    <t>AAACTCGCCCTGCGCAACCGCTGG</t>
  </si>
  <si>
    <t>TGTTACCTCGGCGCGCAGCT</t>
  </si>
  <si>
    <t>TAGTTGTTACCTCGGCGCGCAGCT</t>
  </si>
  <si>
    <t>AAACAGCTGCGCGCCGAGGTAACA</t>
  </si>
  <si>
    <t>PLES_54451</t>
  </si>
  <si>
    <t>TGTGCAGCTGGATGGCGGAA</t>
  </si>
  <si>
    <t>TAGTTGTGCAGCTGGATGGCGGAA</t>
  </si>
  <si>
    <t>AAACTTCCGCCATCCAGCTGCACA</t>
  </si>
  <si>
    <t>GCGCAGGGTCAGGGTCTTCG</t>
  </si>
  <si>
    <t>TAGTGCGCAGGGTCAGGGTCTTCG</t>
  </si>
  <si>
    <t>AAACCGAAGACCCTGACCCTGCGC</t>
  </si>
  <si>
    <t>CGCGGAGGAACTCGGCAGGC</t>
  </si>
  <si>
    <t>TAGTCGCGGAGGAACTCGGCAGGC</t>
  </si>
  <si>
    <t>AAACGCCTGCCGAGTTCCTCCGCG</t>
  </si>
  <si>
    <t>TGGCCCTGGACCTCGGCCGA</t>
  </si>
  <si>
    <t>TAGTTGGCCCTGGACCTCGGCCGA</t>
  </si>
  <si>
    <t>AAACTCGGCCGAGGTCCAGGGCCA</t>
  </si>
  <si>
    <t>PLES_54461</t>
  </si>
  <si>
    <t>phaC1</t>
  </si>
  <si>
    <t>TTATTGTTCTTCTGACTCAT</t>
  </si>
  <si>
    <t>TAGTTTATTGTTCTTCTGACTCAT</t>
  </si>
  <si>
    <t>AAACATGAGTCAGAAGAACAATAA</t>
  </si>
  <si>
    <t>GTGTTTTCCGCGGCTTGCTT</t>
  </si>
  <si>
    <t>TAGTGTGTTTTCCGCGGCTTGCTT</t>
  </si>
  <si>
    <t>AAACAAGCAAGCCGCGGAAAACAC</t>
  </si>
  <si>
    <t>GGATGCCGATCACCGGATTC</t>
  </si>
  <si>
    <t>TAGTGGATGCCGATCACCGGATTC</t>
  </si>
  <si>
    <t>AAACGAATCCGGTGATCGGCATCC</t>
  </si>
  <si>
    <t>CCATGCGCGCGGAGGTGAGC</t>
  </si>
  <si>
    <t>TAGTCCATGCGCGCGGAGGTGAGC</t>
  </si>
  <si>
    <t>AAACGCTCACCTCCGCGCGCATGG</t>
  </si>
  <si>
    <t>PLES_54471</t>
  </si>
  <si>
    <t>phaD</t>
  </si>
  <si>
    <t>GTCCGGAAGACGAAGGGCTG</t>
  </si>
  <si>
    <t>TAGTGTCCGGAAGACGAAGGGCTG</t>
  </si>
  <si>
    <t>AAACCAGCCCTTCGTCTTCCGGAC</t>
  </si>
  <si>
    <t>TGCGGATGGTCTGGCCGTCG</t>
  </si>
  <si>
    <t>TAGTTGCGGATGGTCTGGCCGTCG</t>
  </si>
  <si>
    <t>AAACCGACGGCCAGACCATCCGCA</t>
  </si>
  <si>
    <t>TTCCTTGCCCGGCCGCACTG</t>
  </si>
  <si>
    <t>TAGTTTCCTTGCCCGGCCGCACTG</t>
  </si>
  <si>
    <t>AAACCAGTGCGGCCGGGCAAGGAA</t>
  </si>
  <si>
    <t>ATGCCGTTGAAGATCAGCAG</t>
  </si>
  <si>
    <t>TAGTATGCCGTTGAAGATCAGCAG</t>
  </si>
  <si>
    <t>AAACCTGCTGATCTTCAACGGCAT</t>
  </si>
  <si>
    <t>PLES_54481</t>
  </si>
  <si>
    <t>phaC2</t>
  </si>
  <si>
    <t>CGATTCCTGCTTTTCTCGCA</t>
  </si>
  <si>
    <t>TAGTCGATTCCTGCTTTTCTCGCA</t>
  </si>
  <si>
    <t>AAACTGCGAGAAAAGCAGGAATCG</t>
  </si>
  <si>
    <t>CTCATGAACTCGGCGGGCAC</t>
  </si>
  <si>
    <t>TAGTCTCATGAACTCGGCGGGCAC</t>
  </si>
  <si>
    <t>AAACGTGCCCGCCGAGTTCATGAG</t>
  </si>
  <si>
    <t>GGCTGCGGACCGTCGTCAGC</t>
  </si>
  <si>
    <t>TAGTGGCTGCGGACCGTCGTCAGC</t>
  </si>
  <si>
    <t>AAACGCTGACGACGGTCCGCAGCC</t>
  </si>
  <si>
    <t>GGCGCAGGCCGTGGACAGCC</t>
  </si>
  <si>
    <t>TAGTGGCGCAGGCCGTGGACAGCC</t>
  </si>
  <si>
    <t>AAACGGCTGTCCACGGCCTGCGCC</t>
  </si>
  <si>
    <t>PLES_54491</t>
  </si>
  <si>
    <t>ACAGCGAGCATTCGAGGATT</t>
  </si>
  <si>
    <t>TAGTACAGCGAGCATTCGAGGATT</t>
  </si>
  <si>
    <t>AAACAATCCTCGAATGCTCGCTGT</t>
  </si>
  <si>
    <t>ATCTCCAGTGTCGAGACGTT</t>
  </si>
  <si>
    <t>TAGTATCTCCAGTGTCGAGACGTT</t>
  </si>
  <si>
    <t>AAACAACGTCTCGACACTGGAGAT</t>
  </si>
  <si>
    <t>AGTGGTAGTAGAGATTGCCC</t>
  </si>
  <si>
    <t>TAGTAGTGGTAGTAGAGATTGCCC</t>
  </si>
  <si>
    <t>AAACGGGCAATCTCTACTACCACT</t>
  </si>
  <si>
    <t>TCACCAGCGGTTCCTTGCCA</t>
  </si>
  <si>
    <t>TAGTTCACCAGCGGTTCCTTGCCA</t>
  </si>
  <si>
    <t>AAACTGGCAAGGAACCGCTGGTGA</t>
  </si>
  <si>
    <t>PLES_54501</t>
  </si>
  <si>
    <t>phaF</t>
  </si>
  <si>
    <t>CTCGATCTCGCCGATCCAAC</t>
  </si>
  <si>
    <t>TAGTCTCGATCTCGCCGATCCAAC</t>
  </si>
  <si>
    <t>AAACGTTGGATCGGCGAGATCGAG</t>
  </si>
  <si>
    <t>GTCCTTGCTGACCTTCGAGT</t>
  </si>
  <si>
    <t>TAGTGTCCTTGCTGACCTTCGAGT</t>
  </si>
  <si>
    <t>AAACACTCGAAGGTCAGCAAGGAC</t>
  </si>
  <si>
    <t>CTTCTCGCCGTCTTTCACCA</t>
  </si>
  <si>
    <t>TAGTCTTCTCGCCGTCTTTCACCA</t>
  </si>
  <si>
    <t>AAACTGGTGAAAGACGGCGAGAAG</t>
  </si>
  <si>
    <t>ACCGACCTGCGCGTCCACAT</t>
  </si>
  <si>
    <t>TAGTACCGACCTGCGCGTCCACAT</t>
  </si>
  <si>
    <t>AAACATGTGGACGCGCAGGTCGGT</t>
  </si>
  <si>
    <t>PLES_54511</t>
  </si>
  <si>
    <t>TTCAGGGCAATCTTGGCCAT</t>
  </si>
  <si>
    <t>TAGTTTCAGGGCAATCTTGGCCAT</t>
  </si>
  <si>
    <t>AAACATGGCCAAGATTGCCCTGAA</t>
  </si>
  <si>
    <t>CAGGGAAGTGGATTCGGAAA</t>
  </si>
  <si>
    <t>TAGTCAGGGAAGTGGATTCGGAAA</t>
  </si>
  <si>
    <t>AAACTTTCCGAATCCACTTCCCTG</t>
  </si>
  <si>
    <t>GCGGGCATAGTGGCGGATCT</t>
  </si>
  <si>
    <t>TAGTGCGGGCATAGTGGCGGATCT</t>
  </si>
  <si>
    <t>AAACAGATCCGCCACTATGCCCGC</t>
  </si>
  <si>
    <t>CCAGGCCGGCAAGCCAGATC</t>
  </si>
  <si>
    <t>TAGTCCAGGCCGGCAAGCCAGATC</t>
  </si>
  <si>
    <t>AAACGATCTGGCTTGCCGGCCTGG</t>
  </si>
  <si>
    <t>PLES_54521</t>
  </si>
  <si>
    <t>TTCGATGTGGATACGCGACA</t>
  </si>
  <si>
    <t>TAGTTTCGATGTGGATACGCGACA</t>
  </si>
  <si>
    <t>AAACTGTCGCGTATCCACATCGAA</t>
  </si>
  <si>
    <t>GCGTCCAGCCCCAGGCTGTG</t>
  </si>
  <si>
    <t>TAGTGCGTCCAGCCCCAGGCTGTG</t>
  </si>
  <si>
    <t>AAACCACAGCCTGGGGCTGGACGC</t>
  </si>
  <si>
    <t>TTTCTCCGCCTTGGCCCGTG</t>
  </si>
  <si>
    <t>TAGTTTTCTCCGCCTTGGCCCGTG</t>
  </si>
  <si>
    <t>AAACCACGGGCCAAGGCGGAGAAA</t>
  </si>
  <si>
    <t>GTGCTCCTTCGCCAGACGTT</t>
  </si>
  <si>
    <t>TAGTGTGCTCCTTCGCCAGACGTT</t>
  </si>
  <si>
    <t>AAACAACGTCTGGCGAAGGAGCAC</t>
  </si>
  <si>
    <t>PLES_54531</t>
  </si>
  <si>
    <t>ubiE</t>
  </si>
  <si>
    <t>TCGGCGTCGGCGCCTTTGCG</t>
  </si>
  <si>
    <t>TAGTTCGGCGTCGGCGCCTTTGCG</t>
  </si>
  <si>
    <t>AAACCGCAAAGGCGCCGACGCCGA</t>
  </si>
  <si>
    <t>TGGTAGCCGAAGTGGGTGGT</t>
  </si>
  <si>
    <t>TAGTTGGTAGCCGAAGTGGGTGGT</t>
  </si>
  <si>
    <t>AAACACCACCCACTTCGGCTACCA</t>
  </si>
  <si>
    <t>TCTGGCTTTCCGGAACGTTC</t>
  </si>
  <si>
    <t>TAGTTCTGGCTTTCCGGAACGTTC</t>
  </si>
  <si>
    <t>AAACGAACGTTCCGGAAAGCCAGA</t>
  </si>
  <si>
    <t>TGCCACCGAGTGAAATACCT</t>
  </si>
  <si>
    <t>TAGTTGCCACCGAGTGAAATACCT</t>
  </si>
  <si>
    <t>AAACAGGTATTTCACTCGGTGGCA</t>
  </si>
  <si>
    <t>PLES_54541</t>
  </si>
  <si>
    <t>TGGATCAGCAGCGAGCTCAT</t>
  </si>
  <si>
    <t>TAGTTGGATCAGCAGCGAGCTCAT</t>
  </si>
  <si>
    <t>AAACATGAGCTCGCTGCTGATCCA</t>
  </si>
  <si>
    <t>ATTGATGCCGGTTTCGGCGG</t>
  </si>
  <si>
    <t>TAGTATTGATGCCGGTTTCGGCGG</t>
  </si>
  <si>
    <t>AAACCCGCCGAAACCGGCATCAAT</t>
  </si>
  <si>
    <t>GCGCTGTCCCGTCGAGGCGC</t>
  </si>
  <si>
    <t>TAGTGCGCTGTCCCGTCGAGGCGC</t>
  </si>
  <si>
    <t>AAACGCGCCTCGACGGGACAGCGC</t>
  </si>
  <si>
    <t>GCGGAAAGCCTGCGCAGGCG</t>
  </si>
  <si>
    <t>TAGTGCGGAAAGCCTGCGCAGGCG</t>
  </si>
  <si>
    <t>AAACCGCCTGCGCAGGCTTTCCGC</t>
  </si>
  <si>
    <t>PLES_54551</t>
  </si>
  <si>
    <t>ubiB</t>
  </si>
  <si>
    <t>GCAGGAGGCGGCGGACAGCG</t>
  </si>
  <si>
    <t>TAGTGCAGGAGGCGGCGGACAGCG</t>
  </si>
  <si>
    <t>AAACCGCTGTCCGCCGCCTCCTGC</t>
  </si>
  <si>
    <t>GGTAGCGGATGACGACGCGC</t>
  </si>
  <si>
    <t>TAGTGGTAGCGGATGACGACGCGC</t>
  </si>
  <si>
    <t>AAACGCGCGTCGTCATCCGCTACC</t>
  </si>
  <si>
    <t>GTTCGAGGATCAGGTCGTCC</t>
  </si>
  <si>
    <t>TAGTGTTCGAGGATCAGGTCGTCC</t>
  </si>
  <si>
    <t>AAACGGACGACCTGATCCTCGAAC</t>
  </si>
  <si>
    <t>CGCAGCCACCAGGGCAGCAT</t>
  </si>
  <si>
    <t>TAGTCGCAGCCACCAGGGCAGCAT</t>
  </si>
  <si>
    <t>AAACATGCTGCCCTGGTGGCTGCG</t>
  </si>
  <si>
    <t>PLES_54561</t>
  </si>
  <si>
    <t>hisI</t>
  </si>
  <si>
    <t>CTCATCCAGCCAGTCTTTCA</t>
  </si>
  <si>
    <t>TAGTCTCATCCAGCCAGTCTTTCA</t>
  </si>
  <si>
    <t>AAACTGAAAGACTGGCTGGATGAG</t>
  </si>
  <si>
    <t>CCTGGGCGATCGCCGGGACC</t>
  </si>
  <si>
    <t>TAGTCCTGGGCGATCGCCGGGACC</t>
  </si>
  <si>
    <t>AAACGGTCCCGGCGATCGCCCAGG</t>
  </si>
  <si>
    <t>ACGGTTCTCGCTGGCGGTCA</t>
  </si>
  <si>
    <t>TAGTACGGTTCTCGCTGGCGGTCA</t>
  </si>
  <si>
    <t>AAACTGACCGCCAGCGAGAACCGT</t>
  </si>
  <si>
    <t>GTGCAGCTTCTGCACATGCC</t>
  </si>
  <si>
    <t>TAGTGTGCAGCTTCTGCACATGCC</t>
  </si>
  <si>
    <t>AAACGGCATGTGCAGAAGCTGCAC</t>
  </si>
  <si>
    <t>PLES_54571</t>
  </si>
  <si>
    <t>hisE</t>
  </si>
  <si>
    <t>CACCGCCGCCAGGCGGGTCA</t>
  </si>
  <si>
    <t>TAGTCACCGCCGCCAGGCGGGTCA</t>
  </si>
  <si>
    <t>AAACTGACCCGCCTGGCGGCGGTG</t>
  </si>
  <si>
    <t>CACGTAGGAGCTGTCGGGCG</t>
  </si>
  <si>
    <t>TAGTCACGTAGGAGCTGTCGGGCG</t>
  </si>
  <si>
    <t>AAACCGCCCGACAGCTCCTACGTG</t>
  </si>
  <si>
    <t>CAGGCCCTTGTGGTACAGGC</t>
  </si>
  <si>
    <t>TAGTCAGGCCCTTGTGGTACAGGC</t>
  </si>
  <si>
    <t>AAACGCCTGTACCACAAGGGCCTG</t>
  </si>
  <si>
    <t>ACTCCTCGCCGACCTTCTCC</t>
  </si>
  <si>
    <t>TAGTACTCCTCGCCGACCTTCTCC</t>
  </si>
  <si>
    <t>AAACGGAGAAGGTCGGCGAGGAGT</t>
  </si>
  <si>
    <t>PLES_54581</t>
  </si>
  <si>
    <t>tatA</t>
  </si>
  <si>
    <t>ACACCAGTACCACGACGATC</t>
  </si>
  <si>
    <t>TAGTACACCAGTACCACGACGATC</t>
  </si>
  <si>
    <t>AAACGATCGTCGTGGTACTGGTGT</t>
  </si>
  <si>
    <t>ACCGAGGTTCTTCAGGCGCT</t>
  </si>
  <si>
    <t>TAGTACCGAGGTTCTTCAGGCGCT</t>
  </si>
  <si>
    <t>AAACAGCGCCTGAAGAACCTCGGT</t>
  </si>
  <si>
    <t>CTTGATCGCTTCGCCGACGT</t>
  </si>
  <si>
    <t>TAGTCTTGATCGCTTCGCCGACGT</t>
  </si>
  <si>
    <t>AAACACGTCGGCGAAGCGATCAAG</t>
  </si>
  <si>
    <t>CCTCGGTGTTCACCGCCTTG</t>
  </si>
  <si>
    <t>TAGTCCTCGGTGTTCACCGCCTTG</t>
  </si>
  <si>
    <t>AAACCAAGGCGGTGAACACCGAGG</t>
  </si>
  <si>
    <t>PLES_54591</t>
  </si>
  <si>
    <t>tatB</t>
  </si>
  <si>
    <t>CGGTACGTGCGGCGCCCGGC</t>
  </si>
  <si>
    <t>TAGTCGGTACGTGCGGCGCCCGGC</t>
  </si>
  <si>
    <t>AAACGCCGGGCGCCGCACGTACCG</t>
  </si>
  <si>
    <t>GCGGCCGATCCACAGGCCGG</t>
  </si>
  <si>
    <t>TAGTGCGGCCGATCCACAGGCCGG</t>
  </si>
  <si>
    <t>AAACCCGGCCTGTGGATCGGCCGC</t>
  </si>
  <si>
    <t>TGGTATTGAAACTGCGCTTC</t>
  </si>
  <si>
    <t>TAGTTGGTATTGAAACTGCGCTTC</t>
  </si>
  <si>
    <t>AAACGAAGCGCAGTTTCAATACCA</t>
  </si>
  <si>
    <t>CCGTTCCACTTCCTGCTTGA</t>
  </si>
  <si>
    <t>TAGTCCGTTCCACTTCCTGCTTGA</t>
  </si>
  <si>
    <t>AAACTCAAGCAGGAAGTGGAACGG</t>
  </si>
  <si>
    <t>PLES_54601</t>
  </si>
  <si>
    <t>tatC</t>
  </si>
  <si>
    <t>CTCAGGCTGCTCGGGTTTAT</t>
  </si>
  <si>
    <t>TAGTCTCAGGCTGCTCGGGTTTAT</t>
  </si>
  <si>
    <t>AAACATAAACCCGAGCAGCCTGAG</t>
  </si>
  <si>
    <t>GCGAGACCAGGGGCATTTCC</t>
  </si>
  <si>
    <t>TAGTGCGAGACCAGGGGCATTTCC</t>
  </si>
  <si>
    <t>AAACGGAAATGCCCCTGGTCTCGC</t>
  </si>
  <si>
    <t>GGCGCGTACGCAGTTCGGTC</t>
  </si>
  <si>
    <t>TAGTGGCGCGTACGCAGTTCGGTC</t>
  </si>
  <si>
    <t>AAACGACCGAACTGCGTACGCGCC</t>
  </si>
  <si>
    <t>CTGCGAGAAGTAGAACAGGC</t>
  </si>
  <si>
    <t>TAGTCTGCGAGAAGTAGAACAGGC</t>
  </si>
  <si>
    <t>AAACGCCTGTTCTACTTCTCGCAG</t>
  </si>
  <si>
    <t>PLES_54611</t>
  </si>
  <si>
    <t>CGGCGTCGTCGAGGAGCAGC</t>
  </si>
  <si>
    <t>TAGTCGGCGTCGTCGAGGAGCAGC</t>
  </si>
  <si>
    <t>AAACGCTGCTCCTCGACGACGCCG</t>
  </si>
  <si>
    <t>ACGATCCGCCGACACGAAGT</t>
  </si>
  <si>
    <t>TAGTACGATCCGCCGACACGAAGT</t>
  </si>
  <si>
    <t>AAACACTTCGTGTCGGCGGATCGT</t>
  </si>
  <si>
    <t>GCTTGAGGCGGCGATCGTGC</t>
  </si>
  <si>
    <t>TAGTGCTTGAGGCGGCGATCGTGC</t>
  </si>
  <si>
    <t>AAACGCACGATCGCCGCCTCAAGC</t>
  </si>
  <si>
    <t>CGGCGCGGTGCACTTCGTGC</t>
  </si>
  <si>
    <t>TAGTCGGCGCGGTGCACTTCGTGC</t>
  </si>
  <si>
    <t>AAACGCACGAAGTGCACCGCGCCG</t>
  </si>
  <si>
    <t>PLES_54621</t>
  </si>
  <si>
    <t>TGACGCTCAGCTTGGCCAGT</t>
  </si>
  <si>
    <t>TAGTTGACGCTCAGCTTGGCCAGT</t>
  </si>
  <si>
    <t>AAACACTGGCCAAGCTGAGCGTCA</t>
  </si>
  <si>
    <t>CGAAACCGACCATCAGCTTG</t>
  </si>
  <si>
    <t>TAGTCGAAACCGACCATCAGCTTG</t>
  </si>
  <si>
    <t>AAACCAAGCTGATGGTCGGTTTCG</t>
  </si>
  <si>
    <t>CCAGCAGAAGCAGCGCGAGG</t>
  </si>
  <si>
    <t>TAGTCCAGCAGAAGCAGCGCGAGG</t>
  </si>
  <si>
    <t>AAACCCTCGCGCTGCTTCTGCTGG</t>
  </si>
  <si>
    <t>CGGTCTGGTGCGTGAGGGTG</t>
  </si>
  <si>
    <t>TAGTCGGTCTGGTGCGTGAGGGTG</t>
  </si>
  <si>
    <t>AAACCACCCTCACGCACCAGACCG</t>
  </si>
  <si>
    <t>PLES_54631</t>
  </si>
  <si>
    <t>ATCGATGGTCATCGGGCGCA</t>
  </si>
  <si>
    <t>TAGTATCGATGGTCATCGGGCGCA</t>
  </si>
  <si>
    <t>AAACTGCGCCCGATGACCATCGAT</t>
  </si>
  <si>
    <t>TCCCGGGGTATCCAGGGCGA</t>
  </si>
  <si>
    <t>TAGTTCCCGGGGTATCCAGGGCGA</t>
  </si>
  <si>
    <t>AAACTCGCCCTGGATACCCCGGGA</t>
  </si>
  <si>
    <t>CAGTTCGGGATCGGGCGCCT</t>
  </si>
  <si>
    <t>TAGTCAGTTCGGGATCGGGCGCCT</t>
  </si>
  <si>
    <t>AAACAGGCGCCCGATCCCGAACTG</t>
  </si>
  <si>
    <t>GCGACTGGGTGGTGCTCAGC</t>
  </si>
  <si>
    <t>TAGTGCGACTGGGTGGTGCTCAGC</t>
  </si>
  <si>
    <t>AAACGCTGAGCACCACCCAGTCGC</t>
  </si>
  <si>
    <t>PLES_54641</t>
  </si>
  <si>
    <t>GGGTATCGAAGACCTTCAGC</t>
  </si>
  <si>
    <t>TAGTGGGTATCGAAGACCTTCAGC</t>
  </si>
  <si>
    <t>AAACGCTGAAGGTCTTCGATACCC</t>
  </si>
  <si>
    <t>CGCGCGCACTACCTGGCCGC</t>
  </si>
  <si>
    <t>TAGTCGCGCGCACTACCTGGCCGC</t>
  </si>
  <si>
    <t>AAACGCGGCCAGGTAGTGCGCGCG</t>
  </si>
  <si>
    <t>TACCTCGCCTCTGGCCACGC</t>
  </si>
  <si>
    <t>TAGTTACCTCGCCTCTGGCCACGC</t>
  </si>
  <si>
    <t>AAACGCGTGGCCAGAGGCGAGGTA</t>
  </si>
  <si>
    <t>GCCGTTCAGGCAGCGCAGGA</t>
  </si>
  <si>
    <t>TAGTGCCGTTCAGGCAGCGCAGGA</t>
  </si>
  <si>
    <t>AAACTCCTGCGCTGCCTGAACGGC</t>
  </si>
  <si>
    <t>PLES_54651</t>
  </si>
  <si>
    <t>GGAACGTTTCTTCTTGGTCA</t>
  </si>
  <si>
    <t>TAGTGGAACGTTTCTTCTTGGTCA</t>
  </si>
  <si>
    <t>AAACTGACCAAGAAGAAACGTTCC</t>
  </si>
  <si>
    <t>CAGCAGGTGCCAGGGCCAGA</t>
  </si>
  <si>
    <t>TAGTCAGCAGGTGCCAGGGCCAGA</t>
  </si>
  <si>
    <t>AAACTCTGGCCCTGGCACCTGCTG</t>
  </si>
  <si>
    <t>GCGCCCAGGCCAGGACCAGC</t>
  </si>
  <si>
    <t>TAGTGCGCCCAGGCCAGGACCAGC</t>
  </si>
  <si>
    <t>AAACGCTGGTCCTGGCCTGGGCGC</t>
  </si>
  <si>
    <t>TTCATAGGAAATCAGCGAGG</t>
  </si>
  <si>
    <t>TAGTTTCATAGGAAATCAGCGAGG</t>
  </si>
  <si>
    <t>AAACCCTCGCTGATTTCCTATGAA</t>
  </si>
  <si>
    <t>PLES_54661</t>
  </si>
  <si>
    <t>GACCGAAGCCACGCCCACCA</t>
  </si>
  <si>
    <t>TAGTGACCGAAGCCACGCCCACCA</t>
  </si>
  <si>
    <t>AAACTGGTGGGCGTGGCTTCGGTC</t>
  </si>
  <si>
    <t>GACCGCGTCCTCCACCGCGC</t>
  </si>
  <si>
    <t>TAGTGACCGCGTCCTCCACCGCGC</t>
  </si>
  <si>
    <t>AAACGCGCGGTGGAGGACGCGGTC</t>
  </si>
  <si>
    <t>TCTCGAACGGCATGTAGGTC</t>
  </si>
  <si>
    <t>TAGTTCTCGAACGGCATGTAGGTC</t>
  </si>
  <si>
    <t>AAACGACCTACATGCCGTTCGAGA</t>
  </si>
  <si>
    <t>CGACTTCGAAGCCGATGATC</t>
  </si>
  <si>
    <t>TAGTCGACTTCGAAGCCGATGATC</t>
  </si>
  <si>
    <t>AAACGATCATCGGCTTCGAAGTCG</t>
  </si>
  <si>
    <t>PLES_54671</t>
  </si>
  <si>
    <t>mdoH</t>
  </si>
  <si>
    <t>GCGGTGCTTTCGTAGTGGAT</t>
  </si>
  <si>
    <t>TAGTGCGGTGCTTTCGTAGTGGAT</t>
  </si>
  <si>
    <t>AAACATCCACTACGAAAGCACCGC</t>
  </si>
  <si>
    <t>GGGAAGATGAGCGAGGTAGT</t>
  </si>
  <si>
    <t>TAGTGGGAAGATGAGCGAGGTAGT</t>
  </si>
  <si>
    <t>AAACACTACCTCGCTCATCTTCCC</t>
  </si>
  <si>
    <t>TCCCGCTCCTCTTCCGCCAG</t>
  </si>
  <si>
    <t>TAGTTCCCGCTCCTCTTCCGCCAG</t>
  </si>
  <si>
    <t>AAACCTGGCGGAAGAGGAGCGGGA</t>
  </si>
  <si>
    <t>GTGCAGCTCGGAGAAGGAAG</t>
  </si>
  <si>
    <t>TAGTGTGCAGCTCGGAGAAGGAAG</t>
  </si>
  <si>
    <t>AAACCTTCCTTCTCCGAGCTGCAC</t>
  </si>
  <si>
    <t>PLES_54681</t>
  </si>
  <si>
    <t>AATCGGTGTTTGAAACGGAA</t>
  </si>
  <si>
    <t>TAGTAATCGGTGTTTGAAACGGAA</t>
  </si>
  <si>
    <t>AAACTTCCGTTTCAAACACCGATT</t>
  </si>
  <si>
    <t>AAGCAGCAGGGTGCGCACGC</t>
  </si>
  <si>
    <t>TAGTAAGCAGCAGGGTGCGCACGC</t>
  </si>
  <si>
    <t>AAACGCGTGCGCACCCTGCTGCTT</t>
  </si>
  <si>
    <t>GCTGAACGCCCATACCGGGG</t>
  </si>
  <si>
    <t>TAGTGCTGAACGCCCATACCGGGG</t>
  </si>
  <si>
    <t>AAACCCCCGGTATGGGCGTTCAGC</t>
  </si>
  <si>
    <t>CGGCGCGGAATACTTGTCGC</t>
  </si>
  <si>
    <t>TAGTCGGCGCGGAATACTTGTCGC</t>
  </si>
  <si>
    <t>AAACGCGACAAGTATTCCGCGCCG</t>
  </si>
  <si>
    <t>PLES_54691</t>
  </si>
  <si>
    <t>CACCAGCAGGCCGCGATCGA</t>
  </si>
  <si>
    <t>TAGTCACCAGCAGGCCGCGATCGA</t>
  </si>
  <si>
    <t>AAACTCGATCGCGGCCTGCTGGTG</t>
  </si>
  <si>
    <t>GCGCAACGCTCGCCATCCTC</t>
  </si>
  <si>
    <t>TAGTGCGCAACGCTCGCCATCCTC</t>
  </si>
  <si>
    <t>AAACGAGGATGGCGAGCGTTGCGC</t>
  </si>
  <si>
    <t>CCTGCACGTCCAGCAAGGAC</t>
  </si>
  <si>
    <t>TAGTCCTGCACGTCCAGCAAGGAC</t>
  </si>
  <si>
    <t>AAACGTCCTTGCTGGACGTGCAGG</t>
  </si>
  <si>
    <t>GCTGCGGGTGTTCGCCGCCA</t>
  </si>
  <si>
    <t>TAGTGCTGCGGGTGTTCGCCGCCA</t>
  </si>
  <si>
    <t>AAACTGGCGGCGAACACCCGCAGC</t>
  </si>
  <si>
    <t>PLES_54701</t>
  </si>
  <si>
    <t>CGAGCGTAGGGTTTAATTTC</t>
  </si>
  <si>
    <t>TAGTCGAGCGTAGGGTTTAATTTC</t>
  </si>
  <si>
    <t>AAACGAAATTAAACCCTACGCTCG</t>
  </si>
  <si>
    <t>GTTCGTCGACGGCCAGCTCG</t>
  </si>
  <si>
    <t>TAGTGTTCGTCGACGGCCAGCTCG</t>
  </si>
  <si>
    <t>AAACCGAGCTGGCCGTCGACGAAC</t>
  </si>
  <si>
    <t>TCGTCGGCATACAGCACATG</t>
  </si>
  <si>
    <t>TAGTTCGTCGGCATACAGCACATG</t>
  </si>
  <si>
    <t>AAACCATGTGCTGTATGCCGACGA</t>
  </si>
  <si>
    <t>AAGACGACCGGCAGTCCGTC</t>
  </si>
  <si>
    <t>TAGTAAGACGACCGGCAGTCCGTC</t>
  </si>
  <si>
    <t>AAACGACGGACTGCCGGTCGTCTT</t>
  </si>
  <si>
    <t>PLES_54711</t>
  </si>
  <si>
    <t>GATACGGTGTCGCAAGGCCT</t>
  </si>
  <si>
    <t>TAGTGATACGGTGTCGCAAGGCCT</t>
  </si>
  <si>
    <t>AAACAGGCCTTGCGACACCGTATC</t>
  </si>
  <si>
    <t>CTCCACCACCAGCAGGCCGG</t>
  </si>
  <si>
    <t>TAGTCTCCACCACCAGCAGGCCGG</t>
  </si>
  <si>
    <t>AAACCCGGCCTGCTGGTGGTGGAG</t>
  </si>
  <si>
    <t>CGACCTCGTGGCGGACCAGC</t>
  </si>
  <si>
    <t>TAGTCGACCTCGTGGCGGACCAGC</t>
  </si>
  <si>
    <t>AAACGCTGGTCCGCCACGAGGTCG</t>
  </si>
  <si>
    <t>TTCCGACTCGAAGCCGCCGC</t>
  </si>
  <si>
    <t>TAGTTTCCGACTCGAAGCCGCCGC</t>
  </si>
  <si>
    <t>AAACGCGGCGGCTTCGAGTCGGAA</t>
  </si>
  <si>
    <t>PLES_54721</t>
  </si>
  <si>
    <t>CTGGATACAAGGGTTTTCAT</t>
  </si>
  <si>
    <t>TAGTCTGGATACAAGGGTTTTCAT</t>
  </si>
  <si>
    <t>AAACATGAAAACCCTTGTATCCAG</t>
  </si>
  <si>
    <t>GAGCGACAGGGAGAGTGCGA</t>
  </si>
  <si>
    <t>TAGTGAGCGACAGGGAGAGTGCGA</t>
  </si>
  <si>
    <t>AAACTCGCACTCTCCCTGTCGCTC</t>
  </si>
  <si>
    <t>GCTGAGTTCCTCGGCCTGCG</t>
  </si>
  <si>
    <t>TAGTGCTGAGTTCCTCGGCCTGCG</t>
  </si>
  <si>
    <t>AAACCGCAGGCCGAGGAACTCAGC</t>
  </si>
  <si>
    <t>GTTGTCGGCAACCTTCTTCA</t>
  </si>
  <si>
    <t>TAGTGTTGTCGGCAACCTTCTTCA</t>
  </si>
  <si>
    <t>AAACTGAAGAAGGTTGCCGACAAC</t>
  </si>
  <si>
    <t>PLES_54731</t>
  </si>
  <si>
    <t>GCGATACGGGTCGGTTCCAT</t>
  </si>
  <si>
    <t>TAGTGCGATACGGGTCGGTTCCAT</t>
  </si>
  <si>
    <t>AAACATGGAACCGACCCGTATCGC</t>
  </si>
  <si>
    <t>GGCGGACAGGCGGTCGTTGG</t>
  </si>
  <si>
    <t>TAGTGGCGGACAGGCGGTCGTTGG</t>
  </si>
  <si>
    <t>AAACCCAACGACCGCCTGTCCGCC</t>
  </si>
  <si>
    <t>CAGGGCGTCGAAGCAGACCG</t>
  </si>
  <si>
    <t>TAGTCAGGGCGTCGAAGCAGACCG</t>
  </si>
  <si>
    <t>AAACCGGTCTGCTTCGACGCCCTG</t>
  </si>
  <si>
    <t>CCTCGGCCTGGCCCGGCACC</t>
  </si>
  <si>
    <t>TAGTCCTCGGCCTGGCCCGGCACC</t>
  </si>
  <si>
    <t>AAACGGTGCCGGGCCAGGCCGAGG</t>
  </si>
  <si>
    <t>PLES_54741</t>
  </si>
  <si>
    <t>CCAGGGCGTAGGCCGTGGCC</t>
  </si>
  <si>
    <t>TAGTCCAGGGCGTAGGCCGTGGCC</t>
  </si>
  <si>
    <t>AAACGGCCACGGCCTACGCCCTGG</t>
  </si>
  <si>
    <t>CCGCTCGCGCGCTTCCACCA</t>
  </si>
  <si>
    <t>TAGTCCGCTCGCGCGCTTCCACCA</t>
  </si>
  <si>
    <t>AAACTGGTGGAAGCGCGCGAGCGG</t>
  </si>
  <si>
    <t>ATAGGACAACTGCCCGCCAT</t>
  </si>
  <si>
    <t>TAGTATAGGACAACTGCCCGCCAT</t>
  </si>
  <si>
    <t>AAACATGGCGGGCAGTTGTCCTAT</t>
  </si>
  <si>
    <t>AGCCAGCCGAGCGCCTGGGC</t>
  </si>
  <si>
    <t>TAGTAGCCAGCCGAGCGCCTGGGC</t>
  </si>
  <si>
    <t>AAACGCCCAGGCGCTCGGCTGGCT</t>
  </si>
  <si>
    <t>PLES_54751</t>
  </si>
  <si>
    <t>CATAACCTGGATTTATACCC</t>
  </si>
  <si>
    <t>TAGTCATAACCTGGATTTATACCC</t>
  </si>
  <si>
    <t>AAACGGGTATAAATCCAGGTTATG</t>
  </si>
  <si>
    <t>TCGATATGGCGGAGCTTCAT</t>
  </si>
  <si>
    <t>TAGTTCGATATGGCGGAGCTTCAT</t>
  </si>
  <si>
    <t>AAACATGAAGCTCCGCCATATCGA</t>
  </si>
  <si>
    <t>CGCTGACCGAGCCAGCCTGG</t>
  </si>
  <si>
    <t>TAGTCGCTGACCGAGCCAGCCTGG</t>
  </si>
  <si>
    <t>AAACCCAGGCTGGCTCGGTCAGCG</t>
  </si>
  <si>
    <t>GGACACATGCAGCAACTGTG</t>
  </si>
  <si>
    <t>TAGTGGACACATGCAGCAACTGTG</t>
  </si>
  <si>
    <t>AAACCACAGTTGCTGCATGTGTCC</t>
  </si>
  <si>
    <t>PLES_54761</t>
  </si>
  <si>
    <t>AAGATTCGCCAAATTATGCA</t>
  </si>
  <si>
    <t>TAGTAAGATTCGCCAAATTATGCA</t>
  </si>
  <si>
    <t>AAACTGCATAATTTGGCGAATCTT</t>
  </si>
  <si>
    <t>GTATCTTTTTCTACTCCTCC</t>
  </si>
  <si>
    <t>TAGTGTATCTTTTTCTACTCCTCC</t>
  </si>
  <si>
    <t>AAACGGAGGAGTAGAAAAAGATAC</t>
  </si>
  <si>
    <t>CCCATATCATAGAACCCCTG</t>
  </si>
  <si>
    <t>TAGTCCCATATCATAGAACCCCTG</t>
  </si>
  <si>
    <t>AAACCAGGGGTTCTATGATATGGG</t>
  </si>
  <si>
    <t>AGTTGCAGGGTTTTTAACCC</t>
  </si>
  <si>
    <t>TAGTAGTTGCAGGGTTTTTAACCC</t>
  </si>
  <si>
    <t>AAACGGGTTAAAAACCCTGCAACT</t>
  </si>
  <si>
    <t>PLES_54771</t>
  </si>
  <si>
    <t>TTTTCGTTAACGCAGACAAA</t>
  </si>
  <si>
    <t>TAGTTTTTCGTTAACGCAGACAAA</t>
  </si>
  <si>
    <t>AAACTTTGTCTGCGTTAACGAAAA</t>
  </si>
  <si>
    <t>GCGGGTCCAGAGGGGGTAGA</t>
  </si>
  <si>
    <t>TAGTGCGGGTCCAGAGGGGGTAGA</t>
  </si>
  <si>
    <t>AAACTCTACCCCCTCTGGACCCGC</t>
  </si>
  <si>
    <t>CGGACGCAAGGTATCGGGCT</t>
  </si>
  <si>
    <t>TAGTCGGACGCAAGGTATCGGGCT</t>
  </si>
  <si>
    <t>AAACAGCCCGATACCTTGCGTCCG</t>
  </si>
  <si>
    <t>AGATCGACGATACGAGGCCA</t>
  </si>
  <si>
    <t>TAGTAGATCGACGATACGAGGCCA</t>
  </si>
  <si>
    <t>AAACTGGCCTCGTATCGTCGATCT</t>
  </si>
  <si>
    <t>PLES_54781</t>
  </si>
  <si>
    <t>AGGGAGCTCCGAAGATCATC</t>
  </si>
  <si>
    <t>TAGTAGGGAGCTCCGAAGATCATC</t>
  </si>
  <si>
    <t>AAACGATGATCTTCGGAGCTCCCT</t>
  </si>
  <si>
    <t>ATTGACACAGACAAAGGGCT</t>
  </si>
  <si>
    <t>TAGTATTGACACAGACAAAGGGCT</t>
  </si>
  <si>
    <t>AAACAGCCCTTTGTCTGTGTCAAT</t>
  </si>
  <si>
    <t>GCGGATCCAGCGGGGGAAGA</t>
  </si>
  <si>
    <t>TAGTGCGGATCCAGCGGGGGAAGA</t>
  </si>
  <si>
    <t>AAACTCTTCCCCCGCTGGATCCGC</t>
  </si>
  <si>
    <t>GCAGAGCGTCAGGCTTGGCT</t>
  </si>
  <si>
    <t>TAGTGCAGAGCGTCAGGCTTGGCT</t>
  </si>
  <si>
    <t>AAACAGCCAAGCCTGACGCTCTGC</t>
  </si>
  <si>
    <t>PLES_54791</t>
  </si>
  <si>
    <t>TGAGGGTCTGCGGTTTGTAC</t>
  </si>
  <si>
    <t>TAGTTGAGGGTCTGCGGTTTGTAC</t>
  </si>
  <si>
    <t>AAACGTACAAACCGCAGACCCTCA</t>
  </si>
  <si>
    <t>GAGGGTCAGCCGGACGCTGC</t>
  </si>
  <si>
    <t>TAGTGAGGGTCAGCCGGACGCTGC</t>
  </si>
  <si>
    <t>AAACGCAGCGTCCGGCTGACCCTC</t>
  </si>
  <si>
    <t>ACCCGCGCGCGGCGGGTAGA</t>
  </si>
  <si>
    <t>TAGTACCCGCGCGCGGCGGGTAGA</t>
  </si>
  <si>
    <t>AAACTCTACCCGCCGCGCGCGGGT</t>
  </si>
  <si>
    <t>GCCGCCTGGCCATTGATCAG</t>
  </si>
  <si>
    <t>TAGTGCCGCCTGGCCATTGATCAG</t>
  </si>
  <si>
    <t>AAACCTGATCAATGGCCAGGCGGC</t>
  </si>
  <si>
    <t>PLES_54801</t>
  </si>
  <si>
    <t>GAAGTGCGTCTGGTTGGCGG</t>
  </si>
  <si>
    <t>TAGTGAAGTGCGTCTGGTTGGCGG</t>
  </si>
  <si>
    <t>AAACCCGCCAACCAGACGCACTTC</t>
  </si>
  <si>
    <t>GCCGGAGGTTTTCGATGCGA</t>
  </si>
  <si>
    <t>TAGTGCCGGAGGTTTTCGATGCGA</t>
  </si>
  <si>
    <t>AAACTCGCATCGAAAACCTCCGGC</t>
  </si>
  <si>
    <t>GACCGCGGAAGGCGAGTACC</t>
  </si>
  <si>
    <t>TAGTGACCGCGGAAGGCGAGTACC</t>
  </si>
  <si>
    <t>AAACGGTACTCGCCTTCCGCGGTC</t>
  </si>
  <si>
    <t>GAAGCGAAAGGGCTGGCTGA</t>
  </si>
  <si>
    <t>TAGTGAAGCGAAAGGGCTGGCTGA</t>
  </si>
  <si>
    <t>AAACTCAGCCAGCCCTTTCGCTTC</t>
  </si>
  <si>
    <t>PLES_54811</t>
  </si>
  <si>
    <t>hutG</t>
  </si>
  <si>
    <t>CGCGGCCGCGCTTGAAACTC</t>
  </si>
  <si>
    <t>TAGTCGCGGCCGCGCTTGAAACTC</t>
  </si>
  <si>
    <t>AAACGAGTTTCAAGCGCGGCCGCG</t>
  </si>
  <si>
    <t>TGCGGCATGCTGATCAGTAG</t>
  </si>
  <si>
    <t>TAGTTGCGGCATGCTGATCAGTAG</t>
  </si>
  <si>
    <t>AAACCTACTGATCAGCATGCCGCA</t>
  </si>
  <si>
    <t>CCGGGGTCAGGCGCGTGCCG</t>
  </si>
  <si>
    <t>TAGTCCGGGGTCAGGCGCGTGCCG</t>
  </si>
  <si>
    <t>AAACCGGCACGCGCCTGACCCCGG</t>
  </si>
  <si>
    <t>CCGCGCCTCCTCCACCAGGC</t>
  </si>
  <si>
    <t>TAGTCCGCGCCTCCTCCACCAGGC</t>
  </si>
  <si>
    <t>AAACGCCTGGTGGAGGAGGCGCGG</t>
  </si>
  <si>
    <t>PLES_54821</t>
  </si>
  <si>
    <t>hutI</t>
  </si>
  <si>
    <t>CGCCCTTGAGGGTGGCGGCA</t>
  </si>
  <si>
    <t>TAGTCGCCCTTGAGGGTGGCGGCA</t>
  </si>
  <si>
    <t>AAACTGCCGCCACCCTCAAGGGCG</t>
  </si>
  <si>
    <t>CAGCGGACCGTCGGTGACCA</t>
  </si>
  <si>
    <t>TAGTCAGCGGACCGTCGGTGACCA</t>
  </si>
  <si>
    <t>AAACTGGTCACCGACGGTCCGCTG</t>
  </si>
  <si>
    <t>CGGCGCGCGGGCCGATCCAG</t>
  </si>
  <si>
    <t>TAGTCGGCGCGCGGGCCGATCCAG</t>
  </si>
  <si>
    <t>AAACCTGGATCGGCCCGCGCGCCG</t>
  </si>
  <si>
    <t>GTAGTCGCCGGGCGGCAGTT</t>
  </si>
  <si>
    <t>TAGTGTAGTCGCCGGGCGGCAGTT</t>
  </si>
  <si>
    <t>AAACAACTGCCGCCCGGCGACTAC</t>
  </si>
  <si>
    <t>PLES_54831</t>
  </si>
  <si>
    <t>CGCCGAACACGACGCTCGGT</t>
  </si>
  <si>
    <t>TAGTCGCCGAACACGACGCTCGGT</t>
  </si>
  <si>
    <t>AAACACCGAGCGTCGTGTTCGGCG</t>
  </si>
  <si>
    <t>CCAGTTCCTGCCAACGCAGC</t>
  </si>
  <si>
    <t>TAGTCCAGTTCCTGCCAACGCAGC</t>
  </si>
  <si>
    <t>AAACGCTGCGTTGGCAGGAACTGG</t>
  </si>
  <si>
    <t>AGGCCGCCGCCGACAGTTCC</t>
  </si>
  <si>
    <t>TAGTAGGCCGCCGCCGACAGTTCC</t>
  </si>
  <si>
    <t>AAACGGAACTGTCGGCGGCGGCCT</t>
  </si>
  <si>
    <t>GGCGTTGTCGATCCGTGCCC</t>
  </si>
  <si>
    <t>TAGTGGCGTTGTCGATCCGTGCCC</t>
  </si>
  <si>
    <t>AAACGGGCACGGATCGACAACGCC</t>
  </si>
  <si>
    <t>PLES_54841</t>
  </si>
  <si>
    <t>CTGGCGGATAAGGGCCAGCG</t>
  </si>
  <si>
    <t>TAGTCTGGCGGATAAGGGCCAGCG</t>
  </si>
  <si>
    <t>AAACCGCTGGCCCTTATCCGCCAG</t>
  </si>
  <si>
    <t>GTTGACGCCGACCACGCAGC</t>
  </si>
  <si>
    <t>TAGTGTTGACGCCGACCACGCAGC</t>
  </si>
  <si>
    <t>AAACGCTGCGTGGTCGGCGTCAAC</t>
  </si>
  <si>
    <t>CAGCACCGATGGTCAGCGAC</t>
  </si>
  <si>
    <t>TAGTCAGCACCGATGGTCAGCGAC</t>
  </si>
  <si>
    <t>AAACGTCGCTGACCATCGGTGCTG</t>
  </si>
  <si>
    <t>TCGACTTGCCGGAACCCGAC</t>
  </si>
  <si>
    <t>TAGTTCGACTTGCCGGAACCCGAC</t>
  </si>
  <si>
    <t>AAACGTCGGGTTCCGGCAAGTCGA</t>
  </si>
  <si>
    <t>PLES_54851</t>
  </si>
  <si>
    <t>TGTCAGGCGTTCGGGAAACA</t>
  </si>
  <si>
    <t>TAGTTGTCAGGCGTTCGGGAAACA</t>
  </si>
  <si>
    <t>AAACTGTTTCCCGAACGCCTGACA</t>
  </si>
  <si>
    <t>AGCGTTGACCCAGTCGGCGA</t>
  </si>
  <si>
    <t>TAGTAGCGTTGACCCAGTCGGCGA</t>
  </si>
  <si>
    <t>AAACTCGCCGACTGGGTCAACGCT</t>
  </si>
  <si>
    <t>GTCGCCGTAGTTGGTCACCA</t>
  </si>
  <si>
    <t>TAGTGTCGCCGTAGTTGGTCACCA</t>
  </si>
  <si>
    <t>AAACTGGTGACCAACTACGGCGAC</t>
  </si>
  <si>
    <t>TGTCGGAGATCTTGCGGAAC</t>
  </si>
  <si>
    <t>TAGTTGTCGGAGATCTTGCGGAAC</t>
  </si>
  <si>
    <t>AAACGTTCCGCAAGATCTCCGACA</t>
  </si>
  <si>
    <t>PLES_54861</t>
  </si>
  <si>
    <t>CATCGACTTCTTGTATCGCA</t>
  </si>
  <si>
    <t>TAGTCATCGACTTCTTGTATCGCA</t>
  </si>
  <si>
    <t>AAACTGCGATACAAGAAGTCGATG</t>
  </si>
  <si>
    <t>TTCCGCCTGGGCGCCCGCCG</t>
  </si>
  <si>
    <t>TAGTTTCCGCCTGGGCGCCCGCCG</t>
  </si>
  <si>
    <t>AAACCGGCGGGCGCCCAGGCGGAA</t>
  </si>
  <si>
    <t>CTGCATCAGTTCGGTGAGCA</t>
  </si>
  <si>
    <t>TAGTCTGCATCAGTTCGGTGAGCA</t>
  </si>
  <si>
    <t>AAACTGCTCACCGAACTGATGCAG</t>
  </si>
  <si>
    <t>TACAGCCGTAGCCCTTGGCC</t>
  </si>
  <si>
    <t>TAGTTACAGCCGTAGCCCTTGGCC</t>
  </si>
  <si>
    <t>AAACGGCCAAGGGCTACGGCTGTA</t>
  </si>
  <si>
    <t>PLES_54871</t>
  </si>
  <si>
    <t>TGCCATGAAACGAATATGAC</t>
  </si>
  <si>
    <t>TAGTTGCCATGAAACGAATATGAC</t>
  </si>
  <si>
    <t>AAACGTCATATTCGTTTCATGGCA</t>
  </si>
  <si>
    <t>TGCGGAACCGTAGAACAGGC</t>
  </si>
  <si>
    <t>TAGTTGCGGAACCGTAGAACAGGC</t>
  </si>
  <si>
    <t>AAACGCCTGTTCTACGGTTCCGCA</t>
  </si>
  <si>
    <t>AGGTAGGCCAGCAGCACCGC</t>
  </si>
  <si>
    <t>TAGTAGGTAGGCCAGCAGCACCGC</t>
  </si>
  <si>
    <t>AAACGCGGTGCTGCTGGCCTACCT</t>
  </si>
  <si>
    <t>TGGCCGAACGAGCCGGACAC</t>
  </si>
  <si>
    <t>TAGTTGGCCGAACGAGCCGGACAC</t>
  </si>
  <si>
    <t>AAACGTGTCCGGCTCGTTCGGCCA</t>
  </si>
  <si>
    <t>PLES_54881</t>
  </si>
  <si>
    <t>hutH</t>
  </si>
  <si>
    <t>ACTGGCCGGGTTTCAGATGC</t>
  </si>
  <si>
    <t>TAGTACTGGCCGGGTTTCAGATGC</t>
  </si>
  <si>
    <t>AAACGCATCTGAAACCCGGCCAGT</t>
  </si>
  <si>
    <t>CAGGTAGGCTTGGCGCAGGT</t>
  </si>
  <si>
    <t>TAGTCAGGTAGGCTTGGCGCAGGT</t>
  </si>
  <si>
    <t>AAACACCTGCGCCAAGCCTACCTG</t>
  </si>
  <si>
    <t>ATCCAGGCTCAGGCGCACGG</t>
  </si>
  <si>
    <t>TAGTATCCAGGCTCAGGCGCACGG</t>
  </si>
  <si>
    <t>AAACCCGTGCGCCTGAGCCTGGAT</t>
  </si>
  <si>
    <t>GCGATCGGCGCGTCGGCGCT</t>
  </si>
  <si>
    <t>TAGTGCGATCGGCGCGTCGGCGCT</t>
  </si>
  <si>
    <t>AAACAGCGCCGACGCGCCGATCGC</t>
  </si>
  <si>
    <t>PLES_54891</t>
  </si>
  <si>
    <t>TGGCTTGCTGTCGCTGCCCT</t>
  </si>
  <si>
    <t>TAGTTGGCTTGCTGTCGCTGCCCT</t>
  </si>
  <si>
    <t>AAACAGGGCAGCGACAGCAAGCCA</t>
  </si>
  <si>
    <t>ATCGAGCGCCGTTCGATCAG</t>
  </si>
  <si>
    <t>TAGTATCGAGCGCCGTTCGATCAG</t>
  </si>
  <si>
    <t>AAACCTGATCGAACGGCGCTCGAT</t>
  </si>
  <si>
    <t>GGCCGTGGCGCTCGTTCGCC</t>
  </si>
  <si>
    <t>TAGTGGCCGTGGCGCTCGTTCGCC</t>
  </si>
  <si>
    <t>AAACGGCGAACGAGCGCCACGGCC</t>
  </si>
  <si>
    <t>GGGTGAACTGGCTGTAGAGG</t>
  </si>
  <si>
    <t>TAGTGGGTGAACTGGCTGTAGAGG</t>
  </si>
  <si>
    <t>AAACCCTCTACAGCCAGTTCACCC</t>
  </si>
  <si>
    <t>PLES_54901</t>
  </si>
  <si>
    <t>hutU</t>
  </si>
  <si>
    <t>GAATTTGCTCGGGGTGGTCA</t>
  </si>
  <si>
    <t>TAGTGAATTTGCTCGGGGTGGTCA</t>
  </si>
  <si>
    <t>AAACTGACCACCCCGAGCAAATTC</t>
  </si>
  <si>
    <t>GGGCGCGGATTTCAATATCG</t>
  </si>
  <si>
    <t>TAGTGGGCGCGGATTTCAATATCG</t>
  </si>
  <si>
    <t>AAACCGATATTGAAATCCGCGCCC</t>
  </si>
  <si>
    <t>CGGTCAGCGTAGTGCCGCGC</t>
  </si>
  <si>
    <t>TAGTCGGTCAGCGTAGTGCCGCGC</t>
  </si>
  <si>
    <t>AAACGCGCGGCACTACGCTGACCG</t>
  </si>
  <si>
    <t>TTCGGTCAGCCAGCTCTTGG</t>
  </si>
  <si>
    <t>TAGTTTCGGTCAGCCAGCTCTTGG</t>
  </si>
  <si>
    <t>AAACCCAAGAGCTGGCTGACCGAA</t>
  </si>
  <si>
    <t>PLES_54911</t>
  </si>
  <si>
    <t>TGTCCAGCGCCGCCACCACC</t>
  </si>
  <si>
    <t>TAGTTGTCCAGCGCCGCCACCACC</t>
  </si>
  <si>
    <t>AAACGGTGGTGGCGGCGCTGGACA</t>
  </si>
  <si>
    <t>CCGGCCTGCCTGACGCAGTC</t>
  </si>
  <si>
    <t>TAGTCCGGCCTGCCTGACGCAGTC</t>
  </si>
  <si>
    <t>AAACGACTGCGTCAGGCAGGCCGG</t>
  </si>
  <si>
    <t>CCGGCAGACCTCGCCGATGA</t>
  </si>
  <si>
    <t>TAGTCCGGCAGACCTCGCCGATGA</t>
  </si>
  <si>
    <t>AAACTCATCGGCGAGGTCTGCCGG</t>
  </si>
  <si>
    <t>ACGCGTAACGGCGCACGCCC</t>
  </si>
  <si>
    <t>TAGTACGCGTAACGGCGCACGCCC</t>
  </si>
  <si>
    <t>AAACGGGCGTGCGCCGTTACGCGT</t>
  </si>
  <si>
    <t>PLES_54921</t>
  </si>
  <si>
    <t>ATCCTGGAGCCGCCGCACCA</t>
  </si>
  <si>
    <t>TAGTATCCTGGAGCCGCCGCACCA</t>
  </si>
  <si>
    <t>AAACTGGTGCGGCGGCTCCAGGAT</t>
  </si>
  <si>
    <t>CCATTCGCTGCGCGCCTGGA</t>
  </si>
  <si>
    <t>TAGTCCATTCGCTGCGCGCCTGGA</t>
  </si>
  <si>
    <t>AAACTCCAGGCGCGCAGCGAATGG</t>
  </si>
  <si>
    <t>CAGGCGATCAGCAGCCAGGT</t>
  </si>
  <si>
    <t>TAGTCAGGCGATCAGCAGCCAGGT</t>
  </si>
  <si>
    <t>AAACACCTGGCTGCTGATCGCCTG</t>
  </si>
  <si>
    <t>GCAGTGCCCAACCGCCGTAC</t>
  </si>
  <si>
    <t>TAGTGCAGTGCCCAACCGCCGTAC</t>
  </si>
  <si>
    <t>AAACGTACGGCGGTTGGGCACTGC</t>
  </si>
  <si>
    <t>PLES_54931</t>
  </si>
  <si>
    <t>GCGAGGATCTGGCGAAGCGG</t>
  </si>
  <si>
    <t>TAGTGCGAGGATCTGGCGAAGCGG</t>
  </si>
  <si>
    <t>AAACCCGCTTCGCCAGATCCTCGC</t>
  </si>
  <si>
    <t>GCTGGCGCCCAGGGCGAGGA</t>
  </si>
  <si>
    <t>TAGTGCTGGCGCCCAGGGCGAGGA</t>
  </si>
  <si>
    <t>AAACTCCTCGCCCTGGGCGCCAGC</t>
  </si>
  <si>
    <t>CGCCGCGACGGCGGTCTGGC</t>
  </si>
  <si>
    <t>TAGTCGCCGCGACGGCGGTCTGGC</t>
  </si>
  <si>
    <t>AAACGCCAGACCGCCGTCGCGGCG</t>
  </si>
  <si>
    <t>ACACCACTTTGCCCGGGTAC</t>
  </si>
  <si>
    <t>TAGTACACCACTTTGCCCGGGTAC</t>
  </si>
  <si>
    <t>AAACGTACCCGGGCAAAGTGGTGT</t>
  </si>
  <si>
    <t>PLES_54941</t>
  </si>
  <si>
    <t>AGTCGACGGCGCGCAGGATG</t>
  </si>
  <si>
    <t>TAGTAGTCGACGGCGCGCAGGATG</t>
  </si>
  <si>
    <t>AAACCATCCTGCGCGCCGTCGACT</t>
  </si>
  <si>
    <t>CGTTCTTCCACGGCATTCTC</t>
  </si>
  <si>
    <t>TAGTCGTTCTTCCACGGCATTCTC</t>
  </si>
  <si>
    <t>AAACGAGAATGCCGTGGAAGAACG</t>
  </si>
  <si>
    <t>GGCGATCTCCTCGGTGGAGC</t>
  </si>
  <si>
    <t>TAGTGGCGATCTCCTCGGTGGAGC</t>
  </si>
  <si>
    <t>AAACGCTCCACCGAGGAGATCGCC</t>
  </si>
  <si>
    <t>GGCGCCAGCCGAAGCCGTCC</t>
  </si>
  <si>
    <t>TAGTGGCGCCAGCCGAAGCCGTCC</t>
  </si>
  <si>
    <t>AAACGGACGGCTTCGGCTGGCGCC</t>
  </si>
  <si>
    <t>PLES_54951</t>
  </si>
  <si>
    <t>hutC</t>
  </si>
  <si>
    <t>ATCGGAGGAAGAGGACGTCA</t>
  </si>
  <si>
    <t>TAGTATCGGAGGAAGAGGACGTCA</t>
  </si>
  <si>
    <t>AAACTGACGTCCTCTTCCTCCGAT</t>
  </si>
  <si>
    <t>TCGCCGAGTTGCGAGGCCAG</t>
  </si>
  <si>
    <t>TAGTTCGCCGAGTTGCGAGGCCAG</t>
  </si>
  <si>
    <t>AAACCTGGCCTCGCAACTCGGCGA</t>
  </si>
  <si>
    <t>TGCTTGACCCGCGCGTAGAG</t>
  </si>
  <si>
    <t>TAGTTGCTTGACCCGCGCGTAGAG</t>
  </si>
  <si>
    <t>AAACCTCTACGCGCGGGTCAAGCA</t>
  </si>
  <si>
    <t>GCCAGGCGCCCGACTGGATC</t>
  </si>
  <si>
    <t>TAGTGCCAGGCGCCCGACTGGATC</t>
  </si>
  <si>
    <t>AAACGATCCAGTCGGGCGCCTGGC</t>
  </si>
  <si>
    <t>PLES_54961</t>
  </si>
  <si>
    <t>CGCACGTTCAGCGAAAATTG</t>
  </si>
  <si>
    <t>TAGTCGCACGTTCAGCGAAAATTG</t>
  </si>
  <si>
    <t>AAACCAATTTTCGCTGAACGTGCG</t>
  </si>
  <si>
    <t>ACATTTCGCGCCCAGCCTTC</t>
  </si>
  <si>
    <t>TAGTACATTTCGCGCCCAGCCTTC</t>
  </si>
  <si>
    <t>AAACGAAGGCTGGGCGCGAAATGT</t>
  </si>
  <si>
    <t>CGTCCGCGGAAATCTCGAAA</t>
  </si>
  <si>
    <t>TAGTCGTCCGCGGAAATCTCGAAA</t>
  </si>
  <si>
    <t>AAACTTTCGAGATTTCCGCGGACG</t>
  </si>
  <si>
    <t>CGTCGGGACGAATCTCGGCG</t>
  </si>
  <si>
    <t>TAGTCGTCGGGACGAATCTCGGCG</t>
  </si>
  <si>
    <t>AAACCGCCGAGATTCGTCCCGACG</t>
  </si>
  <si>
    <t>PLES_54971</t>
  </si>
  <si>
    <t>blc</t>
  </si>
  <si>
    <t>AGGGTGCAGAGCACCCGGAT</t>
  </si>
  <si>
    <t>TAGTAGGGTGCAGAGCACCCGGAT</t>
  </si>
  <si>
    <t>AAACATCCGGGTGCTCTGCACCCT</t>
  </si>
  <si>
    <t>CCAGCAGCAAGCCCAGCCAC</t>
  </si>
  <si>
    <t>TAGTCCAGCAGCAAGCCCAGCCAC</t>
  </si>
  <si>
    <t>AAACGTGGCTGGGCTTGCTGCTGG</t>
  </si>
  <si>
    <t>TCGGTGGCCGGCGGATTCTT</t>
  </si>
  <si>
    <t>TAGTTCGGTGGCCGGCGGATTCTT</t>
  </si>
  <si>
    <t>AAACAAGAATCCGCCGGCCACCGA</t>
  </si>
  <si>
    <t>AGGTGCCCTGGTAGCGCTGG</t>
  </si>
  <si>
    <t>TAGTAGGTGCCCTGGTAGCGCTGG</t>
  </si>
  <si>
    <t>AAACCCAGCGCTACCAGGGCACCT</t>
  </si>
  <si>
    <t>PLES_54981</t>
  </si>
  <si>
    <t>AAGCGACCACGGCCAGGGTA</t>
  </si>
  <si>
    <t>TAGTAAGCGACCACGGCCAGGGTA</t>
  </si>
  <si>
    <t>AAACTACCCTGGCCGTGGTCGCTT</t>
  </si>
  <si>
    <t>TGATCTTGCTGCAGGCGGCC</t>
  </si>
  <si>
    <t>TAGTTGATCTTGCTGCAGGCGGCC</t>
  </si>
  <si>
    <t>AAACGGCCGCCTGCAGCAAGATCA</t>
  </si>
  <si>
    <t>TGAGCTTGGAATAGTTTTCC</t>
  </si>
  <si>
    <t>TAGTTGAGCTTGGAATAGTTTTCC</t>
  </si>
  <si>
    <t>AAACGGAAAACTATTCCAAGCTCA</t>
  </si>
  <si>
    <t>GACCTCGGCCTTGCTCATGC</t>
  </si>
  <si>
    <t>TAGTGACCTCGGCCTTGCTCATGC</t>
  </si>
  <si>
    <t>AAACGCATGAGCAAGGCCGAGGTC</t>
  </si>
  <si>
    <t>PLES_54991</t>
  </si>
  <si>
    <t>GTCTCCCAGGGCGCGCTCAT</t>
  </si>
  <si>
    <t>TAGTGTCTCCCAGGGCGCGCTCAT</t>
  </si>
  <si>
    <t>AAACATGAGCGCGCCCTGGGAGAC</t>
  </si>
  <si>
    <t>GCCGAACCACCAGTCGAGCA</t>
  </si>
  <si>
    <t>TAGTGCCGAACCACCAGTCGAGCA</t>
  </si>
  <si>
    <t>AAACTGCTCGACTGGTGGTTCGGC</t>
  </si>
  <si>
    <t>CACCTCGGCGGCATCGCTGG</t>
  </si>
  <si>
    <t>TAGTCACCTCGGCGGCATCGCTGG</t>
  </si>
  <si>
    <t>AAACCCAGCGATGCCGCCGAGGTG</t>
  </si>
  <si>
    <t>AGACGTTCTTGCCGAACCAC</t>
  </si>
  <si>
    <t>TAGTAGACGTTCTTGCCGAACCAC</t>
  </si>
  <si>
    <t>AAACGTGGTTCGGCAAGAACGTCT</t>
  </si>
  <si>
    <t>PLES_55001</t>
  </si>
  <si>
    <t>fbp</t>
  </si>
  <si>
    <t>GCTCAGGGTAACGCGGGACA</t>
  </si>
  <si>
    <t>TAGTGCTCAGGGTAACGCGGGACA</t>
  </si>
  <si>
    <t>AAACTGTCCCGCGTTACCCTGAGC</t>
  </si>
  <si>
    <t>GGGTCTGCTCGATCAGATAG</t>
  </si>
  <si>
    <t>TAGTGGGTCTGCTCGATCAGATAG</t>
  </si>
  <si>
    <t>AAACCTATCTGATCGAGCAGACCC</t>
  </si>
  <si>
    <t>CGGCCGGGGTGTTGTGGCTG</t>
  </si>
  <si>
    <t>TAGTCGGCCGGGGTGTTGTGGCTG</t>
  </si>
  <si>
    <t>AAACCAGCCACAACACCCCGGCCG</t>
  </si>
  <si>
    <t>CTCGATGAGGAAGCGCAGGT</t>
  </si>
  <si>
    <t>TAGTCTCGATGAGGAAGCGCAGGT</t>
  </si>
  <si>
    <t>AAACACCTGCGCTTCCTCATCGAG</t>
  </si>
  <si>
    <t>PLES_55011</t>
  </si>
  <si>
    <t>gloA3</t>
  </si>
  <si>
    <t>ACTTCGGTGTTGAAACTCAT</t>
  </si>
  <si>
    <t>TAGTACTTCGGTGTTGAAACTCAT</t>
  </si>
  <si>
    <t>AAACATGAGTTTCAACACCGAAGT</t>
  </si>
  <si>
    <t>TCCGGCTCCATGCAGATGCC</t>
  </si>
  <si>
    <t>TAGTTCCGGCTCCATGCAGATGCC</t>
  </si>
  <si>
    <t>AAACGGCATCTGCATGGAGCCGGA</t>
  </si>
  <si>
    <t>GAACACGTATTCCTGGGTGA</t>
  </si>
  <si>
    <t>TAGTGAACACGTATTCCTGGGTGA</t>
  </si>
  <si>
    <t>AAACTCACCCAGGAATACGTGTTC</t>
  </si>
  <si>
    <t>CCTTGACCCGCAACATGGTG</t>
  </si>
  <si>
    <t>TAGTCCTTGACCCGCAACATGGTG</t>
  </si>
  <si>
    <t>AAACCACCATGTTGCGGGTCAAGG</t>
  </si>
  <si>
    <t>PLES_55021</t>
  </si>
  <si>
    <t>estA</t>
  </si>
  <si>
    <t>AGCAGGCAGGCCGCTACCAG</t>
  </si>
  <si>
    <t>TAGTAGCAGGCAGGCCGCTACCAG</t>
  </si>
  <si>
    <t>AAACCTGGTAGCGGCCTGCCTGCT</t>
  </si>
  <si>
    <t>AGGAGCAGCCTGCGGGGCGG</t>
  </si>
  <si>
    <t>TAGTAGGAGCAGCCTGCGGGGCGG</t>
  </si>
  <si>
    <t>AAACCCGCCCCGCAGGCTGCTCCT</t>
  </si>
  <si>
    <t>ACCAGCGTCGAATAGGGCGA</t>
  </si>
  <si>
    <t>TAGTACCAGCGTCGAATAGGGCGA</t>
  </si>
  <si>
    <t>AAACTCGCCCTATTCGACGCTGGT</t>
  </si>
  <si>
    <t>GGAACTGCCCGGCATCGCTG</t>
  </si>
  <si>
    <t>TAGTGGAACTGCCCGGCATCGCTG</t>
  </si>
  <si>
    <t>AAACCAGCGATGCCGGGCAGTTCC</t>
  </si>
  <si>
    <t>PLES_55031</t>
  </si>
  <si>
    <t>GCCGGCGGTTCTGAACGAAA</t>
  </si>
  <si>
    <t>TAGTGCCGGCGGTTCTGAACGAAA</t>
  </si>
  <si>
    <t>AAACTTTCGTTCAGAACCGCCGGC</t>
  </si>
  <si>
    <t>GGGACAGGCAGGCGCCCAGC</t>
  </si>
  <si>
    <t>TAGTGGGACAGGCAGGCGCCCAGC</t>
  </si>
  <si>
    <t>AAACGCTGGGCGCCTGCCTGTCCC</t>
  </si>
  <si>
    <t>ACTCCTTCGCCGACAGCGGC</t>
  </si>
  <si>
    <t>TAGTACTCCTTCGCCGACAGCGGC</t>
  </si>
  <si>
    <t>AAACGCCGCTGTCGGCGAAGGAGT</t>
  </si>
  <si>
    <t>CACCTGGCGGCTGAAACCTT</t>
  </si>
  <si>
    <t>TAGTCACCTGGCGGCTGAAACCTT</t>
  </si>
  <si>
    <t>AAACAAGGTTTCAGCCGCCAGGTG</t>
  </si>
  <si>
    <t>PLES_55041</t>
  </si>
  <si>
    <t>GGCGCCGACCAGCGATTCCC</t>
  </si>
  <si>
    <t>TAGTGGCGCCGACCAGCGATTCCC</t>
  </si>
  <si>
    <t>AAACGGGAATCGCTGGTCGGCGCC</t>
  </si>
  <si>
    <t>CCAGGCCGGAAAGGCCGCCG</t>
  </si>
  <si>
    <t>TAGTCCAGGCCGGAAAGGCCGCCG</t>
  </si>
  <si>
    <t>AAACCGGCGGCCTTTCCGGCCTGG</t>
  </si>
  <si>
    <t>CAGCGAGACGGCCTGTCCCA</t>
  </si>
  <si>
    <t>TAGTCAGCGAGACGGCCTGTCCCA</t>
  </si>
  <si>
    <t>AAACTGGGACAGGCCGTCTCGCTG</t>
  </si>
  <si>
    <t>GGCGCTCGTTCTGTTGCGCC</t>
  </si>
  <si>
    <t>TAGTGGCGCTCGTTCTGTTGCGCC</t>
  </si>
  <si>
    <t>AAACGGCGCAACAGAACGAGCGCC</t>
  </si>
  <si>
    <t>PLES_55051</t>
  </si>
  <si>
    <t>TCCGTAGACATACTCTTCGG</t>
  </si>
  <si>
    <t>TAGTTCCGTAGACATACTCTTCGG</t>
  </si>
  <si>
    <t>AAACCCGAAGAGTATGTCTACGGA</t>
  </si>
  <si>
    <t>CTTCAGGAAAGCGTTGGGTT</t>
  </si>
  <si>
    <t>TAGTCTTCAGGAAAGCGTTGGGTT</t>
  </si>
  <si>
    <t>AAACAACCCAACGCTTTCCTGAAG</t>
  </si>
  <si>
    <t>CCCTCGGCGACGCTCAGCAC</t>
  </si>
  <si>
    <t>TAGTCCCTCGGCGACGCTCAGCAC</t>
  </si>
  <si>
    <t>AAACGTGCTGAGCGTCGCCGAGGG</t>
  </si>
  <si>
    <t>CCTCCAGCCCCAGCGAAGCG</t>
  </si>
  <si>
    <t>TAGTCCTCCAGCCCCAGCGAAGCG</t>
  </si>
  <si>
    <t>AAACCGCTTCGCTGGGGCTGGAGG</t>
  </si>
  <si>
    <t>PLES_55061</t>
  </si>
  <si>
    <t>CAGGGTCGAGGCCGGTACCC</t>
  </si>
  <si>
    <t>TAGTCAGGGTCGAGGCCGGTACCC</t>
  </si>
  <si>
    <t>AAACGGGTACCGGCCTCGACCCTG</t>
  </si>
  <si>
    <t>CAGGCCGTGCCGGCCGCTGG</t>
  </si>
  <si>
    <t>TAGTCAGGCCGTGCCGGCCGCTGG</t>
  </si>
  <si>
    <t>AAACCCAGCGGCCGGCACGGCCTG</t>
  </si>
  <si>
    <t>CTCGTCCAGCGACAACCCGG</t>
  </si>
  <si>
    <t>TAGTCTCGTCCAGCGACAACCCGG</t>
  </si>
  <si>
    <t>AAACCCGGGTTGTCGCTGGACGAG</t>
  </si>
  <si>
    <t>GCCGTCGGCTGCGCCCATGC</t>
  </si>
  <si>
    <t>TAGTGCCGTCGGCTGCGCCCATGC</t>
  </si>
  <si>
    <t>AAACGCATGGGCGCAGCCGACGGC</t>
  </si>
  <si>
    <t>PLES_55071</t>
  </si>
  <si>
    <t>typA</t>
  </si>
  <si>
    <t>ATGGTCGACGTGGGCGATGA</t>
  </si>
  <si>
    <t>TAGTATGGTCGACGTGGGCGATGA</t>
  </si>
  <si>
    <t>AAACTCATCGCCCACGTCGACCAT</t>
  </si>
  <si>
    <t>CAGCAGCTTGTCCACCAGGG</t>
  </si>
  <si>
    <t>TAGTCAGCAGCTTGTCCACCAGGG</t>
  </si>
  <si>
    <t>AAACCCCTGGTGGACAAGCTGCTG</t>
  </si>
  <si>
    <t>TTCTTTGCGGTCGAGGGTGC</t>
  </si>
  <si>
    <t>TAGTTTCTTTGCGGTCGAGGGTGC</t>
  </si>
  <si>
    <t>AAACGCACCCTCGACCGCAAAGAA</t>
  </si>
  <si>
    <t>ACGCTCTTTTTCCTGGTCGT</t>
  </si>
  <si>
    <t>TAGTACGCTCTTTTTCCTGGTCGT</t>
  </si>
  <si>
    <t>AAACACGACCAGGAAAAAGAGCGT</t>
  </si>
  <si>
    <t>PLES_55081</t>
  </si>
  <si>
    <t>thiI</t>
  </si>
  <si>
    <t>CTTGATGGTGATTTCCTGGA</t>
  </si>
  <si>
    <t>TAGTCTTGATGGTGATTTCCTGGA</t>
  </si>
  <si>
    <t>AAACTCCAGGAAATCACCATCAAG</t>
  </si>
  <si>
    <t>CGGATGAAGCGCTTGCGCAC</t>
  </si>
  <si>
    <t>TAGTCGGATGAAGCGCTTGCGCAC</t>
  </si>
  <si>
    <t>AAACGTGCGCAAGCGCTTCATCCG</t>
  </si>
  <si>
    <t>CCAGGTCGCGCAGCACCGCG</t>
  </si>
  <si>
    <t>TAGTCCAGGTCGCGCAGCACCGCG</t>
  </si>
  <si>
    <t>AAACCGCGGTGCTGCGCGACCTGG</t>
  </si>
  <si>
    <t>CGCCCTCGACCTTCAGCTCC</t>
  </si>
  <si>
    <t>TAGTCGCCCTCGACCTTCAGCTCC</t>
  </si>
  <si>
    <t>AAACGGAGCTGAAGGTCGAGGGCG</t>
  </si>
  <si>
    <t>PLES_55091</t>
  </si>
  <si>
    <t>glnA</t>
  </si>
  <si>
    <t>CGTCATGGTCTTTGATCAGT</t>
  </si>
  <si>
    <t>TAGTCGTCATGGTCTTTGATCAGT</t>
  </si>
  <si>
    <t>AAACACTGATCAAAGACCATGACG</t>
  </si>
  <si>
    <t>CCTTGGTATCGGTGAAGCGC</t>
  </si>
  <si>
    <t>TAGTCCTTGGTATCGGTGAAGCGC</t>
  </si>
  <si>
    <t>AAACGCGCTTCACCGATACCAAGG</t>
  </si>
  <si>
    <t>TCGTCCAGCGCGTCGCGAGC</t>
  </si>
  <si>
    <t>TAGTTCGTCCAGCGCGTCGCGAGC</t>
  </si>
  <si>
    <t>AAACGCTCGCGACGCGCTGGACGA</t>
  </si>
  <si>
    <t>GGAGCCGTCGAACATCTTGC</t>
  </si>
  <si>
    <t>TAGTGGAGCCGTCGAACATCTTGC</t>
  </si>
  <si>
    <t>AAACGCAAGATGTTCGACGGCTCC</t>
  </si>
  <si>
    <t>PLES_55101</t>
  </si>
  <si>
    <t>GAGCCAGAGAGAGTGACGCA</t>
  </si>
  <si>
    <t>TAGTGAGCCAGAGAGAGTGACGCA</t>
  </si>
  <si>
    <t>AAACTGCGTCACTCTCTCTGGCTC</t>
  </si>
  <si>
    <t>GGCTGAGGATGGCGGCAAGC</t>
  </si>
  <si>
    <t>TAGTGGCTGAGGATGGCGGCAAGC</t>
  </si>
  <si>
    <t>AAACGCTTGCCGCCATCCTCAGCC</t>
  </si>
  <si>
    <t>CATTCGGTGCCGGCCTGGGC</t>
  </si>
  <si>
    <t>TAGTCATTCGGTGCCGGCCTGGGC</t>
  </si>
  <si>
    <t>AAACGCCCAGGCCGGCACCGAATG</t>
  </si>
  <si>
    <t>GGTCGCGGTCGTGGATATCG</t>
  </si>
  <si>
    <t>TAGTGGTCGCGGTCGTGGATATCG</t>
  </si>
  <si>
    <t>AAACCGATATCCACGACCGCGACC</t>
  </si>
  <si>
    <t>PLES_55111</t>
  </si>
  <si>
    <t>AGGGTGAAGCGGGCGATGAT</t>
  </si>
  <si>
    <t>TAGTAGGGTGAAGCGGGCGATGAT</t>
  </si>
  <si>
    <t>AAACATCATCGCCCGCTTCACCCT</t>
  </si>
  <si>
    <t>CCGCCAGGACGCGGGAGCGA</t>
  </si>
  <si>
    <t>TAGTCCGCCAGGACGCGGGAGCGA</t>
  </si>
  <si>
    <t>AAACTCGCTCCCGCGTCCTGGCGG</t>
  </si>
  <si>
    <t>GGCGCAGAGGCACAGCAGCA</t>
  </si>
  <si>
    <t>TAGTGGCGCAGAGGCACAGCAGCA</t>
  </si>
  <si>
    <t>AAACTGCTGCTGTGCCTCTGCGCC</t>
  </si>
  <si>
    <t>CGGCGGCGAGTAGAACAGGG</t>
  </si>
  <si>
    <t>TAGTCGGCGGCGAGTAGAACAGGG</t>
  </si>
  <si>
    <t>AAACCCCTGTTCTACTCGCCGCCG</t>
  </si>
  <si>
    <t>PLES_55121</t>
  </si>
  <si>
    <t>GCAGCTGGTGATCAGGCGCA</t>
  </si>
  <si>
    <t>TAGTGCAGCTGGTGATCAGGCGCA</t>
  </si>
  <si>
    <t>AAACTGCGCCTGATCACCAGCTGC</t>
  </si>
  <si>
    <t>AGATCTGCGCCATGGCCGGC</t>
  </si>
  <si>
    <t>TAGTAGATCTGCGCCATGGCCGGC</t>
  </si>
  <si>
    <t>AAACGCCGGCCATGGCGCAGATCT</t>
  </si>
  <si>
    <t>TGCCGTTGGCGTCGGTGTAT</t>
  </si>
  <si>
    <t>TAGTTGCCGTTGGCGTCGGTGTAT</t>
  </si>
  <si>
    <t>AAACATACACCGACGCCAACGGCA</t>
  </si>
  <si>
    <t>CACCCCGTCTGGCGGCTGGT</t>
  </si>
  <si>
    <t>TAGTCACCCCGTCTGGCGGCTGGT</t>
  </si>
  <si>
    <t>AAACACCAGCCGCCAGACGGGGTG</t>
  </si>
  <si>
    <t>PLES_55131</t>
  </si>
  <si>
    <t>GGAGGGCGCCGAGAATGCGC</t>
  </si>
  <si>
    <t>TAGTGGAGGGCGCCGAGAATGCGC</t>
  </si>
  <si>
    <t>AAACGCGCATTCTCGGCGCCCTCC</t>
  </si>
  <si>
    <t>CGGCGCAGGCCAGGCACAGC</t>
  </si>
  <si>
    <t>TAGTCGGCGCAGGCCAGGCACAGC</t>
  </si>
  <si>
    <t>AAACGCTGTGCCTGGCCTGCGCCG</t>
  </si>
  <si>
    <t>GGTGTAGACCCCCGCTTGCG</t>
  </si>
  <si>
    <t>TAGTGGTGTAGACCCCCGCTTGCG</t>
  </si>
  <si>
    <t>AAACCGCAAGCGGGGGTCTACACC</t>
  </si>
  <si>
    <t>GGTGTAGACGCGGTTGCCCT</t>
  </si>
  <si>
    <t>TAGTGGTGTAGACGCGGTTGCCCT</t>
  </si>
  <si>
    <t>AAACAGGGCAACCGCGTCTACACC</t>
  </si>
  <si>
    <t>PLES_55141</t>
  </si>
  <si>
    <t>ntrB</t>
  </si>
  <si>
    <t>GTGCAGGGTATCGGTCGGCA</t>
  </si>
  <si>
    <t>TAGTGTGCAGGGTATCGGTCGGCA</t>
  </si>
  <si>
    <t>AAACTGCCGACCGATACCCTGCAC</t>
  </si>
  <si>
    <t>TCAGGTTGTCGAGCAACAGT</t>
  </si>
  <si>
    <t>TAGTTCAGGTTGTCGAGCAACAGT</t>
  </si>
  <si>
    <t>AAACACTGTTGCTCGACAACCTGA</t>
  </si>
  <si>
    <t>GTTGAGCAGGATCACCGCGG</t>
  </si>
  <si>
    <t>TAGTGTTGAGCAGGATCACCGCGG</t>
  </si>
  <si>
    <t>AAACCCGCGGTGATCCTGCTCAAC</t>
  </si>
  <si>
    <t>CCGCCGGGTTCATGTACTCC</t>
  </si>
  <si>
    <t>TAGTCCGCCGGGTTCATGTACTCC</t>
  </si>
  <si>
    <t>AAACGGAGTACATGAACCCGGCGG</t>
  </si>
  <si>
    <t>PLES_55151</t>
  </si>
  <si>
    <t>ntrC</t>
  </si>
  <si>
    <t>GACGGTCTCTGATCGGCTCA</t>
  </si>
  <si>
    <t>TAGTGACGGTCTCTGATCGGCTCA</t>
  </si>
  <si>
    <t>AAACTGAGCCGATCAGAGACCGTC</t>
  </si>
  <si>
    <t>CCAATACCCAGCGGATGGAG</t>
  </si>
  <si>
    <t>TAGTCCAATACCCAGCGGATGGAG</t>
  </si>
  <si>
    <t>AAACCTCCATCCGCTGGGTATTGG</t>
  </si>
  <si>
    <t>TGGTCATGCCTTCCTGTTGC</t>
  </si>
  <si>
    <t>TAGTTGGTCATGCCTTCCTGTTGC</t>
  </si>
  <si>
    <t>AAACGCAACAGGAAGGCATGACCA</t>
  </si>
  <si>
    <t>GAGGCGGCCGATCACGCTGT</t>
  </si>
  <si>
    <t>TAGTGAGGCGGCCGATCACGCTGT</t>
  </si>
  <si>
    <t>AAACACAGCGTGATCGGCCGCCTC</t>
  </si>
  <si>
    <t>PLES_55161</t>
  </si>
  <si>
    <t>ATGCCGCCCGTTATCTGCTC</t>
  </si>
  <si>
    <t>TAGTATGCCGCCCGTTATCTGCTC</t>
  </si>
  <si>
    <t>AAACGAGCAGATAACGGGCGGCAT</t>
  </si>
  <si>
    <t>CCGCAGATCGTCGATGGCGG</t>
  </si>
  <si>
    <t>TAGTCCGCAGATCGTCGATGGCGG</t>
  </si>
  <si>
    <t>AAACCCGCCATCGACGATCTGCGG</t>
  </si>
  <si>
    <t>CACCCCAGACTTTCCAGCGC</t>
  </si>
  <si>
    <t>TAGTCACCCCAGACTTTCCAGCGC</t>
  </si>
  <si>
    <t>AAACGCGCTGGAAAGTCTGGGGTG</t>
  </si>
  <si>
    <t>CATCAGCCCGAACAACAACC</t>
  </si>
  <si>
    <t>TAGTCATCAGCCCGAACAACAACC</t>
  </si>
  <si>
    <t>AAACGGTTGTTGTTCGGGCTGATG</t>
  </si>
  <si>
    <t>PLES_55171</t>
  </si>
  <si>
    <t>CCGGTTGAAACAGGATGACG</t>
  </si>
  <si>
    <t>TAGTCCGGTTGAAACAGGATGACG</t>
  </si>
  <si>
    <t>AAACCGTCATCCTGTTTCAACCGG</t>
  </si>
  <si>
    <t>ATAATGTTGCCGGTATTCGG</t>
  </si>
  <si>
    <t>TAGTATAATGTTGCCGGTATTCGG</t>
  </si>
  <si>
    <t>AAACCCGAATACCGGCAACATTAT</t>
  </si>
  <si>
    <t>GTGCAGACTGCATCCGGCGT</t>
  </si>
  <si>
    <t>TAGTGTGCAGACTGCATCCGGCGT</t>
  </si>
  <si>
    <t>AAACACGCCGGATGCAGTCTGCAC</t>
  </si>
  <si>
    <t>CGAAACCGAGCGGCTCGATC</t>
  </si>
  <si>
    <t>TAGTCGAAACCGAGCGGCTCGATC</t>
  </si>
  <si>
    <t>AAACGATCGAGCCGCTCGGTTTCG</t>
  </si>
  <si>
    <t>PLES_55181</t>
  </si>
  <si>
    <t>secB</t>
  </si>
  <si>
    <t>AGCGCCGTTGGTAGCTTGCT</t>
  </si>
  <si>
    <t>TAGTAGCGCCGTTGGTAGCTTGCT</t>
  </si>
  <si>
    <t>AAACAGCAAGCTACCAACGGCGCT</t>
  </si>
  <si>
    <t>GAACTGGGGTTGCTGCTCGT</t>
  </si>
  <si>
    <t>TAGTGAACTGGGGTTGCTGCTCGT</t>
  </si>
  <si>
    <t>AAACACGAGCAGCAACCCCAGTTC</t>
  </si>
  <si>
    <t>GCGCAGGTAGATGCGCTGCA</t>
  </si>
  <si>
    <t>TAGTGCGCAGGTAGATGCGCTGCA</t>
  </si>
  <si>
    <t>AAACTGCAGCGCATCTACCTGCGC</t>
  </si>
  <si>
    <t>ACTTCGGCGACTCGAACGAC</t>
  </si>
  <si>
    <t>TAGTACTTCGGCGACTCGAACGAC</t>
  </si>
  <si>
    <t>AAACGTCGTTCGAGTCGCCGAAGT</t>
  </si>
  <si>
    <t>PLES_55191</t>
  </si>
  <si>
    <t>grx</t>
  </si>
  <si>
    <t>GTGGTGTAGATCACGACGGG</t>
  </si>
  <si>
    <t>TAGTGTGGTGTAGATCACGACGGG</t>
  </si>
  <si>
    <t>AAACCCCGTCGTGATCTACACCAC</t>
  </si>
  <si>
    <t>GATGCAGTACGGACACCAGG</t>
  </si>
  <si>
    <t>TAGTGATGCAGTACGGACACCAGG</t>
  </si>
  <si>
    <t>AAACCCTGGTGTCCGTACTGCATC</t>
  </si>
  <si>
    <t>GTTGCAGCAACTGCTTGGCG</t>
  </si>
  <si>
    <t>TAGTGTTGCAGCAACTGCTTGGCG</t>
  </si>
  <si>
    <t>AAACCGCCAAGCAGTTGCTGCAAC</t>
  </si>
  <si>
    <t>TGCCGTCGCAGGCGATCTCC</t>
  </si>
  <si>
    <t>TAGTTGCCGTCGCAGGCGATCTCC</t>
  </si>
  <si>
    <t>AAACGGAGATCGCCTGCGACGGCA</t>
  </si>
  <si>
    <t>PLES_55201</t>
  </si>
  <si>
    <t>CAGACGGGAAACGAATTGCA</t>
  </si>
  <si>
    <t>TAGTCAGACGGGAAACGAATTGCA</t>
  </si>
  <si>
    <t>AAACTGCAATTCGTTTCCCGTCTG</t>
  </si>
  <si>
    <t>GACCAGCAGGTAGTGGTTGG</t>
  </si>
  <si>
    <t>TAGTGACCAGCAGGTAGTGGTTGG</t>
  </si>
  <si>
    <t>AAACCCAACCACTACCTGCTGGTC</t>
  </si>
  <si>
    <t>CGGTCAGCTCGCGGGTCGAC</t>
  </si>
  <si>
    <t>TAGTCGGTCAGCTCGCGGGTCGAC</t>
  </si>
  <si>
    <t>AAACGTCGACCCGCGAGCTGACCG</t>
  </si>
  <si>
    <t>CTGGTCGGCATTGACCAGCG</t>
  </si>
  <si>
    <t>TAGTCTGGTCGGCATTGACCAGCG</t>
  </si>
  <si>
    <t>AAACCGCTGGTCAATGCCGACCAG</t>
  </si>
  <si>
    <t>PLES_55211</t>
  </si>
  <si>
    <t>pgm</t>
  </si>
  <si>
    <t>CAGGACCAGGGGTTTGGGCG</t>
  </si>
  <si>
    <t>TAGTCAGGACCAGGGGTTTGGGCG</t>
  </si>
  <si>
    <t>AAACCGCCCAAACCCCTGGTCCTG</t>
  </si>
  <si>
    <t>TGTAGTCAGGGCTTTCGCTG</t>
  </si>
  <si>
    <t>TAGTTGTAGTCAGGGCTTTCGCTG</t>
  </si>
  <si>
    <t>AAACCAGCGAAAGCCCTGACTACA</t>
  </si>
  <si>
    <t>CGGCTTCTTCGCGGCGTAGA</t>
  </si>
  <si>
    <t>TAGTCGGCTTCTTCGCGGCGTAGA</t>
  </si>
  <si>
    <t>AAACTCTACGCCGCGAAGAAGCCG</t>
  </si>
  <si>
    <t>GCCAGGAGGCGATCCCAGAC</t>
  </si>
  <si>
    <t>TAGTGCCAGGAGGCGATCCCAGAC</t>
  </si>
  <si>
    <t>AAACGTCTGGGATCGCCTCCTGGC</t>
  </si>
  <si>
    <t>PLES_55221</t>
  </si>
  <si>
    <t>GTGGCGAGGAGGAACCACAT</t>
  </si>
  <si>
    <t>TAGTGTGGCGAGGAGGAACCACAT</t>
  </si>
  <si>
    <t>AAACATGTGGTTCCTCCTCGCCAC</t>
  </si>
  <si>
    <t>GAAGGACAGGGCGAGGAGCG</t>
  </si>
  <si>
    <t>TAGTGAAGGACAGGGCGAGGAGCG</t>
  </si>
  <si>
    <t>AAACCGCTCCTCGCCCTGTCCTTC</t>
  </si>
  <si>
    <t>GGTCGCGAGCAGCAAGACGA</t>
  </si>
  <si>
    <t>TAGTGGTCGCGAGCAGCAAGACGA</t>
  </si>
  <si>
    <t>AAACTCGTCTTGCTGCTCGCGACC</t>
  </si>
  <si>
    <t>GTCGTAGAAGGCGAGACAGC</t>
  </si>
  <si>
    <t>TAGTGTCGTAGAAGGCGAGACAGC</t>
  </si>
  <si>
    <t>AAACGCTGTCTCGCCTTCTACGAC</t>
  </si>
  <si>
    <t>PLES_55231</t>
  </si>
  <si>
    <t>AGAGGAAGGAGGCGGAGCAT</t>
  </si>
  <si>
    <t>TAGTAGAGGAAGGAGGCGGAGCAT</t>
  </si>
  <si>
    <t>AAACATGCTCCGCCTCCTTCCTCT</t>
  </si>
  <si>
    <t>CGAGACAGGCGAGGGATAGC</t>
  </si>
  <si>
    <t>TAGTCGAGACAGGCGAGGGATAGC</t>
  </si>
  <si>
    <t>AAACGCTATCCCTCGCCTGTCTCG</t>
  </si>
  <si>
    <t>TTCCAGCTGGCGTTGGGTGT</t>
  </si>
  <si>
    <t>TAGTTTCCAGCTGGCGTTGGGTGT</t>
  </si>
  <si>
    <t>AAACACACCCAACGCCAGCTGGAA</t>
  </si>
  <si>
    <t>GCACGCCGCTCTTTTCCTGC</t>
  </si>
  <si>
    <t>TAGTGCACGCCGCTCTTTTCCTGC</t>
  </si>
  <si>
    <t>AAACGCAGGAAAAGAGCGGCGTGC</t>
  </si>
  <si>
    <t>PLES_55241</t>
  </si>
  <si>
    <t>CCAGCGCCAGGGTGGTGGGA</t>
  </si>
  <si>
    <t>TAGTCCAGCGCCAGGGTGGTGGGA</t>
  </si>
  <si>
    <t>AAACTCCCACCACCCTGGCGCTGG</t>
  </si>
  <si>
    <t>GGCCGGGGCGTCGGCAGCCT</t>
  </si>
  <si>
    <t>TAGTGGCCGGGGCGTCGGCAGCCT</t>
  </si>
  <si>
    <t>AAACAGGCTGCCGACGCCCCGGCC</t>
  </si>
  <si>
    <t>GTTGGCCAGTGGCGCGGCGT</t>
  </si>
  <si>
    <t>TAGTGTTGGCCAGTGGCGCGGCGT</t>
  </si>
  <si>
    <t>AAACACGCCGCGCCACTGGCCAAC</t>
  </si>
  <si>
    <t>CAGCTCGTCGAGGGGCAGCG</t>
  </si>
  <si>
    <t>TAGTCAGCTCGTCGAGGGGCAGCG</t>
  </si>
  <si>
    <t>AAACCGCTGCCCCTCGACGAGCTG</t>
  </si>
  <si>
    <t>PLES_55251</t>
  </si>
  <si>
    <t>ACAGGCCCAGCAGGGCAACG</t>
  </si>
  <si>
    <t>TAGTACAGGCCCAGCAGGGCAACG</t>
  </si>
  <si>
    <t>AAACCGTTGCCCTGCTGGGCCTGT</t>
  </si>
  <si>
    <t>GTAGGGGACGGGGTCCTGGC</t>
  </si>
  <si>
    <t>TAGTGTAGGGGACGGGGTCCTGGC</t>
  </si>
  <si>
    <t>AAACGCCAGGACCCCGTCCCCTAC</t>
  </si>
  <si>
    <t>CGGTCAGCAGCGGCGGGCGC</t>
  </si>
  <si>
    <t>TAGTCGGTCAGCAGCGGCGGGCGC</t>
  </si>
  <si>
    <t>AAACGCGCCCGCCGCTGCTGACCG</t>
  </si>
  <si>
    <t>GGACCCGGCGGTCGCGCGCC</t>
  </si>
  <si>
    <t>TAGTGGACCCGGCGGTCGCGCGCC</t>
  </si>
  <si>
    <t>AAACGGCGCGCGACCGCCGGGTCC</t>
  </si>
  <si>
    <t>PLES_55261</t>
  </si>
  <si>
    <t>GGAGGGGAAGGGCGGGCCAT</t>
  </si>
  <si>
    <t>TAGTGGAGGGGAAGGGCGGGCCAT</t>
  </si>
  <si>
    <t>AAACATGGCCCGCCCTTCCCCTCC</t>
  </si>
  <si>
    <t>GCGGCGGCGAGCAGGGGCAT</t>
  </si>
  <si>
    <t>TAGTGCGGCGGCGAGCAGGGGCAT</t>
  </si>
  <si>
    <t>AAACATGCCCCTGCTCGCCGCCGC</t>
  </si>
  <si>
    <t>AATCGCGCCTGCGACCAGCA</t>
  </si>
  <si>
    <t>TAGTAATCGCGCCTGCGACCAGCA</t>
  </si>
  <si>
    <t>AAACTGCTGGTCGCAGGCGCGATT</t>
  </si>
  <si>
    <t>AGGATCCAGATGAAACCGAG</t>
  </si>
  <si>
    <t>TAGTAGGATCCAGATGAAACCGAG</t>
  </si>
  <si>
    <t>AAACCTCGGTTTCATCTGGATCCT</t>
  </si>
  <si>
    <t>PLES_55271</t>
  </si>
  <si>
    <t>CTGGATCAGGACTTTCAGCA</t>
  </si>
  <si>
    <t>TAGTCTGGATCAGGACTTTCAGCA</t>
  </si>
  <si>
    <t>AAACTGCTGAAAGTCCTGATCCAG</t>
  </si>
  <si>
    <t>CAGCAACACCCCCAGGATCA</t>
  </si>
  <si>
    <t>TAGTCAGCAACACCCCCAGGATCA</t>
  </si>
  <si>
    <t>AAACTGATCCTGGGGGTGTTGCTG</t>
  </si>
  <si>
    <t>GGGCAATTCGGCACGGGCCG</t>
  </si>
  <si>
    <t>TAGTGGGCAATTCGGCACGGGCCG</t>
  </si>
  <si>
    <t>AAACCGGCCCGTGCCGAATTGCCC</t>
  </si>
  <si>
    <t>AGCACCACCTTGTAGTCGGC</t>
  </si>
  <si>
    <t>TAGTAGCACCACCTTGTAGTCGGC</t>
  </si>
  <si>
    <t>AAACGCCGACTACAAGGTGGTGCT</t>
  </si>
  <si>
    <t>PLES_55281</t>
  </si>
  <si>
    <t>TTGCGAGCAGCGCGAAGAGC</t>
  </si>
  <si>
    <t>TAGTTTGCGAGCAGCGCGAAGAGC</t>
  </si>
  <si>
    <t>AAACGCTCTTCGCGCTGCTCGCAA</t>
  </si>
  <si>
    <t>GCTGTAGTCGGGATCGGTTT</t>
  </si>
  <si>
    <t>TAGTGCTGTAGTCGGGATCGGTTT</t>
  </si>
  <si>
    <t>AAACAAACCGATCCCGACTACAGC</t>
  </si>
  <si>
    <t>GCGGGAAGTTCTCCGTGAGC</t>
  </si>
  <si>
    <t>TAGTGCGGGAAGTTCTCCGTGAGC</t>
  </si>
  <si>
    <t>AAACGCTCACGGAGAACTTCCCGC</t>
  </si>
  <si>
    <t>CCGTTGATCGCCATGTTGTA</t>
  </si>
  <si>
    <t>TAGTCCGTTGATCGCCATGTTGTA</t>
  </si>
  <si>
    <t>AAACTACAACATGGCGATCAACGG</t>
  </si>
  <si>
    <t>PLES_55291</t>
  </si>
  <si>
    <t>AGCCAGACGGAAGATGGACA</t>
  </si>
  <si>
    <t>TAGTAGCCAGACGGAAGATGGACA</t>
  </si>
  <si>
    <t>AAACTGTCCATCTTCCGTCTGGCT</t>
  </si>
  <si>
    <t>CGCTAGCGCATAGCAGGGCC</t>
  </si>
  <si>
    <t>TAGTCGCTAGCGCATAGCAGGGCC</t>
  </si>
  <si>
    <t>AAACGGCCCTGCTATGCGCTAGCG</t>
  </si>
  <si>
    <t>GGTCAGCAGGACCAGGGTTT</t>
  </si>
  <si>
    <t>TAGTGGTCAGCAGGACCAGGGTTT</t>
  </si>
  <si>
    <t>AAACAAACCCTGGTCCTGCTGACC</t>
  </si>
  <si>
    <t>GTTGAACGGCACCAGGTTCT</t>
  </si>
  <si>
    <t>TAGTGTTGAACGGCACCAGGTTCT</t>
  </si>
  <si>
    <t>AAACAGAACCTGGTGCCGTTCAAC</t>
  </si>
  <si>
    <t>PLES_55301</t>
  </si>
  <si>
    <t>hisF1</t>
  </si>
  <si>
    <t>CGTTGTCCACGTCGAGGCAG</t>
  </si>
  <si>
    <t>TAGTCGTTGTCCACGTCGAGGCAG</t>
  </si>
  <si>
    <t>AAACCTGCCTCGACGTGGACAACG</t>
  </si>
  <si>
    <t>ACTTGACGCCCTTGACCACT</t>
  </si>
  <si>
    <t>TAGTACTTGACGCCCTTGACCACT</t>
  </si>
  <si>
    <t>AAACAGTGGTCAAGGGCGTCAAGT</t>
  </si>
  <si>
    <t>TAACGGCGGGCGATCTCGAC</t>
  </si>
  <si>
    <t>TAGTTAACGGCGGGCGATCTCGAC</t>
  </si>
  <si>
    <t>AAACGTCGAGATCGCCCGCCGTTA</t>
  </si>
  <si>
    <t>ATCGAGGAAGGTGATCTCGT</t>
  </si>
  <si>
    <t>TAGTATCGAGGAAGGTGATCTCGT</t>
  </si>
  <si>
    <t>AAACACGAGATCACCTTCCTCGAT</t>
  </si>
  <si>
    <t>PLES_55311</t>
  </si>
  <si>
    <t>hisA</t>
  </si>
  <si>
    <t>ATCGCGGGAATGATCAGCAT</t>
  </si>
  <si>
    <t>TAGTATCGCGGGAATGATCAGCAT</t>
  </si>
  <si>
    <t>AAACATGCTGATCATTCCCGCGAT</t>
  </si>
  <si>
    <t>GCCCTGGCGCAGACGCACGC</t>
  </si>
  <si>
    <t>TAGTGCCCTGGCGCAGACGCACGC</t>
  </si>
  <si>
    <t>AAACGCGTGCGTCTGCGCCAGGGC</t>
  </si>
  <si>
    <t>AGACCGTGGCGTCTTCCATC</t>
  </si>
  <si>
    <t>TAGTAGACCGTGGCGTCTTCCATC</t>
  </si>
  <si>
    <t>AAACGATGGAAGACGCCACGGTCT</t>
  </si>
  <si>
    <t>GGCCATCGCCACCGGATCGT</t>
  </si>
  <si>
    <t>TAGTGGCCATCGCCACCGGATCGT</t>
  </si>
  <si>
    <t>AAACACGATCCGGTGGCGATGGCC</t>
  </si>
  <si>
    <t>PLES_55321</t>
  </si>
  <si>
    <t>CGGCGTCTTGCTCTTCGCCC</t>
  </si>
  <si>
    <t>TAGTCGGCGTCTTGCTCTTCGCCC</t>
  </si>
  <si>
    <t>AAACGGGCGAAGAGCAAGACGCCG</t>
  </si>
  <si>
    <t>TCTGCGCGGCGTCCAGCTGG</t>
  </si>
  <si>
    <t>TAGTTCTGCGCGGCGTCCAGCTGG</t>
  </si>
  <si>
    <t>AAACCCAGCTGGACGCCGCGCAGA</t>
  </si>
  <si>
    <t>GATCGCCAGTACCGCGTCCT</t>
  </si>
  <si>
    <t>TAGTGATCGCCAGTACCGCGTCCT</t>
  </si>
  <si>
    <t>AAACAGGACGCGGTACTGGCGATC</t>
  </si>
  <si>
    <t>AACCCAGCTCCAGTTCGAAG</t>
  </si>
  <si>
    <t>TAGTAACCCAGCTCCAGTTCGAAG</t>
  </si>
  <si>
    <t>AAACCTTCGAACTGGAGCTGGGTT</t>
  </si>
  <si>
    <t>PLES_55331</t>
  </si>
  <si>
    <t>hisH1</t>
  </si>
  <si>
    <t>GCCCATGCCGTAGTCGATCA</t>
  </si>
  <si>
    <t>TAGTGCCCATGCCGTAGTCGATCA</t>
  </si>
  <si>
    <t>AAACTGATCGACTACGGCATGGGC</t>
  </si>
  <si>
    <t>GGGCCTTGGCCACCGAGTGC</t>
  </si>
  <si>
    <t>TAGTGGGCCTTGGCCACCGAGTGC</t>
  </si>
  <si>
    <t>AAACGCACTCGGTGGCCAAGGCCC</t>
  </si>
  <si>
    <t>GCCGGCACCGACGTGCTCAA</t>
  </si>
  <si>
    <t>TAGTGCCGGCACCGACGTGCTCAA</t>
  </si>
  <si>
    <t>AAACTTGAGCACGTCGGTGCCGGC</t>
  </si>
  <si>
    <t>CGTCGCTGCTAACCAGCACC</t>
  </si>
  <si>
    <t>TAGTCGTCGCTGCTAACCAGCACC</t>
  </si>
  <si>
    <t>AAACGGTGCTGGTTAGCAGCGACG</t>
  </si>
  <si>
    <t>PLES_55341</t>
  </si>
  <si>
    <t>hisB</t>
  </si>
  <si>
    <t>CGCGACGGATGCCTTGCGTT</t>
  </si>
  <si>
    <t>TAGTCGCGACGGATGCCTTGCGTT</t>
  </si>
  <si>
    <t>AAACAACGCAAGGCATCCGTCGCG</t>
  </si>
  <si>
    <t>GACCTTGATCTGGGTCTCCA</t>
  </si>
  <si>
    <t>TAGTGACCTTGATCTGGGTCTCCA</t>
  </si>
  <si>
    <t>AAACTGGAGACCCAGATCAAGGTC</t>
  </si>
  <si>
    <t>GGGCCTTGCCGGTCCCATCC</t>
  </si>
  <si>
    <t>TAGTGGGCCTTGCCGGTCCCATCC</t>
  </si>
  <si>
    <t>AAACGGATGGGACCGGCAAGGCCC</t>
  </si>
  <si>
    <t>GGGAACCCCGGTATCGAACC</t>
  </si>
  <si>
    <t>TAGTGGGAACCCCGGTATCGAACC</t>
  </si>
  <si>
    <t>AAACGGTTCGATACCGGGGTTCCC</t>
  </si>
  <si>
    <t>PLES_55351</t>
  </si>
  <si>
    <t>GCGAGGGTTTCGACGATCAC</t>
  </si>
  <si>
    <t>TAGTGCGAGGGTTTCGACGATCAC</t>
  </si>
  <si>
    <t>AAACGTGATCGTCGAAACCCTCGC</t>
  </si>
  <si>
    <t>GCGATCCTGGGCGCTGGGTT</t>
  </si>
  <si>
    <t>TAGTGCGATCCTGGGCGCTGGGTT</t>
  </si>
  <si>
    <t>AAACAACCCAGCGCCCAGGATCGC</t>
  </si>
  <si>
    <t>CGTAGATCTTCGCCAGGTCC</t>
  </si>
  <si>
    <t>TAGTCGTAGATCTTCGCCAGGTCC</t>
  </si>
  <si>
    <t>AAACGGACCTGGCGAAGATCTACG</t>
  </si>
  <si>
    <t>TGCGGGGCGAACAGCCAGTC</t>
  </si>
  <si>
    <t>TAGTTGCGGGGCGAACAGCCAGTC</t>
  </si>
  <si>
    <t>AAACGACTGGCTGTTCGCCCCGCA</t>
  </si>
  <si>
    <t>PLES_55361</t>
  </si>
  <si>
    <t>CCAGGCGCGCGGCGCAGGCC</t>
  </si>
  <si>
    <t>TAGTCCAGGCGCGCGGCGCAGGCC</t>
  </si>
  <si>
    <t>AAACGGCCTGCGCCGCGCGCCTGG</t>
  </si>
  <si>
    <t>CAGTACGCCGTGGCCGGCTT</t>
  </si>
  <si>
    <t>TAGTCAGTACGCCGTGGCCGGCTT</t>
  </si>
  <si>
    <t>AAACAAGCCGGCCACGGCGTACTG</t>
  </si>
  <si>
    <t>CGGAATTGCGACTGGAGGTG</t>
  </si>
  <si>
    <t>TAGTCGGAATTGCGACTGGAGGTG</t>
  </si>
  <si>
    <t>AAACCACCTCCAGTCGCAATTCCG</t>
  </si>
  <si>
    <t>GAGGCCGGCGTGGATCACTT</t>
  </si>
  <si>
    <t>TAGTGAGGCCGGCGTGGATCACTT</t>
  </si>
  <si>
    <t>AAACAAGTGATCCACGCCGGCCTC</t>
  </si>
  <si>
    <t>PLES_55371</t>
  </si>
  <si>
    <t>GACCTTGCCGAATGCTTTCA</t>
  </si>
  <si>
    <t>TAGTGACCTTGCCGAATGCTTTCA</t>
  </si>
  <si>
    <t>AAACTGAAAGCATTCGGCAAGGTC</t>
  </si>
  <si>
    <t>GTCCCAGGAAGAACAGCCCC</t>
  </si>
  <si>
    <t>TAGTGTCCCAGGAAGAACAGCCCC</t>
  </si>
  <si>
    <t>AAACGGGGCTGTTCTTCCTGGGAC</t>
  </si>
  <si>
    <t>GTGGGTCAGGGCGAAGCCCA</t>
  </si>
  <si>
    <t>TAGTGTGGGTCAGGGCGAAGCCCA</t>
  </si>
  <si>
    <t>AAACTGGGCTTCGCCCTGACCCAC</t>
  </si>
  <si>
    <t>TGTAGTCATTGGGATCGAAC</t>
  </si>
  <si>
    <t>TAGTTGTAGTCATTGGGATCGAAC</t>
  </si>
  <si>
    <t>AAACGTTCGATCCCAATGACTACA</t>
  </si>
  <si>
    <t>PLES_55381</t>
  </si>
  <si>
    <t>mutY</t>
  </si>
  <si>
    <t>ACCGCGCCGTTGAAGCCTTC</t>
  </si>
  <si>
    <t>TAGTACCGCGCCGTTGAAGCCTTC</t>
  </si>
  <si>
    <t>AAACGAAGGCTTCAACGGCGCGGT</t>
  </si>
  <si>
    <t>CGTGACGGTCGTACCAGTCG</t>
  </si>
  <si>
    <t>TAGTCGTGACGGTCGTACCAGTCG</t>
  </si>
  <si>
    <t>AAACCGACTGGTACGACCGTCACG</t>
  </si>
  <si>
    <t>GGGGTGATGCCCTGCTGCCA</t>
  </si>
  <si>
    <t>TAGTGGGGTGATGCCCTGCTGCCA</t>
  </si>
  <si>
    <t>AAACTGGCAGCAGGGCATCACCCC</t>
  </si>
  <si>
    <t>CCGAGACCCACACCCGGTAG</t>
  </si>
  <si>
    <t>TAGTCCGAGACCCACACCCGGTAG</t>
  </si>
  <si>
    <t>AAACCTACCGGGTGTGGGTCTCGG</t>
  </si>
  <si>
    <t>PLES_55391</t>
  </si>
  <si>
    <t>GCACATCACGGTGCGGCTCA</t>
  </si>
  <si>
    <t>TAGTGCACATCACGGTGCGGCTCA</t>
  </si>
  <si>
    <t>AAACTGAGCCGCACCGTGATGTGC</t>
  </si>
  <si>
    <t>TACGGCGGGCGGTCGAGGCC</t>
  </si>
  <si>
    <t>TAGTTACGGCGGGCGGTCGAGGCC</t>
  </si>
  <si>
    <t>AAACGGCCTCGACCGCCCGCCGTA</t>
  </si>
  <si>
    <t>ATGTCCTCGCCCTTCGCGCC</t>
  </si>
  <si>
    <t>TAGTATGTCCTCGCCCTTCGCGCC</t>
  </si>
  <si>
    <t>AAACGGCGCGAAGGGCGAGGACAT</t>
  </si>
  <si>
    <t>GTGCTTCTGCCACTCGTCCC</t>
  </si>
  <si>
    <t>TAGTGTGCTTCTGCCACTCGTCCC</t>
  </si>
  <si>
    <t>AAACGGGACGAGTGGCAGAAGCAC</t>
  </si>
  <si>
    <t>PLES_55401</t>
  </si>
  <si>
    <t>GCCAGAGAGGGATGGGGTCA</t>
  </si>
  <si>
    <t>TAGTGCCAGAGAGGGATGGGGTCA</t>
  </si>
  <si>
    <t>AAACTGACCCCATCCCTCTCTGGC</t>
  </si>
  <si>
    <t>ACGCGGTGCGGATCGGAGGC</t>
  </si>
  <si>
    <t>TAGTACGCGGTGCGGATCGGAGGC</t>
  </si>
  <si>
    <t>AAACGCCTCCGATCCGCACCGCGT</t>
  </si>
  <si>
    <t>GCGGATCAGCGGGGCGTGGA</t>
  </si>
  <si>
    <t>TAGTGCGGATCAGCGGGGCGTGGA</t>
  </si>
  <si>
    <t>AAACTCCACGCCCCGCTGATCCGC</t>
  </si>
  <si>
    <t>ACGTGCTCCAGGCACAACGC</t>
  </si>
  <si>
    <t>TAGTACGTGCTCCAGGCACAACGC</t>
  </si>
  <si>
    <t>AAACGCGTTGTGCCTGGAGCACGT</t>
  </si>
  <si>
    <t>PLES_55411</t>
  </si>
  <si>
    <t>GGCTCGCCCCGGTCAGCAAC</t>
  </si>
  <si>
    <t>TAGTGGCTCGCCCCGGTCAGCAAC</t>
  </si>
  <si>
    <t>AAACGTTGCTGACCGGGGCGAGCC</t>
  </si>
  <si>
    <t>CCGTGGCATGCCCGATACCG</t>
  </si>
  <si>
    <t>TAGTCCGTGGCATGCCCGATACCG</t>
  </si>
  <si>
    <t>AAACCGGTATCGGGCATGCCACGG</t>
  </si>
  <si>
    <t>GGTGAACACCCGCCAACCCG</t>
  </si>
  <si>
    <t>TAGTGGTGAACACCCGCCAACCCG</t>
  </si>
  <si>
    <t>AAACCGGGTTGGCGGGTGTTCACC</t>
  </si>
  <si>
    <t>CTCCGCCCAGGGACATTCGC</t>
  </si>
  <si>
    <t>TAGTCTCCGCCCAGGGACATTCGC</t>
  </si>
  <si>
    <t>AAACGCGAATGTCCCTGGGCGGAG</t>
  </si>
  <si>
    <t>PLES_55421</t>
  </si>
  <si>
    <t>GGCGAGCCAGGTGGTGAGCA</t>
  </si>
  <si>
    <t>TAGTGGCGAGCCAGGTGGTGAGCA</t>
  </si>
  <si>
    <t>AAACTGCTCACCACCTGGCTCGCC</t>
  </si>
  <si>
    <t>CCAGCGGCAGCATCACCAGC</t>
  </si>
  <si>
    <t>TAGTCCAGCGGCAGCATCACCAGC</t>
  </si>
  <si>
    <t>AAACGCTGGTGATGCTGCCGCTGG</t>
  </si>
  <si>
    <t>CACCCAGGCCAGCAAGGCTA</t>
  </si>
  <si>
    <t>TAGTCACCCAGGCCAGCAAGGCTA</t>
  </si>
  <si>
    <t>AAACTAGCCTTGCTGGCCTGGGTG</t>
  </si>
  <si>
    <t>GGCTGGATGGCCCGACGAAG</t>
  </si>
  <si>
    <t>TAGTGGCTGGATGGCCCGACGAAG</t>
  </si>
  <si>
    <t>AAACCTTCGTCGGGCCATCCAGCC</t>
  </si>
  <si>
    <t>PLES_55431</t>
  </si>
  <si>
    <t>TTCCAGTGCGGGGGTGGCCT</t>
  </si>
  <si>
    <t>TAGTTTCCAGTGCGGGGGTGGCCT</t>
  </si>
  <si>
    <t>AAACAGGCCACCCCCGCACTGGAA</t>
  </si>
  <si>
    <t>CGTAGCGCTTGTGCAGGTTA</t>
  </si>
  <si>
    <t>TAGTCGTAGCGCTTGTGCAGGTTA</t>
  </si>
  <si>
    <t>AAACTAACCTGCACAAGCGCTACG</t>
  </si>
  <si>
    <t>GATCACGTCGCCGTCGCGGG</t>
  </si>
  <si>
    <t>TAGTGATCACGTCGCCGTCGCGGG</t>
  </si>
  <si>
    <t>AAACCCCGCGACGGCGACGTGATC</t>
  </si>
  <si>
    <t>CGAGCCGGACGATCCGAGGA</t>
  </si>
  <si>
    <t>TAGTCGAGCCGGACGATCCGAGGA</t>
  </si>
  <si>
    <t>AAACTCCTCGGATCGTCCGGCTCG</t>
  </si>
  <si>
    <t>PLES_55441</t>
  </si>
  <si>
    <t>GGGTTGCAGCGGCGGCCAGC</t>
  </si>
  <si>
    <t>TAGTGGGTTGCAGCGGCGGCCAGC</t>
  </si>
  <si>
    <t>AAACGCTGGCCGCCGCTGCAACCC</t>
  </si>
  <si>
    <t>GCCGATGCGCAGCTTGTCGG</t>
  </si>
  <si>
    <t>TAGTGCCGATGCGCAGCTTGTCGG</t>
  </si>
  <si>
    <t>AAACCCGACAAGCTGCGCATCGGC</t>
  </si>
  <si>
    <t>GAAGGGCGGGTAGGCGCCTT</t>
  </si>
  <si>
    <t>TAGTGAAGGGCGGGTAGGCGCCTT</t>
  </si>
  <si>
    <t>AAACAAGGCGCCTACCCGCCCTTC</t>
  </si>
  <si>
    <t>CTCGCACTCGGTCTTCATCT</t>
  </si>
  <si>
    <t>TAGTCTCGCACTCGGTCTTCATCT</t>
  </si>
  <si>
    <t>AAACAGATGAAGACCGAGTGCGAG</t>
  </si>
  <si>
    <t>PLES_55451</t>
  </si>
  <si>
    <t>GTTGCTCGCCGAACCCATGC</t>
  </si>
  <si>
    <t>TAGTGTTGCTCGCCGAACCCATGC</t>
  </si>
  <si>
    <t>AAACGCATGGGTTCGGCGAGCAAC</t>
  </si>
  <si>
    <t>CTTGAGGGTCATCCAGGTAC</t>
  </si>
  <si>
    <t>TAGTCTTGAGGGTCATCCAGGTAC</t>
  </si>
  <si>
    <t>AAACGTACCTGGATGACCCTCAAG</t>
  </si>
  <si>
    <t>AAGTCTTCGCGATGGCGCCG</t>
  </si>
  <si>
    <t>TAGTAAGTCTTCGCGATGGCGCCG</t>
  </si>
  <si>
    <t>AAACCGGCGCCATCGCGAAGACTT</t>
  </si>
  <si>
    <t>AGGTGCCGCCGAGGAAACGC</t>
  </si>
  <si>
    <t>TAGTAGGTGCCGCCGAGGAAACGC</t>
  </si>
  <si>
    <t>AAACGCGTTTCCTCGGCGGCACCT</t>
  </si>
  <si>
    <t>PLES_55461</t>
  </si>
  <si>
    <t>GCATCTTCGGCATCCACTTG</t>
  </si>
  <si>
    <t>TAGTGCATCTTCGGCATCCACTTG</t>
  </si>
  <si>
    <t>AAACCAAGTGGATGCCGAAGATGC</t>
  </si>
  <si>
    <t>CCGCGATCGCCAGCAGCTCC</t>
  </si>
  <si>
    <t>TAGTCCGCGATCGCCAGCAGCTCC</t>
  </si>
  <si>
    <t>AAACGGAGCTGCTGGCGATCGCGG</t>
  </si>
  <si>
    <t>CGGCAGGGCCAGGGCGAGCC</t>
  </si>
  <si>
    <t>TAGTCGGCAGGGCCAGGGCGAGCC</t>
  </si>
  <si>
    <t>AAACGGCTCGCCCTGGCCCTGCCG</t>
  </si>
  <si>
    <t>GAGGCGCGGGCGATGCCCAG</t>
  </si>
  <si>
    <t>TAGTGAGGCGCGGGCGATGCCCAG</t>
  </si>
  <si>
    <t>AAACCTGGGCATCGCCCGCGCCTC</t>
  </si>
  <si>
    <t>PLES_55471</t>
  </si>
  <si>
    <t>GCCTGCGGGCGTTCCGCCAA</t>
  </si>
  <si>
    <t>TAGTGCCTGCGGGCGTTCCGCCAA</t>
  </si>
  <si>
    <t>AAACTTGGCGGAACGCCCGCAGGC</t>
  </si>
  <si>
    <t>ACGTCGACGTTGAAGCGGTT</t>
  </si>
  <si>
    <t>TAGTACGTCGACGTTGAAGCGGTT</t>
  </si>
  <si>
    <t>AAACAACCGCTTCAACGTCGACGT</t>
  </si>
  <si>
    <t>ATCTGCTGCCACTTGCGTCC</t>
  </si>
  <si>
    <t>TAGTATCTGCTGCCACTTGCGTCC</t>
  </si>
  <si>
    <t>AAACGGACGCAAGTGGCAGCAGAT</t>
  </si>
  <si>
    <t>CCGGGCGAACTGCAGGCGCC</t>
  </si>
  <si>
    <t>TAGTCCGGGCGAACTGCAGGCGCC</t>
  </si>
  <si>
    <t>AAACGGCGCCTGCAGTTCGCCCGG</t>
  </si>
  <si>
    <t>PLES_55481</t>
  </si>
  <si>
    <t>GAGGCGCTGTAGTGACCCAT</t>
  </si>
  <si>
    <t>TAGTGAGGCGCTGTAGTGACCCAT</t>
  </si>
  <si>
    <t>AAACATGGGTCACTACAGCGCCTC</t>
  </si>
  <si>
    <t>GGAGCCCTTGAAGGGAAAAT</t>
  </si>
  <si>
    <t>TAGTGGAGCCCTTGAAGGGAAAAT</t>
  </si>
  <si>
    <t>AAACATTTTCCCTTCAAGGGCTCC</t>
  </si>
  <si>
    <t>GACGCCGATGAGCTGGCCAA</t>
  </si>
  <si>
    <t>TAGTGACGCCGATGAGCTGGCCAA</t>
  </si>
  <si>
    <t>AAACTTGGCCAGCTCATCGGCGTC</t>
  </si>
  <si>
    <t>GAGGATGCGGTCCTTGGTCG</t>
  </si>
  <si>
    <t>TAGTGAGGATGCGGTCCTTGGTCG</t>
  </si>
  <si>
    <t>AAACCGACCAAGGACCGCATCCTC</t>
  </si>
  <si>
    <t>PLES_55491</t>
  </si>
  <si>
    <t>ATGGAGAAGAGGGAACGGCA</t>
  </si>
  <si>
    <t>TAGTATGGAGAAGAGGGAACGGCA</t>
  </si>
  <si>
    <t>AAACTGCCGTTCCCTCTTCTCCAT</t>
  </si>
  <si>
    <t>AGCGCCAATCGCTGCGGCCA</t>
  </si>
  <si>
    <t>TAGTAGCGCCAATCGCTGCGGCCA</t>
  </si>
  <si>
    <t>AAACTGGCCGCAGCGATTGGCGCT</t>
  </si>
  <si>
    <t>GGCGGCCAGCACTATCGCCG</t>
  </si>
  <si>
    <t>TAGTGGCGGCCAGCACTATCGCCG</t>
  </si>
  <si>
    <t>AAACCGGCGATAGTGCTGGCCGCC</t>
  </si>
  <si>
    <t>GCCTTCGGAAGTGACGCAGC</t>
  </si>
  <si>
    <t>TAGTGCCTTCGGAAGTGACGCAGC</t>
  </si>
  <si>
    <t>AAACGCTGCGTCACTTCCGAAGGC</t>
  </si>
  <si>
    <t>PLES_55501</t>
  </si>
  <si>
    <t>TTCGCTGTTGGCGGTAGTCA</t>
  </si>
  <si>
    <t>TAGTTTCGCTGTTGGCGGTAGTCA</t>
  </si>
  <si>
    <t>AAACTGACTACCGCCAACAGCGAA</t>
  </si>
  <si>
    <t>TGCGCTTCGGGTTGCCGGCG</t>
  </si>
  <si>
    <t>TAGTTGCGCTTCGGGTTGCCGGCG</t>
  </si>
  <si>
    <t>AAACCGCCGGCAACCCGAAGCGCA</t>
  </si>
  <si>
    <t>CAGGGTGGCGAGAACGATCA</t>
  </si>
  <si>
    <t>TAGTCAGGGTGGCGAGAACGATCA</t>
  </si>
  <si>
    <t>AAACTGATCGTTCTCGCCACCCTG</t>
  </si>
  <si>
    <t>GAAGAACTCCCAGGCCACGC</t>
  </si>
  <si>
    <t>TAGTGAAGAACTCCCAGGCCACGC</t>
  </si>
  <si>
    <t>AAACGCGTGGCCTGGGAGTTCTTC</t>
  </si>
  <si>
    <t>PLES_55511</t>
  </si>
  <si>
    <t>CGCCATCACCAGGCTGGGCG</t>
  </si>
  <si>
    <t>TAGTCGCCATCACCAGGCTGGGCG</t>
  </si>
  <si>
    <t>AAACCGCCCAGCCTGGTGATGGCG</t>
  </si>
  <si>
    <t>GCATGAAAGTCGCCAGGGAC</t>
  </si>
  <si>
    <t>TAGTGCATGAAAGTCGCCAGGGAC</t>
  </si>
  <si>
    <t>AAACGTCCCTGGCGACTTTCATGC</t>
  </si>
  <si>
    <t>CGGCAGGGCGACGTTGGCGA</t>
  </si>
  <si>
    <t>TAGTCGGCAGGGCGACGTTGGCGA</t>
  </si>
  <si>
    <t>AAACTCGCCAACGTCGCCCTGCCG</t>
  </si>
  <si>
    <t>CCGAGGTTACCGGAGATGGT</t>
  </si>
  <si>
    <t>TAGTCCGAGGTTACCGGAGATGGT</t>
  </si>
  <si>
    <t>AAACACCATCTCCGGTAACCTCGG</t>
  </si>
  <si>
    <t>PLES_55521</t>
  </si>
  <si>
    <t>CTACCAGATCTGGGGTTGGC</t>
  </si>
  <si>
    <t>TAGTCTACCAGATCTGGGGTTGGC</t>
  </si>
  <si>
    <t>AAACGCCAACCCCAGATCTGGTAG</t>
  </si>
  <si>
    <t>GGCACTTCGAATAGAATGCC</t>
  </si>
  <si>
    <t>TAGTGGCACTTCGAATAGAATGCC</t>
  </si>
  <si>
    <t>AAACGGCATTCTATTCGAAGTGCC</t>
  </si>
  <si>
    <t>GCTTCCTTTCTACCCAGTGA</t>
  </si>
  <si>
    <t>TAGTGCTTCCTTTCTACCCAGTGA</t>
  </si>
  <si>
    <t>AAACTCACTGGGTAGAAAGGAAGC</t>
  </si>
  <si>
    <t>GAAAAGCCCCGCCTCGCGCG</t>
  </si>
  <si>
    <t>TAGTGAAAAGCCCCGCCTCGCGCG</t>
  </si>
  <si>
    <t>AAACCGCGCGAGGCGGGGCTTTTC</t>
  </si>
  <si>
    <t>PLES_55531</t>
  </si>
  <si>
    <t>rmlB</t>
  </si>
  <si>
    <t>CAGCCAGTCGAGCACGAAAT</t>
  </si>
  <si>
    <t>TAGTCAGCCAGTCGAGCACGAAAT</t>
  </si>
  <si>
    <t>AAACATTTCGTGCTCGACTGGCTG</t>
  </si>
  <si>
    <t>GACCACCGGCTCGTCATGCA</t>
  </si>
  <si>
    <t>TAGTGACCACCGGCTCGTCATGCA</t>
  </si>
  <si>
    <t>AAACTGCATGACGAGCCGGTGGTC</t>
  </si>
  <si>
    <t>CGGCGTAGGTGAGCTTGTCG</t>
  </si>
  <si>
    <t>TAGTCGGCGTAGGTGAGCTTGTCG</t>
  </si>
  <si>
    <t>AAACCGACAAGCTCACCTACGCCG</t>
  </si>
  <si>
    <t>GGCGAGGTTCTGCCGGTTGC</t>
  </si>
  <si>
    <t>TAGTGGCGAGGTTCTGCCGGTTGC</t>
  </si>
  <si>
    <t>AAACGCAACCGGCAGAACCTCGCC</t>
  </si>
  <si>
    <t>PLES_55541</t>
  </si>
  <si>
    <t>rmlD</t>
  </si>
  <si>
    <t>TGGCGCCGAGGAGAAGGATC</t>
  </si>
  <si>
    <t>TAGTTGGCGCCGAGGAGAAGGATC</t>
  </si>
  <si>
    <t>AAACGATCCTTCTCCTCGGCGCCA</t>
  </si>
  <si>
    <t>CTCCCAGCCGACCTGGCCGT</t>
  </si>
  <si>
    <t>TAGTCTCCCAGCCGACCTGGCCGT</t>
  </si>
  <si>
    <t>AAACACGGCCAGGTCGGCTGGGAG</t>
  </si>
  <si>
    <t>CAGTTCGCCCAGCGGCGCCA</t>
  </si>
  <si>
    <t>TAGTCAGTTCGCCCAGCGGCGCCA</t>
  </si>
  <si>
    <t>AAACTGGCGCCGCTGGGCGAACTG</t>
  </si>
  <si>
    <t>GCCTTCGGGGTCGGCGAGAT</t>
  </si>
  <si>
    <t>TAGTGCCTTCGGGGTCGGCGAGAT</t>
  </si>
  <si>
    <t>AAACATCTCGCCGACCCCGAAGGC</t>
  </si>
  <si>
    <t>PLES_55551</t>
  </si>
  <si>
    <t>rmlA</t>
  </si>
  <si>
    <t>GGGTGCCCGAGCCTCCGGCG</t>
  </si>
  <si>
    <t>TAGTGGGTGCCCGAGCCTCCGGCG</t>
  </si>
  <si>
    <t>AAACCGCCGGAGGCTCGGGCACCC</t>
  </si>
  <si>
    <t>CAGCGTTGCCGGGTGCAGGC</t>
  </si>
  <si>
    <t>TAGTCAGCGTTGCCGGGTGCAGGC</t>
  </si>
  <si>
    <t>AAACGCCTGCACCCGGCAACGCTG</t>
  </si>
  <si>
    <t>GTACACCGGCAGCAACTGCT</t>
  </si>
  <si>
    <t>TAGTGTACACCGGCAGCAACTGCT</t>
  </si>
  <si>
    <t>AAACAGCAGTTGCTGCCGGTGTAC</t>
  </si>
  <si>
    <t>CTGAGCGGGTAGTAGATCAT</t>
  </si>
  <si>
    <t>TAGTCTGAGCGGGTAGTAGATCAT</t>
  </si>
  <si>
    <t>AAACATGATCTACTACCCGCTCAG</t>
  </si>
  <si>
    <t>PLES_55561</t>
  </si>
  <si>
    <t>rmlC</t>
  </si>
  <si>
    <t>GACGTCGGGAATTGCCAGGC</t>
  </si>
  <si>
    <t>TAGTGACGTCGGGAATTGCCAGGC</t>
  </si>
  <si>
    <t>AAACGCCTGGCAATTCCCGACGTC</t>
  </si>
  <si>
    <t>CGAACACCCGGGGTTCGAAG</t>
  </si>
  <si>
    <t>TAGTCGAACACCCGGGGTTCGAAG</t>
  </si>
  <si>
    <t>AAACCTTCGAACCCCGGGTGTTCG</t>
  </si>
  <si>
    <t>ATGACCGCAGGCCTCCTCGA</t>
  </si>
  <si>
    <t>TAGTATGACCGCAGGCCTCCTCGA</t>
  </si>
  <si>
    <t>AAACTCGAGGAGGCCTGCGGTCAT</t>
  </si>
  <si>
    <t>TTGTCCTGGACGAAGCTGAC</t>
  </si>
  <si>
    <t>TAGTTTGTCCTGGACGAAGCTGAC</t>
  </si>
  <si>
    <t>AAACGTCAGCTTCGTCCAGGACAA</t>
  </si>
  <si>
    <t>PLES_55571</t>
  </si>
  <si>
    <t>GCCGTGGCTGCGAGTATCCG</t>
  </si>
  <si>
    <t>TAGTGCCGTGGCTGCGAGTATCCG</t>
  </si>
  <si>
    <t>AAACCGGATACTCGCAGCCACGGC</t>
  </si>
  <si>
    <t>CGAGCGCCAGCGATGGAAAT</t>
  </si>
  <si>
    <t>TAGTCGAGCGCCAGCGATGGAAAT</t>
  </si>
  <si>
    <t>AAACATTTCCATCGCTGGCGCTCG</t>
  </si>
  <si>
    <t>GCGGCGCGAGAAGCAGGGCG</t>
  </si>
  <si>
    <t>TAGTGCGGCGCGAGAAGCAGGGCG</t>
  </si>
  <si>
    <t>AAACCGCCCTGCTTCTCGCGCCGC</t>
  </si>
  <si>
    <t>CGCTCGGCGAAATATTGCAG</t>
  </si>
  <si>
    <t>TAGTCGCTCGGCGAAATATTGCAG</t>
  </si>
  <si>
    <t>AAACCTGCAATATTTCGCCGAGCG</t>
  </si>
  <si>
    <t>PLES_55581</t>
  </si>
  <si>
    <t>TGGGCATCGAATGGCGCGAA</t>
  </si>
  <si>
    <t>TAGTTGGGCATCGAATGGCGCGAA</t>
  </si>
  <si>
    <t>AAACTTCGCGCCATTCGATGCCCA</t>
  </si>
  <si>
    <t>CGATCAGCAGGACCTGGGTC</t>
  </si>
  <si>
    <t>TAGTCGATCAGCAGGACCTGGGTC</t>
  </si>
  <si>
    <t>AAACGACCCAGGTCCTGCTGATCG</t>
  </si>
  <si>
    <t>GAGGTCGAGCGTCTGGCGCA</t>
  </si>
  <si>
    <t>TAGTGAGGTCGAGCGTCTGGCGCA</t>
  </si>
  <si>
    <t>AAACTGCGCCAGACGCTCGACCTC</t>
  </si>
  <si>
    <t>CAGGGTCGCGACCTTGAGCC</t>
  </si>
  <si>
    <t>TAGTCAGGGTCGCGACCTTGAGCC</t>
  </si>
  <si>
    <t>AAACGGCTCAAGGTCGCGACCCTG</t>
  </si>
  <si>
    <t>PLES_55591</t>
  </si>
  <si>
    <t>TGCGCAGACGAGCGCCTTCG</t>
  </si>
  <si>
    <t>TAGTTGCGCAGACGAGCGCCTTCG</t>
  </si>
  <si>
    <t>AAACCGAAGGCGCTCGTCTGCGCA</t>
  </si>
  <si>
    <t>GACGATTCCGGCGACGGTCA</t>
  </si>
  <si>
    <t>TAGTGACGATTCCGGCGACGGTCA</t>
  </si>
  <si>
    <t>AAACTGACCGTCGCCGGAATCGTC</t>
  </si>
  <si>
    <t>TGACGATCGGGTCGGCTGCC</t>
  </si>
  <si>
    <t>TAGTTGACGATCGGGTCGGCTGCC</t>
  </si>
  <si>
    <t>AAACGGCAGCCGACCCGATCGTCA</t>
  </si>
  <si>
    <t>CGTGTGCTCGGCGACGACGT</t>
  </si>
  <si>
    <t>TAGTCGTGTGCTCGGCGACGACGT</t>
  </si>
  <si>
    <t>AAACACGTCGTCGCCGAGCACACG</t>
  </si>
  <si>
    <t>PLES_55601</t>
  </si>
  <si>
    <t>ACGCGCGCGAGCGCGTGCAT</t>
  </si>
  <si>
    <t>TAGTACGCGCGCGAGCGCGTGCAT</t>
  </si>
  <si>
    <t>AAACATGCACGCGCTCGCGCGCGT</t>
  </si>
  <si>
    <t>AGGCGATCAGGCCTTCCTCC</t>
  </si>
  <si>
    <t>TAGTAGGCGATCAGGCCTTCCTCC</t>
  </si>
  <si>
    <t>AAACGGAGGAAGGCCTGATCGCCT</t>
  </si>
  <si>
    <t>CGTCATGGCGGCGAGGAGGA</t>
  </si>
  <si>
    <t>TAGTCGTCATGGCGGCGAGGAGGA</t>
  </si>
  <si>
    <t>AAACTCCTCCTCGCCGCCATGACG</t>
  </si>
  <si>
    <t>ATTGAGGACTACATAAACGA</t>
  </si>
  <si>
    <t>TAGTATTGAGGACTACATAAACGA</t>
  </si>
  <si>
    <t>AAACTCGTTTATGTAGTCCTCAAT</t>
  </si>
  <si>
    <t>PLES_55611</t>
  </si>
  <si>
    <t>CAGCAGGAAGAGGAACAGAA</t>
  </si>
  <si>
    <t>TAGTCAGCAGGAAGAGGAACAGAA</t>
  </si>
  <si>
    <t>AAACTTCTGTTCCTCTTCCTGCTG</t>
  </si>
  <si>
    <t>GCACGCCGATGAACATCAGC</t>
  </si>
  <si>
    <t>TAGTGCACGCCGATGAACATCAGC</t>
  </si>
  <si>
    <t>AAACGCTGATGTTCATCGGCGTGC</t>
  </si>
  <si>
    <t>CAGTGCGCCGGAGAGACCCA</t>
  </si>
  <si>
    <t>TAGTCAGTGCGCCGGAGAGACCCA</t>
  </si>
  <si>
    <t>AAACTGGGTCTCTCCGGCGCACTG</t>
  </si>
  <si>
    <t>GTACCGAGTCCGGGCTGAAC</t>
  </si>
  <si>
    <t>TAGTGTACCGAGTCCGGGCTGAAC</t>
  </si>
  <si>
    <t>AAACGTTCAGCCCGGACTCGGTAC</t>
  </si>
  <si>
    <t>PLES_55621</t>
  </si>
  <si>
    <t>arcD</t>
  </si>
  <si>
    <t>GAGTTTTTGGCTGGATTCTT</t>
  </si>
  <si>
    <t>TAGTGAGTTTTTGGCTGGATTCTT</t>
  </si>
  <si>
    <t>AAACAAGAATCCAGCCAAAAACTC</t>
  </si>
  <si>
    <t>GAGCCGTTAGCGCTCCTAGT</t>
  </si>
  <si>
    <t>TAGTGAGCCGTTAGCGCTCCTAGT</t>
  </si>
  <si>
    <t>AAACACTAGGAGCGCTAACGGCTC</t>
  </si>
  <si>
    <t>GGCTGCCATGTTTTGCGGGA</t>
  </si>
  <si>
    <t>TAGTGGCTGCCATGTTTTGCGGGA</t>
  </si>
  <si>
    <t>AAACTCCCGCAAAACATGGCAGCC</t>
  </si>
  <si>
    <t>GATCAGGACGGCGCCGACAT</t>
  </si>
  <si>
    <t>TAGTGATCAGGACGGCGCCGACAT</t>
  </si>
  <si>
    <t>AAACATGTCGGCGCCGTCCTGATC</t>
  </si>
  <si>
    <t>PLES_55631</t>
  </si>
  <si>
    <t>arcA</t>
  </si>
  <si>
    <t>TTCGGAGTGGACGCCAAGTT</t>
  </si>
  <si>
    <t>TAGTTTCGGAGTGGACGCCAAGTT</t>
  </si>
  <si>
    <t>AAACAACTTGGCGTCCACTCCGAA</t>
  </si>
  <si>
    <t>CATCACTTTGCGCAGTTTGC</t>
  </si>
  <si>
    <t>TAGTCATCACTTTGCGCAGTTTGC</t>
  </si>
  <si>
    <t>AAACGCAAACTGCGCAAAGTGATG</t>
  </si>
  <si>
    <t>AGGCGCTGGTGGGCGAGTCC</t>
  </si>
  <si>
    <t>TAGTAGGCGCTGGTGGGCGAGTCC</t>
  </si>
  <si>
    <t>AAACGGACTCGCCCACCAGCGCCT</t>
  </si>
  <si>
    <t>CGTCGCAGTTGCTCGGGGTC</t>
  </si>
  <si>
    <t>TAGTCGTCGCAGTTGCTCGGGGTC</t>
  </si>
  <si>
    <t>AAACGACCCCGAGCAACTGCGACG</t>
  </si>
  <si>
    <t>PLES_55641</t>
  </si>
  <si>
    <t>arcB</t>
  </si>
  <si>
    <t>GCATCAGGCTGAGCAGGTTA</t>
  </si>
  <si>
    <t>TAGTGCATCAGGCTGAGCAGGTTA</t>
  </si>
  <si>
    <t>AAACTAACCTGCTCAGCCTGATGC</t>
  </si>
  <si>
    <t>AACGCAGCTCGCGGGTGCTG</t>
  </si>
  <si>
    <t>TAGTAACGCAGCTCGCGGGTGCTG</t>
  </si>
  <si>
    <t>AAACCAGCACCCGCGAGCTGCGTT</t>
  </si>
  <si>
    <t>GGTCGCGGGACAGGTCGAGC</t>
  </si>
  <si>
    <t>TAGTGGTCGCGGGACAGGTCGAGC</t>
  </si>
  <si>
    <t>AAACGCTCGACCTGTCCCGCGACC</t>
  </si>
  <si>
    <t>CGGTGTACTTGGCGCGCTTG</t>
  </si>
  <si>
    <t>TAGTCGGTGTACTTGGCGCGCTTG</t>
  </si>
  <si>
    <t>AAACCAAGCGCGCCAAGTACACCG</t>
  </si>
  <si>
    <t>PLES_55651</t>
  </si>
  <si>
    <t>arcC</t>
  </si>
  <si>
    <t>GGGTTCGCCACGGCGTAGCA</t>
  </si>
  <si>
    <t>TAGTGGGTTCGCCACGGCGTAGCA</t>
  </si>
  <si>
    <t>AAACTGCTACGCCGTGGCGAACCC</t>
  </si>
  <si>
    <t>CGCTGGTTGTCCGCGGTCAT</t>
  </si>
  <si>
    <t>TAGTCGCTGGTTGTCCGCGGTCAT</t>
  </si>
  <si>
    <t>AAACATGACCGCGGACAACCAGCG</t>
  </si>
  <si>
    <t>CACCTTGGCGATCTGTTCGG</t>
  </si>
  <si>
    <t>TAGTCACCTTGGCGATCTGTTCGG</t>
  </si>
  <si>
    <t>AAACCCGAACAGATCGCCAAGGTG</t>
  </si>
  <si>
    <t>GCGATCACCAGCTCGTTGCC</t>
  </si>
  <si>
    <t>TAGTGCGATCACCAGCTCGTTGCC</t>
  </si>
  <si>
    <t>AAACGGCAACGAGCTGGTGATCGC</t>
  </si>
  <si>
    <t>PLES_55661</t>
  </si>
  <si>
    <t>CCACCGAAACCAACAATGAC</t>
  </si>
  <si>
    <t>TAGTCCACCGAAACCAACAATGAC</t>
  </si>
  <si>
    <t>AAACGTCATTGTTGGTTTCGGTGG</t>
  </si>
  <si>
    <t>AGCCGTGGTGGAAGGAACTA</t>
  </si>
  <si>
    <t>TAGTAGCCGTGGTGGAAGGAACTA</t>
  </si>
  <si>
    <t>AAACTAGTTCCTTCCACCACGGCT</t>
  </si>
  <si>
    <t>TCGATTCGATGACCATGCGG</t>
  </si>
  <si>
    <t>TAGTTCGATTCGATGACCATGCGG</t>
  </si>
  <si>
    <t>AAACCCGCATGGTCATCGAATCGA</t>
  </si>
  <si>
    <t>AGGGTTTCCTGGCGCGCCTG</t>
  </si>
  <si>
    <t>TAGTAGGGTTTCCTGGCGCGCCTG</t>
  </si>
  <si>
    <t>AAACCAGGCGCGCCAGGAAACCCT</t>
  </si>
  <si>
    <t>PLES_55671</t>
  </si>
  <si>
    <t>GGACTTCCAGCGTCTCATGG</t>
  </si>
  <si>
    <t>TAGTGGACTTCCAGCGTCTCATGG</t>
  </si>
  <si>
    <t>AAACCCATGAGACGCTGGAAGTCC</t>
  </si>
  <si>
    <t>TCACGGGTACGATGCCGATC</t>
  </si>
  <si>
    <t>TAGTTCACGGGTACGATGCCGATC</t>
  </si>
  <si>
    <t>AAACGATCGGCATCGTACCCGTGA</t>
  </si>
  <si>
    <t>GGATGCGCTGGATCAGGTGA</t>
  </si>
  <si>
    <t>TAGTGGATGCGCTGGATCAGGTGA</t>
  </si>
  <si>
    <t>AAACTCACCTGATCCAGCGCATCC</t>
  </si>
  <si>
    <t>CGCCACTCGGCGAGCCTATC</t>
  </si>
  <si>
    <t>TAGTCGCCACTCGGCGAGCCTATC</t>
  </si>
  <si>
    <t>AAACGATAGGCTCGCCGAGTGGCG</t>
  </si>
  <si>
    <t>PLES_55681</t>
  </si>
  <si>
    <t>cysQ</t>
  </si>
  <si>
    <t>ACCAATTCGCCCCAAGGCAC</t>
  </si>
  <si>
    <t>TAGTACCAATTCGCCCCAAGGCAC</t>
  </si>
  <si>
    <t>AAACGTGCCTTGGGGCGAATTGGT</t>
  </si>
  <si>
    <t>CGTCGGCGCGCCAGTGCGGC</t>
  </si>
  <si>
    <t>TAGTCGTCGGCGCGCCAGTGCGGC</t>
  </si>
  <si>
    <t>AAACGCCGCACTGGCGCGCCGACG</t>
  </si>
  <si>
    <t>GGCGGTAACCGGCGATTCGT</t>
  </si>
  <si>
    <t>TAGTGGCGGTAACCGGCGATTCGT</t>
  </si>
  <si>
    <t>AAACACGAATCGCCGGTTACCGCC</t>
  </si>
  <si>
    <t>TATATGGTGCGCGGACAGGT</t>
  </si>
  <si>
    <t>TAGTTATATGGTGCGCGGACAGGT</t>
  </si>
  <si>
    <t>AAACACCTGTCCGCGCACCATATA</t>
  </si>
  <si>
    <t>PLES_55691</t>
  </si>
  <si>
    <t>ATCTCGCTGGCGAGTACGGT</t>
  </si>
  <si>
    <t>TAGTATCTCGCTGGCGAGTACGGT</t>
  </si>
  <si>
    <t>AAACACCGTACTCGCCAGCGAGAT</t>
  </si>
  <si>
    <t>ACTCCTCGACAGCGAACAGT</t>
  </si>
  <si>
    <t>TAGTACTCCTCGACAGCGAACAGT</t>
  </si>
  <si>
    <t>AAACACTGTTCGCTGTCGAGGAGT</t>
  </si>
  <si>
    <t>CCATCACCGCACCGTAGCCC</t>
  </si>
  <si>
    <t>TAGTCCATCACCGCACCGTAGCCC</t>
  </si>
  <si>
    <t>AAACGGGCTACGGTGCGGTGATGG</t>
  </si>
  <si>
    <t>CTCCACCAGCACCGCGTGCT</t>
  </si>
  <si>
    <t>TAGTCTCCACCAGCACCGCGTGCT</t>
  </si>
  <si>
    <t>AAACAGCACGCGGTGCTGGTGGAG</t>
  </si>
  <si>
    <t>PLES_55701</t>
  </si>
  <si>
    <t>GGACCAGGGCAGGGTGGGCA</t>
  </si>
  <si>
    <t>TAGTGGACCAGGGCAGGGTGGGCA</t>
  </si>
  <si>
    <t>AAACTGCCCACCCTGCCCTGGTCC</t>
  </si>
  <si>
    <t>GAGCAGCACGGTGTCGATGG</t>
  </si>
  <si>
    <t>TAGTGAGCAGCACGGTGTCGATGG</t>
  </si>
  <si>
    <t>AAACCCATCGACACCGTGCTGCTC</t>
  </si>
  <si>
    <t>GTCGAAGTGCAGGTCGAGCA</t>
  </si>
  <si>
    <t>TAGTGTCGAAGTGCAGGTCGAGCA</t>
  </si>
  <si>
    <t>AAACTGCTCGACCTGCACTTCGAC</t>
  </si>
  <si>
    <t>GCAGGTGTTCCAGCCAGAAG</t>
  </si>
  <si>
    <t>TAGTGCAGGTGTTCCAGCCAGAAG</t>
  </si>
  <si>
    <t>AAACCTTCTGGCTGGAACACCTGC</t>
  </si>
  <si>
    <t>PLES_55711</t>
  </si>
  <si>
    <t>CGTATCCCACAGCTTTTCAC</t>
  </si>
  <si>
    <t>TAGTCGTATCCCACAGCTTTTCAC</t>
  </si>
  <si>
    <t>AAACGTGAAAAGCTGTGGGATACG</t>
  </si>
  <si>
    <t>GACGTGCTCCTTCAGCGACT</t>
  </si>
  <si>
    <t>TAGTGACGTGCTCCTTCAGCGACT</t>
  </si>
  <si>
    <t>AAACAGTCGCTGAAGGAGCACGTC</t>
  </si>
  <si>
    <t>CCTGGATGTTCGGGTTGCCC</t>
  </si>
  <si>
    <t>TAGTCCTGGATGTTCGGGTTGCCC</t>
  </si>
  <si>
    <t>AAACGGGCAACCCGAACATCCAGG</t>
  </si>
  <si>
    <t>CTTCTCTTTCTCCTCCTGGC</t>
  </si>
  <si>
    <t>TAGTCTTCTCTTTCTCCTCCTGGC</t>
  </si>
  <si>
    <t>AAACGCCAGGAGGAGAAAGAGAAG</t>
  </si>
  <si>
    <t>PLES_55721</t>
  </si>
  <si>
    <t>TTCAGTTGCTTGATGTCCAT</t>
  </si>
  <si>
    <t>TAGTTTCAGTTGCTTGATGTCCAT</t>
  </si>
  <si>
    <t>AAACATGGACATCAAGCAACTGAA</t>
  </si>
  <si>
    <t>GGGTTTCGTCGAGGGCGCAG</t>
  </si>
  <si>
    <t>TAGTGGGTTTCGTCGAGGGCGCAG</t>
  </si>
  <si>
    <t>AAACCTGCGCCCTCGACGAAACCC</t>
  </si>
  <si>
    <t>GGCGGCCTGGCCGAAGTGGC</t>
  </si>
  <si>
    <t>TAGTGGCGGCCTGGCCGAAGTGGC</t>
  </si>
  <si>
    <t>AAACGCCACTTCGGCCAGGCCGCC</t>
  </si>
  <si>
    <t>CTGGGTGACGTGGCAGCGCG</t>
  </si>
  <si>
    <t>TAGTCTGGGTGACGTGGCAGCGCG</t>
  </si>
  <si>
    <t>AAACCGCGCTGCCACGTCACCCAG</t>
  </si>
  <si>
    <t>PLES_55731</t>
  </si>
  <si>
    <t>CATGCAGGCTGGCAAGGCAT</t>
  </si>
  <si>
    <t>TAGTCATGCAGGCTGGCAAGGCAT</t>
  </si>
  <si>
    <t>AAACATGCCTTGCCAGCCTGCATG</t>
  </si>
  <si>
    <t>GCCCAGGTATCCGCGGATAC</t>
  </si>
  <si>
    <t>TAGTGCCCAGGTATCCGCGGATAC</t>
  </si>
  <si>
    <t>AAACGTATCCGCGGATACCTGGGC</t>
  </si>
  <si>
    <t>TAATCGTCGGGAACGGCGGA</t>
  </si>
  <si>
    <t>TAGTTAATCGTCGGGAACGGCGGA</t>
  </si>
  <si>
    <t>AAACTCCGCCGTTCCCGACGATTA</t>
  </si>
  <si>
    <t>GAGGCCTGGCCGACCTGCTG</t>
  </si>
  <si>
    <t>TAGTGAGGCCTGGCCGACCTGCTG</t>
  </si>
  <si>
    <t>AAACCAGCAGGTCGGCCAGGCCTC</t>
  </si>
  <si>
    <t>PLES_55741</t>
  </si>
  <si>
    <t>TTGGAGAGGTTGCAGGCTCA</t>
  </si>
  <si>
    <t>TAGTTTGGAGAGGTTGCAGGCTCA</t>
  </si>
  <si>
    <t>AAACTGAGCCTGCAACCTCTCCAA</t>
  </si>
  <si>
    <t>CCGGCATAGGGCTTGTAGCG</t>
  </si>
  <si>
    <t>TAGTCCGGCATAGGGCTTGTAGCG</t>
  </si>
  <si>
    <t>AAACCGCTACAAGCCCTATGCCGG</t>
  </si>
  <si>
    <t>CAGCGCGCCCCAGCCGGCGG</t>
  </si>
  <si>
    <t>TAGTCAGCGCGCCCCAGCCGGCGG</t>
  </si>
  <si>
    <t>AAACCCGCCGGCTGGGGCGCGCTG</t>
  </si>
  <si>
    <t>AGGGCGCGGAGGTTCTTGAA</t>
  </si>
  <si>
    <t>TAGTAGGGCGCGGAGGTTCTTGAA</t>
  </si>
  <si>
    <t>AAACTTCAAGAACCTCCGCGCCCT</t>
  </si>
  <si>
    <t>PLES_55751</t>
  </si>
  <si>
    <t>ACCGATGCCACTACCGATCG</t>
  </si>
  <si>
    <t>TAGTACCGATGCCACTACCGATCG</t>
  </si>
  <si>
    <t>AAACCGATCGGTAGTGGCATCGGT</t>
  </si>
  <si>
    <t>TTCGGTCTTGTTGCCGCGTC</t>
  </si>
  <si>
    <t>TAGTTTCGGTCTTGTTGCCGCGTC</t>
  </si>
  <si>
    <t>AAACGACGCGGCAACAAGACCGAA</t>
  </si>
  <si>
    <t>GCCGATGACGTTGCCGCCTG</t>
  </si>
  <si>
    <t>TAGTGCCGATGACGTTGCCGCCTG</t>
  </si>
  <si>
    <t>AAACCAGGCGGCAACGTCATCGGC</t>
  </si>
  <si>
    <t>GGCCGCGCCGATCAGGCCAC</t>
  </si>
  <si>
    <t>TAGTGGCCGCGCCGATCAGGCCAC</t>
  </si>
  <si>
    <t>AAACGTGGCCTGATCGGCGCGGCC</t>
  </si>
  <si>
    <t>PLES_55761</t>
  </si>
  <si>
    <t>GCAGGCCGAACGCGATTACC</t>
  </si>
  <si>
    <t>TAGTGCAGGCCGAACGCGATTACC</t>
  </si>
  <si>
    <t>AAACGGTAATCGCGTTCGGCCTGC</t>
  </si>
  <si>
    <t>CGCGGTCTTGGTGGAATCGC</t>
  </si>
  <si>
    <t>TAGTCGCGGTCTTGGTGGAATCGC</t>
  </si>
  <si>
    <t>AAACGCGATTCCACCAAGACCGCG</t>
  </si>
  <si>
    <t>CGCACCGGTGCTACCGCCGA</t>
  </si>
  <si>
    <t>TAGTCGCACCGGTGCTACCGCCGA</t>
  </si>
  <si>
    <t>AAACTCGGCGGTAGCACCGGTGCG</t>
  </si>
  <si>
    <t>CGCCGCCGGCCGCGCCACCC</t>
  </si>
  <si>
    <t>TAGTCGCCGCCGGCCGCGCCACCC</t>
  </si>
  <si>
    <t>AAACGGGTGGCGCGGCCGGCGGCG</t>
  </si>
  <si>
    <t>PLES_55771</t>
  </si>
  <si>
    <t>CTTCTCGGCGGGAGAGTATC</t>
  </si>
  <si>
    <t>TAGTCTTCTCGGCGGGAGAGTATC</t>
  </si>
  <si>
    <t>AAACGATACTCTCCCGCCGAGAAG</t>
  </si>
  <si>
    <t>GTAGTCGGCCTTGAGGGACA</t>
  </si>
  <si>
    <t>TAGTGTAGTCGGCCTTGAGGGACA</t>
  </si>
  <si>
    <t>AAACTGTCCCTCAAGGCCGACTAC</t>
  </si>
  <si>
    <t>TGCCGAATCAGTTCCTCCGC</t>
  </si>
  <si>
    <t>TAGTTGCCGAATCAGTTCCTCCGC</t>
  </si>
  <si>
    <t>AAACGCGGAGGAACTGATTCGGCA</t>
  </si>
  <si>
    <t>TGATATCGGTGACCAGGATC</t>
  </si>
  <si>
    <t>TAGTTGATATCGGTGACCAGGATC</t>
  </si>
  <si>
    <t>AAACGATCCTGGTCACCGATATCA</t>
  </si>
  <si>
    <t>PLES_55781</t>
  </si>
  <si>
    <t>GGCCCCAACTGGCGAACGAC</t>
  </si>
  <si>
    <t>TAGTGGCCCCAACTGGCGAACGAC</t>
  </si>
  <si>
    <t>AAACGTCGTTCGCCAGTTGGGGCC</t>
  </si>
  <si>
    <t>GCAGGAGCAGGAGGGCAAGC</t>
  </si>
  <si>
    <t>TAGTGCAGGAGCAGGAGGGCAAGC</t>
  </si>
  <si>
    <t>AAACGCTTGCCCTCCTGCTCCTGC</t>
  </si>
  <si>
    <t>AGCGGCTGGGCATGGAGCAA</t>
  </si>
  <si>
    <t>TAGTAGCGGCTGGGCATGGAGCAA</t>
  </si>
  <si>
    <t>AAACTTGCTCCATGCCCAGCCGCT</t>
  </si>
  <si>
    <t>CTCAACAGTTGCTGGAGAGC</t>
  </si>
  <si>
    <t>TAGTCTCAACAGTTGCTGGAGAGC</t>
  </si>
  <si>
    <t>AAACGCTCTCCAGCAACTGTTGAG</t>
  </si>
  <si>
    <t>PLES_55791</t>
  </si>
  <si>
    <t>CTCGCGCAGCGGTCGCGGGG</t>
  </si>
  <si>
    <t>TAGTCTCGCGCAGCGGTCGCGGGG</t>
  </si>
  <si>
    <t>AAACCCCCGCGACCGCTGCGCGAG</t>
  </si>
  <si>
    <t>TGGTGATCGGCTGGAAATGA</t>
  </si>
  <si>
    <t>TAGTTGGTGATCGGCTGGAAATGA</t>
  </si>
  <si>
    <t>AAACTCATTTCCAGCCGATCACCA</t>
  </si>
  <si>
    <t>GTCGTTGTCGTGCCAGCGCG</t>
  </si>
  <si>
    <t>TAGTGTCGTTGTCGTGCCAGCGCG</t>
  </si>
  <si>
    <t>AAACCGCGCTGGCACGACAACGAC</t>
  </si>
  <si>
    <t>CGTGTCGAAGAACGCATAGT</t>
  </si>
  <si>
    <t>TAGTCGTGTCGAAGAACGCATAGT</t>
  </si>
  <si>
    <t>AAACACTATGCGTTCTTCGACACG</t>
  </si>
  <si>
    <t>PLES_55801</t>
  </si>
  <si>
    <t>GCAGAGGATCTGCGCGGTAG</t>
  </si>
  <si>
    <t>TAGTGCAGAGGATCTGCGCGGTAG</t>
  </si>
  <si>
    <t>AAACCTACCGCGCAGATCCTCTGC</t>
  </si>
  <si>
    <t>CGCCAGGCGGATGGCGGAGC</t>
  </si>
  <si>
    <t>TAGTCGCCAGGCGGATGGCGGAGC</t>
  </si>
  <si>
    <t>AAACGCTCCGCCATCCGCCTGGCG</t>
  </si>
  <si>
    <t>GGTCGGTCACGATCAACACG</t>
  </si>
  <si>
    <t>TAGTGGTCGGTCACGATCAACACG</t>
  </si>
  <si>
    <t>AAACCGTGTTGATCGTGACCGACC</t>
  </si>
  <si>
    <t>AAGCCGAGCCGGGTGATCCC</t>
  </si>
  <si>
    <t>TAGTAAGCCGAGCCGGGTGATCCC</t>
  </si>
  <si>
    <t>AAACGGGATCACCCGGCTCGGCTT</t>
  </si>
  <si>
    <t>PLES_55811</t>
  </si>
  <si>
    <t>GCATGTCGCGCAAGGGGGCC</t>
  </si>
  <si>
    <t>TAGTGCATGTCGCGCAAGGGGGCC</t>
  </si>
  <si>
    <t>AAACGGCCCCCTTGCGCGACATGC</t>
  </si>
  <si>
    <t>GATTGAGCGGCGCCACCACC</t>
  </si>
  <si>
    <t>TAGTGATTGAGCGGCGCCACCACC</t>
  </si>
  <si>
    <t>AAACGGTGGTGGCGCCGCTCAATC</t>
  </si>
  <si>
    <t>TTCGCGAAAGCCGGTGGGGG</t>
  </si>
  <si>
    <t>TAGTTTCGCGAAAGCCGGTGGGGG</t>
  </si>
  <si>
    <t>AAACCCCCCACCGGCTTTCGCGAA</t>
  </si>
  <si>
    <t>GTTCTCGCTGTACTGCCGGT</t>
  </si>
  <si>
    <t>TAGTGTTCTCGCTGTACTGCCGGT</t>
  </si>
  <si>
    <t>AAACACCGGCAGTACAGCGAGAAC</t>
  </si>
  <si>
    <t>PLES_55821</t>
  </si>
  <si>
    <t>GAAGGAAAAGTTCTGGCTCA</t>
  </si>
  <si>
    <t>TAGTGAAGGAAAAGTTCTGGCTCA</t>
  </si>
  <si>
    <t>AAACTGAGCCAGAACTTTTCCTTC</t>
  </si>
  <si>
    <t>GATACCGCGACCCATGGTGC</t>
  </si>
  <si>
    <t>TAGTGATACCGCGACCCATGGTGC</t>
  </si>
  <si>
    <t>AAACGCACCATGGGTCGCGGTATC</t>
  </si>
  <si>
    <t>CTGCACGTCGAGACCGGCGT</t>
  </si>
  <si>
    <t>TAGTCTGCACGTCGAGACCGGCGT</t>
  </si>
  <si>
    <t>AAACACGCCGGTCTCGACGTGCAG</t>
  </si>
  <si>
    <t>AGCGCCTGGTTGAGCATCTG</t>
  </si>
  <si>
    <t>TAGTAGCGCCTGGTTGAGCATCTG</t>
  </si>
  <si>
    <t>AAACCAGATGCTCAACCAGGCGCT</t>
  </si>
  <si>
    <t>PLES_55831</t>
  </si>
  <si>
    <t>GCAGGTTGAGGTCGAAGGTT</t>
  </si>
  <si>
    <t>TAGTGCAGGTTGAGGTCGAAGGTT</t>
  </si>
  <si>
    <t>AAACAACCTTCGACCTCAACCTGC</t>
  </si>
  <si>
    <t>GTTCGCGCAGCAGCGCGTCA</t>
  </si>
  <si>
    <t>TAGTGTTCGCGCAGCAGCGCGTCA</t>
  </si>
  <si>
    <t>AAACTGACGCGCTGCTGCGCGAAC</t>
  </si>
  <si>
    <t>GCGCATTGCTTACTGCCGGC</t>
  </si>
  <si>
    <t>TAGTGCGCATTGCTTACTGCCGGC</t>
  </si>
  <si>
    <t>AAACGCCGGCAGTAAGCAATGCGC</t>
  </si>
  <si>
    <t>CGACCGGCGCGGACCAGCAG</t>
  </si>
  <si>
    <t>TAGTCGACCGGCGCGGACCAGCAG</t>
  </si>
  <si>
    <t>AAACCTGCTGGTCCGCGCCGGTCG</t>
  </si>
  <si>
    <t>PLES_55841</t>
  </si>
  <si>
    <t>ACGGCGTCTTCGATATGCAT</t>
  </si>
  <si>
    <t>TAGTACGGCGTCTTCGATATGCAT</t>
  </si>
  <si>
    <t>AAACATGCATATCGAAGACGCCGT</t>
  </si>
  <si>
    <t>AGTCGTAGCCCTTGATGGCA</t>
  </si>
  <si>
    <t>TAGTAGTCGTAGCCCTTGATGGCA</t>
  </si>
  <si>
    <t>AAACTGCCATCAAGGGCTACGACT</t>
  </si>
  <si>
    <t>CTCTTCGCGAGTCAGGCTGA</t>
  </si>
  <si>
    <t>TAGTCTCTTCGCGAGTCAGGCTGA</t>
  </si>
  <si>
    <t>AAACTCAGCCTGACTCGCGAAGAG</t>
  </si>
  <si>
    <t>CGGAAGGCGCATGCAGCGCC</t>
  </si>
  <si>
    <t>TAGTCGGAAGGCGCATGCAGCGCC</t>
  </si>
  <si>
    <t>AAACGGCGCTGCATGCGCCTTCCG</t>
  </si>
  <si>
    <t>PLES_55851</t>
  </si>
  <si>
    <t>GAAGACCGAACAAAGCCAGT</t>
  </si>
  <si>
    <t>TAGTGAAGACCGAACAAAGCCAGT</t>
  </si>
  <si>
    <t>AAACACTGGCTTTGTTCGGTCTTC</t>
  </si>
  <si>
    <t>GACGCCGCTGATGCTGCCGG</t>
  </si>
  <si>
    <t>TAGTGACGCCGCTGATGCTGCCGG</t>
  </si>
  <si>
    <t>AAACCCGGCAGCATCAGCGGCGTC</t>
  </si>
  <si>
    <t>CGACAATGGCGCCGGTGAAG</t>
  </si>
  <si>
    <t>TAGTCGACAATGGCGCCGGTGAAG</t>
  </si>
  <si>
    <t>AAACCTTCACCGGCGCCATTGTCG</t>
  </si>
  <si>
    <t>GGAGCGCTCATCGAGCATGG</t>
  </si>
  <si>
    <t>TAGTGGAGCGCTCATCGAGCATGG</t>
  </si>
  <si>
    <t>AAACCCATGCTCGATGAGCGCTCC</t>
  </si>
  <si>
    <t>PLES_55861</t>
  </si>
  <si>
    <t>pckA</t>
  </si>
  <si>
    <t>ATCGGTGTACACGGCGTTGT</t>
  </si>
  <si>
    <t>TAGTATCGGTGTACACGGCGTTGT</t>
  </si>
  <si>
    <t>AAACACAACGCCGTGTACACCGAT</t>
  </si>
  <si>
    <t>GGCTTCTTCTACCAGTTGGG</t>
  </si>
  <si>
    <t>TAGTGGCTTCTTCTACCAGTTGGG</t>
  </si>
  <si>
    <t>AAACCCCAACTGGTAGAAGAAGCC</t>
  </si>
  <si>
    <t>TACGACCAGCGAGCCGTTGG</t>
  </si>
  <si>
    <t>TAGTTACGACCAGCGAGCCGTTGG</t>
  </si>
  <si>
    <t>AAACCCAACGGCTCGCTGGTCGTA</t>
  </si>
  <si>
    <t>CCGGCGAACGGCCGGTGCGA</t>
  </si>
  <si>
    <t>TAGTCCGGCGAACGGCCGGTGCGA</t>
  </si>
  <si>
    <t>AAACTCGCACCGGCCGTTCGCCGG</t>
  </si>
  <si>
    <t>PLES_55871</t>
  </si>
  <si>
    <t>yrfI</t>
  </si>
  <si>
    <t>ACGCTGGCTCTGATCTGAAT</t>
  </si>
  <si>
    <t>TAGTACGCTGGCTCTGATCTGAAT</t>
  </si>
  <si>
    <t>AAACATTCAGATCAGAGCCAGCGT</t>
  </si>
  <si>
    <t>GCACGTCGGTATCGTCGAAA</t>
  </si>
  <si>
    <t>TAGTGCACGTCGGTATCGTCGAAA</t>
  </si>
  <si>
    <t>AAACTTTCGACGATACCGACGTGC</t>
  </si>
  <si>
    <t>CGGTTCCGGATAGGGATGTT</t>
  </si>
  <si>
    <t>TAGTCGGTTCCGGATAGGGATGTT</t>
  </si>
  <si>
    <t>AAACAACATCCCTATCCGGAACCG</t>
  </si>
  <si>
    <t>TCCCCGAGCAGCTGCGCGAC</t>
  </si>
  <si>
    <t>TAGTTCCCCGAGCAGCTGCGCGAC</t>
  </si>
  <si>
    <t>AAACGTCGCGCAGCTGCTCGGGGA</t>
  </si>
  <si>
    <t>PLES_55881</t>
  </si>
  <si>
    <t>CCAGGCCGCTTGGAACGGAG</t>
  </si>
  <si>
    <t>TAGTCCAGGCCGCTTGGAACGGAG</t>
  </si>
  <si>
    <t>AAACCTCCGTTCCAAGCGGCCTGG</t>
  </si>
  <si>
    <t>GAGCGCCAGAAGATGACAGG</t>
  </si>
  <si>
    <t>TAGTGAGCGCCAGAAGATGACAGG</t>
  </si>
  <si>
    <t>AAACCCTGTCATCTTCTGGCGCTC</t>
  </si>
  <si>
    <t>GGGTGGGGCCCCAGAGCCAC</t>
  </si>
  <si>
    <t>TAGTGGGTGGGGCCCCAGAGCCAC</t>
  </si>
  <si>
    <t>AAACGTGGCTCTGGGGCCCCACCC</t>
  </si>
  <si>
    <t>CGAAGCCGTTCATCAGCTCG</t>
  </si>
  <si>
    <t>TAGTCGAAGCCGTTCATCAGCTCG</t>
  </si>
  <si>
    <t>AAACCGAGCTGATGAACGGCTTCG</t>
  </si>
  <si>
    <t>PLES_55891</t>
  </si>
  <si>
    <t>TCGTCGTCTTTCTCGCTCAC</t>
  </si>
  <si>
    <t>TAGTTCGTCGTCTTTCTCGCTCAC</t>
  </si>
  <si>
    <t>AAACGTGAGCGAGAAAGACGACGA</t>
  </si>
  <si>
    <t>CCGCCCAGAGCCACTTGTCC</t>
  </si>
  <si>
    <t>TAGTCCGCCCAGAGCCACTTGTCC</t>
  </si>
  <si>
    <t>AAACGGACAAGTGGCTCTGGGCGG</t>
  </si>
  <si>
    <t>GCCGCCCTCTATCGCGGCCT</t>
  </si>
  <si>
    <t>TAGTGCCGCCCTCTATCGCGGCCT</t>
  </si>
  <si>
    <t>AAACAGGCCGCGATAGAGGGCGGC</t>
  </si>
  <si>
    <t>TCGGCTTGCACCGCTCGCCC</t>
  </si>
  <si>
    <t>TAGTTCGGCTTGCACCGCTCGCCC</t>
  </si>
  <si>
    <t>AAACGGGCGAGCGGTGCAAGCCGA</t>
  </si>
  <si>
    <t>PLES_55901</t>
  </si>
  <si>
    <t>GGCATGCAGGCTGGAGGTGC</t>
  </si>
  <si>
    <t>TAGTGGCATGCAGGCTGGAGGTGC</t>
  </si>
  <si>
    <t>AAACGCACCTCCAGCCTGCATGCC</t>
  </si>
  <si>
    <t>CTCGAAGGGAACGATGTCCG</t>
  </si>
  <si>
    <t>TAGTCTCGAAGGGAACGATGTCCG</t>
  </si>
  <si>
    <t>AAACCGGACATCGTTCCCTTCGAG</t>
  </si>
  <si>
    <t>CTGCACCAGCGTGCCGAGGT</t>
  </si>
  <si>
    <t>TAGTCTGCACCAGCGTGCCGAGGT</t>
  </si>
  <si>
    <t>AAACACCTCGGCACGCTGGTGCAG</t>
  </si>
  <si>
    <t>TCGGCGCTTCGCAACGGTGC</t>
  </si>
  <si>
    <t>TAGTTCGGCGCTTCGCAACGGTGC</t>
  </si>
  <si>
    <t>AAACGCACCGTTGCGAAGCGCCGA</t>
  </si>
  <si>
    <t>PLES_55911</t>
  </si>
  <si>
    <t>rimK</t>
  </si>
  <si>
    <t>CCGGGGATTGCGCGACAGCA</t>
  </si>
  <si>
    <t>TAGTCCGGGGATTGCGCGACAGCA</t>
  </si>
  <si>
    <t>AAACTGCTGTCGCGCAATCCCCGG</t>
  </si>
  <si>
    <t>CCCGGCCTCCACCAGGCGAC</t>
  </si>
  <si>
    <t>TAGTCCCGGCCTCCACCAGGCGAC</t>
  </si>
  <si>
    <t>AAACGTCGCCTGGTGGAGGCCGGG</t>
  </si>
  <si>
    <t>TATCGATGACCACCATTTCA</t>
  </si>
  <si>
    <t>TAGTTATCGATGACCACCATTTCA</t>
  </si>
  <si>
    <t>AAACTGAAATGGTGGTCATCGATA</t>
  </si>
  <si>
    <t>GTGGCTGGCGATGTTCATGT</t>
  </si>
  <si>
    <t>TAGTGTGGCTGGCGATGTTCATGT</t>
  </si>
  <si>
    <t>AAACACATGAACATCGCCAGCCAC</t>
  </si>
  <si>
    <t>PLES_55921</t>
  </si>
  <si>
    <t>CTGGTCGGAGGAAGGACGAG</t>
  </si>
  <si>
    <t>TAGTCTGGTCGGAGGAAGGACGAG</t>
  </si>
  <si>
    <t>AAACCTCGTCCTTCCTCCGACCAG</t>
  </si>
  <si>
    <t>CCGGCCGTCGATGGGCTGCC</t>
  </si>
  <si>
    <t>TAGTCCGGCCGTCGATGGGCTGCC</t>
  </si>
  <si>
    <t>AAACGGCAGCCCATCGACGGCCGG</t>
  </si>
  <si>
    <t>GGTCGCCTCCAGCACGTCGG</t>
  </si>
  <si>
    <t>TAGTGGTCGCCTCCAGCACGTCGG</t>
  </si>
  <si>
    <t>AAACCCGACGTGCTGGAGGCGACC</t>
  </si>
  <si>
    <t>GTGCACTTCCAGTTGCCGCA</t>
  </si>
  <si>
    <t>TAGTGTGCACTTCCAGTTGCCGCA</t>
  </si>
  <si>
    <t>AAACTGCGGCAACTGGAAGTGCAC</t>
  </si>
  <si>
    <t>PLES_55931</t>
  </si>
  <si>
    <t>envZ</t>
  </si>
  <si>
    <t>AAGCTTTGCGGGAACCAGAG</t>
  </si>
  <si>
    <t>TAGTAAGCTTTGCGGGAACCAGAG</t>
  </si>
  <si>
    <t>AAACCTCTGGTTCCCGCAAAGCTT</t>
  </si>
  <si>
    <t>CAGCACCAGCCAGAGGGTGC</t>
  </si>
  <si>
    <t>TAGTCAGCACCAGCCAGAGGGTGC</t>
  </si>
  <si>
    <t>AAACGCACCCTCTGGCTGGTGCTG</t>
  </si>
  <si>
    <t>GTAGACCAGGGTCAGCGCCT</t>
  </si>
  <si>
    <t>TAGTGTAGACCAGGGTCAGCGCCT</t>
  </si>
  <si>
    <t>AAACAGGCGCTGACCCTGGTCTAC</t>
  </si>
  <si>
    <t>TCACGTCCTCGTTCATCAGC</t>
  </si>
  <si>
    <t>TAGTTCACGTCCTCGTTCATCAGC</t>
  </si>
  <si>
    <t>AAACGCTGATGAACGAGGACGTGA</t>
  </si>
  <si>
    <t>PLES_55941</t>
  </si>
  <si>
    <t>ompR</t>
  </si>
  <si>
    <t>CACCTTCGGCCAGGGCGGCA</t>
  </si>
  <si>
    <t>TAGTCACCTTCGGCCAGGGCGGCA</t>
  </si>
  <si>
    <t>AAACTGCCGCCCTGGCCGAAGGTG</t>
  </si>
  <si>
    <t>GGGCGTCGTCGTCGACGACG</t>
  </si>
  <si>
    <t>TAGTGGGCGTCGTCGTCGACGACG</t>
  </si>
  <si>
    <t>AAACCGTCGTCGACGACGACGCCC</t>
  </si>
  <si>
    <t>CGAGGAAACGTTCGAGCAGG</t>
  </si>
  <si>
    <t>TAGTCGAGGAAACGTTCGAGCAGG</t>
  </si>
  <si>
    <t>AAACCCTGCTCGAACGTTTCCTCG</t>
  </si>
  <si>
    <t>TAGAAGGCGATCCATCTGCT</t>
  </si>
  <si>
    <t>TAGTTAGAAGGCGATCCATCTGCT</t>
  </si>
  <si>
    <t>AAACAGCAGATGGATCGCCTTCTA</t>
  </si>
  <si>
    <t>PLES_55951</t>
  </si>
  <si>
    <t>GGAGAGCTCTTCGGCGATAC</t>
  </si>
  <si>
    <t>TAGTGGAGAGCTCTTCGGCGATAC</t>
  </si>
  <si>
    <t>AAACGTATCGCCGAAGAGCTCTCC</t>
  </si>
  <si>
    <t>AACGCGGCCGGAGGGCAGTG</t>
  </si>
  <si>
    <t>TAGTAACGCGGCCGGAGGGCAGTG</t>
  </si>
  <si>
    <t>AAACCACTGCCCTCCGGCCGCGTT</t>
  </si>
  <si>
    <t>ACGGCAGCGGCGACTTGCTG</t>
  </si>
  <si>
    <t>TAGTACGGCAGCGGCGACTTGCTG</t>
  </si>
  <si>
    <t>AAACCAGCAAGTCGCCGCTGCCGT</t>
  </si>
  <si>
    <t>ACGGGCGATGAAGGGAACGG</t>
  </si>
  <si>
    <t>TAGTACGGGCGATGAAGGGAACGG</t>
  </si>
  <si>
    <t>AAACCCGTTCCCTTCATCGCCCGT</t>
  </si>
  <si>
    <t>PLES_55961</t>
  </si>
  <si>
    <t>GCGGGCGGGCATCTCGCTCA</t>
  </si>
  <si>
    <t>TAGTGCGGGCGGGCATCTCGCTCA</t>
  </si>
  <si>
    <t>AAACTGAGCGAGATGCCCGCCCGC</t>
  </si>
  <si>
    <t>TAGGCCGACCAGTTCGCTGT</t>
  </si>
  <si>
    <t>TAGTTAGGCCGACCAGTTCGCTGT</t>
  </si>
  <si>
    <t>AAACACAGCGAACTGGTCGGCCTA</t>
  </si>
  <si>
    <t>ACTCCGTCGCCGAGGCTGAC</t>
  </si>
  <si>
    <t>TAGTACTCCGTCGCCGAGGCTGAC</t>
  </si>
  <si>
    <t>AAACGTCAGCCTCGGCGACGGAGT</t>
  </si>
  <si>
    <t>GGCCATCGGCAGGCGTACCT</t>
  </si>
  <si>
    <t>TAGTGGCCATCGGCAGGCGTACCT</t>
  </si>
  <si>
    <t>AAACAGGTACGCCTGCCGATGGCC</t>
  </si>
  <si>
    <t>PLES_55971</t>
  </si>
  <si>
    <t>gshA</t>
  </si>
  <si>
    <t>CGCCGAGCAGAGCCAGGCGG</t>
  </si>
  <si>
    <t>TAGTCGCCGAGCAGAGCCAGGCGG</t>
  </si>
  <si>
    <t>AAACCCGCCTGGCTCTGCTCGGCG</t>
  </si>
  <si>
    <t>CAGCAGGGGCAGGTTGGCTG</t>
  </si>
  <si>
    <t>TAGTCAGCAGGGGCAGGTTGGCTG</t>
  </si>
  <si>
    <t>AAACCAGCCAACCTGCCCCTGCTG</t>
  </si>
  <si>
    <t>CTCGATGCCATGCAGGCACT</t>
  </si>
  <si>
    <t>TAGTCTCGATGCCATGCAGGCACT</t>
  </si>
  <si>
    <t>AAACAGTGCCTGCATGGCATCGAG</t>
  </si>
  <si>
    <t>TGCCGTCGCTATCGACTCGC</t>
  </si>
  <si>
    <t>TAGTTGCCGTCGCTATCGACTCGC</t>
  </si>
  <si>
    <t>AAACGCGAGTCGATAGCGACGGCA</t>
  </si>
  <si>
    <t>PLES_55981</t>
  </si>
  <si>
    <t>argA</t>
  </si>
  <si>
    <t>CCAGTTGACGTAGTCGGGCA</t>
  </si>
  <si>
    <t>TAGTCCAGTTGACGTAGTCGGGCA</t>
  </si>
  <si>
    <t>AAACTGCCCGACTACGTCAACTGG</t>
  </si>
  <si>
    <t>TCCCGGTGCGAGTTGATGTA</t>
  </si>
  <si>
    <t>TAGTTCCCGGTGCGAGTTGATGTA</t>
  </si>
  <si>
    <t>AAACTACATCAACTCGCACCGGGA</t>
  </si>
  <si>
    <t>GGAGCATGACCACGAAGGTG</t>
  </si>
  <si>
    <t>TAGTGGAGCATGACCACGAAGGTG</t>
  </si>
  <si>
    <t>AAACCACCTTCGTGGTCATGCTCC</t>
  </si>
  <si>
    <t>GATGCTCCACCCCTTCGCCG</t>
  </si>
  <si>
    <t>TAGTGATGCTCCACCCCTTCGCCG</t>
  </si>
  <si>
    <t>AAACCGGCGAAGGGGTGGAGCATC</t>
  </si>
  <si>
    <t>PLES_55991</t>
  </si>
  <si>
    <t>GTGATGGAAGTATTCGCTCA</t>
  </si>
  <si>
    <t>TAGTGTGATGGAAGTATTCGCTCA</t>
  </si>
  <si>
    <t>AAACTGAGCGAATACTTCCATCAC</t>
  </si>
  <si>
    <t>GCACGGCGAGCAGTCCGATC</t>
  </si>
  <si>
    <t>TAGTGCACGGCGAGCAGTCCGATC</t>
  </si>
  <si>
    <t>AAACGATCGGACTGCTCGCCGTGC</t>
  </si>
  <si>
    <t>CTGGTCAGCGGGTTGGCCAC</t>
  </si>
  <si>
    <t>TAGTCTGGTCAGCGGGTTGGCCAC</t>
  </si>
  <si>
    <t>AAACGTGGCCAACCCGCTGACCAG</t>
  </si>
  <si>
    <t>TGCCGGTTGCGCTCCGCCGG</t>
  </si>
  <si>
    <t>TAGTTGCCGGTTGCGCTCCGCCGG</t>
  </si>
  <si>
    <t>AAACCCGGCGGAGCGCAACCGGCA</t>
  </si>
  <si>
    <t>PLES_56001</t>
  </si>
  <si>
    <t>argE</t>
  </si>
  <si>
    <t>TTCAGAGACGGCAACGGCAT</t>
  </si>
  <si>
    <t>TAGTTTCAGAGACGGCAACGGCAT</t>
  </si>
  <si>
    <t>AAACATGCCGTTGCCGTCTCTGAA</t>
  </si>
  <si>
    <t>GGTGCAACTGACGGAAGACG</t>
  </si>
  <si>
    <t>TAGTGGTGCAACTGACGGAAGACG</t>
  </si>
  <si>
    <t>AAACCGTCTTCCGTCAGTTGCACC</t>
  </si>
  <si>
    <t>GGTCTGGTCCAGCTCGGGCT</t>
  </si>
  <si>
    <t>TAGTGGTCTGGTCCAGCTCGGGCT</t>
  </si>
  <si>
    <t>AAACAGCCCGAGCTGGACCAGACC</t>
  </si>
  <si>
    <t>CAGGTCGACCACCGGGCGGT</t>
  </si>
  <si>
    <t>TAGTCAGGTCGACCACCGGGCGGT</t>
  </si>
  <si>
    <t>AAACACCGCCCGGTGGTCGACCTG</t>
  </si>
  <si>
    <t>PLES_56011</t>
  </si>
  <si>
    <t>TGGTCGGAGATCAGGGACAT</t>
  </si>
  <si>
    <t>TAGTTGGTCGGAGATCAGGGACAT</t>
  </si>
  <si>
    <t>AAACATGTCCCTGATCTCCGACCA</t>
  </si>
  <si>
    <t>CAGGCAGGCGAGTACGAGGA</t>
  </si>
  <si>
    <t>TAGTCAGGCAGGCGAGTACGAGGA</t>
  </si>
  <si>
    <t>AAACTCCTCGTACTCGCCTGCCTG</t>
  </si>
  <si>
    <t>GTCGTTGGCGCCGACGCCCC</t>
  </si>
  <si>
    <t>TAGTGTCGTTGGCGCCGACGCCCC</t>
  </si>
  <si>
    <t>AAACGGGGCGTCGGCGCCAACGAC</t>
  </si>
  <si>
    <t>CACCGAGGTGCCCATGGCGT</t>
  </si>
  <si>
    <t>TAGTCACCGAGGTGCCCATGGCGT</t>
  </si>
  <si>
    <t>AAACACGCCATGGGCACCTCGGTG</t>
  </si>
  <si>
    <t>PLES_56021</t>
  </si>
  <si>
    <t>GATGAACGGATTGGTCGGCA</t>
  </si>
  <si>
    <t>TAGTGATGAACGGATTGGTCGGCA</t>
  </si>
  <si>
    <t>AAACTGCCGACCAATCCGTTCATC</t>
  </si>
  <si>
    <t>CGATCGGCGAACGGCCGAAC</t>
  </si>
  <si>
    <t>TAGTCGATCGGCGAACGGCCGAAC</t>
  </si>
  <si>
    <t>AAACGTTCGGCCGTTCGCCGATCG</t>
  </si>
  <si>
    <t>TTGGCGATGTGCTGCTGCAT</t>
  </si>
  <si>
    <t>TAGTTTGGCGATGTGCTGCTGCAT</t>
  </si>
  <si>
    <t>AAACATGCAGCAGCACATCGCCAA</t>
  </si>
  <si>
    <t>GCGGAAGAACGGCAACAGGC</t>
  </si>
  <si>
    <t>TAGTGCGGAAGAACGGCAACAGGC</t>
  </si>
  <si>
    <t>AAACGCCTGTTGCCGTTCTTCCGC</t>
  </si>
  <si>
    <t>PLES_56031</t>
  </si>
  <si>
    <t>ATTTCGGTTTCTTTCTGCAT</t>
  </si>
  <si>
    <t>TAGTATTTCGGTTTCTTTCTGCAT</t>
  </si>
  <si>
    <t>AAACATGCAGAAAGAAACCGAAAT</t>
  </si>
  <si>
    <t>CCAGGGTGGCGCGGCTGACG</t>
  </si>
  <si>
    <t>TAGTCCAGGGTGGCGCGGCTGACG</t>
  </si>
  <si>
    <t>AAACCGTCAGCCGCGCCACCCTGG</t>
  </si>
  <si>
    <t>CAGCAACGGGTGCTCCTGCA</t>
  </si>
  <si>
    <t>TAGTCAGCAACGGGTGCTCCTGCA</t>
  </si>
  <si>
    <t>AAACTGCAGGAGCACCCGTTGCTG</t>
  </si>
  <si>
    <t>AGTACTGGTTGTACAGTTCG</t>
  </si>
  <si>
    <t>TAGTAGTACTGGTTGTACAGTTCG</t>
  </si>
  <si>
    <t>AAACCGAACTGTACAACCAGTACT</t>
  </si>
  <si>
    <t>PLES_56041</t>
  </si>
  <si>
    <t>CAGGCGGTCCTGGGCGGCGG</t>
  </si>
  <si>
    <t>TAGTCAGGCGGTCCTGGGCGGCGG</t>
  </si>
  <si>
    <t>AAACCCGCCGCCCAGGACCGCCTG</t>
  </si>
  <si>
    <t>CTCCTGCCCGACCCGGCCCT</t>
  </si>
  <si>
    <t>TAGTCTCCTGCCCGACCCGGCCCT</t>
  </si>
  <si>
    <t>AAACAGGGCCGGGTCGGGCAGGAG</t>
  </si>
  <si>
    <t>GCGGATCGCCAGGCACTGTT</t>
  </si>
  <si>
    <t>TAGTGCGGATCGCCAGGCACTGTT</t>
  </si>
  <si>
    <t>AAACAACAGTGCCTGGCGATCCGC</t>
  </si>
  <si>
    <t>GCTGGTTGCGCACCGCGCTG</t>
  </si>
  <si>
    <t>TAGTGCTGGTTGCGCACCGCGCTG</t>
  </si>
  <si>
    <t>AAACCAGCGCGGTGCGCAACCAGC</t>
  </si>
  <si>
    <t>PLES_56051</t>
  </si>
  <si>
    <t>CGTAGCAGCAGGATTTCCAT</t>
  </si>
  <si>
    <t>TAGTCGTAGCAGCAGGATTTCCAT</t>
  </si>
  <si>
    <t>AAACATGGAAATCCTGCTGCTACG</t>
  </si>
  <si>
    <t>CCAGCCAGTCCCAGAAGTCC</t>
  </si>
  <si>
    <t>TAGTCCAGCCAGTCCCAGAAGTCC</t>
  </si>
  <si>
    <t>AAACGGACTTCTGGGACTGGCTGG</t>
  </si>
  <si>
    <t>GAGCAGGAGGACGGTACCGA</t>
  </si>
  <si>
    <t>TAGTGAGCAGGAGGACGGTACCGA</t>
  </si>
  <si>
    <t>AAACTCGGTACCGTCCTCCTGCTC</t>
  </si>
  <si>
    <t>CGCCGGCACCGAAGATTTCC</t>
  </si>
  <si>
    <t>TAGTCGCCGGCACCGAAGATTTCC</t>
  </si>
  <si>
    <t>AAACGGAAATCTTCGGTGCCGGCG</t>
  </si>
  <si>
    <t>PLES_56061</t>
  </si>
  <si>
    <t>GCGAGTTTGACGGAACGCAT</t>
  </si>
  <si>
    <t>TAGTGCGAGTTTGACGGAACGCAT</t>
  </si>
  <si>
    <t>AAACATGCGTTCCGTCAAACTCGC</t>
  </si>
  <si>
    <t>GGCGGCGATGACCAGGGTGG</t>
  </si>
  <si>
    <t>TAGTGGCGGCGATGACCAGGGTGG</t>
  </si>
  <si>
    <t>AAACCCACCCTGGTCATCGCCGCC</t>
  </si>
  <si>
    <t>TCGGCCATGGCCGAGCCCAG</t>
  </si>
  <si>
    <t>TAGTTCGGCCATGGCCGAGCCCAG</t>
  </si>
  <si>
    <t>AAACCTGGGCTCGGCCATGGCCGA</t>
  </si>
  <si>
    <t>GGAAATGATGTTGCGCCAGA</t>
  </si>
  <si>
    <t>TAGTGGAAATGATGTTGCGCCAGA</t>
  </si>
  <si>
    <t>AAACTCTGGCGCAACATCATTTCC</t>
  </si>
  <si>
    <t>PLES_56071</t>
  </si>
  <si>
    <t>gcvP1</t>
  </si>
  <si>
    <t>GAGGGACGGCGTCTGCGACA</t>
  </si>
  <si>
    <t>TAGTGAGGGACGGCGTCTGCGACA</t>
  </si>
  <si>
    <t>AAACTGTCGCAGACGCCGTCCCTC</t>
  </si>
  <si>
    <t>GCAGGAAGGCATCGGCGGGC</t>
  </si>
  <si>
    <t>TAGTGCAGGAAGGCATCGGCGGGC</t>
  </si>
  <si>
    <t>AAACGCCCGCCGATGCCTTCCTGC</t>
  </si>
  <si>
    <t>CCGGATCGGGGCCGAGGTGG</t>
  </si>
  <si>
    <t>TAGTCCGGATCGGGGCCGAGGTGG</t>
  </si>
  <si>
    <t>AAACCCACCTCGGCCCCGATCCGG</t>
  </si>
  <si>
    <t>AACTCCGAGGAAGTCCAGCA</t>
  </si>
  <si>
    <t>TAGTAACTCCGAGGAAGTCCAGCA</t>
  </si>
  <si>
    <t>AAACTGCTGGACTTCCTCGGAGTT</t>
  </si>
  <si>
    <t>PLES_56081</t>
  </si>
  <si>
    <t>gcvH1</t>
  </si>
  <si>
    <t>TGGGCGTAACGCAGTTCGGC</t>
  </si>
  <si>
    <t>TAGTTGGGCGTAACGCAGTTCGGC</t>
  </si>
  <si>
    <t>AAACGCCGAACTGCGTTACGCCCA</t>
  </si>
  <si>
    <t>GGCGAGCCCATTCGTGGCTC</t>
  </si>
  <si>
    <t>TAGTGGCGAGCCCATTCGTGGCTC</t>
  </si>
  <si>
    <t>AAACGAGCCACGAATGGGCTCGCC</t>
  </si>
  <si>
    <t>TAACGCTGCCGTCGGCTTCC</t>
  </si>
  <si>
    <t>TAGTTAACGCTGCCGTCGGCTTCC</t>
  </si>
  <si>
    <t>AAACGGAAGCCGACGGCAGCGTTA</t>
  </si>
  <si>
    <t>GGCATGGTCGGAAATGCCCA</t>
  </si>
  <si>
    <t>TAGTGGCATGGTCGGAAATGCCCA</t>
  </si>
  <si>
    <t>AAACTGGGCATTTCCGACCATGCC</t>
  </si>
  <si>
    <t>PLES_56091</t>
  </si>
  <si>
    <t>gcvT1</t>
  </si>
  <si>
    <t>AGCGGGGTGCGCAATCCCAT</t>
  </si>
  <si>
    <t>TAGTAGCGGGGTGCGCAATCCCAT</t>
  </si>
  <si>
    <t>AAACATGGGATTGCGCACCCCGCT</t>
  </si>
  <si>
    <t>ACCGCCGAAATCGACCATCT</t>
  </si>
  <si>
    <t>TAGTACCGCCGAAATCGACCATCT</t>
  </si>
  <si>
    <t>AAACAGATGGTCGATTTCGGCGGT</t>
  </si>
  <si>
    <t>ACCTGCGAACCGTAGTGCAG</t>
  </si>
  <si>
    <t>TAGTACCTGCGAACCGTAGTGCAG</t>
  </si>
  <si>
    <t>AAACCTGCACTACGGTTCGCAGGT</t>
  </si>
  <si>
    <t>CGCAGTCACGCCGAACCTGA</t>
  </si>
  <si>
    <t>TAGTCGCAGTCACGCCGAACCTGA</t>
  </si>
  <si>
    <t>AAACTCAGGTTCGGCGTGACTGCG</t>
  </si>
  <si>
    <t>PLES_56101</t>
  </si>
  <si>
    <t>CCAGCGGCGGGGAGCGGGAT</t>
  </si>
  <si>
    <t>TAGTCCAGCGGCGGGGAGCGGGAT</t>
  </si>
  <si>
    <t>AAACATCCCGCTCCCCGCCGCTGG</t>
  </si>
  <si>
    <t>CGGCAACGGTGAAGGTGATG</t>
  </si>
  <si>
    <t>TAGTCGGCAACGGTGAAGGTGATG</t>
  </si>
  <si>
    <t>AAACCATCACCTTCACCGTTGCCG</t>
  </si>
  <si>
    <t>CTCAGCAGCAGCACGCTGAG</t>
  </si>
  <si>
    <t>TAGTCTCAGCAGCAGCACGCTGAG</t>
  </si>
  <si>
    <t>AAACCTCAGCGTGCTGCTGCTGAG</t>
  </si>
  <si>
    <t>ACAGGTGGCTCCAGATTTCC</t>
  </si>
  <si>
    <t>TAGTACAGGTGGCTCCAGATTTCC</t>
  </si>
  <si>
    <t>AAACGGAAATCTGGAGCCACCTGT</t>
  </si>
  <si>
    <t>PLES_56111</t>
  </si>
  <si>
    <t>GGTGATGCCCAGGGCCAGGG</t>
  </si>
  <si>
    <t>TAGTGGTGATGCCCAGGGCCAGGG</t>
  </si>
  <si>
    <t>AAACCCCTGGCCCTGGGCATCACC</t>
  </si>
  <si>
    <t>ATACACCACCACTTCGTCGG</t>
  </si>
  <si>
    <t>TAGTATACACCACCACTTCGTCGG</t>
  </si>
  <si>
    <t>AAACCCGACGAAGTGGTGGTGTAT</t>
  </si>
  <si>
    <t>CTGGTGTAGGCATCGAACAC</t>
  </si>
  <si>
    <t>TAGTCTGGTGTAGGCATCGAACAC</t>
  </si>
  <si>
    <t>AAACGTGTTCGATGCCTACACCAG</t>
  </si>
  <si>
    <t>GATGAACTTGACCTTCACGC</t>
  </si>
  <si>
    <t>TAGTGATGAACTTGACCTTCACGC</t>
  </si>
  <si>
    <t>AAACGCGTGAAGGTCAAGTTCATC</t>
  </si>
  <si>
    <t>PLES_56121</t>
  </si>
  <si>
    <t>CGAAGCAGCGCAGGCGGCGT</t>
  </si>
  <si>
    <t>TAGTCGAAGCAGCGCAGGCGGCGT</t>
  </si>
  <si>
    <t>AAACACGCCGCCTGCGCTGCTTCG</t>
  </si>
  <si>
    <t>GAAATGCAGGGTTTCGGCAA</t>
  </si>
  <si>
    <t>TAGTGAAATGCAGGGTTTCGGCAA</t>
  </si>
  <si>
    <t>AAACTTGCCGAAACCCTGCATTTC</t>
  </si>
  <si>
    <t>AGGGCGGCTGCGCCATGTGC</t>
  </si>
  <si>
    <t>TAGTAGGGCGGCTGCGCCATGTGC</t>
  </si>
  <si>
    <t>AAACGCACATGGCGCAGCCGCCCT</t>
  </si>
  <si>
    <t>CTCCAGCGCGGATATCTGCC</t>
  </si>
  <si>
    <t>TAGTCTCCAGCGCGGATATCTGCC</t>
  </si>
  <si>
    <t>AAACGGCAGATATCCGCGCTGGAG</t>
  </si>
  <si>
    <t>PLES_56131</t>
  </si>
  <si>
    <t>GAAACCCTGGGACGAATTCA</t>
  </si>
  <si>
    <t>TAGTGAAACCCTGGGACGAATTCA</t>
  </si>
  <si>
    <t>AAACTGAATTCGTCCCAGGGTTTC</t>
  </si>
  <si>
    <t>AGAGAAACAGCGCGAGGCGG</t>
  </si>
  <si>
    <t>TAGTAGAGAAACAGCGCGAGGCGG</t>
  </si>
  <si>
    <t>AAACCCGCCTCGCGCTGTTTCTCT</t>
  </si>
  <si>
    <t>CCTGGGTGGTATAGAGATTG</t>
  </si>
  <si>
    <t>TAGTCCTGGGTGGTATAGAGATTG</t>
  </si>
  <si>
    <t>AAACCAATCTCTATACCACCCAGG</t>
  </si>
  <si>
    <t>TCGATTGATGGGCGCTGATG</t>
  </si>
  <si>
    <t>TAGTTCGATTGATGGGCGCTGATG</t>
  </si>
  <si>
    <t>AAACCATCAGCGCCCATCAATCGA</t>
  </si>
  <si>
    <t>PLES_56141</t>
  </si>
  <si>
    <t>GGGGGTGATGACATGGTTCA</t>
  </si>
  <si>
    <t>TAGTGGGGGTGATGACATGGTTCA</t>
  </si>
  <si>
    <t>AAACTGAACCATGTCATCACCCCC</t>
  </si>
  <si>
    <t>ACGCCGAGCAGCTTGCTGTG</t>
  </si>
  <si>
    <t>TAGTACGCCGAGCAGCTTGCTGTG</t>
  </si>
  <si>
    <t>AAACCACAGCAAGCTGCTCGGCGT</t>
  </si>
  <si>
    <t>GCGGGCATGTCGTTGAGGAC</t>
  </si>
  <si>
    <t>TAGTGCGGGCATGTCGTTGAGGAC</t>
  </si>
  <si>
    <t>AAACGTCCTCAACGACATGCCCGC</t>
  </si>
  <si>
    <t>CAGTGCGTGGCGCAGGGTTC</t>
  </si>
  <si>
    <t>TAGTCAGTGCGTGGCGCAGGGTTC</t>
  </si>
  <si>
    <t>AAACGAACCCTGCGCCACGCACTG</t>
  </si>
  <si>
    <t>PLES_56151</t>
  </si>
  <si>
    <t>CAGGGCGCTACCGACCATGC</t>
  </si>
  <si>
    <t>TAGTCAGGGCGCTACCGACCATGC</t>
  </si>
  <si>
    <t>AAACGCATGGTCGGTAGCGCCCTG</t>
  </si>
  <si>
    <t>GGCCGCTGCCCTCCAGGGCC</t>
  </si>
  <si>
    <t>TAGTGGCCGCTGCCCTCCAGGGCC</t>
  </si>
  <si>
    <t>AAACGGCCCTGGAGGGCAGCGGCC</t>
  </si>
  <si>
    <t>TAGGGCGCCTCCGGCTTGAA</t>
  </si>
  <si>
    <t>TAGTTAGGGCGCCTCCGGCTTGAA</t>
  </si>
  <si>
    <t>AAACTTCAAGCCGGAGGCGCCCTA</t>
  </si>
  <si>
    <t>TCGGACAGCGCGCTGACCCG</t>
  </si>
  <si>
    <t>TAGTTCGGACAGCGCGCTGACCCG</t>
  </si>
  <si>
    <t>AAACCGGGTCAGCGCGCTGTCCGA</t>
  </si>
  <si>
    <t>PLES_56161</t>
  </si>
  <si>
    <t>CGCCCTCGACCAGACCGGCA</t>
  </si>
  <si>
    <t>TAGTCGCCCTCGACCAGACCGGCA</t>
  </si>
  <si>
    <t>AAACTGCCGGTCTGGTCGAGGGCG</t>
  </si>
  <si>
    <t>GATTCATGGCGAAGCGCAGC</t>
  </si>
  <si>
    <t>TAGTGATTCATGGCGAAGCGCAGC</t>
  </si>
  <si>
    <t>AAACGCTGCGCTTCGCCATGAATC</t>
  </si>
  <si>
    <t>TGCCCGCCCCCAGGAAGGGC</t>
  </si>
  <si>
    <t>TAGTTGCCCGCCCCCAGGAAGGGC</t>
  </si>
  <si>
    <t>AAACGCCCTTCCTGGGGGCGGGCA</t>
  </si>
  <si>
    <t>CGCCAGCGATGTGCCGCACA</t>
  </si>
  <si>
    <t>TAGTCGCCAGCGATGTGCCGCACA</t>
  </si>
  <si>
    <t>AAACTGTGCGGCACATCGCTGGCG</t>
  </si>
  <si>
    <t>PLES_56171</t>
  </si>
  <si>
    <t>ubiH</t>
  </si>
  <si>
    <t>GGCCCCCGCCGATGATCGCC</t>
  </si>
  <si>
    <t>TAGTGGCCCCCGCCGATGATCGCC</t>
  </si>
  <si>
    <t>AAACGGCGATCATCGGCGGGGGCC</t>
  </si>
  <si>
    <t>CCAGCCGCGCTCCCGAGCGC</t>
  </si>
  <si>
    <t>TAGTCCAGCCGCGCTCCCGAGCGC</t>
  </si>
  <si>
    <t>AAACGCGCTCGGGAGCGCGGCTGG</t>
  </si>
  <si>
    <t>GTAGGCGTTGCCGGGGGCGA</t>
  </si>
  <si>
    <t>TAGTGTAGGCGTTGCCGGGGGCGA</t>
  </si>
  <si>
    <t>AAACTCGCCCCCGGCAACGCCTAC</t>
  </si>
  <si>
    <t>AGCGGGCGTCGTAGCTGGGC</t>
  </si>
  <si>
    <t>TAGTAGCGGGCGTCGTAGCTGGGC</t>
  </si>
  <si>
    <t>AAACGCCCAGCTACGACGCCCGCT</t>
  </si>
  <si>
    <t>PLES_56181</t>
  </si>
  <si>
    <t>pepP</t>
  </si>
  <si>
    <t>CGTACTCCGACTTGGGGATA</t>
  </si>
  <si>
    <t>TAGTCGTACTCCGACTTGGGGATA</t>
  </si>
  <si>
    <t>AAACTATCCCCAAGTCGGAGTACG</t>
  </si>
  <si>
    <t>CATCAGCGCCTTGCGCCGAC</t>
  </si>
  <si>
    <t>TAGTCATCAGCGCCTTGCGCCGAC</t>
  </si>
  <si>
    <t>AAACGTCGGCGCAAGGCGCTGATG</t>
  </si>
  <si>
    <t>GGCAGGATGGCGATGCTGTT</t>
  </si>
  <si>
    <t>TAGTGGCAGGATGGCGATGCTGTT</t>
  </si>
  <si>
    <t>AAACAACAGCATCGCCATCCTGCC</t>
  </si>
  <si>
    <t>CGGATGTACATCGGCGCCGC</t>
  </si>
  <si>
    <t>TAGTCGGATGTACATCGGCGCCGC</t>
  </si>
  <si>
    <t>AAACGCGGCGCCGATGTACATCCG</t>
  </si>
  <si>
    <t>PLES_56191</t>
  </si>
  <si>
    <t>GCTGTAGGCGGAATTCTGAG</t>
  </si>
  <si>
    <t>TAGTGCTGTAGGCGGAATTCTGAG</t>
  </si>
  <si>
    <t>AAACCTCAGAATTCCGCCTACAGC</t>
  </si>
  <si>
    <t>CTCGGCGAGAAGGGAGGAAA</t>
  </si>
  <si>
    <t>TAGTCTCGGCGAGAAGGGAGGAAA</t>
  </si>
  <si>
    <t>AAACTTTCCTCCCTTCTCGCCGAG</t>
  </si>
  <si>
    <t>TTCGGCCGGCGAGACCGGCA</t>
  </si>
  <si>
    <t>TAGTTTCGGCCGGCGAGACCGGCA</t>
  </si>
  <si>
    <t>AAACTGCCGGTCTCGCCGGCCGAA</t>
  </si>
  <si>
    <t>CGCAGACCCGACCCAGCAGA</t>
  </si>
  <si>
    <t>TAGTCGCAGACCCGACCCAGCAGA</t>
  </si>
  <si>
    <t>AAACTCTGCTGGGTCGGGTCTGCG</t>
  </si>
  <si>
    <t>PLES_56201</t>
  </si>
  <si>
    <t>TCGGGGCCAATGCCCCGGCC</t>
  </si>
  <si>
    <t>TAGTTCGGGGCCAATGCCCCGGCC</t>
  </si>
  <si>
    <t>AAACGGCCGGGGCATTGGCCCCGA</t>
  </si>
  <si>
    <t>CAACTATATAGGATCGTCCC</t>
  </si>
  <si>
    <t>TAGTCAACTATATAGGATCGTCCC</t>
  </si>
  <si>
    <t>AAACGGGACGATCCTATATAGTTG</t>
  </si>
  <si>
    <t>CGCTTGGGAATTGGGGTGAT</t>
  </si>
  <si>
    <t>TAGTCGCTTGGGAATTGGGGTGAT</t>
  </si>
  <si>
    <t>AAACATCACCCCAATTCCCAAGCG</t>
  </si>
  <si>
    <t>TGCAGATCGGCGTCTTCCAT</t>
  </si>
  <si>
    <t>TAGTTGCAGATCGGCGTCTTCCAT</t>
  </si>
  <si>
    <t>AAACATGGAAGACGCCGATCTGCA</t>
  </si>
  <si>
    <t>PLES_56211</t>
  </si>
  <si>
    <t>GCACGGTGAGGGTATTCGAC</t>
  </si>
  <si>
    <t>TAGTGCACGGTGAGGGTATTCGAC</t>
  </si>
  <si>
    <t>AAACGTCGAATACCCTCACCGTGC</t>
  </si>
  <si>
    <t>GGTAACGGGCGGCGCTTTCC</t>
  </si>
  <si>
    <t>TAGTGGTAACGGGCGGCGCTTTCC</t>
  </si>
  <si>
    <t>AAACGGAAAGCGCCGCCCGTTACC</t>
  </si>
  <si>
    <t>CGATGACTTTGCCGCTGGAG</t>
  </si>
  <si>
    <t>TAGTCGATGACTTTGCCGCTGGAG</t>
  </si>
  <si>
    <t>AAACCTCCAGCGGCAAAGTCATCG</t>
  </si>
  <si>
    <t>GGCCATCACGGCAACCCGGT</t>
  </si>
  <si>
    <t>TAGTGGCCATCACGGCAACCCGGT</t>
  </si>
  <si>
    <t>AAACACCGGGTTGCCGTGATGGCC</t>
  </si>
  <si>
    <t>PLES_56221</t>
  </si>
  <si>
    <t>GGCGCAGGGCCGGGCGGCTG</t>
  </si>
  <si>
    <t>TAGTGGCGCAGGGCCGGGCGGCTG</t>
  </si>
  <si>
    <t>AAACCAGCCGCCCGGCCCTGCGCC</t>
  </si>
  <si>
    <t>GCTGCAGGGGGGAGAGCGCG</t>
  </si>
  <si>
    <t>TAGTGCTGCAGGGGGGAGAGCGCG</t>
  </si>
  <si>
    <t>AAACCGCGCTCTCCCCCCTGCAGC</t>
  </si>
  <si>
    <t>GATAGAGGGCGCGGGCGGCG</t>
  </si>
  <si>
    <t>TAGTGATAGAGGGCGCGGGCGGCG</t>
  </si>
  <si>
    <t>AAACCGCCGCCCGCGCCCTCTATC</t>
  </si>
  <si>
    <t>TGGCGGGCACGGCGAAAAAG</t>
  </si>
  <si>
    <t>TAGTTGGCGGGCACGGCGAAAAAG</t>
  </si>
  <si>
    <t>AAACCTTTTTCGCCGTGCCCGCCA</t>
  </si>
  <si>
    <t>PLES_56231</t>
  </si>
  <si>
    <t>GATTTCATCAGCCAGTAGGC</t>
  </si>
  <si>
    <t>TAGTGATTTCATCAGCCAGTAGGC</t>
  </si>
  <si>
    <t>AAACGCCTACTGGCTGATGAAATC</t>
  </si>
  <si>
    <t>GATCGAGAGTTCGTCCGGCT</t>
  </si>
  <si>
    <t>TAGTGATCGAGAGTTCGTCCGGCT</t>
  </si>
  <si>
    <t>AAACAGCCGGACGAACTCTCGATC</t>
  </si>
  <si>
    <t>TTCCGAGGTGTTGCAGGTCG</t>
  </si>
  <si>
    <t>TAGTTTCCGAGGTGTTGCAGGTCG</t>
  </si>
  <si>
    <t>AAACCGACCTGCAACACCTCGGAA</t>
  </si>
  <si>
    <t>GCGCACGCCATCCCAGCGGG</t>
  </si>
  <si>
    <t>TAGTGCGCACGCCATCCCAGCGGG</t>
  </si>
  <si>
    <t>AAACCCCGCTGGGATGGCGTGCGC</t>
  </si>
  <si>
    <t>PLES_56241</t>
  </si>
  <si>
    <t>CCAGGTTGAAGATGTTGGCC</t>
  </si>
  <si>
    <t>TAGTCCAGGTTGAAGATGTTGGCC</t>
  </si>
  <si>
    <t>AAACGGCCAACATCTTCAACCTGG</t>
  </si>
  <si>
    <t>GTGCCAGCATCGCGTAGTCG</t>
  </si>
  <si>
    <t>TAGTGTGCCAGCATCGCGTAGTCG</t>
  </si>
  <si>
    <t>AAACCGACTACGCGATGCTGGCAC</t>
  </si>
  <si>
    <t>ACTGTAGACGCCCAGGGTGA</t>
  </si>
  <si>
    <t>TAGTACTGTAGACGCCCAGGGTGA</t>
  </si>
  <si>
    <t>AAACTCACCCTGGGCGTCTACAGT</t>
  </si>
  <si>
    <t>GGTTTCCGGAATACCGGTGG</t>
  </si>
  <si>
    <t>TAGTGGTTTCCGGAATACCGGTGG</t>
  </si>
  <si>
    <t>AAACCCACCGGTATTCCGGAAACC</t>
  </si>
  <si>
    <t>PLES_56251</t>
  </si>
  <si>
    <t>AGCGCAGCGAAACGCCCCGG</t>
  </si>
  <si>
    <t>TAGTAGCGCAGCGAAACGCCCCGG</t>
  </si>
  <si>
    <t>AAACCCGGGGCGTTTCGCTGCGCT</t>
  </si>
  <si>
    <t>TGCGGTTGGCCGGGATCTCC</t>
  </si>
  <si>
    <t>TAGTTGCGGTTGGCCGGGATCTCC</t>
  </si>
  <si>
    <t>AAACGGAGATCCCGGCCAACCGCA</t>
  </si>
  <si>
    <t>CGACCCCGTCCGGACCGATC</t>
  </si>
  <si>
    <t>TAGTCGACCCCGTCCGGACCGATC</t>
  </si>
  <si>
    <t>AAACGATCGGTCCGGACGGGGTCG</t>
  </si>
  <si>
    <t>ATCCTGCATCTTCCGTGCGC</t>
  </si>
  <si>
    <t>TAGTATCCTGCATCTTCCGTGCGC</t>
  </si>
  <si>
    <t>AAACGCGCACGGAAGATGCAGGAT</t>
  </si>
  <si>
    <t>PLES_56261</t>
  </si>
  <si>
    <t>GCGCCGCCACGACCAGGGCA</t>
  </si>
  <si>
    <t>TAGTGCGCCGCCACGACCAGGGCA</t>
  </si>
  <si>
    <t>AAACTGCCCTGGTCGTGGCGGCGC</t>
  </si>
  <si>
    <t>AATCCCTCGCCCAGGCCGGT</t>
  </si>
  <si>
    <t>TAGTAATCCCTCGCCCAGGCCGGT</t>
  </si>
  <si>
    <t>AAACACCGGCCTGGGCGAGGGATT</t>
  </si>
  <si>
    <t>CTCGATGCGTCCGTTGCCGC</t>
  </si>
  <si>
    <t>TAGTCTCGATGCGTCCGTTGCCGC</t>
  </si>
  <si>
    <t>AAACGCGGCAACGGACGCATCGAG</t>
  </si>
  <si>
    <t>GGCCGCCACGTCCACCTCGG</t>
  </si>
  <si>
    <t>TAGTGGCCGCCACGTCCACCTCGG</t>
  </si>
  <si>
    <t>AAACCCGAGGTGGACGTGGCGGCC</t>
  </si>
  <si>
    <t>PLES_56271</t>
  </si>
  <si>
    <t>AGGGCAATGGGGGTTCTCAC</t>
  </si>
  <si>
    <t>TAGTAGGGCAATGGGGGTTCTCAC</t>
  </si>
  <si>
    <t>AAACGTGAGAACCCCCATTGCCCT</t>
  </si>
  <si>
    <t>TCAGGCACAGGGCCAGCGAC</t>
  </si>
  <si>
    <t>TAGTTCAGGCACAGGGCCAGCGAC</t>
  </si>
  <si>
    <t>AAACGTCGCTGGCCCTGTGCCTGA</t>
  </si>
  <si>
    <t>CGGCGCGGCCTCCTCGGCCG</t>
  </si>
  <si>
    <t>TAGTCGGCGCGGCCTCCTCGGCCG</t>
  </si>
  <si>
    <t>AAACCGGCCGAGGAGGCCGCGCCG</t>
  </si>
  <si>
    <t>TTGTTCGCGCCCTCGCCTTC</t>
  </si>
  <si>
    <t>TAGTTTGTTCGCGCCCTCGCCTTC</t>
  </si>
  <si>
    <t>AAACGAAGGCGAGGGCGCGAACAA</t>
  </si>
  <si>
    <t>PLES_56281</t>
  </si>
  <si>
    <t>TTGCAGAGGACGGCTTTCAT</t>
  </si>
  <si>
    <t>TAGTTTGCAGAGGACGGCTTTCAT</t>
  </si>
  <si>
    <t>AAACATGAAAGCCGTCCTCTGCAA</t>
  </si>
  <si>
    <t>CAGGCTGCTGGCCGGGCCGA</t>
  </si>
  <si>
    <t>TAGTCAGGCTGCTGGCCGGGCCGA</t>
  </si>
  <si>
    <t>AAACTCGGCCCGGCCAGCAGCCTG</t>
  </si>
  <si>
    <t>TCGGGCTGGCGATTTCTTCC</t>
  </si>
  <si>
    <t>TAGTTCGGGCTGGCGATTTCTTCC</t>
  </si>
  <si>
    <t>AAACGGAAGAAATCGCCAGCCCGA</t>
  </si>
  <si>
    <t>GGAGGATTTCGTTCTTCGCC</t>
  </si>
  <si>
    <t>TAGTGGAGGATTTCGTTCTTCGCC</t>
  </si>
  <si>
    <t>AAACGGCGAAGAACGAAATCCTCC</t>
  </si>
  <si>
    <t>PLES_56291</t>
  </si>
  <si>
    <t>glpT</t>
  </si>
  <si>
    <t>AGTGGCGCCTGGTGTGGCGC</t>
  </si>
  <si>
    <t>TAGTAGTGGCGCCTGGTGTGGCGC</t>
  </si>
  <si>
    <t>AAACGCGCCACACCAGGCGCCACT</t>
  </si>
  <si>
    <t>GTGCTGTCCACCTCGGCATC</t>
  </si>
  <si>
    <t>TAGTGTGCTGTCCACCTCGGCATC</t>
  </si>
  <si>
    <t>AAACGATGCCGAGGTGGACAGCAC</t>
  </si>
  <si>
    <t>CGGCGAAGATCTGCCAGCGC</t>
  </si>
  <si>
    <t>TAGTCGGCGAAGATCTGCCAGCGC</t>
  </si>
  <si>
    <t>AAACGCGCTGGCAGATCTTCGCCG</t>
  </si>
  <si>
    <t>CGCGTAGCCGATGAAGATAC</t>
  </si>
  <si>
    <t>TAGTCGCGTAGCCGATGAAGATAC</t>
  </si>
  <si>
    <t>AAACGTATCTTCATCGGCTACGCG</t>
  </si>
  <si>
    <t>PLES_56301</t>
  </si>
  <si>
    <t>GGCAGGCGCCGGACGGTTGC</t>
  </si>
  <si>
    <t>TAGTGGCAGGCGCCGGACGGTTGC</t>
  </si>
  <si>
    <t>AAACGCAACCGTCCGGCGCCTGCC</t>
  </si>
  <si>
    <t>GTTCCCCCGGCAGCAGCTCG</t>
  </si>
  <si>
    <t>TAGTGTTCCCCCGGCAGCAGCTCG</t>
  </si>
  <si>
    <t>AAACCGAGCTGCTGCCGGGGGAAC</t>
  </si>
  <si>
    <t>ACAGTCGTAGCCGAGCCGCC</t>
  </si>
  <si>
    <t>TAGTACAGTCGTAGCCGAGCCGCC</t>
  </si>
  <si>
    <t>AAACGGCGGCTCGGCTACGACTGT</t>
  </si>
  <si>
    <t>TTGCCGTTGCGGCAGCTCTG</t>
  </si>
  <si>
    <t>TAGTTTGCCGTTGCGGCAGCTCTG</t>
  </si>
  <si>
    <t>AAACCAGAGCTGCCGCAACGGCAA</t>
  </si>
  <si>
    <t>PLES_56311</t>
  </si>
  <si>
    <t>CGGAGATCCTTGAACGTCAT</t>
  </si>
  <si>
    <t>TAGTCGGAGATCCTTGAACGTCAT</t>
  </si>
  <si>
    <t>AAACATGACGTTCAAGGATCTCCG</t>
  </si>
  <si>
    <t>CCAGCTGGGCGATGAAATCG</t>
  </si>
  <si>
    <t>TAGTCCAGCTGGGCGATGAAATCG</t>
  </si>
  <si>
    <t>AAACCGATTTCATCGCCCAGCTGG</t>
  </si>
  <si>
    <t>GCACGGGGGAAATCGGCACC</t>
  </si>
  <si>
    <t>TAGTGCACGGGGGAAATCGGCACC</t>
  </si>
  <si>
    <t>AAACGGTGCCGATTTCCCCCGTGC</t>
  </si>
  <si>
    <t>CAACGTGCGGTCGCACACCT</t>
  </si>
  <si>
    <t>TAGTCAACGTGCGGTCGCACACCT</t>
  </si>
  <si>
    <t>AAACAGGTGTGCGACCGCACGTTG</t>
  </si>
  <si>
    <t>PLES_56321</t>
  </si>
  <si>
    <t>CGATATCTCTTCGATAAGGC</t>
  </si>
  <si>
    <t>TAGTCGATATCTCTTCGATAAGGC</t>
  </si>
  <si>
    <t>AAACGCCTTATCGAAGAGATATCG</t>
  </si>
  <si>
    <t>ATAGAACACCACCGGCAAGA</t>
  </si>
  <si>
    <t>TAGTATAGAACACCACCGGCAAGA</t>
  </si>
  <si>
    <t>AAACTCTTGCCGGTGGTGTTCTAT</t>
  </si>
  <si>
    <t>ATCGACGCCGACATACCCGC</t>
  </si>
  <si>
    <t>TAGTATCGACGCCGACATACCCGC</t>
  </si>
  <si>
    <t>AAACGCGGGTATGTCGGCGTCGAT</t>
  </si>
  <si>
    <t>GATCGAAGTGATCAGGTAGC</t>
  </si>
  <si>
    <t>TAGTGATCGAAGTGATCAGGTAGC</t>
  </si>
  <si>
    <t>AAACGCTACCTGATCACTTCGATC</t>
  </si>
  <si>
    <t>PLES_56331</t>
  </si>
  <si>
    <t>rho</t>
  </si>
  <si>
    <t>TTGAGTTCGGTCAGATTCAT</t>
  </si>
  <si>
    <t>TAGTTTGAGTTCGGTCAGATTCAT</t>
  </si>
  <si>
    <t>AAACATGAATCTGACCGAACTCAA</t>
  </si>
  <si>
    <t>ATTTCCAGCAGTTCGGCAAT</t>
  </si>
  <si>
    <t>TAGTATTTCCAGCAGTTCGGCAAT</t>
  </si>
  <si>
    <t>AAACATTGCCGAACTGCTGGAAAT</t>
  </si>
  <si>
    <t>GTTTTCCAGGCCCATGGCAT</t>
  </si>
  <si>
    <t>TAGTGTTTTCCAGGCCCATGGCAT</t>
  </si>
  <si>
    <t>AAACATGCCATGGGCCTGGAAAAC</t>
  </si>
  <si>
    <t>GATGTCCTGCTTGCGCGAAC</t>
  </si>
  <si>
    <t>TAGTGATGTCCTGCTTGCGCGAAC</t>
  </si>
  <si>
    <t>AAACGTTCGCGCAAGCAGGACATC</t>
  </si>
  <si>
    <t>PLES_56341</t>
  </si>
  <si>
    <t>trxA</t>
  </si>
  <si>
    <t>GTCCACCAGCACAGGGCCGT</t>
  </si>
  <si>
    <t>TAGTGTCCACCAGCACAGGGCCGT</t>
  </si>
  <si>
    <t>AAACACGGCCCTGTGCTGGTGGAC</t>
  </si>
  <si>
    <t>CTTGCACGGACCGCACCACT</t>
  </si>
  <si>
    <t>TAGTCTTGCACGGACCGCACCACT</t>
  </si>
  <si>
    <t>AAACAGTGGTGCGGTCCGTGCAAG</t>
  </si>
  <si>
    <t>CTGGCGACTTCGTCCAGCAC</t>
  </si>
  <si>
    <t>TAGTCTGGCGACTTCGTCCAGCAC</t>
  </si>
  <si>
    <t>AAACGTGCTGGACGAAGTCGCCAG</t>
  </si>
  <si>
    <t>CGTATTTCGGCGGGGTATCC</t>
  </si>
  <si>
    <t>TAGTCGTATTTCGGCGGGGTATCC</t>
  </si>
  <si>
    <t>AAACGGATACCCCGCCGAAATACG</t>
  </si>
  <si>
    <t>PLES_56351</t>
  </si>
  <si>
    <t>ppx</t>
  </si>
  <si>
    <t>GGCATGCTTTGCAAGTCCAT</t>
  </si>
  <si>
    <t>TAGTGGCATGCTTTGCAAGTCCAT</t>
  </si>
  <si>
    <t>AAACATGGACTTGCAAAGCATGCC</t>
  </si>
  <si>
    <t>AATGCCTCGGCAGGTTTTTG</t>
  </si>
  <si>
    <t>TAGTAATGCCTCGGCAGGTTTTTG</t>
  </si>
  <si>
    <t>AAACCAAAAACCTGCCGAGGCATT</t>
  </si>
  <si>
    <t>GGTCCAGGGCGGCAATCAGC</t>
  </si>
  <si>
    <t>TAGTGGTCCAGGGCGGCAATCAGC</t>
  </si>
  <si>
    <t>AAACGCTGATTGCCGCCCTGGACC</t>
  </si>
  <si>
    <t>GGTGGAAACTGTTGGAGCCC</t>
  </si>
  <si>
    <t>TAGTGGTGGAAACTGTTGGAGCCC</t>
  </si>
  <si>
    <t>AAACGGGCTCCAACAGTTTCCACC</t>
  </si>
  <si>
    <t>PLES_56361</t>
  </si>
  <si>
    <t>ppk</t>
  </si>
  <si>
    <t>CGCCACTACGGTTTCGTCGG</t>
  </si>
  <si>
    <t>TAGTCGCCACTACGGTTTCGTCGG</t>
  </si>
  <si>
    <t>AAACCCGACGAAACCGTAGTGGCG</t>
  </si>
  <si>
    <t>CGTTTCCACCGGGATCGTTT</t>
  </si>
  <si>
    <t>TAGTCGTTTCCACCGGGATCGTTT</t>
  </si>
  <si>
    <t>AAACAAACGATCCCGGTGGAAACG</t>
  </si>
  <si>
    <t>ACGCTGGGAACCACCGCAGG</t>
  </si>
  <si>
    <t>TAGTACGCTGGGAACCACCGCAGG</t>
  </si>
  <si>
    <t>AAACCCTGCGGTGGTTCCCAGCGT</t>
  </si>
  <si>
    <t>AGAGCTCGCGATGAATGTAC</t>
  </si>
  <si>
    <t>TAGTAGAGCTCGCGATGAATGTAC</t>
  </si>
  <si>
    <t>AAACGTACATTCATCGCGAGCTCT</t>
  </si>
  <si>
    <t>PLES_56371</t>
  </si>
  <si>
    <t>hemB</t>
  </si>
  <si>
    <t>GTTGGCGGGAGTGAAGCTCA</t>
  </si>
  <si>
    <t>TAGTGTTGGCGGGAGTGAAGCTCA</t>
  </si>
  <si>
    <t>AAACTGAGCTTCACTCCCGCCAAC</t>
  </si>
  <si>
    <t>GGCGGGTGTAGGGATAGGCG</t>
  </si>
  <si>
    <t>TAGTGGCGGGTGTAGGGATAGGCG</t>
  </si>
  <si>
    <t>AAACCGCCTATCCCTACACCCGCC</t>
  </si>
  <si>
    <t>CATCGCGGCGATTGCGCCGC</t>
  </si>
  <si>
    <t>TAGTCATCGCGGCGATTGCGCCGC</t>
  </si>
  <si>
    <t>AAACGCGGCGCAATCGCCGCGATG</t>
  </si>
  <si>
    <t>ATTCTCGCGGACCAGGCGGC</t>
  </si>
  <si>
    <t>TAGTATTCTCGCGGACCAGGCGGC</t>
  </si>
  <si>
    <t>AAACGCCGCCTGGTCCGCGAGAAT</t>
  </si>
  <si>
    <t>PLES_56381</t>
  </si>
  <si>
    <t>AGGAATTGTTGGAGCATCAT</t>
  </si>
  <si>
    <t>TAGTAGGAATTGTTGGAGCATCAT</t>
  </si>
  <si>
    <t>AAACATGATGCTCCAACAATTCCT</t>
  </si>
  <si>
    <t>GAAGAAAGTACCGAGAAAAA</t>
  </si>
  <si>
    <t>TAGTGAAGAAAGTACCGAGAAAAA</t>
  </si>
  <si>
    <t>AAACTTTTTCTCGGTACTTTCTTC</t>
  </si>
  <si>
    <t>GCCGCGGAAGGCAAGGAACC</t>
  </si>
  <si>
    <t>TAGTGCCGCGGAAGGCAAGGAACC</t>
  </si>
  <si>
    <t>AAACGGTTCCTTGCCTTCCGCGGC</t>
  </si>
  <si>
    <t>GAGGAAGGCGGTGAGAATCA</t>
  </si>
  <si>
    <t>TAGTGAGGAAGGCGGTGAGAATCA</t>
  </si>
  <si>
    <t>AAACTGATTCTCACCGCCTTCCTC</t>
  </si>
  <si>
    <t>PLES_56391</t>
  </si>
  <si>
    <t>GCCACAACCGGAGAGGATGA</t>
  </si>
  <si>
    <t>TAGTGCCACAACCGGAGAGGATGA</t>
  </si>
  <si>
    <t>AAACTCATCCTCTCCGGTTGTGGC</t>
  </si>
  <si>
    <t>GCAGGGTGATCACGCTTTCG</t>
  </si>
  <si>
    <t>TAGTGCAGGGTGATCACGCTTTCG</t>
  </si>
  <si>
    <t>AAACCGAAAGCGTGATCACCCTGC</t>
  </si>
  <si>
    <t>CCTCGGCGCCACGCTGGCTG</t>
  </si>
  <si>
    <t>TAGTCCTCGGCGCCACGCTGGCTG</t>
  </si>
  <si>
    <t>AAACCAGCCAGCGTGGCGCCGAGG</t>
  </si>
  <si>
    <t>ACATGGTGCTGGGCGATGTT</t>
  </si>
  <si>
    <t>TAGTACATGGTGCTGGGCGATGTT</t>
  </si>
  <si>
    <t>AAACAACATCGCCCAGCACCATGT</t>
  </si>
  <si>
    <t>PLES_56401</t>
  </si>
  <si>
    <t>TCGTCAGGCAGGGCGGGGGA</t>
  </si>
  <si>
    <t>TAGTTCGTCAGGCAGGGCGGGGGA</t>
  </si>
  <si>
    <t>AAACTCCCCCGCCCTGCCTGACGA</t>
  </si>
  <si>
    <t>AGAAATCCGCCACCAGTTGG</t>
  </si>
  <si>
    <t>TAGTAGAAATCCGCCACCAGTTGG</t>
  </si>
  <si>
    <t>AAACCCAACTGGTGGCGGATTTCT</t>
  </si>
  <si>
    <t>TGCGGTTGAAGGGGATGCGC</t>
  </si>
  <si>
    <t>TAGTTGCGGTTGAAGGGGATGCGC</t>
  </si>
  <si>
    <t>AAACGCGCATCCCCTTCAACCGCA</t>
  </si>
  <si>
    <t>CGCGGCCGAGGCTCACCACG</t>
  </si>
  <si>
    <t>TAGTCGCGGCCGAGGCTCACCACG</t>
  </si>
  <si>
    <t>AAACCGTGGTGAGCCTCGGCCGCG</t>
  </si>
  <si>
    <t>PLES_56411</t>
  </si>
  <si>
    <t>GGCCACCTTGGGGCAGGCGT</t>
  </si>
  <si>
    <t>TAGTGGCCACCTTGGGGCAGGCGT</t>
  </si>
  <si>
    <t>AAACACGCCTGCCCCAAGGTGGCC</t>
  </si>
  <si>
    <t>GAACTTGCAGACCAGTTCCT</t>
  </si>
  <si>
    <t>TAGTGAACTTGCAGACCAGTTCCT</t>
  </si>
  <si>
    <t>AAACAGGAACTGGTCTGCAAGTTC</t>
  </si>
  <si>
    <t>GACTTCCAGCTTGCGCTTGA</t>
  </si>
  <si>
    <t>TAGTGACTTCCAGCTTGCGCTTGA</t>
  </si>
  <si>
    <t>AAACTCAAGCGCAAGCTGGAAGTC</t>
  </si>
  <si>
    <t>ACGGCGGCTTGACCTGCGGC</t>
  </si>
  <si>
    <t>TAGTACGGCGGCTTGACCTGCGGC</t>
  </si>
  <si>
    <t>AAACGCCGCAGGTCAAGCCGCCGT</t>
  </si>
  <si>
    <t>PLES_56421</t>
  </si>
  <si>
    <t>CAGGATTTTCGGAGGGTGCA</t>
  </si>
  <si>
    <t>TAGTCAGGATTTTCGGAGGGTGCA</t>
  </si>
  <si>
    <t>AAACTGCACCCTCCGAAAATCCTG</t>
  </si>
  <si>
    <t>AGGCTGAACGCGCAGACCAG</t>
  </si>
  <si>
    <t>TAGTAGGCTGAACGCGCAGACCAG</t>
  </si>
  <si>
    <t>AAACCTGGTCTGCGCGTTCAGCCT</t>
  </si>
  <si>
    <t>CCGTGTCGGCTAGAGCTCCA</t>
  </si>
  <si>
    <t>TAGTCCGTGTCGGCTAGAGCTCCA</t>
  </si>
  <si>
    <t>AAACTGGAGCTCTAGCCGACACGG</t>
  </si>
  <si>
    <t>CAAGGCTTGGGAGGGGTCGA</t>
  </si>
  <si>
    <t>TAGTCAAGGCTTGGGAGGGGTCGA</t>
  </si>
  <si>
    <t>AAACTCGACCCCTCCCAAGCCTTG</t>
  </si>
  <si>
    <t>PLES_56431</t>
  </si>
  <si>
    <t>GGCGAGGAAGAAGGCGAACC</t>
  </si>
  <si>
    <t>TAGTGGCGAGGAAGAAGGCGAACC</t>
  </si>
  <si>
    <t>AAACGGTTCGCCTTCTTCCTCGCC</t>
  </si>
  <si>
    <t>CGACAGGCTGATGGCCCAGC</t>
  </si>
  <si>
    <t>TAGTCGACAGGCTGATGGCCCAGC</t>
  </si>
  <si>
    <t>AAACGCTGGGCCATCAGCCTGTCG</t>
  </si>
  <si>
    <t>GGACATCGAGGCGATGGCTC</t>
  </si>
  <si>
    <t>TAGTGGACATCGAGGCGATGGCTC</t>
  </si>
  <si>
    <t>AAACGAGCCATCGCCTCGATGTCC</t>
  </si>
  <si>
    <t>AAAGCCGTACTGCAACCCGC</t>
  </si>
  <si>
    <t>TAGTAAAGCCGTACTGCAACCCGC</t>
  </si>
  <si>
    <t>AAACGCGGGTTGCAGTACGGCTTT</t>
  </si>
  <si>
    <t>PLES_56441</t>
  </si>
  <si>
    <t>CGCGACCCAGATTTCAGGAC</t>
  </si>
  <si>
    <t>TAGTCGCGACCCAGATTTCAGGAC</t>
  </si>
  <si>
    <t>AAACGTCCTGAAATCTGGGTCGCG</t>
  </si>
  <si>
    <t>TTTCCAGGGCGGTCAGGGTC</t>
  </si>
  <si>
    <t>TAGTTTTCCAGGGCGGTCAGGGTC</t>
  </si>
  <si>
    <t>AAACGACCCTGACCGCCCTGGAAA</t>
  </si>
  <si>
    <t>CCGGCGGCAGGCGCCCGACC</t>
  </si>
  <si>
    <t>TAGTCCGGCGGCAGGCGCCCGACC</t>
  </si>
  <si>
    <t>AAACGGTCGGGCGCCTGCCGCCGG</t>
  </si>
  <si>
    <t>GAAGCGCGCCTTCGGTTGCT</t>
  </si>
  <si>
    <t>TAGTGAAGCGCGCCTTCGGTTGCT</t>
  </si>
  <si>
    <t>AAACAGCAACCGAAGGCGCGCTTC</t>
  </si>
  <si>
    <t>PLES_56451</t>
  </si>
  <si>
    <t>ATCTGCATCGCCACCACCAG</t>
  </si>
  <si>
    <t>TAGTATCTGCATCGCCACCACCAG</t>
  </si>
  <si>
    <t>AAACCTGGTGGTGGCGATGCAGAT</t>
  </si>
  <si>
    <t>GACCAGGCGCTGTAGCAGCC</t>
  </si>
  <si>
    <t>TAGTGACCAGGCGCTGTAGCAGCC</t>
  </si>
  <si>
    <t>AAACGGCTGCTACAGCGCCTGGTC</t>
  </si>
  <si>
    <t>CGATACGGGTCACCGTGCGT</t>
  </si>
  <si>
    <t>TAGTCGATACGGGTCACCGTGCGT</t>
  </si>
  <si>
    <t>AAACACGCACGGTGACCCGTATCG</t>
  </si>
  <si>
    <t>AGGAGCAGCTCCGGCGGCAC</t>
  </si>
  <si>
    <t>TAGTAGGAGCAGCTCCGGCGGCAC</t>
  </si>
  <si>
    <t>AAACGTGCCGCCGGAGCTGCTCCT</t>
  </si>
  <si>
    <t>PLES_56461</t>
  </si>
  <si>
    <t>AAGATTGAGGAGTCGGATCA</t>
  </si>
  <si>
    <t>TAGTAAGATTGAGGAGTCGGATCA</t>
  </si>
  <si>
    <t>AAACTGATCCGACTCCTCAATCTT</t>
  </si>
  <si>
    <t>TCAGTTCAGCAGCTTCCAGG</t>
  </si>
  <si>
    <t>TAGTTCAGTTCAGCAGCTTCCAGG</t>
  </si>
  <si>
    <t>AAACCCTGGAAGCTGCTGAACTGA</t>
  </si>
  <si>
    <t>GGCTTTCTGGCCGGCGTGCA</t>
  </si>
  <si>
    <t>TAGTGGCTTTCTGGCCGGCGTGCA</t>
  </si>
  <si>
    <t>AAACTGCACGCCGGCCAGAAAGCC</t>
  </si>
  <si>
    <t>GCCATTGGCCCCGATGAGAC</t>
  </si>
  <si>
    <t>TAGTGCCATTGGCCCCGATGAGAC</t>
  </si>
  <si>
    <t>AAACGTCTCATCGGGGCCAATGGC</t>
  </si>
  <si>
    <t>PLES_56471</t>
  </si>
  <si>
    <t>algP</t>
  </si>
  <si>
    <t>GGTGGTGACGGGCTTCTTGT</t>
  </si>
  <si>
    <t>TAGTGGTGGTGACGGGCTTCTTGT</t>
  </si>
  <si>
    <t>AAACACAAGAAGCCCGTCACCACC</t>
  </si>
  <si>
    <t>TTGCTGCAACAGGTGCAAGG</t>
  </si>
  <si>
    <t>TAGTTTGCTGCAACAGGTGCAAGG</t>
  </si>
  <si>
    <t>AAACCCTTGCACCTGTTGCAGCAA</t>
  </si>
  <si>
    <t>CAGGTGCTCGACAAGGCTGT</t>
  </si>
  <si>
    <t>TAGTCAGGTGCTCGACAAGGCTGT</t>
  </si>
  <si>
    <t>AAACACAGCCTTGTCGAGCACCTG</t>
  </si>
  <si>
    <t>GTTGCTTTTCAAGTTTGGCC</t>
  </si>
  <si>
    <t>TAGTGTTGCTTTTCAAGTTTGGCC</t>
  </si>
  <si>
    <t>AAACGGCCAAACTTGAAAAGCAAC</t>
  </si>
  <si>
    <t>PLES_56481</t>
  </si>
  <si>
    <t>AGACCGATGAAAAGGCGGCG</t>
  </si>
  <si>
    <t>TAGTAGACCGATGAAAAGGCGGCG</t>
  </si>
  <si>
    <t>AAACCGCCGCCTTTTCATCGGTCT</t>
  </si>
  <si>
    <t>GGCGCGGCGAAAAGCGGCAG</t>
  </si>
  <si>
    <t>TAGTGGCGCGGCGAAAAGCGGCAG</t>
  </si>
  <si>
    <t>AAACCTGCCGCTTTTCGCCGCGCC</t>
  </si>
  <si>
    <t>TAGGCCAGTTCGTCCTTGGG</t>
  </si>
  <si>
    <t>TAGTTAGGCCAGTTCGTCCTTGGG</t>
  </si>
  <si>
    <t>AAACCCCAAGGACGAACTGGCCTA</t>
  </si>
  <si>
    <t>CATGCCCAGGCGGGCGCCTA</t>
  </si>
  <si>
    <t>TAGTCATGCCCAGGCGGGCGCCTA</t>
  </si>
  <si>
    <t>AAACTAGGCGCCCGCCTGGGCATG</t>
  </si>
  <si>
    <t>PLES_56491</t>
  </si>
  <si>
    <t>algQ</t>
  </si>
  <si>
    <t>CCCACCGCTCTTGGGCATTA</t>
  </si>
  <si>
    <t>TAGTCCCACCGCTCTTGGGCATTA</t>
  </si>
  <si>
    <t>AAACTAATGCCCAAGAGCGGTGGG</t>
  </si>
  <si>
    <t>GCAGCCAGCGATCGATCAGT</t>
  </si>
  <si>
    <t>TAGTGCAGCCAGCGATCGATCAGT</t>
  </si>
  <si>
    <t>AAACACTGATCGATCGCTGGCTGC</t>
  </si>
  <si>
    <t>AATACCGCTCAGGGCATCGA</t>
  </si>
  <si>
    <t>TAGTAATACCGCTCAGGGCATCGA</t>
  </si>
  <si>
    <t>AAACTCGATGCCCTGAGCGGTATT</t>
  </si>
  <si>
    <t>AGTTCTTCGGCGTTGGGCGC</t>
  </si>
  <si>
    <t>TAGTAGTTCTTCGGCGTTGGGCGC</t>
  </si>
  <si>
    <t>AAACGCGCCCAACGCCGAAGAACT</t>
  </si>
  <si>
    <t>PLES_56501</t>
  </si>
  <si>
    <t>dsbH</t>
  </si>
  <si>
    <t>ACGGGGGCTGGCCAGGGGCA</t>
  </si>
  <si>
    <t>TAGTACGGGGGCTGGCCAGGGGCA</t>
  </si>
  <si>
    <t>AAACTGCCCCTGGCCAGCCCCCGT</t>
  </si>
  <si>
    <t>CGCAGGCCAGGAACGCGAGA</t>
  </si>
  <si>
    <t>TAGTCGCAGGCCAGGAACGCGAGA</t>
  </si>
  <si>
    <t>AAACTCTCGCGTTCCTGGCCTGCG</t>
  </si>
  <si>
    <t>GTACAGCGCCCCGCCCATGA</t>
  </si>
  <si>
    <t>TAGTGTACAGCGCCCCGCCCATGA</t>
  </si>
  <si>
    <t>AAACTCATGGGCGGGGCGCTGTAC</t>
  </si>
  <si>
    <t>CCAGGCCAACCACATGTTCC</t>
  </si>
  <si>
    <t>TAGTCCAGGCCAACCACATGTTCC</t>
  </si>
  <si>
    <t>AAACGGAACATGTGGTTGGCCTGG</t>
  </si>
  <si>
    <t>PLES_56511</t>
  </si>
  <si>
    <t>GATCGCCAGCCCAACCAGCG</t>
  </si>
  <si>
    <t>TAGTGATCGCCAGCCCAACCAGCG</t>
  </si>
  <si>
    <t>AAACCGCTGGTTGGGCTGGCGATC</t>
  </si>
  <si>
    <t>CAGCACATAGCCGGCCTGCT</t>
  </si>
  <si>
    <t>TAGTCAGCACATAGCCGGCCTGCT</t>
  </si>
  <si>
    <t>AAACAGCAGGCCGGCTATGTGCTG</t>
  </si>
  <si>
    <t>TTCGTAACGGAAGCTCTTGT</t>
  </si>
  <si>
    <t>TAGTTTCGTAACGGAAGCTCTTGT</t>
  </si>
  <si>
    <t>AAACACAAGAGCTTCCGTTACGAA</t>
  </si>
  <si>
    <t>GGCGAGGAACGACCACAGGC</t>
  </si>
  <si>
    <t>TAGTGGCGAGGAACGACCACAGGC</t>
  </si>
  <si>
    <t>AAACGCCTGTGGTCGTTCCTCGCC</t>
  </si>
  <si>
    <t>PLES_56521</t>
  </si>
  <si>
    <t>GGAGTGACTGCTTCGCTCAC</t>
  </si>
  <si>
    <t>TAGTGGAGTGACTGCTTCGCTCAC</t>
  </si>
  <si>
    <t>AAACGTGAGCGAAGCAGTCACTCC</t>
  </si>
  <si>
    <t>GAAGTTCTTGCGTCGTCTTG</t>
  </si>
  <si>
    <t>TAGTGAAGTTCTTGCGTCGTCTTG</t>
  </si>
  <si>
    <t>AAACCAAGACGACGCAAGAACTTC</t>
  </si>
  <si>
    <t>AACGGGAGAAGGGGTGGAAG</t>
  </si>
  <si>
    <t>TAGTAACGGGAGAAGGGGTGGAAG</t>
  </si>
  <si>
    <t>AAACCTTCCACCCCTTCTCCCGTT</t>
  </si>
  <si>
    <t>CCGGAACGCCTGGATGCATC</t>
  </si>
  <si>
    <t>TAGTCCGGAACGCCTGGATGCATC</t>
  </si>
  <si>
    <t>AAACGATGCATCCAGGCGTTCCGG</t>
  </si>
  <si>
    <t>PLES_56531</t>
  </si>
  <si>
    <t>hemD</t>
  </si>
  <si>
    <t>CCTCGTCGGGGCGCGTCAGC</t>
  </si>
  <si>
    <t>TAGTCCTCGTCGGGGCGCGTCAGC</t>
  </si>
  <si>
    <t>AAACGCTGACGCGCCCCGACGAGG</t>
  </si>
  <si>
    <t>GCCCGCCTCGCCGAGGCTGG</t>
  </si>
  <si>
    <t>TAGTGCCCGCCTCGCCGAGGCTGG</t>
  </si>
  <si>
    <t>AAACCCAGCCTCGGCGAGGCGGGC</t>
  </si>
  <si>
    <t>ACAGCGGCAGGCTGCTGCTA</t>
  </si>
  <si>
    <t>TAGTACAGCGGCAGGCTGCTGCTA</t>
  </si>
  <si>
    <t>AAACTAGCAGCAGCCTGCCGCTGT</t>
  </si>
  <si>
    <t>TGCTCCGGGGTTTCTTCCAG</t>
  </si>
  <si>
    <t>TAGTTGCTCCGGGGTTTCTTCCAG</t>
  </si>
  <si>
    <t>AAACCTGGAAGAAACCCCGGAGCA</t>
  </si>
  <si>
    <t>PLES_56541</t>
  </si>
  <si>
    <t>hemC</t>
  </si>
  <si>
    <t>CGGATTTCGCGGGACGACAT</t>
  </si>
  <si>
    <t>TAGTCGGATTTCGCGGGACGACAT</t>
  </si>
  <si>
    <t>AAACATGTCGTCCCGCGAAATCCG</t>
  </si>
  <si>
    <t>CGCTCTGGCGAGTGGCGATG</t>
  </si>
  <si>
    <t>TAGTCGCTCTGGCGAGTGGCGATG</t>
  </si>
  <si>
    <t>AAACCATCGCCACTCGCCAGAGCG</t>
  </si>
  <si>
    <t>TTCGGCCTGCCACAAGGCGA</t>
  </si>
  <si>
    <t>TAGTTTCGGCCTGCCACAAGGCGA</t>
  </si>
  <si>
    <t>AAACTCGCCTTGTGGCAGGCCGAA</t>
  </si>
  <si>
    <t>AGCCGGGATGCGCCTGTTCC</t>
  </si>
  <si>
    <t>TAGTAGCCGGGATGCGCCTGTTCC</t>
  </si>
  <si>
    <t>AAACGGAACAGGCGCATCCCGGCT</t>
  </si>
  <si>
    <t>PLES_56551</t>
  </si>
  <si>
    <t>algR</t>
  </si>
  <si>
    <t>GAGGTTCGTCATCGACAATC</t>
  </si>
  <si>
    <t>TAGTGAGGTTCGTCATCGACAATC</t>
  </si>
  <si>
    <t>AAACGATTGTCGATGACGAACCTC</t>
  </si>
  <si>
    <t>GTTGCCCTACCAATCGGGCC</t>
  </si>
  <si>
    <t>TAGTGTTGCCCTACCAATCGGGCC</t>
  </si>
  <si>
    <t>AAACGGCCCGATTGGTAGGGCAAC</t>
  </si>
  <si>
    <t>CATTGCTGGCCGAGGGCTCG</t>
  </si>
  <si>
    <t>TAGTCATTGCTGGCCGAGGGCTCG</t>
  </si>
  <si>
    <t>AAACCGAGCCCTCGGCCAGCAATG</t>
  </si>
  <si>
    <t>GCAGGACGATATCGGGCTTG</t>
  </si>
  <si>
    <t>TAGTGCAGGACGATATCGGGCTTG</t>
  </si>
  <si>
    <t>AAACCAAGCCCGATATCGTCCTGC</t>
  </si>
  <si>
    <t>PLES_56561</t>
  </si>
  <si>
    <t>algZ</t>
  </si>
  <si>
    <t>CGGCCGGGCTTGAATCGGAT</t>
  </si>
  <si>
    <t>TAGTCGGCCGGGCTTGAATCGGAT</t>
  </si>
  <si>
    <t>AAACATCCGATTCAAGCCCGGCCG</t>
  </si>
  <si>
    <t>GGACGGCCGGCCGGGTCGAG</t>
  </si>
  <si>
    <t>TAGTGGACGGCCGGCCGGGTCGAG</t>
  </si>
  <si>
    <t>AAACCTCGACCCGGCCGGCCGTCC</t>
  </si>
  <si>
    <t>CGGGAATGAAGAAGTCGTCT</t>
  </si>
  <si>
    <t>TAGTCGGGAATGAAGAAGTCGTCT</t>
  </si>
  <si>
    <t>AAACAGACGACTTCTTCATTCCCG</t>
  </si>
  <si>
    <t>GGCTTCGGCTTCGCAGAGCT</t>
  </si>
  <si>
    <t>TAGTGGCTTCGGCTTCGCAGAGCT</t>
  </si>
  <si>
    <t>AAACAGCTCTGCGAAGCCGAAGCC</t>
  </si>
  <si>
    <t>PLES_56571</t>
  </si>
  <si>
    <t>argH</t>
  </si>
  <si>
    <t>GTTGGTCTTCTCTACGCTCA</t>
  </si>
  <si>
    <t>TAGTGTTGGTCTTCTCTACGCTCA</t>
  </si>
  <si>
    <t>AAACTGAGCGTAGAGAAGACCAAC</t>
  </si>
  <si>
    <t>TGAAGCGGCCGCCCCAGGAC</t>
  </si>
  <si>
    <t>TAGTTGAAGCGGCCGCCCCAGGAC</t>
  </si>
  <si>
    <t>AAACGTCCTGGGGCGGCCGCTTCA</t>
  </si>
  <si>
    <t>ACGGGCGACGAAGGCGTCGA</t>
  </si>
  <si>
    <t>TAGTACGGGCGACGAAGGCGTCGA</t>
  </si>
  <si>
    <t>AAACTCGACGCCTTCGTCGCCCGT</t>
  </si>
  <si>
    <t>CTTGTCGAAGTCGACGGAGG</t>
  </si>
  <si>
    <t>TAGTCTTGTCGAAGTCGACGGAGG</t>
  </si>
  <si>
    <t>AAACCCTCCGTCGACTTCGACAAG</t>
  </si>
  <si>
    <t>PLES_56581</t>
  </si>
  <si>
    <t>AAGGAATTCTGCTAGAGTTC</t>
  </si>
  <si>
    <t>TAGTAAGGAATTCTGCTAGAGTTC</t>
  </si>
  <si>
    <t>AAACGAACTCTAGCAGAATTCCTT</t>
  </si>
  <si>
    <t>GTCCCTCCTCCACTCTCCGG</t>
  </si>
  <si>
    <t>TAGTGTCCCTCCTCCACTCTCCGG</t>
  </si>
  <si>
    <t>AAACCCGGAGAGTGGAGGAGGGAC</t>
  </si>
  <si>
    <t>CACAAAGAATGAGCAAACCA</t>
  </si>
  <si>
    <t>TAGTCACAAAGAATGAGCAAACCA</t>
  </si>
  <si>
    <t>AAACTGGTTTGCTCATTCTTTGTG</t>
  </si>
  <si>
    <t>ATTCGAAAGAAAGGCCACCA</t>
  </si>
  <si>
    <t>TAGTATTCGAAAGAAAGGCCACCA</t>
  </si>
  <si>
    <t>AAACTGGTGGCCTTTCTTTCGAAT</t>
  </si>
  <si>
    <t>PLES_56591</t>
  </si>
  <si>
    <t>CTTCGTCGATACTCTGGTCC</t>
  </si>
  <si>
    <t>TAGTCTTCGTCGATACTCTGGTCC</t>
  </si>
  <si>
    <t>AAACGGACCAGAGTATCGACGAAG</t>
  </si>
  <si>
    <t>ACGCCGATCGTTCTGGTAGG</t>
  </si>
  <si>
    <t>TAGTACGCCGATCGTTCTGGTAGG</t>
  </si>
  <si>
    <t>AAACCCTACCAGAACGATCGGCGT</t>
  </si>
  <si>
    <t>CGCTGGCCACCGGAATCTGC</t>
  </si>
  <si>
    <t>TAGTCGCTGGCCACCGGAATCTGC</t>
  </si>
  <si>
    <t>AAACGCAGATTCCGGTGGCCAGCG</t>
  </si>
  <si>
    <t>GGATACGCTCGTGCTCCTCA</t>
  </si>
  <si>
    <t>TAGTGGATACGCTCGTGCTCCTCA</t>
  </si>
  <si>
    <t>AAACTGAGGAGCACGAGCGTATCC</t>
  </si>
  <si>
    <t>PLES_56601</t>
  </si>
  <si>
    <t>TGGCGAGGCTGAAATGGGTC</t>
  </si>
  <si>
    <t>TAGTTGGCGAGGCTGAAATGGGTC</t>
  </si>
  <si>
    <t>AAACGACCCATTTCAGCCTCGCCA</t>
  </si>
  <si>
    <t>GGAGAGCACCTGCAGGTCGA</t>
  </si>
  <si>
    <t>TAGTGGAGAGCACCTGCAGGTCGA</t>
  </si>
  <si>
    <t>AAACTCGACCTGCAGGTGCTCTCC</t>
  </si>
  <si>
    <t>ACGGCTGGCTGATGGCTTCG</t>
  </si>
  <si>
    <t>TAGTACGGCTGGCTGATGGCTTCG</t>
  </si>
  <si>
    <t>AAACCGAAGCCATCAGCCAGCCGT</t>
  </si>
  <si>
    <t>GGCTTTCGAGGTCCGGCACG</t>
  </si>
  <si>
    <t>TAGTGGCTTTCGAGGTCCGGCACG</t>
  </si>
  <si>
    <t>AAACCGTGCCGGACCTCGAAAGCC</t>
  </si>
  <si>
    <t>PLES_56621</t>
  </si>
  <si>
    <t>corA</t>
  </si>
  <si>
    <t>GTCGCCGGAAAGGATGTAAT</t>
  </si>
  <si>
    <t>TAGTGTCGCCGGAAAGGATGTAAT</t>
  </si>
  <si>
    <t>AAACATTACATCCTTTCCGGCGAC</t>
  </si>
  <si>
    <t>CGTGCTGGCGTCGCTCCAGG</t>
  </si>
  <si>
    <t>TAGTCGTGCTGGCGTCGCTCCAGG</t>
  </si>
  <si>
    <t>AAACCCTGGAGCGACGCCAGCACG</t>
  </si>
  <si>
    <t>GCCCGGCGGCAACCCCCGCT</t>
  </si>
  <si>
    <t>TAGTGCCCGGCGGCAACCCCCGCT</t>
  </si>
  <si>
    <t>AAACAGCGGGGGTTGCCGCCGGGC</t>
  </si>
  <si>
    <t>GTGATGCAGGTCGATCCACA</t>
  </si>
  <si>
    <t>TAGTGTGATGCAGGTCGATCCACA</t>
  </si>
  <si>
    <t>AAACTGTGGATCGACCTGCATCAC</t>
  </si>
  <si>
    <t>PLES_56631</t>
  </si>
  <si>
    <t>TTGTCGTCCTGTTCGCTCAT</t>
  </si>
  <si>
    <t>TAGTTTGTCGTCCTGTTCGCTCAT</t>
  </si>
  <si>
    <t>AAACATGAGCGAACAGGACGACAA</t>
  </si>
  <si>
    <t>GGCCTGGATCAGTTTTTCCT</t>
  </si>
  <si>
    <t>TAGTGGCCTGGATCAGTTTTTCCT</t>
  </si>
  <si>
    <t>AAACAGGAAAAACTGATCCAGGCC</t>
  </si>
  <si>
    <t>GCGGATTCTCGCTTTCGATC</t>
  </si>
  <si>
    <t>TAGTGCGGATTCTCGCTTTCGATC</t>
  </si>
  <si>
    <t>AAACGATCGAAAGCGAGAATCCGC</t>
  </si>
  <si>
    <t>TTGAACACGGCGCGCGCCGC</t>
  </si>
  <si>
    <t>TAGTTTGAACACGGCGCGCGCCGC</t>
  </si>
  <si>
    <t>AAACGCGGCGCGCGCCGTGTTCAA</t>
  </si>
  <si>
    <t>PLES_56641</t>
  </si>
  <si>
    <t>TGGATACGAGGGGCATTCGC</t>
  </si>
  <si>
    <t>TAGTTGGATACGAGGGGCATTCGC</t>
  </si>
  <si>
    <t>AAACGCGAATGCCCCTCGTATCCA</t>
  </si>
  <si>
    <t>TTTGGCGAAACAAAACCGCA</t>
  </si>
  <si>
    <t>TAGTTTTGGCGAAACAAAACCGCA</t>
  </si>
  <si>
    <t>AAACTGCGGTTTTGTTTCGCCAAA</t>
  </si>
  <si>
    <t>CACCTTTCTACCAGAGCGGC</t>
  </si>
  <si>
    <t>TAGTCACCTTTCTACCAGAGCGGC</t>
  </si>
  <si>
    <t>AAACGCCGCTCTGGTAGAAAGGTG</t>
  </si>
  <si>
    <t>AAGCAGGTGGCACGGAGAGT</t>
  </si>
  <si>
    <t>TAGTAAGCAGGTGGCACGGAGAGT</t>
  </si>
  <si>
    <t>AAACACTCTCCGTGCCACCTGCTT</t>
  </si>
  <si>
    <t>PLES_56651</t>
  </si>
  <si>
    <t>GTCGATCAGCTCGGGAGTGA</t>
  </si>
  <si>
    <t>TAGTGTCGATCAGCTCGGGAGTGA</t>
  </si>
  <si>
    <t>AAACTCACTCCCGAGCTGATCGAC</t>
  </si>
  <si>
    <t>GTCCTTCCTGGGTGTTGTTC</t>
  </si>
  <si>
    <t>TAGTGTCCTTCCTGGGTGTTGTTC</t>
  </si>
  <si>
    <t>AAACGAACAACACCCAGGAAGGAC</t>
  </si>
  <si>
    <t>CCTTGCCGTCGGCGGTGTGA</t>
  </si>
  <si>
    <t>TAGTCCTTGCCGTCGGCGGTGTGA</t>
  </si>
  <si>
    <t>AAACTCACACCGCCGACGGCAAGG</t>
  </si>
  <si>
    <t>CTTGTCGTGCAGGCGTCGGG</t>
  </si>
  <si>
    <t>TAGTCTTGTCGTGCAGGCGTCGGG</t>
  </si>
  <si>
    <t>AAACCCCGACGCCTGCACGACAAG</t>
  </si>
  <si>
    <t>PLES_56661</t>
  </si>
  <si>
    <t>cyaA</t>
  </si>
  <si>
    <t>AGTGCGGGGTGTCGGTTCAT</t>
  </si>
  <si>
    <t>TAGTAGTGCGGGGTGTCGGTTCAT</t>
  </si>
  <si>
    <t>AAACATGAACCGACACCCCGCACT</t>
  </si>
  <si>
    <t>CGATGCCATCGTCGAGATCG</t>
  </si>
  <si>
    <t>TAGTCGATGCCATCGTCGAGATCG</t>
  </si>
  <si>
    <t>AAACCGATCTCGACGATGGCATCG</t>
  </si>
  <si>
    <t>GCAACTGGCCGAGGACCTTG</t>
  </si>
  <si>
    <t>TAGTGCAACTGGCCGAGGACCTTG</t>
  </si>
  <si>
    <t>AAACCAAGGTCCTCGGCCAGTTGC</t>
  </si>
  <si>
    <t>GGCGACCGGCATTGACCGCC</t>
  </si>
  <si>
    <t>TAGTGGCGACCGGCATTGACCGCC</t>
  </si>
  <si>
    <t>AAACGGCGGTCAATGCCGGTCGCC</t>
  </si>
  <si>
    <t>PLES_56671</t>
  </si>
  <si>
    <t>CAGCGAGCAGGGTAATACCG</t>
  </si>
  <si>
    <t>TAGTCAGCGAGCAGGGTAATACCG</t>
  </si>
  <si>
    <t>AAACCGGTATTACCCTGCTCGCTG</t>
  </si>
  <si>
    <t>GAGATAGCCGCCCACGAATG</t>
  </si>
  <si>
    <t>TAGTGAGATAGCCGCCCACGAATG</t>
  </si>
  <si>
    <t>AAACCATTCGTGGGCGGCTATCTC</t>
  </si>
  <si>
    <t>GCCGGCGATCCAGGCCGCGG</t>
  </si>
  <si>
    <t>TAGTGCCGGCGATCCAGGCCGCGG</t>
  </si>
  <si>
    <t>AAACCCGCGGCCTGGATCGCCGGC</t>
  </si>
  <si>
    <t>GGCGGAATTGCTGGATGAAG</t>
  </si>
  <si>
    <t>TAGTGGCGGAATTGCTGGATGAAG</t>
  </si>
  <si>
    <t>AAACCTTCATCCAGCAATTCCGCC</t>
  </si>
  <si>
    <t>PLES_56681</t>
  </si>
  <si>
    <t>rnk</t>
  </si>
  <si>
    <t>AGACGAGTGATGGTGATCGG</t>
  </si>
  <si>
    <t>TAGTAGACGAGTGATGGTGATCGG</t>
  </si>
  <si>
    <t>AAACCCGATCACCATCACTCGTCT</t>
  </si>
  <si>
    <t>ATTCGTCCAGGCCATCCAGC</t>
  </si>
  <si>
    <t>TAGTATTCGTCCAGGCCATCCAGC</t>
  </si>
  <si>
    <t>AAACGCTGGATGGCCTGGACGAAT</t>
  </si>
  <si>
    <t>CAGTTCGGCCTCCAGCGCCT</t>
  </si>
  <si>
    <t>TAGTCAGTTCGGCCTCCAGCGCCT</t>
  </si>
  <si>
    <t>AAACAGGCGCTGGAGGCCGAACTG</t>
  </si>
  <si>
    <t>CTCGTCATGCCCCACCACCT</t>
  </si>
  <si>
    <t>TAGTCTCGTCATGCCCCACCACCT</t>
  </si>
  <si>
    <t>AAACAGGTGGTGGGGCATGACGAG</t>
  </si>
  <si>
    <t>PLES_56691</t>
  </si>
  <si>
    <t>GCACAGGCGCCGGCAAGGCG</t>
  </si>
  <si>
    <t>TAGTGCACAGGCGCCGGCAAGGCG</t>
  </si>
  <si>
    <t>AAACCGCCTTGCCGGCGCCTGTGC</t>
  </si>
  <si>
    <t>CGCAAACGTCCGCATCGTCG</t>
  </si>
  <si>
    <t>TAGTCGCAAACGTCCGCATCGTCG</t>
  </si>
  <si>
    <t>AAACCGACGATGCGGACGTTTGCG</t>
  </si>
  <si>
    <t>CCCACTCGCGGATTTCCGCC</t>
  </si>
  <si>
    <t>TAGTCCCACTCGCGGATTTCCGCC</t>
  </si>
  <si>
    <t>AAACGGCGGAAATCCGCGAGTGGG</t>
  </si>
  <si>
    <t>CTGCAAGCGGCGGGAATCGT</t>
  </si>
  <si>
    <t>TAGTCTGCAAGCGGCGGGAATCGT</t>
  </si>
  <si>
    <t>AAACACGATTCCCGCCGCTTGCAG</t>
  </si>
  <si>
    <t>PLES_56701</t>
  </si>
  <si>
    <t>GTCCAGGTCGCTGTCATCGA</t>
  </si>
  <si>
    <t>TAGTGTCCAGGTCGCTGTCATCGA</t>
  </si>
  <si>
    <t>AAACTCGATGACAGCGACCTGGAC</t>
  </si>
  <si>
    <t>GCGTACGGTGAGCACGCCGC</t>
  </si>
  <si>
    <t>TAGTGCGTACGGTGAGCACGCCGC</t>
  </si>
  <si>
    <t>AAACGCGGCGTGCTCACCGTACGC</t>
  </si>
  <si>
    <t>GCAACGGCGCCTGGCGGCTG</t>
  </si>
  <si>
    <t>TAGTGCAACGGCGCCTGGCGGCTG</t>
  </si>
  <si>
    <t>AAACCAGCCGCCAGGCGCCGTTGC</t>
  </si>
  <si>
    <t>ACTTCGCAGCCACCCACAGC</t>
  </si>
  <si>
    <t>TAGTACTTCGCAGCCACCCACAGC</t>
  </si>
  <si>
    <t>AAACGCTGTGGGTGGCTGCGAAGT</t>
  </si>
  <si>
    <t>PLES_56711</t>
  </si>
  <si>
    <t>lppL</t>
  </si>
  <si>
    <t>GGGCGAGCGCGACGAAGGAC</t>
  </si>
  <si>
    <t>TAGTGGGCGAGCGCGACGAAGGAC</t>
  </si>
  <si>
    <t>AAACGTCCTTCGTCGCGCTCGCCC</t>
  </si>
  <si>
    <t>GGCGATGGAGCCGGCGAGGA</t>
  </si>
  <si>
    <t>TAGTGGCGATGGAGCCGGCGAGGA</t>
  </si>
  <si>
    <t>AAACTCCTCGCCGGCTCCATCGCC</t>
  </si>
  <si>
    <t>CGGGCCTTTCTGGCCGCAGG</t>
  </si>
  <si>
    <t>TAGTCGGGCCTTTCTGGCCGCAGG</t>
  </si>
  <si>
    <t>AAACCCTGCGGCCAGAAAGGCCCG</t>
  </si>
  <si>
    <t>TCGTCGTCCGGCAGGTACAG</t>
  </si>
  <si>
    <t>TAGTTCGTCGTCCGGCAGGTACAG</t>
  </si>
  <si>
    <t>AAACCTGTACCTGCCGGACGACGA</t>
  </si>
  <si>
    <t>PLES_56721</t>
  </si>
  <si>
    <t>lysA</t>
  </si>
  <si>
    <t>CGGTAACTGAATGTGTCCAT</t>
  </si>
  <si>
    <t>TAGTCGGTAACTGAATGTGTCCAT</t>
  </si>
  <si>
    <t>AAACATGGACACATTCAGTTACCG</t>
  </si>
  <si>
    <t>CCGCGAACAGCTCACCGTCG</t>
  </si>
  <si>
    <t>TAGTCCGCGAACAGCTCACCGTCG</t>
  </si>
  <si>
    <t>AAACCGACGGTGAGCTGTTCGCGG</t>
  </si>
  <si>
    <t>GGTGGGCGTGCCGAAACGCT</t>
  </si>
  <si>
    <t>TAGTGGTGGGCGTGCCGAAACGCT</t>
  </si>
  <si>
    <t>AAACAGCGTTTCGGCACGCCCACC</t>
  </si>
  <si>
    <t>GTGTGCGCGGGAATAGACGT</t>
  </si>
  <si>
    <t>TAGTGTGTGCGCGGGAATAGACGT</t>
  </si>
  <si>
    <t>AAACACGTCTATTCCCGCGCACAC</t>
  </si>
  <si>
    <t>PLES_56731</t>
  </si>
  <si>
    <t>dapF</t>
  </si>
  <si>
    <t>CTTGGTGAAGCGCAAAAGCA</t>
  </si>
  <si>
    <t>TAGTCTTGGTGAAGCGCAAAAGCA</t>
  </si>
  <si>
    <t>AAACTGCTTTTGCGCTTCACCAAG</t>
  </si>
  <si>
    <t>GGACCATGAAGTCGTTGCCC</t>
  </si>
  <si>
    <t>TAGTGGACCATGAAGTCGTTGCCC</t>
  </si>
  <si>
    <t>AAACGGGCAACGACTTCATGGTCC</t>
  </si>
  <si>
    <t>CATGGGCGTGCTGGCTGACC</t>
  </si>
  <si>
    <t>TAGTCATGGGCGTGCTGGCTGACC</t>
  </si>
  <si>
    <t>AAACGGTCAGCCAGCACGCCCATG</t>
  </si>
  <si>
    <t>CCCCAGAGCTTGACGTGCTT</t>
  </si>
  <si>
    <t>TAGTCCCCAGAGCTTGACGTGCTT</t>
  </si>
  <si>
    <t>AAACAAGCACGTCAAGCTCTGGGG</t>
  </si>
  <si>
    <t>PLES_56741</t>
  </si>
  <si>
    <t>TGTCGGTTCCTGGCTTTTCT</t>
  </si>
  <si>
    <t>TAGTTGTCGGTTCCTGGCTTTTCT</t>
  </si>
  <si>
    <t>AAACAGAAAAGCCAGGAACCGACA</t>
  </si>
  <si>
    <t>CAGATAGGCGGCCACCTGCT</t>
  </si>
  <si>
    <t>TAGTCAGATAGGCGGCCACCTGCT</t>
  </si>
  <si>
    <t>AAACAGCAGGTGGCCGCCTATCTG</t>
  </si>
  <si>
    <t>CGACGAAGAACTCCGGGTGC</t>
  </si>
  <si>
    <t>TAGTCGACGAAGAACTCCGGGTGC</t>
  </si>
  <si>
    <t>AAACGCACCCGGAGTTCTTCGTCG</t>
  </si>
  <si>
    <t>GGTGTGGGATGCGCAACTCG</t>
  </si>
  <si>
    <t>TAGTGGTGTGGGATGCGCAACTCG</t>
  </si>
  <si>
    <t>AAACCGAGTTGCGCATCCCACACC</t>
  </si>
  <si>
    <t>PLES_56751</t>
  </si>
  <si>
    <t>sss</t>
  </si>
  <si>
    <t>TTCGAGGAAGGCATCCAGGT</t>
  </si>
  <si>
    <t>TAGTTTCGAGGAAGGCATCCAGGT</t>
  </si>
  <si>
    <t>AAACACCTGGATGCCTTCCTCGAA</t>
  </si>
  <si>
    <t>CGAGGGTGTGCGCGGAGACC</t>
  </si>
  <si>
    <t>TAGTCGAGGGTGTGCGCGGAGACC</t>
  </si>
  <si>
    <t>AAACGGTCTCCGCGCACACCCTCG</t>
  </si>
  <si>
    <t>GGATCTTCAGCAGGTCGCGG</t>
  </si>
  <si>
    <t>TAGTGGATCTTCAGCAGGTCGCGG</t>
  </si>
  <si>
    <t>AAACCCGCGACCTGCTGAAGATCC</t>
  </si>
  <si>
    <t>AGAGCCCGGCCTTTTCGGCG</t>
  </si>
  <si>
    <t>TAGTAGAGCCCGGCCTTTTCGGCG</t>
  </si>
  <si>
    <t>AAACCGCCGAAAAGGCCGGGCTCT</t>
  </si>
  <si>
    <t>PLES_56761</t>
  </si>
  <si>
    <t>GGTCGAAGGTGATCAGTCGC</t>
  </si>
  <si>
    <t>TAGTGGTCGAAGGTGATCAGTCGC</t>
  </si>
  <si>
    <t>AAACGCGACTGATCACCTTCGACC</t>
  </si>
  <si>
    <t>CACCGGGGCGACGTCCCACA</t>
  </si>
  <si>
    <t>TAGTCACCGGGGCGACGTCCCACA</t>
  </si>
  <si>
    <t>AAACTGTGGGACGTCGCCCCGGTG</t>
  </si>
  <si>
    <t>CCATTCGCGGAGCAGGGCCT</t>
  </si>
  <si>
    <t>TAGTCCATTCGCGGAGCAGGGCCT</t>
  </si>
  <si>
    <t>AAACAGGCCCTGCTCCGCGAATGG</t>
  </si>
  <si>
    <t>GCTCGATGGGTACCGGACCC</t>
  </si>
  <si>
    <t>TAGTGCTCGATGGGTACCGGACCC</t>
  </si>
  <si>
    <t>AAACGGGTCCGGTACCCATCGAGC</t>
  </si>
  <si>
    <t>PLES_56771</t>
  </si>
  <si>
    <t>CAGGCATGCGGCGTGGCGAC</t>
  </si>
  <si>
    <t>TAGTCAGGCATGCGGCGTGGCGAC</t>
  </si>
  <si>
    <t>AAACGTCGCCACGCCGCATGCCTG</t>
  </si>
  <si>
    <t>CCGCCAAGGTGATCAGGCAC</t>
  </si>
  <si>
    <t>TAGTCCGCCAAGGTGATCAGGCAC</t>
  </si>
  <si>
    <t>AAACGTGCCTGATCACCTTGGCGG</t>
  </si>
  <si>
    <t>AGGCGGTGTACAGCGGCGCC</t>
  </si>
  <si>
    <t>TAGTAGGCGGTGTACAGCGGCGCC</t>
  </si>
  <si>
    <t>AAACGGCGCCGCTGTACACCGCCT</t>
  </si>
  <si>
    <t>GTAGCCGGAAAGCTCCGCGT</t>
  </si>
  <si>
    <t>TAGTGTAGCCGGAAAGCTCCGCGT</t>
  </si>
  <si>
    <t>AAACACGCGGAGCTTTCCGGCTAC</t>
  </si>
  <si>
    <t>PLES_56781</t>
  </si>
  <si>
    <t>TGGCATTGCGGTCGATCCGG</t>
  </si>
  <si>
    <t>TAGTTGGCATTGCGGTCGATCCGG</t>
  </si>
  <si>
    <t>AAACCCGGATCGACCGCAATGCCA</t>
  </si>
  <si>
    <t>CGGCGCGGACGCGATTGCCG</t>
  </si>
  <si>
    <t>TAGTCGGCGCGGACGCGATTGCCG</t>
  </si>
  <si>
    <t>AAACCGGCAATCGCGTCCGCGCCG</t>
  </si>
  <si>
    <t>TATCGACGGAATCCGCGTGC</t>
  </si>
  <si>
    <t>TAGTTATCGACGGAATCCGCGTGC</t>
  </si>
  <si>
    <t>AAACGCACGCGGATTCCGTCGATA</t>
  </si>
  <si>
    <t>GCTGGTTTTCCCTGGCCAAC</t>
  </si>
  <si>
    <t>TAGTGCTGGTTTTCCCTGGCCAAC</t>
  </si>
  <si>
    <t>AAACGTTGGCCAGGGAAAACCAGC</t>
  </si>
  <si>
    <t>PLES_56791</t>
  </si>
  <si>
    <t>CGGAACGTCTTGAACTCCAT</t>
  </si>
  <si>
    <t>TAGTCGGAACGTCTTGAACTCCAT</t>
  </si>
  <si>
    <t>AAACATGGAGTTCAAGACGTTCCG</t>
  </si>
  <si>
    <t>CCGCAAGCAGCAGGGTTCGA</t>
  </si>
  <si>
    <t>TAGTCCGCAAGCAGCAGGGTTCGA</t>
  </si>
  <si>
    <t>AAACTCGAACCCTGCTGCTTGCGG</t>
  </si>
  <si>
    <t>TGGTGCCGGCGGGAACGAAC</t>
  </si>
  <si>
    <t>TAGTTGGTGCCGGCGGGAACGAAC</t>
  </si>
  <si>
    <t>AAACGTTCGTTCCCGCCGGCACCA</t>
  </si>
  <si>
    <t>GTACAGATTGGCAGCCATGC</t>
  </si>
  <si>
    <t>TAGTGTACAGATTGGCAGCCATGC</t>
  </si>
  <si>
    <t>AAACGCATGGCTGCCAATCTGTAC</t>
  </si>
  <si>
    <t>PLES_56801</t>
  </si>
  <si>
    <t>TTCCAGTTCTTCTTCGCTCA</t>
  </si>
  <si>
    <t>TAGTTTCCAGTTCTTCTTCGCTCA</t>
  </si>
  <si>
    <t>AAACTGAGCGAAGAAGAACTGGAA</t>
  </si>
  <si>
    <t>CGCTTCGCCGTCGTCGGCCG</t>
  </si>
  <si>
    <t>TAGTCGCTTCGCCGTCGTCGGCCG</t>
  </si>
  <si>
    <t>AAACCGGCCGACGACGGCGAAGCG</t>
  </si>
  <si>
    <t>CGCCTTCTTCCCGGGGGCGG</t>
  </si>
  <si>
    <t>TAGTCGCCTTCTTCCCGGGGGCGG</t>
  </si>
  <si>
    <t>AAACCCGCCCCCGGGAAGAAGGCG</t>
  </si>
  <si>
    <t>CAGCTCCTCTTCCACCACGG</t>
  </si>
  <si>
    <t>TAGTCAGCTCCTCTTCCACCACGG</t>
  </si>
  <si>
    <t>AAACCCGTGGTGGAAGAGGAGCTG</t>
  </si>
  <si>
    <t>PLES_56811</t>
  </si>
  <si>
    <t>ACGCGGGCGCAAGGTGATCA</t>
  </si>
  <si>
    <t>TAGTACGCGGGCGCAAGGTGATCA</t>
  </si>
  <si>
    <t>AAACTGATCACCTTGCGCCCGCGT</t>
  </si>
  <si>
    <t>GTGACGAGGTGAAAGCCCCG</t>
  </si>
  <si>
    <t>TAGTGTGACGAGGTGAAAGCCCCG</t>
  </si>
  <si>
    <t>AAACCGGGGCTTTCACCTCGTCAC</t>
  </si>
  <si>
    <t>CAAGGCGTCGAGTATCTCCT</t>
  </si>
  <si>
    <t>TAGTCAAGGCGTCGAGTATCTCCT</t>
  </si>
  <si>
    <t>AAACAGGAGATACTCGACGCCTTG</t>
  </si>
  <si>
    <t>GTTGCAAAAGCAGGTGCAGC</t>
  </si>
  <si>
    <t>TAGTGTTGCAAAAGCAGGTGCAGC</t>
  </si>
  <si>
    <t>AAACGCTGCACCTGCTTTTGCAAC</t>
  </si>
  <si>
    <t>PLES_56821</t>
  </si>
  <si>
    <t>amtB</t>
  </si>
  <si>
    <t>CGGCAAAGCGAGGGACAATA</t>
  </si>
  <si>
    <t>TAGTCGGCAAAGCGAGGGACAATA</t>
  </si>
  <si>
    <t>AAACTATTGTCCCTCGCTTTGCCG</t>
  </si>
  <si>
    <t>TCGGCGGCCAGGGCGACGCC</t>
  </si>
  <si>
    <t>TAGTTCGGCGGCCAGGGCGACGCC</t>
  </si>
  <si>
    <t>AAACGGCGTCGCCCTGGCCGCCGA</t>
  </si>
  <si>
    <t>GTGTCGCCGCTGTTCAGGAC</t>
  </si>
  <si>
    <t>TAGTGTGTCGCCGCTGTTCAGGAC</t>
  </si>
  <si>
    <t>AAACGTCCTGAACAGCGGCGACAC</t>
  </si>
  <si>
    <t>AGTGGAGATCAGCATCCAGG</t>
  </si>
  <si>
    <t>TAGTAGTGGAGATCAGCATCCAGG</t>
  </si>
  <si>
    <t>AAACCCTGGATGCTGATCTCCACT</t>
  </si>
  <si>
    <t>PLES_56831</t>
  </si>
  <si>
    <t>glnK</t>
  </si>
  <si>
    <t>CAACTTGAACGGCTTGATGA</t>
  </si>
  <si>
    <t>TAGTCAACTTGAACGGCTTGATGA</t>
  </si>
  <si>
    <t>AAACTCATCAAGCCGTTCAAGTTG</t>
  </si>
  <si>
    <t>CGATCTCGGACAACGACTCG</t>
  </si>
  <si>
    <t>TAGTCGATCTCGGACAACGACTCG</t>
  </si>
  <si>
    <t>AAACCGAGTCGTTGTCCGAGATCG</t>
  </si>
  <si>
    <t>CCGGCCGAAACCCTTGACCT</t>
  </si>
  <si>
    <t>TAGTCCGGCCGAAACCCTTGACCT</t>
  </si>
  <si>
    <t>AAACAGGTCAAGGGTTTCGGCCGG</t>
  </si>
  <si>
    <t>CGCCGCGATACAGCTCGGTG</t>
  </si>
  <si>
    <t>TAGTCGCCGCGATACAGCTCGGTG</t>
  </si>
  <si>
    <t>AAACCACCGAGCTGTATCGCGGCG</t>
  </si>
  <si>
    <t>PLES_56841</t>
  </si>
  <si>
    <t>GACGGCTTTGGGCGGCAGCA</t>
  </si>
  <si>
    <t>TAGTGACGGCTTTGGGCGGCAGCA</t>
  </si>
  <si>
    <t>AAACTGCTGCCGCCCAAAGCCGTC</t>
  </si>
  <si>
    <t>GCGGCTGGCTTGTTGGCTGA</t>
  </si>
  <si>
    <t>TAGTGCGGCTGGCTTGTTGGCTGA</t>
  </si>
  <si>
    <t>AAACTCAGCCAACAAGCCAGCCGC</t>
  </si>
  <si>
    <t>CTTGGGCAACGGCGATTCGC</t>
  </si>
  <si>
    <t>TAGTCTTGGGCAACGGCGATTCGC</t>
  </si>
  <si>
    <t>AAACGCGAATCGCCGTTGCCCAAG</t>
  </si>
  <si>
    <t>GCGGAACTGCGACTCCAGCT</t>
  </si>
  <si>
    <t>TAGTGCGGAACTGCGACTCCAGCT</t>
  </si>
  <si>
    <t>AAACAGCTGGAGTCGCAGTTCCGC</t>
  </si>
  <si>
    <t>PLES_56851</t>
  </si>
  <si>
    <t>GTGGACAATCGCCAGGGACA</t>
  </si>
  <si>
    <t>TAGTGTGGACAATCGCCAGGGACA</t>
  </si>
  <si>
    <t>AAACTGTCCCTGGCGATTGTCCAC</t>
  </si>
  <si>
    <t>CTTCGACGCCGACCTGGGCT</t>
  </si>
  <si>
    <t>TAGTCTTCGACGCCGACCTGGGCT</t>
  </si>
  <si>
    <t>AAACAGCCCAGGTCGGCGTCGAAG</t>
  </si>
  <si>
    <t>TGCGCCTCGACGCTGACGCA</t>
  </si>
  <si>
    <t>TAGTTGCGCCTCGACGCTGACGCA</t>
  </si>
  <si>
    <t>AAACTGCGTCAGCGTCGAGGCGCA</t>
  </si>
  <si>
    <t>CGACCAGGGTCAGCGAAGGC</t>
  </si>
  <si>
    <t>TAGTCGACCAGGGTCAGCGAAGGC</t>
  </si>
  <si>
    <t>AAACGCCTTCGCTGACCCTGGTCG</t>
  </si>
  <si>
    <t>PLES_56861</t>
  </si>
  <si>
    <t>AGGGTGCTCCGGGGGGTAGT</t>
  </si>
  <si>
    <t>TAGTAGGGTGCTCCGGGGGGTAGT</t>
  </si>
  <si>
    <t>AAACACTACCCCCCGGAGCACCCT</t>
  </si>
  <si>
    <t>TATAGAAGACCGGAGGATTC</t>
  </si>
  <si>
    <t>TAGTTATAGAAGACCGGAGGATTC</t>
  </si>
  <si>
    <t>AAACGAATCCTCCGGTCTTCTATA</t>
  </si>
  <si>
    <t>CAGGGCCAGGATCAGGGCGG</t>
  </si>
  <si>
    <t>TAGTCAGGGCCAGGATCAGGGCGG</t>
  </si>
  <si>
    <t>AAACCCGCCCTGATCCTGGCCCTG</t>
  </si>
  <si>
    <t>CGCTTCTTCCTGGAGGAGCA</t>
  </si>
  <si>
    <t>TAGTCGCTTCTTCCTGGAGGAGCA</t>
  </si>
  <si>
    <t>AAACTGCTCCTCCAGGAAGAAGCG</t>
  </si>
  <si>
    <t>PLES_56871</t>
  </si>
  <si>
    <t>pchP</t>
  </si>
  <si>
    <t>TATTCCTTTGGCGAAGGTCA</t>
  </si>
  <si>
    <t>TAGTTATTCCTTTGGCGAAGGTCA</t>
  </si>
  <si>
    <t>AAACTGACCTTCGCCAAAGGAATA</t>
  </si>
  <si>
    <t>GCTGGCCTGGCCGACTGCGG</t>
  </si>
  <si>
    <t>TAGTGCTGGCCTGGCCGACTGCGG</t>
  </si>
  <si>
    <t>AAACCCGCAGTCGGCCAGGCCAGC</t>
  </si>
  <si>
    <t>CGGCCAGTGCTCGAGTTCGG</t>
  </si>
  <si>
    <t>TAGTCGGCCAGTGCTCGAGTTCGG</t>
  </si>
  <si>
    <t>AAACCCGAACTCGAGCACTGGCCG</t>
  </si>
  <si>
    <t>AGTTGCCTGGCGGCGGGGGC</t>
  </si>
  <si>
    <t>TAGTAGTTGCCTGGCGGCGGGGGC</t>
  </si>
  <si>
    <t>AAACGCCCCCGCCGCCAGGCAACT</t>
  </si>
  <si>
    <t>PLES_56881</t>
  </si>
  <si>
    <t>GGGGGCAGGCGACGGGTCAT</t>
  </si>
  <si>
    <t>TAGTGGGGGCAGGCGACGGGTCAT</t>
  </si>
  <si>
    <t>AAACATGACCCGTCGCCTGCCCCC</t>
  </si>
  <si>
    <t>AGGCGCGCAGGGCATACAGC</t>
  </si>
  <si>
    <t>TAGTAGGCGCGCAGGGCATACAGC</t>
  </si>
  <si>
    <t>AAACGCTGTATGCCCTGCGCGCCT</t>
  </si>
  <si>
    <t>GGTGAAAGAGGCGTGCCGGG</t>
  </si>
  <si>
    <t>TAGTGGTGAAAGAGGCGTGCCGGG</t>
  </si>
  <si>
    <t>AAACCCCGGCACGCCTCTTTCACC</t>
  </si>
  <si>
    <t>CGCCAGTTCCTCGCCGGCGC</t>
  </si>
  <si>
    <t>TAGTCGCCAGTTCCTCGCCGGCGC</t>
  </si>
  <si>
    <t>AAACGCGCCGGCGAGGAACTGGCG</t>
  </si>
  <si>
    <t>PLES_56891</t>
  </si>
  <si>
    <t>GACGAGGGATGGCGAGGACA</t>
  </si>
  <si>
    <t>TAGTGACGAGGGATGGCGAGGACA</t>
  </si>
  <si>
    <t>AAACTGTCCTCGCCATCCCTCGTC</t>
  </si>
  <si>
    <t>CGGCGATCAACGGGCCCGCC</t>
  </si>
  <si>
    <t>TAGTCGGCGATCAACGGGCCCGCC</t>
  </si>
  <si>
    <t>AAACGGCGGGCCCGTTGATCGCCG</t>
  </si>
  <si>
    <t>GGCGACATAGGCCAGCTGGG</t>
  </si>
  <si>
    <t>TAGTGGCGACATAGGCCAGCTGGG</t>
  </si>
  <si>
    <t>AAACCCCAGCTGGCCTATGTCGCC</t>
  </si>
  <si>
    <t>CACGGTGTCGGTGAAGACCA</t>
  </si>
  <si>
    <t>TAGTCACGGTGTCGGTGAAGACCA</t>
  </si>
  <si>
    <t>AAACTGGTCTTCACCGACACCGTG</t>
  </si>
  <si>
    <t>PLES_56901</t>
  </si>
  <si>
    <t>GAGCAGGCGCAAGGGTTCTG</t>
  </si>
  <si>
    <t>TAGTGAGCAGGCGCAAGGGTTCTG</t>
  </si>
  <si>
    <t>AAACCAGAACCCTTGCGCCTGCTC</t>
  </si>
  <si>
    <t>AGTCCGGCGTATCTGCCAGA</t>
  </si>
  <si>
    <t>TAGTAGTCCGGCGTATCTGCCAGA</t>
  </si>
  <si>
    <t>AAACTCTGGCAGATACGCCGGACT</t>
  </si>
  <si>
    <t>CTCAGGCGTTCACCTAGCAG</t>
  </si>
  <si>
    <t>TAGTCTCAGGCGTTCACCTAGCAG</t>
  </si>
  <si>
    <t>AAACCTGCTAGGTGAACGCCTGAG</t>
  </si>
  <si>
    <t>GGTGACGATGCTCAGCGAGA</t>
  </si>
  <si>
    <t>TAGTGGTGACGATGCTCAGCGAGA</t>
  </si>
  <si>
    <t>AAACTCTCGCTGAGCATCGTCACC</t>
  </si>
  <si>
    <t>PLES_56911</t>
  </si>
  <si>
    <t>rep</t>
  </si>
  <si>
    <t>CGGGGATTGAGTCGGGACAT</t>
  </si>
  <si>
    <t>TAGTCGGGGATTGAGTCGGGACAT</t>
  </si>
  <si>
    <t>AAACATGTCCCGACTCAATCCCCG</t>
  </si>
  <si>
    <t>AGTTCACGGCTTCTTGCTGC</t>
  </si>
  <si>
    <t>TAGTAGTTCACGGCTTCTTGCTGC</t>
  </si>
  <si>
    <t>AAACGCAGCAAGAAGCCGTGAACT</t>
  </si>
  <si>
    <t>GATCTTGCGGGTGATCACGC</t>
  </si>
  <si>
    <t>TAGTGATCTTGCGGGTGATCACGC</t>
  </si>
  <si>
    <t>AAACGCGTGATCACCCGCAAGATC</t>
  </si>
  <si>
    <t>ACCGCACTGCTGGACGAGAT</t>
  </si>
  <si>
    <t>TAGTACCGCACTGCTGGACGAGAT</t>
  </si>
  <si>
    <t>AAACATCTCGTCCAGCAGTGCGGT</t>
  </si>
  <si>
    <t>PLES_56921</t>
  </si>
  <si>
    <t>poxB</t>
  </si>
  <si>
    <t>CAGGGTTTCCACGACGATCT</t>
  </si>
  <si>
    <t>TAGTCAGGGTTTCCACGACGATCT</t>
  </si>
  <si>
    <t>AAACAGATCGTCGTGGAAACCCTG</t>
  </si>
  <si>
    <t>ATAGCAATGGCGGACGCCGG</t>
  </si>
  <si>
    <t>TAGTATAGCAATGGCGGACGCCGG</t>
  </si>
  <si>
    <t>AAACCCGGCGTCCGCCATTGCTAT</t>
  </si>
  <si>
    <t>GGCGTCGGTGACATGGTTGA</t>
  </si>
  <si>
    <t>TAGTGGCGTCGGTGACATGGTTGA</t>
  </si>
  <si>
    <t>AAACTCAACCATGTCACCGACGCC</t>
  </si>
  <si>
    <t>CTGGATCTGGCTGCGATGGA</t>
  </si>
  <si>
    <t>TAGTCTGGATCTGGCTGCGATGGA</t>
  </si>
  <si>
    <t>AAACTCCATCGCAGCCAGATCCAG</t>
  </si>
  <si>
    <t>PLES_56931</t>
  </si>
  <si>
    <t>TTTGTCTTTGAGAATGTCCA</t>
  </si>
  <si>
    <t>TAGTTTTGTCTTTGAGAATGTCCA</t>
  </si>
  <si>
    <t>AAACTGGACATTCTCAAAGACAAA</t>
  </si>
  <si>
    <t>AAAGGACGATGCCTTCCGAG</t>
  </si>
  <si>
    <t>TAGTAAAGGACGATGCCTTCCGAG</t>
  </si>
  <si>
    <t>AAACCTCGGAAGGCATCGTCCTTT</t>
  </si>
  <si>
    <t>GTCGACCTTGAGTACGTGCT</t>
  </si>
  <si>
    <t>TAGTGTCGACCTTGAGTACGTGCT</t>
  </si>
  <si>
    <t>AAACAGCACGTACTCAAGGTCGAC</t>
  </si>
  <si>
    <t>GTCGATCTGGTGGTTGAGAA</t>
  </si>
  <si>
    <t>TAGTGTCGATCTGGTGGTTGAGAA</t>
  </si>
  <si>
    <t>AAACTTCTCAACCACCAGATCGAC</t>
  </si>
  <si>
    <t>PLES_56941</t>
  </si>
  <si>
    <t>TTGGGCTTGCCCAGCCCGAG</t>
  </si>
  <si>
    <t>TAGTTTGGGCTTGCCCAGCCCGAG</t>
  </si>
  <si>
    <t>AAACCTCGGGCTGGGCAAGCCCAA</t>
  </si>
  <si>
    <t>GGTACAACGCATTGACCAGT</t>
  </si>
  <si>
    <t>TAGTGGTACAACGCATTGACCAGT</t>
  </si>
  <si>
    <t>AAACACTGGTCAATGCGTTGTACC</t>
  </si>
  <si>
    <t>GCGTCAGTTGGCGCTCCGGC</t>
  </si>
  <si>
    <t>TAGTGCGTCAGTTGGCGCTCCGGC</t>
  </si>
  <si>
    <t>AAACGCCGGAGCGCCAACTGACGC</t>
  </si>
  <si>
    <t>GGGACGCCCCAGGGAAAGCG</t>
  </si>
  <si>
    <t>TAGTGGGACGCCCCAGGGAAAGCG</t>
  </si>
  <si>
    <t>AAACCGCTTTCCCTGGGGCGTCCC</t>
  </si>
  <si>
    <t>PLES_56951</t>
  </si>
  <si>
    <t>cycB</t>
  </si>
  <si>
    <t>CAGGGCCAACACGGCAGCTT</t>
  </si>
  <si>
    <t>TAGTCAGGGCCAACACGGCAGCTT</t>
  </si>
  <si>
    <t>AAACAAGCTGCCGTGTTGGCCCTG</t>
  </si>
  <si>
    <t>CTTGGCGATCGCATCGTCAG</t>
  </si>
  <si>
    <t>TAGTCTTGGCGATCGCATCGTCAG</t>
  </si>
  <si>
    <t>AAACCTGACGATGCGATCGCCAAG</t>
  </si>
  <si>
    <t>AGACCTTGCCTACCGGCTCG</t>
  </si>
  <si>
    <t>TAGTAGACCTTGCCTACCGGCTCG</t>
  </si>
  <si>
    <t>AAACCGAGCCGGTAGGCAAGGTCT</t>
  </si>
  <si>
    <t>GCCACCGGCGGCTGCCGCGA</t>
  </si>
  <si>
    <t>TAGTGCCACCGGCGGCTGCCGCGA</t>
  </si>
  <si>
    <t>AAACTCGCGGCAGCCGCCGGTGGC</t>
  </si>
  <si>
    <t>PLES_56961</t>
  </si>
  <si>
    <t>AGACGAGCACCGACGTCCAA</t>
  </si>
  <si>
    <t>TAGTAGACGAGCACCGACGTCCAA</t>
  </si>
  <si>
    <t>AAACTTGGACGTCGGTGCTCGTCT</t>
  </si>
  <si>
    <t>AAGACCTTTGAGCTTTCGGA</t>
  </si>
  <si>
    <t>TAGTAAGACCTTTGAGCTTTCGGA</t>
  </si>
  <si>
    <t>AAACTCCGAAAGCTCAAAGGTCTT</t>
  </si>
  <si>
    <t>CCGTTTGGCGAGTTCGCGCT</t>
  </si>
  <si>
    <t>TAGTCCGTTTGGCGAGTTCGCGCT</t>
  </si>
  <si>
    <t>AAACAGCGCGAACTCGCCAAACGG</t>
  </si>
  <si>
    <t>GATCATCGAGATAGTGCTGT</t>
  </si>
  <si>
    <t>TAGTGATCATCGAGATAGTGCTGT</t>
  </si>
  <si>
    <t>AAACACAGCACTATCTCGATGATC</t>
  </si>
  <si>
    <t>PLES_56971</t>
  </si>
  <si>
    <t>dadX</t>
  </si>
  <si>
    <t>CAGGGCACGGGCGGGGCGCA</t>
  </si>
  <si>
    <t>TAGTCAGGGCACGGGCGGGGCGCA</t>
  </si>
  <si>
    <t>AAACTGCGCCCCGCCCGTGCCCTG</t>
  </si>
  <si>
    <t>AGTTGTGACGAAGGGCTTGC</t>
  </si>
  <si>
    <t>TAGTAGTTGTGACGAAGGGCTTGC</t>
  </si>
  <si>
    <t>AAACGCAAGCCCTTCGTCACAACT</t>
  </si>
  <si>
    <t>ACGGGCGCCGGTGGCCTCGC</t>
  </si>
  <si>
    <t>TAGTACGGGCGCCGGTGGCCTCGC</t>
  </si>
  <si>
    <t>AAACGCGAGGCCACCGGCGCCCGT</t>
  </si>
  <si>
    <t>CACGGCGAAGCCATCGGCCT</t>
  </si>
  <si>
    <t>TAGTCACGGCGAAGCCATCGGCCT</t>
  </si>
  <si>
    <t>AAACAGGCCGATGGCTTCGCCGTG</t>
  </si>
  <si>
    <t>PLES_56981</t>
  </si>
  <si>
    <t>TGCCGTTGTGGACGACGATC</t>
  </si>
  <si>
    <t>TAGTTGCCGTTGTGGACGACGATC</t>
  </si>
  <si>
    <t>AAACGATCGTCGTCCACAACGGCA</t>
  </si>
  <si>
    <t>CACCTGGCCCGCCAGGTAGA</t>
  </si>
  <si>
    <t>TAGTCACCTGGCCCGCCAGGTAGA</t>
  </si>
  <si>
    <t>AAACTCTACCTGGCGGGCCAGGTG</t>
  </si>
  <si>
    <t>CTCTTCCAGCAGACGCTCGA</t>
  </si>
  <si>
    <t>TAGTCTCTTCCAGCAGACGCTCGA</t>
  </si>
  <si>
    <t>AAACTCGAGCGTCTGCTGGAAGAG</t>
  </si>
  <si>
    <t>GATCCGAGTCTTGTCGGTGC</t>
  </si>
  <si>
    <t>TAGTGATCCGAGTCTTGTCGGTGC</t>
  </si>
  <si>
    <t>AAACGCACCGACAAGACTCGGATC</t>
  </si>
  <si>
    <t>PLES_56991</t>
  </si>
  <si>
    <t>dadA</t>
  </si>
  <si>
    <t>TACCGATGACACCGCTGCCA</t>
  </si>
  <si>
    <t>TAGTTACCGATGACACCGCTGCCA</t>
  </si>
  <si>
    <t>AAACTGGCAGCGGTGTCATCGGTA</t>
  </si>
  <si>
    <t>GGCCAGGTAATACGCACTGG</t>
  </si>
  <si>
    <t>TAGTGGCCAGGTAATACGCACTGG</t>
  </si>
  <si>
    <t>AAACCCAGTGCGTATTACCTGGCC</t>
  </si>
  <si>
    <t>CACCACCTCGAACCCGGCAC</t>
  </si>
  <si>
    <t>TAGTCACCACCTCGAACCCGGCAC</t>
  </si>
  <si>
    <t>AAACGTGCCGGGTTCGAGGTGGTG</t>
  </si>
  <si>
    <t>CCAGCGCGGGACCGTCCTGA</t>
  </si>
  <si>
    <t>TAGTCCAGCGCGGGACCGTCCTGA</t>
  </si>
  <si>
    <t>AAACTCAGGACGGTCCCGCGCTGG</t>
  </si>
  <si>
    <t>PLES_57001</t>
  </si>
  <si>
    <t>GAGTTTGCTACGGGTTGTCA</t>
  </si>
  <si>
    <t>TAGTGAGTTTGCTACGGGTTGTCA</t>
  </si>
  <si>
    <t>AAACTGACAACCCGTAGCAAACTC</t>
  </si>
  <si>
    <t>GGCGGAAAGGCTGATGCCGA</t>
  </si>
  <si>
    <t>TAGTGGCGGAAAGGCTGATGCCGA</t>
  </si>
  <si>
    <t>AAACTCGGCATCAGCCTTTCCGCC</t>
  </si>
  <si>
    <t>GGGCCGACATGGCCTGGCCG</t>
  </si>
  <si>
    <t>TAGTGGGCCGACATGGCCTGGCCG</t>
  </si>
  <si>
    <t>AAACCGGCCAGGCCATGTCGGCCC</t>
  </si>
  <si>
    <t>CTGCTCGCCGACCAGGCCTT</t>
  </si>
  <si>
    <t>TAGTCTGCTCGCCGACCAGGCCTT</t>
  </si>
  <si>
    <t>AAACAAGGCCTGGTCGGCGAGCAG</t>
  </si>
  <si>
    <t>PLES_57011</t>
  </si>
  <si>
    <t>AATAGAGCGCAGAGGCGCAT</t>
  </si>
  <si>
    <t>TAGTAATAGAGCGCAGAGGCGCAT</t>
  </si>
  <si>
    <t>AAACATGCGCCTCTGCGCTCTATT</t>
  </si>
  <si>
    <t>TGGGCGTGCAGGCCATCGTC</t>
  </si>
  <si>
    <t>TAGTTGGGCGTGCAGGCCATCGTC</t>
  </si>
  <si>
    <t>AAACGACGATGGCCTGCACGCCCA</t>
  </si>
  <si>
    <t>GGGAGCCGCCAGCTGCACGG</t>
  </si>
  <si>
    <t>TAGTGGGAGCCGCCAGCTGCACGG</t>
  </si>
  <si>
    <t>AAACCCGTGCAGCTGGCGGCTCCC</t>
  </si>
  <si>
    <t>ACGTTGAGATTGATGTTGAT</t>
  </si>
  <si>
    <t>TAGTACGTTGAGATTGATGTTGAT</t>
  </si>
  <si>
    <t>AAACATCAACATCAATCTCAACGT</t>
  </si>
  <si>
    <t>PLES_57021</t>
  </si>
  <si>
    <t>GGCCCAGGCCTTGCCACTCC</t>
  </si>
  <si>
    <t>TAGTGGCCCAGGCCTTGCCACTCC</t>
  </si>
  <si>
    <t>AAACGGAGTGGCAAGGCCTGGGCC</t>
  </si>
  <si>
    <t>GCCCGATGCCTTCGGCGGAC</t>
  </si>
  <si>
    <t>TAGTGCCCGATGCCTTCGGCGGAC</t>
  </si>
  <si>
    <t>AAACGTCCGCCGAAGGCATCGGGC</t>
  </si>
  <si>
    <t>TTCCACGTCCAGTCGCAGGC</t>
  </si>
  <si>
    <t>TAGTTTCCACGTCCAGTCGCAGGC</t>
  </si>
  <si>
    <t>AAACGCCTGCGACTGGACGTGGAA</t>
  </si>
  <si>
    <t>GGACGCCAACCCGACAGCCC</t>
  </si>
  <si>
    <t>TAGTGGACGCCAACCCGACAGCCC</t>
  </si>
  <si>
    <t>AAACGGGCTGTCGGGTTGGCGTCC</t>
  </si>
  <si>
    <t>PLES_57031</t>
  </si>
  <si>
    <t>lrp</t>
  </si>
  <si>
    <t>GCTCTGATGCTGGGTACGCA</t>
  </si>
  <si>
    <t>TAGTGCTCTGATGCTGGGTACGCA</t>
  </si>
  <si>
    <t>AAACTGCGTACCCAGCATCAGAGC</t>
  </si>
  <si>
    <t>GCAGGATGCGGAGGATGTTG</t>
  </si>
  <si>
    <t>TAGTGCAGGATGCGGAGGATGTTG</t>
  </si>
  <si>
    <t>AAACCAACATCCTCCGCATCCTGC</t>
  </si>
  <si>
    <t>CACGCGTTCGGTGCAGGGTG</t>
  </si>
  <si>
    <t>TAGTCACGCGTTCGGTGCAGGGTG</t>
  </si>
  <si>
    <t>AAACCACCCTGCACCGAACGCGTG</t>
  </si>
  <si>
    <t>TCAGGCCTTCGCGCTCCAGG</t>
  </si>
  <si>
    <t>TAGTTCAGGCCTTCGCGCTCCAGG</t>
  </si>
  <si>
    <t>AAACCCTGGAGCGCGAAGGCCTGA</t>
  </si>
  <si>
    <t>PLES_57041</t>
  </si>
  <si>
    <t>ATGCACCGGCTGGTGAACGC</t>
  </si>
  <si>
    <t>TAGTATGCACCGGCTGGTGAACGC</t>
  </si>
  <si>
    <t>AAACGCGTTCACCAGCCGGTGCAT</t>
  </si>
  <si>
    <t>GTAGGAGGGGGCGTGTTGGG</t>
  </si>
  <si>
    <t>TAGTGTAGGAGGGGGCGTGTTGGG</t>
  </si>
  <si>
    <t>AAACCCCAACACGCCCCCTCCTAC</t>
  </si>
  <si>
    <t>GATGCGTCGGTTGAGCGTGG</t>
  </si>
  <si>
    <t>TAGTGATGCGTCGGTTGAGCGTGG</t>
  </si>
  <si>
    <t>AAACCCACGCTCAACCGACGCATC</t>
  </si>
  <si>
    <t>GTTCTTCGCCGGCCAGGGGA</t>
  </si>
  <si>
    <t>TAGTGTTCTTCGCCGGCCAGGGGA</t>
  </si>
  <si>
    <t>AAACTCCCCTGGCCGGCGAAGAAC</t>
  </si>
  <si>
    <t>PLES_57051</t>
  </si>
  <si>
    <t>CCCGTGGAAACTCGAACGAC</t>
  </si>
  <si>
    <t>TAGTCCCGTGGAAACTCGAACGAC</t>
  </si>
  <si>
    <t>AAACGTCGTTCGAGTTTCCACGGG</t>
  </si>
  <si>
    <t>GGAGGGCCAGCAGGAGGAAT</t>
  </si>
  <si>
    <t>TAGTGGAGGGCCAGCAGGAGGAAT</t>
  </si>
  <si>
    <t>AAACATTCCTCCTGCTGGCCCTCC</t>
  </si>
  <si>
    <t>TGGCGCAGCCGGAGAGGGCC</t>
  </si>
  <si>
    <t>TAGTTGGCGCAGCCGGAGAGGGCC</t>
  </si>
  <si>
    <t>AAACGGCCCTCTCCGGCTGCGCCA</t>
  </si>
  <si>
    <t>CGGTTGCGGCGGAGGAGTGC</t>
  </si>
  <si>
    <t>TAGTCGGTTGCGGCGGAGGAGTGC</t>
  </si>
  <si>
    <t>AAACGCACTCCTCCGCCGCAACCG</t>
  </si>
  <si>
    <t>PLES_57061</t>
  </si>
  <si>
    <t>GCTGATGACTGCGGAACAGA</t>
  </si>
  <si>
    <t>TAGTGCTGATGACTGCGGAACAGA</t>
  </si>
  <si>
    <t>AAACTCTGTTCCGCAGTCATCAGC</t>
  </si>
  <si>
    <t>CAGCGGCATGGTCAGGCCAA</t>
  </si>
  <si>
    <t>TAGTCAGCGGCATGGTCAGGCCAA</t>
  </si>
  <si>
    <t>AAACTTGGCCTGACCATGCCGCTG</t>
  </si>
  <si>
    <t>TGCCGTAGCCCCAGCTCTCC</t>
  </si>
  <si>
    <t>TAGTTGCCGTAGCCCCAGCTCTCC</t>
  </si>
  <si>
    <t>AAACGGAGAGCTGGGGCTACGGCA</t>
  </si>
  <si>
    <t>CACGCCCACTGCCGGCGTGC</t>
  </si>
  <si>
    <t>TAGTCACGCCCACTGCCGGCGTGC</t>
  </si>
  <si>
    <t>AAACGCACGCCGGCAGTGGGCGTG</t>
  </si>
  <si>
    <t>PLES_57071</t>
  </si>
  <si>
    <t>TTCCCAGTCGGCGCGGGTCA</t>
  </si>
  <si>
    <t>TAGTTTCCCAGTCGGCGCGGGTCA</t>
  </si>
  <si>
    <t>AAACTGACCCGCGCCGACTGGGAA</t>
  </si>
  <si>
    <t>GCCTTCGATCTTCAGGTCTT</t>
  </si>
  <si>
    <t>TAGTGCCTTCGATCTTCAGGTCTT</t>
  </si>
  <si>
    <t>AAACAAGACCTGAAGATCGAAGGC</t>
  </si>
  <si>
    <t>ATTCGCCGTTGACGAAGGCA</t>
  </si>
  <si>
    <t>TAGTATTCGCCGTTGACGAAGGCA</t>
  </si>
  <si>
    <t>AAACTGCCTTCGTCAACGGCGAAT</t>
  </si>
  <si>
    <t>ATCGAAGGTCTCGCCGGAGG</t>
  </si>
  <si>
    <t>TAGTATCGAAGGTCTCGCCGGAGG</t>
  </si>
  <si>
    <t>AAACCCTCCGGCGAGACCTTCGAT</t>
  </si>
  <si>
    <t>PLES_57081</t>
  </si>
  <si>
    <t>GGCTCGTTATTCATTGTCAT</t>
  </si>
  <si>
    <t>TAGTGGCTCGTTATTCATTGTCAT</t>
  </si>
  <si>
    <t>AAACATGACAATGAATAACGAGCC</t>
  </si>
  <si>
    <t>TTGTCGAGGCTGCTCGACTG</t>
  </si>
  <si>
    <t>TAGTTTGTCGAGGCTGCTCGACTG</t>
  </si>
  <si>
    <t>AAACCAGTCGAGCAGCCTCGACAA</t>
  </si>
  <si>
    <t>AACTGGCGGTTGGCGGTGAA</t>
  </si>
  <si>
    <t>TAGTAACTGGCGGTTGGCGGTGAA</t>
  </si>
  <si>
    <t>AAACTTCACCGCCAACCGCCAGTT</t>
  </si>
  <si>
    <t>GCCCGCCCTGGGCGATATAG</t>
  </si>
  <si>
    <t>TAGTGCCCGCCCTGGGCGATATAG</t>
  </si>
  <si>
    <t>AAACCTATATCGCCCAGGGCGGGC</t>
  </si>
  <si>
    <t>PLES_57091</t>
  </si>
  <si>
    <t>CTCCGGGGCGCTGTTGGCCT</t>
  </si>
  <si>
    <t>TAGTCTCCGGGGCGCTGTTGGCCT</t>
  </si>
  <si>
    <t>AAACAGGCCAACAGCGCCCCGGAG</t>
  </si>
  <si>
    <t>TTGAGGATTTTCTCCGGCGC</t>
  </si>
  <si>
    <t>TAGTTTGAGGATTTTCTCCGGCGC</t>
  </si>
  <si>
    <t>AAACGCGCCGGAGAAAATCCTCAA</t>
  </si>
  <si>
    <t>GGTTGCGCACGCTCTGTTTC</t>
  </si>
  <si>
    <t>TAGTGGTTGCGCACGCTCTGTTTC</t>
  </si>
  <si>
    <t>AAACGAAACAGAGCGTGCGCAACC</t>
  </si>
  <si>
    <t>GCCCGCAGGGGCTGCCGTAG</t>
  </si>
  <si>
    <t>TAGTGCCCGCAGGGGCTGCCGTAG</t>
  </si>
  <si>
    <t>AAACCTACGGCAGCCCCTGCGGGC</t>
  </si>
  <si>
    <t>PLES_57101</t>
  </si>
  <si>
    <t>rpmG</t>
  </si>
  <si>
    <t>GAAGTGGCCGGTACCGGCGC</t>
  </si>
  <si>
    <t>TAGTGAAGTGGCCGGTACCGGCGC</t>
  </si>
  <si>
    <t>AAACGCGCCGGTACCGGCCACTTC</t>
  </si>
  <si>
    <t>GGTACGCTTGTTCTTGTCGG</t>
  </si>
  <si>
    <t>TAGTGGTACGCTTGTTCTTGTCGG</t>
  </si>
  <si>
    <t>AAACCCGACAAGAACAAGCGTACC</t>
  </si>
  <si>
    <t>GATCTCGATCTTCTCAGGCT</t>
  </si>
  <si>
    <t>TAGTGATCTCGATCTTCTCAGGCT</t>
  </si>
  <si>
    <t>AAACAGCCTGAGAAGATCGAGATC</t>
  </si>
  <si>
    <t>ATCACGTGCTGACGAACAAC</t>
  </si>
  <si>
    <t>TAGTATCACGTGCTGACGAACAAC</t>
  </si>
  <si>
    <t>AAACGTTGTTCGTCAGCACGTGAT</t>
  </si>
  <si>
    <t>PLES_57111</t>
  </si>
  <si>
    <t>rpmB</t>
  </si>
  <si>
    <t>CCCGGTAACCGGACCCTTAC</t>
  </si>
  <si>
    <t>TAGTCCCGGTAACCGGACCCTTAC</t>
  </si>
  <si>
    <t>AAACGTAAGGGTCCGGTTACCGGG</t>
  </si>
  <si>
    <t>GCGGGTTTTGTTGTGTGCGT</t>
  </si>
  <si>
    <t>TAGTGCGGGTTTTGTTGTGTGCGT</t>
  </si>
  <si>
    <t>AAACACGCACACAACAAAACCCGC</t>
  </si>
  <si>
    <t>GCAGGTTCGGCAGGAAACGG</t>
  </si>
  <si>
    <t>TAGTGCAGGTTCGGCAGGAAACGG</t>
  </si>
  <si>
    <t>AAACCCGTTTCCTGCCGAACCTGC</t>
  </si>
  <si>
    <t>CGGACTCGACCCAGAAACGG</t>
  </si>
  <si>
    <t>TAGTCGGACTCGACCCAGAAACGG</t>
  </si>
  <si>
    <t>AAACCCGTTTCTGGGTCGAGTCCG</t>
  </si>
  <si>
    <t>PLES_57121</t>
  </si>
  <si>
    <t>GGAACAGGGAGAAAGCGGCG</t>
  </si>
  <si>
    <t>TAGTGGAACAGGGAGAAAGCGGCG</t>
  </si>
  <si>
    <t>AAACCGCCGCTTTCTCCCTGTTCC</t>
  </si>
  <si>
    <t>GGGCGAGCAGCAGGGGGGCG</t>
  </si>
  <si>
    <t>TAGTGGGCGAGCAGCAGGGGGGCG</t>
  </si>
  <si>
    <t>AAACCGCCCCCCTGCTGCTCGCCC</t>
  </si>
  <si>
    <t>GGCGGCAGCGGCGGCGGGCT</t>
  </si>
  <si>
    <t>TAGTGGCGGCAGCGGCGGCGGGCT</t>
  </si>
  <si>
    <t>AAACAGCCCGCCGCCGCTGCCGCC</t>
  </si>
  <si>
    <t>GGCTTCGGTGCACACGCTCA</t>
  </si>
  <si>
    <t>TAGTGGCTTCGGTGCACACGCTCA</t>
  </si>
  <si>
    <t>AAACTGAGCGTGTGCACCGAAGCC</t>
  </si>
  <si>
    <t>PLES_57131</t>
  </si>
  <si>
    <t>GCCAATGCGGCAGGTAGAGA</t>
  </si>
  <si>
    <t>TAGTGCCAATGCGGCAGGTAGAGA</t>
  </si>
  <si>
    <t>AAACTCTCTACCTGCCGCATTGGC</t>
  </si>
  <si>
    <t>GCGCGTCGATCAGCCGCTGG</t>
  </si>
  <si>
    <t>TAGTGCGCGTCGATCAGCCGCTGG</t>
  </si>
  <si>
    <t>AAACCCAGCGGCTGATCGACGCGC</t>
  </si>
  <si>
    <t>GCGTCGAGTACCGCTGCGGC</t>
  </si>
  <si>
    <t>TAGTGCGTCGAGTACCGCTGCGGC</t>
  </si>
  <si>
    <t>AAACGCCGCAGCGGTACTCGACGC</t>
  </si>
  <si>
    <t>CGAGGAAGGCGCGCACCAGT</t>
  </si>
  <si>
    <t>TAGTCGAGGAAGGCGCGCACCAGT</t>
  </si>
  <si>
    <t>AAACACTGGTGCGCGCCTTCCTCG</t>
  </si>
  <si>
    <t>PLES_57141</t>
  </si>
  <si>
    <t>radC</t>
  </si>
  <si>
    <t>GTTCGGCTTCGGGCCAATCG</t>
  </si>
  <si>
    <t>TAGTGTTCGGCTTCGGGCCAATCG</t>
  </si>
  <si>
    <t>AAACCGATTGGCCCGAAGCCGAAC</t>
  </si>
  <si>
    <t>TGCTCCAGAAGCTTCTCCCG</t>
  </si>
  <si>
    <t>TAGTTGCTCCAGAAGCTTCTCCCG</t>
  </si>
  <si>
    <t>AAACCGGGAGAAGCTTCTGGAGCA</t>
  </si>
  <si>
    <t>CAACAGCTCGGCATCGGAAA</t>
  </si>
  <si>
    <t>TAGTCAACAGCTCGGCATCGGAAA</t>
  </si>
  <si>
    <t>AAACTTTCCGATGCCGAGCTGTTG</t>
  </si>
  <si>
    <t>AACCGGTCACTCCCGTGCGC</t>
  </si>
  <si>
    <t>TAGTAACCGGTCACTCCCGTGCGC</t>
  </si>
  <si>
    <t>AAACGCGCACGGGAGTGACCGGTT</t>
  </si>
  <si>
    <t>PLES_57151</t>
  </si>
  <si>
    <t>coaC</t>
  </si>
  <si>
    <t>TTCCGATAGAGCCGCTGCAT</t>
  </si>
  <si>
    <t>TAGTTTCCGATAGAGCCGCTGCAT</t>
  </si>
  <si>
    <t>AAACATGCAGCGGCTCTATCGGAA</t>
  </si>
  <si>
    <t>CAGTTCGGCGCTCTTGTAGG</t>
  </si>
  <si>
    <t>TAGTCAGTTCGGCGCTCTTGTAGG</t>
  </si>
  <si>
    <t>AAACCCTACAAGAGCGCCGAACTG</t>
  </si>
  <si>
    <t>CTTCAGCGCCCTGGTCGCGC</t>
  </si>
  <si>
    <t>TAGTCTTCAGCGCCCTGGTCGCGC</t>
  </si>
  <si>
    <t>AAACGCGCGACCAGGGCGCTGAAG</t>
  </si>
  <si>
    <t>CGCCCTGGGTCATCACCACT</t>
  </si>
  <si>
    <t>TAGTCGCCCTGGGTCATCACCACT</t>
  </si>
  <si>
    <t>AAACAGTGGTGATGACCCAGGGCG</t>
  </si>
  <si>
    <t>PLES_57161</t>
  </si>
  <si>
    <t>dut</t>
  </si>
  <si>
    <t>GGGGGTCGAGGATCTTGGCT</t>
  </si>
  <si>
    <t>TAGTGGGGGTCGAGGATCTTGGCT</t>
  </si>
  <si>
    <t>AAACAGCCAAGATCCTCGACCCCC</t>
  </si>
  <si>
    <t>CGGGAAGTCGGAGCCCAGGC</t>
  </si>
  <si>
    <t>TAGTCGGGAAGTCGGAGCCCAGGC</t>
  </si>
  <si>
    <t>AAACGCCTGGGCTCCGACTTCCCG</t>
  </si>
  <si>
    <t>GGCGTGGCGTACTGCGGGAG</t>
  </si>
  <si>
    <t>TAGTGGCGTGGCGTACTGCGGGAG</t>
  </si>
  <si>
    <t>AAACCTCCCGCAGTACGCCACGCC</t>
  </si>
  <si>
    <t>AGGTCCAGGCCGGCCGAGCC</t>
  </si>
  <si>
    <t>TAGTAGGTCCAGGCCGGCCGAGCC</t>
  </si>
  <si>
    <t>AAACGGCTCGGCCGGCCTGGACCT</t>
  </si>
  <si>
    <t>PLES_57171</t>
  </si>
  <si>
    <t>algC</t>
  </si>
  <si>
    <t>AAGATGCTGGCGGGCAGCGT</t>
  </si>
  <si>
    <t>TAGTAAGATGCTGGCGGGCAGCGT</t>
  </si>
  <si>
    <t>AAACACGCTGCCCGCCAGCATCTT</t>
  </si>
  <si>
    <t>CGCCACGGATGTCGTAGGCG</t>
  </si>
  <si>
    <t>TAGTCGCCACGGATGTCGTAGGCG</t>
  </si>
  <si>
    <t>AAACCGCCTACGACATCCGTGGCG</t>
  </si>
  <si>
    <t>GTAGGCGGTCTCGGCGGTGA</t>
  </si>
  <si>
    <t>TAGTGTAGGCGGTCTCGGCGGTGA</t>
  </si>
  <si>
    <t>AAACTCACCGCCGAGACCGCCTAC</t>
  </si>
  <si>
    <t>GGCGAGGCTTTCCGAGCCGA</t>
  </si>
  <si>
    <t>TAGTGGCGAGGCTTTCCGAGCCGA</t>
  </si>
  <si>
    <t>AAACTCGGCTCGGAAAGCCTCGCC</t>
  </si>
  <si>
    <t>PLES_57181</t>
  </si>
  <si>
    <t>argB</t>
  </si>
  <si>
    <t>TCATCGCGACTCAGGGTCAT</t>
  </si>
  <si>
    <t>TAGTTCATCGCGACTCAGGGTCAT</t>
  </si>
  <si>
    <t>AAACATGACCCTGAGTCGCGATGA</t>
  </si>
  <si>
    <t>AAGGACCTTGGCAACCTGGG</t>
  </si>
  <si>
    <t>TAGTAAGGACCTTGGCAACCTGGG</t>
  </si>
  <si>
    <t>AAACCCCAGGTTGCCAAGGTCCTT</t>
  </si>
  <si>
    <t>GCGGATGTAGGGCAGGGCCT</t>
  </si>
  <si>
    <t>TAGTGCGGATGTAGGGCAGGGCCT</t>
  </si>
  <si>
    <t>AAACAGGCCCTGCCCTACATCCGC</t>
  </si>
  <si>
    <t>CCAGCGTCTTGCCGACGAAG</t>
  </si>
  <si>
    <t>TAGTCCAGCGTCTTGCCGACGAAG</t>
  </si>
  <si>
    <t>AAACCTTCGTCGGCAAGACGCTGG</t>
  </si>
  <si>
    <t>PLES_57191</t>
  </si>
  <si>
    <t>TCGGCGGCATTGTTGTGCAT</t>
  </si>
  <si>
    <t>TAGTTCGGCGGCATTGTTGTGCAT</t>
  </si>
  <si>
    <t>AAACATGCACAACAATGCCGCCGA</t>
  </si>
  <si>
    <t>CAGCAGGAAGGTGGATACCT</t>
  </si>
  <si>
    <t>TAGTCAGCAGGAAGGTGGATACCT</t>
  </si>
  <si>
    <t>AAACAGGTATCCACCTTCCTGCTG</t>
  </si>
  <si>
    <t>ACCATGGCCTTCGACCACCT</t>
  </si>
  <si>
    <t>TAGTACCATGGCCTTCGACCACCT</t>
  </si>
  <si>
    <t>AAACAGGTGGTCGAAGGCCATGGT</t>
  </si>
  <si>
    <t>CAGGCCCCGGCACAGCCGCG</t>
  </si>
  <si>
    <t>TAGTCAGGCCCCGGCACAGCCGCG</t>
  </si>
  <si>
    <t>AAACCGCGGCTGTGCCGGGGCCTG</t>
  </si>
  <si>
    <t>PLES_57201</t>
  </si>
  <si>
    <t>TGGGGGCGGATCGGGTTCAT</t>
  </si>
  <si>
    <t>TAGTTGGGGGCGGATCGGGTTCAT</t>
  </si>
  <si>
    <t>AAACATGAACCCGATCCGCCCCCA</t>
  </si>
  <si>
    <t>CGGCCAGGCGCAGGGGCCTG</t>
  </si>
  <si>
    <t>TAGTCGGCCAGGCGCAGGGGCCTG</t>
  </si>
  <si>
    <t>AAACCAGGCCCCTGCGCCTGGCCG</t>
  </si>
  <si>
    <t>GACGGCGAGGGTGACGCAGG</t>
  </si>
  <si>
    <t>TAGTGACGGCGAGGGTGACGCAGG</t>
  </si>
  <si>
    <t>AAACCCTGCGTCACCCTCGCCGTC</t>
  </si>
  <si>
    <t>CACGCCGCCTTCGCTGGCGT</t>
  </si>
  <si>
    <t>TAGTCACGCCGCCTTCGCTGGCGT</t>
  </si>
  <si>
    <t>AAACACGCCAGCGAAGGCGGCGTG</t>
  </si>
  <si>
    <t>PLES_57211</t>
  </si>
  <si>
    <t>TACGGCCAGCCACGGTCGGC</t>
  </si>
  <si>
    <t>TAGTTACGGCCAGCCACGGTCGGC</t>
  </si>
  <si>
    <t>AAACGCCGACCGTGGCTGGCCGTA</t>
  </si>
  <si>
    <t>TGAGTTCGCGGTTCAGCGCG</t>
  </si>
  <si>
    <t>TAGTTGAGTTCGCGGTTCAGCGCG</t>
  </si>
  <si>
    <t>AAACCGCGCTGAACCGCGAACTCA</t>
  </si>
  <si>
    <t>CACCGGGCACATCGGGCCAT</t>
  </si>
  <si>
    <t>TAGTCACCGGGCACATCGGGCCAT</t>
  </si>
  <si>
    <t>AAACATGGCCCGATGTGCCCGGTG</t>
  </si>
  <si>
    <t>TGTTGTGGTCCAGGCGATCG</t>
  </si>
  <si>
    <t>TAGTTGTTGTGGTCCAGGCGATCG</t>
  </si>
  <si>
    <t>AAACCGATCGCCTGGACCACAACA</t>
  </si>
  <si>
    <t>PLES_57221</t>
  </si>
  <si>
    <t>CAGCGCGGGGTTTCCCACCA</t>
  </si>
  <si>
    <t>TAGTCAGCGCGGGGTTTCCCACCA</t>
  </si>
  <si>
    <t>AAACTGGTGGGAAACCCCGCGCTG</t>
  </si>
  <si>
    <t>AGGGAATCAGGCGCGGTGCG</t>
  </si>
  <si>
    <t>TAGTAGGGAATCAGGCGCGGTGCG</t>
  </si>
  <si>
    <t>AAACCGCACCGCGCCTGATTCCCT</t>
  </si>
  <si>
    <t>GGGCAGGCAGCTTTGCGCGC</t>
  </si>
  <si>
    <t>TAGTGGGCAGGCAGCTTTGCGCGC</t>
  </si>
  <si>
    <t>AAACGCGCGCAAAGCTGCCTGCCC</t>
  </si>
  <si>
    <t>TTCGGTGCCTCCCGCGCCAG</t>
  </si>
  <si>
    <t>TAGTTTCGGTGCCTCCCGCGCCAG</t>
  </si>
  <si>
    <t>AAACCTGGCGCGGGAGGCACCGAA</t>
  </si>
  <si>
    <t>PLES_57231</t>
  </si>
  <si>
    <t>GGGGCGGAGCGTGGACGACA</t>
  </si>
  <si>
    <t>TAGTGGGGCGGAGCGTGGACGACA</t>
  </si>
  <si>
    <t>AAACTGTCGTCCACGCTCCGCCCC</t>
  </si>
  <si>
    <t>AGGCGCGAGTTGCCCGGTCC</t>
  </si>
  <si>
    <t>TAGTAGGCGCGAGTTGCCCGGTCC</t>
  </si>
  <si>
    <t>AAACGGACCGGGCAACTCGCGCCT</t>
  </si>
  <si>
    <t>GCAGCAACCCCGGGCGGCAA</t>
  </si>
  <si>
    <t>TAGTGCAGCAACCCCGGGCGGCAA</t>
  </si>
  <si>
    <t>AAACTTGCCGCCCGGGGTTGCTGC</t>
  </si>
  <si>
    <t>GGCCACCAGCATCAGGCCCA</t>
  </si>
  <si>
    <t>TAGTGGCCACCAGCATCAGGCCCA</t>
  </si>
  <si>
    <t>AAACTGGGCCTGATGCTGGTGGCC</t>
  </si>
  <si>
    <t>PLES_57241</t>
  </si>
  <si>
    <t>AATGGAAGAAGGTGTAGTTC</t>
  </si>
  <si>
    <t>TAGTAATGGAAGAAGGTGTAGTTC</t>
  </si>
  <si>
    <t>AAACGAACTACACCTTCTTCCATT</t>
  </si>
  <si>
    <t>CTCCGCCCAGCGAACCCGCA</t>
  </si>
  <si>
    <t>TAGTCTCCGCCCAGCGAACCCGCA</t>
  </si>
  <si>
    <t>AAACTGCGGGTTCGCTGGGCGGAG</t>
  </si>
  <si>
    <t>CCGTTGAAGACGATGCCCTG</t>
  </si>
  <si>
    <t>TAGTCCGTTGAAGACGATGCCCTG</t>
  </si>
  <si>
    <t>AAACCAGGGCATCGTCTTCAACGG</t>
  </si>
  <si>
    <t>TGGCGACGTCGAGATAGGTC</t>
  </si>
  <si>
    <t>TAGTTGGCGACGTCGAGATAGGTC</t>
  </si>
  <si>
    <t>AAACGACCTATCTCGACGTCGCCA</t>
  </si>
  <si>
    <t>PLES_57251</t>
  </si>
  <si>
    <t>GCACCAGCCCCAGGGCCATC</t>
  </si>
  <si>
    <t>TAGTGCACCAGCCCCAGGGCCATC</t>
  </si>
  <si>
    <t>AAACGATGGCCCTGGGGCTGGTGC</t>
  </si>
  <si>
    <t>CGGCGCCGCCTGGGCGCCGA</t>
  </si>
  <si>
    <t>TAGTCGGCGCCGCCTGGGCGCCGA</t>
  </si>
  <si>
    <t>AAACTCGGCGCCCAGGCGGCGCCG</t>
  </si>
  <si>
    <t>TACAGCTCCACCGCTCCGCC</t>
  </si>
  <si>
    <t>TAGTTACAGCTCCACCGCTCCGCC</t>
  </si>
  <si>
    <t>AAACGGCGGAGCGGTGGAGCTGTA</t>
  </si>
  <si>
    <t>CGCCCTTGTCGTTGACGTAG</t>
  </si>
  <si>
    <t>TAGTCGCCCTTGTCGTTGACGTAG</t>
  </si>
  <si>
    <t>AAACCTACGTCAACGACAAGGGCG</t>
  </si>
  <si>
    <t>PLES_57261</t>
  </si>
  <si>
    <t>pyrE</t>
  </si>
  <si>
    <t>GCGCAGAACCCCGCGCTCGA</t>
  </si>
  <si>
    <t>TAGTGCGCAGAACCCCGCGCTCGA</t>
  </si>
  <si>
    <t>AAACTCGAGCGCGGGGTTCTGCGC</t>
  </si>
  <si>
    <t>GCTGGTGCGCCCGGACTTGA</t>
  </si>
  <si>
    <t>TAGTGCTGGTGCGCCCGGACTTGA</t>
  </si>
  <si>
    <t>AAACTCAAGTCCGGGCGCACCAGC</t>
  </si>
  <si>
    <t>GGCCGGCATTGAAGAAATAG</t>
  </si>
  <si>
    <t>TAGTGGCCGGCATTGAAGAAATAG</t>
  </si>
  <si>
    <t>AAACCTATTTCTTCAATGCCGGCC</t>
  </si>
  <si>
    <t>GGCGTAGAAGCGTCCCAGGC</t>
  </si>
  <si>
    <t>TAGTGGCGTAGAAGCGTCCCAGGC</t>
  </si>
  <si>
    <t>AAACGCCTGGGACGCTTCTACGCC</t>
  </si>
  <si>
    <t>PLES_57271</t>
  </si>
  <si>
    <t>crc</t>
  </si>
  <si>
    <t>CCAACTGAGCAAACCGCGCT</t>
  </si>
  <si>
    <t>TAGTCCAACTGAGCAAACCGCGCT</t>
  </si>
  <si>
    <t>AAACAGCGCGGTTTGCTCAGTTGG</t>
  </si>
  <si>
    <t>GTCCTGCAAGCAGATCACGT</t>
  </si>
  <si>
    <t>TAGTGTCCTGCAAGCAGATCACGT</t>
  </si>
  <si>
    <t>AAACACGTGATCTGCTTGCAGGAC</t>
  </si>
  <si>
    <t>CAGATCGAAGGCGGAGGCTC</t>
  </si>
  <si>
    <t>TAGTCAGATCGAAGGCGGAGGCTC</t>
  </si>
  <si>
    <t>AAACGAGCCTCCGCCTTCGATCTG</t>
  </si>
  <si>
    <t>AGCCGTCCAGTTGGAAGGAC</t>
  </si>
  <si>
    <t>TAGTAGCCGTCCAGTTGGAAGGAC</t>
  </si>
  <si>
    <t>AAACGTCCTTCCAACTGGACGGCT</t>
  </si>
  <si>
    <t>PLES_57281</t>
  </si>
  <si>
    <t>GGGGGTCGCGGCGACCTCTT</t>
  </si>
  <si>
    <t>TAGTGGGGGTCGCGGCGACCTCTT</t>
  </si>
  <si>
    <t>AAACAAGAGGTCGCCGCGACCCCC</t>
  </si>
  <si>
    <t>CATTGCCGGGCTTCCTGGCC</t>
  </si>
  <si>
    <t>TAGTCATTGCCGGGCTTCCTGGCC</t>
  </si>
  <si>
    <t>AAACGGCCAGGAAGCCCGGCAATG</t>
  </si>
  <si>
    <t>GGCTGCCGAAGGGAAACACC</t>
  </si>
  <si>
    <t>TAGTGGCTGCCGAAGGGAAACACC</t>
  </si>
  <si>
    <t>AAACGGTGTTTCCCTTCGGCAGCC</t>
  </si>
  <si>
    <t>AGACGATCAGCGGCCCGAGC</t>
  </si>
  <si>
    <t>TAGTAGACGATCAGCGGCCCGAGC</t>
  </si>
  <si>
    <t>AAACGCTCGGGCCGCTGATCGTCT</t>
  </si>
  <si>
    <t>PLES_57291</t>
  </si>
  <si>
    <t>rph</t>
  </si>
  <si>
    <t>TGGTCGGCGGCACGGCCACT</t>
  </si>
  <si>
    <t>TAGTTGGTCGGCGGCACGGCCACT</t>
  </si>
  <si>
    <t>AAACAGTGGCCGTGCCGCCGACCA</t>
  </si>
  <si>
    <t>TGATGCGGATCGGGCGCAGC</t>
  </si>
  <si>
    <t>TAGTTGATGCGGATCGGGCGCAGC</t>
  </si>
  <si>
    <t>AAACGCTGCGCCCGATCCGCATCA</t>
  </si>
  <si>
    <t>TGCGTGCTTGGTGTAATGGC</t>
  </si>
  <si>
    <t>TAGTTGCGTGCTTGGTGTAATGGC</t>
  </si>
  <si>
    <t>AAACGCCATTACACCAAGCACGCA</t>
  </si>
  <si>
    <t>CACCCCGGACTCGGCGCTGA</t>
  </si>
  <si>
    <t>TAGTCACCCCGGACTCGGCGCTGA</t>
  </si>
  <si>
    <t>AAACTCAGCGCCGAGTCCGGGGTG</t>
  </si>
  <si>
    <t>PLES_57301</t>
  </si>
  <si>
    <t>GCGGTCATGCTGTGCACCAT</t>
  </si>
  <si>
    <t>TAGTGCGGTCATGCTGTGCACCAT</t>
  </si>
  <si>
    <t>AAACATGGTGCACAGCATGACCGC</t>
  </si>
  <si>
    <t>GGCCTGCTCGACGCGGGCGA</t>
  </si>
  <si>
    <t>TAGTGGCCTGCTCGACGCGGGCGA</t>
  </si>
  <si>
    <t>AAACTCGCCCGCGTCGAGCAGGCC</t>
  </si>
  <si>
    <t>GCTCAGGGTGCCGTGGGTAC</t>
  </si>
  <si>
    <t>TAGTGCTCAGGGTGCCGTGGGTAC</t>
  </si>
  <si>
    <t>AAACGTACCCACGGCACCCTGAGC</t>
  </si>
  <si>
    <t>GGTGGGGCTCCAGGTAACGG</t>
  </si>
  <si>
    <t>TAGTGGTGGGGCTCCAGGTAACGG</t>
  </si>
  <si>
    <t>AAACCCGTTACCTGGAGCCCCACC</t>
  </si>
  <si>
    <t>PLES_57311</t>
  </si>
  <si>
    <t>gmk</t>
  </si>
  <si>
    <t>GGAAACGATGTACAGGGTGC</t>
  </si>
  <si>
    <t>TAGTGGAAACGATGTACAGGGTGC</t>
  </si>
  <si>
    <t>AAACGCACCCTGTACATCGTTTCC</t>
  </si>
  <si>
    <t>CTTGCCGGCGCCGGAGGGAG</t>
  </si>
  <si>
    <t>TAGTCTTGCCGGCGCCGGAGGGAG</t>
  </si>
  <si>
    <t>AAACCTCCCTCCGGCGCCGGCAAG</t>
  </si>
  <si>
    <t>GAGCAGGGCCTTCACCAGGC</t>
  </si>
  <si>
    <t>TAGTGAGCAGGGCCTTCACCAGGC</t>
  </si>
  <si>
    <t>AAACGCCTGGTGAAGGCCCTGCTC</t>
  </si>
  <si>
    <t>GGACACGCGGACCTCGGGGG</t>
  </si>
  <si>
    <t>TAGTGGACACGCGGACCTCGGGGG</t>
  </si>
  <si>
    <t>AAACCCCCCGAGGTCCGCGTGTCC</t>
  </si>
  <si>
    <t>PLES_57321</t>
  </si>
  <si>
    <t>rpoZ</t>
  </si>
  <si>
    <t>TTCAACGGTGACGCGGGCCA</t>
  </si>
  <si>
    <t>TAGTTTCAACGGTGACGCGGGCCA</t>
  </si>
  <si>
    <t>AAACTGGCCCGCGTCACCGTTGAA</t>
  </si>
  <si>
    <t>AACGGTTATCGACGTTGTCC</t>
  </si>
  <si>
    <t>TAGTAACGGTTATCGACGTTGTCC</t>
  </si>
  <si>
    <t>AAACGGACAACGTCGATAACCGTT</t>
  </si>
  <si>
    <t>CAGCTGACGGGCGCGCTTGG</t>
  </si>
  <si>
    <t>TAGTCAGCTGACGGGCGCGCTTGG</t>
  </si>
  <si>
    <t>AAACCCAAGCGCGCCCGTCAGCTG</t>
  </si>
  <si>
    <t>CACTTTCGGCTCCTTGCCGC</t>
  </si>
  <si>
    <t>TAGTCACTTTCGGCTCCTTGCCGC</t>
  </si>
  <si>
    <t>AAACGCGGCAAGGAGCCGAAAGTG</t>
  </si>
  <si>
    <t>PLES_57331</t>
  </si>
  <si>
    <t>spoT</t>
  </si>
  <si>
    <t>AAGGCGTCTATGCCCGGCAA</t>
  </si>
  <si>
    <t>TAGTAAGGCGTCTATGCCCGGCAA</t>
  </si>
  <si>
    <t>AAACTTGCCGGGCATAGACGCCTT</t>
  </si>
  <si>
    <t>GAGGTAGCTCGACAGTCTGT</t>
  </si>
  <si>
    <t>TAGTGAGGTAGCTCGACAGTCTGT</t>
  </si>
  <si>
    <t>AAACACAGACTGTCGAGCTACCTC</t>
  </si>
  <si>
    <t>CGGACCAGGTTGACCTGGTC</t>
  </si>
  <si>
    <t>TAGTCGGACCAGGTTGACCTGGTC</t>
  </si>
  <si>
    <t>AAACGACCAGGTCAACCTGGTCCG</t>
  </si>
  <si>
    <t>CGGCGTAGTAGTAGGCGCGG</t>
  </si>
  <si>
    <t>TAGTCGGCGTAGTAGTAGGCGCGG</t>
  </si>
  <si>
    <t>AAACCCGCGCCTACTACTACGCCG</t>
  </si>
  <si>
    <t>PLES_57341</t>
  </si>
  <si>
    <t>TGGATAACGGTCTTGGTCAT</t>
  </si>
  <si>
    <t>TAGTTGGATAACGGTCTTGGTCAT</t>
  </si>
  <si>
    <t>AAACATGACCAAGACCGTTATCCA</t>
  </si>
  <si>
    <t>GAGTAGGTGCCGATGGCGGC</t>
  </si>
  <si>
    <t>TAGTGAGTAGGTGCCGATGGCGGC</t>
  </si>
  <si>
    <t>AAACGCCGCCATCGGCACCTACTC</t>
  </si>
  <si>
    <t>GACGGTATTGCCGGCCTTGA</t>
  </si>
  <si>
    <t>TAGTGACGGTATTGCCGGCCTTGA</t>
  </si>
  <si>
    <t>AAACTCAAGGCCGGCAATACCGTC</t>
  </si>
  <si>
    <t>CCATGGTCTTCGGGTCCAGC</t>
  </si>
  <si>
    <t>TAGTCCATGGTCTTCGGGTCCAGC</t>
  </si>
  <si>
    <t>AAACGCTGGACCCGAAGACCATGG</t>
  </si>
  <si>
    <t>PLES_57351</t>
  </si>
  <si>
    <t>CTGCGGCGAGGAAAATCACG</t>
  </si>
  <si>
    <t>TAGTCTGCGGCGAGGAAAATCACG</t>
  </si>
  <si>
    <t>AAACCGTGATTTTCCTCGCCGCAG</t>
  </si>
  <si>
    <t>GCCGGACGGATCGGCCGTGC</t>
  </si>
  <si>
    <t>TAGTGCCGGACGGATCGGCCGTGC</t>
  </si>
  <si>
    <t>AAACGCACGGCCGATCCGTCCGGC</t>
  </si>
  <si>
    <t>GATCGCGGCCTGGTTGATCC</t>
  </si>
  <si>
    <t>TAGTGATCGCGGCCTGGTTGATCC</t>
  </si>
  <si>
    <t>AAACGGATCAACCAGGCCGCGATC</t>
  </si>
  <si>
    <t>CAGCTTGCCGTCCTTGCTCG</t>
  </si>
  <si>
    <t>TAGTCAGCTTGCCGTCCTTGCTCG</t>
  </si>
  <si>
    <t>AAACCGAGCAAGGACGGCAAGCTG</t>
  </si>
  <si>
    <t>PLES_57361</t>
  </si>
  <si>
    <t>CGAAATGGGTACTGGCGACA</t>
  </si>
  <si>
    <t>TAGTCGAAATGGGTACTGGCGACA</t>
  </si>
  <si>
    <t>AAACTGTCGCCAGTACCCATTTCG</t>
  </si>
  <si>
    <t>GTCCGGCCCCGGCGACAGCA</t>
  </si>
  <si>
    <t>TAGTGTCCGGCCCCGGCGACAGCA</t>
  </si>
  <si>
    <t>AAACTGCTGTCGCCGGGGCCGGAC</t>
  </si>
  <si>
    <t>GCAGGGCGGCGCGCACCAAC</t>
  </si>
  <si>
    <t>TAGTGCAGGGCGGCGCGCACCAAC</t>
  </si>
  <si>
    <t>AAACGTTGGTGCGCGCCGCCCTGC</t>
  </si>
  <si>
    <t>GATGCCGGCGGCCACCCCGT</t>
  </si>
  <si>
    <t>TAGTGATGCCGGCGGCCACCCCGT</t>
  </si>
  <si>
    <t>AAACACGGGGTGGCCGCCGGCATC</t>
  </si>
  <si>
    <t>PLES_57371</t>
  </si>
  <si>
    <t>GGGACGCGCCAACAACCGGT</t>
  </si>
  <si>
    <t>TAGTGGGACGCGCCAACAACCGGT</t>
  </si>
  <si>
    <t>AAACACCGGTTGTTGGCGCGTCCC</t>
  </si>
  <si>
    <t>AGCTCCACGCCAGGCAGCCA</t>
  </si>
  <si>
    <t>TAGTAGCTCCACGCCAGGCAGCCA</t>
  </si>
  <si>
    <t>AAACTGGCTGCCTGGCGTGGAGCT</t>
  </si>
  <si>
    <t>CCTGGCCGGAGAAGTCCGCA</t>
  </si>
  <si>
    <t>TAGTCCTGGCCGGAGAAGTCCGCA</t>
  </si>
  <si>
    <t>AAACTGCGGACTTCTCCGGCCAGG</t>
  </si>
  <si>
    <t>CGAAGGCCGAATGGCTGTGG</t>
  </si>
  <si>
    <t>TAGTCGAAGGCCGAATGGCTGTGG</t>
  </si>
  <si>
    <t>AAACCCACAGCCATTCGGCCTTCG</t>
  </si>
  <si>
    <t>PLES_57381</t>
  </si>
  <si>
    <t>CCCTCCGACATCGCCGCAGC</t>
  </si>
  <si>
    <t>TAGTCCCTCCGACATCGCCGCAGC</t>
  </si>
  <si>
    <t>AAACGCTGCGGCGATGTCGGAGGG</t>
  </si>
  <si>
    <t>GCCATGGACCCGCCAGCCAT</t>
  </si>
  <si>
    <t>TAGTGCCATGGACCCGCCAGCCAT</t>
  </si>
  <si>
    <t>AAACATGGCTGGCGGGTCCATGGC</t>
  </si>
  <si>
    <t>AGGCGTCCACCGAGCGACGC</t>
  </si>
  <si>
    <t>TAGTAGGCGTCCACCGAGCGACGC</t>
  </si>
  <si>
    <t>AAACGCGTCGCTCGGTGGACGCCT</t>
  </si>
  <si>
    <t>CGGCAGGATCCCCTGCGGCA</t>
  </si>
  <si>
    <t>TAGTCGGCAGGATCCCCTGCGGCA</t>
  </si>
  <si>
    <t>AAACTGCCGCAGGGGATCCTGCCG</t>
  </si>
  <si>
    <t>PLES_57391</t>
  </si>
  <si>
    <t>GCGCAGTTCGGTGAGGGTCA</t>
  </si>
  <si>
    <t>TAGTGCGCAGTTCGGTGAGGGTCA</t>
  </si>
  <si>
    <t>AAACTGACCCTCACCGAACTGCGC</t>
  </si>
  <si>
    <t>GAAGTGTTGTTCCTGGGCGA</t>
  </si>
  <si>
    <t>TAGTGAAGTGTTGTTCCTGGGCGA</t>
  </si>
  <si>
    <t>AAACTCGCCCAGGAACAACACTTC</t>
  </si>
  <si>
    <t>CGTGGCAACGCTCGGCGGCG</t>
  </si>
  <si>
    <t>TAGTCGTGGCAACGCTCGGCGGCG</t>
  </si>
  <si>
    <t>AAACCGCCGCCGAGCGTTGCCACG</t>
  </si>
  <si>
    <t>CGCCGACCGAGAGGGTCGGT</t>
  </si>
  <si>
    <t>TAGTCGCCGACCGAGAGGGTCGGT</t>
  </si>
  <si>
    <t>AAACACCGACCCTCTCGGTCGGCG</t>
  </si>
  <si>
    <t>PLES_57401</t>
  </si>
  <si>
    <t>recG</t>
  </si>
  <si>
    <t>GACCGGGACCCTGGACAGCT</t>
  </si>
  <si>
    <t>TAGTGACCGGGACCCTGGACAGCT</t>
  </si>
  <si>
    <t>AAACAGCTGTCCAGGGTCCCGGTC</t>
  </si>
  <si>
    <t>GGCGCCTACGCCCTTTAGCG</t>
  </si>
  <si>
    <t>TAGTGGCGCCTACGCCCTTTAGCG</t>
  </si>
  <si>
    <t>AAACCGCTAAAGGGCGTAGGCGCC</t>
  </si>
  <si>
    <t>GTGGAACAGGATGTCCTGCA</t>
  </si>
  <si>
    <t>TAGTGTGGAACAGGATGTCCTGCA</t>
  </si>
  <si>
    <t>AAACTGCAGGACATCCTGTTCCAC</t>
  </si>
  <si>
    <t>GGTCCTGGTAGCGCAGGGGC</t>
  </si>
  <si>
    <t>TAGTGGTCCTGGTAGCGCAGGGGC</t>
  </si>
  <si>
    <t>AAACGCCCCTGCGCTACCAGGACC</t>
  </si>
  <si>
    <t>PLES_57411</t>
  </si>
  <si>
    <t>sadB</t>
  </si>
  <si>
    <t>CGGAGCATCGGCGGAGGCCA</t>
  </si>
  <si>
    <t>TAGTCGGAGCATCGGCGGAGGCCA</t>
  </si>
  <si>
    <t>AAACTGGCCTCCGCCGATGCTCCG</t>
  </si>
  <si>
    <t>AGGATGACCTGGGGGGCGTG</t>
  </si>
  <si>
    <t>TAGTAGGATGACCTGGGGGGCGTG</t>
  </si>
  <si>
    <t>AAACCACGCCCCCCAGGTCATCCT</t>
  </si>
  <si>
    <t>CTAGCTTGGCGAGCAGCTGG</t>
  </si>
  <si>
    <t>TAGTCTAGCTTGGCGAGCAGCTGG</t>
  </si>
  <si>
    <t>AAACCCAGCTGCTCGCCAAGCTAG</t>
  </si>
  <si>
    <t>GCTGTCGCTGACCTCGCGGC</t>
  </si>
  <si>
    <t>TAGTGCTGTCGCTGACCTCGCGGC</t>
  </si>
  <si>
    <t>AAACGCCGCGAGGTCAGCGACAGC</t>
  </si>
  <si>
    <t>PLES_57421</t>
  </si>
  <si>
    <t>TCAGGCGACCAAGCATCCAC</t>
  </si>
  <si>
    <t>TAGTTCAGGCGACCAAGCATCCAC</t>
  </si>
  <si>
    <t>AAACGTGGATGCTTGGTCGCCTGA</t>
  </si>
  <si>
    <t>GGGATTGTCGCGGCTGGCCT</t>
  </si>
  <si>
    <t>TAGTGGGATTGTCGCGGCTGGCCT</t>
  </si>
  <si>
    <t>AAACAGGCCAGCCGCGACAATCCC</t>
  </si>
  <si>
    <t>TCGAGCTGCTTCTGGAAAGC</t>
  </si>
  <si>
    <t>TAGTTCGAGCTGCTTCTGGAAAGC</t>
  </si>
  <si>
    <t>AAACGCTTTCCAGAAGCAGCTCGA</t>
  </si>
  <si>
    <t>GGGTATGCAACTGGAACACC</t>
  </si>
  <si>
    <t>TAGTGGGTATGCAACTGGAACACC</t>
  </si>
  <si>
    <t>AAACGGTGTTCCAGTTGCATACCC</t>
  </si>
  <si>
    <t>PLES_57431</t>
  </si>
  <si>
    <t>GCGATAGCGGCGGCTAGTTC</t>
  </si>
  <si>
    <t>TAGTGCGATAGCGGCGGCTAGTTC</t>
  </si>
  <si>
    <t>AAACGAACTAGCCGCCGCTATCGC</t>
  </si>
  <si>
    <t>CTTGGTGAGATCGGCCTTTT</t>
  </si>
  <si>
    <t>TAGTCTTGGTGAGATCGGCCTTTT</t>
  </si>
  <si>
    <t>AAACAAAAGGCCGATCTCACCAAG</t>
  </si>
  <si>
    <t>CAGGGCGTTGAGAACGCGAT</t>
  </si>
  <si>
    <t>TAGTCAGGGCGTTGAGAACGCGAT</t>
  </si>
  <si>
    <t>AAACATCGCGTTCTCAACGCCCTG</t>
  </si>
  <si>
    <t>CCAGGGTCACGCTGTCCTTG</t>
  </si>
  <si>
    <t>TAGTCCAGGGTCACGCTGTCCTTG</t>
  </si>
  <si>
    <t>AAACCAAGGACAGCGTGACCCTGG</t>
  </si>
  <si>
    <t>PLES_57441</t>
  </si>
  <si>
    <t>CCGGTTCCGATGATTACCAG</t>
  </si>
  <si>
    <t>TAGTCCGGTTCCGATGATTACCAG</t>
  </si>
  <si>
    <t>AAACCTGGTAATCATCGGAACCGG</t>
  </si>
  <si>
    <t>GGGCCAGGTTGTAGCCCGCC</t>
  </si>
  <si>
    <t>TAGTGGGCCAGGTTGTAGCCCGCC</t>
  </si>
  <si>
    <t>AAACGGCGGGCTACAACCTGGCCC</t>
  </si>
  <si>
    <t>CGTCCAGCTTGCGCCACTCG</t>
  </si>
  <si>
    <t>TAGTCGTCCAGCTTGCGCCACTCG</t>
  </si>
  <si>
    <t>AAACCGAGTGGCGCAAGCTGGACG</t>
  </si>
  <si>
    <t>ATAGGAACGGCCGTCGTCGG</t>
  </si>
  <si>
    <t>TAGTATAGGAACGGCCGTCGTCGG</t>
  </si>
  <si>
    <t>AAACCCGACGACGGCCGTTCCTAT</t>
  </si>
  <si>
    <t>PLES_57451</t>
  </si>
  <si>
    <t>rubA2</t>
  </si>
  <si>
    <t>GCCTTCTTCGGGCAGGCCCA</t>
  </si>
  <si>
    <t>TAGTGCCTTCTTCGGGCAGGCCCA</t>
  </si>
  <si>
    <t>AAACTGGGCCTGCCCGAAGAAGGC</t>
  </si>
  <si>
    <t>TCCTCCCAACGGGTTCCCGC</t>
  </si>
  <si>
    <t>TAGTTCCTCCCAACGGGTTCCCGC</t>
  </si>
  <si>
    <t>AAACGCGGGAACCCGTTGGGAGGA</t>
  </si>
  <si>
    <t>CCGGGCAGACCCAGTCCGCC</t>
  </si>
  <si>
    <t>TAGTCCGGGCAGACCCAGTCCGCC</t>
  </si>
  <si>
    <t>AAACGGCGGACTGGGTCTGCCCGG</t>
  </si>
  <si>
    <t>PLES_57461</t>
  </si>
  <si>
    <t>rubA1</t>
  </si>
  <si>
    <t>GCCTTCTTCCGGCCAGCCTT</t>
  </si>
  <si>
    <t>TAGTGCCTTCTTCCGGCCAGCCTT</t>
  </si>
  <si>
    <t>AAACAAGGCTGGCCGGAAGAAGGC</t>
  </si>
  <si>
    <t>TCGGGGCACAGCCAGTCTTC</t>
  </si>
  <si>
    <t>TAGTTCGGGGCACAGCCAGTCTTC</t>
  </si>
  <si>
    <t>AAACGAAGACTGGCTGTGCCCCGA</t>
  </si>
  <si>
    <t>PLES_57471</t>
  </si>
  <si>
    <t>GAGTACCGGCTTGCTGTGCA</t>
  </si>
  <si>
    <t>TAGTGAGTACCGGCTTGCTGTGCA</t>
  </si>
  <si>
    <t>AAACTGCACAGCAAGCCGGTACTC</t>
  </si>
  <si>
    <t>GCGGGCCGCGCCAAGGACGC</t>
  </si>
  <si>
    <t>TAGTGCGGGCCGCGCCAAGGACGC</t>
  </si>
  <si>
    <t>AAACGCGTCCTTGGCGCGGCCCGC</t>
  </si>
  <si>
    <t>CGATGCTCACCGCCCAGCCT</t>
  </si>
  <si>
    <t>TAGTCGATGCTCACCGCCCAGCCT</t>
  </si>
  <si>
    <t>AAACAGGCTGGGCGGTGAGCATCG</t>
  </si>
  <si>
    <t>CGATCGGCGCGCAGCCGTCG</t>
  </si>
  <si>
    <t>TAGTCGATCGGCGCGCAGCCGTCG</t>
  </si>
  <si>
    <t>AAACCGACGGCTGCGCGCCGATCG</t>
  </si>
  <si>
    <t>PLES_57481</t>
  </si>
  <si>
    <t>glcF</t>
  </si>
  <si>
    <t>CCGGGCGGAATCGCAGAGGT</t>
  </si>
  <si>
    <t>TAGTCCGGGCGGAATCGCAGAGGT</t>
  </si>
  <si>
    <t>AAACACCTCTGCGATTCCGCCCGG</t>
  </si>
  <si>
    <t>CAGGATGCGCTCGGCTTCGG</t>
  </si>
  <si>
    <t>TAGTCAGGATGCGCTCGGCTTCGG</t>
  </si>
  <si>
    <t>AAACCCGAAGCCGAGCGCATCCTG</t>
  </si>
  <si>
    <t>CTCCTGGTAGGTCGGGCAGG</t>
  </si>
  <si>
    <t>TAGTCTCCTGGTAGGTCGGGCAGG</t>
  </si>
  <si>
    <t>AAACCCTGCCCGACCTACCAGGAG</t>
  </si>
  <si>
    <t>TCAGGTAGATCCGTCCGCGC</t>
  </si>
  <si>
    <t>TAGTTCAGGTAGATCCGTCCGCGC</t>
  </si>
  <si>
    <t>AAACGCGCGGACGGATCTACCTGA</t>
  </si>
  <si>
    <t>PLES_57491</t>
  </si>
  <si>
    <t>glcE</t>
  </si>
  <si>
    <t>CGTCCGGATCGAAATACGGC</t>
  </si>
  <si>
    <t>TAGTCGTCCGGATCGAAATACGGC</t>
  </si>
  <si>
    <t>AAACGCCGTATTTCGATCCGGACG</t>
  </si>
  <si>
    <t>GCTCGAGCAGCGCGCCGGCA</t>
  </si>
  <si>
    <t>TAGTGCTCGAGCAGCGCGCCGGCA</t>
  </si>
  <si>
    <t>AAACTGCCGGCGCGCTGCTCGAGC</t>
  </si>
  <si>
    <t>CGCCCGCAACCGGCCTGCCG</t>
  </si>
  <si>
    <t>TAGTCGCCCGCAACCGGCCTGCCG</t>
  </si>
  <si>
    <t>AAACCGGCAGGCCGGTTGCGGGCG</t>
  </si>
  <si>
    <t>CGGTGTTCGGCGAGCGCCAG</t>
  </si>
  <si>
    <t>TAGTCGGTGTTCGGCGAGCGCCAG</t>
  </si>
  <si>
    <t>AAACCTGGCGCTCGCCGAACACCG</t>
  </si>
  <si>
    <t>PLES_57501</t>
  </si>
  <si>
    <t>glcD</t>
  </si>
  <si>
    <t>CTCGTCGTAGAGGATGTTCA</t>
  </si>
  <si>
    <t>TAGTCTCGTCGTAGAGGATGTTCA</t>
  </si>
  <si>
    <t>AAACTGAACATCCTCTACGACGAG</t>
  </si>
  <si>
    <t>TCCTTGTCCACCTGCGGCAG</t>
  </si>
  <si>
    <t>TAGTTCCTTGTCCACCTGCGGCAG</t>
  </si>
  <si>
    <t>AAACCTGCCGCAGGTGGACAAGGA</t>
  </si>
  <si>
    <t>GGGCAGGCGGAGGCGCAACT</t>
  </si>
  <si>
    <t>TAGTGGGCAGGCGGAGGCGCAACT</t>
  </si>
  <si>
    <t>AAACAGTTGCGCCTCCGCCTGCCC</t>
  </si>
  <si>
    <t>GCGTGCAGCAGTTCGAGGTC</t>
  </si>
  <si>
    <t>TAGTGCGTGCAGCAGTTCGAGGTC</t>
  </si>
  <si>
    <t>AAACGACCTCGAACTGCTGCACGC</t>
  </si>
  <si>
    <t>PLES_57511</t>
  </si>
  <si>
    <t>glcC</t>
  </si>
  <si>
    <t>GGCCACCCGCTGTTTCTGCA</t>
  </si>
  <si>
    <t>TAGTGGCCACCCGCTGTTTCTGCA</t>
  </si>
  <si>
    <t>AAACTGCAGAAACAGCGGGTGGCC</t>
  </si>
  <si>
    <t>GATACGCTCTGCGACCTGGT</t>
  </si>
  <si>
    <t>TAGTGATACGCTCTGCGACCTGGT</t>
  </si>
  <si>
    <t>AAACACCAGGTCGCAGAGCGTATC</t>
  </si>
  <si>
    <t>GCCGCTCGGACGGCAGAGCC</t>
  </si>
  <si>
    <t>TAGTGCCGCTCGGACGGCAGAGCC</t>
  </si>
  <si>
    <t>AAACGGCTCTGCCGTCCGAGCGGC</t>
  </si>
  <si>
    <t>CGAGCGCGAGCAGCCGAGCT</t>
  </si>
  <si>
    <t>TAGTCGAGCGCGAGCAGCCGAGCT</t>
  </si>
  <si>
    <t>AAACAGCTCGGCTGCTCGCGCTCG</t>
  </si>
  <si>
    <t>PLES_57521</t>
  </si>
  <si>
    <t>ubiC</t>
  </si>
  <si>
    <t>CGAAGCCAGAGCGCATTGCT</t>
  </si>
  <si>
    <t>TAGTCGAAGCCAGAGCGCATTGCT</t>
  </si>
  <si>
    <t>AAACAGCAATGCGCTCTGGCTTCG</t>
  </si>
  <si>
    <t>GGAGACGCTGGACAGTTGGT</t>
  </si>
  <si>
    <t>TAGTGGAGACGCTGGACAGTTGGT</t>
  </si>
  <si>
    <t>AAACACCAACTGTCCAGCGTCTCC</t>
  </si>
  <si>
    <t>CAGCCAGTCGAGGACGGCGG</t>
  </si>
  <si>
    <t>TAGTCAGCCAGTCGAGGACGGCGG</t>
  </si>
  <si>
    <t>AAACCCGCCGTCCTCGACTGGCTG</t>
  </si>
  <si>
    <t>GAACGCGCCGTCGGCCAGGG</t>
  </si>
  <si>
    <t>TAGTGAACGCGCCGTCGGCCAGGG</t>
  </si>
  <si>
    <t>AAACCCCTGGCCGACGGCGCGTTC</t>
  </si>
  <si>
    <t>PLES_57531</t>
  </si>
  <si>
    <t>ubiA</t>
  </si>
  <si>
    <t>TTGATCAGGGTGACGAACAT</t>
  </si>
  <si>
    <t>TAGTTTGATCAGGGTGACGAACAT</t>
  </si>
  <si>
    <t>AAACATGTTCGTCACCCTGATCAA</t>
  </si>
  <si>
    <t>CCAGGCGCGGGGGTGCAGGC</t>
  </si>
  <si>
    <t>TAGTCCAGGCGCGGGGGTGCAGGC</t>
  </si>
  <si>
    <t>AAACGCCTGCACCCCCGCGCCTGG</t>
  </si>
  <si>
    <t>GCCGGTCCAGCCGCACCAGT</t>
  </si>
  <si>
    <t>TAGTGCCGGTCCAGCCGCACCAGT</t>
  </si>
  <si>
    <t>AAACACTGGTGCGGCTGGACCGGC</t>
  </si>
  <si>
    <t>AGCAGCAGGTAGATGCCGAT</t>
  </si>
  <si>
    <t>TAGTAGCAGCAGGTAGATGCCGAT</t>
  </si>
  <si>
    <t>AAACATCGGCATCTACCTGCTGCT</t>
  </si>
  <si>
    <t>PLES_57541</t>
  </si>
  <si>
    <t>GCCGCCCGCAGGGACGGCAC</t>
  </si>
  <si>
    <t>TAGTGCCGCCCGCAGGGACGGCAC</t>
  </si>
  <si>
    <t>AAACGTGCCGTCCCTGCGGGCGGC</t>
  </si>
  <si>
    <t>CTCTCTCCTGTGTCTTCAGG</t>
  </si>
  <si>
    <t>TAGTCTCTCTCCTGTGTCTTCAGG</t>
  </si>
  <si>
    <t>AAACCCTGAAGACACAGGAGAGAG</t>
  </si>
  <si>
    <t>GCGCCAGACCCAGCGCCAGG</t>
  </si>
  <si>
    <t>TAGTGCGCCAGACCCAGCGCCAGG</t>
  </si>
  <si>
    <t>AAACCCTGGCGCTGGGTCTGGCGC</t>
  </si>
  <si>
    <t>CACCGTTTCCTGGGCCAGCG</t>
  </si>
  <si>
    <t>TAGTCACCGTTTCCTGGGCCAGCG</t>
  </si>
  <si>
    <t>AAACCGCTGGCCCAGGAAACGGTG</t>
  </si>
  <si>
    <t>PLES_57551</t>
  </si>
  <si>
    <t>phoB</t>
  </si>
  <si>
    <t>GAGGATTGTCTTGCCAACCA</t>
  </si>
  <si>
    <t>TAGTGAGGATTGTCTTGCCAACCA</t>
  </si>
  <si>
    <t>AAACTGGTTGGCAAGACAATCCTC</t>
  </si>
  <si>
    <t>ACGGCGATCATCTCGCGAAT</t>
  </si>
  <si>
    <t>TAGTACGGCGATCATCTCGCGAAT</t>
  </si>
  <si>
    <t>AAACATTCGCGAGATGATCGCCGT</t>
  </si>
  <si>
    <t>CTCGTAGCCGGCCATCTCCA</t>
  </si>
  <si>
    <t>TAGTCTCGTAGCCGGCCATCTCCA</t>
  </si>
  <si>
    <t>AAACTGGAGATGGCCGGCTACGAG</t>
  </si>
  <si>
    <t>GCTGGGTATTTTCCGCCTCC</t>
  </si>
  <si>
    <t>TAGTGCTGGGTATTTTCCGCCTCC</t>
  </si>
  <si>
    <t>AAACGGAGGCGGAAAATACCCAGC</t>
  </si>
  <si>
    <t>PLES_57561</t>
  </si>
  <si>
    <t>phoR</t>
  </si>
  <si>
    <t>ACGCCAGTCTTGGTTCACGA</t>
  </si>
  <si>
    <t>TAGTACGCCAGTCTTGGTTCACGA</t>
  </si>
  <si>
    <t>AAACTCGTGAACCAAGACTGGCGT</t>
  </si>
  <si>
    <t>CCAGCACGAGAAGCAGGTGG</t>
  </si>
  <si>
    <t>TAGTCCAGCACGAGAAGCAGGTGG</t>
  </si>
  <si>
    <t>AAACCCACCTGCTTCTCGTGCTGG</t>
  </si>
  <si>
    <t>CACGCCGAGCACGAGGCTGG</t>
  </si>
  <si>
    <t>TAGTCACGCCGAGCACGAGGCTGG</t>
  </si>
  <si>
    <t>AAACCCAGCCTCGTGCTCGGCGTG</t>
  </si>
  <si>
    <t>GGGCCAGGGCCCAGCCGTAA</t>
  </si>
  <si>
    <t>TAGTGGGCCAGGGCCCAGCCGTAA</t>
  </si>
  <si>
    <t>AAACTTACGGCTGGGCCCTGGCCC</t>
  </si>
  <si>
    <t>PLES_57571</t>
  </si>
  <si>
    <t>GTACTAGGAGAAGGGTCCAT</t>
  </si>
  <si>
    <t>TAGTGTACTAGGAGAAGGGTCCAT</t>
  </si>
  <si>
    <t>AAACATGGACCCTTCTCCTAGTAC</t>
  </si>
  <si>
    <t>GCCGGCATCGGCGAAATAGG</t>
  </si>
  <si>
    <t>TAGTGCCGGCATCGGCGAAATAGG</t>
  </si>
  <si>
    <t>AAACCCTATTTCGCCGATGCCGGC</t>
  </si>
  <si>
    <t>GGAAAAGCGCGAAGAGGATC</t>
  </si>
  <si>
    <t>TAGTGGAAAAGCGCGAAGAGGATC</t>
  </si>
  <si>
    <t>AAACGATCCTCTTCGCGCTTTTCC</t>
  </si>
  <si>
    <t>AGAAGCCATTGAGTAGGACG</t>
  </si>
  <si>
    <t>TAGTAGAAGCCATTGAGTAGGACG</t>
  </si>
  <si>
    <t>AAACCGTCCTACTCAATGGCTTCT</t>
  </si>
  <si>
    <t>PLES_57581</t>
  </si>
  <si>
    <t>ACAGGCCACAGAGAAGGAGA</t>
  </si>
  <si>
    <t>TAGTACAGGCCACAGAGAAGGAGA</t>
  </si>
  <si>
    <t>AAACTCTCCTTCTCTGTGGCCTGT</t>
  </si>
  <si>
    <t>TAGATGGTCAGGGCCGCAGC</t>
  </si>
  <si>
    <t>TAGTTAGATGGTCAGGGCCGCAGC</t>
  </si>
  <si>
    <t>AAACGCTGCGGCCCTGACCATCTA</t>
  </si>
  <si>
    <t>GGTCACCACGCCATTGGCGT</t>
  </si>
  <si>
    <t>TAGTGGTCACCACGCCATTGGCGT</t>
  </si>
  <si>
    <t>AAACACGCCAATGGCGTGGTGACC</t>
  </si>
  <si>
    <t>GGCCACGGCGCGGTCGGAGT</t>
  </si>
  <si>
    <t>TAGTGGCCACGGCGCGGTCGGAGT</t>
  </si>
  <si>
    <t>AAACACTCCGACCGCGCCGTGGCC</t>
  </si>
  <si>
    <t>PLES_57591</t>
  </si>
  <si>
    <t>CATCAGATCTCGGATGAAGG</t>
  </si>
  <si>
    <t>TAGTCATCAGATCTCGGATGAAGG</t>
  </si>
  <si>
    <t>AAACCCTTCATCCGAGATCTGATG</t>
  </si>
  <si>
    <t>CCTCCTCGATATGAAGGCCG</t>
  </si>
  <si>
    <t>TAGTCCTCCTCGATATGAAGGCCG</t>
  </si>
  <si>
    <t>AAACCGGCCTTCATATCGAGGAGG</t>
  </si>
  <si>
    <t>CTGGGCCTTGCGGCCGTTCA</t>
  </si>
  <si>
    <t>TAGTCTGGGCCTTGCGGCCGTTCA</t>
  </si>
  <si>
    <t>AAACTGAACGGCCGCAAGGCCCAG</t>
  </si>
  <si>
    <t>TCTCCCAATCGCAGAGGATC</t>
  </si>
  <si>
    <t>TAGTTCTCCCAATCGCAGAGGATC</t>
  </si>
  <si>
    <t>AAACGATCCTCTGCGATTGGGAGA</t>
  </si>
  <si>
    <t>PLES_57601</t>
  </si>
  <si>
    <t>phoU</t>
  </si>
  <si>
    <t>GAACTGCTGGGAGATGTGAT</t>
  </si>
  <si>
    <t>TAGTGAACTGCTGGGAGATGTGAT</t>
  </si>
  <si>
    <t>AAACATCACATCTCCCAGCAGTTC</t>
  </si>
  <si>
    <t>GCTGCGCACATCCTCCAGCT</t>
  </si>
  <si>
    <t>TAGTGCTGCGCACATCCTCCAGCT</t>
  </si>
  <si>
    <t>AAACAGCTGGAGGATGTGCGCAGC</t>
  </si>
  <si>
    <t>GCCCGCCCATGGCCAGGAGG</t>
  </si>
  <si>
    <t>TAGTGCCCGCCCATGGCCAGGAGG</t>
  </si>
  <si>
    <t>AAACCCTCCTGGCCATGGGCGGGC</t>
  </si>
  <si>
    <t>CTGCTGCGCGAGGCCGGAGT</t>
  </si>
  <si>
    <t>TAGTCTGCTGCGCGAGGCCGGAGT</t>
  </si>
  <si>
    <t>AAACACTCCGGCCTCGCGCAGCAG</t>
  </si>
  <si>
    <t>PLES_57611</t>
  </si>
  <si>
    <t>pstB</t>
  </si>
  <si>
    <t>CTGGCGGTCTCGTTTTGCAT</t>
  </si>
  <si>
    <t>TAGTCTGGCGGTCTCGTTTTGCAT</t>
  </si>
  <si>
    <t>AAACATGCAAAACGAGACCGCCAG</t>
  </si>
  <si>
    <t>GCGCATCGAAGTTGATGCCG</t>
  </si>
  <si>
    <t>TAGTGCGCATCGAAGTTGATGCCG</t>
  </si>
  <si>
    <t>AAACCGGCATCAACTTCGATGCGC</t>
  </si>
  <si>
    <t>GGTCGAGGCTCTGGCGGTCG</t>
  </si>
  <si>
    <t>TAGTGGTCGAGGCTCTGGCGGTCG</t>
  </si>
  <si>
    <t>AAACCGACCGCCAGAGCCTCGACC</t>
  </si>
  <si>
    <t>GTTCGACACTTTCGGAAGCC</t>
  </si>
  <si>
    <t>TAGTGTTCGACACTTTCGGAAGCC</t>
  </si>
  <si>
    <t>AAACGGCTTCCGAAAGTGTCGAAC</t>
  </si>
  <si>
    <t>PLES_57621</t>
  </si>
  <si>
    <t>pstA</t>
  </si>
  <si>
    <t>GCTGCCGAACCAGGCTTTGA</t>
  </si>
  <si>
    <t>TAGTGCTGCCGAACCAGGCTTTGA</t>
  </si>
  <si>
    <t>AAACTCAAAGCCTGGTTCGGCAGC</t>
  </si>
  <si>
    <t>CCGGCGTTCATCCACACCCA</t>
  </si>
  <si>
    <t>TAGTCCGGCGTTCATCCACACCCA</t>
  </si>
  <si>
    <t>AAACTGGGTGTGGATGAACGCCGG</t>
  </si>
  <si>
    <t>GTACCGCGATCACCGCCAGC</t>
  </si>
  <si>
    <t>TAGTGTACCGCGATCACCGCCAGC</t>
  </si>
  <si>
    <t>AAACGCTGGCGGTGATCGCGGTAC</t>
  </si>
  <si>
    <t>TGACGTTCGCCGGCCAGAAG</t>
  </si>
  <si>
    <t>TAGTTGACGTTCGCCGGCCAGAAG</t>
  </si>
  <si>
    <t>AAACCTTCTGGCCGGCGAACGTCA</t>
  </si>
  <si>
    <t>PLES_57631</t>
  </si>
  <si>
    <t>pstC</t>
  </si>
  <si>
    <t>TCCTCGATGCTGAGCAGCAG</t>
  </si>
  <si>
    <t>TAGTTCCTCGATGCTGAGCAGCAG</t>
  </si>
  <si>
    <t>AAACCTGCTGCTCAGCATCGAGGA</t>
  </si>
  <si>
    <t>TGAAGAAGAGAATCTCGCCC</t>
  </si>
  <si>
    <t>TAGTTGAAGAAGAGAATCTCGCCC</t>
  </si>
  <si>
    <t>AAACGGGCGAGATTCTCTTCTTCA</t>
  </si>
  <si>
    <t>CTTCAGTTCGACACCGGTCT</t>
  </si>
  <si>
    <t>TAGTCTTCAGTTCGACACCGGTCT</t>
  </si>
  <si>
    <t>AAACAGACCGGTGTCGAACTGAAG</t>
  </si>
  <si>
    <t>ATCTCGCTGCCCGCCGGAAG</t>
  </si>
  <si>
    <t>TAGTATCTCGCTGCCCGCCGGAAG</t>
  </si>
  <si>
    <t>AAACCTTCCGGCGGGCAGCGAGAT</t>
  </si>
  <si>
    <t>PLES_57641</t>
  </si>
  <si>
    <t>pstS</t>
  </si>
  <si>
    <t>GCCTGCGGCGACGAACGTCA</t>
  </si>
  <si>
    <t>TAGTGCCTGCGGCGACGAACGTCA</t>
  </si>
  <si>
    <t>AAACTGACGTTCGTCGCCGCAGGC</t>
  </si>
  <si>
    <t>GATCGCGGCTACCGCGGAAG</t>
  </si>
  <si>
    <t>TAGTGATCGCGGCTACCGCGGAAG</t>
  </si>
  <si>
    <t>AAACCTTCCGCGGTAGCCGCGATC</t>
  </si>
  <si>
    <t>TCTGATATTCCGGCAGCGCC</t>
  </si>
  <si>
    <t>TAGTTCTGATATTCCGGCAGCGCC</t>
  </si>
  <si>
    <t>AAACGGCGCTGCCGGAATATCAGA</t>
  </si>
  <si>
    <t>CAGGTTGCCCGACACACCGC</t>
  </si>
  <si>
    <t>TAGTCAGGTTGCCCGACACACCGC</t>
  </si>
  <si>
    <t>AAACGCGGTGTGTCGGGCAACCTG</t>
  </si>
  <si>
    <t>PLES_57651</t>
  </si>
  <si>
    <t>GCCTCGGGAGCATTCGCGGA</t>
  </si>
  <si>
    <t>TAGTGCCTCGGGAGCATTCGCGGA</t>
  </si>
  <si>
    <t>AAACTCCGCGAATGCTCCCGAGGC</t>
  </si>
  <si>
    <t>CGGGTCAATGGACGCTGGGC</t>
  </si>
  <si>
    <t>TAGTCGGGTCAATGGACGCTGGGC</t>
  </si>
  <si>
    <t>AAACGCCCAGCGTCCATTGACCCG</t>
  </si>
  <si>
    <t>ACAGGGTCTTGTAGTCGCTG</t>
  </si>
  <si>
    <t>TAGTACAGGGTCTTGTAGTCGCTG</t>
  </si>
  <si>
    <t>AAACCAGCGACTACAAGACCCTGT</t>
  </si>
  <si>
    <t>CGCTCCACCCAGGGCGGAGA</t>
  </si>
  <si>
    <t>TAGTCGCTCCACCCAGGGCGGAGA</t>
  </si>
  <si>
    <t>AAACTCTCCGCCCTGGGTGGAGCG</t>
  </si>
  <si>
    <t>PLES_57661</t>
  </si>
  <si>
    <t>TCTTGTTCAAGCTCGATCAT</t>
  </si>
  <si>
    <t>TAGTTCTTGTTCAAGCTCGATCAT</t>
  </si>
  <si>
    <t>AAACATGATCGAGCTTGAACAAGA</t>
  </si>
  <si>
    <t>CCAGGTCTCCCTGGGGAATG</t>
  </si>
  <si>
    <t>TAGTCCAGGTCTCCCTGGGGAATG</t>
  </si>
  <si>
    <t>AAACCATTCCCCAGGGAGACCTGG</t>
  </si>
  <si>
    <t>CGGCAGCGCGGTAATCTGCA</t>
  </si>
  <si>
    <t>TAGTCGGCAGCGCGGTAATCTGCA</t>
  </si>
  <si>
    <t>AAACTGCAGATTACCGCGCTGCCG</t>
  </si>
  <si>
    <t>CCGAAACCGTTGGTTTCGCG</t>
  </si>
  <si>
    <t>TAGTCCGAAACCGTTGGTTTCGCG</t>
  </si>
  <si>
    <t>AAACCGCGAAACCAACGGTTTCGG</t>
  </si>
  <si>
    <t>PLES_57671</t>
  </si>
  <si>
    <t>betA</t>
  </si>
  <si>
    <t>TGATGATGTAGTCGAATTCC</t>
  </si>
  <si>
    <t>TAGTTGATGATGTAGTCGAATTCC</t>
  </si>
  <si>
    <t>AAACGGAATTCGACTACATCATCA</t>
  </si>
  <si>
    <t>GAGTACGTTACCGGCAGAGC</t>
  </si>
  <si>
    <t>TAGTGAGTACGTTACCGGCAGAGC</t>
  </si>
  <si>
    <t>AAACGCTCTGCCGGTAACGTACTC</t>
  </si>
  <si>
    <t>GTCGGCATCTTCGGTGAGGC</t>
  </si>
  <si>
    <t>TAGTGTCGGCATCTTCGGTGAGGC</t>
  </si>
  <si>
    <t>AAACGCCTCACCGAAGATGCCGAC</t>
  </si>
  <si>
    <t>GAAGCGGTAGTCAGGACCGC</t>
  </si>
  <si>
    <t>TAGTGAAGCGGTAGTCAGGACCGC</t>
  </si>
  <si>
    <t>AAACGCGGTCCTGACTACCGCTTC</t>
  </si>
  <si>
    <t>PLES_57681</t>
  </si>
  <si>
    <t>betB</t>
  </si>
  <si>
    <t>GAGCTTCTGTTCTTCGAATC</t>
  </si>
  <si>
    <t>TAGTGAGCTTCTGTTCTTCGAATC</t>
  </si>
  <si>
    <t>AAACGATTCGAAGAACAGAAGCTC</t>
  </si>
  <si>
    <t>CTCGAAGGTGGCGCCACTGC</t>
  </si>
  <si>
    <t>TAGTCTCGAAGGTGGCGCCACTGC</t>
  </si>
  <si>
    <t>AAACGCAGTGGCGCCACCTTCGAG</t>
  </si>
  <si>
    <t>TTCGCCGTTGGCCGGGTTGA</t>
  </si>
  <si>
    <t>TAGTTTCGCCGTTGGCCGGGTTGA</t>
  </si>
  <si>
    <t>AAACTCAACCCGGCCAACGGCGAA</t>
  </si>
  <si>
    <t>CGTCTTCCCTGGAAGCCCGC</t>
  </si>
  <si>
    <t>TAGTCGTCTTCCCTGGAAGCCCGC</t>
  </si>
  <si>
    <t>AAACGCGGGCTTCCAGGGAAGACG</t>
  </si>
  <si>
    <t>PLES_57691</t>
  </si>
  <si>
    <t>betI</t>
  </si>
  <si>
    <t>ATGGGCTGCATACCGACCTT</t>
  </si>
  <si>
    <t>TAGTATGGGCTGCATACCGACCTT</t>
  </si>
  <si>
    <t>AAACAAGGTCGGTATGCAGCCCAT</t>
  </si>
  <si>
    <t>CGTGAATCAGTTGCGAGCGG</t>
  </si>
  <si>
    <t>TAGTCGTGAATCAGTTGCGAGCGG</t>
  </si>
  <si>
    <t>AAACCCGCTCGCAACTGATTCACG</t>
  </si>
  <si>
    <t>GCGGGCTATCAGGGCGATGC</t>
  </si>
  <si>
    <t>TAGTGCGGGCTATCAGGGCGATGC</t>
  </si>
  <si>
    <t>AAACGCATCGCCCTGATAGCCCGC</t>
  </si>
  <si>
    <t>TGCCGTTGGAAACACCCGCC</t>
  </si>
  <si>
    <t>TAGTTGCCGTTGGAAACACCCGCC</t>
  </si>
  <si>
    <t>AAACGGCGGGTGTTTCCAACGGCA</t>
  </si>
  <si>
    <t>PLES_57701</t>
  </si>
  <si>
    <t>betT1</t>
  </si>
  <si>
    <t>GGTCAGAACCAGGATCAGTG</t>
  </si>
  <si>
    <t>TAGTGGTCAGAACCAGGATCAGTG</t>
  </si>
  <si>
    <t>AAACCACTGATCCTGGTTCTGACC</t>
  </si>
  <si>
    <t>GGGATAGAGGATGAGGGCGG</t>
  </si>
  <si>
    <t>TAGTGGGATAGAGGATGAGGGCGG</t>
  </si>
  <si>
    <t>AAACCCGCCCTCATCCTCTATCCC</t>
  </si>
  <si>
    <t>AGCAAGGCTCCGGCGCTGTC</t>
  </si>
  <si>
    <t>TAGTAGCAAGGCTCCGGCGCTGTC</t>
  </si>
  <si>
    <t>AAACGACAGCGCCGGAGCCTTGCT</t>
  </si>
  <si>
    <t>GCGACAGCCACGCCTGGATG</t>
  </si>
  <si>
    <t>TAGTGCGACAGCCACGCCTGGATG</t>
  </si>
  <si>
    <t>AAACCATCCAGGCGTGGCTGTCGC</t>
  </si>
  <si>
    <t>PLES_57711</t>
  </si>
  <si>
    <t>GTCGAATCGGATCGCGGTCA</t>
  </si>
  <si>
    <t>TAGTGTCGAATCGGATCGCGGTCA</t>
  </si>
  <si>
    <t>AAACTGACCGCGATCCGATTCGAC</t>
  </si>
  <si>
    <t>TGCCGAAGATGACGTCCACA</t>
  </si>
  <si>
    <t>TAGTTGCCGAAGATGACGTCCACA</t>
  </si>
  <si>
    <t>AAACTGTGGACGTCATCTTCGGCA</t>
  </si>
  <si>
    <t>CTTCAGGGCTTCCTTGGTGT</t>
  </si>
  <si>
    <t>TAGTCTTCAGGGCTTCCTTGGTGT</t>
  </si>
  <si>
    <t>AAACACACCAAGGAAGCCCTGAAG</t>
  </si>
  <si>
    <t>TCTCGGCGCGGCCGAGGCCC</t>
  </si>
  <si>
    <t>TAGTTCTCGGCGCGGCCGAGGCCC</t>
  </si>
  <si>
    <t>AAACGGGCCTCGGCCGCGCCGAGA</t>
  </si>
  <si>
    <t>PLES_57721</t>
  </si>
  <si>
    <t>GCGGGAGCTTGTGATCAGTC</t>
  </si>
  <si>
    <t>TAGTGCGGGAGCTTGTGATCAGTC</t>
  </si>
  <si>
    <t>AAACGACTGATCACAAGCTCCCGC</t>
  </si>
  <si>
    <t>GGTCAGCCAGTCGACGAAAC</t>
  </si>
  <si>
    <t>TAGTGGTCAGCCAGTCGACGAAAC</t>
  </si>
  <si>
    <t>AAACGTTTCGTCGACTGGCTGACC</t>
  </si>
  <si>
    <t>GAAGAACGATGCGCCATGCA</t>
  </si>
  <si>
    <t>TAGTGAAGAACGATGCGCCATGCA</t>
  </si>
  <si>
    <t>AAACTGCATGGCGCATCGTTCTTC</t>
  </si>
  <si>
    <t>GATGAGGAACTCAAGGGTGT</t>
  </si>
  <si>
    <t>TAGTGATGAGGAACTCAAGGGTGT</t>
  </si>
  <si>
    <t>AAACACACCCTTGAGTTCCTCATC</t>
  </si>
  <si>
    <t>PLES_57731</t>
  </si>
  <si>
    <t>CAGCGGTGCGCACAGAGACA</t>
  </si>
  <si>
    <t>TAGTCAGCGGTGCGCACAGAGACA</t>
  </si>
  <si>
    <t>AAACTGTCTCTGTGCGCACCGCTG</t>
  </si>
  <si>
    <t>GGATTCGGGCTCCGCGGCCT</t>
  </si>
  <si>
    <t>TAGTGGATTCGGGCTCCGCGGCCT</t>
  </si>
  <si>
    <t>AAACAGGCCGCGGAGCCCGAATCC</t>
  </si>
  <si>
    <t>GGCGAAACGCACCGACGCAC</t>
  </si>
  <si>
    <t>TAGTGGCGAAACGCACCGACGCAC</t>
  </si>
  <si>
    <t>AAACGTGCGTCGGTGCGTTTCGCC</t>
  </si>
  <si>
    <t>GATGTCGGTCCAGCCGACAT</t>
  </si>
  <si>
    <t>TAGTGATGTCGGTCCAGCCGACAT</t>
  </si>
  <si>
    <t>AAACATGTCGGCTGGACCGACATC</t>
  </si>
  <si>
    <t>PLES_57741</t>
  </si>
  <si>
    <t>TGATGCGCAGGAATCGCGGG</t>
  </si>
  <si>
    <t>TAGTTGATGCGCAGGAATCGCGGG</t>
  </si>
  <si>
    <t>AAACCCCGCGATTCCTGCGCATCA</t>
  </si>
  <si>
    <t>GGCGGATGCGGCCCGCCCCG</t>
  </si>
  <si>
    <t>TAGTGGCGGATGCGGCCCGCCCCG</t>
  </si>
  <si>
    <t>AAACCGGGGCGGGCCGCATCCGCC</t>
  </si>
  <si>
    <t>GCTTTTGGACATGGCCGGGT</t>
  </si>
  <si>
    <t>TAGTGCTTTTGGACATGGCCGGGT</t>
  </si>
  <si>
    <t>AAACACCCGGCCATGTCCAAAAGC</t>
  </si>
  <si>
    <t>CCCCGATCCGGGCGCGGACG</t>
  </si>
  <si>
    <t>TAGTCCCCGATCCGGGCGCGGACG</t>
  </si>
  <si>
    <t>AAACCGTCCGCGCCCGGATCGGGG</t>
  </si>
  <si>
    <t>PLES_57751</t>
  </si>
  <si>
    <t>sdaB</t>
  </si>
  <si>
    <t>GGCCGATACCGATCTTGAAA</t>
  </si>
  <si>
    <t>TAGTGGCCGATACCGATCTTGAAA</t>
  </si>
  <si>
    <t>AAACTTTCAAGATCGGTATCGGCC</t>
  </si>
  <si>
    <t>CGACGGTATGCGAACTGGAC</t>
  </si>
  <si>
    <t>TAGTCGACGGTATGCGAACTGGAC</t>
  </si>
  <si>
    <t>AAACGTCCAGTTCGCATACCGTCG</t>
  </si>
  <si>
    <t>ACAGCGCGGCGGCGCGCATG</t>
  </si>
  <si>
    <t>TAGTACAGCGCGGCGGCGCGCATG</t>
  </si>
  <si>
    <t>AAACCATGCGCGCCGCCGCGCTGT</t>
  </si>
  <si>
    <t>TGGCGGACAGCGAGCCATAC</t>
  </si>
  <si>
    <t>TAGTTGGCGGACAGCGAGCCATAC</t>
  </si>
  <si>
    <t>AAACGTATGGCTCGCTGTCCGCCA</t>
  </si>
  <si>
    <t>PLES_57761</t>
  </si>
  <si>
    <t>CCGGGCGCGTACGTGGTCAT</t>
  </si>
  <si>
    <t>TAGTCCGGGCGCGTACGTGGTCAT</t>
  </si>
  <si>
    <t>AAACATGACCACGTACGCGCCCGG</t>
  </si>
  <si>
    <t>GCGGATTTCGGTTCTGTGGT</t>
  </si>
  <si>
    <t>TAGTGCGGATTTCGGTTCTGTGGT</t>
  </si>
  <si>
    <t>AAACACCACAGAACCGAAATCCGC</t>
  </si>
  <si>
    <t>CGCCGAGGCCAGGGAGATCA</t>
  </si>
  <si>
    <t>TAGTCGCCGAGGCCAGGGAGATCA</t>
  </si>
  <si>
    <t>AAACTGATCTCCCTGGCCTCGGCG</t>
  </si>
  <si>
    <t>AGCTGGTTGGCCATGCGCAA</t>
  </si>
  <si>
    <t>TAGTAGCTGGTTGGCCATGCGCAA</t>
  </si>
  <si>
    <t>AAACTTGCGCATGGCCAACCAGCT</t>
  </si>
  <si>
    <t>PLES_57771</t>
  </si>
  <si>
    <t>GGACATGGGCAGGTCGTTTT</t>
  </si>
  <si>
    <t>TAGTGGACATGGGCAGGTCGTTTT</t>
  </si>
  <si>
    <t>AAACAAAACGACCTGCCCATGTCC</t>
  </si>
  <si>
    <t>GGCAAGGGGGCTGTCCCGCC</t>
  </si>
  <si>
    <t>TAGTGGCAAGGGGGCTGTCCCGCC</t>
  </si>
  <si>
    <t>AAACGGCGGGACAGCCCCCTTGCC</t>
  </si>
  <si>
    <t>TGCTGAGCCCACGTCGCTCC</t>
  </si>
  <si>
    <t>TAGTTGCTGAGCCCACGTCGCTCC</t>
  </si>
  <si>
    <t>AAACGGAGCGACGTGGGCTCAGCA</t>
  </si>
  <si>
    <t>TCGCGGCAGCTCCTTCGATG</t>
  </si>
  <si>
    <t>TAGTTCGCGGCAGCTCCTTCGATG</t>
  </si>
  <si>
    <t>AAACCATCGAAGGAGCTGCCGCGA</t>
  </si>
  <si>
    <t>PLES_57781</t>
  </si>
  <si>
    <t>CTGACGGAAACTGAGGGCCA</t>
  </si>
  <si>
    <t>TAGTCTGACGGAAACTGAGGGCCA</t>
  </si>
  <si>
    <t>AAACTGGCCCTCAGTTTCCGTCAG</t>
  </si>
  <si>
    <t>GAGCCACCGCACAGAAGATC</t>
  </si>
  <si>
    <t>TAGTGAGCCACCGCACAGAAGATC</t>
  </si>
  <si>
    <t>AAACGATCTTCTGTGCGGTGGCTC</t>
  </si>
  <si>
    <t>GATGGATTCCGCCGCCGCCG</t>
  </si>
  <si>
    <t>TAGTGATGGATTCCGCCGCCGCCG</t>
  </si>
  <si>
    <t>AAACCGGCGGCGGCGGAATCCATC</t>
  </si>
  <si>
    <t>CTCGTTGAGCGCGGCGCTGG</t>
  </si>
  <si>
    <t>TAGTCTCGTTGAGCGCGGCGCTGG</t>
  </si>
  <si>
    <t>AAACCCAGCGCCGCGCTCAACGAG</t>
  </si>
  <si>
    <t>PLES_57791</t>
  </si>
  <si>
    <t>GGTACCGGTCTTGACGGGGA</t>
  </si>
  <si>
    <t>TAGTGGTACCGGTCTTGACGGGGA</t>
  </si>
  <si>
    <t>AAACTCCCCGTCAAGACCGGTACC</t>
  </si>
  <si>
    <t>CTGGACCTGGGCCAGGGGTC</t>
  </si>
  <si>
    <t>TAGTCTGGACCTGGGCCAGGGGTC</t>
  </si>
  <si>
    <t>AAACGACCCCTGGCCCAGGTCCAG</t>
  </si>
  <si>
    <t>ACCCAGGAGGATCGCCACGC</t>
  </si>
  <si>
    <t>TAGTACCCAGGAGGATCGCCACGC</t>
  </si>
  <si>
    <t>AAACGCGTGGCGATCCTCCTGGGT</t>
  </si>
  <si>
    <t>GATGCCGAGCACGATGGCCA</t>
  </si>
  <si>
    <t>TAGTGATGCCGAGCACGATGGCCA</t>
  </si>
  <si>
    <t>AAACTGGCCATCGTGCTCGGCATC</t>
  </si>
  <si>
    <t>PLES_57801</t>
  </si>
  <si>
    <t>CGCCACATCGCCGGAGACAG</t>
  </si>
  <si>
    <t>TAGTCGCCACATCGCCGGAGACAG</t>
  </si>
  <si>
    <t>AAACCTGTCTCCGGCGATGTGGCG</t>
  </si>
  <si>
    <t>ATCCAGGCGCGGACTGTCGC</t>
  </si>
  <si>
    <t>TAGTATCCAGGCGCGGACTGTCGC</t>
  </si>
  <si>
    <t>AAACGCGACAGTCCGCGCCTGGAT</t>
  </si>
  <si>
    <t>CGCCTGGCACATCCGCGCGT</t>
  </si>
  <si>
    <t>TAGTCGCCTGGCACATCCGCGCGT</t>
  </si>
  <si>
    <t>AAACACGCGCGGATGTGCCAGGCG</t>
  </si>
  <si>
    <t>CGCAAACCGGCCGGGCGCGG</t>
  </si>
  <si>
    <t>TAGTCGCAAACCGGCCGGGCGCGG</t>
  </si>
  <si>
    <t>AAACCCGCGCCCGGCCGGTTTGCG</t>
  </si>
  <si>
    <t>PLES_57811</t>
  </si>
  <si>
    <t>GGTCGTCAGGACTTGGCTCA</t>
  </si>
  <si>
    <t>TAGTGGTCGTCAGGACTTGGCTCA</t>
  </si>
  <si>
    <t>AAACTGAGCCAAGTCCTGACGACC</t>
  </si>
  <si>
    <t>GGGCAGGACCGGCGTCTCGT</t>
  </si>
  <si>
    <t>TAGTGGGCAGGACCGGCGTCTCGT</t>
  </si>
  <si>
    <t>AAACACGAGACGCCGGTCCTGCCC</t>
  </si>
  <si>
    <t>CCGTTGTAGTCCACCCACTC</t>
  </si>
  <si>
    <t>TAGTCCGTTGTAGTCCACCCACTC</t>
  </si>
  <si>
    <t>AAACGAGTGGGTGGACTACAACGG</t>
  </si>
  <si>
    <t>GGTAGAACGCATCGCGCAAG</t>
  </si>
  <si>
    <t>TAGTGGTAGAACGCATCGCGCAAG</t>
  </si>
  <si>
    <t>AAACCTTGCGCGATGCGTTCTACC</t>
  </si>
  <si>
    <t>PLES_57821</t>
  </si>
  <si>
    <t>GATCTCGGTGACGAAGGACA</t>
  </si>
  <si>
    <t>TAGTGATCTCGGTGACGAAGGACA</t>
  </si>
  <si>
    <t>AAACTGTCCTTCGTCACCGAGATC</t>
  </si>
  <si>
    <t>GCCGCTACCGAGGGCGGCGA</t>
  </si>
  <si>
    <t>TAGTGCCGCTACCGAGGGCGGCGA</t>
  </si>
  <si>
    <t>AAACTCGCCGCCCTCGGTAGCGGC</t>
  </si>
  <si>
    <t>GATCCCAGGCGACGACGTCG</t>
  </si>
  <si>
    <t>TAGTGATCCCAGGCGACGACGTCG</t>
  </si>
  <si>
    <t>AAACCGACGTCGTCGCCTGGGATC</t>
  </si>
  <si>
    <t>CGCAACGCCGCTTCGGCGCC</t>
  </si>
  <si>
    <t>TAGTCGCAACGCCGCTTCGGCGCC</t>
  </si>
  <si>
    <t>AAACGGCGCCGAAGCGGCGTTGCG</t>
  </si>
  <si>
    <t>PLES_57831</t>
  </si>
  <si>
    <t>GACGATGACTTCATGGTTCA</t>
  </si>
  <si>
    <t>TAGTGACGATGACTTCATGGTTCA</t>
  </si>
  <si>
    <t>AAACTGAACCATGAAGTCATCGTC</t>
  </si>
  <si>
    <t>ATGCCGGCCGACGGTATCGC</t>
  </si>
  <si>
    <t>TAGTATGCCGGCCGACGGTATCGC</t>
  </si>
  <si>
    <t>AAACGCGATACCGTCGGCCGGCAT</t>
  </si>
  <si>
    <t>TTCGGAGTGACCGGGATCGC</t>
  </si>
  <si>
    <t>TAGTTTCGGAGTGACCGGGATCGC</t>
  </si>
  <si>
    <t>AAACGCGATCCCGGTCACTCCGAA</t>
  </si>
  <si>
    <t>GCAGTGGGCGACGGTGGCGC</t>
  </si>
  <si>
    <t>TAGTGCAGTGGGCGACGGTGGCGC</t>
  </si>
  <si>
    <t>AAACGCGCCACCGTCGCCCACTGC</t>
  </si>
  <si>
    <t>PLES_57841</t>
  </si>
  <si>
    <t>TGGCGAATCGTCGTCTTCAT</t>
  </si>
  <si>
    <t>TAGTTGGCGAATCGTCGTCTTCAT</t>
  </si>
  <si>
    <t>AAACATGAAGACGACGATTCGCCA</t>
  </si>
  <si>
    <t>CCAGGGCGGCGCCACTGGCC</t>
  </si>
  <si>
    <t>TAGTCCAGGGCGGCGCCACTGGCC</t>
  </si>
  <si>
    <t>AAACGGCCAGTGGCGCCGCCCTGG</t>
  </si>
  <si>
    <t>GCGGCACTGCTCGGGTTCGG</t>
  </si>
  <si>
    <t>TAGTGCGGCACTGCTCGGGTTCGG</t>
  </si>
  <si>
    <t>AAACCCGAACCCGAGCAGTGCCGC</t>
  </si>
  <si>
    <t>CGGTCCAGTTCACCGTGCCC</t>
  </si>
  <si>
    <t>TAGTCGGTCCAGTTCACCGTGCCC</t>
  </si>
  <si>
    <t>AAACGGGCACGGTGAACTGGACCG</t>
  </si>
  <si>
    <t>PLES_57851</t>
  </si>
  <si>
    <t>AACCAGAAGTCCTGGGACAT</t>
  </si>
  <si>
    <t>TAGTAACCAGAAGTCCTGGGACAT</t>
  </si>
  <si>
    <t>AAACATGTCCCAGGACTTCTGGTT</t>
  </si>
  <si>
    <t>TTACCGAGAAGCTGGGCAGC</t>
  </si>
  <si>
    <t>TAGTTTACCGAGAAGCTGGGCAGC</t>
  </si>
  <si>
    <t>AAACGCTGCCCAGCTTCTCGGTAA</t>
  </si>
  <si>
    <t>CACTCGCAGTGGCTCCACGG</t>
  </si>
  <si>
    <t>TAGTCACTCGCAGTGGCTCCACGG</t>
  </si>
  <si>
    <t>AAACCCGTGGAGCCACTGCGAGTG</t>
  </si>
  <si>
    <t>GAGGTCGGCGTGGAAGCGGT</t>
  </si>
  <si>
    <t>TAGTGAGGTCGGCGTGGAAGCGGT</t>
  </si>
  <si>
    <t>AAACACCGCTTCCACGCCGACCTC</t>
  </si>
  <si>
    <t>PLES_57861</t>
  </si>
  <si>
    <t>GCGAGGATGTCGCGGCTGCC</t>
  </si>
  <si>
    <t>TAGTGCGAGGATGTCGCGGCTGCC</t>
  </si>
  <si>
    <t>AAACGGCAGCCGCGACATCCTCGC</t>
  </si>
  <si>
    <t>GGTGTCGAAGGCCACCAGGT</t>
  </si>
  <si>
    <t>TAGTGGTGTCGAAGGCCACCAGGT</t>
  </si>
  <si>
    <t>AAACACCTGGTGGCCTTCGACACC</t>
  </si>
  <si>
    <t>CAGGTTGGACTCGCGGCTGA</t>
  </si>
  <si>
    <t>TAGTCAGGTTGGACTCGCGGCTGA</t>
  </si>
  <si>
    <t>AAACTCAGCCGCGAGTCCAACCTG</t>
  </si>
  <si>
    <t>CGAAACCCGCCAGGTAGTCG</t>
  </si>
  <si>
    <t>TAGTCGAAACCCGCCAGGTAGTCG</t>
  </si>
  <si>
    <t>AAACCGACTACCTGGCGGGTTTCG</t>
  </si>
  <si>
    <t>PLES_57871</t>
  </si>
  <si>
    <t>GCCGACGATGGAAAAGGTCA</t>
  </si>
  <si>
    <t>TAGTGCCGACGATGGAAAAGGTCA</t>
  </si>
  <si>
    <t>AAACTGACCTTTTCCATCGTCGGC</t>
  </si>
  <si>
    <t>GCTGGCCGGTTTCGGCGCAG</t>
  </si>
  <si>
    <t>TAGTGCTGGCCGGTTTCGGCGCAG</t>
  </si>
  <si>
    <t>AAACCTGCGCCGAAACCGGCCAGC</t>
  </si>
  <si>
    <t>CCAGGGACAACGGGCGCCGA</t>
  </si>
  <si>
    <t>TAGTCCAGGGACAACGGGCGCCGA</t>
  </si>
  <si>
    <t>AAACTCGGCGCCCGTTGTCCCTGG</t>
  </si>
  <si>
    <t>GTTCTGCGTAGCCACCGCGC</t>
  </si>
  <si>
    <t>TAGTGTTCTGCGTAGCCACCGCGC</t>
  </si>
  <si>
    <t>AAACGCGCGGTGGCTACGCAGAAC</t>
  </si>
  <si>
    <t>PLES_57881</t>
  </si>
  <si>
    <t>ATGCGAATGCGGGTATGGGT</t>
  </si>
  <si>
    <t>TAGTATGCGAATGCGGGTATGGGT</t>
  </si>
  <si>
    <t>AAACACCCATACCCGCATTCGCAT</t>
  </si>
  <si>
    <t>CTGGTTGGGGTAGGTGTCCT</t>
  </si>
  <si>
    <t>TAGTCTGGTTGGGGTAGGTGTCCT</t>
  </si>
  <si>
    <t>AAACAGGACACCTACCCCAACCAG</t>
  </si>
  <si>
    <t>CTGGCAGAGATCGTTGTCCA</t>
  </si>
  <si>
    <t>TAGTCTGGCAGAGATCGTTGTCCA</t>
  </si>
  <si>
    <t>AAACTGGACAACGATCTCTGCCAG</t>
  </si>
  <si>
    <t>GCGCACGTACACCGTGTTGC</t>
  </si>
  <si>
    <t>TAGTGCGCACGTACACCGTGTTGC</t>
  </si>
  <si>
    <t>AAACGCAACACGGTGTACGTGCGC</t>
  </si>
  <si>
    <t>PLES_57891</t>
  </si>
  <si>
    <t>GGTGCGATTCAGGTCGGTCA</t>
  </si>
  <si>
    <t>TAGTGGTGCGATTCAGGTCGGTCA</t>
  </si>
  <si>
    <t>AAACTGACCGACCTGAATCGCACC</t>
  </si>
  <si>
    <t>CCCGTCCGTGCGCGAGGGCA</t>
  </si>
  <si>
    <t>TAGTCCCGTCCGTGCGCGAGGGCA</t>
  </si>
  <si>
    <t>AAACTGCCCTCGCGCACGGACGGG</t>
  </si>
  <si>
    <t>GAGGGTGTCGGTCTTTTCCA</t>
  </si>
  <si>
    <t>TAGTGAGGGTGTCGGTCTTTTCCA</t>
  </si>
  <si>
    <t>AAACTGGAAAAGACCGACACCCTC</t>
  </si>
  <si>
    <t>GTGCTCGCTCATCGCCACGC</t>
  </si>
  <si>
    <t>TAGTGTGCTCGCTCATCGCCACGC</t>
  </si>
  <si>
    <t>AAACGCGTGGCGATGAGCGAGCAC</t>
  </si>
  <si>
    <t>PLES_57901</t>
  </si>
  <si>
    <t>cls</t>
  </si>
  <si>
    <t>ATCCTTGTCCACTCCGGTGG</t>
  </si>
  <si>
    <t>TAGTATCCTTGTCCACTCCGGTGG</t>
  </si>
  <si>
    <t>AAACCCACCGGAGTGGACAAGGAT</t>
  </si>
  <si>
    <t>GTGGTGGAGGTCATTGCGCG</t>
  </si>
  <si>
    <t>TAGTGTGGTGGAGGTCATTGCGCG</t>
  </si>
  <si>
    <t>AAACCGCGCAATGACCTCCACCAC</t>
  </si>
  <si>
    <t>CCTGGATACCGACCAGCAGC</t>
  </si>
  <si>
    <t>TAGTCCTGGATACCGACCAGCAGC</t>
  </si>
  <si>
    <t>AAACGCTGCTGGTCGGTATCCAGG</t>
  </si>
  <si>
    <t>GGTGAGCACGGCATGGATGG</t>
  </si>
  <si>
    <t>TAGTGGTGAGCACGGCATGGATGG</t>
  </si>
  <si>
    <t>AAACCCATCCATGCCGTGCTCACC</t>
  </si>
  <si>
    <t>PLES_57911</t>
  </si>
  <si>
    <t>CGGGGGACGGACGTCGCTCA</t>
  </si>
  <si>
    <t>TAGTCGGGGGACGGACGTCGCTCA</t>
  </si>
  <si>
    <t>AAACTGAGCGACGTCCGTCCCCCG</t>
  </si>
  <si>
    <t>TCGGCGGTGAAGGGGGGAAG</t>
  </si>
  <si>
    <t>TAGTTCGGCGGTGAAGGGGGGAAG</t>
  </si>
  <si>
    <t>AAACCTTCCCCCCTTCACCGCCGA</t>
  </si>
  <si>
    <t>TCCAGCCGTCCTCGGCGGCG</t>
  </si>
  <si>
    <t>TAGTTCCAGCCGTCCTCGGCGGCG</t>
  </si>
  <si>
    <t>AAACCGCCGCCGAGGACGGCTGGA</t>
  </si>
  <si>
    <t>AGGCCAGCGAGACGCGCTGC</t>
  </si>
  <si>
    <t>TAGTAGGCCAGCGAGACGCGCTGC</t>
  </si>
  <si>
    <t>AAACGCAGCGCGTCTCGCTGGCCT</t>
  </si>
  <si>
    <t>PLES_57921</t>
  </si>
  <si>
    <t>TGTCGGCGTGCAATTCGGCT</t>
  </si>
  <si>
    <t>TAGTTGTCGGCGTGCAATTCGGCT</t>
  </si>
  <si>
    <t>AAACAGCCGAATTGCACGCCGACA</t>
  </si>
  <si>
    <t>GAACAGTTCGCGGTTCCACT</t>
  </si>
  <si>
    <t>TAGTGAACAGTTCGCGGTTCCACT</t>
  </si>
  <si>
    <t>AAACAGTGGAACCGCGAACTGTTC</t>
  </si>
  <si>
    <t>CGGTGCAATTGGCGGCGGTC</t>
  </si>
  <si>
    <t>TAGTCGGTGCAATTGGCGGCGGTC</t>
  </si>
  <si>
    <t>AAACGACCGCCGCCAATTGCACCG</t>
  </si>
  <si>
    <t>GAAGCCTTCCCATACCGATA</t>
  </si>
  <si>
    <t>TAGTGAAGCCTTCCCATACCGATA</t>
  </si>
  <si>
    <t>AAACTATCGGTATGGGAAGGCTTC</t>
  </si>
  <si>
    <t>PLES_57931</t>
  </si>
  <si>
    <t>TTGGGGGGCATGTTTGGCCA</t>
  </si>
  <si>
    <t>TAGTTTGGGGGGCATGTTTGGCCA</t>
  </si>
  <si>
    <t>AAACTGGCCAAACATGCCCCCCAA</t>
  </si>
  <si>
    <t>GTCTCGCTGTCGACCTCGAT</t>
  </si>
  <si>
    <t>TAGTGTCTCGCTGTCGACCTCGAT</t>
  </si>
  <si>
    <t>AAACATCGAGGTCGACAGCGAGAC</t>
  </si>
  <si>
    <t>GTAGAGCATCGGCAGGGCGT</t>
  </si>
  <si>
    <t>TAGTGTAGAGCATCGGCAGGGCGT</t>
  </si>
  <si>
    <t>AAACACGCCCTGCCGATGCTCTAC</t>
  </si>
  <si>
    <t>TTGTTGACGAAGAAATGTCG</t>
  </si>
  <si>
    <t>TAGTTTGTTGACGAAGAAATGTCG</t>
  </si>
  <si>
    <t>AAACCGACATTTCTTCGTCAACAA</t>
  </si>
  <si>
    <t>PLES_57941</t>
  </si>
  <si>
    <t>CGGCTGGAACATTGCTTCGA</t>
  </si>
  <si>
    <t>TAGTCGGCTGGAACATTGCTTCGA</t>
  </si>
  <si>
    <t>AAACTCGAAGCAATGTTCCAGCCG</t>
  </si>
  <si>
    <t>GGAGAGCACGCGGTTGCGGA</t>
  </si>
  <si>
    <t>TAGTGGAGAGCACGCGGTTGCGGA</t>
  </si>
  <si>
    <t>AAACTCCGCAACCGCGTGCTCTCC</t>
  </si>
  <si>
    <t>CGGTGGCGTAGACCTCGGCG</t>
  </si>
  <si>
    <t>TAGTCGGTGGCGTAGACCTCGGCG</t>
  </si>
  <si>
    <t>AAACCGCCGAGGTCTACGCCACCG</t>
  </si>
  <si>
    <t>CTCGGTGGTCATCCCGCCGT</t>
  </si>
  <si>
    <t>TAGTCTCGGTGGTCATCCCGCCGT</t>
  </si>
  <si>
    <t>AAACACGGCGGGATGACCACCGAG</t>
  </si>
  <si>
    <t>PLES_57951</t>
  </si>
  <si>
    <t>GAAGAGCAGGACGGGGAGGA</t>
  </si>
  <si>
    <t>TAGTGAAGAGCAGGACGGGGAGGA</t>
  </si>
  <si>
    <t>AAACTCCTCCCCGTCCTGCTCTTC</t>
  </si>
  <si>
    <t>GAGCACGGCAAGTGCCAGGG</t>
  </si>
  <si>
    <t>TAGTGAGCACGGCAAGTGCCAGGG</t>
  </si>
  <si>
    <t>AAACCCCTGGCACTTGCCGTGCTC</t>
  </si>
  <si>
    <t>CCACATGAGGAAGCGCTTCG</t>
  </si>
  <si>
    <t>TAGTCCACATGAGGAAGCGCTTCG</t>
  </si>
  <si>
    <t>AAACCGAAGCGCTTCCTCATGTGG</t>
  </si>
  <si>
    <t>CGACCTTGGCGGGTCGGCCG</t>
  </si>
  <si>
    <t>TAGTCGACCTTGGCGGGTCGGCCG</t>
  </si>
  <si>
    <t>AAACCGGCCGACCCGCCAAGGTCG</t>
  </si>
  <si>
    <t>PLES_57961</t>
  </si>
  <si>
    <t>GGTTGCTCGACCACATGCAG</t>
  </si>
  <si>
    <t>TAGTGGTTGCTCGACCACATGCAG</t>
  </si>
  <si>
    <t>AAACCTGCATGTGGTCGAGCAACC</t>
  </si>
  <si>
    <t>ACCACCGCGACGAGGAATGC</t>
  </si>
  <si>
    <t>TAGTACCACCGCGACGAGGAATGC</t>
  </si>
  <si>
    <t>AAACGCATTCCTCGTCGCGGTGGT</t>
  </si>
  <si>
    <t>GACGGCCGCCGACCATGTCC</t>
  </si>
  <si>
    <t>TAGTGACGGCCGCCGACCATGTCC</t>
  </si>
  <si>
    <t>AAACGGACATGGTCGGCGGCCGTC</t>
  </si>
  <si>
    <t>GAGGAGGTCCTTGTCGTGGC</t>
  </si>
  <si>
    <t>TAGTGAGGAGGTCCTTGTCGTGGC</t>
  </si>
  <si>
    <t>AAACGCCACGACAAGGACCTCCTC</t>
  </si>
  <si>
    <t>PLES_57971</t>
  </si>
  <si>
    <t>GACGATGTTCAGCTCAGTCA</t>
  </si>
  <si>
    <t>TAGTGACGATGTTCAGCTCAGTCA</t>
  </si>
  <si>
    <t>AAACTGACTGAGCTGAACATCGTC</t>
  </si>
  <si>
    <t>CGGGCGTCCGGAGGCGGGAT</t>
  </si>
  <si>
    <t>TAGTCGGGCGTCCGGAGGCGGGAT</t>
  </si>
  <si>
    <t>AAACATCCCGCCTCCGGACGCCCG</t>
  </si>
  <si>
    <t>GCGTCCTGTTCGGCACGGCG</t>
  </si>
  <si>
    <t>TAGTGCGTCCTGTTCGGCACGGCG</t>
  </si>
  <si>
    <t>AAACCGCCGTGCCGAACAGGACGC</t>
  </si>
  <si>
    <t>CAGGCCGAGTTCCACCGCGC</t>
  </si>
  <si>
    <t>TAGTCAGGCCGAGTTCCACCGCGC</t>
  </si>
  <si>
    <t>AAACGCGCGGTGGAACTCGGCCTG</t>
  </si>
  <si>
    <t>PLES_57981</t>
  </si>
  <si>
    <t>CTTGTGGTTGCTGAGATGCG</t>
  </si>
  <si>
    <t>TAGTCTTGTGGTTGCTGAGATGCG</t>
  </si>
  <si>
    <t>AAACCGCATCTCAGCAACCACAAG</t>
  </si>
  <si>
    <t>GGCCATGCCCCAGGCCAGGA</t>
  </si>
  <si>
    <t>TAGTGGCCATGCCCCAGGCCAGGA</t>
  </si>
  <si>
    <t>AAACTCCTGGCCTGGGGCATGGCC</t>
  </si>
  <si>
    <t>GTTCGCTCCGAGTTCGATGC</t>
  </si>
  <si>
    <t>TAGTGTTCGCTCCGAGTTCGATGC</t>
  </si>
  <si>
    <t>AAACGCATCGAACTCGGAGCGAAC</t>
  </si>
  <si>
    <t>GAGGCCGGAGAACCAGAGGT</t>
  </si>
  <si>
    <t>TAGTGAGGCCGGAGAACCAGAGGT</t>
  </si>
  <si>
    <t>AAACACCTCTGGTTCTCCGGCCTC</t>
  </si>
  <si>
    <t>PLES_57991</t>
  </si>
  <si>
    <t>TCGCCAGGATGACGTCTAGT</t>
  </si>
  <si>
    <t>TAGTTCGCCAGGATGACGTCTAGT</t>
  </si>
  <si>
    <t>AAACACTAGACGTCATCCTGGCGA</t>
  </si>
  <si>
    <t>CTTCCGCCAGCTCCTTGGAG</t>
  </si>
  <si>
    <t>TAGTCTTCCGCCAGCTCCTTGGAG</t>
  </si>
  <si>
    <t>AAACCTCCAAGGAGCTGGCGGAAG</t>
  </si>
  <si>
    <t>CAGCAGGGACAGGTTCTGTT</t>
  </si>
  <si>
    <t>TAGTCAGCAGGGACAGGTTCTGTT</t>
  </si>
  <si>
    <t>AAACAACAGAACCTGTCCCTGCTG</t>
  </si>
  <si>
    <t>TCTTCTCCAGGGTGTCGAGG</t>
  </si>
  <si>
    <t>TAGTTCTTCTCCAGGGTGTCGAGG</t>
  </si>
  <si>
    <t>AAACCCTCGACACCCTGGAGAAGA</t>
  </si>
  <si>
    <t>PLES_58001</t>
  </si>
  <si>
    <t>GAGGTTCAGGTGTCTGTTCA</t>
  </si>
  <si>
    <t>TAGTGAGGTTCAGGTGTCTGTTCA</t>
  </si>
  <si>
    <t>AAACTGAACAGACACCTGAACCTC</t>
  </si>
  <si>
    <t>GGGGCCGCAGCCCGAGATCA</t>
  </si>
  <si>
    <t>TAGTGGGGCCGCAGCCCGAGATCA</t>
  </si>
  <si>
    <t>AAACTGATCTCGGGCTGCGGCCCC</t>
  </si>
  <si>
    <t>ACGTACTGGTAGCGGACGGA</t>
  </si>
  <si>
    <t>TAGTACGTACTGGTAGCGGACGGA</t>
  </si>
  <si>
    <t>AAACTCCGTCCGCTACCAGTACGT</t>
  </si>
  <si>
    <t>CAGGTGCGTCCCGCTTCGCT</t>
  </si>
  <si>
    <t>TAGTCAGGTGCGTCCCGCTTCGCT</t>
  </si>
  <si>
    <t>AAACAGCGAAGCGGGACGCACCTG</t>
  </si>
  <si>
    <t>PLES_58011</t>
  </si>
  <si>
    <t>GGGAAGAGGCGTCGGCTCAT</t>
  </si>
  <si>
    <t>TAGTGGGAAGAGGCGTCGGCTCAT</t>
  </si>
  <si>
    <t>AAACATGAGCCGACGCCTCTTCCC</t>
  </si>
  <si>
    <t>GGAACAGGAACGGCAGGAGA</t>
  </si>
  <si>
    <t>TAGTGGAACAGGAACGGCAGGAGA</t>
  </si>
  <si>
    <t>AAACTCTCCTGCCGTTCCTGTTCC</t>
  </si>
  <si>
    <t>GGAGAAGGAGGGATAGCCCT</t>
  </si>
  <si>
    <t>TAGTGGAGAAGGAGGGATAGCCCT</t>
  </si>
  <si>
    <t>AAACAGGGCTATCCCTCCTTCTCC</t>
  </si>
  <si>
    <t>GCGGACGTCCGGAAGGATGC</t>
  </si>
  <si>
    <t>TAGTGCGGACGTCCGGAAGGATGC</t>
  </si>
  <si>
    <t>AAACGCATCCTTCCGGACGTCCGC</t>
  </si>
  <si>
    <t>PLES_58021</t>
  </si>
  <si>
    <t>GGTTGCCAGGCTTCGGCACC</t>
  </si>
  <si>
    <t>TAGTGGTTGCCAGGCTTCGGCACC</t>
  </si>
  <si>
    <t>AAACGGTGCCGAAGCCTGGCAACC</t>
  </si>
  <si>
    <t>GCCGAAGCCAGGTCCGTGGT</t>
  </si>
  <si>
    <t>TAGTGCCGAAGCCAGGTCCGTGGT</t>
  </si>
  <si>
    <t>AAACACCACGGACCTGGCTTCGGC</t>
  </si>
  <si>
    <t>CAGTCGTTCAAAGGGCGCGC</t>
  </si>
  <si>
    <t>TAGTCAGTCGTTCAAAGGGCGCGC</t>
  </si>
  <si>
    <t>AAACGCGCGCCCTTTGAACGACTG</t>
  </si>
  <si>
    <t>CAGGGTTTCCAGGCGTTCCA</t>
  </si>
  <si>
    <t>TAGTCAGGGTTTCCAGGCGTTCCA</t>
  </si>
  <si>
    <t>AAACTGGAACGCCTGGAAACCCTG</t>
  </si>
  <si>
    <t>PLES_58031</t>
  </si>
  <si>
    <t>AGTCCCGGCCGAGGATCGAC</t>
  </si>
  <si>
    <t>TAGTAGTCCCGGCCGAGGATCGAC</t>
  </si>
  <si>
    <t>AAACGTCGATCCTCGGCCGGGACT</t>
  </si>
  <si>
    <t>TCTCCTCGCCGGCCGGCACG</t>
  </si>
  <si>
    <t>TAGTTCTCCTCGCCGGCCGGCACG</t>
  </si>
  <si>
    <t>AAACCGTGCCGGCCGGCGAGGAGA</t>
  </si>
  <si>
    <t>CAACGCGGCGGCGTCCGCTA</t>
  </si>
  <si>
    <t>TAGTCAACGCGGCGGCGTCCGCTA</t>
  </si>
  <si>
    <t>AAACTAGCGGACGCCGCCGCGTTG</t>
  </si>
  <si>
    <t>GTAGGGAAACTTGCGCTTGT</t>
  </si>
  <si>
    <t>TAGTGTAGGGAAACTTGCGCTTGT</t>
  </si>
  <si>
    <t>AAACACAAGCGCAAGTTTCCCTAC</t>
  </si>
  <si>
    <t>PLES_58041</t>
  </si>
  <si>
    <t>CACCAGCGCGTTTCCTCCGC</t>
  </si>
  <si>
    <t>TAGTCACCAGCGCGTTTCCTCCGC</t>
  </si>
  <si>
    <t>AAACGCGGAGGAAACGCGCTGGTG</t>
  </si>
  <si>
    <t>CGTTGTCGTCCTGGCGCCAC</t>
  </si>
  <si>
    <t>TAGTCGTTGTCGTCCTGGCGCCAC</t>
  </si>
  <si>
    <t>AAACGTGGCGCCAGGACGACAACG</t>
  </si>
  <si>
    <t>AAGGTCGCGGCGCATGACGA</t>
  </si>
  <si>
    <t>TAGTAAGGTCGCGGCGCATGACGA</t>
  </si>
  <si>
    <t>AAACTCGTCATGCGCCGCGACCTT</t>
  </si>
  <si>
    <t>GTAGTCCTTGACCAGCGCGC</t>
  </si>
  <si>
    <t>TAGTGTAGTCCTTGACCAGCGCGC</t>
  </si>
  <si>
    <t>AAACGCGCGCTGGTCAAGGACTAC</t>
  </si>
  <si>
    <t>PLES_58051</t>
  </si>
  <si>
    <t>TTGCCCAGTTCGGCCCACAG</t>
  </si>
  <si>
    <t>TAGTTTGCCCAGTTCGGCCCACAG</t>
  </si>
  <si>
    <t>AAACCTGTGGGCCGAACTGGGCAA</t>
  </si>
  <si>
    <t>GGGCCGGCGAGAGCAGGGTC</t>
  </si>
  <si>
    <t>TAGTGGGCCGGCGAGAGCAGGGTC</t>
  </si>
  <si>
    <t>AAACGACCCTGCTCTCGCCGGCCC</t>
  </si>
  <si>
    <t>CATGTTGAACGCGGCGATCA</t>
  </si>
  <si>
    <t>TAGTCATGTTGAACGCGGCGATCA</t>
  </si>
  <si>
    <t>AAACTGATCGCCGCGTTCAACATG</t>
  </si>
  <si>
    <t>CCAGAAGAACGCAACCAGGC</t>
  </si>
  <si>
    <t>TAGTCCAGAAGAACGCAACCAGGC</t>
  </si>
  <si>
    <t>AAACGCCTGGTTGCGTTCTTCTGG</t>
  </si>
  <si>
    <t>PLES_58061</t>
  </si>
  <si>
    <t>AGGGTGGAAGTGACGTCCAT</t>
  </si>
  <si>
    <t>TAGTAGGGTGGAAGTGACGTCCAT</t>
  </si>
  <si>
    <t>AAACATGGACGTCACTTCCACCCT</t>
  </si>
  <si>
    <t>CCAGGGGATCGCCGAGACTC</t>
  </si>
  <si>
    <t>TAGTCCAGGGGATCGCCGAGACTC</t>
  </si>
  <si>
    <t>AAACGAGTCTCGGCGATCCCCTGG</t>
  </si>
  <si>
    <t>TCGGCGGTGGCCTTGCGGGC</t>
  </si>
  <si>
    <t>TAGTTCGGCGGTGGCCTTGCGGGC</t>
  </si>
  <si>
    <t>AAACGCCCGCAAGGCCACCGCCGA</t>
  </si>
  <si>
    <t>GCAGCGAGAAGCTGTGGTCG</t>
  </si>
  <si>
    <t>TAGTGCAGCGAGAAGCTGTGGTCG</t>
  </si>
  <si>
    <t>AAACCGACCACAGCTTCTCGCTGC</t>
  </si>
  <si>
    <t>PLES_58071</t>
  </si>
  <si>
    <t>TCTGGGTGGTGACCGGATTG</t>
  </si>
  <si>
    <t>TAGTTCTGGGTGGTGACCGGATTG</t>
  </si>
  <si>
    <t>AAACCAATCCGGTCACCACCCAGA</t>
  </si>
  <si>
    <t>GAGGTGCCGGCCGTTGGCCC</t>
  </si>
  <si>
    <t>TAGTGAGGTGCCGGCCGTTGGCCC</t>
  </si>
  <si>
    <t>AAACGGGCCAACGGCCGGCACCTC</t>
  </si>
  <si>
    <t>TGCGCACGTCCCAGGTTTCC</t>
  </si>
  <si>
    <t>TAGTTGCGCACGTCCCAGGTTTCC</t>
  </si>
  <si>
    <t>AAACGGAAACCTGGGACGTGCGCA</t>
  </si>
  <si>
    <t>CTGGTCGGCCATGAAGCAGA</t>
  </si>
  <si>
    <t>TAGTCTGGTCGGCCATGAAGCAGA</t>
  </si>
  <si>
    <t>AAACTCTGCTTCATGGCCGACCAG</t>
  </si>
  <si>
    <t>PLES_58081</t>
  </si>
  <si>
    <t>ltaA</t>
  </si>
  <si>
    <t>GGCGAACTGTTGGGTGTGAT</t>
  </si>
  <si>
    <t>TAGTGGCGAACTGTTGGGTGTGAT</t>
  </si>
  <si>
    <t>AAACATCACACCCAACAGTTCGCC</t>
  </si>
  <si>
    <t>CCAGGCTTCGGGGCAGATGC</t>
  </si>
  <si>
    <t>TAGTCCAGGCTTCGGGGCAGATGC</t>
  </si>
  <si>
    <t>AAACGCATCTGCCCCGAAGCCTGG</t>
  </si>
  <si>
    <t>TTCGTGGCCGCGGTTGGCTT</t>
  </si>
  <si>
    <t>TAGTTTCGTGGCCGCGGTTGGCTT</t>
  </si>
  <si>
    <t>AAACAAGCCAACCGCGGCCACGAA</t>
  </si>
  <si>
    <t>GGTCCACTGGTCGTCGCCAT</t>
  </si>
  <si>
    <t>TAGTGGTCCACTGGTCGTCGCCAT</t>
  </si>
  <si>
    <t>AAACATGGCGACGACCAGTGGACC</t>
  </si>
  <si>
    <t>PLES_58091</t>
  </si>
  <si>
    <t>CGGCGGAAAGGAAGATCAGC</t>
  </si>
  <si>
    <t>TAGTCGGCGGAAAGGAAGATCAGC</t>
  </si>
  <si>
    <t>AAACGCTGATCTTCCTTTCCGCCG</t>
  </si>
  <si>
    <t>GCCGCCCCCGCACCCTTGCA</t>
  </si>
  <si>
    <t>TAGTGCCGCCCCCGCACCCTTGCA</t>
  </si>
  <si>
    <t>AAACTGCAAGGGTGCGGGGGCGGC</t>
  </si>
  <si>
    <t>ATCGGCCGGCAGCGCAGGCG</t>
  </si>
  <si>
    <t>TAGTATCGGCCGGCAGCGCAGGCG</t>
  </si>
  <si>
    <t>AAACCGCCTGCGCTGCCGGCCGAT</t>
  </si>
  <si>
    <t>TTCGAGTTCATGGCCGGTGC</t>
  </si>
  <si>
    <t>TAGTTTCGAGTTCATGGCCGGTGC</t>
  </si>
  <si>
    <t>AAACGCACCGGCCATGAACTCGAA</t>
  </si>
  <si>
    <t>PLES_58101</t>
  </si>
  <si>
    <t>glyA1</t>
  </si>
  <si>
    <t>CGTCGTCGTAGCCGCGGATC</t>
  </si>
  <si>
    <t>TAGTCGTCGTCGTAGCCGCGGATC</t>
  </si>
  <si>
    <t>AAACGATCCGCGGCTACGACGACG</t>
  </si>
  <si>
    <t>GGCCTCTTCGGCGTCCATCG</t>
  </si>
  <si>
    <t>TAGTGGCCTCTTCGGCGTCCATCG</t>
  </si>
  <si>
    <t>AAACCGATGGACGCCGAAGAGGCC</t>
  </si>
  <si>
    <t>TTCGAGATGGTCTTCCTGGC</t>
  </si>
  <si>
    <t>TAGTTTCGAGATGGTCTTCCTGGC</t>
  </si>
  <si>
    <t>AAACGCCAGGAAGACCATCTCGAA</t>
  </si>
  <si>
    <t>CCGAGGAACCGGAATGCGGC</t>
  </si>
  <si>
    <t>TAGTCCGAGGAACCGGAATGCGGC</t>
  </si>
  <si>
    <t>AAACGCCGCATTCCGGTTCCTCGG</t>
  </si>
  <si>
    <t>PLES_58111</t>
  </si>
  <si>
    <t>soxB</t>
  </si>
  <si>
    <t>ATGCTTTAACAGGCCGAAGC</t>
  </si>
  <si>
    <t>TAGTATGCTTTAACAGGCCGAAGC</t>
  </si>
  <si>
    <t>AAACGCTTCGGCCTGTTAAAGCAT</t>
  </si>
  <si>
    <t>TGCGTTGCCAGTTCTCGTGA</t>
  </si>
  <si>
    <t>TAGTTGCGTTGCCAGTTCTCGTGA</t>
  </si>
  <si>
    <t>AAACTCACGAGAACTGGCAACGCA</t>
  </si>
  <si>
    <t>TCGTAGACCGGCTTCGGCGT</t>
  </si>
  <si>
    <t>TAGTTCGTAGACCGGCTTCGGCGT</t>
  </si>
  <si>
    <t>AAACACGCCGAAGCCGGTCTACGA</t>
  </si>
  <si>
    <t>CCAGGTAGTAGGCGGTGGCC</t>
  </si>
  <si>
    <t>TAGTCCAGGTAGTAGGCGGTGGCC</t>
  </si>
  <si>
    <t>AAACGGCCACCGCCTACTACCTGG</t>
  </si>
  <si>
    <t>PLES_58121</t>
  </si>
  <si>
    <t>soxD</t>
  </si>
  <si>
    <t>AACGCAGTTCGCCGCAGTGG</t>
  </si>
  <si>
    <t>TAGTAACGCAGTTCGCCGCAGTGG</t>
  </si>
  <si>
    <t>AAACCCACTGCGGCGAACTGCGTT</t>
  </si>
  <si>
    <t>CTTGGCGTGGAATTCCTCTT</t>
  </si>
  <si>
    <t>TAGTCTTGGCGTGGAATTCCTCTT</t>
  </si>
  <si>
    <t>AAACAAGAGGAATTCCACGCCAAG</t>
  </si>
  <si>
    <t>GGTCGAGCGGGCGCGGGATG</t>
  </si>
  <si>
    <t>TAGTGGTCGAGCGGGCGCGGGATG</t>
  </si>
  <si>
    <t>AAACCATCCCGCGCCCGCTCGACC</t>
  </si>
  <si>
    <t>CCTCGTCGCTGCAGGCGTTC</t>
  </si>
  <si>
    <t>TAGTCCTCGTCGCTGCAGGCGTTC</t>
  </si>
  <si>
    <t>AAACGAACGCCTGCAGCGACGAGG</t>
  </si>
  <si>
    <t>PLES_58131</t>
  </si>
  <si>
    <t>soxA</t>
  </si>
  <si>
    <t>CGCTGGACAGGCGATTGATC</t>
  </si>
  <si>
    <t>TAGTCGCTGGACAGGCGATTGATC</t>
  </si>
  <si>
    <t>AAACGATCAATCGCCTGTCCAGCG</t>
  </si>
  <si>
    <t>GCGGGCGGTTGCGGTCGATG</t>
  </si>
  <si>
    <t>TAGTGCGGGCGGTTGCGGTCGATG</t>
  </si>
  <si>
    <t>AAACCATCGACCGCAACCGCCCGC</t>
  </si>
  <si>
    <t>GTGCTGGCCGTTGAAGCTGA</t>
  </si>
  <si>
    <t>TAGTGTGCTGGCCGTTGAAGCTGA</t>
  </si>
  <si>
    <t>AAACTCAGCTTCAACGGCCAGCAC</t>
  </si>
  <si>
    <t>GGGTGTCGCCGGCATAGCCC</t>
  </si>
  <si>
    <t>TAGTGGGTGTCGCCGGCATAGCCC</t>
  </si>
  <si>
    <t>AAACGGGCTATGCCGGCGACACCC</t>
  </si>
  <si>
    <t>PLES_58141</t>
  </si>
  <si>
    <t>soxG</t>
  </si>
  <si>
    <t>CGGCGTGGACGCCGGGTTCG</t>
  </si>
  <si>
    <t>TAGTCGGCGTGGACGCCGGGTTCG</t>
  </si>
  <si>
    <t>AAACCGAACCCGGCGTCCACGCCG</t>
  </si>
  <si>
    <t>GGCATGGTGCAGCGGCGATT</t>
  </si>
  <si>
    <t>TAGTGGCATGGTGCAGCGGCGATT</t>
  </si>
  <si>
    <t>AAACAATCGCCGCTGCACCATGCC</t>
  </si>
  <si>
    <t>GCCGGCGAGCTTGTGCAGCT</t>
  </si>
  <si>
    <t>TAGTGCCGGCGAGCTTGTGCAGCT</t>
  </si>
  <si>
    <t>AAACAGCTGCACAAGCTCGCCGGC</t>
  </si>
  <si>
    <t>GACGATACCGGCCTTCGCGG</t>
  </si>
  <si>
    <t>TAGTGACGATACCGGCCTTCGCGG</t>
  </si>
  <si>
    <t>AAACCCGCGAAGGCCGGTATCGTC</t>
  </si>
  <si>
    <t>PLES_58151</t>
  </si>
  <si>
    <t>purU2</t>
  </si>
  <si>
    <t>GGATCCAGGTGTCGGGGGTA</t>
  </si>
  <si>
    <t>TAGTGGATCCAGGTGTCGGGGGTA</t>
  </si>
  <si>
    <t>AAACTACCCCCGACACCTGGATCC</t>
  </si>
  <si>
    <t>GGCTGGGACTGTCGGCGGTG</t>
  </si>
  <si>
    <t>TAGTGGCTGGGACTGTCGGCGGTG</t>
  </si>
  <si>
    <t>AAACCACCGCCGACAGTCCCAGCC</t>
  </si>
  <si>
    <t>CCACGTCGACGGTGCCCAGC</t>
  </si>
  <si>
    <t>TAGTCCACGTCGACGGTGCCCAGC</t>
  </si>
  <si>
    <t>AAACGCTGGGCACCGTCGACGTGG</t>
  </si>
  <si>
    <t>CGTAGCAGCGCTGCTCGAAG</t>
  </si>
  <si>
    <t>TAGTCGTAGCAGCGCTGCTCGAAG</t>
  </si>
  <si>
    <t>AAACCTTCGAGCAGCGCTGCTACG</t>
  </si>
  <si>
    <t>PLES_58161</t>
  </si>
  <si>
    <t>fdhA</t>
  </si>
  <si>
    <t>TCTGCACCTCGACCTTGCCC</t>
  </si>
  <si>
    <t>TAGTTCTGCACCTCGACCTTGCCC</t>
  </si>
  <si>
    <t>AAACGGGCAAGGTCGAGGTGCAGA</t>
  </si>
  <si>
    <t>GGGTCCTGCATCTTCGGATA</t>
  </si>
  <si>
    <t>TAGTGGGTCCTGCATCTTCGGATA</t>
  </si>
  <si>
    <t>AAACTATCCGAAGATGCAGGACCC</t>
  </si>
  <si>
    <t>GGTCGATCTGCCGGCCCTGC</t>
  </si>
  <si>
    <t>TAGTGGTCGATCTGCCGGCCCTGC</t>
  </si>
  <si>
    <t>AAACGCAGGGCCGGCAGATCGACC</t>
  </si>
  <si>
    <t>CCACCCGCAGGATCACCCCG</t>
  </si>
  <si>
    <t>TAGTCCACCCGCAGGATCACCCCG</t>
  </si>
  <si>
    <t>AAACCGGGGTGATCCTGCGGGTGG</t>
  </si>
  <si>
    <t>PLES_58171</t>
  </si>
  <si>
    <t>GTCTCCGGGAGGCGAATGGA</t>
  </si>
  <si>
    <t>TAGTGTCTCCGGGAGGCGAATGGA</t>
  </si>
  <si>
    <t>AAACTCCATTCGCCTCCCGGAGAC</t>
  </si>
  <si>
    <t>CGGGCTATCGGTGTTCATGG</t>
  </si>
  <si>
    <t>TAGTCGGGCTATCGGTGTTCATGG</t>
  </si>
  <si>
    <t>AAACCCATGAACACCGATAGCCCG</t>
  </si>
  <si>
    <t>ACCTGTTCGACGCGGTTGAT</t>
  </si>
  <si>
    <t>TAGTACCTGTTCGACGCGGTTGAT</t>
  </si>
  <si>
    <t>AAACATCAACCGCGTCGAACAGGT</t>
  </si>
  <si>
    <t>TGTGGATGCGCCAGCAGGCC</t>
  </si>
  <si>
    <t>TAGTTGTGGATGCGCCAGCAGGCC</t>
  </si>
  <si>
    <t>AAACGGCCTGCTGGCGCATCCACA</t>
  </si>
  <si>
    <t>PLES_58181</t>
  </si>
  <si>
    <t>ACAGGCGGGCGAACGGGAAG</t>
  </si>
  <si>
    <t>TAGTACAGGCGGGCGAACGGGAAG</t>
  </si>
  <si>
    <t>AAACCTTCCCGTTCGCCCGCCTGT</t>
  </si>
  <si>
    <t>GACCAGGGGTGAGGACAACA</t>
  </si>
  <si>
    <t>TAGTGACCAGGGGTGAGGACAACA</t>
  </si>
  <si>
    <t>AAACTGTTGTCCTCACCCCTGGTC</t>
  </si>
  <si>
    <t>CGGTCTCGGGCAGTTCGGCG</t>
  </si>
  <si>
    <t>TAGTCGGTCTCGGGCAGTTCGGCG</t>
  </si>
  <si>
    <t>AAACCGCCGAACTGCCCGAGACCG</t>
  </si>
  <si>
    <t>CGGCATCAGTTCCAGCCAGT</t>
  </si>
  <si>
    <t>TAGTCGGCATCAGTTCCAGCCAGT</t>
  </si>
  <si>
    <t>AAACACTGGCTGGAACTGATGCCG</t>
  </si>
  <si>
    <t>PLES_58191</t>
  </si>
  <si>
    <t>AACGATCAGTCCGACGATGA</t>
  </si>
  <si>
    <t>TAGTAACGATCAGTCCGACGATGA</t>
  </si>
  <si>
    <t>AAACTCATCGTCGGACTGATCGTT</t>
  </si>
  <si>
    <t>CAGCCCATGCTGTCGTCACC</t>
  </si>
  <si>
    <t>TAGTCAGCCCATGCTGTCGTCACC</t>
  </si>
  <si>
    <t>AAACGGTGACGACAGCATGGGCTG</t>
  </si>
  <si>
    <t>GATCGCCTGGCCGCCGTAGG</t>
  </si>
  <si>
    <t>TAGTGATCGCCTGGCCGCCGTAGG</t>
  </si>
  <si>
    <t>AAACCCTACGGCGGCCAGGCGATC</t>
  </si>
  <si>
    <t>AACCGGCCGCCTGGCCAGCC</t>
  </si>
  <si>
    <t>TAGTAACCGGCCGCCTGGCCAGCC</t>
  </si>
  <si>
    <t>AAACGGCTGGCCAGGCGGCCGGTT</t>
  </si>
  <si>
    <t>PLES_58201</t>
  </si>
  <si>
    <t>purK</t>
  </si>
  <si>
    <t>ACCGATGACACCGATTTTCA</t>
  </si>
  <si>
    <t>TAGTACCGATGACACCGATTTTCA</t>
  </si>
  <si>
    <t>AAACTGAAAATCGGTGTCATCGGT</t>
  </si>
  <si>
    <t>GGGCCAGCATGCGGCCCAGC</t>
  </si>
  <si>
    <t>TAGTGGGCCAGCATGCGGCCCAGC</t>
  </si>
  <si>
    <t>AAACGCTGGGCCGCATGCTGGCCC</t>
  </si>
  <si>
    <t>GCCCAGCGGGGTTCCCGCCA</t>
  </si>
  <si>
    <t>TAGTGCCCAGCGGGGTTCCCGCCA</t>
  </si>
  <si>
    <t>AAACTGGCGGGAACCCCGCTGGGC</t>
  </si>
  <si>
    <t>AGGCGTCCGGCGCCGGGTCG</t>
  </si>
  <si>
    <t>TAGTAGGCGTCCGGCGCCGGGTCG</t>
  </si>
  <si>
    <t>AAACCGACCCGGCGCCGGACGCCT</t>
  </si>
  <si>
    <t>PLES_58211</t>
  </si>
  <si>
    <t>purE</t>
  </si>
  <si>
    <t>GAGGGTGCTCCAGTCCGATT</t>
  </si>
  <si>
    <t>TAGTGAGGGTGCTCCAGTCCGATT</t>
  </si>
  <si>
    <t>AAACAATCGGACTGGAGCACCCTC</t>
  </si>
  <si>
    <t>CAGCTTGTCCAGCATGTCCG</t>
  </si>
  <si>
    <t>TAGTCAGCTTGTCCAGCATGTCCG</t>
  </si>
  <si>
    <t>AAACCGGACATGCTGGACAAGCTG</t>
  </si>
  <si>
    <t>AAACCACCTTCACTTCGTAG</t>
  </si>
  <si>
    <t>TAGTAAACCACCTTCACTTCGTAG</t>
  </si>
  <si>
    <t>AAACCTACGAAGTGAAGGTGGTTT</t>
  </si>
  <si>
    <t>CAGGTCCGGGGTGCGGTGGG</t>
  </si>
  <si>
    <t>TAGTCAGGTCCGGGGTGCGGTGGG</t>
  </si>
  <si>
    <t>AAACCCCACCGCACCCCGGACCTG</t>
  </si>
  <si>
    <t>PLES_58221</t>
  </si>
  <si>
    <t>adhA</t>
  </si>
  <si>
    <t>CATGGTCTGTGGCAGGGTCA</t>
  </si>
  <si>
    <t>TAGTCATGGTCTGTGGCAGGGTCA</t>
  </si>
  <si>
    <t>AAACTGACCCTGCCACAGACCATG</t>
  </si>
  <si>
    <t>GCCGTAGGCGTGCACGACCG</t>
  </si>
  <si>
    <t>TAGTGCCGTAGGCGTGCACGACCG</t>
  </si>
  <si>
    <t>AAACCGGTCGTGCACGCCTACGGC</t>
  </si>
  <si>
    <t>TTGACTTCCTCGATCCGCAG</t>
  </si>
  <si>
    <t>TAGTTTGACTTCCTCGATCCGCAG</t>
  </si>
  <si>
    <t>AAACCTGCGGATCGAGGAAGTCAA</t>
  </si>
  <si>
    <t>ACCTGCCCGGGGCCGGGCAG</t>
  </si>
  <si>
    <t>TAGTACCTGCCCGGGGCCGGGCAG</t>
  </si>
  <si>
    <t>AAACCTGCCCGGCCCCGGGCAGGT</t>
  </si>
  <si>
    <t>PLES_58231</t>
  </si>
  <si>
    <t>CCTCCAGCCACTTCAGTTCG</t>
  </si>
  <si>
    <t>TAGTCCTCCAGCCACTTCAGTTCG</t>
  </si>
  <si>
    <t>AAACCGAACTGAAGTGGCTGGAGG</t>
  </si>
  <si>
    <t>AAAGCTGCGGGTGCCGGCCA</t>
  </si>
  <si>
    <t>TAGTAAAGCTGCGGGTGCCGGCCA</t>
  </si>
  <si>
    <t>AAACTGGCCGGCACCCGCAGCTTT</t>
  </si>
  <si>
    <t>GAAGCGTTTCTCCGCCGCCT</t>
  </si>
  <si>
    <t>TAGTGAAGCGTTTCTCCGCCGCCT</t>
  </si>
  <si>
    <t>AAACAGGCGGCGGAGAAACGCTTC</t>
  </si>
  <si>
    <t>CGAATGCGCCGGCTGAAGGC</t>
  </si>
  <si>
    <t>TAGTCGAATGCGCCGGCTGAAGGC</t>
  </si>
  <si>
    <t>AAACGCCTTCAGCCGGCGCATTCG</t>
  </si>
  <si>
    <t>PLES_58241</t>
  </si>
  <si>
    <t>aspA</t>
  </si>
  <si>
    <t>GATACGGGAAGATGCAACGG</t>
  </si>
  <si>
    <t>TAGTGATACGGGAAGATGCAACGG</t>
  </si>
  <si>
    <t>AAACCCGTTGCATCTTCCCGTATC</t>
  </si>
  <si>
    <t>AGGCGTCAGCGGGCACTTCG</t>
  </si>
  <si>
    <t>TAGTAGGCGTCAGCGGGCACTTCG</t>
  </si>
  <si>
    <t>AAACCGAAGTGCCCGCTGACGCCT</t>
  </si>
  <si>
    <t>GAAGTTGTTCACGGCGCGCA</t>
  </si>
  <si>
    <t>TAGTGAAGTTGTTCACGGCGCGCA</t>
  </si>
  <si>
    <t>AAACTGCGCGCCGTGAACAACTTC</t>
  </si>
  <si>
    <t>ACAGCGGCACCCCGGAGAGG</t>
  </si>
  <si>
    <t>TAGTACAGCGGCACCCCGGAGAGG</t>
  </si>
  <si>
    <t>AAACCCTCTCCGGGGTGCCGCTGT</t>
  </si>
  <si>
    <t>PLES_58251</t>
  </si>
  <si>
    <t>GGCGGAAAGGGCGACACTCA</t>
  </si>
  <si>
    <t>TAGTGGCGGAAAGGGCGACACTCA</t>
  </si>
  <si>
    <t>AAACTGAGTGTCGCCCTTTCCGCC</t>
  </si>
  <si>
    <t>GGCGAGCTTGCGCTCGGGCG</t>
  </si>
  <si>
    <t>TAGTGGCGAGCTTGCGCTCGGGCG</t>
  </si>
  <si>
    <t>AAACCGCCCGAGCGCAAGCTCGCC</t>
  </si>
  <si>
    <t>CAGGGCGAAGGCGATCAGGG</t>
  </si>
  <si>
    <t>TAGTCAGGGCGAAGGCGATCAGGG</t>
  </si>
  <si>
    <t>AAACCCCTGATCGCCTTCGCCCTG</t>
  </si>
  <si>
    <t>GCGCGCTGACCGCGTTGAAC</t>
  </si>
  <si>
    <t>TAGTGCGCGCTGACCGCGTTGAAC</t>
  </si>
  <si>
    <t>AAACGTTCAACGCGGTCAGCGCGC</t>
  </si>
  <si>
    <t>PLES_58261</t>
  </si>
  <si>
    <t>GAAGGGCAGTACGGTGGCCA</t>
  </si>
  <si>
    <t>TAGTGAAGGGCAGTACGGTGGCCA</t>
  </si>
  <si>
    <t>AAACTGGCCACCGTACTGCCCTTC</t>
  </si>
  <si>
    <t>GGCGGGGTCGAGGTGGATGC</t>
  </si>
  <si>
    <t>TAGTGGCGGGGTCGAGGTGGATGC</t>
  </si>
  <si>
    <t>AAACGCATCCACCTCGACCCCGCC</t>
  </si>
  <si>
    <t>AGAGCTGGCGGGCCAGGCCC</t>
  </si>
  <si>
    <t>TAGTAGAGCTGGCGGGCCAGGCCC</t>
  </si>
  <si>
    <t>AAACGGGCCTGGCCCGCCAGCTCT</t>
  </si>
  <si>
    <t>GGCTGCCGAGGCGGCCGTCG</t>
  </si>
  <si>
    <t>TAGTGGCTGCCGAGGCGGCCGTCG</t>
  </si>
  <si>
    <t>AAACCGACGGCCGCCTCGGCAGCC</t>
  </si>
  <si>
    <t>PLES_58271</t>
  </si>
  <si>
    <t>AATCTGCAGGGACGTGCTCA</t>
  </si>
  <si>
    <t>TAGTAATCTGCAGGGACGTGCTCA</t>
  </si>
  <si>
    <t>AAACTGAGCACGTCCCTGCAGATT</t>
  </si>
  <si>
    <t>CTCCCACAGCGGCAGCCAGG</t>
  </si>
  <si>
    <t>TAGTCTCCCACAGCGGCAGCCAGG</t>
  </si>
  <si>
    <t>AAACCCTGGCTGCCGCTGTGGGAG</t>
  </si>
  <si>
    <t>TCTCGGTCTTGTAGAAGCGC</t>
  </si>
  <si>
    <t>TAGTTCTCGGTCTTGTAGAAGCGC</t>
  </si>
  <si>
    <t>AAACGCGCTTCTACAAGACCGAGA</t>
  </si>
  <si>
    <t>GGTGGCGTCGCTGGTAGCGG</t>
  </si>
  <si>
    <t>TAGTGGTGGCGTCGCTGGTAGCGG</t>
  </si>
  <si>
    <t>AAACCCGCTACCAGCGACGCCACC</t>
  </si>
  <si>
    <t>PLES_58281</t>
  </si>
  <si>
    <t>CCAGTTCAAGGGTTCGCGCA</t>
  </si>
  <si>
    <t>TAGTCCAGTTCAAGGGTTCGCGCA</t>
  </si>
  <si>
    <t>AAACTGCGCGAACCCTTGAACTGG</t>
  </si>
  <si>
    <t>CGTGGGGTGGAGTGGCGACG</t>
  </si>
  <si>
    <t>TAGTCGTGGGGTGGAGTGGCGACG</t>
  </si>
  <si>
    <t>AAACCGTCGCCACTCCACCCCACG</t>
  </si>
  <si>
    <t>TTGACGAAGCGGCCGTCGAG</t>
  </si>
  <si>
    <t>TAGTTTGACGAAGCGGCCGTCGAG</t>
  </si>
  <si>
    <t>AAACCTCGACGGCCGCTTCGTCAA</t>
  </si>
  <si>
    <t>CCGTGGCGTTGCGGATCGAG</t>
  </si>
  <si>
    <t>TAGTCCGTGGCGTTGCGGATCGAG</t>
  </si>
  <si>
    <t>AAACCTCGATCCGCAACGCCACGG</t>
  </si>
  <si>
    <t>PLES_58291</t>
  </si>
  <si>
    <t>mtr</t>
  </si>
  <si>
    <t>GCTGGGCGTTTGAGCTGGAG</t>
  </si>
  <si>
    <t>TAGTGCTGGGCGTTTGAGCTGGAG</t>
  </si>
  <si>
    <t>AAACCTCCAGCTCAAACGCCCAGC</t>
  </si>
  <si>
    <t>ATCGAACCGCCGAGCAGCGA</t>
  </si>
  <si>
    <t>TAGTATCGAACCGCCGAGCAGCGA</t>
  </si>
  <si>
    <t>AAACTCGCTGCTCGGCGGTTCGAT</t>
  </si>
  <si>
    <t>TCCGGCGCCGACGGCGGTGC</t>
  </si>
  <si>
    <t>TAGTTCCGGCGCCGACGGCGGTGC</t>
  </si>
  <si>
    <t>AAACGCACCGCCGTCGGCGCCGGA</t>
  </si>
  <si>
    <t>TGCCGGACATGGCGATGGGC</t>
  </si>
  <si>
    <t>TAGTTGCCGGACATGGCGATGGGC</t>
  </si>
  <si>
    <t>AAACGCCCATCGCCATGTCCGGCA</t>
  </si>
  <si>
    <t>PLES_58301</t>
  </si>
  <si>
    <t>GCCGGTCTTCTTCGCTTGGA</t>
  </si>
  <si>
    <t>TAGTGCCGGTCTTCTTCGCTTGGA</t>
  </si>
  <si>
    <t>AAACTCCAAGCGAAGAAGACCGGC</t>
  </si>
  <si>
    <t>CTGGTGGGCATCGCGCAGGA</t>
  </si>
  <si>
    <t>TAGTCTGGTGGGCATCGCGCAGGA</t>
  </si>
  <si>
    <t>AAACTCCTGCGCGATGCCCACCAG</t>
  </si>
  <si>
    <t>CATGTCCTCGGTGCGCATGC</t>
  </si>
  <si>
    <t>TAGTCATGTCCTCGGTGCGCATGC</t>
  </si>
  <si>
    <t>AAACGCATGCGCACCGAGGACATG</t>
  </si>
  <si>
    <t>CGGTCGAGCTTGTCGCAGAT</t>
  </si>
  <si>
    <t>TAGTCGGTCGAGCTTGTCGCAGAT</t>
  </si>
  <si>
    <t>AAACATCTGCGACAAGCTCGACCG</t>
  </si>
  <si>
    <t>PLES_58311</t>
  </si>
  <si>
    <t>GATCAGGATCTTCTTGATCA</t>
  </si>
  <si>
    <t>TAGTGATCAGGATCTTCTTGATCA</t>
  </si>
  <si>
    <t>AAACTGATCAAGAAGATCCTGATC</t>
  </si>
  <si>
    <t>GCAGGCGCGCACGATGCGGA</t>
  </si>
  <si>
    <t>TAGTGCAGGCGCGCACGATGCGGA</t>
  </si>
  <si>
    <t>AAACTCCGCATCGTGCGCGCCTGC</t>
  </si>
  <si>
    <t>CACCGAGCGGATGCCCATCT</t>
  </si>
  <si>
    <t>TAGTCACCGAGCGGATGCCCATCT</t>
  </si>
  <si>
    <t>AAACAGATGGGCATCCGCTCGGTG</t>
  </si>
  <si>
    <t>GCGATCGGCCTCGGAGTAGA</t>
  </si>
  <si>
    <t>TAGTGCGATCGGCCTCGGAGTAGA</t>
  </si>
  <si>
    <t>AAACTCTACTCCGAGGCCGATCGC</t>
  </si>
  <si>
    <t>PLES_58321</t>
  </si>
  <si>
    <t>GTAGGAGCGGCTCTCGCATA</t>
  </si>
  <si>
    <t>TAGTGTAGGAGCGGCTCTCGCATA</t>
  </si>
  <si>
    <t>AAACTATGCGAGAGCCGCTCCTAC</t>
  </si>
  <si>
    <t>GGGCCATTTCCTCCGCCGCC</t>
  </si>
  <si>
    <t>TAGTGGGCCATTTCCTCCGCCGCC</t>
  </si>
  <si>
    <t>AAACGGCGGCGGAGGAAATGGCCC</t>
  </si>
  <si>
    <t>GCTGACCGCCGGCTGGGTCA</t>
  </si>
  <si>
    <t>TAGTGCTGACCGCCGGCTGGGTCA</t>
  </si>
  <si>
    <t>AAACTGACCCAGCCGGCGGTCAGC</t>
  </si>
  <si>
    <t>CTTCCAGTTGGCGGATCTGC</t>
  </si>
  <si>
    <t>TAGTCTTCCAGTTGGCGGATCTGC</t>
  </si>
  <si>
    <t>AAACGCAGATCCGCCAACTGGAAG</t>
  </si>
  <si>
    <t>PLES_58331</t>
  </si>
  <si>
    <t>ATGTGCTGCAGCAGGTTCAC</t>
  </si>
  <si>
    <t>TAGTATGTGCTGCAGCAGGTTCAC</t>
  </si>
  <si>
    <t>AAACGTGAACCTGCTGCAGCACAT</t>
  </si>
  <si>
    <t>GCGGAGCTGTTGGCGGGACT</t>
  </si>
  <si>
    <t>TAGTGCGGAGCTGTTGGCGGGACT</t>
  </si>
  <si>
    <t>AAACAGTCCCGCCAACAGCTCCGC</t>
  </si>
  <si>
    <t>CGGATCGTTGAGAACGTGAT</t>
  </si>
  <si>
    <t>TAGTCGGATCGTTGAGAACGTGAT</t>
  </si>
  <si>
    <t>AAACATCACGTTCTCAACGATCCG</t>
  </si>
  <si>
    <t>GAGCTGTGCATGACCGACGC</t>
  </si>
  <si>
    <t>TAGTGAGCTGTGCATGACCGACGC</t>
  </si>
  <si>
    <t>AAACGCGTCGGTCATGCACAGCTC</t>
  </si>
  <si>
    <t>PLES_58341</t>
  </si>
  <si>
    <t>TGGAGTGGCTGGTGTACTCA</t>
  </si>
  <si>
    <t>TAGTTGGAGTGGCTGGTGTACTCA</t>
  </si>
  <si>
    <t>AAACTGAGTACACCAGCCACTCCA</t>
  </si>
  <si>
    <t>ACCAGGATGTCGCAGGACGT</t>
  </si>
  <si>
    <t>TAGTACCAGGATGTCGCAGGACGT</t>
  </si>
  <si>
    <t>AAACACGTCCTGCGACATCCTGGT</t>
  </si>
  <si>
    <t>CGCCGGCAGCAGCTTGTGCA</t>
  </si>
  <si>
    <t>TAGTCGCCGGCAGCAGCTTGTGCA</t>
  </si>
  <si>
    <t>AAACTGCACAAGCTGCTGCCGGCG</t>
  </si>
  <si>
    <t>CGGCCGGCAGGCGGTCCTCC</t>
  </si>
  <si>
    <t>TAGTCGGCCGGCAGGCGGTCCTCC</t>
  </si>
  <si>
    <t>AAACGGAGGACCGCCTGCCGGCCG</t>
  </si>
  <si>
    <t>PLES_58351</t>
  </si>
  <si>
    <t>TTCGGGGCGGAGGGTGGTGG</t>
  </si>
  <si>
    <t>TAGTTTCGGGGCGGAGGGTGGTGG</t>
  </si>
  <si>
    <t>AAACCCACCACCCTCCGCCCCGAA</t>
  </si>
  <si>
    <t>TGCTTTTCAGGGTGCCGGCG</t>
  </si>
  <si>
    <t>TAGTTGCTTTTCAGGGTGCCGGCG</t>
  </si>
  <si>
    <t>AAACCGCCGGCACCCTGAAAAGCA</t>
  </si>
  <si>
    <t>GGCATCGGCGCCGTAGGCGA</t>
  </si>
  <si>
    <t>TAGTGGCATCGGCGCCGTAGGCGA</t>
  </si>
  <si>
    <t>AAACTCGCCTACGGCGCCGATGCC</t>
  </si>
  <si>
    <t>GCGCGGCTGCCCGGCGTAGA</t>
  </si>
  <si>
    <t>TAGTGCGCGGCTGCCCGGCGTAGA</t>
  </si>
  <si>
    <t>AAACTCTACGCCGGGCAGCCGCGC</t>
  </si>
  <si>
    <t>PLES_58361</t>
  </si>
  <si>
    <t>AGCAGGAGGGCGGGAAGAAG</t>
  </si>
  <si>
    <t>TAGTAGCAGGAGGGCGGGAAGAAG</t>
  </si>
  <si>
    <t>AAACCTTCTTCCCGCCCTCCTGCT</t>
  </si>
  <si>
    <t>CTGGGCCAGCGGGGAGAGAC</t>
  </si>
  <si>
    <t>TAGTCTGGGCCAGCGGGGAGAGAC</t>
  </si>
  <si>
    <t>AAACGTCTCTCCCCGCTGGCCCAG</t>
  </si>
  <si>
    <t>ATAGCAGGAGTCGTCGCTGC</t>
  </si>
  <si>
    <t>TAGTATAGCAGGAGTCGTCGCTGC</t>
  </si>
  <si>
    <t>AAACGCAGCGACGACTCCTGCTAT</t>
  </si>
  <si>
    <t>CCGCCGACCAGCGACCAATC</t>
  </si>
  <si>
    <t>TAGTCCGCCGACCAGCGACCAATC</t>
  </si>
  <si>
    <t>AAACGATTGGTCGCTGGTCGGCGG</t>
  </si>
  <si>
    <t>PLES_58371</t>
  </si>
  <si>
    <t>GGCTCGACATGGACGGTCAT</t>
  </si>
  <si>
    <t>TAGTGGCTCGACATGGACGGTCAT</t>
  </si>
  <si>
    <t>AAACATGACCGTCCATGTCGAGCC</t>
  </si>
  <si>
    <t>CTGCCGCCCGGCAGCGCCAA</t>
  </si>
  <si>
    <t>TAGTCTGCCGCCCGGCAGCGCCAA</t>
  </si>
  <si>
    <t>AAACTTGGCGCTGCCGGGCGGCAG</t>
  </si>
  <si>
    <t>GGCGTAGAGCCGCAGTACAT</t>
  </si>
  <si>
    <t>TAGTGGCGTAGAGCCGCAGTACAT</t>
  </si>
  <si>
    <t>AAACATGTACTGCGGCTCTACGCC</t>
  </si>
  <si>
    <t>ACGCTCGATGGCGATTTCGC</t>
  </si>
  <si>
    <t>TAGTACGCTCGATGGCGATTTCGC</t>
  </si>
  <si>
    <t>AAACGCGAAATCGCCATCGAGCGT</t>
  </si>
  <si>
    <t>PLES_58381</t>
  </si>
  <si>
    <t>uvrD</t>
  </si>
  <si>
    <t>GGGAGTTCAGCAGGAGGGAG</t>
  </si>
  <si>
    <t>TAGTGGGAGTTCAGCAGGAGGGAG</t>
  </si>
  <si>
    <t>AAACCTCCCTCCTGCTGAACTCCC</t>
  </si>
  <si>
    <t>CTGGCGCTGCGGGTCGTTGA</t>
  </si>
  <si>
    <t>TAGTCTGGCGCTGCGGGTCGTTGA</t>
  </si>
  <si>
    <t>AAACTCAACGACCCGCAGCGCCAG</t>
  </si>
  <si>
    <t>GCGGCCCAGCGGCGCGGCCA</t>
  </si>
  <si>
    <t>TAGTGCGGCCCAGCGGCGCGGCCA</t>
  </si>
  <si>
    <t>AAACTGGCCGCGCCGCTGGGCCGC</t>
  </si>
  <si>
    <t>GATCCGGTGCACCAGCACGC</t>
  </si>
  <si>
    <t>TAGTGATCCGGTGCACCAGCACGC</t>
  </si>
  <si>
    <t>AAACGCGTGCTGGTGCACCGGATC</t>
  </si>
  <si>
    <t>PLES_58391</t>
  </si>
  <si>
    <t>AAGCAGTGCCCAGAAGGCCC</t>
  </si>
  <si>
    <t>TAGTAAGCAGTGCCCAGAAGGCCC</t>
  </si>
  <si>
    <t>AAACGGGCCTTCTGGGCACTGCTT</t>
  </si>
  <si>
    <t>GGCGAAGATCGCGGTCAGCG</t>
  </si>
  <si>
    <t>TAGTGGCGAAGATCGCGGTCAGCG</t>
  </si>
  <si>
    <t>AAACCGCTGACCGCGATCTTCGCC</t>
  </si>
  <si>
    <t>GACCCGGTCGAGGCCGATCT</t>
  </si>
  <si>
    <t>TAGTGACCCGGTCGAGGCCGATCT</t>
  </si>
  <si>
    <t>AAACAGATCGGCCTCGACCGGGTC</t>
  </si>
  <si>
    <t>GATCACCAGGGTGCGGATGA</t>
  </si>
  <si>
    <t>TAGTGATCACCAGGGTGCGGATGA</t>
  </si>
  <si>
    <t>AAACTCATCCGCACCCTGGTGATC</t>
  </si>
  <si>
    <t>PLES_58401</t>
  </si>
  <si>
    <t>GCGCACGCGATCACGGTACA</t>
  </si>
  <si>
    <t>TAGTGCGCACGCGATCACGGTACA</t>
  </si>
  <si>
    <t>AAACTGTACCGTGATCGCGTGCGC</t>
  </si>
  <si>
    <t>CCTTGTCGAGCAGGGAGGGC</t>
  </si>
  <si>
    <t>TAGTCCTTGTCGAGCAGGGAGGGC</t>
  </si>
  <si>
    <t>AAACGCCCTCCCTGCTCGACAAGG</t>
  </si>
  <si>
    <t>GCCGTCCTGGATCAGGTCGG</t>
  </si>
  <si>
    <t>TAGTGCCGTCCTGGATCAGGTCGG</t>
  </si>
  <si>
    <t>AAACCCGACCTGATCCAGGACGGC</t>
  </si>
  <si>
    <t>GGTGAAACCGCTCATGCCGA</t>
  </si>
  <si>
    <t>TAGTGGTGAAACCGCTCATGCCGA</t>
  </si>
  <si>
    <t>AAACTCGGCATGAGCGGTTTCACC</t>
  </si>
  <si>
    <t>PLES_58411</t>
  </si>
  <si>
    <t>GTCGAAAGTGTTGGAACCGA</t>
  </si>
  <si>
    <t>TAGTGTCGAAAGTGTTGGAACCGA</t>
  </si>
  <si>
    <t>AAACTCGGTTCCAACACTTTCGAC</t>
  </si>
  <si>
    <t>CAGGCTGCTGCTGCGGCGGT</t>
  </si>
  <si>
    <t>TAGTCAGGCTGCTGCTGCGGCGGT</t>
  </si>
  <si>
    <t>AAACACCGCCGCAGCAGCAGCCTG</t>
  </si>
  <si>
    <t>GCGGCGCTGCCACAGTTTCA</t>
  </si>
  <si>
    <t>TAGTGCGGCGCTGCCACAGTTTCA</t>
  </si>
  <si>
    <t>AAACTGAAACTGTGGCAGCGCCGC</t>
  </si>
  <si>
    <t>GGGCCAGCTGGCGACGGCTC</t>
  </si>
  <si>
    <t>TAGTGGGCCAGCTGGCGACGGCTC</t>
  </si>
  <si>
    <t>AAACGAGCCGTCGCCAGCTGGCCC</t>
  </si>
  <si>
    <t>PLES_58421</t>
  </si>
  <si>
    <t>wbpZ</t>
  </si>
  <si>
    <t>GCCTACCGTTTCGCTCAGGT</t>
  </si>
  <si>
    <t>TAGTGCCTACCGTTTCGCTCAGGT</t>
  </si>
  <si>
    <t>AAACACCTGAGCGAAACGGTAGGC</t>
  </si>
  <si>
    <t>ACCCGCTGCTCTCGCAAAGC</t>
  </si>
  <si>
    <t>TAGTACCCGCTGCTCTCGCAAAGC</t>
  </si>
  <si>
    <t>AAACGCTTTGCGAGAGCAGCGGGT</t>
  </si>
  <si>
    <t>CGCTGCTCAGGGTCAGGACG</t>
  </si>
  <si>
    <t>TAGTCGCTGCTCAGGGTCAGGACG</t>
  </si>
  <si>
    <t>AAACCGTCCTGACCCTGAGCAGCG</t>
  </si>
  <si>
    <t>AGGGCACGACAGGCGGATGC</t>
  </si>
  <si>
    <t>TAGTAGGGCACGACAGGCGGATGC</t>
  </si>
  <si>
    <t>AAACGCATCCGCCTGTCGTGCCCT</t>
  </si>
  <si>
    <t>PLES_58431</t>
  </si>
  <si>
    <t>wbpY</t>
  </si>
  <si>
    <t>CGATGCCGGTCCGCGGCGCC</t>
  </si>
  <si>
    <t>TAGTCGATGCCGGTCCGCGGCGCC</t>
  </si>
  <si>
    <t>AAACGGCGCCGCGGACCGGCATCG</t>
  </si>
  <si>
    <t>ACGCGCCCAGCAACTCGACC</t>
  </si>
  <si>
    <t>TAGTACGCGCCCAGCAACTCGACC</t>
  </si>
  <si>
    <t>AAACGGTCGAGTTGCTGGGCGCGT</t>
  </si>
  <si>
    <t>CCAGCCCCAGCCATGGAACA</t>
  </si>
  <si>
    <t>TAGTCCAGCCCCAGCCATGGAACA</t>
  </si>
  <si>
    <t>AAACTGTTCCATGGCTGGGGCTGG</t>
  </si>
  <si>
    <t>TAGCCGGGCAGCGCCGCCGC</t>
  </si>
  <si>
    <t>TAGTTAGCCGGGCAGCGCCGCCGC</t>
  </si>
  <si>
    <t>AAACGCGGCGGCGCTGCCCGGCTA</t>
  </si>
  <si>
    <t>PLES_58441</t>
  </si>
  <si>
    <t>wbpX</t>
  </si>
  <si>
    <t>CTTGGGATGCTCGAACACAT</t>
  </si>
  <si>
    <t>TAGTCTTGGGATGCTCGAACACAT</t>
  </si>
  <si>
    <t>AAACATGTGTTCGAGCATCCCAAG</t>
  </si>
  <si>
    <t>GCGCACCACCCGCTGAATAC</t>
  </si>
  <si>
    <t>TAGTGCGCACCACCCGCTGAATAC</t>
  </si>
  <si>
    <t>AAACGTATTCAGCGGGTGGTGCGC</t>
  </si>
  <si>
    <t>CGTCGGCTTCCGGCAACTCG</t>
  </si>
  <si>
    <t>TAGTCGTCGGCTTCCGGCAACTCG</t>
  </si>
  <si>
    <t>AAACCGAGTTGCCGGAAGCCGACG</t>
  </si>
  <si>
    <t>TGCCGTCGAGCATTGCCACC</t>
  </si>
  <si>
    <t>TAGTTGCCGTCGAGCATTGCCACC</t>
  </si>
  <si>
    <t>AAACGGTGGCAATGCTCGACGGCA</t>
  </si>
  <si>
    <t>PLES_58451</t>
  </si>
  <si>
    <t>wzt</t>
  </si>
  <si>
    <t>CTTGTAGGCCTTGCCGAGGC</t>
  </si>
  <si>
    <t>TAGTCTTGTAGGCCTTGCCGAGGC</t>
  </si>
  <si>
    <t>AAACGCCTCGGCAAGGCCTACAAG</t>
  </si>
  <si>
    <t>AACAACCGGCTCCAGCGATT</t>
  </si>
  <si>
    <t>TAGTAACAACCGGCTCCAGCGATT</t>
  </si>
  <si>
    <t>AAACAATCGCTGGAGCCGGTTGTT</t>
  </si>
  <si>
    <t>TGGTGGCGCGAAGGGCTGAA</t>
  </si>
  <si>
    <t>TAGTTGGTGGCGCGAAGGGCTGAA</t>
  </si>
  <si>
    <t>AAACTTCAGCCCTTCGCGCCACCA</t>
  </si>
  <si>
    <t>CGCGCAGGATCCAGTGCAGG</t>
  </si>
  <si>
    <t>TAGTCGCGCAGGATCCAGTGCAGG</t>
  </si>
  <si>
    <t>AAACCCTGCACTGGATCCTGCGCG</t>
  </si>
  <si>
    <t>PLES_58461</t>
  </si>
  <si>
    <t>wzm</t>
  </si>
  <si>
    <t>GAAGCCACGATAGCCCCACA</t>
  </si>
  <si>
    <t>TAGTGAAGCCACGATAGCCCCACA</t>
  </si>
  <si>
    <t>AAACTGTGGGGCTATCGTGGCTTC</t>
  </si>
  <si>
    <t>ACGCGCCGAACAGCGACCCG</t>
  </si>
  <si>
    <t>TAGTACGCGCCGAACAGCGACCCG</t>
  </si>
  <si>
    <t>AAACCGGGTCGCTGTTCGGCGCGT</t>
  </si>
  <si>
    <t>CAGGCGCGCGCGCATCACCT</t>
  </si>
  <si>
    <t>TAGTCAGGCGCGCGCGCATCACCT</t>
  </si>
  <si>
    <t>AAACAGGTGATGCGCGCGCGCCTG</t>
  </si>
  <si>
    <t>GCCAGGCCGTCGTCGACCCC</t>
  </si>
  <si>
    <t>TAGTGCCAGGCCGTCGTCGACCCC</t>
  </si>
  <si>
    <t>AAACGGGGTCGACGACGGCCTGGC</t>
  </si>
  <si>
    <t>PLES_58471</t>
  </si>
  <si>
    <t>wbpW</t>
  </si>
  <si>
    <t>AAGCACCACGGGAATCAGCA</t>
  </si>
  <si>
    <t>TAGTAAGCACCACGGGAATCAGCA</t>
  </si>
  <si>
    <t>AAACTGCTGATTCCCGTGGTGCTT</t>
  </si>
  <si>
    <t>CACCGGCCAAAGGCGGGTAC</t>
  </si>
  <si>
    <t>TAGTCACCGGCCAAAGGCGGGTAC</t>
  </si>
  <si>
    <t>AAACGTACCCGCCTTTGGCCGGTG</t>
  </si>
  <si>
    <t>GGCAGGCGCATGAACGGCTT</t>
  </si>
  <si>
    <t>TAGTGGCAGGCGCATGAACGGCTT</t>
  </si>
  <si>
    <t>AAACAAGCCGTTCATGCGCCTGCC</t>
  </si>
  <si>
    <t>CCCAGCAGGGTCTGGCCATC</t>
  </si>
  <si>
    <t>TAGTCCCAGCAGGGTCTGGCCATC</t>
  </si>
  <si>
    <t>AAACGATGGCCAGACCCTGCTGGG</t>
  </si>
  <si>
    <t>PLES_58491</t>
  </si>
  <si>
    <t>rmd</t>
  </si>
  <si>
    <t>GACGAACAGACGCTGAGTCA</t>
  </si>
  <si>
    <t>TAGTGACGAACAGACGCTGAGTCA</t>
  </si>
  <si>
    <t>AAACTGACTCAGCGTCTGTTCGTC</t>
  </si>
  <si>
    <t>GCCTACGAAACCGGAGAGCC</t>
  </si>
  <si>
    <t>TAGTGCCTACGAAACCGGAGAGCC</t>
  </si>
  <si>
    <t>AAACGGCTCTCCGGTTTCGTAGGC</t>
  </si>
  <si>
    <t>AAGGAGCGCCCACGGCGTGT</t>
  </si>
  <si>
    <t>TAGTAAGGAGCGCCCACGGCGTGT</t>
  </si>
  <si>
    <t>AAACACACGCCGTGGGCGCTCCTT</t>
  </si>
  <si>
    <t>AGGTCGTAACGATGCGGTAC</t>
  </si>
  <si>
    <t>TAGTAGGTCGTAACGATGCGGTAC</t>
  </si>
  <si>
    <t>AAACGTACCGCATCGTTACGACCT</t>
  </si>
  <si>
    <t>PLES_58501</t>
  </si>
  <si>
    <t>CGAGTAAAGGATGAAATTCA</t>
  </si>
  <si>
    <t>TAGTCGAGTAAAGGATGAAATTCA</t>
  </si>
  <si>
    <t>AAACTGAATTTCATCCTTTACTCG</t>
  </si>
  <si>
    <t>ATTCGGGGCGACCGAGGTTG</t>
  </si>
  <si>
    <t>TAGTATTCGGGGCGACCGAGGTTG</t>
  </si>
  <si>
    <t>AAACCAACCTCGGTCGCCCCGAAT</t>
  </si>
  <si>
    <t>GGATTGGCCGGTAGGCCTTG</t>
  </si>
  <si>
    <t>TAGTGGATTGGCCGGTAGGCCTTG</t>
  </si>
  <si>
    <t>AAACCAAGGCCTACCGGCCAATCC</t>
  </si>
  <si>
    <t>GGACCTGTCCCAGCGATTCG</t>
  </si>
  <si>
    <t>TAGTGGACCTGTCCCAGCGATTCG</t>
  </si>
  <si>
    <t>AAACCGAATCGCTGGGACAGGTCC</t>
  </si>
  <si>
    <t>PLES_58511</t>
  </si>
  <si>
    <t>TGGTCTTGTTGGTCTCGGAG</t>
  </si>
  <si>
    <t>TAGTTGGTCTTGTTGGTCTCGGAG</t>
  </si>
  <si>
    <t>AAACCTCCGAGACCAACAAGACCA</t>
  </si>
  <si>
    <t>CCCGAGGTTCTGCCGGATGG</t>
  </si>
  <si>
    <t>TAGTCCCGAGGTTCTGCCGGATGG</t>
  </si>
  <si>
    <t>AAACCCATCCGGCAGAACCTCGGG</t>
  </si>
  <si>
    <t>CGAAGTAATAGCTGTACTCC</t>
  </si>
  <si>
    <t>TAGTCGAAGTAATAGCTGTACTCC</t>
  </si>
  <si>
    <t>AAACGGAGTACAGCTATTACTTCG</t>
  </si>
  <si>
    <t>GCAGCGGACGGAATTCCTTG</t>
  </si>
  <si>
    <t>TAGTGCAGCGGACGGAATTCCTTG</t>
  </si>
  <si>
    <t>AAACCAAGGAATTCCGTCCGCTGC</t>
  </si>
  <si>
    <t>PLES_58521</t>
  </si>
  <si>
    <t>GCCAGCGTTGGAGCAGGGCG</t>
  </si>
  <si>
    <t>TAGTGCCAGCGTTGGAGCAGGGCG</t>
  </si>
  <si>
    <t>AAACCGCCCTGCTCCAACGCTGGC</t>
  </si>
  <si>
    <t>TTCGCTCGCCGCAGCGGGAC</t>
  </si>
  <si>
    <t>TAGTTTCGCTCGCCGCAGCGGGAC</t>
  </si>
  <si>
    <t>AAACGTCCCGCTGCGGCGAGCGAA</t>
  </si>
  <si>
    <t>CCGCACATGCGTGGCGACAC</t>
  </si>
  <si>
    <t>TAGTCCGCACATGCGTGGCGACAC</t>
  </si>
  <si>
    <t>AAACGTGTCGCCACGCATGTGCGG</t>
  </si>
  <si>
    <t>GCAGTTCGCCGGTTTCGCTG</t>
  </si>
  <si>
    <t>TAGTGCAGTTCGCCGGTTTCGCTG</t>
  </si>
  <si>
    <t>AAACCAGCGAAACCGGCGAACTGC</t>
  </si>
  <si>
    <t>PLES_58531</t>
  </si>
  <si>
    <t>GTGGAATACCACGCCGAGCA</t>
  </si>
  <si>
    <t>TAGTGTGGAATACCACGCCGAGCA</t>
  </si>
  <si>
    <t>AAACTGCTCGGCGTGGTATTCCAC</t>
  </si>
  <si>
    <t>TGAACAGGTTGCCGTGCAGA</t>
  </si>
  <si>
    <t>TAGTTGAACAGGTTGCCGTGCAGA</t>
  </si>
  <si>
    <t>AAACTCTGCACGGCAACCTGTTCA</t>
  </si>
  <si>
    <t>GATGCCGTCCAGCAGTGTCG</t>
  </si>
  <si>
    <t>TAGTGATGCCGTCCAGCAGTGTCG</t>
  </si>
  <si>
    <t>AAACCGACACTGCTGGACGGCATC</t>
  </si>
  <si>
    <t>CCCACCAGAACTGGACGCGC</t>
  </si>
  <si>
    <t>TAGTCCCACCAGAACTGGACGCGC</t>
  </si>
  <si>
    <t>AAACGCGCGTCCAGTTCTGGTGGG</t>
  </si>
  <si>
    <t>PLES_58541</t>
  </si>
  <si>
    <t>GCGGCGAGACGATCTTCTTG</t>
  </si>
  <si>
    <t>TAGTGCGGCGAGACGATCTTCTTG</t>
  </si>
  <si>
    <t>AAACCAAGAAGATCGTCTCGCCGC</t>
  </si>
  <si>
    <t>ACGGGCTCGGTGGCGGGGCT</t>
  </si>
  <si>
    <t>TAGTACGGGCTCGGTGGCGGGGCT</t>
  </si>
  <si>
    <t>AAACAGCCCCGCCACCGAGCCCGT</t>
  </si>
  <si>
    <t>TCGACCGGCGCGGGGGCGGG</t>
  </si>
  <si>
    <t>TAGTTCGACCGGCGCGGGGGCGGG</t>
  </si>
  <si>
    <t>AAACCCCGCCCCCGCGCCGGTCGA</t>
  </si>
  <si>
    <t>CGCGCAACCCGAGCATGTAC</t>
  </si>
  <si>
    <t>TAGTCGCGCAACCCGAGCATGTAC</t>
  </si>
  <si>
    <t>AAACGTACATGCTCGGGTTGCGCG</t>
  </si>
  <si>
    <t>PLES_58551</t>
  </si>
  <si>
    <t>ACTCCCGGCGTGCGGGTGCG</t>
  </si>
  <si>
    <t>TAGTACTCCCGGCGTGCGGGTGCG</t>
  </si>
  <si>
    <t>AAACCGCACCCGCACGCCGGGAGT</t>
  </si>
  <si>
    <t>ATGGGCGGCCGGGAGACCGC</t>
  </si>
  <si>
    <t>TAGTATGGGCGGCCGGGAGACCGC</t>
  </si>
  <si>
    <t>AAACGCGGTCTCCCGGCCGCCCAT</t>
  </si>
  <si>
    <t>TCCAGCAGGGCGGCGAGATG</t>
  </si>
  <si>
    <t>TAGTTCCAGCAGGGCGGCGAGATG</t>
  </si>
  <si>
    <t>AAACCATCTCGCCGCCCTGCTGGA</t>
  </si>
  <si>
    <t>CGATCGAGCGTTTTGTCGCC</t>
  </si>
  <si>
    <t>TAGTCGATCGAGCGTTTTGTCGCC</t>
  </si>
  <si>
    <t>AAACGGCGACAAAACGCTCGATCG</t>
  </si>
  <si>
    <t>PLES_58561</t>
  </si>
  <si>
    <t>GCAGGGCAGCGGCACCGATC</t>
  </si>
  <si>
    <t>TAGTGCAGGGCAGCGGCACCGATC</t>
  </si>
  <si>
    <t>AAACGATCGGTGCCGCTGCCCTGC</t>
  </si>
  <si>
    <t>GGCGAACGCGCTGGAGGCGC</t>
  </si>
  <si>
    <t>TAGTGGCGAACGCGCTGGAGGCGC</t>
  </si>
  <si>
    <t>AAACGCGCCTCCAGCGCGTTCGCC</t>
  </si>
  <si>
    <t>CGTGGTGACCACGAAGCTGC</t>
  </si>
  <si>
    <t>TAGTCGTGGTGACCACGAAGCTGC</t>
  </si>
  <si>
    <t>AAACGCAGCTTCGTGGTCACCACG</t>
  </si>
  <si>
    <t>GGCATTGGAGGTCATGCCGG</t>
  </si>
  <si>
    <t>TAGTGGCATTGGAGGTCATGCCGG</t>
  </si>
  <si>
    <t>AAACCCGGCATGACCTCCAATGCC</t>
  </si>
  <si>
    <t>PLES_58571</t>
  </si>
  <si>
    <t>AACGAGAACCGGTAACGCAT</t>
  </si>
  <si>
    <t>TAGTAACGAGAACCGGTAACGCAT</t>
  </si>
  <si>
    <t>AAACATGCGTTACCGGTTCTCGTT</t>
  </si>
  <si>
    <t>CGTGCGCAGCGGGCGCCAGC</t>
  </si>
  <si>
    <t>TAGTCGTGCGCAGCGGGCGCCAGC</t>
  </si>
  <si>
    <t>AAACGCTGGCGCCCGCTGCGCACG</t>
  </si>
  <si>
    <t>GAACGCCGTCGTGGTATCGA</t>
  </si>
  <si>
    <t>TAGTGAACGCCGTCGTGGTATCGA</t>
  </si>
  <si>
    <t>AAACTCGATACCACGACGGCGTTC</t>
  </si>
  <si>
    <t>GGTGACGTAAAGGGACTTCG</t>
  </si>
  <si>
    <t>TAGTGGTGACGTAAAGGGACTTCG</t>
  </si>
  <si>
    <t>AAACCGAAGTCCCTTTACGTCACC</t>
  </si>
  <si>
    <t>PLES_58581</t>
  </si>
  <si>
    <t>ACGCATGGAGCTACGGCGCA</t>
  </si>
  <si>
    <t>TAGTACGCATGGAGCTACGGCGCA</t>
  </si>
  <si>
    <t>AAACTGCGCCGTAGCTCCATGCGT</t>
  </si>
  <si>
    <t>GCAGAGCGCCAGCAGCAGGG</t>
  </si>
  <si>
    <t>TAGTGCAGAGCGCCAGCAGCAGGG</t>
  </si>
  <si>
    <t>AAACCCCTGCTGCTGGCGCTCTGC</t>
  </si>
  <si>
    <t>CGAGCGTGCTTCCGCGGCCG</t>
  </si>
  <si>
    <t>TAGTCGAGCGTGCTTCCGCGGCCG</t>
  </si>
  <si>
    <t>AAACCGGCCGCGGAAGCACGCTCG</t>
  </si>
  <si>
    <t>GGCGCGGACGATGATATTGC</t>
  </si>
  <si>
    <t>TAGTGGCGCGGACGATGATATTGC</t>
  </si>
  <si>
    <t>AAACGCAATATCATCGTCCGCGCC</t>
  </si>
  <si>
    <t>PLES_58591</t>
  </si>
  <si>
    <t>CGCGTTGCCGGCTCCGCAGA</t>
  </si>
  <si>
    <t>TAGTCGCGTTGCCGGCTCCGCAGA</t>
  </si>
  <si>
    <t>AAACTCTGCGGAGCCGGCAACGCG</t>
  </si>
  <si>
    <t>CGCGTCGAGTTTCAGGCGCA</t>
  </si>
  <si>
    <t>TAGTCGCGTCGAGTTTCAGGCGCA</t>
  </si>
  <si>
    <t>AAACTGCGCCTGAAACTCGACGCG</t>
  </si>
  <si>
    <t>CGCTGCGCAGGGTCCAGCCC</t>
  </si>
  <si>
    <t>TAGTCGCTGCGCAGGGTCCAGCCC</t>
  </si>
  <si>
    <t>AAACGGGCTGGACCCTGCGCAGCG</t>
  </si>
  <si>
    <t>TTCGTCCAAGAGTTGCTGGC</t>
  </si>
  <si>
    <t>TAGTTTCGTCCAAGAGTTGCTGGC</t>
  </si>
  <si>
    <t>AAACGCCAGCAACTCTTGGACGAA</t>
  </si>
  <si>
    <t>PLES_58601</t>
  </si>
  <si>
    <t>GCCGGTATGGGTCTCGGGCA</t>
  </si>
  <si>
    <t>TAGTGCCGGTATGGGTCTCGGGCA</t>
  </si>
  <si>
    <t>AAACTGCCCGAGACCCATACCGGC</t>
  </si>
  <si>
    <t>CGTAGCGCAGATAGCCGCAA</t>
  </si>
  <si>
    <t>TAGTCGTAGCGCAGATAGCCGCAA</t>
  </si>
  <si>
    <t>AAACTTGCGGCTATCTGCGCTACG</t>
  </si>
  <si>
    <t>AGCGACATCGTCCAGCGGCG</t>
  </si>
  <si>
    <t>TAGTAGCGACATCGTCCAGCGGCG</t>
  </si>
  <si>
    <t>AAACCGCCGCTGGACGATGTCGCT</t>
  </si>
  <si>
    <t>TGCGCCGGCAGATCGAGCAG</t>
  </si>
  <si>
    <t>TAGTTGCGCCGGCAGATCGAGCAG</t>
  </si>
  <si>
    <t>AAACCTGCTCGATCTGCCGGCGCA</t>
  </si>
  <si>
    <t>PLES_58611</t>
  </si>
  <si>
    <t>TCACGGGCACCCCCGGATAG</t>
  </si>
  <si>
    <t>TAGTTCACGGGCACCCCCGGATAG</t>
  </si>
  <si>
    <t>AAACCTATCCGGGGGTGCCCGTGA</t>
  </si>
  <si>
    <t>CCAGAGGGAGTAGAGCAGAG</t>
  </si>
  <si>
    <t>TAGTCCAGAGGGAGTAGAGCAGAG</t>
  </si>
  <si>
    <t>AAACCTCTGCTCTACTCCCTCTGG</t>
  </si>
  <si>
    <t>CCGACGATGAGGGCGAACAG</t>
  </si>
  <si>
    <t>TAGTCCGACGATGAGGGCGAACAG</t>
  </si>
  <si>
    <t>AAACCTGTTCGCCCTCATCGTCGG</t>
  </si>
  <si>
    <t>GGGAAAGTCCCAGCGGCGCA</t>
  </si>
  <si>
    <t>TAGTGGGAAAGTCCCAGCGGCGCA</t>
  </si>
  <si>
    <t>AAACTGCGCCGCTGGGACTTTCCC</t>
  </si>
  <si>
    <t>PLES_58621</t>
  </si>
  <si>
    <t>GCAGAGCGCCGTGAGGGCGG</t>
  </si>
  <si>
    <t>TAGTGCAGAGCGCCGTGAGGGCGG</t>
  </si>
  <si>
    <t>AAACCCGCCCTCACGGCGCTCTGC</t>
  </si>
  <si>
    <t>CGAAGGCCGGTTGGCAGAGC</t>
  </si>
  <si>
    <t>TAGTCGAAGGCCGGTTGGCAGAGC</t>
  </si>
  <si>
    <t>AAACGCTCTGCCAACCGGCCTTCG</t>
  </si>
  <si>
    <t>CCGGGTTCGTCGTCGAATTC</t>
  </si>
  <si>
    <t>TAGTCCGGGTTCGTCGTCGAATTC</t>
  </si>
  <si>
    <t>AAACGAATTCGACGACGAACCCGG</t>
  </si>
  <si>
    <t>GGTGACGGCCGCCCAGAAGA</t>
  </si>
  <si>
    <t>TAGTGGTGACGGCCGCCCAGAAGA</t>
  </si>
  <si>
    <t>AAACTCTTCTGGGCGGCCGTCACC</t>
  </si>
  <si>
    <t>PLES_58631</t>
  </si>
  <si>
    <t>AAGGCGAGCAGGGTCAGCAT</t>
  </si>
  <si>
    <t>TAGTAAGGCGAGCAGGGTCAGCAT</t>
  </si>
  <si>
    <t>AAACATGCTGACCCTGCTCGCCTT</t>
  </si>
  <si>
    <t>GGTCATGATCAGGAACATGA</t>
  </si>
  <si>
    <t>TAGTGGTCATGATCAGGAACATGA</t>
  </si>
  <si>
    <t>AAACTCATGTTCCTGATCATGACC</t>
  </si>
  <si>
    <t>TCAGCGCGATCAGCGCGGAC</t>
  </si>
  <si>
    <t>TAGTTCAGCGCGATCAGCGCGGAC</t>
  </si>
  <si>
    <t>AAACGTCCGCGCTGATCGCGCTGA</t>
  </si>
  <si>
    <t>GGGCGAAGGCGATCGGGACC</t>
  </si>
  <si>
    <t>TAGTGGGCGAAGGCGATCGGGACC</t>
  </si>
  <si>
    <t>AAACGGTCCCGATCGCCTTCGCCC</t>
  </si>
  <si>
    <t>PLES_58641</t>
  </si>
  <si>
    <t>CGCAATCCAGATTTCCGGGC</t>
  </si>
  <si>
    <t>TAGTCGCAATCCAGATTTCCGGGC</t>
  </si>
  <si>
    <t>AAACGCCCGGAAATCTGGATTGCG</t>
  </si>
  <si>
    <t>GTGCGTGGCTGCAGGTGCTT</t>
  </si>
  <si>
    <t>TAGTGTGCGTGGCTGCAGGTGCTT</t>
  </si>
  <si>
    <t>AAACAAGCACCTGCAGCCACGCAC</t>
  </si>
  <si>
    <t>CCAGGGCCAGGCCGAAGAAG</t>
  </si>
  <si>
    <t>TAGTCCAGGGCCAGGCCGAAGAAG</t>
  </si>
  <si>
    <t>AAACCTTCTTCGGCCTGGCCCTGG</t>
  </si>
  <si>
    <t>GAACAGGATCAGGTCGCGTC</t>
  </si>
  <si>
    <t>TAGTGAACAGGATCAGGTCGCGTC</t>
  </si>
  <si>
    <t>AAACGACGCGACCTGATCCTGTTC</t>
  </si>
  <si>
    <t>PLES_58651</t>
  </si>
  <si>
    <t>GGGCCGCGGAGAGTTGCAGC</t>
  </si>
  <si>
    <t>TAGTGGGCCGCGGAGAGTTGCAGC</t>
  </si>
  <si>
    <t>AAACGCTGCAACTCTCCGCGGCCC</t>
  </si>
  <si>
    <t>GCAGCATTCCGCCGGGCCCT</t>
  </si>
  <si>
    <t>TAGTGCAGCATTCCGCCGGGCCCT</t>
  </si>
  <si>
    <t>AAACAGGGCCCGGCGGAATGCTGC</t>
  </si>
  <si>
    <t>CGGCAATGCCGCGCAGCCCC</t>
  </si>
  <si>
    <t>TAGTCGGCAATGCCGCGCAGCCCC</t>
  </si>
  <si>
    <t>AAACGGGGCTGCGCGGCATTGCCG</t>
  </si>
  <si>
    <t>CCAGTGCTCGGCGAGCGCTT</t>
  </si>
  <si>
    <t>TAGTCCAGTGCTCGGCGAGCGCTT</t>
  </si>
  <si>
    <t>AAACAAGCGCTCGCCGAGCACTGG</t>
  </si>
  <si>
    <t>PLES_58661</t>
  </si>
  <si>
    <t>AGTGCGACGCCCGCGGACAA</t>
  </si>
  <si>
    <t>TAGTAGTGCGACGCCCGCGGACAA</t>
  </si>
  <si>
    <t>AAACTTGTCCGCGGGCGTCGCACT</t>
  </si>
  <si>
    <t>TTCGATCCAGGTGCTGTCCG</t>
  </si>
  <si>
    <t>TAGTTTCGATCCAGGTGCTGTCCG</t>
  </si>
  <si>
    <t>AAACCGGACAGCACCTGGATCGAA</t>
  </si>
  <si>
    <t>CGGCGGTGGTTTGCAGTTGC</t>
  </si>
  <si>
    <t>TAGTCGGCGGTGGTTTGCAGTTGC</t>
  </si>
  <si>
    <t>AAACGCAACTGCAAACCACCGCCG</t>
  </si>
  <si>
    <t>GCGGCACATGCCGTCCAGCT</t>
  </si>
  <si>
    <t>TAGTGCGGCACATGCCGTCCAGCT</t>
  </si>
  <si>
    <t>AAACAGCTGGACGGCATGTGCCGC</t>
  </si>
  <si>
    <t>PLES_58671</t>
  </si>
  <si>
    <t>GCGCCAACACCGCTGCCGAG</t>
  </si>
  <si>
    <t>TAGTGCGCCAACACCGCTGCCGAG</t>
  </si>
  <si>
    <t>AAACCTCGGCAGCGGTGTTGGCGC</t>
  </si>
  <si>
    <t>AGCGCATCGGCCTGAACCAC</t>
  </si>
  <si>
    <t>TAGTAGCGCATCGGCCTGAACCAC</t>
  </si>
  <si>
    <t>AAACGTGGTTCAGGCCGATGCGCT</t>
  </si>
  <si>
    <t>TGCGGATGTGCGCCTGCTCC</t>
  </si>
  <si>
    <t>TAGTTGCGGATGTGCGCCTGCTCC</t>
  </si>
  <si>
    <t>AAACGGAGCAGGCGCACATCCGCA</t>
  </si>
  <si>
    <t>ATAGCCTTCCCAGGCCGGCG</t>
  </si>
  <si>
    <t>TAGTATAGCCTTCCCAGGCCGGCG</t>
  </si>
  <si>
    <t>AAACCGCCGGCCTGGGAAGGCTAT</t>
  </si>
  <si>
    <t>PLES_58681</t>
  </si>
  <si>
    <t>CGCGGAACCTGGCGCGAGGT</t>
  </si>
  <si>
    <t>TAGTCGCGGAACCTGGCGCGAGGT</t>
  </si>
  <si>
    <t>AAACACCTCGCGCCAGGTTCCGCG</t>
  </si>
  <si>
    <t>GCGCCGTTGTCCGGGCTCCG</t>
  </si>
  <si>
    <t>TAGTGCGCCGTTGTCCGGGCTCCG</t>
  </si>
  <si>
    <t>AAACCGGAGCCCGGACAACGGCGC</t>
  </si>
  <si>
    <t>TGCCTTTCCATCGTGGCCGT</t>
  </si>
  <si>
    <t>TAGTTGCCTTTCCATCGTGGCCGT</t>
  </si>
  <si>
    <t>AAACACGGCCACGATGGAAAGGCA</t>
  </si>
  <si>
    <t>GCCGAGACGAACTCCCGCGG</t>
  </si>
  <si>
    <t>TAGTGCCGAGACGAACTCCCGCGG</t>
  </si>
  <si>
    <t>AAACCCGCGGGAGTTCGTCTCGGC</t>
  </si>
  <si>
    <t>PLES_58691</t>
  </si>
  <si>
    <t>CAGGTCGAGCAGTTTCAGCA</t>
  </si>
  <si>
    <t>TAGTCAGGTCGAGCAGTTTCAGCA</t>
  </si>
  <si>
    <t>AAACTGCTGAAACTGCTCGACCTG</t>
  </si>
  <si>
    <t>ATGCGTGCCCCACACCAGCA</t>
  </si>
  <si>
    <t>TAGTATGCGTGCCCCACACCAGCA</t>
  </si>
  <si>
    <t>AAACTGCTGGTGTGGGGCACGCAT</t>
  </si>
  <si>
    <t>AGACCCGGAGGATTCCGGTG</t>
  </si>
  <si>
    <t>TAGTAGACCCGGAGGATTCCGGTG</t>
  </si>
  <si>
    <t>AAACCACCGGAATCCTCCGGGTCT</t>
  </si>
  <si>
    <t>ACTGAGGATGCGCCGCAGGT</t>
  </si>
  <si>
    <t>TAGTACTGAGGATGCGCCGCAGGT</t>
  </si>
  <si>
    <t>AAACACCTGCGGCGCATCCTCAGT</t>
  </si>
  <si>
    <t>PLES_58701</t>
  </si>
  <si>
    <t>CAGGGTGGACAACGAACGCA</t>
  </si>
  <si>
    <t>TAGTCAGGGTGGACAACGAACGCA</t>
  </si>
  <si>
    <t>AAACTGCGTTCGTTGTCCACCCTG</t>
  </si>
  <si>
    <t>CGTACGACCAGGGGCAGAGC</t>
  </si>
  <si>
    <t>TAGTCGTACGACCAGGGGCAGAGC</t>
  </si>
  <si>
    <t>AAACGCTCTGCCCCTGGTCGTACG</t>
  </si>
  <si>
    <t>TTCGACCTCGCTGCGTTGGT</t>
  </si>
  <si>
    <t>TAGTTTCGACCTCGCTGCGTTGGT</t>
  </si>
  <si>
    <t>AAACACCAACGCAGCGAGGTCGAA</t>
  </si>
  <si>
    <t>CATGCCGTTTTCCAGCTGGA</t>
  </si>
  <si>
    <t>TAGTCATGCCGTTTTCCAGCTGGA</t>
  </si>
  <si>
    <t>AAACTCCAGCTGGAAAACGGCATG</t>
  </si>
  <si>
    <t>PLES_58711</t>
  </si>
  <si>
    <t>CCGGCTGGCATTTTGTACAT</t>
  </si>
  <si>
    <t>TAGTCCGGCTGGCATTTTGTACAT</t>
  </si>
  <si>
    <t>AAACATGTACAAAATGCCAGCCGG</t>
  </si>
  <si>
    <t>GCCCTCTACCGCCGCGAACG</t>
  </si>
  <si>
    <t>TAGTGCCCTCTACCGCCGCGAACG</t>
  </si>
  <si>
    <t>AAACCGTTCGCGGCGGTAGAGGGC</t>
  </si>
  <si>
    <t>CGTCGAGGGACTCGACCCAA</t>
  </si>
  <si>
    <t>TAGTCGTCGAGGGACTCGACCCAA</t>
  </si>
  <si>
    <t>AAACTTGGGTCGAGTCCCTCGACG</t>
  </si>
  <si>
    <t>GGGGACGGATCAGCACGTGG</t>
  </si>
  <si>
    <t>TAGTGGGGACGGATCAGCACGTGG</t>
  </si>
  <si>
    <t>AAACCCACGTGCTGATCCGTCCCC</t>
  </si>
  <si>
    <t>PLES_58721</t>
  </si>
  <si>
    <t>citA</t>
  </si>
  <si>
    <t>TTGGATTTATTAGAGGCCAT</t>
  </si>
  <si>
    <t>TAGTTTGGATTTATTAGAGGCCAT</t>
  </si>
  <si>
    <t>AAACATGGCCTCTAATAAATCCAA</t>
  </si>
  <si>
    <t>GCCACTGACCACACGGAAAA</t>
  </si>
  <si>
    <t>TAGTGCCACTGACCACACGGAAAA</t>
  </si>
  <si>
    <t>AAACTTTTCCGTGTGGTCAGTGGC</t>
  </si>
  <si>
    <t>CCATGAAGTCGTACATCTCG</t>
  </si>
  <si>
    <t>TAGTCCATGAAGTCGTACATCTCG</t>
  </si>
  <si>
    <t>AAACCGAGATGTACGACTTCATGG</t>
  </si>
  <si>
    <t>GAAGGTCTTGGCGATGGCGG</t>
  </si>
  <si>
    <t>TAGTGAAGGTCTTGGCGATGGCGG</t>
  </si>
  <si>
    <t>AAACCCGCCATCGCCAAGACCTTC</t>
  </si>
  <si>
    <t>PLES_58731</t>
  </si>
  <si>
    <t>GGGCGTTGTTGGTTGGGCAT</t>
  </si>
  <si>
    <t>TAGTGGGCGTTGTTGGTTGGGCAT</t>
  </si>
  <si>
    <t>AAACATGCCCAACCAACAACGCCC</t>
  </si>
  <si>
    <t>CCAGGCGGGCCTTGAGGACG</t>
  </si>
  <si>
    <t>TAGTCCAGGCGGGCCTTGAGGACG</t>
  </si>
  <si>
    <t>AAACCGTCCTCAAGGCCCGCCTGG</t>
  </si>
  <si>
    <t>TGCGCGGATAGCGGGCCATC</t>
  </si>
  <si>
    <t>TAGTTGCGCGGATAGCGGGCCATC</t>
  </si>
  <si>
    <t>AAACGATGGCCCGCTATCCGCGCA</t>
  </si>
  <si>
    <t>ACAGAAGCCGAACAGGGCGA</t>
  </si>
  <si>
    <t>TAGTACAGAAGCCGAACAGGGCGA</t>
  </si>
  <si>
    <t>AAACTCGCCCTGTTCGGCTTCTGT</t>
  </si>
  <si>
    <t>PLES_58741</t>
  </si>
  <si>
    <t>GCGCACTCGCCGCCGCCACC</t>
  </si>
  <si>
    <t>TAGTGCGCACTCGCCGCCGCCACC</t>
  </si>
  <si>
    <t>AAACGGTGGCGGCGGCGAGTGCGC</t>
  </si>
  <si>
    <t>CTCGACCGCCAGCTTGGCCA</t>
  </si>
  <si>
    <t>TAGTCTCGACCGCCAGCTTGGCCA</t>
  </si>
  <si>
    <t>AAACTGGCCAAGCTGGCGGTCGAG</t>
  </si>
  <si>
    <t>GAAACCGAGCCAGAGCGTCA</t>
  </si>
  <si>
    <t>TAGTGAAACCGAGCCAGAGCGTCA</t>
  </si>
  <si>
    <t>AAACTGACGCTCTGGCTCGGTTTC</t>
  </si>
  <si>
    <t>CTCCACCAGCCCGGCCTTCT</t>
  </si>
  <si>
    <t>TAGTCTCCACCAGCCCGGCCTTCT</t>
  </si>
  <si>
    <t>AAACAGAAGGCCGGGCTGGTGGAG</t>
  </si>
  <si>
    <t>PLES_58751</t>
  </si>
  <si>
    <t>gltP</t>
  </si>
  <si>
    <t>CTGCCAGGCGAGGCTTAGCT</t>
  </si>
  <si>
    <t>TAGTCTGCCAGGCGAGGCTTAGCT</t>
  </si>
  <si>
    <t>AAACAGCTAAGCCTCGCCTGGCAG</t>
  </si>
  <si>
    <t>ATGGTTGAGCACTGCGCCGA</t>
  </si>
  <si>
    <t>TAGTATGGTTGAGCACTGCGCCGA</t>
  </si>
  <si>
    <t>AAACTCGGCGCAGTGCTCAACCAT</t>
  </si>
  <si>
    <t>GGCGATCCACCAGGCCTTTT</t>
  </si>
  <si>
    <t>TAGTGGCGATCCACCAGGCCTTTT</t>
  </si>
  <si>
    <t>AAACAAAAGGCCTGGTGGATCGCC</t>
  </si>
  <si>
    <t>GCCGGCCGGTTGCAGCACGT</t>
  </si>
  <si>
    <t>TAGTGCCGGCCGGTTGCAGCACGT</t>
  </si>
  <si>
    <t>AAACACGTGCTGCAACCGGCCGGC</t>
  </si>
  <si>
    <t>PLES_58761</t>
  </si>
  <si>
    <t>CGTGGCTCCCGGGCCTTGCA</t>
  </si>
  <si>
    <t>TAGTCGTGGCTCCCGGGCCTTGCA</t>
  </si>
  <si>
    <t>AAACTGCAAGGCCCGGGAGCCACG</t>
  </si>
  <si>
    <t>GACTTTCAACTTCCCAGGAT</t>
  </si>
  <si>
    <t>TAGTGACTTTCAACTTCCCAGGAT</t>
  </si>
  <si>
    <t>AAACATCCTGGGAAGTTGAAAGTC</t>
  </si>
  <si>
    <t>GCCGGCGATGGCGTGCCGGA</t>
  </si>
  <si>
    <t>TAGTGCCGGCGATGGCGTGCCGGA</t>
  </si>
  <si>
    <t>AAACTCCGGCACGCCATCGCCGGC</t>
  </si>
  <si>
    <t>CCCAGAAGGGCTTTACCGCG</t>
  </si>
  <si>
    <t>TAGTCCCAGAAGGGCTTTACCGCG</t>
  </si>
  <si>
    <t>AAACCGCGGTAAAGCCCTTCTGGG</t>
  </si>
  <si>
    <t>PLES_58771</t>
  </si>
  <si>
    <t>CGAGCAGCAGTGCGTTCATC</t>
  </si>
  <si>
    <t>TAGTCGAGCAGCAGTGCGTTCATC</t>
  </si>
  <si>
    <t>AAACGATGAACGCACTGCTGCTCG</t>
  </si>
  <si>
    <t>CACCGCCAGCGAACTGGCGG</t>
  </si>
  <si>
    <t>TAGTCACCGCCAGCGAACTGGCGG</t>
  </si>
  <si>
    <t>AAACCCGCCAGTTCGCTGGCGGTG</t>
  </si>
  <si>
    <t>GCGGTATTCGCCGTCCCTGT</t>
  </si>
  <si>
    <t>TAGTGCGGTATTCGCCGTCCCTGT</t>
  </si>
  <si>
    <t>AAACACAGGGACGGCGAATACCGC</t>
  </si>
  <si>
    <t>GGCCTTGCGGTATCCGGCAT</t>
  </si>
  <si>
    <t>TAGTGGCCTTGCGGTATCCGGCAT</t>
  </si>
  <si>
    <t>AAACATGCCGGATACCGCAAGGCC</t>
  </si>
  <si>
    <t>PLES_58781</t>
  </si>
  <si>
    <t>GATGATGGCGATGATCAGAA</t>
  </si>
  <si>
    <t>TAGTGATGATGGCGATGATCAGAA</t>
  </si>
  <si>
    <t>AAACTTCTGATCATCGCCATCATC</t>
  </si>
  <si>
    <t>GATGCCACCAAACCCGAGGA</t>
  </si>
  <si>
    <t>TAGTGATGCCACCAAACCCGAGGA</t>
  </si>
  <si>
    <t>AAACTCCTCGGGTTTGGTGGCATC</t>
  </si>
  <si>
    <t>GATCTTCGCGATTCCGGTGG</t>
  </si>
  <si>
    <t>TAGTGATCTTCGCGATTCCGGTGG</t>
  </si>
  <si>
    <t>AAACCCACCGGAATCGCGAAGATC</t>
  </si>
  <si>
    <t>GCACCAGGAACAGCACGAAG</t>
  </si>
  <si>
    <t>TAGTGCACCAGGAACAGCACGAAG</t>
  </si>
  <si>
    <t>AAACCTTCGTGCTGTTCCTGGTGC</t>
  </si>
  <si>
    <t>PLES_58791</t>
  </si>
  <si>
    <t>algB</t>
  </si>
  <si>
    <t>GCGCCCCTGTTTTTCGGAAG</t>
  </si>
  <si>
    <t>TAGTGCGCCCCTGTTTTTCGGAAG</t>
  </si>
  <si>
    <t>AAACCTTCCGAAAAACAGGGGCGC</t>
  </si>
  <si>
    <t>GGCAATAACGGAAAGTGCGC</t>
  </si>
  <si>
    <t>TAGTGGCAATAACGGAAAGTGCGC</t>
  </si>
  <si>
    <t>AAACGCGCACTTTCCGTTATTGCC</t>
  </si>
  <si>
    <t>CGCTGTAGCCTTCGTCTTCG</t>
  </si>
  <si>
    <t>TAGTCGCTGTAGCCTTCGTCTTCG</t>
  </si>
  <si>
    <t>AAACCGAAGACGAAGGCTACAGCG</t>
  </si>
  <si>
    <t>TGCAACAGGGCCTCCGCCTG</t>
  </si>
  <si>
    <t>TAGTTGCAACAGGGCCTCCGCCTG</t>
  </si>
  <si>
    <t>AAACCAGGCGGAGGCCCTGTTGCA</t>
  </si>
  <si>
    <t>PLES_58801</t>
  </si>
  <si>
    <t>GTCCGGAGCTTCATCGGCAG</t>
  </si>
  <si>
    <t>TAGTGTCCGGAGCTTCATCGGCAG</t>
  </si>
  <si>
    <t>AAACCTGCCGATGAAGCTCCGGAC</t>
  </si>
  <si>
    <t>GGAAATGCTGAGGAACAACC</t>
  </si>
  <si>
    <t>TAGTGGAAATGCTGAGGAACAACC</t>
  </si>
  <si>
    <t>AAACGGTTGTTCCTCAGCATTTCC</t>
  </si>
  <si>
    <t>ACATCCGTTGTTCCTGGGCG</t>
  </si>
  <si>
    <t>TAGTACATCCGTTGTTCCTGGGCG</t>
  </si>
  <si>
    <t>AAACCGCCCAGGAACAACGGATGT</t>
  </si>
  <si>
    <t>TCACCTCGATGGTCGCGTAG</t>
  </si>
  <si>
    <t>TAGTTCACCTCGATGGTCGCGTAG</t>
  </si>
  <si>
    <t>AAACCTACGCGACCATCGAGGTGA</t>
  </si>
  <si>
    <t>PLES_58811</t>
  </si>
  <si>
    <t>ampDh2</t>
  </si>
  <si>
    <t>GCAGCCGGCCAGCAGCGACA</t>
  </si>
  <si>
    <t>TAGTGCAGCCGGCCAGCAGCGACA</t>
  </si>
  <si>
    <t>AAACTGTCGCTGCTGGCCGGCTGC</t>
  </si>
  <si>
    <t>GGTGTTCAGGCGCGGGCCGC</t>
  </si>
  <si>
    <t>TAGTGGTGTTCAGGCGCGGGCCGC</t>
  </si>
  <si>
    <t>AAACGCGGCCCGCGCCTGAACACC</t>
  </si>
  <si>
    <t>CTGGTTCGCCGAGGTGTAGT</t>
  </si>
  <si>
    <t>TAGTCTGGTTCGCCGAGGTGTAGT</t>
  </si>
  <si>
    <t>AAACACTACACCTCGGCGAACCAG</t>
  </si>
  <si>
    <t>GGAGGACGATGAACTGGACG</t>
  </si>
  <si>
    <t>TAGTGGAGGACGATGAACTGGACG</t>
  </si>
  <si>
    <t>AAACCGTCCAGTTCATCGTCCTCC</t>
  </si>
  <si>
    <t>PLES_58821</t>
  </si>
  <si>
    <t>GCGACGCCGAACATATCCAT</t>
  </si>
  <si>
    <t>TAGTGCGACGCCGAACATATCCAT</t>
  </si>
  <si>
    <t>AAACATGGATATGTTCGGCGTCGC</t>
  </si>
  <si>
    <t>GGTGACCAGAAAGATCAGGA</t>
  </si>
  <si>
    <t>TAGTGGTGACCAGAAAGATCAGGA</t>
  </si>
  <si>
    <t>AAACTCCTGATCTTTCTGGTCACC</t>
  </si>
  <si>
    <t>GGCGATGTTGCCGAAGGGGT</t>
  </si>
  <si>
    <t>TAGTGGCGATGTTGCCGAAGGGGT</t>
  </si>
  <si>
    <t>AAACACCCCTTCGGCAACATCGCC</t>
  </si>
  <si>
    <t>TTTCAGCGCGGCGAGGAACA</t>
  </si>
  <si>
    <t>TAGTTTTCAGCGCGGCGAGGAACA</t>
  </si>
  <si>
    <t>AAACTGTTCCTCGCCGCGCTGAAA</t>
  </si>
  <si>
    <t>PLES_58831</t>
  </si>
  <si>
    <t>GGTACTTGTCTTTCCAGCGC</t>
  </si>
  <si>
    <t>TAGTGGTACTTGTCTTTCCAGCGC</t>
  </si>
  <si>
    <t>AAACGCGCTGGAAAGACAAGTACC</t>
  </si>
  <si>
    <t>GGGCATCCCAGCGCCGTTGC</t>
  </si>
  <si>
    <t>TAGTGGGCATCCCAGCGCCGTTGC</t>
  </si>
  <si>
    <t>AAACGCAACGGCGCTGGGATGCCC</t>
  </si>
  <si>
    <t>CGCGACGCAGCAGGTCGATC</t>
  </si>
  <si>
    <t>TAGTCGCGACGCAGCAGGTCGATC</t>
  </si>
  <si>
    <t>AAACGATCGACCTGCTGCGTCGCG</t>
  </si>
  <si>
    <t>CCGCCAGACTGCTACGCACC</t>
  </si>
  <si>
    <t>TAGTCCGCCAGACTGCTACGCACC</t>
  </si>
  <si>
    <t>AAACGGTGCGTAGCAGTCTGGCGG</t>
  </si>
  <si>
    <t>PLES_58841</t>
  </si>
  <si>
    <t>CCCGAGGTTCACGCTGCCAG</t>
  </si>
  <si>
    <t>TAGTCCCGAGGTTCACGCTGCCAG</t>
  </si>
  <si>
    <t>AAACCTGGCAGCGTGAACCTCGGG</t>
  </si>
  <si>
    <t>CACAGGAGGGGTTCACTCGC</t>
  </si>
  <si>
    <t>TAGTCACAGGAGGGGTTCACTCGC</t>
  </si>
  <si>
    <t>AAACGCGAGTGAACCCCTCCTGTG</t>
  </si>
  <si>
    <t>AAGGCGCAGGCGGCCGTCGT</t>
  </si>
  <si>
    <t>TAGTAAGGCGCAGGCGGCCGTCGT</t>
  </si>
  <si>
    <t>AAACACGACGGCCGCCTGCGCCTT</t>
  </si>
  <si>
    <t>GCTCGGTGCTGATACCGACC</t>
  </si>
  <si>
    <t>TAGTGCTCGGTGCTGATACCGACC</t>
  </si>
  <si>
    <t>AAACGGTCGGTATCAGCACCGAGC</t>
  </si>
  <si>
    <t>PLES_58851</t>
  </si>
  <si>
    <t>dsbA</t>
  </si>
  <si>
    <t>CCAGCATGGCGGTGAGAATC</t>
  </si>
  <si>
    <t>TAGTCCAGCATGGCGGTGAGAATC</t>
  </si>
  <si>
    <t>AAACGATTCTCACCGCCATGCTGG</t>
  </si>
  <si>
    <t>CATGCCGAACAGGCTGGCCA</t>
  </si>
  <si>
    <t>TAGTCATGCCGAACAGGCTGGCCA</t>
  </si>
  <si>
    <t>AAACTGGCCAGCCTGTTCGGCATG</t>
  </si>
  <si>
    <t>GGTATAGTCGTCGGCCTGGG</t>
  </si>
  <si>
    <t>TAGTGGTATAGTCGTCGGCCTGGG</t>
  </si>
  <si>
    <t>AAACCCCAGGCCGACGACTATACC</t>
  </si>
  <si>
    <t>CTCGACGTATTCCTTGCCGG</t>
  </si>
  <si>
    <t>TAGTCTCGACGTATTCCTTGCCGG</t>
  </si>
  <si>
    <t>AAACCCGGCAAGGAATACGTCGAG</t>
  </si>
  <si>
    <t>PLES_58861</t>
  </si>
  <si>
    <t>cc4</t>
  </si>
  <si>
    <t>GGCAAGGCCGGTCAGACCCA</t>
  </si>
  <si>
    <t>TAGTGGCAAGGCCGGTCAGACCCA</t>
  </si>
  <si>
    <t>AAACTGGGTCTGACCGGCCTTGCC</t>
  </si>
  <si>
    <t>GGCGGCATCGCCAGCGGCAT</t>
  </si>
  <si>
    <t>TAGTGGCGGCATCGCCAGCGGCAT</t>
  </si>
  <si>
    <t>AAACATGCCGCTGGCGATGCCGCC</t>
  </si>
  <si>
    <t>CGCGGCTTTCGCCTGGCCCG</t>
  </si>
  <si>
    <t>TAGTCGCGGCTTTCGCCTGGCCCG</t>
  </si>
  <si>
    <t>AAACCGGGCCAGGCGAAAGCCGCG</t>
  </si>
  <si>
    <t>GTTGCCATCCGCACCGTGAC</t>
  </si>
  <si>
    <t>TAGTGTTGCCATCCGCACCGTGAC</t>
  </si>
  <si>
    <t>AAACGTCACGGTGCGGATGGCAAC</t>
  </si>
  <si>
    <t>PLES_58871</t>
  </si>
  <si>
    <t>CTGCGCCGCCTGCGCCGTAA</t>
  </si>
  <si>
    <t>TAGTCTGCGCCGCCTGCGCCGTAA</t>
  </si>
  <si>
    <t>AAACTTACGGCGCAGGCGGCGCAG</t>
  </si>
  <si>
    <t>TCCGGTTGAACACTGCTTCC</t>
  </si>
  <si>
    <t>TAGTTCCGGTTGAACACTGCTTCC</t>
  </si>
  <si>
    <t>AAACGGAAGCAGTGTTCAACCGGA</t>
  </si>
  <si>
    <t>GCCGTCGTGACACGCGCCAC</t>
  </si>
  <si>
    <t>TAGTGCCGTCGTGACACGCGCCAC</t>
  </si>
  <si>
    <t>AAACGTGGCGCGTGTCACGACGGC</t>
  </si>
  <si>
    <t>TTTTCGGCGCCATCGGCAGC</t>
  </si>
  <si>
    <t>TAGTTTTTCGGCGCCATCGGCAGC</t>
  </si>
  <si>
    <t>AAACGCTGCCGATGGCGCCGAAAA</t>
  </si>
  <si>
    <t>PLES_58881</t>
  </si>
  <si>
    <t>ATGGGGTTCTTCTCTGACAT</t>
  </si>
  <si>
    <t>TAGTATGGGGTTCTTCTCTGACAT</t>
  </si>
  <si>
    <t>AAACATGTCAGAGAAGAACCCCAT</t>
  </si>
  <si>
    <t>GAAAGCTGGCCTTCTGGCAC</t>
  </si>
  <si>
    <t>TAGTGAAAGCTGGCCTTCTGGCAC</t>
  </si>
  <si>
    <t>AAACGTGCCAGAAGGCCAGCTTTC</t>
  </si>
  <si>
    <t>GGGGGGGCACTGGTCGACCT</t>
  </si>
  <si>
    <t>TAGTGGGGGGGCACTGGTCGACCT</t>
  </si>
  <si>
    <t>AAACAGGTCGACCAGTGCCCCCCC</t>
  </si>
  <si>
    <t>GCGACTTCCAGGCCCTCGTC</t>
  </si>
  <si>
    <t>TAGTGCGACTTCCAGGCCCTCGTC</t>
  </si>
  <si>
    <t>AAACGACGAGGGCCTGGAAGTCGC</t>
  </si>
  <si>
    <t>PLES_58891</t>
  </si>
  <si>
    <t>polA</t>
  </si>
  <si>
    <t>CCACCAGGACGAGGGGCGCT</t>
  </si>
  <si>
    <t>TAGTCCACCAGGACGAGGGGCGCT</t>
  </si>
  <si>
    <t>AAACAGCGCCCCTCGTCCTGGTGG</t>
  </si>
  <si>
    <t>GAAGGCGCGGTACAGGTACG</t>
  </si>
  <si>
    <t>TAGTGAAGGCGCGGTACAGGTACG</t>
  </si>
  <si>
    <t>AAACCGTACCTGTACCGCGCCTTC</t>
  </si>
  <si>
    <t>TGGTCAGCGGCGGCAGGGCA</t>
  </si>
  <si>
    <t>TAGTTGGTCAGCGGCGGCAGGGCA</t>
  </si>
  <si>
    <t>AAACTGCCCTGCCGCCGCTGACCA</t>
  </si>
  <si>
    <t>GGTGGGCTTGCCGGTCGAGG</t>
  </si>
  <si>
    <t>TAGTGGTGGGCTTGCCGGTCGAGG</t>
  </si>
  <si>
    <t>AAACCCTCGACCGGCAAGCCCACC</t>
  </si>
  <si>
    <t>PLES_58901</t>
  </si>
  <si>
    <t>GCAGTCCGGCGAGCATCAAG</t>
  </si>
  <si>
    <t>TAGTGCAGTCCGGCGAGCATCAAG</t>
  </si>
  <si>
    <t>AAACCTTGATGCTCGCCGGACTGC</t>
  </si>
  <si>
    <t>CGCCGCCATCGCGACGAGCG</t>
  </si>
  <si>
    <t>TAGTCGCCGCCATCGCGACGAGCG</t>
  </si>
  <si>
    <t>AAACCGCTCGTCGCGATGGCGGCG</t>
  </si>
  <si>
    <t>GTTACGTCGGGCTCGCCGGA</t>
  </si>
  <si>
    <t>TAGTGTTACGTCGGGCTCGCCGGA</t>
  </si>
  <si>
    <t>AAACTCCGGCGAGCCCGACGTAAC</t>
  </si>
  <si>
    <t>TGGTCTTGTCGCCCTCCTGG</t>
  </si>
  <si>
    <t>TAGTTGGTCTTGTCGCCCTCCTGG</t>
  </si>
  <si>
    <t>AAACCCAGGAGGGCGACAAGACCA</t>
  </si>
  <si>
    <t>PLES_58911</t>
  </si>
  <si>
    <t>thrB</t>
  </si>
  <si>
    <t>CAGGGTCGAGCGTTCGAGTG</t>
  </si>
  <si>
    <t>TAGTCAGGGTCGAGCGTTCGAGTG</t>
  </si>
  <si>
    <t>AAACCACTCGAACGCTCGACCCTG</t>
  </si>
  <si>
    <t>CAGGTCGTAGGGGGCGAGGA</t>
  </si>
  <si>
    <t>TAGTCAGGTCGTAGGGGGCGAGGA</t>
  </si>
  <si>
    <t>AAACTCCTCGCCCCCTACGACCTG</t>
  </si>
  <si>
    <t>GTTGCTGTTCTCGGAGCCTT</t>
  </si>
  <si>
    <t>TAGTGTTGCTGTTCTCGGAGCCTT</t>
  </si>
  <si>
    <t>AAACAAGGCTCCGAGAACAGCAAC</t>
  </si>
  <si>
    <t>GGCCGCGCTCGACCAGGGTC</t>
  </si>
  <si>
    <t>TAGTGGCCGCGCTCGACCAGGGTC</t>
  </si>
  <si>
    <t>AAACGACCCTGGTCGAGCGCGGCC</t>
  </si>
  <si>
    <t>PLES_58921</t>
  </si>
  <si>
    <t>nrdJb</t>
  </si>
  <si>
    <t>GGCTTCCGCGGCGGCGGCAA</t>
  </si>
  <si>
    <t>TAGTGGCTTCCGCGGCGGCGGCAA</t>
  </si>
  <si>
    <t>AAACTTGCCGCCGCCGCGGAAGCC</t>
  </si>
  <si>
    <t>GTCCATCTGCACCACCGACG</t>
  </si>
  <si>
    <t>TAGTGTCCATCTGCACCACCGACG</t>
  </si>
  <si>
    <t>AAACCGTCGGTGGTGCAGATGGAC</t>
  </si>
  <si>
    <t>CAGGGTATCCGGGCGCTCCA</t>
  </si>
  <si>
    <t>TAGTCAGGGTATCCGGGCGCTCCA</t>
  </si>
  <si>
    <t>AAACTGGAGCGCCCGGATACCCTG</t>
  </si>
  <si>
    <t>CGGCGACTTGATCTTGTAGG</t>
  </si>
  <si>
    <t>TAGTCGGCGACTTGATCTTGTAGG</t>
  </si>
  <si>
    <t>AAACCCTACAAGATCAAGTCGCCG</t>
  </si>
  <si>
    <t>PLES_58931</t>
  </si>
  <si>
    <t>nrdJa</t>
  </si>
  <si>
    <t>GTTGTTGGGGCGTCCGAAGC</t>
  </si>
  <si>
    <t>TAGTGTTGTTGGGGCGTCCGAAGC</t>
  </si>
  <si>
    <t>AAACGCTTCGGACGCCCCAACAAC</t>
  </si>
  <si>
    <t>TCCGCTGATTAACCTCCCGA</t>
  </si>
  <si>
    <t>TAGTTCCGCTGATTAACCTCCCGA</t>
  </si>
  <si>
    <t>AAACTCGGGAGGTTAATCAGCGGA</t>
  </si>
  <si>
    <t>GGGACTGCGTGCGTCTGTCT</t>
  </si>
  <si>
    <t>TAGTGGGACTGCGTGCGTCTGTCT</t>
  </si>
  <si>
    <t>AAACAGACAGACGCACGCAGTCCC</t>
  </si>
  <si>
    <t>ATGGTCCCGCGTTCGGTGCG</t>
  </si>
  <si>
    <t>TAGTATGGTCCCGCGTTCGGTGCG</t>
  </si>
  <si>
    <t>AAACCGCACCGAACGCGGGACCAT</t>
  </si>
  <si>
    <t>PLES_58941</t>
  </si>
  <si>
    <t>GGCAAAGGGACGCAGGGTCA</t>
  </si>
  <si>
    <t>TAGTGGCAAAGGGACGCAGGGTCA</t>
  </si>
  <si>
    <t>AAACTGACCCTGCGTCCCTTTGCC</t>
  </si>
  <si>
    <t>GGCGAAGCAGGCGGACAGCA</t>
  </si>
  <si>
    <t>TAGTGGCGAAGCAGGCGGACAGCA</t>
  </si>
  <si>
    <t>AAACTGCTGTCCGCCTGCTTCGCC</t>
  </si>
  <si>
    <t>CGGCGAAGCCAGCAGGAACA</t>
  </si>
  <si>
    <t>TAGTCGGCGAAGCCAGCAGGAACA</t>
  </si>
  <si>
    <t>AAACTGTTCCTGCTGGCTTCGCCG</t>
  </si>
  <si>
    <t>CAGTTGCAGCGGTTTGATGC</t>
  </si>
  <si>
    <t>TAGTCAGTTGCAGCGGTTTGATGC</t>
  </si>
  <si>
    <t>AAACGCATCAAACCGCTGCAACTG</t>
  </si>
  <si>
    <t>PLES_58951</t>
  </si>
  <si>
    <t>np20</t>
  </si>
  <si>
    <t>TTGGGCGCAATCTTGTACAT</t>
  </si>
  <si>
    <t>TAGTTTGGGCGCAATCTTGTACAT</t>
  </si>
  <si>
    <t>AAACATGTACAAGATTGCGCCCAA</t>
  </si>
  <si>
    <t>ATGGGGCTGGCAGGCCAGCG</t>
  </si>
  <si>
    <t>TAGTATGGGGCTGGCAGGCCAGCG</t>
  </si>
  <si>
    <t>AAACCGCTGGCCTGCCAGCCCCAT</t>
  </si>
  <si>
    <t>CCAGCGCGGTGCTGACGCAC</t>
  </si>
  <si>
    <t>TAGTCCAGCGCGGTGCTGACGCAC</t>
  </si>
  <si>
    <t>AAACGTGCGTCAGCACCGCGCTGG</t>
  </si>
  <si>
    <t>CTGGCGCGCGCACAGCGCAT</t>
  </si>
  <si>
    <t>TAGTCTGGCGCGCGCACAGCGCAT</t>
  </si>
  <si>
    <t>AAACATGCGCTGTGCGCGCGCCAG</t>
  </si>
  <si>
    <t>PLES_58961</t>
  </si>
  <si>
    <t>znuC</t>
  </si>
  <si>
    <t>GTTGAAGGACACGCCGACCT</t>
  </si>
  <si>
    <t>TAGTGTTGAAGGACACGCCGACCT</t>
  </si>
  <si>
    <t>AAACAGGTCGGCGTGTCCTTCAAC</t>
  </si>
  <si>
    <t>GACGATCTGGCCGGGCTCGA</t>
  </si>
  <si>
    <t>TAGTGACGATCTGGCCGGGCTCGA</t>
  </si>
  <si>
    <t>AAACTCGAGCCCGGCCAGATCGTC</t>
  </si>
  <si>
    <t>GAGCACGCTGCGTACCAGGG</t>
  </si>
  <si>
    <t>TAGTGAGCACGCTGCGTACCAGGG</t>
  </si>
  <si>
    <t>AAACCCCTGGTACGCAGCGTGCTC</t>
  </si>
  <si>
    <t>CGCCAGACCTCGCCGACGTG</t>
  </si>
  <si>
    <t>TAGTCGCCAGACCTCGCCGACGTG</t>
  </si>
  <si>
    <t>AAACCACGTCGGCGAGGTCTGGCG</t>
  </si>
  <si>
    <t>PLES_58971</t>
  </si>
  <si>
    <t>znuB</t>
  </si>
  <si>
    <t>GGGGCCAGCCACCAGGGCCA</t>
  </si>
  <si>
    <t>TAGTGGGGCCAGCCACCAGGGCCA</t>
  </si>
  <si>
    <t>AAACTGGCCCTGGTGGCTGGCCCC</t>
  </si>
  <si>
    <t>CAGACCACGAAGGAGCCCAG</t>
  </si>
  <si>
    <t>TAGTCAGACCACGAAGGAGCCCAG</t>
  </si>
  <si>
    <t>AAACCTGGGCTCCTTCGTGGTCTG</t>
  </si>
  <si>
    <t>GGACAGGGTATCGCCGAAAT</t>
  </si>
  <si>
    <t>TAGTGGACAGGGTATCGCCGAAAT</t>
  </si>
  <si>
    <t>AAACATTTCGGCGATACCCTGTCC</t>
  </si>
  <si>
    <t>TACCCCGAGCAGTGCGGCGT</t>
  </si>
  <si>
    <t>TAGTTACCCCGAGCAGTGCGGCGT</t>
  </si>
  <si>
    <t>AAACACGCCGCACTGCTCGGGGTA</t>
  </si>
  <si>
    <t>PLES_58981</t>
  </si>
  <si>
    <t>GACGGACAGCAGGCGAAAGA</t>
  </si>
  <si>
    <t>TAGTGACGGACAGCAGGCGAAAGA</t>
  </si>
  <si>
    <t>AAACTCTTTCGCCTGCTGTCCGTC</t>
  </si>
  <si>
    <t>CGACGACGCATTGCCCTGGC</t>
  </si>
  <si>
    <t>TAGTCGACGACGCATTGCCCTGGC</t>
  </si>
  <si>
    <t>AAACGCCAGGGCAATGCGTCGTCG</t>
  </si>
  <si>
    <t>TGGGGCGCGACCACCGGCGT</t>
  </si>
  <si>
    <t>TAGTTGGGGCGCGACCACCGGCGT</t>
  </si>
  <si>
    <t>AAACACGCCGGTGGTCGCGCCCCA</t>
  </si>
  <si>
    <t>AGTTCGGCATAGGGATCGGC</t>
  </si>
  <si>
    <t>TAGTAGTTCGGCATAGGGATCGGC</t>
  </si>
  <si>
    <t>AAACGCCGATCCCTATGCCGAACT</t>
  </si>
  <si>
    <t>PLES_58991</t>
  </si>
  <si>
    <t>ACGTCGTGGAATTCGATCAC</t>
  </si>
  <si>
    <t>TAGTACGTCGTGGAATTCGATCAC</t>
  </si>
  <si>
    <t>AAACGTGATCGAATTCCACGACGT</t>
  </si>
  <si>
    <t>CGGCAACTCGATAGGTCTTG</t>
  </si>
  <si>
    <t>TAGTCGGCAACTCGATAGGTCTTG</t>
  </si>
  <si>
    <t>AAACCAAGACCTATCGAGTTGCCG</t>
  </si>
  <si>
    <t>CAAGGCGGGGATTTCCCGAC</t>
  </si>
  <si>
    <t>TAGTCAAGGCGGGGATTTCCCGAC</t>
  </si>
  <si>
    <t>AAACGTCGGGAAATCCCCGCCTTG</t>
  </si>
  <si>
    <t>GCCTGGATGTTCAGGCGGGT</t>
  </si>
  <si>
    <t>TAGTGCCTGGATGTTCAGGCGGGT</t>
  </si>
  <si>
    <t>AAACACCCGCCTGAACATCCAGGC</t>
  </si>
  <si>
    <t>PLES_59001</t>
  </si>
  <si>
    <t>GTCGATGTTGGCGAAGCTCA</t>
  </si>
  <si>
    <t>TAGTGTCGATGTTGGCGAAGCTCA</t>
  </si>
  <si>
    <t>AAACTGAGCTTCGCCAACATCGAC</t>
  </si>
  <si>
    <t>CATCCAGAAGGTGTCGACGC</t>
  </si>
  <si>
    <t>TAGTCATCCAGAAGGTGTCGACGC</t>
  </si>
  <si>
    <t>AAACGCGTCGACACCTTCTGGATG</t>
  </si>
  <si>
    <t>ACAGCAGGACGCCGAGGGGC</t>
  </si>
  <si>
    <t>TAGTACAGCAGGACGCCGAGGGGC</t>
  </si>
  <si>
    <t>AAACGCCCCTCGGCGTCCTGCTGT</t>
  </si>
  <si>
    <t>ACATCTGCCGTGGCCCGGTA</t>
  </si>
  <si>
    <t>TAGTACATCTGCCGTGGCCCGGTA</t>
  </si>
  <si>
    <t>AAACTACCGGGCCACGGCAGATGT</t>
  </si>
  <si>
    <t>PLES_59011</t>
  </si>
  <si>
    <t>GAGGCCGAGCGCCGCGACAG</t>
  </si>
  <si>
    <t>TAGTGAGGCCGAGCGCCGCGACAG</t>
  </si>
  <si>
    <t>AAACCTGTCGCGGCGCTCGGCCTC</t>
  </si>
  <si>
    <t>GAGGGACTCGGCGGCCTGGG</t>
  </si>
  <si>
    <t>TAGTGAGGGACTCGGCGGCCTGGG</t>
  </si>
  <si>
    <t>AAACCCCAGGCCGCCGAGTCCCTC</t>
  </si>
  <si>
    <t>CGGCACCGGGGTGGCCGCGA</t>
  </si>
  <si>
    <t>TAGTCGGCACCGGGGTGGCCGCGA</t>
  </si>
  <si>
    <t>AAACTCGCGGCCACCCCGGTGCCG</t>
  </si>
  <si>
    <t>ACGTTGAGGATCTCCGCGTG</t>
  </si>
  <si>
    <t>TAGTACGTTGAGGATCTCCGCGTG</t>
  </si>
  <si>
    <t>AAACCACGCGGAGATCCTCAACGT</t>
  </si>
  <si>
    <t>PLES_59021</t>
  </si>
  <si>
    <t>CGTTGTTTTAGTTCTTGCAT</t>
  </si>
  <si>
    <t>TAGTCGTTGTTTTAGTTCTTGCAT</t>
  </si>
  <si>
    <t>AAACATGCAAGAACTAAAACAACG</t>
  </si>
  <si>
    <t>GTTCGGCGGGCGGGGAGGCC</t>
  </si>
  <si>
    <t>TAGTGTTCGGCGGGCGGGGAGGCC</t>
  </si>
  <si>
    <t>AAACGGCCTCCCCGCCCGCCGAAC</t>
  </si>
  <si>
    <t>ACGCACCACCTTGCGCTCCG</t>
  </si>
  <si>
    <t>TAGTACGCACCACCTTGCGCTCCG</t>
  </si>
  <si>
    <t>AAACCGGAGCGCAAGGTGGTGCGT</t>
  </si>
  <si>
    <t>GCGCGGGTAGTCATCGAGCA</t>
  </si>
  <si>
    <t>TAGTGCGCGGGTAGTCATCGAGCA</t>
  </si>
  <si>
    <t>AAACTGCTCGATGACTACCCGCGC</t>
  </si>
  <si>
    <t>PLES_59031</t>
  </si>
  <si>
    <t>TGGTGGGGCAGGCTGAACAT</t>
  </si>
  <si>
    <t>TAGTTGGTGGGGCAGGCTGAACAT</t>
  </si>
  <si>
    <t>AAACATGTTCAGCCTGCCCCACCA</t>
  </si>
  <si>
    <t>CGGCCGAATGGCAGGTCGCG</t>
  </si>
  <si>
    <t>TAGTCGGCCGAATGGCAGGTCGCG</t>
  </si>
  <si>
    <t>AAACCGCGACCTGCCATTCGGCCG</t>
  </si>
  <si>
    <t>ACAGGATGGCGGTCTGCCGG</t>
  </si>
  <si>
    <t>TAGTACAGGATGGCGGTCTGCCGG</t>
  </si>
  <si>
    <t>AAACCCGGCAGACCGCCATCCTGT</t>
  </si>
  <si>
    <t>TCGACGTGCGGGTCGCGCCC</t>
  </si>
  <si>
    <t>TAGTTCGACGTGCGGGTCGCGCCC</t>
  </si>
  <si>
    <t>AAACGGGCGCGACCCGCACGTCGA</t>
  </si>
  <si>
    <t>PLES_59041</t>
  </si>
  <si>
    <t>CCAGGCGTACTGGCTGCAGG</t>
  </si>
  <si>
    <t>TAGTCCAGGCGTACTGGCTGCAGG</t>
  </si>
  <si>
    <t>AAACCCTGCAGCCAGTACGCCTGG</t>
  </si>
  <si>
    <t>GCCCGCGGGTGATGCCGGCC</t>
  </si>
  <si>
    <t>TAGTGCCCGCGGGTGATGCCGGCC</t>
  </si>
  <si>
    <t>AAACGGCCGGCATCACCCGCGGGC</t>
  </si>
  <si>
    <t>TGCTCCTCCAGGGTCGCCAG</t>
  </si>
  <si>
    <t>TAGTTGCTCCTCCAGGGTCGCCAG</t>
  </si>
  <si>
    <t>AAACCTGGCGACCCTGGAGGAGCA</t>
  </si>
  <si>
    <t>GGGGTCAGCGAGCTGTTCGC</t>
  </si>
  <si>
    <t>TAGTGGGGTCAGCGAGCTGTTCGC</t>
  </si>
  <si>
    <t>AAACGCGAACAGCTCGCTGACCCC</t>
  </si>
  <si>
    <t>PLES_59051</t>
  </si>
  <si>
    <t>TGCTCGCAGACCAGGACCAC</t>
  </si>
  <si>
    <t>TAGTTGCTCGCAGACCAGGACCAC</t>
  </si>
  <si>
    <t>AAACGTGGTCCTGGTCTGCGAGCA</t>
  </si>
  <si>
    <t>CTCCAGCGGAATGTGCCGGC</t>
  </si>
  <si>
    <t>TAGTCTCCAGCGGAATGTGCCGGC</t>
  </si>
  <si>
    <t>AAACGCCGGCACATTCCGCTGGAG</t>
  </si>
  <si>
    <t>CTTCCGCCGCGGCCTGGTCC</t>
  </si>
  <si>
    <t>TAGTCTTCCGCCGCGGCCTGGTCC</t>
  </si>
  <si>
    <t>AAACGGACCAGGCCGCGGCGGAAG</t>
  </si>
  <si>
    <t>CGCCAGGGCGCCGATATCCC</t>
  </si>
  <si>
    <t>TAGTCGCCAGGGCGCCGATATCCC</t>
  </si>
  <si>
    <t>AAACGGGATATCGGCGCCCTGGCG</t>
  </si>
  <si>
    <t>PLES_59061</t>
  </si>
  <si>
    <t>CCGGTATCCGAACTGTTCGA</t>
  </si>
  <si>
    <t>TAGTCCGGTATCCGAACTGTTCGA</t>
  </si>
  <si>
    <t>AAACTCGAACAGTTCGGATACCGG</t>
  </si>
  <si>
    <t>GGTCGCTCAGGGACAGGCTG</t>
  </si>
  <si>
    <t>TAGTGGTCGCTCAGGGACAGGCTG</t>
  </si>
  <si>
    <t>AAACCAGCCTGTCCCTGAGCGACC</t>
  </si>
  <si>
    <t>AGATCATCCCGTAGATGATC</t>
  </si>
  <si>
    <t>TAGTAGATCATCCCGTAGATGATC</t>
  </si>
  <si>
    <t>AAACGATCATCTACGGGATGATCT</t>
  </si>
  <si>
    <t>AGACCCCGAACGGGGCGATG</t>
  </si>
  <si>
    <t>TAGTAGACCCCGAACGGGGCGATG</t>
  </si>
  <si>
    <t>AAACCATCGCCCCGTTCGGGGTCT</t>
  </si>
  <si>
    <t>PLES_59071</t>
  </si>
  <si>
    <t>GCCATTGCTGCACCGCTTCG</t>
  </si>
  <si>
    <t>TAGTGCCATTGCTGCACCGCTTCG</t>
  </si>
  <si>
    <t>AAACCGAAGCGGTGCAGCAATGGC</t>
  </si>
  <si>
    <t>ATTCCTCGGCGCGCAGGCAC</t>
  </si>
  <si>
    <t>TAGTATTCCTCGGCGCGCAGGCAC</t>
  </si>
  <si>
    <t>AAACGTGCCTGCGCGCCGAGGAAT</t>
  </si>
  <si>
    <t>AGGACTTGTCCAACGCTCCC</t>
  </si>
  <si>
    <t>TAGTAGGACTTGTCCAACGCTCCC</t>
  </si>
  <si>
    <t>AAACGGGAGCGTTGGACAAGTCCT</t>
  </si>
  <si>
    <t>CACATCGCTGATGACCACCC</t>
  </si>
  <si>
    <t>TAGTCACATCGCTGATGACCACCC</t>
  </si>
  <si>
    <t>AAACGGGTGGTCATCAGCGATGTG</t>
  </si>
  <si>
    <t>PLES_59081</t>
  </si>
  <si>
    <t>AGCGGACGGGACAAGGACAT</t>
  </si>
  <si>
    <t>TAGTAGCGGACGGGACAAGGACAT</t>
  </si>
  <si>
    <t>AAACATGTCCTTGTCCCGTCCGCT</t>
  </si>
  <si>
    <t>CCCAGTCCATGGACAGCAGC</t>
  </si>
  <si>
    <t>TAGTCCCAGTCCATGGACAGCAGC</t>
  </si>
  <si>
    <t>AAACGCTGCTGTCCATGGACTGGG</t>
  </si>
  <si>
    <t>TCTGCAGCGAGCCGGCGTAG</t>
  </si>
  <si>
    <t>TAGTTCTGCAGCGAGCCGGCGTAG</t>
  </si>
  <si>
    <t>AAACCTACGCCGGCTCGCTGCAGA</t>
  </si>
  <si>
    <t>GCTGCGGAAGCGTTCGATCA</t>
  </si>
  <si>
    <t>TAGTGCTGCGGAAGCGTTCGATCA</t>
  </si>
  <si>
    <t>AAACTGATCGAACGCTTCCGCAGC</t>
  </si>
  <si>
    <t>PLES_59091</t>
  </si>
  <si>
    <t>AACCAGGGGGATAGCGACAT</t>
  </si>
  <si>
    <t>TAGTAACCAGGGGGATAGCGACAT</t>
  </si>
  <si>
    <t>AAACATGTCGCTATCCCCCTGGTT</t>
  </si>
  <si>
    <t>TGAAACCGGCCGAGCAGGAA</t>
  </si>
  <si>
    <t>TAGTTGAAACCGGCCGAGCAGGAA</t>
  </si>
  <si>
    <t>AAACTTCCTGCTCGGCCGGTTTCA</t>
  </si>
  <si>
    <t>TGCAGCAACGGCTTGCCGCT</t>
  </si>
  <si>
    <t>TAGTTGCAGCAACGGCTTGCCGCT</t>
  </si>
  <si>
    <t>AAACAGCGGCAAGCCGTTGCTGCA</t>
  </si>
  <si>
    <t>CGCAGAAGCCGTTGCCATGG</t>
  </si>
  <si>
    <t>TAGTCGCAGAAGCCGTTGCCATGG</t>
  </si>
  <si>
    <t>AAACCCATGGCAACGGCTTCTGCG</t>
  </si>
  <si>
    <t>PLES_59101</t>
  </si>
  <si>
    <t>ACTGAAGAGGAGAGGGCGCA</t>
  </si>
  <si>
    <t>TAGTACTGAAGAGGAGAGGGCGCA</t>
  </si>
  <si>
    <t>AAACTGCGCCCTCTCCTCTTCAGT</t>
  </si>
  <si>
    <t>ATGCCCGGAAAGCAGGAGAA</t>
  </si>
  <si>
    <t>TAGTATGCCCGGAAAGCAGGAGAA</t>
  </si>
  <si>
    <t>AAACTTCTCCTGCTTTCCGGGCAT</t>
  </si>
  <si>
    <t>GTCGTTCCATTCGCTGGCCT</t>
  </si>
  <si>
    <t>TAGTGTCGTTCCATTCGCTGGCCT</t>
  </si>
  <si>
    <t>AAACAGGCCAGCGAATGGAACGAC</t>
  </si>
  <si>
    <t>CGAATAGCTTGTCCACGGCC</t>
  </si>
  <si>
    <t>TAGTCGAATAGCTTGTCCACGGCC</t>
  </si>
  <si>
    <t>AAACGGCCGTGGACAAGCTATTCG</t>
  </si>
  <si>
    <t>PLES_59111</t>
  </si>
  <si>
    <t>CCCGGCAGGCAGCGAGTGGG</t>
  </si>
  <si>
    <t>TAGTCCCGGCAGGCAGCGAGTGGG</t>
  </si>
  <si>
    <t>AAACCCCACTCGCTGCCTGCCGGG</t>
  </si>
  <si>
    <t>CGGAATCCGGTGTAGGGGGA</t>
  </si>
  <si>
    <t>TAGTCGGAATCCGGTGTAGGGGGA</t>
  </si>
  <si>
    <t>AAACTCCCCCTACACCGGATTCCG</t>
  </si>
  <si>
    <t>AGGTTACCCAGGGTCACGAG</t>
  </si>
  <si>
    <t>TAGTAGGTTACCCAGGGTCACGAG</t>
  </si>
  <si>
    <t>AAACCTCGTGACCCTGGGTAACCT</t>
  </si>
  <si>
    <t>CCAACAGGAGCATGACGAAA</t>
  </si>
  <si>
    <t>TAGTCCAACAGGAGCATGACGAAA</t>
  </si>
  <si>
    <t>AAACTTTCGTCATGCTCCTGTTGG</t>
  </si>
  <si>
    <t>PLES_59121</t>
  </si>
  <si>
    <t>pdxY</t>
  </si>
  <si>
    <t>GCGAGCAGGTGGGGCGTACG</t>
  </si>
  <si>
    <t>TAGTGCGAGCAGGTGGGGCGTACG</t>
  </si>
  <si>
    <t>AAACCGTACGCCCCACCTGCTCGC</t>
  </si>
  <si>
    <t>GAAGACCACATGGGACTGGA</t>
  </si>
  <si>
    <t>TAGTGAAGACCACATGGGACTGGA</t>
  </si>
  <si>
    <t>AAACTCCAGTCCCATGTGGTCTTC</t>
  </si>
  <si>
    <t>CTGCATCGGGAACACCGCCG</t>
  </si>
  <si>
    <t>TAGTCTGCATCGGGAACACCGCCG</t>
  </si>
  <si>
    <t>AAACCGGCGGTGTTCCCGATGCAG</t>
  </si>
  <si>
    <t>GAGAATTGCACCGTGTTCAA</t>
  </si>
  <si>
    <t>TAGTGAGAATTGCACCGTGTTCAA</t>
  </si>
  <si>
    <t>AAACTTGAACACGGTGCAATTCTC</t>
  </si>
  <si>
    <t>PLES_59131</t>
  </si>
  <si>
    <t>GCAGGGTCCAGTCGTAGAGA</t>
  </si>
  <si>
    <t>TAGTGCAGGGTCCAGTCGTAGAGA</t>
  </si>
  <si>
    <t>AAACTCTCTACGACTGGACCCTGC</t>
  </si>
  <si>
    <t>CCGCGCGGGGATGGCCGGCC</t>
  </si>
  <si>
    <t>TAGTCCGCGCGGGGATGGCCGGCC</t>
  </si>
  <si>
    <t>AAACGGCCGGCCATCCCCGCGCGG</t>
  </si>
  <si>
    <t>GAAGAACGAGCTTTCGGCGA</t>
  </si>
  <si>
    <t>TAGTGAAGAACGAGCTTTCGGCGA</t>
  </si>
  <si>
    <t>AAACTCGCCGAAAGCTCGTTCTTC</t>
  </si>
  <si>
    <t>GCAAGGCGTCCGGCGGAATC</t>
  </si>
  <si>
    <t>TAGTGCAAGGCGTCCGGCGGAATC</t>
  </si>
  <si>
    <t>AAACGATTCCGCCGGACGCCTTGC</t>
  </si>
  <si>
    <t>PLES_59141</t>
  </si>
  <si>
    <t>GTGTAGTGAGTAACGGCGTA</t>
  </si>
  <si>
    <t>TAGTGTGTAGTGAGTAACGGCGTA</t>
  </si>
  <si>
    <t>AAACTACGCCGTTACTCACTACAC</t>
  </si>
  <si>
    <t>GAAGGCGAGGACGAACCCCG</t>
  </si>
  <si>
    <t>TAGTGAAGGCGAGGACGAACCCCG</t>
  </si>
  <si>
    <t>AAACCGGGGTTCGTCCTCGCCTTC</t>
  </si>
  <si>
    <t>GATTGGCCAGGGCCCCGAAG</t>
  </si>
  <si>
    <t>TAGTGATTGGCCAGGGCCCCGAAG</t>
  </si>
  <si>
    <t>AAACCTTCGGGGCCCTGGCCAATC</t>
  </si>
  <si>
    <t>CGACCAGCGGCGAAATGCGC</t>
  </si>
  <si>
    <t>TAGTCGACCAGCGGCGAAATGCGC</t>
  </si>
  <si>
    <t>AAACGCGCATTTCGCCGCTGGTCG</t>
  </si>
  <si>
    <t>PLES_59151</t>
  </si>
  <si>
    <t>GACGCAAACGAAGACGGCAG</t>
  </si>
  <si>
    <t>TAGTGACGCAAACGAAGACGGCAG</t>
  </si>
  <si>
    <t>AAACCTGCCGTCTTCGTTTGCGTC</t>
  </si>
  <si>
    <t>TCTCTCATCAGGACGGGCGG</t>
  </si>
  <si>
    <t>TAGTTCTCTCATCAGGACGGGCGG</t>
  </si>
  <si>
    <t>AAACCCGCCCGTCCTGATGAGAGA</t>
  </si>
  <si>
    <t>ATCGACAGTTGGTTGTTTCC</t>
  </si>
  <si>
    <t>TAGTATCGACAGTTGGTTGTTTCC</t>
  </si>
  <si>
    <t>AAACGGAAACAACCAACTGTCGAT</t>
  </si>
  <si>
    <t>CATGTCCGGAGTCATCAGCA</t>
  </si>
  <si>
    <t>TAGTCATGTCCGGAGTCATCAGCA</t>
  </si>
  <si>
    <t>AAACTGCTGATGACTCCGGACATG</t>
  </si>
  <si>
    <t>PLES_59161</t>
  </si>
  <si>
    <t>ATGCGTATGGCGGCAGGCAT</t>
  </si>
  <si>
    <t>TAGTATGCGTATGGCGGCAGGCAT</t>
  </si>
  <si>
    <t>AAACATGCCTGCCGCCATACGCAT</t>
  </si>
  <si>
    <t>GATGCCGGCAAGCACGGCCA</t>
  </si>
  <si>
    <t>TAGTGATGCCGGCAAGCACGGCCA</t>
  </si>
  <si>
    <t>AAACTGGCCGTGCTTGCCGGCATC</t>
  </si>
  <si>
    <t>ATCCTCGGCCTGGATGGCAG</t>
  </si>
  <si>
    <t>TAGTATCCTCGGCCTGGATGGCAG</t>
  </si>
  <si>
    <t>AAACCTGCCATCCAGGCCGAGGAT</t>
  </si>
  <si>
    <t>GCATTCCGCGGCGGTGGCGC</t>
  </si>
  <si>
    <t>TAGTGCATTCCGCGGCGGTGGCGC</t>
  </si>
  <si>
    <t>AAACGCGCCACCGCCGCGGAATGC</t>
  </si>
  <si>
    <t>PLES_59171</t>
  </si>
  <si>
    <t>GCACCAGTGATAAGAACGAC</t>
  </si>
  <si>
    <t>TAGTGCACCAGTGATAAGAACGAC</t>
  </si>
  <si>
    <t>AAACGTCGTTCTTATCACTGGTGC</t>
  </si>
  <si>
    <t>GATTGCCCGGCCCAAGCCGC</t>
  </si>
  <si>
    <t>TAGTGATTGCCCGGCCCAAGCCGC</t>
  </si>
  <si>
    <t>AAACGCGGCTTGGGCCGGGCAATC</t>
  </si>
  <si>
    <t>ATGACTCTGGGCGAAACGCT</t>
  </si>
  <si>
    <t>TAGTATGACTCTGGGCGAAACGCT</t>
  </si>
  <si>
    <t>AAACAGCGTTTCGCCCAGAGTCAT</t>
  </si>
  <si>
    <t>CTCCTTATCCACATCCGTGG</t>
  </si>
  <si>
    <t>TAGTCTCCTTATCCACATCCGTGG</t>
  </si>
  <si>
    <t>AAACCCACGGATGTGGATAAGGAG</t>
  </si>
  <si>
    <t>PLES_59181</t>
  </si>
  <si>
    <t>CTCGCGGGCTTCCCGCGGAT</t>
  </si>
  <si>
    <t>TAGTCTCGCGGGCTTCCCGCGGAT</t>
  </si>
  <si>
    <t>AAACATCCGCGGGAAGCCCGCGAG</t>
  </si>
  <si>
    <t>GCACCTCGGGGTGTGCGGCG</t>
  </si>
  <si>
    <t>TAGTGCACCTCGGGGTGTGCGGCG</t>
  </si>
  <si>
    <t>AAACCGCCGCACACCCCGAGGTGC</t>
  </si>
  <si>
    <t>GCACGCCGTTGGCGTCGATC</t>
  </si>
  <si>
    <t>TAGTGCACGCCGTTGGCGTCGATC</t>
  </si>
  <si>
    <t>AAACGATCGACGCCAACGGCGTGC</t>
  </si>
  <si>
    <t>CGTCATCGCCATTGATGGTC</t>
  </si>
  <si>
    <t>TAGTCGTCATCGCCATTGATGGTC</t>
  </si>
  <si>
    <t>AAACGACCATCAATGGCGATGACG</t>
  </si>
  <si>
    <t>PLES_59191</t>
  </si>
  <si>
    <t>AAGGAAACGTTGCTGCTCGC</t>
  </si>
  <si>
    <t>TAGTAAGGAAACGTTGCTGCTCGC</t>
  </si>
  <si>
    <t>AAACGCGAGCAGCAACGTTTCCTT</t>
  </si>
  <si>
    <t>GCCGTCGAACAAGGCGCGCC</t>
  </si>
  <si>
    <t>TAGTGCCGTCGAACAAGGCGCGCC</t>
  </si>
  <si>
    <t>AAACGGCGCGCCTTGTTCGACGGC</t>
  </si>
  <si>
    <t>CAATCGCTCATCCAGTGCAT</t>
  </si>
  <si>
    <t>TAGTCAATCGCTCATCCAGTGCAT</t>
  </si>
  <si>
    <t>AAACATGCACTGGATGAGCGATTG</t>
  </si>
  <si>
    <t>CGCGCCACGAACAGCGGACA</t>
  </si>
  <si>
    <t>TAGTCGCGCCACGAACAGCGGACA</t>
  </si>
  <si>
    <t>AAACTGTCCGCTGTTCGTGGCGCG</t>
  </si>
  <si>
    <t>PLES_59201</t>
  </si>
  <si>
    <t>ACCGATGCCGAGTTCGCTGC</t>
  </si>
  <si>
    <t>TAGTACCGATGCCGAGTTCGCTGC</t>
  </si>
  <si>
    <t>AAACGCAGCGAACTCGGCATCGGT</t>
  </si>
  <si>
    <t>CAGCAGACGCACGCCTTCGC</t>
  </si>
  <si>
    <t>TAGTCAGCAGACGCACGCCTTCGC</t>
  </si>
  <si>
    <t>AAACGCGAAGGCGTGCGTCTGCTG</t>
  </si>
  <si>
    <t>CCTAATCCGCTCGCTGCTGG</t>
  </si>
  <si>
    <t>TAGTCCTAATCCGCTCGCTGCTGG</t>
  </si>
  <si>
    <t>AAACCCAGCAGCGAGCGGATTAGG</t>
  </si>
  <si>
    <t>GTCGGTCAGGTCGGCGCTCG</t>
  </si>
  <si>
    <t>TAGTGTCGGTCAGGTCGGCGCTCG</t>
  </si>
  <si>
    <t>AAACCGAGCGCCGACCTGACCGAC</t>
  </si>
  <si>
    <t>PLES_59211</t>
  </si>
  <si>
    <t>TTCCTGGAGATTCTCGGCCA</t>
  </si>
  <si>
    <t>TAGTTTCCTGGAGATTCTCGGCCA</t>
  </si>
  <si>
    <t>AAACTGGCCGAGAATCTCCAGGAA</t>
  </si>
  <si>
    <t>GCAAGTCTTCCCGCAGTCGT</t>
  </si>
  <si>
    <t>TAGTGCAAGTCTTCCCGCAGTCGT</t>
  </si>
  <si>
    <t>AAACACGACTGCGGGAAGACTTGC</t>
  </si>
  <si>
    <t>CTCGCCGGGCTGGAAACGTC</t>
  </si>
  <si>
    <t>TAGTCTCGCCGGGCTGGAAACGTC</t>
  </si>
  <si>
    <t>AAACGACGTTTCCAGCCCGGCGAG</t>
  </si>
  <si>
    <t>CCCATTGGTTCGCCAGGTCG</t>
  </si>
  <si>
    <t>TAGTCCCATTGGTTCGCCAGGTCG</t>
  </si>
  <si>
    <t>AAACCGACCTGGCGAACCAATGGG</t>
  </si>
  <si>
    <t>PLES_59221</t>
  </si>
  <si>
    <t>CCTGGTTGGCGCAACCCGCC</t>
  </si>
  <si>
    <t>TAGTCCTGGTTGGCGCAACCCGCC</t>
  </si>
  <si>
    <t>AAACGGCGGGTTGCGCCAACCAGG</t>
  </si>
  <si>
    <t>AATCCGACTGATCCTTGACC</t>
  </si>
  <si>
    <t>TAGTAATCCGACTGATCCTTGACC</t>
  </si>
  <si>
    <t>AAACGGTCAAGGATCAGTCGGATT</t>
  </si>
  <si>
    <t>ATTGTCCTTCTTGATCAGGA</t>
  </si>
  <si>
    <t>TAGTATTGTCCTTCTTGATCAGGA</t>
  </si>
  <si>
    <t>AAACTCCTGATCAAGAAGGACAAT</t>
  </si>
  <si>
    <t>PLES_59231</t>
  </si>
  <si>
    <t>AGTTCCAGGGGCACCGGAAC</t>
  </si>
  <si>
    <t>TAGTAGTTCCAGGGGCACCGGAAC</t>
  </si>
  <si>
    <t>AAACGTTCCGGTGCCCCTGGAACT</t>
  </si>
  <si>
    <t>TCCACCAGCAGTTCTTCTTC</t>
  </si>
  <si>
    <t>TAGTTCCACCAGCAGTTCTTCTTC</t>
  </si>
  <si>
    <t>AAACGAAGAAGAACTGCTGGTGGA</t>
  </si>
  <si>
    <t>AGGAATTCGCGGAACTCGGC</t>
  </si>
  <si>
    <t>TAGTAGGAATTCGCGGAACTCGGC</t>
  </si>
  <si>
    <t>AAACGCCGAGTTCCGCGAATTCCT</t>
  </si>
  <si>
    <t>CCACATCGCTGACCAGCAGG</t>
  </si>
  <si>
    <t>TAGTCCACATCGCTGACCAGCAGG</t>
  </si>
  <si>
    <t>AAACCCTGCTGGTCAGCGATGTGG</t>
  </si>
  <si>
    <t>PLES_59241</t>
  </si>
  <si>
    <t>CAGCGCCAGGCAGAAGGCGA</t>
  </si>
  <si>
    <t>TAGTCAGCGCCAGGCAGAAGGCGA</t>
  </si>
  <si>
    <t>AAACTCGCCTTCTGCCTGGCGCTG</t>
  </si>
  <si>
    <t>GGCATTGGCATCCAGGCTGA</t>
  </si>
  <si>
    <t>TAGTGGCATTGGCATCCAGGCTGA</t>
  </si>
  <si>
    <t>AAACTCAGCCTGGATGCCAATGCC</t>
  </si>
  <si>
    <t>GCCTGGCGGGTCTGGTGGCT</t>
  </si>
  <si>
    <t>TAGTGCCTGGCGGGTCTGGTGGCT</t>
  </si>
  <si>
    <t>AAACAGCCACCAGACCCGCCAGGC</t>
  </si>
  <si>
    <t>GTGGCGTTCGGCGCAGTGGC</t>
  </si>
  <si>
    <t>TAGTGTGGCGTTCGGCGCAGTGGC</t>
  </si>
  <si>
    <t>AAACGCCACTGCGCCGAACGCCAC</t>
  </si>
  <si>
    <t>PLES_59251</t>
  </si>
  <si>
    <t>GATGAAATCGACGGCATGCA</t>
  </si>
  <si>
    <t>TAGTGATGAAATCGACGGCATGCA</t>
  </si>
  <si>
    <t>AAACTGCATGCCGTCGATTTCATC</t>
  </si>
  <si>
    <t>GCATGATCACGGCGAGGTCC</t>
  </si>
  <si>
    <t>TAGTGCATGATCACGGCGAGGTCC</t>
  </si>
  <si>
    <t>AAACGGACCTCGCCGTGATCATGC</t>
  </si>
  <si>
    <t>GTTGGCGCAGGCGGTGGAAG</t>
  </si>
  <si>
    <t>TAGTGTTGGCGCAGGCGGTGGAAG</t>
  </si>
  <si>
    <t>AAACCTTCCACCGCCTGCGCCAAC</t>
  </si>
  <si>
    <t>ACGATGTAGCCGAGGACCAC</t>
  </si>
  <si>
    <t>TAGTACGATGTAGCCGAGGACCAC</t>
  </si>
  <si>
    <t>AAACGTGGTCCTCGGCTACATCGT</t>
  </si>
  <si>
    <t>PLES_59261</t>
  </si>
  <si>
    <t>GGCAGACGCGGAAATGGCGT</t>
  </si>
  <si>
    <t>TAGTGGCAGACGCGGAAATGGCGT</t>
  </si>
  <si>
    <t>AAACACGCCATTTCCGCGTCTGCC</t>
  </si>
  <si>
    <t>TTGCGAAGTGGTGCGGGGCT</t>
  </si>
  <si>
    <t>TAGTTTGCGAAGTGGTGCGGGGCT</t>
  </si>
  <si>
    <t>AAACAGCCCCGCACCACTTCGCAA</t>
  </si>
  <si>
    <t>CCACTCGACCAGGTTGCCGA</t>
  </si>
  <si>
    <t>TAGTCCACTCGACCAGGTTGCCGA</t>
  </si>
  <si>
    <t>AAACTCGGCAACCTGGTCGAGTGG</t>
  </si>
  <si>
    <t>TGCGAAGTACAGCGAGAAGG</t>
  </si>
  <si>
    <t>TAGTTGCGAAGTACAGCGAGAAGG</t>
  </si>
  <si>
    <t>AAACCCTTCTCGCTGTACTTCGCA</t>
  </si>
  <si>
    <t>PLES_59271</t>
  </si>
  <si>
    <t>tonB</t>
  </si>
  <si>
    <t>TCAGGCGACCGTGAAGGCTG</t>
  </si>
  <si>
    <t>TAGTTCAGGCGACCGTGAAGGCTG</t>
  </si>
  <si>
    <t>AAACCAGCCTTCACGGTCGCCTGA</t>
  </si>
  <si>
    <t>CGAGCGCGGCCAGCGAAAAA</t>
  </si>
  <si>
    <t>TAGTCGAGCGCGGCCAGCGAAAAA</t>
  </si>
  <si>
    <t>AAACTTTTTCGCTGGCCGCGCTCG</t>
  </si>
  <si>
    <t>GGGAGCGGTGGGGTGGTCTT</t>
  </si>
  <si>
    <t>TAGTGGGAGCGGTGGGGTGGTCTT</t>
  </si>
  <si>
    <t>AAACAAGACCACCCCACCGCTCCC</t>
  </si>
  <si>
    <t>TCGCTTTCGTCTCCCTGGGC</t>
  </si>
  <si>
    <t>TAGTTCGCTTTCGTCTCCCTGGGC</t>
  </si>
  <si>
    <t>AAACGCCCAGGGAGACGAAAGCGA</t>
  </si>
  <si>
    <t>PLES_59281</t>
  </si>
  <si>
    <t>GGGCCGCCGATCAGGTGTGT</t>
  </si>
  <si>
    <t>TAGTGGGCCGCCGATCAGGTGTGT</t>
  </si>
  <si>
    <t>AAACACACACCTGATCGGCGGCCC</t>
  </si>
  <si>
    <t>TGGTCTTGCCGGCCCCCAGG</t>
  </si>
  <si>
    <t>TAGTTGGTCTTGCCGGCCCCCAGG</t>
  </si>
  <si>
    <t>AAACCCTGGGGGCCGGCAAGACCA</t>
  </si>
  <si>
    <t>CAGCAGCGAGCGGATCAGGC</t>
  </si>
  <si>
    <t>TAGTCAGCAGCGAGCGGATCAGGC</t>
  </si>
  <si>
    <t>AAACGCCTGATCCGCTCGCTGCTG</t>
  </si>
  <si>
    <t>ACCGCCCAGCGCTCGCCCGC</t>
  </si>
  <si>
    <t>TAGTACCGCCCAGCGCTCGCCCGC</t>
  </si>
  <si>
    <t>AAACGCGGGCGAGCGCTGGGCGGT</t>
  </si>
  <si>
    <t>PLES_59291</t>
  </si>
  <si>
    <t>CAGGACAGGAAGAACAGGAA</t>
  </si>
  <si>
    <t>TAGTCAGGACAGGAAGAACAGGAA</t>
  </si>
  <si>
    <t>AAACTTCCTGTTCTTCCTGTCCTG</t>
  </si>
  <si>
    <t>GCTATGGACGATGCAGGCTT</t>
  </si>
  <si>
    <t>TAGTGCTATGGACGATGCAGGCTT</t>
  </si>
  <si>
    <t>AAACAAGCCTGCATCGTCCATAGC</t>
  </si>
  <si>
    <t>TCACGTCGAGATTCTTCGCC</t>
  </si>
  <si>
    <t>TAGTTCACGTCGAGATTCTTCGCC</t>
  </si>
  <si>
    <t>AAACGGCGAAGAATCTCGACGTGA</t>
  </si>
  <si>
    <t>CCGGGATGCTGCGGTTCTGC</t>
  </si>
  <si>
    <t>TAGTCCGGGATGCTGCGGTTCTGC</t>
  </si>
  <si>
    <t>AAACGCAGAACCGCAGCATCCCGG</t>
  </si>
  <si>
    <t>PLES_59301</t>
  </si>
  <si>
    <t>CACGGCAACGGTTTTTCCTG</t>
  </si>
  <si>
    <t>TAGTCACGGCAACGGTTTTTCCTG</t>
  </si>
  <si>
    <t>AAACCAGGAAAAACCGTTGCCGTG</t>
  </si>
  <si>
    <t>GGGGGTCGTCATCGAACGCC</t>
  </si>
  <si>
    <t>TAGTGGGGGTCGTCATCGAACGCC</t>
  </si>
  <si>
    <t>AAACGGCGTTCGATGACGACCCCC</t>
  </si>
  <si>
    <t>GACGCCCTCGCGAAGCACCT</t>
  </si>
  <si>
    <t>TAGTGACGCCCTCGCGAAGCACCT</t>
  </si>
  <si>
    <t>AAACAGGTGCTTCGCGAGGGCGTC</t>
  </si>
  <si>
    <t>ACCGGCGTGTCCAGACCGCC</t>
  </si>
  <si>
    <t>TAGTACCGGCGTGTCCAGACCGCC</t>
  </si>
  <si>
    <t>AAACGGCGGTCTGGACACGCCGGT</t>
  </si>
  <si>
    <t>PLES_59311</t>
  </si>
  <si>
    <t>GACAGGTAGGCGTTGGTTCA</t>
  </si>
  <si>
    <t>TAGTGACAGGTAGGCGTTGGTTCA</t>
  </si>
  <si>
    <t>AAACTGAACCAACGCCTACCTGTC</t>
  </si>
  <si>
    <t>TCTCGCGGTTCTTCAGCAGA</t>
  </si>
  <si>
    <t>TAGTTCTCGCGGTTCTTCAGCAGA</t>
  </si>
  <si>
    <t>AAACTCTGCTGAAGAACCGCGAGA</t>
  </si>
  <si>
    <t>TGACGATCACCGCAACCCGG</t>
  </si>
  <si>
    <t>TAGTTGACGATCACCGCAACCCGG</t>
  </si>
  <si>
    <t>AAACCCGGGTTGCGGTGATCGTCA</t>
  </si>
  <si>
    <t>GGTTCAGGCTGACATCGCGC</t>
  </si>
  <si>
    <t>TAGTGGTTCAGGCTGACATCGCGC</t>
  </si>
  <si>
    <t>AAACGCGCGATGTCAGCCTGAACC</t>
  </si>
  <si>
    <t>PLES_59321</t>
  </si>
  <si>
    <t>AGCAGTTCCTGTTCGGTCAT</t>
  </si>
  <si>
    <t>TAGTAGCAGTTCCTGTTCGGTCAT</t>
  </si>
  <si>
    <t>AAACATGACCGAACAGGAACTGCT</t>
  </si>
  <si>
    <t>CATGTAGGCAGCGTCGGGCT</t>
  </si>
  <si>
    <t>TAGTCATGTAGGCAGCGTCGGGCT</t>
  </si>
  <si>
    <t>AAACAGCCCGACGCTGCCTACATG</t>
  </si>
  <si>
    <t>GTCGCGGAAGAAGTCCTGCT</t>
  </si>
  <si>
    <t>TAGTGTCGCGGAAGAAGTCCTGCT</t>
  </si>
  <si>
    <t>AAACAGCAGGACTTCTTCCGCGAC</t>
  </si>
  <si>
    <t>GCGCCTGAAGTTCCTGGCGC</t>
  </si>
  <si>
    <t>TAGTGCGCCTGAAGTTCCTGGCGC</t>
  </si>
  <si>
    <t>AAACGCGCCAGGAACTTCAGGCGC</t>
  </si>
  <si>
    <t>PLES_59331</t>
  </si>
  <si>
    <t>AGGCGGAGGACGCGGCGCAT</t>
  </si>
  <si>
    <t>TAGTAGGCGGAGGACGCGGCGCAT</t>
  </si>
  <si>
    <t>AAACATGCGCCGCGTCCTCCGCCT</t>
  </si>
  <si>
    <t>GCAGGAGGGCCAGGCAGTAA</t>
  </si>
  <si>
    <t>TAGTGCAGGAGGGCCAGGCAGTAA</t>
  </si>
  <si>
    <t>AAACTTACTGCCTGGCCCTCCTGC</t>
  </si>
  <si>
    <t>AAGCCCTGCGCCTGTGCCGC</t>
  </si>
  <si>
    <t>TAGTAAGCCCTGCGCCTGTGCCGC</t>
  </si>
  <si>
    <t>AAACGCGGCACAGGCGCAGGGCTT</t>
  </si>
  <si>
    <t>CATTCCGCCGGGCGGGTGCC</t>
  </si>
  <si>
    <t>TAGTCATTCCGCCGGGCGGGTGCC</t>
  </si>
  <si>
    <t>AAACGGCACCCGCCCGGCGGAATG</t>
  </si>
  <si>
    <t>PLES_59341</t>
  </si>
  <si>
    <t>amiA</t>
  </si>
  <si>
    <t>GCAGGCTTTGCAGGAGACGA</t>
  </si>
  <si>
    <t>TAGTGCAGGCTTTGCAGGAGACGA</t>
  </si>
  <si>
    <t>AAACTCGTCTCCTGCAAAGCCTGC</t>
  </si>
  <si>
    <t>CCAGGAACGGCTGGAGGGCC</t>
  </si>
  <si>
    <t>TAGTCCAGGAACGGCTGGAGGGCC</t>
  </si>
  <si>
    <t>AAACGGCCCTCCAGCCGTTCCTGG</t>
  </si>
  <si>
    <t>GATTCGTACATTGGCGCTGG</t>
  </si>
  <si>
    <t>TAGTGATTCGTACATTGGCGCTGG</t>
  </si>
  <si>
    <t>AAACCCAGCGCCAATGTACGAATC</t>
  </si>
  <si>
    <t>AATTCCAGGCCCGGGCCTGG</t>
  </si>
  <si>
    <t>TAGTAATTCCAGGCCCGGGCCTGG</t>
  </si>
  <si>
    <t>AAACCCAGGCCCGGGCCTGGAATT</t>
  </si>
  <si>
    <t>PLES_59351</t>
  </si>
  <si>
    <t>GGGAAGCGTCAAGGCATTCA</t>
  </si>
  <si>
    <t>TAGTGGGAAGCGTCAAGGCATTCA</t>
  </si>
  <si>
    <t>AAACTGAATGCCTTGACGCTTCCC</t>
  </si>
  <si>
    <t>GTGGTCTGGCGGGCGATATC</t>
  </si>
  <si>
    <t>TAGTGTGGTCTGGCGGGCGATATC</t>
  </si>
  <si>
    <t>AAACGATATCGCCCGCCAGACCAC</t>
  </si>
  <si>
    <t>GTCCAGGGGAAGATCGGCGG</t>
  </si>
  <si>
    <t>TAGTGTCCAGGGGAAGATCGGCGG</t>
  </si>
  <si>
    <t>AAACCCGCCGATCTTCCCCTGGAC</t>
  </si>
  <si>
    <t>CCCGCCGATCTGCACGGGAA</t>
  </si>
  <si>
    <t>TAGTCCCGCCGATCTGCACGGGAA</t>
  </si>
  <si>
    <t>AAACTTCCCGTGCAGATCGGCGGG</t>
  </si>
  <si>
    <t>PLES_59361</t>
  </si>
  <si>
    <t>GGTCGCCGGAGGGATTCTTG</t>
  </si>
  <si>
    <t>TAGTGGTCGCCGGAGGGATTCTTG</t>
  </si>
  <si>
    <t>AAACCAAGAATCCCTCCGGCGACC</t>
  </si>
  <si>
    <t>CCGATTCGTCGATCACCGGC</t>
  </si>
  <si>
    <t>TAGTCCGATTCGTCGATCACCGGC</t>
  </si>
  <si>
    <t>AAACGCCGGTGATCGACGAATCGG</t>
  </si>
  <si>
    <t>GATCGCGGTCTTGTCCACAT</t>
  </si>
  <si>
    <t>TAGTGATCGCGGTCTTGTCCACAT</t>
  </si>
  <si>
    <t>AAACATGTGGACAAGACCGCGATC</t>
  </si>
  <si>
    <t>GACCGACGAAGACGTTGGCC</t>
  </si>
  <si>
    <t>TAGTGACCGACGAAGACGTTGGCC</t>
  </si>
  <si>
    <t>AAACGGCCAACGTCTTCGTCGGTC</t>
  </si>
  <si>
    <t>PLES_59371</t>
  </si>
  <si>
    <t>pyrQ</t>
  </si>
  <si>
    <t>TCCGGGCATTGCGGATCAGC</t>
  </si>
  <si>
    <t>TAGTTCCGGGCATTGCGGATCAGC</t>
  </si>
  <si>
    <t>AAACGCTGATCCGCAATGCCCGGA</t>
  </si>
  <si>
    <t>TGCGTTCGATGCGACCGTGG</t>
  </si>
  <si>
    <t>TAGTTGCGTTCGATGCGACCGTGG</t>
  </si>
  <si>
    <t>AAACCCACGGTCGCATCGAACGCA</t>
  </si>
  <si>
    <t>GCCGCAGTTTTCCAGGCAGC</t>
  </si>
  <si>
    <t>TAGTGCCGCAGTTTTCCAGGCAGC</t>
  </si>
  <si>
    <t>AAACGCTGCCTGGAAAACTGCGGC</t>
  </si>
  <si>
    <t>GGCGGCATCGATCTCCCGGC</t>
  </si>
  <si>
    <t>TAGTGGCGGCATCGATCTCCCGGC</t>
  </si>
  <si>
    <t>AAACGCCGGGAGATCGATGCCGCC</t>
  </si>
  <si>
    <t>PLES_59381</t>
  </si>
  <si>
    <t>GACTGATATACAGCTACGCA</t>
  </si>
  <si>
    <t>TAGTGACTGATATACAGCTACGCA</t>
  </si>
  <si>
    <t>AAACTGCGTAGCTGTATATCAGTC</t>
  </si>
  <si>
    <t>ACAGTGCCAGCAGGGCCGGC</t>
  </si>
  <si>
    <t>TAGTACAGTGCCAGCAGGGCCGGC</t>
  </si>
  <si>
    <t>AAACGCCGGCCCTGCTGGCACTGT</t>
  </si>
  <si>
    <t>TTCCACAGCCGCGTCGGCGC</t>
  </si>
  <si>
    <t>TAGTTTCCACAGCCGCGTCGGCGC</t>
  </si>
  <si>
    <t>AAACGCGCCGACGCGGCTGTGGAA</t>
  </si>
  <si>
    <t>CGGCGGCACGGCCGATCCGC</t>
  </si>
  <si>
    <t>TAGTCGGCGGCACGGCCGATCCGC</t>
  </si>
  <si>
    <t>AAACGCGGATCGGCCGTGCCGCCG</t>
  </si>
  <si>
    <t>PLES_59391</t>
  </si>
  <si>
    <t>CAGCGTCGCCCAGACGCTGC</t>
  </si>
  <si>
    <t>TAGTCAGCGTCGCCCAGACGCTGC</t>
  </si>
  <si>
    <t>AAACGCAGCGTCTGGGCGACGCTG</t>
  </si>
  <si>
    <t>GCCAGGGTGAACGACTGCAG</t>
  </si>
  <si>
    <t>TAGTGCCAGGGTGAACGACTGCAG</t>
  </si>
  <si>
    <t>AAACCTGCAGTCGTTCACCCTGGC</t>
  </si>
  <si>
    <t>CTTCTCGACCGTGTGTTGCC</t>
  </si>
  <si>
    <t>TAGTCTTCTCGACCGTGTGTTGCC</t>
  </si>
  <si>
    <t>AAACGGCAACACACGGTCGAGAAG</t>
  </si>
  <si>
    <t>GCAGCAGGCCGCGCTCACTC</t>
  </si>
  <si>
    <t>TAGTGCAGCAGGCCGCGCTCACTC</t>
  </si>
  <si>
    <t>AAACGAGTGAGCGCGGCCTGCTGC</t>
  </si>
  <si>
    <t>PLES_59401</t>
  </si>
  <si>
    <t>GCCACGGCGAACAACGCGCG</t>
  </si>
  <si>
    <t>TAGTGCCACGGCGAACAACGCGCG</t>
  </si>
  <si>
    <t>AAACCGCGCGTTGTTCGCCGTGGC</t>
  </si>
  <si>
    <t>CTGGAACACGGAAAAGGCCA</t>
  </si>
  <si>
    <t>TAGTCTGGAACACGGAAAAGGCCA</t>
  </si>
  <si>
    <t>AAACTGGCCTTTTCCGTGTTCCAG</t>
  </si>
  <si>
    <t>GGAAATCAGGGGAAAGGCCG</t>
  </si>
  <si>
    <t>TAGTGGAAATCAGGGGAAAGGCCG</t>
  </si>
  <si>
    <t>AAACCGGCCTTTCCCCTGATTTCC</t>
  </si>
  <si>
    <t>CATTGCCCGCAGGACCTGGG</t>
  </si>
  <si>
    <t>TAGTCATTGCCCGCAGGACCTGGG</t>
  </si>
  <si>
    <t>AAACCCCAGGTCCTGCGGGCAATG</t>
  </si>
  <si>
    <t>PLES_59411</t>
  </si>
  <si>
    <t>AAGCGTCTGCTCAGCGACAT</t>
  </si>
  <si>
    <t>TAGTAAGCGTCTGCTCAGCGACAT</t>
  </si>
  <si>
    <t>AAACATGTCGCTGAGCAGACGCTT</t>
  </si>
  <si>
    <t>CCGTTGCGGCAAGCGTGAAA</t>
  </si>
  <si>
    <t>TAGTCCGTTGCGGCAAGCGTGAAA</t>
  </si>
  <si>
    <t>AAACTTTCACGCTTGCCGCAACGG</t>
  </si>
  <si>
    <t>GGCAAAGACCGCGGTACTGA</t>
  </si>
  <si>
    <t>TAGTGGCAAAGACCGCGGTACTGA</t>
  </si>
  <si>
    <t>AAACTCAGTACCGCGGTCTTTGCC</t>
  </si>
  <si>
    <t>GATATTGATGAAGGTCGGCG</t>
  </si>
  <si>
    <t>TAGTGATATTGATGAAGGTCGGCG</t>
  </si>
  <si>
    <t>AAACCGCCGACCTTCATCAATATC</t>
  </si>
  <si>
    <t>PLES_59421</t>
  </si>
  <si>
    <t>GCAGGGACAGCAACTCAGAG</t>
  </si>
  <si>
    <t>TAGTGCAGGGACAGCAACTCAGAG</t>
  </si>
  <si>
    <t>AAACCTCTGAGTTGCTGTCCCTGC</t>
  </si>
  <si>
    <t>TCGCCGATGCGGATCCGCAA</t>
  </si>
  <si>
    <t>TAGTTCGCCGATGCGGATCCGCAA</t>
  </si>
  <si>
    <t>AAACTTGCGGATCCGCATCGGCGA</t>
  </si>
  <si>
    <t>ACCATGGTTACCTGTGGATC</t>
  </si>
  <si>
    <t>TAGTACCATGGTTACCTGTGGATC</t>
  </si>
  <si>
    <t>AAACGATCCACAGGTAACCATGGT</t>
  </si>
  <si>
    <t>TGATCTCGGTTAGCAGCGAG</t>
  </si>
  <si>
    <t>TAGTTGATCTCGGTTAGCAGCGAG</t>
  </si>
  <si>
    <t>AAACCTCGCTGCTAACCGAGATCA</t>
  </si>
  <si>
    <t>PLES_59431</t>
  </si>
  <si>
    <t>AGGGATACGGTCTCGTTCAT</t>
  </si>
  <si>
    <t>TAGTAGGGATACGGTCTCGTTCAT</t>
  </si>
  <si>
    <t>AAACATGAACGAGACCGTATCCCT</t>
  </si>
  <si>
    <t>AGCGTACTTCGCGTGTTTCG</t>
  </si>
  <si>
    <t>TAGTAGCGTACTTCGCGTGTTTCG</t>
  </si>
  <si>
    <t>AAACCGAAACACGCGAAGTACGCT</t>
  </si>
  <si>
    <t>GGTACCGTCGAAGTCGAACA</t>
  </si>
  <si>
    <t>TAGTGGTACCGTCGAAGTCGAACA</t>
  </si>
  <si>
    <t>AAACTGTTCGACTTCGACGGTACC</t>
  </si>
  <si>
    <t>GAAGCTGTCTCGGTATGTCA</t>
  </si>
  <si>
    <t>TAGTGAAGCTGTCTCGGTATGTCA</t>
  </si>
  <si>
    <t>AAACTGACATACCGAGACAGCTTC</t>
  </si>
  <si>
    <t>PLES_59441</t>
  </si>
  <si>
    <t>GTGAAGGCGGGGAAATTTTC</t>
  </si>
  <si>
    <t>TAGTGTGAAGGCGGGGAAATTTTC</t>
  </si>
  <si>
    <t>AAACGAAAATTTCCCCGCCTTCAC</t>
  </si>
  <si>
    <t>GAAGAATACGGCCATCGACA</t>
  </si>
  <si>
    <t>TAGTGAAGAATACGGCCATCGACA</t>
  </si>
  <si>
    <t>AAACTGTCGATGGCCGTATTCTTC</t>
  </si>
  <si>
    <t>CATGGAGGACAGCATGAACT</t>
  </si>
  <si>
    <t>TAGTCATGGAGGACAGCATGAACT</t>
  </si>
  <si>
    <t>AAACAGTTCATGCTGTCCTCCATG</t>
  </si>
  <si>
    <t>GTGTGGAACGCCTGCGCCAG</t>
  </si>
  <si>
    <t>TAGTGTGTGGAACGCCTGCGCCAG</t>
  </si>
  <si>
    <t>AAACCTGGCGCAGGCGTTCCACAC</t>
  </si>
  <si>
    <t>PLES_59451</t>
  </si>
  <si>
    <t>glmS</t>
  </si>
  <si>
    <t>GCGCCTACGATTCCACACAT</t>
  </si>
  <si>
    <t>TAGTGCGCCTACGATTCCACACAT</t>
  </si>
  <si>
    <t>AAACATGTGTGGAATCGTAGGCGC</t>
  </si>
  <si>
    <t>GATGGGGGTGATGTTGCGCT</t>
  </si>
  <si>
    <t>TAGTGATGGGGGTGATGTTGCGCT</t>
  </si>
  <si>
    <t>AAACAGCGCAACATCACCCCCATC</t>
  </si>
  <si>
    <t>CGCGATACTCGAGGCGCTTG</t>
  </si>
  <si>
    <t>TAGTCGCGATACTCGAGGCGCTTG</t>
  </si>
  <si>
    <t>AAACCAAGCGCCTCGAGTATCGCG</t>
  </si>
  <si>
    <t>GTTATCGAAGACCGCCACGC</t>
  </si>
  <si>
    <t>TAGTGTTATCGAAGACCGCCACGC</t>
  </si>
  <si>
    <t>AAACGCGTGGCGGTCTTCGATAAC</t>
  </si>
  <si>
    <t>PLES_59461</t>
  </si>
  <si>
    <t>glmR</t>
  </si>
  <si>
    <t>AGGATGGCATGGCGACGTTG</t>
  </si>
  <si>
    <t>TAGTAGGATGGCATGGCGACGTTG</t>
  </si>
  <si>
    <t>AAACCAACGTCGCCATGCCATCCT</t>
  </si>
  <si>
    <t>CCTGCTCGGAAAGCAGCGCG</t>
  </si>
  <si>
    <t>TAGTCCTGCTCGGAAAGCAGCGCG</t>
  </si>
  <si>
    <t>AAACCGCGCTGCTTTCCGAGCAGG</t>
  </si>
  <si>
    <t>TTCCGAGGTGGAAAAGCGCT</t>
  </si>
  <si>
    <t>TAGTTTCCGAGGTGGAAAAGCGCT</t>
  </si>
  <si>
    <t>AAACAGCGCTTTTCCACCTCGGAA</t>
  </si>
  <si>
    <t>GGCGGCGAGGTCCTTGCGGA</t>
  </si>
  <si>
    <t>TAGTGGCGGCGAGGTCCTTGCGGA</t>
  </si>
  <si>
    <t>AAACTCCGCAAGGACCTCGCCGCC</t>
  </si>
  <si>
    <t>PLES_59471</t>
  </si>
  <si>
    <t>ACGATCCATTTCGCAGGCTT</t>
  </si>
  <si>
    <t>TAGTACGATCCATTTCGCAGGCTT</t>
  </si>
  <si>
    <t>AAACAAGCCTGCGAAATGGATCGT</t>
  </si>
  <si>
    <t>CCATTCGGGTAGCACCGCCC</t>
  </si>
  <si>
    <t>TAGTCCATTCGGGTAGCACCGCCC</t>
  </si>
  <si>
    <t>AAACGGGCGGTGCTACCCGAATGG</t>
  </si>
  <si>
    <t>GCGCCTTCGACGGGTATCCG</t>
  </si>
  <si>
    <t>TAGTGCGCCTTCGACGGGTATCCG</t>
  </si>
  <si>
    <t>AAACCGGATACCCGTCGAAGGCGC</t>
  </si>
  <si>
    <t>CGGATTCCAGTCGCGGGCAC</t>
  </si>
  <si>
    <t>TAGTCGGATTCCAGTCGCGGGCAC</t>
  </si>
  <si>
    <t>AAACGTGCCCGCGACTGGAATCCG</t>
  </si>
  <si>
    <t>PLES_59481</t>
  </si>
  <si>
    <t>glmU</t>
  </si>
  <si>
    <t>AATCACGATTTCAAGGGACA</t>
  </si>
  <si>
    <t>TAGTAATCACGATTTCAAGGGACA</t>
  </si>
  <si>
    <t>AAACTGTCCCTTGAAATCGTGATT</t>
  </si>
  <si>
    <t>CATGCGGGTGCCCTGGCCGG</t>
  </si>
  <si>
    <t>TAGTCATGCGGGTGCCCTGGCCGG</t>
  </si>
  <si>
    <t>AAACCCGGCCAGGGCACCCGCATG</t>
  </si>
  <si>
    <t>GGGATGGAGGACCTTGGGCA</t>
  </si>
  <si>
    <t>TAGTGGGATGGAGGACCTTGGGCA</t>
  </si>
  <si>
    <t>AAACTGCCCAAGGTCCTCCATCCC</t>
  </si>
  <si>
    <t>AGCATCGGCTTGCCGGCAAT</t>
  </si>
  <si>
    <t>TAGTAGCATCGGCTTGCCGGCAAT</t>
  </si>
  <si>
    <t>AAACATTGCCGGCAAGCCGATGCT</t>
  </si>
  <si>
    <t>PLES_59491</t>
  </si>
  <si>
    <t>atpC</t>
  </si>
  <si>
    <t>GATGTCGCAATGGACTGTTA</t>
  </si>
  <si>
    <t>TAGTGATGTCGCAATGGACTGTTA</t>
  </si>
  <si>
    <t>AAACTAACAGTCCATTGCGACATC</t>
  </si>
  <si>
    <t>GCCGGAGAAGATCTCCGCCT</t>
  </si>
  <si>
    <t>TAGTGCCGGAGAAGATCTCCGCCT</t>
  </si>
  <si>
    <t>AAACAGGCGGAGATCTTCTCCGGC</t>
  </si>
  <si>
    <t>GCGCGATAACCATCTCGACC</t>
  </si>
  <si>
    <t>TAGTGCGCGATAACCATCTCGACC</t>
  </si>
  <si>
    <t>AAACGGTCGAGATGGTTATCGCGC</t>
  </si>
  <si>
    <t>CGTGGCCCGGGGCGATACCC</t>
  </si>
  <si>
    <t>TAGTCGTGGCCCGGGGCGATACCC</t>
  </si>
  <si>
    <t>AAACGGGTATCGCCCCGGGCCACG</t>
  </si>
  <si>
    <t>PLES_59501</t>
  </si>
  <si>
    <t>atpD</t>
  </si>
  <si>
    <t>CGGGAATTCCACGTCGATCA</t>
  </si>
  <si>
    <t>TAGTCGGGAATTCCACGTCGATCA</t>
  </si>
  <si>
    <t>AAACTGATCGACGTGGAATTCCCG</t>
  </si>
  <si>
    <t>GGCTTCATAGATGCTCGGCA</t>
  </si>
  <si>
    <t>TAGTGGCTTCATAGATGCTCGGCA</t>
  </si>
  <si>
    <t>AAACTGCCGAGCATCTATGAAGCC</t>
  </si>
  <si>
    <t>TTCAACGCCCTGAACCTTCA</t>
  </si>
  <si>
    <t>TAGTTTCAACGCCCTGAACCTTCA</t>
  </si>
  <si>
    <t>AAACTGAAGGTTCAGGGCGTTGAA</t>
  </si>
  <si>
    <t>CTGCTGCTGGACTTCCAGGG</t>
  </si>
  <si>
    <t>TAGTCTGCTGCTGGACTTCCAGGG</t>
  </si>
  <si>
    <t>AAACCCCTGGAAGTCCAGCAGCAG</t>
  </si>
  <si>
    <t>PLES_59511</t>
  </si>
  <si>
    <t>atpG</t>
  </si>
  <si>
    <t>CGCCACTTTTTCCATGGCAT</t>
  </si>
  <si>
    <t>TAGTCGCCACTTTTTCCATGGCAT</t>
  </si>
  <si>
    <t>AAACATGCCATGGAAAAAGTGGCG</t>
  </si>
  <si>
    <t>ACGCTCCGCGTAGGGACGGC</t>
  </si>
  <si>
    <t>TAGTACGCTCCGCGTAGGGACGGC</t>
  </si>
  <si>
    <t>AAACGCCGTCCCTACGCGGAGCGT</t>
  </si>
  <si>
    <t>CCGGGTTGGCGTTGGCCAGA</t>
  </si>
  <si>
    <t>TAGTCCGGGTTGGCGTTGGCCAGA</t>
  </si>
  <si>
    <t>AAACTCTGGCCAACGCCAACCCGG</t>
  </si>
  <si>
    <t>GCTCGACCATGAACGGGTGA</t>
  </si>
  <si>
    <t>TAGTGCTCGACCATGAACGGGTGA</t>
  </si>
  <si>
    <t>AAACTCACCCGTTCATGGTCGAGC</t>
  </si>
  <si>
    <t>PLES_59521</t>
  </si>
  <si>
    <t>atpA</t>
  </si>
  <si>
    <t>ATGATTTCACTAATTTCGGA</t>
  </si>
  <si>
    <t>TAGTATGATTTCACTAATTTCGGA</t>
  </si>
  <si>
    <t>AAACTCCGAAATTAGTGAAATCAT</t>
  </si>
  <si>
    <t>GCCTTCGTTTCGTGCTTGGG</t>
  </si>
  <si>
    <t>TAGTGCCTTCGTTTCGTGCTTGGG</t>
  </si>
  <si>
    <t>AAACCCCAAGCACGAAACGAAGGC</t>
  </si>
  <si>
    <t>ACCGTCGGACACGCTGACGA</t>
  </si>
  <si>
    <t>TAGTACCGTCGGACACGCTGACGA</t>
  </si>
  <si>
    <t>AAACTCGTCAGCGTGTCCGACGGT</t>
  </si>
  <si>
    <t>CATCTCGCCGTACATGACGT</t>
  </si>
  <si>
    <t>TAGTCATCTCGCCGTACATGACGT</t>
  </si>
  <si>
    <t>AAACACGTCATGTACGGCGAGATG</t>
  </si>
  <si>
    <t>PLES_59531</t>
  </si>
  <si>
    <t>atpH</t>
  </si>
  <si>
    <t>TGCGTAGGGACGAGCCAACG</t>
  </si>
  <si>
    <t>TAGTTGCGTAGGGACGAGCCAACG</t>
  </si>
  <si>
    <t>AAACCGTTGGCTCGTCCCTACGCA</t>
  </si>
  <si>
    <t>GGCCAGTTGCTGATGAGCCT</t>
  </si>
  <si>
    <t>TAGTGGCCAGTTGCTGATGAGCCT</t>
  </si>
  <si>
    <t>AAACAGGCTCATCAGCAACTGGCC</t>
  </si>
  <si>
    <t>ACCCAGCGCAGCCGACCAAT</t>
  </si>
  <si>
    <t>TAGTACCCAGCGCAGCCGACCAAT</t>
  </si>
  <si>
    <t>AAACATTGGTCGGCTGCGCTGGGT</t>
  </si>
  <si>
    <t>GGTGTCGTCCTGCGACACTG</t>
  </si>
  <si>
    <t>TAGTGGTGTCGTCCTGCGACACTG</t>
  </si>
  <si>
    <t>AAACCAGTGTCGCAGGACGACACC</t>
  </si>
  <si>
    <t>PLES_59541</t>
  </si>
  <si>
    <t>atpF</t>
  </si>
  <si>
    <t>CGCAACGGACTGGCCAATCA</t>
  </si>
  <si>
    <t>TAGTCGCAACGGACTGGCCAATCA</t>
  </si>
  <si>
    <t>AAACTGATTGGCCAGTCCGTTGCG</t>
  </si>
  <si>
    <t>TGCAGAGCCGCGATGACCGG</t>
  </si>
  <si>
    <t>TAGTTGCAGAGCCGCGATGACCGG</t>
  </si>
  <si>
    <t>AAACCCGGTCATCGCGGCTCTGCA</t>
  </si>
  <si>
    <t>CAGATCACGAGCCGCGCGGT</t>
  </si>
  <si>
    <t>TAGTCAGATCACGAGCCGCGCGGT</t>
  </si>
  <si>
    <t>AAACACCGCGCGGCTCGTGATCTG</t>
  </si>
  <si>
    <t>GATTTCGGCTGCCTGAGCCT</t>
  </si>
  <si>
    <t>TAGTGATTTCGGCTGCCTGAGCCT</t>
  </si>
  <si>
    <t>AAACAGGCTCAGGCAGCCGAAATC</t>
  </si>
  <si>
    <t>PLES_59551</t>
  </si>
  <si>
    <t>atpE</t>
  </si>
  <si>
    <t>CAGGCCAATCAGCAGAGCAA</t>
  </si>
  <si>
    <t>TAGTCAGGCCAATCAGCAGAGCAA</t>
  </si>
  <si>
    <t>AAACTTGCTCTGCTGATTGGCCTG</t>
  </si>
  <si>
    <t>GAAACCGATGGCGGTACCCA</t>
  </si>
  <si>
    <t>TAGTGAAACCGATGGCGGTACCCA</t>
  </si>
  <si>
    <t>AAACTGGGTACCGCCATCGGTTTC</t>
  </si>
  <si>
    <t>GCTGACGAGCTGCGCCTTCC</t>
  </si>
  <si>
    <t>TAGTGCTGACGAGCTGCGCCTTCC</t>
  </si>
  <si>
    <t>AAACGGAAGGCGCAGCTCGTCAGC</t>
  </si>
  <si>
    <t>TGCAGCATCGGAACCATTTC</t>
  </si>
  <si>
    <t>TAGTTGCAGCATCGGAACCATTTC</t>
  </si>
  <si>
    <t>AAACGAAATGGTTCCGATGCTGCA</t>
  </si>
  <si>
    <t>PLES_59561</t>
  </si>
  <si>
    <t>atpB</t>
  </si>
  <si>
    <t>GTGCTGGATGTAACCCGAAG</t>
  </si>
  <si>
    <t>TAGTGTGCTGGATGTAACCCGAAG</t>
  </si>
  <si>
    <t>AAACCTTCGGGTTACATCCAGCAC</t>
  </si>
  <si>
    <t>CGAAGGTCAGGTTCTGCAAG</t>
  </si>
  <si>
    <t>TAGTCGAAGGTCAGGTTCTGCAAG</t>
  </si>
  <si>
    <t>AAACCTTGCAGAACCTGACCTTCG</t>
  </si>
  <si>
    <t>GCGAACCCCCAATCACCATT</t>
  </si>
  <si>
    <t>TAGTGCGAACCCCCAATCACCATT</t>
  </si>
  <si>
    <t>AAACAATGGTGATTGGGGGTTCGC</t>
  </si>
  <si>
    <t>CTTGGCTTGCTCGGCGGTGT</t>
  </si>
  <si>
    <t>TAGTCTTGGCTTGCTCGGCGGTGT</t>
  </si>
  <si>
    <t>AAACACACCGCCGAGCAAGCCAAG</t>
  </si>
  <si>
    <t>PLES_59571</t>
  </si>
  <si>
    <t>atpI</t>
  </si>
  <si>
    <t>CTGAATGCCGGCAGGCGACT</t>
  </si>
  <si>
    <t>TAGTCTGAATGCCGGCAGGCGACT</t>
  </si>
  <si>
    <t>AAACAGTCGCCTGCCGGCATTCAG</t>
  </si>
  <si>
    <t>CAACAAGCACTACTACCAGT</t>
  </si>
  <si>
    <t>TAGTCAACAAGCACTACTACCAGT</t>
  </si>
  <si>
    <t>AAACACTGGTAGTAGTGCTTGTTG</t>
  </si>
  <si>
    <t>CGGTCCCCAAGAAATCCACA</t>
  </si>
  <si>
    <t>TAGTCGGTCCCCAAGAAATCCACA</t>
  </si>
  <si>
    <t>AAACTGTGGATTTCTTGGGGACCG</t>
  </si>
  <si>
    <t>AGTCCGGAATATCCGGCTAC</t>
  </si>
  <si>
    <t>TAGTAGTCCGGAATATCCGGCTAC</t>
  </si>
  <si>
    <t>AAACGTAGCCGGATATTCCGGACT</t>
  </si>
  <si>
    <t>PLES_59581</t>
  </si>
  <si>
    <t>spoOJ</t>
  </si>
  <si>
    <t>GCGTCCCAGTCCACGTTTCT</t>
  </si>
  <si>
    <t>TAGTGCGTCCCAGTCCACGTTTCT</t>
  </si>
  <si>
    <t>AAACAGAAACGTGGACTGGGACGC</t>
  </si>
  <si>
    <t>GGGACTCGAGCCGCCCAGCA</t>
  </si>
  <si>
    <t>TAGTGGGACTCGAGCCGCCCAGCA</t>
  </si>
  <si>
    <t>AAACTGCTGGGCGGCTCGAGTCCC</t>
  </si>
  <si>
    <t>GCTTCCTCCTGCAGTTTGGC</t>
  </si>
  <si>
    <t>TAGTGCTTCCTCCTGCAGTTTGGC</t>
  </si>
  <si>
    <t>AAACGCCAAACTGCAGGAGGAAGC</t>
  </si>
  <si>
    <t>CTCGCGGCGGTCGGCCTGTA</t>
  </si>
  <si>
    <t>TAGTCTCGCGGCGGTCGGCCTGTA</t>
  </si>
  <si>
    <t>AAACTACAGGCCGACCGCCGCGAG</t>
  </si>
  <si>
    <t>PLES_59591</t>
  </si>
  <si>
    <t>soj</t>
  </si>
  <si>
    <t>GATCGCGAATACCTTAGCCA</t>
  </si>
  <si>
    <t>TAGTGATCGCGAATACCTTAGCCA</t>
  </si>
  <si>
    <t>AAACTGGCTAAGGTATTCGCGATC</t>
  </si>
  <si>
    <t>TCTTGCCGACACCGCCTTTC</t>
  </si>
  <si>
    <t>TAGTTCTTGCCGACACCGCCTTTC</t>
  </si>
  <si>
    <t>AAACGAAAGGCGGTGTCGGCAAGA</t>
  </si>
  <si>
    <t>CGCGAGGTTGATACAGGTCG</t>
  </si>
  <si>
    <t>TAGTCGCGAGGTTGATACAGGTCG</t>
  </si>
  <si>
    <t>AAACCGACCTGTATCAACCTCGCG</t>
  </si>
  <si>
    <t>GCGCTTGGTCGCCACGAGGG</t>
  </si>
  <si>
    <t>TAGTGCGCTTGGTCGCCACGAGGG</t>
  </si>
  <si>
    <t>AAACCCCTCGTGGCGACCAAGCGC</t>
  </si>
  <si>
    <t>PLES_59601</t>
  </si>
  <si>
    <t>gidB</t>
  </si>
  <si>
    <t>GAGTTCGTCGGCGTGGTGTT</t>
  </si>
  <si>
    <t>TAGTGAGTTCGTCGGCGTGGTGTT</t>
  </si>
  <si>
    <t>AAACAACACCACGCCGACGAACTC</t>
  </si>
  <si>
    <t>GCGTTGCTTGTCGGCGTCGA</t>
  </si>
  <si>
    <t>TAGTGCGTTGCTTGTCGGCGTCGA</t>
  </si>
  <si>
    <t>AAACTCGACGCCGACAAGCAACGC</t>
  </si>
  <si>
    <t>TCCATTTGATCAGCAGGGCC</t>
  </si>
  <si>
    <t>TAGTTCCATTTGATCAGCAGGGCC</t>
  </si>
  <si>
    <t>AAACGGCCCTGCTGATCAAATGGA</t>
  </si>
  <si>
    <t>CCGGGTCGCGTACGGCGGTC</t>
  </si>
  <si>
    <t>TAGTCCGGGTCGCGTACGGCGGTC</t>
  </si>
  <si>
    <t>AAACGACCGCCGTACGCGACCCGG</t>
  </si>
  <si>
    <t>PLES_59611</t>
  </si>
  <si>
    <t>gidA</t>
  </si>
  <si>
    <t>CGATTACGTCAAAACGGGTA</t>
  </si>
  <si>
    <t>TAGTCGATTACGTCAAAACGGGTA</t>
  </si>
  <si>
    <t>AAACTACCCGTTTTGACGTAATCG</t>
  </si>
  <si>
    <t>GTGCGGCTTCGGTGCCTGCA</t>
  </si>
  <si>
    <t>TAGTGTGCGGCTTCGGTGCCTGCA</t>
  </si>
  <si>
    <t>AAACTGCAGGCACCGAAGCCGCAC</t>
  </si>
  <si>
    <t>CACATTGTGGGTCAACAGCA</t>
  </si>
  <si>
    <t>TAGTCACATTGTGGGTCAACAGCA</t>
  </si>
  <si>
    <t>AAACTGCTGTTGACCCACAATGTG</t>
  </si>
  <si>
    <t>GTTGCAGCTCATCTGCCCCA</t>
  </si>
  <si>
    <t>TAGTGTTGCAGCTCATCTGCCCCA</t>
  </si>
  <si>
    <t>AAACTGGGGCAGATGAGCTGCAAC</t>
  </si>
  <si>
    <t>PLES_59631</t>
  </si>
  <si>
    <t>CGCGACGATGGTTTCGGTGG</t>
  </si>
  <si>
    <t>TAGTCGCGACGATGGTTTCGGTGG</t>
  </si>
  <si>
    <t>AAACCCACCGAAACCATCGTCGCG</t>
  </si>
  <si>
    <t>CACGCCGCCGCGGCCCTGGG</t>
  </si>
  <si>
    <t>TAGTCACGCCGCCGCGGCCCTGGG</t>
  </si>
  <si>
    <t>AAACCCCAGGGCCGCGGCGGCGTG</t>
  </si>
  <si>
    <t>CGGCGAGAGGTCCGGAGACG</t>
  </si>
  <si>
    <t>TAGTCGGCGAGAGGTCCGGAGACG</t>
  </si>
  <si>
    <t>AAACCGTCTCCGGACCTCTCGCCG</t>
  </si>
  <si>
    <t>CACGGCCACGGCCATCTGTC</t>
  </si>
  <si>
    <t>TAGTCACGGCCACGGCCATCTGTC</t>
  </si>
  <si>
    <t>AAACGACAGATGGCCGTGGCCGTG</t>
  </si>
  <si>
    <t>PLES_59641</t>
  </si>
  <si>
    <t>AATCGAGCGTTGAATGTCCA</t>
  </si>
  <si>
    <t>TAGTAATCGAGCGTTGAATGTCCA</t>
  </si>
  <si>
    <t>AAACTGGACATTCAACGCTCGATT</t>
  </si>
  <si>
    <t>CAGGTAGGACACGACTGCAA</t>
  </si>
  <si>
    <t>TAGTCAGGTAGGACACGACTGCAA</t>
  </si>
  <si>
    <t>AAACTTGCAGTCGTGTCCTACCTG</t>
  </si>
  <si>
    <t>GACCGTAATCCTTGTTCCAC</t>
  </si>
  <si>
    <t>TAGTGACCGTAATCCTTGTTCCAC</t>
  </si>
  <si>
    <t>AAACGTGGAACAAGGATTACGGTC</t>
  </si>
  <si>
    <t>GCGCTGGCGGCGGGCAGCTC</t>
  </si>
  <si>
    <t>TAGTGCGCTGGCGGCGGGCAGCTC</t>
  </si>
  <si>
    <t>AAACGAGCTGCCCGCCGCCAGCGC</t>
  </si>
  <si>
    <t>PLES_59651</t>
  </si>
  <si>
    <t>rnpA</t>
  </si>
  <si>
    <t>CTGTCAGTAGACGCTTGTCC</t>
  </si>
  <si>
    <t>TAGTCTGTCAGTAGACGCTTGTCC</t>
  </si>
  <si>
    <t>AAACGGACAAGCGTCTACTGACAG</t>
  </si>
  <si>
    <t>GAAGACTGCGCTGAATTGCC</t>
  </si>
  <si>
    <t>TAGTGAAGACTGCGCTGAATTGCC</t>
  </si>
  <si>
    <t>AAACGGCAATTCAGCGCAGTCTTC</t>
  </si>
  <si>
    <t>TTGCCGGGGACCTTGCCGAT</t>
  </si>
  <si>
    <t>TAGTTTGCCGGGGACCTTGCCGAT</t>
  </si>
  <si>
    <t>AAACATCGGCAAGGTCCCCGGCAA</t>
  </si>
  <si>
    <t>CGTTCTCGCGCGCCAGCAGC</t>
  </si>
  <si>
    <t>TAGTCGTTCTCGCGCGCCAGCAGC</t>
  </si>
  <si>
    <t>AAACGCTGCTGGCGCGCGAGAACG</t>
  </si>
  <si>
    <t>offset 1397</t>
  </si>
  <si>
    <t>offset 1460</t>
  </si>
  <si>
    <t>offset 1483</t>
  </si>
  <si>
    <t>offset 1537</t>
  </si>
  <si>
    <t>offset 16</t>
  </si>
  <si>
    <t>offset 37</t>
  </si>
  <si>
    <t>offset 91</t>
  </si>
  <si>
    <t>offset 111</t>
  </si>
  <si>
    <t>offset 7</t>
  </si>
  <si>
    <t>offset 31</t>
  </si>
  <si>
    <t>offset 58</t>
  </si>
  <si>
    <t>offset 96</t>
  </si>
  <si>
    <t>offset 49</t>
  </si>
  <si>
    <t>offset 106</t>
  </si>
  <si>
    <t>offset 145</t>
  </si>
  <si>
    <t>offset 167</t>
  </si>
  <si>
    <t>offset 1</t>
  </si>
  <si>
    <t>offset 32</t>
  </si>
  <si>
    <t>offset 70</t>
  </si>
  <si>
    <t>offset 95</t>
  </si>
  <si>
    <t>offset 29</t>
  </si>
  <si>
    <t>offset 53</t>
  </si>
  <si>
    <t>offset 88</t>
  </si>
  <si>
    <t>offset 14</t>
  </si>
  <si>
    <t>offset 50</t>
  </si>
  <si>
    <t>offset 73</t>
  </si>
  <si>
    <t>offset 94</t>
  </si>
  <si>
    <t>offset 66</t>
  </si>
  <si>
    <t>offset 86</t>
  </si>
  <si>
    <t>offset 117</t>
  </si>
  <si>
    <t>offset 161</t>
  </si>
  <si>
    <t>offset 47</t>
  </si>
  <si>
    <t>offset 102</t>
  </si>
  <si>
    <t>offset 128</t>
  </si>
  <si>
    <t>offset 13</t>
  </si>
  <si>
    <t>offset 35</t>
  </si>
  <si>
    <t>offset 103</t>
  </si>
  <si>
    <t>offset 132</t>
  </si>
  <si>
    <t>offset 9</t>
  </si>
  <si>
    <t>offset 80</t>
  </si>
  <si>
    <t>offset 131</t>
  </si>
  <si>
    <t>offset 43</t>
  </si>
  <si>
    <t>offset 121</t>
  </si>
  <si>
    <t>offset 17</t>
  </si>
  <si>
    <t>offset 42</t>
  </si>
  <si>
    <t>offset 84</t>
  </si>
  <si>
    <t>offset 109</t>
  </si>
  <si>
    <t>offset 22</t>
  </si>
  <si>
    <t>offset 62</t>
  </si>
  <si>
    <t>offset 112</t>
  </si>
  <si>
    <t>offset 141</t>
  </si>
  <si>
    <t>offset 40</t>
  </si>
  <si>
    <t>offset 100</t>
  </si>
  <si>
    <t>offset 152</t>
  </si>
  <si>
    <t>offset 8</t>
  </si>
  <si>
    <t>offset 28</t>
  </si>
  <si>
    <t>offset 63</t>
  </si>
  <si>
    <t>offset 83</t>
  </si>
  <si>
    <t>offset 52</t>
  </si>
  <si>
    <t>offset 77</t>
  </si>
  <si>
    <t>offset 54</t>
  </si>
  <si>
    <t>offset 68</t>
  </si>
  <si>
    <t>offset 104</t>
  </si>
  <si>
    <t>offset 89</t>
  </si>
  <si>
    <t>offset 114</t>
  </si>
  <si>
    <t>offset 24</t>
  </si>
  <si>
    <t>offset 45</t>
  </si>
  <si>
    <t>offset 20</t>
  </si>
  <si>
    <t>offset 71</t>
  </si>
  <si>
    <t>offset 15</t>
  </si>
  <si>
    <t>offset 56</t>
  </si>
  <si>
    <t>offset 85</t>
  </si>
  <si>
    <t>offset 118</t>
  </si>
  <si>
    <t>offset 11</t>
  </si>
  <si>
    <t>offset 23</t>
  </si>
  <si>
    <t>offset 116</t>
  </si>
  <si>
    <t>offset 33</t>
  </si>
  <si>
    <t>offset 135</t>
  </si>
  <si>
    <t>offset 61</t>
  </si>
  <si>
    <t>offset 0</t>
  </si>
  <si>
    <t>offset 67</t>
  </si>
  <si>
    <t>offset 19</t>
  </si>
  <si>
    <t>offset 107</t>
  </si>
  <si>
    <t>offset 30</t>
  </si>
  <si>
    <t>offset 76</t>
  </si>
  <si>
    <t>offset 113</t>
  </si>
  <si>
    <t>offset 137</t>
  </si>
  <si>
    <t>offset 129</t>
  </si>
  <si>
    <t>offset 64</t>
  </si>
  <si>
    <t>offset 142</t>
  </si>
  <si>
    <t>offset 12</t>
  </si>
  <si>
    <t>offset 55</t>
  </si>
  <si>
    <t>offset 79</t>
  </si>
  <si>
    <t>offset 108</t>
  </si>
  <si>
    <t>offset 133</t>
  </si>
  <si>
    <t>offset 166</t>
  </si>
  <si>
    <t>offset 101</t>
  </si>
  <si>
    <t>offset 130</t>
  </si>
  <si>
    <t>offset 34</t>
  </si>
  <si>
    <t>offset 78</t>
  </si>
  <si>
    <t>offset 10</t>
  </si>
  <si>
    <t>offset 26</t>
  </si>
  <si>
    <t>offset 36</t>
  </si>
  <si>
    <t>offset 46</t>
  </si>
  <si>
    <t>offset 74</t>
  </si>
  <si>
    <t>offset 60</t>
  </si>
  <si>
    <t>offset 18</t>
  </si>
  <si>
    <t>offset 38</t>
  </si>
  <si>
    <t>offset 59</t>
  </si>
  <si>
    <t>offset 97</t>
  </si>
  <si>
    <t>offset 82</t>
  </si>
  <si>
    <t>offset 25</t>
  </si>
  <si>
    <t>offset 27</t>
  </si>
  <si>
    <t>offset 41</t>
  </si>
  <si>
    <t>offset 69</t>
  </si>
  <si>
    <t>offset 44</t>
  </si>
  <si>
    <t>offset 90</t>
  </si>
  <si>
    <t>offset 48</t>
  </si>
  <si>
    <t>offset 81</t>
  </si>
  <si>
    <t>offset 115</t>
  </si>
  <si>
    <t>offset 184</t>
  </si>
  <si>
    <t>offset 21</t>
  </si>
  <si>
    <t>offset 51</t>
  </si>
  <si>
    <t>offset 87</t>
  </si>
  <si>
    <t>offset 6</t>
  </si>
  <si>
    <t>offset 127</t>
  </si>
  <si>
    <t>offset 75</t>
  </si>
  <si>
    <t>offset 105</t>
  </si>
  <si>
    <t>offset 139</t>
  </si>
  <si>
    <t>offset 110</t>
  </si>
  <si>
    <t>offset 181</t>
  </si>
  <si>
    <t>offset 92</t>
  </si>
  <si>
    <t>offset 122</t>
  </si>
  <si>
    <t>offset 125</t>
  </si>
  <si>
    <t>offset 197</t>
  </si>
  <si>
    <t>offset 205</t>
  </si>
  <si>
    <t>offset 243</t>
  </si>
  <si>
    <t>offset 140</t>
  </si>
  <si>
    <t>offset 134</t>
  </si>
  <si>
    <t>offset 170</t>
  </si>
  <si>
    <t>offset 39</t>
  </si>
  <si>
    <t>offset 65</t>
  </si>
  <si>
    <t>offset 148</t>
  </si>
  <si>
    <t>offset 93</t>
  </si>
  <si>
    <t>offset 149</t>
  </si>
  <si>
    <t>offset 124</t>
  </si>
  <si>
    <t>offset 120</t>
  </si>
  <si>
    <t>offset 98</t>
  </si>
  <si>
    <t>offset 57</t>
  </si>
  <si>
    <t>offset 151</t>
  </si>
  <si>
    <t>offset 99</t>
  </si>
  <si>
    <t>offset 173</t>
  </si>
  <si>
    <t>offset 2282</t>
  </si>
  <si>
    <t>offset 2362</t>
  </si>
  <si>
    <t>offset 2383</t>
  </si>
  <si>
    <t>offset 2428</t>
  </si>
  <si>
    <t>offset 136</t>
  </si>
  <si>
    <t>offset 119</t>
  </si>
  <si>
    <t>offset 175</t>
  </si>
  <si>
    <t>offset 331</t>
  </si>
  <si>
    <t>offset 123</t>
  </si>
  <si>
    <t>offset 162</t>
  </si>
  <si>
    <t>offset 146</t>
  </si>
  <si>
    <t>offset 138</t>
  </si>
  <si>
    <t>offset 163</t>
  </si>
  <si>
    <t>offset 72</t>
  </si>
  <si>
    <t>offset 144</t>
  </si>
  <si>
    <t>offset 157</t>
  </si>
  <si>
    <t>offset 201</t>
  </si>
  <si>
    <t>offset 158</t>
  </si>
  <si>
    <t>offset 180</t>
  </si>
  <si>
    <t>offset 203</t>
  </si>
  <si>
    <t>offset 187</t>
  </si>
  <si>
    <t>offset 188</t>
  </si>
  <si>
    <t>offset 160</t>
  </si>
  <si>
    <t>offset 143</t>
  </si>
  <si>
    <t>offset 183</t>
  </si>
  <si>
    <t>offset 126</t>
  </si>
  <si>
    <t>offset 147</t>
  </si>
  <si>
    <t>offset 242</t>
  </si>
  <si>
    <t>offset 164</t>
  </si>
  <si>
    <t>offset 209</t>
  </si>
  <si>
    <t>offset 155</t>
  </si>
  <si>
    <t>offset 185</t>
  </si>
  <si>
    <t>offset 174</t>
  </si>
  <si>
    <t>offset 150</t>
  </si>
  <si>
    <t>offset 200</t>
  </si>
  <si>
    <t>offset 186</t>
  </si>
  <si>
    <t>offset 210</t>
  </si>
  <si>
    <t>offset 196</t>
  </si>
  <si>
    <t>offset 176</t>
  </si>
  <si>
    <t>offset 318</t>
  </si>
  <si>
    <t>offset 372</t>
  </si>
  <si>
    <t>offset 419</t>
  </si>
  <si>
    <t>offset 190</t>
  </si>
  <si>
    <t>offset 901</t>
  </si>
  <si>
    <t>offset 1018</t>
  </si>
  <si>
    <t>offset 1081</t>
  </si>
  <si>
    <t>offset 1296</t>
  </si>
  <si>
    <t>offset 418</t>
  </si>
  <si>
    <t>offset 440</t>
  </si>
  <si>
    <t>offset 468</t>
  </si>
  <si>
    <t>offset 311</t>
  </si>
  <si>
    <t>offset 367</t>
  </si>
  <si>
    <t>offset 178</t>
  </si>
  <si>
    <t>offset 206</t>
  </si>
  <si>
    <t>offset 154</t>
  </si>
  <si>
    <t>offset 177</t>
  </si>
  <si>
    <t>offset 156</t>
  </si>
  <si>
    <t>offset 226</t>
  </si>
  <si>
    <t>offset 182</t>
  </si>
  <si>
    <t>offset 153</t>
  </si>
  <si>
    <t>offset 229</t>
  </si>
  <si>
    <t>offset 159</t>
  </si>
  <si>
    <t>offset 277</t>
  </si>
  <si>
    <t>offset 361</t>
  </si>
  <si>
    <t>offset 172</t>
  </si>
  <si>
    <t>offset 194</t>
  </si>
  <si>
    <t>offset 257</t>
  </si>
  <si>
    <t>offset 347</t>
  </si>
  <si>
    <t>offset 249</t>
  </si>
  <si>
    <t>offset 299</t>
  </si>
  <si>
    <t>offset 326</t>
  </si>
  <si>
    <t>offset 832</t>
  </si>
  <si>
    <t>offset 965</t>
  </si>
  <si>
    <t>offset 1160</t>
  </si>
  <si>
    <t>offset 511</t>
  </si>
  <si>
    <t>offset 820</t>
  </si>
  <si>
    <t>offset 870</t>
  </si>
  <si>
    <t>offset 378</t>
  </si>
  <si>
    <t>offset 403</t>
  </si>
  <si>
    <t>offset 238</t>
  </si>
  <si>
    <t>offset 191</t>
  </si>
  <si>
    <t>offset 171</t>
  </si>
  <si>
    <t>offset 169</t>
  </si>
  <si>
    <t>offset 2272</t>
  </si>
  <si>
    <t>offset 2299</t>
  </si>
  <si>
    <t>offset 2321</t>
  </si>
  <si>
    <t>offset 224</t>
  </si>
  <si>
    <t>offset 253</t>
  </si>
  <si>
    <t>offset 371</t>
  </si>
  <si>
    <t>offset 214</t>
  </si>
  <si>
    <t>offset 199</t>
  </si>
  <si>
    <t>offset 211</t>
  </si>
  <si>
    <t>offset 217</t>
  </si>
  <si>
    <t>offset 195</t>
  </si>
  <si>
    <t>offset 223</t>
  </si>
  <si>
    <t>offset 246</t>
  </si>
  <si>
    <t>offset 262</t>
  </si>
  <si>
    <t>offset 298</t>
  </si>
  <si>
    <t>offset 227</t>
  </si>
  <si>
    <t>offset 212</t>
  </si>
  <si>
    <t>offset 189</t>
  </si>
  <si>
    <t>offset 241</t>
  </si>
  <si>
    <t>offset 168</t>
  </si>
  <si>
    <t>offset 267</t>
  </si>
  <si>
    <t>offset 192</t>
  </si>
  <si>
    <t>offset 215</t>
  </si>
  <si>
    <t>offset 208</t>
  </si>
  <si>
    <t>offset 213</t>
  </si>
  <si>
    <t>offset 247</t>
  </si>
  <si>
    <t>offset 165</t>
  </si>
  <si>
    <t>offset 179</t>
  </si>
  <si>
    <t>offset 202</t>
  </si>
  <si>
    <t>offset 1564</t>
  </si>
  <si>
    <t>offset 1584</t>
  </si>
  <si>
    <t>offset 1859</t>
  </si>
  <si>
    <t>offset 1881</t>
  </si>
  <si>
    <t>offset 218</t>
  </si>
  <si>
    <t>offset 207</t>
  </si>
  <si>
    <t>offset 235</t>
  </si>
  <si>
    <t>offset 252</t>
  </si>
  <si>
    <t>offset 276</t>
  </si>
  <si>
    <t>offset 245</t>
  </si>
  <si>
    <t>offset 1385</t>
  </si>
  <si>
    <t>offset 1415</t>
  </si>
  <si>
    <t>offset 1444</t>
  </si>
  <si>
    <t>offset 1529</t>
  </si>
  <si>
    <t>offset 284</t>
  </si>
  <si>
    <t>offset 406</t>
  </si>
  <si>
    <t>offset 527</t>
  </si>
  <si>
    <t>offset 2293</t>
  </si>
  <si>
    <t>offset 2339</t>
  </si>
  <si>
    <t>offset 2367</t>
  </si>
  <si>
    <t>offset 2390</t>
  </si>
  <si>
    <t>offset 281</t>
  </si>
  <si>
    <t>offset 968</t>
  </si>
  <si>
    <t>offset 997</t>
  </si>
  <si>
    <t>offset 198</t>
  </si>
  <si>
    <t>offset 222</t>
  </si>
  <si>
    <t>offset 220</t>
  </si>
  <si>
    <t>offset 225</t>
  </si>
  <si>
    <t>offset 204</t>
  </si>
  <si>
    <t>offset 2274</t>
  </si>
  <si>
    <t>offset 2302</t>
  </si>
  <si>
    <t>offset 2327</t>
  </si>
  <si>
    <t>offset 2350</t>
  </si>
  <si>
    <t>offset 234</t>
  </si>
  <si>
    <t>offset 251</t>
  </si>
  <si>
    <t>offset 250</t>
  </si>
  <si>
    <t>offset 193</t>
  </si>
  <si>
    <t>offset 364</t>
  </si>
  <si>
    <t>offset 231</t>
  </si>
  <si>
    <t>offset 221</t>
  </si>
  <si>
    <t>offset 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</si>
</sst>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452"/>
  <sheetViews>
    <sheetView tabSelected="1" zoomScaleNormal="100" workbookViewId="0">
      <selection activeCell="N7" sqref="N7"/>
    </sheetView>
  </sheetViews>
  <sheetFormatPr baseColWidth="10" defaultColWidth="11.5" defaultRowHeight="13" x14ac:dyDescent="0.15"/>
  <cols>
    <col min="1" max="1" width="13.1640625" customWidth="1"/>
    <col min="2" max="3" width="8.33203125" customWidth="1"/>
    <col min="4" max="4" width="12.1640625" customWidth="1"/>
    <col min="5" max="5" width="11.1640625" customWidth="1"/>
    <col min="6" max="6" width="13.5" customWidth="1"/>
    <col min="7" max="7" width="5.5" customWidth="1"/>
    <col min="8" max="8" width="6.5" customWidth="1"/>
    <col min="9" max="9" width="26.6640625" customWidth="1"/>
    <col min="10" max="10" width="31.5" customWidth="1"/>
    <col min="11" max="11" width="31.6640625" customWidth="1"/>
    <col min="12" max="12" width="14.83203125" customWidth="1"/>
  </cols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t="s">
        <v>12</v>
      </c>
      <c r="B2">
        <v>483</v>
      </c>
      <c r="C2">
        <v>503</v>
      </c>
      <c r="D2" t="s">
        <v>13</v>
      </c>
      <c r="E2" t="s">
        <v>14</v>
      </c>
      <c r="F2" t="s">
        <v>15</v>
      </c>
      <c r="G2" t="s">
        <v>16</v>
      </c>
      <c r="H2">
        <v>1</v>
      </c>
      <c r="I2" t="s">
        <v>17</v>
      </c>
      <c r="J2" t="s">
        <v>18</v>
      </c>
      <c r="K2" t="s">
        <v>19</v>
      </c>
      <c r="L2" t="str">
        <f>HYPERLINK("https://www.ncbi.nlm.nih.gov/nuccore/FM209186.1?report=graph&amp;tracks=[key:gene_model_track,Options:GeneOnly]&amp;mk=484:503|offset_1|00cc00,524:543|offset_41|444444,556:575|offset_73|444444,583:602|offset_100|444444&amp;v=283:802&amp;c=444444", "offset 1")</f>
        <v>offset 1</v>
      </c>
    </row>
    <row r="3" spans="1:12" x14ac:dyDescent="0.15">
      <c r="A3" t="s">
        <v>12</v>
      </c>
      <c r="B3">
        <v>523</v>
      </c>
      <c r="C3">
        <v>543</v>
      </c>
      <c r="D3" t="s">
        <v>13</v>
      </c>
      <c r="E3" t="s">
        <v>14</v>
      </c>
      <c r="F3" t="s">
        <v>15</v>
      </c>
      <c r="G3" t="s">
        <v>16</v>
      </c>
      <c r="H3">
        <v>41</v>
      </c>
      <c r="I3" t="s">
        <v>20</v>
      </c>
      <c r="J3" t="s">
        <v>21</v>
      </c>
      <c r="K3" t="s">
        <v>22</v>
      </c>
      <c r="L3" t="str">
        <f>HYPERLINK("https://www.ncbi.nlm.nih.gov/nuccore/FM209186.1?report=graph&amp;tracks=[key:gene_model_track,Options:GeneOnly]&amp;mk=484:503|offset_1|444444,524:543|offset_41|00cc00,556:575|offset_73|444444,583:602|offset_100|444444&amp;v=283:802&amp;c=444444", "offset 41")</f>
        <v>offset 41</v>
      </c>
    </row>
    <row r="4" spans="1:12" x14ac:dyDescent="0.15">
      <c r="A4" t="s">
        <v>12</v>
      </c>
      <c r="B4">
        <v>555</v>
      </c>
      <c r="C4">
        <v>575</v>
      </c>
      <c r="D4" t="s">
        <v>13</v>
      </c>
      <c r="E4" t="s">
        <v>14</v>
      </c>
      <c r="F4" t="s">
        <v>15</v>
      </c>
      <c r="G4" t="s">
        <v>23</v>
      </c>
      <c r="H4">
        <v>73</v>
      </c>
      <c r="I4" t="s">
        <v>24</v>
      </c>
      <c r="J4" t="s">
        <v>25</v>
      </c>
      <c r="K4" t="s">
        <v>26</v>
      </c>
      <c r="L4" t="str">
        <f>HYPERLINK("https://www.ncbi.nlm.nih.gov/nuccore/FM209186.1?report=graph&amp;tracks=[key:gene_model_track,Options:GeneOnly]&amp;mk=484:503|offset_1|444444,524:543|offset_41|444444,556:575|offset_73|00cc00,583:602|offset_100|444444&amp;v=283:802&amp;c=444444", "offset 73")</f>
        <v>offset 73</v>
      </c>
    </row>
    <row r="5" spans="1:12" x14ac:dyDescent="0.15">
      <c r="A5" t="s">
        <v>12</v>
      </c>
      <c r="B5">
        <v>582</v>
      </c>
      <c r="C5">
        <v>602</v>
      </c>
      <c r="D5" t="s">
        <v>13</v>
      </c>
      <c r="E5" t="s">
        <v>14</v>
      </c>
      <c r="F5" t="s">
        <v>15</v>
      </c>
      <c r="G5" t="s">
        <v>16</v>
      </c>
      <c r="H5">
        <v>100</v>
      </c>
      <c r="I5" t="s">
        <v>27</v>
      </c>
      <c r="J5" t="s">
        <v>28</v>
      </c>
      <c r="K5" t="s">
        <v>29</v>
      </c>
      <c r="L5" t="str">
        <f>HYPERLINK("https://www.ncbi.nlm.nih.gov/nuccore/FM209186.1?report=graph&amp;tracks=[key:gene_model_track,Options:GeneOnly]&amp;mk=484:503|offset_1|444444,524:543|offset_41|444444,556:575|offset_73|444444,583:602|offset_100|00cc00&amp;v=283:802&amp;c=444444", "offset 100")</f>
        <v>offset 100</v>
      </c>
    </row>
    <row r="6" spans="1:12" x14ac:dyDescent="0.15">
      <c r="A6" t="s">
        <v>12</v>
      </c>
      <c r="B6">
        <v>2056</v>
      </c>
      <c r="C6">
        <v>2076</v>
      </c>
      <c r="D6" t="s">
        <v>30</v>
      </c>
      <c r="E6" t="s">
        <v>31</v>
      </c>
      <c r="F6" t="s">
        <v>15</v>
      </c>
      <c r="G6" t="s">
        <v>32</v>
      </c>
      <c r="H6">
        <v>1</v>
      </c>
      <c r="I6" t="s">
        <v>33</v>
      </c>
      <c r="J6" t="s">
        <v>34</v>
      </c>
      <c r="K6" t="s">
        <v>35</v>
      </c>
      <c r="L6" t="str">
        <f>HYPERLINK("https://www.ncbi.nlm.nih.gov/nuccore/FM209186.1?report=graph&amp;tracks=[key:gene_model_track,Options:GeneOnly]&amp;mk=2057:2076|offset_1|00cc00,2084:2103|offset_28|444444,2111:2130|offset_55|444444,2140:2159|offset_84|444444&amp;v=1856:2359&amp;c=444444", "offset 1")</f>
        <v>offset 1</v>
      </c>
    </row>
    <row r="7" spans="1:12" x14ac:dyDescent="0.15">
      <c r="A7" t="s">
        <v>12</v>
      </c>
      <c r="B7">
        <v>2083</v>
      </c>
      <c r="C7">
        <v>2103</v>
      </c>
      <c r="D7" t="s">
        <v>30</v>
      </c>
      <c r="E7" t="s">
        <v>31</v>
      </c>
      <c r="F7" t="s">
        <v>15</v>
      </c>
      <c r="G7" t="s">
        <v>36</v>
      </c>
      <c r="H7">
        <v>28</v>
      </c>
      <c r="I7" t="s">
        <v>37</v>
      </c>
      <c r="J7" t="s">
        <v>38</v>
      </c>
      <c r="K7" t="s">
        <v>39</v>
      </c>
      <c r="L7" t="str">
        <f>HYPERLINK("https://www.ncbi.nlm.nih.gov/nuccore/FM209186.1?report=graph&amp;tracks=[key:gene_model_track,Options:GeneOnly]&amp;mk=2057:2076|offset_1|444444,2084:2103|offset_28|00cc00,2111:2130|offset_55|444444,2140:2159|offset_84|444444&amp;v=1856:2359&amp;c=444444", "offset 28")</f>
        <v>offset 28</v>
      </c>
    </row>
    <row r="8" spans="1:12" x14ac:dyDescent="0.15">
      <c r="A8" t="s">
        <v>12</v>
      </c>
      <c r="B8">
        <v>2110</v>
      </c>
      <c r="C8">
        <v>2130</v>
      </c>
      <c r="D8" t="s">
        <v>30</v>
      </c>
      <c r="E8" t="s">
        <v>31</v>
      </c>
      <c r="F8" t="s">
        <v>15</v>
      </c>
      <c r="G8" t="s">
        <v>16</v>
      </c>
      <c r="H8">
        <v>55</v>
      </c>
      <c r="I8" t="s">
        <v>40</v>
      </c>
      <c r="J8" t="s">
        <v>41</v>
      </c>
      <c r="K8" t="s">
        <v>42</v>
      </c>
      <c r="L8" t="str">
        <f>HYPERLINK("https://www.ncbi.nlm.nih.gov/nuccore/FM209186.1?report=graph&amp;tracks=[key:gene_model_track,Options:GeneOnly]&amp;mk=2057:2076|offset_1|444444,2084:2103|offset_28|444444,2111:2130|offset_55|00cc00,2140:2159|offset_84|444444&amp;v=1856:2359&amp;c=444444", "offset 55")</f>
        <v>offset 55</v>
      </c>
    </row>
    <row r="9" spans="1:12" x14ac:dyDescent="0.15">
      <c r="A9" t="s">
        <v>12</v>
      </c>
      <c r="B9">
        <v>2139</v>
      </c>
      <c r="C9">
        <v>2159</v>
      </c>
      <c r="D9" t="s">
        <v>30</v>
      </c>
      <c r="E9" t="s">
        <v>31</v>
      </c>
      <c r="F9" t="s">
        <v>15</v>
      </c>
      <c r="G9" t="s">
        <v>16</v>
      </c>
      <c r="H9">
        <v>84</v>
      </c>
      <c r="I9" t="s">
        <v>43</v>
      </c>
      <c r="J9" t="s">
        <v>44</v>
      </c>
      <c r="K9" t="s">
        <v>45</v>
      </c>
      <c r="L9" t="str">
        <f>HYPERLINK("https://www.ncbi.nlm.nih.gov/nuccore/FM209186.1?report=graph&amp;tracks=[key:gene_model_track,Options:GeneOnly]&amp;mk=2057:2076|offset_1|444444,2084:2103|offset_28|444444,2111:2130|offset_55|444444,2140:2159|offset_84|00cc00&amp;v=1856:2359&amp;c=444444", "offset 84")</f>
        <v>offset 84</v>
      </c>
    </row>
    <row r="10" spans="1:12" x14ac:dyDescent="0.15">
      <c r="A10" t="s">
        <v>12</v>
      </c>
      <c r="B10">
        <v>3175</v>
      </c>
      <c r="C10">
        <v>3195</v>
      </c>
      <c r="D10" t="s">
        <v>46</v>
      </c>
      <c r="E10" t="s">
        <v>47</v>
      </c>
      <c r="F10" t="s">
        <v>15</v>
      </c>
      <c r="G10" t="s">
        <v>36</v>
      </c>
      <c r="H10">
        <v>7</v>
      </c>
      <c r="I10" t="s">
        <v>48</v>
      </c>
      <c r="J10" t="s">
        <v>49</v>
      </c>
      <c r="K10" t="s">
        <v>50</v>
      </c>
      <c r="L10" t="str">
        <f>HYPERLINK("https://www.ncbi.nlm.nih.gov/nuccore/FM209186.1?report=graph&amp;tracks=[key:gene_model_track,Options:GeneOnly]&amp;mk=3176:3195|offset_7|00cc00,3197:3216|offset_28|444444,3217:3236|offset_48|444444,3237:3256|offset_68|444444&amp;v=2975:3456&amp;c=444444", "offset 7")</f>
        <v>offset 7</v>
      </c>
    </row>
    <row r="11" spans="1:12" x14ac:dyDescent="0.15">
      <c r="A11" t="s">
        <v>12</v>
      </c>
      <c r="B11">
        <v>3196</v>
      </c>
      <c r="C11">
        <v>3216</v>
      </c>
      <c r="D11" t="s">
        <v>46</v>
      </c>
      <c r="E11" t="s">
        <v>47</v>
      </c>
      <c r="F11" t="s">
        <v>15</v>
      </c>
      <c r="G11" t="s">
        <v>16</v>
      </c>
      <c r="H11">
        <v>28</v>
      </c>
      <c r="I11" t="s">
        <v>51</v>
      </c>
      <c r="J11" t="s">
        <v>52</v>
      </c>
      <c r="K11" t="s">
        <v>53</v>
      </c>
      <c r="L11" t="str">
        <f>HYPERLINK("https://www.ncbi.nlm.nih.gov/nuccore/FM209186.1?report=graph&amp;tracks=[key:gene_model_track,Options:GeneOnly]&amp;mk=3176:3195|offset_7|444444,3197:3216|offset_28|00cc00,3217:3236|offset_48|444444,3237:3256|offset_68|444444&amp;v=2975:3456&amp;c=444444", "offset 28")</f>
        <v>offset 28</v>
      </c>
    </row>
    <row r="12" spans="1:12" x14ac:dyDescent="0.15">
      <c r="A12" t="s">
        <v>12</v>
      </c>
      <c r="B12">
        <v>3216</v>
      </c>
      <c r="C12">
        <v>3236</v>
      </c>
      <c r="D12" t="s">
        <v>46</v>
      </c>
      <c r="E12" t="s">
        <v>47</v>
      </c>
      <c r="F12" t="s">
        <v>15</v>
      </c>
      <c r="G12" t="s">
        <v>16</v>
      </c>
      <c r="H12">
        <v>48</v>
      </c>
      <c r="I12" t="s">
        <v>54</v>
      </c>
      <c r="J12" t="s">
        <v>55</v>
      </c>
      <c r="K12" t="s">
        <v>56</v>
      </c>
      <c r="L12" t="str">
        <f>HYPERLINK("https://www.ncbi.nlm.nih.gov/nuccore/FM209186.1?report=graph&amp;tracks=[key:gene_model_track,Options:GeneOnly]&amp;mk=3176:3195|offset_7|444444,3197:3216|offset_28|444444,3217:3236|offset_48|00cc00,3237:3256|offset_68|444444&amp;v=2975:3456&amp;c=444444", "offset 48")</f>
        <v>offset 48</v>
      </c>
    </row>
    <row r="13" spans="1:12" x14ac:dyDescent="0.15">
      <c r="A13" t="s">
        <v>12</v>
      </c>
      <c r="B13">
        <v>3236</v>
      </c>
      <c r="C13">
        <v>3256</v>
      </c>
      <c r="D13" t="s">
        <v>46</v>
      </c>
      <c r="E13" t="s">
        <v>47</v>
      </c>
      <c r="F13" t="s">
        <v>15</v>
      </c>
      <c r="G13" t="s">
        <v>36</v>
      </c>
      <c r="H13">
        <v>68</v>
      </c>
      <c r="I13" t="s">
        <v>57</v>
      </c>
      <c r="J13" t="s">
        <v>58</v>
      </c>
      <c r="K13" t="s">
        <v>59</v>
      </c>
      <c r="L13" t="str">
        <f>HYPERLINK("https://www.ncbi.nlm.nih.gov/nuccore/FM209186.1?report=graph&amp;tracks=[key:gene_model_track,Options:GeneOnly]&amp;mk=3176:3195|offset_7|444444,3197:3216|offset_28|444444,3217:3236|offset_48|444444,3237:3256|offset_68|00cc00&amp;v=2975:3456&amp;c=444444", "offset 68")</f>
        <v>offset 68</v>
      </c>
    </row>
    <row r="14" spans="1:12" x14ac:dyDescent="0.15">
      <c r="A14" t="s">
        <v>12</v>
      </c>
      <c r="B14">
        <v>4305</v>
      </c>
      <c r="C14">
        <v>4325</v>
      </c>
      <c r="D14" t="s">
        <v>60</v>
      </c>
      <c r="E14" t="s">
        <v>61</v>
      </c>
      <c r="F14" t="s">
        <v>15</v>
      </c>
      <c r="G14" t="s">
        <v>32</v>
      </c>
      <c r="H14">
        <v>31</v>
      </c>
      <c r="I14" t="s">
        <v>62</v>
      </c>
      <c r="J14" t="s">
        <v>63</v>
      </c>
      <c r="K14" t="s">
        <v>64</v>
      </c>
      <c r="L14" t="str">
        <f>HYPERLINK("https://www.ncbi.nlm.nih.gov/nuccore/FM209186.1?report=graph&amp;tracks=[key:gene_model_track,Options:GeneOnly]&amp;mk=4306:4325|offset_31|00cc00,4336:4355|offset_61|444444,4372:4391|offset_97|444444,4394:4413|offset_119|444444&amp;v=4105:4613&amp;c=444444", "offset 31")</f>
        <v>offset 31</v>
      </c>
    </row>
    <row r="15" spans="1:12" x14ac:dyDescent="0.15">
      <c r="A15" t="s">
        <v>12</v>
      </c>
      <c r="B15">
        <v>4335</v>
      </c>
      <c r="C15">
        <v>4355</v>
      </c>
      <c r="D15" t="s">
        <v>60</v>
      </c>
      <c r="E15" t="s">
        <v>61</v>
      </c>
      <c r="F15" t="s">
        <v>15</v>
      </c>
      <c r="G15" t="s">
        <v>16</v>
      </c>
      <c r="H15">
        <v>61</v>
      </c>
      <c r="I15" t="s">
        <v>65</v>
      </c>
      <c r="J15" t="s">
        <v>66</v>
      </c>
      <c r="K15" t="s">
        <v>67</v>
      </c>
      <c r="L15" t="str">
        <f>HYPERLINK("https://www.ncbi.nlm.nih.gov/nuccore/FM209186.1?report=graph&amp;tracks=[key:gene_model_track,Options:GeneOnly]&amp;mk=4306:4325|offset_31|444444,4336:4355|offset_61|00cc00,4372:4391|offset_97|444444,4394:4413|offset_119|444444&amp;v=4105:4613&amp;c=444444", "offset 61")</f>
        <v>offset 61</v>
      </c>
    </row>
    <row r="16" spans="1:12" x14ac:dyDescent="0.15">
      <c r="A16" t="s">
        <v>12</v>
      </c>
      <c r="B16">
        <v>4371</v>
      </c>
      <c r="C16">
        <v>4391</v>
      </c>
      <c r="D16" t="s">
        <v>60</v>
      </c>
      <c r="E16" t="s">
        <v>61</v>
      </c>
      <c r="F16" t="s">
        <v>15</v>
      </c>
      <c r="G16" t="s">
        <v>16</v>
      </c>
      <c r="H16">
        <v>97</v>
      </c>
      <c r="I16" t="s">
        <v>68</v>
      </c>
      <c r="J16" t="s">
        <v>69</v>
      </c>
      <c r="K16" t="s">
        <v>70</v>
      </c>
      <c r="L16" t="str">
        <f>HYPERLINK("https://www.ncbi.nlm.nih.gov/nuccore/FM209186.1?report=graph&amp;tracks=[key:gene_model_track,Options:GeneOnly]&amp;mk=4306:4325|offset_31|444444,4336:4355|offset_61|444444,4372:4391|offset_97|00cc00,4394:4413|offset_119|444444&amp;v=4105:4613&amp;c=444444", "offset 97")</f>
        <v>offset 97</v>
      </c>
    </row>
    <row r="17" spans="1:12" x14ac:dyDescent="0.15">
      <c r="A17" t="s">
        <v>12</v>
      </c>
      <c r="B17">
        <v>4393</v>
      </c>
      <c r="C17">
        <v>4413</v>
      </c>
      <c r="D17" t="s">
        <v>60</v>
      </c>
      <c r="E17" t="s">
        <v>61</v>
      </c>
      <c r="F17" t="s">
        <v>15</v>
      </c>
      <c r="G17" t="s">
        <v>32</v>
      </c>
      <c r="H17">
        <v>119</v>
      </c>
      <c r="I17" t="s">
        <v>71</v>
      </c>
      <c r="J17" t="s">
        <v>72</v>
      </c>
      <c r="K17" t="s">
        <v>73</v>
      </c>
      <c r="L17" t="str">
        <f>HYPERLINK("https://www.ncbi.nlm.nih.gov/nuccore/FM209186.1?report=graph&amp;tracks=[key:gene_model_track,Options:GeneOnly]&amp;mk=4306:4325|offset_31|444444,4336:4355|offset_61|444444,4372:4391|offset_97|444444,4394:4413|offset_119|00cc00&amp;v=4105:4613&amp;c=444444", "offset 119")</f>
        <v>offset 119</v>
      </c>
    </row>
    <row r="18" spans="1:12" x14ac:dyDescent="0.15">
      <c r="A18" t="s">
        <v>12</v>
      </c>
      <c r="B18">
        <v>7741</v>
      </c>
      <c r="C18">
        <v>7761</v>
      </c>
      <c r="D18" t="s">
        <v>74</v>
      </c>
      <c r="E18" t="s">
        <v>75</v>
      </c>
      <c r="F18" t="s">
        <v>76</v>
      </c>
      <c r="G18" t="s">
        <v>32</v>
      </c>
      <c r="H18">
        <v>19</v>
      </c>
      <c r="I18" t="s">
        <v>77</v>
      </c>
      <c r="J18" t="s">
        <v>78</v>
      </c>
      <c r="K18" t="s">
        <v>79</v>
      </c>
      <c r="L18" t="str">
        <f>HYPERLINK("https://www.ncbi.nlm.nih.gov/nuccore/FM209186.1?report=graph&amp;tracks=[key:gene_model_track,Options:GeneOnly]&amp;mk=7742:7761|offset_19|00cc00,7709:7728|offset_52|444444,7685:7704|offset_76|444444,7665:7684|offset_96|444444&amp;v=7541:7884&amp;c=444444", "offset 19")</f>
        <v>offset 19</v>
      </c>
    </row>
    <row r="19" spans="1:12" x14ac:dyDescent="0.15">
      <c r="A19" t="s">
        <v>12</v>
      </c>
      <c r="B19">
        <v>7708</v>
      </c>
      <c r="C19">
        <v>7728</v>
      </c>
      <c r="D19" t="s">
        <v>74</v>
      </c>
      <c r="E19" t="s">
        <v>75</v>
      </c>
      <c r="F19" t="s">
        <v>76</v>
      </c>
      <c r="G19" t="s">
        <v>16</v>
      </c>
      <c r="H19">
        <v>52</v>
      </c>
      <c r="I19" t="s">
        <v>80</v>
      </c>
      <c r="J19" t="s">
        <v>81</v>
      </c>
      <c r="K19" t="s">
        <v>82</v>
      </c>
      <c r="L19" t="str">
        <f>HYPERLINK("https://www.ncbi.nlm.nih.gov/nuccore/FM209186.1?report=graph&amp;tracks=[key:gene_model_track,Options:GeneOnly]&amp;mk=7742:7761|offset_19|444444,7709:7728|offset_52|00cc00,7685:7704|offset_76|444444,7665:7684|offset_96|444444&amp;v=7541:7884&amp;c=444444", "offset 52")</f>
        <v>offset 52</v>
      </c>
    </row>
    <row r="20" spans="1:12" x14ac:dyDescent="0.15">
      <c r="A20" t="s">
        <v>12</v>
      </c>
      <c r="B20">
        <v>7684</v>
      </c>
      <c r="C20">
        <v>7704</v>
      </c>
      <c r="D20" t="s">
        <v>74</v>
      </c>
      <c r="E20" t="s">
        <v>75</v>
      </c>
      <c r="F20" t="s">
        <v>76</v>
      </c>
      <c r="G20" t="s">
        <v>36</v>
      </c>
      <c r="H20">
        <v>76</v>
      </c>
      <c r="I20" t="s">
        <v>83</v>
      </c>
      <c r="J20" t="s">
        <v>84</v>
      </c>
      <c r="K20" t="s">
        <v>85</v>
      </c>
      <c r="L20" t="str">
        <f>HYPERLINK("https://www.ncbi.nlm.nih.gov/nuccore/FM209186.1?report=graph&amp;tracks=[key:gene_model_track,Options:GeneOnly]&amp;mk=7742:7761|offset_19|444444,7709:7728|offset_52|444444,7685:7704|offset_76|00cc00,7665:7684|offset_96|444444&amp;v=7541:7884&amp;c=444444", "offset 76")</f>
        <v>offset 76</v>
      </c>
    </row>
    <row r="21" spans="1:12" x14ac:dyDescent="0.15">
      <c r="A21" t="s">
        <v>12</v>
      </c>
      <c r="B21">
        <v>7664</v>
      </c>
      <c r="C21">
        <v>7684</v>
      </c>
      <c r="D21" t="s">
        <v>74</v>
      </c>
      <c r="E21" t="s">
        <v>75</v>
      </c>
      <c r="F21" t="s">
        <v>76</v>
      </c>
      <c r="G21" t="s">
        <v>16</v>
      </c>
      <c r="H21">
        <v>96</v>
      </c>
      <c r="I21" t="s">
        <v>86</v>
      </c>
      <c r="J21" t="s">
        <v>87</v>
      </c>
      <c r="K21" t="s">
        <v>88</v>
      </c>
      <c r="L21" t="str">
        <f>HYPERLINK("https://www.ncbi.nlm.nih.gov/nuccore/FM209186.1?report=graph&amp;tracks=[key:gene_model_track,Options:GeneOnly]&amp;mk=7742:7761|offset_19|444444,7709:7728|offset_52|444444,7685:7704|offset_76|444444,7665:7684|offset_96|00cc00&amp;v=7541:7884&amp;c=444444", "offset 96")</f>
        <v>offset 96</v>
      </c>
    </row>
    <row r="22" spans="1:12" x14ac:dyDescent="0.15">
      <c r="A22" t="s">
        <v>12</v>
      </c>
      <c r="B22">
        <v>8301</v>
      </c>
      <c r="C22">
        <v>8321</v>
      </c>
      <c r="D22" t="s">
        <v>89</v>
      </c>
      <c r="E22" t="s">
        <v>90</v>
      </c>
      <c r="F22" t="s">
        <v>76</v>
      </c>
      <c r="G22" t="s">
        <v>36</v>
      </c>
      <c r="H22">
        <v>7</v>
      </c>
      <c r="I22" t="s">
        <v>91</v>
      </c>
      <c r="J22" t="s">
        <v>92</v>
      </c>
      <c r="K22" t="s">
        <v>93</v>
      </c>
      <c r="L22" t="str">
        <f>HYPERLINK("https://www.ncbi.nlm.nih.gov/nuccore/FM209186.1?report=graph&amp;tracks=[key:gene_model_track,Options:GeneOnly]&amp;mk=8302:8321|offset_7|00cc00,8280:8299|offset_29|444444,8254:8273|offset_55|444444,8220:8239|offset_89|444444&amp;v=8101:8439&amp;c=444444", "offset 7")</f>
        <v>offset 7</v>
      </c>
    </row>
    <row r="23" spans="1:12" x14ac:dyDescent="0.15">
      <c r="A23" t="s">
        <v>12</v>
      </c>
      <c r="B23">
        <v>8279</v>
      </c>
      <c r="C23">
        <v>8299</v>
      </c>
      <c r="D23" t="s">
        <v>89</v>
      </c>
      <c r="E23" t="s">
        <v>90</v>
      </c>
      <c r="F23" t="s">
        <v>76</v>
      </c>
      <c r="G23" t="s">
        <v>16</v>
      </c>
      <c r="H23">
        <v>29</v>
      </c>
      <c r="I23" t="s">
        <v>94</v>
      </c>
      <c r="J23" t="s">
        <v>95</v>
      </c>
      <c r="K23" t="s">
        <v>96</v>
      </c>
      <c r="L23" t="str">
        <f>HYPERLINK("https://www.ncbi.nlm.nih.gov/nuccore/FM209186.1?report=graph&amp;tracks=[key:gene_model_track,Options:GeneOnly]&amp;mk=8302:8321|offset_7|444444,8280:8299|offset_29|00cc00,8254:8273|offset_55|444444,8220:8239|offset_89|444444&amp;v=8101:8439&amp;c=444444", "offset 29")</f>
        <v>offset 29</v>
      </c>
    </row>
    <row r="24" spans="1:12" x14ac:dyDescent="0.15">
      <c r="A24" t="s">
        <v>12</v>
      </c>
      <c r="B24">
        <v>8253</v>
      </c>
      <c r="C24">
        <v>8273</v>
      </c>
      <c r="D24" t="s">
        <v>89</v>
      </c>
      <c r="E24" t="s">
        <v>90</v>
      </c>
      <c r="F24" t="s">
        <v>76</v>
      </c>
      <c r="G24" t="s">
        <v>16</v>
      </c>
      <c r="H24">
        <v>55</v>
      </c>
      <c r="I24" t="s">
        <v>97</v>
      </c>
      <c r="J24" t="s">
        <v>98</v>
      </c>
      <c r="K24" t="s">
        <v>99</v>
      </c>
      <c r="L24" t="str">
        <f>HYPERLINK("https://www.ncbi.nlm.nih.gov/nuccore/FM209186.1?report=graph&amp;tracks=[key:gene_model_track,Options:GeneOnly]&amp;mk=8302:8321|offset_7|444444,8280:8299|offset_29|444444,8254:8273|offset_55|00cc00,8220:8239|offset_89|444444&amp;v=8101:8439&amp;c=444444", "offset 55")</f>
        <v>offset 55</v>
      </c>
    </row>
    <row r="25" spans="1:12" x14ac:dyDescent="0.15">
      <c r="A25" t="s">
        <v>12</v>
      </c>
      <c r="B25">
        <v>8219</v>
      </c>
      <c r="C25">
        <v>8239</v>
      </c>
      <c r="D25" t="s">
        <v>89</v>
      </c>
      <c r="E25" t="s">
        <v>90</v>
      </c>
      <c r="F25" t="s">
        <v>76</v>
      </c>
      <c r="G25" t="s">
        <v>36</v>
      </c>
      <c r="H25">
        <v>89</v>
      </c>
      <c r="I25" t="s">
        <v>100</v>
      </c>
      <c r="J25" t="s">
        <v>101</v>
      </c>
      <c r="K25" t="s">
        <v>102</v>
      </c>
      <c r="L25" t="str">
        <f>HYPERLINK("https://www.ncbi.nlm.nih.gov/nuccore/FM209186.1?report=graph&amp;tracks=[key:gene_model_track,Options:GeneOnly]&amp;mk=8302:8321|offset_7|444444,8280:8299|offset_29|444444,8254:8273|offset_55|444444,8220:8239|offset_89|00cc00&amp;v=8101:8439&amp;c=444444", "offset 89")</f>
        <v>offset 89</v>
      </c>
    </row>
    <row r="26" spans="1:12" x14ac:dyDescent="0.15">
      <c r="A26" t="s">
        <v>12</v>
      </c>
      <c r="B26">
        <v>8659</v>
      </c>
      <c r="C26">
        <v>8679</v>
      </c>
      <c r="D26" t="s">
        <v>103</v>
      </c>
      <c r="E26" t="s">
        <v>90</v>
      </c>
      <c r="F26" t="s">
        <v>15</v>
      </c>
      <c r="G26" t="s">
        <v>16</v>
      </c>
      <c r="H26">
        <v>1</v>
      </c>
      <c r="I26" t="s">
        <v>104</v>
      </c>
      <c r="J26" t="s">
        <v>105</v>
      </c>
      <c r="K26" t="s">
        <v>106</v>
      </c>
      <c r="L26" t="str">
        <f>HYPERLINK("https://www.ncbi.nlm.nih.gov/nuccore/FM209186.1?report=graph&amp;tracks=[key:gene_model_track,Options:GeneOnly]&amp;mk=8660:8679|offset_1|00cc00,8688:8707|offset_29|444444,8711:8730|offset_52|444444,8732:8751|offset_73|444444&amp;v=8459:8951&amp;c=444444", "offset 1")</f>
        <v>offset 1</v>
      </c>
    </row>
    <row r="27" spans="1:12" x14ac:dyDescent="0.15">
      <c r="A27" t="s">
        <v>12</v>
      </c>
      <c r="B27">
        <v>8687</v>
      </c>
      <c r="C27">
        <v>8707</v>
      </c>
      <c r="D27" t="s">
        <v>103</v>
      </c>
      <c r="E27" t="s">
        <v>90</v>
      </c>
      <c r="F27" t="s">
        <v>15</v>
      </c>
      <c r="G27" t="s">
        <v>23</v>
      </c>
      <c r="H27">
        <v>29</v>
      </c>
      <c r="I27" t="s">
        <v>107</v>
      </c>
      <c r="J27" t="s">
        <v>108</v>
      </c>
      <c r="K27" t="s">
        <v>109</v>
      </c>
      <c r="L27" t="str">
        <f>HYPERLINK("https://www.ncbi.nlm.nih.gov/nuccore/FM209186.1?report=graph&amp;tracks=[key:gene_model_track,Options:GeneOnly]&amp;mk=8660:8679|offset_1|444444,8688:8707|offset_29|00cc00,8711:8730|offset_52|444444,8732:8751|offset_73|444444&amp;v=8459:8951&amp;c=444444", "offset 29")</f>
        <v>offset 29</v>
      </c>
    </row>
    <row r="28" spans="1:12" x14ac:dyDescent="0.15">
      <c r="A28" t="s">
        <v>12</v>
      </c>
      <c r="B28">
        <v>8710</v>
      </c>
      <c r="C28">
        <v>8730</v>
      </c>
      <c r="D28" t="s">
        <v>103</v>
      </c>
      <c r="E28" t="s">
        <v>90</v>
      </c>
      <c r="F28" t="s">
        <v>15</v>
      </c>
      <c r="G28" t="s">
        <v>36</v>
      </c>
      <c r="H28">
        <v>52</v>
      </c>
      <c r="I28" t="s">
        <v>110</v>
      </c>
      <c r="J28" t="s">
        <v>111</v>
      </c>
      <c r="K28" t="s">
        <v>112</v>
      </c>
      <c r="L28" t="str">
        <f>HYPERLINK("https://www.ncbi.nlm.nih.gov/nuccore/FM209186.1?report=graph&amp;tracks=[key:gene_model_track,Options:GeneOnly]&amp;mk=8660:8679|offset_1|444444,8688:8707|offset_29|444444,8711:8730|offset_52|00cc00,8732:8751|offset_73|444444&amp;v=8459:8951&amp;c=444444", "offset 52")</f>
        <v>offset 52</v>
      </c>
    </row>
    <row r="29" spans="1:12" x14ac:dyDescent="0.15">
      <c r="A29" t="s">
        <v>12</v>
      </c>
      <c r="B29">
        <v>8731</v>
      </c>
      <c r="C29">
        <v>8751</v>
      </c>
      <c r="D29" t="s">
        <v>103</v>
      </c>
      <c r="E29" t="s">
        <v>90</v>
      </c>
      <c r="F29" t="s">
        <v>15</v>
      </c>
      <c r="G29" t="s">
        <v>36</v>
      </c>
      <c r="H29">
        <v>73</v>
      </c>
      <c r="I29" t="s">
        <v>113</v>
      </c>
      <c r="J29" t="s">
        <v>114</v>
      </c>
      <c r="K29" t="s">
        <v>115</v>
      </c>
      <c r="L29" t="str">
        <f>HYPERLINK("https://www.ncbi.nlm.nih.gov/nuccore/FM209186.1?report=graph&amp;tracks=[key:gene_model_track,Options:GeneOnly]&amp;mk=8660:8679|offset_1|444444,8688:8707|offset_29|444444,8711:8730|offset_52|444444,8732:8751|offset_73|00cc00&amp;v=8459:8951&amp;c=444444", "offset 73")</f>
        <v>offset 73</v>
      </c>
    </row>
    <row r="30" spans="1:12" x14ac:dyDescent="0.15">
      <c r="A30" t="s">
        <v>12</v>
      </c>
      <c r="B30">
        <v>12446</v>
      </c>
      <c r="C30">
        <v>12466</v>
      </c>
      <c r="D30" t="s">
        <v>116</v>
      </c>
      <c r="E30" t="s">
        <v>117</v>
      </c>
      <c r="F30" t="s">
        <v>76</v>
      </c>
      <c r="G30" t="s">
        <v>32</v>
      </c>
      <c r="H30">
        <v>10</v>
      </c>
      <c r="I30" t="s">
        <v>118</v>
      </c>
      <c r="J30" t="s">
        <v>119</v>
      </c>
      <c r="K30" t="s">
        <v>120</v>
      </c>
      <c r="L30" t="str">
        <f>HYPERLINK("https://www.ncbi.nlm.nih.gov/nuccore/FM209186.1?report=graph&amp;tracks=[key:gene_model_track,Options:GeneOnly]&amp;mk=12447:12466|offset_10|00cc00,12420:12439|offset_37|444444,12399:12418|offset_58|444444,12378:12397|offset_79|444444&amp;v=12246:12597&amp;c=444444", "offset 10")</f>
        <v>offset 10</v>
      </c>
    </row>
    <row r="31" spans="1:12" x14ac:dyDescent="0.15">
      <c r="A31" t="s">
        <v>12</v>
      </c>
      <c r="B31">
        <v>12419</v>
      </c>
      <c r="C31">
        <v>12439</v>
      </c>
      <c r="D31" t="s">
        <v>116</v>
      </c>
      <c r="E31" t="s">
        <v>117</v>
      </c>
      <c r="F31" t="s">
        <v>76</v>
      </c>
      <c r="G31" t="s">
        <v>16</v>
      </c>
      <c r="H31">
        <v>37</v>
      </c>
      <c r="I31" t="s">
        <v>121</v>
      </c>
      <c r="J31" t="s">
        <v>122</v>
      </c>
      <c r="K31" t="s">
        <v>123</v>
      </c>
      <c r="L31" t="str">
        <f>HYPERLINK("https://www.ncbi.nlm.nih.gov/nuccore/FM209186.1?report=graph&amp;tracks=[key:gene_model_track,Options:GeneOnly]&amp;mk=12447:12466|offset_10|444444,12420:12439|offset_37|00cc00,12399:12418|offset_58|444444,12378:12397|offset_79|444444&amp;v=12246:12597&amp;c=444444", "offset 37")</f>
        <v>offset 37</v>
      </c>
    </row>
    <row r="32" spans="1:12" x14ac:dyDescent="0.15">
      <c r="A32" t="s">
        <v>12</v>
      </c>
      <c r="B32">
        <v>12398</v>
      </c>
      <c r="C32">
        <v>12418</v>
      </c>
      <c r="D32" t="s">
        <v>116</v>
      </c>
      <c r="E32" t="s">
        <v>117</v>
      </c>
      <c r="F32" t="s">
        <v>76</v>
      </c>
      <c r="G32" t="s">
        <v>36</v>
      </c>
      <c r="H32">
        <v>58</v>
      </c>
      <c r="I32" t="s">
        <v>124</v>
      </c>
      <c r="J32" t="s">
        <v>125</v>
      </c>
      <c r="K32" t="s">
        <v>126</v>
      </c>
      <c r="L32" t="str">
        <f>HYPERLINK("https://www.ncbi.nlm.nih.gov/nuccore/FM209186.1?report=graph&amp;tracks=[key:gene_model_track,Options:GeneOnly]&amp;mk=12447:12466|offset_10|444444,12420:12439|offset_37|444444,12399:12418|offset_58|00cc00,12378:12397|offset_79|444444&amp;v=12246:12597&amp;c=444444", "offset 58")</f>
        <v>offset 58</v>
      </c>
    </row>
    <row r="33" spans="1:12" x14ac:dyDescent="0.15">
      <c r="A33" t="s">
        <v>12</v>
      </c>
      <c r="B33">
        <v>12377</v>
      </c>
      <c r="C33">
        <v>12397</v>
      </c>
      <c r="D33" t="s">
        <v>116</v>
      </c>
      <c r="E33" t="s">
        <v>117</v>
      </c>
      <c r="F33" t="s">
        <v>76</v>
      </c>
      <c r="G33" t="s">
        <v>23</v>
      </c>
      <c r="H33">
        <v>79</v>
      </c>
      <c r="I33" t="s">
        <v>127</v>
      </c>
      <c r="J33" t="s">
        <v>128</v>
      </c>
      <c r="K33" t="s">
        <v>129</v>
      </c>
      <c r="L33" t="str">
        <f>HYPERLINK("https://www.ncbi.nlm.nih.gov/nuccore/FM209186.1?report=graph&amp;tracks=[key:gene_model_track,Options:GeneOnly]&amp;mk=12447:12466|offset_10|444444,12420:12439|offset_37|444444,12399:12418|offset_58|444444,12378:12397|offset_79|00cc00&amp;v=12246:12597&amp;c=444444", "offset 79")</f>
        <v>offset 79</v>
      </c>
    </row>
    <row r="34" spans="1:12" x14ac:dyDescent="0.15">
      <c r="A34" t="s">
        <v>12</v>
      </c>
      <c r="B34">
        <v>13395</v>
      </c>
      <c r="C34">
        <v>13415</v>
      </c>
      <c r="D34" t="s">
        <v>130</v>
      </c>
      <c r="E34" t="s">
        <v>131</v>
      </c>
      <c r="F34" t="s">
        <v>76</v>
      </c>
      <c r="G34" t="s">
        <v>32</v>
      </c>
      <c r="H34">
        <v>8</v>
      </c>
      <c r="I34" t="s">
        <v>132</v>
      </c>
      <c r="J34" t="s">
        <v>133</v>
      </c>
      <c r="K34" t="s">
        <v>134</v>
      </c>
      <c r="L34" t="str">
        <f>HYPERLINK("https://www.ncbi.nlm.nih.gov/nuccore/FM209186.1?report=graph&amp;tracks=[key:gene_model_track,Options:GeneOnly]&amp;mk=13396:13415|offset_8|00cc00,13373:13392|offset_31|444444,13352:13371|offset_52|444444,13308:13327|offset_96|444444&amp;v=13195:13527&amp;c=444444", "offset 8")</f>
        <v>offset 8</v>
      </c>
    </row>
    <row r="35" spans="1:12" x14ac:dyDescent="0.15">
      <c r="A35" t="s">
        <v>12</v>
      </c>
      <c r="B35">
        <v>13372</v>
      </c>
      <c r="C35">
        <v>13392</v>
      </c>
      <c r="D35" t="s">
        <v>130</v>
      </c>
      <c r="E35" t="s">
        <v>131</v>
      </c>
      <c r="F35" t="s">
        <v>76</v>
      </c>
      <c r="G35" t="s">
        <v>23</v>
      </c>
      <c r="H35">
        <v>31</v>
      </c>
      <c r="I35" t="s">
        <v>135</v>
      </c>
      <c r="J35" t="s">
        <v>136</v>
      </c>
      <c r="K35" t="s">
        <v>137</v>
      </c>
      <c r="L35" t="str">
        <f>HYPERLINK("https://www.ncbi.nlm.nih.gov/nuccore/FM209186.1?report=graph&amp;tracks=[key:gene_model_track,Options:GeneOnly]&amp;mk=13396:13415|offset_8|444444,13373:13392|offset_31|00cc00,13352:13371|offset_52|444444,13308:13327|offset_96|444444&amp;v=13195:13527&amp;c=444444", "offset 31")</f>
        <v>offset 31</v>
      </c>
    </row>
    <row r="36" spans="1:12" x14ac:dyDescent="0.15">
      <c r="A36" t="s">
        <v>12</v>
      </c>
      <c r="B36">
        <v>13351</v>
      </c>
      <c r="C36">
        <v>13371</v>
      </c>
      <c r="D36" t="s">
        <v>130</v>
      </c>
      <c r="E36" t="s">
        <v>131</v>
      </c>
      <c r="F36" t="s">
        <v>76</v>
      </c>
      <c r="G36" t="s">
        <v>36</v>
      </c>
      <c r="H36">
        <v>52</v>
      </c>
      <c r="I36" t="s">
        <v>138</v>
      </c>
      <c r="J36" t="s">
        <v>139</v>
      </c>
      <c r="K36" t="s">
        <v>140</v>
      </c>
      <c r="L36" t="str">
        <f>HYPERLINK("https://www.ncbi.nlm.nih.gov/nuccore/FM209186.1?report=graph&amp;tracks=[key:gene_model_track,Options:GeneOnly]&amp;mk=13396:13415|offset_8|444444,13373:13392|offset_31|444444,13352:13371|offset_52|00cc00,13308:13327|offset_96|444444&amp;v=13195:13527&amp;c=444444", "offset 52")</f>
        <v>offset 52</v>
      </c>
    </row>
    <row r="37" spans="1:12" x14ac:dyDescent="0.15">
      <c r="A37" t="s">
        <v>12</v>
      </c>
      <c r="B37">
        <v>13307</v>
      </c>
      <c r="C37">
        <v>13327</v>
      </c>
      <c r="D37" t="s">
        <v>130</v>
      </c>
      <c r="E37" t="s">
        <v>131</v>
      </c>
      <c r="F37" t="s">
        <v>76</v>
      </c>
      <c r="G37" t="s">
        <v>36</v>
      </c>
      <c r="H37">
        <v>96</v>
      </c>
      <c r="I37" t="s">
        <v>141</v>
      </c>
      <c r="J37" t="s">
        <v>142</v>
      </c>
      <c r="K37" t="s">
        <v>143</v>
      </c>
      <c r="L37" t="str">
        <f>HYPERLINK("https://www.ncbi.nlm.nih.gov/nuccore/FM209186.1?report=graph&amp;tracks=[key:gene_model_track,Options:GeneOnly]&amp;mk=13396:13415|offset_8|444444,13373:13392|offset_31|444444,13352:13371|offset_52|444444,13308:13327|offset_96|00cc00&amp;v=13195:13527&amp;c=444444", "offset 96")</f>
        <v>offset 96</v>
      </c>
    </row>
    <row r="38" spans="1:12" x14ac:dyDescent="0.15">
      <c r="A38" t="s">
        <v>12</v>
      </c>
      <c r="B38">
        <v>13533</v>
      </c>
      <c r="C38">
        <v>13553</v>
      </c>
      <c r="D38" t="s">
        <v>144</v>
      </c>
      <c r="E38" t="s">
        <v>145</v>
      </c>
      <c r="F38" t="s">
        <v>15</v>
      </c>
      <c r="G38" t="s">
        <v>32</v>
      </c>
      <c r="H38">
        <v>6</v>
      </c>
      <c r="I38" t="s">
        <v>146</v>
      </c>
      <c r="J38" t="s">
        <v>147</v>
      </c>
      <c r="K38" t="s">
        <v>148</v>
      </c>
      <c r="L38" t="str">
        <f>HYPERLINK("https://www.ncbi.nlm.nih.gov/nuccore/FM209186.1?report=graph&amp;tracks=[key:gene_model_track,Options:GeneOnly]&amp;mk=13534:13553|offset_6|00cc00,13561:13580|offset_33|444444,13600:13619|offset_72|444444,13650:13669|offset_122|444444&amp;v=13333:13869&amp;c=444444", "offset 6")</f>
        <v>offset 6</v>
      </c>
    </row>
    <row r="39" spans="1:12" x14ac:dyDescent="0.15">
      <c r="A39" t="s">
        <v>12</v>
      </c>
      <c r="B39">
        <v>13560</v>
      </c>
      <c r="C39">
        <v>13580</v>
      </c>
      <c r="D39" t="s">
        <v>144</v>
      </c>
      <c r="E39" t="s">
        <v>145</v>
      </c>
      <c r="F39" t="s">
        <v>15</v>
      </c>
      <c r="G39" t="s">
        <v>36</v>
      </c>
      <c r="H39">
        <v>33</v>
      </c>
      <c r="I39" t="s">
        <v>149</v>
      </c>
      <c r="J39" t="s">
        <v>150</v>
      </c>
      <c r="K39" t="s">
        <v>151</v>
      </c>
      <c r="L39" t="str">
        <f>HYPERLINK("https://www.ncbi.nlm.nih.gov/nuccore/FM209186.1?report=graph&amp;tracks=[key:gene_model_track,Options:GeneOnly]&amp;mk=13534:13553|offset_6|444444,13561:13580|offset_33|00cc00,13600:13619|offset_72|444444,13650:13669|offset_122|444444&amp;v=13333:13869&amp;c=444444", "offset 33")</f>
        <v>offset 33</v>
      </c>
    </row>
    <row r="40" spans="1:12" x14ac:dyDescent="0.15">
      <c r="A40" t="s">
        <v>12</v>
      </c>
      <c r="B40">
        <v>13599</v>
      </c>
      <c r="C40">
        <v>13619</v>
      </c>
      <c r="D40" t="s">
        <v>144</v>
      </c>
      <c r="E40" t="s">
        <v>145</v>
      </c>
      <c r="F40" t="s">
        <v>15</v>
      </c>
      <c r="G40" t="s">
        <v>16</v>
      </c>
      <c r="H40">
        <v>72</v>
      </c>
      <c r="I40" t="s">
        <v>152</v>
      </c>
      <c r="J40" t="s">
        <v>153</v>
      </c>
      <c r="K40" t="s">
        <v>154</v>
      </c>
      <c r="L40" t="str">
        <f>HYPERLINK("https://www.ncbi.nlm.nih.gov/nuccore/FM209186.1?report=graph&amp;tracks=[key:gene_model_track,Options:GeneOnly]&amp;mk=13534:13553|offset_6|444444,13561:13580|offset_33|444444,13600:13619|offset_72|00cc00,13650:13669|offset_122|444444&amp;v=13333:13869&amp;c=444444", "offset 72")</f>
        <v>offset 72</v>
      </c>
    </row>
    <row r="41" spans="1:12" x14ac:dyDescent="0.15">
      <c r="A41" t="s">
        <v>12</v>
      </c>
      <c r="B41">
        <v>13649</v>
      </c>
      <c r="C41">
        <v>13669</v>
      </c>
      <c r="D41" t="s">
        <v>144</v>
      </c>
      <c r="E41" t="s">
        <v>145</v>
      </c>
      <c r="F41" t="s">
        <v>15</v>
      </c>
      <c r="G41" t="s">
        <v>32</v>
      </c>
      <c r="H41">
        <v>122</v>
      </c>
      <c r="I41" t="s">
        <v>155</v>
      </c>
      <c r="J41" t="s">
        <v>156</v>
      </c>
      <c r="K41" t="s">
        <v>157</v>
      </c>
      <c r="L41" t="str">
        <f>HYPERLINK("https://www.ncbi.nlm.nih.gov/nuccore/FM209186.1?report=graph&amp;tracks=[key:gene_model_track,Options:GeneOnly]&amp;mk=13534:13553|offset_6|444444,13561:13580|offset_33|444444,13600:13619|offset_72|444444,13650:13669|offset_122|00cc00&amp;v=13333:13869&amp;c=444444", "offset 122")</f>
        <v>offset 122</v>
      </c>
    </row>
    <row r="42" spans="1:12" x14ac:dyDescent="0.15">
      <c r="A42" t="s">
        <v>12</v>
      </c>
      <c r="B42">
        <v>14244</v>
      </c>
      <c r="C42">
        <v>14264</v>
      </c>
      <c r="D42" t="s">
        <v>158</v>
      </c>
      <c r="E42" t="s">
        <v>90</v>
      </c>
      <c r="F42" t="s">
        <v>15</v>
      </c>
      <c r="G42" t="s">
        <v>36</v>
      </c>
      <c r="H42">
        <v>22</v>
      </c>
      <c r="I42" t="s">
        <v>159</v>
      </c>
      <c r="J42" t="s">
        <v>160</v>
      </c>
      <c r="K42" t="s">
        <v>161</v>
      </c>
      <c r="L42" t="str">
        <f>HYPERLINK("https://www.ncbi.nlm.nih.gov/nuccore/FM209186.1?report=graph&amp;tracks=[key:gene_model_track,Options:GeneOnly]&amp;mk=14245:14264|offset_22|00cc00,14267:14286|offset_44|444444,14311:14330|offset_88|444444,14340:14359|offset_117|444444&amp;v=14044:14559&amp;c=444444", "offset 22")</f>
        <v>offset 22</v>
      </c>
    </row>
    <row r="43" spans="1:12" x14ac:dyDescent="0.15">
      <c r="A43" t="s">
        <v>12</v>
      </c>
      <c r="B43">
        <v>14266</v>
      </c>
      <c r="C43">
        <v>14286</v>
      </c>
      <c r="D43" t="s">
        <v>158</v>
      </c>
      <c r="E43" t="s">
        <v>90</v>
      </c>
      <c r="F43" t="s">
        <v>15</v>
      </c>
      <c r="G43" t="s">
        <v>23</v>
      </c>
      <c r="H43">
        <v>44</v>
      </c>
      <c r="I43" t="s">
        <v>162</v>
      </c>
      <c r="J43" t="s">
        <v>163</v>
      </c>
      <c r="K43" t="s">
        <v>164</v>
      </c>
      <c r="L43" t="str">
        <f>HYPERLINK("https://www.ncbi.nlm.nih.gov/nuccore/FM209186.1?report=graph&amp;tracks=[key:gene_model_track,Options:GeneOnly]&amp;mk=14245:14264|offset_22|444444,14267:14286|offset_44|00cc00,14311:14330|offset_88|444444,14340:14359|offset_117|444444&amp;v=14044:14559&amp;c=444444", "offset 44")</f>
        <v>offset 44</v>
      </c>
    </row>
    <row r="44" spans="1:12" x14ac:dyDescent="0.15">
      <c r="A44" t="s">
        <v>12</v>
      </c>
      <c r="B44">
        <v>14310</v>
      </c>
      <c r="C44">
        <v>14330</v>
      </c>
      <c r="D44" t="s">
        <v>158</v>
      </c>
      <c r="E44" t="s">
        <v>90</v>
      </c>
      <c r="F44" t="s">
        <v>15</v>
      </c>
      <c r="G44" t="s">
        <v>16</v>
      </c>
      <c r="H44">
        <v>88</v>
      </c>
      <c r="I44" t="s">
        <v>165</v>
      </c>
      <c r="J44" t="s">
        <v>166</v>
      </c>
      <c r="K44" t="s">
        <v>167</v>
      </c>
      <c r="L44" t="str">
        <f>HYPERLINK("https://www.ncbi.nlm.nih.gov/nuccore/FM209186.1?report=graph&amp;tracks=[key:gene_model_track,Options:GeneOnly]&amp;mk=14245:14264|offset_22|444444,14267:14286|offset_44|444444,14311:14330|offset_88|00cc00,14340:14359|offset_117|444444&amp;v=14044:14559&amp;c=444444", "offset 88")</f>
        <v>offset 88</v>
      </c>
    </row>
    <row r="45" spans="1:12" x14ac:dyDescent="0.15">
      <c r="A45" t="s">
        <v>12</v>
      </c>
      <c r="B45">
        <v>14339</v>
      </c>
      <c r="C45">
        <v>14359</v>
      </c>
      <c r="D45" t="s">
        <v>158</v>
      </c>
      <c r="E45" t="s">
        <v>90</v>
      </c>
      <c r="F45" t="s">
        <v>15</v>
      </c>
      <c r="G45" t="s">
        <v>16</v>
      </c>
      <c r="H45">
        <v>117</v>
      </c>
      <c r="I45" t="s">
        <v>168</v>
      </c>
      <c r="J45" t="s">
        <v>169</v>
      </c>
      <c r="K45" t="s">
        <v>170</v>
      </c>
      <c r="L45" t="str">
        <f>HYPERLINK("https://www.ncbi.nlm.nih.gov/nuccore/FM209186.1?report=graph&amp;tracks=[key:gene_model_track,Options:GeneOnly]&amp;mk=14245:14264|offset_22|444444,14267:14286|offset_44|444444,14311:14330|offset_88|444444,14340:14359|offset_117|00cc00&amp;v=14044:14559&amp;c=444444", "offset 117")</f>
        <v>offset 117</v>
      </c>
    </row>
    <row r="46" spans="1:12" x14ac:dyDescent="0.15">
      <c r="A46" t="s">
        <v>12</v>
      </c>
      <c r="B46">
        <v>15217</v>
      </c>
      <c r="C46">
        <v>15237</v>
      </c>
      <c r="D46" t="s">
        <v>171</v>
      </c>
      <c r="E46" t="s">
        <v>90</v>
      </c>
      <c r="F46" t="s">
        <v>15</v>
      </c>
      <c r="G46" t="s">
        <v>36</v>
      </c>
      <c r="H46">
        <v>23</v>
      </c>
      <c r="I46" t="s">
        <v>172</v>
      </c>
      <c r="J46" t="s">
        <v>173</v>
      </c>
      <c r="K46" t="s">
        <v>174</v>
      </c>
      <c r="L46" t="str">
        <f>HYPERLINK("https://www.ncbi.nlm.nih.gov/nuccore/FM209186.1?report=graph&amp;tracks=[key:gene_model_track,Options:GeneOnly]&amp;mk=15218:15237|offset_23|00cc00,15239:15258|offset_44|444444,15293:15312|offset_98|444444,15323:15342|offset_128|444444&amp;v=15017:15542&amp;c=444444", "offset 23")</f>
        <v>offset 23</v>
      </c>
    </row>
    <row r="47" spans="1:12" x14ac:dyDescent="0.15">
      <c r="A47" t="s">
        <v>12</v>
      </c>
      <c r="B47">
        <v>15238</v>
      </c>
      <c r="C47">
        <v>15258</v>
      </c>
      <c r="D47" t="s">
        <v>171</v>
      </c>
      <c r="E47" t="s">
        <v>90</v>
      </c>
      <c r="F47" t="s">
        <v>15</v>
      </c>
      <c r="G47" t="s">
        <v>16</v>
      </c>
      <c r="H47">
        <v>44</v>
      </c>
      <c r="I47" t="s">
        <v>175</v>
      </c>
      <c r="J47" t="s">
        <v>176</v>
      </c>
      <c r="K47" t="s">
        <v>177</v>
      </c>
      <c r="L47" t="str">
        <f>HYPERLINK("https://www.ncbi.nlm.nih.gov/nuccore/FM209186.1?report=graph&amp;tracks=[key:gene_model_track,Options:GeneOnly]&amp;mk=15218:15237|offset_23|444444,15239:15258|offset_44|00cc00,15293:15312|offset_98|444444,15323:15342|offset_128|444444&amp;v=15017:15542&amp;c=444444", "offset 44")</f>
        <v>offset 44</v>
      </c>
    </row>
    <row r="48" spans="1:12" x14ac:dyDescent="0.15">
      <c r="A48" t="s">
        <v>12</v>
      </c>
      <c r="B48">
        <v>15292</v>
      </c>
      <c r="C48">
        <v>15312</v>
      </c>
      <c r="D48" t="s">
        <v>171</v>
      </c>
      <c r="E48" t="s">
        <v>90</v>
      </c>
      <c r="F48" t="s">
        <v>15</v>
      </c>
      <c r="G48" t="s">
        <v>23</v>
      </c>
      <c r="H48">
        <v>98</v>
      </c>
      <c r="I48" t="s">
        <v>178</v>
      </c>
      <c r="J48" t="s">
        <v>179</v>
      </c>
      <c r="K48" t="s">
        <v>180</v>
      </c>
      <c r="L48" t="str">
        <f>HYPERLINK("https://www.ncbi.nlm.nih.gov/nuccore/FM209186.1?report=graph&amp;tracks=[key:gene_model_track,Options:GeneOnly]&amp;mk=15218:15237|offset_23|444444,15239:15258|offset_44|444444,15293:15312|offset_98|00cc00,15323:15342|offset_128|444444&amp;v=15017:15542&amp;c=444444", "offset 98")</f>
        <v>offset 98</v>
      </c>
    </row>
    <row r="49" spans="1:12" x14ac:dyDescent="0.15">
      <c r="A49" t="s">
        <v>12</v>
      </c>
      <c r="B49">
        <v>15322</v>
      </c>
      <c r="C49">
        <v>15342</v>
      </c>
      <c r="D49" t="s">
        <v>171</v>
      </c>
      <c r="E49" t="s">
        <v>90</v>
      </c>
      <c r="F49" t="s">
        <v>15</v>
      </c>
      <c r="G49" t="s">
        <v>36</v>
      </c>
      <c r="H49">
        <v>128</v>
      </c>
      <c r="I49" t="s">
        <v>181</v>
      </c>
      <c r="J49" t="s">
        <v>182</v>
      </c>
      <c r="K49" t="s">
        <v>183</v>
      </c>
      <c r="L49" t="str">
        <f>HYPERLINK("https://www.ncbi.nlm.nih.gov/nuccore/FM209186.1?report=graph&amp;tracks=[key:gene_model_track,Options:GeneOnly]&amp;mk=15218:15237|offset_23|444444,15239:15258|offset_44|444444,15293:15312|offset_98|444444,15323:15342|offset_128|00cc00&amp;v=15017:15542&amp;c=444444", "offset 128")</f>
        <v>offset 128</v>
      </c>
    </row>
    <row r="50" spans="1:12" x14ac:dyDescent="0.15">
      <c r="A50" t="s">
        <v>12</v>
      </c>
      <c r="B50">
        <v>15662</v>
      </c>
      <c r="C50">
        <v>15682</v>
      </c>
      <c r="D50" t="s">
        <v>184</v>
      </c>
      <c r="E50" t="s">
        <v>90</v>
      </c>
      <c r="F50" t="s">
        <v>15</v>
      </c>
      <c r="G50" t="s">
        <v>23</v>
      </c>
      <c r="H50">
        <v>55</v>
      </c>
      <c r="I50" t="s">
        <v>185</v>
      </c>
      <c r="J50" t="s">
        <v>186</v>
      </c>
      <c r="K50" t="s">
        <v>187</v>
      </c>
      <c r="L50" t="str">
        <f>HYPERLINK("https://www.ncbi.nlm.nih.gov/nuccore/FM209186.1?report=graph&amp;tracks=[key:gene_model_track,Options:GeneOnly]&amp;mk=15663:15682|offset_55|00cc00,15687:15706|offset_79|444444,15710:15729|offset_102|444444,15735:15754|offset_127|444444&amp;v=15462:15954&amp;c=444444", "offset 55")</f>
        <v>offset 55</v>
      </c>
    </row>
    <row r="51" spans="1:12" x14ac:dyDescent="0.15">
      <c r="A51" t="s">
        <v>12</v>
      </c>
      <c r="B51">
        <v>15686</v>
      </c>
      <c r="C51">
        <v>15706</v>
      </c>
      <c r="D51" t="s">
        <v>184</v>
      </c>
      <c r="E51" t="s">
        <v>90</v>
      </c>
      <c r="F51" t="s">
        <v>15</v>
      </c>
      <c r="G51" t="s">
        <v>32</v>
      </c>
      <c r="H51">
        <v>79</v>
      </c>
      <c r="I51" t="s">
        <v>188</v>
      </c>
      <c r="J51" t="s">
        <v>189</v>
      </c>
      <c r="K51" t="s">
        <v>190</v>
      </c>
      <c r="L51" t="str">
        <f>HYPERLINK("https://www.ncbi.nlm.nih.gov/nuccore/FM209186.1?report=graph&amp;tracks=[key:gene_model_track,Options:GeneOnly]&amp;mk=15663:15682|offset_55|444444,15687:15706|offset_79|00cc00,15710:15729|offset_102|444444,15735:15754|offset_127|444444&amp;v=15462:15954&amp;c=444444", "offset 79")</f>
        <v>offset 79</v>
      </c>
    </row>
    <row r="52" spans="1:12" x14ac:dyDescent="0.15">
      <c r="A52" t="s">
        <v>12</v>
      </c>
      <c r="B52">
        <v>15709</v>
      </c>
      <c r="C52">
        <v>15729</v>
      </c>
      <c r="D52" t="s">
        <v>184</v>
      </c>
      <c r="E52" t="s">
        <v>90</v>
      </c>
      <c r="F52" t="s">
        <v>15</v>
      </c>
      <c r="G52" t="s">
        <v>16</v>
      </c>
      <c r="H52">
        <v>102</v>
      </c>
      <c r="I52" t="s">
        <v>191</v>
      </c>
      <c r="J52" t="s">
        <v>192</v>
      </c>
      <c r="K52" t="s">
        <v>193</v>
      </c>
      <c r="L52" t="str">
        <f>HYPERLINK("https://www.ncbi.nlm.nih.gov/nuccore/FM209186.1?report=graph&amp;tracks=[key:gene_model_track,Options:GeneOnly]&amp;mk=15663:15682|offset_55|444444,15687:15706|offset_79|444444,15710:15729|offset_102|00cc00,15735:15754|offset_127|444444&amp;v=15462:15954&amp;c=444444", "offset 102")</f>
        <v>offset 102</v>
      </c>
    </row>
    <row r="53" spans="1:12" x14ac:dyDescent="0.15">
      <c r="A53" t="s">
        <v>12</v>
      </c>
      <c r="B53">
        <v>15734</v>
      </c>
      <c r="C53">
        <v>15754</v>
      </c>
      <c r="D53" t="s">
        <v>184</v>
      </c>
      <c r="E53" t="s">
        <v>90</v>
      </c>
      <c r="F53" t="s">
        <v>15</v>
      </c>
      <c r="G53" t="s">
        <v>32</v>
      </c>
      <c r="H53">
        <v>127</v>
      </c>
      <c r="I53" t="s">
        <v>194</v>
      </c>
      <c r="J53" t="s">
        <v>195</v>
      </c>
      <c r="K53" t="s">
        <v>196</v>
      </c>
      <c r="L53" t="str">
        <f>HYPERLINK("https://www.ncbi.nlm.nih.gov/nuccore/FM209186.1?report=graph&amp;tracks=[key:gene_model_track,Options:GeneOnly]&amp;mk=15663:15682|offset_55|444444,15687:15706|offset_79|444444,15710:15729|offset_102|444444,15735:15754|offset_127|00cc00&amp;v=15462:15954&amp;c=444444", "offset 127")</f>
        <v>offset 127</v>
      </c>
    </row>
    <row r="54" spans="1:12" x14ac:dyDescent="0.15">
      <c r="A54" t="s">
        <v>12</v>
      </c>
      <c r="B54">
        <v>16549</v>
      </c>
      <c r="C54">
        <v>16569</v>
      </c>
      <c r="D54" t="s">
        <v>197</v>
      </c>
      <c r="E54" t="s">
        <v>90</v>
      </c>
      <c r="F54" t="s">
        <v>76</v>
      </c>
      <c r="G54" t="s">
        <v>36</v>
      </c>
      <c r="H54">
        <v>26</v>
      </c>
      <c r="I54" t="s">
        <v>198</v>
      </c>
      <c r="J54" t="s">
        <v>199</v>
      </c>
      <c r="K54" t="s">
        <v>200</v>
      </c>
      <c r="L54" t="str">
        <f>HYPERLINK("https://www.ncbi.nlm.nih.gov/nuccore/FM209186.1?report=graph&amp;tracks=[key:gene_model_track,Options:GeneOnly]&amp;mk=16550:16569|offset_26|00cc00,16502:16521|offset_74|444444,16470:16489|offset_106|444444,16445:16464|offset_131|444444&amp;v=16349:16664&amp;c=444444", "offset 26")</f>
        <v>offset 26</v>
      </c>
    </row>
    <row r="55" spans="1:12" x14ac:dyDescent="0.15">
      <c r="A55" t="s">
        <v>12</v>
      </c>
      <c r="B55">
        <v>16501</v>
      </c>
      <c r="C55">
        <v>16521</v>
      </c>
      <c r="D55" t="s">
        <v>197</v>
      </c>
      <c r="E55" t="s">
        <v>90</v>
      </c>
      <c r="F55" t="s">
        <v>76</v>
      </c>
      <c r="G55" t="s">
        <v>16</v>
      </c>
      <c r="H55">
        <v>74</v>
      </c>
      <c r="I55" t="s">
        <v>201</v>
      </c>
      <c r="J55" t="s">
        <v>202</v>
      </c>
      <c r="K55" t="s">
        <v>203</v>
      </c>
      <c r="L55" t="str">
        <f>HYPERLINK("https://www.ncbi.nlm.nih.gov/nuccore/FM209186.1?report=graph&amp;tracks=[key:gene_model_track,Options:GeneOnly]&amp;mk=16550:16569|offset_26|444444,16502:16521|offset_74|00cc00,16470:16489|offset_106|444444,16445:16464|offset_131|444444&amp;v=16349:16664&amp;c=444444", "offset 74")</f>
        <v>offset 74</v>
      </c>
    </row>
    <row r="56" spans="1:12" x14ac:dyDescent="0.15">
      <c r="A56" t="s">
        <v>12</v>
      </c>
      <c r="B56">
        <v>16469</v>
      </c>
      <c r="C56">
        <v>16489</v>
      </c>
      <c r="D56" t="s">
        <v>197</v>
      </c>
      <c r="E56" t="s">
        <v>90</v>
      </c>
      <c r="F56" t="s">
        <v>76</v>
      </c>
      <c r="G56" t="s">
        <v>16</v>
      </c>
      <c r="H56">
        <v>106</v>
      </c>
      <c r="I56" t="s">
        <v>204</v>
      </c>
      <c r="J56" t="s">
        <v>205</v>
      </c>
      <c r="K56" t="s">
        <v>206</v>
      </c>
      <c r="L56" t="str">
        <f>HYPERLINK("https://www.ncbi.nlm.nih.gov/nuccore/FM209186.1?report=graph&amp;tracks=[key:gene_model_track,Options:GeneOnly]&amp;mk=16550:16569|offset_26|444444,16502:16521|offset_74|444444,16470:16489|offset_106|00cc00,16445:16464|offset_131|444444&amp;v=16349:16664&amp;c=444444", "offset 106")</f>
        <v>offset 106</v>
      </c>
    </row>
    <row r="57" spans="1:12" x14ac:dyDescent="0.15">
      <c r="A57" t="s">
        <v>12</v>
      </c>
      <c r="B57">
        <v>16444</v>
      </c>
      <c r="C57">
        <v>16464</v>
      </c>
      <c r="D57" t="s">
        <v>197</v>
      </c>
      <c r="E57" t="s">
        <v>90</v>
      </c>
      <c r="F57" t="s">
        <v>76</v>
      </c>
      <c r="G57" t="s">
        <v>23</v>
      </c>
      <c r="H57">
        <v>131</v>
      </c>
      <c r="I57" t="s">
        <v>207</v>
      </c>
      <c r="J57" t="s">
        <v>208</v>
      </c>
      <c r="K57" t="s">
        <v>209</v>
      </c>
      <c r="L57" t="str">
        <f>HYPERLINK("https://www.ncbi.nlm.nih.gov/nuccore/FM209186.1?report=graph&amp;tracks=[key:gene_model_track,Options:GeneOnly]&amp;mk=16550:16569|offset_26|444444,16502:16521|offset_74|444444,16470:16489|offset_106|444444,16445:16464|offset_131|00cc00&amp;v=16349:16664&amp;c=444444", "offset 131")</f>
        <v>offset 131</v>
      </c>
    </row>
    <row r="58" spans="1:12" x14ac:dyDescent="0.15">
      <c r="A58" t="s">
        <v>12</v>
      </c>
      <c r="B58">
        <v>17150</v>
      </c>
      <c r="C58">
        <v>17170</v>
      </c>
      <c r="D58" t="s">
        <v>210</v>
      </c>
      <c r="E58" t="s">
        <v>90</v>
      </c>
      <c r="F58" t="s">
        <v>76</v>
      </c>
      <c r="G58" t="s">
        <v>32</v>
      </c>
      <c r="H58">
        <v>34</v>
      </c>
      <c r="I58" t="s">
        <v>211</v>
      </c>
      <c r="J58" t="s">
        <v>212</v>
      </c>
      <c r="K58" t="s">
        <v>213</v>
      </c>
      <c r="L58" t="str">
        <f>HYPERLINK("https://www.ncbi.nlm.nih.gov/nuccore/FM209186.1?report=graph&amp;tracks=[key:gene_model_track,Options:GeneOnly]&amp;mk=17151:17170|offset_34|00cc00,17117:17136|offset_68|444444,17085:17104|offset_100|444444,17063:17082|offset_122|444444&amp;v=16950:17282&amp;c=444444", "offset 34")</f>
        <v>offset 34</v>
      </c>
    </row>
    <row r="59" spans="1:12" x14ac:dyDescent="0.15">
      <c r="A59" t="s">
        <v>12</v>
      </c>
      <c r="B59">
        <v>17116</v>
      </c>
      <c r="C59">
        <v>17136</v>
      </c>
      <c r="D59" t="s">
        <v>210</v>
      </c>
      <c r="E59" t="s">
        <v>90</v>
      </c>
      <c r="F59" t="s">
        <v>76</v>
      </c>
      <c r="G59" t="s">
        <v>23</v>
      </c>
      <c r="H59">
        <v>68</v>
      </c>
      <c r="I59" t="s">
        <v>214</v>
      </c>
      <c r="J59" t="s">
        <v>215</v>
      </c>
      <c r="K59" t="s">
        <v>216</v>
      </c>
      <c r="L59" t="str">
        <f>HYPERLINK("https://www.ncbi.nlm.nih.gov/nuccore/FM209186.1?report=graph&amp;tracks=[key:gene_model_track,Options:GeneOnly]&amp;mk=17151:17170|offset_34|444444,17117:17136|offset_68|00cc00,17085:17104|offset_100|444444,17063:17082|offset_122|444444&amp;v=16950:17282&amp;c=444444", "offset 68")</f>
        <v>offset 68</v>
      </c>
    </row>
    <row r="60" spans="1:12" x14ac:dyDescent="0.15">
      <c r="A60" t="s">
        <v>12</v>
      </c>
      <c r="B60">
        <v>17084</v>
      </c>
      <c r="C60">
        <v>17104</v>
      </c>
      <c r="D60" t="s">
        <v>210</v>
      </c>
      <c r="E60" t="s">
        <v>90</v>
      </c>
      <c r="F60" t="s">
        <v>76</v>
      </c>
      <c r="G60" t="s">
        <v>16</v>
      </c>
      <c r="H60">
        <v>100</v>
      </c>
      <c r="I60" t="s">
        <v>217</v>
      </c>
      <c r="J60" t="s">
        <v>218</v>
      </c>
      <c r="K60" t="s">
        <v>219</v>
      </c>
      <c r="L60" t="str">
        <f>HYPERLINK("https://www.ncbi.nlm.nih.gov/nuccore/FM209186.1?report=graph&amp;tracks=[key:gene_model_track,Options:GeneOnly]&amp;mk=17151:17170|offset_34|444444,17117:17136|offset_68|444444,17085:17104|offset_100|00cc00,17063:17082|offset_122|444444&amp;v=16950:17282&amp;c=444444", "offset 100")</f>
        <v>offset 100</v>
      </c>
    </row>
    <row r="61" spans="1:12" x14ac:dyDescent="0.15">
      <c r="A61" t="s">
        <v>12</v>
      </c>
      <c r="B61">
        <v>17062</v>
      </c>
      <c r="C61">
        <v>17082</v>
      </c>
      <c r="D61" t="s">
        <v>210</v>
      </c>
      <c r="E61" t="s">
        <v>90</v>
      </c>
      <c r="F61" t="s">
        <v>76</v>
      </c>
      <c r="G61" t="s">
        <v>32</v>
      </c>
      <c r="H61">
        <v>122</v>
      </c>
      <c r="I61" t="s">
        <v>220</v>
      </c>
      <c r="J61" t="s">
        <v>221</v>
      </c>
      <c r="K61" t="s">
        <v>222</v>
      </c>
      <c r="L61" t="str">
        <f>HYPERLINK("https://www.ncbi.nlm.nih.gov/nuccore/FM209186.1?report=graph&amp;tracks=[key:gene_model_track,Options:GeneOnly]&amp;mk=17151:17170|offset_34|444444,17117:17136|offset_68|444444,17085:17104|offset_100|444444,17063:17082|offset_122|00cc00&amp;v=16950:17282&amp;c=444444", "offset 122")</f>
        <v>offset 122</v>
      </c>
    </row>
    <row r="62" spans="1:12" x14ac:dyDescent="0.15">
      <c r="A62" t="s">
        <v>12</v>
      </c>
      <c r="B62">
        <v>18705</v>
      </c>
      <c r="C62">
        <v>18725</v>
      </c>
      <c r="D62" t="s">
        <v>223</v>
      </c>
      <c r="E62" t="s">
        <v>224</v>
      </c>
      <c r="F62" t="s">
        <v>76</v>
      </c>
      <c r="G62" t="s">
        <v>32</v>
      </c>
      <c r="H62">
        <v>1</v>
      </c>
      <c r="I62" t="s">
        <v>225</v>
      </c>
      <c r="J62" t="s">
        <v>226</v>
      </c>
      <c r="K62" t="s">
        <v>227</v>
      </c>
      <c r="L62" t="str">
        <f>HYPERLINK("https://www.ncbi.nlm.nih.gov/nuccore/FM209186.1?report=graph&amp;tracks=[key:gene_model_track,Options:GeneOnly]&amp;mk=18706:18725|offset_1|00cc00,18682:18701|offset_25|444444,18646:18665|offset_61|444444,18625:18644|offset_82|444444&amp;v=18505:18844&amp;c=444444", "offset 1")</f>
        <v>offset 1</v>
      </c>
    </row>
    <row r="63" spans="1:12" x14ac:dyDescent="0.15">
      <c r="A63" t="s">
        <v>12</v>
      </c>
      <c r="B63">
        <v>18681</v>
      </c>
      <c r="C63">
        <v>18701</v>
      </c>
      <c r="D63" t="s">
        <v>223</v>
      </c>
      <c r="E63" t="s">
        <v>224</v>
      </c>
      <c r="F63" t="s">
        <v>76</v>
      </c>
      <c r="G63" t="s">
        <v>16</v>
      </c>
      <c r="H63">
        <v>25</v>
      </c>
      <c r="I63" t="s">
        <v>228</v>
      </c>
      <c r="J63" t="s">
        <v>229</v>
      </c>
      <c r="K63" t="s">
        <v>230</v>
      </c>
      <c r="L63" t="str">
        <f>HYPERLINK("https://www.ncbi.nlm.nih.gov/nuccore/FM209186.1?report=graph&amp;tracks=[key:gene_model_track,Options:GeneOnly]&amp;mk=18706:18725|offset_1|444444,18682:18701|offset_25|00cc00,18646:18665|offset_61|444444,18625:18644|offset_82|444444&amp;v=18505:18844&amp;c=444444", "offset 25")</f>
        <v>offset 25</v>
      </c>
    </row>
    <row r="64" spans="1:12" x14ac:dyDescent="0.15">
      <c r="A64" t="s">
        <v>12</v>
      </c>
      <c r="B64">
        <v>18645</v>
      </c>
      <c r="C64">
        <v>18665</v>
      </c>
      <c r="D64" t="s">
        <v>223</v>
      </c>
      <c r="E64" t="s">
        <v>224</v>
      </c>
      <c r="F64" t="s">
        <v>76</v>
      </c>
      <c r="G64" t="s">
        <v>32</v>
      </c>
      <c r="H64">
        <v>61</v>
      </c>
      <c r="I64" t="s">
        <v>231</v>
      </c>
      <c r="J64" t="s">
        <v>232</v>
      </c>
      <c r="K64" t="s">
        <v>233</v>
      </c>
      <c r="L64" t="str">
        <f>HYPERLINK("https://www.ncbi.nlm.nih.gov/nuccore/FM209186.1?report=graph&amp;tracks=[key:gene_model_track,Options:GeneOnly]&amp;mk=18706:18725|offset_1|444444,18682:18701|offset_25|444444,18646:18665|offset_61|00cc00,18625:18644|offset_82|444444&amp;v=18505:18844&amp;c=444444", "offset 61")</f>
        <v>offset 61</v>
      </c>
    </row>
    <row r="65" spans="1:12" x14ac:dyDescent="0.15">
      <c r="A65" t="s">
        <v>12</v>
      </c>
      <c r="B65">
        <v>18624</v>
      </c>
      <c r="C65">
        <v>18644</v>
      </c>
      <c r="D65" t="s">
        <v>223</v>
      </c>
      <c r="E65" t="s">
        <v>224</v>
      </c>
      <c r="F65" t="s">
        <v>76</v>
      </c>
      <c r="G65" t="s">
        <v>16</v>
      </c>
      <c r="H65">
        <v>82</v>
      </c>
      <c r="I65" t="s">
        <v>234</v>
      </c>
      <c r="J65" t="s">
        <v>235</v>
      </c>
      <c r="K65" t="s">
        <v>236</v>
      </c>
      <c r="L65" t="str">
        <f>HYPERLINK("https://www.ncbi.nlm.nih.gov/nuccore/FM209186.1?report=graph&amp;tracks=[key:gene_model_track,Options:GeneOnly]&amp;mk=18706:18725|offset_1|444444,18682:18701|offset_25|444444,18646:18665|offset_61|444444,18625:18644|offset_82|00cc00&amp;v=18505:18844&amp;c=444444", "offset 82")</f>
        <v>offset 82</v>
      </c>
    </row>
    <row r="66" spans="1:12" x14ac:dyDescent="0.15">
      <c r="A66" t="s">
        <v>12</v>
      </c>
      <c r="B66">
        <v>20030</v>
      </c>
      <c r="C66">
        <v>20050</v>
      </c>
      <c r="D66" t="s">
        <v>237</v>
      </c>
      <c r="E66" t="s">
        <v>90</v>
      </c>
      <c r="F66" t="s">
        <v>76</v>
      </c>
      <c r="G66" t="s">
        <v>36</v>
      </c>
      <c r="H66">
        <v>8</v>
      </c>
      <c r="I66" t="s">
        <v>238</v>
      </c>
      <c r="J66" t="s">
        <v>239</v>
      </c>
      <c r="K66" t="s">
        <v>240</v>
      </c>
      <c r="L66" t="str">
        <f>HYPERLINK("https://www.ncbi.nlm.nih.gov/nuccore/FM209186.1?report=graph&amp;tracks=[key:gene_model_track,Options:GeneOnly]&amp;mk=20031:20050|offset_8|00cc00,19990:20009|offset_49|444444,19961:19980|offset_78|444444,19938:19957|offset_101|444444&amp;v=19830:20157&amp;c=444444", "offset 8")</f>
        <v>offset 8</v>
      </c>
    </row>
    <row r="67" spans="1:12" x14ac:dyDescent="0.15">
      <c r="A67" t="s">
        <v>12</v>
      </c>
      <c r="B67">
        <v>19989</v>
      </c>
      <c r="C67">
        <v>20009</v>
      </c>
      <c r="D67" t="s">
        <v>237</v>
      </c>
      <c r="E67" t="s">
        <v>90</v>
      </c>
      <c r="F67" t="s">
        <v>76</v>
      </c>
      <c r="G67" t="s">
        <v>16</v>
      </c>
      <c r="H67">
        <v>49</v>
      </c>
      <c r="I67" t="s">
        <v>241</v>
      </c>
      <c r="J67" t="s">
        <v>242</v>
      </c>
      <c r="K67" t="s">
        <v>243</v>
      </c>
      <c r="L67" t="str">
        <f>HYPERLINK("https://www.ncbi.nlm.nih.gov/nuccore/FM209186.1?report=graph&amp;tracks=[key:gene_model_track,Options:GeneOnly]&amp;mk=20031:20050|offset_8|444444,19990:20009|offset_49|00cc00,19961:19980|offset_78|444444,19938:19957|offset_101|444444&amp;v=19830:20157&amp;c=444444", "offset 49")</f>
        <v>offset 49</v>
      </c>
    </row>
    <row r="68" spans="1:12" x14ac:dyDescent="0.15">
      <c r="A68" t="s">
        <v>12</v>
      </c>
      <c r="B68">
        <v>19960</v>
      </c>
      <c r="C68">
        <v>19980</v>
      </c>
      <c r="D68" t="s">
        <v>237</v>
      </c>
      <c r="E68" t="s">
        <v>90</v>
      </c>
      <c r="F68" t="s">
        <v>76</v>
      </c>
      <c r="G68" t="s">
        <v>16</v>
      </c>
      <c r="H68">
        <v>78</v>
      </c>
      <c r="I68" t="s">
        <v>244</v>
      </c>
      <c r="J68" t="s">
        <v>245</v>
      </c>
      <c r="K68" t="s">
        <v>246</v>
      </c>
      <c r="L68" t="str">
        <f>HYPERLINK("https://www.ncbi.nlm.nih.gov/nuccore/FM209186.1?report=graph&amp;tracks=[key:gene_model_track,Options:GeneOnly]&amp;mk=20031:20050|offset_8|444444,19990:20009|offset_49|444444,19961:19980|offset_78|00cc00,19938:19957|offset_101|444444&amp;v=19830:20157&amp;c=444444", "offset 78")</f>
        <v>offset 78</v>
      </c>
    </row>
    <row r="69" spans="1:12" x14ac:dyDescent="0.15">
      <c r="A69" t="s">
        <v>12</v>
      </c>
      <c r="B69">
        <v>19937</v>
      </c>
      <c r="C69">
        <v>19957</v>
      </c>
      <c r="D69" t="s">
        <v>237</v>
      </c>
      <c r="E69" t="s">
        <v>90</v>
      </c>
      <c r="F69" t="s">
        <v>76</v>
      </c>
      <c r="G69" t="s">
        <v>36</v>
      </c>
      <c r="H69">
        <v>101</v>
      </c>
      <c r="I69" t="s">
        <v>247</v>
      </c>
      <c r="J69" t="s">
        <v>248</v>
      </c>
      <c r="K69" t="s">
        <v>249</v>
      </c>
      <c r="L69" t="str">
        <f>HYPERLINK("https://www.ncbi.nlm.nih.gov/nuccore/FM209186.1?report=graph&amp;tracks=[key:gene_model_track,Options:GeneOnly]&amp;mk=20031:20050|offset_8|444444,19990:20009|offset_49|444444,19961:19980|offset_78|444444,19938:19957|offset_101|00cc00&amp;v=19830:20157&amp;c=444444", "offset 101")</f>
        <v>offset 101</v>
      </c>
    </row>
    <row r="70" spans="1:12" x14ac:dyDescent="0.15">
      <c r="A70" t="s">
        <v>12</v>
      </c>
      <c r="B70">
        <v>20971</v>
      </c>
      <c r="C70">
        <v>20991</v>
      </c>
      <c r="D70" t="s">
        <v>250</v>
      </c>
      <c r="E70" t="s">
        <v>251</v>
      </c>
      <c r="F70" t="s">
        <v>76</v>
      </c>
      <c r="G70" t="s">
        <v>32</v>
      </c>
      <c r="H70">
        <v>8</v>
      </c>
      <c r="I70" t="s">
        <v>252</v>
      </c>
      <c r="J70" t="s">
        <v>253</v>
      </c>
      <c r="K70" t="s">
        <v>254</v>
      </c>
      <c r="L70" t="str">
        <f>HYPERLINK("https://www.ncbi.nlm.nih.gov/nuccore/FM209186.1?report=graph&amp;tracks=[key:gene_model_track,Options:GeneOnly]&amp;mk=20972:20991|offset_8|00cc00,20949:20968|offset_31|444444,20928:20947|offset_52|444444,20901:20920|offset_79|444444&amp;v=20771:21120&amp;c=444444", "offset 8")</f>
        <v>offset 8</v>
      </c>
    </row>
    <row r="71" spans="1:12" x14ac:dyDescent="0.15">
      <c r="A71" t="s">
        <v>12</v>
      </c>
      <c r="B71">
        <v>20948</v>
      </c>
      <c r="C71">
        <v>20968</v>
      </c>
      <c r="D71" t="s">
        <v>250</v>
      </c>
      <c r="E71" t="s">
        <v>251</v>
      </c>
      <c r="F71" t="s">
        <v>76</v>
      </c>
      <c r="G71" t="s">
        <v>16</v>
      </c>
      <c r="H71">
        <v>31</v>
      </c>
      <c r="I71" t="s">
        <v>255</v>
      </c>
      <c r="J71" t="s">
        <v>256</v>
      </c>
      <c r="K71" t="s">
        <v>257</v>
      </c>
      <c r="L71" t="str">
        <f>HYPERLINK("https://www.ncbi.nlm.nih.gov/nuccore/FM209186.1?report=graph&amp;tracks=[key:gene_model_track,Options:GeneOnly]&amp;mk=20972:20991|offset_8|444444,20949:20968|offset_31|00cc00,20928:20947|offset_52|444444,20901:20920|offset_79|444444&amp;v=20771:21120&amp;c=444444", "offset 31")</f>
        <v>offset 31</v>
      </c>
    </row>
    <row r="72" spans="1:12" x14ac:dyDescent="0.15">
      <c r="A72" t="s">
        <v>12</v>
      </c>
      <c r="B72">
        <v>20927</v>
      </c>
      <c r="C72">
        <v>20947</v>
      </c>
      <c r="D72" t="s">
        <v>250</v>
      </c>
      <c r="E72" t="s">
        <v>251</v>
      </c>
      <c r="F72" t="s">
        <v>76</v>
      </c>
      <c r="G72" t="s">
        <v>16</v>
      </c>
      <c r="H72">
        <v>52</v>
      </c>
      <c r="I72" t="s">
        <v>258</v>
      </c>
      <c r="J72" t="s">
        <v>259</v>
      </c>
      <c r="K72" t="s">
        <v>260</v>
      </c>
      <c r="L72" t="str">
        <f>HYPERLINK("https://www.ncbi.nlm.nih.gov/nuccore/FM209186.1?report=graph&amp;tracks=[key:gene_model_track,Options:GeneOnly]&amp;mk=20972:20991|offset_8|444444,20949:20968|offset_31|444444,20928:20947|offset_52|00cc00,20901:20920|offset_79|444444&amp;v=20771:21120&amp;c=444444", "offset 52")</f>
        <v>offset 52</v>
      </c>
    </row>
    <row r="73" spans="1:12" x14ac:dyDescent="0.15">
      <c r="A73" t="s">
        <v>12</v>
      </c>
      <c r="B73">
        <v>20900</v>
      </c>
      <c r="C73">
        <v>20920</v>
      </c>
      <c r="D73" t="s">
        <v>250</v>
      </c>
      <c r="E73" t="s">
        <v>251</v>
      </c>
      <c r="F73" t="s">
        <v>76</v>
      </c>
      <c r="G73" t="s">
        <v>36</v>
      </c>
      <c r="H73">
        <v>79</v>
      </c>
      <c r="I73" t="s">
        <v>261</v>
      </c>
      <c r="J73" t="s">
        <v>262</v>
      </c>
      <c r="K73" t="s">
        <v>263</v>
      </c>
      <c r="L73" t="str">
        <f>HYPERLINK("https://www.ncbi.nlm.nih.gov/nuccore/FM209186.1?report=graph&amp;tracks=[key:gene_model_track,Options:GeneOnly]&amp;mk=20972:20991|offset_8|444444,20949:20968|offset_31|444444,20928:20947|offset_52|444444,20901:20920|offset_79|00cc00&amp;v=20771:21120&amp;c=444444", "offset 79")</f>
        <v>offset 79</v>
      </c>
    </row>
    <row r="74" spans="1:12" x14ac:dyDescent="0.15">
      <c r="A74" t="s">
        <v>12</v>
      </c>
      <c r="B74">
        <v>21533</v>
      </c>
      <c r="C74">
        <v>21553</v>
      </c>
      <c r="D74" t="s">
        <v>264</v>
      </c>
      <c r="E74" t="s">
        <v>265</v>
      </c>
      <c r="F74" t="s">
        <v>76</v>
      </c>
      <c r="G74" t="s">
        <v>32</v>
      </c>
      <c r="H74">
        <v>7</v>
      </c>
      <c r="I74" t="s">
        <v>266</v>
      </c>
      <c r="J74" t="s">
        <v>267</v>
      </c>
      <c r="K74" t="s">
        <v>268</v>
      </c>
      <c r="L74" t="str">
        <f>HYPERLINK("https://www.ncbi.nlm.nih.gov/nuccore/FM209186.1?report=graph&amp;tracks=[key:gene_model_track,Options:GeneOnly]&amp;mk=21534:21553|offset_7|00cc00,21511:21530|offset_30|444444,21452:21471|offset_89|444444,21426:21445|offset_115|444444&amp;v=21333:21645&amp;c=444444", "offset 7")</f>
        <v>offset 7</v>
      </c>
    </row>
    <row r="75" spans="1:12" x14ac:dyDescent="0.15">
      <c r="A75" t="s">
        <v>12</v>
      </c>
      <c r="B75">
        <v>21510</v>
      </c>
      <c r="C75">
        <v>21530</v>
      </c>
      <c r="D75" t="s">
        <v>264</v>
      </c>
      <c r="E75" t="s">
        <v>265</v>
      </c>
      <c r="F75" t="s">
        <v>76</v>
      </c>
      <c r="G75" t="s">
        <v>36</v>
      </c>
      <c r="H75">
        <v>30</v>
      </c>
      <c r="I75" t="s">
        <v>269</v>
      </c>
      <c r="J75" t="s">
        <v>270</v>
      </c>
      <c r="K75" t="s">
        <v>271</v>
      </c>
      <c r="L75" t="str">
        <f>HYPERLINK("https://www.ncbi.nlm.nih.gov/nuccore/FM209186.1?report=graph&amp;tracks=[key:gene_model_track,Options:GeneOnly]&amp;mk=21534:21553|offset_7|444444,21511:21530|offset_30|00cc00,21452:21471|offset_89|444444,21426:21445|offset_115|444444&amp;v=21333:21645&amp;c=444444", "offset 30")</f>
        <v>offset 30</v>
      </c>
    </row>
    <row r="76" spans="1:12" x14ac:dyDescent="0.15">
      <c r="A76" t="s">
        <v>12</v>
      </c>
      <c r="B76">
        <v>21451</v>
      </c>
      <c r="C76">
        <v>21471</v>
      </c>
      <c r="D76" t="s">
        <v>264</v>
      </c>
      <c r="E76" t="s">
        <v>265</v>
      </c>
      <c r="F76" t="s">
        <v>76</v>
      </c>
      <c r="G76" t="s">
        <v>32</v>
      </c>
      <c r="H76">
        <v>89</v>
      </c>
      <c r="I76" t="s">
        <v>272</v>
      </c>
      <c r="J76" t="s">
        <v>273</v>
      </c>
      <c r="K76" t="s">
        <v>274</v>
      </c>
      <c r="L76" t="str">
        <f>HYPERLINK("https://www.ncbi.nlm.nih.gov/nuccore/FM209186.1?report=graph&amp;tracks=[key:gene_model_track,Options:GeneOnly]&amp;mk=21534:21553|offset_7|444444,21511:21530|offset_30|444444,21452:21471|offset_89|00cc00,21426:21445|offset_115|444444&amp;v=21333:21645&amp;c=444444", "offset 89")</f>
        <v>offset 89</v>
      </c>
    </row>
    <row r="77" spans="1:12" x14ac:dyDescent="0.15">
      <c r="A77" t="s">
        <v>12</v>
      </c>
      <c r="B77">
        <v>21425</v>
      </c>
      <c r="C77">
        <v>21445</v>
      </c>
      <c r="D77" t="s">
        <v>264</v>
      </c>
      <c r="E77" t="s">
        <v>265</v>
      </c>
      <c r="F77" t="s">
        <v>76</v>
      </c>
      <c r="G77" t="s">
        <v>32</v>
      </c>
      <c r="H77">
        <v>115</v>
      </c>
      <c r="I77" t="s">
        <v>275</v>
      </c>
      <c r="J77" t="s">
        <v>276</v>
      </c>
      <c r="K77" t="s">
        <v>277</v>
      </c>
      <c r="L77" t="str">
        <f>HYPERLINK("https://www.ncbi.nlm.nih.gov/nuccore/FM209186.1?report=graph&amp;tracks=[key:gene_model_track,Options:GeneOnly]&amp;mk=21534:21553|offset_7|444444,21511:21530|offset_30|444444,21452:21471|offset_89|444444,21426:21445|offset_115|00cc00&amp;v=21333:21645&amp;c=444444", "offset 115")</f>
        <v>offset 115</v>
      </c>
    </row>
    <row r="78" spans="1:12" x14ac:dyDescent="0.15">
      <c r="A78" t="s">
        <v>12</v>
      </c>
      <c r="B78">
        <v>21720</v>
      </c>
      <c r="C78">
        <v>21740</v>
      </c>
      <c r="D78" t="s">
        <v>278</v>
      </c>
      <c r="E78" t="s">
        <v>90</v>
      </c>
      <c r="F78" t="s">
        <v>15</v>
      </c>
      <c r="G78" t="s">
        <v>36</v>
      </c>
      <c r="H78">
        <v>22</v>
      </c>
      <c r="I78" t="s">
        <v>279</v>
      </c>
      <c r="J78" t="s">
        <v>280</v>
      </c>
      <c r="K78" t="s">
        <v>281</v>
      </c>
      <c r="L78" t="str">
        <f>HYPERLINK("https://www.ncbi.nlm.nih.gov/nuccore/FM209186.1?report=graph&amp;tracks=[key:gene_model_track,Options:GeneOnly]&amp;mk=21721:21740|offset_22|00cc00,21757:21776|offset_58|444444,21783:21802|offset_84|444444,21814:21833|offset_115|444444&amp;v=21520:22033&amp;c=444444", "offset 22")</f>
        <v>offset 22</v>
      </c>
    </row>
    <row r="79" spans="1:12" x14ac:dyDescent="0.15">
      <c r="A79" t="s">
        <v>12</v>
      </c>
      <c r="B79">
        <v>21756</v>
      </c>
      <c r="C79">
        <v>21776</v>
      </c>
      <c r="D79" t="s">
        <v>278</v>
      </c>
      <c r="E79" t="s">
        <v>90</v>
      </c>
      <c r="F79" t="s">
        <v>15</v>
      </c>
      <c r="G79" t="s">
        <v>36</v>
      </c>
      <c r="H79">
        <v>58</v>
      </c>
      <c r="I79" t="s">
        <v>282</v>
      </c>
      <c r="J79" t="s">
        <v>283</v>
      </c>
      <c r="K79" t="s">
        <v>284</v>
      </c>
      <c r="L79" t="str">
        <f>HYPERLINK("https://www.ncbi.nlm.nih.gov/nuccore/FM209186.1?report=graph&amp;tracks=[key:gene_model_track,Options:GeneOnly]&amp;mk=21721:21740|offset_22|444444,21757:21776|offset_58|00cc00,21783:21802|offset_84|444444,21814:21833|offset_115|444444&amp;v=21520:22033&amp;c=444444", "offset 58")</f>
        <v>offset 58</v>
      </c>
    </row>
    <row r="80" spans="1:12" x14ac:dyDescent="0.15">
      <c r="A80" t="s">
        <v>12</v>
      </c>
      <c r="B80">
        <v>21782</v>
      </c>
      <c r="C80">
        <v>21802</v>
      </c>
      <c r="D80" t="s">
        <v>278</v>
      </c>
      <c r="E80" t="s">
        <v>90</v>
      </c>
      <c r="F80" t="s">
        <v>15</v>
      </c>
      <c r="G80" t="s">
        <v>16</v>
      </c>
      <c r="H80">
        <v>84</v>
      </c>
      <c r="I80" t="s">
        <v>285</v>
      </c>
      <c r="J80" t="s">
        <v>286</v>
      </c>
      <c r="K80" t="s">
        <v>287</v>
      </c>
      <c r="L80" t="str">
        <f>HYPERLINK("https://www.ncbi.nlm.nih.gov/nuccore/FM209186.1?report=graph&amp;tracks=[key:gene_model_track,Options:GeneOnly]&amp;mk=21721:21740|offset_22|444444,21757:21776|offset_58|444444,21783:21802|offset_84|00cc00,21814:21833|offset_115|444444&amp;v=21520:22033&amp;c=444444", "offset 84")</f>
        <v>offset 84</v>
      </c>
    </row>
    <row r="81" spans="1:12" x14ac:dyDescent="0.15">
      <c r="A81" t="s">
        <v>12</v>
      </c>
      <c r="B81">
        <v>21813</v>
      </c>
      <c r="C81">
        <v>21833</v>
      </c>
      <c r="D81" t="s">
        <v>278</v>
      </c>
      <c r="E81" t="s">
        <v>90</v>
      </c>
      <c r="F81" t="s">
        <v>15</v>
      </c>
      <c r="G81" t="s">
        <v>36</v>
      </c>
      <c r="H81">
        <v>115</v>
      </c>
      <c r="I81" t="s">
        <v>288</v>
      </c>
      <c r="J81" t="s">
        <v>289</v>
      </c>
      <c r="K81" t="s">
        <v>290</v>
      </c>
      <c r="L81" t="str">
        <f>HYPERLINK("https://www.ncbi.nlm.nih.gov/nuccore/FM209186.1?report=graph&amp;tracks=[key:gene_model_track,Options:GeneOnly]&amp;mk=21721:21740|offset_22|444444,21757:21776|offset_58|444444,21783:21802|offset_84|444444,21814:21833|offset_115|00cc00&amp;v=21520:22033&amp;c=444444", "offset 115")</f>
        <v>offset 115</v>
      </c>
    </row>
    <row r="82" spans="1:12" x14ac:dyDescent="0.15">
      <c r="A82" t="s">
        <v>12</v>
      </c>
      <c r="B82">
        <v>22869</v>
      </c>
      <c r="C82">
        <v>22889</v>
      </c>
      <c r="D82" t="s">
        <v>291</v>
      </c>
      <c r="E82" t="s">
        <v>90</v>
      </c>
      <c r="F82" t="s">
        <v>15</v>
      </c>
      <c r="G82" t="s">
        <v>32</v>
      </c>
      <c r="H82">
        <v>11</v>
      </c>
      <c r="I82" t="s">
        <v>292</v>
      </c>
      <c r="J82" t="s">
        <v>293</v>
      </c>
      <c r="K82" t="s">
        <v>294</v>
      </c>
      <c r="L82" t="str">
        <f>HYPERLINK("https://www.ncbi.nlm.nih.gov/nuccore/FM209186.1?report=graph&amp;tracks=[key:gene_model_track,Options:GeneOnly]&amp;mk=22870:22889|offset_11|00cc00,22903:22922|offset_44|444444,22928:22947|offset_69|444444,22956:22975|offset_97|444444&amp;v=22669:23175&amp;c=444444", "offset 11")</f>
        <v>offset 11</v>
      </c>
    </row>
    <row r="83" spans="1:12" x14ac:dyDescent="0.15">
      <c r="A83" t="s">
        <v>12</v>
      </c>
      <c r="B83">
        <v>22902</v>
      </c>
      <c r="C83">
        <v>22922</v>
      </c>
      <c r="D83" t="s">
        <v>291</v>
      </c>
      <c r="E83" t="s">
        <v>90</v>
      </c>
      <c r="F83" t="s">
        <v>15</v>
      </c>
      <c r="G83" t="s">
        <v>23</v>
      </c>
      <c r="H83">
        <v>44</v>
      </c>
      <c r="I83" t="s">
        <v>295</v>
      </c>
      <c r="J83" t="s">
        <v>296</v>
      </c>
      <c r="K83" t="s">
        <v>297</v>
      </c>
      <c r="L83" t="str">
        <f>HYPERLINK("https://www.ncbi.nlm.nih.gov/nuccore/FM209186.1?report=graph&amp;tracks=[key:gene_model_track,Options:GeneOnly]&amp;mk=22870:22889|offset_11|444444,22903:22922|offset_44|00cc00,22928:22947|offset_69|444444,22956:22975|offset_97|444444&amp;v=22669:23175&amp;c=444444", "offset 44")</f>
        <v>offset 44</v>
      </c>
    </row>
    <row r="84" spans="1:12" x14ac:dyDescent="0.15">
      <c r="A84" t="s">
        <v>12</v>
      </c>
      <c r="B84">
        <v>22927</v>
      </c>
      <c r="C84">
        <v>22947</v>
      </c>
      <c r="D84" t="s">
        <v>291</v>
      </c>
      <c r="E84" t="s">
        <v>90</v>
      </c>
      <c r="F84" t="s">
        <v>15</v>
      </c>
      <c r="G84" t="s">
        <v>36</v>
      </c>
      <c r="H84">
        <v>69</v>
      </c>
      <c r="I84" t="s">
        <v>298</v>
      </c>
      <c r="J84" t="s">
        <v>299</v>
      </c>
      <c r="K84" t="s">
        <v>300</v>
      </c>
      <c r="L84" t="str">
        <f>HYPERLINK("https://www.ncbi.nlm.nih.gov/nuccore/FM209186.1?report=graph&amp;tracks=[key:gene_model_track,Options:GeneOnly]&amp;mk=22870:22889|offset_11|444444,22903:22922|offset_44|444444,22928:22947|offset_69|00cc00,22956:22975|offset_97|444444&amp;v=22669:23175&amp;c=444444", "offset 69")</f>
        <v>offset 69</v>
      </c>
    </row>
    <row r="85" spans="1:12" x14ac:dyDescent="0.15">
      <c r="A85" t="s">
        <v>12</v>
      </c>
      <c r="B85">
        <v>22955</v>
      </c>
      <c r="C85">
        <v>22975</v>
      </c>
      <c r="D85" t="s">
        <v>291</v>
      </c>
      <c r="E85" t="s">
        <v>90</v>
      </c>
      <c r="F85" t="s">
        <v>15</v>
      </c>
      <c r="G85" t="s">
        <v>23</v>
      </c>
      <c r="H85">
        <v>97</v>
      </c>
      <c r="I85" t="s">
        <v>301</v>
      </c>
      <c r="J85" t="s">
        <v>302</v>
      </c>
      <c r="K85" t="s">
        <v>303</v>
      </c>
      <c r="L85" t="str">
        <f>HYPERLINK("https://www.ncbi.nlm.nih.gov/nuccore/FM209186.1?report=graph&amp;tracks=[key:gene_model_track,Options:GeneOnly]&amp;mk=22870:22889|offset_11|444444,22903:22922|offset_44|444444,22928:22947|offset_69|444444,22956:22975|offset_97|00cc00&amp;v=22669:23175&amp;c=444444", "offset 97")</f>
        <v>offset 97</v>
      </c>
    </row>
    <row r="86" spans="1:12" x14ac:dyDescent="0.15">
      <c r="A86" t="s">
        <v>12</v>
      </c>
      <c r="B86">
        <v>24018</v>
      </c>
      <c r="C86">
        <v>24038</v>
      </c>
      <c r="D86" t="s">
        <v>304</v>
      </c>
      <c r="E86" t="s">
        <v>90</v>
      </c>
      <c r="F86" t="s">
        <v>15</v>
      </c>
      <c r="G86" t="s">
        <v>16</v>
      </c>
      <c r="H86">
        <v>31</v>
      </c>
      <c r="I86" t="s">
        <v>305</v>
      </c>
      <c r="J86" t="s">
        <v>306</v>
      </c>
      <c r="K86" t="s">
        <v>307</v>
      </c>
      <c r="L86" t="str">
        <f>HYPERLINK("https://www.ncbi.nlm.nih.gov/nuccore/FM209186.1?report=graph&amp;tracks=[key:gene_model_track,Options:GeneOnly]&amp;mk=24019:24038|offset_31|00cc00,24052:24071|offset_64|444444,24089:24108|offset_101|444444,24138:24157|offset_150|444444&amp;v=23818:24357&amp;c=444444", "offset 31")</f>
        <v>offset 31</v>
      </c>
    </row>
    <row r="87" spans="1:12" x14ac:dyDescent="0.15">
      <c r="A87" t="s">
        <v>12</v>
      </c>
      <c r="B87">
        <v>24051</v>
      </c>
      <c r="C87">
        <v>24071</v>
      </c>
      <c r="D87" t="s">
        <v>304</v>
      </c>
      <c r="E87" t="s">
        <v>90</v>
      </c>
      <c r="F87" t="s">
        <v>15</v>
      </c>
      <c r="G87" t="s">
        <v>23</v>
      </c>
      <c r="H87">
        <v>64</v>
      </c>
      <c r="I87" t="s">
        <v>308</v>
      </c>
      <c r="J87" t="s">
        <v>309</v>
      </c>
      <c r="K87" t="s">
        <v>310</v>
      </c>
      <c r="L87" t="str">
        <f>HYPERLINK("https://www.ncbi.nlm.nih.gov/nuccore/FM209186.1?report=graph&amp;tracks=[key:gene_model_track,Options:GeneOnly]&amp;mk=24019:24038|offset_31|444444,24052:24071|offset_64|00cc00,24089:24108|offset_101|444444,24138:24157|offset_150|444444&amp;v=23818:24357&amp;c=444444", "offset 64")</f>
        <v>offset 64</v>
      </c>
    </row>
    <row r="88" spans="1:12" x14ac:dyDescent="0.15">
      <c r="A88" t="s">
        <v>12</v>
      </c>
      <c r="B88">
        <v>24088</v>
      </c>
      <c r="C88">
        <v>24108</v>
      </c>
      <c r="D88" t="s">
        <v>304</v>
      </c>
      <c r="E88" t="s">
        <v>90</v>
      </c>
      <c r="F88" t="s">
        <v>15</v>
      </c>
      <c r="G88" t="s">
        <v>36</v>
      </c>
      <c r="H88">
        <v>101</v>
      </c>
      <c r="I88" t="s">
        <v>311</v>
      </c>
      <c r="J88" t="s">
        <v>312</v>
      </c>
      <c r="K88" t="s">
        <v>313</v>
      </c>
      <c r="L88" t="str">
        <f>HYPERLINK("https://www.ncbi.nlm.nih.gov/nuccore/FM209186.1?report=graph&amp;tracks=[key:gene_model_track,Options:GeneOnly]&amp;mk=24019:24038|offset_31|444444,24052:24071|offset_64|444444,24089:24108|offset_101|00cc00,24138:24157|offset_150|444444&amp;v=23818:24357&amp;c=444444", "offset 101")</f>
        <v>offset 101</v>
      </c>
    </row>
    <row r="89" spans="1:12" x14ac:dyDescent="0.15">
      <c r="A89" t="s">
        <v>12</v>
      </c>
      <c r="B89">
        <v>24137</v>
      </c>
      <c r="C89">
        <v>24157</v>
      </c>
      <c r="D89" t="s">
        <v>304</v>
      </c>
      <c r="E89" t="s">
        <v>90</v>
      </c>
      <c r="F89" t="s">
        <v>15</v>
      </c>
      <c r="G89" t="s">
        <v>16</v>
      </c>
      <c r="H89">
        <v>150</v>
      </c>
      <c r="I89" t="s">
        <v>314</v>
      </c>
      <c r="J89" t="s">
        <v>315</v>
      </c>
      <c r="K89" t="s">
        <v>316</v>
      </c>
      <c r="L89" t="str">
        <f>HYPERLINK("https://www.ncbi.nlm.nih.gov/nuccore/FM209186.1?report=graph&amp;tracks=[key:gene_model_track,Options:GeneOnly]&amp;mk=24019:24038|offset_31|444444,24052:24071|offset_64|444444,24089:24108|offset_101|444444,24138:24157|offset_150|00cc00&amp;v=23818:24357&amp;c=444444", "offset 150")</f>
        <v>offset 150</v>
      </c>
    </row>
    <row r="90" spans="1:12" x14ac:dyDescent="0.15">
      <c r="A90" t="s">
        <v>12</v>
      </c>
      <c r="B90">
        <v>25505</v>
      </c>
      <c r="C90">
        <v>25525</v>
      </c>
      <c r="D90" t="s">
        <v>317</v>
      </c>
      <c r="E90" t="s">
        <v>318</v>
      </c>
      <c r="F90" t="s">
        <v>76</v>
      </c>
      <c r="G90" t="s">
        <v>32</v>
      </c>
      <c r="H90">
        <v>7</v>
      </c>
      <c r="I90" t="s">
        <v>319</v>
      </c>
      <c r="J90" t="s">
        <v>320</v>
      </c>
      <c r="K90" t="s">
        <v>321</v>
      </c>
      <c r="L90" t="str">
        <f>HYPERLINK("https://www.ncbi.nlm.nih.gov/nuccore/FM209186.1?report=graph&amp;tracks=[key:gene_model_track,Options:GeneOnly]&amp;mk=25506:25525|offset_7|00cc00,25485:25504|offset_28|444444,25457:25476|offset_56|444444,25435:25454|offset_78|444444&amp;v=25305:25654&amp;c=444444", "offset 7")</f>
        <v>offset 7</v>
      </c>
    </row>
    <row r="91" spans="1:12" x14ac:dyDescent="0.15">
      <c r="A91" t="s">
        <v>12</v>
      </c>
      <c r="B91">
        <v>25484</v>
      </c>
      <c r="C91">
        <v>25504</v>
      </c>
      <c r="D91" t="s">
        <v>317</v>
      </c>
      <c r="E91" t="s">
        <v>318</v>
      </c>
      <c r="F91" t="s">
        <v>76</v>
      </c>
      <c r="G91" t="s">
        <v>23</v>
      </c>
      <c r="H91">
        <v>28</v>
      </c>
      <c r="I91" t="s">
        <v>322</v>
      </c>
      <c r="J91" t="s">
        <v>323</v>
      </c>
      <c r="K91" t="s">
        <v>324</v>
      </c>
      <c r="L91" t="str">
        <f>HYPERLINK("https://www.ncbi.nlm.nih.gov/nuccore/FM209186.1?report=graph&amp;tracks=[key:gene_model_track,Options:GeneOnly]&amp;mk=25506:25525|offset_7|444444,25485:25504|offset_28|00cc00,25457:25476|offset_56|444444,25435:25454|offset_78|444444&amp;v=25305:25654&amp;c=444444", "offset 28")</f>
        <v>offset 28</v>
      </c>
    </row>
    <row r="92" spans="1:12" x14ac:dyDescent="0.15">
      <c r="A92" t="s">
        <v>12</v>
      </c>
      <c r="B92">
        <v>25456</v>
      </c>
      <c r="C92">
        <v>25476</v>
      </c>
      <c r="D92" t="s">
        <v>317</v>
      </c>
      <c r="E92" t="s">
        <v>318</v>
      </c>
      <c r="F92" t="s">
        <v>76</v>
      </c>
      <c r="G92" t="s">
        <v>16</v>
      </c>
      <c r="H92">
        <v>56</v>
      </c>
      <c r="I92" t="s">
        <v>325</v>
      </c>
      <c r="J92" t="s">
        <v>326</v>
      </c>
      <c r="K92" t="s">
        <v>327</v>
      </c>
      <c r="L92" t="str">
        <f>HYPERLINK("https://www.ncbi.nlm.nih.gov/nuccore/FM209186.1?report=graph&amp;tracks=[key:gene_model_track,Options:GeneOnly]&amp;mk=25506:25525|offset_7|444444,25485:25504|offset_28|444444,25457:25476|offset_56|00cc00,25435:25454|offset_78|444444&amp;v=25305:25654&amp;c=444444", "offset 56")</f>
        <v>offset 56</v>
      </c>
    </row>
    <row r="93" spans="1:12" x14ac:dyDescent="0.15">
      <c r="A93" t="s">
        <v>12</v>
      </c>
      <c r="B93">
        <v>25434</v>
      </c>
      <c r="C93">
        <v>25454</v>
      </c>
      <c r="D93" t="s">
        <v>317</v>
      </c>
      <c r="E93" t="s">
        <v>318</v>
      </c>
      <c r="F93" t="s">
        <v>76</v>
      </c>
      <c r="G93" t="s">
        <v>16</v>
      </c>
      <c r="H93">
        <v>78</v>
      </c>
      <c r="I93" t="s">
        <v>328</v>
      </c>
      <c r="J93" t="s">
        <v>329</v>
      </c>
      <c r="K93" t="s">
        <v>330</v>
      </c>
      <c r="L93" t="str">
        <f>HYPERLINK("https://www.ncbi.nlm.nih.gov/nuccore/FM209186.1?report=graph&amp;tracks=[key:gene_model_track,Options:GeneOnly]&amp;mk=25506:25525|offset_7|444444,25485:25504|offset_28|444444,25457:25476|offset_56|444444,25435:25454|offset_78|00cc00&amp;v=25305:25654&amp;c=444444", "offset 78")</f>
        <v>offset 78</v>
      </c>
    </row>
    <row r="94" spans="1:12" x14ac:dyDescent="0.15">
      <c r="A94" t="s">
        <v>12</v>
      </c>
      <c r="B94">
        <v>25723</v>
      </c>
      <c r="C94">
        <v>25743</v>
      </c>
      <c r="D94" t="s">
        <v>331</v>
      </c>
      <c r="E94" t="s">
        <v>332</v>
      </c>
      <c r="F94" t="s">
        <v>15</v>
      </c>
      <c r="G94" t="s">
        <v>16</v>
      </c>
      <c r="H94">
        <v>1</v>
      </c>
      <c r="I94" t="s">
        <v>333</v>
      </c>
      <c r="J94" t="s">
        <v>334</v>
      </c>
      <c r="K94" t="s">
        <v>335</v>
      </c>
      <c r="L94" t="str">
        <f>HYPERLINK("https://www.ncbi.nlm.nih.gov/nuccore/FM209186.1?report=graph&amp;tracks=[key:gene_model_track,Options:GeneOnly]&amp;mk=25724:25743|offset_1|00cc00,25758:25777|offset_35|444444,25790:25809|offset_67|444444,25815:25834|offset_92|444444&amp;v=25523:26034&amp;c=444444", "offset 1")</f>
        <v>offset 1</v>
      </c>
    </row>
    <row r="95" spans="1:12" x14ac:dyDescent="0.15">
      <c r="A95" t="s">
        <v>12</v>
      </c>
      <c r="B95">
        <v>25757</v>
      </c>
      <c r="C95">
        <v>25777</v>
      </c>
      <c r="D95" t="s">
        <v>331</v>
      </c>
      <c r="E95" t="s">
        <v>332</v>
      </c>
      <c r="F95" t="s">
        <v>15</v>
      </c>
      <c r="G95" t="s">
        <v>23</v>
      </c>
      <c r="H95">
        <v>35</v>
      </c>
      <c r="I95" t="s">
        <v>336</v>
      </c>
      <c r="J95" t="s">
        <v>337</v>
      </c>
      <c r="K95" t="s">
        <v>338</v>
      </c>
      <c r="L95" t="str">
        <f>HYPERLINK("https://www.ncbi.nlm.nih.gov/nuccore/FM209186.1?report=graph&amp;tracks=[key:gene_model_track,Options:GeneOnly]&amp;mk=25724:25743|offset_1|444444,25758:25777|offset_35|00cc00,25790:25809|offset_67|444444,25815:25834|offset_92|444444&amp;v=25523:26034&amp;c=444444", "offset 35")</f>
        <v>offset 35</v>
      </c>
    </row>
    <row r="96" spans="1:12" x14ac:dyDescent="0.15">
      <c r="A96" t="s">
        <v>12</v>
      </c>
      <c r="B96">
        <v>25789</v>
      </c>
      <c r="C96">
        <v>25809</v>
      </c>
      <c r="D96" t="s">
        <v>331</v>
      </c>
      <c r="E96" t="s">
        <v>332</v>
      </c>
      <c r="F96" t="s">
        <v>15</v>
      </c>
      <c r="G96" t="s">
        <v>36</v>
      </c>
      <c r="H96">
        <v>67</v>
      </c>
      <c r="I96" t="s">
        <v>339</v>
      </c>
      <c r="J96" t="s">
        <v>340</v>
      </c>
      <c r="K96" t="s">
        <v>341</v>
      </c>
      <c r="L96" t="str">
        <f>HYPERLINK("https://www.ncbi.nlm.nih.gov/nuccore/FM209186.1?report=graph&amp;tracks=[key:gene_model_track,Options:GeneOnly]&amp;mk=25724:25743|offset_1|444444,25758:25777|offset_35|444444,25790:25809|offset_67|00cc00,25815:25834|offset_92|444444&amp;v=25523:26034&amp;c=444444", "offset 67")</f>
        <v>offset 67</v>
      </c>
    </row>
    <row r="97" spans="1:12" x14ac:dyDescent="0.15">
      <c r="A97" t="s">
        <v>12</v>
      </c>
      <c r="B97">
        <v>25814</v>
      </c>
      <c r="C97">
        <v>25834</v>
      </c>
      <c r="D97" t="s">
        <v>331</v>
      </c>
      <c r="E97" t="s">
        <v>332</v>
      </c>
      <c r="F97" t="s">
        <v>15</v>
      </c>
      <c r="G97" t="s">
        <v>16</v>
      </c>
      <c r="H97">
        <v>92</v>
      </c>
      <c r="I97" t="s">
        <v>342</v>
      </c>
      <c r="J97" t="s">
        <v>343</v>
      </c>
      <c r="K97" t="s">
        <v>344</v>
      </c>
      <c r="L97" t="str">
        <f>HYPERLINK("https://www.ncbi.nlm.nih.gov/nuccore/FM209186.1?report=graph&amp;tracks=[key:gene_model_track,Options:GeneOnly]&amp;mk=25724:25743|offset_1|444444,25758:25777|offset_35|444444,25790:25809|offset_67|444444,25815:25834|offset_92|00cc00&amp;v=25523:26034&amp;c=444444", "offset 92")</f>
        <v>offset 92</v>
      </c>
    </row>
    <row r="98" spans="1:12" x14ac:dyDescent="0.15">
      <c r="A98" t="s">
        <v>12</v>
      </c>
      <c r="B98">
        <v>26697</v>
      </c>
      <c r="C98">
        <v>26717</v>
      </c>
      <c r="D98" t="s">
        <v>345</v>
      </c>
      <c r="E98" t="s">
        <v>346</v>
      </c>
      <c r="F98" t="s">
        <v>15</v>
      </c>
      <c r="G98" t="s">
        <v>36</v>
      </c>
      <c r="H98">
        <v>0</v>
      </c>
      <c r="I98" t="s">
        <v>347</v>
      </c>
      <c r="J98" t="s">
        <v>348</v>
      </c>
      <c r="K98" t="s">
        <v>349</v>
      </c>
      <c r="L98" t="str">
        <f>HYPERLINK("https://www.ncbi.nlm.nih.gov/nuccore/FM209186.1?report=graph&amp;tracks=[key:gene_model_track,Options:GeneOnly]&amp;mk=26698:26717|offset_0|00cc00,26728:26747|offset_30|444444,26749:26768|offset_51|444444,26780:26799|offset_82|444444&amp;v=26497:26999&amp;c=444444", "offset 0")</f>
        <v>offset 0</v>
      </c>
    </row>
    <row r="99" spans="1:12" x14ac:dyDescent="0.15">
      <c r="A99" t="s">
        <v>12</v>
      </c>
      <c r="B99">
        <v>26727</v>
      </c>
      <c r="C99">
        <v>26747</v>
      </c>
      <c r="D99" t="s">
        <v>345</v>
      </c>
      <c r="E99" t="s">
        <v>346</v>
      </c>
      <c r="F99" t="s">
        <v>15</v>
      </c>
      <c r="G99" t="s">
        <v>36</v>
      </c>
      <c r="H99">
        <v>30</v>
      </c>
      <c r="I99" t="s">
        <v>350</v>
      </c>
      <c r="J99" t="s">
        <v>351</v>
      </c>
      <c r="K99" t="s">
        <v>352</v>
      </c>
      <c r="L99" t="str">
        <f>HYPERLINK("https://www.ncbi.nlm.nih.gov/nuccore/FM209186.1?report=graph&amp;tracks=[key:gene_model_track,Options:GeneOnly]&amp;mk=26698:26717|offset_0|444444,26728:26747|offset_30|00cc00,26749:26768|offset_51|444444,26780:26799|offset_82|444444&amp;v=26497:26999&amp;c=444444", "offset 30")</f>
        <v>offset 30</v>
      </c>
    </row>
    <row r="100" spans="1:12" x14ac:dyDescent="0.15">
      <c r="A100" t="s">
        <v>12</v>
      </c>
      <c r="B100">
        <v>26748</v>
      </c>
      <c r="C100">
        <v>26768</v>
      </c>
      <c r="D100" t="s">
        <v>345</v>
      </c>
      <c r="E100" t="s">
        <v>346</v>
      </c>
      <c r="F100" t="s">
        <v>15</v>
      </c>
      <c r="G100" t="s">
        <v>16</v>
      </c>
      <c r="H100">
        <v>51</v>
      </c>
      <c r="I100" t="s">
        <v>353</v>
      </c>
      <c r="J100" t="s">
        <v>354</v>
      </c>
      <c r="K100" t="s">
        <v>355</v>
      </c>
      <c r="L100" t="str">
        <f>HYPERLINK("https://www.ncbi.nlm.nih.gov/nuccore/FM209186.1?report=graph&amp;tracks=[key:gene_model_track,Options:GeneOnly]&amp;mk=26698:26717|offset_0|444444,26728:26747|offset_30|444444,26749:26768|offset_51|00cc00,26780:26799|offset_82|444444&amp;v=26497:26999&amp;c=444444", "offset 51")</f>
        <v>offset 51</v>
      </c>
    </row>
    <row r="101" spans="1:12" x14ac:dyDescent="0.15">
      <c r="A101" t="s">
        <v>12</v>
      </c>
      <c r="B101">
        <v>26779</v>
      </c>
      <c r="C101">
        <v>26799</v>
      </c>
      <c r="D101" t="s">
        <v>345</v>
      </c>
      <c r="E101" t="s">
        <v>346</v>
      </c>
      <c r="F101" t="s">
        <v>15</v>
      </c>
      <c r="G101" t="s">
        <v>16</v>
      </c>
      <c r="H101">
        <v>82</v>
      </c>
      <c r="I101" t="s">
        <v>356</v>
      </c>
      <c r="J101" t="s">
        <v>357</v>
      </c>
      <c r="K101" t="s">
        <v>358</v>
      </c>
      <c r="L101" t="str">
        <f>HYPERLINK("https://www.ncbi.nlm.nih.gov/nuccore/FM209186.1?report=graph&amp;tracks=[key:gene_model_track,Options:GeneOnly]&amp;mk=26698:26717|offset_0|444444,26728:26747|offset_30|444444,26749:26768|offset_51|444444,26780:26799|offset_82|00cc00&amp;v=26497:26999&amp;c=444444", "offset 82")</f>
        <v>offset 82</v>
      </c>
    </row>
    <row r="102" spans="1:12" x14ac:dyDescent="0.15">
      <c r="A102" t="s">
        <v>12</v>
      </c>
      <c r="B102">
        <v>27632</v>
      </c>
      <c r="C102">
        <v>27652</v>
      </c>
      <c r="D102" t="s">
        <v>359</v>
      </c>
      <c r="E102" t="s">
        <v>360</v>
      </c>
      <c r="F102" t="s">
        <v>15</v>
      </c>
      <c r="G102" t="s">
        <v>16</v>
      </c>
      <c r="H102">
        <v>0</v>
      </c>
      <c r="I102" t="s">
        <v>361</v>
      </c>
      <c r="J102" t="s">
        <v>362</v>
      </c>
      <c r="K102" t="s">
        <v>363</v>
      </c>
      <c r="L102" t="str">
        <f>HYPERLINK("https://www.ncbi.nlm.nih.gov/nuccore/FM209186.1?report=graph&amp;tracks=[key:gene_model_track,Options:GeneOnly]&amp;mk=27633:27652|offset_0|00cc00,27653:27672|offset_20|444444,27685:27704|offset_52|444444,27711:27730|offset_78|444444&amp;v=27432:27930&amp;c=444444", "offset 0")</f>
        <v>offset 0</v>
      </c>
    </row>
    <row r="103" spans="1:12" x14ac:dyDescent="0.15">
      <c r="A103" t="s">
        <v>12</v>
      </c>
      <c r="B103">
        <v>27652</v>
      </c>
      <c r="C103">
        <v>27672</v>
      </c>
      <c r="D103" t="s">
        <v>359</v>
      </c>
      <c r="E103" t="s">
        <v>360</v>
      </c>
      <c r="F103" t="s">
        <v>15</v>
      </c>
      <c r="G103" t="s">
        <v>23</v>
      </c>
      <c r="H103">
        <v>20</v>
      </c>
      <c r="I103" t="s">
        <v>364</v>
      </c>
      <c r="J103" t="s">
        <v>365</v>
      </c>
      <c r="K103" t="s">
        <v>366</v>
      </c>
      <c r="L103" t="str">
        <f>HYPERLINK("https://www.ncbi.nlm.nih.gov/nuccore/FM209186.1?report=graph&amp;tracks=[key:gene_model_track,Options:GeneOnly]&amp;mk=27633:27652|offset_0|444444,27653:27672|offset_20|00cc00,27685:27704|offset_52|444444,27711:27730|offset_78|444444&amp;v=27432:27930&amp;c=444444", "offset 20")</f>
        <v>offset 20</v>
      </c>
    </row>
    <row r="104" spans="1:12" x14ac:dyDescent="0.15">
      <c r="A104" t="s">
        <v>12</v>
      </c>
      <c r="B104">
        <v>27684</v>
      </c>
      <c r="C104">
        <v>27704</v>
      </c>
      <c r="D104" t="s">
        <v>359</v>
      </c>
      <c r="E104" t="s">
        <v>360</v>
      </c>
      <c r="F104" t="s">
        <v>15</v>
      </c>
      <c r="G104" t="s">
        <v>32</v>
      </c>
      <c r="H104">
        <v>52</v>
      </c>
      <c r="I104" t="s">
        <v>367</v>
      </c>
      <c r="J104" t="s">
        <v>368</v>
      </c>
      <c r="K104" t="s">
        <v>369</v>
      </c>
      <c r="L104" t="str">
        <f>HYPERLINK("https://www.ncbi.nlm.nih.gov/nuccore/FM209186.1?report=graph&amp;tracks=[key:gene_model_track,Options:GeneOnly]&amp;mk=27633:27652|offset_0|444444,27653:27672|offset_20|444444,27685:27704|offset_52|00cc00,27711:27730|offset_78|444444&amp;v=27432:27930&amp;c=444444", "offset 52")</f>
        <v>offset 52</v>
      </c>
    </row>
    <row r="105" spans="1:12" x14ac:dyDescent="0.15">
      <c r="A105" t="s">
        <v>12</v>
      </c>
      <c r="B105">
        <v>27710</v>
      </c>
      <c r="C105">
        <v>27730</v>
      </c>
      <c r="D105" t="s">
        <v>359</v>
      </c>
      <c r="E105" t="s">
        <v>360</v>
      </c>
      <c r="F105" t="s">
        <v>15</v>
      </c>
      <c r="G105" t="s">
        <v>16</v>
      </c>
      <c r="H105">
        <v>78</v>
      </c>
      <c r="I105" t="s">
        <v>370</v>
      </c>
      <c r="J105" t="s">
        <v>371</v>
      </c>
      <c r="K105" t="s">
        <v>372</v>
      </c>
      <c r="L105" t="str">
        <f>HYPERLINK("https://www.ncbi.nlm.nih.gov/nuccore/FM209186.1?report=graph&amp;tracks=[key:gene_model_track,Options:GeneOnly]&amp;mk=27633:27652|offset_0|444444,27653:27672|offset_20|444444,27685:27704|offset_52|444444,27711:27730|offset_78|00cc00&amp;v=27432:27930&amp;c=444444", "offset 78")</f>
        <v>offset 78</v>
      </c>
    </row>
    <row r="106" spans="1:12" x14ac:dyDescent="0.15">
      <c r="A106" t="s">
        <v>12</v>
      </c>
      <c r="B106">
        <v>28627</v>
      </c>
      <c r="C106">
        <v>28647</v>
      </c>
      <c r="D106" t="s">
        <v>373</v>
      </c>
      <c r="E106" t="s">
        <v>90</v>
      </c>
      <c r="F106" t="s">
        <v>15</v>
      </c>
      <c r="G106" t="s">
        <v>36</v>
      </c>
      <c r="H106">
        <v>28</v>
      </c>
      <c r="I106" t="s">
        <v>374</v>
      </c>
      <c r="J106" t="s">
        <v>375</v>
      </c>
      <c r="K106" t="s">
        <v>376</v>
      </c>
      <c r="L106" t="str">
        <f>HYPERLINK("https://www.ncbi.nlm.nih.gov/nuccore/FM209186.1?report=graph&amp;tracks=[key:gene_model_track,Options:GeneOnly]&amp;mk=28628:28647|offset_28|00cc00,28685:28704|offset_85|444444,28708:28727|offset_108|444444,28741:28760|offset_141|444444&amp;v=28427:28960&amp;c=444444", "offset 28")</f>
        <v>offset 28</v>
      </c>
    </row>
    <row r="107" spans="1:12" x14ac:dyDescent="0.15">
      <c r="A107" t="s">
        <v>12</v>
      </c>
      <c r="B107">
        <v>28684</v>
      </c>
      <c r="C107">
        <v>28704</v>
      </c>
      <c r="D107" t="s">
        <v>373</v>
      </c>
      <c r="E107" t="s">
        <v>90</v>
      </c>
      <c r="F107" t="s">
        <v>15</v>
      </c>
      <c r="G107" t="s">
        <v>36</v>
      </c>
      <c r="H107">
        <v>85</v>
      </c>
      <c r="I107" t="s">
        <v>377</v>
      </c>
      <c r="J107" t="s">
        <v>378</v>
      </c>
      <c r="K107" t="s">
        <v>379</v>
      </c>
      <c r="L107" t="str">
        <f>HYPERLINK("https://www.ncbi.nlm.nih.gov/nuccore/FM209186.1?report=graph&amp;tracks=[key:gene_model_track,Options:GeneOnly]&amp;mk=28628:28647|offset_28|444444,28685:28704|offset_85|00cc00,28708:28727|offset_108|444444,28741:28760|offset_141|444444&amp;v=28427:28960&amp;c=444444", "offset 85")</f>
        <v>offset 85</v>
      </c>
    </row>
    <row r="108" spans="1:12" x14ac:dyDescent="0.15">
      <c r="A108" t="s">
        <v>12</v>
      </c>
      <c r="B108">
        <v>28707</v>
      </c>
      <c r="C108">
        <v>28727</v>
      </c>
      <c r="D108" t="s">
        <v>373</v>
      </c>
      <c r="E108" t="s">
        <v>90</v>
      </c>
      <c r="F108" t="s">
        <v>15</v>
      </c>
      <c r="G108" t="s">
        <v>16</v>
      </c>
      <c r="H108">
        <v>108</v>
      </c>
      <c r="I108" t="s">
        <v>380</v>
      </c>
      <c r="J108" t="s">
        <v>381</v>
      </c>
      <c r="K108" t="s">
        <v>382</v>
      </c>
      <c r="L108" t="str">
        <f>HYPERLINK("https://www.ncbi.nlm.nih.gov/nuccore/FM209186.1?report=graph&amp;tracks=[key:gene_model_track,Options:GeneOnly]&amp;mk=28628:28647|offset_28|444444,28685:28704|offset_85|444444,28708:28727|offset_108|00cc00,28741:28760|offset_141|444444&amp;v=28427:28960&amp;c=444444", "offset 108")</f>
        <v>offset 108</v>
      </c>
    </row>
    <row r="109" spans="1:12" x14ac:dyDescent="0.15">
      <c r="A109" t="s">
        <v>12</v>
      </c>
      <c r="B109">
        <v>28740</v>
      </c>
      <c r="C109">
        <v>28760</v>
      </c>
      <c r="D109" t="s">
        <v>373</v>
      </c>
      <c r="E109" t="s">
        <v>90</v>
      </c>
      <c r="F109" t="s">
        <v>15</v>
      </c>
      <c r="G109" t="s">
        <v>16</v>
      </c>
      <c r="H109">
        <v>141</v>
      </c>
      <c r="I109" t="s">
        <v>383</v>
      </c>
      <c r="J109" t="s">
        <v>384</v>
      </c>
      <c r="K109" t="s">
        <v>385</v>
      </c>
      <c r="L109" t="str">
        <f>HYPERLINK("https://www.ncbi.nlm.nih.gov/nuccore/FM209186.1?report=graph&amp;tracks=[key:gene_model_track,Options:GeneOnly]&amp;mk=28628:28647|offset_28|444444,28685:28704|offset_85|444444,28708:28727|offset_108|444444,28741:28760|offset_141|00cc00&amp;v=28427:28960&amp;c=444444", "offset 141")</f>
        <v>offset 141</v>
      </c>
    </row>
    <row r="110" spans="1:12" x14ac:dyDescent="0.15">
      <c r="A110" t="s">
        <v>12</v>
      </c>
      <c r="B110">
        <v>29907</v>
      </c>
      <c r="C110">
        <v>29927</v>
      </c>
      <c r="D110" t="s">
        <v>386</v>
      </c>
      <c r="E110" t="s">
        <v>90</v>
      </c>
      <c r="F110" t="s">
        <v>15</v>
      </c>
      <c r="G110" t="s">
        <v>36</v>
      </c>
      <c r="H110">
        <v>25</v>
      </c>
      <c r="I110" t="s">
        <v>387</v>
      </c>
      <c r="J110" t="s">
        <v>388</v>
      </c>
      <c r="K110" t="s">
        <v>389</v>
      </c>
      <c r="L110" t="str">
        <f>HYPERLINK("https://www.ncbi.nlm.nih.gov/nuccore/FM209186.1?report=graph&amp;tracks=[key:gene_model_track,Options:GeneOnly]&amp;mk=29908:29927|offset_25|00cc00,29935:29954|offset_52|444444,29964:29983|offset_81|444444,29994:30013|offset_111|444444&amp;v=29707:30213&amp;c=444444", "offset 25")</f>
        <v>offset 25</v>
      </c>
    </row>
    <row r="111" spans="1:12" x14ac:dyDescent="0.15">
      <c r="A111" t="s">
        <v>12</v>
      </c>
      <c r="B111">
        <v>29934</v>
      </c>
      <c r="C111">
        <v>29954</v>
      </c>
      <c r="D111" t="s">
        <v>386</v>
      </c>
      <c r="E111" t="s">
        <v>90</v>
      </c>
      <c r="F111" t="s">
        <v>15</v>
      </c>
      <c r="G111" t="s">
        <v>36</v>
      </c>
      <c r="H111">
        <v>52</v>
      </c>
      <c r="I111" t="s">
        <v>390</v>
      </c>
      <c r="J111" t="s">
        <v>391</v>
      </c>
      <c r="K111" t="s">
        <v>392</v>
      </c>
      <c r="L111" t="str">
        <f>HYPERLINK("https://www.ncbi.nlm.nih.gov/nuccore/FM209186.1?report=graph&amp;tracks=[key:gene_model_track,Options:GeneOnly]&amp;mk=29908:29927|offset_25|444444,29935:29954|offset_52|00cc00,29964:29983|offset_81|444444,29994:30013|offset_111|444444&amp;v=29707:30213&amp;c=444444", "offset 52")</f>
        <v>offset 52</v>
      </c>
    </row>
    <row r="112" spans="1:12" x14ac:dyDescent="0.15">
      <c r="A112" t="s">
        <v>12</v>
      </c>
      <c r="B112">
        <v>29963</v>
      </c>
      <c r="C112">
        <v>29983</v>
      </c>
      <c r="D112" t="s">
        <v>386</v>
      </c>
      <c r="E112" t="s">
        <v>90</v>
      </c>
      <c r="F112" t="s">
        <v>15</v>
      </c>
      <c r="G112" t="s">
        <v>23</v>
      </c>
      <c r="H112">
        <v>81</v>
      </c>
      <c r="I112" t="s">
        <v>393</v>
      </c>
      <c r="J112" t="s">
        <v>394</v>
      </c>
      <c r="K112" t="s">
        <v>395</v>
      </c>
      <c r="L112" t="str">
        <f>HYPERLINK("https://www.ncbi.nlm.nih.gov/nuccore/FM209186.1?report=graph&amp;tracks=[key:gene_model_track,Options:GeneOnly]&amp;mk=29908:29927|offset_25|444444,29935:29954|offset_52|444444,29964:29983|offset_81|00cc00,29994:30013|offset_111|444444&amp;v=29707:30213&amp;c=444444", "offset 81")</f>
        <v>offset 81</v>
      </c>
    </row>
    <row r="113" spans="1:12" x14ac:dyDescent="0.15">
      <c r="A113" t="s">
        <v>12</v>
      </c>
      <c r="B113">
        <v>29993</v>
      </c>
      <c r="C113">
        <v>30013</v>
      </c>
      <c r="D113" t="s">
        <v>386</v>
      </c>
      <c r="E113" t="s">
        <v>90</v>
      </c>
      <c r="F113" t="s">
        <v>15</v>
      </c>
      <c r="G113" t="s">
        <v>16</v>
      </c>
      <c r="H113">
        <v>111</v>
      </c>
      <c r="I113" t="s">
        <v>396</v>
      </c>
      <c r="J113" t="s">
        <v>397</v>
      </c>
      <c r="K113" t="s">
        <v>398</v>
      </c>
      <c r="L113" t="str">
        <f>HYPERLINK("https://www.ncbi.nlm.nih.gov/nuccore/FM209186.1?report=graph&amp;tracks=[key:gene_model_track,Options:GeneOnly]&amp;mk=29908:29927|offset_25|444444,29935:29954|offset_52|444444,29964:29983|offset_81|444444,29994:30013|offset_111|00cc00&amp;v=29707:30213&amp;c=444444", "offset 111")</f>
        <v>offset 111</v>
      </c>
    </row>
    <row r="114" spans="1:12" x14ac:dyDescent="0.15">
      <c r="A114" t="s">
        <v>12</v>
      </c>
      <c r="B114">
        <v>32021</v>
      </c>
      <c r="C114">
        <v>32041</v>
      </c>
      <c r="D114" t="s">
        <v>399</v>
      </c>
      <c r="E114" t="s">
        <v>90</v>
      </c>
      <c r="F114" t="s">
        <v>76</v>
      </c>
      <c r="G114" t="s">
        <v>32</v>
      </c>
      <c r="H114">
        <v>1</v>
      </c>
      <c r="I114" t="s">
        <v>400</v>
      </c>
      <c r="J114" t="s">
        <v>401</v>
      </c>
      <c r="K114" t="s">
        <v>402</v>
      </c>
      <c r="L114" t="str">
        <f>HYPERLINK("https://www.ncbi.nlm.nih.gov/nuccore/FM209186.1?report=graph&amp;tracks=[key:gene_model_track,Options:GeneOnly]&amp;mk=32022:32041|offset_1|00cc00,32002:32021|offset_21|444444,31940:31959|offset_83|444444,31915:31934|offset_108|444444&amp;v=31821:32134&amp;c=444444", "offset 1")</f>
        <v>offset 1</v>
      </c>
    </row>
    <row r="115" spans="1:12" x14ac:dyDescent="0.15">
      <c r="A115" t="s">
        <v>12</v>
      </c>
      <c r="B115">
        <v>32001</v>
      </c>
      <c r="C115">
        <v>32021</v>
      </c>
      <c r="D115" t="s">
        <v>399</v>
      </c>
      <c r="E115" t="s">
        <v>90</v>
      </c>
      <c r="F115" t="s">
        <v>76</v>
      </c>
      <c r="G115" t="s">
        <v>16</v>
      </c>
      <c r="H115">
        <v>21</v>
      </c>
      <c r="I115" t="s">
        <v>403</v>
      </c>
      <c r="J115" t="s">
        <v>404</v>
      </c>
      <c r="K115" t="s">
        <v>405</v>
      </c>
      <c r="L115" t="str">
        <f>HYPERLINK("https://www.ncbi.nlm.nih.gov/nuccore/FM209186.1?report=graph&amp;tracks=[key:gene_model_track,Options:GeneOnly]&amp;mk=32022:32041|offset_1|444444,32002:32021|offset_21|00cc00,31940:31959|offset_83|444444,31915:31934|offset_108|444444&amp;v=31821:32134&amp;c=444444", "offset 21")</f>
        <v>offset 21</v>
      </c>
    </row>
    <row r="116" spans="1:12" x14ac:dyDescent="0.15">
      <c r="A116" t="s">
        <v>12</v>
      </c>
      <c r="B116">
        <v>31939</v>
      </c>
      <c r="C116">
        <v>31959</v>
      </c>
      <c r="D116" t="s">
        <v>399</v>
      </c>
      <c r="E116" t="s">
        <v>90</v>
      </c>
      <c r="F116" t="s">
        <v>76</v>
      </c>
      <c r="G116" t="s">
        <v>23</v>
      </c>
      <c r="H116">
        <v>83</v>
      </c>
      <c r="I116" t="s">
        <v>406</v>
      </c>
      <c r="J116" t="s">
        <v>407</v>
      </c>
      <c r="K116" t="s">
        <v>408</v>
      </c>
      <c r="L116" t="str">
        <f>HYPERLINK("https://www.ncbi.nlm.nih.gov/nuccore/FM209186.1?report=graph&amp;tracks=[key:gene_model_track,Options:GeneOnly]&amp;mk=32022:32041|offset_1|444444,32002:32021|offset_21|444444,31940:31959|offset_83|00cc00,31915:31934|offset_108|444444&amp;v=31821:32134&amp;c=444444", "offset 83")</f>
        <v>offset 83</v>
      </c>
    </row>
    <row r="117" spans="1:12" x14ac:dyDescent="0.15">
      <c r="A117" t="s">
        <v>12</v>
      </c>
      <c r="B117">
        <v>31914</v>
      </c>
      <c r="C117">
        <v>31934</v>
      </c>
      <c r="D117" t="s">
        <v>399</v>
      </c>
      <c r="E117" t="s">
        <v>90</v>
      </c>
      <c r="F117" t="s">
        <v>76</v>
      </c>
      <c r="G117" t="s">
        <v>16</v>
      </c>
      <c r="H117">
        <v>108</v>
      </c>
      <c r="I117" t="s">
        <v>409</v>
      </c>
      <c r="J117" t="s">
        <v>410</v>
      </c>
      <c r="K117" t="s">
        <v>411</v>
      </c>
      <c r="L117" t="str">
        <f>HYPERLINK("https://www.ncbi.nlm.nih.gov/nuccore/FM209186.1?report=graph&amp;tracks=[key:gene_model_track,Options:GeneOnly]&amp;mk=32022:32041|offset_1|444444,32002:32021|offset_21|444444,31940:31959|offset_83|444444,31915:31934|offset_108|00cc00&amp;v=31821:32134&amp;c=444444", "offset 108")</f>
        <v>offset 108</v>
      </c>
    </row>
    <row r="118" spans="1:12" x14ac:dyDescent="0.15">
      <c r="A118" t="s">
        <v>12</v>
      </c>
      <c r="B118">
        <v>32949</v>
      </c>
      <c r="C118">
        <v>32969</v>
      </c>
      <c r="D118" t="s">
        <v>412</v>
      </c>
      <c r="E118" t="s">
        <v>90</v>
      </c>
      <c r="F118" t="s">
        <v>76</v>
      </c>
      <c r="G118" t="s">
        <v>32</v>
      </c>
      <c r="H118">
        <v>1</v>
      </c>
      <c r="I118" t="s">
        <v>413</v>
      </c>
      <c r="J118" t="s">
        <v>414</v>
      </c>
      <c r="K118" t="s">
        <v>415</v>
      </c>
      <c r="L118" t="str">
        <f>HYPERLINK("https://www.ncbi.nlm.nih.gov/nuccore/FM209186.1?report=graph&amp;tracks=[key:gene_model_track,Options:GeneOnly]&amp;mk=32950:32969|offset_1|00cc00,32917:32936|offset_34|444444,32896:32915|offset_55|444444,32876:32895|offset_75|444444&amp;v=32749:33095&amp;c=444444", "offset 1")</f>
        <v>offset 1</v>
      </c>
    </row>
    <row r="119" spans="1:12" x14ac:dyDescent="0.15">
      <c r="A119" t="s">
        <v>12</v>
      </c>
      <c r="B119">
        <v>32916</v>
      </c>
      <c r="C119">
        <v>32936</v>
      </c>
      <c r="D119" t="s">
        <v>412</v>
      </c>
      <c r="E119" t="s">
        <v>90</v>
      </c>
      <c r="F119" t="s">
        <v>76</v>
      </c>
      <c r="G119" t="s">
        <v>32</v>
      </c>
      <c r="H119">
        <v>34</v>
      </c>
      <c r="I119" t="s">
        <v>416</v>
      </c>
      <c r="J119" t="s">
        <v>417</v>
      </c>
      <c r="K119" t="s">
        <v>418</v>
      </c>
      <c r="L119" t="str">
        <f>HYPERLINK("https://www.ncbi.nlm.nih.gov/nuccore/FM209186.1?report=graph&amp;tracks=[key:gene_model_track,Options:GeneOnly]&amp;mk=32950:32969|offset_1|444444,32917:32936|offset_34|00cc00,32896:32915|offset_55|444444,32876:32895|offset_75|444444&amp;v=32749:33095&amp;c=444444", "offset 34")</f>
        <v>offset 34</v>
      </c>
    </row>
    <row r="120" spans="1:12" x14ac:dyDescent="0.15">
      <c r="A120" t="s">
        <v>12</v>
      </c>
      <c r="B120">
        <v>32895</v>
      </c>
      <c r="C120">
        <v>32915</v>
      </c>
      <c r="D120" t="s">
        <v>412</v>
      </c>
      <c r="E120" t="s">
        <v>90</v>
      </c>
      <c r="F120" t="s">
        <v>76</v>
      </c>
      <c r="G120" t="s">
        <v>23</v>
      </c>
      <c r="H120">
        <v>55</v>
      </c>
      <c r="I120" t="s">
        <v>419</v>
      </c>
      <c r="J120" t="s">
        <v>420</v>
      </c>
      <c r="K120" t="s">
        <v>421</v>
      </c>
      <c r="L120" t="str">
        <f>HYPERLINK("https://www.ncbi.nlm.nih.gov/nuccore/FM209186.1?report=graph&amp;tracks=[key:gene_model_track,Options:GeneOnly]&amp;mk=32950:32969|offset_1|444444,32917:32936|offset_34|444444,32896:32915|offset_55|00cc00,32876:32895|offset_75|444444&amp;v=32749:33095&amp;c=444444", "offset 55")</f>
        <v>offset 55</v>
      </c>
    </row>
    <row r="121" spans="1:12" x14ac:dyDescent="0.15">
      <c r="A121" t="s">
        <v>12</v>
      </c>
      <c r="B121">
        <v>32875</v>
      </c>
      <c r="C121">
        <v>32895</v>
      </c>
      <c r="D121" t="s">
        <v>412</v>
      </c>
      <c r="E121" t="s">
        <v>90</v>
      </c>
      <c r="F121" t="s">
        <v>76</v>
      </c>
      <c r="G121" t="s">
        <v>36</v>
      </c>
      <c r="H121">
        <v>75</v>
      </c>
      <c r="I121" t="s">
        <v>422</v>
      </c>
      <c r="J121" t="s">
        <v>423</v>
      </c>
      <c r="K121" t="s">
        <v>424</v>
      </c>
      <c r="L121" t="str">
        <f>HYPERLINK("https://www.ncbi.nlm.nih.gov/nuccore/FM209186.1?report=graph&amp;tracks=[key:gene_model_track,Options:GeneOnly]&amp;mk=32950:32969|offset_1|444444,32917:32936|offset_34|444444,32896:32915|offset_55|444444,32876:32895|offset_75|00cc00&amp;v=32749:33095&amp;c=444444", "offset 75")</f>
        <v>offset 75</v>
      </c>
    </row>
    <row r="122" spans="1:12" x14ac:dyDescent="0.15">
      <c r="A122" t="s">
        <v>12</v>
      </c>
      <c r="B122">
        <v>34468</v>
      </c>
      <c r="C122">
        <v>34488</v>
      </c>
      <c r="D122" t="s">
        <v>425</v>
      </c>
      <c r="E122" t="s">
        <v>426</v>
      </c>
      <c r="F122" t="s">
        <v>76</v>
      </c>
      <c r="G122" t="s">
        <v>23</v>
      </c>
      <c r="H122">
        <v>10</v>
      </c>
      <c r="I122" t="s">
        <v>427</v>
      </c>
      <c r="J122" t="s">
        <v>428</v>
      </c>
      <c r="K122" t="s">
        <v>429</v>
      </c>
      <c r="L122" t="str">
        <f>HYPERLINK("https://www.ncbi.nlm.nih.gov/nuccore/FM209186.1?report=graph&amp;tracks=[key:gene_model_track,Options:GeneOnly]&amp;mk=34469:34488|offset_10|00cc00,34442:34461|offset_37|444444,34416:34435|offset_63|444444,34383:34402|offset_96|444444&amp;v=34268:34602&amp;c=444444", "offset 10")</f>
        <v>offset 10</v>
      </c>
    </row>
    <row r="123" spans="1:12" x14ac:dyDescent="0.15">
      <c r="A123" t="s">
        <v>12</v>
      </c>
      <c r="B123">
        <v>34441</v>
      </c>
      <c r="C123">
        <v>34461</v>
      </c>
      <c r="D123" t="s">
        <v>425</v>
      </c>
      <c r="E123" t="s">
        <v>426</v>
      </c>
      <c r="F123" t="s">
        <v>76</v>
      </c>
      <c r="G123" t="s">
        <v>16</v>
      </c>
      <c r="H123">
        <v>37</v>
      </c>
      <c r="I123" t="s">
        <v>430</v>
      </c>
      <c r="J123" t="s">
        <v>431</v>
      </c>
      <c r="K123" t="s">
        <v>432</v>
      </c>
      <c r="L123" t="str">
        <f>HYPERLINK("https://www.ncbi.nlm.nih.gov/nuccore/FM209186.1?report=graph&amp;tracks=[key:gene_model_track,Options:GeneOnly]&amp;mk=34469:34488|offset_10|444444,34442:34461|offset_37|00cc00,34416:34435|offset_63|444444,34383:34402|offset_96|444444&amp;v=34268:34602&amp;c=444444", "offset 37")</f>
        <v>offset 37</v>
      </c>
    </row>
    <row r="124" spans="1:12" x14ac:dyDescent="0.15">
      <c r="A124" t="s">
        <v>12</v>
      </c>
      <c r="B124">
        <v>34415</v>
      </c>
      <c r="C124">
        <v>34435</v>
      </c>
      <c r="D124" t="s">
        <v>425</v>
      </c>
      <c r="E124" t="s">
        <v>426</v>
      </c>
      <c r="F124" t="s">
        <v>76</v>
      </c>
      <c r="G124" t="s">
        <v>16</v>
      </c>
      <c r="H124">
        <v>63</v>
      </c>
      <c r="I124" t="s">
        <v>433</v>
      </c>
      <c r="J124" t="s">
        <v>434</v>
      </c>
      <c r="K124" t="s">
        <v>435</v>
      </c>
      <c r="L124" t="str">
        <f>HYPERLINK("https://www.ncbi.nlm.nih.gov/nuccore/FM209186.1?report=graph&amp;tracks=[key:gene_model_track,Options:GeneOnly]&amp;mk=34469:34488|offset_10|444444,34442:34461|offset_37|444444,34416:34435|offset_63|00cc00,34383:34402|offset_96|444444&amp;v=34268:34602&amp;c=444444", "offset 63")</f>
        <v>offset 63</v>
      </c>
    </row>
    <row r="125" spans="1:12" x14ac:dyDescent="0.15">
      <c r="A125" t="s">
        <v>12</v>
      </c>
      <c r="B125">
        <v>34382</v>
      </c>
      <c r="C125">
        <v>34402</v>
      </c>
      <c r="D125" t="s">
        <v>425</v>
      </c>
      <c r="E125" t="s">
        <v>426</v>
      </c>
      <c r="F125" t="s">
        <v>76</v>
      </c>
      <c r="G125" t="s">
        <v>23</v>
      </c>
      <c r="H125">
        <v>96</v>
      </c>
      <c r="I125" t="s">
        <v>436</v>
      </c>
      <c r="J125" t="s">
        <v>437</v>
      </c>
      <c r="K125" t="s">
        <v>438</v>
      </c>
      <c r="L125" t="str">
        <f>HYPERLINK("https://www.ncbi.nlm.nih.gov/nuccore/FM209186.1?report=graph&amp;tracks=[key:gene_model_track,Options:GeneOnly]&amp;mk=34469:34488|offset_10|444444,34442:34461|offset_37|444444,34416:34435|offset_63|444444,34383:34402|offset_96|00cc00&amp;v=34268:34602&amp;c=444444", "offset 96")</f>
        <v>offset 96</v>
      </c>
    </row>
    <row r="126" spans="1:12" x14ac:dyDescent="0.15">
      <c r="A126" t="s">
        <v>12</v>
      </c>
      <c r="B126">
        <v>34624</v>
      </c>
      <c r="C126">
        <v>34644</v>
      </c>
      <c r="D126" t="s">
        <v>439</v>
      </c>
      <c r="E126" t="s">
        <v>90</v>
      </c>
      <c r="F126" t="s">
        <v>15</v>
      </c>
      <c r="G126" t="s">
        <v>23</v>
      </c>
      <c r="H126">
        <v>14</v>
      </c>
      <c r="I126" t="s">
        <v>440</v>
      </c>
      <c r="J126" t="s">
        <v>441</v>
      </c>
      <c r="K126" t="s">
        <v>442</v>
      </c>
      <c r="L126" t="str">
        <f>HYPERLINK("https://www.ncbi.nlm.nih.gov/nuccore/FM209186.1?report=graph&amp;tracks=[key:gene_model_track,Options:GeneOnly]&amp;mk=34625:34644|offset_14|00cc00,34646:34665|offset_35|444444,34666:34685|offset_55|444444,34690:34709|offset_79|444444&amp;v=34424:34909&amp;c=444444", "offset 14")</f>
        <v>offset 14</v>
      </c>
    </row>
    <row r="127" spans="1:12" x14ac:dyDescent="0.15">
      <c r="A127" t="s">
        <v>12</v>
      </c>
      <c r="B127">
        <v>34645</v>
      </c>
      <c r="C127">
        <v>34665</v>
      </c>
      <c r="D127" t="s">
        <v>439</v>
      </c>
      <c r="E127" t="s">
        <v>90</v>
      </c>
      <c r="F127" t="s">
        <v>15</v>
      </c>
      <c r="G127" t="s">
        <v>23</v>
      </c>
      <c r="H127">
        <v>35</v>
      </c>
      <c r="I127" t="s">
        <v>443</v>
      </c>
      <c r="J127" t="s">
        <v>444</v>
      </c>
      <c r="K127" t="s">
        <v>445</v>
      </c>
      <c r="L127" t="str">
        <f>HYPERLINK("https://www.ncbi.nlm.nih.gov/nuccore/FM209186.1?report=graph&amp;tracks=[key:gene_model_track,Options:GeneOnly]&amp;mk=34625:34644|offset_14|444444,34646:34665|offset_35|00cc00,34666:34685|offset_55|444444,34690:34709|offset_79|444444&amp;v=34424:34909&amp;c=444444", "offset 35")</f>
        <v>offset 35</v>
      </c>
    </row>
    <row r="128" spans="1:12" x14ac:dyDescent="0.15">
      <c r="A128" t="s">
        <v>12</v>
      </c>
      <c r="B128">
        <v>34665</v>
      </c>
      <c r="C128">
        <v>34685</v>
      </c>
      <c r="D128" t="s">
        <v>439</v>
      </c>
      <c r="E128" t="s">
        <v>90</v>
      </c>
      <c r="F128" t="s">
        <v>15</v>
      </c>
      <c r="G128" t="s">
        <v>16</v>
      </c>
      <c r="H128">
        <v>55</v>
      </c>
      <c r="I128" t="s">
        <v>446</v>
      </c>
      <c r="J128" t="s">
        <v>447</v>
      </c>
      <c r="K128" t="s">
        <v>448</v>
      </c>
      <c r="L128" t="str">
        <f>HYPERLINK("https://www.ncbi.nlm.nih.gov/nuccore/FM209186.1?report=graph&amp;tracks=[key:gene_model_track,Options:GeneOnly]&amp;mk=34625:34644|offset_14|444444,34646:34665|offset_35|444444,34666:34685|offset_55|00cc00,34690:34709|offset_79|444444&amp;v=34424:34909&amp;c=444444", "offset 55")</f>
        <v>offset 55</v>
      </c>
    </row>
    <row r="129" spans="1:12" x14ac:dyDescent="0.15">
      <c r="A129" t="s">
        <v>12</v>
      </c>
      <c r="B129">
        <v>34689</v>
      </c>
      <c r="C129">
        <v>34709</v>
      </c>
      <c r="D129" t="s">
        <v>439</v>
      </c>
      <c r="E129" t="s">
        <v>90</v>
      </c>
      <c r="F129" t="s">
        <v>15</v>
      </c>
      <c r="G129" t="s">
        <v>16</v>
      </c>
      <c r="H129">
        <v>79</v>
      </c>
      <c r="I129" t="s">
        <v>449</v>
      </c>
      <c r="J129" t="s">
        <v>450</v>
      </c>
      <c r="K129" t="s">
        <v>451</v>
      </c>
      <c r="L129" t="str">
        <f>HYPERLINK("https://www.ncbi.nlm.nih.gov/nuccore/FM209186.1?report=graph&amp;tracks=[key:gene_model_track,Options:GeneOnly]&amp;mk=34625:34644|offset_14|444444,34646:34665|offset_35|444444,34666:34685|offset_55|444444,34690:34709|offset_79|00cc00&amp;v=34424:34909&amp;c=444444", "offset 79")</f>
        <v>offset 79</v>
      </c>
    </row>
    <row r="130" spans="1:12" x14ac:dyDescent="0.15">
      <c r="A130" t="s">
        <v>12</v>
      </c>
      <c r="B130">
        <v>36237</v>
      </c>
      <c r="C130">
        <v>36257</v>
      </c>
      <c r="D130" t="s">
        <v>452</v>
      </c>
      <c r="E130" t="s">
        <v>90</v>
      </c>
      <c r="F130" t="s">
        <v>76</v>
      </c>
      <c r="G130" t="s">
        <v>36</v>
      </c>
      <c r="H130">
        <v>0</v>
      </c>
      <c r="I130" t="s">
        <v>453</v>
      </c>
      <c r="J130" t="s">
        <v>454</v>
      </c>
      <c r="K130" t="s">
        <v>455</v>
      </c>
      <c r="L130" t="str">
        <f>HYPERLINK("https://www.ncbi.nlm.nih.gov/nuccore/FM209186.1?report=graph&amp;tracks=[key:gene_model_track,Options:GeneOnly]&amp;mk=36238:36257|offset_0|00cc00,36213:36232|offset_25|444444,36191:36210|offset_47|444444,36150:36169|offset_88|444444&amp;v=36037:36369&amp;c=444444", "offset 0")</f>
        <v>offset 0</v>
      </c>
    </row>
    <row r="131" spans="1:12" x14ac:dyDescent="0.15">
      <c r="A131" t="s">
        <v>12</v>
      </c>
      <c r="B131">
        <v>36212</v>
      </c>
      <c r="C131">
        <v>36232</v>
      </c>
      <c r="D131" t="s">
        <v>452</v>
      </c>
      <c r="E131" t="s">
        <v>90</v>
      </c>
      <c r="F131" t="s">
        <v>76</v>
      </c>
      <c r="G131" t="s">
        <v>16</v>
      </c>
      <c r="H131">
        <v>25</v>
      </c>
      <c r="I131" t="s">
        <v>456</v>
      </c>
      <c r="J131" t="s">
        <v>457</v>
      </c>
      <c r="K131" t="s">
        <v>458</v>
      </c>
      <c r="L131" t="str">
        <f>HYPERLINK("https://www.ncbi.nlm.nih.gov/nuccore/FM209186.1?report=graph&amp;tracks=[key:gene_model_track,Options:GeneOnly]&amp;mk=36238:36257|offset_0|444444,36213:36232|offset_25|00cc00,36191:36210|offset_47|444444,36150:36169|offset_88|444444&amp;v=36037:36369&amp;c=444444", "offset 25")</f>
        <v>offset 25</v>
      </c>
    </row>
    <row r="132" spans="1:12" x14ac:dyDescent="0.15">
      <c r="A132" t="s">
        <v>12</v>
      </c>
      <c r="B132">
        <v>36190</v>
      </c>
      <c r="C132">
        <v>36210</v>
      </c>
      <c r="D132" t="s">
        <v>452</v>
      </c>
      <c r="E132" t="s">
        <v>90</v>
      </c>
      <c r="F132" t="s">
        <v>76</v>
      </c>
      <c r="G132" t="s">
        <v>32</v>
      </c>
      <c r="H132">
        <v>47</v>
      </c>
      <c r="I132" t="s">
        <v>459</v>
      </c>
      <c r="J132" t="s">
        <v>460</v>
      </c>
      <c r="K132" t="s">
        <v>461</v>
      </c>
      <c r="L132" t="str">
        <f>HYPERLINK("https://www.ncbi.nlm.nih.gov/nuccore/FM209186.1?report=graph&amp;tracks=[key:gene_model_track,Options:GeneOnly]&amp;mk=36238:36257|offset_0|444444,36213:36232|offset_25|444444,36191:36210|offset_47|00cc00,36150:36169|offset_88|444444&amp;v=36037:36369&amp;c=444444", "offset 47")</f>
        <v>offset 47</v>
      </c>
    </row>
    <row r="133" spans="1:12" x14ac:dyDescent="0.15">
      <c r="A133" t="s">
        <v>12</v>
      </c>
      <c r="B133">
        <v>36149</v>
      </c>
      <c r="C133">
        <v>36169</v>
      </c>
      <c r="D133" t="s">
        <v>452</v>
      </c>
      <c r="E133" t="s">
        <v>90</v>
      </c>
      <c r="F133" t="s">
        <v>76</v>
      </c>
      <c r="G133" t="s">
        <v>32</v>
      </c>
      <c r="H133">
        <v>88</v>
      </c>
      <c r="I133" t="s">
        <v>462</v>
      </c>
      <c r="J133" t="s">
        <v>463</v>
      </c>
      <c r="K133" t="s">
        <v>464</v>
      </c>
      <c r="L133" t="str">
        <f>HYPERLINK("https://www.ncbi.nlm.nih.gov/nuccore/FM209186.1?report=graph&amp;tracks=[key:gene_model_track,Options:GeneOnly]&amp;mk=36238:36257|offset_0|444444,36213:36232|offset_25|444444,36191:36210|offset_47|444444,36150:36169|offset_88|00cc00&amp;v=36037:36369&amp;c=444444", "offset 88")</f>
        <v>offset 88</v>
      </c>
    </row>
    <row r="134" spans="1:12" x14ac:dyDescent="0.15">
      <c r="A134" t="s">
        <v>12</v>
      </c>
      <c r="B134">
        <v>36835</v>
      </c>
      <c r="C134">
        <v>36855</v>
      </c>
      <c r="D134" t="s">
        <v>465</v>
      </c>
      <c r="E134" t="s">
        <v>90</v>
      </c>
      <c r="F134" t="s">
        <v>76</v>
      </c>
      <c r="G134" t="s">
        <v>36</v>
      </c>
      <c r="H134">
        <v>33</v>
      </c>
      <c r="I134" t="s">
        <v>466</v>
      </c>
      <c r="J134" t="s">
        <v>467</v>
      </c>
      <c r="K134" t="s">
        <v>468</v>
      </c>
      <c r="L134" t="str">
        <f>HYPERLINK("https://www.ncbi.nlm.nih.gov/nuccore/FM209186.1?report=graph&amp;tracks=[key:gene_model_track,Options:GeneOnly]&amp;mk=36836:36855|offset_33|00cc00,36787:36806|offset_82|444444,36760:36779|offset_109|444444,36723:36742|offset_146|444444&amp;v=36635:36942&amp;c=444444", "offset 33")</f>
        <v>offset 33</v>
      </c>
    </row>
    <row r="135" spans="1:12" x14ac:dyDescent="0.15">
      <c r="A135" t="s">
        <v>12</v>
      </c>
      <c r="B135">
        <v>36786</v>
      </c>
      <c r="C135">
        <v>36806</v>
      </c>
      <c r="D135" t="s">
        <v>465</v>
      </c>
      <c r="E135" t="s">
        <v>90</v>
      </c>
      <c r="F135" t="s">
        <v>76</v>
      </c>
      <c r="G135" t="s">
        <v>32</v>
      </c>
      <c r="H135">
        <v>82</v>
      </c>
      <c r="I135" t="s">
        <v>469</v>
      </c>
      <c r="J135" t="s">
        <v>470</v>
      </c>
      <c r="K135" t="s">
        <v>471</v>
      </c>
      <c r="L135" t="str">
        <f>HYPERLINK("https://www.ncbi.nlm.nih.gov/nuccore/FM209186.1?report=graph&amp;tracks=[key:gene_model_track,Options:GeneOnly]&amp;mk=36836:36855|offset_33|444444,36787:36806|offset_82|00cc00,36760:36779|offset_109|444444,36723:36742|offset_146|444444&amp;v=36635:36942&amp;c=444444", "offset 82")</f>
        <v>offset 82</v>
      </c>
    </row>
    <row r="136" spans="1:12" x14ac:dyDescent="0.15">
      <c r="A136" t="s">
        <v>12</v>
      </c>
      <c r="B136">
        <v>36759</v>
      </c>
      <c r="C136">
        <v>36779</v>
      </c>
      <c r="D136" t="s">
        <v>465</v>
      </c>
      <c r="E136" t="s">
        <v>90</v>
      </c>
      <c r="F136" t="s">
        <v>76</v>
      </c>
      <c r="G136" t="s">
        <v>16</v>
      </c>
      <c r="H136">
        <v>109</v>
      </c>
      <c r="I136" t="s">
        <v>472</v>
      </c>
      <c r="J136" t="s">
        <v>473</v>
      </c>
      <c r="K136" t="s">
        <v>474</v>
      </c>
      <c r="L136" t="str">
        <f>HYPERLINK("https://www.ncbi.nlm.nih.gov/nuccore/FM209186.1?report=graph&amp;tracks=[key:gene_model_track,Options:GeneOnly]&amp;mk=36836:36855|offset_33|444444,36787:36806|offset_82|444444,36760:36779|offset_109|00cc00,36723:36742|offset_146|444444&amp;v=36635:36942&amp;c=444444", "offset 109")</f>
        <v>offset 109</v>
      </c>
    </row>
    <row r="137" spans="1:12" x14ac:dyDescent="0.15">
      <c r="A137" t="s">
        <v>12</v>
      </c>
      <c r="B137">
        <v>36722</v>
      </c>
      <c r="C137">
        <v>36742</v>
      </c>
      <c r="D137" t="s">
        <v>465</v>
      </c>
      <c r="E137" t="s">
        <v>90</v>
      </c>
      <c r="F137" t="s">
        <v>76</v>
      </c>
      <c r="G137" t="s">
        <v>23</v>
      </c>
      <c r="H137">
        <v>146</v>
      </c>
      <c r="I137" t="s">
        <v>475</v>
      </c>
      <c r="J137" t="s">
        <v>476</v>
      </c>
      <c r="K137" t="s">
        <v>477</v>
      </c>
      <c r="L137" t="str">
        <f>HYPERLINK("https://www.ncbi.nlm.nih.gov/nuccore/FM209186.1?report=graph&amp;tracks=[key:gene_model_track,Options:GeneOnly]&amp;mk=36836:36855|offset_33|444444,36787:36806|offset_82|444444,36760:36779|offset_109|444444,36723:36742|offset_146|00cc00&amp;v=36635:36942&amp;c=444444", "offset 146")</f>
        <v>offset 146</v>
      </c>
    </row>
    <row r="138" spans="1:12" x14ac:dyDescent="0.15">
      <c r="A138" t="s">
        <v>12</v>
      </c>
      <c r="B138">
        <v>37852</v>
      </c>
      <c r="C138">
        <v>37872</v>
      </c>
      <c r="D138" t="s">
        <v>478</v>
      </c>
      <c r="E138" t="s">
        <v>479</v>
      </c>
      <c r="F138" t="s">
        <v>76</v>
      </c>
      <c r="G138" t="s">
        <v>16</v>
      </c>
      <c r="H138">
        <v>8</v>
      </c>
      <c r="I138" t="s">
        <v>480</v>
      </c>
      <c r="J138" t="s">
        <v>481</v>
      </c>
      <c r="K138" t="s">
        <v>482</v>
      </c>
      <c r="L138" t="str">
        <f>HYPERLINK("https://www.ncbi.nlm.nih.gov/nuccore/FM209186.1?report=graph&amp;tracks=[key:gene_model_track,Options:GeneOnly]&amp;mk=37853:37872|offset_8|00cc00,37833:37852|offset_28|444444,37809:37828|offset_52|444444,37785:37804|offset_76|444444&amp;v=37652:38004&amp;c=444444", "offset 8")</f>
        <v>offset 8</v>
      </c>
    </row>
    <row r="139" spans="1:12" x14ac:dyDescent="0.15">
      <c r="A139" t="s">
        <v>12</v>
      </c>
      <c r="B139">
        <v>37832</v>
      </c>
      <c r="C139">
        <v>37852</v>
      </c>
      <c r="D139" t="s">
        <v>478</v>
      </c>
      <c r="E139" t="s">
        <v>479</v>
      </c>
      <c r="F139" t="s">
        <v>76</v>
      </c>
      <c r="G139" t="s">
        <v>36</v>
      </c>
      <c r="H139">
        <v>28</v>
      </c>
      <c r="I139" t="s">
        <v>483</v>
      </c>
      <c r="J139" t="s">
        <v>484</v>
      </c>
      <c r="K139" t="s">
        <v>485</v>
      </c>
      <c r="L139" t="str">
        <f>HYPERLINK("https://www.ncbi.nlm.nih.gov/nuccore/FM209186.1?report=graph&amp;tracks=[key:gene_model_track,Options:GeneOnly]&amp;mk=37853:37872|offset_8|444444,37833:37852|offset_28|00cc00,37809:37828|offset_52|444444,37785:37804|offset_76|444444&amp;v=37652:38004&amp;c=444444", "offset 28")</f>
        <v>offset 28</v>
      </c>
    </row>
    <row r="140" spans="1:12" x14ac:dyDescent="0.15">
      <c r="A140" t="s">
        <v>12</v>
      </c>
      <c r="B140">
        <v>37808</v>
      </c>
      <c r="C140">
        <v>37828</v>
      </c>
      <c r="D140" t="s">
        <v>478</v>
      </c>
      <c r="E140" t="s">
        <v>479</v>
      </c>
      <c r="F140" t="s">
        <v>76</v>
      </c>
      <c r="G140" t="s">
        <v>16</v>
      </c>
      <c r="H140">
        <v>52</v>
      </c>
      <c r="I140" t="s">
        <v>486</v>
      </c>
      <c r="J140" t="s">
        <v>487</v>
      </c>
      <c r="K140" t="s">
        <v>488</v>
      </c>
      <c r="L140" t="str">
        <f>HYPERLINK("https://www.ncbi.nlm.nih.gov/nuccore/FM209186.1?report=graph&amp;tracks=[key:gene_model_track,Options:GeneOnly]&amp;mk=37853:37872|offset_8|444444,37833:37852|offset_28|444444,37809:37828|offset_52|00cc00,37785:37804|offset_76|444444&amp;v=37652:38004&amp;c=444444", "offset 52")</f>
        <v>offset 52</v>
      </c>
    </row>
    <row r="141" spans="1:12" x14ac:dyDescent="0.15">
      <c r="A141" t="s">
        <v>12</v>
      </c>
      <c r="B141">
        <v>37784</v>
      </c>
      <c r="C141">
        <v>37804</v>
      </c>
      <c r="D141" t="s">
        <v>478</v>
      </c>
      <c r="E141" t="s">
        <v>479</v>
      </c>
      <c r="F141" t="s">
        <v>76</v>
      </c>
      <c r="G141" t="s">
        <v>16</v>
      </c>
      <c r="H141">
        <v>76</v>
      </c>
      <c r="I141" t="s">
        <v>489</v>
      </c>
      <c r="J141" t="s">
        <v>490</v>
      </c>
      <c r="K141" t="s">
        <v>491</v>
      </c>
      <c r="L141" t="str">
        <f>HYPERLINK("https://www.ncbi.nlm.nih.gov/nuccore/FM209186.1?report=graph&amp;tracks=[key:gene_model_track,Options:GeneOnly]&amp;mk=37853:37872|offset_8|444444,37833:37852|offset_28|444444,37809:37828|offset_52|444444,37785:37804|offset_76|00cc00&amp;v=37652:38004&amp;c=444444", "offset 76")</f>
        <v>offset 76</v>
      </c>
    </row>
    <row r="142" spans="1:12" x14ac:dyDescent="0.15">
      <c r="A142" t="s">
        <v>12</v>
      </c>
      <c r="B142">
        <v>39064</v>
      </c>
      <c r="C142">
        <v>39084</v>
      </c>
      <c r="D142" t="s">
        <v>492</v>
      </c>
      <c r="E142" t="s">
        <v>493</v>
      </c>
      <c r="F142" t="s">
        <v>76</v>
      </c>
      <c r="G142" t="s">
        <v>32</v>
      </c>
      <c r="H142">
        <v>1</v>
      </c>
      <c r="I142" t="s">
        <v>494</v>
      </c>
      <c r="J142" t="s">
        <v>495</v>
      </c>
      <c r="K142" t="s">
        <v>496</v>
      </c>
      <c r="L142" t="str">
        <f>HYPERLINK("https://www.ncbi.nlm.nih.gov/nuccore/FM209186.1?report=graph&amp;tracks=[key:gene_model_track,Options:GeneOnly]&amp;mk=39065:39084|offset_1|00cc00,39042:39061|offset_24|444444,39007:39026|offset_59|444444,38968:38987|offset_98|444444&amp;v=38864:39187&amp;c=444444", "offset 1")</f>
        <v>offset 1</v>
      </c>
    </row>
    <row r="143" spans="1:12" x14ac:dyDescent="0.15">
      <c r="A143" t="s">
        <v>12</v>
      </c>
      <c r="B143">
        <v>39041</v>
      </c>
      <c r="C143">
        <v>39061</v>
      </c>
      <c r="D143" t="s">
        <v>492</v>
      </c>
      <c r="E143" t="s">
        <v>493</v>
      </c>
      <c r="F143" t="s">
        <v>76</v>
      </c>
      <c r="G143" t="s">
        <v>36</v>
      </c>
      <c r="H143">
        <v>24</v>
      </c>
      <c r="I143" t="s">
        <v>497</v>
      </c>
      <c r="J143" t="s">
        <v>498</v>
      </c>
      <c r="K143" t="s">
        <v>499</v>
      </c>
      <c r="L143" t="str">
        <f>HYPERLINK("https://www.ncbi.nlm.nih.gov/nuccore/FM209186.1?report=graph&amp;tracks=[key:gene_model_track,Options:GeneOnly]&amp;mk=39065:39084|offset_1|444444,39042:39061|offset_24|00cc00,39007:39026|offset_59|444444,38968:38987|offset_98|444444&amp;v=38864:39187&amp;c=444444", "offset 24")</f>
        <v>offset 24</v>
      </c>
    </row>
    <row r="144" spans="1:12" x14ac:dyDescent="0.15">
      <c r="A144" t="s">
        <v>12</v>
      </c>
      <c r="B144">
        <v>39006</v>
      </c>
      <c r="C144">
        <v>39026</v>
      </c>
      <c r="D144" t="s">
        <v>492</v>
      </c>
      <c r="E144" t="s">
        <v>493</v>
      </c>
      <c r="F144" t="s">
        <v>76</v>
      </c>
      <c r="G144" t="s">
        <v>32</v>
      </c>
      <c r="H144">
        <v>59</v>
      </c>
      <c r="I144" t="s">
        <v>500</v>
      </c>
      <c r="J144" t="s">
        <v>501</v>
      </c>
      <c r="K144" t="s">
        <v>502</v>
      </c>
      <c r="L144" t="str">
        <f>HYPERLINK("https://www.ncbi.nlm.nih.gov/nuccore/FM209186.1?report=graph&amp;tracks=[key:gene_model_track,Options:GeneOnly]&amp;mk=39065:39084|offset_1|444444,39042:39061|offset_24|444444,39007:39026|offset_59|00cc00,38968:38987|offset_98|444444&amp;v=38864:39187&amp;c=444444", "offset 59")</f>
        <v>offset 59</v>
      </c>
    </row>
    <row r="145" spans="1:12" x14ac:dyDescent="0.15">
      <c r="A145" t="s">
        <v>12</v>
      </c>
      <c r="B145">
        <v>38967</v>
      </c>
      <c r="C145">
        <v>38987</v>
      </c>
      <c r="D145" t="s">
        <v>492</v>
      </c>
      <c r="E145" t="s">
        <v>493</v>
      </c>
      <c r="F145" t="s">
        <v>76</v>
      </c>
      <c r="G145" t="s">
        <v>23</v>
      </c>
      <c r="H145">
        <v>98</v>
      </c>
      <c r="I145" t="s">
        <v>503</v>
      </c>
      <c r="J145" t="s">
        <v>504</v>
      </c>
      <c r="K145" t="s">
        <v>505</v>
      </c>
      <c r="L145" t="str">
        <f>HYPERLINK("https://www.ncbi.nlm.nih.gov/nuccore/FM209186.1?report=graph&amp;tracks=[key:gene_model_track,Options:GeneOnly]&amp;mk=39065:39084|offset_1|444444,39042:39061|offset_24|444444,39007:39026|offset_59|444444,38968:38987|offset_98|00cc00&amp;v=38864:39187&amp;c=444444", "offset 98")</f>
        <v>offset 98</v>
      </c>
    </row>
    <row r="146" spans="1:12" x14ac:dyDescent="0.15">
      <c r="A146" t="s">
        <v>12</v>
      </c>
      <c r="B146">
        <v>39189</v>
      </c>
      <c r="C146">
        <v>39209</v>
      </c>
      <c r="D146" t="s">
        <v>506</v>
      </c>
      <c r="E146" t="s">
        <v>507</v>
      </c>
      <c r="F146" t="s">
        <v>15</v>
      </c>
      <c r="G146" t="s">
        <v>32</v>
      </c>
      <c r="H146">
        <v>1</v>
      </c>
      <c r="I146" t="s">
        <v>508</v>
      </c>
      <c r="J146" t="s">
        <v>509</v>
      </c>
      <c r="K146" t="s">
        <v>510</v>
      </c>
      <c r="L146" t="str">
        <f>HYPERLINK("https://www.ncbi.nlm.nih.gov/nuccore/FM209186.1?report=graph&amp;tracks=[key:gene_model_track,Options:GeneOnly]&amp;mk=39190:39209|offset_1|00cc00,39211:39230|offset_22|444444,39238:39257|offset_49|444444,39271:39290|offset_82|444444&amp;v=38989:39490&amp;c=444444", "offset 1")</f>
        <v>offset 1</v>
      </c>
    </row>
    <row r="147" spans="1:12" x14ac:dyDescent="0.15">
      <c r="A147" t="s">
        <v>12</v>
      </c>
      <c r="B147">
        <v>39210</v>
      </c>
      <c r="C147">
        <v>39230</v>
      </c>
      <c r="D147" t="s">
        <v>506</v>
      </c>
      <c r="E147" t="s">
        <v>507</v>
      </c>
      <c r="F147" t="s">
        <v>15</v>
      </c>
      <c r="G147" t="s">
        <v>36</v>
      </c>
      <c r="H147">
        <v>22</v>
      </c>
      <c r="I147" t="s">
        <v>511</v>
      </c>
      <c r="J147" t="s">
        <v>512</v>
      </c>
      <c r="K147" t="s">
        <v>513</v>
      </c>
      <c r="L147" t="str">
        <f>HYPERLINK("https://www.ncbi.nlm.nih.gov/nuccore/FM209186.1?report=graph&amp;tracks=[key:gene_model_track,Options:GeneOnly]&amp;mk=39190:39209|offset_1|444444,39211:39230|offset_22|00cc00,39238:39257|offset_49|444444,39271:39290|offset_82|444444&amp;v=38989:39490&amp;c=444444", "offset 22")</f>
        <v>offset 22</v>
      </c>
    </row>
    <row r="148" spans="1:12" x14ac:dyDescent="0.15">
      <c r="A148" t="s">
        <v>12</v>
      </c>
      <c r="B148">
        <v>39237</v>
      </c>
      <c r="C148">
        <v>39257</v>
      </c>
      <c r="D148" t="s">
        <v>506</v>
      </c>
      <c r="E148" t="s">
        <v>507</v>
      </c>
      <c r="F148" t="s">
        <v>15</v>
      </c>
      <c r="G148" t="s">
        <v>16</v>
      </c>
      <c r="H148">
        <v>49</v>
      </c>
      <c r="I148" t="s">
        <v>514</v>
      </c>
      <c r="J148" t="s">
        <v>515</v>
      </c>
      <c r="K148" t="s">
        <v>516</v>
      </c>
      <c r="L148" t="str">
        <f>HYPERLINK("https://www.ncbi.nlm.nih.gov/nuccore/FM209186.1?report=graph&amp;tracks=[key:gene_model_track,Options:GeneOnly]&amp;mk=39190:39209|offset_1|444444,39211:39230|offset_22|444444,39238:39257|offset_49|00cc00,39271:39290|offset_82|444444&amp;v=38989:39490&amp;c=444444", "offset 49")</f>
        <v>offset 49</v>
      </c>
    </row>
    <row r="149" spans="1:12" x14ac:dyDescent="0.15">
      <c r="A149" t="s">
        <v>12</v>
      </c>
      <c r="B149">
        <v>39270</v>
      </c>
      <c r="C149">
        <v>39290</v>
      </c>
      <c r="D149" t="s">
        <v>506</v>
      </c>
      <c r="E149" t="s">
        <v>507</v>
      </c>
      <c r="F149" t="s">
        <v>15</v>
      </c>
      <c r="G149" t="s">
        <v>16</v>
      </c>
      <c r="H149">
        <v>82</v>
      </c>
      <c r="I149" t="s">
        <v>517</v>
      </c>
      <c r="J149" t="s">
        <v>518</v>
      </c>
      <c r="K149" t="s">
        <v>519</v>
      </c>
      <c r="L149" t="str">
        <f>HYPERLINK("https://www.ncbi.nlm.nih.gov/nuccore/FM209186.1?report=graph&amp;tracks=[key:gene_model_track,Options:GeneOnly]&amp;mk=39190:39209|offset_1|444444,39211:39230|offset_22|444444,39238:39257|offset_49|444444,39271:39290|offset_82|00cc00&amp;v=38989:39490&amp;c=444444", "offset 82")</f>
        <v>offset 82</v>
      </c>
    </row>
    <row r="150" spans="1:12" x14ac:dyDescent="0.15">
      <c r="A150" t="s">
        <v>12</v>
      </c>
      <c r="B150">
        <v>40183</v>
      </c>
      <c r="C150">
        <v>40203</v>
      </c>
      <c r="D150" t="s">
        <v>520</v>
      </c>
      <c r="E150" t="s">
        <v>90</v>
      </c>
      <c r="F150" t="s">
        <v>15</v>
      </c>
      <c r="G150" t="s">
        <v>32</v>
      </c>
      <c r="H150">
        <v>7</v>
      </c>
      <c r="I150" t="s">
        <v>521</v>
      </c>
      <c r="J150" t="s">
        <v>522</v>
      </c>
      <c r="K150" t="s">
        <v>523</v>
      </c>
      <c r="L150" t="str">
        <f>HYPERLINK("https://www.ncbi.nlm.nih.gov/nuccore/FM209186.1?report=graph&amp;tracks=[key:gene_model_track,Options:GeneOnly]&amp;mk=40184:40203|offset_7|00cc00,40226:40245|offset_49|444444,40247:40266|offset_70|444444,40284:40303|offset_107|444444&amp;v=39983:40503&amp;c=444444", "offset 7")</f>
        <v>offset 7</v>
      </c>
    </row>
    <row r="151" spans="1:12" x14ac:dyDescent="0.15">
      <c r="A151" t="s">
        <v>12</v>
      </c>
      <c r="B151">
        <v>40225</v>
      </c>
      <c r="C151">
        <v>40245</v>
      </c>
      <c r="D151" t="s">
        <v>520</v>
      </c>
      <c r="E151" t="s">
        <v>90</v>
      </c>
      <c r="F151" t="s">
        <v>15</v>
      </c>
      <c r="G151" t="s">
        <v>32</v>
      </c>
      <c r="H151">
        <v>49</v>
      </c>
      <c r="I151" t="s">
        <v>524</v>
      </c>
      <c r="J151" t="s">
        <v>525</v>
      </c>
      <c r="K151" t="s">
        <v>526</v>
      </c>
      <c r="L151" t="str">
        <f>HYPERLINK("https://www.ncbi.nlm.nih.gov/nuccore/FM209186.1?report=graph&amp;tracks=[key:gene_model_track,Options:GeneOnly]&amp;mk=40184:40203|offset_7|444444,40226:40245|offset_49|00cc00,40247:40266|offset_70|444444,40284:40303|offset_107|444444&amp;v=39983:40503&amp;c=444444", "offset 49")</f>
        <v>offset 49</v>
      </c>
    </row>
    <row r="152" spans="1:12" x14ac:dyDescent="0.15">
      <c r="A152" t="s">
        <v>12</v>
      </c>
      <c r="B152">
        <v>40246</v>
      </c>
      <c r="C152">
        <v>40266</v>
      </c>
      <c r="D152" t="s">
        <v>520</v>
      </c>
      <c r="E152" t="s">
        <v>90</v>
      </c>
      <c r="F152" t="s">
        <v>15</v>
      </c>
      <c r="G152" t="s">
        <v>32</v>
      </c>
      <c r="H152">
        <v>70</v>
      </c>
      <c r="I152" t="s">
        <v>527</v>
      </c>
      <c r="J152" t="s">
        <v>528</v>
      </c>
      <c r="K152" t="s">
        <v>529</v>
      </c>
      <c r="L152" t="str">
        <f>HYPERLINK("https://www.ncbi.nlm.nih.gov/nuccore/FM209186.1?report=graph&amp;tracks=[key:gene_model_track,Options:GeneOnly]&amp;mk=40184:40203|offset_7|444444,40226:40245|offset_49|444444,40247:40266|offset_70|00cc00,40284:40303|offset_107|444444&amp;v=39983:40503&amp;c=444444", "offset 70")</f>
        <v>offset 70</v>
      </c>
    </row>
    <row r="153" spans="1:12" x14ac:dyDescent="0.15">
      <c r="A153" t="s">
        <v>12</v>
      </c>
      <c r="B153">
        <v>40283</v>
      </c>
      <c r="C153">
        <v>40303</v>
      </c>
      <c r="D153" t="s">
        <v>520</v>
      </c>
      <c r="E153" t="s">
        <v>90</v>
      </c>
      <c r="F153" t="s">
        <v>15</v>
      </c>
      <c r="G153" t="s">
        <v>32</v>
      </c>
      <c r="H153">
        <v>107</v>
      </c>
      <c r="I153" t="s">
        <v>530</v>
      </c>
      <c r="J153" t="s">
        <v>531</v>
      </c>
      <c r="K153" t="s">
        <v>532</v>
      </c>
      <c r="L153" t="str">
        <f>HYPERLINK("https://www.ncbi.nlm.nih.gov/nuccore/FM209186.1?report=graph&amp;tracks=[key:gene_model_track,Options:GeneOnly]&amp;mk=40184:40203|offset_7|444444,40226:40245|offset_49|444444,40247:40266|offset_70|444444,40284:40303|offset_107|00cc00&amp;v=39983:40503&amp;c=444444", "offset 107")</f>
        <v>offset 107</v>
      </c>
    </row>
    <row r="154" spans="1:12" x14ac:dyDescent="0.15">
      <c r="A154" t="s">
        <v>12</v>
      </c>
      <c r="B154">
        <v>40610</v>
      </c>
      <c r="C154">
        <v>40630</v>
      </c>
      <c r="D154" t="s">
        <v>533</v>
      </c>
      <c r="E154" t="s">
        <v>90</v>
      </c>
      <c r="F154" t="s">
        <v>15</v>
      </c>
      <c r="G154" t="s">
        <v>23</v>
      </c>
      <c r="H154">
        <v>35</v>
      </c>
      <c r="I154" t="s">
        <v>534</v>
      </c>
      <c r="J154" t="s">
        <v>535</v>
      </c>
      <c r="K154" t="s">
        <v>536</v>
      </c>
      <c r="L154" t="str">
        <f>HYPERLINK("https://www.ncbi.nlm.nih.gov/nuccore/FM209186.1?report=graph&amp;tracks=[key:gene_model_track,Options:GeneOnly]&amp;mk=40611:40630|offset_35|00cc00,40640:40659|offset_64|444444,40667:40686|offset_91|444444,40691:40710|offset_115|444444&amp;v=40410:40910&amp;c=444444", "offset 35")</f>
        <v>offset 35</v>
      </c>
    </row>
    <row r="155" spans="1:12" x14ac:dyDescent="0.15">
      <c r="A155" t="s">
        <v>12</v>
      </c>
      <c r="B155">
        <v>40639</v>
      </c>
      <c r="C155">
        <v>40659</v>
      </c>
      <c r="D155" t="s">
        <v>533</v>
      </c>
      <c r="E155" t="s">
        <v>90</v>
      </c>
      <c r="F155" t="s">
        <v>15</v>
      </c>
      <c r="G155" t="s">
        <v>16</v>
      </c>
      <c r="H155">
        <v>64</v>
      </c>
      <c r="I155" t="s">
        <v>537</v>
      </c>
      <c r="J155" t="s">
        <v>538</v>
      </c>
      <c r="K155" t="s">
        <v>539</v>
      </c>
      <c r="L155" t="str">
        <f>HYPERLINK("https://www.ncbi.nlm.nih.gov/nuccore/FM209186.1?report=graph&amp;tracks=[key:gene_model_track,Options:GeneOnly]&amp;mk=40611:40630|offset_35|444444,40640:40659|offset_64|00cc00,40667:40686|offset_91|444444,40691:40710|offset_115|444444&amp;v=40410:40910&amp;c=444444", "offset 64")</f>
        <v>offset 64</v>
      </c>
    </row>
    <row r="156" spans="1:12" x14ac:dyDescent="0.15">
      <c r="A156" t="s">
        <v>12</v>
      </c>
      <c r="B156">
        <v>40666</v>
      </c>
      <c r="C156">
        <v>40686</v>
      </c>
      <c r="D156" t="s">
        <v>533</v>
      </c>
      <c r="E156" t="s">
        <v>90</v>
      </c>
      <c r="F156" t="s">
        <v>15</v>
      </c>
      <c r="G156" t="s">
        <v>16</v>
      </c>
      <c r="H156">
        <v>91</v>
      </c>
      <c r="I156" t="s">
        <v>540</v>
      </c>
      <c r="J156" t="s">
        <v>541</v>
      </c>
      <c r="K156" t="s">
        <v>542</v>
      </c>
      <c r="L156" t="str">
        <f>HYPERLINK("https://www.ncbi.nlm.nih.gov/nuccore/FM209186.1?report=graph&amp;tracks=[key:gene_model_track,Options:GeneOnly]&amp;mk=40611:40630|offset_35|444444,40640:40659|offset_64|444444,40667:40686|offset_91|00cc00,40691:40710|offset_115|444444&amp;v=40410:40910&amp;c=444444", "offset 91")</f>
        <v>offset 91</v>
      </c>
    </row>
    <row r="157" spans="1:12" x14ac:dyDescent="0.15">
      <c r="A157" t="s">
        <v>12</v>
      </c>
      <c r="B157">
        <v>40690</v>
      </c>
      <c r="C157">
        <v>40710</v>
      </c>
      <c r="D157" t="s">
        <v>533</v>
      </c>
      <c r="E157" t="s">
        <v>90</v>
      </c>
      <c r="F157" t="s">
        <v>15</v>
      </c>
      <c r="G157" t="s">
        <v>32</v>
      </c>
      <c r="H157">
        <v>115</v>
      </c>
      <c r="I157" t="s">
        <v>543</v>
      </c>
      <c r="J157" t="s">
        <v>544</v>
      </c>
      <c r="K157" t="s">
        <v>545</v>
      </c>
      <c r="L157" t="str">
        <f>HYPERLINK("https://www.ncbi.nlm.nih.gov/nuccore/FM209186.1?report=graph&amp;tracks=[key:gene_model_track,Options:GeneOnly]&amp;mk=40611:40630|offset_35|444444,40640:40659|offset_64|444444,40667:40686|offset_91|444444,40691:40710|offset_115|00cc00&amp;v=40410:40910&amp;c=444444", "offset 115")</f>
        <v>offset 115</v>
      </c>
    </row>
    <row r="158" spans="1:12" x14ac:dyDescent="0.15">
      <c r="A158" t="s">
        <v>12</v>
      </c>
      <c r="B158">
        <v>41110</v>
      </c>
      <c r="C158">
        <v>41130</v>
      </c>
      <c r="D158" t="s">
        <v>546</v>
      </c>
      <c r="E158" t="s">
        <v>90</v>
      </c>
      <c r="F158" t="s">
        <v>15</v>
      </c>
      <c r="G158" t="s">
        <v>32</v>
      </c>
      <c r="H158">
        <v>11</v>
      </c>
      <c r="I158" t="s">
        <v>547</v>
      </c>
      <c r="J158" t="s">
        <v>548</v>
      </c>
      <c r="K158" t="s">
        <v>549</v>
      </c>
      <c r="L158" t="str">
        <f>HYPERLINK("https://www.ncbi.nlm.nih.gov/nuccore/FM209186.1?report=graph&amp;tracks=[key:gene_model_track,Options:GeneOnly]&amp;mk=41111:41130|offset_11|00cc00,41132:41151|offset_32|444444,41825:41844|offset_725|444444&amp;v=40910:42044&amp;c=444444", "offset 11")</f>
        <v>offset 11</v>
      </c>
    </row>
    <row r="159" spans="1:12" x14ac:dyDescent="0.15">
      <c r="A159" t="s">
        <v>12</v>
      </c>
      <c r="B159">
        <v>41131</v>
      </c>
      <c r="C159">
        <v>41151</v>
      </c>
      <c r="D159" t="s">
        <v>546</v>
      </c>
      <c r="E159" t="s">
        <v>90</v>
      </c>
      <c r="F159" t="s">
        <v>15</v>
      </c>
      <c r="G159" t="s">
        <v>23</v>
      </c>
      <c r="H159">
        <v>32</v>
      </c>
      <c r="I159" t="s">
        <v>550</v>
      </c>
      <c r="J159" t="s">
        <v>551</v>
      </c>
      <c r="K159" t="s">
        <v>552</v>
      </c>
      <c r="L159" t="str">
        <f>HYPERLINK("https://www.ncbi.nlm.nih.gov/nuccore/FM209186.1?report=graph&amp;tracks=[key:gene_model_track,Options:GeneOnly]&amp;mk=41111:41130|offset_11|444444,41132:41151|offset_32|00cc00,41825:41844|offset_725|444444&amp;v=40910:42044&amp;c=444444", "offset 32")</f>
        <v>offset 32</v>
      </c>
    </row>
    <row r="160" spans="1:12" x14ac:dyDescent="0.15">
      <c r="A160" t="s">
        <v>12</v>
      </c>
      <c r="B160">
        <v>41824</v>
      </c>
      <c r="C160">
        <v>41844</v>
      </c>
      <c r="D160" t="s">
        <v>546</v>
      </c>
      <c r="E160" t="s">
        <v>90</v>
      </c>
      <c r="F160" t="s">
        <v>15</v>
      </c>
      <c r="G160" t="s">
        <v>23</v>
      </c>
      <c r="H160">
        <v>725</v>
      </c>
      <c r="I160" t="s">
        <v>553</v>
      </c>
      <c r="J160" t="s">
        <v>554</v>
      </c>
      <c r="K160" t="s">
        <v>555</v>
      </c>
      <c r="L160" t="str">
        <f>HYPERLINK("https://www.ncbi.nlm.nih.gov/nuccore/FM209186.1?report=graph&amp;tracks=[key:gene_model_track,Options:GeneOnly]&amp;mk=41111:41130|offset_11|444444,41132:41151|offset_32|444444,41825:41844|offset_725|00cc00&amp;v=40910:42044&amp;c=444444", "offset 725")</f>
        <v>offset 725</v>
      </c>
    </row>
    <row r="161" spans="1:12" x14ac:dyDescent="0.15">
      <c r="A161" t="s">
        <v>12</v>
      </c>
      <c r="B161">
        <v>44297</v>
      </c>
      <c r="C161">
        <v>44317</v>
      </c>
      <c r="D161" t="s">
        <v>556</v>
      </c>
      <c r="E161" t="s">
        <v>90</v>
      </c>
      <c r="F161" t="s">
        <v>15</v>
      </c>
      <c r="G161" t="s">
        <v>23</v>
      </c>
      <c r="H161">
        <v>1397</v>
      </c>
      <c r="I161" t="s">
        <v>557</v>
      </c>
      <c r="J161" t="s">
        <v>558</v>
      </c>
      <c r="K161" t="s">
        <v>559</v>
      </c>
      <c r="L161" t="s">
        <v>77901</v>
      </c>
    </row>
    <row r="162" spans="1:12" x14ac:dyDescent="0.15">
      <c r="A162" t="s">
        <v>12</v>
      </c>
      <c r="B162">
        <v>44360</v>
      </c>
      <c r="C162">
        <v>44380</v>
      </c>
      <c r="D162" t="s">
        <v>556</v>
      </c>
      <c r="E162" t="s">
        <v>90</v>
      </c>
      <c r="F162" t="s">
        <v>15</v>
      </c>
      <c r="G162" t="s">
        <v>32</v>
      </c>
      <c r="H162">
        <v>1460</v>
      </c>
      <c r="I162" t="s">
        <v>560</v>
      </c>
      <c r="J162" t="s">
        <v>561</v>
      </c>
      <c r="K162" t="s">
        <v>562</v>
      </c>
      <c r="L162" t="s">
        <v>77902</v>
      </c>
    </row>
    <row r="163" spans="1:12" x14ac:dyDescent="0.15">
      <c r="A163" t="s">
        <v>12</v>
      </c>
      <c r="B163">
        <v>44383</v>
      </c>
      <c r="C163">
        <v>44403</v>
      </c>
      <c r="D163" t="s">
        <v>556</v>
      </c>
      <c r="E163" t="s">
        <v>90</v>
      </c>
      <c r="F163" t="s">
        <v>15</v>
      </c>
      <c r="G163" t="s">
        <v>36</v>
      </c>
      <c r="H163">
        <v>1483</v>
      </c>
      <c r="I163" t="s">
        <v>563</v>
      </c>
      <c r="J163" t="s">
        <v>564</v>
      </c>
      <c r="K163" t="s">
        <v>565</v>
      </c>
      <c r="L163" t="s">
        <v>77903</v>
      </c>
    </row>
    <row r="164" spans="1:12" x14ac:dyDescent="0.15">
      <c r="A164" t="s">
        <v>12</v>
      </c>
      <c r="B164">
        <v>44437</v>
      </c>
      <c r="C164">
        <v>44457</v>
      </c>
      <c r="D164" t="s">
        <v>556</v>
      </c>
      <c r="E164" t="s">
        <v>90</v>
      </c>
      <c r="F164" t="s">
        <v>15</v>
      </c>
      <c r="G164" t="s">
        <v>36</v>
      </c>
      <c r="H164">
        <v>1537</v>
      </c>
      <c r="I164" t="s">
        <v>566</v>
      </c>
      <c r="J164" t="s">
        <v>567</v>
      </c>
      <c r="K164" t="s">
        <v>568</v>
      </c>
      <c r="L164" t="s">
        <v>77904</v>
      </c>
    </row>
    <row r="165" spans="1:12" x14ac:dyDescent="0.15">
      <c r="A165" t="s">
        <v>12</v>
      </c>
      <c r="B165">
        <v>54344</v>
      </c>
      <c r="C165">
        <v>54364</v>
      </c>
      <c r="D165" t="s">
        <v>569</v>
      </c>
      <c r="E165" t="s">
        <v>90</v>
      </c>
      <c r="F165" t="s">
        <v>15</v>
      </c>
      <c r="G165" t="s">
        <v>23</v>
      </c>
      <c r="H165">
        <v>56</v>
      </c>
      <c r="I165" t="s">
        <v>570</v>
      </c>
      <c r="J165" t="s">
        <v>571</v>
      </c>
      <c r="K165" t="s">
        <v>572</v>
      </c>
      <c r="L165" t="str">
        <f>HYPERLINK("https://www.ncbi.nlm.nih.gov/nuccore/FM209186.1?report=graph&amp;tracks=[key:gene_model_track,Options:GeneOnly]&amp;mk=54345:54364|offset_56|00cc00,54384:54403|offset_95|444444,54418:54437|offset_129|444444,54501:54520|offset_212|444444&amp;v=54144:54720&amp;c=444444", "offset 56")</f>
        <v>offset 56</v>
      </c>
    </row>
    <row r="166" spans="1:12" x14ac:dyDescent="0.15">
      <c r="A166" t="s">
        <v>12</v>
      </c>
      <c r="B166">
        <v>54383</v>
      </c>
      <c r="C166">
        <v>54403</v>
      </c>
      <c r="D166" t="s">
        <v>569</v>
      </c>
      <c r="E166" t="s">
        <v>90</v>
      </c>
      <c r="F166" t="s">
        <v>15</v>
      </c>
      <c r="G166" t="s">
        <v>23</v>
      </c>
      <c r="H166">
        <v>95</v>
      </c>
      <c r="I166" t="s">
        <v>573</v>
      </c>
      <c r="J166" t="s">
        <v>574</v>
      </c>
      <c r="K166" t="s">
        <v>575</v>
      </c>
      <c r="L166" t="str">
        <f>HYPERLINK("https://www.ncbi.nlm.nih.gov/nuccore/FM209186.1?report=graph&amp;tracks=[key:gene_model_track,Options:GeneOnly]&amp;mk=54345:54364|offset_56|444444,54384:54403|offset_95|00cc00,54418:54437|offset_129|444444,54501:54520|offset_212|444444&amp;v=54144:54720&amp;c=444444", "offset 95")</f>
        <v>offset 95</v>
      </c>
    </row>
    <row r="167" spans="1:12" x14ac:dyDescent="0.15">
      <c r="A167" t="s">
        <v>12</v>
      </c>
      <c r="B167">
        <v>54417</v>
      </c>
      <c r="C167">
        <v>54437</v>
      </c>
      <c r="D167" t="s">
        <v>569</v>
      </c>
      <c r="E167" t="s">
        <v>90</v>
      </c>
      <c r="F167" t="s">
        <v>15</v>
      </c>
      <c r="G167" t="s">
        <v>23</v>
      </c>
      <c r="H167">
        <v>129</v>
      </c>
      <c r="I167" t="s">
        <v>576</v>
      </c>
      <c r="J167" t="s">
        <v>577</v>
      </c>
      <c r="K167" t="s">
        <v>578</v>
      </c>
      <c r="L167" t="str">
        <f>HYPERLINK("https://www.ncbi.nlm.nih.gov/nuccore/FM209186.1?report=graph&amp;tracks=[key:gene_model_track,Options:GeneOnly]&amp;mk=54345:54364|offset_56|444444,54384:54403|offset_95|444444,54418:54437|offset_129|00cc00,54501:54520|offset_212|444444&amp;v=54144:54720&amp;c=444444", "offset 129")</f>
        <v>offset 129</v>
      </c>
    </row>
    <row r="168" spans="1:12" x14ac:dyDescent="0.15">
      <c r="A168" t="s">
        <v>12</v>
      </c>
      <c r="B168">
        <v>54500</v>
      </c>
      <c r="C168">
        <v>54520</v>
      </c>
      <c r="D168" t="s">
        <v>569</v>
      </c>
      <c r="E168" t="s">
        <v>90</v>
      </c>
      <c r="F168" t="s">
        <v>15</v>
      </c>
      <c r="G168" t="s">
        <v>16</v>
      </c>
      <c r="H168">
        <v>212</v>
      </c>
      <c r="I168" t="s">
        <v>579</v>
      </c>
      <c r="J168" t="s">
        <v>580</v>
      </c>
      <c r="K168" t="s">
        <v>581</v>
      </c>
      <c r="L168" t="str">
        <f>HYPERLINK("https://www.ncbi.nlm.nih.gov/nuccore/FM209186.1?report=graph&amp;tracks=[key:gene_model_track,Options:GeneOnly]&amp;mk=54345:54364|offset_56|444444,54384:54403|offset_95|444444,54418:54437|offset_129|444444,54501:54520|offset_212|00cc00&amp;v=54144:54720&amp;c=444444", "offset 212")</f>
        <v>offset 212</v>
      </c>
    </row>
    <row r="169" spans="1:12" x14ac:dyDescent="0.15">
      <c r="A169" t="s">
        <v>12</v>
      </c>
      <c r="B169">
        <v>55219</v>
      </c>
      <c r="C169">
        <v>55239</v>
      </c>
      <c r="D169" t="s">
        <v>582</v>
      </c>
      <c r="E169" t="s">
        <v>90</v>
      </c>
      <c r="F169" t="s">
        <v>15</v>
      </c>
      <c r="G169" t="s">
        <v>23</v>
      </c>
      <c r="H169">
        <v>13</v>
      </c>
      <c r="I169" t="s">
        <v>583</v>
      </c>
      <c r="J169" t="s">
        <v>584</v>
      </c>
      <c r="K169" t="s">
        <v>585</v>
      </c>
      <c r="L169" t="str">
        <f>HYPERLINK("https://www.ncbi.nlm.nih.gov/nuccore/FM209186.1?report=graph&amp;tracks=[key:gene_model_track,Options:GeneOnly]&amp;mk=55220:55239|offset_13|00cc00,55267:55286|offset_60|444444,55409:55428|offset_202|444444,55433:55452|offset_226|444444&amp;v=55019:55652&amp;c=444444", "offset 13")</f>
        <v>offset 13</v>
      </c>
    </row>
    <row r="170" spans="1:12" x14ac:dyDescent="0.15">
      <c r="A170" t="s">
        <v>12</v>
      </c>
      <c r="B170">
        <v>55266</v>
      </c>
      <c r="C170">
        <v>55286</v>
      </c>
      <c r="D170" t="s">
        <v>582</v>
      </c>
      <c r="E170" t="s">
        <v>90</v>
      </c>
      <c r="F170" t="s">
        <v>15</v>
      </c>
      <c r="G170" t="s">
        <v>32</v>
      </c>
      <c r="H170">
        <v>60</v>
      </c>
      <c r="I170" t="s">
        <v>586</v>
      </c>
      <c r="J170" t="s">
        <v>587</v>
      </c>
      <c r="K170" t="s">
        <v>588</v>
      </c>
      <c r="L170" t="str">
        <f>HYPERLINK("https://www.ncbi.nlm.nih.gov/nuccore/FM209186.1?report=graph&amp;tracks=[key:gene_model_track,Options:GeneOnly]&amp;mk=55220:55239|offset_13|444444,55267:55286|offset_60|00cc00,55409:55428|offset_202|444444,55433:55452|offset_226|444444&amp;v=55019:55652&amp;c=444444", "offset 60")</f>
        <v>offset 60</v>
      </c>
    </row>
    <row r="171" spans="1:12" x14ac:dyDescent="0.15">
      <c r="A171" t="s">
        <v>12</v>
      </c>
      <c r="B171">
        <v>55408</v>
      </c>
      <c r="C171">
        <v>55428</v>
      </c>
      <c r="D171" t="s">
        <v>582</v>
      </c>
      <c r="E171" t="s">
        <v>90</v>
      </c>
      <c r="F171" t="s">
        <v>15</v>
      </c>
      <c r="G171" t="s">
        <v>36</v>
      </c>
      <c r="H171">
        <v>202</v>
      </c>
      <c r="I171" t="s">
        <v>589</v>
      </c>
      <c r="J171" t="s">
        <v>590</v>
      </c>
      <c r="K171" t="s">
        <v>591</v>
      </c>
      <c r="L171" t="str">
        <f>HYPERLINK("https://www.ncbi.nlm.nih.gov/nuccore/FM209186.1?report=graph&amp;tracks=[key:gene_model_track,Options:GeneOnly]&amp;mk=55220:55239|offset_13|444444,55267:55286|offset_60|444444,55409:55428|offset_202|00cc00,55433:55452|offset_226|444444&amp;v=55019:55652&amp;c=444444", "offset 202")</f>
        <v>offset 202</v>
      </c>
    </row>
    <row r="172" spans="1:12" x14ac:dyDescent="0.15">
      <c r="A172" t="s">
        <v>12</v>
      </c>
      <c r="B172">
        <v>55432</v>
      </c>
      <c r="C172">
        <v>55452</v>
      </c>
      <c r="D172" t="s">
        <v>582</v>
      </c>
      <c r="E172" t="s">
        <v>90</v>
      </c>
      <c r="F172" t="s">
        <v>15</v>
      </c>
      <c r="G172" t="s">
        <v>23</v>
      </c>
      <c r="H172">
        <v>226</v>
      </c>
      <c r="I172" t="s">
        <v>592</v>
      </c>
      <c r="J172" t="s">
        <v>593</v>
      </c>
      <c r="K172" t="s">
        <v>594</v>
      </c>
      <c r="L172" t="str">
        <f>HYPERLINK("https://www.ncbi.nlm.nih.gov/nuccore/FM209186.1?report=graph&amp;tracks=[key:gene_model_track,Options:GeneOnly]&amp;mk=55220:55239|offset_13|444444,55267:55286|offset_60|444444,55409:55428|offset_202|444444,55433:55452|offset_226|00cc00&amp;v=55019:55652&amp;c=444444", "offset 226")</f>
        <v>offset 226</v>
      </c>
    </row>
    <row r="173" spans="1:12" x14ac:dyDescent="0.15">
      <c r="A173" t="s">
        <v>12</v>
      </c>
      <c r="B173">
        <v>56364</v>
      </c>
      <c r="C173">
        <v>56384</v>
      </c>
      <c r="D173" t="s">
        <v>595</v>
      </c>
      <c r="E173" t="s">
        <v>90</v>
      </c>
      <c r="F173" t="s">
        <v>15</v>
      </c>
      <c r="G173" t="s">
        <v>16</v>
      </c>
      <c r="H173">
        <v>6</v>
      </c>
      <c r="I173" t="s">
        <v>596</v>
      </c>
      <c r="J173" t="s">
        <v>597</v>
      </c>
      <c r="K173" t="s">
        <v>598</v>
      </c>
      <c r="L173" t="str">
        <f>HYPERLINK("https://www.ncbi.nlm.nih.gov/nuccore/FM209186.1?report=graph&amp;tracks=[key:gene_model_track,Options:GeneOnly]&amp;mk=56365:56384|offset_6|00cc00,56387:56406|offset_28|444444,56435:56454|offset_76|444444,56482:56501|offset_123|444444&amp;v=56164:56701&amp;c=444444", "offset 6")</f>
        <v>offset 6</v>
      </c>
    </row>
    <row r="174" spans="1:12" x14ac:dyDescent="0.15">
      <c r="A174" t="s">
        <v>12</v>
      </c>
      <c r="B174">
        <v>56386</v>
      </c>
      <c r="C174">
        <v>56406</v>
      </c>
      <c r="D174" t="s">
        <v>595</v>
      </c>
      <c r="E174" t="s">
        <v>90</v>
      </c>
      <c r="F174" t="s">
        <v>15</v>
      </c>
      <c r="G174" t="s">
        <v>16</v>
      </c>
      <c r="H174">
        <v>28</v>
      </c>
      <c r="I174" t="s">
        <v>599</v>
      </c>
      <c r="J174" t="s">
        <v>600</v>
      </c>
      <c r="K174" t="s">
        <v>601</v>
      </c>
      <c r="L174" t="str">
        <f>HYPERLINK("https://www.ncbi.nlm.nih.gov/nuccore/FM209186.1?report=graph&amp;tracks=[key:gene_model_track,Options:GeneOnly]&amp;mk=56365:56384|offset_6|444444,56387:56406|offset_28|00cc00,56435:56454|offset_76|444444,56482:56501|offset_123|444444&amp;v=56164:56701&amp;c=444444", "offset 28")</f>
        <v>offset 28</v>
      </c>
    </row>
    <row r="175" spans="1:12" x14ac:dyDescent="0.15">
      <c r="A175" t="s">
        <v>12</v>
      </c>
      <c r="B175">
        <v>56434</v>
      </c>
      <c r="C175">
        <v>56454</v>
      </c>
      <c r="D175" t="s">
        <v>595</v>
      </c>
      <c r="E175" t="s">
        <v>90</v>
      </c>
      <c r="F175" t="s">
        <v>15</v>
      </c>
      <c r="G175" t="s">
        <v>23</v>
      </c>
      <c r="H175">
        <v>76</v>
      </c>
      <c r="I175" t="s">
        <v>602</v>
      </c>
      <c r="J175" t="s">
        <v>603</v>
      </c>
      <c r="K175" t="s">
        <v>604</v>
      </c>
      <c r="L175" t="str">
        <f>HYPERLINK("https://www.ncbi.nlm.nih.gov/nuccore/FM209186.1?report=graph&amp;tracks=[key:gene_model_track,Options:GeneOnly]&amp;mk=56365:56384|offset_6|444444,56387:56406|offset_28|444444,56435:56454|offset_76|00cc00,56482:56501|offset_123|444444&amp;v=56164:56701&amp;c=444444", "offset 76")</f>
        <v>offset 76</v>
      </c>
    </row>
    <row r="176" spans="1:12" x14ac:dyDescent="0.15">
      <c r="A176" t="s">
        <v>12</v>
      </c>
      <c r="B176">
        <v>56481</v>
      </c>
      <c r="C176">
        <v>56501</v>
      </c>
      <c r="D176" t="s">
        <v>595</v>
      </c>
      <c r="E176" t="s">
        <v>90</v>
      </c>
      <c r="F176" t="s">
        <v>15</v>
      </c>
      <c r="G176" t="s">
        <v>16</v>
      </c>
      <c r="H176">
        <v>123</v>
      </c>
      <c r="I176" t="s">
        <v>605</v>
      </c>
      <c r="J176" t="s">
        <v>606</v>
      </c>
      <c r="K176" t="s">
        <v>607</v>
      </c>
      <c r="L176" t="str">
        <f>HYPERLINK("https://www.ncbi.nlm.nih.gov/nuccore/FM209186.1?report=graph&amp;tracks=[key:gene_model_track,Options:GeneOnly]&amp;mk=56365:56384|offset_6|444444,56387:56406|offset_28|444444,56435:56454|offset_76|444444,56482:56501|offset_123|00cc00&amp;v=56164:56701&amp;c=444444", "offset 123")</f>
        <v>offset 123</v>
      </c>
    </row>
    <row r="177" spans="1:12" x14ac:dyDescent="0.15">
      <c r="A177" t="s">
        <v>12</v>
      </c>
      <c r="B177">
        <v>58408</v>
      </c>
      <c r="C177">
        <v>58428</v>
      </c>
      <c r="D177" t="s">
        <v>608</v>
      </c>
      <c r="E177" t="s">
        <v>90</v>
      </c>
      <c r="F177" t="s">
        <v>76</v>
      </c>
      <c r="G177" t="s">
        <v>36</v>
      </c>
      <c r="H177">
        <v>0</v>
      </c>
      <c r="I177" t="s">
        <v>609</v>
      </c>
      <c r="J177" t="s">
        <v>610</v>
      </c>
      <c r="K177" t="s">
        <v>611</v>
      </c>
      <c r="L177" t="str">
        <f>HYPERLINK("https://www.ncbi.nlm.nih.gov/nuccore/FM209186.1?report=graph&amp;tracks=[key:gene_model_track,Options:GeneOnly]&amp;mk=58409:58428|offset_0|00cc00,58382:58401|offset_27|444444,58336:58355|offset_73|444444,58281:58300|offset_128|444444&amp;v=58208:58500&amp;c=444444", "offset 0")</f>
        <v>offset 0</v>
      </c>
    </row>
    <row r="178" spans="1:12" x14ac:dyDescent="0.15">
      <c r="A178" t="s">
        <v>12</v>
      </c>
      <c r="B178">
        <v>58381</v>
      </c>
      <c r="C178">
        <v>58401</v>
      </c>
      <c r="D178" t="s">
        <v>608</v>
      </c>
      <c r="E178" t="s">
        <v>90</v>
      </c>
      <c r="F178" t="s">
        <v>76</v>
      </c>
      <c r="G178" t="s">
        <v>36</v>
      </c>
      <c r="H178">
        <v>27</v>
      </c>
      <c r="I178" t="s">
        <v>612</v>
      </c>
      <c r="J178" t="s">
        <v>613</v>
      </c>
      <c r="K178" t="s">
        <v>614</v>
      </c>
      <c r="L178" t="str">
        <f>HYPERLINK("https://www.ncbi.nlm.nih.gov/nuccore/FM209186.1?report=graph&amp;tracks=[key:gene_model_track,Options:GeneOnly]&amp;mk=58409:58428|offset_0|444444,58382:58401|offset_27|00cc00,58336:58355|offset_73|444444,58281:58300|offset_128|444444&amp;v=58208:58500&amp;c=444444", "offset 27")</f>
        <v>offset 27</v>
      </c>
    </row>
    <row r="179" spans="1:12" x14ac:dyDescent="0.15">
      <c r="A179" t="s">
        <v>12</v>
      </c>
      <c r="B179">
        <v>58335</v>
      </c>
      <c r="C179">
        <v>58355</v>
      </c>
      <c r="D179" t="s">
        <v>608</v>
      </c>
      <c r="E179" t="s">
        <v>90</v>
      </c>
      <c r="F179" t="s">
        <v>76</v>
      </c>
      <c r="G179" t="s">
        <v>16</v>
      </c>
      <c r="H179">
        <v>73</v>
      </c>
      <c r="I179" t="s">
        <v>615</v>
      </c>
      <c r="J179" t="s">
        <v>616</v>
      </c>
      <c r="K179" t="s">
        <v>617</v>
      </c>
      <c r="L179" t="str">
        <f>HYPERLINK("https://www.ncbi.nlm.nih.gov/nuccore/FM209186.1?report=graph&amp;tracks=[key:gene_model_track,Options:GeneOnly]&amp;mk=58409:58428|offset_0|444444,58382:58401|offset_27|444444,58336:58355|offset_73|00cc00,58281:58300|offset_128|444444&amp;v=58208:58500&amp;c=444444", "offset 73")</f>
        <v>offset 73</v>
      </c>
    </row>
    <row r="180" spans="1:12" x14ac:dyDescent="0.15">
      <c r="A180" t="s">
        <v>12</v>
      </c>
      <c r="B180">
        <v>58280</v>
      </c>
      <c r="C180">
        <v>58300</v>
      </c>
      <c r="D180" t="s">
        <v>608</v>
      </c>
      <c r="E180" t="s">
        <v>90</v>
      </c>
      <c r="F180" t="s">
        <v>76</v>
      </c>
      <c r="G180" t="s">
        <v>32</v>
      </c>
      <c r="H180">
        <v>128</v>
      </c>
      <c r="I180" t="s">
        <v>618</v>
      </c>
      <c r="J180" t="s">
        <v>619</v>
      </c>
      <c r="K180" t="s">
        <v>620</v>
      </c>
      <c r="L180" t="str">
        <f>HYPERLINK("https://www.ncbi.nlm.nih.gov/nuccore/FM209186.1?report=graph&amp;tracks=[key:gene_model_track,Options:GeneOnly]&amp;mk=58409:58428|offset_0|444444,58382:58401|offset_27|444444,58336:58355|offset_73|444444,58281:58300|offset_128|00cc00&amp;v=58208:58500&amp;c=444444", "offset 128")</f>
        <v>offset 128</v>
      </c>
    </row>
    <row r="181" spans="1:12" x14ac:dyDescent="0.15">
      <c r="A181" t="s">
        <v>12</v>
      </c>
      <c r="B181">
        <v>58620</v>
      </c>
      <c r="C181">
        <v>58640</v>
      </c>
      <c r="D181" t="s">
        <v>621</v>
      </c>
      <c r="E181" t="s">
        <v>622</v>
      </c>
      <c r="F181" t="s">
        <v>15</v>
      </c>
      <c r="G181" t="s">
        <v>36</v>
      </c>
      <c r="H181">
        <v>29</v>
      </c>
      <c r="I181" t="s">
        <v>623</v>
      </c>
      <c r="J181" t="s">
        <v>624</v>
      </c>
      <c r="K181" t="s">
        <v>625</v>
      </c>
      <c r="L181" t="str">
        <f>HYPERLINK("https://www.ncbi.nlm.nih.gov/nuccore/FM209186.1?report=graph&amp;tracks=[key:gene_model_track,Options:GeneOnly]&amp;mk=58621:58640|offset_29|00cc00,58650:58669|offset_58|444444,58680:58699|offset_88|444444,58726:58745|offset_134|444444&amp;v=58420:58945&amp;c=444444", "offset 29")</f>
        <v>offset 29</v>
      </c>
    </row>
    <row r="182" spans="1:12" x14ac:dyDescent="0.15">
      <c r="A182" t="s">
        <v>12</v>
      </c>
      <c r="B182">
        <v>58649</v>
      </c>
      <c r="C182">
        <v>58669</v>
      </c>
      <c r="D182" t="s">
        <v>621</v>
      </c>
      <c r="E182" t="s">
        <v>622</v>
      </c>
      <c r="F182" t="s">
        <v>15</v>
      </c>
      <c r="G182" t="s">
        <v>16</v>
      </c>
      <c r="H182">
        <v>58</v>
      </c>
      <c r="I182" t="s">
        <v>626</v>
      </c>
      <c r="J182" t="s">
        <v>627</v>
      </c>
      <c r="K182" t="s">
        <v>628</v>
      </c>
      <c r="L182" t="str">
        <f>HYPERLINK("https://www.ncbi.nlm.nih.gov/nuccore/FM209186.1?report=graph&amp;tracks=[key:gene_model_track,Options:GeneOnly]&amp;mk=58621:58640|offset_29|444444,58650:58669|offset_58|00cc00,58680:58699|offset_88|444444,58726:58745|offset_134|444444&amp;v=58420:58945&amp;c=444444", "offset 58")</f>
        <v>offset 58</v>
      </c>
    </row>
    <row r="183" spans="1:12" x14ac:dyDescent="0.15">
      <c r="A183" t="s">
        <v>12</v>
      </c>
      <c r="B183">
        <v>58679</v>
      </c>
      <c r="C183">
        <v>58699</v>
      </c>
      <c r="D183" t="s">
        <v>621</v>
      </c>
      <c r="E183" t="s">
        <v>622</v>
      </c>
      <c r="F183" t="s">
        <v>15</v>
      </c>
      <c r="G183" t="s">
        <v>36</v>
      </c>
      <c r="H183">
        <v>88</v>
      </c>
      <c r="I183" t="s">
        <v>629</v>
      </c>
      <c r="J183" t="s">
        <v>630</v>
      </c>
      <c r="K183" t="s">
        <v>631</v>
      </c>
      <c r="L183" t="str">
        <f>HYPERLINK("https://www.ncbi.nlm.nih.gov/nuccore/FM209186.1?report=graph&amp;tracks=[key:gene_model_track,Options:GeneOnly]&amp;mk=58621:58640|offset_29|444444,58650:58669|offset_58|444444,58680:58699|offset_88|00cc00,58726:58745|offset_134|444444&amp;v=58420:58945&amp;c=444444", "offset 88")</f>
        <v>offset 88</v>
      </c>
    </row>
    <row r="184" spans="1:12" x14ac:dyDescent="0.15">
      <c r="A184" t="s">
        <v>12</v>
      </c>
      <c r="B184">
        <v>58725</v>
      </c>
      <c r="C184">
        <v>58745</v>
      </c>
      <c r="D184" t="s">
        <v>621</v>
      </c>
      <c r="E184" t="s">
        <v>622</v>
      </c>
      <c r="F184" t="s">
        <v>15</v>
      </c>
      <c r="G184" t="s">
        <v>32</v>
      </c>
      <c r="H184">
        <v>134</v>
      </c>
      <c r="I184" t="s">
        <v>632</v>
      </c>
      <c r="J184" t="s">
        <v>633</v>
      </c>
      <c r="K184" t="s">
        <v>634</v>
      </c>
      <c r="L184" t="str">
        <f>HYPERLINK("https://www.ncbi.nlm.nih.gov/nuccore/FM209186.1?report=graph&amp;tracks=[key:gene_model_track,Options:GeneOnly]&amp;mk=58621:58640|offset_29|444444,58650:58669|offset_58|444444,58680:58699|offset_88|444444,58726:58745|offset_134|00cc00&amp;v=58420:58945&amp;c=444444", "offset 134")</f>
        <v>offset 134</v>
      </c>
    </row>
    <row r="185" spans="1:12" x14ac:dyDescent="0.15">
      <c r="A185" t="s">
        <v>12</v>
      </c>
      <c r="B185">
        <v>60460</v>
      </c>
      <c r="C185">
        <v>60480</v>
      </c>
      <c r="D185" t="s">
        <v>635</v>
      </c>
      <c r="E185" t="s">
        <v>90</v>
      </c>
      <c r="F185" t="s">
        <v>15</v>
      </c>
      <c r="G185" t="s">
        <v>36</v>
      </c>
      <c r="H185">
        <v>0</v>
      </c>
      <c r="I185" t="s">
        <v>636</v>
      </c>
      <c r="J185" t="s">
        <v>637</v>
      </c>
      <c r="K185" t="s">
        <v>638</v>
      </c>
      <c r="L185" t="str">
        <f>HYPERLINK("https://www.ncbi.nlm.nih.gov/nuccore/FM209186.1?report=graph&amp;tracks=[key:gene_model_track,Options:GeneOnly]&amp;mk=60461:60480|offset_0|00cc00,60494:60513|offset_33|444444,60523:60542|offset_62|444444,60546:60565|offset_85|444444&amp;v=60260:60765&amp;c=444444", "offset 0")</f>
        <v>offset 0</v>
      </c>
    </row>
    <row r="186" spans="1:12" x14ac:dyDescent="0.15">
      <c r="A186" t="s">
        <v>12</v>
      </c>
      <c r="B186">
        <v>60493</v>
      </c>
      <c r="C186">
        <v>60513</v>
      </c>
      <c r="D186" t="s">
        <v>635</v>
      </c>
      <c r="E186" t="s">
        <v>90</v>
      </c>
      <c r="F186" t="s">
        <v>15</v>
      </c>
      <c r="G186" t="s">
        <v>16</v>
      </c>
      <c r="H186">
        <v>33</v>
      </c>
      <c r="I186" t="s">
        <v>639</v>
      </c>
      <c r="J186" t="s">
        <v>640</v>
      </c>
      <c r="K186" t="s">
        <v>641</v>
      </c>
      <c r="L186" t="str">
        <f>HYPERLINK("https://www.ncbi.nlm.nih.gov/nuccore/FM209186.1?report=graph&amp;tracks=[key:gene_model_track,Options:GeneOnly]&amp;mk=60461:60480|offset_0|444444,60494:60513|offset_33|00cc00,60523:60542|offset_62|444444,60546:60565|offset_85|444444&amp;v=60260:60765&amp;c=444444", "offset 33")</f>
        <v>offset 33</v>
      </c>
    </row>
    <row r="187" spans="1:12" x14ac:dyDescent="0.15">
      <c r="A187" t="s">
        <v>12</v>
      </c>
      <c r="B187">
        <v>60522</v>
      </c>
      <c r="C187">
        <v>60542</v>
      </c>
      <c r="D187" t="s">
        <v>635</v>
      </c>
      <c r="E187" t="s">
        <v>90</v>
      </c>
      <c r="F187" t="s">
        <v>15</v>
      </c>
      <c r="G187" t="s">
        <v>23</v>
      </c>
      <c r="H187">
        <v>62</v>
      </c>
      <c r="I187" t="s">
        <v>642</v>
      </c>
      <c r="J187" t="s">
        <v>643</v>
      </c>
      <c r="K187" t="s">
        <v>644</v>
      </c>
      <c r="L187" t="str">
        <f>HYPERLINK("https://www.ncbi.nlm.nih.gov/nuccore/FM209186.1?report=graph&amp;tracks=[key:gene_model_track,Options:GeneOnly]&amp;mk=60461:60480|offset_0|444444,60494:60513|offset_33|444444,60523:60542|offset_62|00cc00,60546:60565|offset_85|444444&amp;v=60260:60765&amp;c=444444", "offset 62")</f>
        <v>offset 62</v>
      </c>
    </row>
    <row r="188" spans="1:12" x14ac:dyDescent="0.15">
      <c r="A188" t="s">
        <v>12</v>
      </c>
      <c r="B188">
        <v>60545</v>
      </c>
      <c r="C188">
        <v>60565</v>
      </c>
      <c r="D188" t="s">
        <v>635</v>
      </c>
      <c r="E188" t="s">
        <v>90</v>
      </c>
      <c r="F188" t="s">
        <v>15</v>
      </c>
      <c r="G188" t="s">
        <v>23</v>
      </c>
      <c r="H188">
        <v>85</v>
      </c>
      <c r="I188" t="s">
        <v>645</v>
      </c>
      <c r="J188" t="s">
        <v>646</v>
      </c>
      <c r="K188" t="s">
        <v>647</v>
      </c>
      <c r="L188" t="str">
        <f>HYPERLINK("https://www.ncbi.nlm.nih.gov/nuccore/FM209186.1?report=graph&amp;tracks=[key:gene_model_track,Options:GeneOnly]&amp;mk=60461:60480|offset_0|444444,60494:60513|offset_33|444444,60523:60542|offset_62|444444,60546:60565|offset_85|00cc00&amp;v=60260:60765&amp;c=444444", "offset 85")</f>
        <v>offset 85</v>
      </c>
    </row>
    <row r="189" spans="1:12" x14ac:dyDescent="0.15">
      <c r="A189" t="s">
        <v>12</v>
      </c>
      <c r="B189">
        <v>61246</v>
      </c>
      <c r="C189">
        <v>61266</v>
      </c>
      <c r="D189" t="s">
        <v>648</v>
      </c>
      <c r="E189" t="s">
        <v>90</v>
      </c>
      <c r="F189" t="s">
        <v>15</v>
      </c>
      <c r="G189" t="s">
        <v>16</v>
      </c>
      <c r="H189">
        <v>69</v>
      </c>
      <c r="I189" t="s">
        <v>649</v>
      </c>
      <c r="J189" t="s">
        <v>650</v>
      </c>
      <c r="K189" t="s">
        <v>651</v>
      </c>
      <c r="L189" t="str">
        <f>HYPERLINK("https://www.ncbi.nlm.nih.gov/nuccore/FM209186.1?report=graph&amp;tracks=[key:gene_model_track,Options:GeneOnly]&amp;mk=61247:61266|offset_69|00cc00,61276:61295|offset_98|444444,61311:61330|offset_133|444444,61341:61360|offset_163|444444&amp;v=61046:61560&amp;c=444444", "offset 69")</f>
        <v>offset 69</v>
      </c>
    </row>
    <row r="190" spans="1:12" x14ac:dyDescent="0.15">
      <c r="A190" t="s">
        <v>12</v>
      </c>
      <c r="B190">
        <v>61275</v>
      </c>
      <c r="C190">
        <v>61295</v>
      </c>
      <c r="D190" t="s">
        <v>648</v>
      </c>
      <c r="E190" t="s">
        <v>90</v>
      </c>
      <c r="F190" t="s">
        <v>15</v>
      </c>
      <c r="G190" t="s">
        <v>32</v>
      </c>
      <c r="H190">
        <v>98</v>
      </c>
      <c r="I190" t="s">
        <v>652</v>
      </c>
      <c r="J190" t="s">
        <v>653</v>
      </c>
      <c r="K190" t="s">
        <v>654</v>
      </c>
      <c r="L190" t="str">
        <f>HYPERLINK("https://www.ncbi.nlm.nih.gov/nuccore/FM209186.1?report=graph&amp;tracks=[key:gene_model_track,Options:GeneOnly]&amp;mk=61247:61266|offset_69|444444,61276:61295|offset_98|00cc00,61311:61330|offset_133|444444,61341:61360|offset_163|444444&amp;v=61046:61560&amp;c=444444", "offset 98")</f>
        <v>offset 98</v>
      </c>
    </row>
    <row r="191" spans="1:12" x14ac:dyDescent="0.15">
      <c r="A191" t="s">
        <v>12</v>
      </c>
      <c r="B191">
        <v>61310</v>
      </c>
      <c r="C191">
        <v>61330</v>
      </c>
      <c r="D191" t="s">
        <v>648</v>
      </c>
      <c r="E191" t="s">
        <v>90</v>
      </c>
      <c r="F191" t="s">
        <v>15</v>
      </c>
      <c r="G191" t="s">
        <v>32</v>
      </c>
      <c r="H191">
        <v>133</v>
      </c>
      <c r="I191" t="s">
        <v>655</v>
      </c>
      <c r="J191" t="s">
        <v>656</v>
      </c>
      <c r="K191" t="s">
        <v>657</v>
      </c>
      <c r="L191" t="str">
        <f>HYPERLINK("https://www.ncbi.nlm.nih.gov/nuccore/FM209186.1?report=graph&amp;tracks=[key:gene_model_track,Options:GeneOnly]&amp;mk=61247:61266|offset_69|444444,61276:61295|offset_98|444444,61311:61330|offset_133|00cc00,61341:61360|offset_163|444444&amp;v=61046:61560&amp;c=444444", "offset 133")</f>
        <v>offset 133</v>
      </c>
    </row>
    <row r="192" spans="1:12" x14ac:dyDescent="0.15">
      <c r="A192" t="s">
        <v>12</v>
      </c>
      <c r="B192">
        <v>61340</v>
      </c>
      <c r="C192">
        <v>61360</v>
      </c>
      <c r="D192" t="s">
        <v>648</v>
      </c>
      <c r="E192" t="s">
        <v>90</v>
      </c>
      <c r="F192" t="s">
        <v>15</v>
      </c>
      <c r="G192" t="s">
        <v>16</v>
      </c>
      <c r="H192">
        <v>163</v>
      </c>
      <c r="I192" t="s">
        <v>658</v>
      </c>
      <c r="J192" t="s">
        <v>659</v>
      </c>
      <c r="K192" t="s">
        <v>660</v>
      </c>
      <c r="L192" t="str">
        <f>HYPERLINK("https://www.ncbi.nlm.nih.gov/nuccore/FM209186.1?report=graph&amp;tracks=[key:gene_model_track,Options:GeneOnly]&amp;mk=61247:61266|offset_69|444444,61276:61295|offset_98|444444,61311:61330|offset_133|444444,61341:61360|offset_163|00cc00&amp;v=61046:61560&amp;c=444444", "offset 163")</f>
        <v>offset 163</v>
      </c>
    </row>
    <row r="193" spans="1:12" x14ac:dyDescent="0.15">
      <c r="A193" t="s">
        <v>12</v>
      </c>
      <c r="B193">
        <v>61696</v>
      </c>
      <c r="C193">
        <v>61716</v>
      </c>
      <c r="D193" t="s">
        <v>661</v>
      </c>
      <c r="E193" t="s">
        <v>90</v>
      </c>
      <c r="F193" t="s">
        <v>15</v>
      </c>
      <c r="G193" t="s">
        <v>23</v>
      </c>
      <c r="H193">
        <v>13</v>
      </c>
      <c r="I193" t="s">
        <v>662</v>
      </c>
      <c r="J193" t="s">
        <v>663</v>
      </c>
      <c r="K193" t="s">
        <v>664</v>
      </c>
      <c r="L193" t="str">
        <f>HYPERLINK("https://www.ncbi.nlm.nih.gov/nuccore/FM209186.1?report=graph&amp;tracks=[key:gene_model_track,Options:GeneOnly]&amp;mk=61697:61716|offset_13|00cc00,61721:61740|offset_37|444444,61756:61775|offset_72|444444,61778:61797|offset_94|444444&amp;v=61496:61997&amp;c=444444", "offset 13")</f>
        <v>offset 13</v>
      </c>
    </row>
    <row r="194" spans="1:12" x14ac:dyDescent="0.15">
      <c r="A194" t="s">
        <v>12</v>
      </c>
      <c r="B194">
        <v>61720</v>
      </c>
      <c r="C194">
        <v>61740</v>
      </c>
      <c r="D194" t="s">
        <v>661</v>
      </c>
      <c r="E194" t="s">
        <v>90</v>
      </c>
      <c r="F194" t="s">
        <v>15</v>
      </c>
      <c r="G194" t="s">
        <v>23</v>
      </c>
      <c r="H194">
        <v>37</v>
      </c>
      <c r="I194" t="s">
        <v>665</v>
      </c>
      <c r="J194" t="s">
        <v>666</v>
      </c>
      <c r="K194" t="s">
        <v>667</v>
      </c>
      <c r="L194" t="str">
        <f>HYPERLINK("https://www.ncbi.nlm.nih.gov/nuccore/FM209186.1?report=graph&amp;tracks=[key:gene_model_track,Options:GeneOnly]&amp;mk=61697:61716|offset_13|444444,61721:61740|offset_37|00cc00,61756:61775|offset_72|444444,61778:61797|offset_94|444444&amp;v=61496:61997&amp;c=444444", "offset 37")</f>
        <v>offset 37</v>
      </c>
    </row>
    <row r="195" spans="1:12" x14ac:dyDescent="0.15">
      <c r="A195" t="s">
        <v>12</v>
      </c>
      <c r="B195">
        <v>61755</v>
      </c>
      <c r="C195">
        <v>61775</v>
      </c>
      <c r="D195" t="s">
        <v>661</v>
      </c>
      <c r="E195" t="s">
        <v>90</v>
      </c>
      <c r="F195" t="s">
        <v>15</v>
      </c>
      <c r="G195" t="s">
        <v>16</v>
      </c>
      <c r="H195">
        <v>72</v>
      </c>
      <c r="I195" t="s">
        <v>668</v>
      </c>
      <c r="J195" t="s">
        <v>669</v>
      </c>
      <c r="K195" t="s">
        <v>670</v>
      </c>
      <c r="L195" t="str">
        <f>HYPERLINK("https://www.ncbi.nlm.nih.gov/nuccore/FM209186.1?report=graph&amp;tracks=[key:gene_model_track,Options:GeneOnly]&amp;mk=61697:61716|offset_13|444444,61721:61740|offset_37|444444,61756:61775|offset_72|00cc00,61778:61797|offset_94|444444&amp;v=61496:61997&amp;c=444444", "offset 72")</f>
        <v>offset 72</v>
      </c>
    </row>
    <row r="196" spans="1:12" x14ac:dyDescent="0.15">
      <c r="A196" t="s">
        <v>12</v>
      </c>
      <c r="B196">
        <v>61777</v>
      </c>
      <c r="C196">
        <v>61797</v>
      </c>
      <c r="D196" t="s">
        <v>661</v>
      </c>
      <c r="E196" t="s">
        <v>90</v>
      </c>
      <c r="F196" t="s">
        <v>15</v>
      </c>
      <c r="G196" t="s">
        <v>23</v>
      </c>
      <c r="H196">
        <v>94</v>
      </c>
      <c r="I196" t="s">
        <v>671</v>
      </c>
      <c r="J196" t="s">
        <v>672</v>
      </c>
      <c r="K196" t="s">
        <v>673</v>
      </c>
      <c r="L196" t="str">
        <f>HYPERLINK("https://www.ncbi.nlm.nih.gov/nuccore/FM209186.1?report=graph&amp;tracks=[key:gene_model_track,Options:GeneOnly]&amp;mk=61697:61716|offset_13|444444,61721:61740|offset_37|444444,61756:61775|offset_72|444444,61778:61797|offset_94|00cc00&amp;v=61496:61997&amp;c=444444", "offset 94")</f>
        <v>offset 94</v>
      </c>
    </row>
    <row r="197" spans="1:12" x14ac:dyDescent="0.15">
      <c r="A197" t="s">
        <v>12</v>
      </c>
      <c r="B197">
        <v>62570</v>
      </c>
      <c r="C197">
        <v>62590</v>
      </c>
      <c r="D197" t="s">
        <v>674</v>
      </c>
      <c r="E197" t="s">
        <v>90</v>
      </c>
      <c r="F197" t="s">
        <v>76</v>
      </c>
      <c r="G197" t="s">
        <v>32</v>
      </c>
      <c r="H197">
        <v>1</v>
      </c>
      <c r="I197" t="s">
        <v>675</v>
      </c>
      <c r="J197" t="s">
        <v>676</v>
      </c>
      <c r="K197" t="s">
        <v>677</v>
      </c>
      <c r="L197" t="str">
        <f>HYPERLINK("https://www.ncbi.nlm.nih.gov/nuccore/FM209186.1?report=graph&amp;tracks=[key:gene_model_track,Options:GeneOnly]&amp;mk=62571:62590|offset_1|00cc00,62549:62568|offset_23|444444,62520:62539|offset_52|444444,62487:62506|offset_85|444444&amp;v=62370:62706&amp;c=444444", "offset 1")</f>
        <v>offset 1</v>
      </c>
    </row>
    <row r="198" spans="1:12" x14ac:dyDescent="0.15">
      <c r="A198" t="s">
        <v>12</v>
      </c>
      <c r="B198">
        <v>62548</v>
      </c>
      <c r="C198">
        <v>62568</v>
      </c>
      <c r="D198" t="s">
        <v>674</v>
      </c>
      <c r="E198" t="s">
        <v>90</v>
      </c>
      <c r="F198" t="s">
        <v>76</v>
      </c>
      <c r="G198" t="s">
        <v>23</v>
      </c>
      <c r="H198">
        <v>23</v>
      </c>
      <c r="I198" t="s">
        <v>678</v>
      </c>
      <c r="J198" t="s">
        <v>679</v>
      </c>
      <c r="K198" t="s">
        <v>680</v>
      </c>
      <c r="L198" t="str">
        <f>HYPERLINK("https://www.ncbi.nlm.nih.gov/nuccore/FM209186.1?report=graph&amp;tracks=[key:gene_model_track,Options:GeneOnly]&amp;mk=62571:62590|offset_1|444444,62549:62568|offset_23|00cc00,62520:62539|offset_52|444444,62487:62506|offset_85|444444&amp;v=62370:62706&amp;c=444444", "offset 23")</f>
        <v>offset 23</v>
      </c>
    </row>
    <row r="199" spans="1:12" x14ac:dyDescent="0.15">
      <c r="A199" t="s">
        <v>12</v>
      </c>
      <c r="B199">
        <v>62519</v>
      </c>
      <c r="C199">
        <v>62539</v>
      </c>
      <c r="D199" t="s">
        <v>674</v>
      </c>
      <c r="E199" t="s">
        <v>90</v>
      </c>
      <c r="F199" t="s">
        <v>76</v>
      </c>
      <c r="G199" t="s">
        <v>36</v>
      </c>
      <c r="H199">
        <v>52</v>
      </c>
      <c r="I199" t="s">
        <v>681</v>
      </c>
      <c r="J199" t="s">
        <v>682</v>
      </c>
      <c r="K199" t="s">
        <v>683</v>
      </c>
      <c r="L199" t="str">
        <f>HYPERLINK("https://www.ncbi.nlm.nih.gov/nuccore/FM209186.1?report=graph&amp;tracks=[key:gene_model_track,Options:GeneOnly]&amp;mk=62571:62590|offset_1|444444,62549:62568|offset_23|444444,62520:62539|offset_52|00cc00,62487:62506|offset_85|444444&amp;v=62370:62706&amp;c=444444", "offset 52")</f>
        <v>offset 52</v>
      </c>
    </row>
    <row r="200" spans="1:12" x14ac:dyDescent="0.15">
      <c r="A200" t="s">
        <v>12</v>
      </c>
      <c r="B200">
        <v>62486</v>
      </c>
      <c r="C200">
        <v>62506</v>
      </c>
      <c r="D200" t="s">
        <v>674</v>
      </c>
      <c r="E200" t="s">
        <v>90</v>
      </c>
      <c r="F200" t="s">
        <v>76</v>
      </c>
      <c r="G200" t="s">
        <v>16</v>
      </c>
      <c r="H200">
        <v>85</v>
      </c>
      <c r="I200" t="s">
        <v>684</v>
      </c>
      <c r="J200" t="s">
        <v>685</v>
      </c>
      <c r="K200" t="s">
        <v>686</v>
      </c>
      <c r="L200" t="str">
        <f>HYPERLINK("https://www.ncbi.nlm.nih.gov/nuccore/FM209186.1?report=graph&amp;tracks=[key:gene_model_track,Options:GeneOnly]&amp;mk=62571:62590|offset_1|444444,62549:62568|offset_23|444444,62520:62539|offset_52|444444,62487:62506|offset_85|00cc00&amp;v=62370:62706&amp;c=444444", "offset 85")</f>
        <v>offset 85</v>
      </c>
    </row>
    <row r="201" spans="1:12" x14ac:dyDescent="0.15">
      <c r="A201" t="s">
        <v>12</v>
      </c>
      <c r="B201">
        <v>64514</v>
      </c>
      <c r="C201">
        <v>64534</v>
      </c>
      <c r="D201" t="s">
        <v>687</v>
      </c>
      <c r="E201" t="s">
        <v>90</v>
      </c>
      <c r="F201" t="s">
        <v>76</v>
      </c>
      <c r="G201" t="s">
        <v>16</v>
      </c>
      <c r="H201">
        <v>0</v>
      </c>
      <c r="I201" t="s">
        <v>688</v>
      </c>
      <c r="J201" t="s">
        <v>689</v>
      </c>
      <c r="K201" t="s">
        <v>690</v>
      </c>
      <c r="L201" t="str">
        <f>HYPERLINK("https://www.ncbi.nlm.nih.gov/nuccore/FM209186.1?report=graph&amp;tracks=[key:gene_model_track,Options:GeneOnly]&amp;mk=64515:64534|offset_0|00cc00,64489:64508|offset_26|444444,64466:64485|offset_49|444444,64445:64464|offset_70|444444&amp;v=64314:64664&amp;c=444444", "offset 0")</f>
        <v>offset 0</v>
      </c>
    </row>
    <row r="202" spans="1:12" x14ac:dyDescent="0.15">
      <c r="A202" t="s">
        <v>12</v>
      </c>
      <c r="B202">
        <v>64488</v>
      </c>
      <c r="C202">
        <v>64508</v>
      </c>
      <c r="D202" t="s">
        <v>687</v>
      </c>
      <c r="E202" t="s">
        <v>90</v>
      </c>
      <c r="F202" t="s">
        <v>76</v>
      </c>
      <c r="G202" t="s">
        <v>16</v>
      </c>
      <c r="H202">
        <v>26</v>
      </c>
      <c r="I202" t="s">
        <v>691</v>
      </c>
      <c r="J202" t="s">
        <v>692</v>
      </c>
      <c r="K202" t="s">
        <v>693</v>
      </c>
      <c r="L202" t="str">
        <f>HYPERLINK("https://www.ncbi.nlm.nih.gov/nuccore/FM209186.1?report=graph&amp;tracks=[key:gene_model_track,Options:GeneOnly]&amp;mk=64515:64534|offset_0|444444,64489:64508|offset_26|00cc00,64466:64485|offset_49|444444,64445:64464|offset_70|444444&amp;v=64314:64664&amp;c=444444", "offset 26")</f>
        <v>offset 26</v>
      </c>
    </row>
    <row r="203" spans="1:12" x14ac:dyDescent="0.15">
      <c r="A203" t="s">
        <v>12</v>
      </c>
      <c r="B203">
        <v>64465</v>
      </c>
      <c r="C203">
        <v>64485</v>
      </c>
      <c r="D203" t="s">
        <v>687</v>
      </c>
      <c r="E203" t="s">
        <v>90</v>
      </c>
      <c r="F203" t="s">
        <v>76</v>
      </c>
      <c r="G203" t="s">
        <v>16</v>
      </c>
      <c r="H203">
        <v>49</v>
      </c>
      <c r="I203" t="s">
        <v>694</v>
      </c>
      <c r="J203" t="s">
        <v>695</v>
      </c>
      <c r="K203" t="s">
        <v>696</v>
      </c>
      <c r="L203" t="str">
        <f>HYPERLINK("https://www.ncbi.nlm.nih.gov/nuccore/FM209186.1?report=graph&amp;tracks=[key:gene_model_track,Options:GeneOnly]&amp;mk=64515:64534|offset_0|444444,64489:64508|offset_26|444444,64466:64485|offset_49|00cc00,64445:64464|offset_70|444444&amp;v=64314:64664&amp;c=444444", "offset 49")</f>
        <v>offset 49</v>
      </c>
    </row>
    <row r="204" spans="1:12" x14ac:dyDescent="0.15">
      <c r="A204" t="s">
        <v>12</v>
      </c>
      <c r="B204">
        <v>64444</v>
      </c>
      <c r="C204">
        <v>64464</v>
      </c>
      <c r="D204" t="s">
        <v>687</v>
      </c>
      <c r="E204" t="s">
        <v>90</v>
      </c>
      <c r="F204" t="s">
        <v>76</v>
      </c>
      <c r="G204" t="s">
        <v>16</v>
      </c>
      <c r="H204">
        <v>70</v>
      </c>
      <c r="I204" t="s">
        <v>697</v>
      </c>
      <c r="J204" t="s">
        <v>698</v>
      </c>
      <c r="K204" t="s">
        <v>699</v>
      </c>
      <c r="L204" t="str">
        <f>HYPERLINK("https://www.ncbi.nlm.nih.gov/nuccore/FM209186.1?report=graph&amp;tracks=[key:gene_model_track,Options:GeneOnly]&amp;mk=64515:64534|offset_0|444444,64489:64508|offset_26|444444,64466:64485|offset_49|444444,64445:64464|offset_70|00cc00&amp;v=64314:64664&amp;c=444444", "offset 70")</f>
        <v>offset 70</v>
      </c>
    </row>
    <row r="205" spans="1:12" x14ac:dyDescent="0.15">
      <c r="A205" t="s">
        <v>12</v>
      </c>
      <c r="B205">
        <v>66107</v>
      </c>
      <c r="C205">
        <v>66127</v>
      </c>
      <c r="D205" t="s">
        <v>700</v>
      </c>
      <c r="E205" t="s">
        <v>701</v>
      </c>
      <c r="F205" t="s">
        <v>15</v>
      </c>
      <c r="G205" t="s">
        <v>23</v>
      </c>
      <c r="H205">
        <v>0</v>
      </c>
      <c r="I205" t="s">
        <v>702</v>
      </c>
      <c r="J205" t="s">
        <v>703</v>
      </c>
      <c r="K205" t="s">
        <v>704</v>
      </c>
      <c r="L205" t="str">
        <f>HYPERLINK("https://www.ncbi.nlm.nih.gov/nuccore/FM209186.1?report=graph&amp;tracks=[key:gene_model_track,Options:GeneOnly]&amp;mk=66108:66127|offset_0|00cc00,66178:66197|offset_70|444444,66241:66260|offset_133|444444,66275:66294|offset_167|444444&amp;v=65907:66494&amp;c=444444", "offset 0")</f>
        <v>offset 0</v>
      </c>
    </row>
    <row r="206" spans="1:12" x14ac:dyDescent="0.15">
      <c r="A206" t="s">
        <v>12</v>
      </c>
      <c r="B206">
        <v>66177</v>
      </c>
      <c r="C206">
        <v>66197</v>
      </c>
      <c r="D206" t="s">
        <v>700</v>
      </c>
      <c r="E206" t="s">
        <v>701</v>
      </c>
      <c r="F206" t="s">
        <v>15</v>
      </c>
      <c r="G206" t="s">
        <v>32</v>
      </c>
      <c r="H206">
        <v>70</v>
      </c>
      <c r="I206" t="s">
        <v>705</v>
      </c>
      <c r="J206" t="s">
        <v>706</v>
      </c>
      <c r="K206" t="s">
        <v>707</v>
      </c>
      <c r="L206" t="str">
        <f>HYPERLINK("https://www.ncbi.nlm.nih.gov/nuccore/FM209186.1?report=graph&amp;tracks=[key:gene_model_track,Options:GeneOnly]&amp;mk=66108:66127|offset_0|444444,66178:66197|offset_70|00cc00,66241:66260|offset_133|444444,66275:66294|offset_167|444444&amp;v=65907:66494&amp;c=444444", "offset 70")</f>
        <v>offset 70</v>
      </c>
    </row>
    <row r="207" spans="1:12" x14ac:dyDescent="0.15">
      <c r="A207" t="s">
        <v>12</v>
      </c>
      <c r="B207">
        <v>66240</v>
      </c>
      <c r="C207">
        <v>66260</v>
      </c>
      <c r="D207" t="s">
        <v>700</v>
      </c>
      <c r="E207" t="s">
        <v>701</v>
      </c>
      <c r="F207" t="s">
        <v>15</v>
      </c>
      <c r="G207" t="s">
        <v>36</v>
      </c>
      <c r="H207">
        <v>133</v>
      </c>
      <c r="I207" t="s">
        <v>708</v>
      </c>
      <c r="J207" t="s">
        <v>709</v>
      </c>
      <c r="K207" t="s">
        <v>710</v>
      </c>
      <c r="L207" t="str">
        <f>HYPERLINK("https://www.ncbi.nlm.nih.gov/nuccore/FM209186.1?report=graph&amp;tracks=[key:gene_model_track,Options:GeneOnly]&amp;mk=66108:66127|offset_0|444444,66178:66197|offset_70|444444,66241:66260|offset_133|00cc00,66275:66294|offset_167|444444&amp;v=65907:66494&amp;c=444444", "offset 133")</f>
        <v>offset 133</v>
      </c>
    </row>
    <row r="208" spans="1:12" x14ac:dyDescent="0.15">
      <c r="A208" t="s">
        <v>12</v>
      </c>
      <c r="B208">
        <v>66274</v>
      </c>
      <c r="C208">
        <v>66294</v>
      </c>
      <c r="D208" t="s">
        <v>700</v>
      </c>
      <c r="E208" t="s">
        <v>701</v>
      </c>
      <c r="F208" t="s">
        <v>15</v>
      </c>
      <c r="G208" t="s">
        <v>23</v>
      </c>
      <c r="H208">
        <v>167</v>
      </c>
      <c r="I208" t="s">
        <v>711</v>
      </c>
      <c r="J208" t="s">
        <v>712</v>
      </c>
      <c r="K208" t="s">
        <v>713</v>
      </c>
      <c r="L208" t="str">
        <f>HYPERLINK("https://www.ncbi.nlm.nih.gov/nuccore/FM209186.1?report=graph&amp;tracks=[key:gene_model_track,Options:GeneOnly]&amp;mk=66108:66127|offset_0|444444,66178:66197|offset_70|444444,66241:66260|offset_133|444444,66275:66294|offset_167|00cc00&amp;v=65907:66494&amp;c=444444", "offset 167")</f>
        <v>offset 167</v>
      </c>
    </row>
    <row r="209" spans="1:12" x14ac:dyDescent="0.15">
      <c r="A209" t="s">
        <v>12</v>
      </c>
      <c r="B209">
        <v>68401</v>
      </c>
      <c r="C209">
        <v>68421</v>
      </c>
      <c r="D209" t="s">
        <v>714</v>
      </c>
      <c r="E209" t="s">
        <v>90</v>
      </c>
      <c r="F209" t="s">
        <v>76</v>
      </c>
      <c r="G209" t="s">
        <v>16</v>
      </c>
      <c r="H209">
        <v>0</v>
      </c>
      <c r="I209" t="s">
        <v>715</v>
      </c>
      <c r="J209" t="s">
        <v>716</v>
      </c>
      <c r="K209" t="s">
        <v>717</v>
      </c>
      <c r="L209" t="str">
        <f>HYPERLINK("https://www.ncbi.nlm.nih.gov/nuccore/FM209186.1?report=graph&amp;tracks=[key:gene_model_track,Options:GeneOnly]&amp;mk=68402:68421|offset_0|00cc00,68382:68401|offset_20|444444,68362:68381|offset_40|444444,68338:68357|offset_64|444444&amp;v=68201:68557&amp;c=444444", "offset 0")</f>
        <v>offset 0</v>
      </c>
    </row>
    <row r="210" spans="1:12" x14ac:dyDescent="0.15">
      <c r="A210" t="s">
        <v>12</v>
      </c>
      <c r="B210">
        <v>68381</v>
      </c>
      <c r="C210">
        <v>68401</v>
      </c>
      <c r="D210" t="s">
        <v>714</v>
      </c>
      <c r="E210" t="s">
        <v>90</v>
      </c>
      <c r="F210" t="s">
        <v>76</v>
      </c>
      <c r="G210" t="s">
        <v>32</v>
      </c>
      <c r="H210">
        <v>20</v>
      </c>
      <c r="I210" t="s">
        <v>718</v>
      </c>
      <c r="J210" t="s">
        <v>719</v>
      </c>
      <c r="K210" t="s">
        <v>720</v>
      </c>
      <c r="L210" t="str">
        <f>HYPERLINK("https://www.ncbi.nlm.nih.gov/nuccore/FM209186.1?report=graph&amp;tracks=[key:gene_model_track,Options:GeneOnly]&amp;mk=68402:68421|offset_0|444444,68382:68401|offset_20|00cc00,68362:68381|offset_40|444444,68338:68357|offset_64|444444&amp;v=68201:68557&amp;c=444444", "offset 20")</f>
        <v>offset 20</v>
      </c>
    </row>
    <row r="211" spans="1:12" x14ac:dyDescent="0.15">
      <c r="A211" t="s">
        <v>12</v>
      </c>
      <c r="B211">
        <v>68361</v>
      </c>
      <c r="C211">
        <v>68381</v>
      </c>
      <c r="D211" t="s">
        <v>714</v>
      </c>
      <c r="E211" t="s">
        <v>90</v>
      </c>
      <c r="F211" t="s">
        <v>76</v>
      </c>
      <c r="G211" t="s">
        <v>32</v>
      </c>
      <c r="H211">
        <v>40</v>
      </c>
      <c r="I211" t="s">
        <v>721</v>
      </c>
      <c r="J211" t="s">
        <v>722</v>
      </c>
      <c r="K211" t="s">
        <v>723</v>
      </c>
      <c r="L211" t="str">
        <f>HYPERLINK("https://www.ncbi.nlm.nih.gov/nuccore/FM209186.1?report=graph&amp;tracks=[key:gene_model_track,Options:GeneOnly]&amp;mk=68402:68421|offset_0|444444,68382:68401|offset_20|444444,68362:68381|offset_40|00cc00,68338:68357|offset_64|444444&amp;v=68201:68557&amp;c=444444", "offset 40")</f>
        <v>offset 40</v>
      </c>
    </row>
    <row r="212" spans="1:12" x14ac:dyDescent="0.15">
      <c r="A212" t="s">
        <v>12</v>
      </c>
      <c r="B212">
        <v>68337</v>
      </c>
      <c r="C212">
        <v>68357</v>
      </c>
      <c r="D212" t="s">
        <v>714</v>
      </c>
      <c r="E212" t="s">
        <v>90</v>
      </c>
      <c r="F212" t="s">
        <v>76</v>
      </c>
      <c r="G212" t="s">
        <v>32</v>
      </c>
      <c r="H212">
        <v>64</v>
      </c>
      <c r="I212" t="s">
        <v>724</v>
      </c>
      <c r="J212" t="s">
        <v>725</v>
      </c>
      <c r="K212" t="s">
        <v>726</v>
      </c>
      <c r="L212" t="str">
        <f>HYPERLINK("https://www.ncbi.nlm.nih.gov/nuccore/FM209186.1?report=graph&amp;tracks=[key:gene_model_track,Options:GeneOnly]&amp;mk=68402:68421|offset_0|444444,68382:68401|offset_20|444444,68362:68381|offset_40|444444,68338:68357|offset_64|00cc00&amp;v=68201:68557&amp;c=444444", "offset 64")</f>
        <v>offset 64</v>
      </c>
    </row>
    <row r="213" spans="1:12" x14ac:dyDescent="0.15">
      <c r="A213" t="s">
        <v>12</v>
      </c>
      <c r="B213">
        <v>69702</v>
      </c>
      <c r="C213">
        <v>69722</v>
      </c>
      <c r="D213" t="s">
        <v>727</v>
      </c>
      <c r="E213" t="s">
        <v>90</v>
      </c>
      <c r="F213" t="s">
        <v>76</v>
      </c>
      <c r="G213" t="s">
        <v>32</v>
      </c>
      <c r="H213">
        <v>1</v>
      </c>
      <c r="I213" t="s">
        <v>728</v>
      </c>
      <c r="J213" t="s">
        <v>729</v>
      </c>
      <c r="K213" t="s">
        <v>730</v>
      </c>
      <c r="L213" t="str">
        <f>HYPERLINK("https://www.ncbi.nlm.nih.gov/nuccore/FM209186.1?report=graph&amp;tracks=[key:gene_model_track,Options:GeneOnly]&amp;mk=69703:69722|offset_1|00cc00,69671:69690|offset_33|444444,69645:69664|offset_59|444444,69619:69638|offset_85|444444&amp;v=69502:69838&amp;c=444444", "offset 1")</f>
        <v>offset 1</v>
      </c>
    </row>
    <row r="214" spans="1:12" x14ac:dyDescent="0.15">
      <c r="A214" t="s">
        <v>12</v>
      </c>
      <c r="B214">
        <v>69670</v>
      </c>
      <c r="C214">
        <v>69690</v>
      </c>
      <c r="D214" t="s">
        <v>727</v>
      </c>
      <c r="E214" t="s">
        <v>90</v>
      </c>
      <c r="F214" t="s">
        <v>76</v>
      </c>
      <c r="G214" t="s">
        <v>16</v>
      </c>
      <c r="H214">
        <v>33</v>
      </c>
      <c r="I214" t="s">
        <v>731</v>
      </c>
      <c r="J214" t="s">
        <v>732</v>
      </c>
      <c r="K214" t="s">
        <v>733</v>
      </c>
      <c r="L214" t="str">
        <f>HYPERLINK("https://www.ncbi.nlm.nih.gov/nuccore/FM209186.1?report=graph&amp;tracks=[key:gene_model_track,Options:GeneOnly]&amp;mk=69703:69722|offset_1|444444,69671:69690|offset_33|00cc00,69645:69664|offset_59|444444,69619:69638|offset_85|444444&amp;v=69502:69838&amp;c=444444", "offset 33")</f>
        <v>offset 33</v>
      </c>
    </row>
    <row r="215" spans="1:12" x14ac:dyDescent="0.15">
      <c r="A215" t="s">
        <v>12</v>
      </c>
      <c r="B215">
        <v>69644</v>
      </c>
      <c r="C215">
        <v>69664</v>
      </c>
      <c r="D215" t="s">
        <v>727</v>
      </c>
      <c r="E215" t="s">
        <v>90</v>
      </c>
      <c r="F215" t="s">
        <v>76</v>
      </c>
      <c r="G215" t="s">
        <v>23</v>
      </c>
      <c r="H215">
        <v>59</v>
      </c>
      <c r="I215" t="s">
        <v>734</v>
      </c>
      <c r="J215" t="s">
        <v>735</v>
      </c>
      <c r="K215" t="s">
        <v>736</v>
      </c>
      <c r="L215" t="str">
        <f>HYPERLINK("https://www.ncbi.nlm.nih.gov/nuccore/FM209186.1?report=graph&amp;tracks=[key:gene_model_track,Options:GeneOnly]&amp;mk=69703:69722|offset_1|444444,69671:69690|offset_33|444444,69645:69664|offset_59|00cc00,69619:69638|offset_85|444444&amp;v=69502:69838&amp;c=444444", "offset 59")</f>
        <v>offset 59</v>
      </c>
    </row>
    <row r="216" spans="1:12" x14ac:dyDescent="0.15">
      <c r="A216" t="s">
        <v>12</v>
      </c>
      <c r="B216">
        <v>69618</v>
      </c>
      <c r="C216">
        <v>69638</v>
      </c>
      <c r="D216" t="s">
        <v>727</v>
      </c>
      <c r="E216" t="s">
        <v>90</v>
      </c>
      <c r="F216" t="s">
        <v>76</v>
      </c>
      <c r="G216" t="s">
        <v>16</v>
      </c>
      <c r="H216">
        <v>85</v>
      </c>
      <c r="I216" t="s">
        <v>737</v>
      </c>
      <c r="J216" t="s">
        <v>738</v>
      </c>
      <c r="K216" t="s">
        <v>739</v>
      </c>
      <c r="L216" t="str">
        <f>HYPERLINK("https://www.ncbi.nlm.nih.gov/nuccore/FM209186.1?report=graph&amp;tracks=[key:gene_model_track,Options:GeneOnly]&amp;mk=69703:69722|offset_1|444444,69671:69690|offset_33|444444,69645:69664|offset_59|444444,69619:69638|offset_85|00cc00&amp;v=69502:69838&amp;c=444444", "offset 85")</f>
        <v>offset 85</v>
      </c>
    </row>
    <row r="217" spans="1:12" x14ac:dyDescent="0.15">
      <c r="A217" t="s">
        <v>12</v>
      </c>
      <c r="B217">
        <v>70681</v>
      </c>
      <c r="C217">
        <v>70701</v>
      </c>
      <c r="D217" t="s">
        <v>740</v>
      </c>
      <c r="E217" t="s">
        <v>90</v>
      </c>
      <c r="F217" t="s">
        <v>76</v>
      </c>
      <c r="G217" t="s">
        <v>16</v>
      </c>
      <c r="H217">
        <v>8</v>
      </c>
      <c r="I217" t="s">
        <v>741</v>
      </c>
      <c r="J217" t="s">
        <v>742</v>
      </c>
      <c r="K217" t="s">
        <v>743</v>
      </c>
      <c r="L217" t="str">
        <f>HYPERLINK("https://www.ncbi.nlm.nih.gov/nuccore/FM209186.1?report=graph&amp;tracks=[key:gene_model_track,Options:GeneOnly]&amp;mk=70682:70701|offset_8|00cc00,70634:70653|offset_56|444444,70602:70621|offset_88|444444,70580:70599|offset_110|444444&amp;v=70481:70799&amp;c=444444", "offset 8")</f>
        <v>offset 8</v>
      </c>
    </row>
    <row r="218" spans="1:12" x14ac:dyDescent="0.15">
      <c r="A218" t="s">
        <v>12</v>
      </c>
      <c r="B218">
        <v>70633</v>
      </c>
      <c r="C218">
        <v>70653</v>
      </c>
      <c r="D218" t="s">
        <v>740</v>
      </c>
      <c r="E218" t="s">
        <v>90</v>
      </c>
      <c r="F218" t="s">
        <v>76</v>
      </c>
      <c r="G218" t="s">
        <v>32</v>
      </c>
      <c r="H218">
        <v>56</v>
      </c>
      <c r="I218" t="s">
        <v>744</v>
      </c>
      <c r="J218" t="s">
        <v>745</v>
      </c>
      <c r="K218" t="s">
        <v>746</v>
      </c>
      <c r="L218" t="str">
        <f>HYPERLINK("https://www.ncbi.nlm.nih.gov/nuccore/FM209186.1?report=graph&amp;tracks=[key:gene_model_track,Options:GeneOnly]&amp;mk=70682:70701|offset_8|444444,70634:70653|offset_56|00cc00,70602:70621|offset_88|444444,70580:70599|offset_110|444444&amp;v=70481:70799&amp;c=444444", "offset 56")</f>
        <v>offset 56</v>
      </c>
    </row>
    <row r="219" spans="1:12" x14ac:dyDescent="0.15">
      <c r="A219" t="s">
        <v>12</v>
      </c>
      <c r="B219">
        <v>70601</v>
      </c>
      <c r="C219">
        <v>70621</v>
      </c>
      <c r="D219" t="s">
        <v>740</v>
      </c>
      <c r="E219" t="s">
        <v>90</v>
      </c>
      <c r="F219" t="s">
        <v>76</v>
      </c>
      <c r="G219" t="s">
        <v>36</v>
      </c>
      <c r="H219">
        <v>88</v>
      </c>
      <c r="I219" t="s">
        <v>747</v>
      </c>
      <c r="J219" t="s">
        <v>748</v>
      </c>
      <c r="K219" t="s">
        <v>749</v>
      </c>
      <c r="L219" t="str">
        <f>HYPERLINK("https://www.ncbi.nlm.nih.gov/nuccore/FM209186.1?report=graph&amp;tracks=[key:gene_model_track,Options:GeneOnly]&amp;mk=70682:70701|offset_8|444444,70634:70653|offset_56|444444,70602:70621|offset_88|00cc00,70580:70599|offset_110|444444&amp;v=70481:70799&amp;c=444444", "offset 88")</f>
        <v>offset 88</v>
      </c>
    </row>
    <row r="220" spans="1:12" x14ac:dyDescent="0.15">
      <c r="A220" t="s">
        <v>12</v>
      </c>
      <c r="B220">
        <v>70579</v>
      </c>
      <c r="C220">
        <v>70599</v>
      </c>
      <c r="D220" t="s">
        <v>740</v>
      </c>
      <c r="E220" t="s">
        <v>90</v>
      </c>
      <c r="F220" t="s">
        <v>76</v>
      </c>
      <c r="G220" t="s">
        <v>23</v>
      </c>
      <c r="H220">
        <v>110</v>
      </c>
      <c r="I220" t="s">
        <v>750</v>
      </c>
      <c r="J220" t="s">
        <v>751</v>
      </c>
      <c r="K220" t="s">
        <v>752</v>
      </c>
      <c r="L220" t="str">
        <f>HYPERLINK("https://www.ncbi.nlm.nih.gov/nuccore/FM209186.1?report=graph&amp;tracks=[key:gene_model_track,Options:GeneOnly]&amp;mk=70682:70701|offset_8|444444,70634:70653|offset_56|444444,70602:70621|offset_88|444444,70580:70599|offset_110|00cc00&amp;v=70481:70799&amp;c=444444", "offset 110")</f>
        <v>offset 110</v>
      </c>
    </row>
    <row r="221" spans="1:12" x14ac:dyDescent="0.15">
      <c r="A221" t="s">
        <v>12</v>
      </c>
      <c r="B221">
        <v>70827</v>
      </c>
      <c r="C221">
        <v>70847</v>
      </c>
      <c r="D221" t="s">
        <v>753</v>
      </c>
      <c r="E221" t="s">
        <v>90</v>
      </c>
      <c r="F221" t="s">
        <v>15</v>
      </c>
      <c r="G221" t="s">
        <v>32</v>
      </c>
      <c r="H221">
        <v>11</v>
      </c>
      <c r="I221" t="s">
        <v>754</v>
      </c>
      <c r="J221" t="s">
        <v>755</v>
      </c>
      <c r="K221" t="s">
        <v>756</v>
      </c>
      <c r="L221" t="str">
        <f>HYPERLINK("https://www.ncbi.nlm.nih.gov/nuccore/FM209186.1?report=graph&amp;tracks=[key:gene_model_track,Options:GeneOnly]&amp;mk=70828:70847|offset_11|00cc00,70899:70918|offset_82|444444,70927:70946|offset_110|444444,70950:70969|offset_133|444444&amp;v=70627:71169&amp;c=444444", "offset 11")</f>
        <v>offset 11</v>
      </c>
    </row>
    <row r="222" spans="1:12" x14ac:dyDescent="0.15">
      <c r="A222" t="s">
        <v>12</v>
      </c>
      <c r="B222">
        <v>70898</v>
      </c>
      <c r="C222">
        <v>70918</v>
      </c>
      <c r="D222" t="s">
        <v>753</v>
      </c>
      <c r="E222" t="s">
        <v>90</v>
      </c>
      <c r="F222" t="s">
        <v>15</v>
      </c>
      <c r="G222" t="s">
        <v>16</v>
      </c>
      <c r="H222">
        <v>82</v>
      </c>
      <c r="I222" t="s">
        <v>757</v>
      </c>
      <c r="J222" t="s">
        <v>758</v>
      </c>
      <c r="K222" t="s">
        <v>759</v>
      </c>
      <c r="L222" t="str">
        <f>HYPERLINK("https://www.ncbi.nlm.nih.gov/nuccore/FM209186.1?report=graph&amp;tracks=[key:gene_model_track,Options:GeneOnly]&amp;mk=70828:70847|offset_11|444444,70899:70918|offset_82|00cc00,70927:70946|offset_110|444444,70950:70969|offset_133|444444&amp;v=70627:71169&amp;c=444444", "offset 82")</f>
        <v>offset 82</v>
      </c>
    </row>
    <row r="223" spans="1:12" x14ac:dyDescent="0.15">
      <c r="A223" t="s">
        <v>12</v>
      </c>
      <c r="B223">
        <v>70926</v>
      </c>
      <c r="C223">
        <v>70946</v>
      </c>
      <c r="D223" t="s">
        <v>753</v>
      </c>
      <c r="E223" t="s">
        <v>90</v>
      </c>
      <c r="F223" t="s">
        <v>15</v>
      </c>
      <c r="G223" t="s">
        <v>36</v>
      </c>
      <c r="H223">
        <v>110</v>
      </c>
      <c r="I223" t="s">
        <v>760</v>
      </c>
      <c r="J223" t="s">
        <v>761</v>
      </c>
      <c r="K223" t="s">
        <v>762</v>
      </c>
      <c r="L223" t="str">
        <f>HYPERLINK("https://www.ncbi.nlm.nih.gov/nuccore/FM209186.1?report=graph&amp;tracks=[key:gene_model_track,Options:GeneOnly]&amp;mk=70828:70847|offset_11|444444,70899:70918|offset_82|444444,70927:70946|offset_110|00cc00,70950:70969|offset_133|444444&amp;v=70627:71169&amp;c=444444", "offset 110")</f>
        <v>offset 110</v>
      </c>
    </row>
    <row r="224" spans="1:12" x14ac:dyDescent="0.15">
      <c r="A224" t="s">
        <v>12</v>
      </c>
      <c r="B224">
        <v>70949</v>
      </c>
      <c r="C224">
        <v>70969</v>
      </c>
      <c r="D224" t="s">
        <v>753</v>
      </c>
      <c r="E224" t="s">
        <v>90</v>
      </c>
      <c r="F224" t="s">
        <v>15</v>
      </c>
      <c r="G224" t="s">
        <v>16</v>
      </c>
      <c r="H224">
        <v>133</v>
      </c>
      <c r="I224" t="s">
        <v>763</v>
      </c>
      <c r="J224" t="s">
        <v>764</v>
      </c>
      <c r="K224" t="s">
        <v>765</v>
      </c>
      <c r="L224" t="str">
        <f>HYPERLINK("https://www.ncbi.nlm.nih.gov/nuccore/FM209186.1?report=graph&amp;tracks=[key:gene_model_track,Options:GeneOnly]&amp;mk=70828:70847|offset_11|444444,70899:70918|offset_82|444444,70927:70946|offset_110|444444,70950:70969|offset_133|00cc00&amp;v=70627:71169&amp;c=444444", "offset 133")</f>
        <v>offset 133</v>
      </c>
    </row>
    <row r="225" spans="1:12" x14ac:dyDescent="0.15">
      <c r="A225" t="s">
        <v>12</v>
      </c>
      <c r="B225">
        <v>71777</v>
      </c>
      <c r="C225">
        <v>71797</v>
      </c>
      <c r="D225" t="s">
        <v>766</v>
      </c>
      <c r="E225" t="s">
        <v>90</v>
      </c>
      <c r="F225" t="s">
        <v>15</v>
      </c>
      <c r="G225" t="s">
        <v>23</v>
      </c>
      <c r="H225">
        <v>11</v>
      </c>
      <c r="I225" t="s">
        <v>767</v>
      </c>
      <c r="J225" t="s">
        <v>768</v>
      </c>
      <c r="K225" t="s">
        <v>769</v>
      </c>
      <c r="L225" t="str">
        <f>HYPERLINK("https://www.ncbi.nlm.nih.gov/nuccore/FM209186.1?report=graph&amp;tracks=[key:gene_model_track,Options:GeneOnly]&amp;mk=71778:71797|offset_11|00cc00,71803:71822|offset_36|444444,71828:71847|offset_61|444444,71849:71868|offset_82|444444&amp;v=71577:72068&amp;c=444444", "offset 11")</f>
        <v>offset 11</v>
      </c>
    </row>
    <row r="226" spans="1:12" x14ac:dyDescent="0.15">
      <c r="A226" t="s">
        <v>12</v>
      </c>
      <c r="B226">
        <v>71802</v>
      </c>
      <c r="C226">
        <v>71822</v>
      </c>
      <c r="D226" t="s">
        <v>766</v>
      </c>
      <c r="E226" t="s">
        <v>90</v>
      </c>
      <c r="F226" t="s">
        <v>15</v>
      </c>
      <c r="G226" t="s">
        <v>16</v>
      </c>
      <c r="H226">
        <v>36</v>
      </c>
      <c r="I226" t="s">
        <v>770</v>
      </c>
      <c r="J226" t="s">
        <v>771</v>
      </c>
      <c r="K226" t="s">
        <v>772</v>
      </c>
      <c r="L226" t="str">
        <f>HYPERLINK("https://www.ncbi.nlm.nih.gov/nuccore/FM209186.1?report=graph&amp;tracks=[key:gene_model_track,Options:GeneOnly]&amp;mk=71778:71797|offset_11|444444,71803:71822|offset_36|00cc00,71828:71847|offset_61|444444,71849:71868|offset_82|444444&amp;v=71577:72068&amp;c=444444", "offset 36")</f>
        <v>offset 36</v>
      </c>
    </row>
    <row r="227" spans="1:12" x14ac:dyDescent="0.15">
      <c r="A227" t="s">
        <v>12</v>
      </c>
      <c r="B227">
        <v>71827</v>
      </c>
      <c r="C227">
        <v>71847</v>
      </c>
      <c r="D227" t="s">
        <v>766</v>
      </c>
      <c r="E227" t="s">
        <v>90</v>
      </c>
      <c r="F227" t="s">
        <v>15</v>
      </c>
      <c r="G227" t="s">
        <v>23</v>
      </c>
      <c r="H227">
        <v>61</v>
      </c>
      <c r="I227" t="s">
        <v>773</v>
      </c>
      <c r="J227" t="s">
        <v>774</v>
      </c>
      <c r="K227" t="s">
        <v>775</v>
      </c>
      <c r="L227" t="str">
        <f>HYPERLINK("https://www.ncbi.nlm.nih.gov/nuccore/FM209186.1?report=graph&amp;tracks=[key:gene_model_track,Options:GeneOnly]&amp;mk=71778:71797|offset_11|444444,71803:71822|offset_36|444444,71828:71847|offset_61|00cc00,71849:71868|offset_82|444444&amp;v=71577:72068&amp;c=444444", "offset 61")</f>
        <v>offset 61</v>
      </c>
    </row>
    <row r="228" spans="1:12" x14ac:dyDescent="0.15">
      <c r="A228" t="s">
        <v>12</v>
      </c>
      <c r="B228">
        <v>71848</v>
      </c>
      <c r="C228">
        <v>71868</v>
      </c>
      <c r="D228" t="s">
        <v>766</v>
      </c>
      <c r="E228" t="s">
        <v>90</v>
      </c>
      <c r="F228" t="s">
        <v>15</v>
      </c>
      <c r="G228" t="s">
        <v>36</v>
      </c>
      <c r="H228">
        <v>82</v>
      </c>
      <c r="I228" t="s">
        <v>776</v>
      </c>
      <c r="J228" t="s">
        <v>777</v>
      </c>
      <c r="K228" t="s">
        <v>778</v>
      </c>
      <c r="L228" t="str">
        <f>HYPERLINK("https://www.ncbi.nlm.nih.gov/nuccore/FM209186.1?report=graph&amp;tracks=[key:gene_model_track,Options:GeneOnly]&amp;mk=71778:71797|offset_11|444444,71803:71822|offset_36|444444,71828:71847|offset_61|444444,71849:71868|offset_82|00cc00&amp;v=71577:72068&amp;c=444444", "offset 82")</f>
        <v>offset 82</v>
      </c>
    </row>
    <row r="229" spans="1:12" x14ac:dyDescent="0.15">
      <c r="A229" t="s">
        <v>12</v>
      </c>
      <c r="B229">
        <v>72561</v>
      </c>
      <c r="C229">
        <v>72581</v>
      </c>
      <c r="D229" t="s">
        <v>779</v>
      </c>
      <c r="E229" t="s">
        <v>780</v>
      </c>
      <c r="F229" t="s">
        <v>15</v>
      </c>
      <c r="G229" t="s">
        <v>32</v>
      </c>
      <c r="H229">
        <v>7</v>
      </c>
      <c r="I229" t="s">
        <v>781</v>
      </c>
      <c r="J229" t="s">
        <v>782</v>
      </c>
      <c r="K229" t="s">
        <v>783</v>
      </c>
      <c r="L229" t="str">
        <f>HYPERLINK("https://www.ncbi.nlm.nih.gov/nuccore/FM209186.1?report=graph&amp;tracks=[key:gene_model_track,Options:GeneOnly]&amp;mk=72562:72581|offset_7|00cc00,72623:72642|offset_68|444444,72643:72662|offset_88|444444,72677:72696|offset_122|444444&amp;v=72361:72896&amp;c=444444", "offset 7")</f>
        <v>offset 7</v>
      </c>
    </row>
    <row r="230" spans="1:12" x14ac:dyDescent="0.15">
      <c r="A230" t="s">
        <v>12</v>
      </c>
      <c r="B230">
        <v>72622</v>
      </c>
      <c r="C230">
        <v>72642</v>
      </c>
      <c r="D230" t="s">
        <v>779</v>
      </c>
      <c r="E230" t="s">
        <v>780</v>
      </c>
      <c r="F230" t="s">
        <v>15</v>
      </c>
      <c r="G230" t="s">
        <v>23</v>
      </c>
      <c r="H230">
        <v>68</v>
      </c>
      <c r="I230" t="s">
        <v>784</v>
      </c>
      <c r="J230" t="s">
        <v>785</v>
      </c>
      <c r="K230" t="s">
        <v>786</v>
      </c>
      <c r="L230" t="str">
        <f>HYPERLINK("https://www.ncbi.nlm.nih.gov/nuccore/FM209186.1?report=graph&amp;tracks=[key:gene_model_track,Options:GeneOnly]&amp;mk=72562:72581|offset_7|444444,72623:72642|offset_68|00cc00,72643:72662|offset_88|444444,72677:72696|offset_122|444444&amp;v=72361:72896&amp;c=444444", "offset 68")</f>
        <v>offset 68</v>
      </c>
    </row>
    <row r="231" spans="1:12" x14ac:dyDescent="0.15">
      <c r="A231" t="s">
        <v>12</v>
      </c>
      <c r="B231">
        <v>72642</v>
      </c>
      <c r="C231">
        <v>72662</v>
      </c>
      <c r="D231" t="s">
        <v>779</v>
      </c>
      <c r="E231" t="s">
        <v>780</v>
      </c>
      <c r="F231" t="s">
        <v>15</v>
      </c>
      <c r="G231" t="s">
        <v>36</v>
      </c>
      <c r="H231">
        <v>88</v>
      </c>
      <c r="I231" t="s">
        <v>787</v>
      </c>
      <c r="J231" t="s">
        <v>788</v>
      </c>
      <c r="K231" t="s">
        <v>789</v>
      </c>
      <c r="L231" t="str">
        <f>HYPERLINK("https://www.ncbi.nlm.nih.gov/nuccore/FM209186.1?report=graph&amp;tracks=[key:gene_model_track,Options:GeneOnly]&amp;mk=72562:72581|offset_7|444444,72623:72642|offset_68|444444,72643:72662|offset_88|00cc00,72677:72696|offset_122|444444&amp;v=72361:72896&amp;c=444444", "offset 88")</f>
        <v>offset 88</v>
      </c>
    </row>
    <row r="232" spans="1:12" x14ac:dyDescent="0.15">
      <c r="A232" t="s">
        <v>12</v>
      </c>
      <c r="B232">
        <v>72676</v>
      </c>
      <c r="C232">
        <v>72696</v>
      </c>
      <c r="D232" t="s">
        <v>779</v>
      </c>
      <c r="E232" t="s">
        <v>780</v>
      </c>
      <c r="F232" t="s">
        <v>15</v>
      </c>
      <c r="G232" t="s">
        <v>36</v>
      </c>
      <c r="H232">
        <v>122</v>
      </c>
      <c r="I232" t="s">
        <v>790</v>
      </c>
      <c r="J232" t="s">
        <v>791</v>
      </c>
      <c r="K232" t="s">
        <v>792</v>
      </c>
      <c r="L232" t="str">
        <f>HYPERLINK("https://www.ncbi.nlm.nih.gov/nuccore/FM209186.1?report=graph&amp;tracks=[key:gene_model_track,Options:GeneOnly]&amp;mk=72562:72581|offset_7|444444,72623:72642|offset_68|444444,72643:72662|offset_88|444444,72677:72696|offset_122|00cc00&amp;v=72361:72896&amp;c=444444", "offset 122")</f>
        <v>offset 122</v>
      </c>
    </row>
    <row r="233" spans="1:12" x14ac:dyDescent="0.15">
      <c r="A233" t="s">
        <v>12</v>
      </c>
      <c r="B233">
        <v>73130</v>
      </c>
      <c r="C233">
        <v>73150</v>
      </c>
      <c r="D233" t="s">
        <v>793</v>
      </c>
      <c r="E233" t="s">
        <v>90</v>
      </c>
      <c r="F233" t="s">
        <v>15</v>
      </c>
      <c r="G233" t="s">
        <v>32</v>
      </c>
      <c r="H233">
        <v>10</v>
      </c>
      <c r="I233" t="s">
        <v>794</v>
      </c>
      <c r="J233" t="s">
        <v>795</v>
      </c>
      <c r="K233" t="s">
        <v>796</v>
      </c>
      <c r="L233" t="str">
        <f>HYPERLINK("https://www.ncbi.nlm.nih.gov/nuccore/FM209186.1?report=graph&amp;tracks=[key:gene_model_track,Options:GeneOnly]&amp;mk=73131:73150|offset_10|00cc00,73152:73171|offset_31|444444,73179:73198|offset_58|444444,73221:73240|offset_100|444444&amp;v=72930:73440&amp;c=444444", "offset 10")</f>
        <v>offset 10</v>
      </c>
    </row>
    <row r="234" spans="1:12" x14ac:dyDescent="0.15">
      <c r="A234" t="s">
        <v>12</v>
      </c>
      <c r="B234">
        <v>73151</v>
      </c>
      <c r="C234">
        <v>73171</v>
      </c>
      <c r="D234" t="s">
        <v>793</v>
      </c>
      <c r="E234" t="s">
        <v>90</v>
      </c>
      <c r="F234" t="s">
        <v>15</v>
      </c>
      <c r="G234" t="s">
        <v>23</v>
      </c>
      <c r="H234">
        <v>31</v>
      </c>
      <c r="I234" t="s">
        <v>797</v>
      </c>
      <c r="J234" t="s">
        <v>798</v>
      </c>
      <c r="K234" t="s">
        <v>799</v>
      </c>
      <c r="L234" t="str">
        <f>HYPERLINK("https://www.ncbi.nlm.nih.gov/nuccore/FM209186.1?report=graph&amp;tracks=[key:gene_model_track,Options:GeneOnly]&amp;mk=73131:73150|offset_10|444444,73152:73171|offset_31|00cc00,73179:73198|offset_58|444444,73221:73240|offset_100|444444&amp;v=72930:73440&amp;c=444444", "offset 31")</f>
        <v>offset 31</v>
      </c>
    </row>
    <row r="235" spans="1:12" x14ac:dyDescent="0.15">
      <c r="A235" t="s">
        <v>12</v>
      </c>
      <c r="B235">
        <v>73178</v>
      </c>
      <c r="C235">
        <v>73198</v>
      </c>
      <c r="D235" t="s">
        <v>793</v>
      </c>
      <c r="E235" t="s">
        <v>90</v>
      </c>
      <c r="F235" t="s">
        <v>15</v>
      </c>
      <c r="G235" t="s">
        <v>16</v>
      </c>
      <c r="H235">
        <v>58</v>
      </c>
      <c r="I235" t="s">
        <v>800</v>
      </c>
      <c r="J235" t="s">
        <v>801</v>
      </c>
      <c r="K235" t="s">
        <v>802</v>
      </c>
      <c r="L235" t="str">
        <f>HYPERLINK("https://www.ncbi.nlm.nih.gov/nuccore/FM209186.1?report=graph&amp;tracks=[key:gene_model_track,Options:GeneOnly]&amp;mk=73131:73150|offset_10|444444,73152:73171|offset_31|444444,73179:73198|offset_58|00cc00,73221:73240|offset_100|444444&amp;v=72930:73440&amp;c=444444", "offset 58")</f>
        <v>offset 58</v>
      </c>
    </row>
    <row r="236" spans="1:12" x14ac:dyDescent="0.15">
      <c r="A236" t="s">
        <v>12</v>
      </c>
      <c r="B236">
        <v>73220</v>
      </c>
      <c r="C236">
        <v>73240</v>
      </c>
      <c r="D236" t="s">
        <v>793</v>
      </c>
      <c r="E236" t="s">
        <v>90</v>
      </c>
      <c r="F236" t="s">
        <v>15</v>
      </c>
      <c r="G236" t="s">
        <v>32</v>
      </c>
      <c r="H236">
        <v>100</v>
      </c>
      <c r="I236" t="s">
        <v>803</v>
      </c>
      <c r="J236" t="s">
        <v>804</v>
      </c>
      <c r="K236" t="s">
        <v>805</v>
      </c>
      <c r="L236" t="str">
        <f>HYPERLINK("https://www.ncbi.nlm.nih.gov/nuccore/FM209186.1?report=graph&amp;tracks=[key:gene_model_track,Options:GeneOnly]&amp;mk=73131:73150|offset_10|444444,73152:73171|offset_31|444444,73179:73198|offset_58|444444,73221:73240|offset_100|00cc00&amp;v=72930:73440&amp;c=444444", "offset 100")</f>
        <v>offset 100</v>
      </c>
    </row>
    <row r="237" spans="1:12" x14ac:dyDescent="0.15">
      <c r="A237" t="s">
        <v>12</v>
      </c>
      <c r="B237">
        <v>73783</v>
      </c>
      <c r="C237">
        <v>73803</v>
      </c>
      <c r="D237" t="s">
        <v>806</v>
      </c>
      <c r="E237" t="s">
        <v>90</v>
      </c>
      <c r="F237" t="s">
        <v>76</v>
      </c>
      <c r="G237" t="s">
        <v>36</v>
      </c>
      <c r="H237">
        <v>0</v>
      </c>
      <c r="I237" t="s">
        <v>807</v>
      </c>
      <c r="J237" t="s">
        <v>808</v>
      </c>
      <c r="K237" t="s">
        <v>809</v>
      </c>
      <c r="L237" t="str">
        <f>HYPERLINK("https://www.ncbi.nlm.nih.gov/nuccore/FM209186.1?report=graph&amp;tracks=[key:gene_model_track,Options:GeneOnly]&amp;mk=73784:73803|offset_0|00cc00,73740:73759|offset_44|444444,73715:73734|offset_69|444444,73670:73689|offset_114|444444&amp;v=73583:73889&amp;c=444444", "offset 0")</f>
        <v>offset 0</v>
      </c>
    </row>
    <row r="238" spans="1:12" x14ac:dyDescent="0.15">
      <c r="A238" t="s">
        <v>12</v>
      </c>
      <c r="B238">
        <v>73739</v>
      </c>
      <c r="C238">
        <v>73759</v>
      </c>
      <c r="D238" t="s">
        <v>806</v>
      </c>
      <c r="E238" t="s">
        <v>90</v>
      </c>
      <c r="F238" t="s">
        <v>76</v>
      </c>
      <c r="G238" t="s">
        <v>23</v>
      </c>
      <c r="H238">
        <v>44</v>
      </c>
      <c r="I238" t="s">
        <v>810</v>
      </c>
      <c r="J238" t="s">
        <v>811</v>
      </c>
      <c r="K238" t="s">
        <v>812</v>
      </c>
      <c r="L238" t="str">
        <f>HYPERLINK("https://www.ncbi.nlm.nih.gov/nuccore/FM209186.1?report=graph&amp;tracks=[key:gene_model_track,Options:GeneOnly]&amp;mk=73784:73803|offset_0|444444,73740:73759|offset_44|00cc00,73715:73734|offset_69|444444,73670:73689|offset_114|444444&amp;v=73583:73889&amp;c=444444", "offset 44")</f>
        <v>offset 44</v>
      </c>
    </row>
    <row r="239" spans="1:12" x14ac:dyDescent="0.15">
      <c r="A239" t="s">
        <v>12</v>
      </c>
      <c r="B239">
        <v>73714</v>
      </c>
      <c r="C239">
        <v>73734</v>
      </c>
      <c r="D239" t="s">
        <v>806</v>
      </c>
      <c r="E239" t="s">
        <v>90</v>
      </c>
      <c r="F239" t="s">
        <v>76</v>
      </c>
      <c r="G239" t="s">
        <v>16</v>
      </c>
      <c r="H239">
        <v>69</v>
      </c>
      <c r="I239" t="s">
        <v>813</v>
      </c>
      <c r="J239" t="s">
        <v>814</v>
      </c>
      <c r="K239" t="s">
        <v>815</v>
      </c>
      <c r="L239" t="str">
        <f>HYPERLINK("https://www.ncbi.nlm.nih.gov/nuccore/FM209186.1?report=graph&amp;tracks=[key:gene_model_track,Options:GeneOnly]&amp;mk=73784:73803|offset_0|444444,73740:73759|offset_44|444444,73715:73734|offset_69|00cc00,73670:73689|offset_114|444444&amp;v=73583:73889&amp;c=444444", "offset 69")</f>
        <v>offset 69</v>
      </c>
    </row>
    <row r="240" spans="1:12" x14ac:dyDescent="0.15">
      <c r="A240" t="s">
        <v>12</v>
      </c>
      <c r="B240">
        <v>73669</v>
      </c>
      <c r="C240">
        <v>73689</v>
      </c>
      <c r="D240" t="s">
        <v>806</v>
      </c>
      <c r="E240" t="s">
        <v>90</v>
      </c>
      <c r="F240" t="s">
        <v>76</v>
      </c>
      <c r="G240" t="s">
        <v>16</v>
      </c>
      <c r="H240">
        <v>114</v>
      </c>
      <c r="I240" t="s">
        <v>816</v>
      </c>
      <c r="J240" t="s">
        <v>817</v>
      </c>
      <c r="K240" t="s">
        <v>818</v>
      </c>
      <c r="L240" t="str">
        <f>HYPERLINK("https://www.ncbi.nlm.nih.gov/nuccore/FM209186.1?report=graph&amp;tracks=[key:gene_model_track,Options:GeneOnly]&amp;mk=73784:73803|offset_0|444444,73740:73759|offset_44|444444,73715:73734|offset_69|444444,73670:73689|offset_114|00cc00&amp;v=73583:73889&amp;c=444444", "offset 114")</f>
        <v>offset 114</v>
      </c>
    </row>
    <row r="241" spans="1:12" x14ac:dyDescent="0.15">
      <c r="A241" t="s">
        <v>12</v>
      </c>
      <c r="B241">
        <v>74234</v>
      </c>
      <c r="C241">
        <v>74254</v>
      </c>
      <c r="D241" t="s">
        <v>819</v>
      </c>
      <c r="E241" t="s">
        <v>90</v>
      </c>
      <c r="F241" t="s">
        <v>76</v>
      </c>
      <c r="G241" t="s">
        <v>16</v>
      </c>
      <c r="H241">
        <v>22</v>
      </c>
      <c r="I241" t="s">
        <v>820</v>
      </c>
      <c r="J241" t="s">
        <v>821</v>
      </c>
      <c r="K241" t="s">
        <v>822</v>
      </c>
      <c r="L241" t="str">
        <f>HYPERLINK("https://www.ncbi.nlm.nih.gov/nuccore/FM209186.1?report=graph&amp;tracks=[key:gene_model_track,Options:GeneOnly]&amp;mk=74235:74254|offset_22|00cc00,74194:74213|offset_63|444444,74172:74191|offset_85|444444,74149:74168|offset_108|444444&amp;v=74034:74368&amp;c=444444", "offset 22")</f>
        <v>offset 22</v>
      </c>
    </row>
    <row r="242" spans="1:12" x14ac:dyDescent="0.15">
      <c r="A242" t="s">
        <v>12</v>
      </c>
      <c r="B242">
        <v>74193</v>
      </c>
      <c r="C242">
        <v>74213</v>
      </c>
      <c r="D242" t="s">
        <v>819</v>
      </c>
      <c r="E242" t="s">
        <v>90</v>
      </c>
      <c r="F242" t="s">
        <v>76</v>
      </c>
      <c r="G242" t="s">
        <v>36</v>
      </c>
      <c r="H242">
        <v>63</v>
      </c>
      <c r="I242" t="s">
        <v>823</v>
      </c>
      <c r="J242" t="s">
        <v>824</v>
      </c>
      <c r="K242" t="s">
        <v>825</v>
      </c>
      <c r="L242" t="str">
        <f>HYPERLINK("https://www.ncbi.nlm.nih.gov/nuccore/FM209186.1?report=graph&amp;tracks=[key:gene_model_track,Options:GeneOnly]&amp;mk=74235:74254|offset_22|444444,74194:74213|offset_63|00cc00,74172:74191|offset_85|444444,74149:74168|offset_108|444444&amp;v=74034:74368&amp;c=444444", "offset 63")</f>
        <v>offset 63</v>
      </c>
    </row>
    <row r="243" spans="1:12" x14ac:dyDescent="0.15">
      <c r="A243" t="s">
        <v>12</v>
      </c>
      <c r="B243">
        <v>74171</v>
      </c>
      <c r="C243">
        <v>74191</v>
      </c>
      <c r="D243" t="s">
        <v>819</v>
      </c>
      <c r="E243" t="s">
        <v>90</v>
      </c>
      <c r="F243" t="s">
        <v>76</v>
      </c>
      <c r="G243" t="s">
        <v>23</v>
      </c>
      <c r="H243">
        <v>85</v>
      </c>
      <c r="I243" t="s">
        <v>826</v>
      </c>
      <c r="J243" t="s">
        <v>827</v>
      </c>
      <c r="K243" t="s">
        <v>828</v>
      </c>
      <c r="L243" t="str">
        <f>HYPERLINK("https://www.ncbi.nlm.nih.gov/nuccore/FM209186.1?report=graph&amp;tracks=[key:gene_model_track,Options:GeneOnly]&amp;mk=74235:74254|offset_22|444444,74194:74213|offset_63|444444,74172:74191|offset_85|00cc00,74149:74168|offset_108|444444&amp;v=74034:74368&amp;c=444444", "offset 85")</f>
        <v>offset 85</v>
      </c>
    </row>
    <row r="244" spans="1:12" x14ac:dyDescent="0.15">
      <c r="A244" t="s">
        <v>12</v>
      </c>
      <c r="B244">
        <v>74148</v>
      </c>
      <c r="C244">
        <v>74168</v>
      </c>
      <c r="D244" t="s">
        <v>819</v>
      </c>
      <c r="E244" t="s">
        <v>90</v>
      </c>
      <c r="F244" t="s">
        <v>76</v>
      </c>
      <c r="G244" t="s">
        <v>36</v>
      </c>
      <c r="H244">
        <v>108</v>
      </c>
      <c r="I244" t="s">
        <v>829</v>
      </c>
      <c r="J244" t="s">
        <v>830</v>
      </c>
      <c r="K244" t="s">
        <v>831</v>
      </c>
      <c r="L244" t="str">
        <f>HYPERLINK("https://www.ncbi.nlm.nih.gov/nuccore/FM209186.1?report=graph&amp;tracks=[key:gene_model_track,Options:GeneOnly]&amp;mk=74235:74254|offset_22|444444,74194:74213|offset_63|444444,74172:74191|offset_85|444444,74149:74168|offset_108|00cc00&amp;v=74034:74368&amp;c=444444", "offset 108")</f>
        <v>offset 108</v>
      </c>
    </row>
    <row r="245" spans="1:12" x14ac:dyDescent="0.15">
      <c r="A245" t="s">
        <v>12</v>
      </c>
      <c r="B245">
        <v>74367</v>
      </c>
      <c r="C245">
        <v>74387</v>
      </c>
      <c r="D245" t="s">
        <v>832</v>
      </c>
      <c r="E245" t="s">
        <v>90</v>
      </c>
      <c r="F245" t="s">
        <v>15</v>
      </c>
      <c r="G245" t="s">
        <v>16</v>
      </c>
      <c r="H245">
        <v>0</v>
      </c>
      <c r="I245" t="s">
        <v>833</v>
      </c>
      <c r="J245" t="s">
        <v>834</v>
      </c>
      <c r="K245" t="s">
        <v>835</v>
      </c>
      <c r="L245" t="str">
        <f>HYPERLINK("https://www.ncbi.nlm.nih.gov/nuccore/FM209186.1?report=graph&amp;tracks=[key:gene_model_track,Options:GeneOnly]&amp;mk=74368:74387|offset_0|00cc00,74394:74413|offset_26|444444,74416:74435|offset_48|444444,74436:74455|offset_68|444444&amp;v=74167:74655&amp;c=444444", "offset 0")</f>
        <v>offset 0</v>
      </c>
    </row>
    <row r="246" spans="1:12" x14ac:dyDescent="0.15">
      <c r="A246" t="s">
        <v>12</v>
      </c>
      <c r="B246">
        <v>74393</v>
      </c>
      <c r="C246">
        <v>74413</v>
      </c>
      <c r="D246" t="s">
        <v>832</v>
      </c>
      <c r="E246" t="s">
        <v>90</v>
      </c>
      <c r="F246" t="s">
        <v>15</v>
      </c>
      <c r="G246" t="s">
        <v>16</v>
      </c>
      <c r="H246">
        <v>26</v>
      </c>
      <c r="I246" t="s">
        <v>836</v>
      </c>
      <c r="J246" t="s">
        <v>837</v>
      </c>
      <c r="K246" t="s">
        <v>838</v>
      </c>
      <c r="L246" t="str">
        <f>HYPERLINK("https://www.ncbi.nlm.nih.gov/nuccore/FM209186.1?report=graph&amp;tracks=[key:gene_model_track,Options:GeneOnly]&amp;mk=74368:74387|offset_0|444444,74394:74413|offset_26|00cc00,74416:74435|offset_48|444444,74436:74455|offset_68|444444&amp;v=74167:74655&amp;c=444444", "offset 26")</f>
        <v>offset 26</v>
      </c>
    </row>
    <row r="247" spans="1:12" x14ac:dyDescent="0.15">
      <c r="A247" t="s">
        <v>12</v>
      </c>
      <c r="B247">
        <v>74415</v>
      </c>
      <c r="C247">
        <v>74435</v>
      </c>
      <c r="D247" t="s">
        <v>832</v>
      </c>
      <c r="E247" t="s">
        <v>90</v>
      </c>
      <c r="F247" t="s">
        <v>15</v>
      </c>
      <c r="G247" t="s">
        <v>36</v>
      </c>
      <c r="H247">
        <v>48</v>
      </c>
      <c r="I247" t="s">
        <v>839</v>
      </c>
      <c r="J247" t="s">
        <v>840</v>
      </c>
      <c r="K247" t="s">
        <v>841</v>
      </c>
      <c r="L247" t="str">
        <f>HYPERLINK("https://www.ncbi.nlm.nih.gov/nuccore/FM209186.1?report=graph&amp;tracks=[key:gene_model_track,Options:GeneOnly]&amp;mk=74368:74387|offset_0|444444,74394:74413|offset_26|444444,74416:74435|offset_48|00cc00,74436:74455|offset_68|444444&amp;v=74167:74655&amp;c=444444", "offset 48")</f>
        <v>offset 48</v>
      </c>
    </row>
    <row r="248" spans="1:12" x14ac:dyDescent="0.15">
      <c r="A248" t="s">
        <v>12</v>
      </c>
      <c r="B248">
        <v>74435</v>
      </c>
      <c r="C248">
        <v>74455</v>
      </c>
      <c r="D248" t="s">
        <v>832</v>
      </c>
      <c r="E248" t="s">
        <v>90</v>
      </c>
      <c r="F248" t="s">
        <v>15</v>
      </c>
      <c r="G248" t="s">
        <v>32</v>
      </c>
      <c r="H248">
        <v>68</v>
      </c>
      <c r="I248" t="s">
        <v>842</v>
      </c>
      <c r="J248" t="s">
        <v>843</v>
      </c>
      <c r="K248" t="s">
        <v>844</v>
      </c>
      <c r="L248" t="str">
        <f>HYPERLINK("https://www.ncbi.nlm.nih.gov/nuccore/FM209186.1?report=graph&amp;tracks=[key:gene_model_track,Options:GeneOnly]&amp;mk=74368:74387|offset_0|444444,74394:74413|offset_26|444444,74416:74435|offset_48|444444,74436:74455|offset_68|00cc00&amp;v=74167:74655&amp;c=444444", "offset 68")</f>
        <v>offset 68</v>
      </c>
    </row>
    <row r="249" spans="1:12" x14ac:dyDescent="0.15">
      <c r="A249" t="s">
        <v>12</v>
      </c>
      <c r="B249">
        <v>76459</v>
      </c>
      <c r="C249">
        <v>76479</v>
      </c>
      <c r="D249" t="s">
        <v>845</v>
      </c>
      <c r="E249" t="s">
        <v>90</v>
      </c>
      <c r="F249" t="s">
        <v>76</v>
      </c>
      <c r="G249" t="s">
        <v>16</v>
      </c>
      <c r="H249">
        <v>7</v>
      </c>
      <c r="I249" t="s">
        <v>846</v>
      </c>
      <c r="J249" t="s">
        <v>847</v>
      </c>
      <c r="K249" t="s">
        <v>848</v>
      </c>
      <c r="L249" t="str">
        <f>HYPERLINK("https://www.ncbi.nlm.nih.gov/nuccore/FM209186.1?report=graph&amp;tracks=[key:gene_model_track,Options:GeneOnly]&amp;mk=76460:76479|offset_7|00cc00,76440:76459|offset_27|444444,76419:76438|offset_48|444444,76397:76416|offset_70|444444&amp;v=76259:76616&amp;c=444444", "offset 7")</f>
        <v>offset 7</v>
      </c>
    </row>
    <row r="250" spans="1:12" x14ac:dyDescent="0.15">
      <c r="A250" t="s">
        <v>12</v>
      </c>
      <c r="B250">
        <v>76439</v>
      </c>
      <c r="C250">
        <v>76459</v>
      </c>
      <c r="D250" t="s">
        <v>845</v>
      </c>
      <c r="E250" t="s">
        <v>90</v>
      </c>
      <c r="F250" t="s">
        <v>76</v>
      </c>
      <c r="G250" t="s">
        <v>36</v>
      </c>
      <c r="H250">
        <v>27</v>
      </c>
      <c r="I250" t="s">
        <v>849</v>
      </c>
      <c r="J250" t="s">
        <v>850</v>
      </c>
      <c r="K250" t="s">
        <v>851</v>
      </c>
      <c r="L250" t="str">
        <f>HYPERLINK("https://www.ncbi.nlm.nih.gov/nuccore/FM209186.1?report=graph&amp;tracks=[key:gene_model_track,Options:GeneOnly]&amp;mk=76460:76479|offset_7|444444,76440:76459|offset_27|00cc00,76419:76438|offset_48|444444,76397:76416|offset_70|444444&amp;v=76259:76616&amp;c=444444", "offset 27")</f>
        <v>offset 27</v>
      </c>
    </row>
    <row r="251" spans="1:12" x14ac:dyDescent="0.15">
      <c r="A251" t="s">
        <v>12</v>
      </c>
      <c r="B251">
        <v>76418</v>
      </c>
      <c r="C251">
        <v>76438</v>
      </c>
      <c r="D251" t="s">
        <v>845</v>
      </c>
      <c r="E251" t="s">
        <v>90</v>
      </c>
      <c r="F251" t="s">
        <v>76</v>
      </c>
      <c r="G251" t="s">
        <v>16</v>
      </c>
      <c r="H251">
        <v>48</v>
      </c>
      <c r="I251" t="s">
        <v>852</v>
      </c>
      <c r="J251" t="s">
        <v>853</v>
      </c>
      <c r="K251" t="s">
        <v>854</v>
      </c>
      <c r="L251" t="str">
        <f>HYPERLINK("https://www.ncbi.nlm.nih.gov/nuccore/FM209186.1?report=graph&amp;tracks=[key:gene_model_track,Options:GeneOnly]&amp;mk=76460:76479|offset_7|444444,76440:76459|offset_27|444444,76419:76438|offset_48|00cc00,76397:76416|offset_70|444444&amp;v=76259:76616&amp;c=444444", "offset 48")</f>
        <v>offset 48</v>
      </c>
    </row>
    <row r="252" spans="1:12" x14ac:dyDescent="0.15">
      <c r="A252" t="s">
        <v>12</v>
      </c>
      <c r="B252">
        <v>76396</v>
      </c>
      <c r="C252">
        <v>76416</v>
      </c>
      <c r="D252" t="s">
        <v>845</v>
      </c>
      <c r="E252" t="s">
        <v>90</v>
      </c>
      <c r="F252" t="s">
        <v>76</v>
      </c>
      <c r="G252" t="s">
        <v>32</v>
      </c>
      <c r="H252">
        <v>70</v>
      </c>
      <c r="I252" t="s">
        <v>855</v>
      </c>
      <c r="J252" t="s">
        <v>856</v>
      </c>
      <c r="K252" t="s">
        <v>857</v>
      </c>
      <c r="L252" t="str">
        <f>HYPERLINK("https://www.ncbi.nlm.nih.gov/nuccore/FM209186.1?report=graph&amp;tracks=[key:gene_model_track,Options:GeneOnly]&amp;mk=76460:76479|offset_7|444444,76440:76459|offset_27|444444,76419:76438|offset_48|444444,76397:76416|offset_70|00cc00&amp;v=76259:76616&amp;c=444444", "offset 70")</f>
        <v>offset 70</v>
      </c>
    </row>
    <row r="253" spans="1:12" x14ac:dyDescent="0.15">
      <c r="A253" t="s">
        <v>12</v>
      </c>
      <c r="B253">
        <v>77138</v>
      </c>
      <c r="C253">
        <v>77158</v>
      </c>
      <c r="D253" t="s">
        <v>858</v>
      </c>
      <c r="E253" t="s">
        <v>90</v>
      </c>
      <c r="F253" t="s">
        <v>76</v>
      </c>
      <c r="G253" t="s">
        <v>36</v>
      </c>
      <c r="H253">
        <v>26</v>
      </c>
      <c r="I253" t="s">
        <v>859</v>
      </c>
      <c r="J253" t="s">
        <v>860</v>
      </c>
      <c r="K253" t="s">
        <v>861</v>
      </c>
      <c r="L253" t="str">
        <f>HYPERLINK("https://www.ncbi.nlm.nih.gov/nuccore/FM209186.1?report=graph&amp;tracks=[key:gene_model_track,Options:GeneOnly]&amp;mk=77139:77158|offset_26|00cc00,77110:77129|offset_55|444444,77083:77102|offset_82|444444,77059:77078|offset_106|444444&amp;v=76938:77278&amp;c=444444", "offset 26")</f>
        <v>offset 26</v>
      </c>
    </row>
    <row r="254" spans="1:12" x14ac:dyDescent="0.15">
      <c r="A254" t="s">
        <v>12</v>
      </c>
      <c r="B254">
        <v>77109</v>
      </c>
      <c r="C254">
        <v>77129</v>
      </c>
      <c r="D254" t="s">
        <v>858</v>
      </c>
      <c r="E254" t="s">
        <v>90</v>
      </c>
      <c r="F254" t="s">
        <v>76</v>
      </c>
      <c r="G254" t="s">
        <v>36</v>
      </c>
      <c r="H254">
        <v>55</v>
      </c>
      <c r="I254" t="s">
        <v>862</v>
      </c>
      <c r="J254" t="s">
        <v>863</v>
      </c>
      <c r="K254" t="s">
        <v>864</v>
      </c>
      <c r="L254" t="str">
        <f>HYPERLINK("https://www.ncbi.nlm.nih.gov/nuccore/FM209186.1?report=graph&amp;tracks=[key:gene_model_track,Options:GeneOnly]&amp;mk=77139:77158|offset_26|444444,77110:77129|offset_55|00cc00,77083:77102|offset_82|444444,77059:77078|offset_106|444444&amp;v=76938:77278&amp;c=444444", "offset 55")</f>
        <v>offset 55</v>
      </c>
    </row>
    <row r="255" spans="1:12" x14ac:dyDescent="0.15">
      <c r="A255" t="s">
        <v>12</v>
      </c>
      <c r="B255">
        <v>77082</v>
      </c>
      <c r="C255">
        <v>77102</v>
      </c>
      <c r="D255" t="s">
        <v>858</v>
      </c>
      <c r="E255" t="s">
        <v>90</v>
      </c>
      <c r="F255" t="s">
        <v>76</v>
      </c>
      <c r="G255" t="s">
        <v>36</v>
      </c>
      <c r="H255">
        <v>82</v>
      </c>
      <c r="I255" t="s">
        <v>865</v>
      </c>
      <c r="J255" t="s">
        <v>866</v>
      </c>
      <c r="K255" t="s">
        <v>867</v>
      </c>
      <c r="L255" t="str">
        <f>HYPERLINK("https://www.ncbi.nlm.nih.gov/nuccore/FM209186.1?report=graph&amp;tracks=[key:gene_model_track,Options:GeneOnly]&amp;mk=77139:77158|offset_26|444444,77110:77129|offset_55|444444,77083:77102|offset_82|00cc00,77059:77078|offset_106|444444&amp;v=76938:77278&amp;c=444444", "offset 82")</f>
        <v>offset 82</v>
      </c>
    </row>
    <row r="256" spans="1:12" x14ac:dyDescent="0.15">
      <c r="A256" t="s">
        <v>12</v>
      </c>
      <c r="B256">
        <v>77058</v>
      </c>
      <c r="C256">
        <v>77078</v>
      </c>
      <c r="D256" t="s">
        <v>858</v>
      </c>
      <c r="E256" t="s">
        <v>90</v>
      </c>
      <c r="F256" t="s">
        <v>76</v>
      </c>
      <c r="G256" t="s">
        <v>36</v>
      </c>
      <c r="H256">
        <v>106</v>
      </c>
      <c r="I256" t="s">
        <v>868</v>
      </c>
      <c r="J256" t="s">
        <v>869</v>
      </c>
      <c r="K256" t="s">
        <v>870</v>
      </c>
      <c r="L256" t="str">
        <f>HYPERLINK("https://www.ncbi.nlm.nih.gov/nuccore/FM209186.1?report=graph&amp;tracks=[key:gene_model_track,Options:GeneOnly]&amp;mk=77139:77158|offset_26|444444,77110:77129|offset_55|444444,77083:77102|offset_82|444444,77059:77078|offset_106|00cc00&amp;v=76938:77278&amp;c=444444", "offset 106")</f>
        <v>offset 106</v>
      </c>
    </row>
    <row r="257" spans="1:12" x14ac:dyDescent="0.15">
      <c r="A257" t="s">
        <v>12</v>
      </c>
      <c r="B257">
        <v>77692</v>
      </c>
      <c r="C257">
        <v>77712</v>
      </c>
      <c r="D257" t="s">
        <v>871</v>
      </c>
      <c r="E257" t="s">
        <v>90</v>
      </c>
      <c r="F257" t="s">
        <v>76</v>
      </c>
      <c r="G257" t="s">
        <v>32</v>
      </c>
      <c r="H257">
        <v>7</v>
      </c>
      <c r="I257" t="s">
        <v>872</v>
      </c>
      <c r="J257" t="s">
        <v>873</v>
      </c>
      <c r="K257" t="s">
        <v>874</v>
      </c>
      <c r="L257" t="str">
        <f>HYPERLINK("https://www.ncbi.nlm.nih.gov/nuccore/FM209186.1?report=graph&amp;tracks=[key:gene_model_track,Options:GeneOnly]&amp;mk=77693:77712|offset_7|00cc00,77667:77686|offset_33|444444,77637:77656|offset_63|444444,77600:77619|offset_100|444444&amp;v=77492:77819&amp;c=444444", "offset 7")</f>
        <v>offset 7</v>
      </c>
    </row>
    <row r="258" spans="1:12" x14ac:dyDescent="0.15">
      <c r="A258" t="s">
        <v>12</v>
      </c>
      <c r="B258">
        <v>77666</v>
      </c>
      <c r="C258">
        <v>77686</v>
      </c>
      <c r="D258" t="s">
        <v>871</v>
      </c>
      <c r="E258" t="s">
        <v>90</v>
      </c>
      <c r="F258" t="s">
        <v>76</v>
      </c>
      <c r="G258" t="s">
        <v>32</v>
      </c>
      <c r="H258">
        <v>33</v>
      </c>
      <c r="I258" t="s">
        <v>875</v>
      </c>
      <c r="J258" t="s">
        <v>876</v>
      </c>
      <c r="K258" t="s">
        <v>877</v>
      </c>
      <c r="L258" t="str">
        <f>HYPERLINK("https://www.ncbi.nlm.nih.gov/nuccore/FM209186.1?report=graph&amp;tracks=[key:gene_model_track,Options:GeneOnly]&amp;mk=77693:77712|offset_7|444444,77667:77686|offset_33|00cc00,77637:77656|offset_63|444444,77600:77619|offset_100|444444&amp;v=77492:77819&amp;c=444444", "offset 33")</f>
        <v>offset 33</v>
      </c>
    </row>
    <row r="259" spans="1:12" x14ac:dyDescent="0.15">
      <c r="A259" t="s">
        <v>12</v>
      </c>
      <c r="B259">
        <v>77636</v>
      </c>
      <c r="C259">
        <v>77656</v>
      </c>
      <c r="D259" t="s">
        <v>871</v>
      </c>
      <c r="E259" t="s">
        <v>90</v>
      </c>
      <c r="F259" t="s">
        <v>76</v>
      </c>
      <c r="G259" t="s">
        <v>36</v>
      </c>
      <c r="H259">
        <v>63</v>
      </c>
      <c r="I259" t="s">
        <v>878</v>
      </c>
      <c r="J259" t="s">
        <v>879</v>
      </c>
      <c r="K259" t="s">
        <v>880</v>
      </c>
      <c r="L259" t="str">
        <f>HYPERLINK("https://www.ncbi.nlm.nih.gov/nuccore/FM209186.1?report=graph&amp;tracks=[key:gene_model_track,Options:GeneOnly]&amp;mk=77693:77712|offset_7|444444,77667:77686|offset_33|444444,77637:77656|offset_63|00cc00,77600:77619|offset_100|444444&amp;v=77492:77819&amp;c=444444", "offset 63")</f>
        <v>offset 63</v>
      </c>
    </row>
    <row r="260" spans="1:12" x14ac:dyDescent="0.15">
      <c r="A260" t="s">
        <v>12</v>
      </c>
      <c r="B260">
        <v>77599</v>
      </c>
      <c r="C260">
        <v>77619</v>
      </c>
      <c r="D260" t="s">
        <v>871</v>
      </c>
      <c r="E260" t="s">
        <v>90</v>
      </c>
      <c r="F260" t="s">
        <v>76</v>
      </c>
      <c r="G260" t="s">
        <v>16</v>
      </c>
      <c r="H260">
        <v>100</v>
      </c>
      <c r="I260" t="s">
        <v>881</v>
      </c>
      <c r="J260" t="s">
        <v>882</v>
      </c>
      <c r="K260" t="s">
        <v>883</v>
      </c>
      <c r="L260" t="str">
        <f>HYPERLINK("https://www.ncbi.nlm.nih.gov/nuccore/FM209186.1?report=graph&amp;tracks=[key:gene_model_track,Options:GeneOnly]&amp;mk=77693:77712|offset_7|444444,77667:77686|offset_33|444444,77637:77656|offset_63|444444,77600:77619|offset_100|00cc00&amp;v=77492:77819&amp;c=444444", "offset 100")</f>
        <v>offset 100</v>
      </c>
    </row>
    <row r="261" spans="1:12" x14ac:dyDescent="0.15">
      <c r="A261" t="s">
        <v>12</v>
      </c>
      <c r="B261">
        <v>77811</v>
      </c>
      <c r="C261">
        <v>77831</v>
      </c>
      <c r="D261" t="s">
        <v>884</v>
      </c>
      <c r="E261" t="s">
        <v>885</v>
      </c>
      <c r="F261" t="s">
        <v>15</v>
      </c>
      <c r="G261" t="s">
        <v>36</v>
      </c>
      <c r="H261">
        <v>15</v>
      </c>
      <c r="I261" t="s">
        <v>886</v>
      </c>
      <c r="J261" t="s">
        <v>887</v>
      </c>
      <c r="K261" t="s">
        <v>888</v>
      </c>
      <c r="L261" t="str">
        <f>HYPERLINK("https://www.ncbi.nlm.nih.gov/nuccore/FM209186.1?report=graph&amp;tracks=[key:gene_model_track,Options:GeneOnly]&amp;mk=77812:77831|offset_15|00cc00,77832:77851|offset_35|444444,77856:77875|offset_59|444444,77876:77895|offset_79|444444&amp;v=77611:78095&amp;c=444444", "offset 15")</f>
        <v>offset 15</v>
      </c>
    </row>
    <row r="262" spans="1:12" x14ac:dyDescent="0.15">
      <c r="A262" t="s">
        <v>12</v>
      </c>
      <c r="B262">
        <v>77831</v>
      </c>
      <c r="C262">
        <v>77851</v>
      </c>
      <c r="D262" t="s">
        <v>884</v>
      </c>
      <c r="E262" t="s">
        <v>885</v>
      </c>
      <c r="F262" t="s">
        <v>15</v>
      </c>
      <c r="G262" t="s">
        <v>23</v>
      </c>
      <c r="H262">
        <v>35</v>
      </c>
      <c r="I262" t="s">
        <v>889</v>
      </c>
      <c r="J262" t="s">
        <v>890</v>
      </c>
      <c r="K262" t="s">
        <v>891</v>
      </c>
      <c r="L262" t="str">
        <f>HYPERLINK("https://www.ncbi.nlm.nih.gov/nuccore/FM209186.1?report=graph&amp;tracks=[key:gene_model_track,Options:GeneOnly]&amp;mk=77812:77831|offset_15|444444,77832:77851|offset_35|00cc00,77856:77875|offset_59|444444,77876:77895|offset_79|444444&amp;v=77611:78095&amp;c=444444", "offset 35")</f>
        <v>offset 35</v>
      </c>
    </row>
    <row r="263" spans="1:12" x14ac:dyDescent="0.15">
      <c r="A263" t="s">
        <v>12</v>
      </c>
      <c r="B263">
        <v>77855</v>
      </c>
      <c r="C263">
        <v>77875</v>
      </c>
      <c r="D263" t="s">
        <v>884</v>
      </c>
      <c r="E263" t="s">
        <v>885</v>
      </c>
      <c r="F263" t="s">
        <v>15</v>
      </c>
      <c r="G263" t="s">
        <v>36</v>
      </c>
      <c r="H263">
        <v>59</v>
      </c>
      <c r="I263" t="s">
        <v>892</v>
      </c>
      <c r="J263" t="s">
        <v>893</v>
      </c>
      <c r="K263" t="s">
        <v>894</v>
      </c>
      <c r="L263" t="str">
        <f>HYPERLINK("https://www.ncbi.nlm.nih.gov/nuccore/FM209186.1?report=graph&amp;tracks=[key:gene_model_track,Options:GeneOnly]&amp;mk=77812:77831|offset_15|444444,77832:77851|offset_35|444444,77856:77875|offset_59|00cc00,77876:77895|offset_79|444444&amp;v=77611:78095&amp;c=444444", "offset 59")</f>
        <v>offset 59</v>
      </c>
    </row>
    <row r="264" spans="1:12" x14ac:dyDescent="0.15">
      <c r="A264" t="s">
        <v>12</v>
      </c>
      <c r="B264">
        <v>77875</v>
      </c>
      <c r="C264">
        <v>77895</v>
      </c>
      <c r="D264" t="s">
        <v>884</v>
      </c>
      <c r="E264" t="s">
        <v>885</v>
      </c>
      <c r="F264" t="s">
        <v>15</v>
      </c>
      <c r="G264" t="s">
        <v>32</v>
      </c>
      <c r="H264">
        <v>79</v>
      </c>
      <c r="I264" t="s">
        <v>895</v>
      </c>
      <c r="J264" t="s">
        <v>896</v>
      </c>
      <c r="K264" t="s">
        <v>897</v>
      </c>
      <c r="L264" t="str">
        <f>HYPERLINK("https://www.ncbi.nlm.nih.gov/nuccore/FM209186.1?report=graph&amp;tracks=[key:gene_model_track,Options:GeneOnly]&amp;mk=77812:77831|offset_15|444444,77832:77851|offset_35|444444,77856:77875|offset_59|444444,77876:77895|offset_79|00cc00&amp;v=77611:78095&amp;c=444444", "offset 79")</f>
        <v>offset 79</v>
      </c>
    </row>
    <row r="265" spans="1:12" x14ac:dyDescent="0.15">
      <c r="A265" t="s">
        <v>12</v>
      </c>
      <c r="B265">
        <v>79875</v>
      </c>
      <c r="C265">
        <v>79895</v>
      </c>
      <c r="D265" t="s">
        <v>898</v>
      </c>
      <c r="E265" t="s">
        <v>90</v>
      </c>
      <c r="F265" t="s">
        <v>15</v>
      </c>
      <c r="G265" t="s">
        <v>16</v>
      </c>
      <c r="H265">
        <v>37</v>
      </c>
      <c r="I265" t="s">
        <v>899</v>
      </c>
      <c r="J265" t="s">
        <v>900</v>
      </c>
      <c r="K265" t="s">
        <v>901</v>
      </c>
      <c r="L265" t="str">
        <f>HYPERLINK("https://www.ncbi.nlm.nih.gov/nuccore/FM209186.1?report=graph&amp;tracks=[key:gene_model_track,Options:GeneOnly]&amp;mk=79876:79895|offset_37|00cc00,79916:79935|offset_77|444444,79941:79960|offset_102|444444,79972:79991|offset_133|444444&amp;v=79675:80191&amp;c=444444", "offset 37")</f>
        <v>offset 37</v>
      </c>
    </row>
    <row r="266" spans="1:12" x14ac:dyDescent="0.15">
      <c r="A266" t="s">
        <v>12</v>
      </c>
      <c r="B266">
        <v>79915</v>
      </c>
      <c r="C266">
        <v>79935</v>
      </c>
      <c r="D266" t="s">
        <v>898</v>
      </c>
      <c r="E266" t="s">
        <v>90</v>
      </c>
      <c r="F266" t="s">
        <v>15</v>
      </c>
      <c r="G266" t="s">
        <v>32</v>
      </c>
      <c r="H266">
        <v>77</v>
      </c>
      <c r="I266" t="s">
        <v>902</v>
      </c>
      <c r="J266" t="s">
        <v>903</v>
      </c>
      <c r="K266" t="s">
        <v>904</v>
      </c>
      <c r="L266" t="str">
        <f>HYPERLINK("https://www.ncbi.nlm.nih.gov/nuccore/FM209186.1?report=graph&amp;tracks=[key:gene_model_track,Options:GeneOnly]&amp;mk=79876:79895|offset_37|444444,79916:79935|offset_77|00cc00,79941:79960|offset_102|444444,79972:79991|offset_133|444444&amp;v=79675:80191&amp;c=444444", "offset 77")</f>
        <v>offset 77</v>
      </c>
    </row>
    <row r="267" spans="1:12" x14ac:dyDescent="0.15">
      <c r="A267" t="s">
        <v>12</v>
      </c>
      <c r="B267">
        <v>79940</v>
      </c>
      <c r="C267">
        <v>79960</v>
      </c>
      <c r="D267" t="s">
        <v>898</v>
      </c>
      <c r="E267" t="s">
        <v>90</v>
      </c>
      <c r="F267" t="s">
        <v>15</v>
      </c>
      <c r="G267" t="s">
        <v>16</v>
      </c>
      <c r="H267">
        <v>102</v>
      </c>
      <c r="I267" t="s">
        <v>905</v>
      </c>
      <c r="J267" t="s">
        <v>906</v>
      </c>
      <c r="K267" t="s">
        <v>907</v>
      </c>
      <c r="L267" t="str">
        <f>HYPERLINK("https://www.ncbi.nlm.nih.gov/nuccore/FM209186.1?report=graph&amp;tracks=[key:gene_model_track,Options:GeneOnly]&amp;mk=79876:79895|offset_37|444444,79916:79935|offset_77|444444,79941:79960|offset_102|00cc00,79972:79991|offset_133|444444&amp;v=79675:80191&amp;c=444444", "offset 102")</f>
        <v>offset 102</v>
      </c>
    </row>
    <row r="268" spans="1:12" x14ac:dyDescent="0.15">
      <c r="A268" t="s">
        <v>12</v>
      </c>
      <c r="B268">
        <v>79971</v>
      </c>
      <c r="C268">
        <v>79991</v>
      </c>
      <c r="D268" t="s">
        <v>898</v>
      </c>
      <c r="E268" t="s">
        <v>90</v>
      </c>
      <c r="F268" t="s">
        <v>15</v>
      </c>
      <c r="G268" t="s">
        <v>16</v>
      </c>
      <c r="H268">
        <v>133</v>
      </c>
      <c r="I268" t="s">
        <v>908</v>
      </c>
      <c r="J268" t="s">
        <v>909</v>
      </c>
      <c r="K268" t="s">
        <v>910</v>
      </c>
      <c r="L268" t="str">
        <f>HYPERLINK("https://www.ncbi.nlm.nih.gov/nuccore/FM209186.1?report=graph&amp;tracks=[key:gene_model_track,Options:GeneOnly]&amp;mk=79876:79895|offset_37|444444,79916:79935|offset_77|444444,79941:79960|offset_102|444444,79972:79991|offset_133|00cc00&amp;v=79675:80191&amp;c=444444", "offset 133")</f>
        <v>offset 133</v>
      </c>
    </row>
    <row r="269" spans="1:12" x14ac:dyDescent="0.15">
      <c r="A269" t="s">
        <v>12</v>
      </c>
      <c r="B269">
        <v>80214</v>
      </c>
      <c r="C269">
        <v>80234</v>
      </c>
      <c r="D269" t="s">
        <v>911</v>
      </c>
      <c r="E269" t="s">
        <v>90</v>
      </c>
      <c r="F269" t="s">
        <v>15</v>
      </c>
      <c r="G269" t="s">
        <v>36</v>
      </c>
      <c r="H269">
        <v>12</v>
      </c>
      <c r="I269" t="s">
        <v>912</v>
      </c>
      <c r="J269" t="s">
        <v>913</v>
      </c>
      <c r="K269" t="s">
        <v>914</v>
      </c>
      <c r="L269" t="str">
        <f>HYPERLINK("https://www.ncbi.nlm.nih.gov/nuccore/FM209186.1?report=graph&amp;tracks=[key:gene_model_track,Options:GeneOnly]&amp;mk=80215:80234|offset_12|00cc00,80240:80259|offset_37|444444,80268:80287|offset_65|444444,80314:80333|offset_111|444444&amp;v=80014:80533&amp;c=444444", "offset 12")</f>
        <v>offset 12</v>
      </c>
    </row>
    <row r="270" spans="1:12" x14ac:dyDescent="0.15">
      <c r="A270" t="s">
        <v>12</v>
      </c>
      <c r="B270">
        <v>80239</v>
      </c>
      <c r="C270">
        <v>80259</v>
      </c>
      <c r="D270" t="s">
        <v>911</v>
      </c>
      <c r="E270" t="s">
        <v>90</v>
      </c>
      <c r="F270" t="s">
        <v>15</v>
      </c>
      <c r="G270" t="s">
        <v>16</v>
      </c>
      <c r="H270">
        <v>37</v>
      </c>
      <c r="I270" t="s">
        <v>915</v>
      </c>
      <c r="J270" t="s">
        <v>916</v>
      </c>
      <c r="K270" t="s">
        <v>917</v>
      </c>
      <c r="L270" t="str">
        <f>HYPERLINK("https://www.ncbi.nlm.nih.gov/nuccore/FM209186.1?report=graph&amp;tracks=[key:gene_model_track,Options:GeneOnly]&amp;mk=80215:80234|offset_12|444444,80240:80259|offset_37|00cc00,80268:80287|offset_65|444444,80314:80333|offset_111|444444&amp;v=80014:80533&amp;c=444444", "offset 37")</f>
        <v>offset 37</v>
      </c>
    </row>
    <row r="271" spans="1:12" x14ac:dyDescent="0.15">
      <c r="A271" t="s">
        <v>12</v>
      </c>
      <c r="B271">
        <v>80267</v>
      </c>
      <c r="C271">
        <v>80287</v>
      </c>
      <c r="D271" t="s">
        <v>911</v>
      </c>
      <c r="E271" t="s">
        <v>90</v>
      </c>
      <c r="F271" t="s">
        <v>15</v>
      </c>
      <c r="G271" t="s">
        <v>36</v>
      </c>
      <c r="H271">
        <v>65</v>
      </c>
      <c r="I271" t="s">
        <v>918</v>
      </c>
      <c r="J271" t="s">
        <v>919</v>
      </c>
      <c r="K271" t="s">
        <v>920</v>
      </c>
      <c r="L271" t="str">
        <f>HYPERLINK("https://www.ncbi.nlm.nih.gov/nuccore/FM209186.1?report=graph&amp;tracks=[key:gene_model_track,Options:GeneOnly]&amp;mk=80215:80234|offset_12|444444,80240:80259|offset_37|444444,80268:80287|offset_65|00cc00,80314:80333|offset_111|444444&amp;v=80014:80533&amp;c=444444", "offset 65")</f>
        <v>offset 65</v>
      </c>
    </row>
    <row r="272" spans="1:12" x14ac:dyDescent="0.15">
      <c r="A272" t="s">
        <v>12</v>
      </c>
      <c r="B272">
        <v>80313</v>
      </c>
      <c r="C272">
        <v>80333</v>
      </c>
      <c r="D272" t="s">
        <v>911</v>
      </c>
      <c r="E272" t="s">
        <v>90</v>
      </c>
      <c r="F272" t="s">
        <v>15</v>
      </c>
      <c r="G272" t="s">
        <v>16</v>
      </c>
      <c r="H272">
        <v>111</v>
      </c>
      <c r="I272" t="s">
        <v>921</v>
      </c>
      <c r="J272" t="s">
        <v>922</v>
      </c>
      <c r="K272" t="s">
        <v>923</v>
      </c>
      <c r="L272" t="str">
        <f>HYPERLINK("https://www.ncbi.nlm.nih.gov/nuccore/FM209186.1?report=graph&amp;tracks=[key:gene_model_track,Options:GeneOnly]&amp;mk=80215:80234|offset_12|444444,80240:80259|offset_37|444444,80268:80287|offset_65|444444,80314:80333|offset_111|00cc00&amp;v=80014:80533&amp;c=444444", "offset 111")</f>
        <v>offset 111</v>
      </c>
    </row>
    <row r="273" spans="1:12" x14ac:dyDescent="0.15">
      <c r="A273" t="s">
        <v>12</v>
      </c>
      <c r="B273">
        <v>82377</v>
      </c>
      <c r="C273">
        <v>82397</v>
      </c>
      <c r="D273" t="s">
        <v>924</v>
      </c>
      <c r="E273" t="s">
        <v>90</v>
      </c>
      <c r="F273" t="s">
        <v>76</v>
      </c>
      <c r="G273" t="s">
        <v>32</v>
      </c>
      <c r="H273">
        <v>8</v>
      </c>
      <c r="I273" t="s">
        <v>925</v>
      </c>
      <c r="J273" t="s">
        <v>926</v>
      </c>
      <c r="K273" t="s">
        <v>927</v>
      </c>
      <c r="L273" t="str">
        <f>HYPERLINK("https://www.ncbi.nlm.nih.gov/nuccore/FM209186.1?report=graph&amp;tracks=[key:gene_model_track,Options:GeneOnly]&amp;mk=82378:82397|offset_8|00cc00,82352:82371|offset_34|444444,82292:82311|offset_94|444444,82268:82287|offset_118|444444&amp;v=82177:82487&amp;c=444444", "offset 8")</f>
        <v>offset 8</v>
      </c>
    </row>
    <row r="274" spans="1:12" x14ac:dyDescent="0.15">
      <c r="A274" t="s">
        <v>12</v>
      </c>
      <c r="B274">
        <v>82351</v>
      </c>
      <c r="C274">
        <v>82371</v>
      </c>
      <c r="D274" t="s">
        <v>924</v>
      </c>
      <c r="E274" t="s">
        <v>90</v>
      </c>
      <c r="F274" t="s">
        <v>76</v>
      </c>
      <c r="G274" t="s">
        <v>23</v>
      </c>
      <c r="H274">
        <v>34</v>
      </c>
      <c r="I274" t="s">
        <v>928</v>
      </c>
      <c r="J274" t="s">
        <v>929</v>
      </c>
      <c r="K274" t="s">
        <v>930</v>
      </c>
      <c r="L274" t="str">
        <f>HYPERLINK("https://www.ncbi.nlm.nih.gov/nuccore/FM209186.1?report=graph&amp;tracks=[key:gene_model_track,Options:GeneOnly]&amp;mk=82378:82397|offset_8|444444,82352:82371|offset_34|00cc00,82292:82311|offset_94|444444,82268:82287|offset_118|444444&amp;v=82177:82487&amp;c=444444", "offset 34")</f>
        <v>offset 34</v>
      </c>
    </row>
    <row r="275" spans="1:12" x14ac:dyDescent="0.15">
      <c r="A275" t="s">
        <v>12</v>
      </c>
      <c r="B275">
        <v>82291</v>
      </c>
      <c r="C275">
        <v>82311</v>
      </c>
      <c r="D275" t="s">
        <v>924</v>
      </c>
      <c r="E275" t="s">
        <v>90</v>
      </c>
      <c r="F275" t="s">
        <v>76</v>
      </c>
      <c r="G275" t="s">
        <v>32</v>
      </c>
      <c r="H275">
        <v>94</v>
      </c>
      <c r="I275" t="s">
        <v>931</v>
      </c>
      <c r="J275" t="s">
        <v>932</v>
      </c>
      <c r="K275" t="s">
        <v>933</v>
      </c>
      <c r="L275" t="str">
        <f>HYPERLINK("https://www.ncbi.nlm.nih.gov/nuccore/FM209186.1?report=graph&amp;tracks=[key:gene_model_track,Options:GeneOnly]&amp;mk=82378:82397|offset_8|444444,82352:82371|offset_34|444444,82292:82311|offset_94|00cc00,82268:82287|offset_118|444444&amp;v=82177:82487&amp;c=444444", "offset 94")</f>
        <v>offset 94</v>
      </c>
    </row>
    <row r="276" spans="1:12" x14ac:dyDescent="0.15">
      <c r="A276" t="s">
        <v>12</v>
      </c>
      <c r="B276">
        <v>82267</v>
      </c>
      <c r="C276">
        <v>82287</v>
      </c>
      <c r="D276" t="s">
        <v>924</v>
      </c>
      <c r="E276" t="s">
        <v>90</v>
      </c>
      <c r="F276" t="s">
        <v>76</v>
      </c>
      <c r="G276" t="s">
        <v>36</v>
      </c>
      <c r="H276">
        <v>118</v>
      </c>
      <c r="I276" t="s">
        <v>934</v>
      </c>
      <c r="J276" t="s">
        <v>935</v>
      </c>
      <c r="K276" t="s">
        <v>936</v>
      </c>
      <c r="L276" t="str">
        <f>HYPERLINK("https://www.ncbi.nlm.nih.gov/nuccore/FM209186.1?report=graph&amp;tracks=[key:gene_model_track,Options:GeneOnly]&amp;mk=82378:82397|offset_8|444444,82352:82371|offset_34|444444,82292:82311|offset_94|444444,82268:82287|offset_118|00cc00&amp;v=82177:82487&amp;c=444444", "offset 118")</f>
        <v>offset 118</v>
      </c>
    </row>
    <row r="277" spans="1:12" x14ac:dyDescent="0.15">
      <c r="A277" t="s">
        <v>12</v>
      </c>
      <c r="B277">
        <v>84143</v>
      </c>
      <c r="C277">
        <v>84163</v>
      </c>
      <c r="D277" t="s">
        <v>937</v>
      </c>
      <c r="E277" t="s">
        <v>90</v>
      </c>
      <c r="F277" t="s">
        <v>76</v>
      </c>
      <c r="G277" t="s">
        <v>32</v>
      </c>
      <c r="H277">
        <v>16</v>
      </c>
      <c r="I277" t="s">
        <v>938</v>
      </c>
      <c r="J277" t="s">
        <v>939</v>
      </c>
      <c r="K277" t="s">
        <v>940</v>
      </c>
      <c r="L277" t="str">
        <f>HYPERLINK("https://www.ncbi.nlm.nih.gov/nuccore/FM209186.1?report=graph&amp;tracks=[key:gene_model_track,Options:GeneOnly]&amp;mk=84144:84163|offset_16|00cc00,84120:84139|offset_40|444444,84100:84119|offset_60|444444,84076:84095|offset_84|444444&amp;v=83943:84295&amp;c=444444", "offset 16")</f>
        <v>offset 16</v>
      </c>
    </row>
    <row r="278" spans="1:12" x14ac:dyDescent="0.15">
      <c r="A278" t="s">
        <v>12</v>
      </c>
      <c r="B278">
        <v>84119</v>
      </c>
      <c r="C278">
        <v>84139</v>
      </c>
      <c r="D278" t="s">
        <v>937</v>
      </c>
      <c r="E278" t="s">
        <v>90</v>
      </c>
      <c r="F278" t="s">
        <v>76</v>
      </c>
      <c r="G278" t="s">
        <v>23</v>
      </c>
      <c r="H278">
        <v>40</v>
      </c>
      <c r="I278" t="s">
        <v>941</v>
      </c>
      <c r="J278" t="s">
        <v>942</v>
      </c>
      <c r="K278" t="s">
        <v>943</v>
      </c>
      <c r="L278" t="str">
        <f>HYPERLINK("https://www.ncbi.nlm.nih.gov/nuccore/FM209186.1?report=graph&amp;tracks=[key:gene_model_track,Options:GeneOnly]&amp;mk=84144:84163|offset_16|444444,84120:84139|offset_40|00cc00,84100:84119|offset_60|444444,84076:84095|offset_84|444444&amp;v=83943:84295&amp;c=444444", "offset 40")</f>
        <v>offset 40</v>
      </c>
    </row>
    <row r="279" spans="1:12" x14ac:dyDescent="0.15">
      <c r="A279" t="s">
        <v>12</v>
      </c>
      <c r="B279">
        <v>84099</v>
      </c>
      <c r="C279">
        <v>84119</v>
      </c>
      <c r="D279" t="s">
        <v>937</v>
      </c>
      <c r="E279" t="s">
        <v>90</v>
      </c>
      <c r="F279" t="s">
        <v>76</v>
      </c>
      <c r="G279" t="s">
        <v>16</v>
      </c>
      <c r="H279">
        <v>60</v>
      </c>
      <c r="I279" t="s">
        <v>944</v>
      </c>
      <c r="J279" t="s">
        <v>945</v>
      </c>
      <c r="K279" t="s">
        <v>946</v>
      </c>
      <c r="L279" t="str">
        <f>HYPERLINK("https://www.ncbi.nlm.nih.gov/nuccore/FM209186.1?report=graph&amp;tracks=[key:gene_model_track,Options:GeneOnly]&amp;mk=84144:84163|offset_16|444444,84120:84139|offset_40|444444,84100:84119|offset_60|00cc00,84076:84095|offset_84|444444&amp;v=83943:84295&amp;c=444444", "offset 60")</f>
        <v>offset 60</v>
      </c>
    </row>
    <row r="280" spans="1:12" x14ac:dyDescent="0.15">
      <c r="A280" t="s">
        <v>12</v>
      </c>
      <c r="B280">
        <v>84075</v>
      </c>
      <c r="C280">
        <v>84095</v>
      </c>
      <c r="D280" t="s">
        <v>937</v>
      </c>
      <c r="E280" t="s">
        <v>90</v>
      </c>
      <c r="F280" t="s">
        <v>76</v>
      </c>
      <c r="G280" t="s">
        <v>16</v>
      </c>
      <c r="H280">
        <v>84</v>
      </c>
      <c r="I280" t="s">
        <v>947</v>
      </c>
      <c r="J280" t="s">
        <v>948</v>
      </c>
      <c r="K280" t="s">
        <v>949</v>
      </c>
      <c r="L280" t="str">
        <f>HYPERLINK("https://www.ncbi.nlm.nih.gov/nuccore/FM209186.1?report=graph&amp;tracks=[key:gene_model_track,Options:GeneOnly]&amp;mk=84144:84163|offset_16|444444,84120:84139|offset_40|444444,84100:84119|offset_60|444444,84076:84095|offset_84|00cc00&amp;v=83943:84295&amp;c=444444", "offset 84")</f>
        <v>offset 84</v>
      </c>
    </row>
    <row r="281" spans="1:12" x14ac:dyDescent="0.15">
      <c r="A281" t="s">
        <v>12</v>
      </c>
      <c r="B281">
        <v>85337</v>
      </c>
      <c r="C281">
        <v>85357</v>
      </c>
      <c r="D281" t="s">
        <v>950</v>
      </c>
      <c r="E281" t="s">
        <v>90</v>
      </c>
      <c r="F281" t="s">
        <v>76</v>
      </c>
      <c r="G281" t="s">
        <v>23</v>
      </c>
      <c r="H281">
        <v>14</v>
      </c>
      <c r="I281" t="s">
        <v>951</v>
      </c>
      <c r="J281" t="s">
        <v>952</v>
      </c>
      <c r="K281" t="s">
        <v>953</v>
      </c>
      <c r="L281" t="str">
        <f>HYPERLINK("https://www.ncbi.nlm.nih.gov/nuccore/FM209186.1?report=graph&amp;tracks=[key:gene_model_track,Options:GeneOnly]&amp;mk=85338:85357|offset_14|00cc00,85315:85334|offset_37|444444,85293:85312|offset_59|444444,85230:85249|offset_122|444444&amp;v=85137:85449&amp;c=444444", "offset 14")</f>
        <v>offset 14</v>
      </c>
    </row>
    <row r="282" spans="1:12" x14ac:dyDescent="0.15">
      <c r="A282" t="s">
        <v>12</v>
      </c>
      <c r="B282">
        <v>85314</v>
      </c>
      <c r="C282">
        <v>85334</v>
      </c>
      <c r="D282" t="s">
        <v>950</v>
      </c>
      <c r="E282" t="s">
        <v>90</v>
      </c>
      <c r="F282" t="s">
        <v>76</v>
      </c>
      <c r="G282" t="s">
        <v>16</v>
      </c>
      <c r="H282">
        <v>37</v>
      </c>
      <c r="I282" t="s">
        <v>954</v>
      </c>
      <c r="J282" t="s">
        <v>955</v>
      </c>
      <c r="K282" t="s">
        <v>956</v>
      </c>
      <c r="L282" t="str">
        <f>HYPERLINK("https://www.ncbi.nlm.nih.gov/nuccore/FM209186.1?report=graph&amp;tracks=[key:gene_model_track,Options:GeneOnly]&amp;mk=85338:85357|offset_14|444444,85315:85334|offset_37|00cc00,85293:85312|offset_59|444444,85230:85249|offset_122|444444&amp;v=85137:85449&amp;c=444444", "offset 37")</f>
        <v>offset 37</v>
      </c>
    </row>
    <row r="283" spans="1:12" x14ac:dyDescent="0.15">
      <c r="A283" t="s">
        <v>12</v>
      </c>
      <c r="B283">
        <v>85292</v>
      </c>
      <c r="C283">
        <v>85312</v>
      </c>
      <c r="D283" t="s">
        <v>950</v>
      </c>
      <c r="E283" t="s">
        <v>90</v>
      </c>
      <c r="F283" t="s">
        <v>76</v>
      </c>
      <c r="G283" t="s">
        <v>23</v>
      </c>
      <c r="H283">
        <v>59</v>
      </c>
      <c r="I283" t="s">
        <v>957</v>
      </c>
      <c r="J283" t="s">
        <v>958</v>
      </c>
      <c r="K283" t="s">
        <v>959</v>
      </c>
      <c r="L283" t="str">
        <f>HYPERLINK("https://www.ncbi.nlm.nih.gov/nuccore/FM209186.1?report=graph&amp;tracks=[key:gene_model_track,Options:GeneOnly]&amp;mk=85338:85357|offset_14|444444,85315:85334|offset_37|444444,85293:85312|offset_59|00cc00,85230:85249|offset_122|444444&amp;v=85137:85449&amp;c=444444", "offset 59")</f>
        <v>offset 59</v>
      </c>
    </row>
    <row r="284" spans="1:12" x14ac:dyDescent="0.15">
      <c r="A284" t="s">
        <v>12</v>
      </c>
      <c r="B284">
        <v>85229</v>
      </c>
      <c r="C284">
        <v>85249</v>
      </c>
      <c r="D284" t="s">
        <v>950</v>
      </c>
      <c r="E284" t="s">
        <v>90</v>
      </c>
      <c r="F284" t="s">
        <v>76</v>
      </c>
      <c r="G284" t="s">
        <v>23</v>
      </c>
      <c r="H284">
        <v>122</v>
      </c>
      <c r="I284" t="s">
        <v>960</v>
      </c>
      <c r="J284" t="s">
        <v>961</v>
      </c>
      <c r="K284" t="s">
        <v>962</v>
      </c>
      <c r="L284" t="str">
        <f>HYPERLINK("https://www.ncbi.nlm.nih.gov/nuccore/FM209186.1?report=graph&amp;tracks=[key:gene_model_track,Options:GeneOnly]&amp;mk=85338:85357|offset_14|444444,85315:85334|offset_37|444444,85293:85312|offset_59|444444,85230:85249|offset_122|00cc00&amp;v=85137:85449&amp;c=444444", "offset 122")</f>
        <v>offset 122</v>
      </c>
    </row>
    <row r="285" spans="1:12" x14ac:dyDescent="0.15">
      <c r="A285" t="s">
        <v>12</v>
      </c>
      <c r="B285">
        <v>86056</v>
      </c>
      <c r="C285">
        <v>86076</v>
      </c>
      <c r="D285" t="s">
        <v>963</v>
      </c>
      <c r="E285" t="s">
        <v>90</v>
      </c>
      <c r="F285" t="s">
        <v>76</v>
      </c>
      <c r="G285" t="s">
        <v>23</v>
      </c>
      <c r="H285">
        <v>14</v>
      </c>
      <c r="I285" t="s">
        <v>964</v>
      </c>
      <c r="J285" t="s">
        <v>965</v>
      </c>
      <c r="K285" t="s">
        <v>966</v>
      </c>
      <c r="L285" t="str">
        <f>HYPERLINK("https://www.ncbi.nlm.nih.gov/nuccore/FM209186.1?report=graph&amp;tracks=[key:gene_model_track,Options:GeneOnly]&amp;mk=86057:86076|offset_14|00cc00,86036:86055|offset_35|444444,85999:86018|offset_72|444444,85908:85927|offset_163|444444&amp;v=85856:86127&amp;c=444444", "offset 14")</f>
        <v>offset 14</v>
      </c>
    </row>
    <row r="286" spans="1:12" x14ac:dyDescent="0.15">
      <c r="A286" t="s">
        <v>12</v>
      </c>
      <c r="B286">
        <v>86035</v>
      </c>
      <c r="C286">
        <v>86055</v>
      </c>
      <c r="D286" t="s">
        <v>963</v>
      </c>
      <c r="E286" t="s">
        <v>90</v>
      </c>
      <c r="F286" t="s">
        <v>76</v>
      </c>
      <c r="G286" t="s">
        <v>32</v>
      </c>
      <c r="H286">
        <v>35</v>
      </c>
      <c r="I286" t="s">
        <v>967</v>
      </c>
      <c r="J286" t="s">
        <v>968</v>
      </c>
      <c r="K286" t="s">
        <v>969</v>
      </c>
      <c r="L286" t="str">
        <f>HYPERLINK("https://www.ncbi.nlm.nih.gov/nuccore/FM209186.1?report=graph&amp;tracks=[key:gene_model_track,Options:GeneOnly]&amp;mk=86057:86076|offset_14|444444,86036:86055|offset_35|00cc00,85999:86018|offset_72|444444,85908:85927|offset_163|444444&amp;v=85856:86127&amp;c=444444", "offset 35")</f>
        <v>offset 35</v>
      </c>
    </row>
    <row r="287" spans="1:12" x14ac:dyDescent="0.15">
      <c r="A287" t="s">
        <v>12</v>
      </c>
      <c r="B287">
        <v>85998</v>
      </c>
      <c r="C287">
        <v>86018</v>
      </c>
      <c r="D287" t="s">
        <v>963</v>
      </c>
      <c r="E287" t="s">
        <v>90</v>
      </c>
      <c r="F287" t="s">
        <v>76</v>
      </c>
      <c r="G287" t="s">
        <v>16</v>
      </c>
      <c r="H287">
        <v>72</v>
      </c>
      <c r="I287" t="s">
        <v>970</v>
      </c>
      <c r="J287" t="s">
        <v>971</v>
      </c>
      <c r="K287" t="s">
        <v>972</v>
      </c>
      <c r="L287" t="str">
        <f>HYPERLINK("https://www.ncbi.nlm.nih.gov/nuccore/FM209186.1?report=graph&amp;tracks=[key:gene_model_track,Options:GeneOnly]&amp;mk=86057:86076|offset_14|444444,86036:86055|offset_35|444444,85999:86018|offset_72|00cc00,85908:85927|offset_163|444444&amp;v=85856:86127&amp;c=444444", "offset 72")</f>
        <v>offset 72</v>
      </c>
    </row>
    <row r="288" spans="1:12" x14ac:dyDescent="0.15">
      <c r="A288" t="s">
        <v>12</v>
      </c>
      <c r="B288">
        <v>85907</v>
      </c>
      <c r="C288">
        <v>85927</v>
      </c>
      <c r="D288" t="s">
        <v>963</v>
      </c>
      <c r="E288" t="s">
        <v>90</v>
      </c>
      <c r="F288" t="s">
        <v>76</v>
      </c>
      <c r="G288" t="s">
        <v>36</v>
      </c>
      <c r="H288">
        <v>163</v>
      </c>
      <c r="I288" t="s">
        <v>973</v>
      </c>
      <c r="J288" t="s">
        <v>974</v>
      </c>
      <c r="K288" t="s">
        <v>975</v>
      </c>
      <c r="L288" t="str">
        <f>HYPERLINK("https://www.ncbi.nlm.nih.gov/nuccore/FM209186.1?report=graph&amp;tracks=[key:gene_model_track,Options:GeneOnly]&amp;mk=86057:86076|offset_14|444444,86036:86055|offset_35|444444,85999:86018|offset_72|444444,85908:85927|offset_163|00cc00&amp;v=85856:86127&amp;c=444444", "offset 163")</f>
        <v>offset 163</v>
      </c>
    </row>
    <row r="289" spans="1:12" x14ac:dyDescent="0.15">
      <c r="A289" t="s">
        <v>12</v>
      </c>
      <c r="B289">
        <v>89147</v>
      </c>
      <c r="C289">
        <v>89167</v>
      </c>
      <c r="D289" t="s">
        <v>976</v>
      </c>
      <c r="E289" t="s">
        <v>977</v>
      </c>
      <c r="F289" t="s">
        <v>76</v>
      </c>
      <c r="G289" t="s">
        <v>16</v>
      </c>
      <c r="H289">
        <v>18</v>
      </c>
      <c r="I289" t="s">
        <v>978</v>
      </c>
      <c r="J289" t="s">
        <v>979</v>
      </c>
      <c r="K289" t="s">
        <v>980</v>
      </c>
      <c r="L289" t="str">
        <f>HYPERLINK("https://www.ncbi.nlm.nih.gov/nuccore/FM209186.1?report=graph&amp;tracks=[key:gene_model_track,Options:GeneOnly]&amp;mk=89148:89167|offset_18|00cc00,89111:89130|offset_55|444444,89090:89109|offset_76|444444,89045:89064|offset_121|444444&amp;v=88947:89264&amp;c=444444", "offset 18")</f>
        <v>offset 18</v>
      </c>
    </row>
    <row r="290" spans="1:12" x14ac:dyDescent="0.15">
      <c r="A290" t="s">
        <v>12</v>
      </c>
      <c r="B290">
        <v>89110</v>
      </c>
      <c r="C290">
        <v>89130</v>
      </c>
      <c r="D290" t="s">
        <v>976</v>
      </c>
      <c r="E290" t="s">
        <v>977</v>
      </c>
      <c r="F290" t="s">
        <v>76</v>
      </c>
      <c r="G290" t="s">
        <v>32</v>
      </c>
      <c r="H290">
        <v>55</v>
      </c>
      <c r="I290" t="s">
        <v>981</v>
      </c>
      <c r="J290" t="s">
        <v>982</v>
      </c>
      <c r="K290" t="s">
        <v>983</v>
      </c>
      <c r="L290" t="str">
        <f>HYPERLINK("https://www.ncbi.nlm.nih.gov/nuccore/FM209186.1?report=graph&amp;tracks=[key:gene_model_track,Options:GeneOnly]&amp;mk=89148:89167|offset_18|444444,89111:89130|offset_55|00cc00,89090:89109|offset_76|444444,89045:89064|offset_121|444444&amp;v=88947:89264&amp;c=444444", "offset 55")</f>
        <v>offset 55</v>
      </c>
    </row>
    <row r="291" spans="1:12" x14ac:dyDescent="0.15">
      <c r="A291" t="s">
        <v>12</v>
      </c>
      <c r="B291">
        <v>89089</v>
      </c>
      <c r="C291">
        <v>89109</v>
      </c>
      <c r="D291" t="s">
        <v>976</v>
      </c>
      <c r="E291" t="s">
        <v>977</v>
      </c>
      <c r="F291" t="s">
        <v>76</v>
      </c>
      <c r="G291" t="s">
        <v>32</v>
      </c>
      <c r="H291">
        <v>76</v>
      </c>
      <c r="I291" t="s">
        <v>984</v>
      </c>
      <c r="J291" t="s">
        <v>985</v>
      </c>
      <c r="K291" t="s">
        <v>986</v>
      </c>
      <c r="L291" t="str">
        <f>HYPERLINK("https://www.ncbi.nlm.nih.gov/nuccore/FM209186.1?report=graph&amp;tracks=[key:gene_model_track,Options:GeneOnly]&amp;mk=89148:89167|offset_18|444444,89111:89130|offset_55|444444,89090:89109|offset_76|00cc00,89045:89064|offset_121|444444&amp;v=88947:89264&amp;c=444444", "offset 76")</f>
        <v>offset 76</v>
      </c>
    </row>
    <row r="292" spans="1:12" x14ac:dyDescent="0.15">
      <c r="A292" t="s">
        <v>12</v>
      </c>
      <c r="B292">
        <v>89044</v>
      </c>
      <c r="C292">
        <v>89064</v>
      </c>
      <c r="D292" t="s">
        <v>976</v>
      </c>
      <c r="E292" t="s">
        <v>977</v>
      </c>
      <c r="F292" t="s">
        <v>76</v>
      </c>
      <c r="G292" t="s">
        <v>16</v>
      </c>
      <c r="H292">
        <v>121</v>
      </c>
      <c r="I292" t="s">
        <v>987</v>
      </c>
      <c r="J292" t="s">
        <v>988</v>
      </c>
      <c r="K292" t="s">
        <v>989</v>
      </c>
      <c r="L292" t="str">
        <f>HYPERLINK("https://www.ncbi.nlm.nih.gov/nuccore/FM209186.1?report=graph&amp;tracks=[key:gene_model_track,Options:GeneOnly]&amp;mk=89148:89167|offset_18|444444,89111:89130|offset_55|444444,89090:89109|offset_76|444444,89045:89064|offset_121|00cc00&amp;v=88947:89264&amp;c=444444", "offset 121")</f>
        <v>offset 121</v>
      </c>
    </row>
    <row r="293" spans="1:12" x14ac:dyDescent="0.15">
      <c r="A293" t="s">
        <v>12</v>
      </c>
      <c r="B293">
        <v>89892</v>
      </c>
      <c r="C293">
        <v>89912</v>
      </c>
      <c r="D293" t="s">
        <v>990</v>
      </c>
      <c r="E293" t="s">
        <v>90</v>
      </c>
      <c r="F293" t="s">
        <v>76</v>
      </c>
      <c r="G293" t="s">
        <v>36</v>
      </c>
      <c r="H293">
        <v>9</v>
      </c>
      <c r="I293" t="s">
        <v>991</v>
      </c>
      <c r="J293" t="s">
        <v>992</v>
      </c>
      <c r="K293" t="s">
        <v>993</v>
      </c>
      <c r="L293" t="str">
        <f>HYPERLINK("https://www.ncbi.nlm.nih.gov/nuccore/FM209186.1?report=graph&amp;tracks=[key:gene_model_track,Options:GeneOnly]&amp;mk=89893:89912|offset_9|00cc00,89865:89884|offset_37|444444,89840:89859|offset_62|444444,89820:89839|offset_82|444444&amp;v=89692:90039&amp;c=444444", "offset 9")</f>
        <v>offset 9</v>
      </c>
    </row>
    <row r="294" spans="1:12" x14ac:dyDescent="0.15">
      <c r="A294" t="s">
        <v>12</v>
      </c>
      <c r="B294">
        <v>89864</v>
      </c>
      <c r="C294">
        <v>89884</v>
      </c>
      <c r="D294" t="s">
        <v>990</v>
      </c>
      <c r="E294" t="s">
        <v>90</v>
      </c>
      <c r="F294" t="s">
        <v>76</v>
      </c>
      <c r="G294" t="s">
        <v>32</v>
      </c>
      <c r="H294">
        <v>37</v>
      </c>
      <c r="I294" t="s">
        <v>994</v>
      </c>
      <c r="J294" t="s">
        <v>995</v>
      </c>
      <c r="K294" t="s">
        <v>996</v>
      </c>
      <c r="L294" t="str">
        <f>HYPERLINK("https://www.ncbi.nlm.nih.gov/nuccore/FM209186.1?report=graph&amp;tracks=[key:gene_model_track,Options:GeneOnly]&amp;mk=89893:89912|offset_9|444444,89865:89884|offset_37|00cc00,89840:89859|offset_62|444444,89820:89839|offset_82|444444&amp;v=89692:90039&amp;c=444444", "offset 37")</f>
        <v>offset 37</v>
      </c>
    </row>
    <row r="295" spans="1:12" x14ac:dyDescent="0.15">
      <c r="A295" t="s">
        <v>12</v>
      </c>
      <c r="B295">
        <v>89839</v>
      </c>
      <c r="C295">
        <v>89859</v>
      </c>
      <c r="D295" t="s">
        <v>990</v>
      </c>
      <c r="E295" t="s">
        <v>90</v>
      </c>
      <c r="F295" t="s">
        <v>76</v>
      </c>
      <c r="G295" t="s">
        <v>16</v>
      </c>
      <c r="H295">
        <v>62</v>
      </c>
      <c r="I295" t="s">
        <v>997</v>
      </c>
      <c r="J295" t="s">
        <v>998</v>
      </c>
      <c r="K295" t="s">
        <v>999</v>
      </c>
      <c r="L295" t="str">
        <f>HYPERLINK("https://www.ncbi.nlm.nih.gov/nuccore/FM209186.1?report=graph&amp;tracks=[key:gene_model_track,Options:GeneOnly]&amp;mk=89893:89912|offset_9|444444,89865:89884|offset_37|444444,89840:89859|offset_62|00cc00,89820:89839|offset_82|444444&amp;v=89692:90039&amp;c=444444", "offset 62")</f>
        <v>offset 62</v>
      </c>
    </row>
    <row r="296" spans="1:12" x14ac:dyDescent="0.15">
      <c r="A296" t="s">
        <v>12</v>
      </c>
      <c r="B296">
        <v>89819</v>
      </c>
      <c r="C296">
        <v>89839</v>
      </c>
      <c r="D296" t="s">
        <v>990</v>
      </c>
      <c r="E296" t="s">
        <v>90</v>
      </c>
      <c r="F296" t="s">
        <v>76</v>
      </c>
      <c r="G296" t="s">
        <v>32</v>
      </c>
      <c r="H296">
        <v>82</v>
      </c>
      <c r="I296" t="s">
        <v>1000</v>
      </c>
      <c r="J296" t="s">
        <v>1001</v>
      </c>
      <c r="K296" t="s">
        <v>1002</v>
      </c>
      <c r="L296" t="str">
        <f>HYPERLINK("https://www.ncbi.nlm.nih.gov/nuccore/FM209186.1?report=graph&amp;tracks=[key:gene_model_track,Options:GeneOnly]&amp;mk=89893:89912|offset_9|444444,89865:89884|offset_37|444444,89840:89859|offset_62|444444,89820:89839|offset_82|00cc00&amp;v=89692:90039&amp;c=444444", "offset 82")</f>
        <v>offset 82</v>
      </c>
    </row>
    <row r="297" spans="1:12" x14ac:dyDescent="0.15">
      <c r="A297" t="s">
        <v>12</v>
      </c>
      <c r="B297">
        <v>90557</v>
      </c>
      <c r="C297">
        <v>90577</v>
      </c>
      <c r="D297" t="s">
        <v>1003</v>
      </c>
      <c r="E297" t="s">
        <v>90</v>
      </c>
      <c r="F297" t="s">
        <v>76</v>
      </c>
      <c r="G297" t="s">
        <v>16</v>
      </c>
      <c r="H297">
        <v>34</v>
      </c>
      <c r="I297" t="s">
        <v>1004</v>
      </c>
      <c r="J297" t="s">
        <v>1005</v>
      </c>
      <c r="K297" t="s">
        <v>1006</v>
      </c>
      <c r="L297" t="str">
        <f>HYPERLINK("https://www.ncbi.nlm.nih.gov/nuccore/FM209186.1?report=graph&amp;tracks=[key:gene_model_track,Options:GeneOnly]&amp;mk=90558:90577|offset_34|00cc00,90526:90545|offset_66|444444,90474:90493|offset_118|444444,90450:90469|offset_142|444444&amp;v=90357:90669&amp;c=444444", "offset 34")</f>
        <v>offset 34</v>
      </c>
    </row>
    <row r="298" spans="1:12" x14ac:dyDescent="0.15">
      <c r="A298" t="s">
        <v>12</v>
      </c>
      <c r="B298">
        <v>90525</v>
      </c>
      <c r="C298">
        <v>90545</v>
      </c>
      <c r="D298" t="s">
        <v>1003</v>
      </c>
      <c r="E298" t="s">
        <v>90</v>
      </c>
      <c r="F298" t="s">
        <v>76</v>
      </c>
      <c r="G298" t="s">
        <v>16</v>
      </c>
      <c r="H298">
        <v>66</v>
      </c>
      <c r="I298" t="s">
        <v>1007</v>
      </c>
      <c r="J298" t="s">
        <v>1008</v>
      </c>
      <c r="K298" t="s">
        <v>1009</v>
      </c>
      <c r="L298" t="str">
        <f>HYPERLINK("https://www.ncbi.nlm.nih.gov/nuccore/FM209186.1?report=graph&amp;tracks=[key:gene_model_track,Options:GeneOnly]&amp;mk=90558:90577|offset_34|444444,90526:90545|offset_66|00cc00,90474:90493|offset_118|444444,90450:90469|offset_142|444444&amp;v=90357:90669&amp;c=444444", "offset 66")</f>
        <v>offset 66</v>
      </c>
    </row>
    <row r="299" spans="1:12" x14ac:dyDescent="0.15">
      <c r="A299" t="s">
        <v>12</v>
      </c>
      <c r="B299">
        <v>90473</v>
      </c>
      <c r="C299">
        <v>90493</v>
      </c>
      <c r="D299" t="s">
        <v>1003</v>
      </c>
      <c r="E299" t="s">
        <v>90</v>
      </c>
      <c r="F299" t="s">
        <v>76</v>
      </c>
      <c r="G299" t="s">
        <v>32</v>
      </c>
      <c r="H299">
        <v>118</v>
      </c>
      <c r="I299" t="s">
        <v>1010</v>
      </c>
      <c r="J299" t="s">
        <v>1011</v>
      </c>
      <c r="K299" t="s">
        <v>1012</v>
      </c>
      <c r="L299" t="str">
        <f>HYPERLINK("https://www.ncbi.nlm.nih.gov/nuccore/FM209186.1?report=graph&amp;tracks=[key:gene_model_track,Options:GeneOnly]&amp;mk=90558:90577|offset_34|444444,90526:90545|offset_66|444444,90474:90493|offset_118|00cc00,90450:90469|offset_142|444444&amp;v=90357:90669&amp;c=444444", "offset 118")</f>
        <v>offset 118</v>
      </c>
    </row>
    <row r="300" spans="1:12" x14ac:dyDescent="0.15">
      <c r="A300" t="s">
        <v>12</v>
      </c>
      <c r="B300">
        <v>90449</v>
      </c>
      <c r="C300">
        <v>90469</v>
      </c>
      <c r="D300" t="s">
        <v>1003</v>
      </c>
      <c r="E300" t="s">
        <v>90</v>
      </c>
      <c r="F300" t="s">
        <v>76</v>
      </c>
      <c r="G300" t="s">
        <v>23</v>
      </c>
      <c r="H300">
        <v>142</v>
      </c>
      <c r="I300" t="s">
        <v>1013</v>
      </c>
      <c r="J300" t="s">
        <v>1014</v>
      </c>
      <c r="K300" t="s">
        <v>1015</v>
      </c>
      <c r="L300" t="str">
        <f>HYPERLINK("https://www.ncbi.nlm.nih.gov/nuccore/FM209186.1?report=graph&amp;tracks=[key:gene_model_track,Options:GeneOnly]&amp;mk=90558:90577|offset_34|444444,90526:90545|offset_66|444444,90474:90493|offset_118|444444,90450:90469|offset_142|00cc00&amp;v=90357:90669&amp;c=444444", "offset 142")</f>
        <v>offset 142</v>
      </c>
    </row>
    <row r="301" spans="1:12" x14ac:dyDescent="0.15">
      <c r="A301" t="s">
        <v>12</v>
      </c>
      <c r="B301">
        <v>93863</v>
      </c>
      <c r="C301">
        <v>93883</v>
      </c>
      <c r="D301" t="s">
        <v>1016</v>
      </c>
      <c r="E301" t="s">
        <v>90</v>
      </c>
      <c r="F301" t="s">
        <v>76</v>
      </c>
      <c r="G301" t="s">
        <v>16</v>
      </c>
      <c r="H301">
        <v>30</v>
      </c>
      <c r="I301" t="s">
        <v>1017</v>
      </c>
      <c r="J301" t="s">
        <v>1018</v>
      </c>
      <c r="K301" t="s">
        <v>1019</v>
      </c>
      <c r="L301" t="str">
        <f>HYPERLINK("https://www.ncbi.nlm.nih.gov/nuccore/FM209186.1?report=graph&amp;tracks=[key:gene_model_track,Options:GeneOnly]&amp;mk=93864:93883|offset_30|00cc00,93842:93861|offset_52|444444,93794:93813|offset_100|444444,93751:93770|offset_143|444444&amp;v=93663:93970&amp;c=444444", "offset 30")</f>
        <v>offset 30</v>
      </c>
    </row>
    <row r="302" spans="1:12" x14ac:dyDescent="0.15">
      <c r="A302" t="s">
        <v>12</v>
      </c>
      <c r="B302">
        <v>93841</v>
      </c>
      <c r="C302">
        <v>93861</v>
      </c>
      <c r="D302" t="s">
        <v>1016</v>
      </c>
      <c r="E302" t="s">
        <v>90</v>
      </c>
      <c r="F302" t="s">
        <v>76</v>
      </c>
      <c r="G302" t="s">
        <v>16</v>
      </c>
      <c r="H302">
        <v>52</v>
      </c>
      <c r="I302" t="s">
        <v>1020</v>
      </c>
      <c r="J302" t="s">
        <v>1021</v>
      </c>
      <c r="K302" t="s">
        <v>1022</v>
      </c>
      <c r="L302" t="str">
        <f>HYPERLINK("https://www.ncbi.nlm.nih.gov/nuccore/FM209186.1?report=graph&amp;tracks=[key:gene_model_track,Options:GeneOnly]&amp;mk=93864:93883|offset_30|444444,93842:93861|offset_52|00cc00,93794:93813|offset_100|444444,93751:93770|offset_143|444444&amp;v=93663:93970&amp;c=444444", "offset 52")</f>
        <v>offset 52</v>
      </c>
    </row>
    <row r="303" spans="1:12" x14ac:dyDescent="0.15">
      <c r="A303" t="s">
        <v>12</v>
      </c>
      <c r="B303">
        <v>93793</v>
      </c>
      <c r="C303">
        <v>93813</v>
      </c>
      <c r="D303" t="s">
        <v>1016</v>
      </c>
      <c r="E303" t="s">
        <v>90</v>
      </c>
      <c r="F303" t="s">
        <v>76</v>
      </c>
      <c r="G303" t="s">
        <v>36</v>
      </c>
      <c r="H303">
        <v>100</v>
      </c>
      <c r="I303" t="s">
        <v>1023</v>
      </c>
      <c r="J303" t="s">
        <v>1024</v>
      </c>
      <c r="K303" t="s">
        <v>1025</v>
      </c>
      <c r="L303" t="str">
        <f>HYPERLINK("https://www.ncbi.nlm.nih.gov/nuccore/FM209186.1?report=graph&amp;tracks=[key:gene_model_track,Options:GeneOnly]&amp;mk=93864:93883|offset_30|444444,93842:93861|offset_52|444444,93794:93813|offset_100|00cc00,93751:93770|offset_143|444444&amp;v=93663:93970&amp;c=444444", "offset 100")</f>
        <v>offset 100</v>
      </c>
    </row>
    <row r="304" spans="1:12" x14ac:dyDescent="0.15">
      <c r="A304" t="s">
        <v>12</v>
      </c>
      <c r="B304">
        <v>93750</v>
      </c>
      <c r="C304">
        <v>93770</v>
      </c>
      <c r="D304" t="s">
        <v>1016</v>
      </c>
      <c r="E304" t="s">
        <v>90</v>
      </c>
      <c r="F304" t="s">
        <v>76</v>
      </c>
      <c r="G304" t="s">
        <v>23</v>
      </c>
      <c r="H304">
        <v>143</v>
      </c>
      <c r="I304" t="s">
        <v>1026</v>
      </c>
      <c r="J304" t="s">
        <v>1027</v>
      </c>
      <c r="K304" t="s">
        <v>1028</v>
      </c>
      <c r="L304" t="str">
        <f>HYPERLINK("https://www.ncbi.nlm.nih.gov/nuccore/FM209186.1?report=graph&amp;tracks=[key:gene_model_track,Options:GeneOnly]&amp;mk=93864:93883|offset_30|444444,93842:93861|offset_52|444444,93794:93813|offset_100|444444,93751:93770|offset_143|00cc00&amp;v=93663:93970&amp;c=444444", "offset 143")</f>
        <v>offset 143</v>
      </c>
    </row>
    <row r="305" spans="1:12" x14ac:dyDescent="0.15">
      <c r="A305" t="s">
        <v>12</v>
      </c>
      <c r="B305">
        <v>95455</v>
      </c>
      <c r="C305">
        <v>95475</v>
      </c>
      <c r="D305" t="s">
        <v>1029</v>
      </c>
      <c r="E305" t="s">
        <v>90</v>
      </c>
      <c r="F305" t="s">
        <v>76</v>
      </c>
      <c r="G305" t="s">
        <v>36</v>
      </c>
      <c r="H305">
        <v>9</v>
      </c>
      <c r="I305" t="s">
        <v>1030</v>
      </c>
      <c r="J305" t="s">
        <v>1031</v>
      </c>
      <c r="K305" t="s">
        <v>1032</v>
      </c>
      <c r="L305" t="str">
        <f>HYPERLINK("https://www.ncbi.nlm.nih.gov/nuccore/FM209186.1?report=graph&amp;tracks=[key:gene_model_track,Options:GeneOnly]&amp;mk=95456:95475|offset_9|00cc00,95432:95451|offset_33|444444,95409:95428|offset_56|444444,95381:95400|offset_84|444444&amp;v=95255:95600&amp;c=444444", "offset 9")</f>
        <v>offset 9</v>
      </c>
    </row>
    <row r="306" spans="1:12" x14ac:dyDescent="0.15">
      <c r="A306" t="s">
        <v>12</v>
      </c>
      <c r="B306">
        <v>95431</v>
      </c>
      <c r="C306">
        <v>95451</v>
      </c>
      <c r="D306" t="s">
        <v>1029</v>
      </c>
      <c r="E306" t="s">
        <v>90</v>
      </c>
      <c r="F306" t="s">
        <v>76</v>
      </c>
      <c r="G306" t="s">
        <v>16</v>
      </c>
      <c r="H306">
        <v>33</v>
      </c>
      <c r="I306" t="s">
        <v>1033</v>
      </c>
      <c r="J306" t="s">
        <v>1034</v>
      </c>
      <c r="K306" t="s">
        <v>1035</v>
      </c>
      <c r="L306" t="str">
        <f>HYPERLINK("https://www.ncbi.nlm.nih.gov/nuccore/FM209186.1?report=graph&amp;tracks=[key:gene_model_track,Options:GeneOnly]&amp;mk=95456:95475|offset_9|444444,95432:95451|offset_33|00cc00,95409:95428|offset_56|444444,95381:95400|offset_84|444444&amp;v=95255:95600&amp;c=444444", "offset 33")</f>
        <v>offset 33</v>
      </c>
    </row>
    <row r="307" spans="1:12" x14ac:dyDescent="0.15">
      <c r="A307" t="s">
        <v>12</v>
      </c>
      <c r="B307">
        <v>95408</v>
      </c>
      <c r="C307">
        <v>95428</v>
      </c>
      <c r="D307" t="s">
        <v>1029</v>
      </c>
      <c r="E307" t="s">
        <v>90</v>
      </c>
      <c r="F307" t="s">
        <v>76</v>
      </c>
      <c r="G307" t="s">
        <v>36</v>
      </c>
      <c r="H307">
        <v>56</v>
      </c>
      <c r="I307" t="s">
        <v>1036</v>
      </c>
      <c r="J307" t="s">
        <v>1037</v>
      </c>
      <c r="K307" t="s">
        <v>1038</v>
      </c>
      <c r="L307" t="str">
        <f>HYPERLINK("https://www.ncbi.nlm.nih.gov/nuccore/FM209186.1?report=graph&amp;tracks=[key:gene_model_track,Options:GeneOnly]&amp;mk=95456:95475|offset_9|444444,95432:95451|offset_33|444444,95409:95428|offset_56|00cc00,95381:95400|offset_84|444444&amp;v=95255:95600&amp;c=444444", "offset 56")</f>
        <v>offset 56</v>
      </c>
    </row>
    <row r="308" spans="1:12" x14ac:dyDescent="0.15">
      <c r="A308" t="s">
        <v>12</v>
      </c>
      <c r="B308">
        <v>95380</v>
      </c>
      <c r="C308">
        <v>95400</v>
      </c>
      <c r="D308" t="s">
        <v>1029</v>
      </c>
      <c r="E308" t="s">
        <v>90</v>
      </c>
      <c r="F308" t="s">
        <v>76</v>
      </c>
      <c r="G308" t="s">
        <v>16</v>
      </c>
      <c r="H308">
        <v>84</v>
      </c>
      <c r="I308" t="s">
        <v>1039</v>
      </c>
      <c r="J308" t="s">
        <v>1040</v>
      </c>
      <c r="K308" t="s">
        <v>1041</v>
      </c>
      <c r="L308" t="str">
        <f>HYPERLINK("https://www.ncbi.nlm.nih.gov/nuccore/FM209186.1?report=graph&amp;tracks=[key:gene_model_track,Options:GeneOnly]&amp;mk=95456:95475|offset_9|444444,95432:95451|offset_33|444444,95409:95428|offset_56|444444,95381:95400|offset_84|00cc00&amp;v=95255:95600&amp;c=444444", "offset 84")</f>
        <v>offset 84</v>
      </c>
    </row>
    <row r="309" spans="1:12" x14ac:dyDescent="0.15">
      <c r="A309" t="s">
        <v>12</v>
      </c>
      <c r="B309">
        <v>96805</v>
      </c>
      <c r="C309">
        <v>96825</v>
      </c>
      <c r="D309" t="s">
        <v>1042</v>
      </c>
      <c r="E309" t="s">
        <v>90</v>
      </c>
      <c r="F309" t="s">
        <v>76</v>
      </c>
      <c r="G309" t="s">
        <v>23</v>
      </c>
      <c r="H309">
        <v>0</v>
      </c>
      <c r="I309" t="s">
        <v>1043</v>
      </c>
      <c r="J309" t="s">
        <v>1044</v>
      </c>
      <c r="K309" t="s">
        <v>1045</v>
      </c>
      <c r="L309" t="str">
        <f>HYPERLINK("https://www.ncbi.nlm.nih.gov/nuccore/FM209186.1?report=graph&amp;tracks=[key:gene_model_track,Options:GeneOnly]&amp;mk=96806:96825|offset_0|00cc00,96775:96794|offset_31|444444,96755:96774|offset_51|444444,96732:96751|offset_74|444444&amp;v=96605:96951&amp;c=444444", "offset 0")</f>
        <v>offset 0</v>
      </c>
    </row>
    <row r="310" spans="1:12" x14ac:dyDescent="0.15">
      <c r="A310" t="s">
        <v>12</v>
      </c>
      <c r="B310">
        <v>96774</v>
      </c>
      <c r="C310">
        <v>96794</v>
      </c>
      <c r="D310" t="s">
        <v>1042</v>
      </c>
      <c r="E310" t="s">
        <v>90</v>
      </c>
      <c r="F310" t="s">
        <v>76</v>
      </c>
      <c r="G310" t="s">
        <v>16</v>
      </c>
      <c r="H310">
        <v>31</v>
      </c>
      <c r="I310" t="s">
        <v>1046</v>
      </c>
      <c r="J310" t="s">
        <v>1047</v>
      </c>
      <c r="K310" t="s">
        <v>1048</v>
      </c>
      <c r="L310" t="str">
        <f>HYPERLINK("https://www.ncbi.nlm.nih.gov/nuccore/FM209186.1?report=graph&amp;tracks=[key:gene_model_track,Options:GeneOnly]&amp;mk=96806:96825|offset_0|444444,96775:96794|offset_31|00cc00,96755:96774|offset_51|444444,96732:96751|offset_74|444444&amp;v=96605:96951&amp;c=444444", "offset 31")</f>
        <v>offset 31</v>
      </c>
    </row>
    <row r="311" spans="1:12" x14ac:dyDescent="0.15">
      <c r="A311" t="s">
        <v>12</v>
      </c>
      <c r="B311">
        <v>96754</v>
      </c>
      <c r="C311">
        <v>96774</v>
      </c>
      <c r="D311" t="s">
        <v>1042</v>
      </c>
      <c r="E311" t="s">
        <v>90</v>
      </c>
      <c r="F311" t="s">
        <v>76</v>
      </c>
      <c r="G311" t="s">
        <v>32</v>
      </c>
      <c r="H311">
        <v>51</v>
      </c>
      <c r="I311" t="s">
        <v>1049</v>
      </c>
      <c r="J311" t="s">
        <v>1050</v>
      </c>
      <c r="K311" t="s">
        <v>1051</v>
      </c>
      <c r="L311" t="str">
        <f>HYPERLINK("https://www.ncbi.nlm.nih.gov/nuccore/FM209186.1?report=graph&amp;tracks=[key:gene_model_track,Options:GeneOnly]&amp;mk=96806:96825|offset_0|444444,96775:96794|offset_31|444444,96755:96774|offset_51|00cc00,96732:96751|offset_74|444444&amp;v=96605:96951&amp;c=444444", "offset 51")</f>
        <v>offset 51</v>
      </c>
    </row>
    <row r="312" spans="1:12" x14ac:dyDescent="0.15">
      <c r="A312" t="s">
        <v>12</v>
      </c>
      <c r="B312">
        <v>96731</v>
      </c>
      <c r="C312">
        <v>96751</v>
      </c>
      <c r="D312" t="s">
        <v>1042</v>
      </c>
      <c r="E312" t="s">
        <v>90</v>
      </c>
      <c r="F312" t="s">
        <v>76</v>
      </c>
      <c r="G312" t="s">
        <v>16</v>
      </c>
      <c r="H312">
        <v>74</v>
      </c>
      <c r="I312" t="s">
        <v>1052</v>
      </c>
      <c r="J312" t="s">
        <v>1053</v>
      </c>
      <c r="K312" t="s">
        <v>1054</v>
      </c>
      <c r="L312" t="str">
        <f>HYPERLINK("https://www.ncbi.nlm.nih.gov/nuccore/FM209186.1?report=graph&amp;tracks=[key:gene_model_track,Options:GeneOnly]&amp;mk=96806:96825|offset_0|444444,96775:96794|offset_31|444444,96755:96774|offset_51|444444,96732:96751|offset_74|00cc00&amp;v=96605:96951&amp;c=444444", "offset 74")</f>
        <v>offset 74</v>
      </c>
    </row>
    <row r="313" spans="1:12" x14ac:dyDescent="0.15">
      <c r="A313" t="s">
        <v>12</v>
      </c>
      <c r="B313">
        <v>97284</v>
      </c>
      <c r="C313">
        <v>97304</v>
      </c>
      <c r="D313" t="s">
        <v>1055</v>
      </c>
      <c r="E313" t="s">
        <v>90</v>
      </c>
      <c r="F313" t="s">
        <v>76</v>
      </c>
      <c r="G313" t="s">
        <v>32</v>
      </c>
      <c r="H313">
        <v>1</v>
      </c>
      <c r="I313" t="s">
        <v>1056</v>
      </c>
      <c r="J313" t="s">
        <v>1057</v>
      </c>
      <c r="K313" t="s">
        <v>1058</v>
      </c>
      <c r="L313" t="str">
        <f>HYPERLINK("https://www.ncbi.nlm.nih.gov/nuccore/FM209186.1?report=graph&amp;tracks=[key:gene_model_track,Options:GeneOnly]&amp;mk=97285:97304|offset_1|00cc00,97243:97262|offset_43|444444,97223:97242|offset_63|444444,97188:97207|offset_98|444444&amp;v=97084:97407&amp;c=444444", "offset 1")</f>
        <v>offset 1</v>
      </c>
    </row>
    <row r="314" spans="1:12" x14ac:dyDescent="0.15">
      <c r="A314" t="s">
        <v>12</v>
      </c>
      <c r="B314">
        <v>97242</v>
      </c>
      <c r="C314">
        <v>97262</v>
      </c>
      <c r="D314" t="s">
        <v>1055</v>
      </c>
      <c r="E314" t="s">
        <v>90</v>
      </c>
      <c r="F314" t="s">
        <v>76</v>
      </c>
      <c r="G314" t="s">
        <v>16</v>
      </c>
      <c r="H314">
        <v>43</v>
      </c>
      <c r="I314" t="s">
        <v>1059</v>
      </c>
      <c r="J314" t="s">
        <v>1060</v>
      </c>
      <c r="K314" t="s">
        <v>1061</v>
      </c>
      <c r="L314" t="str">
        <f>HYPERLINK("https://www.ncbi.nlm.nih.gov/nuccore/FM209186.1?report=graph&amp;tracks=[key:gene_model_track,Options:GeneOnly]&amp;mk=97285:97304|offset_1|444444,97243:97262|offset_43|00cc00,97223:97242|offset_63|444444,97188:97207|offset_98|444444&amp;v=97084:97407&amp;c=444444", "offset 43")</f>
        <v>offset 43</v>
      </c>
    </row>
    <row r="315" spans="1:12" x14ac:dyDescent="0.15">
      <c r="A315" t="s">
        <v>12</v>
      </c>
      <c r="B315">
        <v>97222</v>
      </c>
      <c r="C315">
        <v>97242</v>
      </c>
      <c r="D315" t="s">
        <v>1055</v>
      </c>
      <c r="E315" t="s">
        <v>90</v>
      </c>
      <c r="F315" t="s">
        <v>76</v>
      </c>
      <c r="G315" t="s">
        <v>16</v>
      </c>
      <c r="H315">
        <v>63</v>
      </c>
      <c r="I315" t="s">
        <v>1062</v>
      </c>
      <c r="J315" t="s">
        <v>1063</v>
      </c>
      <c r="K315" t="s">
        <v>1064</v>
      </c>
      <c r="L315" t="str">
        <f>HYPERLINK("https://www.ncbi.nlm.nih.gov/nuccore/FM209186.1?report=graph&amp;tracks=[key:gene_model_track,Options:GeneOnly]&amp;mk=97285:97304|offset_1|444444,97243:97262|offset_43|444444,97223:97242|offset_63|00cc00,97188:97207|offset_98|444444&amp;v=97084:97407&amp;c=444444", "offset 63")</f>
        <v>offset 63</v>
      </c>
    </row>
    <row r="316" spans="1:12" x14ac:dyDescent="0.15">
      <c r="A316" t="s">
        <v>12</v>
      </c>
      <c r="B316">
        <v>97187</v>
      </c>
      <c r="C316">
        <v>97207</v>
      </c>
      <c r="D316" t="s">
        <v>1055</v>
      </c>
      <c r="E316" t="s">
        <v>90</v>
      </c>
      <c r="F316" t="s">
        <v>76</v>
      </c>
      <c r="G316" t="s">
        <v>32</v>
      </c>
      <c r="H316">
        <v>98</v>
      </c>
      <c r="I316" t="s">
        <v>1065</v>
      </c>
      <c r="J316" t="s">
        <v>1066</v>
      </c>
      <c r="K316" t="s">
        <v>1067</v>
      </c>
      <c r="L316" t="str">
        <f>HYPERLINK("https://www.ncbi.nlm.nih.gov/nuccore/FM209186.1?report=graph&amp;tracks=[key:gene_model_track,Options:GeneOnly]&amp;mk=97285:97304|offset_1|444444,97243:97262|offset_43|444444,97223:97242|offset_63|444444,97188:97207|offset_98|00cc00&amp;v=97084:97407&amp;c=444444", "offset 98")</f>
        <v>offset 98</v>
      </c>
    </row>
    <row r="317" spans="1:12" x14ac:dyDescent="0.15">
      <c r="A317" t="s">
        <v>12</v>
      </c>
      <c r="B317">
        <v>98811</v>
      </c>
      <c r="C317">
        <v>98831</v>
      </c>
      <c r="D317" t="s">
        <v>1068</v>
      </c>
      <c r="E317" t="s">
        <v>90</v>
      </c>
      <c r="F317" t="s">
        <v>76</v>
      </c>
      <c r="G317" t="s">
        <v>16</v>
      </c>
      <c r="H317">
        <v>6</v>
      </c>
      <c r="I317" t="s">
        <v>1069</v>
      </c>
      <c r="J317" t="s">
        <v>1070</v>
      </c>
      <c r="K317" t="s">
        <v>1071</v>
      </c>
      <c r="L317" t="str">
        <f>HYPERLINK("https://www.ncbi.nlm.nih.gov/nuccore/FM209186.1?report=graph&amp;tracks=[key:gene_model_track,Options:GeneOnly]&amp;mk=98812:98831|offset_6|00cc00,98786:98805|offset_32|444444,98744:98763|offset_74|444444,98717:98736|offset_101|444444&amp;v=98611:98936&amp;c=444444", "offset 6")</f>
        <v>offset 6</v>
      </c>
    </row>
    <row r="318" spans="1:12" x14ac:dyDescent="0.15">
      <c r="A318" t="s">
        <v>12</v>
      </c>
      <c r="B318">
        <v>98785</v>
      </c>
      <c r="C318">
        <v>98805</v>
      </c>
      <c r="D318" t="s">
        <v>1068</v>
      </c>
      <c r="E318" t="s">
        <v>90</v>
      </c>
      <c r="F318" t="s">
        <v>76</v>
      </c>
      <c r="G318" t="s">
        <v>32</v>
      </c>
      <c r="H318">
        <v>32</v>
      </c>
      <c r="I318" t="s">
        <v>1072</v>
      </c>
      <c r="J318" t="s">
        <v>1073</v>
      </c>
      <c r="K318" t="s">
        <v>1074</v>
      </c>
      <c r="L318" t="str">
        <f>HYPERLINK("https://www.ncbi.nlm.nih.gov/nuccore/FM209186.1?report=graph&amp;tracks=[key:gene_model_track,Options:GeneOnly]&amp;mk=98812:98831|offset_6|444444,98786:98805|offset_32|00cc00,98744:98763|offset_74|444444,98717:98736|offset_101|444444&amp;v=98611:98936&amp;c=444444", "offset 32")</f>
        <v>offset 32</v>
      </c>
    </row>
    <row r="319" spans="1:12" x14ac:dyDescent="0.15">
      <c r="A319" t="s">
        <v>12</v>
      </c>
      <c r="B319">
        <v>98743</v>
      </c>
      <c r="C319">
        <v>98763</v>
      </c>
      <c r="D319" t="s">
        <v>1068</v>
      </c>
      <c r="E319" t="s">
        <v>90</v>
      </c>
      <c r="F319" t="s">
        <v>76</v>
      </c>
      <c r="G319" t="s">
        <v>32</v>
      </c>
      <c r="H319">
        <v>74</v>
      </c>
      <c r="I319" t="s">
        <v>1075</v>
      </c>
      <c r="J319" t="s">
        <v>1076</v>
      </c>
      <c r="K319" t="s">
        <v>1077</v>
      </c>
      <c r="L319" t="str">
        <f>HYPERLINK("https://www.ncbi.nlm.nih.gov/nuccore/FM209186.1?report=graph&amp;tracks=[key:gene_model_track,Options:GeneOnly]&amp;mk=98812:98831|offset_6|444444,98786:98805|offset_32|444444,98744:98763|offset_74|00cc00,98717:98736|offset_101|444444&amp;v=98611:98936&amp;c=444444", "offset 74")</f>
        <v>offset 74</v>
      </c>
    </row>
    <row r="320" spans="1:12" x14ac:dyDescent="0.15">
      <c r="A320" t="s">
        <v>12</v>
      </c>
      <c r="B320">
        <v>98716</v>
      </c>
      <c r="C320">
        <v>98736</v>
      </c>
      <c r="D320" t="s">
        <v>1068</v>
      </c>
      <c r="E320" t="s">
        <v>90</v>
      </c>
      <c r="F320" t="s">
        <v>76</v>
      </c>
      <c r="G320" t="s">
        <v>36</v>
      </c>
      <c r="H320">
        <v>101</v>
      </c>
      <c r="I320" t="s">
        <v>1078</v>
      </c>
      <c r="J320" t="s">
        <v>1079</v>
      </c>
      <c r="K320" t="s">
        <v>1080</v>
      </c>
      <c r="L320" t="str">
        <f>HYPERLINK("https://www.ncbi.nlm.nih.gov/nuccore/FM209186.1?report=graph&amp;tracks=[key:gene_model_track,Options:GeneOnly]&amp;mk=98812:98831|offset_6|444444,98786:98805|offset_32|444444,98744:98763|offset_74|444444,98717:98736|offset_101|00cc00&amp;v=98611:98936&amp;c=444444", "offset 101")</f>
        <v>offset 101</v>
      </c>
    </row>
    <row r="321" spans="1:12" x14ac:dyDescent="0.15">
      <c r="A321" t="s">
        <v>12</v>
      </c>
      <c r="B321">
        <v>99205</v>
      </c>
      <c r="C321">
        <v>99225</v>
      </c>
      <c r="D321" t="s">
        <v>1081</v>
      </c>
      <c r="E321" t="s">
        <v>90</v>
      </c>
      <c r="F321" t="s">
        <v>15</v>
      </c>
      <c r="G321" t="s">
        <v>16</v>
      </c>
      <c r="H321">
        <v>1</v>
      </c>
      <c r="I321" t="s">
        <v>1082</v>
      </c>
      <c r="J321" t="s">
        <v>1083</v>
      </c>
      <c r="K321" t="s">
        <v>1084</v>
      </c>
      <c r="L321" t="str">
        <f>HYPERLINK("https://www.ncbi.nlm.nih.gov/nuccore/FM209186.1?report=graph&amp;tracks=[key:gene_model_track,Options:GeneOnly]&amp;mk=99206:99225|offset_1|00cc00,99236:99255|offset_31|444444,99281:99300|offset_76|444444,99308:99327|offset_103|444444&amp;v=99005:99527&amp;c=444444", "offset 1")</f>
        <v>offset 1</v>
      </c>
    </row>
    <row r="322" spans="1:12" x14ac:dyDescent="0.15">
      <c r="A322" t="s">
        <v>12</v>
      </c>
      <c r="B322">
        <v>99235</v>
      </c>
      <c r="C322">
        <v>99255</v>
      </c>
      <c r="D322" t="s">
        <v>1081</v>
      </c>
      <c r="E322" t="s">
        <v>90</v>
      </c>
      <c r="F322" t="s">
        <v>15</v>
      </c>
      <c r="G322" t="s">
        <v>16</v>
      </c>
      <c r="H322">
        <v>31</v>
      </c>
      <c r="I322" t="s">
        <v>1085</v>
      </c>
      <c r="J322" t="s">
        <v>1086</v>
      </c>
      <c r="K322" t="s">
        <v>1087</v>
      </c>
      <c r="L322" t="str">
        <f>HYPERLINK("https://www.ncbi.nlm.nih.gov/nuccore/FM209186.1?report=graph&amp;tracks=[key:gene_model_track,Options:GeneOnly]&amp;mk=99206:99225|offset_1|444444,99236:99255|offset_31|00cc00,99281:99300|offset_76|444444,99308:99327|offset_103|444444&amp;v=99005:99527&amp;c=444444", "offset 31")</f>
        <v>offset 31</v>
      </c>
    </row>
    <row r="323" spans="1:12" x14ac:dyDescent="0.15">
      <c r="A323" t="s">
        <v>12</v>
      </c>
      <c r="B323">
        <v>99280</v>
      </c>
      <c r="C323">
        <v>99300</v>
      </c>
      <c r="D323" t="s">
        <v>1081</v>
      </c>
      <c r="E323" t="s">
        <v>90</v>
      </c>
      <c r="F323" t="s">
        <v>15</v>
      </c>
      <c r="G323" t="s">
        <v>16</v>
      </c>
      <c r="H323">
        <v>76</v>
      </c>
      <c r="I323" t="s">
        <v>1088</v>
      </c>
      <c r="J323" t="s">
        <v>1089</v>
      </c>
      <c r="K323" t="s">
        <v>1090</v>
      </c>
      <c r="L323" t="str">
        <f>HYPERLINK("https://www.ncbi.nlm.nih.gov/nuccore/FM209186.1?report=graph&amp;tracks=[key:gene_model_track,Options:GeneOnly]&amp;mk=99206:99225|offset_1|444444,99236:99255|offset_31|444444,99281:99300|offset_76|00cc00,99308:99327|offset_103|444444&amp;v=99005:99527&amp;c=444444", "offset 76")</f>
        <v>offset 76</v>
      </c>
    </row>
    <row r="324" spans="1:12" x14ac:dyDescent="0.15">
      <c r="A324" t="s">
        <v>12</v>
      </c>
      <c r="B324">
        <v>99307</v>
      </c>
      <c r="C324">
        <v>99327</v>
      </c>
      <c r="D324" t="s">
        <v>1081</v>
      </c>
      <c r="E324" t="s">
        <v>90</v>
      </c>
      <c r="F324" t="s">
        <v>15</v>
      </c>
      <c r="G324" t="s">
        <v>36</v>
      </c>
      <c r="H324">
        <v>103</v>
      </c>
      <c r="I324" t="s">
        <v>1091</v>
      </c>
      <c r="J324" t="s">
        <v>1092</v>
      </c>
      <c r="K324" t="s">
        <v>1093</v>
      </c>
      <c r="L324" t="str">
        <f>HYPERLINK("https://www.ncbi.nlm.nih.gov/nuccore/FM209186.1?report=graph&amp;tracks=[key:gene_model_track,Options:GeneOnly]&amp;mk=99206:99225|offset_1|444444,99236:99255|offset_31|444444,99281:99300|offset_76|444444,99308:99327|offset_103|00cc00&amp;v=99005:99527&amp;c=444444", "offset 103")</f>
        <v>offset 103</v>
      </c>
    </row>
    <row r="325" spans="1:12" x14ac:dyDescent="0.15">
      <c r="A325" t="s">
        <v>12</v>
      </c>
      <c r="B325">
        <v>100343</v>
      </c>
      <c r="C325">
        <v>100363</v>
      </c>
      <c r="D325" t="s">
        <v>1094</v>
      </c>
      <c r="E325" t="s">
        <v>90</v>
      </c>
      <c r="F325" t="s">
        <v>15</v>
      </c>
      <c r="G325" t="s">
        <v>32</v>
      </c>
      <c r="H325">
        <v>16</v>
      </c>
      <c r="I325" t="s">
        <v>1095</v>
      </c>
      <c r="J325" t="s">
        <v>1096</v>
      </c>
      <c r="K325" t="s">
        <v>1097</v>
      </c>
      <c r="L325" t="s">
        <v>77905</v>
      </c>
    </row>
    <row r="326" spans="1:12" x14ac:dyDescent="0.15">
      <c r="A326" t="s">
        <v>12</v>
      </c>
      <c r="B326">
        <v>100364</v>
      </c>
      <c r="C326">
        <v>100384</v>
      </c>
      <c r="D326" t="s">
        <v>1094</v>
      </c>
      <c r="E326" t="s">
        <v>90</v>
      </c>
      <c r="F326" t="s">
        <v>15</v>
      </c>
      <c r="G326" t="s">
        <v>32</v>
      </c>
      <c r="H326">
        <v>37</v>
      </c>
      <c r="I326" t="s">
        <v>1098</v>
      </c>
      <c r="J326" t="s">
        <v>1099</v>
      </c>
      <c r="K326" t="s">
        <v>1100</v>
      </c>
      <c r="L326" t="s">
        <v>77906</v>
      </c>
    </row>
    <row r="327" spans="1:12" x14ac:dyDescent="0.15">
      <c r="A327" t="s">
        <v>12</v>
      </c>
      <c r="B327">
        <v>100418</v>
      </c>
      <c r="C327">
        <v>100438</v>
      </c>
      <c r="D327" t="s">
        <v>1094</v>
      </c>
      <c r="E327" t="s">
        <v>90</v>
      </c>
      <c r="F327" t="s">
        <v>15</v>
      </c>
      <c r="G327" t="s">
        <v>16</v>
      </c>
      <c r="H327">
        <v>91</v>
      </c>
      <c r="I327" t="s">
        <v>1101</v>
      </c>
      <c r="J327" t="s">
        <v>1102</v>
      </c>
      <c r="K327" t="s">
        <v>1103</v>
      </c>
      <c r="L327" t="s">
        <v>77907</v>
      </c>
    </row>
    <row r="328" spans="1:12" x14ac:dyDescent="0.15">
      <c r="A328" t="s">
        <v>12</v>
      </c>
      <c r="B328">
        <v>100438</v>
      </c>
      <c r="C328">
        <v>100458</v>
      </c>
      <c r="D328" t="s">
        <v>1094</v>
      </c>
      <c r="E328" t="s">
        <v>90</v>
      </c>
      <c r="F328" t="s">
        <v>15</v>
      </c>
      <c r="G328" t="s">
        <v>36</v>
      </c>
      <c r="H328">
        <v>111</v>
      </c>
      <c r="I328" t="s">
        <v>1104</v>
      </c>
      <c r="J328" t="s">
        <v>1105</v>
      </c>
      <c r="K328" t="s">
        <v>1106</v>
      </c>
      <c r="L328" t="s">
        <v>77908</v>
      </c>
    </row>
    <row r="329" spans="1:12" x14ac:dyDescent="0.15">
      <c r="A329" t="s">
        <v>12</v>
      </c>
      <c r="B329">
        <v>100865</v>
      </c>
      <c r="C329">
        <v>100885</v>
      </c>
      <c r="D329" t="s">
        <v>1107</v>
      </c>
      <c r="E329" t="s">
        <v>90</v>
      </c>
      <c r="F329" t="s">
        <v>15</v>
      </c>
      <c r="G329" t="s">
        <v>16</v>
      </c>
      <c r="H329">
        <v>7</v>
      </c>
      <c r="I329" t="s">
        <v>1108</v>
      </c>
      <c r="J329" t="s">
        <v>1109</v>
      </c>
      <c r="K329" t="s">
        <v>1110</v>
      </c>
      <c r="L329" t="s">
        <v>77909</v>
      </c>
    </row>
    <row r="330" spans="1:12" x14ac:dyDescent="0.15">
      <c r="A330" t="s">
        <v>12</v>
      </c>
      <c r="B330">
        <v>100889</v>
      </c>
      <c r="C330">
        <v>100909</v>
      </c>
      <c r="D330" t="s">
        <v>1107</v>
      </c>
      <c r="E330" t="s">
        <v>90</v>
      </c>
      <c r="F330" t="s">
        <v>15</v>
      </c>
      <c r="G330" t="s">
        <v>36</v>
      </c>
      <c r="H330">
        <v>31</v>
      </c>
      <c r="I330" t="s">
        <v>1111</v>
      </c>
      <c r="J330" t="s">
        <v>1112</v>
      </c>
      <c r="K330" t="s">
        <v>1113</v>
      </c>
      <c r="L330" t="s">
        <v>77910</v>
      </c>
    </row>
    <row r="331" spans="1:12" x14ac:dyDescent="0.15">
      <c r="A331" t="s">
        <v>12</v>
      </c>
      <c r="B331">
        <v>100916</v>
      </c>
      <c r="C331">
        <v>100936</v>
      </c>
      <c r="D331" t="s">
        <v>1107</v>
      </c>
      <c r="E331" t="s">
        <v>90</v>
      </c>
      <c r="F331" t="s">
        <v>15</v>
      </c>
      <c r="G331" t="s">
        <v>32</v>
      </c>
      <c r="H331">
        <v>58</v>
      </c>
      <c r="I331" t="s">
        <v>1114</v>
      </c>
      <c r="J331" t="s">
        <v>1115</v>
      </c>
      <c r="K331" t="s">
        <v>1116</v>
      </c>
      <c r="L331" t="s">
        <v>77911</v>
      </c>
    </row>
    <row r="332" spans="1:12" x14ac:dyDescent="0.15">
      <c r="A332" t="s">
        <v>12</v>
      </c>
      <c r="B332">
        <v>100954</v>
      </c>
      <c r="C332">
        <v>100974</v>
      </c>
      <c r="D332" t="s">
        <v>1107</v>
      </c>
      <c r="E332" t="s">
        <v>90</v>
      </c>
      <c r="F332" t="s">
        <v>15</v>
      </c>
      <c r="G332" t="s">
        <v>36</v>
      </c>
      <c r="H332">
        <v>96</v>
      </c>
      <c r="I332" t="s">
        <v>1117</v>
      </c>
      <c r="J332" t="s">
        <v>1118</v>
      </c>
      <c r="K332" t="s">
        <v>1119</v>
      </c>
      <c r="L332" t="s">
        <v>77912</v>
      </c>
    </row>
    <row r="333" spans="1:12" x14ac:dyDescent="0.15">
      <c r="A333" t="s">
        <v>12</v>
      </c>
      <c r="B333">
        <v>102479</v>
      </c>
      <c r="C333">
        <v>102499</v>
      </c>
      <c r="D333" t="s">
        <v>1120</v>
      </c>
      <c r="E333" t="s">
        <v>90</v>
      </c>
      <c r="F333" t="s">
        <v>15</v>
      </c>
      <c r="G333" t="s">
        <v>32</v>
      </c>
      <c r="H333">
        <v>49</v>
      </c>
      <c r="I333" t="s">
        <v>1121</v>
      </c>
      <c r="J333" t="s">
        <v>1122</v>
      </c>
      <c r="K333" t="s">
        <v>1123</v>
      </c>
      <c r="L333" t="s">
        <v>77913</v>
      </c>
    </row>
    <row r="334" spans="1:12" x14ac:dyDescent="0.15">
      <c r="A334" t="s">
        <v>12</v>
      </c>
      <c r="B334">
        <v>102536</v>
      </c>
      <c r="C334">
        <v>102556</v>
      </c>
      <c r="D334" t="s">
        <v>1120</v>
      </c>
      <c r="E334" t="s">
        <v>90</v>
      </c>
      <c r="F334" t="s">
        <v>15</v>
      </c>
      <c r="G334" t="s">
        <v>36</v>
      </c>
      <c r="H334">
        <v>106</v>
      </c>
      <c r="I334" t="s">
        <v>1124</v>
      </c>
      <c r="J334" t="s">
        <v>1125</v>
      </c>
      <c r="K334" t="s">
        <v>1126</v>
      </c>
      <c r="L334" t="s">
        <v>77914</v>
      </c>
    </row>
    <row r="335" spans="1:12" x14ac:dyDescent="0.15">
      <c r="A335" t="s">
        <v>12</v>
      </c>
      <c r="B335">
        <v>102575</v>
      </c>
      <c r="C335">
        <v>102595</v>
      </c>
      <c r="D335" t="s">
        <v>1120</v>
      </c>
      <c r="E335" t="s">
        <v>90</v>
      </c>
      <c r="F335" t="s">
        <v>15</v>
      </c>
      <c r="G335" t="s">
        <v>16</v>
      </c>
      <c r="H335">
        <v>145</v>
      </c>
      <c r="I335" t="s">
        <v>1127</v>
      </c>
      <c r="J335" t="s">
        <v>1128</v>
      </c>
      <c r="K335" t="s">
        <v>1129</v>
      </c>
      <c r="L335" t="s">
        <v>77915</v>
      </c>
    </row>
    <row r="336" spans="1:12" x14ac:dyDescent="0.15">
      <c r="A336" t="s">
        <v>12</v>
      </c>
      <c r="B336">
        <v>102597</v>
      </c>
      <c r="C336">
        <v>102617</v>
      </c>
      <c r="D336" t="s">
        <v>1120</v>
      </c>
      <c r="E336" t="s">
        <v>90</v>
      </c>
      <c r="F336" t="s">
        <v>15</v>
      </c>
      <c r="G336" t="s">
        <v>23</v>
      </c>
      <c r="H336">
        <v>167</v>
      </c>
      <c r="I336" t="s">
        <v>1130</v>
      </c>
      <c r="J336" t="s">
        <v>1131</v>
      </c>
      <c r="K336" t="s">
        <v>1132</v>
      </c>
      <c r="L336" t="s">
        <v>77916</v>
      </c>
    </row>
    <row r="337" spans="1:12" x14ac:dyDescent="0.15">
      <c r="A337" t="s">
        <v>12</v>
      </c>
      <c r="B337">
        <v>103087</v>
      </c>
      <c r="C337">
        <v>103107</v>
      </c>
      <c r="D337" t="s">
        <v>1133</v>
      </c>
      <c r="E337" t="s">
        <v>90</v>
      </c>
      <c r="F337" t="s">
        <v>15</v>
      </c>
      <c r="G337" t="s">
        <v>32</v>
      </c>
      <c r="H337">
        <v>1</v>
      </c>
      <c r="I337" t="s">
        <v>1134</v>
      </c>
      <c r="J337" t="s">
        <v>1135</v>
      </c>
      <c r="K337" t="s">
        <v>1136</v>
      </c>
      <c r="L337" t="s">
        <v>77917</v>
      </c>
    </row>
    <row r="338" spans="1:12" x14ac:dyDescent="0.15">
      <c r="A338" t="s">
        <v>12</v>
      </c>
      <c r="B338">
        <v>103118</v>
      </c>
      <c r="C338">
        <v>103138</v>
      </c>
      <c r="D338" t="s">
        <v>1133</v>
      </c>
      <c r="E338" t="s">
        <v>90</v>
      </c>
      <c r="F338" t="s">
        <v>15</v>
      </c>
      <c r="G338" t="s">
        <v>23</v>
      </c>
      <c r="H338">
        <v>32</v>
      </c>
      <c r="I338" t="s">
        <v>1137</v>
      </c>
      <c r="J338" t="s">
        <v>1138</v>
      </c>
      <c r="K338" t="s">
        <v>1139</v>
      </c>
      <c r="L338" t="s">
        <v>77918</v>
      </c>
    </row>
    <row r="339" spans="1:12" x14ac:dyDescent="0.15">
      <c r="A339" t="s">
        <v>12</v>
      </c>
      <c r="B339">
        <v>103156</v>
      </c>
      <c r="C339">
        <v>103176</v>
      </c>
      <c r="D339" t="s">
        <v>1133</v>
      </c>
      <c r="E339" t="s">
        <v>90</v>
      </c>
      <c r="F339" t="s">
        <v>15</v>
      </c>
      <c r="G339" t="s">
        <v>16</v>
      </c>
      <c r="H339">
        <v>70</v>
      </c>
      <c r="I339" t="s">
        <v>1140</v>
      </c>
      <c r="J339" t="s">
        <v>1141</v>
      </c>
      <c r="K339" t="s">
        <v>1142</v>
      </c>
      <c r="L339" t="s">
        <v>77919</v>
      </c>
    </row>
    <row r="340" spans="1:12" x14ac:dyDescent="0.15">
      <c r="A340" t="s">
        <v>12</v>
      </c>
      <c r="B340">
        <v>103181</v>
      </c>
      <c r="C340">
        <v>103201</v>
      </c>
      <c r="D340" t="s">
        <v>1133</v>
      </c>
      <c r="E340" t="s">
        <v>90</v>
      </c>
      <c r="F340" t="s">
        <v>15</v>
      </c>
      <c r="G340" t="s">
        <v>23</v>
      </c>
      <c r="H340">
        <v>95</v>
      </c>
      <c r="I340" t="s">
        <v>1143</v>
      </c>
      <c r="J340" t="s">
        <v>1144</v>
      </c>
      <c r="K340" t="s">
        <v>1145</v>
      </c>
      <c r="L340" t="s">
        <v>77920</v>
      </c>
    </row>
    <row r="341" spans="1:12" x14ac:dyDescent="0.15">
      <c r="A341" t="s">
        <v>12</v>
      </c>
      <c r="B341">
        <v>103940</v>
      </c>
      <c r="C341">
        <v>103960</v>
      </c>
      <c r="D341" t="s">
        <v>1146</v>
      </c>
      <c r="E341" t="s">
        <v>90</v>
      </c>
      <c r="F341" t="s">
        <v>15</v>
      </c>
      <c r="G341" t="s">
        <v>16</v>
      </c>
      <c r="H341">
        <v>7</v>
      </c>
      <c r="I341" t="s">
        <v>1147</v>
      </c>
      <c r="J341" t="s">
        <v>1148</v>
      </c>
      <c r="K341" t="s">
        <v>1149</v>
      </c>
      <c r="L341" t="s">
        <v>77909</v>
      </c>
    </row>
    <row r="342" spans="1:12" x14ac:dyDescent="0.15">
      <c r="A342" t="s">
        <v>12</v>
      </c>
      <c r="B342">
        <v>103962</v>
      </c>
      <c r="C342">
        <v>103982</v>
      </c>
      <c r="D342" t="s">
        <v>1146</v>
      </c>
      <c r="E342" t="s">
        <v>90</v>
      </c>
      <c r="F342" t="s">
        <v>15</v>
      </c>
      <c r="G342" t="s">
        <v>23</v>
      </c>
      <c r="H342">
        <v>29</v>
      </c>
      <c r="I342" t="s">
        <v>1150</v>
      </c>
      <c r="J342" t="s">
        <v>1151</v>
      </c>
      <c r="K342" t="s">
        <v>1152</v>
      </c>
      <c r="L342" t="s">
        <v>77921</v>
      </c>
    </row>
    <row r="343" spans="1:12" x14ac:dyDescent="0.15">
      <c r="A343" t="s">
        <v>12</v>
      </c>
      <c r="B343">
        <v>103986</v>
      </c>
      <c r="C343">
        <v>104006</v>
      </c>
      <c r="D343" t="s">
        <v>1146</v>
      </c>
      <c r="E343" t="s">
        <v>90</v>
      </c>
      <c r="F343" t="s">
        <v>15</v>
      </c>
      <c r="G343" t="s">
        <v>23</v>
      </c>
      <c r="H343">
        <v>53</v>
      </c>
      <c r="I343" t="s">
        <v>1153</v>
      </c>
      <c r="J343" t="s">
        <v>1154</v>
      </c>
      <c r="K343" t="s">
        <v>1155</v>
      </c>
      <c r="L343" t="s">
        <v>77922</v>
      </c>
    </row>
    <row r="344" spans="1:12" x14ac:dyDescent="0.15">
      <c r="A344" t="s">
        <v>12</v>
      </c>
      <c r="B344">
        <v>104021</v>
      </c>
      <c r="C344">
        <v>104041</v>
      </c>
      <c r="D344" t="s">
        <v>1146</v>
      </c>
      <c r="E344" t="s">
        <v>90</v>
      </c>
      <c r="F344" t="s">
        <v>15</v>
      </c>
      <c r="G344" t="s">
        <v>16</v>
      </c>
      <c r="H344">
        <v>88</v>
      </c>
      <c r="I344" t="s">
        <v>1156</v>
      </c>
      <c r="J344" t="s">
        <v>1157</v>
      </c>
      <c r="K344" t="s">
        <v>1158</v>
      </c>
      <c r="L344" t="s">
        <v>77923</v>
      </c>
    </row>
    <row r="345" spans="1:12" x14ac:dyDescent="0.15">
      <c r="A345" t="s">
        <v>12</v>
      </c>
      <c r="B345">
        <v>104453</v>
      </c>
      <c r="C345">
        <v>104473</v>
      </c>
      <c r="D345" t="s">
        <v>1159</v>
      </c>
      <c r="E345" t="s">
        <v>90</v>
      </c>
      <c r="F345" t="s">
        <v>15</v>
      </c>
      <c r="G345" t="s">
        <v>23</v>
      </c>
      <c r="H345">
        <v>14</v>
      </c>
      <c r="I345" t="s">
        <v>1160</v>
      </c>
      <c r="J345" t="s">
        <v>1161</v>
      </c>
      <c r="K345" t="s">
        <v>1162</v>
      </c>
      <c r="L345" t="s">
        <v>77924</v>
      </c>
    </row>
    <row r="346" spans="1:12" x14ac:dyDescent="0.15">
      <c r="A346" t="s">
        <v>12</v>
      </c>
      <c r="B346">
        <v>104489</v>
      </c>
      <c r="C346">
        <v>104509</v>
      </c>
      <c r="D346" t="s">
        <v>1159</v>
      </c>
      <c r="E346" t="s">
        <v>90</v>
      </c>
      <c r="F346" t="s">
        <v>15</v>
      </c>
      <c r="G346" t="s">
        <v>16</v>
      </c>
      <c r="H346">
        <v>50</v>
      </c>
      <c r="I346" t="s">
        <v>1163</v>
      </c>
      <c r="J346" t="s">
        <v>1164</v>
      </c>
      <c r="K346" t="s">
        <v>1165</v>
      </c>
      <c r="L346" t="s">
        <v>77925</v>
      </c>
    </row>
    <row r="347" spans="1:12" x14ac:dyDescent="0.15">
      <c r="A347" t="s">
        <v>12</v>
      </c>
      <c r="B347">
        <v>104512</v>
      </c>
      <c r="C347">
        <v>104532</v>
      </c>
      <c r="D347" t="s">
        <v>1159</v>
      </c>
      <c r="E347" t="s">
        <v>90</v>
      </c>
      <c r="F347" t="s">
        <v>15</v>
      </c>
      <c r="G347" t="s">
        <v>16</v>
      </c>
      <c r="H347">
        <v>73</v>
      </c>
      <c r="I347" t="s">
        <v>1166</v>
      </c>
      <c r="J347" t="s">
        <v>1167</v>
      </c>
      <c r="K347" t="s">
        <v>1168</v>
      </c>
      <c r="L347" t="s">
        <v>77926</v>
      </c>
    </row>
    <row r="348" spans="1:12" x14ac:dyDescent="0.15">
      <c r="A348" t="s">
        <v>12</v>
      </c>
      <c r="B348">
        <v>104533</v>
      </c>
      <c r="C348">
        <v>104553</v>
      </c>
      <c r="D348" t="s">
        <v>1159</v>
      </c>
      <c r="E348" t="s">
        <v>90</v>
      </c>
      <c r="F348" t="s">
        <v>15</v>
      </c>
      <c r="G348" t="s">
        <v>16</v>
      </c>
      <c r="H348">
        <v>94</v>
      </c>
      <c r="I348" t="s">
        <v>1169</v>
      </c>
      <c r="J348" t="s">
        <v>1170</v>
      </c>
      <c r="K348" t="s">
        <v>1171</v>
      </c>
      <c r="L348" t="s">
        <v>77927</v>
      </c>
    </row>
    <row r="349" spans="1:12" x14ac:dyDescent="0.15">
      <c r="A349" t="s">
        <v>12</v>
      </c>
      <c r="B349">
        <v>106328</v>
      </c>
      <c r="C349">
        <v>106348</v>
      </c>
      <c r="D349" t="s">
        <v>1172</v>
      </c>
      <c r="E349" t="s">
        <v>90</v>
      </c>
      <c r="F349" t="s">
        <v>15</v>
      </c>
      <c r="G349" t="s">
        <v>36</v>
      </c>
      <c r="H349">
        <v>66</v>
      </c>
      <c r="I349" t="s">
        <v>1173</v>
      </c>
      <c r="J349" t="s">
        <v>1174</v>
      </c>
      <c r="K349" t="s">
        <v>1175</v>
      </c>
      <c r="L349" t="s">
        <v>77928</v>
      </c>
    </row>
    <row r="350" spans="1:12" x14ac:dyDescent="0.15">
      <c r="A350" t="s">
        <v>12</v>
      </c>
      <c r="B350">
        <v>106348</v>
      </c>
      <c r="C350">
        <v>106368</v>
      </c>
      <c r="D350" t="s">
        <v>1172</v>
      </c>
      <c r="E350" t="s">
        <v>90</v>
      </c>
      <c r="F350" t="s">
        <v>15</v>
      </c>
      <c r="G350" t="s">
        <v>32</v>
      </c>
      <c r="H350">
        <v>86</v>
      </c>
      <c r="I350" t="s">
        <v>1176</v>
      </c>
      <c r="J350" t="s">
        <v>1177</v>
      </c>
      <c r="K350" t="s">
        <v>1178</v>
      </c>
      <c r="L350" t="s">
        <v>77929</v>
      </c>
    </row>
    <row r="351" spans="1:12" x14ac:dyDescent="0.15">
      <c r="A351" t="s">
        <v>12</v>
      </c>
      <c r="B351">
        <v>106379</v>
      </c>
      <c r="C351">
        <v>106399</v>
      </c>
      <c r="D351" t="s">
        <v>1172</v>
      </c>
      <c r="E351" t="s">
        <v>90</v>
      </c>
      <c r="F351" t="s">
        <v>15</v>
      </c>
      <c r="G351" t="s">
        <v>16</v>
      </c>
      <c r="H351">
        <v>117</v>
      </c>
      <c r="I351" t="s">
        <v>1179</v>
      </c>
      <c r="J351" t="s">
        <v>1180</v>
      </c>
      <c r="K351" t="s">
        <v>1181</v>
      </c>
      <c r="L351" t="s">
        <v>77930</v>
      </c>
    </row>
    <row r="352" spans="1:12" x14ac:dyDescent="0.15">
      <c r="A352" t="s">
        <v>12</v>
      </c>
      <c r="B352">
        <v>106423</v>
      </c>
      <c r="C352">
        <v>106443</v>
      </c>
      <c r="D352" t="s">
        <v>1172</v>
      </c>
      <c r="E352" t="s">
        <v>90</v>
      </c>
      <c r="F352" t="s">
        <v>15</v>
      </c>
      <c r="G352" t="s">
        <v>36</v>
      </c>
      <c r="H352">
        <v>161</v>
      </c>
      <c r="I352" t="s">
        <v>1182</v>
      </c>
      <c r="J352" t="s">
        <v>1183</v>
      </c>
      <c r="K352" t="s">
        <v>1184</v>
      </c>
      <c r="L352" t="s">
        <v>77931</v>
      </c>
    </row>
    <row r="353" spans="1:12" x14ac:dyDescent="0.15">
      <c r="A353" t="s">
        <v>12</v>
      </c>
      <c r="B353">
        <v>107348</v>
      </c>
      <c r="C353">
        <v>107368</v>
      </c>
      <c r="D353" t="s">
        <v>1185</v>
      </c>
      <c r="E353" t="s">
        <v>90</v>
      </c>
      <c r="F353" t="s">
        <v>15</v>
      </c>
      <c r="G353" t="s">
        <v>23</v>
      </c>
      <c r="H353">
        <v>47</v>
      </c>
      <c r="I353" t="s">
        <v>1186</v>
      </c>
      <c r="J353" t="s">
        <v>1187</v>
      </c>
      <c r="K353" t="s">
        <v>1188</v>
      </c>
      <c r="L353" t="s">
        <v>77932</v>
      </c>
    </row>
    <row r="354" spans="1:12" x14ac:dyDescent="0.15">
      <c r="A354" t="s">
        <v>12</v>
      </c>
      <c r="B354">
        <v>107371</v>
      </c>
      <c r="C354">
        <v>107391</v>
      </c>
      <c r="D354" t="s">
        <v>1185</v>
      </c>
      <c r="E354" t="s">
        <v>90</v>
      </c>
      <c r="F354" t="s">
        <v>15</v>
      </c>
      <c r="G354" t="s">
        <v>16</v>
      </c>
      <c r="H354">
        <v>70</v>
      </c>
      <c r="I354" t="s">
        <v>1189</v>
      </c>
      <c r="J354" t="s">
        <v>1190</v>
      </c>
      <c r="K354" t="s">
        <v>1191</v>
      </c>
      <c r="L354" t="s">
        <v>77919</v>
      </c>
    </row>
    <row r="355" spans="1:12" x14ac:dyDescent="0.15">
      <c r="A355" t="s">
        <v>12</v>
      </c>
      <c r="B355">
        <v>107403</v>
      </c>
      <c r="C355">
        <v>107423</v>
      </c>
      <c r="D355" t="s">
        <v>1185</v>
      </c>
      <c r="E355" t="s">
        <v>90</v>
      </c>
      <c r="F355" t="s">
        <v>15</v>
      </c>
      <c r="G355" t="s">
        <v>36</v>
      </c>
      <c r="H355">
        <v>102</v>
      </c>
      <c r="I355" t="s">
        <v>1192</v>
      </c>
      <c r="J355" t="s">
        <v>1193</v>
      </c>
      <c r="K355" t="s">
        <v>1194</v>
      </c>
      <c r="L355" t="s">
        <v>77933</v>
      </c>
    </row>
    <row r="356" spans="1:12" x14ac:dyDescent="0.15">
      <c r="A356" t="s">
        <v>12</v>
      </c>
      <c r="B356">
        <v>107429</v>
      </c>
      <c r="C356">
        <v>107449</v>
      </c>
      <c r="D356" t="s">
        <v>1185</v>
      </c>
      <c r="E356" t="s">
        <v>90</v>
      </c>
      <c r="F356" t="s">
        <v>15</v>
      </c>
      <c r="G356" t="s">
        <v>32</v>
      </c>
      <c r="H356">
        <v>128</v>
      </c>
      <c r="I356" t="s">
        <v>1195</v>
      </c>
      <c r="J356" t="s">
        <v>1196</v>
      </c>
      <c r="K356" t="s">
        <v>1197</v>
      </c>
      <c r="L356" t="s">
        <v>77934</v>
      </c>
    </row>
    <row r="357" spans="1:12" x14ac:dyDescent="0.15">
      <c r="A357" t="s">
        <v>12</v>
      </c>
      <c r="B357">
        <v>110069</v>
      </c>
      <c r="C357">
        <v>110089</v>
      </c>
      <c r="D357" t="s">
        <v>1198</v>
      </c>
      <c r="E357" t="s">
        <v>90</v>
      </c>
      <c r="F357" t="s">
        <v>15</v>
      </c>
      <c r="G357" t="s">
        <v>36</v>
      </c>
      <c r="H357">
        <v>13</v>
      </c>
      <c r="I357" t="s">
        <v>1199</v>
      </c>
      <c r="J357" t="s">
        <v>1200</v>
      </c>
      <c r="K357" t="s">
        <v>1201</v>
      </c>
      <c r="L357" t="s">
        <v>77935</v>
      </c>
    </row>
    <row r="358" spans="1:12" x14ac:dyDescent="0.15">
      <c r="A358" t="s">
        <v>12</v>
      </c>
      <c r="B358">
        <v>110091</v>
      </c>
      <c r="C358">
        <v>110111</v>
      </c>
      <c r="D358" t="s">
        <v>1198</v>
      </c>
      <c r="E358" t="s">
        <v>90</v>
      </c>
      <c r="F358" t="s">
        <v>15</v>
      </c>
      <c r="G358" t="s">
        <v>36</v>
      </c>
      <c r="H358">
        <v>35</v>
      </c>
      <c r="I358" t="s">
        <v>1202</v>
      </c>
      <c r="J358" t="s">
        <v>1203</v>
      </c>
      <c r="K358" t="s">
        <v>1204</v>
      </c>
      <c r="L358" t="s">
        <v>77936</v>
      </c>
    </row>
    <row r="359" spans="1:12" x14ac:dyDescent="0.15">
      <c r="A359" t="s">
        <v>12</v>
      </c>
      <c r="B359">
        <v>110159</v>
      </c>
      <c r="C359">
        <v>110179</v>
      </c>
      <c r="D359" t="s">
        <v>1198</v>
      </c>
      <c r="E359" t="s">
        <v>90</v>
      </c>
      <c r="F359" t="s">
        <v>15</v>
      </c>
      <c r="G359" t="s">
        <v>23</v>
      </c>
      <c r="H359">
        <v>103</v>
      </c>
      <c r="I359" t="s">
        <v>1205</v>
      </c>
      <c r="J359" t="s">
        <v>1206</v>
      </c>
      <c r="K359" t="s">
        <v>1207</v>
      </c>
      <c r="L359" t="s">
        <v>77937</v>
      </c>
    </row>
    <row r="360" spans="1:12" x14ac:dyDescent="0.15">
      <c r="A360" t="s">
        <v>12</v>
      </c>
      <c r="B360">
        <v>110188</v>
      </c>
      <c r="C360">
        <v>110208</v>
      </c>
      <c r="D360" t="s">
        <v>1198</v>
      </c>
      <c r="E360" t="s">
        <v>90</v>
      </c>
      <c r="F360" t="s">
        <v>15</v>
      </c>
      <c r="G360" t="s">
        <v>36</v>
      </c>
      <c r="H360">
        <v>132</v>
      </c>
      <c r="I360" t="s">
        <v>1208</v>
      </c>
      <c r="J360" t="s">
        <v>1209</v>
      </c>
      <c r="K360" t="s">
        <v>1210</v>
      </c>
      <c r="L360" t="s">
        <v>77938</v>
      </c>
    </row>
    <row r="361" spans="1:12" x14ac:dyDescent="0.15">
      <c r="A361" t="s">
        <v>12</v>
      </c>
      <c r="B361">
        <v>112358</v>
      </c>
      <c r="C361">
        <v>112378</v>
      </c>
      <c r="D361" t="s">
        <v>1211</v>
      </c>
      <c r="E361" t="s">
        <v>90</v>
      </c>
      <c r="F361" t="s">
        <v>76</v>
      </c>
      <c r="G361" t="s">
        <v>36</v>
      </c>
      <c r="H361">
        <v>9</v>
      </c>
      <c r="I361" t="s">
        <v>1212</v>
      </c>
      <c r="J361" t="s">
        <v>1213</v>
      </c>
      <c r="K361" t="s">
        <v>1214</v>
      </c>
      <c r="L361" t="s">
        <v>77939</v>
      </c>
    </row>
    <row r="362" spans="1:12" x14ac:dyDescent="0.15">
      <c r="A362" t="s">
        <v>12</v>
      </c>
      <c r="B362">
        <v>112317</v>
      </c>
      <c r="C362">
        <v>112337</v>
      </c>
      <c r="D362" t="s">
        <v>1211</v>
      </c>
      <c r="E362" t="s">
        <v>90</v>
      </c>
      <c r="F362" t="s">
        <v>76</v>
      </c>
      <c r="G362" t="s">
        <v>16</v>
      </c>
      <c r="H362">
        <v>50</v>
      </c>
      <c r="I362" t="s">
        <v>1215</v>
      </c>
      <c r="J362" t="s">
        <v>1216</v>
      </c>
      <c r="K362" t="s">
        <v>1217</v>
      </c>
      <c r="L362" t="s">
        <v>77925</v>
      </c>
    </row>
    <row r="363" spans="1:12" x14ac:dyDescent="0.15">
      <c r="A363" t="s">
        <v>12</v>
      </c>
      <c r="B363">
        <v>112287</v>
      </c>
      <c r="C363">
        <v>112307</v>
      </c>
      <c r="D363" t="s">
        <v>1211</v>
      </c>
      <c r="E363" t="s">
        <v>90</v>
      </c>
      <c r="F363" t="s">
        <v>76</v>
      </c>
      <c r="G363" t="s">
        <v>23</v>
      </c>
      <c r="H363">
        <v>80</v>
      </c>
      <c r="I363" t="s">
        <v>1218</v>
      </c>
      <c r="J363" t="s">
        <v>1219</v>
      </c>
      <c r="K363" t="s">
        <v>1220</v>
      </c>
      <c r="L363" t="s">
        <v>77940</v>
      </c>
    </row>
    <row r="364" spans="1:12" x14ac:dyDescent="0.15">
      <c r="A364" t="s">
        <v>12</v>
      </c>
      <c r="B364">
        <v>112236</v>
      </c>
      <c r="C364">
        <v>112256</v>
      </c>
      <c r="D364" t="s">
        <v>1211</v>
      </c>
      <c r="E364" t="s">
        <v>90</v>
      </c>
      <c r="F364" t="s">
        <v>76</v>
      </c>
      <c r="G364" t="s">
        <v>16</v>
      </c>
      <c r="H364">
        <v>131</v>
      </c>
      <c r="I364" t="s">
        <v>1221</v>
      </c>
      <c r="J364" t="s">
        <v>1222</v>
      </c>
      <c r="K364" t="s">
        <v>1223</v>
      </c>
      <c r="L364" t="s">
        <v>77941</v>
      </c>
    </row>
    <row r="365" spans="1:12" x14ac:dyDescent="0.15">
      <c r="A365" t="s">
        <v>12</v>
      </c>
      <c r="B365">
        <v>113640</v>
      </c>
      <c r="C365">
        <v>113660</v>
      </c>
      <c r="D365" t="s">
        <v>1224</v>
      </c>
      <c r="E365" t="s">
        <v>90</v>
      </c>
      <c r="F365" t="s">
        <v>76</v>
      </c>
      <c r="G365" t="s">
        <v>16</v>
      </c>
      <c r="H365">
        <v>16</v>
      </c>
      <c r="I365" t="s">
        <v>1225</v>
      </c>
      <c r="J365" t="s">
        <v>1226</v>
      </c>
      <c r="K365" t="s">
        <v>1227</v>
      </c>
      <c r="L365" t="s">
        <v>77905</v>
      </c>
    </row>
    <row r="366" spans="1:12" x14ac:dyDescent="0.15">
      <c r="A366" t="s">
        <v>12</v>
      </c>
      <c r="B366">
        <v>113613</v>
      </c>
      <c r="C366">
        <v>113633</v>
      </c>
      <c r="D366" t="s">
        <v>1224</v>
      </c>
      <c r="E366" t="s">
        <v>90</v>
      </c>
      <c r="F366" t="s">
        <v>76</v>
      </c>
      <c r="G366" t="s">
        <v>36</v>
      </c>
      <c r="H366">
        <v>43</v>
      </c>
      <c r="I366" t="s">
        <v>1228</v>
      </c>
      <c r="J366" t="s">
        <v>1229</v>
      </c>
      <c r="K366" t="s">
        <v>1230</v>
      </c>
      <c r="L366" t="s">
        <v>77942</v>
      </c>
    </row>
    <row r="367" spans="1:12" x14ac:dyDescent="0.15">
      <c r="A367" t="s">
        <v>12</v>
      </c>
      <c r="B367">
        <v>113583</v>
      </c>
      <c r="C367">
        <v>113603</v>
      </c>
      <c r="D367" t="s">
        <v>1224</v>
      </c>
      <c r="E367" t="s">
        <v>90</v>
      </c>
      <c r="F367" t="s">
        <v>76</v>
      </c>
      <c r="G367" t="s">
        <v>16</v>
      </c>
      <c r="H367">
        <v>73</v>
      </c>
      <c r="I367" t="s">
        <v>1231</v>
      </c>
      <c r="J367" t="s">
        <v>1232</v>
      </c>
      <c r="K367" t="s">
        <v>1233</v>
      </c>
      <c r="L367" t="s">
        <v>77926</v>
      </c>
    </row>
    <row r="368" spans="1:12" x14ac:dyDescent="0.15">
      <c r="A368" t="s">
        <v>12</v>
      </c>
      <c r="B368">
        <v>113535</v>
      </c>
      <c r="C368">
        <v>113555</v>
      </c>
      <c r="D368" t="s">
        <v>1224</v>
      </c>
      <c r="E368" t="s">
        <v>90</v>
      </c>
      <c r="F368" t="s">
        <v>76</v>
      </c>
      <c r="G368" t="s">
        <v>16</v>
      </c>
      <c r="H368">
        <v>121</v>
      </c>
      <c r="I368" t="s">
        <v>1234</v>
      </c>
      <c r="J368" t="s">
        <v>1235</v>
      </c>
      <c r="K368" t="s">
        <v>1236</v>
      </c>
      <c r="L368" t="s">
        <v>77943</v>
      </c>
    </row>
    <row r="369" spans="1:12" x14ac:dyDescent="0.15">
      <c r="A369" t="s">
        <v>12</v>
      </c>
      <c r="B369">
        <v>114089</v>
      </c>
      <c r="C369">
        <v>114109</v>
      </c>
      <c r="D369" t="s">
        <v>1237</v>
      </c>
      <c r="E369" t="s">
        <v>90</v>
      </c>
      <c r="F369" t="s">
        <v>76</v>
      </c>
      <c r="G369" t="s">
        <v>23</v>
      </c>
      <c r="H369">
        <v>17</v>
      </c>
      <c r="I369" t="s">
        <v>1238</v>
      </c>
      <c r="J369" t="s">
        <v>1239</v>
      </c>
      <c r="K369" t="s">
        <v>1240</v>
      </c>
      <c r="L369" t="s">
        <v>77944</v>
      </c>
    </row>
    <row r="370" spans="1:12" x14ac:dyDescent="0.15">
      <c r="A370" t="s">
        <v>12</v>
      </c>
      <c r="B370">
        <v>114064</v>
      </c>
      <c r="C370">
        <v>114084</v>
      </c>
      <c r="D370" t="s">
        <v>1237</v>
      </c>
      <c r="E370" t="s">
        <v>90</v>
      </c>
      <c r="F370" t="s">
        <v>76</v>
      </c>
      <c r="G370" t="s">
        <v>36</v>
      </c>
      <c r="H370">
        <v>42</v>
      </c>
      <c r="I370" t="s">
        <v>1241</v>
      </c>
      <c r="J370" t="s">
        <v>1242</v>
      </c>
      <c r="K370" t="s">
        <v>1243</v>
      </c>
      <c r="L370" t="s">
        <v>77945</v>
      </c>
    </row>
    <row r="371" spans="1:12" x14ac:dyDescent="0.15">
      <c r="A371" t="s">
        <v>12</v>
      </c>
      <c r="B371">
        <v>114022</v>
      </c>
      <c r="C371">
        <v>114042</v>
      </c>
      <c r="D371" t="s">
        <v>1237</v>
      </c>
      <c r="E371" t="s">
        <v>90</v>
      </c>
      <c r="F371" t="s">
        <v>76</v>
      </c>
      <c r="G371" t="s">
        <v>36</v>
      </c>
      <c r="H371">
        <v>84</v>
      </c>
      <c r="I371" t="s">
        <v>1244</v>
      </c>
      <c r="J371" t="s">
        <v>1245</v>
      </c>
      <c r="K371" t="s">
        <v>1246</v>
      </c>
      <c r="L371" t="s">
        <v>77946</v>
      </c>
    </row>
    <row r="372" spans="1:12" x14ac:dyDescent="0.15">
      <c r="A372" t="s">
        <v>12</v>
      </c>
      <c r="B372">
        <v>113997</v>
      </c>
      <c r="C372">
        <v>114017</v>
      </c>
      <c r="D372" t="s">
        <v>1237</v>
      </c>
      <c r="E372" t="s">
        <v>90</v>
      </c>
      <c r="F372" t="s">
        <v>76</v>
      </c>
      <c r="G372" t="s">
        <v>32</v>
      </c>
      <c r="H372">
        <v>109</v>
      </c>
      <c r="I372" t="s">
        <v>1247</v>
      </c>
      <c r="J372" t="s">
        <v>1248</v>
      </c>
      <c r="K372" t="s">
        <v>1249</v>
      </c>
      <c r="L372" t="s">
        <v>77947</v>
      </c>
    </row>
    <row r="373" spans="1:12" x14ac:dyDescent="0.15">
      <c r="A373" t="s">
        <v>12</v>
      </c>
      <c r="B373">
        <v>114401</v>
      </c>
      <c r="C373">
        <v>114421</v>
      </c>
      <c r="D373" t="s">
        <v>1250</v>
      </c>
      <c r="E373" t="s">
        <v>90</v>
      </c>
      <c r="F373" t="s">
        <v>15</v>
      </c>
      <c r="G373" t="s">
        <v>36</v>
      </c>
      <c r="H373">
        <v>22</v>
      </c>
      <c r="I373" t="s">
        <v>1251</v>
      </c>
      <c r="J373" t="s">
        <v>1252</v>
      </c>
      <c r="K373" t="s">
        <v>1253</v>
      </c>
      <c r="L373" t="s">
        <v>77948</v>
      </c>
    </row>
    <row r="374" spans="1:12" x14ac:dyDescent="0.15">
      <c r="A374" t="s">
        <v>12</v>
      </c>
      <c r="B374">
        <v>114441</v>
      </c>
      <c r="C374">
        <v>114461</v>
      </c>
      <c r="D374" t="s">
        <v>1250</v>
      </c>
      <c r="E374" t="s">
        <v>90</v>
      </c>
      <c r="F374" t="s">
        <v>15</v>
      </c>
      <c r="G374" t="s">
        <v>23</v>
      </c>
      <c r="H374">
        <v>62</v>
      </c>
      <c r="I374" t="s">
        <v>1254</v>
      </c>
      <c r="J374" t="s">
        <v>1255</v>
      </c>
      <c r="K374" t="s">
        <v>1256</v>
      </c>
      <c r="L374" t="s">
        <v>77949</v>
      </c>
    </row>
    <row r="375" spans="1:12" x14ac:dyDescent="0.15">
      <c r="A375" t="s">
        <v>12</v>
      </c>
      <c r="B375">
        <v>114491</v>
      </c>
      <c r="C375">
        <v>114511</v>
      </c>
      <c r="D375" t="s">
        <v>1250</v>
      </c>
      <c r="E375" t="s">
        <v>90</v>
      </c>
      <c r="F375" t="s">
        <v>15</v>
      </c>
      <c r="G375" t="s">
        <v>23</v>
      </c>
      <c r="H375">
        <v>112</v>
      </c>
      <c r="I375" t="s">
        <v>1257</v>
      </c>
      <c r="J375" t="s">
        <v>1258</v>
      </c>
      <c r="K375" t="s">
        <v>1259</v>
      </c>
      <c r="L375" t="s">
        <v>77950</v>
      </c>
    </row>
    <row r="376" spans="1:12" x14ac:dyDescent="0.15">
      <c r="A376" t="s">
        <v>12</v>
      </c>
      <c r="B376">
        <v>114520</v>
      </c>
      <c r="C376">
        <v>114540</v>
      </c>
      <c r="D376" t="s">
        <v>1250</v>
      </c>
      <c r="E376" t="s">
        <v>90</v>
      </c>
      <c r="F376" t="s">
        <v>15</v>
      </c>
      <c r="G376" t="s">
        <v>36</v>
      </c>
      <c r="H376">
        <v>141</v>
      </c>
      <c r="I376" t="s">
        <v>1260</v>
      </c>
      <c r="J376" t="s">
        <v>1261</v>
      </c>
      <c r="K376" t="s">
        <v>1262</v>
      </c>
      <c r="L376" t="s">
        <v>77951</v>
      </c>
    </row>
    <row r="377" spans="1:12" x14ac:dyDescent="0.15">
      <c r="A377" t="s">
        <v>12</v>
      </c>
      <c r="B377">
        <v>116649</v>
      </c>
      <c r="C377">
        <v>116669</v>
      </c>
      <c r="D377" t="s">
        <v>1263</v>
      </c>
      <c r="E377" t="s">
        <v>90</v>
      </c>
      <c r="F377" t="s">
        <v>15</v>
      </c>
      <c r="G377" t="s">
        <v>32</v>
      </c>
      <c r="H377">
        <v>17</v>
      </c>
      <c r="I377" t="s">
        <v>1264</v>
      </c>
      <c r="J377" t="s">
        <v>1265</v>
      </c>
      <c r="K377" t="s">
        <v>1266</v>
      </c>
      <c r="L377" t="s">
        <v>77944</v>
      </c>
    </row>
    <row r="378" spans="1:12" x14ac:dyDescent="0.15">
      <c r="A378" t="s">
        <v>12</v>
      </c>
      <c r="B378">
        <v>116672</v>
      </c>
      <c r="C378">
        <v>116692</v>
      </c>
      <c r="D378" t="s">
        <v>1263</v>
      </c>
      <c r="E378" t="s">
        <v>90</v>
      </c>
      <c r="F378" t="s">
        <v>15</v>
      </c>
      <c r="G378" t="s">
        <v>36</v>
      </c>
      <c r="H378">
        <v>40</v>
      </c>
      <c r="I378" t="s">
        <v>1267</v>
      </c>
      <c r="J378" t="s">
        <v>1268</v>
      </c>
      <c r="K378" t="s">
        <v>1269</v>
      </c>
      <c r="L378" t="s">
        <v>77952</v>
      </c>
    </row>
    <row r="379" spans="1:12" x14ac:dyDescent="0.15">
      <c r="A379" t="s">
        <v>12</v>
      </c>
      <c r="B379">
        <v>116712</v>
      </c>
      <c r="C379">
        <v>116732</v>
      </c>
      <c r="D379" t="s">
        <v>1263</v>
      </c>
      <c r="E379" t="s">
        <v>90</v>
      </c>
      <c r="F379" t="s">
        <v>15</v>
      </c>
      <c r="G379" t="s">
        <v>23</v>
      </c>
      <c r="H379">
        <v>80</v>
      </c>
      <c r="I379" t="s">
        <v>1270</v>
      </c>
      <c r="J379" t="s">
        <v>1271</v>
      </c>
      <c r="K379" t="s">
        <v>1272</v>
      </c>
      <c r="L379" t="s">
        <v>77940</v>
      </c>
    </row>
    <row r="380" spans="1:12" x14ac:dyDescent="0.15">
      <c r="A380" t="s">
        <v>12</v>
      </c>
      <c r="B380">
        <v>116732</v>
      </c>
      <c r="C380">
        <v>116752</v>
      </c>
      <c r="D380" t="s">
        <v>1263</v>
      </c>
      <c r="E380" t="s">
        <v>90</v>
      </c>
      <c r="F380" t="s">
        <v>15</v>
      </c>
      <c r="G380" t="s">
        <v>16</v>
      </c>
      <c r="H380">
        <v>100</v>
      </c>
      <c r="I380" t="s">
        <v>1273</v>
      </c>
      <c r="J380" t="s">
        <v>1274</v>
      </c>
      <c r="K380" t="s">
        <v>1275</v>
      </c>
      <c r="L380" t="s">
        <v>77953</v>
      </c>
    </row>
    <row r="381" spans="1:12" x14ac:dyDescent="0.15">
      <c r="A381" t="s">
        <v>12</v>
      </c>
      <c r="B381">
        <v>117095</v>
      </c>
      <c r="C381">
        <v>117115</v>
      </c>
      <c r="D381" t="s">
        <v>1276</v>
      </c>
      <c r="E381" t="s">
        <v>90</v>
      </c>
      <c r="F381" t="s">
        <v>15</v>
      </c>
      <c r="G381" t="s">
        <v>36</v>
      </c>
      <c r="H381">
        <v>84</v>
      </c>
      <c r="I381" t="s">
        <v>1277</v>
      </c>
      <c r="J381" t="s">
        <v>1278</v>
      </c>
      <c r="K381" t="s">
        <v>1279</v>
      </c>
      <c r="L381" t="s">
        <v>77946</v>
      </c>
    </row>
    <row r="382" spans="1:12" x14ac:dyDescent="0.15">
      <c r="A382" t="s">
        <v>12</v>
      </c>
      <c r="B382">
        <v>117117</v>
      </c>
      <c r="C382">
        <v>117137</v>
      </c>
      <c r="D382" t="s">
        <v>1276</v>
      </c>
      <c r="E382" t="s">
        <v>90</v>
      </c>
      <c r="F382" t="s">
        <v>15</v>
      </c>
      <c r="G382" t="s">
        <v>32</v>
      </c>
      <c r="H382">
        <v>106</v>
      </c>
      <c r="I382" t="s">
        <v>1280</v>
      </c>
      <c r="J382" t="s">
        <v>1281</v>
      </c>
      <c r="K382" t="s">
        <v>1282</v>
      </c>
      <c r="L382" t="s">
        <v>77914</v>
      </c>
    </row>
    <row r="383" spans="1:12" x14ac:dyDescent="0.15">
      <c r="A383" t="s">
        <v>12</v>
      </c>
      <c r="B383">
        <v>117142</v>
      </c>
      <c r="C383">
        <v>117162</v>
      </c>
      <c r="D383" t="s">
        <v>1276</v>
      </c>
      <c r="E383" t="s">
        <v>90</v>
      </c>
      <c r="F383" t="s">
        <v>15</v>
      </c>
      <c r="G383" t="s">
        <v>32</v>
      </c>
      <c r="H383">
        <v>131</v>
      </c>
      <c r="I383" t="s">
        <v>1283</v>
      </c>
      <c r="J383" t="s">
        <v>1284</v>
      </c>
      <c r="K383" t="s">
        <v>1285</v>
      </c>
      <c r="L383" t="s">
        <v>77941</v>
      </c>
    </row>
    <row r="384" spans="1:12" x14ac:dyDescent="0.15">
      <c r="A384" t="s">
        <v>12</v>
      </c>
      <c r="B384">
        <v>117163</v>
      </c>
      <c r="C384">
        <v>117183</v>
      </c>
      <c r="D384" t="s">
        <v>1276</v>
      </c>
      <c r="E384" t="s">
        <v>90</v>
      </c>
      <c r="F384" t="s">
        <v>15</v>
      </c>
      <c r="G384" t="s">
        <v>16</v>
      </c>
      <c r="H384">
        <v>152</v>
      </c>
      <c r="I384" t="s">
        <v>1286</v>
      </c>
      <c r="J384" t="s">
        <v>1287</v>
      </c>
      <c r="K384" t="s">
        <v>1288</v>
      </c>
      <c r="L384" t="s">
        <v>77954</v>
      </c>
    </row>
    <row r="385" spans="1:12" x14ac:dyDescent="0.15">
      <c r="A385" t="s">
        <v>12</v>
      </c>
      <c r="B385">
        <v>118215</v>
      </c>
      <c r="C385">
        <v>118235</v>
      </c>
      <c r="D385" t="s">
        <v>1289</v>
      </c>
      <c r="E385" t="s">
        <v>90</v>
      </c>
      <c r="F385" t="s">
        <v>15</v>
      </c>
      <c r="G385" t="s">
        <v>32</v>
      </c>
      <c r="H385">
        <v>8</v>
      </c>
      <c r="I385" t="s">
        <v>1290</v>
      </c>
      <c r="J385" t="s">
        <v>1291</v>
      </c>
      <c r="K385" t="s">
        <v>1292</v>
      </c>
      <c r="L385" t="s">
        <v>77955</v>
      </c>
    </row>
    <row r="386" spans="1:12" x14ac:dyDescent="0.15">
      <c r="A386" t="s">
        <v>12</v>
      </c>
      <c r="B386">
        <v>118235</v>
      </c>
      <c r="C386">
        <v>118255</v>
      </c>
      <c r="D386" t="s">
        <v>1289</v>
      </c>
      <c r="E386" t="s">
        <v>90</v>
      </c>
      <c r="F386" t="s">
        <v>15</v>
      </c>
      <c r="G386" t="s">
        <v>23</v>
      </c>
      <c r="H386">
        <v>28</v>
      </c>
      <c r="I386" t="s">
        <v>1293</v>
      </c>
      <c r="J386" t="s">
        <v>1294</v>
      </c>
      <c r="K386" t="s">
        <v>1295</v>
      </c>
      <c r="L386" t="s">
        <v>77956</v>
      </c>
    </row>
    <row r="387" spans="1:12" x14ac:dyDescent="0.15">
      <c r="A387" t="s">
        <v>12</v>
      </c>
      <c r="B387">
        <v>118270</v>
      </c>
      <c r="C387">
        <v>118290</v>
      </c>
      <c r="D387" t="s">
        <v>1289</v>
      </c>
      <c r="E387" t="s">
        <v>90</v>
      </c>
      <c r="F387" t="s">
        <v>15</v>
      </c>
      <c r="G387" t="s">
        <v>16</v>
      </c>
      <c r="H387">
        <v>63</v>
      </c>
      <c r="I387" t="s">
        <v>1296</v>
      </c>
      <c r="J387" t="s">
        <v>1297</v>
      </c>
      <c r="K387" t="s">
        <v>1298</v>
      </c>
      <c r="L387" t="s">
        <v>77957</v>
      </c>
    </row>
    <row r="388" spans="1:12" x14ac:dyDescent="0.15">
      <c r="A388" t="s">
        <v>12</v>
      </c>
      <c r="B388">
        <v>118290</v>
      </c>
      <c r="C388">
        <v>118310</v>
      </c>
      <c r="D388" t="s">
        <v>1289</v>
      </c>
      <c r="E388" t="s">
        <v>90</v>
      </c>
      <c r="F388" t="s">
        <v>15</v>
      </c>
      <c r="G388" t="s">
        <v>16</v>
      </c>
      <c r="H388">
        <v>83</v>
      </c>
      <c r="I388" t="s">
        <v>1299</v>
      </c>
      <c r="J388" t="s">
        <v>1300</v>
      </c>
      <c r="K388" t="s">
        <v>1301</v>
      </c>
      <c r="L388" t="s">
        <v>77958</v>
      </c>
    </row>
    <row r="389" spans="1:12" x14ac:dyDescent="0.15">
      <c r="A389" t="s">
        <v>12</v>
      </c>
      <c r="B389">
        <v>119252</v>
      </c>
      <c r="C389">
        <v>119272</v>
      </c>
      <c r="D389" t="s">
        <v>1302</v>
      </c>
      <c r="E389" t="s">
        <v>90</v>
      </c>
      <c r="F389" t="s">
        <v>15</v>
      </c>
      <c r="G389" t="s">
        <v>32</v>
      </c>
      <c r="H389">
        <v>7</v>
      </c>
      <c r="I389" t="s">
        <v>1303</v>
      </c>
      <c r="J389" t="s">
        <v>1304</v>
      </c>
      <c r="K389" t="s">
        <v>1305</v>
      </c>
      <c r="L389" t="s">
        <v>77909</v>
      </c>
    </row>
    <row r="390" spans="1:12" x14ac:dyDescent="0.15">
      <c r="A390" t="s">
        <v>12</v>
      </c>
      <c r="B390">
        <v>119274</v>
      </c>
      <c r="C390">
        <v>119294</v>
      </c>
      <c r="D390" t="s">
        <v>1302</v>
      </c>
      <c r="E390" t="s">
        <v>90</v>
      </c>
      <c r="F390" t="s">
        <v>15</v>
      </c>
      <c r="G390" t="s">
        <v>16</v>
      </c>
      <c r="H390">
        <v>29</v>
      </c>
      <c r="I390" t="s">
        <v>1306</v>
      </c>
      <c r="J390" t="s">
        <v>1307</v>
      </c>
      <c r="K390" t="s">
        <v>1308</v>
      </c>
      <c r="L390" t="s">
        <v>77921</v>
      </c>
    </row>
    <row r="391" spans="1:12" x14ac:dyDescent="0.15">
      <c r="A391" t="s">
        <v>12</v>
      </c>
      <c r="B391">
        <v>119297</v>
      </c>
      <c r="C391">
        <v>119317</v>
      </c>
      <c r="D391" t="s">
        <v>1302</v>
      </c>
      <c r="E391" t="s">
        <v>90</v>
      </c>
      <c r="F391" t="s">
        <v>15</v>
      </c>
      <c r="G391" t="s">
        <v>23</v>
      </c>
      <c r="H391">
        <v>52</v>
      </c>
      <c r="I391" t="s">
        <v>1309</v>
      </c>
      <c r="J391" t="s">
        <v>1310</v>
      </c>
      <c r="K391" t="s">
        <v>1311</v>
      </c>
      <c r="L391" t="s">
        <v>77959</v>
      </c>
    </row>
    <row r="392" spans="1:12" x14ac:dyDescent="0.15">
      <c r="A392" t="s">
        <v>12</v>
      </c>
      <c r="B392">
        <v>119322</v>
      </c>
      <c r="C392">
        <v>119342</v>
      </c>
      <c r="D392" t="s">
        <v>1302</v>
      </c>
      <c r="E392" t="s">
        <v>90</v>
      </c>
      <c r="F392" t="s">
        <v>15</v>
      </c>
      <c r="G392" t="s">
        <v>36</v>
      </c>
      <c r="H392">
        <v>77</v>
      </c>
      <c r="I392" t="s">
        <v>1312</v>
      </c>
      <c r="J392" t="s">
        <v>1313</v>
      </c>
      <c r="K392" t="s">
        <v>1314</v>
      </c>
      <c r="L392" t="s">
        <v>77960</v>
      </c>
    </row>
    <row r="393" spans="1:12" x14ac:dyDescent="0.15">
      <c r="A393" t="s">
        <v>12</v>
      </c>
      <c r="B393">
        <v>120204</v>
      </c>
      <c r="C393">
        <v>120224</v>
      </c>
      <c r="D393" t="s">
        <v>1315</v>
      </c>
      <c r="E393" t="s">
        <v>90</v>
      </c>
      <c r="F393" t="s">
        <v>15</v>
      </c>
      <c r="G393" t="s">
        <v>32</v>
      </c>
      <c r="H393">
        <v>1</v>
      </c>
      <c r="I393" t="s">
        <v>1316</v>
      </c>
      <c r="J393" t="s">
        <v>1317</v>
      </c>
      <c r="K393" t="s">
        <v>1318</v>
      </c>
      <c r="L393" t="s">
        <v>77917</v>
      </c>
    </row>
    <row r="394" spans="1:12" x14ac:dyDescent="0.15">
      <c r="A394" t="s">
        <v>12</v>
      </c>
      <c r="B394">
        <v>120225</v>
      </c>
      <c r="C394">
        <v>120245</v>
      </c>
      <c r="D394" t="s">
        <v>1315</v>
      </c>
      <c r="E394" t="s">
        <v>90</v>
      </c>
      <c r="F394" t="s">
        <v>15</v>
      </c>
      <c r="G394" t="s">
        <v>36</v>
      </c>
      <c r="H394">
        <v>22</v>
      </c>
      <c r="I394" t="s">
        <v>1319</v>
      </c>
      <c r="J394" t="s">
        <v>1320</v>
      </c>
      <c r="K394" t="s">
        <v>1321</v>
      </c>
      <c r="L394" t="s">
        <v>77948</v>
      </c>
    </row>
    <row r="395" spans="1:12" x14ac:dyDescent="0.15">
      <c r="A395" t="s">
        <v>12</v>
      </c>
      <c r="B395">
        <v>120257</v>
      </c>
      <c r="C395">
        <v>120277</v>
      </c>
      <c r="D395" t="s">
        <v>1315</v>
      </c>
      <c r="E395" t="s">
        <v>90</v>
      </c>
      <c r="F395" t="s">
        <v>15</v>
      </c>
      <c r="G395" t="s">
        <v>23</v>
      </c>
      <c r="H395">
        <v>54</v>
      </c>
      <c r="I395" t="s">
        <v>1322</v>
      </c>
      <c r="J395" t="s">
        <v>1323</v>
      </c>
      <c r="K395" t="s">
        <v>1324</v>
      </c>
      <c r="L395" t="s">
        <v>77961</v>
      </c>
    </row>
    <row r="396" spans="1:12" x14ac:dyDescent="0.15">
      <c r="A396" t="s">
        <v>12</v>
      </c>
      <c r="B396">
        <v>120283</v>
      </c>
      <c r="C396">
        <v>120303</v>
      </c>
      <c r="D396" t="s">
        <v>1315</v>
      </c>
      <c r="E396" t="s">
        <v>90</v>
      </c>
      <c r="F396" t="s">
        <v>15</v>
      </c>
      <c r="G396" t="s">
        <v>23</v>
      </c>
      <c r="H396">
        <v>80</v>
      </c>
      <c r="I396" t="s">
        <v>1325</v>
      </c>
      <c r="J396" t="s">
        <v>1326</v>
      </c>
      <c r="K396" t="s">
        <v>1327</v>
      </c>
      <c r="L396" t="s">
        <v>77940</v>
      </c>
    </row>
    <row r="397" spans="1:12" x14ac:dyDescent="0.15">
      <c r="A397" t="s">
        <v>12</v>
      </c>
      <c r="B397">
        <v>121137</v>
      </c>
      <c r="C397">
        <v>121157</v>
      </c>
      <c r="D397" t="s">
        <v>1328</v>
      </c>
      <c r="E397" t="s">
        <v>90</v>
      </c>
      <c r="F397" t="s">
        <v>15</v>
      </c>
      <c r="G397" t="s">
        <v>16</v>
      </c>
      <c r="H397">
        <v>13</v>
      </c>
      <c r="I397" t="s">
        <v>1329</v>
      </c>
      <c r="J397" t="s">
        <v>1330</v>
      </c>
      <c r="K397" t="s">
        <v>1331</v>
      </c>
      <c r="L397" t="s">
        <v>77935</v>
      </c>
    </row>
    <row r="398" spans="1:12" x14ac:dyDescent="0.15">
      <c r="A398" t="s">
        <v>12</v>
      </c>
      <c r="B398">
        <v>121167</v>
      </c>
      <c r="C398">
        <v>121187</v>
      </c>
      <c r="D398" t="s">
        <v>1328</v>
      </c>
      <c r="E398" t="s">
        <v>90</v>
      </c>
      <c r="F398" t="s">
        <v>15</v>
      </c>
      <c r="G398" t="s">
        <v>16</v>
      </c>
      <c r="H398">
        <v>43</v>
      </c>
      <c r="I398" t="s">
        <v>1332</v>
      </c>
      <c r="J398" t="s">
        <v>1333</v>
      </c>
      <c r="K398" t="s">
        <v>1334</v>
      </c>
      <c r="L398" t="s">
        <v>77942</v>
      </c>
    </row>
    <row r="399" spans="1:12" x14ac:dyDescent="0.15">
      <c r="A399" t="s">
        <v>12</v>
      </c>
      <c r="B399">
        <v>121192</v>
      </c>
      <c r="C399">
        <v>121212</v>
      </c>
      <c r="D399" t="s">
        <v>1328</v>
      </c>
      <c r="E399" t="s">
        <v>90</v>
      </c>
      <c r="F399" t="s">
        <v>15</v>
      </c>
      <c r="G399" t="s">
        <v>32</v>
      </c>
      <c r="H399">
        <v>68</v>
      </c>
      <c r="I399" t="s">
        <v>1335</v>
      </c>
      <c r="J399" t="s">
        <v>1336</v>
      </c>
      <c r="K399" t="s">
        <v>1337</v>
      </c>
      <c r="L399" t="s">
        <v>77962</v>
      </c>
    </row>
    <row r="400" spans="1:12" x14ac:dyDescent="0.15">
      <c r="A400" t="s">
        <v>12</v>
      </c>
      <c r="B400">
        <v>121228</v>
      </c>
      <c r="C400">
        <v>121248</v>
      </c>
      <c r="D400" t="s">
        <v>1328</v>
      </c>
      <c r="E400" t="s">
        <v>90</v>
      </c>
      <c r="F400" t="s">
        <v>15</v>
      </c>
      <c r="G400" t="s">
        <v>23</v>
      </c>
      <c r="H400">
        <v>104</v>
      </c>
      <c r="I400" t="s">
        <v>1338</v>
      </c>
      <c r="J400" t="s">
        <v>1339</v>
      </c>
      <c r="K400" t="s">
        <v>1340</v>
      </c>
      <c r="L400" t="s">
        <v>77963</v>
      </c>
    </row>
    <row r="401" spans="1:12" x14ac:dyDescent="0.15">
      <c r="A401" t="s">
        <v>12</v>
      </c>
      <c r="B401">
        <v>122733</v>
      </c>
      <c r="C401">
        <v>122753</v>
      </c>
      <c r="D401" t="s">
        <v>1341</v>
      </c>
      <c r="E401" t="s">
        <v>90</v>
      </c>
      <c r="F401" t="s">
        <v>15</v>
      </c>
      <c r="G401" t="s">
        <v>32</v>
      </c>
      <c r="H401">
        <v>1</v>
      </c>
      <c r="I401" t="s">
        <v>1342</v>
      </c>
      <c r="J401" t="s">
        <v>1343</v>
      </c>
      <c r="K401" t="s">
        <v>1344</v>
      </c>
      <c r="L401" t="s">
        <v>77917</v>
      </c>
    </row>
    <row r="402" spans="1:12" x14ac:dyDescent="0.15">
      <c r="A402" t="s">
        <v>12</v>
      </c>
      <c r="B402">
        <v>122763</v>
      </c>
      <c r="C402">
        <v>122783</v>
      </c>
      <c r="D402" t="s">
        <v>1341</v>
      </c>
      <c r="E402" t="s">
        <v>90</v>
      </c>
      <c r="F402" t="s">
        <v>15</v>
      </c>
      <c r="G402" t="s">
        <v>16</v>
      </c>
      <c r="H402">
        <v>31</v>
      </c>
      <c r="I402" t="s">
        <v>1345</v>
      </c>
      <c r="J402" t="s">
        <v>1346</v>
      </c>
      <c r="K402" t="s">
        <v>1347</v>
      </c>
      <c r="L402" t="s">
        <v>77910</v>
      </c>
    </row>
    <row r="403" spans="1:12" x14ac:dyDescent="0.15">
      <c r="A403" t="s">
        <v>12</v>
      </c>
      <c r="B403">
        <v>122821</v>
      </c>
      <c r="C403">
        <v>122841</v>
      </c>
      <c r="D403" t="s">
        <v>1341</v>
      </c>
      <c r="E403" t="s">
        <v>90</v>
      </c>
      <c r="F403" t="s">
        <v>15</v>
      </c>
      <c r="G403" t="s">
        <v>32</v>
      </c>
      <c r="H403">
        <v>89</v>
      </c>
      <c r="I403" t="s">
        <v>1348</v>
      </c>
      <c r="J403" t="s">
        <v>1349</v>
      </c>
      <c r="K403" t="s">
        <v>1350</v>
      </c>
      <c r="L403" t="s">
        <v>77964</v>
      </c>
    </row>
    <row r="404" spans="1:12" x14ac:dyDescent="0.15">
      <c r="A404" t="s">
        <v>12</v>
      </c>
      <c r="B404">
        <v>122846</v>
      </c>
      <c r="C404">
        <v>122866</v>
      </c>
      <c r="D404" t="s">
        <v>1341</v>
      </c>
      <c r="E404" t="s">
        <v>90</v>
      </c>
      <c r="F404" t="s">
        <v>15</v>
      </c>
      <c r="G404" t="s">
        <v>36</v>
      </c>
      <c r="H404">
        <v>114</v>
      </c>
      <c r="I404" t="s">
        <v>1351</v>
      </c>
      <c r="J404" t="s">
        <v>1352</v>
      </c>
      <c r="K404" t="s">
        <v>1353</v>
      </c>
      <c r="L404" t="s">
        <v>77965</v>
      </c>
    </row>
    <row r="405" spans="1:12" x14ac:dyDescent="0.15">
      <c r="A405" t="s">
        <v>12</v>
      </c>
      <c r="B405">
        <v>123672</v>
      </c>
      <c r="C405">
        <v>123692</v>
      </c>
      <c r="D405" t="s">
        <v>1354</v>
      </c>
      <c r="E405" t="s">
        <v>90</v>
      </c>
      <c r="F405" t="s">
        <v>15</v>
      </c>
      <c r="G405" t="s">
        <v>32</v>
      </c>
      <c r="H405">
        <v>1</v>
      </c>
      <c r="I405" t="s">
        <v>1355</v>
      </c>
      <c r="J405" t="s">
        <v>1356</v>
      </c>
      <c r="K405" t="s">
        <v>1357</v>
      </c>
      <c r="L405" t="s">
        <v>77917</v>
      </c>
    </row>
    <row r="406" spans="1:12" x14ac:dyDescent="0.15">
      <c r="A406" t="s">
        <v>12</v>
      </c>
      <c r="B406">
        <v>123695</v>
      </c>
      <c r="C406">
        <v>123715</v>
      </c>
      <c r="D406" t="s">
        <v>1354</v>
      </c>
      <c r="E406" t="s">
        <v>90</v>
      </c>
      <c r="F406" t="s">
        <v>15</v>
      </c>
      <c r="G406" t="s">
        <v>16</v>
      </c>
      <c r="H406">
        <v>24</v>
      </c>
      <c r="I406" t="s">
        <v>1358</v>
      </c>
      <c r="J406" t="s">
        <v>1359</v>
      </c>
      <c r="K406" t="s">
        <v>1360</v>
      </c>
      <c r="L406" t="s">
        <v>77966</v>
      </c>
    </row>
    <row r="407" spans="1:12" x14ac:dyDescent="0.15">
      <c r="A407" t="s">
        <v>12</v>
      </c>
      <c r="B407">
        <v>123716</v>
      </c>
      <c r="C407">
        <v>123736</v>
      </c>
      <c r="D407" t="s">
        <v>1354</v>
      </c>
      <c r="E407" t="s">
        <v>90</v>
      </c>
      <c r="F407" t="s">
        <v>15</v>
      </c>
      <c r="G407" t="s">
        <v>16</v>
      </c>
      <c r="H407">
        <v>45</v>
      </c>
      <c r="I407" t="s">
        <v>1361</v>
      </c>
      <c r="J407" t="s">
        <v>1362</v>
      </c>
      <c r="K407" t="s">
        <v>1363</v>
      </c>
      <c r="L407" t="s">
        <v>77967</v>
      </c>
    </row>
    <row r="408" spans="1:12" x14ac:dyDescent="0.15">
      <c r="A408" t="s">
        <v>12</v>
      </c>
      <c r="B408">
        <v>123748</v>
      </c>
      <c r="C408">
        <v>123768</v>
      </c>
      <c r="D408" t="s">
        <v>1354</v>
      </c>
      <c r="E408" t="s">
        <v>90</v>
      </c>
      <c r="F408" t="s">
        <v>15</v>
      </c>
      <c r="G408" t="s">
        <v>23</v>
      </c>
      <c r="H408">
        <v>77</v>
      </c>
      <c r="I408" t="s">
        <v>1364</v>
      </c>
      <c r="J408" t="s">
        <v>1365</v>
      </c>
      <c r="K408" t="s">
        <v>1366</v>
      </c>
      <c r="L408" t="s">
        <v>77960</v>
      </c>
    </row>
    <row r="409" spans="1:12" x14ac:dyDescent="0.15">
      <c r="A409" t="s">
        <v>12</v>
      </c>
      <c r="B409">
        <v>125399</v>
      </c>
      <c r="C409">
        <v>125419</v>
      </c>
      <c r="D409" t="s">
        <v>1367</v>
      </c>
      <c r="E409" t="s">
        <v>90</v>
      </c>
      <c r="F409" t="s">
        <v>15</v>
      </c>
      <c r="G409" t="s">
        <v>32</v>
      </c>
      <c r="H409">
        <v>20</v>
      </c>
      <c r="I409" t="s">
        <v>1368</v>
      </c>
      <c r="J409" t="s">
        <v>1369</v>
      </c>
      <c r="K409" t="s">
        <v>1370</v>
      </c>
      <c r="L409" t="s">
        <v>77968</v>
      </c>
    </row>
    <row r="410" spans="1:12" x14ac:dyDescent="0.15">
      <c r="A410" t="s">
        <v>12</v>
      </c>
      <c r="B410">
        <v>125422</v>
      </c>
      <c r="C410">
        <v>125442</v>
      </c>
      <c r="D410" t="s">
        <v>1367</v>
      </c>
      <c r="E410" t="s">
        <v>90</v>
      </c>
      <c r="F410" t="s">
        <v>15</v>
      </c>
      <c r="G410" t="s">
        <v>16</v>
      </c>
      <c r="H410">
        <v>43</v>
      </c>
      <c r="I410" t="s">
        <v>1371</v>
      </c>
      <c r="J410" t="s">
        <v>1372</v>
      </c>
      <c r="K410" t="s">
        <v>1373</v>
      </c>
      <c r="L410" t="s">
        <v>77942</v>
      </c>
    </row>
    <row r="411" spans="1:12" x14ac:dyDescent="0.15">
      <c r="A411" t="s">
        <v>12</v>
      </c>
      <c r="B411">
        <v>125450</v>
      </c>
      <c r="C411">
        <v>125470</v>
      </c>
      <c r="D411" t="s">
        <v>1367</v>
      </c>
      <c r="E411" t="s">
        <v>90</v>
      </c>
      <c r="F411" t="s">
        <v>15</v>
      </c>
      <c r="G411" t="s">
        <v>32</v>
      </c>
      <c r="H411">
        <v>71</v>
      </c>
      <c r="I411" t="s">
        <v>1374</v>
      </c>
      <c r="J411" t="s">
        <v>1375</v>
      </c>
      <c r="K411" t="s">
        <v>1376</v>
      </c>
      <c r="L411" t="s">
        <v>77969</v>
      </c>
    </row>
    <row r="412" spans="1:12" x14ac:dyDescent="0.15">
      <c r="A412" t="s">
        <v>12</v>
      </c>
      <c r="B412">
        <v>125482</v>
      </c>
      <c r="C412">
        <v>125502</v>
      </c>
      <c r="D412" t="s">
        <v>1367</v>
      </c>
      <c r="E412" t="s">
        <v>90</v>
      </c>
      <c r="F412" t="s">
        <v>15</v>
      </c>
      <c r="G412" t="s">
        <v>16</v>
      </c>
      <c r="H412">
        <v>103</v>
      </c>
      <c r="I412" t="s">
        <v>1377</v>
      </c>
      <c r="J412" t="s">
        <v>1378</v>
      </c>
      <c r="K412" t="s">
        <v>1379</v>
      </c>
      <c r="L412" t="s">
        <v>77937</v>
      </c>
    </row>
    <row r="413" spans="1:12" x14ac:dyDescent="0.15">
      <c r="A413" t="s">
        <v>12</v>
      </c>
      <c r="B413">
        <v>126254</v>
      </c>
      <c r="C413">
        <v>126274</v>
      </c>
      <c r="D413" t="s">
        <v>1380</v>
      </c>
      <c r="E413" t="s">
        <v>1381</v>
      </c>
      <c r="F413" t="s">
        <v>15</v>
      </c>
      <c r="G413" t="s">
        <v>32</v>
      </c>
      <c r="H413">
        <v>15</v>
      </c>
      <c r="I413" t="s">
        <v>1382</v>
      </c>
      <c r="J413" t="s">
        <v>1383</v>
      </c>
      <c r="K413" t="s">
        <v>1384</v>
      </c>
      <c r="L413" t="s">
        <v>77970</v>
      </c>
    </row>
    <row r="414" spans="1:12" x14ac:dyDescent="0.15">
      <c r="A414" t="s">
        <v>12</v>
      </c>
      <c r="B414">
        <v>126274</v>
      </c>
      <c r="C414">
        <v>126294</v>
      </c>
      <c r="D414" t="s">
        <v>1380</v>
      </c>
      <c r="E414" t="s">
        <v>1381</v>
      </c>
      <c r="F414" t="s">
        <v>15</v>
      </c>
      <c r="G414" t="s">
        <v>23</v>
      </c>
      <c r="H414">
        <v>35</v>
      </c>
      <c r="I414" t="s">
        <v>1385</v>
      </c>
      <c r="J414" t="s">
        <v>1386</v>
      </c>
      <c r="K414" t="s">
        <v>1387</v>
      </c>
      <c r="L414" t="s">
        <v>77936</v>
      </c>
    </row>
    <row r="415" spans="1:12" x14ac:dyDescent="0.15">
      <c r="A415" t="s">
        <v>12</v>
      </c>
      <c r="B415">
        <v>126295</v>
      </c>
      <c r="C415">
        <v>126315</v>
      </c>
      <c r="D415" t="s">
        <v>1380</v>
      </c>
      <c r="E415" t="s">
        <v>1381</v>
      </c>
      <c r="F415" t="s">
        <v>15</v>
      </c>
      <c r="G415" t="s">
        <v>32</v>
      </c>
      <c r="H415">
        <v>56</v>
      </c>
      <c r="I415" t="s">
        <v>1388</v>
      </c>
      <c r="J415" t="s">
        <v>1389</v>
      </c>
      <c r="K415" t="s">
        <v>1390</v>
      </c>
      <c r="L415" t="s">
        <v>77971</v>
      </c>
    </row>
    <row r="416" spans="1:12" x14ac:dyDescent="0.15">
      <c r="A416" t="s">
        <v>12</v>
      </c>
      <c r="B416">
        <v>126327</v>
      </c>
      <c r="C416">
        <v>126347</v>
      </c>
      <c r="D416" t="s">
        <v>1380</v>
      </c>
      <c r="E416" t="s">
        <v>1381</v>
      </c>
      <c r="F416" t="s">
        <v>15</v>
      </c>
      <c r="G416" t="s">
        <v>36</v>
      </c>
      <c r="H416">
        <v>88</v>
      </c>
      <c r="I416" t="s">
        <v>1391</v>
      </c>
      <c r="J416" t="s">
        <v>1392</v>
      </c>
      <c r="K416" t="s">
        <v>1393</v>
      </c>
      <c r="L416" t="s">
        <v>77923</v>
      </c>
    </row>
    <row r="417" spans="1:12" x14ac:dyDescent="0.15">
      <c r="A417" t="s">
        <v>12</v>
      </c>
      <c r="B417">
        <v>127374</v>
      </c>
      <c r="C417">
        <v>127394</v>
      </c>
      <c r="D417" t="s">
        <v>1394</v>
      </c>
      <c r="E417" t="s">
        <v>1395</v>
      </c>
      <c r="F417" t="s">
        <v>15</v>
      </c>
      <c r="G417" t="s">
        <v>32</v>
      </c>
      <c r="H417">
        <v>1</v>
      </c>
      <c r="I417" t="s">
        <v>1396</v>
      </c>
      <c r="J417" t="s">
        <v>1397</v>
      </c>
      <c r="K417" t="s">
        <v>1398</v>
      </c>
      <c r="L417" t="s">
        <v>77917</v>
      </c>
    </row>
    <row r="418" spans="1:12" x14ac:dyDescent="0.15">
      <c r="A418" t="s">
        <v>12</v>
      </c>
      <c r="B418">
        <v>127402</v>
      </c>
      <c r="C418">
        <v>127422</v>
      </c>
      <c r="D418" t="s">
        <v>1394</v>
      </c>
      <c r="E418" t="s">
        <v>1395</v>
      </c>
      <c r="F418" t="s">
        <v>15</v>
      </c>
      <c r="G418" t="s">
        <v>32</v>
      </c>
      <c r="H418">
        <v>29</v>
      </c>
      <c r="I418" t="s">
        <v>1399</v>
      </c>
      <c r="J418" t="s">
        <v>1400</v>
      </c>
      <c r="K418" t="s">
        <v>1401</v>
      </c>
      <c r="L418" t="s">
        <v>77921</v>
      </c>
    </row>
    <row r="419" spans="1:12" x14ac:dyDescent="0.15">
      <c r="A419" t="s">
        <v>12</v>
      </c>
      <c r="B419">
        <v>127441</v>
      </c>
      <c r="C419">
        <v>127461</v>
      </c>
      <c r="D419" t="s">
        <v>1394</v>
      </c>
      <c r="E419" t="s">
        <v>1395</v>
      </c>
      <c r="F419" t="s">
        <v>15</v>
      </c>
      <c r="G419" t="s">
        <v>23</v>
      </c>
      <c r="H419">
        <v>68</v>
      </c>
      <c r="I419" t="s">
        <v>1402</v>
      </c>
      <c r="J419" t="s">
        <v>1403</v>
      </c>
      <c r="K419" t="s">
        <v>1404</v>
      </c>
      <c r="L419" t="s">
        <v>77962</v>
      </c>
    </row>
    <row r="420" spans="1:12" x14ac:dyDescent="0.15">
      <c r="A420" t="s">
        <v>12</v>
      </c>
      <c r="B420">
        <v>127464</v>
      </c>
      <c r="C420">
        <v>127484</v>
      </c>
      <c r="D420" t="s">
        <v>1394</v>
      </c>
      <c r="E420" t="s">
        <v>1395</v>
      </c>
      <c r="F420" t="s">
        <v>15</v>
      </c>
      <c r="G420" t="s">
        <v>32</v>
      </c>
      <c r="H420">
        <v>91</v>
      </c>
      <c r="I420" t="s">
        <v>1405</v>
      </c>
      <c r="J420" t="s">
        <v>1406</v>
      </c>
      <c r="K420" t="s">
        <v>1407</v>
      </c>
      <c r="L420" t="s">
        <v>77907</v>
      </c>
    </row>
    <row r="421" spans="1:12" x14ac:dyDescent="0.15">
      <c r="A421" t="s">
        <v>12</v>
      </c>
      <c r="B421">
        <v>128989</v>
      </c>
      <c r="C421">
        <v>129009</v>
      </c>
      <c r="D421" t="s">
        <v>1408</v>
      </c>
      <c r="E421" t="s">
        <v>90</v>
      </c>
      <c r="F421" t="s">
        <v>15</v>
      </c>
      <c r="G421" t="s">
        <v>32</v>
      </c>
      <c r="H421">
        <v>13</v>
      </c>
      <c r="I421" t="s">
        <v>1409</v>
      </c>
      <c r="J421" t="s">
        <v>1410</v>
      </c>
      <c r="K421" t="s">
        <v>1411</v>
      </c>
      <c r="L421" t="s">
        <v>77935</v>
      </c>
    </row>
    <row r="422" spans="1:12" x14ac:dyDescent="0.15">
      <c r="A422" t="s">
        <v>12</v>
      </c>
      <c r="B422">
        <v>129034</v>
      </c>
      <c r="C422">
        <v>129054</v>
      </c>
      <c r="D422" t="s">
        <v>1408</v>
      </c>
      <c r="E422" t="s">
        <v>90</v>
      </c>
      <c r="F422" t="s">
        <v>15</v>
      </c>
      <c r="G422" t="s">
        <v>16</v>
      </c>
      <c r="H422">
        <v>58</v>
      </c>
      <c r="I422" t="s">
        <v>1412</v>
      </c>
      <c r="J422" t="s">
        <v>1413</v>
      </c>
      <c r="K422" t="s">
        <v>1414</v>
      </c>
      <c r="L422" t="s">
        <v>77911</v>
      </c>
    </row>
    <row r="423" spans="1:12" x14ac:dyDescent="0.15">
      <c r="A423" t="s">
        <v>12</v>
      </c>
      <c r="B423">
        <v>129061</v>
      </c>
      <c r="C423">
        <v>129081</v>
      </c>
      <c r="D423" t="s">
        <v>1408</v>
      </c>
      <c r="E423" t="s">
        <v>90</v>
      </c>
      <c r="F423" t="s">
        <v>15</v>
      </c>
      <c r="G423" t="s">
        <v>36</v>
      </c>
      <c r="H423">
        <v>85</v>
      </c>
      <c r="I423" t="s">
        <v>1415</v>
      </c>
      <c r="J423" t="s">
        <v>1416</v>
      </c>
      <c r="K423" t="s">
        <v>1417</v>
      </c>
      <c r="L423" t="s">
        <v>77972</v>
      </c>
    </row>
    <row r="424" spans="1:12" x14ac:dyDescent="0.15">
      <c r="A424" t="s">
        <v>12</v>
      </c>
      <c r="B424">
        <v>129094</v>
      </c>
      <c r="C424">
        <v>129114</v>
      </c>
      <c r="D424" t="s">
        <v>1408</v>
      </c>
      <c r="E424" t="s">
        <v>90</v>
      </c>
      <c r="F424" t="s">
        <v>15</v>
      </c>
      <c r="G424" t="s">
        <v>36</v>
      </c>
      <c r="H424">
        <v>118</v>
      </c>
      <c r="I424" t="s">
        <v>1418</v>
      </c>
      <c r="J424" t="s">
        <v>1419</v>
      </c>
      <c r="K424" t="s">
        <v>1420</v>
      </c>
      <c r="L424" t="s">
        <v>77973</v>
      </c>
    </row>
    <row r="425" spans="1:12" x14ac:dyDescent="0.15">
      <c r="A425" t="s">
        <v>12</v>
      </c>
      <c r="B425">
        <v>129552</v>
      </c>
      <c r="C425">
        <v>129572</v>
      </c>
      <c r="D425" t="s">
        <v>1421</v>
      </c>
      <c r="E425" t="s">
        <v>1422</v>
      </c>
      <c r="F425" t="s">
        <v>15</v>
      </c>
      <c r="G425" t="s">
        <v>32</v>
      </c>
      <c r="H425">
        <v>11</v>
      </c>
      <c r="I425" t="s">
        <v>1423</v>
      </c>
      <c r="J425" t="s">
        <v>1424</v>
      </c>
      <c r="K425" t="s">
        <v>1425</v>
      </c>
      <c r="L425" t="s">
        <v>77974</v>
      </c>
    </row>
    <row r="426" spans="1:12" x14ac:dyDescent="0.15">
      <c r="A426" t="s">
        <v>12</v>
      </c>
      <c r="B426">
        <v>129572</v>
      </c>
      <c r="C426">
        <v>129592</v>
      </c>
      <c r="D426" t="s">
        <v>1421</v>
      </c>
      <c r="E426" t="s">
        <v>1422</v>
      </c>
      <c r="F426" t="s">
        <v>15</v>
      </c>
      <c r="G426" t="s">
        <v>16</v>
      </c>
      <c r="H426">
        <v>31</v>
      </c>
      <c r="I426" t="s">
        <v>1426</v>
      </c>
      <c r="J426" t="s">
        <v>1427</v>
      </c>
      <c r="K426" t="s">
        <v>1428</v>
      </c>
      <c r="L426" t="s">
        <v>77910</v>
      </c>
    </row>
    <row r="427" spans="1:12" x14ac:dyDescent="0.15">
      <c r="A427" t="s">
        <v>12</v>
      </c>
      <c r="B427">
        <v>129609</v>
      </c>
      <c r="C427">
        <v>129629</v>
      </c>
      <c r="D427" t="s">
        <v>1421</v>
      </c>
      <c r="E427" t="s">
        <v>1422</v>
      </c>
      <c r="F427" t="s">
        <v>15</v>
      </c>
      <c r="G427" t="s">
        <v>23</v>
      </c>
      <c r="H427">
        <v>68</v>
      </c>
      <c r="I427" t="s">
        <v>1429</v>
      </c>
      <c r="J427" t="s">
        <v>1430</v>
      </c>
      <c r="K427" t="s">
        <v>1431</v>
      </c>
      <c r="L427" t="s">
        <v>77962</v>
      </c>
    </row>
    <row r="428" spans="1:12" x14ac:dyDescent="0.15">
      <c r="A428" t="s">
        <v>12</v>
      </c>
      <c r="B428">
        <v>129630</v>
      </c>
      <c r="C428">
        <v>129650</v>
      </c>
      <c r="D428" t="s">
        <v>1421</v>
      </c>
      <c r="E428" t="s">
        <v>1422</v>
      </c>
      <c r="F428" t="s">
        <v>15</v>
      </c>
      <c r="G428" t="s">
        <v>23</v>
      </c>
      <c r="H428">
        <v>89</v>
      </c>
      <c r="I428" t="s">
        <v>1432</v>
      </c>
      <c r="J428" t="s">
        <v>1433</v>
      </c>
      <c r="K428" t="s">
        <v>1434</v>
      </c>
      <c r="L428" t="s">
        <v>77964</v>
      </c>
    </row>
    <row r="429" spans="1:12" x14ac:dyDescent="0.15">
      <c r="A429" t="s">
        <v>12</v>
      </c>
      <c r="B429">
        <v>130633</v>
      </c>
      <c r="C429">
        <v>130653</v>
      </c>
      <c r="D429" t="s">
        <v>1435</v>
      </c>
      <c r="E429" t="s">
        <v>90</v>
      </c>
      <c r="F429" t="s">
        <v>76</v>
      </c>
      <c r="G429" t="s">
        <v>32</v>
      </c>
      <c r="H429">
        <v>1</v>
      </c>
      <c r="I429" t="s">
        <v>1436</v>
      </c>
      <c r="J429" t="s">
        <v>1437</v>
      </c>
      <c r="K429" t="s">
        <v>1438</v>
      </c>
      <c r="L429" t="s">
        <v>77917</v>
      </c>
    </row>
    <row r="430" spans="1:12" x14ac:dyDescent="0.15">
      <c r="A430" t="s">
        <v>12</v>
      </c>
      <c r="B430">
        <v>130611</v>
      </c>
      <c r="C430">
        <v>130631</v>
      </c>
      <c r="D430" t="s">
        <v>1435</v>
      </c>
      <c r="E430" t="s">
        <v>90</v>
      </c>
      <c r="F430" t="s">
        <v>76</v>
      </c>
      <c r="G430" t="s">
        <v>23</v>
      </c>
      <c r="H430">
        <v>23</v>
      </c>
      <c r="I430" t="s">
        <v>1439</v>
      </c>
      <c r="J430" t="s">
        <v>1440</v>
      </c>
      <c r="K430" t="s">
        <v>1441</v>
      </c>
      <c r="L430" t="s">
        <v>77975</v>
      </c>
    </row>
    <row r="431" spans="1:12" x14ac:dyDescent="0.15">
      <c r="A431" t="s">
        <v>12</v>
      </c>
      <c r="B431">
        <v>130584</v>
      </c>
      <c r="C431">
        <v>130604</v>
      </c>
      <c r="D431" t="s">
        <v>1435</v>
      </c>
      <c r="E431" t="s">
        <v>90</v>
      </c>
      <c r="F431" t="s">
        <v>76</v>
      </c>
      <c r="G431" t="s">
        <v>23</v>
      </c>
      <c r="H431">
        <v>50</v>
      </c>
      <c r="I431" t="s">
        <v>1442</v>
      </c>
      <c r="J431" t="s">
        <v>1443</v>
      </c>
      <c r="K431" t="s">
        <v>1444</v>
      </c>
      <c r="L431" t="s">
        <v>77925</v>
      </c>
    </row>
    <row r="432" spans="1:12" x14ac:dyDescent="0.15">
      <c r="A432" t="s">
        <v>12</v>
      </c>
      <c r="B432">
        <v>130563</v>
      </c>
      <c r="C432">
        <v>130583</v>
      </c>
      <c r="D432" t="s">
        <v>1435</v>
      </c>
      <c r="E432" t="s">
        <v>90</v>
      </c>
      <c r="F432" t="s">
        <v>76</v>
      </c>
      <c r="G432" t="s">
        <v>23</v>
      </c>
      <c r="H432">
        <v>71</v>
      </c>
      <c r="I432" t="s">
        <v>1445</v>
      </c>
      <c r="J432" t="s">
        <v>1446</v>
      </c>
      <c r="K432" t="s">
        <v>1447</v>
      </c>
      <c r="L432" t="s">
        <v>77969</v>
      </c>
    </row>
    <row r="433" spans="1:12" x14ac:dyDescent="0.15">
      <c r="A433" t="s">
        <v>12</v>
      </c>
      <c r="B433">
        <v>130701</v>
      </c>
      <c r="C433">
        <v>130721</v>
      </c>
      <c r="D433" t="s">
        <v>1448</v>
      </c>
      <c r="E433" t="s">
        <v>90</v>
      </c>
      <c r="F433" t="s">
        <v>15</v>
      </c>
      <c r="G433" t="s">
        <v>23</v>
      </c>
      <c r="H433">
        <v>32</v>
      </c>
      <c r="I433" t="s">
        <v>1449</v>
      </c>
      <c r="J433" t="s">
        <v>1450</v>
      </c>
      <c r="K433" t="s">
        <v>1451</v>
      </c>
      <c r="L433" t="s">
        <v>77918</v>
      </c>
    </row>
    <row r="434" spans="1:12" x14ac:dyDescent="0.15">
      <c r="A434" t="s">
        <v>12</v>
      </c>
      <c r="B434">
        <v>130749</v>
      </c>
      <c r="C434">
        <v>130769</v>
      </c>
      <c r="D434" t="s">
        <v>1448</v>
      </c>
      <c r="E434" t="s">
        <v>90</v>
      </c>
      <c r="F434" t="s">
        <v>15</v>
      </c>
      <c r="G434" t="s">
        <v>16</v>
      </c>
      <c r="H434">
        <v>80</v>
      </c>
      <c r="I434" t="s">
        <v>1452</v>
      </c>
      <c r="J434" t="s">
        <v>1453</v>
      </c>
      <c r="K434" t="s">
        <v>1454</v>
      </c>
      <c r="L434" t="s">
        <v>77940</v>
      </c>
    </row>
    <row r="435" spans="1:12" x14ac:dyDescent="0.15">
      <c r="A435" t="s">
        <v>12</v>
      </c>
      <c r="B435">
        <v>130785</v>
      </c>
      <c r="C435">
        <v>130805</v>
      </c>
      <c r="D435" t="s">
        <v>1448</v>
      </c>
      <c r="E435" t="s">
        <v>90</v>
      </c>
      <c r="F435" t="s">
        <v>15</v>
      </c>
      <c r="G435" t="s">
        <v>23</v>
      </c>
      <c r="H435">
        <v>116</v>
      </c>
      <c r="I435" t="s">
        <v>1455</v>
      </c>
      <c r="J435" t="s">
        <v>1456</v>
      </c>
      <c r="K435" t="s">
        <v>1457</v>
      </c>
      <c r="L435" t="s">
        <v>77976</v>
      </c>
    </row>
    <row r="436" spans="1:12" x14ac:dyDescent="0.15">
      <c r="A436" t="s">
        <v>12</v>
      </c>
      <c r="B436">
        <v>130814</v>
      </c>
      <c r="C436">
        <v>130834</v>
      </c>
      <c r="D436" t="s">
        <v>1448</v>
      </c>
      <c r="E436" t="s">
        <v>90</v>
      </c>
      <c r="F436" t="s">
        <v>15</v>
      </c>
      <c r="G436" t="s">
        <v>23</v>
      </c>
      <c r="H436">
        <v>145</v>
      </c>
      <c r="I436" t="s">
        <v>1458</v>
      </c>
      <c r="J436" t="s">
        <v>1459</v>
      </c>
      <c r="K436" t="s">
        <v>1460</v>
      </c>
      <c r="L436" t="s">
        <v>77915</v>
      </c>
    </row>
    <row r="437" spans="1:12" x14ac:dyDescent="0.15">
      <c r="A437" t="s">
        <v>12</v>
      </c>
      <c r="B437">
        <v>131471</v>
      </c>
      <c r="C437">
        <v>131491</v>
      </c>
      <c r="D437" t="s">
        <v>1461</v>
      </c>
      <c r="E437" t="s">
        <v>90</v>
      </c>
      <c r="F437" t="s">
        <v>15</v>
      </c>
      <c r="G437" t="s">
        <v>16</v>
      </c>
      <c r="H437">
        <v>33</v>
      </c>
      <c r="I437" t="s">
        <v>1462</v>
      </c>
      <c r="J437" t="s">
        <v>1463</v>
      </c>
      <c r="K437" t="s">
        <v>1464</v>
      </c>
      <c r="L437" t="s">
        <v>77977</v>
      </c>
    </row>
    <row r="438" spans="1:12" x14ac:dyDescent="0.15">
      <c r="A438" t="s">
        <v>12</v>
      </c>
      <c r="B438">
        <v>131515</v>
      </c>
      <c r="C438">
        <v>131535</v>
      </c>
      <c r="D438" t="s">
        <v>1461</v>
      </c>
      <c r="E438" t="s">
        <v>90</v>
      </c>
      <c r="F438" t="s">
        <v>15</v>
      </c>
      <c r="G438" t="s">
        <v>23</v>
      </c>
      <c r="H438">
        <v>77</v>
      </c>
      <c r="I438" t="s">
        <v>1465</v>
      </c>
      <c r="J438" t="s">
        <v>1466</v>
      </c>
      <c r="K438" t="s">
        <v>1467</v>
      </c>
      <c r="L438" t="s">
        <v>77960</v>
      </c>
    </row>
    <row r="439" spans="1:12" x14ac:dyDescent="0.15">
      <c r="A439" t="s">
        <v>12</v>
      </c>
      <c r="B439">
        <v>131541</v>
      </c>
      <c r="C439">
        <v>131561</v>
      </c>
      <c r="D439" t="s">
        <v>1461</v>
      </c>
      <c r="E439" t="s">
        <v>90</v>
      </c>
      <c r="F439" t="s">
        <v>15</v>
      </c>
      <c r="G439" t="s">
        <v>32</v>
      </c>
      <c r="H439">
        <v>103</v>
      </c>
      <c r="I439" t="s">
        <v>1468</v>
      </c>
      <c r="J439" t="s">
        <v>1469</v>
      </c>
      <c r="K439" t="s">
        <v>1470</v>
      </c>
      <c r="L439" t="s">
        <v>77937</v>
      </c>
    </row>
    <row r="440" spans="1:12" x14ac:dyDescent="0.15">
      <c r="A440" t="s">
        <v>12</v>
      </c>
      <c r="B440">
        <v>131573</v>
      </c>
      <c r="C440">
        <v>131593</v>
      </c>
      <c r="D440" t="s">
        <v>1461</v>
      </c>
      <c r="E440" t="s">
        <v>90</v>
      </c>
      <c r="F440" t="s">
        <v>15</v>
      </c>
      <c r="G440" t="s">
        <v>16</v>
      </c>
      <c r="H440">
        <v>135</v>
      </c>
      <c r="I440" t="s">
        <v>1471</v>
      </c>
      <c r="J440" t="s">
        <v>1472</v>
      </c>
      <c r="K440" t="s">
        <v>1473</v>
      </c>
      <c r="L440" t="s">
        <v>77978</v>
      </c>
    </row>
    <row r="441" spans="1:12" x14ac:dyDescent="0.15">
      <c r="A441" t="s">
        <v>12</v>
      </c>
      <c r="B441">
        <v>132097</v>
      </c>
      <c r="C441">
        <v>132117</v>
      </c>
      <c r="D441" t="s">
        <v>1474</v>
      </c>
      <c r="E441" t="s">
        <v>90</v>
      </c>
      <c r="F441" t="s">
        <v>15</v>
      </c>
      <c r="G441" t="s">
        <v>36</v>
      </c>
      <c r="H441">
        <v>16</v>
      </c>
      <c r="I441" t="s">
        <v>1475</v>
      </c>
      <c r="J441" t="s">
        <v>1476</v>
      </c>
      <c r="K441" t="s">
        <v>1477</v>
      </c>
      <c r="L441" t="s">
        <v>77905</v>
      </c>
    </row>
    <row r="442" spans="1:12" x14ac:dyDescent="0.15">
      <c r="A442" t="s">
        <v>12</v>
      </c>
      <c r="B442">
        <v>132142</v>
      </c>
      <c r="C442">
        <v>132162</v>
      </c>
      <c r="D442" t="s">
        <v>1474</v>
      </c>
      <c r="E442" t="s">
        <v>90</v>
      </c>
      <c r="F442" t="s">
        <v>15</v>
      </c>
      <c r="G442" t="s">
        <v>16</v>
      </c>
      <c r="H442">
        <v>61</v>
      </c>
      <c r="I442" t="s">
        <v>1478</v>
      </c>
      <c r="J442" t="s">
        <v>1479</v>
      </c>
      <c r="K442" t="s">
        <v>1480</v>
      </c>
      <c r="L442" t="s">
        <v>77979</v>
      </c>
    </row>
    <row r="443" spans="1:12" x14ac:dyDescent="0.15">
      <c r="A443" t="s">
        <v>12</v>
      </c>
      <c r="B443">
        <v>132166</v>
      </c>
      <c r="C443">
        <v>132186</v>
      </c>
      <c r="D443" t="s">
        <v>1474</v>
      </c>
      <c r="E443" t="s">
        <v>90</v>
      </c>
      <c r="F443" t="s">
        <v>15</v>
      </c>
      <c r="G443" t="s">
        <v>23</v>
      </c>
      <c r="H443">
        <v>85</v>
      </c>
      <c r="I443" t="s">
        <v>1481</v>
      </c>
      <c r="J443" t="s">
        <v>1482</v>
      </c>
      <c r="K443" t="s">
        <v>1483</v>
      </c>
      <c r="L443" t="s">
        <v>77972</v>
      </c>
    </row>
    <row r="444" spans="1:12" x14ac:dyDescent="0.15">
      <c r="A444" t="s">
        <v>12</v>
      </c>
      <c r="B444">
        <v>132187</v>
      </c>
      <c r="C444">
        <v>132207</v>
      </c>
      <c r="D444" t="s">
        <v>1474</v>
      </c>
      <c r="E444" t="s">
        <v>90</v>
      </c>
      <c r="F444" t="s">
        <v>15</v>
      </c>
      <c r="G444" t="s">
        <v>16</v>
      </c>
      <c r="H444">
        <v>106</v>
      </c>
      <c r="I444" t="s">
        <v>1484</v>
      </c>
      <c r="J444" t="s">
        <v>1485</v>
      </c>
      <c r="K444" t="s">
        <v>1486</v>
      </c>
      <c r="L444" t="s">
        <v>77914</v>
      </c>
    </row>
    <row r="445" spans="1:12" x14ac:dyDescent="0.15">
      <c r="A445" t="s">
        <v>12</v>
      </c>
      <c r="B445">
        <v>133187</v>
      </c>
      <c r="C445">
        <v>133207</v>
      </c>
      <c r="D445" t="s">
        <v>1487</v>
      </c>
      <c r="E445" t="s">
        <v>90</v>
      </c>
      <c r="F445" t="s">
        <v>15</v>
      </c>
      <c r="G445" t="s">
        <v>32</v>
      </c>
      <c r="H445">
        <v>7</v>
      </c>
      <c r="I445" t="s">
        <v>1488</v>
      </c>
      <c r="J445" t="s">
        <v>1489</v>
      </c>
      <c r="K445" t="s">
        <v>1490</v>
      </c>
      <c r="L445" t="s">
        <v>77909</v>
      </c>
    </row>
    <row r="446" spans="1:12" x14ac:dyDescent="0.15">
      <c r="A446" t="s">
        <v>12</v>
      </c>
      <c r="B446">
        <v>133209</v>
      </c>
      <c r="C446">
        <v>133229</v>
      </c>
      <c r="D446" t="s">
        <v>1487</v>
      </c>
      <c r="E446" t="s">
        <v>90</v>
      </c>
      <c r="F446" t="s">
        <v>15</v>
      </c>
      <c r="G446" t="s">
        <v>32</v>
      </c>
      <c r="H446">
        <v>29</v>
      </c>
      <c r="I446" t="s">
        <v>1491</v>
      </c>
      <c r="J446" t="s">
        <v>1492</v>
      </c>
      <c r="K446" t="s">
        <v>1493</v>
      </c>
      <c r="L446" t="s">
        <v>77921</v>
      </c>
    </row>
    <row r="447" spans="1:12" x14ac:dyDescent="0.15">
      <c r="A447" t="s">
        <v>12</v>
      </c>
      <c r="B447">
        <v>133230</v>
      </c>
      <c r="C447">
        <v>133250</v>
      </c>
      <c r="D447" t="s">
        <v>1487</v>
      </c>
      <c r="E447" t="s">
        <v>90</v>
      </c>
      <c r="F447" t="s">
        <v>15</v>
      </c>
      <c r="G447" t="s">
        <v>23</v>
      </c>
      <c r="H447">
        <v>50</v>
      </c>
      <c r="I447" t="s">
        <v>1494</v>
      </c>
      <c r="J447" t="s">
        <v>1495</v>
      </c>
      <c r="K447" t="s">
        <v>1496</v>
      </c>
      <c r="L447" t="s">
        <v>77925</v>
      </c>
    </row>
    <row r="448" spans="1:12" x14ac:dyDescent="0.15">
      <c r="A448" t="s">
        <v>12</v>
      </c>
      <c r="B448">
        <v>133298</v>
      </c>
      <c r="C448">
        <v>133318</v>
      </c>
      <c r="D448" t="s">
        <v>1487</v>
      </c>
      <c r="E448" t="s">
        <v>90</v>
      </c>
      <c r="F448" t="s">
        <v>15</v>
      </c>
      <c r="G448" t="s">
        <v>32</v>
      </c>
      <c r="H448">
        <v>118</v>
      </c>
      <c r="I448" t="s">
        <v>1497</v>
      </c>
      <c r="J448" t="s">
        <v>1498</v>
      </c>
      <c r="K448" t="s">
        <v>1499</v>
      </c>
      <c r="L448" t="s">
        <v>77973</v>
      </c>
    </row>
    <row r="449" spans="1:12" x14ac:dyDescent="0.15">
      <c r="A449" t="s">
        <v>12</v>
      </c>
      <c r="B449">
        <v>134120</v>
      </c>
      <c r="C449">
        <v>134140</v>
      </c>
      <c r="D449" t="s">
        <v>1500</v>
      </c>
      <c r="E449" t="s">
        <v>90</v>
      </c>
      <c r="F449" t="s">
        <v>15</v>
      </c>
      <c r="G449" t="s">
        <v>36</v>
      </c>
      <c r="H449">
        <v>0</v>
      </c>
      <c r="I449" t="s">
        <v>1501</v>
      </c>
      <c r="J449" t="s">
        <v>1502</v>
      </c>
      <c r="K449" t="s">
        <v>1503</v>
      </c>
      <c r="L449" t="s">
        <v>77980</v>
      </c>
    </row>
    <row r="450" spans="1:12" x14ac:dyDescent="0.15">
      <c r="A450" t="s">
        <v>12</v>
      </c>
      <c r="B450">
        <v>134142</v>
      </c>
      <c r="C450">
        <v>134162</v>
      </c>
      <c r="D450" t="s">
        <v>1500</v>
      </c>
      <c r="E450" t="s">
        <v>90</v>
      </c>
      <c r="F450" t="s">
        <v>15</v>
      </c>
      <c r="G450" t="s">
        <v>16</v>
      </c>
      <c r="H450">
        <v>22</v>
      </c>
      <c r="I450" t="s">
        <v>1504</v>
      </c>
      <c r="J450" t="s">
        <v>1505</v>
      </c>
      <c r="K450" t="s">
        <v>1506</v>
      </c>
      <c r="L450" t="s">
        <v>77948</v>
      </c>
    </row>
    <row r="451" spans="1:12" x14ac:dyDescent="0.15">
      <c r="A451" t="s">
        <v>12</v>
      </c>
      <c r="B451">
        <v>134187</v>
      </c>
      <c r="C451">
        <v>134207</v>
      </c>
      <c r="D451" t="s">
        <v>1500</v>
      </c>
      <c r="E451" t="s">
        <v>90</v>
      </c>
      <c r="F451" t="s">
        <v>15</v>
      </c>
      <c r="G451" t="s">
        <v>16</v>
      </c>
      <c r="H451">
        <v>67</v>
      </c>
      <c r="I451" t="s">
        <v>1507</v>
      </c>
      <c r="J451" t="s">
        <v>1508</v>
      </c>
      <c r="K451" t="s">
        <v>1509</v>
      </c>
      <c r="L451" t="s">
        <v>77981</v>
      </c>
    </row>
    <row r="452" spans="1:12" x14ac:dyDescent="0.15">
      <c r="A452" t="s">
        <v>12</v>
      </c>
      <c r="B452">
        <v>134220</v>
      </c>
      <c r="C452">
        <v>134240</v>
      </c>
      <c r="D452" t="s">
        <v>1500</v>
      </c>
      <c r="E452" t="s">
        <v>90</v>
      </c>
      <c r="F452" t="s">
        <v>15</v>
      </c>
      <c r="G452" t="s">
        <v>16</v>
      </c>
      <c r="H452">
        <v>100</v>
      </c>
      <c r="I452" t="s">
        <v>1510</v>
      </c>
      <c r="J452" t="s">
        <v>1511</v>
      </c>
      <c r="K452" t="s">
        <v>1512</v>
      </c>
      <c r="L452" t="s">
        <v>77953</v>
      </c>
    </row>
    <row r="453" spans="1:12" x14ac:dyDescent="0.15">
      <c r="A453" t="s">
        <v>12</v>
      </c>
      <c r="B453">
        <v>135209</v>
      </c>
      <c r="C453">
        <v>135229</v>
      </c>
      <c r="D453" t="s">
        <v>1513</v>
      </c>
      <c r="E453" t="s">
        <v>90</v>
      </c>
      <c r="F453" t="s">
        <v>76</v>
      </c>
      <c r="G453" t="s">
        <v>23</v>
      </c>
      <c r="H453">
        <v>19</v>
      </c>
      <c r="I453" t="s">
        <v>1514</v>
      </c>
      <c r="J453" t="s">
        <v>1515</v>
      </c>
      <c r="K453" t="s">
        <v>1516</v>
      </c>
      <c r="L453" t="s">
        <v>77982</v>
      </c>
    </row>
    <row r="454" spans="1:12" x14ac:dyDescent="0.15">
      <c r="A454" t="s">
        <v>12</v>
      </c>
      <c r="B454">
        <v>135185</v>
      </c>
      <c r="C454">
        <v>135205</v>
      </c>
      <c r="D454" t="s">
        <v>1513</v>
      </c>
      <c r="E454" t="s">
        <v>90</v>
      </c>
      <c r="F454" t="s">
        <v>76</v>
      </c>
      <c r="G454" t="s">
        <v>36</v>
      </c>
      <c r="H454">
        <v>43</v>
      </c>
      <c r="I454" t="s">
        <v>1517</v>
      </c>
      <c r="J454" t="s">
        <v>1518</v>
      </c>
      <c r="K454" t="s">
        <v>1519</v>
      </c>
      <c r="L454" t="s">
        <v>77942</v>
      </c>
    </row>
    <row r="455" spans="1:12" x14ac:dyDescent="0.15">
      <c r="A455" t="s">
        <v>12</v>
      </c>
      <c r="B455">
        <v>135121</v>
      </c>
      <c r="C455">
        <v>135141</v>
      </c>
      <c r="D455" t="s">
        <v>1513</v>
      </c>
      <c r="E455" t="s">
        <v>90</v>
      </c>
      <c r="F455" t="s">
        <v>76</v>
      </c>
      <c r="G455" t="s">
        <v>36</v>
      </c>
      <c r="H455">
        <v>107</v>
      </c>
      <c r="I455" t="s">
        <v>1520</v>
      </c>
      <c r="J455" t="s">
        <v>1521</v>
      </c>
      <c r="K455" t="s">
        <v>1522</v>
      </c>
      <c r="L455" t="s">
        <v>77983</v>
      </c>
    </row>
    <row r="456" spans="1:12" x14ac:dyDescent="0.15">
      <c r="A456" t="s">
        <v>12</v>
      </c>
      <c r="B456">
        <v>135100</v>
      </c>
      <c r="C456">
        <v>135120</v>
      </c>
      <c r="D456" t="s">
        <v>1513</v>
      </c>
      <c r="E456" t="s">
        <v>90</v>
      </c>
      <c r="F456" t="s">
        <v>76</v>
      </c>
      <c r="G456" t="s">
        <v>23</v>
      </c>
      <c r="H456">
        <v>128</v>
      </c>
      <c r="I456" t="s">
        <v>1523</v>
      </c>
      <c r="J456" t="s">
        <v>1524</v>
      </c>
      <c r="K456" t="s">
        <v>1525</v>
      </c>
      <c r="L456" t="s">
        <v>77934</v>
      </c>
    </row>
    <row r="457" spans="1:12" x14ac:dyDescent="0.15">
      <c r="A457" t="s">
        <v>12</v>
      </c>
      <c r="B457">
        <v>135409</v>
      </c>
      <c r="C457">
        <v>135429</v>
      </c>
      <c r="D457" t="s">
        <v>1526</v>
      </c>
      <c r="E457" t="s">
        <v>90</v>
      </c>
      <c r="F457" t="s">
        <v>15</v>
      </c>
      <c r="G457" t="s">
        <v>36</v>
      </c>
      <c r="H457">
        <v>30</v>
      </c>
      <c r="I457" t="s">
        <v>1527</v>
      </c>
      <c r="J457" t="s">
        <v>1528</v>
      </c>
      <c r="K457" t="s">
        <v>1529</v>
      </c>
      <c r="L457" t="s">
        <v>77984</v>
      </c>
    </row>
    <row r="458" spans="1:12" x14ac:dyDescent="0.15">
      <c r="A458" t="s">
        <v>12</v>
      </c>
      <c r="B458">
        <v>135455</v>
      </c>
      <c r="C458">
        <v>135475</v>
      </c>
      <c r="D458" t="s">
        <v>1526</v>
      </c>
      <c r="E458" t="s">
        <v>90</v>
      </c>
      <c r="F458" t="s">
        <v>15</v>
      </c>
      <c r="G458" t="s">
        <v>36</v>
      </c>
      <c r="H458">
        <v>76</v>
      </c>
      <c r="I458" t="s">
        <v>1530</v>
      </c>
      <c r="J458" t="s">
        <v>1531</v>
      </c>
      <c r="K458" t="s">
        <v>1532</v>
      </c>
      <c r="L458" t="s">
        <v>77985</v>
      </c>
    </row>
    <row r="459" spans="1:12" x14ac:dyDescent="0.15">
      <c r="A459" t="s">
        <v>12</v>
      </c>
      <c r="B459">
        <v>135492</v>
      </c>
      <c r="C459">
        <v>135512</v>
      </c>
      <c r="D459" t="s">
        <v>1526</v>
      </c>
      <c r="E459" t="s">
        <v>90</v>
      </c>
      <c r="F459" t="s">
        <v>15</v>
      </c>
      <c r="G459" t="s">
        <v>16</v>
      </c>
      <c r="H459">
        <v>113</v>
      </c>
      <c r="I459" t="s">
        <v>1533</v>
      </c>
      <c r="J459" t="s">
        <v>1534</v>
      </c>
      <c r="K459" t="s">
        <v>1535</v>
      </c>
      <c r="L459" t="s">
        <v>77986</v>
      </c>
    </row>
    <row r="460" spans="1:12" x14ac:dyDescent="0.15">
      <c r="A460" t="s">
        <v>12</v>
      </c>
      <c r="B460">
        <v>135516</v>
      </c>
      <c r="C460">
        <v>135536</v>
      </c>
      <c r="D460" t="s">
        <v>1526</v>
      </c>
      <c r="E460" t="s">
        <v>90</v>
      </c>
      <c r="F460" t="s">
        <v>15</v>
      </c>
      <c r="G460" t="s">
        <v>23</v>
      </c>
      <c r="H460">
        <v>137</v>
      </c>
      <c r="I460" t="s">
        <v>1536</v>
      </c>
      <c r="J460" t="s">
        <v>1537</v>
      </c>
      <c r="K460" t="s">
        <v>1538</v>
      </c>
      <c r="L460" t="s">
        <v>77987</v>
      </c>
    </row>
    <row r="461" spans="1:12" x14ac:dyDescent="0.15">
      <c r="A461" t="s">
        <v>12</v>
      </c>
      <c r="B461">
        <v>136116</v>
      </c>
      <c r="C461">
        <v>136136</v>
      </c>
      <c r="D461" t="s">
        <v>1539</v>
      </c>
      <c r="E461" t="s">
        <v>90</v>
      </c>
      <c r="F461" t="s">
        <v>15</v>
      </c>
      <c r="G461" t="s">
        <v>36</v>
      </c>
      <c r="H461">
        <v>7</v>
      </c>
      <c r="I461" t="s">
        <v>1540</v>
      </c>
      <c r="J461" t="s">
        <v>1541</v>
      </c>
      <c r="K461" t="s">
        <v>1542</v>
      </c>
      <c r="L461" t="s">
        <v>77909</v>
      </c>
    </row>
    <row r="462" spans="1:12" x14ac:dyDescent="0.15">
      <c r="A462" t="s">
        <v>12</v>
      </c>
      <c r="B462">
        <v>136146</v>
      </c>
      <c r="C462">
        <v>136166</v>
      </c>
      <c r="D462" t="s">
        <v>1539</v>
      </c>
      <c r="E462" t="s">
        <v>90</v>
      </c>
      <c r="F462" t="s">
        <v>15</v>
      </c>
      <c r="G462" t="s">
        <v>16</v>
      </c>
      <c r="H462">
        <v>37</v>
      </c>
      <c r="I462" t="s">
        <v>1543</v>
      </c>
      <c r="J462" t="s">
        <v>1544</v>
      </c>
      <c r="K462" t="s">
        <v>1545</v>
      </c>
      <c r="L462" t="s">
        <v>77906</v>
      </c>
    </row>
    <row r="463" spans="1:12" x14ac:dyDescent="0.15">
      <c r="A463" t="s">
        <v>12</v>
      </c>
      <c r="B463">
        <v>136167</v>
      </c>
      <c r="C463">
        <v>136187</v>
      </c>
      <c r="D463" t="s">
        <v>1539</v>
      </c>
      <c r="E463" t="s">
        <v>90</v>
      </c>
      <c r="F463" t="s">
        <v>15</v>
      </c>
      <c r="G463" t="s">
        <v>32</v>
      </c>
      <c r="H463">
        <v>58</v>
      </c>
      <c r="I463" t="s">
        <v>1546</v>
      </c>
      <c r="J463" t="s">
        <v>1547</v>
      </c>
      <c r="K463" t="s">
        <v>1548</v>
      </c>
      <c r="L463" t="s">
        <v>77911</v>
      </c>
    </row>
    <row r="464" spans="1:12" x14ac:dyDescent="0.15">
      <c r="A464" t="s">
        <v>12</v>
      </c>
      <c r="B464">
        <v>136238</v>
      </c>
      <c r="C464">
        <v>136258</v>
      </c>
      <c r="D464" t="s">
        <v>1539</v>
      </c>
      <c r="E464" t="s">
        <v>90</v>
      </c>
      <c r="F464" t="s">
        <v>15</v>
      </c>
      <c r="G464" t="s">
        <v>16</v>
      </c>
      <c r="H464">
        <v>129</v>
      </c>
      <c r="I464" t="s">
        <v>1549</v>
      </c>
      <c r="J464" t="s">
        <v>1550</v>
      </c>
      <c r="K464" t="s">
        <v>1551</v>
      </c>
      <c r="L464" t="s">
        <v>77988</v>
      </c>
    </row>
    <row r="465" spans="1:12" x14ac:dyDescent="0.15">
      <c r="A465" t="s">
        <v>12</v>
      </c>
      <c r="B465">
        <v>136904</v>
      </c>
      <c r="C465">
        <v>136924</v>
      </c>
      <c r="D465" t="s">
        <v>1552</v>
      </c>
      <c r="E465" t="s">
        <v>90</v>
      </c>
      <c r="F465" t="s">
        <v>15</v>
      </c>
      <c r="G465" t="s">
        <v>36</v>
      </c>
      <c r="H465">
        <v>42</v>
      </c>
      <c r="I465" t="s">
        <v>1553</v>
      </c>
      <c r="J465" t="s">
        <v>1554</v>
      </c>
      <c r="K465" t="s">
        <v>1555</v>
      </c>
      <c r="L465" t="s">
        <v>77945</v>
      </c>
    </row>
    <row r="466" spans="1:12" x14ac:dyDescent="0.15">
      <c r="A466" t="s">
        <v>12</v>
      </c>
      <c r="B466">
        <v>136926</v>
      </c>
      <c r="C466">
        <v>136946</v>
      </c>
      <c r="D466" t="s">
        <v>1552</v>
      </c>
      <c r="E466" t="s">
        <v>90</v>
      </c>
      <c r="F466" t="s">
        <v>15</v>
      </c>
      <c r="G466" t="s">
        <v>36</v>
      </c>
      <c r="H466">
        <v>64</v>
      </c>
      <c r="I466" t="s">
        <v>1556</v>
      </c>
      <c r="J466" t="s">
        <v>1557</v>
      </c>
      <c r="K466" t="s">
        <v>1558</v>
      </c>
      <c r="L466" t="s">
        <v>77989</v>
      </c>
    </row>
    <row r="467" spans="1:12" x14ac:dyDescent="0.15">
      <c r="A467" t="s">
        <v>12</v>
      </c>
      <c r="B467">
        <v>136947</v>
      </c>
      <c r="C467">
        <v>136967</v>
      </c>
      <c r="D467" t="s">
        <v>1552</v>
      </c>
      <c r="E467" t="s">
        <v>90</v>
      </c>
      <c r="F467" t="s">
        <v>15</v>
      </c>
      <c r="G467" t="s">
        <v>16</v>
      </c>
      <c r="H467">
        <v>85</v>
      </c>
      <c r="I467" t="s">
        <v>1559</v>
      </c>
      <c r="J467" t="s">
        <v>1560</v>
      </c>
      <c r="K467" t="s">
        <v>1561</v>
      </c>
      <c r="L467" t="s">
        <v>77972</v>
      </c>
    </row>
    <row r="468" spans="1:12" x14ac:dyDescent="0.15">
      <c r="A468" t="s">
        <v>12</v>
      </c>
      <c r="B468">
        <v>137004</v>
      </c>
      <c r="C468">
        <v>137024</v>
      </c>
      <c r="D468" t="s">
        <v>1552</v>
      </c>
      <c r="E468" t="s">
        <v>90</v>
      </c>
      <c r="F468" t="s">
        <v>15</v>
      </c>
      <c r="G468" t="s">
        <v>32</v>
      </c>
      <c r="H468">
        <v>142</v>
      </c>
      <c r="I468" t="s">
        <v>1562</v>
      </c>
      <c r="J468" t="s">
        <v>1563</v>
      </c>
      <c r="K468" t="s">
        <v>1564</v>
      </c>
      <c r="L468" t="s">
        <v>77990</v>
      </c>
    </row>
    <row r="469" spans="1:12" x14ac:dyDescent="0.15">
      <c r="A469" t="s">
        <v>12</v>
      </c>
      <c r="B469">
        <v>137691</v>
      </c>
      <c r="C469">
        <v>137711</v>
      </c>
      <c r="D469" t="s">
        <v>1565</v>
      </c>
      <c r="E469" t="s">
        <v>90</v>
      </c>
      <c r="F469" t="s">
        <v>15</v>
      </c>
      <c r="G469" t="s">
        <v>23</v>
      </c>
      <c r="H469">
        <v>12</v>
      </c>
      <c r="I469" t="s">
        <v>1566</v>
      </c>
      <c r="J469" t="s">
        <v>1567</v>
      </c>
      <c r="K469" t="s">
        <v>1568</v>
      </c>
      <c r="L469" t="s">
        <v>77991</v>
      </c>
    </row>
    <row r="470" spans="1:12" x14ac:dyDescent="0.15">
      <c r="A470" t="s">
        <v>12</v>
      </c>
      <c r="B470">
        <v>137716</v>
      </c>
      <c r="C470">
        <v>137736</v>
      </c>
      <c r="D470" t="s">
        <v>1565</v>
      </c>
      <c r="E470" t="s">
        <v>90</v>
      </c>
      <c r="F470" t="s">
        <v>15</v>
      </c>
      <c r="G470" t="s">
        <v>36</v>
      </c>
      <c r="H470">
        <v>37</v>
      </c>
      <c r="I470" t="s">
        <v>1569</v>
      </c>
      <c r="J470" t="s">
        <v>1570</v>
      </c>
      <c r="K470" t="s">
        <v>1571</v>
      </c>
      <c r="L470" t="s">
        <v>77906</v>
      </c>
    </row>
    <row r="471" spans="1:12" x14ac:dyDescent="0.15">
      <c r="A471" t="s">
        <v>12</v>
      </c>
      <c r="B471">
        <v>137747</v>
      </c>
      <c r="C471">
        <v>137767</v>
      </c>
      <c r="D471" t="s">
        <v>1565</v>
      </c>
      <c r="E471" t="s">
        <v>90</v>
      </c>
      <c r="F471" t="s">
        <v>15</v>
      </c>
      <c r="G471" t="s">
        <v>23</v>
      </c>
      <c r="H471">
        <v>68</v>
      </c>
      <c r="I471" t="s">
        <v>1572</v>
      </c>
      <c r="J471" t="s">
        <v>1573</v>
      </c>
      <c r="K471" t="s">
        <v>1574</v>
      </c>
      <c r="L471" t="s">
        <v>77962</v>
      </c>
    </row>
    <row r="472" spans="1:12" x14ac:dyDescent="0.15">
      <c r="A472" t="s">
        <v>12</v>
      </c>
      <c r="B472">
        <v>137781</v>
      </c>
      <c r="C472">
        <v>137801</v>
      </c>
      <c r="D472" t="s">
        <v>1565</v>
      </c>
      <c r="E472" t="s">
        <v>90</v>
      </c>
      <c r="F472" t="s">
        <v>15</v>
      </c>
      <c r="G472" t="s">
        <v>36</v>
      </c>
      <c r="H472">
        <v>102</v>
      </c>
      <c r="I472" t="s">
        <v>1575</v>
      </c>
      <c r="J472" t="s">
        <v>1576</v>
      </c>
      <c r="K472" t="s">
        <v>1577</v>
      </c>
      <c r="L472" t="s">
        <v>77933</v>
      </c>
    </row>
    <row r="473" spans="1:12" x14ac:dyDescent="0.15">
      <c r="A473" t="s">
        <v>12</v>
      </c>
      <c r="B473">
        <v>139093</v>
      </c>
      <c r="C473">
        <v>139113</v>
      </c>
      <c r="D473" t="s">
        <v>1578</v>
      </c>
      <c r="E473" t="s">
        <v>90</v>
      </c>
      <c r="F473" t="s">
        <v>15</v>
      </c>
      <c r="G473" t="s">
        <v>32</v>
      </c>
      <c r="H473">
        <v>16</v>
      </c>
      <c r="I473" t="s">
        <v>1579</v>
      </c>
      <c r="J473" t="s">
        <v>1580</v>
      </c>
      <c r="K473" t="s">
        <v>1581</v>
      </c>
      <c r="L473" t="s">
        <v>77905</v>
      </c>
    </row>
    <row r="474" spans="1:12" x14ac:dyDescent="0.15">
      <c r="A474" t="s">
        <v>12</v>
      </c>
      <c r="B474">
        <v>139132</v>
      </c>
      <c r="C474">
        <v>139152</v>
      </c>
      <c r="D474" t="s">
        <v>1578</v>
      </c>
      <c r="E474" t="s">
        <v>90</v>
      </c>
      <c r="F474" t="s">
        <v>15</v>
      </c>
      <c r="G474" t="s">
        <v>32</v>
      </c>
      <c r="H474">
        <v>55</v>
      </c>
      <c r="I474" t="s">
        <v>1582</v>
      </c>
      <c r="J474" t="s">
        <v>1583</v>
      </c>
      <c r="K474" t="s">
        <v>1584</v>
      </c>
      <c r="L474" t="s">
        <v>77992</v>
      </c>
    </row>
    <row r="475" spans="1:12" x14ac:dyDescent="0.15">
      <c r="A475" t="s">
        <v>12</v>
      </c>
      <c r="B475">
        <v>139156</v>
      </c>
      <c r="C475">
        <v>139176</v>
      </c>
      <c r="D475" t="s">
        <v>1578</v>
      </c>
      <c r="E475" t="s">
        <v>90</v>
      </c>
      <c r="F475" t="s">
        <v>15</v>
      </c>
      <c r="G475" t="s">
        <v>16</v>
      </c>
      <c r="H475">
        <v>79</v>
      </c>
      <c r="I475" t="s">
        <v>1585</v>
      </c>
      <c r="J475" t="s">
        <v>1586</v>
      </c>
      <c r="K475" t="s">
        <v>1587</v>
      </c>
      <c r="L475" t="s">
        <v>77993</v>
      </c>
    </row>
    <row r="476" spans="1:12" x14ac:dyDescent="0.15">
      <c r="A476" t="s">
        <v>12</v>
      </c>
      <c r="B476">
        <v>139208</v>
      </c>
      <c r="C476">
        <v>139228</v>
      </c>
      <c r="D476" t="s">
        <v>1578</v>
      </c>
      <c r="E476" t="s">
        <v>90</v>
      </c>
      <c r="F476" t="s">
        <v>15</v>
      </c>
      <c r="G476" t="s">
        <v>16</v>
      </c>
      <c r="H476">
        <v>131</v>
      </c>
      <c r="I476" t="s">
        <v>1588</v>
      </c>
      <c r="J476" t="s">
        <v>1589</v>
      </c>
      <c r="K476" t="s">
        <v>1590</v>
      </c>
      <c r="L476" t="s">
        <v>77941</v>
      </c>
    </row>
    <row r="477" spans="1:12" x14ac:dyDescent="0.15">
      <c r="A477" t="s">
        <v>12</v>
      </c>
      <c r="B477">
        <v>139911</v>
      </c>
      <c r="C477">
        <v>139931</v>
      </c>
      <c r="D477" t="s">
        <v>1591</v>
      </c>
      <c r="E477" t="s">
        <v>90</v>
      </c>
      <c r="F477" t="s">
        <v>15</v>
      </c>
      <c r="G477" t="s">
        <v>36</v>
      </c>
      <c r="H477">
        <v>47</v>
      </c>
      <c r="I477" t="s">
        <v>1592</v>
      </c>
      <c r="J477" t="s">
        <v>1593</v>
      </c>
      <c r="K477" t="s">
        <v>1594</v>
      </c>
      <c r="L477" t="s">
        <v>77932</v>
      </c>
    </row>
    <row r="478" spans="1:12" x14ac:dyDescent="0.15">
      <c r="A478" t="s">
        <v>12</v>
      </c>
      <c r="B478">
        <v>139972</v>
      </c>
      <c r="C478">
        <v>139992</v>
      </c>
      <c r="D478" t="s">
        <v>1591</v>
      </c>
      <c r="E478" t="s">
        <v>90</v>
      </c>
      <c r="F478" t="s">
        <v>15</v>
      </c>
      <c r="G478" t="s">
        <v>16</v>
      </c>
      <c r="H478">
        <v>108</v>
      </c>
      <c r="I478" t="s">
        <v>1595</v>
      </c>
      <c r="J478" t="s">
        <v>1596</v>
      </c>
      <c r="K478" t="s">
        <v>1597</v>
      </c>
      <c r="L478" t="s">
        <v>77994</v>
      </c>
    </row>
    <row r="479" spans="1:12" x14ac:dyDescent="0.15">
      <c r="A479" t="s">
        <v>12</v>
      </c>
      <c r="B479">
        <v>139997</v>
      </c>
      <c r="C479">
        <v>140017</v>
      </c>
      <c r="D479" t="s">
        <v>1591</v>
      </c>
      <c r="E479" t="s">
        <v>90</v>
      </c>
      <c r="F479" t="s">
        <v>15</v>
      </c>
      <c r="G479" t="s">
        <v>36</v>
      </c>
      <c r="H479">
        <v>133</v>
      </c>
      <c r="I479" t="s">
        <v>1598</v>
      </c>
      <c r="J479" t="s">
        <v>1599</v>
      </c>
      <c r="K479" t="s">
        <v>1600</v>
      </c>
      <c r="L479" t="s">
        <v>77995</v>
      </c>
    </row>
    <row r="480" spans="1:12" x14ac:dyDescent="0.15">
      <c r="A480" t="s">
        <v>12</v>
      </c>
      <c r="B480">
        <v>140030</v>
      </c>
      <c r="C480">
        <v>140050</v>
      </c>
      <c r="D480" t="s">
        <v>1591</v>
      </c>
      <c r="E480" t="s">
        <v>90</v>
      </c>
      <c r="F480" t="s">
        <v>15</v>
      </c>
      <c r="G480" t="s">
        <v>32</v>
      </c>
      <c r="H480">
        <v>166</v>
      </c>
      <c r="I480" t="s">
        <v>1601</v>
      </c>
      <c r="J480" t="s">
        <v>1602</v>
      </c>
      <c r="K480" t="s">
        <v>1603</v>
      </c>
      <c r="L480" t="s">
        <v>77996</v>
      </c>
    </row>
    <row r="481" spans="1:12" x14ac:dyDescent="0.15">
      <c r="A481" t="s">
        <v>12</v>
      </c>
      <c r="B481">
        <v>140821</v>
      </c>
      <c r="C481">
        <v>140841</v>
      </c>
      <c r="D481" t="s">
        <v>1604</v>
      </c>
      <c r="E481" t="s">
        <v>90</v>
      </c>
      <c r="F481" t="s">
        <v>15</v>
      </c>
      <c r="G481" t="s">
        <v>32</v>
      </c>
      <c r="H481">
        <v>43</v>
      </c>
      <c r="I481" t="s">
        <v>1605</v>
      </c>
      <c r="J481" t="s">
        <v>1606</v>
      </c>
      <c r="K481" t="s">
        <v>1607</v>
      </c>
      <c r="L481" t="s">
        <v>77942</v>
      </c>
    </row>
    <row r="482" spans="1:12" x14ac:dyDescent="0.15">
      <c r="A482" t="s">
        <v>12</v>
      </c>
      <c r="B482">
        <v>140846</v>
      </c>
      <c r="C482">
        <v>140866</v>
      </c>
      <c r="D482" t="s">
        <v>1604</v>
      </c>
      <c r="E482" t="s">
        <v>90</v>
      </c>
      <c r="F482" t="s">
        <v>15</v>
      </c>
      <c r="G482" t="s">
        <v>16</v>
      </c>
      <c r="H482">
        <v>68</v>
      </c>
      <c r="I482" t="s">
        <v>1608</v>
      </c>
      <c r="J482" t="s">
        <v>1609</v>
      </c>
      <c r="K482" t="s">
        <v>1610</v>
      </c>
      <c r="L482" t="s">
        <v>77962</v>
      </c>
    </row>
    <row r="483" spans="1:12" x14ac:dyDescent="0.15">
      <c r="A483" t="s">
        <v>12</v>
      </c>
      <c r="B483">
        <v>140879</v>
      </c>
      <c r="C483">
        <v>140899</v>
      </c>
      <c r="D483" t="s">
        <v>1604</v>
      </c>
      <c r="E483" t="s">
        <v>90</v>
      </c>
      <c r="F483" t="s">
        <v>15</v>
      </c>
      <c r="G483" t="s">
        <v>16</v>
      </c>
      <c r="H483">
        <v>101</v>
      </c>
      <c r="I483" t="s">
        <v>1611</v>
      </c>
      <c r="J483" t="s">
        <v>1612</v>
      </c>
      <c r="K483" t="s">
        <v>1613</v>
      </c>
      <c r="L483" t="s">
        <v>77997</v>
      </c>
    </row>
    <row r="484" spans="1:12" x14ac:dyDescent="0.15">
      <c r="A484" t="s">
        <v>12</v>
      </c>
      <c r="B484">
        <v>140908</v>
      </c>
      <c r="C484">
        <v>140928</v>
      </c>
      <c r="D484" t="s">
        <v>1604</v>
      </c>
      <c r="E484" t="s">
        <v>90</v>
      </c>
      <c r="F484" t="s">
        <v>15</v>
      </c>
      <c r="G484" t="s">
        <v>32</v>
      </c>
      <c r="H484">
        <v>130</v>
      </c>
      <c r="I484" t="s">
        <v>1614</v>
      </c>
      <c r="J484" t="s">
        <v>1615</v>
      </c>
      <c r="K484" t="s">
        <v>1616</v>
      </c>
      <c r="L484" t="s">
        <v>77998</v>
      </c>
    </row>
    <row r="485" spans="1:12" x14ac:dyDescent="0.15">
      <c r="A485" t="s">
        <v>12</v>
      </c>
      <c r="B485">
        <v>142075</v>
      </c>
      <c r="C485">
        <v>142095</v>
      </c>
      <c r="D485" t="s">
        <v>1617</v>
      </c>
      <c r="E485" t="s">
        <v>90</v>
      </c>
      <c r="F485" t="s">
        <v>76</v>
      </c>
      <c r="G485" t="s">
        <v>32</v>
      </c>
      <c r="H485">
        <v>34</v>
      </c>
      <c r="I485" t="s">
        <v>1618</v>
      </c>
      <c r="J485" t="s">
        <v>1619</v>
      </c>
      <c r="K485" t="s">
        <v>1620</v>
      </c>
      <c r="L485" t="s">
        <v>77999</v>
      </c>
    </row>
    <row r="486" spans="1:12" x14ac:dyDescent="0.15">
      <c r="A486" t="s">
        <v>12</v>
      </c>
      <c r="B486">
        <v>142038</v>
      </c>
      <c r="C486">
        <v>142058</v>
      </c>
      <c r="D486" t="s">
        <v>1617</v>
      </c>
      <c r="E486" t="s">
        <v>90</v>
      </c>
      <c r="F486" t="s">
        <v>76</v>
      </c>
      <c r="G486" t="s">
        <v>32</v>
      </c>
      <c r="H486">
        <v>71</v>
      </c>
      <c r="I486" t="s">
        <v>1621</v>
      </c>
      <c r="J486" t="s">
        <v>1622</v>
      </c>
      <c r="K486" t="s">
        <v>1623</v>
      </c>
      <c r="L486" t="s">
        <v>77969</v>
      </c>
    </row>
    <row r="487" spans="1:12" x14ac:dyDescent="0.15">
      <c r="A487" t="s">
        <v>12</v>
      </c>
      <c r="B487">
        <v>141996</v>
      </c>
      <c r="C487">
        <v>142016</v>
      </c>
      <c r="D487" t="s">
        <v>1617</v>
      </c>
      <c r="E487" t="s">
        <v>90</v>
      </c>
      <c r="F487" t="s">
        <v>76</v>
      </c>
      <c r="G487" t="s">
        <v>16</v>
      </c>
      <c r="H487">
        <v>113</v>
      </c>
      <c r="I487" t="s">
        <v>1624</v>
      </c>
      <c r="J487" t="s">
        <v>1625</v>
      </c>
      <c r="K487" t="s">
        <v>1626</v>
      </c>
      <c r="L487" t="s">
        <v>77986</v>
      </c>
    </row>
    <row r="488" spans="1:12" x14ac:dyDescent="0.15">
      <c r="A488" t="s">
        <v>12</v>
      </c>
      <c r="B488">
        <v>141976</v>
      </c>
      <c r="C488">
        <v>141996</v>
      </c>
      <c r="D488" t="s">
        <v>1617</v>
      </c>
      <c r="E488" t="s">
        <v>90</v>
      </c>
      <c r="F488" t="s">
        <v>76</v>
      </c>
      <c r="G488" t="s">
        <v>36</v>
      </c>
      <c r="H488">
        <v>133</v>
      </c>
      <c r="I488" t="s">
        <v>1627</v>
      </c>
      <c r="J488" t="s">
        <v>1628</v>
      </c>
      <c r="K488" t="s">
        <v>1629</v>
      </c>
      <c r="L488" t="s">
        <v>77995</v>
      </c>
    </row>
    <row r="489" spans="1:12" x14ac:dyDescent="0.15">
      <c r="A489" t="s">
        <v>12</v>
      </c>
      <c r="B489">
        <v>142682</v>
      </c>
      <c r="C489">
        <v>142702</v>
      </c>
      <c r="D489" t="s">
        <v>1630</v>
      </c>
      <c r="E489" t="s">
        <v>90</v>
      </c>
      <c r="F489" t="s">
        <v>76</v>
      </c>
      <c r="G489" t="s">
        <v>23</v>
      </c>
      <c r="H489">
        <v>8</v>
      </c>
      <c r="I489" t="s">
        <v>1631</v>
      </c>
      <c r="J489" t="s">
        <v>1632</v>
      </c>
      <c r="K489" t="s">
        <v>1633</v>
      </c>
      <c r="L489" t="s">
        <v>77955</v>
      </c>
    </row>
    <row r="490" spans="1:12" x14ac:dyDescent="0.15">
      <c r="A490" t="s">
        <v>12</v>
      </c>
      <c r="B490">
        <v>142656</v>
      </c>
      <c r="C490">
        <v>142676</v>
      </c>
      <c r="D490" t="s">
        <v>1630</v>
      </c>
      <c r="E490" t="s">
        <v>90</v>
      </c>
      <c r="F490" t="s">
        <v>76</v>
      </c>
      <c r="G490" t="s">
        <v>16</v>
      </c>
      <c r="H490">
        <v>34</v>
      </c>
      <c r="I490" t="s">
        <v>1634</v>
      </c>
      <c r="J490" t="s">
        <v>1635</v>
      </c>
      <c r="K490" t="s">
        <v>1636</v>
      </c>
      <c r="L490" t="s">
        <v>77999</v>
      </c>
    </row>
    <row r="491" spans="1:12" x14ac:dyDescent="0.15">
      <c r="A491" t="s">
        <v>12</v>
      </c>
      <c r="B491">
        <v>142634</v>
      </c>
      <c r="C491">
        <v>142654</v>
      </c>
      <c r="D491" t="s">
        <v>1630</v>
      </c>
      <c r="E491" t="s">
        <v>90</v>
      </c>
      <c r="F491" t="s">
        <v>76</v>
      </c>
      <c r="G491" t="s">
        <v>32</v>
      </c>
      <c r="H491">
        <v>56</v>
      </c>
      <c r="I491" t="s">
        <v>1637</v>
      </c>
      <c r="J491" t="s">
        <v>1638</v>
      </c>
      <c r="K491" t="s">
        <v>1639</v>
      </c>
      <c r="L491" t="s">
        <v>77971</v>
      </c>
    </row>
    <row r="492" spans="1:12" x14ac:dyDescent="0.15">
      <c r="A492" t="s">
        <v>12</v>
      </c>
      <c r="B492">
        <v>142612</v>
      </c>
      <c r="C492">
        <v>142632</v>
      </c>
      <c r="D492" t="s">
        <v>1630</v>
      </c>
      <c r="E492" t="s">
        <v>90</v>
      </c>
      <c r="F492" t="s">
        <v>76</v>
      </c>
      <c r="G492" t="s">
        <v>16</v>
      </c>
      <c r="H492">
        <v>78</v>
      </c>
      <c r="I492" t="s">
        <v>1640</v>
      </c>
      <c r="J492" t="s">
        <v>1641</v>
      </c>
      <c r="K492" t="s">
        <v>1642</v>
      </c>
      <c r="L492" t="s">
        <v>78000</v>
      </c>
    </row>
    <row r="493" spans="1:12" x14ac:dyDescent="0.15">
      <c r="A493" t="s">
        <v>12</v>
      </c>
      <c r="B493">
        <v>142904</v>
      </c>
      <c r="C493">
        <v>142924</v>
      </c>
      <c r="D493" t="s">
        <v>1643</v>
      </c>
      <c r="E493" t="s">
        <v>90</v>
      </c>
      <c r="F493" t="s">
        <v>76</v>
      </c>
      <c r="G493" t="s">
        <v>16</v>
      </c>
      <c r="H493">
        <v>10</v>
      </c>
      <c r="I493" t="s">
        <v>1644</v>
      </c>
      <c r="J493" t="s">
        <v>1645</v>
      </c>
      <c r="K493" t="s">
        <v>1646</v>
      </c>
      <c r="L493" t="s">
        <v>78001</v>
      </c>
    </row>
    <row r="494" spans="1:12" x14ac:dyDescent="0.15">
      <c r="A494" t="s">
        <v>12</v>
      </c>
      <c r="B494">
        <v>142877</v>
      </c>
      <c r="C494">
        <v>142897</v>
      </c>
      <c r="D494" t="s">
        <v>1643</v>
      </c>
      <c r="E494" t="s">
        <v>90</v>
      </c>
      <c r="F494" t="s">
        <v>76</v>
      </c>
      <c r="G494" t="s">
        <v>36</v>
      </c>
      <c r="H494">
        <v>37</v>
      </c>
      <c r="I494" t="s">
        <v>1647</v>
      </c>
      <c r="J494" t="s">
        <v>1648</v>
      </c>
      <c r="K494" t="s">
        <v>1649</v>
      </c>
      <c r="L494" t="s">
        <v>77906</v>
      </c>
    </row>
    <row r="495" spans="1:12" x14ac:dyDescent="0.15">
      <c r="A495" t="s">
        <v>12</v>
      </c>
      <c r="B495">
        <v>142850</v>
      </c>
      <c r="C495">
        <v>142870</v>
      </c>
      <c r="D495" t="s">
        <v>1643</v>
      </c>
      <c r="E495" t="s">
        <v>90</v>
      </c>
      <c r="F495" t="s">
        <v>76</v>
      </c>
      <c r="G495" t="s">
        <v>36</v>
      </c>
      <c r="H495">
        <v>64</v>
      </c>
      <c r="I495" t="s">
        <v>1650</v>
      </c>
      <c r="J495" t="s">
        <v>1651</v>
      </c>
      <c r="K495" t="s">
        <v>1652</v>
      </c>
      <c r="L495" t="s">
        <v>77989</v>
      </c>
    </row>
    <row r="496" spans="1:12" x14ac:dyDescent="0.15">
      <c r="A496" t="s">
        <v>12</v>
      </c>
      <c r="B496">
        <v>142828</v>
      </c>
      <c r="C496">
        <v>142848</v>
      </c>
      <c r="D496" t="s">
        <v>1643</v>
      </c>
      <c r="E496" t="s">
        <v>90</v>
      </c>
      <c r="F496" t="s">
        <v>76</v>
      </c>
      <c r="G496" t="s">
        <v>36</v>
      </c>
      <c r="H496">
        <v>86</v>
      </c>
      <c r="I496" t="s">
        <v>1653</v>
      </c>
      <c r="J496" t="s">
        <v>1654</v>
      </c>
      <c r="K496" t="s">
        <v>1655</v>
      </c>
      <c r="L496" t="s">
        <v>77929</v>
      </c>
    </row>
    <row r="497" spans="1:12" x14ac:dyDescent="0.15">
      <c r="A497" t="s">
        <v>12</v>
      </c>
      <c r="B497">
        <v>143710</v>
      </c>
      <c r="C497">
        <v>143730</v>
      </c>
      <c r="D497" t="s">
        <v>1656</v>
      </c>
      <c r="E497" t="s">
        <v>90</v>
      </c>
      <c r="F497" t="s">
        <v>76</v>
      </c>
      <c r="G497" t="s">
        <v>36</v>
      </c>
      <c r="H497">
        <v>0</v>
      </c>
      <c r="I497" t="s">
        <v>1657</v>
      </c>
      <c r="J497" t="s">
        <v>1658</v>
      </c>
      <c r="K497" t="s">
        <v>1659</v>
      </c>
      <c r="L497" t="s">
        <v>77980</v>
      </c>
    </row>
    <row r="498" spans="1:12" x14ac:dyDescent="0.15">
      <c r="A498" t="s">
        <v>12</v>
      </c>
      <c r="B498">
        <v>143684</v>
      </c>
      <c r="C498">
        <v>143704</v>
      </c>
      <c r="D498" t="s">
        <v>1656</v>
      </c>
      <c r="E498" t="s">
        <v>90</v>
      </c>
      <c r="F498" t="s">
        <v>76</v>
      </c>
      <c r="G498" t="s">
        <v>23</v>
      </c>
      <c r="H498">
        <v>26</v>
      </c>
      <c r="I498" t="s">
        <v>1660</v>
      </c>
      <c r="J498" t="s">
        <v>1661</v>
      </c>
      <c r="K498" t="s">
        <v>1662</v>
      </c>
      <c r="L498" t="s">
        <v>78002</v>
      </c>
    </row>
    <row r="499" spans="1:12" x14ac:dyDescent="0.15">
      <c r="A499" t="s">
        <v>12</v>
      </c>
      <c r="B499">
        <v>143660</v>
      </c>
      <c r="C499">
        <v>143680</v>
      </c>
      <c r="D499" t="s">
        <v>1656</v>
      </c>
      <c r="E499" t="s">
        <v>90</v>
      </c>
      <c r="F499" t="s">
        <v>76</v>
      </c>
      <c r="G499" t="s">
        <v>23</v>
      </c>
      <c r="H499">
        <v>50</v>
      </c>
      <c r="I499" t="s">
        <v>1663</v>
      </c>
      <c r="J499" t="s">
        <v>1664</v>
      </c>
      <c r="K499" t="s">
        <v>1665</v>
      </c>
      <c r="L499" t="s">
        <v>77925</v>
      </c>
    </row>
    <row r="500" spans="1:12" x14ac:dyDescent="0.15">
      <c r="A500" t="s">
        <v>12</v>
      </c>
      <c r="B500">
        <v>143640</v>
      </c>
      <c r="C500">
        <v>143660</v>
      </c>
      <c r="D500" t="s">
        <v>1656</v>
      </c>
      <c r="E500" t="s">
        <v>90</v>
      </c>
      <c r="F500" t="s">
        <v>76</v>
      </c>
      <c r="G500" t="s">
        <v>16</v>
      </c>
      <c r="H500">
        <v>70</v>
      </c>
      <c r="I500" t="s">
        <v>1666</v>
      </c>
      <c r="J500" t="s">
        <v>1667</v>
      </c>
      <c r="K500" t="s">
        <v>1668</v>
      </c>
      <c r="L500" t="s">
        <v>77919</v>
      </c>
    </row>
    <row r="501" spans="1:12" x14ac:dyDescent="0.15">
      <c r="A501" t="s">
        <v>12</v>
      </c>
      <c r="B501">
        <v>143830</v>
      </c>
      <c r="C501">
        <v>143850</v>
      </c>
      <c r="D501" t="s">
        <v>1669</v>
      </c>
      <c r="E501" t="s">
        <v>90</v>
      </c>
      <c r="F501" t="s">
        <v>15</v>
      </c>
      <c r="G501" t="s">
        <v>36</v>
      </c>
      <c r="H501">
        <v>0</v>
      </c>
      <c r="I501" t="s">
        <v>1670</v>
      </c>
      <c r="J501" t="s">
        <v>1671</v>
      </c>
      <c r="K501" t="s">
        <v>1672</v>
      </c>
      <c r="L501" t="s">
        <v>77980</v>
      </c>
    </row>
    <row r="502" spans="1:12" x14ac:dyDescent="0.15">
      <c r="A502" t="s">
        <v>12</v>
      </c>
      <c r="B502">
        <v>143866</v>
      </c>
      <c r="C502">
        <v>143886</v>
      </c>
      <c r="D502" t="s">
        <v>1669</v>
      </c>
      <c r="E502" t="s">
        <v>90</v>
      </c>
      <c r="F502" t="s">
        <v>15</v>
      </c>
      <c r="G502" t="s">
        <v>16</v>
      </c>
      <c r="H502">
        <v>36</v>
      </c>
      <c r="I502" t="s">
        <v>1673</v>
      </c>
      <c r="J502" t="s">
        <v>1674</v>
      </c>
      <c r="K502" t="s">
        <v>1675</v>
      </c>
      <c r="L502" t="s">
        <v>78003</v>
      </c>
    </row>
    <row r="503" spans="1:12" x14ac:dyDescent="0.15">
      <c r="A503" t="s">
        <v>12</v>
      </c>
      <c r="B503">
        <v>143886</v>
      </c>
      <c r="C503">
        <v>143906</v>
      </c>
      <c r="D503" t="s">
        <v>1669</v>
      </c>
      <c r="E503" t="s">
        <v>90</v>
      </c>
      <c r="F503" t="s">
        <v>15</v>
      </c>
      <c r="G503" t="s">
        <v>23</v>
      </c>
      <c r="H503">
        <v>56</v>
      </c>
      <c r="I503" t="s">
        <v>1676</v>
      </c>
      <c r="J503" t="s">
        <v>1677</v>
      </c>
      <c r="K503" t="s">
        <v>1678</v>
      </c>
      <c r="L503" t="s">
        <v>77971</v>
      </c>
    </row>
    <row r="504" spans="1:12" x14ac:dyDescent="0.15">
      <c r="A504" t="s">
        <v>12</v>
      </c>
      <c r="B504">
        <v>143906</v>
      </c>
      <c r="C504">
        <v>143926</v>
      </c>
      <c r="D504" t="s">
        <v>1669</v>
      </c>
      <c r="E504" t="s">
        <v>90</v>
      </c>
      <c r="F504" t="s">
        <v>15</v>
      </c>
      <c r="G504" t="s">
        <v>23</v>
      </c>
      <c r="H504">
        <v>76</v>
      </c>
      <c r="I504" t="s">
        <v>1679</v>
      </c>
      <c r="J504" t="s">
        <v>1680</v>
      </c>
      <c r="K504" t="s">
        <v>1681</v>
      </c>
      <c r="L504" t="s">
        <v>77985</v>
      </c>
    </row>
    <row r="505" spans="1:12" x14ac:dyDescent="0.15">
      <c r="A505" t="s">
        <v>12</v>
      </c>
      <c r="B505">
        <v>144404</v>
      </c>
      <c r="C505">
        <v>144424</v>
      </c>
      <c r="D505" t="s">
        <v>1682</v>
      </c>
      <c r="E505" t="s">
        <v>90</v>
      </c>
      <c r="F505" t="s">
        <v>15</v>
      </c>
      <c r="G505" t="s">
        <v>16</v>
      </c>
      <c r="H505">
        <v>1</v>
      </c>
      <c r="I505" t="s">
        <v>1683</v>
      </c>
      <c r="J505" t="s">
        <v>1684</v>
      </c>
      <c r="K505" t="s">
        <v>1685</v>
      </c>
      <c r="L505" t="s">
        <v>77917</v>
      </c>
    </row>
    <row r="506" spans="1:12" x14ac:dyDescent="0.15">
      <c r="A506" t="s">
        <v>12</v>
      </c>
      <c r="B506">
        <v>144427</v>
      </c>
      <c r="C506">
        <v>144447</v>
      </c>
      <c r="D506" t="s">
        <v>1682</v>
      </c>
      <c r="E506" t="s">
        <v>90</v>
      </c>
      <c r="F506" t="s">
        <v>15</v>
      </c>
      <c r="G506" t="s">
        <v>36</v>
      </c>
      <c r="H506">
        <v>24</v>
      </c>
      <c r="I506" t="s">
        <v>1686</v>
      </c>
      <c r="J506" t="s">
        <v>1687</v>
      </c>
      <c r="K506" t="s">
        <v>1688</v>
      </c>
      <c r="L506" t="s">
        <v>77966</v>
      </c>
    </row>
    <row r="507" spans="1:12" x14ac:dyDescent="0.15">
      <c r="A507" t="s">
        <v>12</v>
      </c>
      <c r="B507">
        <v>144449</v>
      </c>
      <c r="C507">
        <v>144469</v>
      </c>
      <c r="D507" t="s">
        <v>1682</v>
      </c>
      <c r="E507" t="s">
        <v>90</v>
      </c>
      <c r="F507" t="s">
        <v>15</v>
      </c>
      <c r="G507" t="s">
        <v>23</v>
      </c>
      <c r="H507">
        <v>46</v>
      </c>
      <c r="I507" t="s">
        <v>1689</v>
      </c>
      <c r="J507" t="s">
        <v>1690</v>
      </c>
      <c r="K507" t="s">
        <v>1691</v>
      </c>
      <c r="L507" t="s">
        <v>78004</v>
      </c>
    </row>
    <row r="508" spans="1:12" x14ac:dyDescent="0.15">
      <c r="A508" t="s">
        <v>12</v>
      </c>
      <c r="B508">
        <v>144477</v>
      </c>
      <c r="C508">
        <v>144497</v>
      </c>
      <c r="D508" t="s">
        <v>1682</v>
      </c>
      <c r="E508" t="s">
        <v>90</v>
      </c>
      <c r="F508" t="s">
        <v>15</v>
      </c>
      <c r="G508" t="s">
        <v>36</v>
      </c>
      <c r="H508">
        <v>74</v>
      </c>
      <c r="I508" t="s">
        <v>1692</v>
      </c>
      <c r="J508" t="s">
        <v>1693</v>
      </c>
      <c r="K508" t="s">
        <v>1694</v>
      </c>
      <c r="L508" t="s">
        <v>78005</v>
      </c>
    </row>
    <row r="509" spans="1:12" x14ac:dyDescent="0.15">
      <c r="A509" t="s">
        <v>12</v>
      </c>
      <c r="B509">
        <v>146227</v>
      </c>
      <c r="C509">
        <v>146247</v>
      </c>
      <c r="D509" t="s">
        <v>1695</v>
      </c>
      <c r="E509" t="s">
        <v>1696</v>
      </c>
      <c r="F509" t="s">
        <v>76</v>
      </c>
      <c r="G509" t="s">
        <v>32</v>
      </c>
      <c r="H509">
        <v>7</v>
      </c>
      <c r="I509" t="s">
        <v>1697</v>
      </c>
      <c r="J509" t="s">
        <v>1698</v>
      </c>
      <c r="K509" t="s">
        <v>1699</v>
      </c>
      <c r="L509" t="s">
        <v>77909</v>
      </c>
    </row>
    <row r="510" spans="1:12" x14ac:dyDescent="0.15">
      <c r="A510" t="s">
        <v>12</v>
      </c>
      <c r="B510">
        <v>146201</v>
      </c>
      <c r="C510">
        <v>146221</v>
      </c>
      <c r="D510" t="s">
        <v>1695</v>
      </c>
      <c r="E510" t="s">
        <v>1696</v>
      </c>
      <c r="F510" t="s">
        <v>76</v>
      </c>
      <c r="G510" t="s">
        <v>16</v>
      </c>
      <c r="H510">
        <v>33</v>
      </c>
      <c r="I510" t="s">
        <v>1700</v>
      </c>
      <c r="J510" t="s">
        <v>1701</v>
      </c>
      <c r="K510" t="s">
        <v>1702</v>
      </c>
      <c r="L510" t="s">
        <v>77977</v>
      </c>
    </row>
    <row r="511" spans="1:12" x14ac:dyDescent="0.15">
      <c r="A511" t="s">
        <v>12</v>
      </c>
      <c r="B511">
        <v>146174</v>
      </c>
      <c r="C511">
        <v>146194</v>
      </c>
      <c r="D511" t="s">
        <v>1695</v>
      </c>
      <c r="E511" t="s">
        <v>1696</v>
      </c>
      <c r="F511" t="s">
        <v>76</v>
      </c>
      <c r="G511" t="s">
        <v>36</v>
      </c>
      <c r="H511">
        <v>60</v>
      </c>
      <c r="I511" t="s">
        <v>1703</v>
      </c>
      <c r="J511" t="s">
        <v>1704</v>
      </c>
      <c r="K511" t="s">
        <v>1705</v>
      </c>
      <c r="L511" t="s">
        <v>78006</v>
      </c>
    </row>
    <row r="512" spans="1:12" x14ac:dyDescent="0.15">
      <c r="A512" t="s">
        <v>12</v>
      </c>
      <c r="B512">
        <v>146149</v>
      </c>
      <c r="C512">
        <v>146169</v>
      </c>
      <c r="D512" t="s">
        <v>1695</v>
      </c>
      <c r="E512" t="s">
        <v>1696</v>
      </c>
      <c r="F512" t="s">
        <v>76</v>
      </c>
      <c r="G512" t="s">
        <v>32</v>
      </c>
      <c r="H512">
        <v>85</v>
      </c>
      <c r="I512" t="s">
        <v>1706</v>
      </c>
      <c r="J512" t="s">
        <v>1707</v>
      </c>
      <c r="K512" t="s">
        <v>1708</v>
      </c>
      <c r="L512" t="s">
        <v>77972</v>
      </c>
    </row>
    <row r="513" spans="1:12" x14ac:dyDescent="0.15">
      <c r="A513" t="s">
        <v>12</v>
      </c>
      <c r="B513">
        <v>147886</v>
      </c>
      <c r="C513">
        <v>147906</v>
      </c>
      <c r="D513" t="s">
        <v>1709</v>
      </c>
      <c r="E513" t="s">
        <v>90</v>
      </c>
      <c r="F513" t="s">
        <v>76</v>
      </c>
      <c r="G513" t="s">
        <v>36</v>
      </c>
      <c r="H513">
        <v>10</v>
      </c>
      <c r="I513" t="s">
        <v>1710</v>
      </c>
      <c r="J513" t="s">
        <v>1711</v>
      </c>
      <c r="K513" t="s">
        <v>1712</v>
      </c>
      <c r="L513" t="s">
        <v>78001</v>
      </c>
    </row>
    <row r="514" spans="1:12" x14ac:dyDescent="0.15">
      <c r="A514" t="s">
        <v>12</v>
      </c>
      <c r="B514">
        <v>147853</v>
      </c>
      <c r="C514">
        <v>147873</v>
      </c>
      <c r="D514" t="s">
        <v>1709</v>
      </c>
      <c r="E514" t="s">
        <v>90</v>
      </c>
      <c r="F514" t="s">
        <v>76</v>
      </c>
      <c r="G514" t="s">
        <v>16</v>
      </c>
      <c r="H514">
        <v>43</v>
      </c>
      <c r="I514" t="s">
        <v>1713</v>
      </c>
      <c r="J514" t="s">
        <v>1714</v>
      </c>
      <c r="K514" t="s">
        <v>1715</v>
      </c>
      <c r="L514" t="s">
        <v>77942</v>
      </c>
    </row>
    <row r="515" spans="1:12" x14ac:dyDescent="0.15">
      <c r="A515" t="s">
        <v>12</v>
      </c>
      <c r="B515">
        <v>147822</v>
      </c>
      <c r="C515">
        <v>147842</v>
      </c>
      <c r="D515" t="s">
        <v>1709</v>
      </c>
      <c r="E515" t="s">
        <v>90</v>
      </c>
      <c r="F515" t="s">
        <v>76</v>
      </c>
      <c r="G515" t="s">
        <v>36</v>
      </c>
      <c r="H515">
        <v>74</v>
      </c>
      <c r="I515" t="s">
        <v>1716</v>
      </c>
      <c r="J515" t="s">
        <v>1717</v>
      </c>
      <c r="K515" t="s">
        <v>1718</v>
      </c>
      <c r="L515" t="s">
        <v>78005</v>
      </c>
    </row>
    <row r="516" spans="1:12" x14ac:dyDescent="0.15">
      <c r="A516" t="s">
        <v>12</v>
      </c>
      <c r="B516">
        <v>147784</v>
      </c>
      <c r="C516">
        <v>147804</v>
      </c>
      <c r="D516" t="s">
        <v>1709</v>
      </c>
      <c r="E516" t="s">
        <v>90</v>
      </c>
      <c r="F516" t="s">
        <v>76</v>
      </c>
      <c r="G516" t="s">
        <v>16</v>
      </c>
      <c r="H516">
        <v>112</v>
      </c>
      <c r="I516" t="s">
        <v>1719</v>
      </c>
      <c r="J516" t="s">
        <v>1720</v>
      </c>
      <c r="K516" t="s">
        <v>1721</v>
      </c>
      <c r="L516" t="s">
        <v>77950</v>
      </c>
    </row>
    <row r="517" spans="1:12" x14ac:dyDescent="0.15">
      <c r="A517" t="s">
        <v>12</v>
      </c>
      <c r="B517">
        <v>148256</v>
      </c>
      <c r="C517">
        <v>148276</v>
      </c>
      <c r="D517" t="s">
        <v>1722</v>
      </c>
      <c r="E517" t="s">
        <v>90</v>
      </c>
      <c r="F517" t="s">
        <v>76</v>
      </c>
      <c r="G517" t="s">
        <v>16</v>
      </c>
      <c r="H517">
        <v>11</v>
      </c>
      <c r="I517" t="s">
        <v>1723</v>
      </c>
      <c r="J517" t="s">
        <v>1724</v>
      </c>
      <c r="K517" t="s">
        <v>1725</v>
      </c>
      <c r="L517" t="s">
        <v>77974</v>
      </c>
    </row>
    <row r="518" spans="1:12" x14ac:dyDescent="0.15">
      <c r="A518" t="s">
        <v>12</v>
      </c>
      <c r="B518">
        <v>148218</v>
      </c>
      <c r="C518">
        <v>148238</v>
      </c>
      <c r="D518" t="s">
        <v>1722</v>
      </c>
      <c r="E518" t="s">
        <v>90</v>
      </c>
      <c r="F518" t="s">
        <v>76</v>
      </c>
      <c r="G518" t="s">
        <v>16</v>
      </c>
      <c r="H518">
        <v>49</v>
      </c>
      <c r="I518" t="s">
        <v>1726</v>
      </c>
      <c r="J518" t="s">
        <v>1727</v>
      </c>
      <c r="K518" t="s">
        <v>1728</v>
      </c>
      <c r="L518" t="s">
        <v>77913</v>
      </c>
    </row>
    <row r="519" spans="1:12" x14ac:dyDescent="0.15">
      <c r="A519" t="s">
        <v>12</v>
      </c>
      <c r="B519">
        <v>148188</v>
      </c>
      <c r="C519">
        <v>148208</v>
      </c>
      <c r="D519" t="s">
        <v>1722</v>
      </c>
      <c r="E519" t="s">
        <v>90</v>
      </c>
      <c r="F519" t="s">
        <v>76</v>
      </c>
      <c r="G519" t="s">
        <v>36</v>
      </c>
      <c r="H519">
        <v>79</v>
      </c>
      <c r="I519" t="s">
        <v>1729</v>
      </c>
      <c r="J519" t="s">
        <v>1730</v>
      </c>
      <c r="K519" t="s">
        <v>1731</v>
      </c>
      <c r="L519" t="s">
        <v>77993</v>
      </c>
    </row>
    <row r="520" spans="1:12" x14ac:dyDescent="0.15">
      <c r="A520" t="s">
        <v>12</v>
      </c>
      <c r="B520">
        <v>148163</v>
      </c>
      <c r="C520">
        <v>148183</v>
      </c>
      <c r="D520" t="s">
        <v>1722</v>
      </c>
      <c r="E520" t="s">
        <v>90</v>
      </c>
      <c r="F520" t="s">
        <v>76</v>
      </c>
      <c r="G520" t="s">
        <v>16</v>
      </c>
      <c r="H520">
        <v>104</v>
      </c>
      <c r="I520" t="s">
        <v>1732</v>
      </c>
      <c r="J520" t="s">
        <v>1733</v>
      </c>
      <c r="K520" t="s">
        <v>1734</v>
      </c>
      <c r="L520" t="s">
        <v>77963</v>
      </c>
    </row>
    <row r="521" spans="1:12" x14ac:dyDescent="0.15">
      <c r="A521" t="s">
        <v>12</v>
      </c>
      <c r="B521">
        <v>149605</v>
      </c>
      <c r="C521">
        <v>149625</v>
      </c>
      <c r="D521" t="s">
        <v>1735</v>
      </c>
      <c r="E521" t="s">
        <v>90</v>
      </c>
      <c r="F521" t="s">
        <v>76</v>
      </c>
      <c r="G521" t="s">
        <v>32</v>
      </c>
      <c r="H521">
        <v>8</v>
      </c>
      <c r="I521" t="s">
        <v>1736</v>
      </c>
      <c r="J521" t="s">
        <v>1737</v>
      </c>
      <c r="K521" t="s">
        <v>1738</v>
      </c>
      <c r="L521" t="s">
        <v>77955</v>
      </c>
    </row>
    <row r="522" spans="1:12" x14ac:dyDescent="0.15">
      <c r="A522" t="s">
        <v>12</v>
      </c>
      <c r="B522">
        <v>149583</v>
      </c>
      <c r="C522">
        <v>149603</v>
      </c>
      <c r="D522" t="s">
        <v>1735</v>
      </c>
      <c r="E522" t="s">
        <v>90</v>
      </c>
      <c r="F522" t="s">
        <v>76</v>
      </c>
      <c r="G522" t="s">
        <v>16</v>
      </c>
      <c r="H522">
        <v>30</v>
      </c>
      <c r="I522" t="s">
        <v>1739</v>
      </c>
      <c r="J522" t="s">
        <v>1740</v>
      </c>
      <c r="K522" t="s">
        <v>1741</v>
      </c>
      <c r="L522" t="s">
        <v>77984</v>
      </c>
    </row>
    <row r="523" spans="1:12" x14ac:dyDescent="0.15">
      <c r="A523" t="s">
        <v>12</v>
      </c>
      <c r="B523">
        <v>149563</v>
      </c>
      <c r="C523">
        <v>149583</v>
      </c>
      <c r="D523" t="s">
        <v>1735</v>
      </c>
      <c r="E523" t="s">
        <v>90</v>
      </c>
      <c r="F523" t="s">
        <v>76</v>
      </c>
      <c r="G523" t="s">
        <v>23</v>
      </c>
      <c r="H523">
        <v>50</v>
      </c>
      <c r="I523" t="s">
        <v>1742</v>
      </c>
      <c r="J523" t="s">
        <v>1743</v>
      </c>
      <c r="K523" t="s">
        <v>1744</v>
      </c>
      <c r="L523" t="s">
        <v>77925</v>
      </c>
    </row>
    <row r="524" spans="1:12" x14ac:dyDescent="0.15">
      <c r="A524" t="s">
        <v>12</v>
      </c>
      <c r="B524">
        <v>149543</v>
      </c>
      <c r="C524">
        <v>149563</v>
      </c>
      <c r="D524" t="s">
        <v>1735</v>
      </c>
      <c r="E524" t="s">
        <v>90</v>
      </c>
      <c r="F524" t="s">
        <v>76</v>
      </c>
      <c r="G524" t="s">
        <v>23</v>
      </c>
      <c r="H524">
        <v>70</v>
      </c>
      <c r="I524" t="s">
        <v>1745</v>
      </c>
      <c r="J524" t="s">
        <v>1746</v>
      </c>
      <c r="K524" t="s">
        <v>1747</v>
      </c>
      <c r="L524" t="s">
        <v>77919</v>
      </c>
    </row>
    <row r="525" spans="1:12" x14ac:dyDescent="0.15">
      <c r="A525" t="s">
        <v>12</v>
      </c>
      <c r="B525">
        <v>149774</v>
      </c>
      <c r="C525">
        <v>149794</v>
      </c>
      <c r="D525" t="s">
        <v>1748</v>
      </c>
      <c r="E525" t="s">
        <v>90</v>
      </c>
      <c r="F525" t="s">
        <v>15</v>
      </c>
      <c r="G525" t="s">
        <v>32</v>
      </c>
      <c r="H525">
        <v>7</v>
      </c>
      <c r="I525" t="s">
        <v>1749</v>
      </c>
      <c r="J525" t="s">
        <v>1750</v>
      </c>
      <c r="K525" t="s">
        <v>1751</v>
      </c>
      <c r="L525" t="s">
        <v>77909</v>
      </c>
    </row>
    <row r="526" spans="1:12" x14ac:dyDescent="0.15">
      <c r="A526" t="s">
        <v>12</v>
      </c>
      <c r="B526">
        <v>149799</v>
      </c>
      <c r="C526">
        <v>149819</v>
      </c>
      <c r="D526" t="s">
        <v>1748</v>
      </c>
      <c r="E526" t="s">
        <v>90</v>
      </c>
      <c r="F526" t="s">
        <v>15</v>
      </c>
      <c r="G526" t="s">
        <v>32</v>
      </c>
      <c r="H526">
        <v>32</v>
      </c>
      <c r="I526" t="s">
        <v>1752</v>
      </c>
      <c r="J526" t="s">
        <v>1753</v>
      </c>
      <c r="K526" t="s">
        <v>1754</v>
      </c>
      <c r="L526" t="s">
        <v>77918</v>
      </c>
    </row>
    <row r="527" spans="1:12" x14ac:dyDescent="0.15">
      <c r="A527" t="s">
        <v>12</v>
      </c>
      <c r="B527">
        <v>149820</v>
      </c>
      <c r="C527">
        <v>149840</v>
      </c>
      <c r="D527" t="s">
        <v>1748</v>
      </c>
      <c r="E527" t="s">
        <v>90</v>
      </c>
      <c r="F527" t="s">
        <v>15</v>
      </c>
      <c r="G527" t="s">
        <v>16</v>
      </c>
      <c r="H527">
        <v>53</v>
      </c>
      <c r="I527" t="s">
        <v>1755</v>
      </c>
      <c r="J527" t="s">
        <v>1756</v>
      </c>
      <c r="K527" t="s">
        <v>1757</v>
      </c>
      <c r="L527" t="s">
        <v>77922</v>
      </c>
    </row>
    <row r="528" spans="1:12" x14ac:dyDescent="0.15">
      <c r="A528" t="s">
        <v>12</v>
      </c>
      <c r="B528">
        <v>149843</v>
      </c>
      <c r="C528">
        <v>149863</v>
      </c>
      <c r="D528" t="s">
        <v>1748</v>
      </c>
      <c r="E528" t="s">
        <v>90</v>
      </c>
      <c r="F528" t="s">
        <v>15</v>
      </c>
      <c r="G528" t="s">
        <v>32</v>
      </c>
      <c r="H528">
        <v>76</v>
      </c>
      <c r="I528" t="s">
        <v>1758</v>
      </c>
      <c r="J528" t="s">
        <v>1759</v>
      </c>
      <c r="K528" t="s">
        <v>1760</v>
      </c>
      <c r="L528" t="s">
        <v>77985</v>
      </c>
    </row>
    <row r="529" spans="1:12" x14ac:dyDescent="0.15">
      <c r="A529" t="s">
        <v>12</v>
      </c>
      <c r="B529">
        <v>152131</v>
      </c>
      <c r="C529">
        <v>152151</v>
      </c>
      <c r="D529" t="s">
        <v>1761</v>
      </c>
      <c r="E529" t="s">
        <v>90</v>
      </c>
      <c r="F529" t="s">
        <v>76</v>
      </c>
      <c r="G529" t="s">
        <v>23</v>
      </c>
      <c r="H529">
        <v>18</v>
      </c>
      <c r="I529" t="s">
        <v>1762</v>
      </c>
      <c r="J529" t="s">
        <v>1763</v>
      </c>
      <c r="K529" t="s">
        <v>1764</v>
      </c>
      <c r="L529" t="s">
        <v>78007</v>
      </c>
    </row>
    <row r="530" spans="1:12" x14ac:dyDescent="0.15">
      <c r="A530" t="s">
        <v>12</v>
      </c>
      <c r="B530">
        <v>152111</v>
      </c>
      <c r="C530">
        <v>152131</v>
      </c>
      <c r="D530" t="s">
        <v>1761</v>
      </c>
      <c r="E530" t="s">
        <v>90</v>
      </c>
      <c r="F530" t="s">
        <v>76</v>
      </c>
      <c r="G530" t="s">
        <v>36</v>
      </c>
      <c r="H530">
        <v>38</v>
      </c>
      <c r="I530" t="s">
        <v>1765</v>
      </c>
      <c r="J530" t="s">
        <v>1766</v>
      </c>
      <c r="K530" t="s">
        <v>1767</v>
      </c>
      <c r="L530" t="s">
        <v>78008</v>
      </c>
    </row>
    <row r="531" spans="1:12" x14ac:dyDescent="0.15">
      <c r="A531" t="s">
        <v>12</v>
      </c>
      <c r="B531">
        <v>152090</v>
      </c>
      <c r="C531">
        <v>152110</v>
      </c>
      <c r="D531" t="s">
        <v>1761</v>
      </c>
      <c r="E531" t="s">
        <v>90</v>
      </c>
      <c r="F531" t="s">
        <v>76</v>
      </c>
      <c r="G531" t="s">
        <v>32</v>
      </c>
      <c r="H531">
        <v>59</v>
      </c>
      <c r="I531" t="s">
        <v>1768</v>
      </c>
      <c r="J531" t="s">
        <v>1769</v>
      </c>
      <c r="K531" t="s">
        <v>1770</v>
      </c>
      <c r="L531" t="s">
        <v>78009</v>
      </c>
    </row>
    <row r="532" spans="1:12" x14ac:dyDescent="0.15">
      <c r="A532" t="s">
        <v>12</v>
      </c>
      <c r="B532">
        <v>152061</v>
      </c>
      <c r="C532">
        <v>152081</v>
      </c>
      <c r="D532" t="s">
        <v>1761</v>
      </c>
      <c r="E532" t="s">
        <v>90</v>
      </c>
      <c r="F532" t="s">
        <v>76</v>
      </c>
      <c r="G532" t="s">
        <v>36</v>
      </c>
      <c r="H532">
        <v>88</v>
      </c>
      <c r="I532" t="s">
        <v>1771</v>
      </c>
      <c r="J532" t="s">
        <v>1772</v>
      </c>
      <c r="K532" t="s">
        <v>1773</v>
      </c>
      <c r="L532" t="s">
        <v>77923</v>
      </c>
    </row>
    <row r="533" spans="1:12" x14ac:dyDescent="0.15">
      <c r="A533" t="s">
        <v>12</v>
      </c>
      <c r="B533">
        <v>152571</v>
      </c>
      <c r="C533">
        <v>152591</v>
      </c>
      <c r="D533" t="s">
        <v>1774</v>
      </c>
      <c r="E533" t="s">
        <v>90</v>
      </c>
      <c r="F533" t="s">
        <v>15</v>
      </c>
      <c r="G533" t="s">
        <v>32</v>
      </c>
      <c r="H533">
        <v>13</v>
      </c>
      <c r="I533" t="s">
        <v>1775</v>
      </c>
      <c r="J533" t="s">
        <v>1776</v>
      </c>
      <c r="K533" t="s">
        <v>1777</v>
      </c>
      <c r="L533" t="s">
        <v>77935</v>
      </c>
    </row>
    <row r="534" spans="1:12" x14ac:dyDescent="0.15">
      <c r="A534" t="s">
        <v>12</v>
      </c>
      <c r="B534">
        <v>152607</v>
      </c>
      <c r="C534">
        <v>152627</v>
      </c>
      <c r="D534" t="s">
        <v>1774</v>
      </c>
      <c r="E534" t="s">
        <v>90</v>
      </c>
      <c r="F534" t="s">
        <v>15</v>
      </c>
      <c r="G534" t="s">
        <v>32</v>
      </c>
      <c r="H534">
        <v>49</v>
      </c>
      <c r="I534" t="s">
        <v>1778</v>
      </c>
      <c r="J534" t="s">
        <v>1779</v>
      </c>
      <c r="K534" t="s">
        <v>1780</v>
      </c>
      <c r="L534" t="s">
        <v>77913</v>
      </c>
    </row>
    <row r="535" spans="1:12" x14ac:dyDescent="0.15">
      <c r="A535" t="s">
        <v>12</v>
      </c>
      <c r="B535">
        <v>152634</v>
      </c>
      <c r="C535">
        <v>152654</v>
      </c>
      <c r="D535" t="s">
        <v>1774</v>
      </c>
      <c r="E535" t="s">
        <v>90</v>
      </c>
      <c r="F535" t="s">
        <v>15</v>
      </c>
      <c r="G535" t="s">
        <v>16</v>
      </c>
      <c r="H535">
        <v>76</v>
      </c>
      <c r="I535" t="s">
        <v>1781</v>
      </c>
      <c r="J535" t="s">
        <v>1782</v>
      </c>
      <c r="K535" t="s">
        <v>1783</v>
      </c>
      <c r="L535" t="s">
        <v>77985</v>
      </c>
    </row>
    <row r="536" spans="1:12" x14ac:dyDescent="0.15">
      <c r="A536" t="s">
        <v>12</v>
      </c>
      <c r="B536">
        <v>152655</v>
      </c>
      <c r="C536">
        <v>152675</v>
      </c>
      <c r="D536" t="s">
        <v>1774</v>
      </c>
      <c r="E536" t="s">
        <v>90</v>
      </c>
      <c r="F536" t="s">
        <v>15</v>
      </c>
      <c r="G536" t="s">
        <v>23</v>
      </c>
      <c r="H536">
        <v>97</v>
      </c>
      <c r="I536" t="s">
        <v>1784</v>
      </c>
      <c r="J536" t="s">
        <v>1785</v>
      </c>
      <c r="K536" t="s">
        <v>1786</v>
      </c>
      <c r="L536" t="s">
        <v>78010</v>
      </c>
    </row>
    <row r="537" spans="1:12" x14ac:dyDescent="0.15">
      <c r="A537" t="s">
        <v>12</v>
      </c>
      <c r="B537">
        <v>153280</v>
      </c>
      <c r="C537">
        <v>153300</v>
      </c>
      <c r="D537" t="s">
        <v>1787</v>
      </c>
      <c r="E537" t="s">
        <v>90</v>
      </c>
      <c r="F537" t="s">
        <v>15</v>
      </c>
      <c r="G537" t="s">
        <v>32</v>
      </c>
      <c r="H537">
        <v>1</v>
      </c>
      <c r="I537" t="s">
        <v>1788</v>
      </c>
      <c r="J537" t="s">
        <v>1789</v>
      </c>
      <c r="K537" t="s">
        <v>1790</v>
      </c>
      <c r="L537" t="s">
        <v>77917</v>
      </c>
    </row>
    <row r="538" spans="1:12" x14ac:dyDescent="0.15">
      <c r="A538" t="s">
        <v>12</v>
      </c>
      <c r="B538">
        <v>153314</v>
      </c>
      <c r="C538">
        <v>153334</v>
      </c>
      <c r="D538" t="s">
        <v>1787</v>
      </c>
      <c r="E538" t="s">
        <v>90</v>
      </c>
      <c r="F538" t="s">
        <v>15</v>
      </c>
      <c r="G538" t="s">
        <v>23</v>
      </c>
      <c r="H538">
        <v>35</v>
      </c>
      <c r="I538" t="s">
        <v>1791</v>
      </c>
      <c r="J538" t="s">
        <v>1792</v>
      </c>
      <c r="K538" t="s">
        <v>1793</v>
      </c>
      <c r="L538" t="s">
        <v>77936</v>
      </c>
    </row>
    <row r="539" spans="1:12" x14ac:dyDescent="0.15">
      <c r="A539" t="s">
        <v>12</v>
      </c>
      <c r="B539">
        <v>153345</v>
      </c>
      <c r="C539">
        <v>153365</v>
      </c>
      <c r="D539" t="s">
        <v>1787</v>
      </c>
      <c r="E539" t="s">
        <v>90</v>
      </c>
      <c r="F539" t="s">
        <v>15</v>
      </c>
      <c r="G539" t="s">
        <v>16</v>
      </c>
      <c r="H539">
        <v>66</v>
      </c>
      <c r="I539" t="s">
        <v>1794</v>
      </c>
      <c r="J539" t="s">
        <v>1795</v>
      </c>
      <c r="K539" t="s">
        <v>1796</v>
      </c>
      <c r="L539" t="s">
        <v>77928</v>
      </c>
    </row>
    <row r="540" spans="1:12" x14ac:dyDescent="0.15">
      <c r="A540" t="s">
        <v>12</v>
      </c>
      <c r="B540">
        <v>153365</v>
      </c>
      <c r="C540">
        <v>153385</v>
      </c>
      <c r="D540" t="s">
        <v>1787</v>
      </c>
      <c r="E540" t="s">
        <v>90</v>
      </c>
      <c r="F540" t="s">
        <v>15</v>
      </c>
      <c r="G540" t="s">
        <v>16</v>
      </c>
      <c r="H540">
        <v>86</v>
      </c>
      <c r="I540" t="s">
        <v>1797</v>
      </c>
      <c r="J540" t="s">
        <v>1798</v>
      </c>
      <c r="K540" t="s">
        <v>1799</v>
      </c>
      <c r="L540" t="s">
        <v>77929</v>
      </c>
    </row>
    <row r="541" spans="1:12" x14ac:dyDescent="0.15">
      <c r="A541" t="s">
        <v>12</v>
      </c>
      <c r="B541">
        <v>154863</v>
      </c>
      <c r="C541">
        <v>154883</v>
      </c>
      <c r="D541" t="s">
        <v>1800</v>
      </c>
      <c r="E541" t="s">
        <v>90</v>
      </c>
      <c r="F541" t="s">
        <v>15</v>
      </c>
      <c r="G541" t="s">
        <v>36</v>
      </c>
      <c r="H541">
        <v>13</v>
      </c>
      <c r="I541" t="s">
        <v>1801</v>
      </c>
      <c r="J541" t="s">
        <v>1802</v>
      </c>
      <c r="K541" t="s">
        <v>1803</v>
      </c>
      <c r="L541" t="s">
        <v>77935</v>
      </c>
    </row>
    <row r="542" spans="1:12" x14ac:dyDescent="0.15">
      <c r="A542" t="s">
        <v>12</v>
      </c>
      <c r="B542">
        <v>154910</v>
      </c>
      <c r="C542">
        <v>154930</v>
      </c>
      <c r="D542" t="s">
        <v>1800</v>
      </c>
      <c r="E542" t="s">
        <v>90</v>
      </c>
      <c r="F542" t="s">
        <v>15</v>
      </c>
      <c r="G542" t="s">
        <v>16</v>
      </c>
      <c r="H542">
        <v>60</v>
      </c>
      <c r="I542" t="s">
        <v>1804</v>
      </c>
      <c r="J542" t="s">
        <v>1805</v>
      </c>
      <c r="K542" t="s">
        <v>1806</v>
      </c>
      <c r="L542" t="s">
        <v>78006</v>
      </c>
    </row>
    <row r="543" spans="1:12" x14ac:dyDescent="0.15">
      <c r="A543" t="s">
        <v>12</v>
      </c>
      <c r="B543">
        <v>154932</v>
      </c>
      <c r="C543">
        <v>154952</v>
      </c>
      <c r="D543" t="s">
        <v>1800</v>
      </c>
      <c r="E543" t="s">
        <v>90</v>
      </c>
      <c r="F543" t="s">
        <v>15</v>
      </c>
      <c r="G543" t="s">
        <v>36</v>
      </c>
      <c r="H543">
        <v>82</v>
      </c>
      <c r="I543" t="s">
        <v>1807</v>
      </c>
      <c r="J543" t="s">
        <v>1808</v>
      </c>
      <c r="K543" t="s">
        <v>1809</v>
      </c>
      <c r="L543" t="s">
        <v>78011</v>
      </c>
    </row>
    <row r="544" spans="1:12" x14ac:dyDescent="0.15">
      <c r="A544" t="s">
        <v>12</v>
      </c>
      <c r="B544">
        <v>154959</v>
      </c>
      <c r="C544">
        <v>154979</v>
      </c>
      <c r="D544" t="s">
        <v>1800</v>
      </c>
      <c r="E544" t="s">
        <v>90</v>
      </c>
      <c r="F544" t="s">
        <v>15</v>
      </c>
      <c r="G544" t="s">
        <v>23</v>
      </c>
      <c r="H544">
        <v>109</v>
      </c>
      <c r="I544" t="s">
        <v>1810</v>
      </c>
      <c r="J544" t="s">
        <v>1811</v>
      </c>
      <c r="K544" t="s">
        <v>1812</v>
      </c>
      <c r="L544" t="s">
        <v>77947</v>
      </c>
    </row>
    <row r="545" spans="1:12" x14ac:dyDescent="0.15">
      <c r="A545" t="s">
        <v>12</v>
      </c>
      <c r="B545">
        <v>156006</v>
      </c>
      <c r="C545">
        <v>156026</v>
      </c>
      <c r="D545" t="s">
        <v>1813</v>
      </c>
      <c r="E545" t="s">
        <v>90</v>
      </c>
      <c r="F545" t="s">
        <v>15</v>
      </c>
      <c r="G545" t="s">
        <v>32</v>
      </c>
      <c r="H545">
        <v>37</v>
      </c>
      <c r="I545" t="s">
        <v>1814</v>
      </c>
      <c r="J545" t="s">
        <v>1815</v>
      </c>
      <c r="K545" t="s">
        <v>1816</v>
      </c>
      <c r="L545" t="s">
        <v>77906</v>
      </c>
    </row>
    <row r="546" spans="1:12" x14ac:dyDescent="0.15">
      <c r="A546" t="s">
        <v>12</v>
      </c>
      <c r="B546">
        <v>156042</v>
      </c>
      <c r="C546">
        <v>156062</v>
      </c>
      <c r="D546" t="s">
        <v>1813</v>
      </c>
      <c r="E546" t="s">
        <v>90</v>
      </c>
      <c r="F546" t="s">
        <v>15</v>
      </c>
      <c r="G546" t="s">
        <v>36</v>
      </c>
      <c r="H546">
        <v>73</v>
      </c>
      <c r="I546" t="s">
        <v>1817</v>
      </c>
      <c r="J546" t="s">
        <v>1818</v>
      </c>
      <c r="K546" t="s">
        <v>1819</v>
      </c>
      <c r="L546" t="s">
        <v>77926</v>
      </c>
    </row>
    <row r="547" spans="1:12" x14ac:dyDescent="0.15">
      <c r="A547" t="s">
        <v>12</v>
      </c>
      <c r="B547">
        <v>156082</v>
      </c>
      <c r="C547">
        <v>156102</v>
      </c>
      <c r="D547" t="s">
        <v>1813</v>
      </c>
      <c r="E547" t="s">
        <v>90</v>
      </c>
      <c r="F547" t="s">
        <v>15</v>
      </c>
      <c r="G547" t="s">
        <v>23</v>
      </c>
      <c r="H547">
        <v>113</v>
      </c>
      <c r="I547" t="s">
        <v>1820</v>
      </c>
      <c r="J547" t="s">
        <v>1821</v>
      </c>
      <c r="K547" t="s">
        <v>1822</v>
      </c>
      <c r="L547" t="s">
        <v>77986</v>
      </c>
    </row>
    <row r="548" spans="1:12" x14ac:dyDescent="0.15">
      <c r="A548" t="s">
        <v>12</v>
      </c>
      <c r="B548">
        <v>156135</v>
      </c>
      <c r="C548">
        <v>156155</v>
      </c>
      <c r="D548" t="s">
        <v>1813</v>
      </c>
      <c r="E548" t="s">
        <v>90</v>
      </c>
      <c r="F548" t="s">
        <v>15</v>
      </c>
      <c r="G548" t="s">
        <v>23</v>
      </c>
      <c r="H548">
        <v>166</v>
      </c>
      <c r="I548" t="s">
        <v>1823</v>
      </c>
      <c r="J548" t="s">
        <v>1824</v>
      </c>
      <c r="K548" t="s">
        <v>1825</v>
      </c>
      <c r="L548" t="s">
        <v>77996</v>
      </c>
    </row>
    <row r="549" spans="1:12" x14ac:dyDescent="0.15">
      <c r="A549" t="s">
        <v>12</v>
      </c>
      <c r="B549">
        <v>157067</v>
      </c>
      <c r="C549">
        <v>157087</v>
      </c>
      <c r="D549" t="s">
        <v>1826</v>
      </c>
      <c r="E549" t="s">
        <v>1827</v>
      </c>
      <c r="F549" t="s">
        <v>15</v>
      </c>
      <c r="G549" t="s">
        <v>36</v>
      </c>
      <c r="H549">
        <v>7</v>
      </c>
      <c r="I549" t="s">
        <v>1828</v>
      </c>
      <c r="J549" t="s">
        <v>1829</v>
      </c>
      <c r="K549" t="s">
        <v>1830</v>
      </c>
      <c r="L549" t="s">
        <v>77909</v>
      </c>
    </row>
    <row r="550" spans="1:12" x14ac:dyDescent="0.15">
      <c r="A550" t="s">
        <v>12</v>
      </c>
      <c r="B550">
        <v>157090</v>
      </c>
      <c r="C550">
        <v>157110</v>
      </c>
      <c r="D550" t="s">
        <v>1826</v>
      </c>
      <c r="E550" t="s">
        <v>1827</v>
      </c>
      <c r="F550" t="s">
        <v>15</v>
      </c>
      <c r="G550" t="s">
        <v>16</v>
      </c>
      <c r="H550">
        <v>30</v>
      </c>
      <c r="I550" t="s">
        <v>1831</v>
      </c>
      <c r="J550" t="s">
        <v>1832</v>
      </c>
      <c r="K550" t="s">
        <v>1833</v>
      </c>
      <c r="L550" t="s">
        <v>77984</v>
      </c>
    </row>
    <row r="551" spans="1:12" x14ac:dyDescent="0.15">
      <c r="A551" t="s">
        <v>12</v>
      </c>
      <c r="B551">
        <v>157110</v>
      </c>
      <c r="C551">
        <v>157130</v>
      </c>
      <c r="D551" t="s">
        <v>1826</v>
      </c>
      <c r="E551" t="s">
        <v>1827</v>
      </c>
      <c r="F551" t="s">
        <v>15</v>
      </c>
      <c r="G551" t="s">
        <v>32</v>
      </c>
      <c r="H551">
        <v>50</v>
      </c>
      <c r="I551" t="s">
        <v>1834</v>
      </c>
      <c r="J551" t="s">
        <v>1835</v>
      </c>
      <c r="K551" t="s">
        <v>1836</v>
      </c>
      <c r="L551" t="s">
        <v>77925</v>
      </c>
    </row>
    <row r="552" spans="1:12" x14ac:dyDescent="0.15">
      <c r="A552" t="s">
        <v>12</v>
      </c>
      <c r="B552">
        <v>157136</v>
      </c>
      <c r="C552">
        <v>157156</v>
      </c>
      <c r="D552" t="s">
        <v>1826</v>
      </c>
      <c r="E552" t="s">
        <v>1827</v>
      </c>
      <c r="F552" t="s">
        <v>15</v>
      </c>
      <c r="G552" t="s">
        <v>16</v>
      </c>
      <c r="H552">
        <v>76</v>
      </c>
      <c r="I552" t="s">
        <v>1837</v>
      </c>
      <c r="J552" t="s">
        <v>1838</v>
      </c>
      <c r="K552" t="s">
        <v>1839</v>
      </c>
      <c r="L552" t="s">
        <v>77985</v>
      </c>
    </row>
    <row r="553" spans="1:12" x14ac:dyDescent="0.15">
      <c r="A553" t="s">
        <v>12</v>
      </c>
      <c r="B553">
        <v>157769</v>
      </c>
      <c r="C553">
        <v>157789</v>
      </c>
      <c r="D553" t="s">
        <v>1840</v>
      </c>
      <c r="E553" t="s">
        <v>1841</v>
      </c>
      <c r="F553" t="s">
        <v>15</v>
      </c>
      <c r="G553" t="s">
        <v>32</v>
      </c>
      <c r="H553">
        <v>1</v>
      </c>
      <c r="I553" t="s">
        <v>1842</v>
      </c>
      <c r="J553" t="s">
        <v>1843</v>
      </c>
      <c r="K553" t="s">
        <v>1844</v>
      </c>
      <c r="L553" t="s">
        <v>77917</v>
      </c>
    </row>
    <row r="554" spans="1:12" x14ac:dyDescent="0.15">
      <c r="A554" t="s">
        <v>12</v>
      </c>
      <c r="B554">
        <v>157793</v>
      </c>
      <c r="C554">
        <v>157813</v>
      </c>
      <c r="D554" t="s">
        <v>1840</v>
      </c>
      <c r="E554" t="s">
        <v>1841</v>
      </c>
      <c r="F554" t="s">
        <v>15</v>
      </c>
      <c r="G554" t="s">
        <v>36</v>
      </c>
      <c r="H554">
        <v>25</v>
      </c>
      <c r="I554" t="s">
        <v>1845</v>
      </c>
      <c r="J554" t="s">
        <v>1846</v>
      </c>
      <c r="K554" t="s">
        <v>1847</v>
      </c>
      <c r="L554" t="s">
        <v>78012</v>
      </c>
    </row>
    <row r="555" spans="1:12" x14ac:dyDescent="0.15">
      <c r="A555" t="s">
        <v>12</v>
      </c>
      <c r="B555">
        <v>157824</v>
      </c>
      <c r="C555">
        <v>157844</v>
      </c>
      <c r="D555" t="s">
        <v>1840</v>
      </c>
      <c r="E555" t="s">
        <v>1841</v>
      </c>
      <c r="F555" t="s">
        <v>15</v>
      </c>
      <c r="G555" t="s">
        <v>32</v>
      </c>
      <c r="H555">
        <v>56</v>
      </c>
      <c r="I555" t="s">
        <v>1848</v>
      </c>
      <c r="J555" t="s">
        <v>1849</v>
      </c>
      <c r="K555" t="s">
        <v>1850</v>
      </c>
      <c r="L555" t="s">
        <v>77971</v>
      </c>
    </row>
    <row r="556" spans="1:12" x14ac:dyDescent="0.15">
      <c r="A556" t="s">
        <v>12</v>
      </c>
      <c r="B556">
        <v>157847</v>
      </c>
      <c r="C556">
        <v>157867</v>
      </c>
      <c r="D556" t="s">
        <v>1840</v>
      </c>
      <c r="E556" t="s">
        <v>1841</v>
      </c>
      <c r="F556" t="s">
        <v>15</v>
      </c>
      <c r="G556" t="s">
        <v>36</v>
      </c>
      <c r="H556">
        <v>79</v>
      </c>
      <c r="I556" t="s">
        <v>1851</v>
      </c>
      <c r="J556" t="s">
        <v>1852</v>
      </c>
      <c r="K556" t="s">
        <v>1853</v>
      </c>
      <c r="L556" t="s">
        <v>77993</v>
      </c>
    </row>
    <row r="557" spans="1:12" x14ac:dyDescent="0.15">
      <c r="A557" t="s">
        <v>12</v>
      </c>
      <c r="B557">
        <v>160290</v>
      </c>
      <c r="C557">
        <v>160310</v>
      </c>
      <c r="D557" t="s">
        <v>1854</v>
      </c>
      <c r="E557" t="s">
        <v>90</v>
      </c>
      <c r="F557" t="s">
        <v>76</v>
      </c>
      <c r="G557" t="s">
        <v>16</v>
      </c>
      <c r="H557">
        <v>0</v>
      </c>
      <c r="I557" t="s">
        <v>1855</v>
      </c>
      <c r="J557" t="s">
        <v>1856</v>
      </c>
      <c r="K557" t="s">
        <v>1857</v>
      </c>
      <c r="L557" t="s">
        <v>77980</v>
      </c>
    </row>
    <row r="558" spans="1:12" x14ac:dyDescent="0.15">
      <c r="A558" t="s">
        <v>12</v>
      </c>
      <c r="B558">
        <v>160263</v>
      </c>
      <c r="C558">
        <v>160283</v>
      </c>
      <c r="D558" t="s">
        <v>1854</v>
      </c>
      <c r="E558" t="s">
        <v>90</v>
      </c>
      <c r="F558" t="s">
        <v>76</v>
      </c>
      <c r="G558" t="s">
        <v>36</v>
      </c>
      <c r="H558">
        <v>27</v>
      </c>
      <c r="I558" t="s">
        <v>1858</v>
      </c>
      <c r="J558" t="s">
        <v>1859</v>
      </c>
      <c r="K558" t="s">
        <v>1860</v>
      </c>
      <c r="L558" t="s">
        <v>78013</v>
      </c>
    </row>
    <row r="559" spans="1:12" x14ac:dyDescent="0.15">
      <c r="A559" t="s">
        <v>12</v>
      </c>
      <c r="B559">
        <v>160228</v>
      </c>
      <c r="C559">
        <v>160248</v>
      </c>
      <c r="D559" t="s">
        <v>1854</v>
      </c>
      <c r="E559" t="s">
        <v>90</v>
      </c>
      <c r="F559" t="s">
        <v>76</v>
      </c>
      <c r="G559" t="s">
        <v>23</v>
      </c>
      <c r="H559">
        <v>62</v>
      </c>
      <c r="I559" t="s">
        <v>1861</v>
      </c>
      <c r="J559" t="s">
        <v>1862</v>
      </c>
      <c r="K559" t="s">
        <v>1863</v>
      </c>
      <c r="L559" t="s">
        <v>77949</v>
      </c>
    </row>
    <row r="560" spans="1:12" x14ac:dyDescent="0.15">
      <c r="A560" t="s">
        <v>12</v>
      </c>
      <c r="B560">
        <v>160172</v>
      </c>
      <c r="C560">
        <v>160192</v>
      </c>
      <c r="D560" t="s">
        <v>1854</v>
      </c>
      <c r="E560" t="s">
        <v>90</v>
      </c>
      <c r="F560" t="s">
        <v>76</v>
      </c>
      <c r="G560" t="s">
        <v>32</v>
      </c>
      <c r="H560">
        <v>118</v>
      </c>
      <c r="I560" t="s">
        <v>1864</v>
      </c>
      <c r="J560" t="s">
        <v>1865</v>
      </c>
      <c r="K560" t="s">
        <v>1866</v>
      </c>
      <c r="L560" t="s">
        <v>77973</v>
      </c>
    </row>
    <row r="561" spans="1:12" x14ac:dyDescent="0.15">
      <c r="A561" t="s">
        <v>12</v>
      </c>
      <c r="B561">
        <v>160774</v>
      </c>
      <c r="C561">
        <v>160794</v>
      </c>
      <c r="D561" t="s">
        <v>1867</v>
      </c>
      <c r="E561" t="s">
        <v>90</v>
      </c>
      <c r="F561" t="s">
        <v>15</v>
      </c>
      <c r="G561" t="s">
        <v>36</v>
      </c>
      <c r="H561">
        <v>7</v>
      </c>
      <c r="I561" t="s">
        <v>1868</v>
      </c>
      <c r="J561" t="s">
        <v>1869</v>
      </c>
      <c r="K561" t="s">
        <v>1870</v>
      </c>
      <c r="L561" t="s">
        <v>77909</v>
      </c>
    </row>
    <row r="562" spans="1:12" x14ac:dyDescent="0.15">
      <c r="A562" t="s">
        <v>12</v>
      </c>
      <c r="B562">
        <v>160794</v>
      </c>
      <c r="C562">
        <v>160814</v>
      </c>
      <c r="D562" t="s">
        <v>1867</v>
      </c>
      <c r="E562" t="s">
        <v>90</v>
      </c>
      <c r="F562" t="s">
        <v>15</v>
      </c>
      <c r="G562" t="s">
        <v>36</v>
      </c>
      <c r="H562">
        <v>27</v>
      </c>
      <c r="I562" t="s">
        <v>1871</v>
      </c>
      <c r="J562" t="s">
        <v>1872</v>
      </c>
      <c r="K562" t="s">
        <v>1873</v>
      </c>
      <c r="L562" t="s">
        <v>78013</v>
      </c>
    </row>
    <row r="563" spans="1:12" x14ac:dyDescent="0.15">
      <c r="A563" t="s">
        <v>12</v>
      </c>
      <c r="B563">
        <v>160838</v>
      </c>
      <c r="C563">
        <v>160858</v>
      </c>
      <c r="D563" t="s">
        <v>1867</v>
      </c>
      <c r="E563" t="s">
        <v>90</v>
      </c>
      <c r="F563" t="s">
        <v>15</v>
      </c>
      <c r="G563" t="s">
        <v>23</v>
      </c>
      <c r="H563">
        <v>71</v>
      </c>
      <c r="I563" t="s">
        <v>1874</v>
      </c>
      <c r="J563" t="s">
        <v>1875</v>
      </c>
      <c r="K563" t="s">
        <v>1876</v>
      </c>
      <c r="L563" t="s">
        <v>77969</v>
      </c>
    </row>
    <row r="564" spans="1:12" x14ac:dyDescent="0.15">
      <c r="A564" t="s">
        <v>12</v>
      </c>
      <c r="B564">
        <v>160879</v>
      </c>
      <c r="C564">
        <v>160899</v>
      </c>
      <c r="D564" t="s">
        <v>1867</v>
      </c>
      <c r="E564" t="s">
        <v>90</v>
      </c>
      <c r="F564" t="s">
        <v>15</v>
      </c>
      <c r="G564" t="s">
        <v>16</v>
      </c>
      <c r="H564">
        <v>112</v>
      </c>
      <c r="I564" t="s">
        <v>1877</v>
      </c>
      <c r="J564" t="s">
        <v>1878</v>
      </c>
      <c r="K564" t="s">
        <v>1879</v>
      </c>
      <c r="L564" t="s">
        <v>77950</v>
      </c>
    </row>
    <row r="565" spans="1:12" x14ac:dyDescent="0.15">
      <c r="A565" t="s">
        <v>12</v>
      </c>
      <c r="B565">
        <v>162224</v>
      </c>
      <c r="C565">
        <v>162244</v>
      </c>
      <c r="D565" t="s">
        <v>1880</v>
      </c>
      <c r="E565" t="s">
        <v>1881</v>
      </c>
      <c r="F565" t="s">
        <v>15</v>
      </c>
      <c r="G565" t="s">
        <v>36</v>
      </c>
      <c r="H565">
        <v>0</v>
      </c>
      <c r="I565" t="s">
        <v>1882</v>
      </c>
      <c r="J565" t="s">
        <v>1883</v>
      </c>
      <c r="K565" t="s">
        <v>1884</v>
      </c>
      <c r="L565" t="s">
        <v>77980</v>
      </c>
    </row>
    <row r="566" spans="1:12" x14ac:dyDescent="0.15">
      <c r="A566" t="s">
        <v>12</v>
      </c>
      <c r="B566">
        <v>162244</v>
      </c>
      <c r="C566">
        <v>162264</v>
      </c>
      <c r="D566" t="s">
        <v>1880</v>
      </c>
      <c r="E566" t="s">
        <v>1881</v>
      </c>
      <c r="F566" t="s">
        <v>15</v>
      </c>
      <c r="G566" t="s">
        <v>36</v>
      </c>
      <c r="H566">
        <v>20</v>
      </c>
      <c r="I566" t="s">
        <v>1885</v>
      </c>
      <c r="J566" t="s">
        <v>1886</v>
      </c>
      <c r="K566" t="s">
        <v>1887</v>
      </c>
      <c r="L566" t="s">
        <v>77968</v>
      </c>
    </row>
    <row r="567" spans="1:12" x14ac:dyDescent="0.15">
      <c r="A567" t="s">
        <v>12</v>
      </c>
      <c r="B567">
        <v>162265</v>
      </c>
      <c r="C567">
        <v>162285</v>
      </c>
      <c r="D567" t="s">
        <v>1880</v>
      </c>
      <c r="E567" t="s">
        <v>1881</v>
      </c>
      <c r="F567" t="s">
        <v>15</v>
      </c>
      <c r="G567" t="s">
        <v>23</v>
      </c>
      <c r="H567">
        <v>41</v>
      </c>
      <c r="I567" t="s">
        <v>1888</v>
      </c>
      <c r="J567" t="s">
        <v>1889</v>
      </c>
      <c r="K567" t="s">
        <v>1890</v>
      </c>
      <c r="L567" t="s">
        <v>78014</v>
      </c>
    </row>
    <row r="568" spans="1:12" x14ac:dyDescent="0.15">
      <c r="A568" t="s">
        <v>12</v>
      </c>
      <c r="B568">
        <v>162293</v>
      </c>
      <c r="C568">
        <v>162313</v>
      </c>
      <c r="D568" t="s">
        <v>1880</v>
      </c>
      <c r="E568" t="s">
        <v>1881</v>
      </c>
      <c r="F568" t="s">
        <v>15</v>
      </c>
      <c r="G568" t="s">
        <v>36</v>
      </c>
      <c r="H568">
        <v>69</v>
      </c>
      <c r="I568" t="s">
        <v>1891</v>
      </c>
      <c r="J568" t="s">
        <v>1892</v>
      </c>
      <c r="K568" t="s">
        <v>1893</v>
      </c>
      <c r="L568" t="s">
        <v>78015</v>
      </c>
    </row>
    <row r="569" spans="1:12" x14ac:dyDescent="0.15">
      <c r="A569" t="s">
        <v>12</v>
      </c>
      <c r="B569">
        <v>163911</v>
      </c>
      <c r="C569">
        <v>163931</v>
      </c>
      <c r="D569" t="s">
        <v>1894</v>
      </c>
      <c r="E569" t="s">
        <v>90</v>
      </c>
      <c r="F569" t="s">
        <v>76</v>
      </c>
      <c r="G569" t="s">
        <v>16</v>
      </c>
      <c r="H569">
        <v>0</v>
      </c>
      <c r="I569" t="s">
        <v>1895</v>
      </c>
      <c r="J569" t="s">
        <v>1896</v>
      </c>
      <c r="K569" t="s">
        <v>1897</v>
      </c>
      <c r="L569" t="s">
        <v>77980</v>
      </c>
    </row>
    <row r="570" spans="1:12" x14ac:dyDescent="0.15">
      <c r="A570" t="s">
        <v>12</v>
      </c>
      <c r="B570">
        <v>163889</v>
      </c>
      <c r="C570">
        <v>163909</v>
      </c>
      <c r="D570" t="s">
        <v>1894</v>
      </c>
      <c r="E570" t="s">
        <v>90</v>
      </c>
      <c r="F570" t="s">
        <v>76</v>
      </c>
      <c r="G570" t="s">
        <v>32</v>
      </c>
      <c r="H570">
        <v>22</v>
      </c>
      <c r="I570" t="s">
        <v>1898</v>
      </c>
      <c r="J570" t="s">
        <v>1899</v>
      </c>
      <c r="K570" t="s">
        <v>1900</v>
      </c>
      <c r="L570" t="s">
        <v>77948</v>
      </c>
    </row>
    <row r="571" spans="1:12" x14ac:dyDescent="0.15">
      <c r="A571" t="s">
        <v>12</v>
      </c>
      <c r="B571">
        <v>163864</v>
      </c>
      <c r="C571">
        <v>163884</v>
      </c>
      <c r="D571" t="s">
        <v>1894</v>
      </c>
      <c r="E571" t="s">
        <v>90</v>
      </c>
      <c r="F571" t="s">
        <v>76</v>
      </c>
      <c r="G571" t="s">
        <v>23</v>
      </c>
      <c r="H571">
        <v>47</v>
      </c>
      <c r="I571" t="s">
        <v>1901</v>
      </c>
      <c r="J571" t="s">
        <v>1902</v>
      </c>
      <c r="K571" t="s">
        <v>1903</v>
      </c>
      <c r="L571" t="s">
        <v>77932</v>
      </c>
    </row>
    <row r="572" spans="1:12" x14ac:dyDescent="0.15">
      <c r="A572" t="s">
        <v>12</v>
      </c>
      <c r="B572">
        <v>163822</v>
      </c>
      <c r="C572">
        <v>163842</v>
      </c>
      <c r="D572" t="s">
        <v>1894</v>
      </c>
      <c r="E572" t="s">
        <v>90</v>
      </c>
      <c r="F572" t="s">
        <v>76</v>
      </c>
      <c r="G572" t="s">
        <v>23</v>
      </c>
      <c r="H572">
        <v>89</v>
      </c>
      <c r="I572" t="s">
        <v>1904</v>
      </c>
      <c r="J572" t="s">
        <v>1905</v>
      </c>
      <c r="K572" t="s">
        <v>1906</v>
      </c>
      <c r="L572" t="s">
        <v>77964</v>
      </c>
    </row>
    <row r="573" spans="1:12" x14ac:dyDescent="0.15">
      <c r="A573" t="s">
        <v>12</v>
      </c>
      <c r="B573">
        <v>164541</v>
      </c>
      <c r="C573">
        <v>164561</v>
      </c>
      <c r="D573" t="s">
        <v>1907</v>
      </c>
      <c r="E573" t="s">
        <v>90</v>
      </c>
      <c r="F573" t="s">
        <v>76</v>
      </c>
      <c r="G573" t="s">
        <v>16</v>
      </c>
      <c r="H573">
        <v>7</v>
      </c>
      <c r="I573" t="s">
        <v>1908</v>
      </c>
      <c r="J573" t="s">
        <v>1909</v>
      </c>
      <c r="K573" t="s">
        <v>1910</v>
      </c>
      <c r="L573" t="s">
        <v>77909</v>
      </c>
    </row>
    <row r="574" spans="1:12" x14ac:dyDescent="0.15">
      <c r="A574" t="s">
        <v>12</v>
      </c>
      <c r="B574">
        <v>164521</v>
      </c>
      <c r="C574">
        <v>164541</v>
      </c>
      <c r="D574" t="s">
        <v>1907</v>
      </c>
      <c r="E574" t="s">
        <v>90</v>
      </c>
      <c r="F574" t="s">
        <v>76</v>
      </c>
      <c r="G574" t="s">
        <v>16</v>
      </c>
      <c r="H574">
        <v>27</v>
      </c>
      <c r="I574" t="s">
        <v>1911</v>
      </c>
      <c r="J574" t="s">
        <v>1912</v>
      </c>
      <c r="K574" t="s">
        <v>1913</v>
      </c>
      <c r="L574" t="s">
        <v>78013</v>
      </c>
    </row>
    <row r="575" spans="1:12" x14ac:dyDescent="0.15">
      <c r="A575" t="s">
        <v>12</v>
      </c>
      <c r="B575">
        <v>164493</v>
      </c>
      <c r="C575">
        <v>164513</v>
      </c>
      <c r="D575" t="s">
        <v>1907</v>
      </c>
      <c r="E575" t="s">
        <v>90</v>
      </c>
      <c r="F575" t="s">
        <v>76</v>
      </c>
      <c r="G575" t="s">
        <v>36</v>
      </c>
      <c r="H575">
        <v>55</v>
      </c>
      <c r="I575" t="s">
        <v>1914</v>
      </c>
      <c r="J575" t="s">
        <v>1915</v>
      </c>
      <c r="K575" t="s">
        <v>1916</v>
      </c>
      <c r="L575" t="s">
        <v>77992</v>
      </c>
    </row>
    <row r="576" spans="1:12" x14ac:dyDescent="0.15">
      <c r="A576" t="s">
        <v>12</v>
      </c>
      <c r="B576">
        <v>164419</v>
      </c>
      <c r="C576">
        <v>164439</v>
      </c>
      <c r="D576" t="s">
        <v>1907</v>
      </c>
      <c r="E576" t="s">
        <v>90</v>
      </c>
      <c r="F576" t="s">
        <v>76</v>
      </c>
      <c r="G576" t="s">
        <v>36</v>
      </c>
      <c r="H576">
        <v>129</v>
      </c>
      <c r="I576" t="s">
        <v>1917</v>
      </c>
      <c r="J576" t="s">
        <v>1918</v>
      </c>
      <c r="K576" t="s">
        <v>1919</v>
      </c>
      <c r="L576" t="s">
        <v>77988</v>
      </c>
    </row>
    <row r="577" spans="1:12" x14ac:dyDescent="0.15">
      <c r="A577" t="s">
        <v>12</v>
      </c>
      <c r="B577">
        <v>164807</v>
      </c>
      <c r="C577">
        <v>164827</v>
      </c>
      <c r="D577" t="s">
        <v>1920</v>
      </c>
      <c r="E577" t="s">
        <v>90</v>
      </c>
      <c r="F577" t="s">
        <v>15</v>
      </c>
      <c r="G577" t="s">
        <v>32</v>
      </c>
      <c r="H577">
        <v>1</v>
      </c>
      <c r="I577" t="s">
        <v>1921</v>
      </c>
      <c r="J577" t="s">
        <v>1922</v>
      </c>
      <c r="K577" t="s">
        <v>1923</v>
      </c>
      <c r="L577" t="s">
        <v>77917</v>
      </c>
    </row>
    <row r="578" spans="1:12" x14ac:dyDescent="0.15">
      <c r="A578" t="s">
        <v>12</v>
      </c>
      <c r="B578">
        <v>164831</v>
      </c>
      <c r="C578">
        <v>164851</v>
      </c>
      <c r="D578" t="s">
        <v>1920</v>
      </c>
      <c r="E578" t="s">
        <v>90</v>
      </c>
      <c r="F578" t="s">
        <v>15</v>
      </c>
      <c r="G578" t="s">
        <v>36</v>
      </c>
      <c r="H578">
        <v>25</v>
      </c>
      <c r="I578" t="s">
        <v>1924</v>
      </c>
      <c r="J578" t="s">
        <v>1925</v>
      </c>
      <c r="K578" t="s">
        <v>1926</v>
      </c>
      <c r="L578" t="s">
        <v>78012</v>
      </c>
    </row>
    <row r="579" spans="1:12" x14ac:dyDescent="0.15">
      <c r="A579" t="s">
        <v>12</v>
      </c>
      <c r="B579">
        <v>164853</v>
      </c>
      <c r="C579">
        <v>164873</v>
      </c>
      <c r="D579" t="s">
        <v>1920</v>
      </c>
      <c r="E579" t="s">
        <v>90</v>
      </c>
      <c r="F579" t="s">
        <v>15</v>
      </c>
      <c r="G579" t="s">
        <v>23</v>
      </c>
      <c r="H579">
        <v>47</v>
      </c>
      <c r="I579" t="s">
        <v>1927</v>
      </c>
      <c r="J579" t="s">
        <v>1928</v>
      </c>
      <c r="K579" t="s">
        <v>1929</v>
      </c>
      <c r="L579" t="s">
        <v>77932</v>
      </c>
    </row>
    <row r="580" spans="1:12" x14ac:dyDescent="0.15">
      <c r="A580" t="s">
        <v>12</v>
      </c>
      <c r="B580">
        <v>164879</v>
      </c>
      <c r="C580">
        <v>164899</v>
      </c>
      <c r="D580" t="s">
        <v>1920</v>
      </c>
      <c r="E580" t="s">
        <v>90</v>
      </c>
      <c r="F580" t="s">
        <v>15</v>
      </c>
      <c r="G580" t="s">
        <v>23</v>
      </c>
      <c r="H580">
        <v>73</v>
      </c>
      <c r="I580" t="s">
        <v>1930</v>
      </c>
      <c r="J580" t="s">
        <v>1931</v>
      </c>
      <c r="K580" t="s">
        <v>1932</v>
      </c>
      <c r="L580" t="s">
        <v>77926</v>
      </c>
    </row>
    <row r="581" spans="1:12" x14ac:dyDescent="0.15">
      <c r="A581" t="s">
        <v>12</v>
      </c>
      <c r="B581">
        <v>165984</v>
      </c>
      <c r="C581">
        <v>166004</v>
      </c>
      <c r="D581" t="s">
        <v>1933</v>
      </c>
      <c r="E581" t="s">
        <v>90</v>
      </c>
      <c r="F581" t="s">
        <v>15</v>
      </c>
      <c r="G581" t="s">
        <v>16</v>
      </c>
      <c r="H581">
        <v>8</v>
      </c>
      <c r="I581" t="s">
        <v>1934</v>
      </c>
      <c r="J581" t="s">
        <v>1935</v>
      </c>
      <c r="K581" t="s">
        <v>1936</v>
      </c>
      <c r="L581" t="s">
        <v>77955</v>
      </c>
    </row>
    <row r="582" spans="1:12" x14ac:dyDescent="0.15">
      <c r="A582" t="s">
        <v>12</v>
      </c>
      <c r="B582">
        <v>166007</v>
      </c>
      <c r="C582">
        <v>166027</v>
      </c>
      <c r="D582" t="s">
        <v>1933</v>
      </c>
      <c r="E582" t="s">
        <v>90</v>
      </c>
      <c r="F582" t="s">
        <v>15</v>
      </c>
      <c r="G582" t="s">
        <v>36</v>
      </c>
      <c r="H582">
        <v>31</v>
      </c>
      <c r="I582" t="s">
        <v>1937</v>
      </c>
      <c r="J582" t="s">
        <v>1938</v>
      </c>
      <c r="K582" t="s">
        <v>1939</v>
      </c>
      <c r="L582" t="s">
        <v>77910</v>
      </c>
    </row>
    <row r="583" spans="1:12" x14ac:dyDescent="0.15">
      <c r="A583" t="s">
        <v>12</v>
      </c>
      <c r="B583">
        <v>166034</v>
      </c>
      <c r="C583">
        <v>166054</v>
      </c>
      <c r="D583" t="s">
        <v>1933</v>
      </c>
      <c r="E583" t="s">
        <v>90</v>
      </c>
      <c r="F583" t="s">
        <v>15</v>
      </c>
      <c r="G583" t="s">
        <v>23</v>
      </c>
      <c r="H583">
        <v>58</v>
      </c>
      <c r="I583" t="s">
        <v>1940</v>
      </c>
      <c r="J583" t="s">
        <v>1941</v>
      </c>
      <c r="K583" t="s">
        <v>1942</v>
      </c>
      <c r="L583" t="s">
        <v>77911</v>
      </c>
    </row>
    <row r="584" spans="1:12" x14ac:dyDescent="0.15">
      <c r="A584" t="s">
        <v>12</v>
      </c>
      <c r="B584">
        <v>166071</v>
      </c>
      <c r="C584">
        <v>166091</v>
      </c>
      <c r="D584" t="s">
        <v>1933</v>
      </c>
      <c r="E584" t="s">
        <v>90</v>
      </c>
      <c r="F584" t="s">
        <v>15</v>
      </c>
      <c r="G584" t="s">
        <v>16</v>
      </c>
      <c r="H584">
        <v>95</v>
      </c>
      <c r="I584" t="s">
        <v>1943</v>
      </c>
      <c r="J584" t="s">
        <v>1944</v>
      </c>
      <c r="K584" t="s">
        <v>1945</v>
      </c>
      <c r="L584" t="s">
        <v>77920</v>
      </c>
    </row>
    <row r="585" spans="1:12" x14ac:dyDescent="0.15">
      <c r="A585" t="s">
        <v>12</v>
      </c>
      <c r="B585">
        <v>167043</v>
      </c>
      <c r="C585">
        <v>167063</v>
      </c>
      <c r="D585" t="s">
        <v>1946</v>
      </c>
      <c r="E585" t="s">
        <v>90</v>
      </c>
      <c r="F585" t="s">
        <v>15</v>
      </c>
      <c r="G585" t="s">
        <v>36</v>
      </c>
      <c r="H585">
        <v>0</v>
      </c>
      <c r="I585" t="s">
        <v>1947</v>
      </c>
      <c r="J585" t="s">
        <v>1948</v>
      </c>
      <c r="K585" t="s">
        <v>1949</v>
      </c>
      <c r="L585" t="s">
        <v>77980</v>
      </c>
    </row>
    <row r="586" spans="1:12" x14ac:dyDescent="0.15">
      <c r="A586" t="s">
        <v>12</v>
      </c>
      <c r="B586">
        <v>167065</v>
      </c>
      <c r="C586">
        <v>167085</v>
      </c>
      <c r="D586" t="s">
        <v>1946</v>
      </c>
      <c r="E586" t="s">
        <v>90</v>
      </c>
      <c r="F586" t="s">
        <v>15</v>
      </c>
      <c r="G586" t="s">
        <v>23</v>
      </c>
      <c r="H586">
        <v>22</v>
      </c>
      <c r="I586" t="s">
        <v>1950</v>
      </c>
      <c r="J586" t="s">
        <v>1951</v>
      </c>
      <c r="K586" t="s">
        <v>1952</v>
      </c>
      <c r="L586" t="s">
        <v>77948</v>
      </c>
    </row>
    <row r="587" spans="1:12" x14ac:dyDescent="0.15">
      <c r="A587" t="s">
        <v>12</v>
      </c>
      <c r="B587">
        <v>167087</v>
      </c>
      <c r="C587">
        <v>167107</v>
      </c>
      <c r="D587" t="s">
        <v>1946</v>
      </c>
      <c r="E587" t="s">
        <v>90</v>
      </c>
      <c r="F587" t="s">
        <v>15</v>
      </c>
      <c r="G587" t="s">
        <v>23</v>
      </c>
      <c r="H587">
        <v>44</v>
      </c>
      <c r="I587" t="s">
        <v>1953</v>
      </c>
      <c r="J587" t="s">
        <v>1954</v>
      </c>
      <c r="K587" t="s">
        <v>1955</v>
      </c>
      <c r="L587" t="s">
        <v>78016</v>
      </c>
    </row>
    <row r="588" spans="1:12" x14ac:dyDescent="0.15">
      <c r="A588" t="s">
        <v>12</v>
      </c>
      <c r="B588">
        <v>167112</v>
      </c>
      <c r="C588">
        <v>167132</v>
      </c>
      <c r="D588" t="s">
        <v>1946</v>
      </c>
      <c r="E588" t="s">
        <v>90</v>
      </c>
      <c r="F588" t="s">
        <v>15</v>
      </c>
      <c r="G588" t="s">
        <v>16</v>
      </c>
      <c r="H588">
        <v>69</v>
      </c>
      <c r="I588" t="s">
        <v>1956</v>
      </c>
      <c r="J588" t="s">
        <v>1957</v>
      </c>
      <c r="K588" t="s">
        <v>1958</v>
      </c>
      <c r="L588" t="s">
        <v>78015</v>
      </c>
    </row>
    <row r="589" spans="1:12" x14ac:dyDescent="0.15">
      <c r="A589" t="s">
        <v>12</v>
      </c>
      <c r="B589">
        <v>168191</v>
      </c>
      <c r="C589">
        <v>168211</v>
      </c>
      <c r="D589" t="s">
        <v>1959</v>
      </c>
      <c r="E589" t="s">
        <v>90</v>
      </c>
      <c r="F589" t="s">
        <v>15</v>
      </c>
      <c r="G589" t="s">
        <v>23</v>
      </c>
      <c r="H589">
        <v>1</v>
      </c>
      <c r="I589" t="s">
        <v>1960</v>
      </c>
      <c r="J589" t="s">
        <v>1961</v>
      </c>
      <c r="K589" t="s">
        <v>1962</v>
      </c>
      <c r="L589" t="s">
        <v>77917</v>
      </c>
    </row>
    <row r="590" spans="1:12" x14ac:dyDescent="0.15">
      <c r="A590" t="s">
        <v>12</v>
      </c>
      <c r="B590">
        <v>168219</v>
      </c>
      <c r="C590">
        <v>168239</v>
      </c>
      <c r="D590" t="s">
        <v>1959</v>
      </c>
      <c r="E590" t="s">
        <v>90</v>
      </c>
      <c r="F590" t="s">
        <v>15</v>
      </c>
      <c r="G590" t="s">
        <v>16</v>
      </c>
      <c r="H590">
        <v>29</v>
      </c>
      <c r="I590" t="s">
        <v>1963</v>
      </c>
      <c r="J590" t="s">
        <v>1964</v>
      </c>
      <c r="K590" t="s">
        <v>1965</v>
      </c>
      <c r="L590" t="s">
        <v>77921</v>
      </c>
    </row>
    <row r="591" spans="1:12" x14ac:dyDescent="0.15">
      <c r="A591" t="s">
        <v>12</v>
      </c>
      <c r="B591">
        <v>168239</v>
      </c>
      <c r="C591">
        <v>168259</v>
      </c>
      <c r="D591" t="s">
        <v>1959</v>
      </c>
      <c r="E591" t="s">
        <v>90</v>
      </c>
      <c r="F591" t="s">
        <v>15</v>
      </c>
      <c r="G591" t="s">
        <v>23</v>
      </c>
      <c r="H591">
        <v>49</v>
      </c>
      <c r="I591" t="s">
        <v>1966</v>
      </c>
      <c r="J591" t="s">
        <v>1967</v>
      </c>
      <c r="K591" t="s">
        <v>1968</v>
      </c>
      <c r="L591" t="s">
        <v>77913</v>
      </c>
    </row>
    <row r="592" spans="1:12" x14ac:dyDescent="0.15">
      <c r="A592" t="s">
        <v>12</v>
      </c>
      <c r="B592">
        <v>168302</v>
      </c>
      <c r="C592">
        <v>168322</v>
      </c>
      <c r="D592" t="s">
        <v>1959</v>
      </c>
      <c r="E592" t="s">
        <v>90</v>
      </c>
      <c r="F592" t="s">
        <v>15</v>
      </c>
      <c r="G592" t="s">
        <v>16</v>
      </c>
      <c r="H592">
        <v>112</v>
      </c>
      <c r="I592" t="s">
        <v>1969</v>
      </c>
      <c r="J592" t="s">
        <v>1970</v>
      </c>
      <c r="K592" t="s">
        <v>1971</v>
      </c>
      <c r="L592" t="s">
        <v>77950</v>
      </c>
    </row>
    <row r="593" spans="1:12" x14ac:dyDescent="0.15">
      <c r="A593" t="s">
        <v>12</v>
      </c>
      <c r="B593">
        <v>168739</v>
      </c>
      <c r="C593">
        <v>168759</v>
      </c>
      <c r="D593" t="s">
        <v>1972</v>
      </c>
      <c r="E593" t="s">
        <v>90</v>
      </c>
      <c r="F593" t="s">
        <v>15</v>
      </c>
      <c r="G593" t="s">
        <v>36</v>
      </c>
      <c r="H593">
        <v>7</v>
      </c>
      <c r="I593" t="s">
        <v>1973</v>
      </c>
      <c r="J593" t="s">
        <v>1974</v>
      </c>
      <c r="K593" t="s">
        <v>1975</v>
      </c>
      <c r="L593" t="s">
        <v>77909</v>
      </c>
    </row>
    <row r="594" spans="1:12" x14ac:dyDescent="0.15">
      <c r="A594" t="s">
        <v>12</v>
      </c>
      <c r="B594">
        <v>168762</v>
      </c>
      <c r="C594">
        <v>168782</v>
      </c>
      <c r="D594" t="s">
        <v>1972</v>
      </c>
      <c r="E594" t="s">
        <v>90</v>
      </c>
      <c r="F594" t="s">
        <v>15</v>
      </c>
      <c r="G594" t="s">
        <v>36</v>
      </c>
      <c r="H594">
        <v>30</v>
      </c>
      <c r="I594" t="s">
        <v>1976</v>
      </c>
      <c r="J594" t="s">
        <v>1977</v>
      </c>
      <c r="K594" t="s">
        <v>1978</v>
      </c>
      <c r="L594" t="s">
        <v>77984</v>
      </c>
    </row>
    <row r="595" spans="1:12" x14ac:dyDescent="0.15">
      <c r="A595" t="s">
        <v>12</v>
      </c>
      <c r="B595">
        <v>168787</v>
      </c>
      <c r="C595">
        <v>168807</v>
      </c>
      <c r="D595" t="s">
        <v>1972</v>
      </c>
      <c r="E595" t="s">
        <v>90</v>
      </c>
      <c r="F595" t="s">
        <v>15</v>
      </c>
      <c r="G595" t="s">
        <v>16</v>
      </c>
      <c r="H595">
        <v>55</v>
      </c>
      <c r="I595" t="s">
        <v>1979</v>
      </c>
      <c r="J595" t="s">
        <v>1980</v>
      </c>
      <c r="K595" t="s">
        <v>1981</v>
      </c>
      <c r="L595" t="s">
        <v>77992</v>
      </c>
    </row>
    <row r="596" spans="1:12" x14ac:dyDescent="0.15">
      <c r="A596" t="s">
        <v>12</v>
      </c>
      <c r="B596">
        <v>168822</v>
      </c>
      <c r="C596">
        <v>168842</v>
      </c>
      <c r="D596" t="s">
        <v>1972</v>
      </c>
      <c r="E596" t="s">
        <v>90</v>
      </c>
      <c r="F596" t="s">
        <v>15</v>
      </c>
      <c r="G596" t="s">
        <v>16</v>
      </c>
      <c r="H596">
        <v>90</v>
      </c>
      <c r="I596" t="s">
        <v>1982</v>
      </c>
      <c r="J596" t="s">
        <v>1983</v>
      </c>
      <c r="K596" t="s">
        <v>1984</v>
      </c>
      <c r="L596" t="s">
        <v>78017</v>
      </c>
    </row>
    <row r="597" spans="1:12" x14ac:dyDescent="0.15">
      <c r="A597" t="s">
        <v>12</v>
      </c>
      <c r="B597">
        <v>169875</v>
      </c>
      <c r="C597">
        <v>169895</v>
      </c>
      <c r="D597" t="s">
        <v>1985</v>
      </c>
      <c r="E597" t="s">
        <v>90</v>
      </c>
      <c r="F597" t="s">
        <v>15</v>
      </c>
      <c r="G597" t="s">
        <v>36</v>
      </c>
      <c r="H597">
        <v>0</v>
      </c>
      <c r="I597" t="s">
        <v>1986</v>
      </c>
      <c r="J597" t="s">
        <v>1987</v>
      </c>
      <c r="K597" t="s">
        <v>1988</v>
      </c>
      <c r="L597" t="s">
        <v>77980</v>
      </c>
    </row>
    <row r="598" spans="1:12" x14ac:dyDescent="0.15">
      <c r="A598" t="s">
        <v>12</v>
      </c>
      <c r="B598">
        <v>169900</v>
      </c>
      <c r="C598">
        <v>169920</v>
      </c>
      <c r="D598" t="s">
        <v>1985</v>
      </c>
      <c r="E598" t="s">
        <v>90</v>
      </c>
      <c r="F598" t="s">
        <v>15</v>
      </c>
      <c r="G598" t="s">
        <v>36</v>
      </c>
      <c r="H598">
        <v>25</v>
      </c>
      <c r="I598" t="s">
        <v>1989</v>
      </c>
      <c r="J598" t="s">
        <v>1990</v>
      </c>
      <c r="K598" t="s">
        <v>1991</v>
      </c>
      <c r="L598" t="s">
        <v>78012</v>
      </c>
    </row>
    <row r="599" spans="1:12" x14ac:dyDescent="0.15">
      <c r="A599" t="s">
        <v>12</v>
      </c>
      <c r="B599">
        <v>169931</v>
      </c>
      <c r="C599">
        <v>169951</v>
      </c>
      <c r="D599" t="s">
        <v>1985</v>
      </c>
      <c r="E599" t="s">
        <v>90</v>
      </c>
      <c r="F599" t="s">
        <v>15</v>
      </c>
      <c r="G599" t="s">
        <v>23</v>
      </c>
      <c r="H599">
        <v>56</v>
      </c>
      <c r="I599" t="s">
        <v>1992</v>
      </c>
      <c r="J599" t="s">
        <v>1993</v>
      </c>
      <c r="K599" t="s">
        <v>1994</v>
      </c>
      <c r="L599" t="s">
        <v>77971</v>
      </c>
    </row>
    <row r="600" spans="1:12" x14ac:dyDescent="0.15">
      <c r="A600" t="s">
        <v>12</v>
      </c>
      <c r="B600">
        <v>169951</v>
      </c>
      <c r="C600">
        <v>169971</v>
      </c>
      <c r="D600" t="s">
        <v>1985</v>
      </c>
      <c r="E600" t="s">
        <v>90</v>
      </c>
      <c r="F600" t="s">
        <v>15</v>
      </c>
      <c r="G600" t="s">
        <v>16</v>
      </c>
      <c r="H600">
        <v>76</v>
      </c>
      <c r="I600" t="s">
        <v>1995</v>
      </c>
      <c r="J600" t="s">
        <v>1996</v>
      </c>
      <c r="K600" t="s">
        <v>1997</v>
      </c>
      <c r="L600" t="s">
        <v>77985</v>
      </c>
    </row>
    <row r="601" spans="1:12" x14ac:dyDescent="0.15">
      <c r="A601" t="s">
        <v>12</v>
      </c>
      <c r="B601">
        <v>172639</v>
      </c>
      <c r="C601">
        <v>172659</v>
      </c>
      <c r="D601" t="s">
        <v>1998</v>
      </c>
      <c r="E601" t="s">
        <v>1999</v>
      </c>
      <c r="F601" t="s">
        <v>15</v>
      </c>
      <c r="G601" t="s">
        <v>16</v>
      </c>
      <c r="H601">
        <v>1</v>
      </c>
      <c r="I601" t="s">
        <v>2000</v>
      </c>
      <c r="J601" t="s">
        <v>2001</v>
      </c>
      <c r="K601" t="s">
        <v>2002</v>
      </c>
      <c r="L601" t="s">
        <v>77917</v>
      </c>
    </row>
    <row r="602" spans="1:12" x14ac:dyDescent="0.15">
      <c r="A602" t="s">
        <v>12</v>
      </c>
      <c r="B602">
        <v>172666</v>
      </c>
      <c r="C602">
        <v>172686</v>
      </c>
      <c r="D602" t="s">
        <v>1998</v>
      </c>
      <c r="E602" t="s">
        <v>1999</v>
      </c>
      <c r="F602" t="s">
        <v>15</v>
      </c>
      <c r="G602" t="s">
        <v>32</v>
      </c>
      <c r="H602">
        <v>28</v>
      </c>
      <c r="I602" t="s">
        <v>2003</v>
      </c>
      <c r="J602" t="s">
        <v>2004</v>
      </c>
      <c r="K602" t="s">
        <v>2005</v>
      </c>
      <c r="L602" t="s">
        <v>77956</v>
      </c>
    </row>
    <row r="603" spans="1:12" x14ac:dyDescent="0.15">
      <c r="A603" t="s">
        <v>12</v>
      </c>
      <c r="B603">
        <v>172706</v>
      </c>
      <c r="C603">
        <v>172726</v>
      </c>
      <c r="D603" t="s">
        <v>1998</v>
      </c>
      <c r="E603" t="s">
        <v>1999</v>
      </c>
      <c r="F603" t="s">
        <v>15</v>
      </c>
      <c r="G603" t="s">
        <v>23</v>
      </c>
      <c r="H603">
        <v>68</v>
      </c>
      <c r="I603" t="s">
        <v>2006</v>
      </c>
      <c r="J603" t="s">
        <v>2007</v>
      </c>
      <c r="K603" t="s">
        <v>2008</v>
      </c>
      <c r="L603" t="s">
        <v>77962</v>
      </c>
    </row>
    <row r="604" spans="1:12" x14ac:dyDescent="0.15">
      <c r="A604" t="s">
        <v>12</v>
      </c>
      <c r="B604">
        <v>172726</v>
      </c>
      <c r="C604">
        <v>172746</v>
      </c>
      <c r="D604" t="s">
        <v>1998</v>
      </c>
      <c r="E604" t="s">
        <v>1999</v>
      </c>
      <c r="F604" t="s">
        <v>15</v>
      </c>
      <c r="G604" t="s">
        <v>16</v>
      </c>
      <c r="H604">
        <v>88</v>
      </c>
      <c r="I604" t="s">
        <v>2009</v>
      </c>
      <c r="J604" t="s">
        <v>2010</v>
      </c>
      <c r="K604" t="s">
        <v>2011</v>
      </c>
      <c r="L604" t="s">
        <v>77923</v>
      </c>
    </row>
    <row r="605" spans="1:12" x14ac:dyDescent="0.15">
      <c r="A605" t="s">
        <v>12</v>
      </c>
      <c r="B605">
        <v>173613</v>
      </c>
      <c r="C605">
        <v>173633</v>
      </c>
      <c r="D605" t="s">
        <v>2012</v>
      </c>
      <c r="E605" t="s">
        <v>2013</v>
      </c>
      <c r="F605" t="s">
        <v>15</v>
      </c>
      <c r="G605" t="s">
        <v>16</v>
      </c>
      <c r="H605">
        <v>13</v>
      </c>
      <c r="I605" t="s">
        <v>2014</v>
      </c>
      <c r="J605" t="s">
        <v>2015</v>
      </c>
      <c r="K605" t="s">
        <v>2016</v>
      </c>
      <c r="L605" t="s">
        <v>77935</v>
      </c>
    </row>
    <row r="606" spans="1:12" x14ac:dyDescent="0.15">
      <c r="A606" t="s">
        <v>12</v>
      </c>
      <c r="B606">
        <v>173635</v>
      </c>
      <c r="C606">
        <v>173655</v>
      </c>
      <c r="D606" t="s">
        <v>2012</v>
      </c>
      <c r="E606" t="s">
        <v>2013</v>
      </c>
      <c r="F606" t="s">
        <v>15</v>
      </c>
      <c r="G606" t="s">
        <v>16</v>
      </c>
      <c r="H606">
        <v>35</v>
      </c>
      <c r="I606" t="s">
        <v>2017</v>
      </c>
      <c r="J606" t="s">
        <v>2018</v>
      </c>
      <c r="K606" t="s">
        <v>2019</v>
      </c>
      <c r="L606" t="s">
        <v>77936</v>
      </c>
    </row>
    <row r="607" spans="1:12" x14ac:dyDescent="0.15">
      <c r="A607" t="s">
        <v>12</v>
      </c>
      <c r="B607">
        <v>173655</v>
      </c>
      <c r="C607">
        <v>173675</v>
      </c>
      <c r="D607" t="s">
        <v>2012</v>
      </c>
      <c r="E607" t="s">
        <v>2013</v>
      </c>
      <c r="F607" t="s">
        <v>15</v>
      </c>
      <c r="G607" t="s">
        <v>32</v>
      </c>
      <c r="H607">
        <v>55</v>
      </c>
      <c r="I607" t="s">
        <v>2020</v>
      </c>
      <c r="J607" t="s">
        <v>2021</v>
      </c>
      <c r="K607" t="s">
        <v>2022</v>
      </c>
      <c r="L607" t="s">
        <v>77992</v>
      </c>
    </row>
    <row r="608" spans="1:12" x14ac:dyDescent="0.15">
      <c r="A608" t="s">
        <v>12</v>
      </c>
      <c r="B608">
        <v>173682</v>
      </c>
      <c r="C608">
        <v>173702</v>
      </c>
      <c r="D608" t="s">
        <v>2012</v>
      </c>
      <c r="E608" t="s">
        <v>2013</v>
      </c>
      <c r="F608" t="s">
        <v>15</v>
      </c>
      <c r="G608" t="s">
        <v>23</v>
      </c>
      <c r="H608">
        <v>82</v>
      </c>
      <c r="I608" t="s">
        <v>2023</v>
      </c>
      <c r="J608" t="s">
        <v>2024</v>
      </c>
      <c r="K608" t="s">
        <v>2025</v>
      </c>
      <c r="L608" t="s">
        <v>78011</v>
      </c>
    </row>
    <row r="609" spans="1:12" x14ac:dyDescent="0.15">
      <c r="A609" t="s">
        <v>12</v>
      </c>
      <c r="B609">
        <v>174358</v>
      </c>
      <c r="C609">
        <v>174378</v>
      </c>
      <c r="D609" t="s">
        <v>2026</v>
      </c>
      <c r="E609" t="s">
        <v>2027</v>
      </c>
      <c r="F609" t="s">
        <v>15</v>
      </c>
      <c r="G609" t="s">
        <v>36</v>
      </c>
      <c r="H609">
        <v>28</v>
      </c>
      <c r="I609" t="s">
        <v>2028</v>
      </c>
      <c r="J609" t="s">
        <v>2029</v>
      </c>
      <c r="K609" t="s">
        <v>2030</v>
      </c>
      <c r="L609" t="s">
        <v>77956</v>
      </c>
    </row>
    <row r="610" spans="1:12" x14ac:dyDescent="0.15">
      <c r="A610" t="s">
        <v>12</v>
      </c>
      <c r="B610">
        <v>174378</v>
      </c>
      <c r="C610">
        <v>174398</v>
      </c>
      <c r="D610" t="s">
        <v>2026</v>
      </c>
      <c r="E610" t="s">
        <v>2027</v>
      </c>
      <c r="F610" t="s">
        <v>15</v>
      </c>
      <c r="G610" t="s">
        <v>36</v>
      </c>
      <c r="H610">
        <v>48</v>
      </c>
      <c r="I610" t="s">
        <v>2031</v>
      </c>
      <c r="J610" t="s">
        <v>2032</v>
      </c>
      <c r="K610" t="s">
        <v>2033</v>
      </c>
      <c r="L610" t="s">
        <v>78018</v>
      </c>
    </row>
    <row r="611" spans="1:12" x14ac:dyDescent="0.15">
      <c r="A611" t="s">
        <v>12</v>
      </c>
      <c r="B611">
        <v>174409</v>
      </c>
      <c r="C611">
        <v>174429</v>
      </c>
      <c r="D611" t="s">
        <v>2026</v>
      </c>
      <c r="E611" t="s">
        <v>2027</v>
      </c>
      <c r="F611" t="s">
        <v>15</v>
      </c>
      <c r="G611" t="s">
        <v>16</v>
      </c>
      <c r="H611">
        <v>79</v>
      </c>
      <c r="I611" t="s">
        <v>2034</v>
      </c>
      <c r="J611" t="s">
        <v>2035</v>
      </c>
      <c r="K611" t="s">
        <v>2036</v>
      </c>
      <c r="L611" t="s">
        <v>77993</v>
      </c>
    </row>
    <row r="612" spans="1:12" x14ac:dyDescent="0.15">
      <c r="A612" t="s">
        <v>12</v>
      </c>
      <c r="B612">
        <v>174431</v>
      </c>
      <c r="C612">
        <v>174451</v>
      </c>
      <c r="D612" t="s">
        <v>2026</v>
      </c>
      <c r="E612" t="s">
        <v>2027</v>
      </c>
      <c r="F612" t="s">
        <v>15</v>
      </c>
      <c r="G612" t="s">
        <v>23</v>
      </c>
      <c r="H612">
        <v>101</v>
      </c>
      <c r="I612" t="s">
        <v>2037</v>
      </c>
      <c r="J612" t="s">
        <v>2038</v>
      </c>
      <c r="K612" t="s">
        <v>2039</v>
      </c>
      <c r="L612" t="s">
        <v>77997</v>
      </c>
    </row>
    <row r="613" spans="1:12" x14ac:dyDescent="0.15">
      <c r="A613" t="s">
        <v>12</v>
      </c>
      <c r="B613">
        <v>175143</v>
      </c>
      <c r="C613">
        <v>175163</v>
      </c>
      <c r="D613" t="s">
        <v>2040</v>
      </c>
      <c r="E613" t="s">
        <v>2041</v>
      </c>
      <c r="F613" t="s">
        <v>15</v>
      </c>
      <c r="G613" t="s">
        <v>32</v>
      </c>
      <c r="H613">
        <v>1</v>
      </c>
      <c r="I613" t="s">
        <v>2042</v>
      </c>
      <c r="J613" t="s">
        <v>2043</v>
      </c>
      <c r="K613" t="s">
        <v>2044</v>
      </c>
      <c r="L613" t="s">
        <v>77917</v>
      </c>
    </row>
    <row r="614" spans="1:12" x14ac:dyDescent="0.15">
      <c r="A614" t="s">
        <v>12</v>
      </c>
      <c r="B614">
        <v>175166</v>
      </c>
      <c r="C614">
        <v>175186</v>
      </c>
      <c r="D614" t="s">
        <v>2040</v>
      </c>
      <c r="E614" t="s">
        <v>2041</v>
      </c>
      <c r="F614" t="s">
        <v>15</v>
      </c>
      <c r="G614" t="s">
        <v>36</v>
      </c>
      <c r="H614">
        <v>24</v>
      </c>
      <c r="I614" t="s">
        <v>2045</v>
      </c>
      <c r="J614" t="s">
        <v>2046</v>
      </c>
      <c r="K614" t="s">
        <v>2047</v>
      </c>
      <c r="L614" t="s">
        <v>77966</v>
      </c>
    </row>
    <row r="615" spans="1:12" x14ac:dyDescent="0.15">
      <c r="A615" t="s">
        <v>12</v>
      </c>
      <c r="B615">
        <v>175188</v>
      </c>
      <c r="C615">
        <v>175208</v>
      </c>
      <c r="D615" t="s">
        <v>2040</v>
      </c>
      <c r="E615" t="s">
        <v>2041</v>
      </c>
      <c r="F615" t="s">
        <v>15</v>
      </c>
      <c r="G615" t="s">
        <v>16</v>
      </c>
      <c r="H615">
        <v>46</v>
      </c>
      <c r="I615" t="s">
        <v>2048</v>
      </c>
      <c r="J615" t="s">
        <v>2049</v>
      </c>
      <c r="K615" t="s">
        <v>2050</v>
      </c>
      <c r="L615" t="s">
        <v>78004</v>
      </c>
    </row>
    <row r="616" spans="1:12" x14ac:dyDescent="0.15">
      <c r="A616" t="s">
        <v>12</v>
      </c>
      <c r="B616">
        <v>175218</v>
      </c>
      <c r="C616">
        <v>175238</v>
      </c>
      <c r="D616" t="s">
        <v>2040</v>
      </c>
      <c r="E616" t="s">
        <v>2041</v>
      </c>
      <c r="F616" t="s">
        <v>15</v>
      </c>
      <c r="G616" t="s">
        <v>23</v>
      </c>
      <c r="H616">
        <v>76</v>
      </c>
      <c r="I616" t="s">
        <v>2051</v>
      </c>
      <c r="J616" t="s">
        <v>2052</v>
      </c>
      <c r="K616" t="s">
        <v>2053</v>
      </c>
      <c r="L616" t="s">
        <v>77985</v>
      </c>
    </row>
    <row r="617" spans="1:12" x14ac:dyDescent="0.15">
      <c r="A617" t="s">
        <v>12</v>
      </c>
      <c r="B617">
        <v>176147</v>
      </c>
      <c r="C617">
        <v>176167</v>
      </c>
      <c r="D617" t="s">
        <v>2054</v>
      </c>
      <c r="E617" t="s">
        <v>90</v>
      </c>
      <c r="F617" t="s">
        <v>15</v>
      </c>
      <c r="G617" t="s">
        <v>32</v>
      </c>
      <c r="H617">
        <v>13</v>
      </c>
      <c r="I617" t="s">
        <v>2055</v>
      </c>
      <c r="J617" t="s">
        <v>2056</v>
      </c>
      <c r="K617" t="s">
        <v>2057</v>
      </c>
      <c r="L617" t="s">
        <v>77935</v>
      </c>
    </row>
    <row r="618" spans="1:12" x14ac:dyDescent="0.15">
      <c r="A618" t="s">
        <v>12</v>
      </c>
      <c r="B618">
        <v>176194</v>
      </c>
      <c r="C618">
        <v>176214</v>
      </c>
      <c r="D618" t="s">
        <v>2054</v>
      </c>
      <c r="E618" t="s">
        <v>90</v>
      </c>
      <c r="F618" t="s">
        <v>15</v>
      </c>
      <c r="G618" t="s">
        <v>36</v>
      </c>
      <c r="H618">
        <v>60</v>
      </c>
      <c r="I618" t="s">
        <v>2058</v>
      </c>
      <c r="J618" t="s">
        <v>2059</v>
      </c>
      <c r="K618" t="s">
        <v>2060</v>
      </c>
      <c r="L618" t="s">
        <v>78006</v>
      </c>
    </row>
    <row r="619" spans="1:12" x14ac:dyDescent="0.15">
      <c r="A619" t="s">
        <v>12</v>
      </c>
      <c r="B619">
        <v>176214</v>
      </c>
      <c r="C619">
        <v>176234</v>
      </c>
      <c r="D619" t="s">
        <v>2054</v>
      </c>
      <c r="E619" t="s">
        <v>90</v>
      </c>
      <c r="F619" t="s">
        <v>15</v>
      </c>
      <c r="G619" t="s">
        <v>23</v>
      </c>
      <c r="H619">
        <v>80</v>
      </c>
      <c r="I619" t="s">
        <v>2061</v>
      </c>
      <c r="J619" t="s">
        <v>2062</v>
      </c>
      <c r="K619" t="s">
        <v>2063</v>
      </c>
      <c r="L619" t="s">
        <v>77940</v>
      </c>
    </row>
    <row r="620" spans="1:12" x14ac:dyDescent="0.15">
      <c r="A620" t="s">
        <v>12</v>
      </c>
      <c r="B620">
        <v>176234</v>
      </c>
      <c r="C620">
        <v>176254</v>
      </c>
      <c r="D620" t="s">
        <v>2054</v>
      </c>
      <c r="E620" t="s">
        <v>90</v>
      </c>
      <c r="F620" t="s">
        <v>15</v>
      </c>
      <c r="G620" t="s">
        <v>16</v>
      </c>
      <c r="H620">
        <v>100</v>
      </c>
      <c r="I620" t="s">
        <v>2064</v>
      </c>
      <c r="J620" t="s">
        <v>2065</v>
      </c>
      <c r="K620" t="s">
        <v>2066</v>
      </c>
      <c r="L620" t="s">
        <v>77953</v>
      </c>
    </row>
    <row r="621" spans="1:12" x14ac:dyDescent="0.15">
      <c r="A621" t="s">
        <v>12</v>
      </c>
      <c r="B621">
        <v>177291</v>
      </c>
      <c r="C621">
        <v>177311</v>
      </c>
      <c r="D621" t="s">
        <v>2067</v>
      </c>
      <c r="E621" t="s">
        <v>90</v>
      </c>
      <c r="F621" t="s">
        <v>15</v>
      </c>
      <c r="G621" t="s">
        <v>16</v>
      </c>
      <c r="H621">
        <v>9</v>
      </c>
      <c r="I621" t="s">
        <v>2068</v>
      </c>
      <c r="J621" t="s">
        <v>2069</v>
      </c>
      <c r="K621" t="s">
        <v>2070</v>
      </c>
      <c r="L621" t="s">
        <v>77939</v>
      </c>
    </row>
    <row r="622" spans="1:12" x14ac:dyDescent="0.15">
      <c r="A622" t="s">
        <v>12</v>
      </c>
      <c r="B622">
        <v>177322</v>
      </c>
      <c r="C622">
        <v>177342</v>
      </c>
      <c r="D622" t="s">
        <v>2067</v>
      </c>
      <c r="E622" t="s">
        <v>90</v>
      </c>
      <c r="F622" t="s">
        <v>15</v>
      </c>
      <c r="G622" t="s">
        <v>36</v>
      </c>
      <c r="H622">
        <v>40</v>
      </c>
      <c r="I622" t="s">
        <v>2071</v>
      </c>
      <c r="J622" t="s">
        <v>2072</v>
      </c>
      <c r="K622" t="s">
        <v>2073</v>
      </c>
      <c r="L622" t="s">
        <v>77952</v>
      </c>
    </row>
    <row r="623" spans="1:12" x14ac:dyDescent="0.15">
      <c r="A623" t="s">
        <v>12</v>
      </c>
      <c r="B623">
        <v>177363</v>
      </c>
      <c r="C623">
        <v>177383</v>
      </c>
      <c r="D623" t="s">
        <v>2067</v>
      </c>
      <c r="E623" t="s">
        <v>90</v>
      </c>
      <c r="F623" t="s">
        <v>15</v>
      </c>
      <c r="G623" t="s">
        <v>16</v>
      </c>
      <c r="H623">
        <v>81</v>
      </c>
      <c r="I623" t="s">
        <v>2074</v>
      </c>
      <c r="J623" t="s">
        <v>2075</v>
      </c>
      <c r="K623" t="s">
        <v>2076</v>
      </c>
      <c r="L623" t="s">
        <v>78019</v>
      </c>
    </row>
    <row r="624" spans="1:12" x14ac:dyDescent="0.15">
      <c r="A624" t="s">
        <v>12</v>
      </c>
      <c r="B624">
        <v>177397</v>
      </c>
      <c r="C624">
        <v>177417</v>
      </c>
      <c r="D624" t="s">
        <v>2067</v>
      </c>
      <c r="E624" t="s">
        <v>90</v>
      </c>
      <c r="F624" t="s">
        <v>15</v>
      </c>
      <c r="G624" t="s">
        <v>36</v>
      </c>
      <c r="H624">
        <v>115</v>
      </c>
      <c r="I624" t="s">
        <v>2077</v>
      </c>
      <c r="J624" t="s">
        <v>2078</v>
      </c>
      <c r="K624" t="s">
        <v>2079</v>
      </c>
      <c r="L624" t="s">
        <v>78020</v>
      </c>
    </row>
    <row r="625" spans="1:12" x14ac:dyDescent="0.15">
      <c r="A625" t="s">
        <v>12</v>
      </c>
      <c r="B625">
        <v>178369</v>
      </c>
      <c r="C625">
        <v>178389</v>
      </c>
      <c r="D625" t="s">
        <v>2080</v>
      </c>
      <c r="E625" t="s">
        <v>90</v>
      </c>
      <c r="F625" t="s">
        <v>15</v>
      </c>
      <c r="G625" t="s">
        <v>23</v>
      </c>
      <c r="H625">
        <v>20</v>
      </c>
      <c r="I625" t="s">
        <v>2081</v>
      </c>
      <c r="J625" t="s">
        <v>2082</v>
      </c>
      <c r="K625" t="s">
        <v>2083</v>
      </c>
      <c r="L625" t="s">
        <v>77968</v>
      </c>
    </row>
    <row r="626" spans="1:12" x14ac:dyDescent="0.15">
      <c r="A626" t="s">
        <v>12</v>
      </c>
      <c r="B626">
        <v>178390</v>
      </c>
      <c r="C626">
        <v>178410</v>
      </c>
      <c r="D626" t="s">
        <v>2080</v>
      </c>
      <c r="E626" t="s">
        <v>90</v>
      </c>
      <c r="F626" t="s">
        <v>15</v>
      </c>
      <c r="G626" t="s">
        <v>32</v>
      </c>
      <c r="H626">
        <v>41</v>
      </c>
      <c r="I626" t="s">
        <v>2084</v>
      </c>
      <c r="J626" t="s">
        <v>2085</v>
      </c>
      <c r="K626" t="s">
        <v>2086</v>
      </c>
      <c r="L626" t="s">
        <v>78014</v>
      </c>
    </row>
    <row r="627" spans="1:12" x14ac:dyDescent="0.15">
      <c r="A627" t="s">
        <v>12</v>
      </c>
      <c r="B627">
        <v>178411</v>
      </c>
      <c r="C627">
        <v>178431</v>
      </c>
      <c r="D627" t="s">
        <v>2080</v>
      </c>
      <c r="E627" t="s">
        <v>90</v>
      </c>
      <c r="F627" t="s">
        <v>15</v>
      </c>
      <c r="G627" t="s">
        <v>23</v>
      </c>
      <c r="H627">
        <v>62</v>
      </c>
      <c r="I627" t="s">
        <v>2087</v>
      </c>
      <c r="J627" t="s">
        <v>2088</v>
      </c>
      <c r="K627" t="s">
        <v>2089</v>
      </c>
      <c r="L627" t="s">
        <v>77949</v>
      </c>
    </row>
    <row r="628" spans="1:12" x14ac:dyDescent="0.15">
      <c r="A628" t="s">
        <v>12</v>
      </c>
      <c r="B628">
        <v>178446</v>
      </c>
      <c r="C628">
        <v>178466</v>
      </c>
      <c r="D628" t="s">
        <v>2080</v>
      </c>
      <c r="E628" t="s">
        <v>90</v>
      </c>
      <c r="F628" t="s">
        <v>15</v>
      </c>
      <c r="G628" t="s">
        <v>23</v>
      </c>
      <c r="H628">
        <v>97</v>
      </c>
      <c r="I628" t="s">
        <v>2090</v>
      </c>
      <c r="J628" t="s">
        <v>2091</v>
      </c>
      <c r="K628" t="s">
        <v>2092</v>
      </c>
      <c r="L628" t="s">
        <v>78010</v>
      </c>
    </row>
    <row r="629" spans="1:12" x14ac:dyDescent="0.15">
      <c r="A629" t="s">
        <v>12</v>
      </c>
      <c r="B629">
        <v>181665</v>
      </c>
      <c r="C629">
        <v>181685</v>
      </c>
      <c r="D629" t="s">
        <v>2093</v>
      </c>
      <c r="E629" t="s">
        <v>90</v>
      </c>
      <c r="F629" t="s">
        <v>15</v>
      </c>
      <c r="G629" t="s">
        <v>36</v>
      </c>
      <c r="H629">
        <v>70</v>
      </c>
      <c r="I629" t="s">
        <v>2094</v>
      </c>
      <c r="J629" t="s">
        <v>2095</v>
      </c>
      <c r="K629" t="s">
        <v>2096</v>
      </c>
      <c r="L629" t="s">
        <v>77919</v>
      </c>
    </row>
    <row r="630" spans="1:12" x14ac:dyDescent="0.15">
      <c r="A630" t="s">
        <v>12</v>
      </c>
      <c r="B630">
        <v>181686</v>
      </c>
      <c r="C630">
        <v>181706</v>
      </c>
      <c r="D630" t="s">
        <v>2093</v>
      </c>
      <c r="E630" t="s">
        <v>90</v>
      </c>
      <c r="F630" t="s">
        <v>15</v>
      </c>
      <c r="G630" t="s">
        <v>16</v>
      </c>
      <c r="H630">
        <v>91</v>
      </c>
      <c r="I630" t="s">
        <v>2097</v>
      </c>
      <c r="J630" t="s">
        <v>2098</v>
      </c>
      <c r="K630" t="s">
        <v>2099</v>
      </c>
      <c r="L630" t="s">
        <v>77907</v>
      </c>
    </row>
    <row r="631" spans="1:12" x14ac:dyDescent="0.15">
      <c r="A631" t="s">
        <v>12</v>
      </c>
      <c r="B631">
        <v>181710</v>
      </c>
      <c r="C631">
        <v>181730</v>
      </c>
      <c r="D631" t="s">
        <v>2093</v>
      </c>
      <c r="E631" t="s">
        <v>90</v>
      </c>
      <c r="F631" t="s">
        <v>15</v>
      </c>
      <c r="G631" t="s">
        <v>16</v>
      </c>
      <c r="H631">
        <v>115</v>
      </c>
      <c r="I631" t="s">
        <v>2100</v>
      </c>
      <c r="J631" t="s">
        <v>2101</v>
      </c>
      <c r="K631" t="s">
        <v>2102</v>
      </c>
      <c r="L631" t="s">
        <v>78020</v>
      </c>
    </row>
    <row r="632" spans="1:12" x14ac:dyDescent="0.15">
      <c r="A632" t="s">
        <v>12</v>
      </c>
      <c r="B632">
        <v>181779</v>
      </c>
      <c r="C632">
        <v>181799</v>
      </c>
      <c r="D632" t="s">
        <v>2093</v>
      </c>
      <c r="E632" t="s">
        <v>90</v>
      </c>
      <c r="F632" t="s">
        <v>15</v>
      </c>
      <c r="G632" t="s">
        <v>16</v>
      </c>
      <c r="H632">
        <v>184</v>
      </c>
      <c r="I632" t="s">
        <v>2103</v>
      </c>
      <c r="J632" t="s">
        <v>2104</v>
      </c>
      <c r="K632" t="s">
        <v>2105</v>
      </c>
      <c r="L632" t="s">
        <v>78021</v>
      </c>
    </row>
    <row r="633" spans="1:12" x14ac:dyDescent="0.15">
      <c r="A633" t="s">
        <v>12</v>
      </c>
      <c r="B633">
        <v>182650</v>
      </c>
      <c r="C633">
        <v>182670</v>
      </c>
      <c r="D633" t="s">
        <v>2106</v>
      </c>
      <c r="E633" t="s">
        <v>90</v>
      </c>
      <c r="F633" t="s">
        <v>15</v>
      </c>
      <c r="G633" t="s">
        <v>32</v>
      </c>
      <c r="H633">
        <v>1</v>
      </c>
      <c r="I633" t="s">
        <v>2107</v>
      </c>
      <c r="J633" t="s">
        <v>2108</v>
      </c>
      <c r="K633" t="s">
        <v>2109</v>
      </c>
      <c r="L633" t="s">
        <v>77917</v>
      </c>
    </row>
    <row r="634" spans="1:12" x14ac:dyDescent="0.15">
      <c r="A634" t="s">
        <v>12</v>
      </c>
      <c r="B634">
        <v>182674</v>
      </c>
      <c r="C634">
        <v>182694</v>
      </c>
      <c r="D634" t="s">
        <v>2106</v>
      </c>
      <c r="E634" t="s">
        <v>90</v>
      </c>
      <c r="F634" t="s">
        <v>15</v>
      </c>
      <c r="G634" t="s">
        <v>16</v>
      </c>
      <c r="H634">
        <v>25</v>
      </c>
      <c r="I634" t="s">
        <v>2110</v>
      </c>
      <c r="J634" t="s">
        <v>2111</v>
      </c>
      <c r="K634" t="s">
        <v>2112</v>
      </c>
      <c r="L634" t="s">
        <v>78012</v>
      </c>
    </row>
    <row r="635" spans="1:12" x14ac:dyDescent="0.15">
      <c r="A635" t="s">
        <v>12</v>
      </c>
      <c r="B635">
        <v>182695</v>
      </c>
      <c r="C635">
        <v>182715</v>
      </c>
      <c r="D635" t="s">
        <v>2106</v>
      </c>
      <c r="E635" t="s">
        <v>90</v>
      </c>
      <c r="F635" t="s">
        <v>15</v>
      </c>
      <c r="G635" t="s">
        <v>36</v>
      </c>
      <c r="H635">
        <v>46</v>
      </c>
      <c r="I635" t="s">
        <v>2113</v>
      </c>
      <c r="J635" t="s">
        <v>2114</v>
      </c>
      <c r="K635" t="s">
        <v>2115</v>
      </c>
      <c r="L635" t="s">
        <v>78004</v>
      </c>
    </row>
    <row r="636" spans="1:12" x14ac:dyDescent="0.15">
      <c r="A636" t="s">
        <v>12</v>
      </c>
      <c r="B636">
        <v>182722</v>
      </c>
      <c r="C636">
        <v>182742</v>
      </c>
      <c r="D636" t="s">
        <v>2106</v>
      </c>
      <c r="E636" t="s">
        <v>90</v>
      </c>
      <c r="F636" t="s">
        <v>15</v>
      </c>
      <c r="G636" t="s">
        <v>16</v>
      </c>
      <c r="H636">
        <v>73</v>
      </c>
      <c r="I636" t="s">
        <v>2116</v>
      </c>
      <c r="J636" t="s">
        <v>2117</v>
      </c>
      <c r="K636" t="s">
        <v>2118</v>
      </c>
      <c r="L636" t="s">
        <v>77926</v>
      </c>
    </row>
    <row r="637" spans="1:12" x14ac:dyDescent="0.15">
      <c r="A637" t="s">
        <v>12</v>
      </c>
      <c r="B637">
        <v>183126</v>
      </c>
      <c r="C637">
        <v>183146</v>
      </c>
      <c r="D637" t="s">
        <v>2119</v>
      </c>
      <c r="E637" t="s">
        <v>90</v>
      </c>
      <c r="F637" t="s">
        <v>15</v>
      </c>
      <c r="G637" t="s">
        <v>23</v>
      </c>
      <c r="H637">
        <v>11</v>
      </c>
      <c r="I637" t="s">
        <v>2120</v>
      </c>
      <c r="J637" t="s">
        <v>2121</v>
      </c>
      <c r="K637" t="s">
        <v>2122</v>
      </c>
      <c r="L637" t="s">
        <v>77974</v>
      </c>
    </row>
    <row r="638" spans="1:12" x14ac:dyDescent="0.15">
      <c r="A638" t="s">
        <v>12</v>
      </c>
      <c r="B638">
        <v>183167</v>
      </c>
      <c r="C638">
        <v>183187</v>
      </c>
      <c r="D638" t="s">
        <v>2119</v>
      </c>
      <c r="E638" t="s">
        <v>90</v>
      </c>
      <c r="F638" t="s">
        <v>15</v>
      </c>
      <c r="G638" t="s">
        <v>16</v>
      </c>
      <c r="H638">
        <v>52</v>
      </c>
      <c r="I638" t="s">
        <v>2123</v>
      </c>
      <c r="J638" t="s">
        <v>2124</v>
      </c>
      <c r="K638" t="s">
        <v>2125</v>
      </c>
      <c r="L638" t="s">
        <v>77959</v>
      </c>
    </row>
    <row r="639" spans="1:12" x14ac:dyDescent="0.15">
      <c r="A639" t="s">
        <v>12</v>
      </c>
      <c r="B639">
        <v>183189</v>
      </c>
      <c r="C639">
        <v>183209</v>
      </c>
      <c r="D639" t="s">
        <v>2119</v>
      </c>
      <c r="E639" t="s">
        <v>90</v>
      </c>
      <c r="F639" t="s">
        <v>15</v>
      </c>
      <c r="G639" t="s">
        <v>32</v>
      </c>
      <c r="H639">
        <v>74</v>
      </c>
      <c r="I639" t="s">
        <v>2126</v>
      </c>
      <c r="J639" t="s">
        <v>2127</v>
      </c>
      <c r="K639" t="s">
        <v>2128</v>
      </c>
      <c r="L639" t="s">
        <v>78005</v>
      </c>
    </row>
    <row r="640" spans="1:12" x14ac:dyDescent="0.15">
      <c r="A640" t="s">
        <v>12</v>
      </c>
      <c r="B640">
        <v>183219</v>
      </c>
      <c r="C640">
        <v>183239</v>
      </c>
      <c r="D640" t="s">
        <v>2119</v>
      </c>
      <c r="E640" t="s">
        <v>90</v>
      </c>
      <c r="F640" t="s">
        <v>15</v>
      </c>
      <c r="G640" t="s">
        <v>36</v>
      </c>
      <c r="H640">
        <v>104</v>
      </c>
      <c r="I640" t="s">
        <v>2129</v>
      </c>
      <c r="J640" t="s">
        <v>2130</v>
      </c>
      <c r="K640" t="s">
        <v>2131</v>
      </c>
      <c r="L640" t="s">
        <v>77963</v>
      </c>
    </row>
    <row r="641" spans="1:12" x14ac:dyDescent="0.15">
      <c r="A641" t="s">
        <v>12</v>
      </c>
      <c r="B641">
        <v>183442</v>
      </c>
      <c r="C641">
        <v>183462</v>
      </c>
      <c r="D641" t="s">
        <v>2132</v>
      </c>
      <c r="E641" t="s">
        <v>2133</v>
      </c>
      <c r="F641" t="s">
        <v>15</v>
      </c>
      <c r="G641" t="s">
        <v>23</v>
      </c>
      <c r="H641">
        <v>19</v>
      </c>
      <c r="I641" t="s">
        <v>2134</v>
      </c>
      <c r="J641" t="s">
        <v>2135</v>
      </c>
      <c r="K641" t="s">
        <v>2136</v>
      </c>
      <c r="L641" t="s">
        <v>77982</v>
      </c>
    </row>
    <row r="642" spans="1:12" x14ac:dyDescent="0.15">
      <c r="A642" t="s">
        <v>12</v>
      </c>
      <c r="B642">
        <v>183472</v>
      </c>
      <c r="C642">
        <v>183492</v>
      </c>
      <c r="D642" t="s">
        <v>2132</v>
      </c>
      <c r="E642" t="s">
        <v>2133</v>
      </c>
      <c r="F642" t="s">
        <v>15</v>
      </c>
      <c r="G642" t="s">
        <v>16</v>
      </c>
      <c r="H642">
        <v>49</v>
      </c>
      <c r="I642" t="s">
        <v>2137</v>
      </c>
      <c r="J642" t="s">
        <v>2138</v>
      </c>
      <c r="K642" t="s">
        <v>2139</v>
      </c>
      <c r="L642" t="s">
        <v>77913</v>
      </c>
    </row>
    <row r="643" spans="1:12" x14ac:dyDescent="0.15">
      <c r="A643" t="s">
        <v>12</v>
      </c>
      <c r="B643">
        <v>183505</v>
      </c>
      <c r="C643">
        <v>183525</v>
      </c>
      <c r="D643" t="s">
        <v>2132</v>
      </c>
      <c r="E643" t="s">
        <v>2133</v>
      </c>
      <c r="F643" t="s">
        <v>15</v>
      </c>
      <c r="G643" t="s">
        <v>32</v>
      </c>
      <c r="H643">
        <v>82</v>
      </c>
      <c r="I643" t="s">
        <v>2140</v>
      </c>
      <c r="J643" t="s">
        <v>2141</v>
      </c>
      <c r="K643" t="s">
        <v>2142</v>
      </c>
      <c r="L643" t="s">
        <v>78011</v>
      </c>
    </row>
    <row r="644" spans="1:12" x14ac:dyDescent="0.15">
      <c r="A644" t="s">
        <v>12</v>
      </c>
      <c r="B644">
        <v>183529</v>
      </c>
      <c r="C644">
        <v>183549</v>
      </c>
      <c r="D644" t="s">
        <v>2132</v>
      </c>
      <c r="E644" t="s">
        <v>2133</v>
      </c>
      <c r="F644" t="s">
        <v>15</v>
      </c>
      <c r="G644" t="s">
        <v>32</v>
      </c>
      <c r="H644">
        <v>106</v>
      </c>
      <c r="I644" t="s">
        <v>2143</v>
      </c>
      <c r="J644" t="s">
        <v>2144</v>
      </c>
      <c r="K644" t="s">
        <v>2145</v>
      </c>
      <c r="L644" t="s">
        <v>77914</v>
      </c>
    </row>
    <row r="645" spans="1:12" x14ac:dyDescent="0.15">
      <c r="A645" t="s">
        <v>12</v>
      </c>
      <c r="B645">
        <v>185543</v>
      </c>
      <c r="C645">
        <v>185563</v>
      </c>
      <c r="D645" t="s">
        <v>2146</v>
      </c>
      <c r="E645" t="s">
        <v>90</v>
      </c>
      <c r="F645" t="s">
        <v>76</v>
      </c>
      <c r="G645" t="s">
        <v>23</v>
      </c>
      <c r="H645">
        <v>21</v>
      </c>
      <c r="I645" t="s">
        <v>2147</v>
      </c>
      <c r="J645" t="s">
        <v>2148</v>
      </c>
      <c r="K645" t="s">
        <v>2149</v>
      </c>
      <c r="L645" t="s">
        <v>78022</v>
      </c>
    </row>
    <row r="646" spans="1:12" x14ac:dyDescent="0.15">
      <c r="A646" t="s">
        <v>12</v>
      </c>
      <c r="B646">
        <v>185519</v>
      </c>
      <c r="C646">
        <v>185539</v>
      </c>
      <c r="D646" t="s">
        <v>2146</v>
      </c>
      <c r="E646" t="s">
        <v>90</v>
      </c>
      <c r="F646" t="s">
        <v>76</v>
      </c>
      <c r="G646" t="s">
        <v>36</v>
      </c>
      <c r="H646">
        <v>45</v>
      </c>
      <c r="I646" t="s">
        <v>2150</v>
      </c>
      <c r="J646" t="s">
        <v>2151</v>
      </c>
      <c r="K646" t="s">
        <v>2152</v>
      </c>
      <c r="L646" t="s">
        <v>77967</v>
      </c>
    </row>
    <row r="647" spans="1:12" x14ac:dyDescent="0.15">
      <c r="A647" t="s">
        <v>12</v>
      </c>
      <c r="B647">
        <v>185495</v>
      </c>
      <c r="C647">
        <v>185515</v>
      </c>
      <c r="D647" t="s">
        <v>2146</v>
      </c>
      <c r="E647" t="s">
        <v>90</v>
      </c>
      <c r="F647" t="s">
        <v>76</v>
      </c>
      <c r="G647" t="s">
        <v>16</v>
      </c>
      <c r="H647">
        <v>69</v>
      </c>
      <c r="I647" t="s">
        <v>2153</v>
      </c>
      <c r="J647" t="s">
        <v>2154</v>
      </c>
      <c r="K647" t="s">
        <v>2155</v>
      </c>
      <c r="L647" t="s">
        <v>78015</v>
      </c>
    </row>
    <row r="648" spans="1:12" x14ac:dyDescent="0.15">
      <c r="A648" t="s">
        <v>12</v>
      </c>
      <c r="B648">
        <v>185464</v>
      </c>
      <c r="C648">
        <v>185484</v>
      </c>
      <c r="D648" t="s">
        <v>2146</v>
      </c>
      <c r="E648" t="s">
        <v>90</v>
      </c>
      <c r="F648" t="s">
        <v>76</v>
      </c>
      <c r="G648" t="s">
        <v>16</v>
      </c>
      <c r="H648">
        <v>100</v>
      </c>
      <c r="I648" t="s">
        <v>2156</v>
      </c>
      <c r="J648" t="s">
        <v>2157</v>
      </c>
      <c r="K648" t="s">
        <v>2158</v>
      </c>
      <c r="L648" t="s">
        <v>77953</v>
      </c>
    </row>
    <row r="649" spans="1:12" x14ac:dyDescent="0.15">
      <c r="A649" t="s">
        <v>12</v>
      </c>
      <c r="B649">
        <v>185661</v>
      </c>
      <c r="C649">
        <v>185681</v>
      </c>
      <c r="D649" t="s">
        <v>2159</v>
      </c>
      <c r="E649" t="s">
        <v>90</v>
      </c>
      <c r="F649" t="s">
        <v>15</v>
      </c>
      <c r="G649" t="s">
        <v>16</v>
      </c>
      <c r="H649">
        <v>0</v>
      </c>
      <c r="I649" t="s">
        <v>2160</v>
      </c>
      <c r="J649" t="s">
        <v>2161</v>
      </c>
      <c r="K649" t="s">
        <v>2162</v>
      </c>
      <c r="L649" t="s">
        <v>77980</v>
      </c>
    </row>
    <row r="650" spans="1:12" x14ac:dyDescent="0.15">
      <c r="A650" t="s">
        <v>12</v>
      </c>
      <c r="B650">
        <v>185681</v>
      </c>
      <c r="C650">
        <v>185701</v>
      </c>
      <c r="D650" t="s">
        <v>2159</v>
      </c>
      <c r="E650" t="s">
        <v>90</v>
      </c>
      <c r="F650" t="s">
        <v>15</v>
      </c>
      <c r="G650" t="s">
        <v>32</v>
      </c>
      <c r="H650">
        <v>20</v>
      </c>
      <c r="I650" t="s">
        <v>2163</v>
      </c>
      <c r="J650" t="s">
        <v>2164</v>
      </c>
      <c r="K650" t="s">
        <v>2165</v>
      </c>
      <c r="L650" t="s">
        <v>77968</v>
      </c>
    </row>
    <row r="651" spans="1:12" x14ac:dyDescent="0.15">
      <c r="A651" t="s">
        <v>12</v>
      </c>
      <c r="B651">
        <v>185712</v>
      </c>
      <c r="C651">
        <v>185732</v>
      </c>
      <c r="D651" t="s">
        <v>2159</v>
      </c>
      <c r="E651" t="s">
        <v>90</v>
      </c>
      <c r="F651" t="s">
        <v>15</v>
      </c>
      <c r="G651" t="s">
        <v>16</v>
      </c>
      <c r="H651">
        <v>51</v>
      </c>
      <c r="I651" t="s">
        <v>2166</v>
      </c>
      <c r="J651" t="s">
        <v>2167</v>
      </c>
      <c r="K651" t="s">
        <v>2168</v>
      </c>
      <c r="L651" t="s">
        <v>78023</v>
      </c>
    </row>
    <row r="652" spans="1:12" x14ac:dyDescent="0.15">
      <c r="A652" t="s">
        <v>12</v>
      </c>
      <c r="B652">
        <v>185740</v>
      </c>
      <c r="C652">
        <v>185760</v>
      </c>
      <c r="D652" t="s">
        <v>2159</v>
      </c>
      <c r="E652" t="s">
        <v>90</v>
      </c>
      <c r="F652" t="s">
        <v>15</v>
      </c>
      <c r="G652" t="s">
        <v>32</v>
      </c>
      <c r="H652">
        <v>79</v>
      </c>
      <c r="I652" t="s">
        <v>2169</v>
      </c>
      <c r="J652" t="s">
        <v>2170</v>
      </c>
      <c r="K652" t="s">
        <v>2171</v>
      </c>
      <c r="L652" t="s">
        <v>77993</v>
      </c>
    </row>
    <row r="653" spans="1:12" x14ac:dyDescent="0.15">
      <c r="A653" t="s">
        <v>12</v>
      </c>
      <c r="B653">
        <v>187957</v>
      </c>
      <c r="C653">
        <v>187977</v>
      </c>
      <c r="D653" t="s">
        <v>2172</v>
      </c>
      <c r="E653" t="s">
        <v>90</v>
      </c>
      <c r="F653" t="s">
        <v>15</v>
      </c>
      <c r="G653" t="s">
        <v>16</v>
      </c>
      <c r="H653">
        <v>8</v>
      </c>
      <c r="I653" t="s">
        <v>2173</v>
      </c>
      <c r="J653" t="s">
        <v>2174</v>
      </c>
      <c r="K653" t="s">
        <v>2175</v>
      </c>
      <c r="L653" t="s">
        <v>77955</v>
      </c>
    </row>
    <row r="654" spans="1:12" x14ac:dyDescent="0.15">
      <c r="A654" t="s">
        <v>12</v>
      </c>
      <c r="B654">
        <v>187983</v>
      </c>
      <c r="C654">
        <v>188003</v>
      </c>
      <c r="D654" t="s">
        <v>2172</v>
      </c>
      <c r="E654" t="s">
        <v>90</v>
      </c>
      <c r="F654" t="s">
        <v>15</v>
      </c>
      <c r="G654" t="s">
        <v>16</v>
      </c>
      <c r="H654">
        <v>34</v>
      </c>
      <c r="I654" t="s">
        <v>2176</v>
      </c>
      <c r="J654" t="s">
        <v>2177</v>
      </c>
      <c r="K654" t="s">
        <v>2178</v>
      </c>
      <c r="L654" t="s">
        <v>77999</v>
      </c>
    </row>
    <row r="655" spans="1:12" x14ac:dyDescent="0.15">
      <c r="A655" t="s">
        <v>12</v>
      </c>
      <c r="B655">
        <v>188005</v>
      </c>
      <c r="C655">
        <v>188025</v>
      </c>
      <c r="D655" t="s">
        <v>2172</v>
      </c>
      <c r="E655" t="s">
        <v>90</v>
      </c>
      <c r="F655" t="s">
        <v>15</v>
      </c>
      <c r="G655" t="s">
        <v>32</v>
      </c>
      <c r="H655">
        <v>56</v>
      </c>
      <c r="I655" t="s">
        <v>2179</v>
      </c>
      <c r="J655" t="s">
        <v>2180</v>
      </c>
      <c r="K655" t="s">
        <v>2181</v>
      </c>
      <c r="L655" t="s">
        <v>77971</v>
      </c>
    </row>
    <row r="656" spans="1:12" x14ac:dyDescent="0.15">
      <c r="A656" t="s">
        <v>12</v>
      </c>
      <c r="B656">
        <v>188036</v>
      </c>
      <c r="C656">
        <v>188056</v>
      </c>
      <c r="D656" t="s">
        <v>2172</v>
      </c>
      <c r="E656" t="s">
        <v>90</v>
      </c>
      <c r="F656" t="s">
        <v>15</v>
      </c>
      <c r="G656" t="s">
        <v>16</v>
      </c>
      <c r="H656">
        <v>87</v>
      </c>
      <c r="I656" t="s">
        <v>2182</v>
      </c>
      <c r="J656" t="s">
        <v>2183</v>
      </c>
      <c r="K656" t="s">
        <v>2184</v>
      </c>
      <c r="L656" t="s">
        <v>78024</v>
      </c>
    </row>
    <row r="657" spans="1:12" x14ac:dyDescent="0.15">
      <c r="A657" t="s">
        <v>12</v>
      </c>
      <c r="B657">
        <v>189027</v>
      </c>
      <c r="C657">
        <v>189047</v>
      </c>
      <c r="D657" t="s">
        <v>2185</v>
      </c>
      <c r="E657" t="s">
        <v>90</v>
      </c>
      <c r="F657" t="s">
        <v>15</v>
      </c>
      <c r="G657" t="s">
        <v>16</v>
      </c>
      <c r="H657">
        <v>0</v>
      </c>
      <c r="I657" t="s">
        <v>2186</v>
      </c>
      <c r="J657" t="s">
        <v>2187</v>
      </c>
      <c r="K657" t="s">
        <v>2188</v>
      </c>
      <c r="L657" t="s">
        <v>77980</v>
      </c>
    </row>
    <row r="658" spans="1:12" x14ac:dyDescent="0.15">
      <c r="A658" t="s">
        <v>12</v>
      </c>
      <c r="B658">
        <v>189050</v>
      </c>
      <c r="C658">
        <v>189070</v>
      </c>
      <c r="D658" t="s">
        <v>2185</v>
      </c>
      <c r="E658" t="s">
        <v>90</v>
      </c>
      <c r="F658" t="s">
        <v>15</v>
      </c>
      <c r="G658" t="s">
        <v>36</v>
      </c>
      <c r="H658">
        <v>23</v>
      </c>
      <c r="I658" t="s">
        <v>2189</v>
      </c>
      <c r="J658" t="s">
        <v>2190</v>
      </c>
      <c r="K658" t="s">
        <v>2191</v>
      </c>
      <c r="L658" t="s">
        <v>77975</v>
      </c>
    </row>
    <row r="659" spans="1:12" x14ac:dyDescent="0.15">
      <c r="A659" t="s">
        <v>12</v>
      </c>
      <c r="B659">
        <v>189071</v>
      </c>
      <c r="C659">
        <v>189091</v>
      </c>
      <c r="D659" t="s">
        <v>2185</v>
      </c>
      <c r="E659" t="s">
        <v>90</v>
      </c>
      <c r="F659" t="s">
        <v>15</v>
      </c>
      <c r="G659" t="s">
        <v>23</v>
      </c>
      <c r="H659">
        <v>44</v>
      </c>
      <c r="I659" t="s">
        <v>2192</v>
      </c>
      <c r="J659" t="s">
        <v>2193</v>
      </c>
      <c r="K659" t="s">
        <v>2194</v>
      </c>
      <c r="L659" t="s">
        <v>78016</v>
      </c>
    </row>
    <row r="660" spans="1:12" x14ac:dyDescent="0.15">
      <c r="A660" t="s">
        <v>12</v>
      </c>
      <c r="B660">
        <v>189096</v>
      </c>
      <c r="C660">
        <v>189116</v>
      </c>
      <c r="D660" t="s">
        <v>2185</v>
      </c>
      <c r="E660" t="s">
        <v>90</v>
      </c>
      <c r="F660" t="s">
        <v>15</v>
      </c>
      <c r="G660" t="s">
        <v>36</v>
      </c>
      <c r="H660">
        <v>69</v>
      </c>
      <c r="I660" t="s">
        <v>2195</v>
      </c>
      <c r="J660" t="s">
        <v>2196</v>
      </c>
      <c r="K660" t="s">
        <v>2197</v>
      </c>
      <c r="L660" t="s">
        <v>78015</v>
      </c>
    </row>
    <row r="661" spans="1:12" x14ac:dyDescent="0.15">
      <c r="A661" t="s">
        <v>12</v>
      </c>
      <c r="B661">
        <v>190533</v>
      </c>
      <c r="C661">
        <v>190553</v>
      </c>
      <c r="D661" t="s">
        <v>2198</v>
      </c>
      <c r="E661" t="s">
        <v>90</v>
      </c>
      <c r="F661" t="s">
        <v>15</v>
      </c>
      <c r="G661" t="s">
        <v>36</v>
      </c>
      <c r="H661">
        <v>7</v>
      </c>
      <c r="I661" t="s">
        <v>2199</v>
      </c>
      <c r="J661" t="s">
        <v>2200</v>
      </c>
      <c r="K661" t="s">
        <v>2201</v>
      </c>
      <c r="L661" t="s">
        <v>77909</v>
      </c>
    </row>
    <row r="662" spans="1:12" x14ac:dyDescent="0.15">
      <c r="A662" t="s">
        <v>12</v>
      </c>
      <c r="B662">
        <v>190560</v>
      </c>
      <c r="C662">
        <v>190580</v>
      </c>
      <c r="D662" t="s">
        <v>2198</v>
      </c>
      <c r="E662" t="s">
        <v>90</v>
      </c>
      <c r="F662" t="s">
        <v>15</v>
      </c>
      <c r="G662" t="s">
        <v>16</v>
      </c>
      <c r="H662">
        <v>34</v>
      </c>
      <c r="I662" t="s">
        <v>2202</v>
      </c>
      <c r="J662" t="s">
        <v>2203</v>
      </c>
      <c r="K662" t="s">
        <v>2204</v>
      </c>
      <c r="L662" t="s">
        <v>77999</v>
      </c>
    </row>
    <row r="663" spans="1:12" x14ac:dyDescent="0.15">
      <c r="A663" t="s">
        <v>12</v>
      </c>
      <c r="B663">
        <v>190588</v>
      </c>
      <c r="C663">
        <v>190608</v>
      </c>
      <c r="D663" t="s">
        <v>2198</v>
      </c>
      <c r="E663" t="s">
        <v>90</v>
      </c>
      <c r="F663" t="s">
        <v>15</v>
      </c>
      <c r="G663" t="s">
        <v>16</v>
      </c>
      <c r="H663">
        <v>62</v>
      </c>
      <c r="I663" t="s">
        <v>2205</v>
      </c>
      <c r="J663" t="s">
        <v>2206</v>
      </c>
      <c r="K663" t="s">
        <v>2207</v>
      </c>
      <c r="L663" t="s">
        <v>77949</v>
      </c>
    </row>
    <row r="664" spans="1:12" x14ac:dyDescent="0.15">
      <c r="A664" t="s">
        <v>12</v>
      </c>
      <c r="B664">
        <v>190612</v>
      </c>
      <c r="C664">
        <v>190632</v>
      </c>
      <c r="D664" t="s">
        <v>2198</v>
      </c>
      <c r="E664" t="s">
        <v>90</v>
      </c>
      <c r="F664" t="s">
        <v>15</v>
      </c>
      <c r="G664" t="s">
        <v>23</v>
      </c>
      <c r="H664">
        <v>86</v>
      </c>
      <c r="I664" t="s">
        <v>2208</v>
      </c>
      <c r="J664" t="s">
        <v>2209</v>
      </c>
      <c r="K664" t="s">
        <v>2210</v>
      </c>
      <c r="L664" t="s">
        <v>77929</v>
      </c>
    </row>
    <row r="665" spans="1:12" x14ac:dyDescent="0.15">
      <c r="A665" t="s">
        <v>12</v>
      </c>
      <c r="B665">
        <v>191203</v>
      </c>
      <c r="C665">
        <v>191223</v>
      </c>
      <c r="D665" t="s">
        <v>2211</v>
      </c>
      <c r="E665" t="s">
        <v>90</v>
      </c>
      <c r="F665" t="s">
        <v>15</v>
      </c>
      <c r="G665" t="s">
        <v>16</v>
      </c>
      <c r="H665">
        <v>6</v>
      </c>
      <c r="I665" t="s">
        <v>2212</v>
      </c>
      <c r="J665" t="s">
        <v>2213</v>
      </c>
      <c r="K665" t="s">
        <v>2214</v>
      </c>
      <c r="L665" t="s">
        <v>78025</v>
      </c>
    </row>
    <row r="666" spans="1:12" x14ac:dyDescent="0.15">
      <c r="A666" t="s">
        <v>12</v>
      </c>
      <c r="B666">
        <v>191225</v>
      </c>
      <c r="C666">
        <v>191245</v>
      </c>
      <c r="D666" t="s">
        <v>2211</v>
      </c>
      <c r="E666" t="s">
        <v>90</v>
      </c>
      <c r="F666" t="s">
        <v>15</v>
      </c>
      <c r="G666" t="s">
        <v>16</v>
      </c>
      <c r="H666">
        <v>28</v>
      </c>
      <c r="I666" t="s">
        <v>2215</v>
      </c>
      <c r="J666" t="s">
        <v>2216</v>
      </c>
      <c r="K666" t="s">
        <v>2217</v>
      </c>
      <c r="L666" t="s">
        <v>77956</v>
      </c>
    </row>
    <row r="667" spans="1:12" x14ac:dyDescent="0.15">
      <c r="A667" t="s">
        <v>12</v>
      </c>
      <c r="B667">
        <v>191253</v>
      </c>
      <c r="C667">
        <v>191273</v>
      </c>
      <c r="D667" t="s">
        <v>2211</v>
      </c>
      <c r="E667" t="s">
        <v>90</v>
      </c>
      <c r="F667" t="s">
        <v>15</v>
      </c>
      <c r="G667" t="s">
        <v>16</v>
      </c>
      <c r="H667">
        <v>56</v>
      </c>
      <c r="I667" t="s">
        <v>2218</v>
      </c>
      <c r="J667" t="s">
        <v>2219</v>
      </c>
      <c r="K667" t="s">
        <v>2220</v>
      </c>
      <c r="L667" t="s">
        <v>77971</v>
      </c>
    </row>
    <row r="668" spans="1:12" x14ac:dyDescent="0.15">
      <c r="A668" t="s">
        <v>12</v>
      </c>
      <c r="B668">
        <v>191282</v>
      </c>
      <c r="C668">
        <v>191302</v>
      </c>
      <c r="D668" t="s">
        <v>2211</v>
      </c>
      <c r="E668" t="s">
        <v>90</v>
      </c>
      <c r="F668" t="s">
        <v>15</v>
      </c>
      <c r="G668" t="s">
        <v>16</v>
      </c>
      <c r="H668">
        <v>85</v>
      </c>
      <c r="I668" t="s">
        <v>2221</v>
      </c>
      <c r="J668" t="s">
        <v>2222</v>
      </c>
      <c r="K668" t="s">
        <v>2223</v>
      </c>
      <c r="L668" t="s">
        <v>77972</v>
      </c>
    </row>
    <row r="669" spans="1:12" x14ac:dyDescent="0.15">
      <c r="A669" t="s">
        <v>12</v>
      </c>
      <c r="B669">
        <v>192460</v>
      </c>
      <c r="C669">
        <v>192480</v>
      </c>
      <c r="D669" t="s">
        <v>2224</v>
      </c>
      <c r="E669" t="s">
        <v>90</v>
      </c>
      <c r="F669" t="s">
        <v>76</v>
      </c>
      <c r="G669" t="s">
        <v>36</v>
      </c>
      <c r="H669">
        <v>22</v>
      </c>
      <c r="I669" t="s">
        <v>2225</v>
      </c>
      <c r="J669" t="s">
        <v>2226</v>
      </c>
      <c r="K669" t="s">
        <v>2227</v>
      </c>
      <c r="L669" t="s">
        <v>77948</v>
      </c>
    </row>
    <row r="670" spans="1:12" x14ac:dyDescent="0.15">
      <c r="A670" t="s">
        <v>12</v>
      </c>
      <c r="B670">
        <v>192406</v>
      </c>
      <c r="C670">
        <v>192426</v>
      </c>
      <c r="D670" t="s">
        <v>2224</v>
      </c>
      <c r="E670" t="s">
        <v>90</v>
      </c>
      <c r="F670" t="s">
        <v>76</v>
      </c>
      <c r="G670" t="s">
        <v>16</v>
      </c>
      <c r="H670">
        <v>76</v>
      </c>
      <c r="I670" t="s">
        <v>2228</v>
      </c>
      <c r="J670" t="s">
        <v>2229</v>
      </c>
      <c r="K670" t="s">
        <v>2230</v>
      </c>
      <c r="L670" t="s">
        <v>77985</v>
      </c>
    </row>
    <row r="671" spans="1:12" x14ac:dyDescent="0.15">
      <c r="A671" t="s">
        <v>12</v>
      </c>
      <c r="B671">
        <v>192378</v>
      </c>
      <c r="C671">
        <v>192398</v>
      </c>
      <c r="D671" t="s">
        <v>2224</v>
      </c>
      <c r="E671" t="s">
        <v>90</v>
      </c>
      <c r="F671" t="s">
        <v>76</v>
      </c>
      <c r="G671" t="s">
        <v>23</v>
      </c>
      <c r="H671">
        <v>104</v>
      </c>
      <c r="I671" t="s">
        <v>2231</v>
      </c>
      <c r="J671" t="s">
        <v>2232</v>
      </c>
      <c r="K671" t="s">
        <v>2233</v>
      </c>
      <c r="L671" t="s">
        <v>77963</v>
      </c>
    </row>
    <row r="672" spans="1:12" x14ac:dyDescent="0.15">
      <c r="A672" t="s">
        <v>12</v>
      </c>
      <c r="B672">
        <v>192355</v>
      </c>
      <c r="C672">
        <v>192375</v>
      </c>
      <c r="D672" t="s">
        <v>2224</v>
      </c>
      <c r="E672" t="s">
        <v>90</v>
      </c>
      <c r="F672" t="s">
        <v>76</v>
      </c>
      <c r="G672" t="s">
        <v>16</v>
      </c>
      <c r="H672">
        <v>127</v>
      </c>
      <c r="I672" t="s">
        <v>2234</v>
      </c>
      <c r="J672" t="s">
        <v>2235</v>
      </c>
      <c r="K672" t="s">
        <v>2236</v>
      </c>
      <c r="L672" t="s">
        <v>78026</v>
      </c>
    </row>
    <row r="673" spans="1:12" x14ac:dyDescent="0.15">
      <c r="A673" t="s">
        <v>12</v>
      </c>
      <c r="B673">
        <v>192978</v>
      </c>
      <c r="C673">
        <v>192998</v>
      </c>
      <c r="D673" t="s">
        <v>2237</v>
      </c>
      <c r="E673" t="s">
        <v>90</v>
      </c>
      <c r="F673" t="s">
        <v>76</v>
      </c>
      <c r="G673" t="s">
        <v>23</v>
      </c>
      <c r="H673">
        <v>11</v>
      </c>
      <c r="I673" t="s">
        <v>2238</v>
      </c>
      <c r="J673" t="s">
        <v>2239</v>
      </c>
      <c r="K673" t="s">
        <v>2240</v>
      </c>
      <c r="L673" t="s">
        <v>77974</v>
      </c>
    </row>
    <row r="674" spans="1:12" x14ac:dyDescent="0.15">
      <c r="A674" t="s">
        <v>12</v>
      </c>
      <c r="B674">
        <v>192955</v>
      </c>
      <c r="C674">
        <v>192975</v>
      </c>
      <c r="D674" t="s">
        <v>2237</v>
      </c>
      <c r="E674" t="s">
        <v>90</v>
      </c>
      <c r="F674" t="s">
        <v>76</v>
      </c>
      <c r="G674" t="s">
        <v>32</v>
      </c>
      <c r="H674">
        <v>34</v>
      </c>
      <c r="I674" t="s">
        <v>2241</v>
      </c>
      <c r="J674" t="s">
        <v>2242</v>
      </c>
      <c r="K674" t="s">
        <v>2243</v>
      </c>
      <c r="L674" t="s">
        <v>77999</v>
      </c>
    </row>
    <row r="675" spans="1:12" x14ac:dyDescent="0.15">
      <c r="A675" t="s">
        <v>12</v>
      </c>
      <c r="B675">
        <v>192925</v>
      </c>
      <c r="C675">
        <v>192945</v>
      </c>
      <c r="D675" t="s">
        <v>2237</v>
      </c>
      <c r="E675" t="s">
        <v>90</v>
      </c>
      <c r="F675" t="s">
        <v>76</v>
      </c>
      <c r="G675" t="s">
        <v>16</v>
      </c>
      <c r="H675">
        <v>64</v>
      </c>
      <c r="I675" t="s">
        <v>2244</v>
      </c>
      <c r="J675" t="s">
        <v>2245</v>
      </c>
      <c r="K675" t="s">
        <v>2246</v>
      </c>
      <c r="L675" t="s">
        <v>77989</v>
      </c>
    </row>
    <row r="676" spans="1:12" x14ac:dyDescent="0.15">
      <c r="A676" t="s">
        <v>12</v>
      </c>
      <c r="B676">
        <v>192898</v>
      </c>
      <c r="C676">
        <v>192918</v>
      </c>
      <c r="D676" t="s">
        <v>2237</v>
      </c>
      <c r="E676" t="s">
        <v>90</v>
      </c>
      <c r="F676" t="s">
        <v>76</v>
      </c>
      <c r="G676" t="s">
        <v>23</v>
      </c>
      <c r="H676">
        <v>91</v>
      </c>
      <c r="I676" t="s">
        <v>2247</v>
      </c>
      <c r="J676" t="s">
        <v>2248</v>
      </c>
      <c r="K676" t="s">
        <v>2249</v>
      </c>
      <c r="L676" t="s">
        <v>77907</v>
      </c>
    </row>
    <row r="677" spans="1:12" x14ac:dyDescent="0.15">
      <c r="A677" t="s">
        <v>12</v>
      </c>
      <c r="B677">
        <v>193558</v>
      </c>
      <c r="C677">
        <v>193578</v>
      </c>
      <c r="D677" t="s">
        <v>2250</v>
      </c>
      <c r="E677" t="s">
        <v>90</v>
      </c>
      <c r="F677" t="s">
        <v>76</v>
      </c>
      <c r="G677" t="s">
        <v>36</v>
      </c>
      <c r="H677">
        <v>0</v>
      </c>
      <c r="I677" t="s">
        <v>2251</v>
      </c>
      <c r="J677" t="s">
        <v>2252</v>
      </c>
      <c r="K677" t="s">
        <v>2253</v>
      </c>
      <c r="L677" t="s">
        <v>77980</v>
      </c>
    </row>
    <row r="678" spans="1:12" x14ac:dyDescent="0.15">
      <c r="A678" t="s">
        <v>12</v>
      </c>
      <c r="B678">
        <v>193533</v>
      </c>
      <c r="C678">
        <v>193553</v>
      </c>
      <c r="D678" t="s">
        <v>2250</v>
      </c>
      <c r="E678" t="s">
        <v>90</v>
      </c>
      <c r="F678" t="s">
        <v>76</v>
      </c>
      <c r="G678" t="s">
        <v>32</v>
      </c>
      <c r="H678">
        <v>25</v>
      </c>
      <c r="I678" t="s">
        <v>2254</v>
      </c>
      <c r="J678" t="s">
        <v>2255</v>
      </c>
      <c r="K678" t="s">
        <v>2256</v>
      </c>
      <c r="L678" t="s">
        <v>78012</v>
      </c>
    </row>
    <row r="679" spans="1:12" x14ac:dyDescent="0.15">
      <c r="A679" t="s">
        <v>12</v>
      </c>
      <c r="B679">
        <v>193511</v>
      </c>
      <c r="C679">
        <v>193531</v>
      </c>
      <c r="D679" t="s">
        <v>2250</v>
      </c>
      <c r="E679" t="s">
        <v>90</v>
      </c>
      <c r="F679" t="s">
        <v>76</v>
      </c>
      <c r="G679" t="s">
        <v>32</v>
      </c>
      <c r="H679">
        <v>47</v>
      </c>
      <c r="I679" t="s">
        <v>2257</v>
      </c>
      <c r="J679" t="s">
        <v>2258</v>
      </c>
      <c r="K679" t="s">
        <v>2259</v>
      </c>
      <c r="L679" t="s">
        <v>77932</v>
      </c>
    </row>
    <row r="680" spans="1:12" x14ac:dyDescent="0.15">
      <c r="A680" t="s">
        <v>12</v>
      </c>
      <c r="B680">
        <v>193483</v>
      </c>
      <c r="C680">
        <v>193503</v>
      </c>
      <c r="D680" t="s">
        <v>2250</v>
      </c>
      <c r="E680" t="s">
        <v>90</v>
      </c>
      <c r="F680" t="s">
        <v>76</v>
      </c>
      <c r="G680" t="s">
        <v>16</v>
      </c>
      <c r="H680">
        <v>75</v>
      </c>
      <c r="I680" t="s">
        <v>2260</v>
      </c>
      <c r="J680" t="s">
        <v>2261</v>
      </c>
      <c r="K680" t="s">
        <v>2262</v>
      </c>
      <c r="L680" t="s">
        <v>78027</v>
      </c>
    </row>
    <row r="681" spans="1:12" x14ac:dyDescent="0.15">
      <c r="A681" t="s">
        <v>12</v>
      </c>
      <c r="B681">
        <v>195557</v>
      </c>
      <c r="C681">
        <v>195577</v>
      </c>
      <c r="D681" t="s">
        <v>2263</v>
      </c>
      <c r="E681" t="s">
        <v>90</v>
      </c>
      <c r="F681" t="s">
        <v>76</v>
      </c>
      <c r="G681" t="s">
        <v>32</v>
      </c>
      <c r="H681">
        <v>1</v>
      </c>
      <c r="I681" t="s">
        <v>2264</v>
      </c>
      <c r="J681" t="s">
        <v>2265</v>
      </c>
      <c r="K681" t="s">
        <v>2266</v>
      </c>
      <c r="L681" t="s">
        <v>77917</v>
      </c>
    </row>
    <row r="682" spans="1:12" x14ac:dyDescent="0.15">
      <c r="A682" t="s">
        <v>12</v>
      </c>
      <c r="B682">
        <v>195503</v>
      </c>
      <c r="C682">
        <v>195523</v>
      </c>
      <c r="D682" t="s">
        <v>2263</v>
      </c>
      <c r="E682" t="s">
        <v>90</v>
      </c>
      <c r="F682" t="s">
        <v>76</v>
      </c>
      <c r="G682" t="s">
        <v>23</v>
      </c>
      <c r="H682">
        <v>55</v>
      </c>
      <c r="I682" t="s">
        <v>2267</v>
      </c>
      <c r="J682" t="s">
        <v>2268</v>
      </c>
      <c r="K682" t="s">
        <v>2269</v>
      </c>
      <c r="L682" t="s">
        <v>77992</v>
      </c>
    </row>
    <row r="683" spans="1:12" x14ac:dyDescent="0.15">
      <c r="A683" t="s">
        <v>12</v>
      </c>
      <c r="B683">
        <v>195483</v>
      </c>
      <c r="C683">
        <v>195503</v>
      </c>
      <c r="D683" t="s">
        <v>2263</v>
      </c>
      <c r="E683" t="s">
        <v>90</v>
      </c>
      <c r="F683" t="s">
        <v>76</v>
      </c>
      <c r="G683" t="s">
        <v>16</v>
      </c>
      <c r="H683">
        <v>75</v>
      </c>
      <c r="I683" t="s">
        <v>2270</v>
      </c>
      <c r="J683" t="s">
        <v>2271</v>
      </c>
      <c r="K683" t="s">
        <v>2272</v>
      </c>
      <c r="L683" t="s">
        <v>78027</v>
      </c>
    </row>
    <row r="684" spans="1:12" x14ac:dyDescent="0.15">
      <c r="A684" t="s">
        <v>12</v>
      </c>
      <c r="B684">
        <v>195445</v>
      </c>
      <c r="C684">
        <v>195465</v>
      </c>
      <c r="D684" t="s">
        <v>2263</v>
      </c>
      <c r="E684" t="s">
        <v>90</v>
      </c>
      <c r="F684" t="s">
        <v>76</v>
      </c>
      <c r="G684" t="s">
        <v>16</v>
      </c>
      <c r="H684">
        <v>113</v>
      </c>
      <c r="I684" t="s">
        <v>2273</v>
      </c>
      <c r="J684" t="s">
        <v>2274</v>
      </c>
      <c r="K684" t="s">
        <v>2275</v>
      </c>
      <c r="L684" t="s">
        <v>77986</v>
      </c>
    </row>
    <row r="685" spans="1:12" x14ac:dyDescent="0.15">
      <c r="A685" t="s">
        <v>12</v>
      </c>
      <c r="B685">
        <v>196869</v>
      </c>
      <c r="C685">
        <v>196889</v>
      </c>
      <c r="D685" t="s">
        <v>2276</v>
      </c>
      <c r="E685" t="s">
        <v>90</v>
      </c>
      <c r="F685" t="s">
        <v>76</v>
      </c>
      <c r="G685" t="s">
        <v>32</v>
      </c>
      <c r="H685">
        <v>1</v>
      </c>
      <c r="I685" t="s">
        <v>2277</v>
      </c>
      <c r="J685" t="s">
        <v>2278</v>
      </c>
      <c r="K685" t="s">
        <v>2279</v>
      </c>
      <c r="L685" t="s">
        <v>77917</v>
      </c>
    </row>
    <row r="686" spans="1:12" x14ac:dyDescent="0.15">
      <c r="A686" t="s">
        <v>12</v>
      </c>
      <c r="B686">
        <v>196836</v>
      </c>
      <c r="C686">
        <v>196856</v>
      </c>
      <c r="D686" t="s">
        <v>2276</v>
      </c>
      <c r="E686" t="s">
        <v>90</v>
      </c>
      <c r="F686" t="s">
        <v>76</v>
      </c>
      <c r="G686" t="s">
        <v>16</v>
      </c>
      <c r="H686">
        <v>34</v>
      </c>
      <c r="I686" t="s">
        <v>2280</v>
      </c>
      <c r="J686" t="s">
        <v>2281</v>
      </c>
      <c r="K686" t="s">
        <v>2282</v>
      </c>
      <c r="L686" t="s">
        <v>77999</v>
      </c>
    </row>
    <row r="687" spans="1:12" x14ac:dyDescent="0.15">
      <c r="A687" t="s">
        <v>12</v>
      </c>
      <c r="B687">
        <v>196797</v>
      </c>
      <c r="C687">
        <v>196817</v>
      </c>
      <c r="D687" t="s">
        <v>2276</v>
      </c>
      <c r="E687" t="s">
        <v>90</v>
      </c>
      <c r="F687" t="s">
        <v>76</v>
      </c>
      <c r="G687" t="s">
        <v>16</v>
      </c>
      <c r="H687">
        <v>73</v>
      </c>
      <c r="I687" t="s">
        <v>2283</v>
      </c>
      <c r="J687" t="s">
        <v>2284</v>
      </c>
      <c r="K687" t="s">
        <v>2285</v>
      </c>
      <c r="L687" t="s">
        <v>77926</v>
      </c>
    </row>
    <row r="688" spans="1:12" x14ac:dyDescent="0.15">
      <c r="A688" t="s">
        <v>12</v>
      </c>
      <c r="B688">
        <v>196765</v>
      </c>
      <c r="C688">
        <v>196785</v>
      </c>
      <c r="D688" t="s">
        <v>2276</v>
      </c>
      <c r="E688" t="s">
        <v>90</v>
      </c>
      <c r="F688" t="s">
        <v>76</v>
      </c>
      <c r="G688" t="s">
        <v>16</v>
      </c>
      <c r="H688">
        <v>105</v>
      </c>
      <c r="I688" t="s">
        <v>2286</v>
      </c>
      <c r="J688" t="s">
        <v>2287</v>
      </c>
      <c r="K688" t="s">
        <v>2288</v>
      </c>
      <c r="L688" t="s">
        <v>78028</v>
      </c>
    </row>
    <row r="689" spans="1:12" x14ac:dyDescent="0.15">
      <c r="A689" t="s">
        <v>12</v>
      </c>
      <c r="B689">
        <v>197481</v>
      </c>
      <c r="C689">
        <v>197501</v>
      </c>
      <c r="D689" t="s">
        <v>2289</v>
      </c>
      <c r="E689" t="s">
        <v>90</v>
      </c>
      <c r="F689" t="s">
        <v>76</v>
      </c>
      <c r="G689" t="s">
        <v>32</v>
      </c>
      <c r="H689">
        <v>11</v>
      </c>
      <c r="I689" t="s">
        <v>2290</v>
      </c>
      <c r="J689" t="s">
        <v>2291</v>
      </c>
      <c r="K689" t="s">
        <v>2292</v>
      </c>
      <c r="L689" t="s">
        <v>77974</v>
      </c>
    </row>
    <row r="690" spans="1:12" x14ac:dyDescent="0.15">
      <c r="A690" t="s">
        <v>12</v>
      </c>
      <c r="B690">
        <v>197454</v>
      </c>
      <c r="C690">
        <v>197474</v>
      </c>
      <c r="D690" t="s">
        <v>2289</v>
      </c>
      <c r="E690" t="s">
        <v>90</v>
      </c>
      <c r="F690" t="s">
        <v>76</v>
      </c>
      <c r="G690" t="s">
        <v>16</v>
      </c>
      <c r="H690">
        <v>38</v>
      </c>
      <c r="I690" t="s">
        <v>2293</v>
      </c>
      <c r="J690" t="s">
        <v>2294</v>
      </c>
      <c r="K690" t="s">
        <v>2295</v>
      </c>
      <c r="L690" t="s">
        <v>78008</v>
      </c>
    </row>
    <row r="691" spans="1:12" x14ac:dyDescent="0.15">
      <c r="A691" t="s">
        <v>12</v>
      </c>
      <c r="B691">
        <v>197408</v>
      </c>
      <c r="C691">
        <v>197428</v>
      </c>
      <c r="D691" t="s">
        <v>2289</v>
      </c>
      <c r="E691" t="s">
        <v>90</v>
      </c>
      <c r="F691" t="s">
        <v>76</v>
      </c>
      <c r="G691" t="s">
        <v>36</v>
      </c>
      <c r="H691">
        <v>84</v>
      </c>
      <c r="I691" t="s">
        <v>2296</v>
      </c>
      <c r="J691" t="s">
        <v>2297</v>
      </c>
      <c r="K691" t="s">
        <v>2298</v>
      </c>
      <c r="L691" t="s">
        <v>77946</v>
      </c>
    </row>
    <row r="692" spans="1:12" x14ac:dyDescent="0.15">
      <c r="A692" t="s">
        <v>12</v>
      </c>
      <c r="B692">
        <v>197353</v>
      </c>
      <c r="C692">
        <v>197373</v>
      </c>
      <c r="D692" t="s">
        <v>2289</v>
      </c>
      <c r="E692" t="s">
        <v>90</v>
      </c>
      <c r="F692" t="s">
        <v>76</v>
      </c>
      <c r="G692" t="s">
        <v>23</v>
      </c>
      <c r="H692">
        <v>139</v>
      </c>
      <c r="I692" t="s">
        <v>2299</v>
      </c>
      <c r="J692" t="s">
        <v>2300</v>
      </c>
      <c r="K692" t="s">
        <v>2301</v>
      </c>
      <c r="L692" t="s">
        <v>78029</v>
      </c>
    </row>
    <row r="693" spans="1:12" x14ac:dyDescent="0.15">
      <c r="A693" t="s">
        <v>12</v>
      </c>
      <c r="B693">
        <v>198340</v>
      </c>
      <c r="C693">
        <v>198360</v>
      </c>
      <c r="D693" t="s">
        <v>2302</v>
      </c>
      <c r="E693" t="s">
        <v>90</v>
      </c>
      <c r="F693" t="s">
        <v>76</v>
      </c>
      <c r="G693" t="s">
        <v>32</v>
      </c>
      <c r="H693">
        <v>0</v>
      </c>
      <c r="I693" t="s">
        <v>2303</v>
      </c>
      <c r="J693" t="s">
        <v>2304</v>
      </c>
      <c r="K693" t="s">
        <v>2305</v>
      </c>
      <c r="L693" t="s">
        <v>77980</v>
      </c>
    </row>
    <row r="694" spans="1:12" x14ac:dyDescent="0.15">
      <c r="A694" t="s">
        <v>12</v>
      </c>
      <c r="B694">
        <v>198316</v>
      </c>
      <c r="C694">
        <v>198336</v>
      </c>
      <c r="D694" t="s">
        <v>2302</v>
      </c>
      <c r="E694" t="s">
        <v>90</v>
      </c>
      <c r="F694" t="s">
        <v>76</v>
      </c>
      <c r="G694" t="s">
        <v>16</v>
      </c>
      <c r="H694">
        <v>24</v>
      </c>
      <c r="I694" t="s">
        <v>2306</v>
      </c>
      <c r="J694" t="s">
        <v>2307</v>
      </c>
      <c r="K694" t="s">
        <v>2308</v>
      </c>
      <c r="L694" t="s">
        <v>77966</v>
      </c>
    </row>
    <row r="695" spans="1:12" x14ac:dyDescent="0.15">
      <c r="A695" t="s">
        <v>12</v>
      </c>
      <c r="B695">
        <v>198285</v>
      </c>
      <c r="C695">
        <v>198305</v>
      </c>
      <c r="D695" t="s">
        <v>2302</v>
      </c>
      <c r="E695" t="s">
        <v>90</v>
      </c>
      <c r="F695" t="s">
        <v>76</v>
      </c>
      <c r="G695" t="s">
        <v>36</v>
      </c>
      <c r="H695">
        <v>55</v>
      </c>
      <c r="I695" t="s">
        <v>2309</v>
      </c>
      <c r="J695" t="s">
        <v>2310</v>
      </c>
      <c r="K695" t="s">
        <v>2311</v>
      </c>
      <c r="L695" t="s">
        <v>77992</v>
      </c>
    </row>
    <row r="696" spans="1:12" x14ac:dyDescent="0.15">
      <c r="A696" t="s">
        <v>12</v>
      </c>
      <c r="B696">
        <v>198230</v>
      </c>
      <c r="C696">
        <v>198250</v>
      </c>
      <c r="D696" t="s">
        <v>2302</v>
      </c>
      <c r="E696" t="s">
        <v>90</v>
      </c>
      <c r="F696" t="s">
        <v>76</v>
      </c>
      <c r="G696" t="s">
        <v>23</v>
      </c>
      <c r="H696">
        <v>110</v>
      </c>
      <c r="I696" t="s">
        <v>2312</v>
      </c>
      <c r="J696" t="s">
        <v>2313</v>
      </c>
      <c r="K696" t="s">
        <v>2314</v>
      </c>
      <c r="L696" t="s">
        <v>78030</v>
      </c>
    </row>
    <row r="697" spans="1:12" x14ac:dyDescent="0.15">
      <c r="A697" t="s">
        <v>12</v>
      </c>
      <c r="B697">
        <v>200406</v>
      </c>
      <c r="C697">
        <v>200426</v>
      </c>
      <c r="D697" t="s">
        <v>2315</v>
      </c>
      <c r="E697" t="s">
        <v>2316</v>
      </c>
      <c r="F697" t="s">
        <v>76</v>
      </c>
      <c r="G697" t="s">
        <v>16</v>
      </c>
      <c r="H697">
        <v>43</v>
      </c>
      <c r="I697" t="s">
        <v>2317</v>
      </c>
      <c r="J697" t="s">
        <v>2318</v>
      </c>
      <c r="K697" t="s">
        <v>2319</v>
      </c>
      <c r="L697" t="s">
        <v>77942</v>
      </c>
    </row>
    <row r="698" spans="1:12" x14ac:dyDescent="0.15">
      <c r="A698" t="s">
        <v>12</v>
      </c>
      <c r="B698">
        <v>200366</v>
      </c>
      <c r="C698">
        <v>200386</v>
      </c>
      <c r="D698" t="s">
        <v>2315</v>
      </c>
      <c r="E698" t="s">
        <v>2316</v>
      </c>
      <c r="F698" t="s">
        <v>76</v>
      </c>
      <c r="G698" t="s">
        <v>32</v>
      </c>
      <c r="H698">
        <v>83</v>
      </c>
      <c r="I698" t="s">
        <v>2320</v>
      </c>
      <c r="J698" t="s">
        <v>2321</v>
      </c>
      <c r="K698" t="s">
        <v>2322</v>
      </c>
      <c r="L698" t="s">
        <v>77958</v>
      </c>
    </row>
    <row r="699" spans="1:12" x14ac:dyDescent="0.15">
      <c r="A699" t="s">
        <v>12</v>
      </c>
      <c r="B699">
        <v>200340</v>
      </c>
      <c r="C699">
        <v>200360</v>
      </c>
      <c r="D699" t="s">
        <v>2315</v>
      </c>
      <c r="E699" t="s">
        <v>2316</v>
      </c>
      <c r="F699" t="s">
        <v>76</v>
      </c>
      <c r="G699" t="s">
        <v>36</v>
      </c>
      <c r="H699">
        <v>109</v>
      </c>
      <c r="I699" t="s">
        <v>2323</v>
      </c>
      <c r="J699" t="s">
        <v>2324</v>
      </c>
      <c r="K699" t="s">
        <v>2325</v>
      </c>
      <c r="L699" t="s">
        <v>77947</v>
      </c>
    </row>
    <row r="700" spans="1:12" x14ac:dyDescent="0.15">
      <c r="A700" t="s">
        <v>12</v>
      </c>
      <c r="B700">
        <v>200268</v>
      </c>
      <c r="C700">
        <v>200288</v>
      </c>
      <c r="D700" t="s">
        <v>2315</v>
      </c>
      <c r="E700" t="s">
        <v>2316</v>
      </c>
      <c r="F700" t="s">
        <v>76</v>
      </c>
      <c r="G700" t="s">
        <v>16</v>
      </c>
      <c r="H700">
        <v>181</v>
      </c>
      <c r="I700" t="s">
        <v>2326</v>
      </c>
      <c r="J700" t="s">
        <v>2327</v>
      </c>
      <c r="K700" t="s">
        <v>2328</v>
      </c>
      <c r="L700" t="s">
        <v>78031</v>
      </c>
    </row>
    <row r="701" spans="1:12" x14ac:dyDescent="0.15">
      <c r="A701" t="s">
        <v>12</v>
      </c>
      <c r="B701">
        <v>200947</v>
      </c>
      <c r="C701">
        <v>200967</v>
      </c>
      <c r="D701" t="s">
        <v>2329</v>
      </c>
      <c r="E701" t="s">
        <v>90</v>
      </c>
      <c r="F701" t="s">
        <v>76</v>
      </c>
      <c r="G701" t="s">
        <v>32</v>
      </c>
      <c r="H701">
        <v>23</v>
      </c>
      <c r="I701" t="s">
        <v>2330</v>
      </c>
      <c r="J701" t="s">
        <v>2331</v>
      </c>
      <c r="K701" t="s">
        <v>2332</v>
      </c>
      <c r="L701" t="s">
        <v>77975</v>
      </c>
    </row>
    <row r="702" spans="1:12" x14ac:dyDescent="0.15">
      <c r="A702" t="s">
        <v>12</v>
      </c>
      <c r="B702">
        <v>200915</v>
      </c>
      <c r="C702">
        <v>200935</v>
      </c>
      <c r="D702" t="s">
        <v>2329</v>
      </c>
      <c r="E702" t="s">
        <v>90</v>
      </c>
      <c r="F702" t="s">
        <v>76</v>
      </c>
      <c r="G702" t="s">
        <v>23</v>
      </c>
      <c r="H702">
        <v>55</v>
      </c>
      <c r="I702" t="s">
        <v>2333</v>
      </c>
      <c r="J702" t="s">
        <v>2334</v>
      </c>
      <c r="K702" t="s">
        <v>2335</v>
      </c>
      <c r="L702" t="s">
        <v>77992</v>
      </c>
    </row>
    <row r="703" spans="1:12" x14ac:dyDescent="0.15">
      <c r="A703" t="s">
        <v>12</v>
      </c>
      <c r="B703">
        <v>200878</v>
      </c>
      <c r="C703">
        <v>200898</v>
      </c>
      <c r="D703" t="s">
        <v>2329</v>
      </c>
      <c r="E703" t="s">
        <v>90</v>
      </c>
      <c r="F703" t="s">
        <v>76</v>
      </c>
      <c r="G703" t="s">
        <v>23</v>
      </c>
      <c r="H703">
        <v>92</v>
      </c>
      <c r="I703" t="s">
        <v>2336</v>
      </c>
      <c r="J703" t="s">
        <v>2337</v>
      </c>
      <c r="K703" t="s">
        <v>2338</v>
      </c>
      <c r="L703" t="s">
        <v>78032</v>
      </c>
    </row>
    <row r="704" spans="1:12" x14ac:dyDescent="0.15">
      <c r="A704" t="s">
        <v>12</v>
      </c>
      <c r="B704">
        <v>200848</v>
      </c>
      <c r="C704">
        <v>200868</v>
      </c>
      <c r="D704" t="s">
        <v>2329</v>
      </c>
      <c r="E704" t="s">
        <v>90</v>
      </c>
      <c r="F704" t="s">
        <v>76</v>
      </c>
      <c r="G704" t="s">
        <v>32</v>
      </c>
      <c r="H704">
        <v>122</v>
      </c>
      <c r="I704" t="s">
        <v>2339</v>
      </c>
      <c r="J704" t="s">
        <v>2340</v>
      </c>
      <c r="K704" t="s">
        <v>2341</v>
      </c>
      <c r="L704" t="s">
        <v>78033</v>
      </c>
    </row>
    <row r="705" spans="1:12" x14ac:dyDescent="0.15">
      <c r="A705" t="s">
        <v>12</v>
      </c>
      <c r="B705">
        <v>202876</v>
      </c>
      <c r="C705">
        <v>202896</v>
      </c>
      <c r="D705" t="s">
        <v>2342</v>
      </c>
      <c r="E705" t="s">
        <v>90</v>
      </c>
      <c r="F705" t="s">
        <v>76</v>
      </c>
      <c r="G705" t="s">
        <v>36</v>
      </c>
      <c r="H705">
        <v>0</v>
      </c>
      <c r="I705" t="s">
        <v>2343</v>
      </c>
      <c r="J705" t="s">
        <v>2344</v>
      </c>
      <c r="K705" t="s">
        <v>2345</v>
      </c>
      <c r="L705" t="s">
        <v>77980</v>
      </c>
    </row>
    <row r="706" spans="1:12" x14ac:dyDescent="0.15">
      <c r="A706" t="s">
        <v>12</v>
      </c>
      <c r="B706">
        <v>202856</v>
      </c>
      <c r="C706">
        <v>202876</v>
      </c>
      <c r="D706" t="s">
        <v>2342</v>
      </c>
      <c r="E706" t="s">
        <v>90</v>
      </c>
      <c r="F706" t="s">
        <v>76</v>
      </c>
      <c r="G706" t="s">
        <v>32</v>
      </c>
      <c r="H706">
        <v>20</v>
      </c>
      <c r="I706" t="s">
        <v>2346</v>
      </c>
      <c r="J706" t="s">
        <v>2347</v>
      </c>
      <c r="K706" t="s">
        <v>2348</v>
      </c>
      <c r="L706" t="s">
        <v>77968</v>
      </c>
    </row>
    <row r="707" spans="1:12" x14ac:dyDescent="0.15">
      <c r="A707" t="s">
        <v>12</v>
      </c>
      <c r="B707">
        <v>202817</v>
      </c>
      <c r="C707">
        <v>202837</v>
      </c>
      <c r="D707" t="s">
        <v>2342</v>
      </c>
      <c r="E707" t="s">
        <v>90</v>
      </c>
      <c r="F707" t="s">
        <v>76</v>
      </c>
      <c r="G707" t="s">
        <v>23</v>
      </c>
      <c r="H707">
        <v>59</v>
      </c>
      <c r="I707" t="s">
        <v>2349</v>
      </c>
      <c r="J707" t="s">
        <v>2350</v>
      </c>
      <c r="K707" t="s">
        <v>2351</v>
      </c>
      <c r="L707" t="s">
        <v>78009</v>
      </c>
    </row>
    <row r="708" spans="1:12" x14ac:dyDescent="0.15">
      <c r="A708" t="s">
        <v>12</v>
      </c>
      <c r="B708">
        <v>202781</v>
      </c>
      <c r="C708">
        <v>202801</v>
      </c>
      <c r="D708" t="s">
        <v>2342</v>
      </c>
      <c r="E708" t="s">
        <v>90</v>
      </c>
      <c r="F708" t="s">
        <v>76</v>
      </c>
      <c r="G708" t="s">
        <v>23</v>
      </c>
      <c r="H708">
        <v>95</v>
      </c>
      <c r="I708" t="s">
        <v>2352</v>
      </c>
      <c r="J708" t="s">
        <v>2353</v>
      </c>
      <c r="K708" t="s">
        <v>2354</v>
      </c>
      <c r="L708" t="s">
        <v>77920</v>
      </c>
    </row>
    <row r="709" spans="1:12" x14ac:dyDescent="0.15">
      <c r="A709" t="s">
        <v>12</v>
      </c>
      <c r="B709">
        <v>203268</v>
      </c>
      <c r="C709">
        <v>203288</v>
      </c>
      <c r="D709" t="s">
        <v>2355</v>
      </c>
      <c r="E709" t="s">
        <v>90</v>
      </c>
      <c r="F709" t="s">
        <v>76</v>
      </c>
      <c r="G709" t="s">
        <v>32</v>
      </c>
      <c r="H709">
        <v>1</v>
      </c>
      <c r="I709" t="s">
        <v>2356</v>
      </c>
      <c r="J709" t="s">
        <v>2357</v>
      </c>
      <c r="K709" t="s">
        <v>2358</v>
      </c>
      <c r="L709" t="s">
        <v>77917</v>
      </c>
    </row>
    <row r="710" spans="1:12" x14ac:dyDescent="0.15">
      <c r="A710" t="s">
        <v>12</v>
      </c>
      <c r="B710">
        <v>203225</v>
      </c>
      <c r="C710">
        <v>203245</v>
      </c>
      <c r="D710" t="s">
        <v>2355</v>
      </c>
      <c r="E710" t="s">
        <v>90</v>
      </c>
      <c r="F710" t="s">
        <v>76</v>
      </c>
      <c r="G710" t="s">
        <v>16</v>
      </c>
      <c r="H710">
        <v>44</v>
      </c>
      <c r="I710" t="s">
        <v>2359</v>
      </c>
      <c r="J710" t="s">
        <v>2360</v>
      </c>
      <c r="K710" t="s">
        <v>2361</v>
      </c>
      <c r="L710" t="s">
        <v>78016</v>
      </c>
    </row>
    <row r="711" spans="1:12" x14ac:dyDescent="0.15">
      <c r="A711" t="s">
        <v>12</v>
      </c>
      <c r="B711">
        <v>203205</v>
      </c>
      <c r="C711">
        <v>203225</v>
      </c>
      <c r="D711" t="s">
        <v>2355</v>
      </c>
      <c r="E711" t="s">
        <v>90</v>
      </c>
      <c r="F711" t="s">
        <v>76</v>
      </c>
      <c r="G711" t="s">
        <v>36</v>
      </c>
      <c r="H711">
        <v>64</v>
      </c>
      <c r="I711" t="s">
        <v>2362</v>
      </c>
      <c r="J711" t="s">
        <v>2363</v>
      </c>
      <c r="K711" t="s">
        <v>2364</v>
      </c>
      <c r="L711" t="s">
        <v>77989</v>
      </c>
    </row>
    <row r="712" spans="1:12" x14ac:dyDescent="0.15">
      <c r="A712" t="s">
        <v>12</v>
      </c>
      <c r="B712">
        <v>203172</v>
      </c>
      <c r="C712">
        <v>203192</v>
      </c>
      <c r="D712" t="s">
        <v>2355</v>
      </c>
      <c r="E712" t="s">
        <v>90</v>
      </c>
      <c r="F712" t="s">
        <v>76</v>
      </c>
      <c r="G712" t="s">
        <v>16</v>
      </c>
      <c r="H712">
        <v>97</v>
      </c>
      <c r="I712" t="s">
        <v>2365</v>
      </c>
      <c r="J712" t="s">
        <v>2366</v>
      </c>
      <c r="K712" t="s">
        <v>2367</v>
      </c>
      <c r="L712" t="s">
        <v>78010</v>
      </c>
    </row>
    <row r="713" spans="1:12" x14ac:dyDescent="0.15">
      <c r="A713" t="s">
        <v>12</v>
      </c>
      <c r="B713">
        <v>204626</v>
      </c>
      <c r="C713">
        <v>204646</v>
      </c>
      <c r="D713" t="s">
        <v>2368</v>
      </c>
      <c r="E713" t="s">
        <v>90</v>
      </c>
      <c r="F713" t="s">
        <v>76</v>
      </c>
      <c r="G713" t="s">
        <v>36</v>
      </c>
      <c r="H713">
        <v>13</v>
      </c>
      <c r="I713" t="s">
        <v>2369</v>
      </c>
      <c r="J713" t="s">
        <v>2370</v>
      </c>
      <c r="K713" t="s">
        <v>2371</v>
      </c>
      <c r="L713" t="s">
        <v>77935</v>
      </c>
    </row>
    <row r="714" spans="1:12" x14ac:dyDescent="0.15">
      <c r="A714" t="s">
        <v>12</v>
      </c>
      <c r="B714">
        <v>204605</v>
      </c>
      <c r="C714">
        <v>204625</v>
      </c>
      <c r="D714" t="s">
        <v>2368</v>
      </c>
      <c r="E714" t="s">
        <v>90</v>
      </c>
      <c r="F714" t="s">
        <v>76</v>
      </c>
      <c r="G714" t="s">
        <v>36</v>
      </c>
      <c r="H714">
        <v>34</v>
      </c>
      <c r="I714" t="s">
        <v>2372</v>
      </c>
      <c r="J714" t="s">
        <v>2373</v>
      </c>
      <c r="K714" t="s">
        <v>2374</v>
      </c>
      <c r="L714" t="s">
        <v>77999</v>
      </c>
    </row>
    <row r="715" spans="1:12" x14ac:dyDescent="0.15">
      <c r="A715" t="s">
        <v>12</v>
      </c>
      <c r="B715">
        <v>204580</v>
      </c>
      <c r="C715">
        <v>204600</v>
      </c>
      <c r="D715" t="s">
        <v>2368</v>
      </c>
      <c r="E715" t="s">
        <v>90</v>
      </c>
      <c r="F715" t="s">
        <v>76</v>
      </c>
      <c r="G715" t="s">
        <v>23</v>
      </c>
      <c r="H715">
        <v>59</v>
      </c>
      <c r="I715" t="s">
        <v>2375</v>
      </c>
      <c r="J715" t="s">
        <v>2376</v>
      </c>
      <c r="K715" t="s">
        <v>2377</v>
      </c>
      <c r="L715" t="s">
        <v>78009</v>
      </c>
    </row>
    <row r="716" spans="1:12" x14ac:dyDescent="0.15">
      <c r="A716" t="s">
        <v>12</v>
      </c>
      <c r="B716">
        <v>204532</v>
      </c>
      <c r="C716">
        <v>204552</v>
      </c>
      <c r="D716" t="s">
        <v>2368</v>
      </c>
      <c r="E716" t="s">
        <v>90</v>
      </c>
      <c r="F716" t="s">
        <v>76</v>
      </c>
      <c r="G716" t="s">
        <v>23</v>
      </c>
      <c r="H716">
        <v>107</v>
      </c>
      <c r="I716" t="s">
        <v>2378</v>
      </c>
      <c r="J716" t="s">
        <v>2379</v>
      </c>
      <c r="K716" t="s">
        <v>2380</v>
      </c>
      <c r="L716" t="s">
        <v>77983</v>
      </c>
    </row>
    <row r="717" spans="1:12" x14ac:dyDescent="0.15">
      <c r="A717" t="s">
        <v>12</v>
      </c>
      <c r="B717">
        <v>205764</v>
      </c>
      <c r="C717">
        <v>205784</v>
      </c>
      <c r="D717" t="s">
        <v>2381</v>
      </c>
      <c r="E717" t="s">
        <v>90</v>
      </c>
      <c r="F717" t="s">
        <v>76</v>
      </c>
      <c r="G717" t="s">
        <v>36</v>
      </c>
      <c r="H717">
        <v>0</v>
      </c>
      <c r="I717" t="s">
        <v>2382</v>
      </c>
      <c r="J717" t="s">
        <v>2383</v>
      </c>
      <c r="K717" t="s">
        <v>2384</v>
      </c>
      <c r="L717" t="s">
        <v>77980</v>
      </c>
    </row>
    <row r="718" spans="1:12" x14ac:dyDescent="0.15">
      <c r="A718" t="s">
        <v>12</v>
      </c>
      <c r="B718">
        <v>205741</v>
      </c>
      <c r="C718">
        <v>205761</v>
      </c>
      <c r="D718" t="s">
        <v>2381</v>
      </c>
      <c r="E718" t="s">
        <v>90</v>
      </c>
      <c r="F718" t="s">
        <v>76</v>
      </c>
      <c r="G718" t="s">
        <v>32</v>
      </c>
      <c r="H718">
        <v>23</v>
      </c>
      <c r="I718" t="s">
        <v>2385</v>
      </c>
      <c r="J718" t="s">
        <v>2386</v>
      </c>
      <c r="K718" t="s">
        <v>2387</v>
      </c>
      <c r="L718" t="s">
        <v>77975</v>
      </c>
    </row>
    <row r="719" spans="1:12" x14ac:dyDescent="0.15">
      <c r="A719" t="s">
        <v>12</v>
      </c>
      <c r="B719">
        <v>205721</v>
      </c>
      <c r="C719">
        <v>205741</v>
      </c>
      <c r="D719" t="s">
        <v>2381</v>
      </c>
      <c r="E719" t="s">
        <v>90</v>
      </c>
      <c r="F719" t="s">
        <v>76</v>
      </c>
      <c r="G719" t="s">
        <v>16</v>
      </c>
      <c r="H719">
        <v>43</v>
      </c>
      <c r="I719" t="s">
        <v>2388</v>
      </c>
      <c r="J719" t="s">
        <v>2389</v>
      </c>
      <c r="K719" t="s">
        <v>2390</v>
      </c>
      <c r="L719" t="s">
        <v>77942</v>
      </c>
    </row>
    <row r="720" spans="1:12" x14ac:dyDescent="0.15">
      <c r="A720" t="s">
        <v>12</v>
      </c>
      <c r="B720">
        <v>205697</v>
      </c>
      <c r="C720">
        <v>205717</v>
      </c>
      <c r="D720" t="s">
        <v>2381</v>
      </c>
      <c r="E720" t="s">
        <v>90</v>
      </c>
      <c r="F720" t="s">
        <v>76</v>
      </c>
      <c r="G720" t="s">
        <v>16</v>
      </c>
      <c r="H720">
        <v>67</v>
      </c>
      <c r="I720" t="s">
        <v>2391</v>
      </c>
      <c r="J720" t="s">
        <v>2392</v>
      </c>
      <c r="K720" t="s">
        <v>2393</v>
      </c>
      <c r="L720" t="s">
        <v>77981</v>
      </c>
    </row>
    <row r="721" spans="1:12" x14ac:dyDescent="0.15">
      <c r="A721" t="s">
        <v>12</v>
      </c>
      <c r="B721">
        <v>205901</v>
      </c>
      <c r="C721">
        <v>205921</v>
      </c>
      <c r="D721" t="s">
        <v>2394</v>
      </c>
      <c r="E721" t="s">
        <v>90</v>
      </c>
      <c r="F721" t="s">
        <v>15</v>
      </c>
      <c r="G721" t="s">
        <v>32</v>
      </c>
      <c r="H721">
        <v>1</v>
      </c>
      <c r="I721" t="s">
        <v>2395</v>
      </c>
      <c r="J721" t="s">
        <v>2396</v>
      </c>
      <c r="K721" t="s">
        <v>2397</v>
      </c>
      <c r="L721" t="s">
        <v>77917</v>
      </c>
    </row>
    <row r="722" spans="1:12" x14ac:dyDescent="0.15">
      <c r="A722" t="s">
        <v>12</v>
      </c>
      <c r="B722">
        <v>205922</v>
      </c>
      <c r="C722">
        <v>205942</v>
      </c>
      <c r="D722" t="s">
        <v>2394</v>
      </c>
      <c r="E722" t="s">
        <v>90</v>
      </c>
      <c r="F722" t="s">
        <v>15</v>
      </c>
      <c r="G722" t="s">
        <v>36</v>
      </c>
      <c r="H722">
        <v>22</v>
      </c>
      <c r="I722" t="s">
        <v>2398</v>
      </c>
      <c r="J722" t="s">
        <v>2399</v>
      </c>
      <c r="K722" t="s">
        <v>2400</v>
      </c>
      <c r="L722" t="s">
        <v>77948</v>
      </c>
    </row>
    <row r="723" spans="1:12" x14ac:dyDescent="0.15">
      <c r="A723" t="s">
        <v>12</v>
      </c>
      <c r="B723">
        <v>205947</v>
      </c>
      <c r="C723">
        <v>205967</v>
      </c>
      <c r="D723" t="s">
        <v>2394</v>
      </c>
      <c r="E723" t="s">
        <v>90</v>
      </c>
      <c r="F723" t="s">
        <v>15</v>
      </c>
      <c r="G723" t="s">
        <v>32</v>
      </c>
      <c r="H723">
        <v>47</v>
      </c>
      <c r="I723" t="s">
        <v>2401</v>
      </c>
      <c r="J723" t="s">
        <v>2402</v>
      </c>
      <c r="K723" t="s">
        <v>2403</v>
      </c>
      <c r="L723" t="s">
        <v>77932</v>
      </c>
    </row>
    <row r="724" spans="1:12" x14ac:dyDescent="0.15">
      <c r="A724" t="s">
        <v>12</v>
      </c>
      <c r="B724">
        <v>205976</v>
      </c>
      <c r="C724">
        <v>205996</v>
      </c>
      <c r="D724" t="s">
        <v>2394</v>
      </c>
      <c r="E724" t="s">
        <v>90</v>
      </c>
      <c r="F724" t="s">
        <v>15</v>
      </c>
      <c r="G724" t="s">
        <v>32</v>
      </c>
      <c r="H724">
        <v>76</v>
      </c>
      <c r="I724" t="s">
        <v>2404</v>
      </c>
      <c r="J724" t="s">
        <v>2405</v>
      </c>
      <c r="K724" t="s">
        <v>2406</v>
      </c>
      <c r="L724" t="s">
        <v>77985</v>
      </c>
    </row>
    <row r="725" spans="1:12" x14ac:dyDescent="0.15">
      <c r="A725" t="s">
        <v>12</v>
      </c>
      <c r="B725">
        <v>208329</v>
      </c>
      <c r="C725">
        <v>208349</v>
      </c>
      <c r="D725" t="s">
        <v>2407</v>
      </c>
      <c r="E725" t="s">
        <v>2408</v>
      </c>
      <c r="F725" t="s">
        <v>76</v>
      </c>
      <c r="G725" t="s">
        <v>36</v>
      </c>
      <c r="H725">
        <v>14</v>
      </c>
      <c r="I725" t="s">
        <v>2409</v>
      </c>
      <c r="J725" t="s">
        <v>2410</v>
      </c>
      <c r="K725" t="s">
        <v>2411</v>
      </c>
      <c r="L725" t="s">
        <v>77924</v>
      </c>
    </row>
    <row r="726" spans="1:12" x14ac:dyDescent="0.15">
      <c r="A726" t="s">
        <v>12</v>
      </c>
      <c r="B726">
        <v>208306</v>
      </c>
      <c r="C726">
        <v>208326</v>
      </c>
      <c r="D726" t="s">
        <v>2407</v>
      </c>
      <c r="E726" t="s">
        <v>2408</v>
      </c>
      <c r="F726" t="s">
        <v>76</v>
      </c>
      <c r="G726" t="s">
        <v>16</v>
      </c>
      <c r="H726">
        <v>37</v>
      </c>
      <c r="I726" t="s">
        <v>2412</v>
      </c>
      <c r="J726" t="s">
        <v>2413</v>
      </c>
      <c r="K726" t="s">
        <v>2414</v>
      </c>
      <c r="L726" t="s">
        <v>77906</v>
      </c>
    </row>
    <row r="727" spans="1:12" x14ac:dyDescent="0.15">
      <c r="A727" t="s">
        <v>12</v>
      </c>
      <c r="B727">
        <v>208258</v>
      </c>
      <c r="C727">
        <v>208278</v>
      </c>
      <c r="D727" t="s">
        <v>2407</v>
      </c>
      <c r="E727" t="s">
        <v>2408</v>
      </c>
      <c r="F727" t="s">
        <v>76</v>
      </c>
      <c r="G727" t="s">
        <v>32</v>
      </c>
      <c r="H727">
        <v>85</v>
      </c>
      <c r="I727" t="s">
        <v>2415</v>
      </c>
      <c r="J727" t="s">
        <v>2416</v>
      </c>
      <c r="K727" t="s">
        <v>2417</v>
      </c>
      <c r="L727" t="s">
        <v>77972</v>
      </c>
    </row>
    <row r="728" spans="1:12" x14ac:dyDescent="0.15">
      <c r="A728" t="s">
        <v>12</v>
      </c>
      <c r="B728">
        <v>208218</v>
      </c>
      <c r="C728">
        <v>208238</v>
      </c>
      <c r="D728" t="s">
        <v>2407</v>
      </c>
      <c r="E728" t="s">
        <v>2408</v>
      </c>
      <c r="F728" t="s">
        <v>76</v>
      </c>
      <c r="G728" t="s">
        <v>23</v>
      </c>
      <c r="H728">
        <v>125</v>
      </c>
      <c r="I728" t="s">
        <v>2418</v>
      </c>
      <c r="J728" t="s">
        <v>2419</v>
      </c>
      <c r="K728" t="s">
        <v>2420</v>
      </c>
      <c r="L728" t="s">
        <v>78034</v>
      </c>
    </row>
    <row r="729" spans="1:12" x14ac:dyDescent="0.15">
      <c r="A729" t="s">
        <v>12</v>
      </c>
      <c r="B729">
        <v>209248</v>
      </c>
      <c r="C729">
        <v>209268</v>
      </c>
      <c r="D729" t="s">
        <v>2421</v>
      </c>
      <c r="E729" t="s">
        <v>90</v>
      </c>
      <c r="F729" t="s">
        <v>76</v>
      </c>
      <c r="G729" t="s">
        <v>36</v>
      </c>
      <c r="H729">
        <v>21</v>
      </c>
      <c r="I729" t="s">
        <v>2422</v>
      </c>
      <c r="J729" t="s">
        <v>2423</v>
      </c>
      <c r="K729" t="s">
        <v>2424</v>
      </c>
      <c r="L729" t="s">
        <v>78022</v>
      </c>
    </row>
    <row r="730" spans="1:12" x14ac:dyDescent="0.15">
      <c r="A730" t="s">
        <v>12</v>
      </c>
      <c r="B730">
        <v>209196</v>
      </c>
      <c r="C730">
        <v>209216</v>
      </c>
      <c r="D730" t="s">
        <v>2421</v>
      </c>
      <c r="E730" t="s">
        <v>90</v>
      </c>
      <c r="F730" t="s">
        <v>76</v>
      </c>
      <c r="G730" t="s">
        <v>16</v>
      </c>
      <c r="H730">
        <v>73</v>
      </c>
      <c r="I730" t="s">
        <v>2425</v>
      </c>
      <c r="J730" t="s">
        <v>2426</v>
      </c>
      <c r="K730" t="s">
        <v>2427</v>
      </c>
      <c r="L730" t="s">
        <v>77926</v>
      </c>
    </row>
    <row r="731" spans="1:12" x14ac:dyDescent="0.15">
      <c r="A731" t="s">
        <v>12</v>
      </c>
      <c r="B731">
        <v>209168</v>
      </c>
      <c r="C731">
        <v>209188</v>
      </c>
      <c r="D731" t="s">
        <v>2421</v>
      </c>
      <c r="E731" t="s">
        <v>90</v>
      </c>
      <c r="F731" t="s">
        <v>76</v>
      </c>
      <c r="G731" t="s">
        <v>32</v>
      </c>
      <c r="H731">
        <v>101</v>
      </c>
      <c r="I731" t="s">
        <v>2428</v>
      </c>
      <c r="J731" t="s">
        <v>2429</v>
      </c>
      <c r="K731" t="s">
        <v>2430</v>
      </c>
      <c r="L731" t="s">
        <v>77997</v>
      </c>
    </row>
    <row r="732" spans="1:12" x14ac:dyDescent="0.15">
      <c r="A732" t="s">
        <v>12</v>
      </c>
      <c r="B732">
        <v>209072</v>
      </c>
      <c r="C732">
        <v>209092</v>
      </c>
      <c r="D732" t="s">
        <v>2421</v>
      </c>
      <c r="E732" t="s">
        <v>90</v>
      </c>
      <c r="F732" t="s">
        <v>76</v>
      </c>
      <c r="G732" t="s">
        <v>23</v>
      </c>
      <c r="H732">
        <v>197</v>
      </c>
      <c r="I732" t="s">
        <v>2431</v>
      </c>
      <c r="J732" t="s">
        <v>2432</v>
      </c>
      <c r="K732" t="s">
        <v>2433</v>
      </c>
      <c r="L732" t="s">
        <v>78035</v>
      </c>
    </row>
    <row r="733" spans="1:12" x14ac:dyDescent="0.15">
      <c r="A733" t="s">
        <v>12</v>
      </c>
      <c r="B733">
        <v>210882</v>
      </c>
      <c r="C733">
        <v>210902</v>
      </c>
      <c r="D733" t="s">
        <v>2434</v>
      </c>
      <c r="E733" t="s">
        <v>90</v>
      </c>
      <c r="F733" t="s">
        <v>76</v>
      </c>
      <c r="G733" t="s">
        <v>36</v>
      </c>
      <c r="H733">
        <v>0</v>
      </c>
      <c r="I733" t="s">
        <v>2435</v>
      </c>
      <c r="J733" t="s">
        <v>2436</v>
      </c>
      <c r="K733" t="s">
        <v>2437</v>
      </c>
      <c r="L733" t="s">
        <v>77980</v>
      </c>
    </row>
    <row r="734" spans="1:12" x14ac:dyDescent="0.15">
      <c r="A734" t="s">
        <v>12</v>
      </c>
      <c r="B734">
        <v>210860</v>
      </c>
      <c r="C734">
        <v>210880</v>
      </c>
      <c r="D734" t="s">
        <v>2434</v>
      </c>
      <c r="E734" t="s">
        <v>90</v>
      </c>
      <c r="F734" t="s">
        <v>76</v>
      </c>
      <c r="G734" t="s">
        <v>36</v>
      </c>
      <c r="H734">
        <v>22</v>
      </c>
      <c r="I734" t="s">
        <v>2438</v>
      </c>
      <c r="J734" t="s">
        <v>2439</v>
      </c>
      <c r="K734" t="s">
        <v>2440</v>
      </c>
      <c r="L734" t="s">
        <v>77948</v>
      </c>
    </row>
    <row r="735" spans="1:12" x14ac:dyDescent="0.15">
      <c r="A735" t="s">
        <v>12</v>
      </c>
      <c r="B735">
        <v>210831</v>
      </c>
      <c r="C735">
        <v>210851</v>
      </c>
      <c r="D735" t="s">
        <v>2434</v>
      </c>
      <c r="E735" t="s">
        <v>90</v>
      </c>
      <c r="F735" t="s">
        <v>76</v>
      </c>
      <c r="G735" t="s">
        <v>16</v>
      </c>
      <c r="H735">
        <v>51</v>
      </c>
      <c r="I735" t="s">
        <v>2441</v>
      </c>
      <c r="J735" t="s">
        <v>2442</v>
      </c>
      <c r="K735" t="s">
        <v>2443</v>
      </c>
      <c r="L735" t="s">
        <v>78023</v>
      </c>
    </row>
    <row r="736" spans="1:12" x14ac:dyDescent="0.15">
      <c r="A736" t="s">
        <v>12</v>
      </c>
      <c r="B736">
        <v>210809</v>
      </c>
      <c r="C736">
        <v>210829</v>
      </c>
      <c r="D736" t="s">
        <v>2434</v>
      </c>
      <c r="E736" t="s">
        <v>90</v>
      </c>
      <c r="F736" t="s">
        <v>76</v>
      </c>
      <c r="G736" t="s">
        <v>16</v>
      </c>
      <c r="H736">
        <v>73</v>
      </c>
      <c r="I736" t="s">
        <v>2444</v>
      </c>
      <c r="J736" t="s">
        <v>2445</v>
      </c>
      <c r="K736" t="s">
        <v>2446</v>
      </c>
      <c r="L736" t="s">
        <v>77926</v>
      </c>
    </row>
    <row r="737" spans="1:12" x14ac:dyDescent="0.15">
      <c r="A737" t="s">
        <v>12</v>
      </c>
      <c r="B737">
        <v>211168</v>
      </c>
      <c r="C737">
        <v>211188</v>
      </c>
      <c r="D737" t="s">
        <v>2447</v>
      </c>
      <c r="E737" t="s">
        <v>90</v>
      </c>
      <c r="F737" t="s">
        <v>15</v>
      </c>
      <c r="G737" t="s">
        <v>36</v>
      </c>
      <c r="H737">
        <v>0</v>
      </c>
      <c r="I737" t="s">
        <v>2448</v>
      </c>
      <c r="J737" t="s">
        <v>2449</v>
      </c>
      <c r="K737" t="s">
        <v>2450</v>
      </c>
      <c r="L737" t="s">
        <v>77980</v>
      </c>
    </row>
    <row r="738" spans="1:12" x14ac:dyDescent="0.15">
      <c r="A738" t="s">
        <v>12</v>
      </c>
      <c r="B738">
        <v>211191</v>
      </c>
      <c r="C738">
        <v>211211</v>
      </c>
      <c r="D738" t="s">
        <v>2447</v>
      </c>
      <c r="E738" t="s">
        <v>90</v>
      </c>
      <c r="F738" t="s">
        <v>15</v>
      </c>
      <c r="G738" t="s">
        <v>23</v>
      </c>
      <c r="H738">
        <v>23</v>
      </c>
      <c r="I738" t="s">
        <v>2451</v>
      </c>
      <c r="J738" t="s">
        <v>2452</v>
      </c>
      <c r="K738" t="s">
        <v>2453</v>
      </c>
      <c r="L738" t="s">
        <v>77975</v>
      </c>
    </row>
    <row r="739" spans="1:12" x14ac:dyDescent="0.15">
      <c r="A739" t="s">
        <v>12</v>
      </c>
      <c r="B739">
        <v>211227</v>
      </c>
      <c r="C739">
        <v>211247</v>
      </c>
      <c r="D739" t="s">
        <v>2447</v>
      </c>
      <c r="E739" t="s">
        <v>90</v>
      </c>
      <c r="F739" t="s">
        <v>15</v>
      </c>
      <c r="G739" t="s">
        <v>23</v>
      </c>
      <c r="H739">
        <v>59</v>
      </c>
      <c r="I739" t="s">
        <v>2454</v>
      </c>
      <c r="J739" t="s">
        <v>2455</v>
      </c>
      <c r="K739" t="s">
        <v>2456</v>
      </c>
      <c r="L739" t="s">
        <v>78009</v>
      </c>
    </row>
    <row r="740" spans="1:12" x14ac:dyDescent="0.15">
      <c r="A740" t="s">
        <v>12</v>
      </c>
      <c r="B740">
        <v>211259</v>
      </c>
      <c r="C740">
        <v>211279</v>
      </c>
      <c r="D740" t="s">
        <v>2447</v>
      </c>
      <c r="E740" t="s">
        <v>90</v>
      </c>
      <c r="F740" t="s">
        <v>15</v>
      </c>
      <c r="G740" t="s">
        <v>16</v>
      </c>
      <c r="H740">
        <v>91</v>
      </c>
      <c r="I740" t="s">
        <v>2457</v>
      </c>
      <c r="J740" t="s">
        <v>2458</v>
      </c>
      <c r="K740" t="s">
        <v>2459</v>
      </c>
      <c r="L740" t="s">
        <v>77907</v>
      </c>
    </row>
    <row r="741" spans="1:12" x14ac:dyDescent="0.15">
      <c r="A741" t="s">
        <v>12</v>
      </c>
      <c r="B741">
        <v>212732</v>
      </c>
      <c r="C741">
        <v>212752</v>
      </c>
      <c r="D741" t="s">
        <v>2460</v>
      </c>
      <c r="E741" t="s">
        <v>90</v>
      </c>
      <c r="F741" t="s">
        <v>15</v>
      </c>
      <c r="G741" t="s">
        <v>36</v>
      </c>
      <c r="H741">
        <v>85</v>
      </c>
      <c r="I741" t="s">
        <v>2461</v>
      </c>
      <c r="J741" t="s">
        <v>2462</v>
      </c>
      <c r="K741" t="s">
        <v>2463</v>
      </c>
      <c r="L741" t="s">
        <v>77972</v>
      </c>
    </row>
    <row r="742" spans="1:12" x14ac:dyDescent="0.15">
      <c r="A742" t="s">
        <v>12</v>
      </c>
      <c r="B742">
        <v>212762</v>
      </c>
      <c r="C742">
        <v>212782</v>
      </c>
      <c r="D742" t="s">
        <v>2460</v>
      </c>
      <c r="E742" t="s">
        <v>90</v>
      </c>
      <c r="F742" t="s">
        <v>15</v>
      </c>
      <c r="G742" t="s">
        <v>36</v>
      </c>
      <c r="H742">
        <v>115</v>
      </c>
      <c r="I742" t="s">
        <v>2464</v>
      </c>
      <c r="J742" t="s">
        <v>2465</v>
      </c>
      <c r="K742" t="s">
        <v>2466</v>
      </c>
      <c r="L742" t="s">
        <v>78020</v>
      </c>
    </row>
    <row r="743" spans="1:12" x14ac:dyDescent="0.15">
      <c r="A743" t="s">
        <v>12</v>
      </c>
      <c r="B743">
        <v>212852</v>
      </c>
      <c r="C743">
        <v>212872</v>
      </c>
      <c r="D743" t="s">
        <v>2460</v>
      </c>
      <c r="E743" t="s">
        <v>90</v>
      </c>
      <c r="F743" t="s">
        <v>15</v>
      </c>
      <c r="G743" t="s">
        <v>16</v>
      </c>
      <c r="H743">
        <v>205</v>
      </c>
      <c r="I743" t="s">
        <v>2467</v>
      </c>
      <c r="J743" t="s">
        <v>2468</v>
      </c>
      <c r="K743" t="s">
        <v>2469</v>
      </c>
      <c r="L743" t="s">
        <v>78036</v>
      </c>
    </row>
    <row r="744" spans="1:12" x14ac:dyDescent="0.15">
      <c r="A744" t="s">
        <v>12</v>
      </c>
      <c r="B744">
        <v>212890</v>
      </c>
      <c r="C744">
        <v>212910</v>
      </c>
      <c r="D744" t="s">
        <v>2460</v>
      </c>
      <c r="E744" t="s">
        <v>90</v>
      </c>
      <c r="F744" t="s">
        <v>15</v>
      </c>
      <c r="G744" t="s">
        <v>16</v>
      </c>
      <c r="H744">
        <v>243</v>
      </c>
      <c r="I744" t="s">
        <v>2470</v>
      </c>
      <c r="J744" t="s">
        <v>2471</v>
      </c>
      <c r="K744" t="s">
        <v>2472</v>
      </c>
      <c r="L744" t="s">
        <v>78037</v>
      </c>
    </row>
    <row r="745" spans="1:12" x14ac:dyDescent="0.15">
      <c r="A745" t="s">
        <v>12</v>
      </c>
      <c r="B745">
        <v>213492</v>
      </c>
      <c r="C745">
        <v>213512</v>
      </c>
      <c r="D745" t="s">
        <v>2473</v>
      </c>
      <c r="E745" t="s">
        <v>90</v>
      </c>
      <c r="F745" t="s">
        <v>15</v>
      </c>
      <c r="G745" t="s">
        <v>16</v>
      </c>
      <c r="H745">
        <v>33</v>
      </c>
      <c r="I745" t="s">
        <v>2474</v>
      </c>
      <c r="J745" t="s">
        <v>2475</v>
      </c>
      <c r="K745" t="s">
        <v>2476</v>
      </c>
      <c r="L745" t="s">
        <v>77977</v>
      </c>
    </row>
    <row r="746" spans="1:12" x14ac:dyDescent="0.15">
      <c r="A746" t="s">
        <v>12</v>
      </c>
      <c r="B746">
        <v>213530</v>
      </c>
      <c r="C746">
        <v>213550</v>
      </c>
      <c r="D746" t="s">
        <v>2473</v>
      </c>
      <c r="E746" t="s">
        <v>90</v>
      </c>
      <c r="F746" t="s">
        <v>15</v>
      </c>
      <c r="G746" t="s">
        <v>16</v>
      </c>
      <c r="H746">
        <v>71</v>
      </c>
      <c r="I746" t="s">
        <v>2477</v>
      </c>
      <c r="J746" t="s">
        <v>2478</v>
      </c>
      <c r="K746" t="s">
        <v>2479</v>
      </c>
      <c r="L746" t="s">
        <v>77969</v>
      </c>
    </row>
    <row r="747" spans="1:12" x14ac:dyDescent="0.15">
      <c r="A747" t="s">
        <v>12</v>
      </c>
      <c r="B747">
        <v>213569</v>
      </c>
      <c r="C747">
        <v>213589</v>
      </c>
      <c r="D747" t="s">
        <v>2473</v>
      </c>
      <c r="E747" t="s">
        <v>90</v>
      </c>
      <c r="F747" t="s">
        <v>15</v>
      </c>
      <c r="G747" t="s">
        <v>23</v>
      </c>
      <c r="H747">
        <v>110</v>
      </c>
      <c r="I747" t="s">
        <v>2480</v>
      </c>
      <c r="J747" t="s">
        <v>2481</v>
      </c>
      <c r="K747" t="s">
        <v>2482</v>
      </c>
      <c r="L747" t="s">
        <v>78030</v>
      </c>
    </row>
    <row r="748" spans="1:12" x14ac:dyDescent="0.15">
      <c r="A748" t="s">
        <v>12</v>
      </c>
      <c r="B748">
        <v>213592</v>
      </c>
      <c r="C748">
        <v>213612</v>
      </c>
      <c r="D748" t="s">
        <v>2473</v>
      </c>
      <c r="E748" t="s">
        <v>90</v>
      </c>
      <c r="F748" t="s">
        <v>15</v>
      </c>
      <c r="G748" t="s">
        <v>23</v>
      </c>
      <c r="H748">
        <v>133</v>
      </c>
      <c r="I748" t="s">
        <v>2483</v>
      </c>
      <c r="J748" t="s">
        <v>2484</v>
      </c>
      <c r="K748" t="s">
        <v>2485</v>
      </c>
      <c r="L748" t="s">
        <v>77995</v>
      </c>
    </row>
    <row r="749" spans="1:12" x14ac:dyDescent="0.15">
      <c r="A749" t="s">
        <v>12</v>
      </c>
      <c r="B749">
        <v>215674</v>
      </c>
      <c r="C749">
        <v>215694</v>
      </c>
      <c r="D749" t="s">
        <v>2486</v>
      </c>
      <c r="E749" t="s">
        <v>90</v>
      </c>
      <c r="F749" t="s">
        <v>76</v>
      </c>
      <c r="G749" t="s">
        <v>16</v>
      </c>
      <c r="H749">
        <v>43</v>
      </c>
      <c r="I749" t="s">
        <v>2487</v>
      </c>
      <c r="J749" t="s">
        <v>2488</v>
      </c>
      <c r="K749" t="s">
        <v>2489</v>
      </c>
      <c r="L749" t="s">
        <v>77942</v>
      </c>
    </row>
    <row r="750" spans="1:12" x14ac:dyDescent="0.15">
      <c r="A750" t="s">
        <v>12</v>
      </c>
      <c r="B750">
        <v>215650</v>
      </c>
      <c r="C750">
        <v>215670</v>
      </c>
      <c r="D750" t="s">
        <v>2486</v>
      </c>
      <c r="E750" t="s">
        <v>90</v>
      </c>
      <c r="F750" t="s">
        <v>76</v>
      </c>
      <c r="G750" t="s">
        <v>16</v>
      </c>
      <c r="H750">
        <v>67</v>
      </c>
      <c r="I750" t="s">
        <v>2490</v>
      </c>
      <c r="J750" t="s">
        <v>2491</v>
      </c>
      <c r="K750" t="s">
        <v>2492</v>
      </c>
      <c r="L750" t="s">
        <v>77981</v>
      </c>
    </row>
    <row r="751" spans="1:12" x14ac:dyDescent="0.15">
      <c r="A751" t="s">
        <v>12</v>
      </c>
      <c r="B751">
        <v>215601</v>
      </c>
      <c r="C751">
        <v>215621</v>
      </c>
      <c r="D751" t="s">
        <v>2486</v>
      </c>
      <c r="E751" t="s">
        <v>90</v>
      </c>
      <c r="F751" t="s">
        <v>76</v>
      </c>
      <c r="G751" t="s">
        <v>23</v>
      </c>
      <c r="H751">
        <v>116</v>
      </c>
      <c r="I751" t="s">
        <v>2493</v>
      </c>
      <c r="J751" t="s">
        <v>2494</v>
      </c>
      <c r="K751" t="s">
        <v>2495</v>
      </c>
      <c r="L751" t="s">
        <v>77976</v>
      </c>
    </row>
    <row r="752" spans="1:12" x14ac:dyDescent="0.15">
      <c r="A752" t="s">
        <v>12</v>
      </c>
      <c r="B752">
        <v>215577</v>
      </c>
      <c r="C752">
        <v>215597</v>
      </c>
      <c r="D752" t="s">
        <v>2486</v>
      </c>
      <c r="E752" t="s">
        <v>90</v>
      </c>
      <c r="F752" t="s">
        <v>76</v>
      </c>
      <c r="G752" t="s">
        <v>16</v>
      </c>
      <c r="H752">
        <v>140</v>
      </c>
      <c r="I752" t="s">
        <v>2496</v>
      </c>
      <c r="J752" t="s">
        <v>2497</v>
      </c>
      <c r="K752" t="s">
        <v>2498</v>
      </c>
      <c r="L752" t="s">
        <v>78038</v>
      </c>
    </row>
    <row r="753" spans="1:12" x14ac:dyDescent="0.15">
      <c r="A753" t="s">
        <v>12</v>
      </c>
      <c r="B753">
        <v>216000</v>
      </c>
      <c r="C753">
        <v>216020</v>
      </c>
      <c r="D753" t="s">
        <v>2499</v>
      </c>
      <c r="E753" t="s">
        <v>90</v>
      </c>
      <c r="F753" t="s">
        <v>15</v>
      </c>
      <c r="G753" t="s">
        <v>36</v>
      </c>
      <c r="H753">
        <v>16</v>
      </c>
      <c r="I753" t="s">
        <v>2500</v>
      </c>
      <c r="J753" t="s">
        <v>2501</v>
      </c>
      <c r="K753" t="s">
        <v>2502</v>
      </c>
      <c r="L753" t="s">
        <v>77905</v>
      </c>
    </row>
    <row r="754" spans="1:12" x14ac:dyDescent="0.15">
      <c r="A754" t="s">
        <v>12</v>
      </c>
      <c r="B754">
        <v>216025</v>
      </c>
      <c r="C754">
        <v>216045</v>
      </c>
      <c r="D754" t="s">
        <v>2499</v>
      </c>
      <c r="E754" t="s">
        <v>90</v>
      </c>
      <c r="F754" t="s">
        <v>15</v>
      </c>
      <c r="G754" t="s">
        <v>23</v>
      </c>
      <c r="H754">
        <v>41</v>
      </c>
      <c r="I754" t="s">
        <v>2503</v>
      </c>
      <c r="J754" t="s">
        <v>2504</v>
      </c>
      <c r="K754" t="s">
        <v>2505</v>
      </c>
      <c r="L754" t="s">
        <v>78014</v>
      </c>
    </row>
    <row r="755" spans="1:12" x14ac:dyDescent="0.15">
      <c r="A755" t="s">
        <v>12</v>
      </c>
      <c r="B755">
        <v>216066</v>
      </c>
      <c r="C755">
        <v>216086</v>
      </c>
      <c r="D755" t="s">
        <v>2499</v>
      </c>
      <c r="E755" t="s">
        <v>90</v>
      </c>
      <c r="F755" t="s">
        <v>15</v>
      </c>
      <c r="G755" t="s">
        <v>16</v>
      </c>
      <c r="H755">
        <v>82</v>
      </c>
      <c r="I755" t="s">
        <v>2506</v>
      </c>
      <c r="J755" t="s">
        <v>2507</v>
      </c>
      <c r="K755" t="s">
        <v>2508</v>
      </c>
      <c r="L755" t="s">
        <v>78011</v>
      </c>
    </row>
    <row r="756" spans="1:12" x14ac:dyDescent="0.15">
      <c r="A756" t="s">
        <v>12</v>
      </c>
      <c r="B756">
        <v>216087</v>
      </c>
      <c r="C756">
        <v>216107</v>
      </c>
      <c r="D756" t="s">
        <v>2499</v>
      </c>
      <c r="E756" t="s">
        <v>90</v>
      </c>
      <c r="F756" t="s">
        <v>15</v>
      </c>
      <c r="G756" t="s">
        <v>36</v>
      </c>
      <c r="H756">
        <v>103</v>
      </c>
      <c r="I756" t="s">
        <v>2509</v>
      </c>
      <c r="J756" t="s">
        <v>2510</v>
      </c>
      <c r="K756" t="s">
        <v>2511</v>
      </c>
      <c r="L756" t="s">
        <v>77937</v>
      </c>
    </row>
    <row r="757" spans="1:12" x14ac:dyDescent="0.15">
      <c r="A757" t="s">
        <v>12</v>
      </c>
      <c r="B757">
        <v>217617</v>
      </c>
      <c r="C757">
        <v>217637</v>
      </c>
      <c r="D757" t="s">
        <v>2512</v>
      </c>
      <c r="E757" t="s">
        <v>90</v>
      </c>
      <c r="F757" t="s">
        <v>76</v>
      </c>
      <c r="G757" t="s">
        <v>32</v>
      </c>
      <c r="H757">
        <v>14</v>
      </c>
      <c r="I757" t="s">
        <v>2513</v>
      </c>
      <c r="J757" t="s">
        <v>2514</v>
      </c>
      <c r="K757" t="s">
        <v>2515</v>
      </c>
      <c r="L757" t="s">
        <v>77924</v>
      </c>
    </row>
    <row r="758" spans="1:12" x14ac:dyDescent="0.15">
      <c r="A758" t="s">
        <v>12</v>
      </c>
      <c r="B758">
        <v>217596</v>
      </c>
      <c r="C758">
        <v>217616</v>
      </c>
      <c r="D758" t="s">
        <v>2512</v>
      </c>
      <c r="E758" t="s">
        <v>90</v>
      </c>
      <c r="F758" t="s">
        <v>76</v>
      </c>
      <c r="G758" t="s">
        <v>23</v>
      </c>
      <c r="H758">
        <v>35</v>
      </c>
      <c r="I758" t="s">
        <v>2516</v>
      </c>
      <c r="J758" t="s">
        <v>2517</v>
      </c>
      <c r="K758" t="s">
        <v>2518</v>
      </c>
      <c r="L758" t="s">
        <v>77936</v>
      </c>
    </row>
    <row r="759" spans="1:12" x14ac:dyDescent="0.15">
      <c r="A759" t="s">
        <v>12</v>
      </c>
      <c r="B759">
        <v>217572</v>
      </c>
      <c r="C759">
        <v>217592</v>
      </c>
      <c r="D759" t="s">
        <v>2512</v>
      </c>
      <c r="E759" t="s">
        <v>90</v>
      </c>
      <c r="F759" t="s">
        <v>76</v>
      </c>
      <c r="G759" t="s">
        <v>16</v>
      </c>
      <c r="H759">
        <v>59</v>
      </c>
      <c r="I759" t="s">
        <v>2519</v>
      </c>
      <c r="J759" t="s">
        <v>2520</v>
      </c>
      <c r="K759" t="s">
        <v>2521</v>
      </c>
      <c r="L759" t="s">
        <v>78009</v>
      </c>
    </row>
    <row r="760" spans="1:12" x14ac:dyDescent="0.15">
      <c r="A760" t="s">
        <v>12</v>
      </c>
      <c r="B760">
        <v>217530</v>
      </c>
      <c r="C760">
        <v>217550</v>
      </c>
      <c r="D760" t="s">
        <v>2512</v>
      </c>
      <c r="E760" t="s">
        <v>90</v>
      </c>
      <c r="F760" t="s">
        <v>76</v>
      </c>
      <c r="G760" t="s">
        <v>16</v>
      </c>
      <c r="H760">
        <v>101</v>
      </c>
      <c r="I760" t="s">
        <v>2522</v>
      </c>
      <c r="J760" t="s">
        <v>2523</v>
      </c>
      <c r="K760" t="s">
        <v>2524</v>
      </c>
      <c r="L760" t="s">
        <v>77997</v>
      </c>
    </row>
    <row r="761" spans="1:12" x14ac:dyDescent="0.15">
      <c r="A761" t="s">
        <v>12</v>
      </c>
      <c r="B761">
        <v>218011</v>
      </c>
      <c r="C761">
        <v>218031</v>
      </c>
      <c r="D761" t="s">
        <v>2525</v>
      </c>
      <c r="E761" t="s">
        <v>90</v>
      </c>
      <c r="F761" t="s">
        <v>15</v>
      </c>
      <c r="G761" t="s">
        <v>32</v>
      </c>
      <c r="H761">
        <v>11</v>
      </c>
      <c r="I761" t="s">
        <v>2526</v>
      </c>
      <c r="J761" t="s">
        <v>2527</v>
      </c>
      <c r="K761" t="s">
        <v>2528</v>
      </c>
      <c r="L761" t="s">
        <v>77974</v>
      </c>
    </row>
    <row r="762" spans="1:12" x14ac:dyDescent="0.15">
      <c r="A762" t="s">
        <v>12</v>
      </c>
      <c r="B762">
        <v>218032</v>
      </c>
      <c r="C762">
        <v>218052</v>
      </c>
      <c r="D762" t="s">
        <v>2525</v>
      </c>
      <c r="E762" t="s">
        <v>90</v>
      </c>
      <c r="F762" t="s">
        <v>15</v>
      </c>
      <c r="G762" t="s">
        <v>16</v>
      </c>
      <c r="H762">
        <v>32</v>
      </c>
      <c r="I762" t="s">
        <v>2529</v>
      </c>
      <c r="J762" t="s">
        <v>2530</v>
      </c>
      <c r="K762" t="s">
        <v>2531</v>
      </c>
      <c r="L762" t="s">
        <v>77918</v>
      </c>
    </row>
    <row r="763" spans="1:12" x14ac:dyDescent="0.15">
      <c r="A763" t="s">
        <v>12</v>
      </c>
      <c r="B763">
        <v>218052</v>
      </c>
      <c r="C763">
        <v>218072</v>
      </c>
      <c r="D763" t="s">
        <v>2525</v>
      </c>
      <c r="E763" t="s">
        <v>90</v>
      </c>
      <c r="F763" t="s">
        <v>15</v>
      </c>
      <c r="G763" t="s">
        <v>16</v>
      </c>
      <c r="H763">
        <v>52</v>
      </c>
      <c r="I763" t="s">
        <v>2532</v>
      </c>
      <c r="J763" t="s">
        <v>2533</v>
      </c>
      <c r="K763" t="s">
        <v>2534</v>
      </c>
      <c r="L763" t="s">
        <v>77959</v>
      </c>
    </row>
    <row r="764" spans="1:12" x14ac:dyDescent="0.15">
      <c r="A764" t="s">
        <v>12</v>
      </c>
      <c r="B764">
        <v>218079</v>
      </c>
      <c r="C764">
        <v>218099</v>
      </c>
      <c r="D764" t="s">
        <v>2525</v>
      </c>
      <c r="E764" t="s">
        <v>90</v>
      </c>
      <c r="F764" t="s">
        <v>15</v>
      </c>
      <c r="G764" t="s">
        <v>36</v>
      </c>
      <c r="H764">
        <v>79</v>
      </c>
      <c r="I764" t="s">
        <v>2535</v>
      </c>
      <c r="J764" t="s">
        <v>2536</v>
      </c>
      <c r="K764" t="s">
        <v>2537</v>
      </c>
      <c r="L764" t="s">
        <v>77993</v>
      </c>
    </row>
    <row r="765" spans="1:12" x14ac:dyDescent="0.15">
      <c r="A765" t="s">
        <v>12</v>
      </c>
      <c r="B765">
        <v>220435</v>
      </c>
      <c r="C765">
        <v>220455</v>
      </c>
      <c r="D765" t="s">
        <v>2538</v>
      </c>
      <c r="E765" t="s">
        <v>90</v>
      </c>
      <c r="F765" t="s">
        <v>15</v>
      </c>
      <c r="G765" t="s">
        <v>36</v>
      </c>
      <c r="H765">
        <v>22</v>
      </c>
      <c r="I765" t="s">
        <v>2539</v>
      </c>
      <c r="J765" t="s">
        <v>2540</v>
      </c>
      <c r="K765" t="s">
        <v>2541</v>
      </c>
      <c r="L765" t="s">
        <v>77948</v>
      </c>
    </row>
    <row r="766" spans="1:12" x14ac:dyDescent="0.15">
      <c r="A766" t="s">
        <v>12</v>
      </c>
      <c r="B766">
        <v>220467</v>
      </c>
      <c r="C766">
        <v>220487</v>
      </c>
      <c r="D766" t="s">
        <v>2538</v>
      </c>
      <c r="E766" t="s">
        <v>90</v>
      </c>
      <c r="F766" t="s">
        <v>15</v>
      </c>
      <c r="G766" t="s">
        <v>16</v>
      </c>
      <c r="H766">
        <v>54</v>
      </c>
      <c r="I766" t="s">
        <v>2542</v>
      </c>
      <c r="J766" t="s">
        <v>2543</v>
      </c>
      <c r="K766" t="s">
        <v>2544</v>
      </c>
      <c r="L766" t="s">
        <v>77961</v>
      </c>
    </row>
    <row r="767" spans="1:12" x14ac:dyDescent="0.15">
      <c r="A767" t="s">
        <v>12</v>
      </c>
      <c r="B767">
        <v>220547</v>
      </c>
      <c r="C767">
        <v>220567</v>
      </c>
      <c r="D767" t="s">
        <v>2538</v>
      </c>
      <c r="E767" t="s">
        <v>90</v>
      </c>
      <c r="F767" t="s">
        <v>15</v>
      </c>
      <c r="G767" t="s">
        <v>32</v>
      </c>
      <c r="H767">
        <v>134</v>
      </c>
      <c r="I767" t="s">
        <v>2545</v>
      </c>
      <c r="J767" t="s">
        <v>2546</v>
      </c>
      <c r="K767" t="s">
        <v>2547</v>
      </c>
      <c r="L767" t="s">
        <v>78039</v>
      </c>
    </row>
    <row r="768" spans="1:12" x14ac:dyDescent="0.15">
      <c r="A768" t="s">
        <v>12</v>
      </c>
      <c r="B768">
        <v>220583</v>
      </c>
      <c r="C768">
        <v>220603</v>
      </c>
      <c r="D768" t="s">
        <v>2538</v>
      </c>
      <c r="E768" t="s">
        <v>90</v>
      </c>
      <c r="F768" t="s">
        <v>15</v>
      </c>
      <c r="G768" t="s">
        <v>16</v>
      </c>
      <c r="H768">
        <v>170</v>
      </c>
      <c r="I768" t="s">
        <v>2548</v>
      </c>
      <c r="J768" t="s">
        <v>2549</v>
      </c>
      <c r="K768" t="s">
        <v>2550</v>
      </c>
      <c r="L768" t="s">
        <v>78040</v>
      </c>
    </row>
    <row r="769" spans="1:12" x14ac:dyDescent="0.15">
      <c r="A769" t="s">
        <v>12</v>
      </c>
      <c r="B769">
        <v>221391</v>
      </c>
      <c r="C769">
        <v>221411</v>
      </c>
      <c r="D769" t="s">
        <v>2551</v>
      </c>
      <c r="E769" t="s">
        <v>90</v>
      </c>
      <c r="F769" t="s">
        <v>15</v>
      </c>
      <c r="G769" t="s">
        <v>32</v>
      </c>
      <c r="H769">
        <v>8</v>
      </c>
      <c r="I769" t="s">
        <v>2552</v>
      </c>
      <c r="J769" t="s">
        <v>2553</v>
      </c>
      <c r="K769" t="s">
        <v>2554</v>
      </c>
      <c r="L769" t="s">
        <v>77955</v>
      </c>
    </row>
    <row r="770" spans="1:12" x14ac:dyDescent="0.15">
      <c r="A770" t="s">
        <v>12</v>
      </c>
      <c r="B770">
        <v>221413</v>
      </c>
      <c r="C770">
        <v>221433</v>
      </c>
      <c r="D770" t="s">
        <v>2551</v>
      </c>
      <c r="E770" t="s">
        <v>90</v>
      </c>
      <c r="F770" t="s">
        <v>15</v>
      </c>
      <c r="G770" t="s">
        <v>36</v>
      </c>
      <c r="H770">
        <v>30</v>
      </c>
      <c r="I770" t="s">
        <v>2555</v>
      </c>
      <c r="J770" t="s">
        <v>2556</v>
      </c>
      <c r="K770" t="s">
        <v>2557</v>
      </c>
      <c r="L770" t="s">
        <v>77984</v>
      </c>
    </row>
    <row r="771" spans="1:12" x14ac:dyDescent="0.15">
      <c r="A771" t="s">
        <v>12</v>
      </c>
      <c r="B771">
        <v>221439</v>
      </c>
      <c r="C771">
        <v>221459</v>
      </c>
      <c r="D771" t="s">
        <v>2551</v>
      </c>
      <c r="E771" t="s">
        <v>90</v>
      </c>
      <c r="F771" t="s">
        <v>15</v>
      </c>
      <c r="G771" t="s">
        <v>16</v>
      </c>
      <c r="H771">
        <v>56</v>
      </c>
      <c r="I771" t="s">
        <v>2558</v>
      </c>
      <c r="J771" t="s">
        <v>2559</v>
      </c>
      <c r="K771" t="s">
        <v>2560</v>
      </c>
      <c r="L771" t="s">
        <v>77971</v>
      </c>
    </row>
    <row r="772" spans="1:12" x14ac:dyDescent="0.15">
      <c r="A772" t="s">
        <v>12</v>
      </c>
      <c r="B772">
        <v>221461</v>
      </c>
      <c r="C772">
        <v>221481</v>
      </c>
      <c r="D772" t="s">
        <v>2551</v>
      </c>
      <c r="E772" t="s">
        <v>90</v>
      </c>
      <c r="F772" t="s">
        <v>15</v>
      </c>
      <c r="G772" t="s">
        <v>16</v>
      </c>
      <c r="H772">
        <v>78</v>
      </c>
      <c r="I772" t="s">
        <v>2561</v>
      </c>
      <c r="J772" t="s">
        <v>2562</v>
      </c>
      <c r="K772" t="s">
        <v>2563</v>
      </c>
      <c r="L772" t="s">
        <v>78000</v>
      </c>
    </row>
    <row r="773" spans="1:12" x14ac:dyDescent="0.15">
      <c r="A773" t="s">
        <v>12</v>
      </c>
      <c r="B773">
        <v>222946</v>
      </c>
      <c r="C773">
        <v>222966</v>
      </c>
      <c r="D773" t="s">
        <v>2564</v>
      </c>
      <c r="E773" t="s">
        <v>2565</v>
      </c>
      <c r="F773" t="s">
        <v>15</v>
      </c>
      <c r="G773" t="s">
        <v>36</v>
      </c>
      <c r="H773">
        <v>17</v>
      </c>
      <c r="I773" t="s">
        <v>2566</v>
      </c>
      <c r="J773" t="s">
        <v>2567</v>
      </c>
      <c r="K773" t="s">
        <v>2568</v>
      </c>
      <c r="L773" t="s">
        <v>77944</v>
      </c>
    </row>
    <row r="774" spans="1:12" x14ac:dyDescent="0.15">
      <c r="A774" t="s">
        <v>12</v>
      </c>
      <c r="B774">
        <v>222981</v>
      </c>
      <c r="C774">
        <v>223001</v>
      </c>
      <c r="D774" t="s">
        <v>2564</v>
      </c>
      <c r="E774" t="s">
        <v>2565</v>
      </c>
      <c r="F774" t="s">
        <v>15</v>
      </c>
      <c r="G774" t="s">
        <v>16</v>
      </c>
      <c r="H774">
        <v>52</v>
      </c>
      <c r="I774" t="s">
        <v>2569</v>
      </c>
      <c r="J774" t="s">
        <v>2570</v>
      </c>
      <c r="K774" t="s">
        <v>2571</v>
      </c>
      <c r="L774" t="s">
        <v>77959</v>
      </c>
    </row>
    <row r="775" spans="1:12" x14ac:dyDescent="0.15">
      <c r="A775" t="s">
        <v>12</v>
      </c>
      <c r="B775">
        <v>223015</v>
      </c>
      <c r="C775">
        <v>223035</v>
      </c>
      <c r="D775" t="s">
        <v>2564</v>
      </c>
      <c r="E775" t="s">
        <v>2565</v>
      </c>
      <c r="F775" t="s">
        <v>15</v>
      </c>
      <c r="G775" t="s">
        <v>32</v>
      </c>
      <c r="H775">
        <v>86</v>
      </c>
      <c r="I775" t="s">
        <v>2572</v>
      </c>
      <c r="J775" t="s">
        <v>2573</v>
      </c>
      <c r="K775" t="s">
        <v>2574</v>
      </c>
      <c r="L775" t="s">
        <v>77929</v>
      </c>
    </row>
    <row r="776" spans="1:12" x14ac:dyDescent="0.15">
      <c r="A776" t="s">
        <v>12</v>
      </c>
      <c r="B776">
        <v>223036</v>
      </c>
      <c r="C776">
        <v>223056</v>
      </c>
      <c r="D776" t="s">
        <v>2564</v>
      </c>
      <c r="E776" t="s">
        <v>2565</v>
      </c>
      <c r="F776" t="s">
        <v>15</v>
      </c>
      <c r="G776" t="s">
        <v>32</v>
      </c>
      <c r="H776">
        <v>107</v>
      </c>
      <c r="I776" t="s">
        <v>2575</v>
      </c>
      <c r="J776" t="s">
        <v>2576</v>
      </c>
      <c r="K776" t="s">
        <v>2577</v>
      </c>
      <c r="L776" t="s">
        <v>77983</v>
      </c>
    </row>
    <row r="777" spans="1:12" x14ac:dyDescent="0.15">
      <c r="A777" t="s">
        <v>12</v>
      </c>
      <c r="B777">
        <v>224445</v>
      </c>
      <c r="C777">
        <v>224465</v>
      </c>
      <c r="D777" t="s">
        <v>2578</v>
      </c>
      <c r="E777" t="s">
        <v>2579</v>
      </c>
      <c r="F777" t="s">
        <v>15</v>
      </c>
      <c r="G777" t="s">
        <v>23</v>
      </c>
      <c r="H777">
        <v>14</v>
      </c>
      <c r="I777" t="s">
        <v>2580</v>
      </c>
      <c r="J777" t="s">
        <v>2581</v>
      </c>
      <c r="K777" t="s">
        <v>2582</v>
      </c>
      <c r="L777" t="s">
        <v>77924</v>
      </c>
    </row>
    <row r="778" spans="1:12" x14ac:dyDescent="0.15">
      <c r="A778" t="s">
        <v>12</v>
      </c>
      <c r="B778">
        <v>224471</v>
      </c>
      <c r="C778">
        <v>224491</v>
      </c>
      <c r="D778" t="s">
        <v>2578</v>
      </c>
      <c r="E778" t="s">
        <v>2579</v>
      </c>
      <c r="F778" t="s">
        <v>15</v>
      </c>
      <c r="G778" t="s">
        <v>23</v>
      </c>
      <c r="H778">
        <v>40</v>
      </c>
      <c r="I778" t="s">
        <v>2583</v>
      </c>
      <c r="J778" t="s">
        <v>2584</v>
      </c>
      <c r="K778" t="s">
        <v>2585</v>
      </c>
      <c r="L778" t="s">
        <v>77952</v>
      </c>
    </row>
    <row r="779" spans="1:12" x14ac:dyDescent="0.15">
      <c r="A779" t="s">
        <v>12</v>
      </c>
      <c r="B779">
        <v>224492</v>
      </c>
      <c r="C779">
        <v>224512</v>
      </c>
      <c r="D779" t="s">
        <v>2578</v>
      </c>
      <c r="E779" t="s">
        <v>2579</v>
      </c>
      <c r="F779" t="s">
        <v>15</v>
      </c>
      <c r="G779" t="s">
        <v>36</v>
      </c>
      <c r="H779">
        <v>61</v>
      </c>
      <c r="I779" t="s">
        <v>2586</v>
      </c>
      <c r="J779" t="s">
        <v>2587</v>
      </c>
      <c r="K779" t="s">
        <v>2588</v>
      </c>
      <c r="L779" t="s">
        <v>77979</v>
      </c>
    </row>
    <row r="780" spans="1:12" x14ac:dyDescent="0.15">
      <c r="A780" t="s">
        <v>12</v>
      </c>
      <c r="B780">
        <v>224512</v>
      </c>
      <c r="C780">
        <v>224532</v>
      </c>
      <c r="D780" t="s">
        <v>2578</v>
      </c>
      <c r="E780" t="s">
        <v>2579</v>
      </c>
      <c r="F780" t="s">
        <v>15</v>
      </c>
      <c r="G780" t="s">
        <v>16</v>
      </c>
      <c r="H780">
        <v>81</v>
      </c>
      <c r="I780" t="s">
        <v>2589</v>
      </c>
      <c r="J780" t="s">
        <v>2590</v>
      </c>
      <c r="K780" t="s">
        <v>2591</v>
      </c>
      <c r="L780" t="s">
        <v>78019</v>
      </c>
    </row>
    <row r="781" spans="1:12" x14ac:dyDescent="0.15">
      <c r="A781" t="s">
        <v>12</v>
      </c>
      <c r="B781">
        <v>226222</v>
      </c>
      <c r="C781">
        <v>226242</v>
      </c>
      <c r="D781" t="s">
        <v>2592</v>
      </c>
      <c r="E781" t="s">
        <v>2593</v>
      </c>
      <c r="F781" t="s">
        <v>15</v>
      </c>
      <c r="G781" t="s">
        <v>36</v>
      </c>
      <c r="H781">
        <v>12</v>
      </c>
      <c r="I781" t="s">
        <v>2594</v>
      </c>
      <c r="J781" t="s">
        <v>2595</v>
      </c>
      <c r="K781" t="s">
        <v>2596</v>
      </c>
      <c r="L781" t="s">
        <v>77991</v>
      </c>
    </row>
    <row r="782" spans="1:12" x14ac:dyDescent="0.15">
      <c r="A782" t="s">
        <v>12</v>
      </c>
      <c r="B782">
        <v>226249</v>
      </c>
      <c r="C782">
        <v>226269</v>
      </c>
      <c r="D782" t="s">
        <v>2592</v>
      </c>
      <c r="E782" t="s">
        <v>2593</v>
      </c>
      <c r="F782" t="s">
        <v>15</v>
      </c>
      <c r="G782" t="s">
        <v>36</v>
      </c>
      <c r="H782">
        <v>39</v>
      </c>
      <c r="I782" t="s">
        <v>2597</v>
      </c>
      <c r="J782" t="s">
        <v>2598</v>
      </c>
      <c r="K782" t="s">
        <v>2599</v>
      </c>
      <c r="L782" t="s">
        <v>78041</v>
      </c>
    </row>
    <row r="783" spans="1:12" x14ac:dyDescent="0.15">
      <c r="A783" t="s">
        <v>12</v>
      </c>
      <c r="B783">
        <v>226275</v>
      </c>
      <c r="C783">
        <v>226295</v>
      </c>
      <c r="D783" t="s">
        <v>2592</v>
      </c>
      <c r="E783" t="s">
        <v>2593</v>
      </c>
      <c r="F783" t="s">
        <v>15</v>
      </c>
      <c r="G783" t="s">
        <v>23</v>
      </c>
      <c r="H783">
        <v>65</v>
      </c>
      <c r="I783" t="s">
        <v>2600</v>
      </c>
      <c r="J783" t="s">
        <v>2601</v>
      </c>
      <c r="K783" t="s">
        <v>2602</v>
      </c>
      <c r="L783" t="s">
        <v>78042</v>
      </c>
    </row>
    <row r="784" spans="1:12" x14ac:dyDescent="0.15">
      <c r="A784" t="s">
        <v>12</v>
      </c>
      <c r="B784">
        <v>226302</v>
      </c>
      <c r="C784">
        <v>226322</v>
      </c>
      <c r="D784" t="s">
        <v>2592</v>
      </c>
      <c r="E784" t="s">
        <v>2593</v>
      </c>
      <c r="F784" t="s">
        <v>15</v>
      </c>
      <c r="G784" t="s">
        <v>32</v>
      </c>
      <c r="H784">
        <v>92</v>
      </c>
      <c r="I784" t="s">
        <v>2603</v>
      </c>
      <c r="J784" t="s">
        <v>2604</v>
      </c>
      <c r="K784" t="s">
        <v>2605</v>
      </c>
      <c r="L784" t="s">
        <v>78032</v>
      </c>
    </row>
    <row r="785" spans="1:12" x14ac:dyDescent="0.15">
      <c r="A785" t="s">
        <v>12</v>
      </c>
      <c r="B785">
        <v>227067</v>
      </c>
      <c r="C785">
        <v>227087</v>
      </c>
      <c r="D785" t="s">
        <v>2606</v>
      </c>
      <c r="E785" t="s">
        <v>2607</v>
      </c>
      <c r="F785" t="s">
        <v>15</v>
      </c>
      <c r="G785" t="s">
        <v>32</v>
      </c>
      <c r="H785">
        <v>16</v>
      </c>
      <c r="I785" t="s">
        <v>2608</v>
      </c>
      <c r="J785" t="s">
        <v>2609</v>
      </c>
      <c r="K785" t="s">
        <v>2610</v>
      </c>
      <c r="L785" t="s">
        <v>77905</v>
      </c>
    </row>
    <row r="786" spans="1:12" x14ac:dyDescent="0.15">
      <c r="A786" t="s">
        <v>12</v>
      </c>
      <c r="B786">
        <v>227094</v>
      </c>
      <c r="C786">
        <v>227114</v>
      </c>
      <c r="D786" t="s">
        <v>2606</v>
      </c>
      <c r="E786" t="s">
        <v>2607</v>
      </c>
      <c r="F786" t="s">
        <v>15</v>
      </c>
      <c r="G786" t="s">
        <v>16</v>
      </c>
      <c r="H786">
        <v>43</v>
      </c>
      <c r="I786" t="s">
        <v>2611</v>
      </c>
      <c r="J786" t="s">
        <v>2612</v>
      </c>
      <c r="K786" t="s">
        <v>2613</v>
      </c>
      <c r="L786" t="s">
        <v>77942</v>
      </c>
    </row>
    <row r="787" spans="1:12" x14ac:dyDescent="0.15">
      <c r="A787" t="s">
        <v>12</v>
      </c>
      <c r="B787">
        <v>227121</v>
      </c>
      <c r="C787">
        <v>227141</v>
      </c>
      <c r="D787" t="s">
        <v>2606</v>
      </c>
      <c r="E787" t="s">
        <v>2607</v>
      </c>
      <c r="F787" t="s">
        <v>15</v>
      </c>
      <c r="G787" t="s">
        <v>16</v>
      </c>
      <c r="H787">
        <v>70</v>
      </c>
      <c r="I787" t="s">
        <v>2614</v>
      </c>
      <c r="J787" t="s">
        <v>2615</v>
      </c>
      <c r="K787" t="s">
        <v>2616</v>
      </c>
      <c r="L787" t="s">
        <v>77919</v>
      </c>
    </row>
    <row r="788" spans="1:12" x14ac:dyDescent="0.15">
      <c r="A788" t="s">
        <v>12</v>
      </c>
      <c r="B788">
        <v>227142</v>
      </c>
      <c r="C788">
        <v>227162</v>
      </c>
      <c r="D788" t="s">
        <v>2606</v>
      </c>
      <c r="E788" t="s">
        <v>2607</v>
      </c>
      <c r="F788" t="s">
        <v>15</v>
      </c>
      <c r="G788" t="s">
        <v>36</v>
      </c>
      <c r="H788">
        <v>91</v>
      </c>
      <c r="I788" t="s">
        <v>2617</v>
      </c>
      <c r="J788" t="s">
        <v>2618</v>
      </c>
      <c r="K788" t="s">
        <v>2619</v>
      </c>
      <c r="L788" t="s">
        <v>77907</v>
      </c>
    </row>
    <row r="789" spans="1:12" x14ac:dyDescent="0.15">
      <c r="A789" t="s">
        <v>12</v>
      </c>
      <c r="B789">
        <v>227779</v>
      </c>
      <c r="C789">
        <v>227799</v>
      </c>
      <c r="D789" t="s">
        <v>2620</v>
      </c>
      <c r="E789" t="s">
        <v>2621</v>
      </c>
      <c r="F789" t="s">
        <v>15</v>
      </c>
      <c r="G789" t="s">
        <v>23</v>
      </c>
      <c r="H789">
        <v>7</v>
      </c>
      <c r="I789" t="s">
        <v>2622</v>
      </c>
      <c r="J789" t="s">
        <v>2623</v>
      </c>
      <c r="K789" t="s">
        <v>2624</v>
      </c>
      <c r="L789" t="s">
        <v>77909</v>
      </c>
    </row>
    <row r="790" spans="1:12" x14ac:dyDescent="0.15">
      <c r="A790" t="s">
        <v>12</v>
      </c>
      <c r="B790">
        <v>227807</v>
      </c>
      <c r="C790">
        <v>227827</v>
      </c>
      <c r="D790" t="s">
        <v>2620</v>
      </c>
      <c r="E790" t="s">
        <v>2621</v>
      </c>
      <c r="F790" t="s">
        <v>15</v>
      </c>
      <c r="G790" t="s">
        <v>23</v>
      </c>
      <c r="H790">
        <v>35</v>
      </c>
      <c r="I790" t="s">
        <v>2625</v>
      </c>
      <c r="J790" t="s">
        <v>2626</v>
      </c>
      <c r="K790" t="s">
        <v>2627</v>
      </c>
      <c r="L790" t="s">
        <v>77936</v>
      </c>
    </row>
    <row r="791" spans="1:12" x14ac:dyDescent="0.15">
      <c r="A791" t="s">
        <v>12</v>
      </c>
      <c r="B791">
        <v>227828</v>
      </c>
      <c r="C791">
        <v>227848</v>
      </c>
      <c r="D791" t="s">
        <v>2620</v>
      </c>
      <c r="E791" t="s">
        <v>2621</v>
      </c>
      <c r="F791" t="s">
        <v>15</v>
      </c>
      <c r="G791" t="s">
        <v>36</v>
      </c>
      <c r="H791">
        <v>56</v>
      </c>
      <c r="I791" t="s">
        <v>2628</v>
      </c>
      <c r="J791" t="s">
        <v>2629</v>
      </c>
      <c r="K791" t="s">
        <v>2630</v>
      </c>
      <c r="L791" t="s">
        <v>77971</v>
      </c>
    </row>
    <row r="792" spans="1:12" x14ac:dyDescent="0.15">
      <c r="A792" t="s">
        <v>12</v>
      </c>
      <c r="B792">
        <v>227880</v>
      </c>
      <c r="C792">
        <v>227900</v>
      </c>
      <c r="D792" t="s">
        <v>2620</v>
      </c>
      <c r="E792" t="s">
        <v>2621</v>
      </c>
      <c r="F792" t="s">
        <v>15</v>
      </c>
      <c r="G792" t="s">
        <v>16</v>
      </c>
      <c r="H792">
        <v>108</v>
      </c>
      <c r="I792" t="s">
        <v>2631</v>
      </c>
      <c r="J792" t="s">
        <v>2632</v>
      </c>
      <c r="K792" t="s">
        <v>2633</v>
      </c>
      <c r="L792" t="s">
        <v>77994</v>
      </c>
    </row>
    <row r="793" spans="1:12" x14ac:dyDescent="0.15">
      <c r="A793" t="s">
        <v>12</v>
      </c>
      <c r="B793">
        <v>228540</v>
      </c>
      <c r="C793">
        <v>228560</v>
      </c>
      <c r="D793" t="s">
        <v>2634</v>
      </c>
      <c r="E793" t="s">
        <v>90</v>
      </c>
      <c r="F793" t="s">
        <v>76</v>
      </c>
      <c r="G793" t="s">
        <v>32</v>
      </c>
      <c r="H793">
        <v>7</v>
      </c>
      <c r="I793" t="s">
        <v>2635</v>
      </c>
      <c r="J793" t="s">
        <v>2636</v>
      </c>
      <c r="K793" t="s">
        <v>2637</v>
      </c>
      <c r="L793" t="s">
        <v>77909</v>
      </c>
    </row>
    <row r="794" spans="1:12" x14ac:dyDescent="0.15">
      <c r="A794" t="s">
        <v>12</v>
      </c>
      <c r="B794">
        <v>228520</v>
      </c>
      <c r="C794">
        <v>228540</v>
      </c>
      <c r="D794" t="s">
        <v>2634</v>
      </c>
      <c r="E794" t="s">
        <v>90</v>
      </c>
      <c r="F794" t="s">
        <v>76</v>
      </c>
      <c r="G794" t="s">
        <v>36</v>
      </c>
      <c r="H794">
        <v>27</v>
      </c>
      <c r="I794" t="s">
        <v>2638</v>
      </c>
      <c r="J794" t="s">
        <v>2639</v>
      </c>
      <c r="K794" t="s">
        <v>2640</v>
      </c>
      <c r="L794" t="s">
        <v>78013</v>
      </c>
    </row>
    <row r="795" spans="1:12" x14ac:dyDescent="0.15">
      <c r="A795" t="s">
        <v>12</v>
      </c>
      <c r="B795">
        <v>228444</v>
      </c>
      <c r="C795">
        <v>228464</v>
      </c>
      <c r="D795" t="s">
        <v>2634</v>
      </c>
      <c r="E795" t="s">
        <v>90</v>
      </c>
      <c r="F795" t="s">
        <v>76</v>
      </c>
      <c r="G795" t="s">
        <v>32</v>
      </c>
      <c r="H795">
        <v>103</v>
      </c>
      <c r="I795" t="s">
        <v>2641</v>
      </c>
      <c r="J795" t="s">
        <v>2642</v>
      </c>
      <c r="K795" t="s">
        <v>2643</v>
      </c>
      <c r="L795" t="s">
        <v>77937</v>
      </c>
    </row>
    <row r="796" spans="1:12" x14ac:dyDescent="0.15">
      <c r="A796" t="s">
        <v>12</v>
      </c>
      <c r="B796">
        <v>228399</v>
      </c>
      <c r="C796">
        <v>228419</v>
      </c>
      <c r="D796" t="s">
        <v>2634</v>
      </c>
      <c r="E796" t="s">
        <v>90</v>
      </c>
      <c r="F796" t="s">
        <v>76</v>
      </c>
      <c r="G796" t="s">
        <v>16</v>
      </c>
      <c r="H796">
        <v>148</v>
      </c>
      <c r="I796" t="s">
        <v>2644</v>
      </c>
      <c r="J796" t="s">
        <v>2645</v>
      </c>
      <c r="K796" t="s">
        <v>2646</v>
      </c>
      <c r="L796" t="s">
        <v>78043</v>
      </c>
    </row>
    <row r="797" spans="1:12" x14ac:dyDescent="0.15">
      <c r="A797" t="s">
        <v>12</v>
      </c>
      <c r="B797">
        <v>228783</v>
      </c>
      <c r="C797">
        <v>228803</v>
      </c>
      <c r="D797" t="s">
        <v>2647</v>
      </c>
      <c r="E797" t="s">
        <v>90</v>
      </c>
      <c r="F797" t="s">
        <v>15</v>
      </c>
      <c r="G797" t="s">
        <v>32</v>
      </c>
      <c r="H797">
        <v>1</v>
      </c>
      <c r="I797" t="s">
        <v>2648</v>
      </c>
      <c r="J797" t="s">
        <v>2649</v>
      </c>
      <c r="K797" t="s">
        <v>2650</v>
      </c>
      <c r="L797" t="s">
        <v>77917</v>
      </c>
    </row>
    <row r="798" spans="1:12" x14ac:dyDescent="0.15">
      <c r="A798" t="s">
        <v>12</v>
      </c>
      <c r="B798">
        <v>228818</v>
      </c>
      <c r="C798">
        <v>228838</v>
      </c>
      <c r="D798" t="s">
        <v>2647</v>
      </c>
      <c r="E798" t="s">
        <v>90</v>
      </c>
      <c r="F798" t="s">
        <v>15</v>
      </c>
      <c r="G798" t="s">
        <v>36</v>
      </c>
      <c r="H798">
        <v>36</v>
      </c>
      <c r="I798" t="s">
        <v>2651</v>
      </c>
      <c r="J798" t="s">
        <v>2652</v>
      </c>
      <c r="K798" t="s">
        <v>2653</v>
      </c>
      <c r="L798" t="s">
        <v>78003</v>
      </c>
    </row>
    <row r="799" spans="1:12" x14ac:dyDescent="0.15">
      <c r="A799" t="s">
        <v>12</v>
      </c>
      <c r="B799">
        <v>228843</v>
      </c>
      <c r="C799">
        <v>228863</v>
      </c>
      <c r="D799" t="s">
        <v>2647</v>
      </c>
      <c r="E799" t="s">
        <v>90</v>
      </c>
      <c r="F799" t="s">
        <v>15</v>
      </c>
      <c r="G799" t="s">
        <v>36</v>
      </c>
      <c r="H799">
        <v>61</v>
      </c>
      <c r="I799" t="s">
        <v>2654</v>
      </c>
      <c r="J799" t="s">
        <v>2655</v>
      </c>
      <c r="K799" t="s">
        <v>2656</v>
      </c>
      <c r="L799" t="s">
        <v>77979</v>
      </c>
    </row>
    <row r="800" spans="1:12" x14ac:dyDescent="0.15">
      <c r="A800" t="s">
        <v>12</v>
      </c>
      <c r="B800">
        <v>228875</v>
      </c>
      <c r="C800">
        <v>228895</v>
      </c>
      <c r="D800" t="s">
        <v>2647</v>
      </c>
      <c r="E800" t="s">
        <v>90</v>
      </c>
      <c r="F800" t="s">
        <v>15</v>
      </c>
      <c r="G800" t="s">
        <v>36</v>
      </c>
      <c r="H800">
        <v>93</v>
      </c>
      <c r="I800" t="s">
        <v>2657</v>
      </c>
      <c r="J800" t="s">
        <v>2658</v>
      </c>
      <c r="K800" t="s">
        <v>2659</v>
      </c>
      <c r="L800" t="s">
        <v>78044</v>
      </c>
    </row>
    <row r="801" spans="1:12" x14ac:dyDescent="0.15">
      <c r="A801" t="s">
        <v>12</v>
      </c>
      <c r="B801">
        <v>229486</v>
      </c>
      <c r="C801">
        <v>229506</v>
      </c>
      <c r="D801" t="s">
        <v>2660</v>
      </c>
      <c r="E801" t="s">
        <v>2661</v>
      </c>
      <c r="F801" t="s">
        <v>15</v>
      </c>
      <c r="G801" t="s">
        <v>16</v>
      </c>
      <c r="H801">
        <v>12</v>
      </c>
      <c r="I801" t="s">
        <v>2662</v>
      </c>
      <c r="J801" t="s">
        <v>2663</v>
      </c>
      <c r="K801" t="s">
        <v>2664</v>
      </c>
      <c r="L801" t="s">
        <v>77991</v>
      </c>
    </row>
    <row r="802" spans="1:12" x14ac:dyDescent="0.15">
      <c r="A802" t="s">
        <v>12</v>
      </c>
      <c r="B802">
        <v>229518</v>
      </c>
      <c r="C802">
        <v>229538</v>
      </c>
      <c r="D802" t="s">
        <v>2660</v>
      </c>
      <c r="E802" t="s">
        <v>2661</v>
      </c>
      <c r="F802" t="s">
        <v>15</v>
      </c>
      <c r="G802" t="s">
        <v>16</v>
      </c>
      <c r="H802">
        <v>44</v>
      </c>
      <c r="I802" t="s">
        <v>2665</v>
      </c>
      <c r="J802" t="s">
        <v>2666</v>
      </c>
      <c r="K802" t="s">
        <v>2667</v>
      </c>
      <c r="L802" t="s">
        <v>78016</v>
      </c>
    </row>
    <row r="803" spans="1:12" x14ac:dyDescent="0.15">
      <c r="A803" t="s">
        <v>12</v>
      </c>
      <c r="B803">
        <v>229557</v>
      </c>
      <c r="C803">
        <v>229577</v>
      </c>
      <c r="D803" t="s">
        <v>2660</v>
      </c>
      <c r="E803" t="s">
        <v>2661</v>
      </c>
      <c r="F803" t="s">
        <v>15</v>
      </c>
      <c r="G803" t="s">
        <v>23</v>
      </c>
      <c r="H803">
        <v>83</v>
      </c>
      <c r="I803" t="s">
        <v>2668</v>
      </c>
      <c r="J803" t="s">
        <v>2669</v>
      </c>
      <c r="K803" t="s">
        <v>2670</v>
      </c>
      <c r="L803" t="s">
        <v>77958</v>
      </c>
    </row>
    <row r="804" spans="1:12" x14ac:dyDescent="0.15">
      <c r="A804" t="s">
        <v>12</v>
      </c>
      <c r="B804">
        <v>229579</v>
      </c>
      <c r="C804">
        <v>229599</v>
      </c>
      <c r="D804" t="s">
        <v>2660</v>
      </c>
      <c r="E804" t="s">
        <v>2661</v>
      </c>
      <c r="F804" t="s">
        <v>15</v>
      </c>
      <c r="G804" t="s">
        <v>16</v>
      </c>
      <c r="H804">
        <v>105</v>
      </c>
      <c r="I804" t="s">
        <v>2671</v>
      </c>
      <c r="J804" t="s">
        <v>2672</v>
      </c>
      <c r="K804" t="s">
        <v>2673</v>
      </c>
      <c r="L804" t="s">
        <v>78028</v>
      </c>
    </row>
    <row r="805" spans="1:12" x14ac:dyDescent="0.15">
      <c r="A805" t="s">
        <v>12</v>
      </c>
      <c r="B805">
        <v>231148</v>
      </c>
      <c r="C805">
        <v>231168</v>
      </c>
      <c r="D805" t="s">
        <v>2674</v>
      </c>
      <c r="E805" t="s">
        <v>90</v>
      </c>
      <c r="F805" t="s">
        <v>15</v>
      </c>
      <c r="G805" t="s">
        <v>32</v>
      </c>
      <c r="H805">
        <v>10</v>
      </c>
      <c r="I805" t="s">
        <v>2675</v>
      </c>
      <c r="J805" t="s">
        <v>2676</v>
      </c>
      <c r="K805" t="s">
        <v>2677</v>
      </c>
      <c r="L805" t="s">
        <v>78001</v>
      </c>
    </row>
    <row r="806" spans="1:12" x14ac:dyDescent="0.15">
      <c r="A806" t="s">
        <v>12</v>
      </c>
      <c r="B806">
        <v>231178</v>
      </c>
      <c r="C806">
        <v>231198</v>
      </c>
      <c r="D806" t="s">
        <v>2674</v>
      </c>
      <c r="E806" t="s">
        <v>90</v>
      </c>
      <c r="F806" t="s">
        <v>15</v>
      </c>
      <c r="G806" t="s">
        <v>16</v>
      </c>
      <c r="H806">
        <v>40</v>
      </c>
      <c r="I806" t="s">
        <v>2678</v>
      </c>
      <c r="J806" t="s">
        <v>2679</v>
      </c>
      <c r="K806" t="s">
        <v>2680</v>
      </c>
      <c r="L806" t="s">
        <v>77952</v>
      </c>
    </row>
    <row r="807" spans="1:12" x14ac:dyDescent="0.15">
      <c r="A807" t="s">
        <v>12</v>
      </c>
      <c r="B807">
        <v>231217</v>
      </c>
      <c r="C807">
        <v>231237</v>
      </c>
      <c r="D807" t="s">
        <v>2674</v>
      </c>
      <c r="E807" t="s">
        <v>90</v>
      </c>
      <c r="F807" t="s">
        <v>15</v>
      </c>
      <c r="G807" t="s">
        <v>36</v>
      </c>
      <c r="H807">
        <v>79</v>
      </c>
      <c r="I807" t="s">
        <v>2681</v>
      </c>
      <c r="J807" t="s">
        <v>2682</v>
      </c>
      <c r="K807" t="s">
        <v>2683</v>
      </c>
      <c r="L807" t="s">
        <v>77993</v>
      </c>
    </row>
    <row r="808" spans="1:12" x14ac:dyDescent="0.15">
      <c r="A808" t="s">
        <v>12</v>
      </c>
      <c r="B808">
        <v>231243</v>
      </c>
      <c r="C808">
        <v>231263</v>
      </c>
      <c r="D808" t="s">
        <v>2674</v>
      </c>
      <c r="E808" t="s">
        <v>90</v>
      </c>
      <c r="F808" t="s">
        <v>15</v>
      </c>
      <c r="G808" t="s">
        <v>36</v>
      </c>
      <c r="H808">
        <v>105</v>
      </c>
      <c r="I808" t="s">
        <v>2684</v>
      </c>
      <c r="J808" t="s">
        <v>2685</v>
      </c>
      <c r="K808" t="s">
        <v>2686</v>
      </c>
      <c r="L808" t="s">
        <v>78028</v>
      </c>
    </row>
    <row r="809" spans="1:12" x14ac:dyDescent="0.15">
      <c r="A809" t="s">
        <v>12</v>
      </c>
      <c r="B809">
        <v>232031</v>
      </c>
      <c r="C809">
        <v>232051</v>
      </c>
      <c r="D809" t="s">
        <v>2687</v>
      </c>
      <c r="E809" t="s">
        <v>2688</v>
      </c>
      <c r="F809" t="s">
        <v>15</v>
      </c>
      <c r="G809" t="s">
        <v>36</v>
      </c>
      <c r="H809">
        <v>10</v>
      </c>
      <c r="I809" t="s">
        <v>2689</v>
      </c>
      <c r="J809" t="s">
        <v>2690</v>
      </c>
      <c r="K809" t="s">
        <v>2691</v>
      </c>
      <c r="L809" t="s">
        <v>78001</v>
      </c>
    </row>
    <row r="810" spans="1:12" x14ac:dyDescent="0.15">
      <c r="A810" t="s">
        <v>12</v>
      </c>
      <c r="B810">
        <v>232052</v>
      </c>
      <c r="C810">
        <v>232072</v>
      </c>
      <c r="D810" t="s">
        <v>2687</v>
      </c>
      <c r="E810" t="s">
        <v>2688</v>
      </c>
      <c r="F810" t="s">
        <v>15</v>
      </c>
      <c r="G810" t="s">
        <v>16</v>
      </c>
      <c r="H810">
        <v>31</v>
      </c>
      <c r="I810" t="s">
        <v>2692</v>
      </c>
      <c r="J810" t="s">
        <v>2693</v>
      </c>
      <c r="K810" t="s">
        <v>2694</v>
      </c>
      <c r="L810" t="s">
        <v>77910</v>
      </c>
    </row>
    <row r="811" spans="1:12" x14ac:dyDescent="0.15">
      <c r="A811" t="s">
        <v>12</v>
      </c>
      <c r="B811">
        <v>232082</v>
      </c>
      <c r="C811">
        <v>232102</v>
      </c>
      <c r="D811" t="s">
        <v>2687</v>
      </c>
      <c r="E811" t="s">
        <v>2688</v>
      </c>
      <c r="F811" t="s">
        <v>15</v>
      </c>
      <c r="G811" t="s">
        <v>16</v>
      </c>
      <c r="H811">
        <v>61</v>
      </c>
      <c r="I811" t="s">
        <v>2695</v>
      </c>
      <c r="J811" t="s">
        <v>2696</v>
      </c>
      <c r="K811" t="s">
        <v>2697</v>
      </c>
      <c r="L811" t="s">
        <v>77979</v>
      </c>
    </row>
    <row r="812" spans="1:12" x14ac:dyDescent="0.15">
      <c r="A812" t="s">
        <v>12</v>
      </c>
      <c r="B812">
        <v>232123</v>
      </c>
      <c r="C812">
        <v>232143</v>
      </c>
      <c r="D812" t="s">
        <v>2687</v>
      </c>
      <c r="E812" t="s">
        <v>2688</v>
      </c>
      <c r="F812" t="s">
        <v>15</v>
      </c>
      <c r="G812" t="s">
        <v>16</v>
      </c>
      <c r="H812">
        <v>102</v>
      </c>
      <c r="I812" t="s">
        <v>2698</v>
      </c>
      <c r="J812" t="s">
        <v>2699</v>
      </c>
      <c r="K812" t="s">
        <v>2700</v>
      </c>
      <c r="L812" t="s">
        <v>77933</v>
      </c>
    </row>
    <row r="813" spans="1:12" x14ac:dyDescent="0.15">
      <c r="A813" t="s">
        <v>12</v>
      </c>
      <c r="B813">
        <v>232333</v>
      </c>
      <c r="C813">
        <v>232353</v>
      </c>
      <c r="D813" t="s">
        <v>2701</v>
      </c>
      <c r="E813" t="s">
        <v>2702</v>
      </c>
      <c r="F813" t="s">
        <v>15</v>
      </c>
      <c r="G813" t="s">
        <v>23</v>
      </c>
      <c r="H813">
        <v>20</v>
      </c>
      <c r="I813" t="s">
        <v>2703</v>
      </c>
      <c r="J813" t="s">
        <v>2704</v>
      </c>
      <c r="K813" t="s">
        <v>2705</v>
      </c>
      <c r="L813" t="s">
        <v>77968</v>
      </c>
    </row>
    <row r="814" spans="1:12" x14ac:dyDescent="0.15">
      <c r="A814" t="s">
        <v>12</v>
      </c>
      <c r="B814">
        <v>232356</v>
      </c>
      <c r="C814">
        <v>232376</v>
      </c>
      <c r="D814" t="s">
        <v>2701</v>
      </c>
      <c r="E814" t="s">
        <v>2702</v>
      </c>
      <c r="F814" t="s">
        <v>15</v>
      </c>
      <c r="G814" t="s">
        <v>16</v>
      </c>
      <c r="H814">
        <v>43</v>
      </c>
      <c r="I814" t="s">
        <v>2706</v>
      </c>
      <c r="J814" t="s">
        <v>2707</v>
      </c>
      <c r="K814" t="s">
        <v>2708</v>
      </c>
      <c r="L814" t="s">
        <v>77942</v>
      </c>
    </row>
    <row r="815" spans="1:12" x14ac:dyDescent="0.15">
      <c r="A815" t="s">
        <v>12</v>
      </c>
      <c r="B815">
        <v>232380</v>
      </c>
      <c r="C815">
        <v>232400</v>
      </c>
      <c r="D815" t="s">
        <v>2701</v>
      </c>
      <c r="E815" t="s">
        <v>2702</v>
      </c>
      <c r="F815" t="s">
        <v>15</v>
      </c>
      <c r="G815" t="s">
        <v>36</v>
      </c>
      <c r="H815">
        <v>67</v>
      </c>
      <c r="I815" t="s">
        <v>2709</v>
      </c>
      <c r="J815" t="s">
        <v>2710</v>
      </c>
      <c r="K815" t="s">
        <v>2711</v>
      </c>
      <c r="L815" t="s">
        <v>77981</v>
      </c>
    </row>
    <row r="816" spans="1:12" x14ac:dyDescent="0.15">
      <c r="A816" t="s">
        <v>12</v>
      </c>
      <c r="B816">
        <v>232431</v>
      </c>
      <c r="C816">
        <v>232451</v>
      </c>
      <c r="D816" t="s">
        <v>2701</v>
      </c>
      <c r="E816" t="s">
        <v>2702</v>
      </c>
      <c r="F816" t="s">
        <v>15</v>
      </c>
      <c r="G816" t="s">
        <v>16</v>
      </c>
      <c r="H816">
        <v>118</v>
      </c>
      <c r="I816" t="s">
        <v>2712</v>
      </c>
      <c r="J816" t="s">
        <v>2713</v>
      </c>
      <c r="K816" t="s">
        <v>2714</v>
      </c>
      <c r="L816" t="s">
        <v>77973</v>
      </c>
    </row>
    <row r="817" spans="1:12" x14ac:dyDescent="0.15">
      <c r="A817" t="s">
        <v>12</v>
      </c>
      <c r="B817">
        <v>233181</v>
      </c>
      <c r="C817">
        <v>233201</v>
      </c>
      <c r="D817" t="s">
        <v>2715</v>
      </c>
      <c r="E817" t="s">
        <v>2716</v>
      </c>
      <c r="F817" t="s">
        <v>15</v>
      </c>
      <c r="G817" t="s">
        <v>32</v>
      </c>
      <c r="H817">
        <v>8</v>
      </c>
      <c r="I817" t="s">
        <v>2717</v>
      </c>
      <c r="J817" t="s">
        <v>2718</v>
      </c>
      <c r="K817" t="s">
        <v>2719</v>
      </c>
      <c r="L817" t="s">
        <v>77955</v>
      </c>
    </row>
    <row r="818" spans="1:12" x14ac:dyDescent="0.15">
      <c r="A818" t="s">
        <v>12</v>
      </c>
      <c r="B818">
        <v>233207</v>
      </c>
      <c r="C818">
        <v>233227</v>
      </c>
      <c r="D818" t="s">
        <v>2715</v>
      </c>
      <c r="E818" t="s">
        <v>2716</v>
      </c>
      <c r="F818" t="s">
        <v>15</v>
      </c>
      <c r="G818" t="s">
        <v>23</v>
      </c>
      <c r="H818">
        <v>34</v>
      </c>
      <c r="I818" t="s">
        <v>2720</v>
      </c>
      <c r="J818" t="s">
        <v>2721</v>
      </c>
      <c r="K818" t="s">
        <v>2722</v>
      </c>
      <c r="L818" t="s">
        <v>77999</v>
      </c>
    </row>
    <row r="819" spans="1:12" x14ac:dyDescent="0.15">
      <c r="A819" t="s">
        <v>12</v>
      </c>
      <c r="B819">
        <v>233232</v>
      </c>
      <c r="C819">
        <v>233252</v>
      </c>
      <c r="D819" t="s">
        <v>2715</v>
      </c>
      <c r="E819" t="s">
        <v>2716</v>
      </c>
      <c r="F819" t="s">
        <v>15</v>
      </c>
      <c r="G819" t="s">
        <v>23</v>
      </c>
      <c r="H819">
        <v>59</v>
      </c>
      <c r="I819" t="s">
        <v>2723</v>
      </c>
      <c r="J819" t="s">
        <v>2724</v>
      </c>
      <c r="K819" t="s">
        <v>2725</v>
      </c>
      <c r="L819" t="s">
        <v>78009</v>
      </c>
    </row>
    <row r="820" spans="1:12" x14ac:dyDescent="0.15">
      <c r="A820" t="s">
        <v>12</v>
      </c>
      <c r="B820">
        <v>233254</v>
      </c>
      <c r="C820">
        <v>233274</v>
      </c>
      <c r="D820" t="s">
        <v>2715</v>
      </c>
      <c r="E820" t="s">
        <v>2716</v>
      </c>
      <c r="F820" t="s">
        <v>15</v>
      </c>
      <c r="G820" t="s">
        <v>23</v>
      </c>
      <c r="H820">
        <v>81</v>
      </c>
      <c r="I820" t="s">
        <v>2726</v>
      </c>
      <c r="J820" t="s">
        <v>2727</v>
      </c>
      <c r="K820" t="s">
        <v>2728</v>
      </c>
      <c r="L820" t="s">
        <v>78019</v>
      </c>
    </row>
    <row r="821" spans="1:12" x14ac:dyDescent="0.15">
      <c r="A821" t="s">
        <v>12</v>
      </c>
      <c r="B821">
        <v>233996</v>
      </c>
      <c r="C821">
        <v>234016</v>
      </c>
      <c r="D821" t="s">
        <v>2729</v>
      </c>
      <c r="E821" t="s">
        <v>90</v>
      </c>
      <c r="F821" t="s">
        <v>15</v>
      </c>
      <c r="G821" t="s">
        <v>16</v>
      </c>
      <c r="H821">
        <v>1</v>
      </c>
      <c r="I821" t="s">
        <v>2730</v>
      </c>
      <c r="J821" t="s">
        <v>2731</v>
      </c>
      <c r="K821" t="s">
        <v>2732</v>
      </c>
      <c r="L821" t="s">
        <v>77917</v>
      </c>
    </row>
    <row r="822" spans="1:12" x14ac:dyDescent="0.15">
      <c r="A822" t="s">
        <v>12</v>
      </c>
      <c r="B822">
        <v>234029</v>
      </c>
      <c r="C822">
        <v>234049</v>
      </c>
      <c r="D822" t="s">
        <v>2729</v>
      </c>
      <c r="E822" t="s">
        <v>90</v>
      </c>
      <c r="F822" t="s">
        <v>15</v>
      </c>
      <c r="G822" t="s">
        <v>32</v>
      </c>
      <c r="H822">
        <v>34</v>
      </c>
      <c r="I822" t="s">
        <v>2733</v>
      </c>
      <c r="J822" t="s">
        <v>2734</v>
      </c>
      <c r="K822" t="s">
        <v>2735</v>
      </c>
      <c r="L822" t="s">
        <v>77999</v>
      </c>
    </row>
    <row r="823" spans="1:12" x14ac:dyDescent="0.15">
      <c r="A823" t="s">
        <v>12</v>
      </c>
      <c r="B823">
        <v>234049</v>
      </c>
      <c r="C823">
        <v>234069</v>
      </c>
      <c r="D823" t="s">
        <v>2729</v>
      </c>
      <c r="E823" t="s">
        <v>90</v>
      </c>
      <c r="F823" t="s">
        <v>15</v>
      </c>
      <c r="G823" t="s">
        <v>23</v>
      </c>
      <c r="H823">
        <v>54</v>
      </c>
      <c r="I823" t="s">
        <v>2736</v>
      </c>
      <c r="J823" t="s">
        <v>2737</v>
      </c>
      <c r="K823" t="s">
        <v>2738</v>
      </c>
      <c r="L823" t="s">
        <v>77961</v>
      </c>
    </row>
    <row r="824" spans="1:12" x14ac:dyDescent="0.15">
      <c r="A824" t="s">
        <v>12</v>
      </c>
      <c r="B824">
        <v>234076</v>
      </c>
      <c r="C824">
        <v>234096</v>
      </c>
      <c r="D824" t="s">
        <v>2729</v>
      </c>
      <c r="E824" t="s">
        <v>90</v>
      </c>
      <c r="F824" t="s">
        <v>15</v>
      </c>
      <c r="G824" t="s">
        <v>16</v>
      </c>
      <c r="H824">
        <v>81</v>
      </c>
      <c r="I824" t="s">
        <v>2739</v>
      </c>
      <c r="J824" t="s">
        <v>2740</v>
      </c>
      <c r="K824" t="s">
        <v>2741</v>
      </c>
      <c r="L824" t="s">
        <v>78019</v>
      </c>
    </row>
    <row r="825" spans="1:12" x14ac:dyDescent="0.15">
      <c r="A825" t="s">
        <v>12</v>
      </c>
      <c r="B825">
        <v>234703</v>
      </c>
      <c r="C825">
        <v>234723</v>
      </c>
      <c r="D825" t="s">
        <v>2742</v>
      </c>
      <c r="E825" t="s">
        <v>90</v>
      </c>
      <c r="F825" t="s">
        <v>15</v>
      </c>
      <c r="G825" t="s">
        <v>23</v>
      </c>
      <c r="H825">
        <v>19</v>
      </c>
      <c r="I825" t="s">
        <v>2743</v>
      </c>
      <c r="J825" t="s">
        <v>2744</v>
      </c>
      <c r="K825" t="s">
        <v>2745</v>
      </c>
      <c r="L825" t="s">
        <v>77982</v>
      </c>
    </row>
    <row r="826" spans="1:12" x14ac:dyDescent="0.15">
      <c r="A826" t="s">
        <v>12</v>
      </c>
      <c r="B826">
        <v>234729</v>
      </c>
      <c r="C826">
        <v>234749</v>
      </c>
      <c r="D826" t="s">
        <v>2742</v>
      </c>
      <c r="E826" t="s">
        <v>90</v>
      </c>
      <c r="F826" t="s">
        <v>15</v>
      </c>
      <c r="G826" t="s">
        <v>36</v>
      </c>
      <c r="H826">
        <v>45</v>
      </c>
      <c r="I826" t="s">
        <v>2746</v>
      </c>
      <c r="J826" t="s">
        <v>2747</v>
      </c>
      <c r="K826" t="s">
        <v>2748</v>
      </c>
      <c r="L826" t="s">
        <v>77967</v>
      </c>
    </row>
    <row r="827" spans="1:12" x14ac:dyDescent="0.15">
      <c r="A827" t="s">
        <v>12</v>
      </c>
      <c r="B827">
        <v>234751</v>
      </c>
      <c r="C827">
        <v>234771</v>
      </c>
      <c r="D827" t="s">
        <v>2742</v>
      </c>
      <c r="E827" t="s">
        <v>90</v>
      </c>
      <c r="F827" t="s">
        <v>15</v>
      </c>
      <c r="G827" t="s">
        <v>16</v>
      </c>
      <c r="H827">
        <v>67</v>
      </c>
      <c r="I827" t="s">
        <v>2749</v>
      </c>
      <c r="J827" t="s">
        <v>2750</v>
      </c>
      <c r="K827" t="s">
        <v>2751</v>
      </c>
      <c r="L827" t="s">
        <v>77981</v>
      </c>
    </row>
    <row r="828" spans="1:12" x14ac:dyDescent="0.15">
      <c r="A828" t="s">
        <v>12</v>
      </c>
      <c r="B828">
        <v>234776</v>
      </c>
      <c r="C828">
        <v>234796</v>
      </c>
      <c r="D828" t="s">
        <v>2742</v>
      </c>
      <c r="E828" t="s">
        <v>90</v>
      </c>
      <c r="F828" t="s">
        <v>15</v>
      </c>
      <c r="G828" t="s">
        <v>23</v>
      </c>
      <c r="H828">
        <v>92</v>
      </c>
      <c r="I828" t="s">
        <v>2752</v>
      </c>
      <c r="J828" t="s">
        <v>2753</v>
      </c>
      <c r="K828" t="s">
        <v>2754</v>
      </c>
      <c r="L828" t="s">
        <v>78032</v>
      </c>
    </row>
    <row r="829" spans="1:12" x14ac:dyDescent="0.15">
      <c r="A829" t="s">
        <v>12</v>
      </c>
      <c r="B829">
        <v>235719</v>
      </c>
      <c r="C829">
        <v>235739</v>
      </c>
      <c r="D829" t="s">
        <v>2755</v>
      </c>
      <c r="E829" t="s">
        <v>90</v>
      </c>
      <c r="F829" t="s">
        <v>15</v>
      </c>
      <c r="G829" t="s">
        <v>16</v>
      </c>
      <c r="H829">
        <v>46</v>
      </c>
      <c r="I829" t="s">
        <v>2756</v>
      </c>
      <c r="J829" t="s">
        <v>2757</v>
      </c>
      <c r="K829" t="s">
        <v>2758</v>
      </c>
      <c r="L829" t="s">
        <v>78004</v>
      </c>
    </row>
    <row r="830" spans="1:12" x14ac:dyDescent="0.15">
      <c r="A830" t="s">
        <v>12</v>
      </c>
      <c r="B830">
        <v>235741</v>
      </c>
      <c r="C830">
        <v>235761</v>
      </c>
      <c r="D830" t="s">
        <v>2755</v>
      </c>
      <c r="E830" t="s">
        <v>90</v>
      </c>
      <c r="F830" t="s">
        <v>15</v>
      </c>
      <c r="G830" t="s">
        <v>23</v>
      </c>
      <c r="H830">
        <v>68</v>
      </c>
      <c r="I830" t="s">
        <v>2759</v>
      </c>
      <c r="J830" t="s">
        <v>2760</v>
      </c>
      <c r="K830" t="s">
        <v>2761</v>
      </c>
      <c r="L830" t="s">
        <v>77962</v>
      </c>
    </row>
    <row r="831" spans="1:12" x14ac:dyDescent="0.15">
      <c r="A831" t="s">
        <v>12</v>
      </c>
      <c r="B831">
        <v>235763</v>
      </c>
      <c r="C831">
        <v>235783</v>
      </c>
      <c r="D831" t="s">
        <v>2755</v>
      </c>
      <c r="E831" t="s">
        <v>90</v>
      </c>
      <c r="F831" t="s">
        <v>15</v>
      </c>
      <c r="G831" t="s">
        <v>16</v>
      </c>
      <c r="H831">
        <v>90</v>
      </c>
      <c r="I831" t="s">
        <v>2762</v>
      </c>
      <c r="J831" t="s">
        <v>2763</v>
      </c>
      <c r="K831" t="s">
        <v>2764</v>
      </c>
      <c r="L831" t="s">
        <v>78017</v>
      </c>
    </row>
    <row r="832" spans="1:12" x14ac:dyDescent="0.15">
      <c r="A832" t="s">
        <v>12</v>
      </c>
      <c r="B832">
        <v>235822</v>
      </c>
      <c r="C832">
        <v>235842</v>
      </c>
      <c r="D832" t="s">
        <v>2755</v>
      </c>
      <c r="E832" t="s">
        <v>90</v>
      </c>
      <c r="F832" t="s">
        <v>15</v>
      </c>
      <c r="G832" t="s">
        <v>23</v>
      </c>
      <c r="H832">
        <v>149</v>
      </c>
      <c r="I832" t="s">
        <v>2765</v>
      </c>
      <c r="J832" t="s">
        <v>2766</v>
      </c>
      <c r="K832" t="s">
        <v>2767</v>
      </c>
      <c r="L832" t="s">
        <v>78045</v>
      </c>
    </row>
    <row r="833" spans="1:12" x14ac:dyDescent="0.15">
      <c r="A833" t="s">
        <v>12</v>
      </c>
      <c r="B833">
        <v>236084</v>
      </c>
      <c r="C833">
        <v>236104</v>
      </c>
      <c r="D833" t="s">
        <v>2768</v>
      </c>
      <c r="E833" t="s">
        <v>90</v>
      </c>
      <c r="F833" t="s">
        <v>15</v>
      </c>
      <c r="G833" t="s">
        <v>32</v>
      </c>
      <c r="H833">
        <v>1</v>
      </c>
      <c r="I833" t="s">
        <v>2769</v>
      </c>
      <c r="J833" t="s">
        <v>2770</v>
      </c>
      <c r="K833" t="s">
        <v>2771</v>
      </c>
      <c r="L833" t="s">
        <v>77917</v>
      </c>
    </row>
    <row r="834" spans="1:12" x14ac:dyDescent="0.15">
      <c r="A834" t="s">
        <v>12</v>
      </c>
      <c r="B834">
        <v>236124</v>
      </c>
      <c r="C834">
        <v>236144</v>
      </c>
      <c r="D834" t="s">
        <v>2768</v>
      </c>
      <c r="E834" t="s">
        <v>90</v>
      </c>
      <c r="F834" t="s">
        <v>15</v>
      </c>
      <c r="G834" t="s">
        <v>23</v>
      </c>
      <c r="H834">
        <v>41</v>
      </c>
      <c r="I834" t="s">
        <v>2772</v>
      </c>
      <c r="J834" t="s">
        <v>2773</v>
      </c>
      <c r="K834" t="s">
        <v>2774</v>
      </c>
      <c r="L834" t="s">
        <v>78014</v>
      </c>
    </row>
    <row r="835" spans="1:12" x14ac:dyDescent="0.15">
      <c r="A835" t="s">
        <v>12</v>
      </c>
      <c r="B835">
        <v>236156</v>
      </c>
      <c r="C835">
        <v>236176</v>
      </c>
      <c r="D835" t="s">
        <v>2768</v>
      </c>
      <c r="E835" t="s">
        <v>90</v>
      </c>
      <c r="F835" t="s">
        <v>15</v>
      </c>
      <c r="G835" t="s">
        <v>32</v>
      </c>
      <c r="H835">
        <v>73</v>
      </c>
      <c r="I835" t="s">
        <v>2775</v>
      </c>
      <c r="J835" t="s">
        <v>2776</v>
      </c>
      <c r="K835" t="s">
        <v>2777</v>
      </c>
      <c r="L835" t="s">
        <v>77926</v>
      </c>
    </row>
    <row r="836" spans="1:12" x14ac:dyDescent="0.15">
      <c r="A836" t="s">
        <v>12</v>
      </c>
      <c r="B836">
        <v>236187</v>
      </c>
      <c r="C836">
        <v>236207</v>
      </c>
      <c r="D836" t="s">
        <v>2768</v>
      </c>
      <c r="E836" t="s">
        <v>90</v>
      </c>
      <c r="F836" t="s">
        <v>15</v>
      </c>
      <c r="G836" t="s">
        <v>23</v>
      </c>
      <c r="H836">
        <v>104</v>
      </c>
      <c r="I836" t="s">
        <v>2778</v>
      </c>
      <c r="J836" t="s">
        <v>2779</v>
      </c>
      <c r="K836" t="s">
        <v>2780</v>
      </c>
      <c r="L836" t="s">
        <v>77963</v>
      </c>
    </row>
    <row r="837" spans="1:12" x14ac:dyDescent="0.15">
      <c r="A837" t="s">
        <v>12</v>
      </c>
      <c r="B837">
        <v>237817</v>
      </c>
      <c r="C837">
        <v>237837</v>
      </c>
      <c r="D837" t="s">
        <v>2781</v>
      </c>
      <c r="E837" t="s">
        <v>90</v>
      </c>
      <c r="F837" t="s">
        <v>76</v>
      </c>
      <c r="G837" t="s">
        <v>36</v>
      </c>
      <c r="H837">
        <v>25</v>
      </c>
      <c r="I837" t="s">
        <v>2782</v>
      </c>
      <c r="J837" t="s">
        <v>2783</v>
      </c>
      <c r="K837" t="s">
        <v>2784</v>
      </c>
      <c r="L837" t="s">
        <v>78012</v>
      </c>
    </row>
    <row r="838" spans="1:12" x14ac:dyDescent="0.15">
      <c r="A838" t="s">
        <v>12</v>
      </c>
      <c r="B838">
        <v>237790</v>
      </c>
      <c r="C838">
        <v>237810</v>
      </c>
      <c r="D838" t="s">
        <v>2781</v>
      </c>
      <c r="E838" t="s">
        <v>90</v>
      </c>
      <c r="F838" t="s">
        <v>76</v>
      </c>
      <c r="G838" t="s">
        <v>23</v>
      </c>
      <c r="H838">
        <v>52</v>
      </c>
      <c r="I838" t="s">
        <v>2785</v>
      </c>
      <c r="J838" t="s">
        <v>2786</v>
      </c>
      <c r="K838" t="s">
        <v>2787</v>
      </c>
      <c r="L838" t="s">
        <v>77959</v>
      </c>
    </row>
    <row r="839" spans="1:12" x14ac:dyDescent="0.15">
      <c r="A839" t="s">
        <v>12</v>
      </c>
      <c r="B839">
        <v>237742</v>
      </c>
      <c r="C839">
        <v>237762</v>
      </c>
      <c r="D839" t="s">
        <v>2781</v>
      </c>
      <c r="E839" t="s">
        <v>90</v>
      </c>
      <c r="F839" t="s">
        <v>76</v>
      </c>
      <c r="G839" t="s">
        <v>32</v>
      </c>
      <c r="H839">
        <v>100</v>
      </c>
      <c r="I839" t="s">
        <v>2788</v>
      </c>
      <c r="J839" t="s">
        <v>2789</v>
      </c>
      <c r="K839" t="s">
        <v>2790</v>
      </c>
      <c r="L839" t="s">
        <v>77953</v>
      </c>
    </row>
    <row r="840" spans="1:12" x14ac:dyDescent="0.15">
      <c r="A840" t="s">
        <v>12</v>
      </c>
      <c r="B840">
        <v>237718</v>
      </c>
      <c r="C840">
        <v>237738</v>
      </c>
      <c r="D840" t="s">
        <v>2781</v>
      </c>
      <c r="E840" t="s">
        <v>90</v>
      </c>
      <c r="F840" t="s">
        <v>76</v>
      </c>
      <c r="G840" t="s">
        <v>32</v>
      </c>
      <c r="H840">
        <v>124</v>
      </c>
      <c r="I840" t="s">
        <v>2791</v>
      </c>
      <c r="J840" t="s">
        <v>2792</v>
      </c>
      <c r="K840" t="s">
        <v>2793</v>
      </c>
      <c r="L840" t="s">
        <v>78046</v>
      </c>
    </row>
    <row r="841" spans="1:12" x14ac:dyDescent="0.15">
      <c r="A841" t="s">
        <v>12</v>
      </c>
      <c r="B841">
        <v>238453</v>
      </c>
      <c r="C841">
        <v>238473</v>
      </c>
      <c r="D841" t="s">
        <v>2794</v>
      </c>
      <c r="E841" t="s">
        <v>90</v>
      </c>
      <c r="F841" t="s">
        <v>76</v>
      </c>
      <c r="G841" t="s">
        <v>23</v>
      </c>
      <c r="H841">
        <v>14</v>
      </c>
      <c r="I841" t="s">
        <v>2795</v>
      </c>
      <c r="J841" t="s">
        <v>2796</v>
      </c>
      <c r="K841" t="s">
        <v>2797</v>
      </c>
      <c r="L841" t="s">
        <v>77924</v>
      </c>
    </row>
    <row r="842" spans="1:12" x14ac:dyDescent="0.15">
      <c r="A842" t="s">
        <v>12</v>
      </c>
      <c r="B842">
        <v>238424</v>
      </c>
      <c r="C842">
        <v>238444</v>
      </c>
      <c r="D842" t="s">
        <v>2794</v>
      </c>
      <c r="E842" t="s">
        <v>90</v>
      </c>
      <c r="F842" t="s">
        <v>76</v>
      </c>
      <c r="G842" t="s">
        <v>23</v>
      </c>
      <c r="H842">
        <v>43</v>
      </c>
      <c r="I842" t="s">
        <v>2798</v>
      </c>
      <c r="J842" t="s">
        <v>2799</v>
      </c>
      <c r="K842" t="s">
        <v>2800</v>
      </c>
      <c r="L842" t="s">
        <v>77942</v>
      </c>
    </row>
    <row r="843" spans="1:12" x14ac:dyDescent="0.15">
      <c r="A843" t="s">
        <v>12</v>
      </c>
      <c r="B843">
        <v>238390</v>
      </c>
      <c r="C843">
        <v>238410</v>
      </c>
      <c r="D843" t="s">
        <v>2794</v>
      </c>
      <c r="E843" t="s">
        <v>90</v>
      </c>
      <c r="F843" t="s">
        <v>76</v>
      </c>
      <c r="G843" t="s">
        <v>32</v>
      </c>
      <c r="H843">
        <v>77</v>
      </c>
      <c r="I843" t="s">
        <v>2801</v>
      </c>
      <c r="J843" t="s">
        <v>2802</v>
      </c>
      <c r="K843" t="s">
        <v>2803</v>
      </c>
      <c r="L843" t="s">
        <v>77960</v>
      </c>
    </row>
    <row r="844" spans="1:12" x14ac:dyDescent="0.15">
      <c r="A844" t="s">
        <v>12</v>
      </c>
      <c r="B844">
        <v>238370</v>
      </c>
      <c r="C844">
        <v>238390</v>
      </c>
      <c r="D844" t="s">
        <v>2794</v>
      </c>
      <c r="E844" t="s">
        <v>90</v>
      </c>
      <c r="F844" t="s">
        <v>76</v>
      </c>
      <c r="G844" t="s">
        <v>16</v>
      </c>
      <c r="H844">
        <v>97</v>
      </c>
      <c r="I844" t="s">
        <v>2804</v>
      </c>
      <c r="J844" t="s">
        <v>2805</v>
      </c>
      <c r="K844" t="s">
        <v>2806</v>
      </c>
      <c r="L844" t="s">
        <v>78010</v>
      </c>
    </row>
    <row r="845" spans="1:12" x14ac:dyDescent="0.15">
      <c r="A845" t="s">
        <v>12</v>
      </c>
      <c r="B845">
        <v>239569</v>
      </c>
      <c r="C845">
        <v>239589</v>
      </c>
      <c r="D845" t="s">
        <v>2807</v>
      </c>
      <c r="E845" t="s">
        <v>90</v>
      </c>
      <c r="F845" t="s">
        <v>76</v>
      </c>
      <c r="G845" t="s">
        <v>23</v>
      </c>
      <c r="H845">
        <v>10</v>
      </c>
      <c r="I845" t="s">
        <v>2808</v>
      </c>
      <c r="J845" t="s">
        <v>2809</v>
      </c>
      <c r="K845" t="s">
        <v>2810</v>
      </c>
      <c r="L845" t="s">
        <v>78001</v>
      </c>
    </row>
    <row r="846" spans="1:12" x14ac:dyDescent="0.15">
      <c r="A846" t="s">
        <v>12</v>
      </c>
      <c r="B846">
        <v>239536</v>
      </c>
      <c r="C846">
        <v>239556</v>
      </c>
      <c r="D846" t="s">
        <v>2807</v>
      </c>
      <c r="E846" t="s">
        <v>90</v>
      </c>
      <c r="F846" t="s">
        <v>76</v>
      </c>
      <c r="G846" t="s">
        <v>32</v>
      </c>
      <c r="H846">
        <v>43</v>
      </c>
      <c r="I846" t="s">
        <v>2811</v>
      </c>
      <c r="J846" t="s">
        <v>2812</v>
      </c>
      <c r="K846" t="s">
        <v>2813</v>
      </c>
      <c r="L846" t="s">
        <v>77942</v>
      </c>
    </row>
    <row r="847" spans="1:12" x14ac:dyDescent="0.15">
      <c r="A847" t="s">
        <v>12</v>
      </c>
      <c r="B847">
        <v>239512</v>
      </c>
      <c r="C847">
        <v>239532</v>
      </c>
      <c r="D847" t="s">
        <v>2807</v>
      </c>
      <c r="E847" t="s">
        <v>90</v>
      </c>
      <c r="F847" t="s">
        <v>76</v>
      </c>
      <c r="G847" t="s">
        <v>16</v>
      </c>
      <c r="H847">
        <v>67</v>
      </c>
      <c r="I847" t="s">
        <v>2814</v>
      </c>
      <c r="J847" t="s">
        <v>2815</v>
      </c>
      <c r="K847" t="s">
        <v>2816</v>
      </c>
      <c r="L847" t="s">
        <v>77981</v>
      </c>
    </row>
    <row r="848" spans="1:12" x14ac:dyDescent="0.15">
      <c r="A848" t="s">
        <v>12</v>
      </c>
      <c r="B848">
        <v>239485</v>
      </c>
      <c r="C848">
        <v>239505</v>
      </c>
      <c r="D848" t="s">
        <v>2807</v>
      </c>
      <c r="E848" t="s">
        <v>90</v>
      </c>
      <c r="F848" t="s">
        <v>76</v>
      </c>
      <c r="G848" t="s">
        <v>36</v>
      </c>
      <c r="H848">
        <v>94</v>
      </c>
      <c r="I848" t="s">
        <v>2817</v>
      </c>
      <c r="J848" t="s">
        <v>2818</v>
      </c>
      <c r="K848" t="s">
        <v>2819</v>
      </c>
      <c r="L848" t="s">
        <v>77927</v>
      </c>
    </row>
    <row r="849" spans="1:12" x14ac:dyDescent="0.15">
      <c r="A849" t="s">
        <v>12</v>
      </c>
      <c r="B849">
        <v>239778</v>
      </c>
      <c r="C849">
        <v>239798</v>
      </c>
      <c r="D849" t="s">
        <v>2820</v>
      </c>
      <c r="E849" t="s">
        <v>90</v>
      </c>
      <c r="F849" t="s">
        <v>76</v>
      </c>
      <c r="G849" t="s">
        <v>23</v>
      </c>
      <c r="H849">
        <v>7</v>
      </c>
      <c r="I849" t="s">
        <v>2821</v>
      </c>
      <c r="J849" t="s">
        <v>2822</v>
      </c>
      <c r="K849" t="s">
        <v>2823</v>
      </c>
      <c r="L849" t="s">
        <v>77909</v>
      </c>
    </row>
    <row r="850" spans="1:12" x14ac:dyDescent="0.15">
      <c r="A850" t="s">
        <v>12</v>
      </c>
      <c r="B850">
        <v>239745</v>
      </c>
      <c r="C850">
        <v>239765</v>
      </c>
      <c r="D850" t="s">
        <v>2820</v>
      </c>
      <c r="E850" t="s">
        <v>90</v>
      </c>
      <c r="F850" t="s">
        <v>76</v>
      </c>
      <c r="G850" t="s">
        <v>36</v>
      </c>
      <c r="H850">
        <v>40</v>
      </c>
      <c r="I850" t="s">
        <v>2824</v>
      </c>
      <c r="J850" t="s">
        <v>2825</v>
      </c>
      <c r="K850" t="s">
        <v>2826</v>
      </c>
      <c r="L850" t="s">
        <v>77952</v>
      </c>
    </row>
    <row r="851" spans="1:12" x14ac:dyDescent="0.15">
      <c r="A851" t="s">
        <v>12</v>
      </c>
      <c r="B851">
        <v>239689</v>
      </c>
      <c r="C851">
        <v>239709</v>
      </c>
      <c r="D851" t="s">
        <v>2820</v>
      </c>
      <c r="E851" t="s">
        <v>90</v>
      </c>
      <c r="F851" t="s">
        <v>76</v>
      </c>
      <c r="G851" t="s">
        <v>32</v>
      </c>
      <c r="H851">
        <v>96</v>
      </c>
      <c r="I851" t="s">
        <v>2827</v>
      </c>
      <c r="J851" t="s">
        <v>2828</v>
      </c>
      <c r="K851" t="s">
        <v>2829</v>
      </c>
      <c r="L851" t="s">
        <v>77912</v>
      </c>
    </row>
    <row r="852" spans="1:12" x14ac:dyDescent="0.15">
      <c r="A852" t="s">
        <v>12</v>
      </c>
      <c r="B852">
        <v>239664</v>
      </c>
      <c r="C852">
        <v>239684</v>
      </c>
      <c r="D852" t="s">
        <v>2820</v>
      </c>
      <c r="E852" t="s">
        <v>90</v>
      </c>
      <c r="F852" t="s">
        <v>76</v>
      </c>
      <c r="G852" t="s">
        <v>23</v>
      </c>
      <c r="H852">
        <v>121</v>
      </c>
      <c r="I852" t="s">
        <v>2830</v>
      </c>
      <c r="J852" t="s">
        <v>2831</v>
      </c>
      <c r="K852" t="s">
        <v>2832</v>
      </c>
      <c r="L852" t="s">
        <v>77943</v>
      </c>
    </row>
    <row r="853" spans="1:12" x14ac:dyDescent="0.15">
      <c r="A853" t="s">
        <v>12</v>
      </c>
      <c r="B853">
        <v>239983</v>
      </c>
      <c r="C853">
        <v>240003</v>
      </c>
      <c r="D853" t="s">
        <v>2833</v>
      </c>
      <c r="E853" t="s">
        <v>90</v>
      </c>
      <c r="F853" t="s">
        <v>15</v>
      </c>
      <c r="G853" t="s">
        <v>16</v>
      </c>
      <c r="H853">
        <v>34</v>
      </c>
      <c r="I853" t="s">
        <v>2834</v>
      </c>
      <c r="J853" t="s">
        <v>2835</v>
      </c>
      <c r="K853" t="s">
        <v>2836</v>
      </c>
      <c r="L853" t="s">
        <v>77999</v>
      </c>
    </row>
    <row r="854" spans="1:12" x14ac:dyDescent="0.15">
      <c r="A854" t="s">
        <v>12</v>
      </c>
      <c r="B854">
        <v>240010</v>
      </c>
      <c r="C854">
        <v>240030</v>
      </c>
      <c r="D854" t="s">
        <v>2833</v>
      </c>
      <c r="E854" t="s">
        <v>90</v>
      </c>
      <c r="F854" t="s">
        <v>15</v>
      </c>
      <c r="G854" t="s">
        <v>36</v>
      </c>
      <c r="H854">
        <v>61</v>
      </c>
      <c r="I854" t="s">
        <v>2837</v>
      </c>
      <c r="J854" t="s">
        <v>2838</v>
      </c>
      <c r="K854" t="s">
        <v>2839</v>
      </c>
      <c r="L854" t="s">
        <v>77979</v>
      </c>
    </row>
    <row r="855" spans="1:12" x14ac:dyDescent="0.15">
      <c r="A855" t="s">
        <v>12</v>
      </c>
      <c r="B855">
        <v>240033</v>
      </c>
      <c r="C855">
        <v>240053</v>
      </c>
      <c r="D855" t="s">
        <v>2833</v>
      </c>
      <c r="E855" t="s">
        <v>90</v>
      </c>
      <c r="F855" t="s">
        <v>15</v>
      </c>
      <c r="G855" t="s">
        <v>16</v>
      </c>
      <c r="H855">
        <v>84</v>
      </c>
      <c r="I855" t="s">
        <v>2840</v>
      </c>
      <c r="J855" t="s">
        <v>2841</v>
      </c>
      <c r="K855" t="s">
        <v>2842</v>
      </c>
      <c r="L855" t="s">
        <v>77946</v>
      </c>
    </row>
    <row r="856" spans="1:12" x14ac:dyDescent="0.15">
      <c r="A856" t="s">
        <v>12</v>
      </c>
      <c r="B856">
        <v>240061</v>
      </c>
      <c r="C856">
        <v>240081</v>
      </c>
      <c r="D856" t="s">
        <v>2833</v>
      </c>
      <c r="E856" t="s">
        <v>90</v>
      </c>
      <c r="F856" t="s">
        <v>15</v>
      </c>
      <c r="G856" t="s">
        <v>32</v>
      </c>
      <c r="H856">
        <v>112</v>
      </c>
      <c r="I856" t="s">
        <v>2843</v>
      </c>
      <c r="J856" t="s">
        <v>2844</v>
      </c>
      <c r="K856" t="s">
        <v>2845</v>
      </c>
      <c r="L856" t="s">
        <v>77950</v>
      </c>
    </row>
    <row r="857" spans="1:12" x14ac:dyDescent="0.15">
      <c r="A857" t="s">
        <v>12</v>
      </c>
      <c r="B857">
        <v>241512</v>
      </c>
      <c r="C857">
        <v>241532</v>
      </c>
      <c r="D857" t="s">
        <v>2846</v>
      </c>
      <c r="E857" t="s">
        <v>90</v>
      </c>
      <c r="F857" t="s">
        <v>15</v>
      </c>
      <c r="G857" t="s">
        <v>16</v>
      </c>
      <c r="H857">
        <v>15</v>
      </c>
      <c r="I857" t="s">
        <v>2847</v>
      </c>
      <c r="J857" t="s">
        <v>2848</v>
      </c>
      <c r="K857" t="s">
        <v>2849</v>
      </c>
      <c r="L857" t="s">
        <v>77970</v>
      </c>
    </row>
    <row r="858" spans="1:12" x14ac:dyDescent="0.15">
      <c r="A858" t="s">
        <v>12</v>
      </c>
      <c r="B858">
        <v>241538</v>
      </c>
      <c r="C858">
        <v>241558</v>
      </c>
      <c r="D858" t="s">
        <v>2846</v>
      </c>
      <c r="E858" t="s">
        <v>90</v>
      </c>
      <c r="F858" t="s">
        <v>15</v>
      </c>
      <c r="G858" t="s">
        <v>16</v>
      </c>
      <c r="H858">
        <v>41</v>
      </c>
      <c r="I858" t="s">
        <v>2850</v>
      </c>
      <c r="J858" t="s">
        <v>2851</v>
      </c>
      <c r="K858" t="s">
        <v>2852</v>
      </c>
      <c r="L858" t="s">
        <v>78014</v>
      </c>
    </row>
    <row r="859" spans="1:12" x14ac:dyDescent="0.15">
      <c r="A859" t="s">
        <v>12</v>
      </c>
      <c r="B859">
        <v>241573</v>
      </c>
      <c r="C859">
        <v>241593</v>
      </c>
      <c r="D859" t="s">
        <v>2846</v>
      </c>
      <c r="E859" t="s">
        <v>90</v>
      </c>
      <c r="F859" t="s">
        <v>15</v>
      </c>
      <c r="G859" t="s">
        <v>32</v>
      </c>
      <c r="H859">
        <v>76</v>
      </c>
      <c r="I859" t="s">
        <v>2853</v>
      </c>
      <c r="J859" t="s">
        <v>2854</v>
      </c>
      <c r="K859" t="s">
        <v>2855</v>
      </c>
      <c r="L859" t="s">
        <v>77985</v>
      </c>
    </row>
    <row r="860" spans="1:12" x14ac:dyDescent="0.15">
      <c r="A860" t="s">
        <v>12</v>
      </c>
      <c r="B860">
        <v>241624</v>
      </c>
      <c r="C860">
        <v>241644</v>
      </c>
      <c r="D860" t="s">
        <v>2846</v>
      </c>
      <c r="E860" t="s">
        <v>90</v>
      </c>
      <c r="F860" t="s">
        <v>15</v>
      </c>
      <c r="G860" t="s">
        <v>16</v>
      </c>
      <c r="H860">
        <v>127</v>
      </c>
      <c r="I860" t="s">
        <v>2856</v>
      </c>
      <c r="J860" t="s">
        <v>2857</v>
      </c>
      <c r="K860" t="s">
        <v>2858</v>
      </c>
      <c r="L860" t="s">
        <v>78026</v>
      </c>
    </row>
    <row r="861" spans="1:12" x14ac:dyDescent="0.15">
      <c r="A861" t="s">
        <v>12</v>
      </c>
      <c r="B861">
        <v>242968</v>
      </c>
      <c r="C861">
        <v>242988</v>
      </c>
      <c r="D861" t="s">
        <v>2859</v>
      </c>
      <c r="E861" t="s">
        <v>90</v>
      </c>
      <c r="F861" t="s">
        <v>15</v>
      </c>
      <c r="G861" t="s">
        <v>16</v>
      </c>
      <c r="H861">
        <v>7</v>
      </c>
      <c r="I861" t="s">
        <v>2860</v>
      </c>
      <c r="J861" t="s">
        <v>2861</v>
      </c>
      <c r="K861" t="s">
        <v>2862</v>
      </c>
      <c r="L861" t="s">
        <v>77909</v>
      </c>
    </row>
    <row r="862" spans="1:12" x14ac:dyDescent="0.15">
      <c r="A862" t="s">
        <v>12</v>
      </c>
      <c r="B862">
        <v>242995</v>
      </c>
      <c r="C862">
        <v>243015</v>
      </c>
      <c r="D862" t="s">
        <v>2859</v>
      </c>
      <c r="E862" t="s">
        <v>90</v>
      </c>
      <c r="F862" t="s">
        <v>15</v>
      </c>
      <c r="G862" t="s">
        <v>36</v>
      </c>
      <c r="H862">
        <v>34</v>
      </c>
      <c r="I862" t="s">
        <v>2863</v>
      </c>
      <c r="J862" t="s">
        <v>2864</v>
      </c>
      <c r="K862" t="s">
        <v>2865</v>
      </c>
      <c r="L862" t="s">
        <v>77999</v>
      </c>
    </row>
    <row r="863" spans="1:12" x14ac:dyDescent="0.15">
      <c r="A863" t="s">
        <v>12</v>
      </c>
      <c r="B863">
        <v>243019</v>
      </c>
      <c r="C863">
        <v>243039</v>
      </c>
      <c r="D863" t="s">
        <v>2859</v>
      </c>
      <c r="E863" t="s">
        <v>90</v>
      </c>
      <c r="F863" t="s">
        <v>15</v>
      </c>
      <c r="G863" t="s">
        <v>16</v>
      </c>
      <c r="H863">
        <v>58</v>
      </c>
      <c r="I863" t="s">
        <v>2866</v>
      </c>
      <c r="J863" t="s">
        <v>2867</v>
      </c>
      <c r="K863" t="s">
        <v>2868</v>
      </c>
      <c r="L863" t="s">
        <v>77911</v>
      </c>
    </row>
    <row r="864" spans="1:12" x14ac:dyDescent="0.15">
      <c r="A864" t="s">
        <v>12</v>
      </c>
      <c r="B864">
        <v>243041</v>
      </c>
      <c r="C864">
        <v>243061</v>
      </c>
      <c r="D864" t="s">
        <v>2859</v>
      </c>
      <c r="E864" t="s">
        <v>90</v>
      </c>
      <c r="F864" t="s">
        <v>15</v>
      </c>
      <c r="G864" t="s">
        <v>23</v>
      </c>
      <c r="H864">
        <v>80</v>
      </c>
      <c r="I864" t="s">
        <v>2869</v>
      </c>
      <c r="J864" t="s">
        <v>2870</v>
      </c>
      <c r="K864" t="s">
        <v>2871</v>
      </c>
      <c r="L864" t="s">
        <v>77940</v>
      </c>
    </row>
    <row r="865" spans="1:12" x14ac:dyDescent="0.15">
      <c r="A865" t="s">
        <v>12</v>
      </c>
      <c r="B865">
        <v>244508</v>
      </c>
      <c r="C865">
        <v>244528</v>
      </c>
      <c r="D865" t="s">
        <v>2872</v>
      </c>
      <c r="E865" t="s">
        <v>90</v>
      </c>
      <c r="F865" t="s">
        <v>15</v>
      </c>
      <c r="G865" t="s">
        <v>32</v>
      </c>
      <c r="H865">
        <v>1</v>
      </c>
      <c r="I865" t="s">
        <v>2873</v>
      </c>
      <c r="J865" t="s">
        <v>2874</v>
      </c>
      <c r="K865" t="s">
        <v>2875</v>
      </c>
      <c r="L865" t="s">
        <v>77917</v>
      </c>
    </row>
    <row r="866" spans="1:12" x14ac:dyDescent="0.15">
      <c r="A866" t="s">
        <v>12</v>
      </c>
      <c r="B866">
        <v>244547</v>
      </c>
      <c r="C866">
        <v>244567</v>
      </c>
      <c r="D866" t="s">
        <v>2872</v>
      </c>
      <c r="E866" t="s">
        <v>90</v>
      </c>
      <c r="F866" t="s">
        <v>15</v>
      </c>
      <c r="G866" t="s">
        <v>36</v>
      </c>
      <c r="H866">
        <v>40</v>
      </c>
      <c r="I866" t="s">
        <v>2876</v>
      </c>
      <c r="J866" t="s">
        <v>2877</v>
      </c>
      <c r="K866" t="s">
        <v>2878</v>
      </c>
      <c r="L866" t="s">
        <v>77952</v>
      </c>
    </row>
    <row r="867" spans="1:12" x14ac:dyDescent="0.15">
      <c r="A867" t="s">
        <v>12</v>
      </c>
      <c r="B867">
        <v>244599</v>
      </c>
      <c r="C867">
        <v>244619</v>
      </c>
      <c r="D867" t="s">
        <v>2872</v>
      </c>
      <c r="E867" t="s">
        <v>90</v>
      </c>
      <c r="F867" t="s">
        <v>15</v>
      </c>
      <c r="G867" t="s">
        <v>32</v>
      </c>
      <c r="H867">
        <v>92</v>
      </c>
      <c r="I867" t="s">
        <v>2879</v>
      </c>
      <c r="J867" t="s">
        <v>2880</v>
      </c>
      <c r="K867" t="s">
        <v>2881</v>
      </c>
      <c r="L867" t="s">
        <v>78032</v>
      </c>
    </row>
    <row r="868" spans="1:12" x14ac:dyDescent="0.15">
      <c r="A868" t="s">
        <v>12</v>
      </c>
      <c r="B868">
        <v>244640</v>
      </c>
      <c r="C868">
        <v>244660</v>
      </c>
      <c r="D868" t="s">
        <v>2872</v>
      </c>
      <c r="E868" t="s">
        <v>90</v>
      </c>
      <c r="F868" t="s">
        <v>15</v>
      </c>
      <c r="G868" t="s">
        <v>16</v>
      </c>
      <c r="H868">
        <v>133</v>
      </c>
      <c r="I868" t="s">
        <v>2882</v>
      </c>
      <c r="J868" t="s">
        <v>2883</v>
      </c>
      <c r="K868" t="s">
        <v>2884</v>
      </c>
      <c r="L868" t="s">
        <v>77995</v>
      </c>
    </row>
    <row r="869" spans="1:12" x14ac:dyDescent="0.15">
      <c r="A869" t="s">
        <v>12</v>
      </c>
      <c r="B869">
        <v>246504</v>
      </c>
      <c r="C869">
        <v>246524</v>
      </c>
      <c r="D869" t="s">
        <v>2885</v>
      </c>
      <c r="E869" t="s">
        <v>90</v>
      </c>
      <c r="F869" t="s">
        <v>76</v>
      </c>
      <c r="G869" t="s">
        <v>32</v>
      </c>
      <c r="H869">
        <v>0</v>
      </c>
      <c r="I869" t="s">
        <v>2886</v>
      </c>
      <c r="J869" t="s">
        <v>2887</v>
      </c>
      <c r="K869" t="s">
        <v>2888</v>
      </c>
      <c r="L869" t="s">
        <v>77980</v>
      </c>
    </row>
    <row r="870" spans="1:12" x14ac:dyDescent="0.15">
      <c r="A870" t="s">
        <v>12</v>
      </c>
      <c r="B870">
        <v>246467</v>
      </c>
      <c r="C870">
        <v>246487</v>
      </c>
      <c r="D870" t="s">
        <v>2885</v>
      </c>
      <c r="E870" t="s">
        <v>90</v>
      </c>
      <c r="F870" t="s">
        <v>76</v>
      </c>
      <c r="G870" t="s">
        <v>32</v>
      </c>
      <c r="H870">
        <v>37</v>
      </c>
      <c r="I870" t="s">
        <v>2889</v>
      </c>
      <c r="J870" t="s">
        <v>2890</v>
      </c>
      <c r="K870" t="s">
        <v>2891</v>
      </c>
      <c r="L870" t="s">
        <v>77906</v>
      </c>
    </row>
    <row r="871" spans="1:12" x14ac:dyDescent="0.15">
      <c r="A871" t="s">
        <v>12</v>
      </c>
      <c r="B871">
        <v>246429</v>
      </c>
      <c r="C871">
        <v>246449</v>
      </c>
      <c r="D871" t="s">
        <v>2885</v>
      </c>
      <c r="E871" t="s">
        <v>90</v>
      </c>
      <c r="F871" t="s">
        <v>76</v>
      </c>
      <c r="G871" t="s">
        <v>16</v>
      </c>
      <c r="H871">
        <v>75</v>
      </c>
      <c r="I871" t="s">
        <v>2892</v>
      </c>
      <c r="J871" t="s">
        <v>2893</v>
      </c>
      <c r="K871" t="s">
        <v>2894</v>
      </c>
      <c r="L871" t="s">
        <v>78027</v>
      </c>
    </row>
    <row r="872" spans="1:12" x14ac:dyDescent="0.15">
      <c r="A872" t="s">
        <v>12</v>
      </c>
      <c r="B872">
        <v>246380</v>
      </c>
      <c r="C872">
        <v>246400</v>
      </c>
      <c r="D872" t="s">
        <v>2885</v>
      </c>
      <c r="E872" t="s">
        <v>90</v>
      </c>
      <c r="F872" t="s">
        <v>76</v>
      </c>
      <c r="G872" t="s">
        <v>32</v>
      </c>
      <c r="H872">
        <v>124</v>
      </c>
      <c r="I872" t="s">
        <v>2895</v>
      </c>
      <c r="J872" t="s">
        <v>2896</v>
      </c>
      <c r="K872" t="s">
        <v>2897</v>
      </c>
      <c r="L872" t="s">
        <v>78046</v>
      </c>
    </row>
    <row r="873" spans="1:12" x14ac:dyDescent="0.15">
      <c r="A873" t="s">
        <v>12</v>
      </c>
      <c r="B873">
        <v>247322</v>
      </c>
      <c r="C873">
        <v>247342</v>
      </c>
      <c r="D873" t="s">
        <v>2898</v>
      </c>
      <c r="E873" t="s">
        <v>90</v>
      </c>
      <c r="F873" t="s">
        <v>76</v>
      </c>
      <c r="G873" t="s">
        <v>36</v>
      </c>
      <c r="H873">
        <v>24</v>
      </c>
      <c r="I873" t="s">
        <v>2899</v>
      </c>
      <c r="J873" t="s">
        <v>2900</v>
      </c>
      <c r="K873" t="s">
        <v>2901</v>
      </c>
      <c r="L873" t="s">
        <v>77966</v>
      </c>
    </row>
    <row r="874" spans="1:12" x14ac:dyDescent="0.15">
      <c r="A874" t="s">
        <v>12</v>
      </c>
      <c r="B874">
        <v>247275</v>
      </c>
      <c r="C874">
        <v>247295</v>
      </c>
      <c r="D874" t="s">
        <v>2898</v>
      </c>
      <c r="E874" t="s">
        <v>90</v>
      </c>
      <c r="F874" t="s">
        <v>76</v>
      </c>
      <c r="G874" t="s">
        <v>23</v>
      </c>
      <c r="H874">
        <v>71</v>
      </c>
      <c r="I874" t="s">
        <v>2902</v>
      </c>
      <c r="J874" t="s">
        <v>2903</v>
      </c>
      <c r="K874" t="s">
        <v>2904</v>
      </c>
      <c r="L874" t="s">
        <v>77969</v>
      </c>
    </row>
    <row r="875" spans="1:12" x14ac:dyDescent="0.15">
      <c r="A875" t="s">
        <v>12</v>
      </c>
      <c r="B875">
        <v>247251</v>
      </c>
      <c r="C875">
        <v>247271</v>
      </c>
      <c r="D875" t="s">
        <v>2898</v>
      </c>
      <c r="E875" t="s">
        <v>90</v>
      </c>
      <c r="F875" t="s">
        <v>76</v>
      </c>
      <c r="G875" t="s">
        <v>16</v>
      </c>
      <c r="H875">
        <v>95</v>
      </c>
      <c r="I875" t="s">
        <v>2905</v>
      </c>
      <c r="J875" t="s">
        <v>2906</v>
      </c>
      <c r="K875" t="s">
        <v>2907</v>
      </c>
      <c r="L875" t="s">
        <v>77920</v>
      </c>
    </row>
    <row r="876" spans="1:12" x14ac:dyDescent="0.15">
      <c r="A876" t="s">
        <v>12</v>
      </c>
      <c r="B876">
        <v>247231</v>
      </c>
      <c r="C876">
        <v>247251</v>
      </c>
      <c r="D876" t="s">
        <v>2898</v>
      </c>
      <c r="E876" t="s">
        <v>90</v>
      </c>
      <c r="F876" t="s">
        <v>76</v>
      </c>
      <c r="G876" t="s">
        <v>23</v>
      </c>
      <c r="H876">
        <v>115</v>
      </c>
      <c r="I876" t="s">
        <v>2908</v>
      </c>
      <c r="J876" t="s">
        <v>2909</v>
      </c>
      <c r="K876" t="s">
        <v>2910</v>
      </c>
      <c r="L876" t="s">
        <v>78020</v>
      </c>
    </row>
    <row r="877" spans="1:12" x14ac:dyDescent="0.15">
      <c r="A877" t="s">
        <v>12</v>
      </c>
      <c r="B877">
        <v>247527</v>
      </c>
      <c r="C877">
        <v>247547</v>
      </c>
      <c r="D877" t="s">
        <v>2911</v>
      </c>
      <c r="E877" t="s">
        <v>90</v>
      </c>
      <c r="F877" t="s">
        <v>15</v>
      </c>
      <c r="G877" t="s">
        <v>32</v>
      </c>
      <c r="H877">
        <v>7</v>
      </c>
      <c r="I877" t="s">
        <v>2912</v>
      </c>
      <c r="J877" t="s">
        <v>2913</v>
      </c>
      <c r="K877" t="s">
        <v>2914</v>
      </c>
      <c r="L877" t="s">
        <v>77909</v>
      </c>
    </row>
    <row r="878" spans="1:12" x14ac:dyDescent="0.15">
      <c r="A878" t="s">
        <v>12</v>
      </c>
      <c r="B878">
        <v>247590</v>
      </c>
      <c r="C878">
        <v>247610</v>
      </c>
      <c r="D878" t="s">
        <v>2911</v>
      </c>
      <c r="E878" t="s">
        <v>90</v>
      </c>
      <c r="F878" t="s">
        <v>15</v>
      </c>
      <c r="G878" t="s">
        <v>16</v>
      </c>
      <c r="H878">
        <v>70</v>
      </c>
      <c r="I878" t="s">
        <v>2915</v>
      </c>
      <c r="J878" t="s">
        <v>2916</v>
      </c>
      <c r="K878" t="s">
        <v>2917</v>
      </c>
      <c r="L878" t="s">
        <v>77919</v>
      </c>
    </row>
    <row r="879" spans="1:12" x14ac:dyDescent="0.15">
      <c r="A879" t="s">
        <v>12</v>
      </c>
      <c r="B879">
        <v>247614</v>
      </c>
      <c r="C879">
        <v>247634</v>
      </c>
      <c r="D879" t="s">
        <v>2911</v>
      </c>
      <c r="E879" t="s">
        <v>90</v>
      </c>
      <c r="F879" t="s">
        <v>15</v>
      </c>
      <c r="G879" t="s">
        <v>32</v>
      </c>
      <c r="H879">
        <v>94</v>
      </c>
      <c r="I879" t="s">
        <v>2918</v>
      </c>
      <c r="J879" t="s">
        <v>2919</v>
      </c>
      <c r="K879" t="s">
        <v>2920</v>
      </c>
      <c r="L879" t="s">
        <v>77927</v>
      </c>
    </row>
    <row r="880" spans="1:12" x14ac:dyDescent="0.15">
      <c r="A880" t="s">
        <v>12</v>
      </c>
      <c r="B880">
        <v>247640</v>
      </c>
      <c r="C880">
        <v>247660</v>
      </c>
      <c r="D880" t="s">
        <v>2911</v>
      </c>
      <c r="E880" t="s">
        <v>90</v>
      </c>
      <c r="F880" t="s">
        <v>15</v>
      </c>
      <c r="G880" t="s">
        <v>16</v>
      </c>
      <c r="H880">
        <v>120</v>
      </c>
      <c r="I880" t="s">
        <v>2921</v>
      </c>
      <c r="J880" t="s">
        <v>2922</v>
      </c>
      <c r="K880" t="s">
        <v>2923</v>
      </c>
      <c r="L880" t="s">
        <v>78047</v>
      </c>
    </row>
    <row r="881" spans="1:12" x14ac:dyDescent="0.15">
      <c r="A881" t="s">
        <v>12</v>
      </c>
      <c r="B881">
        <v>248210</v>
      </c>
      <c r="C881">
        <v>248230</v>
      </c>
      <c r="D881" t="s">
        <v>2924</v>
      </c>
      <c r="E881" t="s">
        <v>90</v>
      </c>
      <c r="F881" t="s">
        <v>15</v>
      </c>
      <c r="G881" t="s">
        <v>16</v>
      </c>
      <c r="H881">
        <v>0</v>
      </c>
      <c r="I881" t="s">
        <v>2925</v>
      </c>
      <c r="J881" t="s">
        <v>2926</v>
      </c>
      <c r="K881" t="s">
        <v>2927</v>
      </c>
      <c r="L881" t="s">
        <v>77980</v>
      </c>
    </row>
    <row r="882" spans="1:12" x14ac:dyDescent="0.15">
      <c r="A882" t="s">
        <v>12</v>
      </c>
      <c r="B882">
        <v>248230</v>
      </c>
      <c r="C882">
        <v>248250</v>
      </c>
      <c r="D882" t="s">
        <v>2924</v>
      </c>
      <c r="E882" t="s">
        <v>90</v>
      </c>
      <c r="F882" t="s">
        <v>15</v>
      </c>
      <c r="G882" t="s">
        <v>23</v>
      </c>
      <c r="H882">
        <v>20</v>
      </c>
      <c r="I882" t="s">
        <v>2928</v>
      </c>
      <c r="J882" t="s">
        <v>2929</v>
      </c>
      <c r="K882" t="s">
        <v>2930</v>
      </c>
      <c r="L882" t="s">
        <v>77968</v>
      </c>
    </row>
    <row r="883" spans="1:12" x14ac:dyDescent="0.15">
      <c r="A883" t="s">
        <v>12</v>
      </c>
      <c r="B883">
        <v>248257</v>
      </c>
      <c r="C883">
        <v>248277</v>
      </c>
      <c r="D883" t="s">
        <v>2924</v>
      </c>
      <c r="E883" t="s">
        <v>90</v>
      </c>
      <c r="F883" t="s">
        <v>15</v>
      </c>
      <c r="G883" t="s">
        <v>32</v>
      </c>
      <c r="H883">
        <v>47</v>
      </c>
      <c r="I883" t="s">
        <v>2931</v>
      </c>
      <c r="J883" t="s">
        <v>2932</v>
      </c>
      <c r="K883" t="s">
        <v>2933</v>
      </c>
      <c r="L883" t="s">
        <v>77932</v>
      </c>
    </row>
    <row r="884" spans="1:12" x14ac:dyDescent="0.15">
      <c r="A884" t="s">
        <v>12</v>
      </c>
      <c r="B884">
        <v>248277</v>
      </c>
      <c r="C884">
        <v>248297</v>
      </c>
      <c r="D884" t="s">
        <v>2924</v>
      </c>
      <c r="E884" t="s">
        <v>90</v>
      </c>
      <c r="F884" t="s">
        <v>15</v>
      </c>
      <c r="G884" t="s">
        <v>36</v>
      </c>
      <c r="H884">
        <v>67</v>
      </c>
      <c r="I884" t="s">
        <v>2934</v>
      </c>
      <c r="J884" t="s">
        <v>2935</v>
      </c>
      <c r="K884" t="s">
        <v>2936</v>
      </c>
      <c r="L884" t="s">
        <v>77981</v>
      </c>
    </row>
    <row r="885" spans="1:12" x14ac:dyDescent="0.15">
      <c r="A885" t="s">
        <v>12</v>
      </c>
      <c r="B885">
        <v>249077</v>
      </c>
      <c r="C885">
        <v>249097</v>
      </c>
      <c r="D885" t="s">
        <v>2937</v>
      </c>
      <c r="E885" t="s">
        <v>90</v>
      </c>
      <c r="F885" t="s">
        <v>15</v>
      </c>
      <c r="G885" t="s">
        <v>32</v>
      </c>
      <c r="H885">
        <v>19</v>
      </c>
      <c r="I885" t="s">
        <v>2938</v>
      </c>
      <c r="J885" t="s">
        <v>2939</v>
      </c>
      <c r="K885" t="s">
        <v>2940</v>
      </c>
      <c r="L885" t="s">
        <v>77982</v>
      </c>
    </row>
    <row r="886" spans="1:12" x14ac:dyDescent="0.15">
      <c r="A886" t="s">
        <v>12</v>
      </c>
      <c r="B886">
        <v>249111</v>
      </c>
      <c r="C886">
        <v>249131</v>
      </c>
      <c r="D886" t="s">
        <v>2937</v>
      </c>
      <c r="E886" t="s">
        <v>90</v>
      </c>
      <c r="F886" t="s">
        <v>15</v>
      </c>
      <c r="G886" t="s">
        <v>23</v>
      </c>
      <c r="H886">
        <v>53</v>
      </c>
      <c r="I886" t="s">
        <v>2941</v>
      </c>
      <c r="J886" t="s">
        <v>2942</v>
      </c>
      <c r="K886" t="s">
        <v>2943</v>
      </c>
      <c r="L886" t="s">
        <v>77922</v>
      </c>
    </row>
    <row r="887" spans="1:12" x14ac:dyDescent="0.15">
      <c r="A887" t="s">
        <v>12</v>
      </c>
      <c r="B887">
        <v>249151</v>
      </c>
      <c r="C887">
        <v>249171</v>
      </c>
      <c r="D887" t="s">
        <v>2937</v>
      </c>
      <c r="E887" t="s">
        <v>90</v>
      </c>
      <c r="F887" t="s">
        <v>15</v>
      </c>
      <c r="G887" t="s">
        <v>16</v>
      </c>
      <c r="H887">
        <v>93</v>
      </c>
      <c r="I887" t="s">
        <v>2944</v>
      </c>
      <c r="J887" t="s">
        <v>2945</v>
      </c>
      <c r="K887" t="s">
        <v>2946</v>
      </c>
      <c r="L887" t="s">
        <v>78044</v>
      </c>
    </row>
    <row r="888" spans="1:12" x14ac:dyDescent="0.15">
      <c r="A888" t="s">
        <v>12</v>
      </c>
      <c r="B888">
        <v>249190</v>
      </c>
      <c r="C888">
        <v>249210</v>
      </c>
      <c r="D888" t="s">
        <v>2937</v>
      </c>
      <c r="E888" t="s">
        <v>90</v>
      </c>
      <c r="F888" t="s">
        <v>15</v>
      </c>
      <c r="G888" t="s">
        <v>16</v>
      </c>
      <c r="H888">
        <v>132</v>
      </c>
      <c r="I888" t="s">
        <v>2947</v>
      </c>
      <c r="J888" t="s">
        <v>2948</v>
      </c>
      <c r="K888" t="s">
        <v>2949</v>
      </c>
      <c r="L888" t="s">
        <v>77938</v>
      </c>
    </row>
    <row r="889" spans="1:12" x14ac:dyDescent="0.15">
      <c r="A889" t="s">
        <v>12</v>
      </c>
      <c r="B889">
        <v>249845</v>
      </c>
      <c r="C889">
        <v>249865</v>
      </c>
      <c r="D889" t="s">
        <v>2950</v>
      </c>
      <c r="E889" t="s">
        <v>2951</v>
      </c>
      <c r="F889" t="s">
        <v>15</v>
      </c>
      <c r="G889" t="s">
        <v>16</v>
      </c>
      <c r="H889">
        <v>8</v>
      </c>
      <c r="I889" t="s">
        <v>2952</v>
      </c>
      <c r="J889" t="s">
        <v>2953</v>
      </c>
      <c r="K889" t="s">
        <v>2954</v>
      </c>
      <c r="L889" t="s">
        <v>77955</v>
      </c>
    </row>
    <row r="890" spans="1:12" x14ac:dyDescent="0.15">
      <c r="A890" t="s">
        <v>12</v>
      </c>
      <c r="B890">
        <v>249868</v>
      </c>
      <c r="C890">
        <v>249888</v>
      </c>
      <c r="D890" t="s">
        <v>2950</v>
      </c>
      <c r="E890" t="s">
        <v>2951</v>
      </c>
      <c r="F890" t="s">
        <v>15</v>
      </c>
      <c r="G890" t="s">
        <v>16</v>
      </c>
      <c r="H890">
        <v>31</v>
      </c>
      <c r="I890" t="s">
        <v>2955</v>
      </c>
      <c r="J890" t="s">
        <v>2956</v>
      </c>
      <c r="K890" t="s">
        <v>2957</v>
      </c>
      <c r="L890" t="s">
        <v>77910</v>
      </c>
    </row>
    <row r="891" spans="1:12" x14ac:dyDescent="0.15">
      <c r="A891" t="s">
        <v>12</v>
      </c>
      <c r="B891">
        <v>249939</v>
      </c>
      <c r="C891">
        <v>249959</v>
      </c>
      <c r="D891" t="s">
        <v>2950</v>
      </c>
      <c r="E891" t="s">
        <v>2951</v>
      </c>
      <c r="F891" t="s">
        <v>15</v>
      </c>
      <c r="G891" t="s">
        <v>16</v>
      </c>
      <c r="H891">
        <v>102</v>
      </c>
      <c r="I891" t="s">
        <v>2958</v>
      </c>
      <c r="J891" t="s">
        <v>2959</v>
      </c>
      <c r="K891" t="s">
        <v>2960</v>
      </c>
      <c r="L891" t="s">
        <v>77933</v>
      </c>
    </row>
    <row r="892" spans="1:12" x14ac:dyDescent="0.15">
      <c r="A892" t="s">
        <v>12</v>
      </c>
      <c r="B892">
        <v>249965</v>
      </c>
      <c r="C892">
        <v>249985</v>
      </c>
      <c r="D892" t="s">
        <v>2950</v>
      </c>
      <c r="E892" t="s">
        <v>2951</v>
      </c>
      <c r="F892" t="s">
        <v>15</v>
      </c>
      <c r="G892" t="s">
        <v>36</v>
      </c>
      <c r="H892">
        <v>128</v>
      </c>
      <c r="I892" t="s">
        <v>2961</v>
      </c>
      <c r="J892" t="s">
        <v>2962</v>
      </c>
      <c r="K892" t="s">
        <v>2963</v>
      </c>
      <c r="L892" t="s">
        <v>77934</v>
      </c>
    </row>
    <row r="893" spans="1:12" x14ac:dyDescent="0.15">
      <c r="A893" t="s">
        <v>12</v>
      </c>
      <c r="B893">
        <v>251202</v>
      </c>
      <c r="C893">
        <v>251222</v>
      </c>
      <c r="D893" t="s">
        <v>2964</v>
      </c>
      <c r="E893" t="s">
        <v>2965</v>
      </c>
      <c r="F893" t="s">
        <v>15</v>
      </c>
      <c r="G893" t="s">
        <v>36</v>
      </c>
      <c r="H893">
        <v>10</v>
      </c>
      <c r="I893" t="s">
        <v>2966</v>
      </c>
      <c r="J893" t="s">
        <v>2967</v>
      </c>
      <c r="K893" t="s">
        <v>2968</v>
      </c>
      <c r="L893" t="s">
        <v>78001</v>
      </c>
    </row>
    <row r="894" spans="1:12" x14ac:dyDescent="0.15">
      <c r="A894" t="s">
        <v>12</v>
      </c>
      <c r="B894">
        <v>251233</v>
      </c>
      <c r="C894">
        <v>251253</v>
      </c>
      <c r="D894" t="s">
        <v>2964</v>
      </c>
      <c r="E894" t="s">
        <v>2965</v>
      </c>
      <c r="F894" t="s">
        <v>15</v>
      </c>
      <c r="G894" t="s">
        <v>16</v>
      </c>
      <c r="H894">
        <v>41</v>
      </c>
      <c r="I894" t="s">
        <v>2969</v>
      </c>
      <c r="J894" t="s">
        <v>2970</v>
      </c>
      <c r="K894" t="s">
        <v>2971</v>
      </c>
      <c r="L894" t="s">
        <v>78014</v>
      </c>
    </row>
    <row r="895" spans="1:12" x14ac:dyDescent="0.15">
      <c r="A895" t="s">
        <v>12</v>
      </c>
      <c r="B895">
        <v>251262</v>
      </c>
      <c r="C895">
        <v>251282</v>
      </c>
      <c r="D895" t="s">
        <v>2964</v>
      </c>
      <c r="E895" t="s">
        <v>2965</v>
      </c>
      <c r="F895" t="s">
        <v>15</v>
      </c>
      <c r="G895" t="s">
        <v>23</v>
      </c>
      <c r="H895">
        <v>70</v>
      </c>
      <c r="I895" t="s">
        <v>2972</v>
      </c>
      <c r="J895" t="s">
        <v>2973</v>
      </c>
      <c r="K895" t="s">
        <v>2974</v>
      </c>
      <c r="L895" t="s">
        <v>77919</v>
      </c>
    </row>
    <row r="896" spans="1:12" x14ac:dyDescent="0.15">
      <c r="A896" t="s">
        <v>12</v>
      </c>
      <c r="B896">
        <v>251307</v>
      </c>
      <c r="C896">
        <v>251327</v>
      </c>
      <c r="D896" t="s">
        <v>2964</v>
      </c>
      <c r="E896" t="s">
        <v>2965</v>
      </c>
      <c r="F896" t="s">
        <v>15</v>
      </c>
      <c r="G896" t="s">
        <v>23</v>
      </c>
      <c r="H896">
        <v>115</v>
      </c>
      <c r="I896" t="s">
        <v>2975</v>
      </c>
      <c r="J896" t="s">
        <v>2976</v>
      </c>
      <c r="K896" t="s">
        <v>2977</v>
      </c>
      <c r="L896" t="s">
        <v>78020</v>
      </c>
    </row>
    <row r="897" spans="1:12" x14ac:dyDescent="0.15">
      <c r="A897" t="s">
        <v>12</v>
      </c>
      <c r="B897">
        <v>252513</v>
      </c>
      <c r="C897">
        <v>252533</v>
      </c>
      <c r="D897" t="s">
        <v>2978</v>
      </c>
      <c r="E897" t="s">
        <v>2979</v>
      </c>
      <c r="F897" t="s">
        <v>15</v>
      </c>
      <c r="G897" t="s">
        <v>16</v>
      </c>
      <c r="H897">
        <v>0</v>
      </c>
      <c r="I897" t="s">
        <v>2980</v>
      </c>
      <c r="J897" t="s">
        <v>2981</v>
      </c>
      <c r="K897" t="s">
        <v>2982</v>
      </c>
      <c r="L897" t="s">
        <v>77980</v>
      </c>
    </row>
    <row r="898" spans="1:12" x14ac:dyDescent="0.15">
      <c r="A898" t="s">
        <v>12</v>
      </c>
      <c r="B898">
        <v>252536</v>
      </c>
      <c r="C898">
        <v>252556</v>
      </c>
      <c r="D898" t="s">
        <v>2978</v>
      </c>
      <c r="E898" t="s">
        <v>2979</v>
      </c>
      <c r="F898" t="s">
        <v>15</v>
      </c>
      <c r="G898" t="s">
        <v>32</v>
      </c>
      <c r="H898">
        <v>23</v>
      </c>
      <c r="I898" t="s">
        <v>2983</v>
      </c>
      <c r="J898" t="s">
        <v>2984</v>
      </c>
      <c r="K898" t="s">
        <v>2985</v>
      </c>
      <c r="L898" t="s">
        <v>77975</v>
      </c>
    </row>
    <row r="899" spans="1:12" x14ac:dyDescent="0.15">
      <c r="A899" t="s">
        <v>12</v>
      </c>
      <c r="B899">
        <v>252567</v>
      </c>
      <c r="C899">
        <v>252587</v>
      </c>
      <c r="D899" t="s">
        <v>2978</v>
      </c>
      <c r="E899" t="s">
        <v>2979</v>
      </c>
      <c r="F899" t="s">
        <v>15</v>
      </c>
      <c r="G899" t="s">
        <v>16</v>
      </c>
      <c r="H899">
        <v>54</v>
      </c>
      <c r="I899" t="s">
        <v>2986</v>
      </c>
      <c r="J899" t="s">
        <v>2987</v>
      </c>
      <c r="K899" t="s">
        <v>2988</v>
      </c>
      <c r="L899" t="s">
        <v>77961</v>
      </c>
    </row>
    <row r="900" spans="1:12" x14ac:dyDescent="0.15">
      <c r="A900" t="s">
        <v>12</v>
      </c>
      <c r="B900">
        <v>252590</v>
      </c>
      <c r="C900">
        <v>252610</v>
      </c>
      <c r="D900" t="s">
        <v>2978</v>
      </c>
      <c r="E900" t="s">
        <v>2979</v>
      </c>
      <c r="F900" t="s">
        <v>15</v>
      </c>
      <c r="G900" t="s">
        <v>16</v>
      </c>
      <c r="H900">
        <v>77</v>
      </c>
      <c r="I900" t="s">
        <v>2989</v>
      </c>
      <c r="J900" t="s">
        <v>2990</v>
      </c>
      <c r="K900" t="s">
        <v>2991</v>
      </c>
      <c r="L900" t="s">
        <v>77960</v>
      </c>
    </row>
    <row r="901" spans="1:12" x14ac:dyDescent="0.15">
      <c r="A901" t="s">
        <v>12</v>
      </c>
      <c r="B901">
        <v>253913</v>
      </c>
      <c r="C901">
        <v>253933</v>
      </c>
      <c r="D901" t="s">
        <v>2992</v>
      </c>
      <c r="E901" t="s">
        <v>2993</v>
      </c>
      <c r="F901" t="s">
        <v>15</v>
      </c>
      <c r="G901" t="s">
        <v>32</v>
      </c>
      <c r="H901">
        <v>6</v>
      </c>
      <c r="I901" t="s">
        <v>2994</v>
      </c>
      <c r="J901" t="s">
        <v>2995</v>
      </c>
      <c r="K901" t="s">
        <v>2996</v>
      </c>
      <c r="L901" t="s">
        <v>78025</v>
      </c>
    </row>
    <row r="902" spans="1:12" x14ac:dyDescent="0.15">
      <c r="A902" t="s">
        <v>12</v>
      </c>
      <c r="B902">
        <v>253939</v>
      </c>
      <c r="C902">
        <v>253959</v>
      </c>
      <c r="D902" t="s">
        <v>2992</v>
      </c>
      <c r="E902" t="s">
        <v>2993</v>
      </c>
      <c r="F902" t="s">
        <v>15</v>
      </c>
      <c r="G902" t="s">
        <v>23</v>
      </c>
      <c r="H902">
        <v>32</v>
      </c>
      <c r="I902" t="s">
        <v>2997</v>
      </c>
      <c r="J902" t="s">
        <v>2998</v>
      </c>
      <c r="K902" t="s">
        <v>2999</v>
      </c>
      <c r="L902" t="s">
        <v>77918</v>
      </c>
    </row>
    <row r="903" spans="1:12" x14ac:dyDescent="0.15">
      <c r="A903" t="s">
        <v>12</v>
      </c>
      <c r="B903">
        <v>253961</v>
      </c>
      <c r="C903">
        <v>253981</v>
      </c>
      <c r="D903" t="s">
        <v>2992</v>
      </c>
      <c r="E903" t="s">
        <v>2993</v>
      </c>
      <c r="F903" t="s">
        <v>15</v>
      </c>
      <c r="G903" t="s">
        <v>16</v>
      </c>
      <c r="H903">
        <v>54</v>
      </c>
      <c r="I903" t="s">
        <v>3000</v>
      </c>
      <c r="J903" t="s">
        <v>3001</v>
      </c>
      <c r="K903" t="s">
        <v>3002</v>
      </c>
      <c r="L903" t="s">
        <v>77961</v>
      </c>
    </row>
    <row r="904" spans="1:12" x14ac:dyDescent="0.15">
      <c r="A904" t="s">
        <v>12</v>
      </c>
      <c r="B904">
        <v>254004</v>
      </c>
      <c r="C904">
        <v>254024</v>
      </c>
      <c r="D904" t="s">
        <v>2992</v>
      </c>
      <c r="E904" t="s">
        <v>2993</v>
      </c>
      <c r="F904" t="s">
        <v>15</v>
      </c>
      <c r="G904" t="s">
        <v>16</v>
      </c>
      <c r="H904">
        <v>97</v>
      </c>
      <c r="I904" t="s">
        <v>3003</v>
      </c>
      <c r="J904" t="s">
        <v>3004</v>
      </c>
      <c r="K904" t="s">
        <v>3005</v>
      </c>
      <c r="L904" t="s">
        <v>78010</v>
      </c>
    </row>
    <row r="905" spans="1:12" x14ac:dyDescent="0.15">
      <c r="A905" t="s">
        <v>12</v>
      </c>
      <c r="B905">
        <v>254709</v>
      </c>
      <c r="C905">
        <v>254729</v>
      </c>
      <c r="D905" t="s">
        <v>3006</v>
      </c>
      <c r="E905" t="s">
        <v>3007</v>
      </c>
      <c r="F905" t="s">
        <v>15</v>
      </c>
      <c r="G905" t="s">
        <v>16</v>
      </c>
      <c r="H905">
        <v>0</v>
      </c>
      <c r="I905" t="s">
        <v>3008</v>
      </c>
      <c r="J905" t="s">
        <v>3009</v>
      </c>
      <c r="K905" t="s">
        <v>3010</v>
      </c>
      <c r="L905" t="s">
        <v>77980</v>
      </c>
    </row>
    <row r="906" spans="1:12" x14ac:dyDescent="0.15">
      <c r="A906" t="s">
        <v>12</v>
      </c>
      <c r="B906">
        <v>254737</v>
      </c>
      <c r="C906">
        <v>254757</v>
      </c>
      <c r="D906" t="s">
        <v>3006</v>
      </c>
      <c r="E906" t="s">
        <v>3007</v>
      </c>
      <c r="F906" t="s">
        <v>15</v>
      </c>
      <c r="G906" t="s">
        <v>16</v>
      </c>
      <c r="H906">
        <v>28</v>
      </c>
      <c r="I906" t="s">
        <v>3011</v>
      </c>
      <c r="J906" t="s">
        <v>3012</v>
      </c>
      <c r="K906" t="s">
        <v>3013</v>
      </c>
      <c r="L906" t="s">
        <v>77956</v>
      </c>
    </row>
    <row r="907" spans="1:12" x14ac:dyDescent="0.15">
      <c r="A907" t="s">
        <v>12</v>
      </c>
      <c r="B907">
        <v>254774</v>
      </c>
      <c r="C907">
        <v>254794</v>
      </c>
      <c r="D907" t="s">
        <v>3006</v>
      </c>
      <c r="E907" t="s">
        <v>3007</v>
      </c>
      <c r="F907" t="s">
        <v>15</v>
      </c>
      <c r="G907" t="s">
        <v>32</v>
      </c>
      <c r="H907">
        <v>65</v>
      </c>
      <c r="I907" t="s">
        <v>3014</v>
      </c>
      <c r="J907" t="s">
        <v>3015</v>
      </c>
      <c r="K907" t="s">
        <v>3016</v>
      </c>
      <c r="L907" t="s">
        <v>78042</v>
      </c>
    </row>
    <row r="908" spans="1:12" x14ac:dyDescent="0.15">
      <c r="A908" t="s">
        <v>12</v>
      </c>
      <c r="B908">
        <v>254794</v>
      </c>
      <c r="C908">
        <v>254814</v>
      </c>
      <c r="D908" t="s">
        <v>3006</v>
      </c>
      <c r="E908" t="s">
        <v>3007</v>
      </c>
      <c r="F908" t="s">
        <v>15</v>
      </c>
      <c r="G908" t="s">
        <v>32</v>
      </c>
      <c r="H908">
        <v>85</v>
      </c>
      <c r="I908" t="s">
        <v>3017</v>
      </c>
      <c r="J908" t="s">
        <v>3018</v>
      </c>
      <c r="K908" t="s">
        <v>3019</v>
      </c>
      <c r="L908" t="s">
        <v>77972</v>
      </c>
    </row>
    <row r="909" spans="1:12" x14ac:dyDescent="0.15">
      <c r="A909" t="s">
        <v>12</v>
      </c>
      <c r="B909">
        <v>255286</v>
      </c>
      <c r="C909">
        <v>255306</v>
      </c>
      <c r="D909" t="s">
        <v>3020</v>
      </c>
      <c r="E909" t="s">
        <v>90</v>
      </c>
      <c r="F909" t="s">
        <v>15</v>
      </c>
      <c r="G909" t="s">
        <v>32</v>
      </c>
      <c r="H909">
        <v>1</v>
      </c>
      <c r="I909" t="s">
        <v>3021</v>
      </c>
      <c r="J909" t="s">
        <v>3022</v>
      </c>
      <c r="K909" t="s">
        <v>3023</v>
      </c>
      <c r="L909" t="s">
        <v>77917</v>
      </c>
    </row>
    <row r="910" spans="1:12" x14ac:dyDescent="0.15">
      <c r="A910" t="s">
        <v>12</v>
      </c>
      <c r="B910">
        <v>255308</v>
      </c>
      <c r="C910">
        <v>255328</v>
      </c>
      <c r="D910" t="s">
        <v>3020</v>
      </c>
      <c r="E910" t="s">
        <v>90</v>
      </c>
      <c r="F910" t="s">
        <v>15</v>
      </c>
      <c r="G910" t="s">
        <v>32</v>
      </c>
      <c r="H910">
        <v>23</v>
      </c>
      <c r="I910" t="s">
        <v>3024</v>
      </c>
      <c r="J910" t="s">
        <v>3025</v>
      </c>
      <c r="K910" t="s">
        <v>3026</v>
      </c>
      <c r="L910" t="s">
        <v>77975</v>
      </c>
    </row>
    <row r="911" spans="1:12" x14ac:dyDescent="0.15">
      <c r="A911" t="s">
        <v>12</v>
      </c>
      <c r="B911">
        <v>255344</v>
      </c>
      <c r="C911">
        <v>255364</v>
      </c>
      <c r="D911" t="s">
        <v>3020</v>
      </c>
      <c r="E911" t="s">
        <v>90</v>
      </c>
      <c r="F911" t="s">
        <v>15</v>
      </c>
      <c r="G911" t="s">
        <v>16</v>
      </c>
      <c r="H911">
        <v>59</v>
      </c>
      <c r="I911" t="s">
        <v>3027</v>
      </c>
      <c r="J911" t="s">
        <v>3028</v>
      </c>
      <c r="K911" t="s">
        <v>3029</v>
      </c>
      <c r="L911" t="s">
        <v>78009</v>
      </c>
    </row>
    <row r="912" spans="1:12" x14ac:dyDescent="0.15">
      <c r="A912" t="s">
        <v>12</v>
      </c>
      <c r="B912">
        <v>255377</v>
      </c>
      <c r="C912">
        <v>255397</v>
      </c>
      <c r="D912" t="s">
        <v>3020</v>
      </c>
      <c r="E912" t="s">
        <v>90</v>
      </c>
      <c r="F912" t="s">
        <v>15</v>
      </c>
      <c r="G912" t="s">
        <v>23</v>
      </c>
      <c r="H912">
        <v>92</v>
      </c>
      <c r="I912" t="s">
        <v>3030</v>
      </c>
      <c r="J912" t="s">
        <v>3031</v>
      </c>
      <c r="K912" t="s">
        <v>3032</v>
      </c>
      <c r="L912" t="s">
        <v>78032</v>
      </c>
    </row>
    <row r="913" spans="1:12" x14ac:dyDescent="0.15">
      <c r="A913" t="s">
        <v>12</v>
      </c>
      <c r="B913">
        <v>256445</v>
      </c>
      <c r="C913">
        <v>256465</v>
      </c>
      <c r="D913" t="s">
        <v>3033</v>
      </c>
      <c r="E913" t="s">
        <v>90</v>
      </c>
      <c r="F913" t="s">
        <v>15</v>
      </c>
      <c r="G913" t="s">
        <v>16</v>
      </c>
      <c r="H913">
        <v>28</v>
      </c>
      <c r="I913" t="s">
        <v>3034</v>
      </c>
      <c r="J913" t="s">
        <v>3035</v>
      </c>
      <c r="K913" t="s">
        <v>3036</v>
      </c>
      <c r="L913" t="s">
        <v>77956</v>
      </c>
    </row>
    <row r="914" spans="1:12" x14ac:dyDescent="0.15">
      <c r="A914" t="s">
        <v>12</v>
      </c>
      <c r="B914">
        <v>256515</v>
      </c>
      <c r="C914">
        <v>256535</v>
      </c>
      <c r="D914" t="s">
        <v>3033</v>
      </c>
      <c r="E914" t="s">
        <v>90</v>
      </c>
      <c r="F914" t="s">
        <v>15</v>
      </c>
      <c r="G914" t="s">
        <v>16</v>
      </c>
      <c r="H914">
        <v>98</v>
      </c>
      <c r="I914" t="s">
        <v>3037</v>
      </c>
      <c r="J914" t="s">
        <v>3038</v>
      </c>
      <c r="K914" t="s">
        <v>3039</v>
      </c>
      <c r="L914" t="s">
        <v>78048</v>
      </c>
    </row>
    <row r="915" spans="1:12" x14ac:dyDescent="0.15">
      <c r="A915" t="s">
        <v>12</v>
      </c>
      <c r="B915">
        <v>256535</v>
      </c>
      <c r="C915">
        <v>256555</v>
      </c>
      <c r="D915" t="s">
        <v>3033</v>
      </c>
      <c r="E915" t="s">
        <v>90</v>
      </c>
      <c r="F915" t="s">
        <v>15</v>
      </c>
      <c r="G915" t="s">
        <v>32</v>
      </c>
      <c r="H915">
        <v>118</v>
      </c>
      <c r="I915" t="s">
        <v>3040</v>
      </c>
      <c r="J915" t="s">
        <v>3041</v>
      </c>
      <c r="K915" t="s">
        <v>3042</v>
      </c>
      <c r="L915" t="s">
        <v>77973</v>
      </c>
    </row>
    <row r="916" spans="1:12" x14ac:dyDescent="0.15">
      <c r="A916" t="s">
        <v>12</v>
      </c>
      <c r="B916">
        <v>256583</v>
      </c>
      <c r="C916">
        <v>256603</v>
      </c>
      <c r="D916" t="s">
        <v>3033</v>
      </c>
      <c r="E916" t="s">
        <v>90</v>
      </c>
      <c r="F916" t="s">
        <v>15</v>
      </c>
      <c r="G916" t="s">
        <v>36</v>
      </c>
      <c r="H916">
        <v>166</v>
      </c>
      <c r="I916" t="s">
        <v>3043</v>
      </c>
      <c r="J916" t="s">
        <v>3044</v>
      </c>
      <c r="K916" t="s">
        <v>3045</v>
      </c>
      <c r="L916" t="s">
        <v>77996</v>
      </c>
    </row>
    <row r="917" spans="1:12" x14ac:dyDescent="0.15">
      <c r="A917" t="s">
        <v>12</v>
      </c>
      <c r="B917">
        <v>259221</v>
      </c>
      <c r="C917">
        <v>259241</v>
      </c>
      <c r="D917" t="s">
        <v>3046</v>
      </c>
      <c r="E917" t="s">
        <v>3047</v>
      </c>
      <c r="F917" t="s">
        <v>76</v>
      </c>
      <c r="G917" t="s">
        <v>36</v>
      </c>
      <c r="H917">
        <v>0</v>
      </c>
      <c r="I917" t="s">
        <v>3048</v>
      </c>
      <c r="J917" t="s">
        <v>3049</v>
      </c>
      <c r="K917" t="s">
        <v>3050</v>
      </c>
      <c r="L917" t="s">
        <v>77980</v>
      </c>
    </row>
    <row r="918" spans="1:12" x14ac:dyDescent="0.15">
      <c r="A918" t="s">
        <v>12</v>
      </c>
      <c r="B918">
        <v>259200</v>
      </c>
      <c r="C918">
        <v>259220</v>
      </c>
      <c r="D918" t="s">
        <v>3046</v>
      </c>
      <c r="E918" t="s">
        <v>3047</v>
      </c>
      <c r="F918" t="s">
        <v>76</v>
      </c>
      <c r="G918" t="s">
        <v>36</v>
      </c>
      <c r="H918">
        <v>21</v>
      </c>
      <c r="I918" t="s">
        <v>3051</v>
      </c>
      <c r="J918" t="s">
        <v>3052</v>
      </c>
      <c r="K918" t="s">
        <v>3053</v>
      </c>
      <c r="L918" t="s">
        <v>78022</v>
      </c>
    </row>
    <row r="919" spans="1:12" x14ac:dyDescent="0.15">
      <c r="A919" t="s">
        <v>12</v>
      </c>
      <c r="B919">
        <v>259172</v>
      </c>
      <c r="C919">
        <v>259192</v>
      </c>
      <c r="D919" t="s">
        <v>3046</v>
      </c>
      <c r="E919" t="s">
        <v>3047</v>
      </c>
      <c r="F919" t="s">
        <v>76</v>
      </c>
      <c r="G919" t="s">
        <v>23</v>
      </c>
      <c r="H919">
        <v>49</v>
      </c>
      <c r="I919" t="s">
        <v>3054</v>
      </c>
      <c r="J919" t="s">
        <v>3055</v>
      </c>
      <c r="K919" t="s">
        <v>3056</v>
      </c>
      <c r="L919" t="s">
        <v>77913</v>
      </c>
    </row>
    <row r="920" spans="1:12" x14ac:dyDescent="0.15">
      <c r="A920" t="s">
        <v>12</v>
      </c>
      <c r="B920">
        <v>259146</v>
      </c>
      <c r="C920">
        <v>259166</v>
      </c>
      <c r="D920" t="s">
        <v>3046</v>
      </c>
      <c r="E920" t="s">
        <v>3047</v>
      </c>
      <c r="F920" t="s">
        <v>76</v>
      </c>
      <c r="G920" t="s">
        <v>16</v>
      </c>
      <c r="H920">
        <v>75</v>
      </c>
      <c r="I920" t="s">
        <v>3057</v>
      </c>
      <c r="J920" t="s">
        <v>3058</v>
      </c>
      <c r="K920" t="s">
        <v>3059</v>
      </c>
      <c r="L920" t="s">
        <v>78027</v>
      </c>
    </row>
    <row r="921" spans="1:12" x14ac:dyDescent="0.15">
      <c r="A921" t="s">
        <v>12</v>
      </c>
      <c r="B921">
        <v>259547</v>
      </c>
      <c r="C921">
        <v>259567</v>
      </c>
      <c r="D921" t="s">
        <v>3060</v>
      </c>
      <c r="E921" t="s">
        <v>90</v>
      </c>
      <c r="F921" t="s">
        <v>15</v>
      </c>
      <c r="G921" t="s">
        <v>32</v>
      </c>
      <c r="H921">
        <v>1</v>
      </c>
      <c r="I921" t="s">
        <v>3061</v>
      </c>
      <c r="J921" t="s">
        <v>3062</v>
      </c>
      <c r="K921" t="s">
        <v>3063</v>
      </c>
      <c r="L921" t="s">
        <v>77917</v>
      </c>
    </row>
    <row r="922" spans="1:12" x14ac:dyDescent="0.15">
      <c r="A922" t="s">
        <v>12</v>
      </c>
      <c r="B922">
        <v>259574</v>
      </c>
      <c r="C922">
        <v>259594</v>
      </c>
      <c r="D922" t="s">
        <v>3060</v>
      </c>
      <c r="E922" t="s">
        <v>90</v>
      </c>
      <c r="F922" t="s">
        <v>15</v>
      </c>
      <c r="G922" t="s">
        <v>36</v>
      </c>
      <c r="H922">
        <v>28</v>
      </c>
      <c r="I922" t="s">
        <v>3064</v>
      </c>
      <c r="J922" t="s">
        <v>3065</v>
      </c>
      <c r="K922" t="s">
        <v>3066</v>
      </c>
      <c r="L922" t="s">
        <v>77956</v>
      </c>
    </row>
    <row r="923" spans="1:12" x14ac:dyDescent="0.15">
      <c r="A923" t="s">
        <v>12</v>
      </c>
      <c r="B923">
        <v>259607</v>
      </c>
      <c r="C923">
        <v>259627</v>
      </c>
      <c r="D923" t="s">
        <v>3060</v>
      </c>
      <c r="E923" t="s">
        <v>90</v>
      </c>
      <c r="F923" t="s">
        <v>15</v>
      </c>
      <c r="G923" t="s">
        <v>36</v>
      </c>
      <c r="H923">
        <v>61</v>
      </c>
      <c r="I923" t="s">
        <v>3067</v>
      </c>
      <c r="J923" t="s">
        <v>3068</v>
      </c>
      <c r="K923" t="s">
        <v>3069</v>
      </c>
      <c r="L923" t="s">
        <v>77979</v>
      </c>
    </row>
    <row r="924" spans="1:12" x14ac:dyDescent="0.15">
      <c r="A924" t="s">
        <v>12</v>
      </c>
      <c r="B924">
        <v>259638</v>
      </c>
      <c r="C924">
        <v>259658</v>
      </c>
      <c r="D924" t="s">
        <v>3060</v>
      </c>
      <c r="E924" t="s">
        <v>90</v>
      </c>
      <c r="F924" t="s">
        <v>15</v>
      </c>
      <c r="G924" t="s">
        <v>16</v>
      </c>
      <c r="H924">
        <v>92</v>
      </c>
      <c r="I924" t="s">
        <v>3070</v>
      </c>
      <c r="J924" t="s">
        <v>3071</v>
      </c>
      <c r="K924" t="s">
        <v>3072</v>
      </c>
      <c r="L924" t="s">
        <v>78032</v>
      </c>
    </row>
    <row r="925" spans="1:12" x14ac:dyDescent="0.15">
      <c r="A925" t="s">
        <v>12</v>
      </c>
      <c r="B925">
        <v>260570</v>
      </c>
      <c r="C925">
        <v>260590</v>
      </c>
      <c r="D925" t="s">
        <v>3073</v>
      </c>
      <c r="E925" t="s">
        <v>90</v>
      </c>
      <c r="F925" t="s">
        <v>15</v>
      </c>
      <c r="G925" t="s">
        <v>23</v>
      </c>
      <c r="H925">
        <v>1</v>
      </c>
      <c r="I925" t="s">
        <v>3074</v>
      </c>
      <c r="J925" t="s">
        <v>3075</v>
      </c>
      <c r="K925" t="s">
        <v>3076</v>
      </c>
      <c r="L925" t="s">
        <v>77917</v>
      </c>
    </row>
    <row r="926" spans="1:12" x14ac:dyDescent="0.15">
      <c r="A926" t="s">
        <v>12</v>
      </c>
      <c r="B926">
        <v>260606</v>
      </c>
      <c r="C926">
        <v>260626</v>
      </c>
      <c r="D926" t="s">
        <v>3073</v>
      </c>
      <c r="E926" t="s">
        <v>90</v>
      </c>
      <c r="F926" t="s">
        <v>15</v>
      </c>
      <c r="G926" t="s">
        <v>16</v>
      </c>
      <c r="H926">
        <v>37</v>
      </c>
      <c r="I926" t="s">
        <v>3077</v>
      </c>
      <c r="J926" t="s">
        <v>3078</v>
      </c>
      <c r="K926" t="s">
        <v>3079</v>
      </c>
      <c r="L926" t="s">
        <v>77906</v>
      </c>
    </row>
    <row r="927" spans="1:12" x14ac:dyDescent="0.15">
      <c r="A927" t="s">
        <v>12</v>
      </c>
      <c r="B927">
        <v>260631</v>
      </c>
      <c r="C927">
        <v>260651</v>
      </c>
      <c r="D927" t="s">
        <v>3073</v>
      </c>
      <c r="E927" t="s">
        <v>90</v>
      </c>
      <c r="F927" t="s">
        <v>15</v>
      </c>
      <c r="G927" t="s">
        <v>32</v>
      </c>
      <c r="H927">
        <v>62</v>
      </c>
      <c r="I927" t="s">
        <v>3080</v>
      </c>
      <c r="J927" t="s">
        <v>3081</v>
      </c>
      <c r="K927" t="s">
        <v>3082</v>
      </c>
      <c r="L927" t="s">
        <v>77949</v>
      </c>
    </row>
    <row r="928" spans="1:12" x14ac:dyDescent="0.15">
      <c r="A928" t="s">
        <v>12</v>
      </c>
      <c r="B928">
        <v>260661</v>
      </c>
      <c r="C928">
        <v>260681</v>
      </c>
      <c r="D928" t="s">
        <v>3073</v>
      </c>
      <c r="E928" t="s">
        <v>90</v>
      </c>
      <c r="F928" t="s">
        <v>15</v>
      </c>
      <c r="G928" t="s">
        <v>23</v>
      </c>
      <c r="H928">
        <v>92</v>
      </c>
      <c r="I928" t="s">
        <v>3083</v>
      </c>
      <c r="J928" t="s">
        <v>3084</v>
      </c>
      <c r="K928" t="s">
        <v>3085</v>
      </c>
      <c r="L928" t="s">
        <v>78032</v>
      </c>
    </row>
    <row r="929" spans="1:12" x14ac:dyDescent="0.15">
      <c r="A929" t="s">
        <v>12</v>
      </c>
      <c r="B929">
        <v>261672</v>
      </c>
      <c r="C929">
        <v>261692</v>
      </c>
      <c r="D929" t="s">
        <v>3086</v>
      </c>
      <c r="E929" t="s">
        <v>90</v>
      </c>
      <c r="F929" t="s">
        <v>15</v>
      </c>
      <c r="G929" t="s">
        <v>16</v>
      </c>
      <c r="H929">
        <v>37</v>
      </c>
      <c r="I929" t="s">
        <v>3087</v>
      </c>
      <c r="J929" t="s">
        <v>3088</v>
      </c>
      <c r="K929" t="s">
        <v>3089</v>
      </c>
      <c r="L929" t="s">
        <v>77906</v>
      </c>
    </row>
    <row r="930" spans="1:12" x14ac:dyDescent="0.15">
      <c r="A930" t="s">
        <v>12</v>
      </c>
      <c r="B930">
        <v>261692</v>
      </c>
      <c r="C930">
        <v>261712</v>
      </c>
      <c r="D930" t="s">
        <v>3086</v>
      </c>
      <c r="E930" t="s">
        <v>90</v>
      </c>
      <c r="F930" t="s">
        <v>15</v>
      </c>
      <c r="G930" t="s">
        <v>16</v>
      </c>
      <c r="H930">
        <v>57</v>
      </c>
      <c r="I930" t="s">
        <v>3090</v>
      </c>
      <c r="J930" t="s">
        <v>3091</v>
      </c>
      <c r="K930" t="s">
        <v>3092</v>
      </c>
      <c r="L930" t="s">
        <v>78049</v>
      </c>
    </row>
    <row r="931" spans="1:12" x14ac:dyDescent="0.15">
      <c r="A931" t="s">
        <v>12</v>
      </c>
      <c r="B931">
        <v>261714</v>
      </c>
      <c r="C931">
        <v>261734</v>
      </c>
      <c r="D931" t="s">
        <v>3086</v>
      </c>
      <c r="E931" t="s">
        <v>90</v>
      </c>
      <c r="F931" t="s">
        <v>15</v>
      </c>
      <c r="G931" t="s">
        <v>36</v>
      </c>
      <c r="H931">
        <v>79</v>
      </c>
      <c r="I931" t="s">
        <v>3093</v>
      </c>
      <c r="J931" t="s">
        <v>3094</v>
      </c>
      <c r="K931" t="s">
        <v>3095</v>
      </c>
      <c r="L931" t="s">
        <v>77993</v>
      </c>
    </row>
    <row r="932" spans="1:12" x14ac:dyDescent="0.15">
      <c r="A932" t="s">
        <v>12</v>
      </c>
      <c r="B932">
        <v>261745</v>
      </c>
      <c r="C932">
        <v>261765</v>
      </c>
      <c r="D932" t="s">
        <v>3086</v>
      </c>
      <c r="E932" t="s">
        <v>90</v>
      </c>
      <c r="F932" t="s">
        <v>15</v>
      </c>
      <c r="G932" t="s">
        <v>23</v>
      </c>
      <c r="H932">
        <v>110</v>
      </c>
      <c r="I932" t="s">
        <v>3096</v>
      </c>
      <c r="J932" t="s">
        <v>3097</v>
      </c>
      <c r="K932" t="s">
        <v>3098</v>
      </c>
      <c r="L932" t="s">
        <v>78030</v>
      </c>
    </row>
    <row r="933" spans="1:12" x14ac:dyDescent="0.15">
      <c r="A933" t="s">
        <v>12</v>
      </c>
      <c r="B933">
        <v>262600</v>
      </c>
      <c r="C933">
        <v>262620</v>
      </c>
      <c r="D933" t="s">
        <v>3099</v>
      </c>
      <c r="E933" t="s">
        <v>90</v>
      </c>
      <c r="F933" t="s">
        <v>15</v>
      </c>
      <c r="G933" t="s">
        <v>16</v>
      </c>
      <c r="H933">
        <v>0</v>
      </c>
      <c r="I933" t="s">
        <v>3100</v>
      </c>
      <c r="J933" t="s">
        <v>3101</v>
      </c>
      <c r="K933" t="s">
        <v>3102</v>
      </c>
      <c r="L933" t="s">
        <v>77980</v>
      </c>
    </row>
    <row r="934" spans="1:12" x14ac:dyDescent="0.15">
      <c r="A934" t="s">
        <v>12</v>
      </c>
      <c r="B934">
        <v>262620</v>
      </c>
      <c r="C934">
        <v>262640</v>
      </c>
      <c r="D934" t="s">
        <v>3099</v>
      </c>
      <c r="E934" t="s">
        <v>90</v>
      </c>
      <c r="F934" t="s">
        <v>15</v>
      </c>
      <c r="G934" t="s">
        <v>36</v>
      </c>
      <c r="H934">
        <v>20</v>
      </c>
      <c r="I934" t="s">
        <v>3103</v>
      </c>
      <c r="J934" t="s">
        <v>3104</v>
      </c>
      <c r="K934" t="s">
        <v>3105</v>
      </c>
      <c r="L934" t="s">
        <v>77968</v>
      </c>
    </row>
    <row r="935" spans="1:12" x14ac:dyDescent="0.15">
      <c r="A935" t="s">
        <v>12</v>
      </c>
      <c r="B935">
        <v>262643</v>
      </c>
      <c r="C935">
        <v>262663</v>
      </c>
      <c r="D935" t="s">
        <v>3099</v>
      </c>
      <c r="E935" t="s">
        <v>90</v>
      </c>
      <c r="F935" t="s">
        <v>15</v>
      </c>
      <c r="G935" t="s">
        <v>36</v>
      </c>
      <c r="H935">
        <v>43</v>
      </c>
      <c r="I935" t="s">
        <v>3106</v>
      </c>
      <c r="J935" t="s">
        <v>3107</v>
      </c>
      <c r="K935" t="s">
        <v>3108</v>
      </c>
      <c r="L935" t="s">
        <v>77942</v>
      </c>
    </row>
    <row r="936" spans="1:12" x14ac:dyDescent="0.15">
      <c r="A936" t="s">
        <v>12</v>
      </c>
      <c r="B936">
        <v>262670</v>
      </c>
      <c r="C936">
        <v>262690</v>
      </c>
      <c r="D936" t="s">
        <v>3099</v>
      </c>
      <c r="E936" t="s">
        <v>90</v>
      </c>
      <c r="F936" t="s">
        <v>15</v>
      </c>
      <c r="G936" t="s">
        <v>16</v>
      </c>
      <c r="H936">
        <v>70</v>
      </c>
      <c r="I936" t="s">
        <v>3109</v>
      </c>
      <c r="J936" t="s">
        <v>3110</v>
      </c>
      <c r="K936" t="s">
        <v>3111</v>
      </c>
      <c r="L936" t="s">
        <v>77919</v>
      </c>
    </row>
    <row r="937" spans="1:12" x14ac:dyDescent="0.15">
      <c r="A937" t="s">
        <v>12</v>
      </c>
      <c r="B937">
        <v>264750</v>
      </c>
      <c r="C937">
        <v>264770</v>
      </c>
      <c r="D937" t="s">
        <v>3112</v>
      </c>
      <c r="E937" t="s">
        <v>90</v>
      </c>
      <c r="F937" t="s">
        <v>76</v>
      </c>
      <c r="G937" t="s">
        <v>36</v>
      </c>
      <c r="H937">
        <v>0</v>
      </c>
      <c r="I937" t="s">
        <v>3113</v>
      </c>
      <c r="J937" t="s">
        <v>3114</v>
      </c>
      <c r="K937" t="s">
        <v>3115</v>
      </c>
      <c r="L937" t="s">
        <v>77980</v>
      </c>
    </row>
    <row r="938" spans="1:12" x14ac:dyDescent="0.15">
      <c r="A938" t="s">
        <v>12</v>
      </c>
      <c r="B938">
        <v>264710</v>
      </c>
      <c r="C938">
        <v>264730</v>
      </c>
      <c r="D938" t="s">
        <v>3112</v>
      </c>
      <c r="E938" t="s">
        <v>90</v>
      </c>
      <c r="F938" t="s">
        <v>76</v>
      </c>
      <c r="G938" t="s">
        <v>36</v>
      </c>
      <c r="H938">
        <v>40</v>
      </c>
      <c r="I938" t="s">
        <v>3116</v>
      </c>
      <c r="J938" t="s">
        <v>3117</v>
      </c>
      <c r="K938" t="s">
        <v>3118</v>
      </c>
      <c r="L938" t="s">
        <v>77952</v>
      </c>
    </row>
    <row r="939" spans="1:12" x14ac:dyDescent="0.15">
      <c r="A939" t="s">
        <v>12</v>
      </c>
      <c r="B939">
        <v>264687</v>
      </c>
      <c r="C939">
        <v>264707</v>
      </c>
      <c r="D939" t="s">
        <v>3112</v>
      </c>
      <c r="E939" t="s">
        <v>90</v>
      </c>
      <c r="F939" t="s">
        <v>76</v>
      </c>
      <c r="G939" t="s">
        <v>32</v>
      </c>
      <c r="H939">
        <v>63</v>
      </c>
      <c r="I939" t="s">
        <v>3119</v>
      </c>
      <c r="J939" t="s">
        <v>3120</v>
      </c>
      <c r="K939" t="s">
        <v>3121</v>
      </c>
      <c r="L939" t="s">
        <v>77957</v>
      </c>
    </row>
    <row r="940" spans="1:12" x14ac:dyDescent="0.15">
      <c r="A940" t="s">
        <v>12</v>
      </c>
      <c r="B940">
        <v>264667</v>
      </c>
      <c r="C940">
        <v>264687</v>
      </c>
      <c r="D940" t="s">
        <v>3112</v>
      </c>
      <c r="E940" t="s">
        <v>90</v>
      </c>
      <c r="F940" t="s">
        <v>76</v>
      </c>
      <c r="G940" t="s">
        <v>32</v>
      </c>
      <c r="H940">
        <v>83</v>
      </c>
      <c r="I940" t="s">
        <v>3122</v>
      </c>
      <c r="J940" t="s">
        <v>3123</v>
      </c>
      <c r="K940" t="s">
        <v>3124</v>
      </c>
      <c r="L940" t="s">
        <v>77958</v>
      </c>
    </row>
    <row r="941" spans="1:12" x14ac:dyDescent="0.15">
      <c r="A941" t="s">
        <v>12</v>
      </c>
      <c r="B941">
        <v>266133</v>
      </c>
      <c r="C941">
        <v>266153</v>
      </c>
      <c r="D941" t="s">
        <v>3125</v>
      </c>
      <c r="E941" t="s">
        <v>90</v>
      </c>
      <c r="F941" t="s">
        <v>76</v>
      </c>
      <c r="G941" t="s">
        <v>32</v>
      </c>
      <c r="H941">
        <v>8</v>
      </c>
      <c r="I941" t="s">
        <v>3126</v>
      </c>
      <c r="J941" t="s">
        <v>3127</v>
      </c>
      <c r="K941" t="s">
        <v>3128</v>
      </c>
      <c r="L941" t="s">
        <v>77955</v>
      </c>
    </row>
    <row r="942" spans="1:12" x14ac:dyDescent="0.15">
      <c r="A942" t="s">
        <v>12</v>
      </c>
      <c r="B942">
        <v>266107</v>
      </c>
      <c r="C942">
        <v>266127</v>
      </c>
      <c r="D942" t="s">
        <v>3125</v>
      </c>
      <c r="E942" t="s">
        <v>90</v>
      </c>
      <c r="F942" t="s">
        <v>76</v>
      </c>
      <c r="G942" t="s">
        <v>16</v>
      </c>
      <c r="H942">
        <v>34</v>
      </c>
      <c r="I942" t="s">
        <v>3129</v>
      </c>
      <c r="J942" t="s">
        <v>3130</v>
      </c>
      <c r="K942" t="s">
        <v>3131</v>
      </c>
      <c r="L942" t="s">
        <v>77999</v>
      </c>
    </row>
    <row r="943" spans="1:12" x14ac:dyDescent="0.15">
      <c r="A943" t="s">
        <v>12</v>
      </c>
      <c r="B943">
        <v>266086</v>
      </c>
      <c r="C943">
        <v>266106</v>
      </c>
      <c r="D943" t="s">
        <v>3125</v>
      </c>
      <c r="E943" t="s">
        <v>90</v>
      </c>
      <c r="F943" t="s">
        <v>76</v>
      </c>
      <c r="G943" t="s">
        <v>36</v>
      </c>
      <c r="H943">
        <v>55</v>
      </c>
      <c r="I943" t="s">
        <v>3132</v>
      </c>
      <c r="J943" t="s">
        <v>3133</v>
      </c>
      <c r="K943" t="s">
        <v>3134</v>
      </c>
      <c r="L943" t="s">
        <v>77992</v>
      </c>
    </row>
    <row r="944" spans="1:12" x14ac:dyDescent="0.15">
      <c r="A944" t="s">
        <v>12</v>
      </c>
      <c r="B944">
        <v>266062</v>
      </c>
      <c r="C944">
        <v>266082</v>
      </c>
      <c r="D944" t="s">
        <v>3125</v>
      </c>
      <c r="E944" t="s">
        <v>90</v>
      </c>
      <c r="F944" t="s">
        <v>76</v>
      </c>
      <c r="G944" t="s">
        <v>23</v>
      </c>
      <c r="H944">
        <v>79</v>
      </c>
      <c r="I944" t="s">
        <v>3135</v>
      </c>
      <c r="J944" t="s">
        <v>3136</v>
      </c>
      <c r="K944" t="s">
        <v>3137</v>
      </c>
      <c r="L944" t="s">
        <v>77993</v>
      </c>
    </row>
    <row r="945" spans="1:12" x14ac:dyDescent="0.15">
      <c r="A945" t="s">
        <v>12</v>
      </c>
      <c r="B945">
        <v>266725</v>
      </c>
      <c r="C945">
        <v>266745</v>
      </c>
      <c r="D945" t="s">
        <v>3138</v>
      </c>
      <c r="E945" t="s">
        <v>90</v>
      </c>
      <c r="F945" t="s">
        <v>15</v>
      </c>
      <c r="G945" t="s">
        <v>32</v>
      </c>
      <c r="H945">
        <v>19</v>
      </c>
      <c r="I945" t="s">
        <v>3139</v>
      </c>
      <c r="J945" t="s">
        <v>3140</v>
      </c>
      <c r="K945" t="s">
        <v>3141</v>
      </c>
      <c r="L945" t="s">
        <v>77982</v>
      </c>
    </row>
    <row r="946" spans="1:12" x14ac:dyDescent="0.15">
      <c r="A946" t="s">
        <v>12</v>
      </c>
      <c r="B946">
        <v>266746</v>
      </c>
      <c r="C946">
        <v>266766</v>
      </c>
      <c r="D946" t="s">
        <v>3138</v>
      </c>
      <c r="E946" t="s">
        <v>90</v>
      </c>
      <c r="F946" t="s">
        <v>15</v>
      </c>
      <c r="G946" t="s">
        <v>36</v>
      </c>
      <c r="H946">
        <v>40</v>
      </c>
      <c r="I946" t="s">
        <v>3142</v>
      </c>
      <c r="J946" t="s">
        <v>3143</v>
      </c>
      <c r="K946" t="s">
        <v>3144</v>
      </c>
      <c r="L946" t="s">
        <v>77952</v>
      </c>
    </row>
    <row r="947" spans="1:12" x14ac:dyDescent="0.15">
      <c r="A947" t="s">
        <v>12</v>
      </c>
      <c r="B947">
        <v>266779</v>
      </c>
      <c r="C947">
        <v>266799</v>
      </c>
      <c r="D947" t="s">
        <v>3138</v>
      </c>
      <c r="E947" t="s">
        <v>90</v>
      </c>
      <c r="F947" t="s">
        <v>15</v>
      </c>
      <c r="G947" t="s">
        <v>16</v>
      </c>
      <c r="H947">
        <v>73</v>
      </c>
      <c r="I947" t="s">
        <v>3145</v>
      </c>
      <c r="J947" t="s">
        <v>3146</v>
      </c>
      <c r="K947" t="s">
        <v>3147</v>
      </c>
      <c r="L947" t="s">
        <v>77926</v>
      </c>
    </row>
    <row r="948" spans="1:12" x14ac:dyDescent="0.15">
      <c r="A948" t="s">
        <v>12</v>
      </c>
      <c r="B948">
        <v>266813</v>
      </c>
      <c r="C948">
        <v>266833</v>
      </c>
      <c r="D948" t="s">
        <v>3138</v>
      </c>
      <c r="E948" t="s">
        <v>90</v>
      </c>
      <c r="F948" t="s">
        <v>15</v>
      </c>
      <c r="G948" t="s">
        <v>23</v>
      </c>
      <c r="H948">
        <v>107</v>
      </c>
      <c r="I948" t="s">
        <v>3148</v>
      </c>
      <c r="J948" t="s">
        <v>3149</v>
      </c>
      <c r="K948" t="s">
        <v>3150</v>
      </c>
      <c r="L948" t="s">
        <v>77983</v>
      </c>
    </row>
    <row r="949" spans="1:12" x14ac:dyDescent="0.15">
      <c r="A949" t="s">
        <v>12</v>
      </c>
      <c r="B949">
        <v>268703</v>
      </c>
      <c r="C949">
        <v>268723</v>
      </c>
      <c r="D949" t="s">
        <v>3151</v>
      </c>
      <c r="E949" t="s">
        <v>90</v>
      </c>
      <c r="F949" t="s">
        <v>15</v>
      </c>
      <c r="G949" t="s">
        <v>16</v>
      </c>
      <c r="H949">
        <v>0</v>
      </c>
      <c r="I949" t="s">
        <v>3152</v>
      </c>
      <c r="J949" t="s">
        <v>3153</v>
      </c>
      <c r="K949" t="s">
        <v>3154</v>
      </c>
      <c r="L949" t="s">
        <v>77980</v>
      </c>
    </row>
    <row r="950" spans="1:12" x14ac:dyDescent="0.15">
      <c r="A950" t="s">
        <v>12</v>
      </c>
      <c r="B950">
        <v>268725</v>
      </c>
      <c r="C950">
        <v>268745</v>
      </c>
      <c r="D950" t="s">
        <v>3151</v>
      </c>
      <c r="E950" t="s">
        <v>90</v>
      </c>
      <c r="F950" t="s">
        <v>15</v>
      </c>
      <c r="G950" t="s">
        <v>16</v>
      </c>
      <c r="H950">
        <v>22</v>
      </c>
      <c r="I950" t="s">
        <v>3155</v>
      </c>
      <c r="J950" t="s">
        <v>3156</v>
      </c>
      <c r="K950" t="s">
        <v>3157</v>
      </c>
      <c r="L950" t="s">
        <v>77948</v>
      </c>
    </row>
    <row r="951" spans="1:12" x14ac:dyDescent="0.15">
      <c r="A951" t="s">
        <v>12</v>
      </c>
      <c r="B951">
        <v>268772</v>
      </c>
      <c r="C951">
        <v>268792</v>
      </c>
      <c r="D951" t="s">
        <v>3151</v>
      </c>
      <c r="E951" t="s">
        <v>90</v>
      </c>
      <c r="F951" t="s">
        <v>15</v>
      </c>
      <c r="G951" t="s">
        <v>36</v>
      </c>
      <c r="H951">
        <v>69</v>
      </c>
      <c r="I951" t="s">
        <v>3158</v>
      </c>
      <c r="J951" t="s">
        <v>3159</v>
      </c>
      <c r="K951" t="s">
        <v>3160</v>
      </c>
      <c r="L951" t="s">
        <v>78015</v>
      </c>
    </row>
    <row r="952" spans="1:12" x14ac:dyDescent="0.15">
      <c r="A952" t="s">
        <v>12</v>
      </c>
      <c r="B952">
        <v>268803</v>
      </c>
      <c r="C952">
        <v>268823</v>
      </c>
      <c r="D952" t="s">
        <v>3151</v>
      </c>
      <c r="E952" t="s">
        <v>90</v>
      </c>
      <c r="F952" t="s">
        <v>15</v>
      </c>
      <c r="G952" t="s">
        <v>16</v>
      </c>
      <c r="H952">
        <v>100</v>
      </c>
      <c r="I952" t="s">
        <v>3161</v>
      </c>
      <c r="J952" t="s">
        <v>3162</v>
      </c>
      <c r="K952" t="s">
        <v>3163</v>
      </c>
      <c r="L952" t="s">
        <v>77953</v>
      </c>
    </row>
    <row r="953" spans="1:12" x14ac:dyDescent="0.15">
      <c r="A953" t="s">
        <v>12</v>
      </c>
      <c r="B953">
        <v>270234</v>
      </c>
      <c r="C953">
        <v>270254</v>
      </c>
      <c r="D953" t="s">
        <v>3164</v>
      </c>
      <c r="E953" t="s">
        <v>90</v>
      </c>
      <c r="F953" t="s">
        <v>76</v>
      </c>
      <c r="G953" t="s">
        <v>16</v>
      </c>
      <c r="H953">
        <v>12</v>
      </c>
      <c r="I953" t="s">
        <v>3165</v>
      </c>
      <c r="J953" t="s">
        <v>3166</v>
      </c>
      <c r="K953" t="s">
        <v>3167</v>
      </c>
      <c r="L953" t="s">
        <v>77991</v>
      </c>
    </row>
    <row r="954" spans="1:12" x14ac:dyDescent="0.15">
      <c r="A954" t="s">
        <v>12</v>
      </c>
      <c r="B954">
        <v>270203</v>
      </c>
      <c r="C954">
        <v>270223</v>
      </c>
      <c r="D954" t="s">
        <v>3164</v>
      </c>
      <c r="E954" t="s">
        <v>90</v>
      </c>
      <c r="F954" t="s">
        <v>76</v>
      </c>
      <c r="G954" t="s">
        <v>16</v>
      </c>
      <c r="H954">
        <v>43</v>
      </c>
      <c r="I954" t="s">
        <v>3168</v>
      </c>
      <c r="J954" t="s">
        <v>3169</v>
      </c>
      <c r="K954" t="s">
        <v>3170</v>
      </c>
      <c r="L954" t="s">
        <v>77942</v>
      </c>
    </row>
    <row r="955" spans="1:12" x14ac:dyDescent="0.15">
      <c r="A955" t="s">
        <v>12</v>
      </c>
      <c r="B955">
        <v>270182</v>
      </c>
      <c r="C955">
        <v>270202</v>
      </c>
      <c r="D955" t="s">
        <v>3164</v>
      </c>
      <c r="E955" t="s">
        <v>90</v>
      </c>
      <c r="F955" t="s">
        <v>76</v>
      </c>
      <c r="G955" t="s">
        <v>36</v>
      </c>
      <c r="H955">
        <v>64</v>
      </c>
      <c r="I955" t="s">
        <v>3171</v>
      </c>
      <c r="J955" t="s">
        <v>3172</v>
      </c>
      <c r="K955" t="s">
        <v>3173</v>
      </c>
      <c r="L955" t="s">
        <v>77989</v>
      </c>
    </row>
    <row r="956" spans="1:12" x14ac:dyDescent="0.15">
      <c r="A956" t="s">
        <v>12</v>
      </c>
      <c r="B956">
        <v>270152</v>
      </c>
      <c r="C956">
        <v>270172</v>
      </c>
      <c r="D956" t="s">
        <v>3164</v>
      </c>
      <c r="E956" t="s">
        <v>90</v>
      </c>
      <c r="F956" t="s">
        <v>76</v>
      </c>
      <c r="G956" t="s">
        <v>36</v>
      </c>
      <c r="H956">
        <v>94</v>
      </c>
      <c r="I956" t="s">
        <v>3174</v>
      </c>
      <c r="J956" t="s">
        <v>3175</v>
      </c>
      <c r="K956" t="s">
        <v>3176</v>
      </c>
      <c r="L956" t="s">
        <v>77927</v>
      </c>
    </row>
    <row r="957" spans="1:12" x14ac:dyDescent="0.15">
      <c r="A957" t="s">
        <v>12</v>
      </c>
      <c r="B957">
        <v>270688</v>
      </c>
      <c r="C957">
        <v>270708</v>
      </c>
      <c r="D957" t="s">
        <v>3177</v>
      </c>
      <c r="E957" t="s">
        <v>3178</v>
      </c>
      <c r="F957" t="s">
        <v>76</v>
      </c>
      <c r="G957" t="s">
        <v>32</v>
      </c>
      <c r="H957">
        <v>1</v>
      </c>
      <c r="I957" t="s">
        <v>3179</v>
      </c>
      <c r="J957" t="s">
        <v>3180</v>
      </c>
      <c r="K957" t="s">
        <v>3181</v>
      </c>
      <c r="L957" t="s">
        <v>77917</v>
      </c>
    </row>
    <row r="958" spans="1:12" x14ac:dyDescent="0.15">
      <c r="A958" t="s">
        <v>12</v>
      </c>
      <c r="B958">
        <v>270666</v>
      </c>
      <c r="C958">
        <v>270686</v>
      </c>
      <c r="D958" t="s">
        <v>3177</v>
      </c>
      <c r="E958" t="s">
        <v>3178</v>
      </c>
      <c r="F958" t="s">
        <v>76</v>
      </c>
      <c r="G958" t="s">
        <v>23</v>
      </c>
      <c r="H958">
        <v>23</v>
      </c>
      <c r="I958" t="s">
        <v>3182</v>
      </c>
      <c r="J958" t="s">
        <v>3183</v>
      </c>
      <c r="K958" t="s">
        <v>3184</v>
      </c>
      <c r="L958" t="s">
        <v>77975</v>
      </c>
    </row>
    <row r="959" spans="1:12" x14ac:dyDescent="0.15">
      <c r="A959" t="s">
        <v>12</v>
      </c>
      <c r="B959">
        <v>270634</v>
      </c>
      <c r="C959">
        <v>270654</v>
      </c>
      <c r="D959" t="s">
        <v>3177</v>
      </c>
      <c r="E959" t="s">
        <v>3178</v>
      </c>
      <c r="F959" t="s">
        <v>76</v>
      </c>
      <c r="G959" t="s">
        <v>36</v>
      </c>
      <c r="H959">
        <v>55</v>
      </c>
      <c r="I959" t="s">
        <v>3185</v>
      </c>
      <c r="J959" t="s">
        <v>3186</v>
      </c>
      <c r="K959" t="s">
        <v>3187</v>
      </c>
      <c r="L959" t="s">
        <v>77992</v>
      </c>
    </row>
    <row r="960" spans="1:12" x14ac:dyDescent="0.15">
      <c r="A960" t="s">
        <v>12</v>
      </c>
      <c r="B960">
        <v>270612</v>
      </c>
      <c r="C960">
        <v>270632</v>
      </c>
      <c r="D960" t="s">
        <v>3177</v>
      </c>
      <c r="E960" t="s">
        <v>3178</v>
      </c>
      <c r="F960" t="s">
        <v>76</v>
      </c>
      <c r="G960" t="s">
        <v>16</v>
      </c>
      <c r="H960">
        <v>77</v>
      </c>
      <c r="I960" t="s">
        <v>3188</v>
      </c>
      <c r="J960" t="s">
        <v>3189</v>
      </c>
      <c r="K960" t="s">
        <v>3190</v>
      </c>
      <c r="L960" t="s">
        <v>77960</v>
      </c>
    </row>
    <row r="961" spans="1:12" x14ac:dyDescent="0.15">
      <c r="A961" t="s">
        <v>12</v>
      </c>
      <c r="B961">
        <v>272304</v>
      </c>
      <c r="C961">
        <v>272324</v>
      </c>
      <c r="D961" t="s">
        <v>3191</v>
      </c>
      <c r="E961" t="s">
        <v>90</v>
      </c>
      <c r="F961" t="s">
        <v>76</v>
      </c>
      <c r="G961" t="s">
        <v>16</v>
      </c>
      <c r="H961">
        <v>7</v>
      </c>
      <c r="I961" t="s">
        <v>3192</v>
      </c>
      <c r="J961" t="s">
        <v>3193</v>
      </c>
      <c r="K961" t="s">
        <v>3194</v>
      </c>
      <c r="L961" t="s">
        <v>77909</v>
      </c>
    </row>
    <row r="962" spans="1:12" x14ac:dyDescent="0.15">
      <c r="A962" t="s">
        <v>12</v>
      </c>
      <c r="B962">
        <v>272284</v>
      </c>
      <c r="C962">
        <v>272304</v>
      </c>
      <c r="D962" t="s">
        <v>3191</v>
      </c>
      <c r="E962" t="s">
        <v>90</v>
      </c>
      <c r="F962" t="s">
        <v>76</v>
      </c>
      <c r="G962" t="s">
        <v>36</v>
      </c>
      <c r="H962">
        <v>27</v>
      </c>
      <c r="I962" t="s">
        <v>3195</v>
      </c>
      <c r="J962" t="s">
        <v>3196</v>
      </c>
      <c r="K962" t="s">
        <v>3197</v>
      </c>
      <c r="L962" t="s">
        <v>78013</v>
      </c>
    </row>
    <row r="963" spans="1:12" x14ac:dyDescent="0.15">
      <c r="A963" t="s">
        <v>12</v>
      </c>
      <c r="B963">
        <v>272262</v>
      </c>
      <c r="C963">
        <v>272282</v>
      </c>
      <c r="D963" t="s">
        <v>3191</v>
      </c>
      <c r="E963" t="s">
        <v>90</v>
      </c>
      <c r="F963" t="s">
        <v>76</v>
      </c>
      <c r="G963" t="s">
        <v>16</v>
      </c>
      <c r="H963">
        <v>49</v>
      </c>
      <c r="I963" t="s">
        <v>3198</v>
      </c>
      <c r="J963" t="s">
        <v>3199</v>
      </c>
      <c r="K963" t="s">
        <v>3200</v>
      </c>
      <c r="L963" t="s">
        <v>77913</v>
      </c>
    </row>
    <row r="964" spans="1:12" x14ac:dyDescent="0.15">
      <c r="A964" t="s">
        <v>12</v>
      </c>
      <c r="B964">
        <v>272240</v>
      </c>
      <c r="C964">
        <v>272260</v>
      </c>
      <c r="D964" t="s">
        <v>3191</v>
      </c>
      <c r="E964" t="s">
        <v>90</v>
      </c>
      <c r="F964" t="s">
        <v>76</v>
      </c>
      <c r="G964" t="s">
        <v>23</v>
      </c>
      <c r="H964">
        <v>71</v>
      </c>
      <c r="I964" t="s">
        <v>3201</v>
      </c>
      <c r="J964" t="s">
        <v>3202</v>
      </c>
      <c r="K964" t="s">
        <v>3203</v>
      </c>
      <c r="L964" t="s">
        <v>77969</v>
      </c>
    </row>
    <row r="965" spans="1:12" x14ac:dyDescent="0.15">
      <c r="A965" t="s">
        <v>12</v>
      </c>
      <c r="B965">
        <v>273639</v>
      </c>
      <c r="C965">
        <v>273659</v>
      </c>
      <c r="D965" t="s">
        <v>3204</v>
      </c>
      <c r="E965" t="s">
        <v>3205</v>
      </c>
      <c r="F965" t="s">
        <v>76</v>
      </c>
      <c r="G965" t="s">
        <v>16</v>
      </c>
      <c r="H965">
        <v>31</v>
      </c>
      <c r="I965" t="s">
        <v>3206</v>
      </c>
      <c r="J965" t="s">
        <v>3207</v>
      </c>
      <c r="K965" t="s">
        <v>3208</v>
      </c>
      <c r="L965" t="s">
        <v>77910</v>
      </c>
    </row>
    <row r="966" spans="1:12" x14ac:dyDescent="0.15">
      <c r="A966" t="s">
        <v>12</v>
      </c>
      <c r="B966">
        <v>273614</v>
      </c>
      <c r="C966">
        <v>273634</v>
      </c>
      <c r="D966" t="s">
        <v>3204</v>
      </c>
      <c r="E966" t="s">
        <v>3205</v>
      </c>
      <c r="F966" t="s">
        <v>76</v>
      </c>
      <c r="G966" t="s">
        <v>32</v>
      </c>
      <c r="H966">
        <v>56</v>
      </c>
      <c r="I966" t="s">
        <v>3209</v>
      </c>
      <c r="J966" t="s">
        <v>3210</v>
      </c>
      <c r="K966" t="s">
        <v>3211</v>
      </c>
      <c r="L966" t="s">
        <v>77971</v>
      </c>
    </row>
    <row r="967" spans="1:12" x14ac:dyDescent="0.15">
      <c r="A967" t="s">
        <v>12</v>
      </c>
      <c r="B967">
        <v>273578</v>
      </c>
      <c r="C967">
        <v>273598</v>
      </c>
      <c r="D967" t="s">
        <v>3204</v>
      </c>
      <c r="E967" t="s">
        <v>3205</v>
      </c>
      <c r="F967" t="s">
        <v>76</v>
      </c>
      <c r="G967" t="s">
        <v>23</v>
      </c>
      <c r="H967">
        <v>92</v>
      </c>
      <c r="I967" t="s">
        <v>3212</v>
      </c>
      <c r="J967" t="s">
        <v>3213</v>
      </c>
      <c r="K967" t="s">
        <v>3214</v>
      </c>
      <c r="L967" t="s">
        <v>78032</v>
      </c>
    </row>
    <row r="968" spans="1:12" x14ac:dyDescent="0.15">
      <c r="A968" t="s">
        <v>12</v>
      </c>
      <c r="B968">
        <v>273545</v>
      </c>
      <c r="C968">
        <v>273565</v>
      </c>
      <c r="D968" t="s">
        <v>3204</v>
      </c>
      <c r="E968" t="s">
        <v>3205</v>
      </c>
      <c r="F968" t="s">
        <v>76</v>
      </c>
      <c r="G968" t="s">
        <v>16</v>
      </c>
      <c r="H968">
        <v>125</v>
      </c>
      <c r="I968" t="s">
        <v>3215</v>
      </c>
      <c r="J968" t="s">
        <v>3216</v>
      </c>
      <c r="K968" t="s">
        <v>3217</v>
      </c>
      <c r="L968" t="s">
        <v>78034</v>
      </c>
    </row>
    <row r="969" spans="1:12" x14ac:dyDescent="0.15">
      <c r="A969" t="s">
        <v>12</v>
      </c>
      <c r="B969">
        <v>273880</v>
      </c>
      <c r="C969">
        <v>273900</v>
      </c>
      <c r="D969" t="s">
        <v>3218</v>
      </c>
      <c r="E969" t="s">
        <v>90</v>
      </c>
      <c r="F969" t="s">
        <v>15</v>
      </c>
      <c r="G969" t="s">
        <v>32</v>
      </c>
      <c r="H969">
        <v>13</v>
      </c>
      <c r="I969" t="s">
        <v>3219</v>
      </c>
      <c r="J969" t="s">
        <v>3220</v>
      </c>
      <c r="K969" t="s">
        <v>3221</v>
      </c>
      <c r="L969" t="s">
        <v>77935</v>
      </c>
    </row>
    <row r="970" spans="1:12" x14ac:dyDescent="0.15">
      <c r="A970" t="s">
        <v>12</v>
      </c>
      <c r="B970">
        <v>273918</v>
      </c>
      <c r="C970">
        <v>273938</v>
      </c>
      <c r="D970" t="s">
        <v>3218</v>
      </c>
      <c r="E970" t="s">
        <v>90</v>
      </c>
      <c r="F970" t="s">
        <v>15</v>
      </c>
      <c r="G970" t="s">
        <v>36</v>
      </c>
      <c r="H970">
        <v>51</v>
      </c>
      <c r="I970" t="s">
        <v>3222</v>
      </c>
      <c r="J970" t="s">
        <v>3223</v>
      </c>
      <c r="K970" t="s">
        <v>3224</v>
      </c>
      <c r="L970" t="s">
        <v>78023</v>
      </c>
    </row>
    <row r="971" spans="1:12" x14ac:dyDescent="0.15">
      <c r="A971" t="s">
        <v>12</v>
      </c>
      <c r="B971">
        <v>273941</v>
      </c>
      <c r="C971">
        <v>273961</v>
      </c>
      <c r="D971" t="s">
        <v>3218</v>
      </c>
      <c r="E971" t="s">
        <v>90</v>
      </c>
      <c r="F971" t="s">
        <v>15</v>
      </c>
      <c r="G971" t="s">
        <v>23</v>
      </c>
      <c r="H971">
        <v>74</v>
      </c>
      <c r="I971" t="s">
        <v>3225</v>
      </c>
      <c r="J971" t="s">
        <v>3226</v>
      </c>
      <c r="K971" t="s">
        <v>3227</v>
      </c>
      <c r="L971" t="s">
        <v>78005</v>
      </c>
    </row>
    <row r="972" spans="1:12" x14ac:dyDescent="0.15">
      <c r="A972" t="s">
        <v>12</v>
      </c>
      <c r="B972">
        <v>273962</v>
      </c>
      <c r="C972">
        <v>273982</v>
      </c>
      <c r="D972" t="s">
        <v>3218</v>
      </c>
      <c r="E972" t="s">
        <v>90</v>
      </c>
      <c r="F972" t="s">
        <v>15</v>
      </c>
      <c r="G972" t="s">
        <v>36</v>
      </c>
      <c r="H972">
        <v>95</v>
      </c>
      <c r="I972" t="s">
        <v>3228</v>
      </c>
      <c r="J972" t="s">
        <v>3229</v>
      </c>
      <c r="K972" t="s">
        <v>3230</v>
      </c>
      <c r="L972" t="s">
        <v>77920</v>
      </c>
    </row>
    <row r="973" spans="1:12" x14ac:dyDescent="0.15">
      <c r="A973" t="s">
        <v>12</v>
      </c>
      <c r="B973">
        <v>275156</v>
      </c>
      <c r="C973">
        <v>275176</v>
      </c>
      <c r="D973" t="s">
        <v>3231</v>
      </c>
      <c r="E973" t="s">
        <v>90</v>
      </c>
      <c r="F973" t="s">
        <v>76</v>
      </c>
      <c r="G973" t="s">
        <v>32</v>
      </c>
      <c r="H973">
        <v>1</v>
      </c>
      <c r="I973" t="s">
        <v>3232</v>
      </c>
      <c r="J973" t="s">
        <v>3233</v>
      </c>
      <c r="K973" t="s">
        <v>3234</v>
      </c>
      <c r="L973" t="s">
        <v>77917</v>
      </c>
    </row>
    <row r="974" spans="1:12" x14ac:dyDescent="0.15">
      <c r="A974" t="s">
        <v>12</v>
      </c>
      <c r="B974">
        <v>275134</v>
      </c>
      <c r="C974">
        <v>275154</v>
      </c>
      <c r="D974" t="s">
        <v>3231</v>
      </c>
      <c r="E974" t="s">
        <v>90</v>
      </c>
      <c r="F974" t="s">
        <v>76</v>
      </c>
      <c r="G974" t="s">
        <v>16</v>
      </c>
      <c r="H974">
        <v>23</v>
      </c>
      <c r="I974" t="s">
        <v>3235</v>
      </c>
      <c r="J974" t="s">
        <v>3236</v>
      </c>
      <c r="K974" t="s">
        <v>3237</v>
      </c>
      <c r="L974" t="s">
        <v>77975</v>
      </c>
    </row>
    <row r="975" spans="1:12" x14ac:dyDescent="0.15">
      <c r="A975" t="s">
        <v>12</v>
      </c>
      <c r="B975">
        <v>275113</v>
      </c>
      <c r="C975">
        <v>275133</v>
      </c>
      <c r="D975" t="s">
        <v>3231</v>
      </c>
      <c r="E975" t="s">
        <v>90</v>
      </c>
      <c r="F975" t="s">
        <v>76</v>
      </c>
      <c r="G975" t="s">
        <v>16</v>
      </c>
      <c r="H975">
        <v>44</v>
      </c>
      <c r="I975" t="s">
        <v>3238</v>
      </c>
      <c r="J975" t="s">
        <v>3239</v>
      </c>
      <c r="K975" t="s">
        <v>3240</v>
      </c>
      <c r="L975" t="s">
        <v>78016</v>
      </c>
    </row>
    <row r="976" spans="1:12" x14ac:dyDescent="0.15">
      <c r="A976" t="s">
        <v>12</v>
      </c>
      <c r="B976">
        <v>275081</v>
      </c>
      <c r="C976">
        <v>275101</v>
      </c>
      <c r="D976" t="s">
        <v>3231</v>
      </c>
      <c r="E976" t="s">
        <v>90</v>
      </c>
      <c r="F976" t="s">
        <v>76</v>
      </c>
      <c r="G976" t="s">
        <v>23</v>
      </c>
      <c r="H976">
        <v>76</v>
      </c>
      <c r="I976" t="s">
        <v>3241</v>
      </c>
      <c r="J976" t="s">
        <v>3242</v>
      </c>
      <c r="K976" t="s">
        <v>3243</v>
      </c>
      <c r="L976" t="s">
        <v>77985</v>
      </c>
    </row>
    <row r="977" spans="1:12" x14ac:dyDescent="0.15">
      <c r="A977" t="s">
        <v>12</v>
      </c>
      <c r="B977">
        <v>275659</v>
      </c>
      <c r="C977">
        <v>275679</v>
      </c>
      <c r="D977" t="s">
        <v>3244</v>
      </c>
      <c r="E977" t="s">
        <v>90</v>
      </c>
      <c r="F977" t="s">
        <v>76</v>
      </c>
      <c r="G977" t="s">
        <v>16</v>
      </c>
      <c r="H977">
        <v>10</v>
      </c>
      <c r="I977" t="s">
        <v>3245</v>
      </c>
      <c r="J977" t="s">
        <v>3246</v>
      </c>
      <c r="K977" t="s">
        <v>3247</v>
      </c>
      <c r="L977" t="s">
        <v>78001</v>
      </c>
    </row>
    <row r="978" spans="1:12" x14ac:dyDescent="0.15">
      <c r="A978" t="s">
        <v>12</v>
      </c>
      <c r="B978">
        <v>275638</v>
      </c>
      <c r="C978">
        <v>275658</v>
      </c>
      <c r="D978" t="s">
        <v>3244</v>
      </c>
      <c r="E978" t="s">
        <v>90</v>
      </c>
      <c r="F978" t="s">
        <v>76</v>
      </c>
      <c r="G978" t="s">
        <v>32</v>
      </c>
      <c r="H978">
        <v>31</v>
      </c>
      <c r="I978" t="s">
        <v>3248</v>
      </c>
      <c r="J978" t="s">
        <v>3249</v>
      </c>
      <c r="K978" t="s">
        <v>3250</v>
      </c>
      <c r="L978" t="s">
        <v>77910</v>
      </c>
    </row>
    <row r="979" spans="1:12" x14ac:dyDescent="0.15">
      <c r="A979" t="s">
        <v>12</v>
      </c>
      <c r="B979">
        <v>275614</v>
      </c>
      <c r="C979">
        <v>275634</v>
      </c>
      <c r="D979" t="s">
        <v>3244</v>
      </c>
      <c r="E979" t="s">
        <v>90</v>
      </c>
      <c r="F979" t="s">
        <v>76</v>
      </c>
      <c r="G979" t="s">
        <v>32</v>
      </c>
      <c r="H979">
        <v>55</v>
      </c>
      <c r="I979" t="s">
        <v>3251</v>
      </c>
      <c r="J979" t="s">
        <v>3252</v>
      </c>
      <c r="K979" t="s">
        <v>3253</v>
      </c>
      <c r="L979" t="s">
        <v>77992</v>
      </c>
    </row>
    <row r="980" spans="1:12" x14ac:dyDescent="0.15">
      <c r="A980" t="s">
        <v>12</v>
      </c>
      <c r="B980">
        <v>275584</v>
      </c>
      <c r="C980">
        <v>275604</v>
      </c>
      <c r="D980" t="s">
        <v>3244</v>
      </c>
      <c r="E980" t="s">
        <v>90</v>
      </c>
      <c r="F980" t="s">
        <v>76</v>
      </c>
      <c r="G980" t="s">
        <v>36</v>
      </c>
      <c r="H980">
        <v>85</v>
      </c>
      <c r="I980" t="s">
        <v>3254</v>
      </c>
      <c r="J980" t="s">
        <v>3255</v>
      </c>
      <c r="K980" t="s">
        <v>3256</v>
      </c>
      <c r="L980" t="s">
        <v>77972</v>
      </c>
    </row>
    <row r="981" spans="1:12" x14ac:dyDescent="0.15">
      <c r="A981" t="s">
        <v>12</v>
      </c>
      <c r="B981">
        <v>276456</v>
      </c>
      <c r="C981">
        <v>276476</v>
      </c>
      <c r="D981" t="s">
        <v>3257</v>
      </c>
      <c r="E981" t="s">
        <v>90</v>
      </c>
      <c r="F981" t="s">
        <v>76</v>
      </c>
      <c r="G981" t="s">
        <v>36</v>
      </c>
      <c r="H981">
        <v>19</v>
      </c>
      <c r="I981" t="s">
        <v>3258</v>
      </c>
      <c r="J981" t="s">
        <v>3259</v>
      </c>
      <c r="K981" t="s">
        <v>3260</v>
      </c>
      <c r="L981" t="s">
        <v>77982</v>
      </c>
    </row>
    <row r="982" spans="1:12" x14ac:dyDescent="0.15">
      <c r="A982" t="s">
        <v>12</v>
      </c>
      <c r="B982">
        <v>276431</v>
      </c>
      <c r="C982">
        <v>276451</v>
      </c>
      <c r="D982" t="s">
        <v>3257</v>
      </c>
      <c r="E982" t="s">
        <v>90</v>
      </c>
      <c r="F982" t="s">
        <v>76</v>
      </c>
      <c r="G982" t="s">
        <v>32</v>
      </c>
      <c r="H982">
        <v>44</v>
      </c>
      <c r="I982" t="s">
        <v>3261</v>
      </c>
      <c r="J982" t="s">
        <v>3262</v>
      </c>
      <c r="K982" t="s">
        <v>3263</v>
      </c>
      <c r="L982" t="s">
        <v>78016</v>
      </c>
    </row>
    <row r="983" spans="1:12" x14ac:dyDescent="0.15">
      <c r="A983" t="s">
        <v>12</v>
      </c>
      <c r="B983">
        <v>276404</v>
      </c>
      <c r="C983">
        <v>276424</v>
      </c>
      <c r="D983" t="s">
        <v>3257</v>
      </c>
      <c r="E983" t="s">
        <v>90</v>
      </c>
      <c r="F983" t="s">
        <v>76</v>
      </c>
      <c r="G983" t="s">
        <v>23</v>
      </c>
      <c r="H983">
        <v>71</v>
      </c>
      <c r="I983" t="s">
        <v>3264</v>
      </c>
      <c r="J983" t="s">
        <v>3265</v>
      </c>
      <c r="K983" t="s">
        <v>3266</v>
      </c>
      <c r="L983" t="s">
        <v>77969</v>
      </c>
    </row>
    <row r="984" spans="1:12" x14ac:dyDescent="0.15">
      <c r="A984" t="s">
        <v>12</v>
      </c>
      <c r="B984">
        <v>276364</v>
      </c>
      <c r="C984">
        <v>276384</v>
      </c>
      <c r="D984" t="s">
        <v>3257</v>
      </c>
      <c r="E984" t="s">
        <v>90</v>
      </c>
      <c r="F984" t="s">
        <v>76</v>
      </c>
      <c r="G984" t="s">
        <v>16</v>
      </c>
      <c r="H984">
        <v>111</v>
      </c>
      <c r="I984" t="s">
        <v>3267</v>
      </c>
      <c r="J984" t="s">
        <v>3268</v>
      </c>
      <c r="K984" t="s">
        <v>3269</v>
      </c>
      <c r="L984" t="s">
        <v>77908</v>
      </c>
    </row>
    <row r="985" spans="1:12" x14ac:dyDescent="0.15">
      <c r="A985" t="s">
        <v>12</v>
      </c>
      <c r="B985">
        <v>277019</v>
      </c>
      <c r="C985">
        <v>277039</v>
      </c>
      <c r="D985" t="s">
        <v>3270</v>
      </c>
      <c r="E985" t="s">
        <v>90</v>
      </c>
      <c r="F985" t="s">
        <v>76</v>
      </c>
      <c r="G985" t="s">
        <v>23</v>
      </c>
      <c r="H985">
        <v>11</v>
      </c>
      <c r="I985" t="s">
        <v>3271</v>
      </c>
      <c r="J985" t="s">
        <v>3272</v>
      </c>
      <c r="K985" t="s">
        <v>3273</v>
      </c>
      <c r="L985" t="s">
        <v>77974</v>
      </c>
    </row>
    <row r="986" spans="1:12" x14ac:dyDescent="0.15">
      <c r="A986" t="s">
        <v>12</v>
      </c>
      <c r="B986">
        <v>276991</v>
      </c>
      <c r="C986">
        <v>277011</v>
      </c>
      <c r="D986" t="s">
        <v>3270</v>
      </c>
      <c r="E986" t="s">
        <v>90</v>
      </c>
      <c r="F986" t="s">
        <v>76</v>
      </c>
      <c r="G986" t="s">
        <v>32</v>
      </c>
      <c r="H986">
        <v>39</v>
      </c>
      <c r="I986" t="s">
        <v>3274</v>
      </c>
      <c r="J986" t="s">
        <v>3275</v>
      </c>
      <c r="K986" t="s">
        <v>3276</v>
      </c>
      <c r="L986" t="s">
        <v>78041</v>
      </c>
    </row>
    <row r="987" spans="1:12" x14ac:dyDescent="0.15">
      <c r="A987" t="s">
        <v>12</v>
      </c>
      <c r="B987">
        <v>276971</v>
      </c>
      <c r="C987">
        <v>276991</v>
      </c>
      <c r="D987" t="s">
        <v>3270</v>
      </c>
      <c r="E987" t="s">
        <v>90</v>
      </c>
      <c r="F987" t="s">
        <v>76</v>
      </c>
      <c r="G987" t="s">
        <v>23</v>
      </c>
      <c r="H987">
        <v>59</v>
      </c>
      <c r="I987" t="s">
        <v>3277</v>
      </c>
      <c r="J987" t="s">
        <v>3278</v>
      </c>
      <c r="K987" t="s">
        <v>3279</v>
      </c>
      <c r="L987" t="s">
        <v>78009</v>
      </c>
    </row>
    <row r="988" spans="1:12" x14ac:dyDescent="0.15">
      <c r="A988" t="s">
        <v>12</v>
      </c>
      <c r="B988">
        <v>276948</v>
      </c>
      <c r="C988">
        <v>276968</v>
      </c>
      <c r="D988" t="s">
        <v>3270</v>
      </c>
      <c r="E988" t="s">
        <v>90</v>
      </c>
      <c r="F988" t="s">
        <v>76</v>
      </c>
      <c r="G988" t="s">
        <v>36</v>
      </c>
      <c r="H988">
        <v>82</v>
      </c>
      <c r="I988" t="s">
        <v>3280</v>
      </c>
      <c r="J988" t="s">
        <v>3281</v>
      </c>
      <c r="K988" t="s">
        <v>3282</v>
      </c>
      <c r="L988" t="s">
        <v>78011</v>
      </c>
    </row>
    <row r="989" spans="1:12" x14ac:dyDescent="0.15">
      <c r="A989" t="s">
        <v>12</v>
      </c>
      <c r="B989">
        <v>277591</v>
      </c>
      <c r="C989">
        <v>277611</v>
      </c>
      <c r="D989" t="s">
        <v>3283</v>
      </c>
      <c r="E989" t="s">
        <v>90</v>
      </c>
      <c r="F989" t="s">
        <v>76</v>
      </c>
      <c r="G989" t="s">
        <v>16</v>
      </c>
      <c r="H989">
        <v>7</v>
      </c>
      <c r="I989" t="s">
        <v>3284</v>
      </c>
      <c r="J989" t="s">
        <v>3285</v>
      </c>
      <c r="K989" t="s">
        <v>3286</v>
      </c>
      <c r="L989" t="s">
        <v>77909</v>
      </c>
    </row>
    <row r="990" spans="1:12" x14ac:dyDescent="0.15">
      <c r="A990" t="s">
        <v>12</v>
      </c>
      <c r="B990">
        <v>277556</v>
      </c>
      <c r="C990">
        <v>277576</v>
      </c>
      <c r="D990" t="s">
        <v>3283</v>
      </c>
      <c r="E990" t="s">
        <v>90</v>
      </c>
      <c r="F990" t="s">
        <v>76</v>
      </c>
      <c r="G990" t="s">
        <v>36</v>
      </c>
      <c r="H990">
        <v>42</v>
      </c>
      <c r="I990" t="s">
        <v>3287</v>
      </c>
      <c r="J990" t="s">
        <v>3288</v>
      </c>
      <c r="K990" t="s">
        <v>3289</v>
      </c>
      <c r="L990" t="s">
        <v>77945</v>
      </c>
    </row>
    <row r="991" spans="1:12" x14ac:dyDescent="0.15">
      <c r="A991" t="s">
        <v>12</v>
      </c>
      <c r="B991">
        <v>277521</v>
      </c>
      <c r="C991">
        <v>277541</v>
      </c>
      <c r="D991" t="s">
        <v>3283</v>
      </c>
      <c r="E991" t="s">
        <v>90</v>
      </c>
      <c r="F991" t="s">
        <v>76</v>
      </c>
      <c r="G991" t="s">
        <v>16</v>
      </c>
      <c r="H991">
        <v>77</v>
      </c>
      <c r="I991" t="s">
        <v>3290</v>
      </c>
      <c r="J991" t="s">
        <v>3291</v>
      </c>
      <c r="K991" t="s">
        <v>3292</v>
      </c>
      <c r="L991" t="s">
        <v>77960</v>
      </c>
    </row>
    <row r="992" spans="1:12" x14ac:dyDescent="0.15">
      <c r="A992" t="s">
        <v>12</v>
      </c>
      <c r="B992">
        <v>277498</v>
      </c>
      <c r="C992">
        <v>277518</v>
      </c>
      <c r="D992" t="s">
        <v>3283</v>
      </c>
      <c r="E992" t="s">
        <v>90</v>
      </c>
      <c r="F992" t="s">
        <v>76</v>
      </c>
      <c r="G992" t="s">
        <v>16</v>
      </c>
      <c r="H992">
        <v>100</v>
      </c>
      <c r="I992" t="s">
        <v>3293</v>
      </c>
      <c r="J992" t="s">
        <v>3294</v>
      </c>
      <c r="K992" t="s">
        <v>3295</v>
      </c>
      <c r="L992" t="s">
        <v>77953</v>
      </c>
    </row>
    <row r="993" spans="1:12" x14ac:dyDescent="0.15">
      <c r="A993" t="s">
        <v>12</v>
      </c>
      <c r="B993">
        <v>279129</v>
      </c>
      <c r="C993">
        <v>279149</v>
      </c>
      <c r="D993" t="s">
        <v>3296</v>
      </c>
      <c r="E993" t="s">
        <v>90</v>
      </c>
      <c r="F993" t="s">
        <v>76</v>
      </c>
      <c r="G993" t="s">
        <v>16</v>
      </c>
      <c r="H993">
        <v>0</v>
      </c>
      <c r="I993" t="s">
        <v>3297</v>
      </c>
      <c r="J993" t="s">
        <v>3298</v>
      </c>
      <c r="K993" t="s">
        <v>3299</v>
      </c>
      <c r="L993" t="s">
        <v>77980</v>
      </c>
    </row>
    <row r="994" spans="1:12" x14ac:dyDescent="0.15">
      <c r="A994" t="s">
        <v>12</v>
      </c>
      <c r="B994">
        <v>279103</v>
      </c>
      <c r="C994">
        <v>279123</v>
      </c>
      <c r="D994" t="s">
        <v>3296</v>
      </c>
      <c r="E994" t="s">
        <v>90</v>
      </c>
      <c r="F994" t="s">
        <v>76</v>
      </c>
      <c r="G994" t="s">
        <v>16</v>
      </c>
      <c r="H994">
        <v>26</v>
      </c>
      <c r="I994" t="s">
        <v>3300</v>
      </c>
      <c r="J994" t="s">
        <v>3301</v>
      </c>
      <c r="K994" t="s">
        <v>3302</v>
      </c>
      <c r="L994" t="s">
        <v>78002</v>
      </c>
    </row>
    <row r="995" spans="1:12" x14ac:dyDescent="0.15">
      <c r="A995" t="s">
        <v>12</v>
      </c>
      <c r="B995">
        <v>279076</v>
      </c>
      <c r="C995">
        <v>279096</v>
      </c>
      <c r="D995" t="s">
        <v>3296</v>
      </c>
      <c r="E995" t="s">
        <v>90</v>
      </c>
      <c r="F995" t="s">
        <v>76</v>
      </c>
      <c r="G995" t="s">
        <v>32</v>
      </c>
      <c r="H995">
        <v>53</v>
      </c>
      <c r="I995" t="s">
        <v>3303</v>
      </c>
      <c r="J995" t="s">
        <v>3304</v>
      </c>
      <c r="K995" t="s">
        <v>3305</v>
      </c>
      <c r="L995" t="s">
        <v>77922</v>
      </c>
    </row>
    <row r="996" spans="1:12" x14ac:dyDescent="0.15">
      <c r="A996" t="s">
        <v>12</v>
      </c>
      <c r="B996">
        <v>279050</v>
      </c>
      <c r="C996">
        <v>279070</v>
      </c>
      <c r="D996" t="s">
        <v>3296</v>
      </c>
      <c r="E996" t="s">
        <v>90</v>
      </c>
      <c r="F996" t="s">
        <v>76</v>
      </c>
      <c r="G996" t="s">
        <v>16</v>
      </c>
      <c r="H996">
        <v>79</v>
      </c>
      <c r="I996" t="s">
        <v>3306</v>
      </c>
      <c r="J996" t="s">
        <v>3307</v>
      </c>
      <c r="K996" t="s">
        <v>3308</v>
      </c>
      <c r="L996" t="s">
        <v>77993</v>
      </c>
    </row>
    <row r="997" spans="1:12" x14ac:dyDescent="0.15">
      <c r="A997" t="s">
        <v>12</v>
      </c>
      <c r="B997">
        <v>279923</v>
      </c>
      <c r="C997">
        <v>279943</v>
      </c>
      <c r="D997" t="s">
        <v>3309</v>
      </c>
      <c r="E997" t="s">
        <v>90</v>
      </c>
      <c r="F997" t="s">
        <v>76</v>
      </c>
      <c r="G997" t="s">
        <v>23</v>
      </c>
      <c r="H997">
        <v>26</v>
      </c>
      <c r="I997" t="s">
        <v>3310</v>
      </c>
      <c r="J997" t="s">
        <v>3311</v>
      </c>
      <c r="K997" t="s">
        <v>3312</v>
      </c>
      <c r="L997" t="s">
        <v>78002</v>
      </c>
    </row>
    <row r="998" spans="1:12" x14ac:dyDescent="0.15">
      <c r="A998" t="s">
        <v>12</v>
      </c>
      <c r="B998">
        <v>279884</v>
      </c>
      <c r="C998">
        <v>279904</v>
      </c>
      <c r="D998" t="s">
        <v>3309</v>
      </c>
      <c r="E998" t="s">
        <v>90</v>
      </c>
      <c r="F998" t="s">
        <v>76</v>
      </c>
      <c r="G998" t="s">
        <v>23</v>
      </c>
      <c r="H998">
        <v>65</v>
      </c>
      <c r="I998" t="s">
        <v>3313</v>
      </c>
      <c r="J998" t="s">
        <v>3314</v>
      </c>
      <c r="K998" t="s">
        <v>3315</v>
      </c>
      <c r="L998" t="s">
        <v>78042</v>
      </c>
    </row>
    <row r="999" spans="1:12" x14ac:dyDescent="0.15">
      <c r="A999" t="s">
        <v>12</v>
      </c>
      <c r="B999">
        <v>279833</v>
      </c>
      <c r="C999">
        <v>279853</v>
      </c>
      <c r="D999" t="s">
        <v>3309</v>
      </c>
      <c r="E999" t="s">
        <v>90</v>
      </c>
      <c r="F999" t="s">
        <v>76</v>
      </c>
      <c r="G999" t="s">
        <v>23</v>
      </c>
      <c r="H999">
        <v>116</v>
      </c>
      <c r="I999" t="s">
        <v>3316</v>
      </c>
      <c r="J999" t="s">
        <v>3317</v>
      </c>
      <c r="K999" t="s">
        <v>3318</v>
      </c>
      <c r="L999" t="s">
        <v>77976</v>
      </c>
    </row>
    <row r="1000" spans="1:12" x14ac:dyDescent="0.15">
      <c r="A1000" t="s">
        <v>12</v>
      </c>
      <c r="B1000">
        <v>279810</v>
      </c>
      <c r="C1000">
        <v>279830</v>
      </c>
      <c r="D1000" t="s">
        <v>3309</v>
      </c>
      <c r="E1000" t="s">
        <v>90</v>
      </c>
      <c r="F1000" t="s">
        <v>76</v>
      </c>
      <c r="G1000" t="s">
        <v>23</v>
      </c>
      <c r="H1000">
        <v>139</v>
      </c>
      <c r="I1000" t="s">
        <v>3319</v>
      </c>
      <c r="J1000" t="s">
        <v>3320</v>
      </c>
      <c r="K1000" t="s">
        <v>3321</v>
      </c>
      <c r="L1000" t="s">
        <v>78029</v>
      </c>
    </row>
    <row r="1001" spans="1:12" x14ac:dyDescent="0.15">
      <c r="A1001" t="s">
        <v>12</v>
      </c>
      <c r="B1001">
        <v>281008</v>
      </c>
      <c r="C1001">
        <v>281028</v>
      </c>
      <c r="D1001" t="s">
        <v>3322</v>
      </c>
      <c r="E1001" t="s">
        <v>90</v>
      </c>
      <c r="F1001" t="s">
        <v>76</v>
      </c>
      <c r="G1001" t="s">
        <v>32</v>
      </c>
      <c r="H1001">
        <v>37</v>
      </c>
      <c r="I1001" t="s">
        <v>3323</v>
      </c>
      <c r="J1001" t="s">
        <v>3324</v>
      </c>
      <c r="K1001" t="s">
        <v>3325</v>
      </c>
      <c r="L1001" t="s">
        <v>77906</v>
      </c>
    </row>
    <row r="1002" spans="1:12" x14ac:dyDescent="0.15">
      <c r="A1002" t="s">
        <v>12</v>
      </c>
      <c r="B1002">
        <v>280968</v>
      </c>
      <c r="C1002">
        <v>280988</v>
      </c>
      <c r="D1002" t="s">
        <v>3322</v>
      </c>
      <c r="E1002" t="s">
        <v>90</v>
      </c>
      <c r="F1002" t="s">
        <v>76</v>
      </c>
      <c r="G1002" t="s">
        <v>36</v>
      </c>
      <c r="H1002">
        <v>77</v>
      </c>
      <c r="I1002" t="s">
        <v>3326</v>
      </c>
      <c r="J1002" t="s">
        <v>3327</v>
      </c>
      <c r="K1002" t="s">
        <v>3328</v>
      </c>
      <c r="L1002" t="s">
        <v>77960</v>
      </c>
    </row>
    <row r="1003" spans="1:12" x14ac:dyDescent="0.15">
      <c r="A1003" t="s">
        <v>12</v>
      </c>
      <c r="B1003">
        <v>280948</v>
      </c>
      <c r="C1003">
        <v>280968</v>
      </c>
      <c r="D1003" t="s">
        <v>3322</v>
      </c>
      <c r="E1003" t="s">
        <v>90</v>
      </c>
      <c r="F1003" t="s">
        <v>76</v>
      </c>
      <c r="G1003" t="s">
        <v>23</v>
      </c>
      <c r="H1003">
        <v>97</v>
      </c>
      <c r="I1003" t="s">
        <v>3329</v>
      </c>
      <c r="J1003" t="s">
        <v>3330</v>
      </c>
      <c r="K1003" t="s">
        <v>3331</v>
      </c>
      <c r="L1003" t="s">
        <v>78010</v>
      </c>
    </row>
    <row r="1004" spans="1:12" x14ac:dyDescent="0.15">
      <c r="A1004" t="s">
        <v>12</v>
      </c>
      <c r="B1004">
        <v>280917</v>
      </c>
      <c r="C1004">
        <v>280937</v>
      </c>
      <c r="D1004" t="s">
        <v>3322</v>
      </c>
      <c r="E1004" t="s">
        <v>90</v>
      </c>
      <c r="F1004" t="s">
        <v>76</v>
      </c>
      <c r="G1004" t="s">
        <v>23</v>
      </c>
      <c r="H1004">
        <v>128</v>
      </c>
      <c r="I1004" t="s">
        <v>3332</v>
      </c>
      <c r="J1004" t="s">
        <v>3333</v>
      </c>
      <c r="K1004" t="s">
        <v>3334</v>
      </c>
      <c r="L1004" t="s">
        <v>77934</v>
      </c>
    </row>
    <row r="1005" spans="1:12" x14ac:dyDescent="0.15">
      <c r="A1005" t="s">
        <v>12</v>
      </c>
      <c r="B1005">
        <v>282301</v>
      </c>
      <c r="C1005">
        <v>282321</v>
      </c>
      <c r="D1005" t="s">
        <v>3335</v>
      </c>
      <c r="E1005" t="s">
        <v>90</v>
      </c>
      <c r="F1005" t="s">
        <v>76</v>
      </c>
      <c r="G1005" t="s">
        <v>36</v>
      </c>
      <c r="H1005">
        <v>11</v>
      </c>
      <c r="I1005" t="s">
        <v>3336</v>
      </c>
      <c r="J1005" t="s">
        <v>3337</v>
      </c>
      <c r="K1005" t="s">
        <v>3338</v>
      </c>
      <c r="L1005" t="s">
        <v>77974</v>
      </c>
    </row>
    <row r="1006" spans="1:12" x14ac:dyDescent="0.15">
      <c r="A1006" t="s">
        <v>12</v>
      </c>
      <c r="B1006">
        <v>282238</v>
      </c>
      <c r="C1006">
        <v>282258</v>
      </c>
      <c r="D1006" t="s">
        <v>3335</v>
      </c>
      <c r="E1006" t="s">
        <v>90</v>
      </c>
      <c r="F1006" t="s">
        <v>76</v>
      </c>
      <c r="G1006" t="s">
        <v>32</v>
      </c>
      <c r="H1006">
        <v>74</v>
      </c>
      <c r="I1006" t="s">
        <v>3339</v>
      </c>
      <c r="J1006" t="s">
        <v>3340</v>
      </c>
      <c r="K1006" t="s">
        <v>3341</v>
      </c>
      <c r="L1006" t="s">
        <v>78005</v>
      </c>
    </row>
    <row r="1007" spans="1:12" x14ac:dyDescent="0.15">
      <c r="A1007" t="s">
        <v>12</v>
      </c>
      <c r="B1007">
        <v>282215</v>
      </c>
      <c r="C1007">
        <v>282235</v>
      </c>
      <c r="D1007" t="s">
        <v>3335</v>
      </c>
      <c r="E1007" t="s">
        <v>90</v>
      </c>
      <c r="F1007" t="s">
        <v>76</v>
      </c>
      <c r="G1007" t="s">
        <v>16</v>
      </c>
      <c r="H1007">
        <v>97</v>
      </c>
      <c r="I1007" t="s">
        <v>3342</v>
      </c>
      <c r="J1007" t="s">
        <v>3343</v>
      </c>
      <c r="K1007" t="s">
        <v>3344</v>
      </c>
      <c r="L1007" t="s">
        <v>78010</v>
      </c>
    </row>
    <row r="1008" spans="1:12" x14ac:dyDescent="0.15">
      <c r="A1008" t="s">
        <v>12</v>
      </c>
      <c r="B1008">
        <v>282161</v>
      </c>
      <c r="C1008">
        <v>282181</v>
      </c>
      <c r="D1008" t="s">
        <v>3335</v>
      </c>
      <c r="E1008" t="s">
        <v>90</v>
      </c>
      <c r="F1008" t="s">
        <v>76</v>
      </c>
      <c r="G1008" t="s">
        <v>16</v>
      </c>
      <c r="H1008">
        <v>151</v>
      </c>
      <c r="I1008" t="s">
        <v>3345</v>
      </c>
      <c r="J1008" t="s">
        <v>3346</v>
      </c>
      <c r="K1008" t="s">
        <v>3347</v>
      </c>
      <c r="L1008" t="s">
        <v>78050</v>
      </c>
    </row>
    <row r="1009" spans="1:12" x14ac:dyDescent="0.15">
      <c r="A1009" t="s">
        <v>12</v>
      </c>
      <c r="B1009">
        <v>283927</v>
      </c>
      <c r="C1009">
        <v>283947</v>
      </c>
      <c r="D1009" t="s">
        <v>3348</v>
      </c>
      <c r="E1009" t="s">
        <v>90</v>
      </c>
      <c r="F1009" t="s">
        <v>76</v>
      </c>
      <c r="G1009" t="s">
        <v>32</v>
      </c>
      <c r="H1009">
        <v>1</v>
      </c>
      <c r="I1009" t="s">
        <v>3349</v>
      </c>
      <c r="J1009" t="s">
        <v>3350</v>
      </c>
      <c r="K1009" t="s">
        <v>3351</v>
      </c>
      <c r="L1009" t="s">
        <v>77917</v>
      </c>
    </row>
    <row r="1010" spans="1:12" x14ac:dyDescent="0.15">
      <c r="A1010" t="s">
        <v>12</v>
      </c>
      <c r="B1010">
        <v>283901</v>
      </c>
      <c r="C1010">
        <v>283921</v>
      </c>
      <c r="D1010" t="s">
        <v>3348</v>
      </c>
      <c r="E1010" t="s">
        <v>90</v>
      </c>
      <c r="F1010" t="s">
        <v>76</v>
      </c>
      <c r="G1010" t="s">
        <v>16</v>
      </c>
      <c r="H1010">
        <v>27</v>
      </c>
      <c r="I1010" t="s">
        <v>3352</v>
      </c>
      <c r="J1010" t="s">
        <v>3353</v>
      </c>
      <c r="K1010" t="s">
        <v>3354</v>
      </c>
      <c r="L1010" t="s">
        <v>78013</v>
      </c>
    </row>
    <row r="1011" spans="1:12" x14ac:dyDescent="0.15">
      <c r="A1011" t="s">
        <v>12</v>
      </c>
      <c r="B1011">
        <v>283876</v>
      </c>
      <c r="C1011">
        <v>283896</v>
      </c>
      <c r="D1011" t="s">
        <v>3348</v>
      </c>
      <c r="E1011" t="s">
        <v>90</v>
      </c>
      <c r="F1011" t="s">
        <v>76</v>
      </c>
      <c r="G1011" t="s">
        <v>36</v>
      </c>
      <c r="H1011">
        <v>52</v>
      </c>
      <c r="I1011" t="s">
        <v>3355</v>
      </c>
      <c r="J1011" t="s">
        <v>3356</v>
      </c>
      <c r="K1011" t="s">
        <v>3357</v>
      </c>
      <c r="L1011" t="s">
        <v>77959</v>
      </c>
    </row>
    <row r="1012" spans="1:12" x14ac:dyDescent="0.15">
      <c r="A1012" t="s">
        <v>12</v>
      </c>
      <c r="B1012">
        <v>283833</v>
      </c>
      <c r="C1012">
        <v>283853</v>
      </c>
      <c r="D1012" t="s">
        <v>3348</v>
      </c>
      <c r="E1012" t="s">
        <v>90</v>
      </c>
      <c r="F1012" t="s">
        <v>76</v>
      </c>
      <c r="G1012" t="s">
        <v>32</v>
      </c>
      <c r="H1012">
        <v>95</v>
      </c>
      <c r="I1012" t="s">
        <v>3358</v>
      </c>
      <c r="J1012" t="s">
        <v>3359</v>
      </c>
      <c r="K1012" t="s">
        <v>3360</v>
      </c>
      <c r="L1012" t="s">
        <v>77920</v>
      </c>
    </row>
    <row r="1013" spans="1:12" x14ac:dyDescent="0.15">
      <c r="A1013" t="s">
        <v>12</v>
      </c>
      <c r="B1013">
        <v>286194</v>
      </c>
      <c r="C1013">
        <v>286214</v>
      </c>
      <c r="D1013" t="s">
        <v>3361</v>
      </c>
      <c r="E1013" t="s">
        <v>90</v>
      </c>
      <c r="F1013" t="s">
        <v>76</v>
      </c>
      <c r="G1013" t="s">
        <v>36</v>
      </c>
      <c r="H1013">
        <v>40</v>
      </c>
      <c r="I1013" t="s">
        <v>3362</v>
      </c>
      <c r="J1013" t="s">
        <v>3363</v>
      </c>
      <c r="K1013" t="s">
        <v>3364</v>
      </c>
      <c r="L1013" t="s">
        <v>77952</v>
      </c>
    </row>
    <row r="1014" spans="1:12" x14ac:dyDescent="0.15">
      <c r="A1014" t="s">
        <v>12</v>
      </c>
      <c r="B1014">
        <v>286157</v>
      </c>
      <c r="C1014">
        <v>286177</v>
      </c>
      <c r="D1014" t="s">
        <v>3361</v>
      </c>
      <c r="E1014" t="s">
        <v>90</v>
      </c>
      <c r="F1014" t="s">
        <v>76</v>
      </c>
      <c r="G1014" t="s">
        <v>23</v>
      </c>
      <c r="H1014">
        <v>77</v>
      </c>
      <c r="I1014" t="s">
        <v>3365</v>
      </c>
      <c r="J1014" t="s">
        <v>3366</v>
      </c>
      <c r="K1014" t="s">
        <v>3367</v>
      </c>
      <c r="L1014" t="s">
        <v>77960</v>
      </c>
    </row>
    <row r="1015" spans="1:12" x14ac:dyDescent="0.15">
      <c r="A1015" t="s">
        <v>12</v>
      </c>
      <c r="B1015">
        <v>286135</v>
      </c>
      <c r="C1015">
        <v>286155</v>
      </c>
      <c r="D1015" t="s">
        <v>3361</v>
      </c>
      <c r="E1015" t="s">
        <v>90</v>
      </c>
      <c r="F1015" t="s">
        <v>76</v>
      </c>
      <c r="G1015" t="s">
        <v>23</v>
      </c>
      <c r="H1015">
        <v>99</v>
      </c>
      <c r="I1015" t="s">
        <v>3368</v>
      </c>
      <c r="J1015" t="s">
        <v>3369</v>
      </c>
      <c r="K1015" t="s">
        <v>3370</v>
      </c>
      <c r="L1015" t="s">
        <v>78051</v>
      </c>
    </row>
    <row r="1016" spans="1:12" x14ac:dyDescent="0.15">
      <c r="A1016" t="s">
        <v>12</v>
      </c>
      <c r="B1016">
        <v>286061</v>
      </c>
      <c r="C1016">
        <v>286081</v>
      </c>
      <c r="D1016" t="s">
        <v>3361</v>
      </c>
      <c r="E1016" t="s">
        <v>90</v>
      </c>
      <c r="F1016" t="s">
        <v>76</v>
      </c>
      <c r="G1016" t="s">
        <v>32</v>
      </c>
      <c r="H1016">
        <v>173</v>
      </c>
      <c r="I1016" t="s">
        <v>3371</v>
      </c>
      <c r="J1016" t="s">
        <v>3372</v>
      </c>
      <c r="K1016" t="s">
        <v>3373</v>
      </c>
      <c r="L1016" t="s">
        <v>78052</v>
      </c>
    </row>
    <row r="1017" spans="1:12" x14ac:dyDescent="0.15">
      <c r="A1017" t="s">
        <v>12</v>
      </c>
      <c r="B1017">
        <v>286728</v>
      </c>
      <c r="C1017">
        <v>286748</v>
      </c>
      <c r="D1017" t="s">
        <v>3374</v>
      </c>
      <c r="E1017" t="s">
        <v>90</v>
      </c>
      <c r="F1017" t="s">
        <v>76</v>
      </c>
      <c r="G1017" t="s">
        <v>32</v>
      </c>
      <c r="H1017">
        <v>0</v>
      </c>
      <c r="I1017" t="s">
        <v>3375</v>
      </c>
      <c r="J1017" t="s">
        <v>3376</v>
      </c>
      <c r="K1017" t="s">
        <v>3377</v>
      </c>
      <c r="L1017" t="s">
        <v>77980</v>
      </c>
    </row>
    <row r="1018" spans="1:12" x14ac:dyDescent="0.15">
      <c r="A1018" t="s">
        <v>12</v>
      </c>
      <c r="B1018">
        <v>286687</v>
      </c>
      <c r="C1018">
        <v>286707</v>
      </c>
      <c r="D1018" t="s">
        <v>3374</v>
      </c>
      <c r="E1018" t="s">
        <v>90</v>
      </c>
      <c r="F1018" t="s">
        <v>76</v>
      </c>
      <c r="G1018" t="s">
        <v>23</v>
      </c>
      <c r="H1018">
        <v>41</v>
      </c>
      <c r="I1018" t="s">
        <v>3378</v>
      </c>
      <c r="J1018" t="s">
        <v>3379</v>
      </c>
      <c r="K1018" t="s">
        <v>3380</v>
      </c>
      <c r="L1018" t="s">
        <v>78014</v>
      </c>
    </row>
    <row r="1019" spans="1:12" x14ac:dyDescent="0.15">
      <c r="A1019" t="s">
        <v>12</v>
      </c>
      <c r="B1019">
        <v>286664</v>
      </c>
      <c r="C1019">
        <v>286684</v>
      </c>
      <c r="D1019" t="s">
        <v>3374</v>
      </c>
      <c r="E1019" t="s">
        <v>90</v>
      </c>
      <c r="F1019" t="s">
        <v>76</v>
      </c>
      <c r="G1019" t="s">
        <v>16</v>
      </c>
      <c r="H1019">
        <v>64</v>
      </c>
      <c r="I1019" t="s">
        <v>3381</v>
      </c>
      <c r="J1019" t="s">
        <v>3382</v>
      </c>
      <c r="K1019" t="s">
        <v>3383</v>
      </c>
      <c r="L1019" t="s">
        <v>77989</v>
      </c>
    </row>
    <row r="1020" spans="1:12" x14ac:dyDescent="0.15">
      <c r="A1020" t="s">
        <v>12</v>
      </c>
      <c r="B1020">
        <v>286639</v>
      </c>
      <c r="C1020">
        <v>286659</v>
      </c>
      <c r="D1020" t="s">
        <v>3374</v>
      </c>
      <c r="E1020" t="s">
        <v>90</v>
      </c>
      <c r="F1020" t="s">
        <v>76</v>
      </c>
      <c r="G1020" t="s">
        <v>36</v>
      </c>
      <c r="H1020">
        <v>89</v>
      </c>
      <c r="I1020" t="s">
        <v>3384</v>
      </c>
      <c r="J1020" t="s">
        <v>3385</v>
      </c>
      <c r="K1020" t="s">
        <v>3386</v>
      </c>
      <c r="L1020" t="s">
        <v>77964</v>
      </c>
    </row>
    <row r="1021" spans="1:12" x14ac:dyDescent="0.15">
      <c r="A1021" t="s">
        <v>12</v>
      </c>
      <c r="B1021">
        <v>287509</v>
      </c>
      <c r="C1021">
        <v>287529</v>
      </c>
      <c r="D1021" t="s">
        <v>3387</v>
      </c>
      <c r="E1021" t="s">
        <v>90</v>
      </c>
      <c r="F1021" t="s">
        <v>76</v>
      </c>
      <c r="G1021" t="s">
        <v>23</v>
      </c>
      <c r="H1021">
        <v>2282</v>
      </c>
      <c r="I1021" t="s">
        <v>3388</v>
      </c>
      <c r="J1021" t="s">
        <v>3389</v>
      </c>
      <c r="K1021" t="s">
        <v>3390</v>
      </c>
      <c r="L1021" t="s">
        <v>78053</v>
      </c>
    </row>
    <row r="1022" spans="1:12" x14ac:dyDescent="0.15">
      <c r="A1022" t="s">
        <v>12</v>
      </c>
      <c r="B1022">
        <v>287429</v>
      </c>
      <c r="C1022">
        <v>287449</v>
      </c>
      <c r="D1022" t="s">
        <v>3387</v>
      </c>
      <c r="E1022" t="s">
        <v>90</v>
      </c>
      <c r="F1022" t="s">
        <v>76</v>
      </c>
      <c r="G1022" t="s">
        <v>32</v>
      </c>
      <c r="H1022">
        <v>2362</v>
      </c>
      <c r="I1022" t="s">
        <v>3391</v>
      </c>
      <c r="J1022" t="s">
        <v>3392</v>
      </c>
      <c r="K1022" t="s">
        <v>3393</v>
      </c>
      <c r="L1022" t="s">
        <v>78054</v>
      </c>
    </row>
    <row r="1023" spans="1:12" x14ac:dyDescent="0.15">
      <c r="A1023" t="s">
        <v>12</v>
      </c>
      <c r="B1023">
        <v>287408</v>
      </c>
      <c r="C1023">
        <v>287428</v>
      </c>
      <c r="D1023" t="s">
        <v>3387</v>
      </c>
      <c r="E1023" t="s">
        <v>90</v>
      </c>
      <c r="F1023" t="s">
        <v>76</v>
      </c>
      <c r="G1023" t="s">
        <v>32</v>
      </c>
      <c r="H1023">
        <v>2383</v>
      </c>
      <c r="I1023" t="s">
        <v>3394</v>
      </c>
      <c r="J1023" t="s">
        <v>3395</v>
      </c>
      <c r="K1023" t="s">
        <v>3396</v>
      </c>
      <c r="L1023" t="s">
        <v>78055</v>
      </c>
    </row>
    <row r="1024" spans="1:12" x14ac:dyDescent="0.15">
      <c r="A1024" t="s">
        <v>12</v>
      </c>
      <c r="B1024">
        <v>287363</v>
      </c>
      <c r="C1024">
        <v>287383</v>
      </c>
      <c r="D1024" t="s">
        <v>3387</v>
      </c>
      <c r="E1024" t="s">
        <v>90</v>
      </c>
      <c r="F1024" t="s">
        <v>76</v>
      </c>
      <c r="G1024" t="s">
        <v>16</v>
      </c>
      <c r="H1024">
        <v>2428</v>
      </c>
      <c r="I1024" t="s">
        <v>3397</v>
      </c>
      <c r="J1024" t="s">
        <v>3398</v>
      </c>
      <c r="K1024" t="s">
        <v>3399</v>
      </c>
      <c r="L1024" t="s">
        <v>78056</v>
      </c>
    </row>
    <row r="1025" spans="1:12" x14ac:dyDescent="0.15">
      <c r="A1025" t="s">
        <v>12</v>
      </c>
      <c r="B1025">
        <v>292426</v>
      </c>
      <c r="C1025">
        <v>292446</v>
      </c>
      <c r="D1025" t="s">
        <v>3400</v>
      </c>
      <c r="E1025" t="s">
        <v>90</v>
      </c>
      <c r="F1025" t="s">
        <v>76</v>
      </c>
      <c r="G1025" t="s">
        <v>16</v>
      </c>
      <c r="H1025">
        <v>1</v>
      </c>
      <c r="I1025" t="s">
        <v>3401</v>
      </c>
      <c r="J1025" t="s">
        <v>3402</v>
      </c>
      <c r="K1025" t="s">
        <v>3403</v>
      </c>
      <c r="L1025" t="s">
        <v>77917</v>
      </c>
    </row>
    <row r="1026" spans="1:12" x14ac:dyDescent="0.15">
      <c r="A1026" t="s">
        <v>12</v>
      </c>
      <c r="B1026">
        <v>292399</v>
      </c>
      <c r="C1026">
        <v>292419</v>
      </c>
      <c r="D1026" t="s">
        <v>3400</v>
      </c>
      <c r="E1026" t="s">
        <v>90</v>
      </c>
      <c r="F1026" t="s">
        <v>76</v>
      </c>
      <c r="G1026" t="s">
        <v>36</v>
      </c>
      <c r="H1026">
        <v>28</v>
      </c>
      <c r="I1026" t="s">
        <v>3404</v>
      </c>
      <c r="J1026" t="s">
        <v>3405</v>
      </c>
      <c r="K1026" t="s">
        <v>3406</v>
      </c>
      <c r="L1026" t="s">
        <v>77956</v>
      </c>
    </row>
    <row r="1027" spans="1:12" x14ac:dyDescent="0.15">
      <c r="A1027" t="s">
        <v>12</v>
      </c>
      <c r="B1027">
        <v>292366</v>
      </c>
      <c r="C1027">
        <v>292386</v>
      </c>
      <c r="D1027" t="s">
        <v>3400</v>
      </c>
      <c r="E1027" t="s">
        <v>90</v>
      </c>
      <c r="F1027" t="s">
        <v>76</v>
      </c>
      <c r="G1027" t="s">
        <v>16</v>
      </c>
      <c r="H1027">
        <v>61</v>
      </c>
      <c r="I1027" t="s">
        <v>3407</v>
      </c>
      <c r="J1027" t="s">
        <v>3408</v>
      </c>
      <c r="K1027" t="s">
        <v>3409</v>
      </c>
      <c r="L1027" t="s">
        <v>77979</v>
      </c>
    </row>
    <row r="1028" spans="1:12" x14ac:dyDescent="0.15">
      <c r="A1028" t="s">
        <v>12</v>
      </c>
      <c r="B1028">
        <v>292332</v>
      </c>
      <c r="C1028">
        <v>292352</v>
      </c>
      <c r="D1028" t="s">
        <v>3400</v>
      </c>
      <c r="E1028" t="s">
        <v>90</v>
      </c>
      <c r="F1028" t="s">
        <v>76</v>
      </c>
      <c r="G1028" t="s">
        <v>32</v>
      </c>
      <c r="H1028">
        <v>95</v>
      </c>
      <c r="I1028" t="s">
        <v>3410</v>
      </c>
      <c r="J1028" t="s">
        <v>3411</v>
      </c>
      <c r="K1028" t="s">
        <v>3412</v>
      </c>
      <c r="L1028" t="s">
        <v>77920</v>
      </c>
    </row>
    <row r="1029" spans="1:12" x14ac:dyDescent="0.15">
      <c r="A1029" t="s">
        <v>12</v>
      </c>
      <c r="B1029">
        <v>292490</v>
      </c>
      <c r="C1029">
        <v>292510</v>
      </c>
      <c r="D1029" t="s">
        <v>3413</v>
      </c>
      <c r="E1029" t="s">
        <v>3414</v>
      </c>
      <c r="F1029" t="s">
        <v>15</v>
      </c>
      <c r="G1029" t="s">
        <v>32</v>
      </c>
      <c r="H1029">
        <v>19</v>
      </c>
      <c r="I1029" t="s">
        <v>3415</v>
      </c>
      <c r="J1029" t="s">
        <v>3416</v>
      </c>
      <c r="K1029" t="s">
        <v>3417</v>
      </c>
      <c r="L1029" t="s">
        <v>77982</v>
      </c>
    </row>
    <row r="1030" spans="1:12" x14ac:dyDescent="0.15">
      <c r="A1030" t="s">
        <v>12</v>
      </c>
      <c r="B1030">
        <v>292526</v>
      </c>
      <c r="C1030">
        <v>292546</v>
      </c>
      <c r="D1030" t="s">
        <v>3413</v>
      </c>
      <c r="E1030" t="s">
        <v>3414</v>
      </c>
      <c r="F1030" t="s">
        <v>15</v>
      </c>
      <c r="G1030" t="s">
        <v>23</v>
      </c>
      <c r="H1030">
        <v>55</v>
      </c>
      <c r="I1030" t="s">
        <v>3418</v>
      </c>
      <c r="J1030" t="s">
        <v>3419</v>
      </c>
      <c r="K1030" t="s">
        <v>3420</v>
      </c>
      <c r="L1030" t="s">
        <v>77992</v>
      </c>
    </row>
    <row r="1031" spans="1:12" x14ac:dyDescent="0.15">
      <c r="A1031" t="s">
        <v>12</v>
      </c>
      <c r="B1031">
        <v>292548</v>
      </c>
      <c r="C1031">
        <v>292568</v>
      </c>
      <c r="D1031" t="s">
        <v>3413</v>
      </c>
      <c r="E1031" t="s">
        <v>3414</v>
      </c>
      <c r="F1031" t="s">
        <v>15</v>
      </c>
      <c r="G1031" t="s">
        <v>32</v>
      </c>
      <c r="H1031">
        <v>77</v>
      </c>
      <c r="I1031" t="s">
        <v>3421</v>
      </c>
      <c r="J1031" t="s">
        <v>3422</v>
      </c>
      <c r="K1031" t="s">
        <v>3423</v>
      </c>
      <c r="L1031" t="s">
        <v>77960</v>
      </c>
    </row>
    <row r="1032" spans="1:12" x14ac:dyDescent="0.15">
      <c r="A1032" t="s">
        <v>12</v>
      </c>
      <c r="B1032">
        <v>292574</v>
      </c>
      <c r="C1032">
        <v>292594</v>
      </c>
      <c r="D1032" t="s">
        <v>3413</v>
      </c>
      <c r="E1032" t="s">
        <v>3414</v>
      </c>
      <c r="F1032" t="s">
        <v>15</v>
      </c>
      <c r="G1032" t="s">
        <v>32</v>
      </c>
      <c r="H1032">
        <v>103</v>
      </c>
      <c r="I1032" t="s">
        <v>3424</v>
      </c>
      <c r="J1032" t="s">
        <v>3425</v>
      </c>
      <c r="K1032" t="s">
        <v>3426</v>
      </c>
      <c r="L1032" t="s">
        <v>77937</v>
      </c>
    </row>
    <row r="1033" spans="1:12" x14ac:dyDescent="0.15">
      <c r="A1033" t="s">
        <v>12</v>
      </c>
      <c r="B1033">
        <v>294168</v>
      </c>
      <c r="C1033">
        <v>294188</v>
      </c>
      <c r="D1033" t="s">
        <v>3427</v>
      </c>
      <c r="E1033" t="s">
        <v>3428</v>
      </c>
      <c r="F1033" t="s">
        <v>15</v>
      </c>
      <c r="G1033" t="s">
        <v>32</v>
      </c>
      <c r="H1033">
        <v>1</v>
      </c>
      <c r="I1033" t="s">
        <v>3429</v>
      </c>
      <c r="J1033" t="s">
        <v>3430</v>
      </c>
      <c r="K1033" t="s">
        <v>3431</v>
      </c>
      <c r="L1033" t="s">
        <v>77917</v>
      </c>
    </row>
    <row r="1034" spans="1:12" x14ac:dyDescent="0.15">
      <c r="A1034" t="s">
        <v>12</v>
      </c>
      <c r="B1034">
        <v>294189</v>
      </c>
      <c r="C1034">
        <v>294209</v>
      </c>
      <c r="D1034" t="s">
        <v>3427</v>
      </c>
      <c r="E1034" t="s">
        <v>3428</v>
      </c>
      <c r="F1034" t="s">
        <v>15</v>
      </c>
      <c r="G1034" t="s">
        <v>36</v>
      </c>
      <c r="H1034">
        <v>22</v>
      </c>
      <c r="I1034" t="s">
        <v>3432</v>
      </c>
      <c r="J1034" t="s">
        <v>3433</v>
      </c>
      <c r="K1034" t="s">
        <v>3434</v>
      </c>
      <c r="L1034" t="s">
        <v>77948</v>
      </c>
    </row>
    <row r="1035" spans="1:12" x14ac:dyDescent="0.15">
      <c r="A1035" t="s">
        <v>12</v>
      </c>
      <c r="B1035">
        <v>294210</v>
      </c>
      <c r="C1035">
        <v>294230</v>
      </c>
      <c r="D1035" t="s">
        <v>3427</v>
      </c>
      <c r="E1035" t="s">
        <v>3428</v>
      </c>
      <c r="F1035" t="s">
        <v>15</v>
      </c>
      <c r="G1035" t="s">
        <v>16</v>
      </c>
      <c r="H1035">
        <v>43</v>
      </c>
      <c r="I1035" t="s">
        <v>3435</v>
      </c>
      <c r="J1035" t="s">
        <v>3436</v>
      </c>
      <c r="K1035" t="s">
        <v>3437</v>
      </c>
      <c r="L1035" t="s">
        <v>77942</v>
      </c>
    </row>
    <row r="1036" spans="1:12" x14ac:dyDescent="0.15">
      <c r="A1036" t="s">
        <v>12</v>
      </c>
      <c r="B1036">
        <v>294232</v>
      </c>
      <c r="C1036">
        <v>294252</v>
      </c>
      <c r="D1036" t="s">
        <v>3427</v>
      </c>
      <c r="E1036" t="s">
        <v>3428</v>
      </c>
      <c r="F1036" t="s">
        <v>15</v>
      </c>
      <c r="G1036" t="s">
        <v>32</v>
      </c>
      <c r="H1036">
        <v>65</v>
      </c>
      <c r="I1036" t="s">
        <v>3438</v>
      </c>
      <c r="J1036" t="s">
        <v>3439</v>
      </c>
      <c r="K1036" t="s">
        <v>3440</v>
      </c>
      <c r="L1036" t="s">
        <v>78042</v>
      </c>
    </row>
    <row r="1037" spans="1:12" x14ac:dyDescent="0.15">
      <c r="A1037" t="s">
        <v>12</v>
      </c>
      <c r="B1037">
        <v>295774</v>
      </c>
      <c r="C1037">
        <v>295794</v>
      </c>
      <c r="D1037" t="s">
        <v>3441</v>
      </c>
      <c r="E1037" t="s">
        <v>90</v>
      </c>
      <c r="F1037" t="s">
        <v>15</v>
      </c>
      <c r="G1037" t="s">
        <v>32</v>
      </c>
      <c r="H1037">
        <v>1</v>
      </c>
      <c r="I1037" t="s">
        <v>3442</v>
      </c>
      <c r="J1037" t="s">
        <v>3443</v>
      </c>
      <c r="K1037" t="s">
        <v>3444</v>
      </c>
      <c r="L1037" t="s">
        <v>77917</v>
      </c>
    </row>
    <row r="1038" spans="1:12" x14ac:dyDescent="0.15">
      <c r="A1038" t="s">
        <v>12</v>
      </c>
      <c r="B1038">
        <v>295795</v>
      </c>
      <c r="C1038">
        <v>295815</v>
      </c>
      <c r="D1038" t="s">
        <v>3441</v>
      </c>
      <c r="E1038" t="s">
        <v>90</v>
      </c>
      <c r="F1038" t="s">
        <v>15</v>
      </c>
      <c r="G1038" t="s">
        <v>36</v>
      </c>
      <c r="H1038">
        <v>22</v>
      </c>
      <c r="I1038" t="s">
        <v>3445</v>
      </c>
      <c r="J1038" t="s">
        <v>3446</v>
      </c>
      <c r="K1038" t="s">
        <v>3447</v>
      </c>
      <c r="L1038" t="s">
        <v>77948</v>
      </c>
    </row>
    <row r="1039" spans="1:12" x14ac:dyDescent="0.15">
      <c r="A1039" t="s">
        <v>12</v>
      </c>
      <c r="B1039">
        <v>295817</v>
      </c>
      <c r="C1039">
        <v>295837</v>
      </c>
      <c r="D1039" t="s">
        <v>3441</v>
      </c>
      <c r="E1039" t="s">
        <v>90</v>
      </c>
      <c r="F1039" t="s">
        <v>15</v>
      </c>
      <c r="G1039" t="s">
        <v>36</v>
      </c>
      <c r="H1039">
        <v>44</v>
      </c>
      <c r="I1039" t="s">
        <v>3448</v>
      </c>
      <c r="J1039" t="s">
        <v>3449</v>
      </c>
      <c r="K1039" t="s">
        <v>3450</v>
      </c>
      <c r="L1039" t="s">
        <v>78016</v>
      </c>
    </row>
    <row r="1040" spans="1:12" x14ac:dyDescent="0.15">
      <c r="A1040" t="s">
        <v>12</v>
      </c>
      <c r="B1040">
        <v>295847</v>
      </c>
      <c r="C1040">
        <v>295867</v>
      </c>
      <c r="D1040" t="s">
        <v>3441</v>
      </c>
      <c r="E1040" t="s">
        <v>90</v>
      </c>
      <c r="F1040" t="s">
        <v>15</v>
      </c>
      <c r="G1040" t="s">
        <v>32</v>
      </c>
      <c r="H1040">
        <v>74</v>
      </c>
      <c r="I1040" t="s">
        <v>3451</v>
      </c>
      <c r="J1040" t="s">
        <v>3452</v>
      </c>
      <c r="K1040" t="s">
        <v>3453</v>
      </c>
      <c r="L1040" t="s">
        <v>78005</v>
      </c>
    </row>
    <row r="1041" spans="1:12" x14ac:dyDescent="0.15">
      <c r="A1041" t="s">
        <v>12</v>
      </c>
      <c r="B1041">
        <v>298544</v>
      </c>
      <c r="C1041">
        <v>298564</v>
      </c>
      <c r="D1041" t="s">
        <v>3454</v>
      </c>
      <c r="E1041" t="s">
        <v>90</v>
      </c>
      <c r="F1041" t="s">
        <v>76</v>
      </c>
      <c r="G1041" t="s">
        <v>32</v>
      </c>
      <c r="H1041">
        <v>1</v>
      </c>
      <c r="I1041" t="s">
        <v>3455</v>
      </c>
      <c r="J1041" t="s">
        <v>3456</v>
      </c>
      <c r="K1041" t="s">
        <v>3457</v>
      </c>
      <c r="L1041" t="s">
        <v>77917</v>
      </c>
    </row>
    <row r="1042" spans="1:12" x14ac:dyDescent="0.15">
      <c r="A1042" t="s">
        <v>12</v>
      </c>
      <c r="B1042">
        <v>298516</v>
      </c>
      <c r="C1042">
        <v>298536</v>
      </c>
      <c r="D1042" t="s">
        <v>3454</v>
      </c>
      <c r="E1042" t="s">
        <v>90</v>
      </c>
      <c r="F1042" t="s">
        <v>76</v>
      </c>
      <c r="G1042" t="s">
        <v>16</v>
      </c>
      <c r="H1042">
        <v>29</v>
      </c>
      <c r="I1042" t="s">
        <v>3458</v>
      </c>
      <c r="J1042" t="s">
        <v>3459</v>
      </c>
      <c r="K1042" t="s">
        <v>3460</v>
      </c>
      <c r="L1042" t="s">
        <v>77921</v>
      </c>
    </row>
    <row r="1043" spans="1:12" x14ac:dyDescent="0.15">
      <c r="A1043" t="s">
        <v>12</v>
      </c>
      <c r="B1043">
        <v>298465</v>
      </c>
      <c r="C1043">
        <v>298485</v>
      </c>
      <c r="D1043" t="s">
        <v>3454</v>
      </c>
      <c r="E1043" t="s">
        <v>90</v>
      </c>
      <c r="F1043" t="s">
        <v>76</v>
      </c>
      <c r="G1043" t="s">
        <v>32</v>
      </c>
      <c r="H1043">
        <v>80</v>
      </c>
      <c r="I1043" t="s">
        <v>3461</v>
      </c>
      <c r="J1043" t="s">
        <v>3462</v>
      </c>
      <c r="K1043" t="s">
        <v>3463</v>
      </c>
      <c r="L1043" t="s">
        <v>77940</v>
      </c>
    </row>
    <row r="1044" spans="1:12" x14ac:dyDescent="0.15">
      <c r="A1044" t="s">
        <v>12</v>
      </c>
      <c r="B1044">
        <v>298438</v>
      </c>
      <c r="C1044">
        <v>298458</v>
      </c>
      <c r="D1044" t="s">
        <v>3454</v>
      </c>
      <c r="E1044" t="s">
        <v>90</v>
      </c>
      <c r="F1044" t="s">
        <v>76</v>
      </c>
      <c r="G1044" t="s">
        <v>23</v>
      </c>
      <c r="H1044">
        <v>107</v>
      </c>
      <c r="I1044" t="s">
        <v>3464</v>
      </c>
      <c r="J1044" t="s">
        <v>3465</v>
      </c>
      <c r="K1044" t="s">
        <v>3466</v>
      </c>
      <c r="L1044" t="s">
        <v>77983</v>
      </c>
    </row>
    <row r="1045" spans="1:12" x14ac:dyDescent="0.15">
      <c r="A1045" t="s">
        <v>12</v>
      </c>
      <c r="B1045">
        <v>298692</v>
      </c>
      <c r="C1045">
        <v>298712</v>
      </c>
      <c r="D1045" t="s">
        <v>3467</v>
      </c>
      <c r="E1045" t="s">
        <v>90</v>
      </c>
      <c r="F1045" t="s">
        <v>15</v>
      </c>
      <c r="G1045" t="s">
        <v>32</v>
      </c>
      <c r="H1045">
        <v>1</v>
      </c>
      <c r="I1045" t="s">
        <v>3468</v>
      </c>
      <c r="J1045" t="s">
        <v>3469</v>
      </c>
      <c r="K1045" t="s">
        <v>3470</v>
      </c>
      <c r="L1045" t="s">
        <v>77917</v>
      </c>
    </row>
    <row r="1046" spans="1:12" x14ac:dyDescent="0.15">
      <c r="A1046" t="s">
        <v>12</v>
      </c>
      <c r="B1046">
        <v>298716</v>
      </c>
      <c r="C1046">
        <v>298736</v>
      </c>
      <c r="D1046" t="s">
        <v>3467</v>
      </c>
      <c r="E1046" t="s">
        <v>90</v>
      </c>
      <c r="F1046" t="s">
        <v>15</v>
      </c>
      <c r="G1046" t="s">
        <v>32</v>
      </c>
      <c r="H1046">
        <v>25</v>
      </c>
      <c r="I1046" t="s">
        <v>3471</v>
      </c>
      <c r="J1046" t="s">
        <v>3472</v>
      </c>
      <c r="K1046" t="s">
        <v>3473</v>
      </c>
      <c r="L1046" t="s">
        <v>78012</v>
      </c>
    </row>
    <row r="1047" spans="1:12" x14ac:dyDescent="0.15">
      <c r="A1047" t="s">
        <v>12</v>
      </c>
      <c r="B1047">
        <v>298740</v>
      </c>
      <c r="C1047">
        <v>298760</v>
      </c>
      <c r="D1047" t="s">
        <v>3467</v>
      </c>
      <c r="E1047" t="s">
        <v>90</v>
      </c>
      <c r="F1047" t="s">
        <v>15</v>
      </c>
      <c r="G1047" t="s">
        <v>16</v>
      </c>
      <c r="H1047">
        <v>49</v>
      </c>
      <c r="I1047" t="s">
        <v>3474</v>
      </c>
      <c r="J1047" t="s">
        <v>3475</v>
      </c>
      <c r="K1047" t="s">
        <v>3476</v>
      </c>
      <c r="L1047" t="s">
        <v>77913</v>
      </c>
    </row>
    <row r="1048" spans="1:12" x14ac:dyDescent="0.15">
      <c r="A1048" t="s">
        <v>12</v>
      </c>
      <c r="B1048">
        <v>298789</v>
      </c>
      <c r="C1048">
        <v>298809</v>
      </c>
      <c r="D1048" t="s">
        <v>3467</v>
      </c>
      <c r="E1048" t="s">
        <v>90</v>
      </c>
      <c r="F1048" t="s">
        <v>15</v>
      </c>
      <c r="G1048" t="s">
        <v>36</v>
      </c>
      <c r="H1048">
        <v>98</v>
      </c>
      <c r="I1048" t="s">
        <v>3477</v>
      </c>
      <c r="J1048" t="s">
        <v>3478</v>
      </c>
      <c r="K1048" t="s">
        <v>3479</v>
      </c>
      <c r="L1048" t="s">
        <v>78048</v>
      </c>
    </row>
    <row r="1049" spans="1:12" x14ac:dyDescent="0.15">
      <c r="A1049" t="s">
        <v>12</v>
      </c>
      <c r="B1049">
        <v>299150</v>
      </c>
      <c r="C1049">
        <v>299170</v>
      </c>
      <c r="D1049" t="s">
        <v>3480</v>
      </c>
      <c r="E1049" t="s">
        <v>90</v>
      </c>
      <c r="F1049" t="s">
        <v>15</v>
      </c>
      <c r="G1049" t="s">
        <v>32</v>
      </c>
      <c r="H1049">
        <v>10</v>
      </c>
      <c r="I1049" t="s">
        <v>3481</v>
      </c>
      <c r="J1049" t="s">
        <v>3482</v>
      </c>
      <c r="K1049" t="s">
        <v>3483</v>
      </c>
      <c r="L1049" t="s">
        <v>78001</v>
      </c>
    </row>
    <row r="1050" spans="1:12" x14ac:dyDescent="0.15">
      <c r="A1050" t="s">
        <v>12</v>
      </c>
      <c r="B1050">
        <v>299188</v>
      </c>
      <c r="C1050">
        <v>299208</v>
      </c>
      <c r="D1050" t="s">
        <v>3480</v>
      </c>
      <c r="E1050" t="s">
        <v>90</v>
      </c>
      <c r="F1050" t="s">
        <v>15</v>
      </c>
      <c r="G1050" t="s">
        <v>16</v>
      </c>
      <c r="H1050">
        <v>48</v>
      </c>
      <c r="I1050" t="s">
        <v>3484</v>
      </c>
      <c r="J1050" t="s">
        <v>3485</v>
      </c>
      <c r="K1050" t="s">
        <v>3486</v>
      </c>
      <c r="L1050" t="s">
        <v>78018</v>
      </c>
    </row>
    <row r="1051" spans="1:12" x14ac:dyDescent="0.15">
      <c r="A1051" t="s">
        <v>12</v>
      </c>
      <c r="B1051">
        <v>299228</v>
      </c>
      <c r="C1051">
        <v>299248</v>
      </c>
      <c r="D1051" t="s">
        <v>3480</v>
      </c>
      <c r="E1051" t="s">
        <v>90</v>
      </c>
      <c r="F1051" t="s">
        <v>15</v>
      </c>
      <c r="G1051" t="s">
        <v>36</v>
      </c>
      <c r="H1051">
        <v>88</v>
      </c>
      <c r="I1051" t="s">
        <v>3487</v>
      </c>
      <c r="J1051" t="s">
        <v>3488</v>
      </c>
      <c r="K1051" t="s">
        <v>3489</v>
      </c>
      <c r="L1051" t="s">
        <v>77923</v>
      </c>
    </row>
    <row r="1052" spans="1:12" x14ac:dyDescent="0.15">
      <c r="A1052" t="s">
        <v>12</v>
      </c>
      <c r="B1052">
        <v>299249</v>
      </c>
      <c r="C1052">
        <v>299269</v>
      </c>
      <c r="D1052" t="s">
        <v>3480</v>
      </c>
      <c r="E1052" t="s">
        <v>90</v>
      </c>
      <c r="F1052" t="s">
        <v>15</v>
      </c>
      <c r="G1052" t="s">
        <v>16</v>
      </c>
      <c r="H1052">
        <v>109</v>
      </c>
      <c r="I1052" t="s">
        <v>3490</v>
      </c>
      <c r="J1052" t="s">
        <v>3491</v>
      </c>
      <c r="K1052" t="s">
        <v>3492</v>
      </c>
      <c r="L1052" t="s">
        <v>77947</v>
      </c>
    </row>
    <row r="1053" spans="1:12" x14ac:dyDescent="0.15">
      <c r="A1053" t="s">
        <v>12</v>
      </c>
      <c r="B1053">
        <v>299591</v>
      </c>
      <c r="C1053">
        <v>299611</v>
      </c>
      <c r="D1053" t="s">
        <v>3493</v>
      </c>
      <c r="E1053" t="s">
        <v>90</v>
      </c>
      <c r="F1053" t="s">
        <v>15</v>
      </c>
      <c r="G1053" t="s">
        <v>32</v>
      </c>
      <c r="H1053">
        <v>10</v>
      </c>
      <c r="I1053" t="s">
        <v>3494</v>
      </c>
      <c r="J1053" t="s">
        <v>3495</v>
      </c>
      <c r="K1053" t="s">
        <v>3496</v>
      </c>
      <c r="L1053" t="s">
        <v>78001</v>
      </c>
    </row>
    <row r="1054" spans="1:12" x14ac:dyDescent="0.15">
      <c r="A1054" t="s">
        <v>12</v>
      </c>
      <c r="B1054">
        <v>299649</v>
      </c>
      <c r="C1054">
        <v>299669</v>
      </c>
      <c r="D1054" t="s">
        <v>3493</v>
      </c>
      <c r="E1054" t="s">
        <v>90</v>
      </c>
      <c r="F1054" t="s">
        <v>15</v>
      </c>
      <c r="G1054" t="s">
        <v>23</v>
      </c>
      <c r="H1054">
        <v>68</v>
      </c>
      <c r="I1054" t="s">
        <v>3497</v>
      </c>
      <c r="J1054" t="s">
        <v>3498</v>
      </c>
      <c r="K1054" t="s">
        <v>3499</v>
      </c>
      <c r="L1054" t="s">
        <v>77962</v>
      </c>
    </row>
    <row r="1055" spans="1:12" x14ac:dyDescent="0.15">
      <c r="A1055" t="s">
        <v>12</v>
      </c>
      <c r="B1055">
        <v>299683</v>
      </c>
      <c r="C1055">
        <v>299703</v>
      </c>
      <c r="D1055" t="s">
        <v>3493</v>
      </c>
      <c r="E1055" t="s">
        <v>90</v>
      </c>
      <c r="F1055" t="s">
        <v>15</v>
      </c>
      <c r="G1055" t="s">
        <v>16</v>
      </c>
      <c r="H1055">
        <v>102</v>
      </c>
      <c r="I1055" t="s">
        <v>3500</v>
      </c>
      <c r="J1055" t="s">
        <v>3501</v>
      </c>
      <c r="K1055" t="s">
        <v>3502</v>
      </c>
      <c r="L1055" t="s">
        <v>77933</v>
      </c>
    </row>
    <row r="1056" spans="1:12" x14ac:dyDescent="0.15">
      <c r="A1056" t="s">
        <v>12</v>
      </c>
      <c r="B1056">
        <v>299717</v>
      </c>
      <c r="C1056">
        <v>299737</v>
      </c>
      <c r="D1056" t="s">
        <v>3493</v>
      </c>
      <c r="E1056" t="s">
        <v>90</v>
      </c>
      <c r="F1056" t="s">
        <v>15</v>
      </c>
      <c r="G1056" t="s">
        <v>36</v>
      </c>
      <c r="H1056">
        <v>136</v>
      </c>
      <c r="I1056" t="s">
        <v>3503</v>
      </c>
      <c r="J1056" t="s">
        <v>3504</v>
      </c>
      <c r="K1056" t="s">
        <v>3505</v>
      </c>
      <c r="L1056" t="s">
        <v>78057</v>
      </c>
    </row>
    <row r="1057" spans="1:12" x14ac:dyDescent="0.15">
      <c r="A1057" t="s">
        <v>12</v>
      </c>
      <c r="B1057">
        <v>300755</v>
      </c>
      <c r="C1057">
        <v>300775</v>
      </c>
      <c r="D1057" t="s">
        <v>3506</v>
      </c>
      <c r="E1057" t="s">
        <v>90</v>
      </c>
      <c r="F1057" t="s">
        <v>76</v>
      </c>
      <c r="G1057" t="s">
        <v>23</v>
      </c>
      <c r="H1057">
        <v>20</v>
      </c>
      <c r="I1057" t="s">
        <v>3507</v>
      </c>
      <c r="J1057" t="s">
        <v>3508</v>
      </c>
      <c r="K1057" t="s">
        <v>3509</v>
      </c>
      <c r="L1057" t="s">
        <v>77968</v>
      </c>
    </row>
    <row r="1058" spans="1:12" x14ac:dyDescent="0.15">
      <c r="A1058" t="s">
        <v>12</v>
      </c>
      <c r="B1058">
        <v>300731</v>
      </c>
      <c r="C1058">
        <v>300751</v>
      </c>
      <c r="D1058" t="s">
        <v>3506</v>
      </c>
      <c r="E1058" t="s">
        <v>90</v>
      </c>
      <c r="F1058" t="s">
        <v>76</v>
      </c>
      <c r="G1058" t="s">
        <v>23</v>
      </c>
      <c r="H1058">
        <v>44</v>
      </c>
      <c r="I1058" t="s">
        <v>3510</v>
      </c>
      <c r="J1058" t="s">
        <v>3511</v>
      </c>
      <c r="K1058" t="s">
        <v>3512</v>
      </c>
      <c r="L1058" t="s">
        <v>78016</v>
      </c>
    </row>
    <row r="1059" spans="1:12" x14ac:dyDescent="0.15">
      <c r="A1059" t="s">
        <v>12</v>
      </c>
      <c r="B1059">
        <v>300710</v>
      </c>
      <c r="C1059">
        <v>300730</v>
      </c>
      <c r="D1059" t="s">
        <v>3506</v>
      </c>
      <c r="E1059" t="s">
        <v>90</v>
      </c>
      <c r="F1059" t="s">
        <v>76</v>
      </c>
      <c r="G1059" t="s">
        <v>32</v>
      </c>
      <c r="H1059">
        <v>65</v>
      </c>
      <c r="I1059" t="s">
        <v>3513</v>
      </c>
      <c r="J1059" t="s">
        <v>3514</v>
      </c>
      <c r="K1059" t="s">
        <v>3515</v>
      </c>
      <c r="L1059" t="s">
        <v>78042</v>
      </c>
    </row>
    <row r="1060" spans="1:12" x14ac:dyDescent="0.15">
      <c r="A1060" t="s">
        <v>12</v>
      </c>
      <c r="B1060">
        <v>300681</v>
      </c>
      <c r="C1060">
        <v>300701</v>
      </c>
      <c r="D1060" t="s">
        <v>3506</v>
      </c>
      <c r="E1060" t="s">
        <v>90</v>
      </c>
      <c r="F1060" t="s">
        <v>76</v>
      </c>
      <c r="G1060" t="s">
        <v>16</v>
      </c>
      <c r="H1060">
        <v>94</v>
      </c>
      <c r="I1060" t="s">
        <v>3516</v>
      </c>
      <c r="J1060" t="s">
        <v>3517</v>
      </c>
      <c r="K1060" t="s">
        <v>3518</v>
      </c>
      <c r="L1060" t="s">
        <v>77927</v>
      </c>
    </row>
    <row r="1061" spans="1:12" x14ac:dyDescent="0.15">
      <c r="A1061" t="s">
        <v>12</v>
      </c>
      <c r="B1061">
        <v>302038</v>
      </c>
      <c r="C1061">
        <v>302058</v>
      </c>
      <c r="D1061" t="s">
        <v>3519</v>
      </c>
      <c r="E1061" t="s">
        <v>90</v>
      </c>
      <c r="F1061" t="s">
        <v>76</v>
      </c>
      <c r="G1061" t="s">
        <v>32</v>
      </c>
      <c r="H1061">
        <v>1</v>
      </c>
      <c r="I1061" t="s">
        <v>3520</v>
      </c>
      <c r="J1061" t="s">
        <v>3521</v>
      </c>
      <c r="K1061" t="s">
        <v>3522</v>
      </c>
      <c r="L1061" t="s">
        <v>77917</v>
      </c>
    </row>
    <row r="1062" spans="1:12" x14ac:dyDescent="0.15">
      <c r="A1062" t="s">
        <v>12</v>
      </c>
      <c r="B1062">
        <v>302018</v>
      </c>
      <c r="C1062">
        <v>302038</v>
      </c>
      <c r="D1062" t="s">
        <v>3519</v>
      </c>
      <c r="E1062" t="s">
        <v>90</v>
      </c>
      <c r="F1062" t="s">
        <v>76</v>
      </c>
      <c r="G1062" t="s">
        <v>36</v>
      </c>
      <c r="H1062">
        <v>21</v>
      </c>
      <c r="I1062" t="s">
        <v>3523</v>
      </c>
      <c r="J1062" t="s">
        <v>3524</v>
      </c>
      <c r="K1062" t="s">
        <v>3525</v>
      </c>
      <c r="L1062" t="s">
        <v>78022</v>
      </c>
    </row>
    <row r="1063" spans="1:12" x14ac:dyDescent="0.15">
      <c r="A1063" t="s">
        <v>12</v>
      </c>
      <c r="B1063">
        <v>301990</v>
      </c>
      <c r="C1063">
        <v>302010</v>
      </c>
      <c r="D1063" t="s">
        <v>3519</v>
      </c>
      <c r="E1063" t="s">
        <v>90</v>
      </c>
      <c r="F1063" t="s">
        <v>76</v>
      </c>
      <c r="G1063" t="s">
        <v>32</v>
      </c>
      <c r="H1063">
        <v>49</v>
      </c>
      <c r="I1063" t="s">
        <v>3526</v>
      </c>
      <c r="J1063" t="s">
        <v>3527</v>
      </c>
      <c r="K1063" t="s">
        <v>3528</v>
      </c>
      <c r="L1063" t="s">
        <v>77913</v>
      </c>
    </row>
    <row r="1064" spans="1:12" x14ac:dyDescent="0.15">
      <c r="A1064" t="s">
        <v>12</v>
      </c>
      <c r="B1064">
        <v>301968</v>
      </c>
      <c r="C1064">
        <v>301988</v>
      </c>
      <c r="D1064" t="s">
        <v>3519</v>
      </c>
      <c r="E1064" t="s">
        <v>90</v>
      </c>
      <c r="F1064" t="s">
        <v>76</v>
      </c>
      <c r="G1064" t="s">
        <v>23</v>
      </c>
      <c r="H1064">
        <v>71</v>
      </c>
      <c r="I1064" t="s">
        <v>3529</v>
      </c>
      <c r="J1064" t="s">
        <v>3530</v>
      </c>
      <c r="K1064" t="s">
        <v>3531</v>
      </c>
      <c r="L1064" t="s">
        <v>77969</v>
      </c>
    </row>
    <row r="1065" spans="1:12" x14ac:dyDescent="0.15">
      <c r="A1065" t="s">
        <v>12</v>
      </c>
      <c r="B1065">
        <v>302972</v>
      </c>
      <c r="C1065">
        <v>302992</v>
      </c>
      <c r="D1065" t="s">
        <v>3532</v>
      </c>
      <c r="E1065" t="s">
        <v>90</v>
      </c>
      <c r="F1065" t="s">
        <v>76</v>
      </c>
      <c r="G1065" t="s">
        <v>36</v>
      </c>
      <c r="H1065">
        <v>0</v>
      </c>
      <c r="I1065" t="s">
        <v>3533</v>
      </c>
      <c r="J1065" t="s">
        <v>3534</v>
      </c>
      <c r="K1065" t="s">
        <v>3535</v>
      </c>
      <c r="L1065" t="s">
        <v>77980</v>
      </c>
    </row>
    <row r="1066" spans="1:12" x14ac:dyDescent="0.15">
      <c r="A1066" t="s">
        <v>12</v>
      </c>
      <c r="B1066">
        <v>302943</v>
      </c>
      <c r="C1066">
        <v>302963</v>
      </c>
      <c r="D1066" t="s">
        <v>3532</v>
      </c>
      <c r="E1066" t="s">
        <v>90</v>
      </c>
      <c r="F1066" t="s">
        <v>76</v>
      </c>
      <c r="G1066" t="s">
        <v>23</v>
      </c>
      <c r="H1066">
        <v>29</v>
      </c>
      <c r="I1066" t="s">
        <v>3536</v>
      </c>
      <c r="J1066" t="s">
        <v>3537</v>
      </c>
      <c r="K1066" t="s">
        <v>3538</v>
      </c>
      <c r="L1066" t="s">
        <v>77921</v>
      </c>
    </row>
    <row r="1067" spans="1:12" x14ac:dyDescent="0.15">
      <c r="A1067" t="s">
        <v>12</v>
      </c>
      <c r="B1067">
        <v>302912</v>
      </c>
      <c r="C1067">
        <v>302932</v>
      </c>
      <c r="D1067" t="s">
        <v>3532</v>
      </c>
      <c r="E1067" t="s">
        <v>90</v>
      </c>
      <c r="F1067" t="s">
        <v>76</v>
      </c>
      <c r="G1067" t="s">
        <v>16</v>
      </c>
      <c r="H1067">
        <v>60</v>
      </c>
      <c r="I1067" t="s">
        <v>3539</v>
      </c>
      <c r="J1067" t="s">
        <v>3540</v>
      </c>
      <c r="K1067" t="s">
        <v>3541</v>
      </c>
      <c r="L1067" t="s">
        <v>78006</v>
      </c>
    </row>
    <row r="1068" spans="1:12" x14ac:dyDescent="0.15">
      <c r="A1068" t="s">
        <v>12</v>
      </c>
      <c r="B1068">
        <v>302889</v>
      </c>
      <c r="C1068">
        <v>302909</v>
      </c>
      <c r="D1068" t="s">
        <v>3532</v>
      </c>
      <c r="E1068" t="s">
        <v>90</v>
      </c>
      <c r="F1068" t="s">
        <v>76</v>
      </c>
      <c r="G1068" t="s">
        <v>32</v>
      </c>
      <c r="H1068">
        <v>83</v>
      </c>
      <c r="I1068" t="s">
        <v>3542</v>
      </c>
      <c r="J1068" t="s">
        <v>3543</v>
      </c>
      <c r="K1068" t="s">
        <v>3544</v>
      </c>
      <c r="L1068" t="s">
        <v>77958</v>
      </c>
    </row>
    <row r="1069" spans="1:12" x14ac:dyDescent="0.15">
      <c r="A1069" t="s">
        <v>12</v>
      </c>
      <c r="B1069">
        <v>303751</v>
      </c>
      <c r="C1069">
        <v>303771</v>
      </c>
      <c r="D1069" t="s">
        <v>3545</v>
      </c>
      <c r="E1069" t="s">
        <v>90</v>
      </c>
      <c r="F1069" t="s">
        <v>76</v>
      </c>
      <c r="G1069" t="s">
        <v>16</v>
      </c>
      <c r="H1069">
        <v>16</v>
      </c>
      <c r="I1069" t="s">
        <v>3546</v>
      </c>
      <c r="J1069" t="s">
        <v>3547</v>
      </c>
      <c r="K1069" t="s">
        <v>3548</v>
      </c>
      <c r="L1069" t="s">
        <v>77905</v>
      </c>
    </row>
    <row r="1070" spans="1:12" x14ac:dyDescent="0.15">
      <c r="A1070" t="s">
        <v>12</v>
      </c>
      <c r="B1070">
        <v>303727</v>
      </c>
      <c r="C1070">
        <v>303747</v>
      </c>
      <c r="D1070" t="s">
        <v>3545</v>
      </c>
      <c r="E1070" t="s">
        <v>90</v>
      </c>
      <c r="F1070" t="s">
        <v>76</v>
      </c>
      <c r="G1070" t="s">
        <v>16</v>
      </c>
      <c r="H1070">
        <v>40</v>
      </c>
      <c r="I1070" t="s">
        <v>3549</v>
      </c>
      <c r="J1070" t="s">
        <v>3550</v>
      </c>
      <c r="K1070" t="s">
        <v>3551</v>
      </c>
      <c r="L1070" t="s">
        <v>77952</v>
      </c>
    </row>
    <row r="1071" spans="1:12" x14ac:dyDescent="0.15">
      <c r="A1071" t="s">
        <v>12</v>
      </c>
      <c r="B1071">
        <v>303697</v>
      </c>
      <c r="C1071">
        <v>303717</v>
      </c>
      <c r="D1071" t="s">
        <v>3545</v>
      </c>
      <c r="E1071" t="s">
        <v>90</v>
      </c>
      <c r="F1071" t="s">
        <v>76</v>
      </c>
      <c r="G1071" t="s">
        <v>23</v>
      </c>
      <c r="H1071">
        <v>70</v>
      </c>
      <c r="I1071" t="s">
        <v>3552</v>
      </c>
      <c r="J1071" t="s">
        <v>3553</v>
      </c>
      <c r="K1071" t="s">
        <v>3554</v>
      </c>
      <c r="L1071" t="s">
        <v>77919</v>
      </c>
    </row>
    <row r="1072" spans="1:12" x14ac:dyDescent="0.15">
      <c r="A1072" t="s">
        <v>12</v>
      </c>
      <c r="B1072">
        <v>303669</v>
      </c>
      <c r="C1072">
        <v>303689</v>
      </c>
      <c r="D1072" t="s">
        <v>3545</v>
      </c>
      <c r="E1072" t="s">
        <v>90</v>
      </c>
      <c r="F1072" t="s">
        <v>76</v>
      </c>
      <c r="G1072" t="s">
        <v>32</v>
      </c>
      <c r="H1072">
        <v>98</v>
      </c>
      <c r="I1072" t="s">
        <v>3555</v>
      </c>
      <c r="J1072" t="s">
        <v>3556</v>
      </c>
      <c r="K1072" t="s">
        <v>3557</v>
      </c>
      <c r="L1072" t="s">
        <v>78048</v>
      </c>
    </row>
    <row r="1073" spans="1:12" x14ac:dyDescent="0.15">
      <c r="A1073" t="s">
        <v>12</v>
      </c>
      <c r="B1073">
        <v>303872</v>
      </c>
      <c r="C1073">
        <v>303892</v>
      </c>
      <c r="D1073" t="s">
        <v>3558</v>
      </c>
      <c r="E1073" t="s">
        <v>90</v>
      </c>
      <c r="F1073" t="s">
        <v>15</v>
      </c>
      <c r="G1073" t="s">
        <v>36</v>
      </c>
      <c r="H1073">
        <v>10</v>
      </c>
      <c r="I1073" t="s">
        <v>3559</v>
      </c>
      <c r="J1073" t="s">
        <v>3560</v>
      </c>
      <c r="K1073" t="s">
        <v>3561</v>
      </c>
      <c r="L1073" t="s">
        <v>78001</v>
      </c>
    </row>
    <row r="1074" spans="1:12" x14ac:dyDescent="0.15">
      <c r="A1074" t="s">
        <v>12</v>
      </c>
      <c r="B1074">
        <v>303899</v>
      </c>
      <c r="C1074">
        <v>303919</v>
      </c>
      <c r="D1074" t="s">
        <v>3558</v>
      </c>
      <c r="E1074" t="s">
        <v>90</v>
      </c>
      <c r="F1074" t="s">
        <v>15</v>
      </c>
      <c r="G1074" t="s">
        <v>16</v>
      </c>
      <c r="H1074">
        <v>37</v>
      </c>
      <c r="I1074" t="s">
        <v>3562</v>
      </c>
      <c r="J1074" t="s">
        <v>3563</v>
      </c>
      <c r="K1074" t="s">
        <v>3564</v>
      </c>
      <c r="L1074" t="s">
        <v>77906</v>
      </c>
    </row>
    <row r="1075" spans="1:12" x14ac:dyDescent="0.15">
      <c r="A1075" t="s">
        <v>12</v>
      </c>
      <c r="B1075">
        <v>303933</v>
      </c>
      <c r="C1075">
        <v>303953</v>
      </c>
      <c r="D1075" t="s">
        <v>3558</v>
      </c>
      <c r="E1075" t="s">
        <v>90</v>
      </c>
      <c r="F1075" t="s">
        <v>15</v>
      </c>
      <c r="G1075" t="s">
        <v>32</v>
      </c>
      <c r="H1075">
        <v>71</v>
      </c>
      <c r="I1075" t="s">
        <v>3565</v>
      </c>
      <c r="J1075" t="s">
        <v>3566</v>
      </c>
      <c r="K1075" t="s">
        <v>3567</v>
      </c>
      <c r="L1075" t="s">
        <v>77969</v>
      </c>
    </row>
    <row r="1076" spans="1:12" x14ac:dyDescent="0.15">
      <c r="A1076" t="s">
        <v>12</v>
      </c>
      <c r="B1076">
        <v>303960</v>
      </c>
      <c r="C1076">
        <v>303980</v>
      </c>
      <c r="D1076" t="s">
        <v>3558</v>
      </c>
      <c r="E1076" t="s">
        <v>90</v>
      </c>
      <c r="F1076" t="s">
        <v>15</v>
      </c>
      <c r="G1076" t="s">
        <v>23</v>
      </c>
      <c r="H1076">
        <v>98</v>
      </c>
      <c r="I1076" t="s">
        <v>3568</v>
      </c>
      <c r="J1076" t="s">
        <v>3569</v>
      </c>
      <c r="K1076" t="s">
        <v>3570</v>
      </c>
      <c r="L1076" t="s">
        <v>78048</v>
      </c>
    </row>
    <row r="1077" spans="1:12" x14ac:dyDescent="0.15">
      <c r="A1077" t="s">
        <v>12</v>
      </c>
      <c r="B1077">
        <v>305146</v>
      </c>
      <c r="C1077">
        <v>305166</v>
      </c>
      <c r="D1077" t="s">
        <v>3571</v>
      </c>
      <c r="E1077" t="s">
        <v>90</v>
      </c>
      <c r="F1077" t="s">
        <v>76</v>
      </c>
      <c r="G1077" t="s">
        <v>36</v>
      </c>
      <c r="H1077">
        <v>10</v>
      </c>
      <c r="I1077" t="s">
        <v>3572</v>
      </c>
      <c r="J1077" t="s">
        <v>3573</v>
      </c>
      <c r="K1077" t="s">
        <v>3574</v>
      </c>
      <c r="L1077" t="s">
        <v>78001</v>
      </c>
    </row>
    <row r="1078" spans="1:12" x14ac:dyDescent="0.15">
      <c r="A1078" t="s">
        <v>12</v>
      </c>
      <c r="B1078">
        <v>305121</v>
      </c>
      <c r="C1078">
        <v>305141</v>
      </c>
      <c r="D1078" t="s">
        <v>3571</v>
      </c>
      <c r="E1078" t="s">
        <v>90</v>
      </c>
      <c r="F1078" t="s">
        <v>76</v>
      </c>
      <c r="G1078" t="s">
        <v>23</v>
      </c>
      <c r="H1078">
        <v>35</v>
      </c>
      <c r="I1078" t="s">
        <v>3575</v>
      </c>
      <c r="J1078" t="s">
        <v>3576</v>
      </c>
      <c r="K1078" t="s">
        <v>3577</v>
      </c>
      <c r="L1078" t="s">
        <v>77936</v>
      </c>
    </row>
    <row r="1079" spans="1:12" x14ac:dyDescent="0.15">
      <c r="A1079" t="s">
        <v>12</v>
      </c>
      <c r="B1079">
        <v>305101</v>
      </c>
      <c r="C1079">
        <v>305121</v>
      </c>
      <c r="D1079" t="s">
        <v>3571</v>
      </c>
      <c r="E1079" t="s">
        <v>90</v>
      </c>
      <c r="F1079" t="s">
        <v>76</v>
      </c>
      <c r="G1079" t="s">
        <v>16</v>
      </c>
      <c r="H1079">
        <v>55</v>
      </c>
      <c r="I1079" t="s">
        <v>3578</v>
      </c>
      <c r="J1079" t="s">
        <v>3579</v>
      </c>
      <c r="K1079" t="s">
        <v>3580</v>
      </c>
      <c r="L1079" t="s">
        <v>77992</v>
      </c>
    </row>
    <row r="1080" spans="1:12" x14ac:dyDescent="0.15">
      <c r="A1080" t="s">
        <v>12</v>
      </c>
      <c r="B1080">
        <v>305073</v>
      </c>
      <c r="C1080">
        <v>305093</v>
      </c>
      <c r="D1080" t="s">
        <v>3571</v>
      </c>
      <c r="E1080" t="s">
        <v>90</v>
      </c>
      <c r="F1080" t="s">
        <v>76</v>
      </c>
      <c r="G1080" t="s">
        <v>23</v>
      </c>
      <c r="H1080">
        <v>83</v>
      </c>
      <c r="I1080" t="s">
        <v>3581</v>
      </c>
      <c r="J1080" t="s">
        <v>3582</v>
      </c>
      <c r="K1080" t="s">
        <v>3583</v>
      </c>
      <c r="L1080" t="s">
        <v>77958</v>
      </c>
    </row>
    <row r="1081" spans="1:12" x14ac:dyDescent="0.15">
      <c r="A1081" t="s">
        <v>12</v>
      </c>
      <c r="B1081">
        <v>306073</v>
      </c>
      <c r="C1081">
        <v>306093</v>
      </c>
      <c r="D1081" t="s">
        <v>3584</v>
      </c>
      <c r="E1081" t="s">
        <v>90</v>
      </c>
      <c r="F1081" t="s">
        <v>76</v>
      </c>
      <c r="G1081" t="s">
        <v>16</v>
      </c>
      <c r="H1081">
        <v>7</v>
      </c>
      <c r="I1081" t="s">
        <v>3585</v>
      </c>
      <c r="J1081" t="s">
        <v>3586</v>
      </c>
      <c r="K1081" t="s">
        <v>3587</v>
      </c>
      <c r="L1081" t="s">
        <v>77909</v>
      </c>
    </row>
    <row r="1082" spans="1:12" x14ac:dyDescent="0.15">
      <c r="A1082" t="s">
        <v>12</v>
      </c>
      <c r="B1082">
        <v>306051</v>
      </c>
      <c r="C1082">
        <v>306071</v>
      </c>
      <c r="D1082" t="s">
        <v>3584</v>
      </c>
      <c r="E1082" t="s">
        <v>90</v>
      </c>
      <c r="F1082" t="s">
        <v>76</v>
      </c>
      <c r="G1082" t="s">
        <v>36</v>
      </c>
      <c r="H1082">
        <v>29</v>
      </c>
      <c r="I1082" t="s">
        <v>3588</v>
      </c>
      <c r="J1082" t="s">
        <v>3589</v>
      </c>
      <c r="K1082" t="s">
        <v>3590</v>
      </c>
      <c r="L1082" t="s">
        <v>77921</v>
      </c>
    </row>
    <row r="1083" spans="1:12" x14ac:dyDescent="0.15">
      <c r="A1083" t="s">
        <v>12</v>
      </c>
      <c r="B1083">
        <v>305987</v>
      </c>
      <c r="C1083">
        <v>306007</v>
      </c>
      <c r="D1083" t="s">
        <v>3584</v>
      </c>
      <c r="E1083" t="s">
        <v>90</v>
      </c>
      <c r="F1083" t="s">
        <v>76</v>
      </c>
      <c r="G1083" t="s">
        <v>16</v>
      </c>
      <c r="H1083">
        <v>93</v>
      </c>
      <c r="I1083" t="s">
        <v>3591</v>
      </c>
      <c r="J1083" t="s">
        <v>3592</v>
      </c>
      <c r="K1083" t="s">
        <v>3593</v>
      </c>
      <c r="L1083" t="s">
        <v>78044</v>
      </c>
    </row>
    <row r="1084" spans="1:12" x14ac:dyDescent="0.15">
      <c r="A1084" t="s">
        <v>12</v>
      </c>
      <c r="B1084">
        <v>305961</v>
      </c>
      <c r="C1084">
        <v>305981</v>
      </c>
      <c r="D1084" t="s">
        <v>3584</v>
      </c>
      <c r="E1084" t="s">
        <v>90</v>
      </c>
      <c r="F1084" t="s">
        <v>76</v>
      </c>
      <c r="G1084" t="s">
        <v>23</v>
      </c>
      <c r="H1084">
        <v>119</v>
      </c>
      <c r="I1084" t="s">
        <v>3594</v>
      </c>
      <c r="J1084" t="s">
        <v>3595</v>
      </c>
      <c r="K1084" t="s">
        <v>3596</v>
      </c>
      <c r="L1084" t="s">
        <v>78058</v>
      </c>
    </row>
    <row r="1085" spans="1:12" x14ac:dyDescent="0.15">
      <c r="A1085" t="s">
        <v>12</v>
      </c>
      <c r="B1085">
        <v>306208</v>
      </c>
      <c r="C1085">
        <v>306228</v>
      </c>
      <c r="D1085" t="s">
        <v>3597</v>
      </c>
      <c r="E1085" t="s">
        <v>90</v>
      </c>
      <c r="F1085" t="s">
        <v>15</v>
      </c>
      <c r="G1085" t="s">
        <v>36</v>
      </c>
      <c r="H1085">
        <v>15</v>
      </c>
      <c r="I1085" t="s">
        <v>3598</v>
      </c>
      <c r="J1085" t="s">
        <v>3599</v>
      </c>
      <c r="K1085" t="s">
        <v>3600</v>
      </c>
      <c r="L1085" t="s">
        <v>77970</v>
      </c>
    </row>
    <row r="1086" spans="1:12" x14ac:dyDescent="0.15">
      <c r="A1086" t="s">
        <v>12</v>
      </c>
      <c r="B1086">
        <v>306239</v>
      </c>
      <c r="C1086">
        <v>306259</v>
      </c>
      <c r="D1086" t="s">
        <v>3597</v>
      </c>
      <c r="E1086" t="s">
        <v>90</v>
      </c>
      <c r="F1086" t="s">
        <v>15</v>
      </c>
      <c r="G1086" t="s">
        <v>16</v>
      </c>
      <c r="H1086">
        <v>46</v>
      </c>
      <c r="I1086" t="s">
        <v>3601</v>
      </c>
      <c r="J1086" t="s">
        <v>3602</v>
      </c>
      <c r="K1086" t="s">
        <v>3603</v>
      </c>
      <c r="L1086" t="s">
        <v>78004</v>
      </c>
    </row>
    <row r="1087" spans="1:12" x14ac:dyDescent="0.15">
      <c r="A1087" t="s">
        <v>12</v>
      </c>
      <c r="B1087">
        <v>306288</v>
      </c>
      <c r="C1087">
        <v>306308</v>
      </c>
      <c r="D1087" t="s">
        <v>3597</v>
      </c>
      <c r="E1087" t="s">
        <v>90</v>
      </c>
      <c r="F1087" t="s">
        <v>15</v>
      </c>
      <c r="G1087" t="s">
        <v>16</v>
      </c>
      <c r="H1087">
        <v>95</v>
      </c>
      <c r="I1087" t="s">
        <v>3604</v>
      </c>
      <c r="J1087" t="s">
        <v>3605</v>
      </c>
      <c r="K1087" t="s">
        <v>3606</v>
      </c>
      <c r="L1087" t="s">
        <v>77920</v>
      </c>
    </row>
    <row r="1088" spans="1:12" x14ac:dyDescent="0.15">
      <c r="A1088" t="s">
        <v>12</v>
      </c>
      <c r="B1088">
        <v>306328</v>
      </c>
      <c r="C1088">
        <v>306348</v>
      </c>
      <c r="D1088" t="s">
        <v>3597</v>
      </c>
      <c r="E1088" t="s">
        <v>90</v>
      </c>
      <c r="F1088" t="s">
        <v>15</v>
      </c>
      <c r="G1088" t="s">
        <v>16</v>
      </c>
      <c r="H1088">
        <v>135</v>
      </c>
      <c r="I1088" t="s">
        <v>3607</v>
      </c>
      <c r="J1088" t="s">
        <v>3608</v>
      </c>
      <c r="K1088" t="s">
        <v>3609</v>
      </c>
      <c r="L1088" t="s">
        <v>77978</v>
      </c>
    </row>
    <row r="1089" spans="1:12" x14ac:dyDescent="0.15">
      <c r="A1089" t="s">
        <v>12</v>
      </c>
      <c r="B1089">
        <v>307874</v>
      </c>
      <c r="C1089">
        <v>307894</v>
      </c>
      <c r="D1089" t="s">
        <v>3610</v>
      </c>
      <c r="E1089" t="s">
        <v>3611</v>
      </c>
      <c r="F1089" t="s">
        <v>76</v>
      </c>
      <c r="G1089" t="s">
        <v>32</v>
      </c>
      <c r="H1089">
        <v>1</v>
      </c>
      <c r="I1089" t="s">
        <v>3612</v>
      </c>
      <c r="J1089" t="s">
        <v>3613</v>
      </c>
      <c r="K1089" t="s">
        <v>3614</v>
      </c>
      <c r="L1089" t="s">
        <v>77917</v>
      </c>
    </row>
    <row r="1090" spans="1:12" x14ac:dyDescent="0.15">
      <c r="A1090" t="s">
        <v>12</v>
      </c>
      <c r="B1090">
        <v>307832</v>
      </c>
      <c r="C1090">
        <v>307852</v>
      </c>
      <c r="D1090" t="s">
        <v>3610</v>
      </c>
      <c r="E1090" t="s">
        <v>3611</v>
      </c>
      <c r="F1090" t="s">
        <v>76</v>
      </c>
      <c r="G1090" t="s">
        <v>23</v>
      </c>
      <c r="H1090">
        <v>43</v>
      </c>
      <c r="I1090" t="s">
        <v>3615</v>
      </c>
      <c r="J1090" t="s">
        <v>3616</v>
      </c>
      <c r="K1090" t="s">
        <v>3617</v>
      </c>
      <c r="L1090" t="s">
        <v>77942</v>
      </c>
    </row>
    <row r="1091" spans="1:12" x14ac:dyDescent="0.15">
      <c r="A1091" t="s">
        <v>12</v>
      </c>
      <c r="B1091">
        <v>307807</v>
      </c>
      <c r="C1091">
        <v>307827</v>
      </c>
      <c r="D1091" t="s">
        <v>3610</v>
      </c>
      <c r="E1091" t="s">
        <v>3611</v>
      </c>
      <c r="F1091" t="s">
        <v>76</v>
      </c>
      <c r="G1091" t="s">
        <v>23</v>
      </c>
      <c r="H1091">
        <v>68</v>
      </c>
      <c r="I1091" t="s">
        <v>3618</v>
      </c>
      <c r="J1091" t="s">
        <v>3619</v>
      </c>
      <c r="K1091" t="s">
        <v>3620</v>
      </c>
      <c r="L1091" t="s">
        <v>77962</v>
      </c>
    </row>
    <row r="1092" spans="1:12" x14ac:dyDescent="0.15">
      <c r="A1092" t="s">
        <v>12</v>
      </c>
      <c r="B1092">
        <v>307727</v>
      </c>
      <c r="C1092">
        <v>307747</v>
      </c>
      <c r="D1092" t="s">
        <v>3610</v>
      </c>
      <c r="E1092" t="s">
        <v>3611</v>
      </c>
      <c r="F1092" t="s">
        <v>76</v>
      </c>
      <c r="G1092" t="s">
        <v>16</v>
      </c>
      <c r="H1092">
        <v>148</v>
      </c>
      <c r="I1092" t="s">
        <v>3621</v>
      </c>
      <c r="J1092" t="s">
        <v>3622</v>
      </c>
      <c r="K1092" t="s">
        <v>3623</v>
      </c>
      <c r="L1092" t="s">
        <v>78043</v>
      </c>
    </row>
    <row r="1093" spans="1:12" x14ac:dyDescent="0.15">
      <c r="A1093" t="s">
        <v>12</v>
      </c>
      <c r="B1093">
        <v>308747</v>
      </c>
      <c r="C1093">
        <v>308767</v>
      </c>
      <c r="D1093" t="s">
        <v>3624</v>
      </c>
      <c r="E1093" t="s">
        <v>3625</v>
      </c>
      <c r="F1093" t="s">
        <v>76</v>
      </c>
      <c r="G1093" t="s">
        <v>32</v>
      </c>
      <c r="H1093">
        <v>1</v>
      </c>
      <c r="I1093" t="s">
        <v>3626</v>
      </c>
      <c r="J1093" t="s">
        <v>3627</v>
      </c>
      <c r="K1093" t="s">
        <v>3628</v>
      </c>
      <c r="L1093" t="s">
        <v>77917</v>
      </c>
    </row>
    <row r="1094" spans="1:12" x14ac:dyDescent="0.15">
      <c r="A1094" t="s">
        <v>12</v>
      </c>
      <c r="B1094">
        <v>308720</v>
      </c>
      <c r="C1094">
        <v>308740</v>
      </c>
      <c r="D1094" t="s">
        <v>3624</v>
      </c>
      <c r="E1094" t="s">
        <v>3625</v>
      </c>
      <c r="F1094" t="s">
        <v>76</v>
      </c>
      <c r="G1094" t="s">
        <v>32</v>
      </c>
      <c r="H1094">
        <v>28</v>
      </c>
      <c r="I1094" t="s">
        <v>3629</v>
      </c>
      <c r="J1094" t="s">
        <v>3630</v>
      </c>
      <c r="K1094" t="s">
        <v>3631</v>
      </c>
      <c r="L1094" t="s">
        <v>77956</v>
      </c>
    </row>
    <row r="1095" spans="1:12" x14ac:dyDescent="0.15">
      <c r="A1095" t="s">
        <v>12</v>
      </c>
      <c r="B1095">
        <v>308683</v>
      </c>
      <c r="C1095">
        <v>308703</v>
      </c>
      <c r="D1095" t="s">
        <v>3624</v>
      </c>
      <c r="E1095" t="s">
        <v>3625</v>
      </c>
      <c r="F1095" t="s">
        <v>76</v>
      </c>
      <c r="G1095" t="s">
        <v>16</v>
      </c>
      <c r="H1095">
        <v>65</v>
      </c>
      <c r="I1095" t="s">
        <v>3632</v>
      </c>
      <c r="J1095" t="s">
        <v>3633</v>
      </c>
      <c r="K1095" t="s">
        <v>3634</v>
      </c>
      <c r="L1095" t="s">
        <v>78042</v>
      </c>
    </row>
    <row r="1096" spans="1:12" x14ac:dyDescent="0.15">
      <c r="A1096" t="s">
        <v>12</v>
      </c>
      <c r="B1096">
        <v>308644</v>
      </c>
      <c r="C1096">
        <v>308664</v>
      </c>
      <c r="D1096" t="s">
        <v>3624</v>
      </c>
      <c r="E1096" t="s">
        <v>3625</v>
      </c>
      <c r="F1096" t="s">
        <v>76</v>
      </c>
      <c r="G1096" t="s">
        <v>23</v>
      </c>
      <c r="H1096">
        <v>104</v>
      </c>
      <c r="I1096" t="s">
        <v>3635</v>
      </c>
      <c r="J1096" t="s">
        <v>3636</v>
      </c>
      <c r="K1096" t="s">
        <v>3637</v>
      </c>
      <c r="L1096" t="s">
        <v>77963</v>
      </c>
    </row>
    <row r="1097" spans="1:12" x14ac:dyDescent="0.15">
      <c r="A1097" t="s">
        <v>12</v>
      </c>
      <c r="B1097">
        <v>309558</v>
      </c>
      <c r="C1097">
        <v>309578</v>
      </c>
      <c r="D1097" t="s">
        <v>3638</v>
      </c>
      <c r="E1097" t="s">
        <v>3639</v>
      </c>
      <c r="F1097" t="s">
        <v>76</v>
      </c>
      <c r="G1097" t="s">
        <v>36</v>
      </c>
      <c r="H1097">
        <v>19</v>
      </c>
      <c r="I1097" t="s">
        <v>3640</v>
      </c>
      <c r="J1097" t="s">
        <v>3641</v>
      </c>
      <c r="K1097" t="s">
        <v>3642</v>
      </c>
      <c r="L1097" t="s">
        <v>77982</v>
      </c>
    </row>
    <row r="1098" spans="1:12" x14ac:dyDescent="0.15">
      <c r="A1098" t="s">
        <v>12</v>
      </c>
      <c r="B1098">
        <v>309531</v>
      </c>
      <c r="C1098">
        <v>309551</v>
      </c>
      <c r="D1098" t="s">
        <v>3638</v>
      </c>
      <c r="E1098" t="s">
        <v>3639</v>
      </c>
      <c r="F1098" t="s">
        <v>76</v>
      </c>
      <c r="G1098" t="s">
        <v>36</v>
      </c>
      <c r="H1098">
        <v>46</v>
      </c>
      <c r="I1098" t="s">
        <v>3643</v>
      </c>
      <c r="J1098" t="s">
        <v>3644</v>
      </c>
      <c r="K1098" t="s">
        <v>3645</v>
      </c>
      <c r="L1098" t="s">
        <v>78004</v>
      </c>
    </row>
    <row r="1099" spans="1:12" x14ac:dyDescent="0.15">
      <c r="A1099" t="s">
        <v>12</v>
      </c>
      <c r="B1099">
        <v>309494</v>
      </c>
      <c r="C1099">
        <v>309514</v>
      </c>
      <c r="D1099" t="s">
        <v>3638</v>
      </c>
      <c r="E1099" t="s">
        <v>3639</v>
      </c>
      <c r="F1099" t="s">
        <v>76</v>
      </c>
      <c r="G1099" t="s">
        <v>23</v>
      </c>
      <c r="H1099">
        <v>83</v>
      </c>
      <c r="I1099" t="s">
        <v>3646</v>
      </c>
      <c r="J1099" t="s">
        <v>3647</v>
      </c>
      <c r="K1099" t="s">
        <v>3648</v>
      </c>
      <c r="L1099" t="s">
        <v>77958</v>
      </c>
    </row>
    <row r="1100" spans="1:12" x14ac:dyDescent="0.15">
      <c r="A1100" t="s">
        <v>12</v>
      </c>
      <c r="B1100">
        <v>309470</v>
      </c>
      <c r="C1100">
        <v>309490</v>
      </c>
      <c r="D1100" t="s">
        <v>3638</v>
      </c>
      <c r="E1100" t="s">
        <v>3639</v>
      </c>
      <c r="F1100" t="s">
        <v>76</v>
      </c>
      <c r="G1100" t="s">
        <v>23</v>
      </c>
      <c r="H1100">
        <v>107</v>
      </c>
      <c r="I1100" t="s">
        <v>3649</v>
      </c>
      <c r="J1100" t="s">
        <v>3650</v>
      </c>
      <c r="K1100" t="s">
        <v>3651</v>
      </c>
      <c r="L1100" t="s">
        <v>77983</v>
      </c>
    </row>
    <row r="1101" spans="1:12" x14ac:dyDescent="0.15">
      <c r="A1101" t="s">
        <v>12</v>
      </c>
      <c r="B1101">
        <v>310730</v>
      </c>
      <c r="C1101">
        <v>310750</v>
      </c>
      <c r="D1101" t="s">
        <v>3652</v>
      </c>
      <c r="E1101" t="s">
        <v>3653</v>
      </c>
      <c r="F1101" t="s">
        <v>76</v>
      </c>
      <c r="G1101" t="s">
        <v>36</v>
      </c>
      <c r="H1101">
        <v>7</v>
      </c>
      <c r="I1101" t="s">
        <v>3654</v>
      </c>
      <c r="J1101" t="s">
        <v>3655</v>
      </c>
      <c r="K1101" t="s">
        <v>3656</v>
      </c>
      <c r="L1101" t="s">
        <v>77909</v>
      </c>
    </row>
    <row r="1102" spans="1:12" x14ac:dyDescent="0.15">
      <c r="A1102" t="s">
        <v>12</v>
      </c>
      <c r="B1102">
        <v>310709</v>
      </c>
      <c r="C1102">
        <v>310729</v>
      </c>
      <c r="D1102" t="s">
        <v>3652</v>
      </c>
      <c r="E1102" t="s">
        <v>3653</v>
      </c>
      <c r="F1102" t="s">
        <v>76</v>
      </c>
      <c r="G1102" t="s">
        <v>16</v>
      </c>
      <c r="H1102">
        <v>28</v>
      </c>
      <c r="I1102" t="s">
        <v>3657</v>
      </c>
      <c r="J1102" t="s">
        <v>3658</v>
      </c>
      <c r="K1102" t="s">
        <v>3659</v>
      </c>
      <c r="L1102" t="s">
        <v>77956</v>
      </c>
    </row>
    <row r="1103" spans="1:12" x14ac:dyDescent="0.15">
      <c r="A1103" t="s">
        <v>12</v>
      </c>
      <c r="B1103">
        <v>310685</v>
      </c>
      <c r="C1103">
        <v>310705</v>
      </c>
      <c r="D1103" t="s">
        <v>3652</v>
      </c>
      <c r="E1103" t="s">
        <v>3653</v>
      </c>
      <c r="F1103" t="s">
        <v>76</v>
      </c>
      <c r="G1103" t="s">
        <v>16</v>
      </c>
      <c r="H1103">
        <v>52</v>
      </c>
      <c r="I1103" t="s">
        <v>3660</v>
      </c>
      <c r="J1103" t="s">
        <v>3661</v>
      </c>
      <c r="K1103" t="s">
        <v>3662</v>
      </c>
      <c r="L1103" t="s">
        <v>77959</v>
      </c>
    </row>
    <row r="1104" spans="1:12" x14ac:dyDescent="0.15">
      <c r="A1104" t="s">
        <v>12</v>
      </c>
      <c r="B1104">
        <v>310633</v>
      </c>
      <c r="C1104">
        <v>310653</v>
      </c>
      <c r="D1104" t="s">
        <v>3652</v>
      </c>
      <c r="E1104" t="s">
        <v>3653</v>
      </c>
      <c r="F1104" t="s">
        <v>76</v>
      </c>
      <c r="G1104" t="s">
        <v>16</v>
      </c>
      <c r="H1104">
        <v>104</v>
      </c>
      <c r="I1104" t="s">
        <v>3663</v>
      </c>
      <c r="J1104" t="s">
        <v>3664</v>
      </c>
      <c r="K1104" t="s">
        <v>3665</v>
      </c>
      <c r="L1104" t="s">
        <v>77963</v>
      </c>
    </row>
    <row r="1105" spans="1:12" x14ac:dyDescent="0.15">
      <c r="A1105" t="s">
        <v>12</v>
      </c>
      <c r="B1105">
        <v>311096</v>
      </c>
      <c r="C1105">
        <v>311116</v>
      </c>
      <c r="D1105" t="s">
        <v>3666</v>
      </c>
      <c r="E1105" t="s">
        <v>90</v>
      </c>
      <c r="F1105" t="s">
        <v>76</v>
      </c>
      <c r="G1105" t="s">
        <v>36</v>
      </c>
      <c r="H1105">
        <v>0</v>
      </c>
      <c r="I1105" t="s">
        <v>3667</v>
      </c>
      <c r="J1105" t="s">
        <v>3668</v>
      </c>
      <c r="K1105" t="s">
        <v>3669</v>
      </c>
      <c r="L1105" t="s">
        <v>77980</v>
      </c>
    </row>
    <row r="1106" spans="1:12" x14ac:dyDescent="0.15">
      <c r="A1106" t="s">
        <v>12</v>
      </c>
      <c r="B1106">
        <v>311073</v>
      </c>
      <c r="C1106">
        <v>311093</v>
      </c>
      <c r="D1106" t="s">
        <v>3666</v>
      </c>
      <c r="E1106" t="s">
        <v>90</v>
      </c>
      <c r="F1106" t="s">
        <v>76</v>
      </c>
      <c r="G1106" t="s">
        <v>23</v>
      </c>
      <c r="H1106">
        <v>23</v>
      </c>
      <c r="I1106" t="s">
        <v>3670</v>
      </c>
      <c r="J1106" t="s">
        <v>3671</v>
      </c>
      <c r="K1106" t="s">
        <v>3672</v>
      </c>
      <c r="L1106" t="s">
        <v>77975</v>
      </c>
    </row>
    <row r="1107" spans="1:12" x14ac:dyDescent="0.15">
      <c r="A1107" t="s">
        <v>12</v>
      </c>
      <c r="B1107">
        <v>311053</v>
      </c>
      <c r="C1107">
        <v>311073</v>
      </c>
      <c r="D1107" t="s">
        <v>3666</v>
      </c>
      <c r="E1107" t="s">
        <v>90</v>
      </c>
      <c r="F1107" t="s">
        <v>76</v>
      </c>
      <c r="G1107" t="s">
        <v>32</v>
      </c>
      <c r="H1107">
        <v>43</v>
      </c>
      <c r="I1107" t="s">
        <v>3673</v>
      </c>
      <c r="J1107" t="s">
        <v>3674</v>
      </c>
      <c r="K1107" t="s">
        <v>3675</v>
      </c>
      <c r="L1107" t="s">
        <v>77942</v>
      </c>
    </row>
    <row r="1108" spans="1:12" x14ac:dyDescent="0.15">
      <c r="A1108" t="s">
        <v>12</v>
      </c>
      <c r="B1108">
        <v>310990</v>
      </c>
      <c r="C1108">
        <v>311010</v>
      </c>
      <c r="D1108" t="s">
        <v>3666</v>
      </c>
      <c r="E1108" t="s">
        <v>90</v>
      </c>
      <c r="F1108" t="s">
        <v>76</v>
      </c>
      <c r="G1108" t="s">
        <v>16</v>
      </c>
      <c r="H1108">
        <v>106</v>
      </c>
      <c r="I1108" t="s">
        <v>3676</v>
      </c>
      <c r="J1108" t="s">
        <v>3677</v>
      </c>
      <c r="K1108" t="s">
        <v>3678</v>
      </c>
      <c r="L1108" t="s">
        <v>77914</v>
      </c>
    </row>
    <row r="1109" spans="1:12" x14ac:dyDescent="0.15">
      <c r="A1109" t="s">
        <v>12</v>
      </c>
      <c r="B1109">
        <v>313542</v>
      </c>
      <c r="C1109">
        <v>313562</v>
      </c>
      <c r="D1109" t="s">
        <v>3679</v>
      </c>
      <c r="E1109" t="s">
        <v>90</v>
      </c>
      <c r="F1109" t="s">
        <v>76</v>
      </c>
      <c r="G1109" t="s">
        <v>36</v>
      </c>
      <c r="H1109">
        <v>0</v>
      </c>
      <c r="I1109" t="s">
        <v>3680</v>
      </c>
      <c r="J1109" t="s">
        <v>3681</v>
      </c>
      <c r="K1109" t="s">
        <v>3682</v>
      </c>
      <c r="L1109" t="s">
        <v>77980</v>
      </c>
    </row>
    <row r="1110" spans="1:12" x14ac:dyDescent="0.15">
      <c r="A1110" t="s">
        <v>12</v>
      </c>
      <c r="B1110">
        <v>313520</v>
      </c>
      <c r="C1110">
        <v>313540</v>
      </c>
      <c r="D1110" t="s">
        <v>3679</v>
      </c>
      <c r="E1110" t="s">
        <v>90</v>
      </c>
      <c r="F1110" t="s">
        <v>76</v>
      </c>
      <c r="G1110" t="s">
        <v>36</v>
      </c>
      <c r="H1110">
        <v>22</v>
      </c>
      <c r="I1110" t="s">
        <v>3683</v>
      </c>
      <c r="J1110" t="s">
        <v>3684</v>
      </c>
      <c r="K1110" t="s">
        <v>3685</v>
      </c>
      <c r="L1110" t="s">
        <v>77948</v>
      </c>
    </row>
    <row r="1111" spans="1:12" x14ac:dyDescent="0.15">
      <c r="A1111" t="s">
        <v>12</v>
      </c>
      <c r="B1111">
        <v>313487</v>
      </c>
      <c r="C1111">
        <v>313507</v>
      </c>
      <c r="D1111" t="s">
        <v>3679</v>
      </c>
      <c r="E1111" t="s">
        <v>90</v>
      </c>
      <c r="F1111" t="s">
        <v>76</v>
      </c>
      <c r="G1111" t="s">
        <v>32</v>
      </c>
      <c r="H1111">
        <v>55</v>
      </c>
      <c r="I1111" t="s">
        <v>3686</v>
      </c>
      <c r="J1111" t="s">
        <v>3687</v>
      </c>
      <c r="K1111" t="s">
        <v>3688</v>
      </c>
      <c r="L1111" t="s">
        <v>77992</v>
      </c>
    </row>
    <row r="1112" spans="1:12" x14ac:dyDescent="0.15">
      <c r="A1112" t="s">
        <v>12</v>
      </c>
      <c r="B1112">
        <v>313447</v>
      </c>
      <c r="C1112">
        <v>313467</v>
      </c>
      <c r="D1112" t="s">
        <v>3679</v>
      </c>
      <c r="E1112" t="s">
        <v>90</v>
      </c>
      <c r="F1112" t="s">
        <v>76</v>
      </c>
      <c r="G1112" t="s">
        <v>32</v>
      </c>
      <c r="H1112">
        <v>95</v>
      </c>
      <c r="I1112" t="s">
        <v>3689</v>
      </c>
      <c r="J1112" t="s">
        <v>3690</v>
      </c>
      <c r="K1112" t="s">
        <v>3691</v>
      </c>
      <c r="L1112" t="s">
        <v>77920</v>
      </c>
    </row>
    <row r="1113" spans="1:12" x14ac:dyDescent="0.15">
      <c r="A1113" t="s">
        <v>12</v>
      </c>
      <c r="B1113">
        <v>313733</v>
      </c>
      <c r="C1113">
        <v>313753</v>
      </c>
      <c r="D1113" t="s">
        <v>3692</v>
      </c>
      <c r="E1113" t="s">
        <v>3693</v>
      </c>
      <c r="F1113" t="s">
        <v>15</v>
      </c>
      <c r="G1113" t="s">
        <v>23</v>
      </c>
      <c r="H1113">
        <v>0</v>
      </c>
      <c r="I1113" t="s">
        <v>3694</v>
      </c>
      <c r="J1113" t="s">
        <v>3695</v>
      </c>
      <c r="K1113" t="s">
        <v>3696</v>
      </c>
      <c r="L1113" t="s">
        <v>77980</v>
      </c>
    </row>
    <row r="1114" spans="1:12" x14ac:dyDescent="0.15">
      <c r="A1114" t="s">
        <v>12</v>
      </c>
      <c r="B1114">
        <v>313759</v>
      </c>
      <c r="C1114">
        <v>313779</v>
      </c>
      <c r="D1114" t="s">
        <v>3692</v>
      </c>
      <c r="E1114" t="s">
        <v>3693</v>
      </c>
      <c r="F1114" t="s">
        <v>15</v>
      </c>
      <c r="G1114" t="s">
        <v>23</v>
      </c>
      <c r="H1114">
        <v>26</v>
      </c>
      <c r="I1114" t="s">
        <v>3697</v>
      </c>
      <c r="J1114" t="s">
        <v>3698</v>
      </c>
      <c r="K1114" t="s">
        <v>3699</v>
      </c>
      <c r="L1114" t="s">
        <v>78002</v>
      </c>
    </row>
    <row r="1115" spans="1:12" x14ac:dyDescent="0.15">
      <c r="A1115" t="s">
        <v>12</v>
      </c>
      <c r="B1115">
        <v>313788</v>
      </c>
      <c r="C1115">
        <v>313808</v>
      </c>
      <c r="D1115" t="s">
        <v>3692</v>
      </c>
      <c r="E1115" t="s">
        <v>3693</v>
      </c>
      <c r="F1115" t="s">
        <v>15</v>
      </c>
      <c r="G1115" t="s">
        <v>36</v>
      </c>
      <c r="H1115">
        <v>55</v>
      </c>
      <c r="I1115" t="s">
        <v>3700</v>
      </c>
      <c r="J1115" t="s">
        <v>3701</v>
      </c>
      <c r="K1115" t="s">
        <v>3702</v>
      </c>
      <c r="L1115" t="s">
        <v>77992</v>
      </c>
    </row>
    <row r="1116" spans="1:12" x14ac:dyDescent="0.15">
      <c r="A1116" t="s">
        <v>12</v>
      </c>
      <c r="B1116">
        <v>313809</v>
      </c>
      <c r="C1116">
        <v>313829</v>
      </c>
      <c r="D1116" t="s">
        <v>3692</v>
      </c>
      <c r="E1116" t="s">
        <v>3693</v>
      </c>
      <c r="F1116" t="s">
        <v>15</v>
      </c>
      <c r="G1116" t="s">
        <v>32</v>
      </c>
      <c r="H1116">
        <v>76</v>
      </c>
      <c r="I1116" t="s">
        <v>3703</v>
      </c>
      <c r="J1116" t="s">
        <v>3704</v>
      </c>
      <c r="K1116" t="s">
        <v>3705</v>
      </c>
      <c r="L1116" t="s">
        <v>77985</v>
      </c>
    </row>
    <row r="1117" spans="1:12" x14ac:dyDescent="0.15">
      <c r="A1117" t="s">
        <v>12</v>
      </c>
      <c r="B1117">
        <v>315180</v>
      </c>
      <c r="C1117">
        <v>315200</v>
      </c>
      <c r="D1117" t="s">
        <v>3706</v>
      </c>
      <c r="E1117" t="s">
        <v>3707</v>
      </c>
      <c r="F1117" t="s">
        <v>15</v>
      </c>
      <c r="G1117" t="s">
        <v>23</v>
      </c>
      <c r="H1117">
        <v>38</v>
      </c>
      <c r="I1117" t="s">
        <v>3708</v>
      </c>
      <c r="J1117" t="s">
        <v>3709</v>
      </c>
      <c r="K1117" t="s">
        <v>3710</v>
      </c>
      <c r="L1117" t="s">
        <v>78008</v>
      </c>
    </row>
    <row r="1118" spans="1:12" x14ac:dyDescent="0.15">
      <c r="A1118" t="s">
        <v>12</v>
      </c>
      <c r="B1118">
        <v>315248</v>
      </c>
      <c r="C1118">
        <v>315268</v>
      </c>
      <c r="D1118" t="s">
        <v>3706</v>
      </c>
      <c r="E1118" t="s">
        <v>3707</v>
      </c>
      <c r="F1118" t="s">
        <v>15</v>
      </c>
      <c r="G1118" t="s">
        <v>16</v>
      </c>
      <c r="H1118">
        <v>106</v>
      </c>
      <c r="I1118" t="s">
        <v>3711</v>
      </c>
      <c r="J1118" t="s">
        <v>3712</v>
      </c>
      <c r="K1118" t="s">
        <v>3713</v>
      </c>
      <c r="L1118" t="s">
        <v>77914</v>
      </c>
    </row>
    <row r="1119" spans="1:12" x14ac:dyDescent="0.15">
      <c r="A1119" t="s">
        <v>12</v>
      </c>
      <c r="B1119">
        <v>315276</v>
      </c>
      <c r="C1119">
        <v>315296</v>
      </c>
      <c r="D1119" t="s">
        <v>3706</v>
      </c>
      <c r="E1119" t="s">
        <v>3707</v>
      </c>
      <c r="F1119" t="s">
        <v>15</v>
      </c>
      <c r="G1119" t="s">
        <v>23</v>
      </c>
      <c r="H1119">
        <v>134</v>
      </c>
      <c r="I1119" t="s">
        <v>3714</v>
      </c>
      <c r="J1119" t="s">
        <v>3715</v>
      </c>
      <c r="K1119" t="s">
        <v>3716</v>
      </c>
      <c r="L1119" t="s">
        <v>78039</v>
      </c>
    </row>
    <row r="1120" spans="1:12" x14ac:dyDescent="0.15">
      <c r="A1120" t="s">
        <v>12</v>
      </c>
      <c r="B1120">
        <v>315317</v>
      </c>
      <c r="C1120">
        <v>315337</v>
      </c>
      <c r="D1120" t="s">
        <v>3706</v>
      </c>
      <c r="E1120" t="s">
        <v>3707</v>
      </c>
      <c r="F1120" t="s">
        <v>15</v>
      </c>
      <c r="G1120" t="s">
        <v>32</v>
      </c>
      <c r="H1120">
        <v>175</v>
      </c>
      <c r="I1120" t="s">
        <v>3717</v>
      </c>
      <c r="J1120" t="s">
        <v>3718</v>
      </c>
      <c r="K1120" t="s">
        <v>3719</v>
      </c>
      <c r="L1120" t="s">
        <v>78059</v>
      </c>
    </row>
    <row r="1121" spans="1:12" x14ac:dyDescent="0.15">
      <c r="A1121" t="s">
        <v>12</v>
      </c>
      <c r="B1121">
        <v>316583</v>
      </c>
      <c r="C1121">
        <v>316603</v>
      </c>
      <c r="D1121" t="s">
        <v>3720</v>
      </c>
      <c r="E1121" t="s">
        <v>3721</v>
      </c>
      <c r="F1121" t="s">
        <v>15</v>
      </c>
      <c r="G1121" t="s">
        <v>36</v>
      </c>
      <c r="H1121">
        <v>0</v>
      </c>
      <c r="I1121" t="s">
        <v>3722</v>
      </c>
      <c r="J1121" t="s">
        <v>3723</v>
      </c>
      <c r="K1121" t="s">
        <v>3724</v>
      </c>
      <c r="L1121" t="s">
        <v>77980</v>
      </c>
    </row>
    <row r="1122" spans="1:12" x14ac:dyDescent="0.15">
      <c r="A1122" t="s">
        <v>12</v>
      </c>
      <c r="B1122">
        <v>316607</v>
      </c>
      <c r="C1122">
        <v>316627</v>
      </c>
      <c r="D1122" t="s">
        <v>3720</v>
      </c>
      <c r="E1122" t="s">
        <v>3721</v>
      </c>
      <c r="F1122" t="s">
        <v>15</v>
      </c>
      <c r="G1122" t="s">
        <v>36</v>
      </c>
      <c r="H1122">
        <v>24</v>
      </c>
      <c r="I1122" t="s">
        <v>3725</v>
      </c>
      <c r="J1122" t="s">
        <v>3726</v>
      </c>
      <c r="K1122" t="s">
        <v>3727</v>
      </c>
      <c r="L1122" t="s">
        <v>77966</v>
      </c>
    </row>
    <row r="1123" spans="1:12" x14ac:dyDescent="0.15">
      <c r="A1123" t="s">
        <v>12</v>
      </c>
      <c r="B1123">
        <v>316638</v>
      </c>
      <c r="C1123">
        <v>316658</v>
      </c>
      <c r="D1123" t="s">
        <v>3720</v>
      </c>
      <c r="E1123" t="s">
        <v>3721</v>
      </c>
      <c r="F1123" t="s">
        <v>15</v>
      </c>
      <c r="G1123" t="s">
        <v>16</v>
      </c>
      <c r="H1123">
        <v>55</v>
      </c>
      <c r="I1123" t="s">
        <v>3728</v>
      </c>
      <c r="J1123" t="s">
        <v>3729</v>
      </c>
      <c r="K1123" t="s">
        <v>3730</v>
      </c>
      <c r="L1123" t="s">
        <v>77992</v>
      </c>
    </row>
    <row r="1124" spans="1:12" x14ac:dyDescent="0.15">
      <c r="A1124" t="s">
        <v>12</v>
      </c>
      <c r="B1124">
        <v>316660</v>
      </c>
      <c r="C1124">
        <v>316680</v>
      </c>
      <c r="D1124" t="s">
        <v>3720</v>
      </c>
      <c r="E1124" t="s">
        <v>3721</v>
      </c>
      <c r="F1124" t="s">
        <v>15</v>
      </c>
      <c r="G1124" t="s">
        <v>23</v>
      </c>
      <c r="H1124">
        <v>77</v>
      </c>
      <c r="I1124" t="s">
        <v>3731</v>
      </c>
      <c r="J1124" t="s">
        <v>3732</v>
      </c>
      <c r="K1124" t="s">
        <v>3733</v>
      </c>
      <c r="L1124" t="s">
        <v>77960</v>
      </c>
    </row>
    <row r="1125" spans="1:12" x14ac:dyDescent="0.15">
      <c r="A1125" t="s">
        <v>12</v>
      </c>
      <c r="B1125">
        <v>317593</v>
      </c>
      <c r="C1125">
        <v>317613</v>
      </c>
      <c r="D1125" t="s">
        <v>3734</v>
      </c>
      <c r="E1125" t="s">
        <v>3735</v>
      </c>
      <c r="F1125" t="s">
        <v>15</v>
      </c>
      <c r="G1125" t="s">
        <v>32</v>
      </c>
      <c r="H1125">
        <v>1</v>
      </c>
      <c r="I1125" t="s">
        <v>3736</v>
      </c>
      <c r="J1125" t="s">
        <v>3737</v>
      </c>
      <c r="K1125" t="s">
        <v>3738</v>
      </c>
      <c r="L1125" t="s">
        <v>77917</v>
      </c>
    </row>
    <row r="1126" spans="1:12" x14ac:dyDescent="0.15">
      <c r="A1126" t="s">
        <v>12</v>
      </c>
      <c r="B1126">
        <v>317618</v>
      </c>
      <c r="C1126">
        <v>317638</v>
      </c>
      <c r="D1126" t="s">
        <v>3734</v>
      </c>
      <c r="E1126" t="s">
        <v>3735</v>
      </c>
      <c r="F1126" t="s">
        <v>15</v>
      </c>
      <c r="G1126" t="s">
        <v>23</v>
      </c>
      <c r="H1126">
        <v>26</v>
      </c>
      <c r="I1126" t="s">
        <v>3739</v>
      </c>
      <c r="J1126" t="s">
        <v>3740</v>
      </c>
      <c r="K1126" t="s">
        <v>3741</v>
      </c>
      <c r="L1126" t="s">
        <v>78002</v>
      </c>
    </row>
    <row r="1127" spans="1:12" x14ac:dyDescent="0.15">
      <c r="A1127" t="s">
        <v>12</v>
      </c>
      <c r="B1127">
        <v>317659</v>
      </c>
      <c r="C1127">
        <v>317679</v>
      </c>
      <c r="D1127" t="s">
        <v>3734</v>
      </c>
      <c r="E1127" t="s">
        <v>3735</v>
      </c>
      <c r="F1127" t="s">
        <v>15</v>
      </c>
      <c r="G1127" t="s">
        <v>32</v>
      </c>
      <c r="H1127">
        <v>67</v>
      </c>
      <c r="I1127" t="s">
        <v>3742</v>
      </c>
      <c r="J1127" t="s">
        <v>3743</v>
      </c>
      <c r="K1127" t="s">
        <v>3744</v>
      </c>
      <c r="L1127" t="s">
        <v>77981</v>
      </c>
    </row>
    <row r="1128" spans="1:12" x14ac:dyDescent="0.15">
      <c r="A1128" t="s">
        <v>12</v>
      </c>
      <c r="B1128">
        <v>317689</v>
      </c>
      <c r="C1128">
        <v>317709</v>
      </c>
      <c r="D1128" t="s">
        <v>3734</v>
      </c>
      <c r="E1128" t="s">
        <v>3735</v>
      </c>
      <c r="F1128" t="s">
        <v>15</v>
      </c>
      <c r="G1128" t="s">
        <v>36</v>
      </c>
      <c r="H1128">
        <v>97</v>
      </c>
      <c r="I1128" t="s">
        <v>3745</v>
      </c>
      <c r="J1128" t="s">
        <v>3746</v>
      </c>
      <c r="K1128" t="s">
        <v>3747</v>
      </c>
      <c r="L1128" t="s">
        <v>78010</v>
      </c>
    </row>
    <row r="1129" spans="1:12" x14ac:dyDescent="0.15">
      <c r="A1129" t="s">
        <v>12</v>
      </c>
      <c r="B1129">
        <v>318668</v>
      </c>
      <c r="C1129">
        <v>318688</v>
      </c>
      <c r="D1129" t="s">
        <v>3748</v>
      </c>
      <c r="E1129" t="s">
        <v>90</v>
      </c>
      <c r="F1129" t="s">
        <v>15</v>
      </c>
      <c r="G1129" t="s">
        <v>32</v>
      </c>
      <c r="H1129">
        <v>1</v>
      </c>
      <c r="I1129" t="s">
        <v>3749</v>
      </c>
      <c r="J1129" t="s">
        <v>3750</v>
      </c>
      <c r="K1129" t="s">
        <v>3751</v>
      </c>
      <c r="L1129" t="s">
        <v>77917</v>
      </c>
    </row>
    <row r="1130" spans="1:12" x14ac:dyDescent="0.15">
      <c r="A1130" t="s">
        <v>12</v>
      </c>
      <c r="B1130">
        <v>318691</v>
      </c>
      <c r="C1130">
        <v>318711</v>
      </c>
      <c r="D1130" t="s">
        <v>3748</v>
      </c>
      <c r="E1130" t="s">
        <v>90</v>
      </c>
      <c r="F1130" t="s">
        <v>15</v>
      </c>
      <c r="G1130" t="s">
        <v>36</v>
      </c>
      <c r="H1130">
        <v>24</v>
      </c>
      <c r="I1130" t="s">
        <v>3752</v>
      </c>
      <c r="J1130" t="s">
        <v>3753</v>
      </c>
      <c r="K1130" t="s">
        <v>3754</v>
      </c>
      <c r="L1130" t="s">
        <v>77966</v>
      </c>
    </row>
    <row r="1131" spans="1:12" x14ac:dyDescent="0.15">
      <c r="A1131" t="s">
        <v>12</v>
      </c>
      <c r="B1131">
        <v>318719</v>
      </c>
      <c r="C1131">
        <v>318739</v>
      </c>
      <c r="D1131" t="s">
        <v>3748</v>
      </c>
      <c r="E1131" t="s">
        <v>90</v>
      </c>
      <c r="F1131" t="s">
        <v>15</v>
      </c>
      <c r="G1131" t="s">
        <v>23</v>
      </c>
      <c r="H1131">
        <v>52</v>
      </c>
      <c r="I1131" t="s">
        <v>3755</v>
      </c>
      <c r="J1131" t="s">
        <v>3756</v>
      </c>
      <c r="K1131" t="s">
        <v>3757</v>
      </c>
      <c r="L1131" t="s">
        <v>77959</v>
      </c>
    </row>
    <row r="1132" spans="1:12" x14ac:dyDescent="0.15">
      <c r="A1132" t="s">
        <v>12</v>
      </c>
      <c r="B1132">
        <v>318746</v>
      </c>
      <c r="C1132">
        <v>318766</v>
      </c>
      <c r="D1132" t="s">
        <v>3748</v>
      </c>
      <c r="E1132" t="s">
        <v>90</v>
      </c>
      <c r="F1132" t="s">
        <v>15</v>
      </c>
      <c r="G1132" t="s">
        <v>36</v>
      </c>
      <c r="H1132">
        <v>79</v>
      </c>
      <c r="I1132" t="s">
        <v>3758</v>
      </c>
      <c r="J1132" t="s">
        <v>3759</v>
      </c>
      <c r="K1132" t="s">
        <v>3760</v>
      </c>
      <c r="L1132" t="s">
        <v>77993</v>
      </c>
    </row>
    <row r="1133" spans="1:12" x14ac:dyDescent="0.15">
      <c r="A1133" t="s">
        <v>12</v>
      </c>
      <c r="B1133">
        <v>320251</v>
      </c>
      <c r="C1133">
        <v>320271</v>
      </c>
      <c r="D1133" t="s">
        <v>3761</v>
      </c>
      <c r="E1133" t="s">
        <v>3762</v>
      </c>
      <c r="F1133" t="s">
        <v>15</v>
      </c>
      <c r="G1133" t="s">
        <v>32</v>
      </c>
      <c r="H1133">
        <v>0</v>
      </c>
      <c r="I1133" t="s">
        <v>3763</v>
      </c>
      <c r="J1133" t="s">
        <v>3764</v>
      </c>
      <c r="K1133" t="s">
        <v>3765</v>
      </c>
      <c r="L1133" t="s">
        <v>77980</v>
      </c>
    </row>
    <row r="1134" spans="1:12" x14ac:dyDescent="0.15">
      <c r="A1134" t="s">
        <v>12</v>
      </c>
      <c r="B1134">
        <v>320288</v>
      </c>
      <c r="C1134">
        <v>320308</v>
      </c>
      <c r="D1134" t="s">
        <v>3761</v>
      </c>
      <c r="E1134" t="s">
        <v>3762</v>
      </c>
      <c r="F1134" t="s">
        <v>15</v>
      </c>
      <c r="G1134" t="s">
        <v>36</v>
      </c>
      <c r="H1134">
        <v>37</v>
      </c>
      <c r="I1134" t="s">
        <v>3766</v>
      </c>
      <c r="J1134" t="s">
        <v>3767</v>
      </c>
      <c r="K1134" t="s">
        <v>3768</v>
      </c>
      <c r="L1134" t="s">
        <v>77906</v>
      </c>
    </row>
    <row r="1135" spans="1:12" x14ac:dyDescent="0.15">
      <c r="A1135" t="s">
        <v>12</v>
      </c>
      <c r="B1135">
        <v>320309</v>
      </c>
      <c r="C1135">
        <v>320329</v>
      </c>
      <c r="D1135" t="s">
        <v>3761</v>
      </c>
      <c r="E1135" t="s">
        <v>3762</v>
      </c>
      <c r="F1135" t="s">
        <v>15</v>
      </c>
      <c r="G1135" t="s">
        <v>36</v>
      </c>
      <c r="H1135">
        <v>58</v>
      </c>
      <c r="I1135" t="s">
        <v>3769</v>
      </c>
      <c r="J1135" t="s">
        <v>3770</v>
      </c>
      <c r="K1135" t="s">
        <v>3771</v>
      </c>
      <c r="L1135" t="s">
        <v>77911</v>
      </c>
    </row>
    <row r="1136" spans="1:12" x14ac:dyDescent="0.15">
      <c r="A1136" t="s">
        <v>12</v>
      </c>
      <c r="B1136">
        <v>320339</v>
      </c>
      <c r="C1136">
        <v>320359</v>
      </c>
      <c r="D1136" t="s">
        <v>3761</v>
      </c>
      <c r="E1136" t="s">
        <v>3762</v>
      </c>
      <c r="F1136" t="s">
        <v>15</v>
      </c>
      <c r="G1136" t="s">
        <v>16</v>
      </c>
      <c r="H1136">
        <v>88</v>
      </c>
      <c r="I1136" t="s">
        <v>3772</v>
      </c>
      <c r="J1136" t="s">
        <v>3773</v>
      </c>
      <c r="K1136" t="s">
        <v>3774</v>
      </c>
      <c r="L1136" t="s">
        <v>77923</v>
      </c>
    </row>
    <row r="1137" spans="1:12" x14ac:dyDescent="0.15">
      <c r="A1137" t="s">
        <v>12</v>
      </c>
      <c r="B1137">
        <v>322844</v>
      </c>
      <c r="C1137">
        <v>322864</v>
      </c>
      <c r="D1137" t="s">
        <v>3775</v>
      </c>
      <c r="E1137" t="s">
        <v>3776</v>
      </c>
      <c r="F1137" t="s">
        <v>76</v>
      </c>
      <c r="G1137" t="s">
        <v>36</v>
      </c>
      <c r="H1137">
        <v>11</v>
      </c>
      <c r="I1137" t="s">
        <v>3777</v>
      </c>
      <c r="J1137" t="s">
        <v>3778</v>
      </c>
      <c r="K1137" t="s">
        <v>3779</v>
      </c>
      <c r="L1137" t="s">
        <v>77974</v>
      </c>
    </row>
    <row r="1138" spans="1:12" x14ac:dyDescent="0.15">
      <c r="A1138" t="s">
        <v>12</v>
      </c>
      <c r="B1138">
        <v>322824</v>
      </c>
      <c r="C1138">
        <v>322844</v>
      </c>
      <c r="D1138" t="s">
        <v>3775</v>
      </c>
      <c r="E1138" t="s">
        <v>3776</v>
      </c>
      <c r="F1138" t="s">
        <v>76</v>
      </c>
      <c r="G1138" t="s">
        <v>16</v>
      </c>
      <c r="H1138">
        <v>31</v>
      </c>
      <c r="I1138" t="s">
        <v>3780</v>
      </c>
      <c r="J1138" t="s">
        <v>3781</v>
      </c>
      <c r="K1138" t="s">
        <v>3782</v>
      </c>
      <c r="L1138" t="s">
        <v>77910</v>
      </c>
    </row>
    <row r="1139" spans="1:12" x14ac:dyDescent="0.15">
      <c r="A1139" t="s">
        <v>12</v>
      </c>
      <c r="B1139">
        <v>322803</v>
      </c>
      <c r="C1139">
        <v>322823</v>
      </c>
      <c r="D1139" t="s">
        <v>3775</v>
      </c>
      <c r="E1139" t="s">
        <v>3776</v>
      </c>
      <c r="F1139" t="s">
        <v>76</v>
      </c>
      <c r="G1139" t="s">
        <v>16</v>
      </c>
      <c r="H1139">
        <v>52</v>
      </c>
      <c r="I1139" t="s">
        <v>3783</v>
      </c>
      <c r="J1139" t="s">
        <v>3784</v>
      </c>
      <c r="K1139" t="s">
        <v>3785</v>
      </c>
      <c r="L1139" t="s">
        <v>77959</v>
      </c>
    </row>
    <row r="1140" spans="1:12" x14ac:dyDescent="0.15">
      <c r="A1140" t="s">
        <v>12</v>
      </c>
      <c r="B1140">
        <v>322765</v>
      </c>
      <c r="C1140">
        <v>322785</v>
      </c>
      <c r="D1140" t="s">
        <v>3775</v>
      </c>
      <c r="E1140" t="s">
        <v>3776</v>
      </c>
      <c r="F1140" t="s">
        <v>76</v>
      </c>
      <c r="G1140" t="s">
        <v>16</v>
      </c>
      <c r="H1140">
        <v>90</v>
      </c>
      <c r="I1140" t="s">
        <v>3786</v>
      </c>
      <c r="J1140" t="s">
        <v>3787</v>
      </c>
      <c r="K1140" t="s">
        <v>3788</v>
      </c>
      <c r="L1140" t="s">
        <v>78017</v>
      </c>
    </row>
    <row r="1141" spans="1:12" x14ac:dyDescent="0.15">
      <c r="A1141" t="s">
        <v>12</v>
      </c>
      <c r="B1141">
        <v>323818</v>
      </c>
      <c r="C1141">
        <v>323838</v>
      </c>
      <c r="D1141" t="s">
        <v>3789</v>
      </c>
      <c r="E1141" t="s">
        <v>3790</v>
      </c>
      <c r="F1141" t="s">
        <v>76</v>
      </c>
      <c r="G1141" t="s">
        <v>32</v>
      </c>
      <c r="H1141">
        <v>1</v>
      </c>
      <c r="I1141" t="s">
        <v>3791</v>
      </c>
      <c r="J1141" t="s">
        <v>3792</v>
      </c>
      <c r="K1141" t="s">
        <v>3793</v>
      </c>
      <c r="L1141" t="s">
        <v>77917</v>
      </c>
    </row>
    <row r="1142" spans="1:12" x14ac:dyDescent="0.15">
      <c r="A1142" t="s">
        <v>12</v>
      </c>
      <c r="B1142">
        <v>323794</v>
      </c>
      <c r="C1142">
        <v>323814</v>
      </c>
      <c r="D1142" t="s">
        <v>3789</v>
      </c>
      <c r="E1142" t="s">
        <v>3790</v>
      </c>
      <c r="F1142" t="s">
        <v>76</v>
      </c>
      <c r="G1142" t="s">
        <v>16</v>
      </c>
      <c r="H1142">
        <v>25</v>
      </c>
      <c r="I1142" t="s">
        <v>3794</v>
      </c>
      <c r="J1142" t="s">
        <v>3795</v>
      </c>
      <c r="K1142" t="s">
        <v>3796</v>
      </c>
      <c r="L1142" t="s">
        <v>78012</v>
      </c>
    </row>
    <row r="1143" spans="1:12" x14ac:dyDescent="0.15">
      <c r="A1143" t="s">
        <v>12</v>
      </c>
      <c r="B1143">
        <v>323773</v>
      </c>
      <c r="C1143">
        <v>323793</v>
      </c>
      <c r="D1143" t="s">
        <v>3789</v>
      </c>
      <c r="E1143" t="s">
        <v>3790</v>
      </c>
      <c r="F1143" t="s">
        <v>76</v>
      </c>
      <c r="G1143" t="s">
        <v>23</v>
      </c>
      <c r="H1143">
        <v>46</v>
      </c>
      <c r="I1143" t="s">
        <v>3797</v>
      </c>
      <c r="J1143" t="s">
        <v>3798</v>
      </c>
      <c r="K1143" t="s">
        <v>3799</v>
      </c>
      <c r="L1143" t="s">
        <v>78004</v>
      </c>
    </row>
    <row r="1144" spans="1:12" x14ac:dyDescent="0.15">
      <c r="A1144" t="s">
        <v>12</v>
      </c>
      <c r="B1144">
        <v>323748</v>
      </c>
      <c r="C1144">
        <v>323768</v>
      </c>
      <c r="D1144" t="s">
        <v>3789</v>
      </c>
      <c r="E1144" t="s">
        <v>3790</v>
      </c>
      <c r="F1144" t="s">
        <v>76</v>
      </c>
      <c r="G1144" t="s">
        <v>16</v>
      </c>
      <c r="H1144">
        <v>71</v>
      </c>
      <c r="I1144" t="s">
        <v>3800</v>
      </c>
      <c r="J1144" t="s">
        <v>3801</v>
      </c>
      <c r="K1144" t="s">
        <v>3802</v>
      </c>
      <c r="L1144" t="s">
        <v>77969</v>
      </c>
    </row>
    <row r="1145" spans="1:12" x14ac:dyDescent="0.15">
      <c r="A1145" t="s">
        <v>12</v>
      </c>
      <c r="B1145">
        <v>324638</v>
      </c>
      <c r="C1145">
        <v>324658</v>
      </c>
      <c r="D1145" t="s">
        <v>3803</v>
      </c>
      <c r="E1145" t="s">
        <v>3804</v>
      </c>
      <c r="F1145" t="s">
        <v>76</v>
      </c>
      <c r="G1145" t="s">
        <v>36</v>
      </c>
      <c r="H1145">
        <v>9</v>
      </c>
      <c r="I1145" t="s">
        <v>3805</v>
      </c>
      <c r="J1145" t="s">
        <v>3806</v>
      </c>
      <c r="K1145" t="s">
        <v>3807</v>
      </c>
      <c r="L1145" t="s">
        <v>77939</v>
      </c>
    </row>
    <row r="1146" spans="1:12" x14ac:dyDescent="0.15">
      <c r="A1146" t="s">
        <v>12</v>
      </c>
      <c r="B1146">
        <v>324610</v>
      </c>
      <c r="C1146">
        <v>324630</v>
      </c>
      <c r="D1146" t="s">
        <v>3803</v>
      </c>
      <c r="E1146" t="s">
        <v>3804</v>
      </c>
      <c r="F1146" t="s">
        <v>76</v>
      </c>
      <c r="G1146" t="s">
        <v>32</v>
      </c>
      <c r="H1146">
        <v>37</v>
      </c>
      <c r="I1146" t="s">
        <v>3808</v>
      </c>
      <c r="J1146" t="s">
        <v>3809</v>
      </c>
      <c r="K1146" t="s">
        <v>3810</v>
      </c>
      <c r="L1146" t="s">
        <v>77906</v>
      </c>
    </row>
    <row r="1147" spans="1:12" x14ac:dyDescent="0.15">
      <c r="A1147" t="s">
        <v>12</v>
      </c>
      <c r="B1147">
        <v>324589</v>
      </c>
      <c r="C1147">
        <v>324609</v>
      </c>
      <c r="D1147" t="s">
        <v>3803</v>
      </c>
      <c r="E1147" t="s">
        <v>3804</v>
      </c>
      <c r="F1147" t="s">
        <v>76</v>
      </c>
      <c r="G1147" t="s">
        <v>16</v>
      </c>
      <c r="H1147">
        <v>58</v>
      </c>
      <c r="I1147" t="s">
        <v>3811</v>
      </c>
      <c r="J1147" t="s">
        <v>3812</v>
      </c>
      <c r="K1147" t="s">
        <v>3813</v>
      </c>
      <c r="L1147" t="s">
        <v>77911</v>
      </c>
    </row>
    <row r="1148" spans="1:12" x14ac:dyDescent="0.15">
      <c r="A1148" t="s">
        <v>12</v>
      </c>
      <c r="B1148">
        <v>324537</v>
      </c>
      <c r="C1148">
        <v>324557</v>
      </c>
      <c r="D1148" t="s">
        <v>3803</v>
      </c>
      <c r="E1148" t="s">
        <v>3804</v>
      </c>
      <c r="F1148" t="s">
        <v>76</v>
      </c>
      <c r="G1148" t="s">
        <v>23</v>
      </c>
      <c r="H1148">
        <v>110</v>
      </c>
      <c r="I1148" t="s">
        <v>3814</v>
      </c>
      <c r="J1148" t="s">
        <v>3815</v>
      </c>
      <c r="K1148" t="s">
        <v>3816</v>
      </c>
      <c r="L1148" t="s">
        <v>78030</v>
      </c>
    </row>
    <row r="1149" spans="1:12" x14ac:dyDescent="0.15">
      <c r="A1149" t="s">
        <v>12</v>
      </c>
      <c r="B1149">
        <v>325770</v>
      </c>
      <c r="C1149">
        <v>325790</v>
      </c>
      <c r="D1149" t="s">
        <v>3817</v>
      </c>
      <c r="E1149" t="s">
        <v>90</v>
      </c>
      <c r="F1149" t="s">
        <v>76</v>
      </c>
      <c r="G1149" t="s">
        <v>32</v>
      </c>
      <c r="H1149">
        <v>1</v>
      </c>
      <c r="I1149" t="s">
        <v>3818</v>
      </c>
      <c r="J1149" t="s">
        <v>3819</v>
      </c>
      <c r="K1149" t="s">
        <v>3820</v>
      </c>
      <c r="L1149" t="s">
        <v>77917</v>
      </c>
    </row>
    <row r="1150" spans="1:12" x14ac:dyDescent="0.15">
      <c r="A1150" t="s">
        <v>12</v>
      </c>
      <c r="B1150">
        <v>325742</v>
      </c>
      <c r="C1150">
        <v>325762</v>
      </c>
      <c r="D1150" t="s">
        <v>3817</v>
      </c>
      <c r="E1150" t="s">
        <v>90</v>
      </c>
      <c r="F1150" t="s">
        <v>76</v>
      </c>
      <c r="G1150" t="s">
        <v>23</v>
      </c>
      <c r="H1150">
        <v>29</v>
      </c>
      <c r="I1150" t="s">
        <v>3821</v>
      </c>
      <c r="J1150" t="s">
        <v>3822</v>
      </c>
      <c r="K1150" t="s">
        <v>3823</v>
      </c>
      <c r="L1150" t="s">
        <v>77921</v>
      </c>
    </row>
    <row r="1151" spans="1:12" x14ac:dyDescent="0.15">
      <c r="A1151" t="s">
        <v>12</v>
      </c>
      <c r="B1151">
        <v>325719</v>
      </c>
      <c r="C1151">
        <v>325739</v>
      </c>
      <c r="D1151" t="s">
        <v>3817</v>
      </c>
      <c r="E1151" t="s">
        <v>90</v>
      </c>
      <c r="F1151" t="s">
        <v>76</v>
      </c>
      <c r="G1151" t="s">
        <v>36</v>
      </c>
      <c r="H1151">
        <v>52</v>
      </c>
      <c r="I1151" t="s">
        <v>3824</v>
      </c>
      <c r="J1151" t="s">
        <v>3825</v>
      </c>
      <c r="K1151" t="s">
        <v>3826</v>
      </c>
      <c r="L1151" t="s">
        <v>77959</v>
      </c>
    </row>
    <row r="1152" spans="1:12" x14ac:dyDescent="0.15">
      <c r="A1152" t="s">
        <v>12</v>
      </c>
      <c r="B1152">
        <v>325669</v>
      </c>
      <c r="C1152">
        <v>325689</v>
      </c>
      <c r="D1152" t="s">
        <v>3817</v>
      </c>
      <c r="E1152" t="s">
        <v>90</v>
      </c>
      <c r="F1152" t="s">
        <v>76</v>
      </c>
      <c r="G1152" t="s">
        <v>16</v>
      </c>
      <c r="H1152">
        <v>102</v>
      </c>
      <c r="I1152" t="s">
        <v>3827</v>
      </c>
      <c r="J1152" t="s">
        <v>3828</v>
      </c>
      <c r="K1152" t="s">
        <v>3829</v>
      </c>
      <c r="L1152" t="s">
        <v>77933</v>
      </c>
    </row>
    <row r="1153" spans="1:12" x14ac:dyDescent="0.15">
      <c r="A1153" t="s">
        <v>12</v>
      </c>
      <c r="B1153">
        <v>327364</v>
      </c>
      <c r="C1153">
        <v>327384</v>
      </c>
      <c r="D1153" t="s">
        <v>3830</v>
      </c>
      <c r="E1153" t="s">
        <v>90</v>
      </c>
      <c r="F1153" t="s">
        <v>76</v>
      </c>
      <c r="G1153" t="s">
        <v>16</v>
      </c>
      <c r="H1153">
        <v>39</v>
      </c>
      <c r="I1153" t="s">
        <v>3831</v>
      </c>
      <c r="J1153" t="s">
        <v>3832</v>
      </c>
      <c r="K1153" t="s">
        <v>3833</v>
      </c>
      <c r="L1153" t="s">
        <v>78041</v>
      </c>
    </row>
    <row r="1154" spans="1:12" x14ac:dyDescent="0.15">
      <c r="A1154" t="s">
        <v>12</v>
      </c>
      <c r="B1154">
        <v>327320</v>
      </c>
      <c r="C1154">
        <v>327340</v>
      </c>
      <c r="D1154" t="s">
        <v>3830</v>
      </c>
      <c r="E1154" t="s">
        <v>90</v>
      </c>
      <c r="F1154" t="s">
        <v>76</v>
      </c>
      <c r="G1154" t="s">
        <v>23</v>
      </c>
      <c r="H1154">
        <v>83</v>
      </c>
      <c r="I1154" t="s">
        <v>3834</v>
      </c>
      <c r="J1154" t="s">
        <v>3835</v>
      </c>
      <c r="K1154" t="s">
        <v>3836</v>
      </c>
      <c r="L1154" t="s">
        <v>77958</v>
      </c>
    </row>
    <row r="1155" spans="1:12" x14ac:dyDescent="0.15">
      <c r="A1155" t="s">
        <v>12</v>
      </c>
      <c r="B1155">
        <v>327230</v>
      </c>
      <c r="C1155">
        <v>327250</v>
      </c>
      <c r="D1155" t="s">
        <v>3830</v>
      </c>
      <c r="E1155" t="s">
        <v>90</v>
      </c>
      <c r="F1155" t="s">
        <v>76</v>
      </c>
      <c r="G1155" t="s">
        <v>36</v>
      </c>
      <c r="H1155">
        <v>173</v>
      </c>
      <c r="I1155" t="s">
        <v>3837</v>
      </c>
      <c r="J1155" t="s">
        <v>3838</v>
      </c>
      <c r="K1155" t="s">
        <v>3839</v>
      </c>
      <c r="L1155" t="s">
        <v>78052</v>
      </c>
    </row>
    <row r="1156" spans="1:12" x14ac:dyDescent="0.15">
      <c r="A1156" t="s">
        <v>12</v>
      </c>
      <c r="B1156">
        <v>327072</v>
      </c>
      <c r="C1156">
        <v>327092</v>
      </c>
      <c r="D1156" t="s">
        <v>3830</v>
      </c>
      <c r="E1156" t="s">
        <v>90</v>
      </c>
      <c r="F1156" t="s">
        <v>76</v>
      </c>
      <c r="G1156" t="s">
        <v>32</v>
      </c>
      <c r="H1156">
        <v>331</v>
      </c>
      <c r="I1156" t="s">
        <v>3840</v>
      </c>
      <c r="J1156" t="s">
        <v>3841</v>
      </c>
      <c r="K1156" t="s">
        <v>3842</v>
      </c>
      <c r="L1156" t="s">
        <v>78060</v>
      </c>
    </row>
    <row r="1157" spans="1:12" x14ac:dyDescent="0.15">
      <c r="A1157" t="s">
        <v>12</v>
      </c>
      <c r="B1157">
        <v>327712</v>
      </c>
      <c r="C1157">
        <v>327732</v>
      </c>
      <c r="D1157" t="s">
        <v>3843</v>
      </c>
      <c r="E1157" t="s">
        <v>3844</v>
      </c>
      <c r="F1157" t="s">
        <v>15</v>
      </c>
      <c r="G1157" t="s">
        <v>23</v>
      </c>
      <c r="H1157">
        <v>11</v>
      </c>
      <c r="I1157" t="s">
        <v>3845</v>
      </c>
      <c r="J1157" t="s">
        <v>3846</v>
      </c>
      <c r="K1157" t="s">
        <v>3847</v>
      </c>
      <c r="L1157" t="s">
        <v>77974</v>
      </c>
    </row>
    <row r="1158" spans="1:12" x14ac:dyDescent="0.15">
      <c r="A1158" t="s">
        <v>12</v>
      </c>
      <c r="B1158">
        <v>327732</v>
      </c>
      <c r="C1158">
        <v>327752</v>
      </c>
      <c r="D1158" t="s">
        <v>3843</v>
      </c>
      <c r="E1158" t="s">
        <v>3844</v>
      </c>
      <c r="F1158" t="s">
        <v>15</v>
      </c>
      <c r="G1158" t="s">
        <v>16</v>
      </c>
      <c r="H1158">
        <v>31</v>
      </c>
      <c r="I1158" t="s">
        <v>3848</v>
      </c>
      <c r="J1158" t="s">
        <v>3849</v>
      </c>
      <c r="K1158" t="s">
        <v>3850</v>
      </c>
      <c r="L1158" t="s">
        <v>77910</v>
      </c>
    </row>
    <row r="1159" spans="1:12" x14ac:dyDescent="0.15">
      <c r="A1159" t="s">
        <v>12</v>
      </c>
      <c r="B1159">
        <v>327761</v>
      </c>
      <c r="C1159">
        <v>327781</v>
      </c>
      <c r="D1159" t="s">
        <v>3843</v>
      </c>
      <c r="E1159" t="s">
        <v>3844</v>
      </c>
      <c r="F1159" t="s">
        <v>15</v>
      </c>
      <c r="G1159" t="s">
        <v>36</v>
      </c>
      <c r="H1159">
        <v>60</v>
      </c>
      <c r="I1159" t="s">
        <v>3851</v>
      </c>
      <c r="J1159" t="s">
        <v>3852</v>
      </c>
      <c r="K1159" t="s">
        <v>3853</v>
      </c>
      <c r="L1159" t="s">
        <v>78006</v>
      </c>
    </row>
    <row r="1160" spans="1:12" x14ac:dyDescent="0.15">
      <c r="A1160" t="s">
        <v>12</v>
      </c>
      <c r="B1160">
        <v>327795</v>
      </c>
      <c r="C1160">
        <v>327815</v>
      </c>
      <c r="D1160" t="s">
        <v>3843</v>
      </c>
      <c r="E1160" t="s">
        <v>3844</v>
      </c>
      <c r="F1160" t="s">
        <v>15</v>
      </c>
      <c r="G1160" t="s">
        <v>16</v>
      </c>
      <c r="H1160">
        <v>94</v>
      </c>
      <c r="I1160" t="s">
        <v>3854</v>
      </c>
      <c r="J1160" t="s">
        <v>3855</v>
      </c>
      <c r="K1160" t="s">
        <v>3856</v>
      </c>
      <c r="L1160" t="s">
        <v>77927</v>
      </c>
    </row>
    <row r="1161" spans="1:12" x14ac:dyDescent="0.15">
      <c r="A1161" t="s">
        <v>12</v>
      </c>
      <c r="B1161">
        <v>328504</v>
      </c>
      <c r="C1161">
        <v>328524</v>
      </c>
      <c r="D1161" t="s">
        <v>3857</v>
      </c>
      <c r="E1161" t="s">
        <v>3858</v>
      </c>
      <c r="F1161" t="s">
        <v>15</v>
      </c>
      <c r="G1161" t="s">
        <v>32</v>
      </c>
      <c r="H1161">
        <v>10</v>
      </c>
      <c r="I1161" t="s">
        <v>3859</v>
      </c>
      <c r="J1161" t="s">
        <v>3860</v>
      </c>
      <c r="K1161" t="s">
        <v>3861</v>
      </c>
      <c r="L1161" t="s">
        <v>78001</v>
      </c>
    </row>
    <row r="1162" spans="1:12" x14ac:dyDescent="0.15">
      <c r="A1162" t="s">
        <v>12</v>
      </c>
      <c r="B1162">
        <v>328549</v>
      </c>
      <c r="C1162">
        <v>328569</v>
      </c>
      <c r="D1162" t="s">
        <v>3857</v>
      </c>
      <c r="E1162" t="s">
        <v>3858</v>
      </c>
      <c r="F1162" t="s">
        <v>15</v>
      </c>
      <c r="G1162" t="s">
        <v>16</v>
      </c>
      <c r="H1162">
        <v>55</v>
      </c>
      <c r="I1162" t="s">
        <v>3862</v>
      </c>
      <c r="J1162" t="s">
        <v>3863</v>
      </c>
      <c r="K1162" t="s">
        <v>3864</v>
      </c>
      <c r="L1162" t="s">
        <v>77992</v>
      </c>
    </row>
    <row r="1163" spans="1:12" x14ac:dyDescent="0.15">
      <c r="A1163" t="s">
        <v>12</v>
      </c>
      <c r="B1163">
        <v>328570</v>
      </c>
      <c r="C1163">
        <v>328590</v>
      </c>
      <c r="D1163" t="s">
        <v>3857</v>
      </c>
      <c r="E1163" t="s">
        <v>3858</v>
      </c>
      <c r="F1163" t="s">
        <v>15</v>
      </c>
      <c r="G1163" t="s">
        <v>16</v>
      </c>
      <c r="H1163">
        <v>76</v>
      </c>
      <c r="I1163" t="s">
        <v>3865</v>
      </c>
      <c r="J1163" t="s">
        <v>3866</v>
      </c>
      <c r="K1163" t="s">
        <v>3867</v>
      </c>
      <c r="L1163" t="s">
        <v>77985</v>
      </c>
    </row>
    <row r="1164" spans="1:12" x14ac:dyDescent="0.15">
      <c r="A1164" t="s">
        <v>12</v>
      </c>
      <c r="B1164">
        <v>328605</v>
      </c>
      <c r="C1164">
        <v>328625</v>
      </c>
      <c r="D1164" t="s">
        <v>3857</v>
      </c>
      <c r="E1164" t="s">
        <v>3858</v>
      </c>
      <c r="F1164" t="s">
        <v>15</v>
      </c>
      <c r="G1164" t="s">
        <v>16</v>
      </c>
      <c r="H1164">
        <v>111</v>
      </c>
      <c r="I1164" t="s">
        <v>3868</v>
      </c>
      <c r="J1164" t="s">
        <v>3869</v>
      </c>
      <c r="K1164" t="s">
        <v>3870</v>
      </c>
      <c r="L1164" t="s">
        <v>77908</v>
      </c>
    </row>
    <row r="1165" spans="1:12" x14ac:dyDescent="0.15">
      <c r="A1165" t="s">
        <v>12</v>
      </c>
      <c r="B1165">
        <v>329929</v>
      </c>
      <c r="C1165">
        <v>329949</v>
      </c>
      <c r="D1165" t="s">
        <v>3871</v>
      </c>
      <c r="E1165" t="s">
        <v>3872</v>
      </c>
      <c r="F1165" t="s">
        <v>15</v>
      </c>
      <c r="G1165" t="s">
        <v>32</v>
      </c>
      <c r="H1165">
        <v>11</v>
      </c>
      <c r="I1165" t="s">
        <v>3873</v>
      </c>
      <c r="J1165" t="s">
        <v>3874</v>
      </c>
      <c r="K1165" t="s">
        <v>3875</v>
      </c>
      <c r="L1165" t="s">
        <v>77974</v>
      </c>
    </row>
    <row r="1166" spans="1:12" x14ac:dyDescent="0.15">
      <c r="A1166" t="s">
        <v>12</v>
      </c>
      <c r="B1166">
        <v>329949</v>
      </c>
      <c r="C1166">
        <v>329969</v>
      </c>
      <c r="D1166" t="s">
        <v>3871</v>
      </c>
      <c r="E1166" t="s">
        <v>3872</v>
      </c>
      <c r="F1166" t="s">
        <v>15</v>
      </c>
      <c r="G1166" t="s">
        <v>36</v>
      </c>
      <c r="H1166">
        <v>31</v>
      </c>
      <c r="I1166" t="s">
        <v>3876</v>
      </c>
      <c r="J1166" t="s">
        <v>3877</v>
      </c>
      <c r="K1166" t="s">
        <v>3878</v>
      </c>
      <c r="L1166" t="s">
        <v>77910</v>
      </c>
    </row>
    <row r="1167" spans="1:12" x14ac:dyDescent="0.15">
      <c r="A1167" t="s">
        <v>12</v>
      </c>
      <c r="B1167">
        <v>329971</v>
      </c>
      <c r="C1167">
        <v>329991</v>
      </c>
      <c r="D1167" t="s">
        <v>3871</v>
      </c>
      <c r="E1167" t="s">
        <v>3872</v>
      </c>
      <c r="F1167" t="s">
        <v>15</v>
      </c>
      <c r="G1167" t="s">
        <v>16</v>
      </c>
      <c r="H1167">
        <v>53</v>
      </c>
      <c r="I1167" t="s">
        <v>3879</v>
      </c>
      <c r="J1167" t="s">
        <v>3880</v>
      </c>
      <c r="K1167" t="s">
        <v>3881</v>
      </c>
      <c r="L1167" t="s">
        <v>77922</v>
      </c>
    </row>
    <row r="1168" spans="1:12" x14ac:dyDescent="0.15">
      <c r="A1168" t="s">
        <v>12</v>
      </c>
      <c r="B1168">
        <v>329997</v>
      </c>
      <c r="C1168">
        <v>330017</v>
      </c>
      <c r="D1168" t="s">
        <v>3871</v>
      </c>
      <c r="E1168" t="s">
        <v>3872</v>
      </c>
      <c r="F1168" t="s">
        <v>15</v>
      </c>
      <c r="G1168" t="s">
        <v>16</v>
      </c>
      <c r="H1168">
        <v>79</v>
      </c>
      <c r="I1168" t="s">
        <v>3882</v>
      </c>
      <c r="J1168" t="s">
        <v>3883</v>
      </c>
      <c r="K1168" t="s">
        <v>3884</v>
      </c>
      <c r="L1168" t="s">
        <v>77993</v>
      </c>
    </row>
    <row r="1169" spans="1:12" x14ac:dyDescent="0.15">
      <c r="A1169" t="s">
        <v>12</v>
      </c>
      <c r="B1169">
        <v>331429</v>
      </c>
      <c r="C1169">
        <v>331449</v>
      </c>
      <c r="D1169" t="s">
        <v>3885</v>
      </c>
      <c r="E1169" t="s">
        <v>3886</v>
      </c>
      <c r="F1169" t="s">
        <v>15</v>
      </c>
      <c r="G1169" t="s">
        <v>36</v>
      </c>
      <c r="H1169">
        <v>25</v>
      </c>
      <c r="I1169" t="s">
        <v>3887</v>
      </c>
      <c r="J1169" t="s">
        <v>3888</v>
      </c>
      <c r="K1169" t="s">
        <v>3889</v>
      </c>
      <c r="L1169" t="s">
        <v>78012</v>
      </c>
    </row>
    <row r="1170" spans="1:12" x14ac:dyDescent="0.15">
      <c r="A1170" t="s">
        <v>12</v>
      </c>
      <c r="B1170">
        <v>331462</v>
      </c>
      <c r="C1170">
        <v>331482</v>
      </c>
      <c r="D1170" t="s">
        <v>3885</v>
      </c>
      <c r="E1170" t="s">
        <v>3886</v>
      </c>
      <c r="F1170" t="s">
        <v>15</v>
      </c>
      <c r="G1170" t="s">
        <v>16</v>
      </c>
      <c r="H1170">
        <v>58</v>
      </c>
      <c r="I1170" t="s">
        <v>3890</v>
      </c>
      <c r="J1170" t="s">
        <v>3891</v>
      </c>
      <c r="K1170" t="s">
        <v>3892</v>
      </c>
      <c r="L1170" t="s">
        <v>77911</v>
      </c>
    </row>
    <row r="1171" spans="1:12" x14ac:dyDescent="0.15">
      <c r="A1171" t="s">
        <v>12</v>
      </c>
      <c r="B1171">
        <v>331513</v>
      </c>
      <c r="C1171">
        <v>331533</v>
      </c>
      <c r="D1171" t="s">
        <v>3885</v>
      </c>
      <c r="E1171" t="s">
        <v>3886</v>
      </c>
      <c r="F1171" t="s">
        <v>15</v>
      </c>
      <c r="G1171" t="s">
        <v>16</v>
      </c>
      <c r="H1171">
        <v>109</v>
      </c>
      <c r="I1171" t="s">
        <v>3893</v>
      </c>
      <c r="J1171" t="s">
        <v>3894</v>
      </c>
      <c r="K1171" t="s">
        <v>3895</v>
      </c>
      <c r="L1171" t="s">
        <v>77947</v>
      </c>
    </row>
    <row r="1172" spans="1:12" x14ac:dyDescent="0.15">
      <c r="A1172" t="s">
        <v>12</v>
      </c>
      <c r="B1172">
        <v>331534</v>
      </c>
      <c r="C1172">
        <v>331554</v>
      </c>
      <c r="D1172" t="s">
        <v>3885</v>
      </c>
      <c r="E1172" t="s">
        <v>3886</v>
      </c>
      <c r="F1172" t="s">
        <v>15</v>
      </c>
      <c r="G1172" t="s">
        <v>36</v>
      </c>
      <c r="H1172">
        <v>130</v>
      </c>
      <c r="I1172" t="s">
        <v>3896</v>
      </c>
      <c r="J1172" t="s">
        <v>3897</v>
      </c>
      <c r="K1172" t="s">
        <v>3898</v>
      </c>
      <c r="L1172" t="s">
        <v>77998</v>
      </c>
    </row>
    <row r="1173" spans="1:12" x14ac:dyDescent="0.15">
      <c r="A1173" t="s">
        <v>12</v>
      </c>
      <c r="B1173">
        <v>332939</v>
      </c>
      <c r="C1173">
        <v>332959</v>
      </c>
      <c r="D1173" t="s">
        <v>3899</v>
      </c>
      <c r="E1173" t="s">
        <v>3900</v>
      </c>
      <c r="F1173" t="s">
        <v>15</v>
      </c>
      <c r="G1173" t="s">
        <v>32</v>
      </c>
      <c r="H1173">
        <v>13</v>
      </c>
      <c r="I1173" t="s">
        <v>3901</v>
      </c>
      <c r="J1173" t="s">
        <v>3902</v>
      </c>
      <c r="K1173" t="s">
        <v>3903</v>
      </c>
      <c r="L1173" t="s">
        <v>77935</v>
      </c>
    </row>
    <row r="1174" spans="1:12" x14ac:dyDescent="0.15">
      <c r="A1174" t="s">
        <v>12</v>
      </c>
      <c r="B1174">
        <v>332963</v>
      </c>
      <c r="C1174">
        <v>332983</v>
      </c>
      <c r="D1174" t="s">
        <v>3899</v>
      </c>
      <c r="E1174" t="s">
        <v>3900</v>
      </c>
      <c r="F1174" t="s">
        <v>15</v>
      </c>
      <c r="G1174" t="s">
        <v>16</v>
      </c>
      <c r="H1174">
        <v>37</v>
      </c>
      <c r="I1174" t="s">
        <v>3904</v>
      </c>
      <c r="J1174" t="s">
        <v>3905</v>
      </c>
      <c r="K1174" t="s">
        <v>3906</v>
      </c>
      <c r="L1174" t="s">
        <v>77906</v>
      </c>
    </row>
    <row r="1175" spans="1:12" x14ac:dyDescent="0.15">
      <c r="A1175" t="s">
        <v>12</v>
      </c>
      <c r="B1175">
        <v>332988</v>
      </c>
      <c r="C1175">
        <v>333008</v>
      </c>
      <c r="D1175" t="s">
        <v>3899</v>
      </c>
      <c r="E1175" t="s">
        <v>3900</v>
      </c>
      <c r="F1175" t="s">
        <v>15</v>
      </c>
      <c r="G1175" t="s">
        <v>36</v>
      </c>
      <c r="H1175">
        <v>62</v>
      </c>
      <c r="I1175" t="s">
        <v>3907</v>
      </c>
      <c r="J1175" t="s">
        <v>3908</v>
      </c>
      <c r="K1175" t="s">
        <v>3909</v>
      </c>
      <c r="L1175" t="s">
        <v>77949</v>
      </c>
    </row>
    <row r="1176" spans="1:12" x14ac:dyDescent="0.15">
      <c r="A1176" t="s">
        <v>12</v>
      </c>
      <c r="B1176">
        <v>333012</v>
      </c>
      <c r="C1176">
        <v>333032</v>
      </c>
      <c r="D1176" t="s">
        <v>3899</v>
      </c>
      <c r="E1176" t="s">
        <v>3900</v>
      </c>
      <c r="F1176" t="s">
        <v>15</v>
      </c>
      <c r="G1176" t="s">
        <v>23</v>
      </c>
      <c r="H1176">
        <v>86</v>
      </c>
      <c r="I1176" t="s">
        <v>3910</v>
      </c>
      <c r="J1176" t="s">
        <v>3911</v>
      </c>
      <c r="K1176" t="s">
        <v>3912</v>
      </c>
      <c r="L1176" t="s">
        <v>77929</v>
      </c>
    </row>
    <row r="1177" spans="1:12" x14ac:dyDescent="0.15">
      <c r="A1177" t="s">
        <v>12</v>
      </c>
      <c r="B1177">
        <v>334091</v>
      </c>
      <c r="C1177">
        <v>334111</v>
      </c>
      <c r="D1177" t="s">
        <v>3913</v>
      </c>
      <c r="E1177" t="s">
        <v>3914</v>
      </c>
      <c r="F1177" t="s">
        <v>15</v>
      </c>
      <c r="G1177" t="s">
        <v>23</v>
      </c>
      <c r="H1177">
        <v>13</v>
      </c>
      <c r="I1177" t="s">
        <v>3915</v>
      </c>
      <c r="J1177" t="s">
        <v>3916</v>
      </c>
      <c r="K1177" t="s">
        <v>3917</v>
      </c>
      <c r="L1177" t="s">
        <v>77935</v>
      </c>
    </row>
    <row r="1178" spans="1:12" x14ac:dyDescent="0.15">
      <c r="A1178" t="s">
        <v>12</v>
      </c>
      <c r="B1178">
        <v>334112</v>
      </c>
      <c r="C1178">
        <v>334132</v>
      </c>
      <c r="D1178" t="s">
        <v>3913</v>
      </c>
      <c r="E1178" t="s">
        <v>3914</v>
      </c>
      <c r="F1178" t="s">
        <v>15</v>
      </c>
      <c r="G1178" t="s">
        <v>36</v>
      </c>
      <c r="H1178">
        <v>34</v>
      </c>
      <c r="I1178" t="s">
        <v>3918</v>
      </c>
      <c r="J1178" t="s">
        <v>3919</v>
      </c>
      <c r="K1178" t="s">
        <v>3920</v>
      </c>
      <c r="L1178" t="s">
        <v>77999</v>
      </c>
    </row>
    <row r="1179" spans="1:12" x14ac:dyDescent="0.15">
      <c r="A1179" t="s">
        <v>12</v>
      </c>
      <c r="B1179">
        <v>334132</v>
      </c>
      <c r="C1179">
        <v>334152</v>
      </c>
      <c r="D1179" t="s">
        <v>3913</v>
      </c>
      <c r="E1179" t="s">
        <v>3914</v>
      </c>
      <c r="F1179" t="s">
        <v>15</v>
      </c>
      <c r="G1179" t="s">
        <v>16</v>
      </c>
      <c r="H1179">
        <v>54</v>
      </c>
      <c r="I1179" t="s">
        <v>3921</v>
      </c>
      <c r="J1179" t="s">
        <v>3922</v>
      </c>
      <c r="K1179" t="s">
        <v>3923</v>
      </c>
      <c r="L1179" t="s">
        <v>77961</v>
      </c>
    </row>
    <row r="1180" spans="1:12" x14ac:dyDescent="0.15">
      <c r="A1180" t="s">
        <v>12</v>
      </c>
      <c r="B1180">
        <v>334158</v>
      </c>
      <c r="C1180">
        <v>334178</v>
      </c>
      <c r="D1180" t="s">
        <v>3913</v>
      </c>
      <c r="E1180" t="s">
        <v>3914</v>
      </c>
      <c r="F1180" t="s">
        <v>15</v>
      </c>
      <c r="G1180" t="s">
        <v>16</v>
      </c>
      <c r="H1180">
        <v>80</v>
      </c>
      <c r="I1180" t="s">
        <v>3924</v>
      </c>
      <c r="J1180" t="s">
        <v>3925</v>
      </c>
      <c r="K1180" t="s">
        <v>3926</v>
      </c>
      <c r="L1180" t="s">
        <v>77940</v>
      </c>
    </row>
    <row r="1181" spans="1:12" x14ac:dyDescent="0.15">
      <c r="A1181" t="s">
        <v>12</v>
      </c>
      <c r="B1181">
        <v>335265</v>
      </c>
      <c r="C1181">
        <v>335285</v>
      </c>
      <c r="D1181" t="s">
        <v>3927</v>
      </c>
      <c r="E1181" t="s">
        <v>3928</v>
      </c>
      <c r="F1181" t="s">
        <v>15</v>
      </c>
      <c r="G1181" t="s">
        <v>36</v>
      </c>
      <c r="H1181">
        <v>6</v>
      </c>
      <c r="I1181" t="s">
        <v>3929</v>
      </c>
      <c r="J1181" t="s">
        <v>3930</v>
      </c>
      <c r="K1181" t="s">
        <v>3931</v>
      </c>
      <c r="L1181" t="s">
        <v>78025</v>
      </c>
    </row>
    <row r="1182" spans="1:12" x14ac:dyDescent="0.15">
      <c r="A1182" t="s">
        <v>12</v>
      </c>
      <c r="B1182">
        <v>335295</v>
      </c>
      <c r="C1182">
        <v>335315</v>
      </c>
      <c r="D1182" t="s">
        <v>3927</v>
      </c>
      <c r="E1182" t="s">
        <v>3928</v>
      </c>
      <c r="F1182" t="s">
        <v>15</v>
      </c>
      <c r="G1182" t="s">
        <v>16</v>
      </c>
      <c r="H1182">
        <v>36</v>
      </c>
      <c r="I1182" t="s">
        <v>3932</v>
      </c>
      <c r="J1182" t="s">
        <v>3933</v>
      </c>
      <c r="K1182" t="s">
        <v>3934</v>
      </c>
      <c r="L1182" t="s">
        <v>78003</v>
      </c>
    </row>
    <row r="1183" spans="1:12" x14ac:dyDescent="0.15">
      <c r="A1183" t="s">
        <v>12</v>
      </c>
      <c r="B1183">
        <v>335321</v>
      </c>
      <c r="C1183">
        <v>335341</v>
      </c>
      <c r="D1183" t="s">
        <v>3927</v>
      </c>
      <c r="E1183" t="s">
        <v>3928</v>
      </c>
      <c r="F1183" t="s">
        <v>15</v>
      </c>
      <c r="G1183" t="s">
        <v>23</v>
      </c>
      <c r="H1183">
        <v>62</v>
      </c>
      <c r="I1183" t="s">
        <v>3935</v>
      </c>
      <c r="J1183" t="s">
        <v>3936</v>
      </c>
      <c r="K1183" t="s">
        <v>3937</v>
      </c>
      <c r="L1183" t="s">
        <v>77949</v>
      </c>
    </row>
    <row r="1184" spans="1:12" x14ac:dyDescent="0.15">
      <c r="A1184" t="s">
        <v>12</v>
      </c>
      <c r="B1184">
        <v>335354</v>
      </c>
      <c r="C1184">
        <v>335374</v>
      </c>
      <c r="D1184" t="s">
        <v>3927</v>
      </c>
      <c r="E1184" t="s">
        <v>3928</v>
      </c>
      <c r="F1184" t="s">
        <v>15</v>
      </c>
      <c r="G1184" t="s">
        <v>23</v>
      </c>
      <c r="H1184">
        <v>95</v>
      </c>
      <c r="I1184" t="s">
        <v>3938</v>
      </c>
      <c r="J1184" t="s">
        <v>3939</v>
      </c>
      <c r="K1184" t="s">
        <v>3940</v>
      </c>
      <c r="L1184" t="s">
        <v>77920</v>
      </c>
    </row>
    <row r="1185" spans="1:12" x14ac:dyDescent="0.15">
      <c r="A1185" t="s">
        <v>12</v>
      </c>
      <c r="B1185">
        <v>336267</v>
      </c>
      <c r="C1185">
        <v>336287</v>
      </c>
      <c r="D1185" t="s">
        <v>3941</v>
      </c>
      <c r="E1185" t="s">
        <v>3942</v>
      </c>
      <c r="F1185" t="s">
        <v>15</v>
      </c>
      <c r="G1185" t="s">
        <v>23</v>
      </c>
      <c r="H1185">
        <v>44</v>
      </c>
      <c r="I1185" t="s">
        <v>3943</v>
      </c>
      <c r="J1185" t="s">
        <v>3944</v>
      </c>
      <c r="K1185" t="s">
        <v>3945</v>
      </c>
      <c r="L1185" t="s">
        <v>78016</v>
      </c>
    </row>
    <row r="1186" spans="1:12" x14ac:dyDescent="0.15">
      <c r="A1186" t="s">
        <v>12</v>
      </c>
      <c r="B1186">
        <v>336297</v>
      </c>
      <c r="C1186">
        <v>336317</v>
      </c>
      <c r="D1186" t="s">
        <v>3941</v>
      </c>
      <c r="E1186" t="s">
        <v>3942</v>
      </c>
      <c r="F1186" t="s">
        <v>15</v>
      </c>
      <c r="G1186" t="s">
        <v>23</v>
      </c>
      <c r="H1186">
        <v>74</v>
      </c>
      <c r="I1186" t="s">
        <v>3946</v>
      </c>
      <c r="J1186" t="s">
        <v>3947</v>
      </c>
      <c r="K1186" t="s">
        <v>3948</v>
      </c>
      <c r="L1186" t="s">
        <v>78005</v>
      </c>
    </row>
    <row r="1187" spans="1:12" x14ac:dyDescent="0.15">
      <c r="A1187" t="s">
        <v>12</v>
      </c>
      <c r="B1187">
        <v>336320</v>
      </c>
      <c r="C1187">
        <v>336340</v>
      </c>
      <c r="D1187" t="s">
        <v>3941</v>
      </c>
      <c r="E1187" t="s">
        <v>3942</v>
      </c>
      <c r="F1187" t="s">
        <v>15</v>
      </c>
      <c r="G1187" t="s">
        <v>23</v>
      </c>
      <c r="H1187">
        <v>97</v>
      </c>
      <c r="I1187" t="s">
        <v>3949</v>
      </c>
      <c r="J1187" t="s">
        <v>3950</v>
      </c>
      <c r="K1187" t="s">
        <v>3951</v>
      </c>
      <c r="L1187" t="s">
        <v>78010</v>
      </c>
    </row>
    <row r="1188" spans="1:12" x14ac:dyDescent="0.15">
      <c r="A1188" t="s">
        <v>12</v>
      </c>
      <c r="B1188">
        <v>336372</v>
      </c>
      <c r="C1188">
        <v>336392</v>
      </c>
      <c r="D1188" t="s">
        <v>3941</v>
      </c>
      <c r="E1188" t="s">
        <v>3942</v>
      </c>
      <c r="F1188" t="s">
        <v>15</v>
      </c>
      <c r="G1188" t="s">
        <v>23</v>
      </c>
      <c r="H1188">
        <v>149</v>
      </c>
      <c r="I1188" t="s">
        <v>3952</v>
      </c>
      <c r="J1188" t="s">
        <v>3953</v>
      </c>
      <c r="K1188" t="s">
        <v>3954</v>
      </c>
      <c r="L1188" t="s">
        <v>78045</v>
      </c>
    </row>
    <row r="1189" spans="1:12" x14ac:dyDescent="0.15">
      <c r="A1189" t="s">
        <v>12</v>
      </c>
      <c r="B1189">
        <v>339625</v>
      </c>
      <c r="C1189">
        <v>339645</v>
      </c>
      <c r="D1189" t="s">
        <v>3955</v>
      </c>
      <c r="E1189" t="s">
        <v>90</v>
      </c>
      <c r="F1189" t="s">
        <v>76</v>
      </c>
      <c r="G1189" t="s">
        <v>36</v>
      </c>
      <c r="H1189">
        <v>13</v>
      </c>
      <c r="I1189" t="s">
        <v>3956</v>
      </c>
      <c r="J1189" t="s">
        <v>3957</v>
      </c>
      <c r="K1189" t="s">
        <v>3958</v>
      </c>
      <c r="L1189" t="s">
        <v>77935</v>
      </c>
    </row>
    <row r="1190" spans="1:12" x14ac:dyDescent="0.15">
      <c r="A1190" t="s">
        <v>12</v>
      </c>
      <c r="B1190">
        <v>339598</v>
      </c>
      <c r="C1190">
        <v>339618</v>
      </c>
      <c r="D1190" t="s">
        <v>3955</v>
      </c>
      <c r="E1190" t="s">
        <v>90</v>
      </c>
      <c r="F1190" t="s">
        <v>76</v>
      </c>
      <c r="G1190" t="s">
        <v>16</v>
      </c>
      <c r="H1190">
        <v>40</v>
      </c>
      <c r="I1190" t="s">
        <v>3959</v>
      </c>
      <c r="J1190" t="s">
        <v>3960</v>
      </c>
      <c r="K1190" t="s">
        <v>3961</v>
      </c>
      <c r="L1190" t="s">
        <v>77952</v>
      </c>
    </row>
    <row r="1191" spans="1:12" x14ac:dyDescent="0.15">
      <c r="A1191" t="s">
        <v>12</v>
      </c>
      <c r="B1191">
        <v>339577</v>
      </c>
      <c r="C1191">
        <v>339597</v>
      </c>
      <c r="D1191" t="s">
        <v>3955</v>
      </c>
      <c r="E1191" t="s">
        <v>90</v>
      </c>
      <c r="F1191" t="s">
        <v>76</v>
      </c>
      <c r="G1191" t="s">
        <v>23</v>
      </c>
      <c r="H1191">
        <v>61</v>
      </c>
      <c r="I1191" t="s">
        <v>3962</v>
      </c>
      <c r="J1191" t="s">
        <v>3963</v>
      </c>
      <c r="K1191" t="s">
        <v>3964</v>
      </c>
      <c r="L1191" t="s">
        <v>77979</v>
      </c>
    </row>
    <row r="1192" spans="1:12" x14ac:dyDescent="0.15">
      <c r="A1192" t="s">
        <v>12</v>
      </c>
      <c r="B1192">
        <v>339554</v>
      </c>
      <c r="C1192">
        <v>339574</v>
      </c>
      <c r="D1192" t="s">
        <v>3955</v>
      </c>
      <c r="E1192" t="s">
        <v>90</v>
      </c>
      <c r="F1192" t="s">
        <v>76</v>
      </c>
      <c r="G1192" t="s">
        <v>16</v>
      </c>
      <c r="H1192">
        <v>84</v>
      </c>
      <c r="I1192" t="s">
        <v>3965</v>
      </c>
      <c r="J1192" t="s">
        <v>3966</v>
      </c>
      <c r="K1192" t="s">
        <v>3967</v>
      </c>
      <c r="L1192" t="s">
        <v>77946</v>
      </c>
    </row>
    <row r="1193" spans="1:12" x14ac:dyDescent="0.15">
      <c r="A1193" t="s">
        <v>12</v>
      </c>
      <c r="B1193">
        <v>339769</v>
      </c>
      <c r="C1193">
        <v>339789</v>
      </c>
      <c r="D1193" t="s">
        <v>3968</v>
      </c>
      <c r="E1193" t="s">
        <v>90</v>
      </c>
      <c r="F1193" t="s">
        <v>15</v>
      </c>
      <c r="G1193" t="s">
        <v>32</v>
      </c>
      <c r="H1193">
        <v>1</v>
      </c>
      <c r="I1193" t="s">
        <v>3969</v>
      </c>
      <c r="J1193" t="s">
        <v>3970</v>
      </c>
      <c r="K1193" t="s">
        <v>3971</v>
      </c>
      <c r="L1193" t="s">
        <v>77917</v>
      </c>
    </row>
    <row r="1194" spans="1:12" x14ac:dyDescent="0.15">
      <c r="A1194" t="s">
        <v>12</v>
      </c>
      <c r="B1194">
        <v>339790</v>
      </c>
      <c r="C1194">
        <v>339810</v>
      </c>
      <c r="D1194" t="s">
        <v>3968</v>
      </c>
      <c r="E1194" t="s">
        <v>90</v>
      </c>
      <c r="F1194" t="s">
        <v>15</v>
      </c>
      <c r="G1194" t="s">
        <v>32</v>
      </c>
      <c r="H1194">
        <v>22</v>
      </c>
      <c r="I1194" t="s">
        <v>3972</v>
      </c>
      <c r="J1194" t="s">
        <v>3973</v>
      </c>
      <c r="K1194" t="s">
        <v>3974</v>
      </c>
      <c r="L1194" t="s">
        <v>77948</v>
      </c>
    </row>
    <row r="1195" spans="1:12" x14ac:dyDescent="0.15">
      <c r="A1195" t="s">
        <v>12</v>
      </c>
      <c r="B1195">
        <v>339811</v>
      </c>
      <c r="C1195">
        <v>339831</v>
      </c>
      <c r="D1195" t="s">
        <v>3968</v>
      </c>
      <c r="E1195" t="s">
        <v>90</v>
      </c>
      <c r="F1195" t="s">
        <v>15</v>
      </c>
      <c r="G1195" t="s">
        <v>32</v>
      </c>
      <c r="H1195">
        <v>43</v>
      </c>
      <c r="I1195" t="s">
        <v>3975</v>
      </c>
      <c r="J1195" t="s">
        <v>3976</v>
      </c>
      <c r="K1195" t="s">
        <v>3977</v>
      </c>
      <c r="L1195" t="s">
        <v>77942</v>
      </c>
    </row>
    <row r="1196" spans="1:12" x14ac:dyDescent="0.15">
      <c r="A1196" t="s">
        <v>12</v>
      </c>
      <c r="B1196">
        <v>339838</v>
      </c>
      <c r="C1196">
        <v>339858</v>
      </c>
      <c r="D1196" t="s">
        <v>3968</v>
      </c>
      <c r="E1196" t="s">
        <v>90</v>
      </c>
      <c r="F1196" t="s">
        <v>15</v>
      </c>
      <c r="G1196" t="s">
        <v>36</v>
      </c>
      <c r="H1196">
        <v>70</v>
      </c>
      <c r="I1196" t="s">
        <v>3978</v>
      </c>
      <c r="J1196" t="s">
        <v>3979</v>
      </c>
      <c r="K1196" t="s">
        <v>3980</v>
      </c>
      <c r="L1196" t="s">
        <v>77919</v>
      </c>
    </row>
    <row r="1197" spans="1:12" x14ac:dyDescent="0.15">
      <c r="A1197" t="s">
        <v>12</v>
      </c>
      <c r="B1197">
        <v>341981</v>
      </c>
      <c r="C1197">
        <v>342001</v>
      </c>
      <c r="D1197" t="s">
        <v>3981</v>
      </c>
      <c r="E1197" t="s">
        <v>90</v>
      </c>
      <c r="F1197" t="s">
        <v>76</v>
      </c>
      <c r="G1197" t="s">
        <v>36</v>
      </c>
      <c r="H1197">
        <v>18</v>
      </c>
      <c r="I1197" t="s">
        <v>3982</v>
      </c>
      <c r="J1197" t="s">
        <v>3983</v>
      </c>
      <c r="K1197" t="s">
        <v>3984</v>
      </c>
      <c r="L1197" t="s">
        <v>78007</v>
      </c>
    </row>
    <row r="1198" spans="1:12" x14ac:dyDescent="0.15">
      <c r="A1198" t="s">
        <v>12</v>
      </c>
      <c r="B1198">
        <v>341954</v>
      </c>
      <c r="C1198">
        <v>341974</v>
      </c>
      <c r="D1198" t="s">
        <v>3981</v>
      </c>
      <c r="E1198" t="s">
        <v>90</v>
      </c>
      <c r="F1198" t="s">
        <v>76</v>
      </c>
      <c r="G1198" t="s">
        <v>36</v>
      </c>
      <c r="H1198">
        <v>45</v>
      </c>
      <c r="I1198" t="s">
        <v>3985</v>
      </c>
      <c r="J1198" t="s">
        <v>3986</v>
      </c>
      <c r="K1198" t="s">
        <v>3987</v>
      </c>
      <c r="L1198" t="s">
        <v>77967</v>
      </c>
    </row>
    <row r="1199" spans="1:12" x14ac:dyDescent="0.15">
      <c r="A1199" t="s">
        <v>12</v>
      </c>
      <c r="B1199">
        <v>341901</v>
      </c>
      <c r="C1199">
        <v>341921</v>
      </c>
      <c r="D1199" t="s">
        <v>3981</v>
      </c>
      <c r="E1199" t="s">
        <v>90</v>
      </c>
      <c r="F1199" t="s">
        <v>76</v>
      </c>
      <c r="G1199" t="s">
        <v>23</v>
      </c>
      <c r="H1199">
        <v>98</v>
      </c>
      <c r="I1199" t="s">
        <v>3988</v>
      </c>
      <c r="J1199" t="s">
        <v>3989</v>
      </c>
      <c r="K1199" t="s">
        <v>3990</v>
      </c>
      <c r="L1199" t="s">
        <v>78048</v>
      </c>
    </row>
    <row r="1200" spans="1:12" x14ac:dyDescent="0.15">
      <c r="A1200" t="s">
        <v>12</v>
      </c>
      <c r="B1200">
        <v>341871</v>
      </c>
      <c r="C1200">
        <v>341891</v>
      </c>
      <c r="D1200" t="s">
        <v>3981</v>
      </c>
      <c r="E1200" t="s">
        <v>90</v>
      </c>
      <c r="F1200" t="s">
        <v>76</v>
      </c>
      <c r="G1200" t="s">
        <v>16</v>
      </c>
      <c r="H1200">
        <v>128</v>
      </c>
      <c r="I1200" t="s">
        <v>3991</v>
      </c>
      <c r="J1200" t="s">
        <v>3992</v>
      </c>
      <c r="K1200" t="s">
        <v>3993</v>
      </c>
      <c r="L1200" t="s">
        <v>77934</v>
      </c>
    </row>
    <row r="1201" spans="1:12" x14ac:dyDescent="0.15">
      <c r="A1201" t="s">
        <v>12</v>
      </c>
      <c r="B1201">
        <v>342044</v>
      </c>
      <c r="C1201">
        <v>342064</v>
      </c>
      <c r="D1201" t="s">
        <v>3994</v>
      </c>
      <c r="E1201" t="s">
        <v>90</v>
      </c>
      <c r="F1201" t="s">
        <v>15</v>
      </c>
      <c r="G1201" t="s">
        <v>36</v>
      </c>
      <c r="H1201">
        <v>27</v>
      </c>
      <c r="I1201" t="s">
        <v>3995</v>
      </c>
      <c r="J1201" t="s">
        <v>3996</v>
      </c>
      <c r="K1201" t="s">
        <v>3997</v>
      </c>
      <c r="L1201" t="s">
        <v>78013</v>
      </c>
    </row>
    <row r="1202" spans="1:12" x14ac:dyDescent="0.15">
      <c r="A1202" t="s">
        <v>12</v>
      </c>
      <c r="B1202">
        <v>342064</v>
      </c>
      <c r="C1202">
        <v>342084</v>
      </c>
      <c r="D1202" t="s">
        <v>3994</v>
      </c>
      <c r="E1202" t="s">
        <v>90</v>
      </c>
      <c r="F1202" t="s">
        <v>15</v>
      </c>
      <c r="G1202" t="s">
        <v>16</v>
      </c>
      <c r="H1202">
        <v>47</v>
      </c>
      <c r="I1202" t="s">
        <v>3998</v>
      </c>
      <c r="J1202" t="s">
        <v>3999</v>
      </c>
      <c r="K1202" t="s">
        <v>4000</v>
      </c>
      <c r="L1202" t="s">
        <v>77932</v>
      </c>
    </row>
    <row r="1203" spans="1:12" x14ac:dyDescent="0.15">
      <c r="A1203" t="s">
        <v>12</v>
      </c>
      <c r="B1203">
        <v>342085</v>
      </c>
      <c r="C1203">
        <v>342105</v>
      </c>
      <c r="D1203" t="s">
        <v>3994</v>
      </c>
      <c r="E1203" t="s">
        <v>90</v>
      </c>
      <c r="F1203" t="s">
        <v>15</v>
      </c>
      <c r="G1203" t="s">
        <v>36</v>
      </c>
      <c r="H1203">
        <v>68</v>
      </c>
      <c r="I1203" t="s">
        <v>4001</v>
      </c>
      <c r="J1203" t="s">
        <v>4002</v>
      </c>
      <c r="K1203" t="s">
        <v>4003</v>
      </c>
      <c r="L1203" t="s">
        <v>77962</v>
      </c>
    </row>
    <row r="1204" spans="1:12" x14ac:dyDescent="0.15">
      <c r="A1204" t="s">
        <v>12</v>
      </c>
      <c r="B1204">
        <v>342108</v>
      </c>
      <c r="C1204">
        <v>342128</v>
      </c>
      <c r="D1204" t="s">
        <v>3994</v>
      </c>
      <c r="E1204" t="s">
        <v>90</v>
      </c>
      <c r="F1204" t="s">
        <v>15</v>
      </c>
      <c r="G1204" t="s">
        <v>23</v>
      </c>
      <c r="H1204">
        <v>91</v>
      </c>
      <c r="I1204" t="s">
        <v>4004</v>
      </c>
      <c r="J1204" t="s">
        <v>4005</v>
      </c>
      <c r="K1204" t="s">
        <v>4006</v>
      </c>
      <c r="L1204" t="s">
        <v>77907</v>
      </c>
    </row>
    <row r="1205" spans="1:12" x14ac:dyDescent="0.15">
      <c r="A1205" t="s">
        <v>12</v>
      </c>
      <c r="B1205">
        <v>343770</v>
      </c>
      <c r="C1205">
        <v>343790</v>
      </c>
      <c r="D1205" t="s">
        <v>4007</v>
      </c>
      <c r="E1205" t="s">
        <v>90</v>
      </c>
      <c r="F1205" t="s">
        <v>76</v>
      </c>
      <c r="G1205" t="s">
        <v>23</v>
      </c>
      <c r="H1205">
        <v>19</v>
      </c>
      <c r="I1205" t="s">
        <v>4008</v>
      </c>
      <c r="J1205" t="s">
        <v>4009</v>
      </c>
      <c r="K1205" t="s">
        <v>4010</v>
      </c>
      <c r="L1205" t="s">
        <v>77982</v>
      </c>
    </row>
    <row r="1206" spans="1:12" x14ac:dyDescent="0.15">
      <c r="A1206" t="s">
        <v>12</v>
      </c>
      <c r="B1206">
        <v>343743</v>
      </c>
      <c r="C1206">
        <v>343763</v>
      </c>
      <c r="D1206" t="s">
        <v>4007</v>
      </c>
      <c r="E1206" t="s">
        <v>90</v>
      </c>
      <c r="F1206" t="s">
        <v>76</v>
      </c>
      <c r="G1206" t="s">
        <v>16</v>
      </c>
      <c r="H1206">
        <v>46</v>
      </c>
      <c r="I1206" t="s">
        <v>4011</v>
      </c>
      <c r="J1206" t="s">
        <v>4012</v>
      </c>
      <c r="K1206" t="s">
        <v>4013</v>
      </c>
      <c r="L1206" t="s">
        <v>78004</v>
      </c>
    </row>
    <row r="1207" spans="1:12" x14ac:dyDescent="0.15">
      <c r="A1207" t="s">
        <v>12</v>
      </c>
      <c r="B1207">
        <v>343712</v>
      </c>
      <c r="C1207">
        <v>343732</v>
      </c>
      <c r="D1207" t="s">
        <v>4007</v>
      </c>
      <c r="E1207" t="s">
        <v>90</v>
      </c>
      <c r="F1207" t="s">
        <v>76</v>
      </c>
      <c r="G1207" t="s">
        <v>32</v>
      </c>
      <c r="H1207">
        <v>77</v>
      </c>
      <c r="I1207" t="s">
        <v>4014</v>
      </c>
      <c r="J1207" t="s">
        <v>4015</v>
      </c>
      <c r="K1207" t="s">
        <v>4016</v>
      </c>
      <c r="L1207" t="s">
        <v>77960</v>
      </c>
    </row>
    <row r="1208" spans="1:12" x14ac:dyDescent="0.15">
      <c r="A1208" t="s">
        <v>12</v>
      </c>
      <c r="B1208">
        <v>343668</v>
      </c>
      <c r="C1208">
        <v>343688</v>
      </c>
      <c r="D1208" t="s">
        <v>4007</v>
      </c>
      <c r="E1208" t="s">
        <v>90</v>
      </c>
      <c r="F1208" t="s">
        <v>76</v>
      </c>
      <c r="G1208" t="s">
        <v>36</v>
      </c>
      <c r="H1208">
        <v>121</v>
      </c>
      <c r="I1208" t="s">
        <v>4017</v>
      </c>
      <c r="J1208" t="s">
        <v>4018</v>
      </c>
      <c r="K1208" t="s">
        <v>4019</v>
      </c>
      <c r="L1208" t="s">
        <v>77943</v>
      </c>
    </row>
    <row r="1209" spans="1:12" x14ac:dyDescent="0.15">
      <c r="A1209" t="s">
        <v>12</v>
      </c>
      <c r="B1209">
        <v>343858</v>
      </c>
      <c r="C1209">
        <v>343878</v>
      </c>
      <c r="D1209" t="s">
        <v>4020</v>
      </c>
      <c r="E1209" t="s">
        <v>90</v>
      </c>
      <c r="F1209" t="s">
        <v>15</v>
      </c>
      <c r="G1209" t="s">
        <v>32</v>
      </c>
      <c r="H1209">
        <v>1</v>
      </c>
      <c r="I1209" t="s">
        <v>4021</v>
      </c>
      <c r="J1209" t="s">
        <v>4022</v>
      </c>
      <c r="K1209" t="s">
        <v>4023</v>
      </c>
      <c r="L1209" t="s">
        <v>77917</v>
      </c>
    </row>
    <row r="1210" spans="1:12" x14ac:dyDescent="0.15">
      <c r="A1210" t="s">
        <v>12</v>
      </c>
      <c r="B1210">
        <v>343889</v>
      </c>
      <c r="C1210">
        <v>343909</v>
      </c>
      <c r="D1210" t="s">
        <v>4020</v>
      </c>
      <c r="E1210" t="s">
        <v>90</v>
      </c>
      <c r="F1210" t="s">
        <v>15</v>
      </c>
      <c r="G1210" t="s">
        <v>16</v>
      </c>
      <c r="H1210">
        <v>32</v>
      </c>
      <c r="I1210" t="s">
        <v>4024</v>
      </c>
      <c r="J1210" t="s">
        <v>4025</v>
      </c>
      <c r="K1210" t="s">
        <v>4026</v>
      </c>
      <c r="L1210" t="s">
        <v>77918</v>
      </c>
    </row>
    <row r="1211" spans="1:12" x14ac:dyDescent="0.15">
      <c r="A1211" t="s">
        <v>12</v>
      </c>
      <c r="B1211">
        <v>343950</v>
      </c>
      <c r="C1211">
        <v>343970</v>
      </c>
      <c r="D1211" t="s">
        <v>4020</v>
      </c>
      <c r="E1211" t="s">
        <v>90</v>
      </c>
      <c r="F1211" t="s">
        <v>15</v>
      </c>
      <c r="G1211" t="s">
        <v>32</v>
      </c>
      <c r="H1211">
        <v>93</v>
      </c>
      <c r="I1211" t="s">
        <v>4027</v>
      </c>
      <c r="J1211" t="s">
        <v>4028</v>
      </c>
      <c r="K1211" t="s">
        <v>4029</v>
      </c>
      <c r="L1211" t="s">
        <v>78044</v>
      </c>
    </row>
    <row r="1212" spans="1:12" x14ac:dyDescent="0.15">
      <c r="A1212" t="s">
        <v>12</v>
      </c>
      <c r="B1212">
        <v>343985</v>
      </c>
      <c r="C1212">
        <v>344005</v>
      </c>
      <c r="D1212" t="s">
        <v>4020</v>
      </c>
      <c r="E1212" t="s">
        <v>90</v>
      </c>
      <c r="F1212" t="s">
        <v>15</v>
      </c>
      <c r="G1212" t="s">
        <v>32</v>
      </c>
      <c r="H1212">
        <v>128</v>
      </c>
      <c r="I1212" t="s">
        <v>4030</v>
      </c>
      <c r="J1212" t="s">
        <v>4031</v>
      </c>
      <c r="K1212" t="s">
        <v>4032</v>
      </c>
      <c r="L1212" t="s">
        <v>77934</v>
      </c>
    </row>
    <row r="1213" spans="1:12" x14ac:dyDescent="0.15">
      <c r="A1213" t="s">
        <v>12</v>
      </c>
      <c r="B1213">
        <v>345104</v>
      </c>
      <c r="C1213">
        <v>345124</v>
      </c>
      <c r="D1213" t="s">
        <v>4033</v>
      </c>
      <c r="E1213" t="s">
        <v>90</v>
      </c>
      <c r="F1213" t="s">
        <v>76</v>
      </c>
      <c r="G1213" t="s">
        <v>36</v>
      </c>
      <c r="H1213">
        <v>8</v>
      </c>
      <c r="I1213" t="s">
        <v>4034</v>
      </c>
      <c r="J1213" t="s">
        <v>4035</v>
      </c>
      <c r="K1213" t="s">
        <v>4036</v>
      </c>
      <c r="L1213" t="s">
        <v>77955</v>
      </c>
    </row>
    <row r="1214" spans="1:12" x14ac:dyDescent="0.15">
      <c r="A1214" t="s">
        <v>12</v>
      </c>
      <c r="B1214">
        <v>345077</v>
      </c>
      <c r="C1214">
        <v>345097</v>
      </c>
      <c r="D1214" t="s">
        <v>4033</v>
      </c>
      <c r="E1214" t="s">
        <v>90</v>
      </c>
      <c r="F1214" t="s">
        <v>76</v>
      </c>
      <c r="G1214" t="s">
        <v>23</v>
      </c>
      <c r="H1214">
        <v>35</v>
      </c>
      <c r="I1214" t="s">
        <v>4037</v>
      </c>
      <c r="J1214" t="s">
        <v>4038</v>
      </c>
      <c r="K1214" t="s">
        <v>4039</v>
      </c>
      <c r="L1214" t="s">
        <v>77936</v>
      </c>
    </row>
    <row r="1215" spans="1:12" x14ac:dyDescent="0.15">
      <c r="A1215" t="s">
        <v>12</v>
      </c>
      <c r="B1215">
        <v>345057</v>
      </c>
      <c r="C1215">
        <v>345077</v>
      </c>
      <c r="D1215" t="s">
        <v>4033</v>
      </c>
      <c r="E1215" t="s">
        <v>90</v>
      </c>
      <c r="F1215" t="s">
        <v>76</v>
      </c>
      <c r="G1215" t="s">
        <v>32</v>
      </c>
      <c r="H1215">
        <v>55</v>
      </c>
      <c r="I1215" t="s">
        <v>4040</v>
      </c>
      <c r="J1215" t="s">
        <v>4041</v>
      </c>
      <c r="K1215" t="s">
        <v>4042</v>
      </c>
      <c r="L1215" t="s">
        <v>77992</v>
      </c>
    </row>
    <row r="1216" spans="1:12" x14ac:dyDescent="0.15">
      <c r="A1216" t="s">
        <v>12</v>
      </c>
      <c r="B1216">
        <v>345036</v>
      </c>
      <c r="C1216">
        <v>345056</v>
      </c>
      <c r="D1216" t="s">
        <v>4033</v>
      </c>
      <c r="E1216" t="s">
        <v>90</v>
      </c>
      <c r="F1216" t="s">
        <v>76</v>
      </c>
      <c r="G1216" t="s">
        <v>32</v>
      </c>
      <c r="H1216">
        <v>76</v>
      </c>
      <c r="I1216" t="s">
        <v>4043</v>
      </c>
      <c r="J1216" t="s">
        <v>4044</v>
      </c>
      <c r="K1216" t="s">
        <v>4045</v>
      </c>
      <c r="L1216" t="s">
        <v>77985</v>
      </c>
    </row>
    <row r="1217" spans="1:12" x14ac:dyDescent="0.15">
      <c r="A1217" t="s">
        <v>12</v>
      </c>
      <c r="B1217">
        <v>345398</v>
      </c>
      <c r="C1217">
        <v>345418</v>
      </c>
      <c r="D1217" t="s">
        <v>4046</v>
      </c>
      <c r="E1217" t="s">
        <v>90</v>
      </c>
      <c r="F1217" t="s">
        <v>15</v>
      </c>
      <c r="G1217" t="s">
        <v>32</v>
      </c>
      <c r="H1217">
        <v>1</v>
      </c>
      <c r="I1217" t="s">
        <v>4047</v>
      </c>
      <c r="J1217" t="s">
        <v>4048</v>
      </c>
      <c r="K1217" t="s">
        <v>4049</v>
      </c>
      <c r="L1217" t="s">
        <v>77917</v>
      </c>
    </row>
    <row r="1218" spans="1:12" x14ac:dyDescent="0.15">
      <c r="A1218" t="s">
        <v>12</v>
      </c>
      <c r="B1218">
        <v>345420</v>
      </c>
      <c r="C1218">
        <v>345440</v>
      </c>
      <c r="D1218" t="s">
        <v>4046</v>
      </c>
      <c r="E1218" t="s">
        <v>90</v>
      </c>
      <c r="F1218" t="s">
        <v>15</v>
      </c>
      <c r="G1218" t="s">
        <v>16</v>
      </c>
      <c r="H1218">
        <v>23</v>
      </c>
      <c r="I1218" t="s">
        <v>4050</v>
      </c>
      <c r="J1218" t="s">
        <v>4051</v>
      </c>
      <c r="K1218" t="s">
        <v>4052</v>
      </c>
      <c r="L1218" t="s">
        <v>77975</v>
      </c>
    </row>
    <row r="1219" spans="1:12" x14ac:dyDescent="0.15">
      <c r="A1219" t="s">
        <v>12</v>
      </c>
      <c r="B1219">
        <v>345462</v>
      </c>
      <c r="C1219">
        <v>345482</v>
      </c>
      <c r="D1219" t="s">
        <v>4046</v>
      </c>
      <c r="E1219" t="s">
        <v>90</v>
      </c>
      <c r="F1219" t="s">
        <v>15</v>
      </c>
      <c r="G1219" t="s">
        <v>32</v>
      </c>
      <c r="H1219">
        <v>65</v>
      </c>
      <c r="I1219" t="s">
        <v>4053</v>
      </c>
      <c r="J1219" t="s">
        <v>4054</v>
      </c>
      <c r="K1219" t="s">
        <v>4055</v>
      </c>
      <c r="L1219" t="s">
        <v>78042</v>
      </c>
    </row>
    <row r="1220" spans="1:12" x14ac:dyDescent="0.15">
      <c r="A1220" t="s">
        <v>12</v>
      </c>
      <c r="B1220">
        <v>345515</v>
      </c>
      <c r="C1220">
        <v>345535</v>
      </c>
      <c r="D1220" t="s">
        <v>4046</v>
      </c>
      <c r="E1220" t="s">
        <v>90</v>
      </c>
      <c r="F1220" t="s">
        <v>15</v>
      </c>
      <c r="G1220" t="s">
        <v>36</v>
      </c>
      <c r="H1220">
        <v>118</v>
      </c>
      <c r="I1220" t="s">
        <v>4056</v>
      </c>
      <c r="J1220" t="s">
        <v>4057</v>
      </c>
      <c r="K1220" t="s">
        <v>4058</v>
      </c>
      <c r="L1220" t="s">
        <v>77973</v>
      </c>
    </row>
    <row r="1221" spans="1:12" x14ac:dyDescent="0.15">
      <c r="A1221" t="s">
        <v>12</v>
      </c>
      <c r="B1221">
        <v>346526</v>
      </c>
      <c r="C1221">
        <v>346546</v>
      </c>
      <c r="D1221" t="s">
        <v>4059</v>
      </c>
      <c r="E1221" t="s">
        <v>90</v>
      </c>
      <c r="F1221" t="s">
        <v>76</v>
      </c>
      <c r="G1221" t="s">
        <v>23</v>
      </c>
      <c r="H1221">
        <v>41</v>
      </c>
      <c r="I1221" t="s">
        <v>4060</v>
      </c>
      <c r="J1221" t="s">
        <v>4061</v>
      </c>
      <c r="K1221" t="s">
        <v>4062</v>
      </c>
      <c r="L1221" t="s">
        <v>78014</v>
      </c>
    </row>
    <row r="1222" spans="1:12" x14ac:dyDescent="0.15">
      <c r="A1222" t="s">
        <v>12</v>
      </c>
      <c r="B1222">
        <v>346503</v>
      </c>
      <c r="C1222">
        <v>346523</v>
      </c>
      <c r="D1222" t="s">
        <v>4059</v>
      </c>
      <c r="E1222" t="s">
        <v>90</v>
      </c>
      <c r="F1222" t="s">
        <v>76</v>
      </c>
      <c r="G1222" t="s">
        <v>23</v>
      </c>
      <c r="H1222">
        <v>64</v>
      </c>
      <c r="I1222" t="s">
        <v>4063</v>
      </c>
      <c r="J1222" t="s">
        <v>4064</v>
      </c>
      <c r="K1222" t="s">
        <v>4065</v>
      </c>
      <c r="L1222" t="s">
        <v>77989</v>
      </c>
    </row>
    <row r="1223" spans="1:12" x14ac:dyDescent="0.15">
      <c r="A1223" t="s">
        <v>12</v>
      </c>
      <c r="B1223">
        <v>346458</v>
      </c>
      <c r="C1223">
        <v>346478</v>
      </c>
      <c r="D1223" t="s">
        <v>4059</v>
      </c>
      <c r="E1223" t="s">
        <v>90</v>
      </c>
      <c r="F1223" t="s">
        <v>76</v>
      </c>
      <c r="G1223" t="s">
        <v>16</v>
      </c>
      <c r="H1223">
        <v>109</v>
      </c>
      <c r="I1223" t="s">
        <v>4066</v>
      </c>
      <c r="J1223" t="s">
        <v>4067</v>
      </c>
      <c r="K1223" t="s">
        <v>4068</v>
      </c>
      <c r="L1223" t="s">
        <v>77947</v>
      </c>
    </row>
    <row r="1224" spans="1:12" x14ac:dyDescent="0.15">
      <c r="A1224" t="s">
        <v>12</v>
      </c>
      <c r="B1224">
        <v>346430</v>
      </c>
      <c r="C1224">
        <v>346450</v>
      </c>
      <c r="D1224" t="s">
        <v>4059</v>
      </c>
      <c r="E1224" t="s">
        <v>90</v>
      </c>
      <c r="F1224" t="s">
        <v>76</v>
      </c>
      <c r="G1224" t="s">
        <v>23</v>
      </c>
      <c r="H1224">
        <v>137</v>
      </c>
      <c r="I1224" t="s">
        <v>4069</v>
      </c>
      <c r="J1224" t="s">
        <v>4070</v>
      </c>
      <c r="K1224" t="s">
        <v>4071</v>
      </c>
      <c r="L1224" t="s">
        <v>77987</v>
      </c>
    </row>
    <row r="1225" spans="1:12" x14ac:dyDescent="0.15">
      <c r="A1225" t="s">
        <v>12</v>
      </c>
      <c r="B1225">
        <v>347394</v>
      </c>
      <c r="C1225">
        <v>347414</v>
      </c>
      <c r="D1225" t="s">
        <v>4072</v>
      </c>
      <c r="E1225" t="s">
        <v>90</v>
      </c>
      <c r="F1225" t="s">
        <v>76</v>
      </c>
      <c r="G1225" t="s">
        <v>36</v>
      </c>
      <c r="H1225">
        <v>15</v>
      </c>
      <c r="I1225" t="s">
        <v>4073</v>
      </c>
      <c r="J1225" t="s">
        <v>4074</v>
      </c>
      <c r="K1225" t="s">
        <v>4075</v>
      </c>
      <c r="L1225" t="s">
        <v>77970</v>
      </c>
    </row>
    <row r="1226" spans="1:12" x14ac:dyDescent="0.15">
      <c r="A1226" t="s">
        <v>12</v>
      </c>
      <c r="B1226">
        <v>347372</v>
      </c>
      <c r="C1226">
        <v>347392</v>
      </c>
      <c r="D1226" t="s">
        <v>4072</v>
      </c>
      <c r="E1226" t="s">
        <v>90</v>
      </c>
      <c r="F1226" t="s">
        <v>76</v>
      </c>
      <c r="G1226" t="s">
        <v>36</v>
      </c>
      <c r="H1226">
        <v>37</v>
      </c>
      <c r="I1226" t="s">
        <v>4076</v>
      </c>
      <c r="J1226" t="s">
        <v>4077</v>
      </c>
      <c r="K1226" t="s">
        <v>4078</v>
      </c>
      <c r="L1226" t="s">
        <v>77906</v>
      </c>
    </row>
    <row r="1227" spans="1:12" x14ac:dyDescent="0.15">
      <c r="A1227" t="s">
        <v>12</v>
      </c>
      <c r="B1227">
        <v>347348</v>
      </c>
      <c r="C1227">
        <v>347368</v>
      </c>
      <c r="D1227" t="s">
        <v>4072</v>
      </c>
      <c r="E1227" t="s">
        <v>90</v>
      </c>
      <c r="F1227" t="s">
        <v>76</v>
      </c>
      <c r="G1227" t="s">
        <v>16</v>
      </c>
      <c r="H1227">
        <v>61</v>
      </c>
      <c r="I1227" t="s">
        <v>4079</v>
      </c>
      <c r="J1227" t="s">
        <v>4080</v>
      </c>
      <c r="K1227" t="s">
        <v>4081</v>
      </c>
      <c r="L1227" t="s">
        <v>77979</v>
      </c>
    </row>
    <row r="1228" spans="1:12" x14ac:dyDescent="0.15">
      <c r="A1228" t="s">
        <v>12</v>
      </c>
      <c r="B1228">
        <v>347303</v>
      </c>
      <c r="C1228">
        <v>347323</v>
      </c>
      <c r="D1228" t="s">
        <v>4072</v>
      </c>
      <c r="E1228" t="s">
        <v>90</v>
      </c>
      <c r="F1228" t="s">
        <v>76</v>
      </c>
      <c r="G1228" t="s">
        <v>36</v>
      </c>
      <c r="H1228">
        <v>106</v>
      </c>
      <c r="I1228" t="s">
        <v>4082</v>
      </c>
      <c r="J1228" t="s">
        <v>4083</v>
      </c>
      <c r="K1228" t="s">
        <v>4084</v>
      </c>
      <c r="L1228" t="s">
        <v>77914</v>
      </c>
    </row>
    <row r="1229" spans="1:12" x14ac:dyDescent="0.15">
      <c r="A1229" t="s">
        <v>12</v>
      </c>
      <c r="B1229">
        <v>347721</v>
      </c>
      <c r="C1229">
        <v>347741</v>
      </c>
      <c r="D1229" t="s">
        <v>4085</v>
      </c>
      <c r="E1229" t="s">
        <v>90</v>
      </c>
      <c r="F1229" t="s">
        <v>15</v>
      </c>
      <c r="G1229" t="s">
        <v>36</v>
      </c>
      <c r="H1229">
        <v>0</v>
      </c>
      <c r="I1229" t="s">
        <v>4086</v>
      </c>
      <c r="J1229" t="s">
        <v>4087</v>
      </c>
      <c r="K1229" t="s">
        <v>4088</v>
      </c>
      <c r="L1229" t="s">
        <v>77980</v>
      </c>
    </row>
    <row r="1230" spans="1:12" x14ac:dyDescent="0.15">
      <c r="A1230" t="s">
        <v>12</v>
      </c>
      <c r="B1230">
        <v>347744</v>
      </c>
      <c r="C1230">
        <v>347764</v>
      </c>
      <c r="D1230" t="s">
        <v>4085</v>
      </c>
      <c r="E1230" t="s">
        <v>90</v>
      </c>
      <c r="F1230" t="s">
        <v>15</v>
      </c>
      <c r="G1230" t="s">
        <v>23</v>
      </c>
      <c r="H1230">
        <v>23</v>
      </c>
      <c r="I1230" t="s">
        <v>4089</v>
      </c>
      <c r="J1230" t="s">
        <v>4090</v>
      </c>
      <c r="K1230" t="s">
        <v>4091</v>
      </c>
      <c r="L1230" t="s">
        <v>77975</v>
      </c>
    </row>
    <row r="1231" spans="1:12" x14ac:dyDescent="0.15">
      <c r="A1231" t="s">
        <v>12</v>
      </c>
      <c r="B1231">
        <v>347779</v>
      </c>
      <c r="C1231">
        <v>347799</v>
      </c>
      <c r="D1231" t="s">
        <v>4085</v>
      </c>
      <c r="E1231" t="s">
        <v>90</v>
      </c>
      <c r="F1231" t="s">
        <v>15</v>
      </c>
      <c r="G1231" t="s">
        <v>32</v>
      </c>
      <c r="H1231">
        <v>58</v>
      </c>
      <c r="I1231" t="s">
        <v>4092</v>
      </c>
      <c r="J1231" t="s">
        <v>4093</v>
      </c>
      <c r="K1231" t="s">
        <v>4094</v>
      </c>
      <c r="L1231" t="s">
        <v>77911</v>
      </c>
    </row>
    <row r="1232" spans="1:12" x14ac:dyDescent="0.15">
      <c r="A1232" t="s">
        <v>12</v>
      </c>
      <c r="B1232">
        <v>347802</v>
      </c>
      <c r="C1232">
        <v>347822</v>
      </c>
      <c r="D1232" t="s">
        <v>4085</v>
      </c>
      <c r="E1232" t="s">
        <v>90</v>
      </c>
      <c r="F1232" t="s">
        <v>15</v>
      </c>
      <c r="G1232" t="s">
        <v>36</v>
      </c>
      <c r="H1232">
        <v>81</v>
      </c>
      <c r="I1232" t="s">
        <v>4095</v>
      </c>
      <c r="J1232" t="s">
        <v>4096</v>
      </c>
      <c r="K1232" t="s">
        <v>4097</v>
      </c>
      <c r="L1232" t="s">
        <v>78019</v>
      </c>
    </row>
    <row r="1233" spans="1:12" x14ac:dyDescent="0.15">
      <c r="A1233" t="s">
        <v>12</v>
      </c>
      <c r="B1233">
        <v>349413</v>
      </c>
      <c r="C1233">
        <v>349433</v>
      </c>
      <c r="D1233" t="s">
        <v>4098</v>
      </c>
      <c r="E1233" t="s">
        <v>4099</v>
      </c>
      <c r="F1233" t="s">
        <v>76</v>
      </c>
      <c r="G1233" t="s">
        <v>23</v>
      </c>
      <c r="H1233">
        <v>13</v>
      </c>
      <c r="I1233" t="s">
        <v>4100</v>
      </c>
      <c r="J1233" t="s">
        <v>4101</v>
      </c>
      <c r="K1233" t="s">
        <v>4102</v>
      </c>
      <c r="L1233" t="s">
        <v>77935</v>
      </c>
    </row>
    <row r="1234" spans="1:12" x14ac:dyDescent="0.15">
      <c r="A1234" t="s">
        <v>12</v>
      </c>
      <c r="B1234">
        <v>349385</v>
      </c>
      <c r="C1234">
        <v>349405</v>
      </c>
      <c r="D1234" t="s">
        <v>4098</v>
      </c>
      <c r="E1234" t="s">
        <v>4099</v>
      </c>
      <c r="F1234" t="s">
        <v>76</v>
      </c>
      <c r="G1234" t="s">
        <v>23</v>
      </c>
      <c r="H1234">
        <v>41</v>
      </c>
      <c r="I1234" t="s">
        <v>4103</v>
      </c>
      <c r="J1234" t="s">
        <v>4104</v>
      </c>
      <c r="K1234" t="s">
        <v>4105</v>
      </c>
      <c r="L1234" t="s">
        <v>78014</v>
      </c>
    </row>
    <row r="1235" spans="1:12" x14ac:dyDescent="0.15">
      <c r="A1235" t="s">
        <v>12</v>
      </c>
      <c r="B1235">
        <v>349364</v>
      </c>
      <c r="C1235">
        <v>349384</v>
      </c>
      <c r="D1235" t="s">
        <v>4098</v>
      </c>
      <c r="E1235" t="s">
        <v>4099</v>
      </c>
      <c r="F1235" t="s">
        <v>76</v>
      </c>
      <c r="G1235" t="s">
        <v>32</v>
      </c>
      <c r="H1235">
        <v>62</v>
      </c>
      <c r="I1235" t="s">
        <v>4106</v>
      </c>
      <c r="J1235" t="s">
        <v>4107</v>
      </c>
      <c r="K1235" t="s">
        <v>4108</v>
      </c>
      <c r="L1235" t="s">
        <v>77949</v>
      </c>
    </row>
    <row r="1236" spans="1:12" x14ac:dyDescent="0.15">
      <c r="A1236" t="s">
        <v>12</v>
      </c>
      <c r="B1236">
        <v>349338</v>
      </c>
      <c r="C1236">
        <v>349358</v>
      </c>
      <c r="D1236" t="s">
        <v>4098</v>
      </c>
      <c r="E1236" t="s">
        <v>4099</v>
      </c>
      <c r="F1236" t="s">
        <v>76</v>
      </c>
      <c r="G1236" t="s">
        <v>16</v>
      </c>
      <c r="H1236">
        <v>88</v>
      </c>
      <c r="I1236" t="s">
        <v>4109</v>
      </c>
      <c r="J1236" t="s">
        <v>4110</v>
      </c>
      <c r="K1236" t="s">
        <v>4111</v>
      </c>
      <c r="L1236" t="s">
        <v>77923</v>
      </c>
    </row>
    <row r="1237" spans="1:12" x14ac:dyDescent="0.15">
      <c r="A1237" t="s">
        <v>12</v>
      </c>
      <c r="B1237">
        <v>349657</v>
      </c>
      <c r="C1237">
        <v>349677</v>
      </c>
      <c r="D1237" t="s">
        <v>4112</v>
      </c>
      <c r="E1237" t="s">
        <v>90</v>
      </c>
      <c r="F1237" t="s">
        <v>15</v>
      </c>
      <c r="G1237" t="s">
        <v>16</v>
      </c>
      <c r="H1237">
        <v>8</v>
      </c>
      <c r="I1237" t="s">
        <v>4113</v>
      </c>
      <c r="J1237" t="s">
        <v>4114</v>
      </c>
      <c r="K1237" t="s">
        <v>4115</v>
      </c>
      <c r="L1237" t="s">
        <v>77955</v>
      </c>
    </row>
    <row r="1238" spans="1:12" x14ac:dyDescent="0.15">
      <c r="A1238" t="s">
        <v>12</v>
      </c>
      <c r="B1238">
        <v>349685</v>
      </c>
      <c r="C1238">
        <v>349705</v>
      </c>
      <c r="D1238" t="s">
        <v>4112</v>
      </c>
      <c r="E1238" t="s">
        <v>90</v>
      </c>
      <c r="F1238" t="s">
        <v>15</v>
      </c>
      <c r="G1238" t="s">
        <v>36</v>
      </c>
      <c r="H1238">
        <v>36</v>
      </c>
      <c r="I1238" t="s">
        <v>4116</v>
      </c>
      <c r="J1238" t="s">
        <v>4117</v>
      </c>
      <c r="K1238" t="s">
        <v>4118</v>
      </c>
      <c r="L1238" t="s">
        <v>78003</v>
      </c>
    </row>
    <row r="1239" spans="1:12" x14ac:dyDescent="0.15">
      <c r="A1239" t="s">
        <v>12</v>
      </c>
      <c r="B1239">
        <v>349719</v>
      </c>
      <c r="C1239">
        <v>349739</v>
      </c>
      <c r="D1239" t="s">
        <v>4112</v>
      </c>
      <c r="E1239" t="s">
        <v>90</v>
      </c>
      <c r="F1239" t="s">
        <v>15</v>
      </c>
      <c r="G1239" t="s">
        <v>16</v>
      </c>
      <c r="H1239">
        <v>70</v>
      </c>
      <c r="I1239" t="s">
        <v>4119</v>
      </c>
      <c r="J1239" t="s">
        <v>4120</v>
      </c>
      <c r="K1239" t="s">
        <v>4121</v>
      </c>
      <c r="L1239" t="s">
        <v>77919</v>
      </c>
    </row>
    <row r="1240" spans="1:12" x14ac:dyDescent="0.15">
      <c r="A1240" t="s">
        <v>12</v>
      </c>
      <c r="B1240">
        <v>349752</v>
      </c>
      <c r="C1240">
        <v>349772</v>
      </c>
      <c r="D1240" t="s">
        <v>4112</v>
      </c>
      <c r="E1240" t="s">
        <v>90</v>
      </c>
      <c r="F1240" t="s">
        <v>15</v>
      </c>
      <c r="G1240" t="s">
        <v>32</v>
      </c>
      <c r="H1240">
        <v>103</v>
      </c>
      <c r="I1240" t="s">
        <v>4122</v>
      </c>
      <c r="J1240" t="s">
        <v>4123</v>
      </c>
      <c r="K1240" t="s">
        <v>4124</v>
      </c>
      <c r="L1240" t="s">
        <v>77937</v>
      </c>
    </row>
    <row r="1241" spans="1:12" x14ac:dyDescent="0.15">
      <c r="A1241" t="s">
        <v>12</v>
      </c>
      <c r="B1241">
        <v>351146</v>
      </c>
      <c r="C1241">
        <v>351166</v>
      </c>
      <c r="D1241" t="s">
        <v>4125</v>
      </c>
      <c r="E1241" t="s">
        <v>90</v>
      </c>
      <c r="F1241" t="s">
        <v>15</v>
      </c>
      <c r="G1241" t="s">
        <v>32</v>
      </c>
      <c r="H1241">
        <v>11</v>
      </c>
      <c r="I1241" t="s">
        <v>4126</v>
      </c>
      <c r="J1241" t="s">
        <v>4127</v>
      </c>
      <c r="K1241" t="s">
        <v>4128</v>
      </c>
      <c r="L1241" t="s">
        <v>77974</v>
      </c>
    </row>
    <row r="1242" spans="1:12" x14ac:dyDescent="0.15">
      <c r="A1242" t="s">
        <v>12</v>
      </c>
      <c r="B1242">
        <v>351169</v>
      </c>
      <c r="C1242">
        <v>351189</v>
      </c>
      <c r="D1242" t="s">
        <v>4125</v>
      </c>
      <c r="E1242" t="s">
        <v>90</v>
      </c>
      <c r="F1242" t="s">
        <v>15</v>
      </c>
      <c r="G1242" t="s">
        <v>36</v>
      </c>
      <c r="H1242">
        <v>34</v>
      </c>
      <c r="I1242" t="s">
        <v>4129</v>
      </c>
      <c r="J1242" t="s">
        <v>4130</v>
      </c>
      <c r="K1242" t="s">
        <v>4131</v>
      </c>
      <c r="L1242" t="s">
        <v>77999</v>
      </c>
    </row>
    <row r="1243" spans="1:12" x14ac:dyDescent="0.15">
      <c r="A1243" t="s">
        <v>12</v>
      </c>
      <c r="B1243">
        <v>351220</v>
      </c>
      <c r="C1243">
        <v>351240</v>
      </c>
      <c r="D1243" t="s">
        <v>4125</v>
      </c>
      <c r="E1243" t="s">
        <v>90</v>
      </c>
      <c r="F1243" t="s">
        <v>15</v>
      </c>
      <c r="G1243" t="s">
        <v>16</v>
      </c>
      <c r="H1243">
        <v>85</v>
      </c>
      <c r="I1243" t="s">
        <v>4132</v>
      </c>
      <c r="J1243" t="s">
        <v>4133</v>
      </c>
      <c r="K1243" t="s">
        <v>4134</v>
      </c>
      <c r="L1243" t="s">
        <v>77972</v>
      </c>
    </row>
    <row r="1244" spans="1:12" x14ac:dyDescent="0.15">
      <c r="A1244" t="s">
        <v>12</v>
      </c>
      <c r="B1244">
        <v>351245</v>
      </c>
      <c r="C1244">
        <v>351265</v>
      </c>
      <c r="D1244" t="s">
        <v>4125</v>
      </c>
      <c r="E1244" t="s">
        <v>90</v>
      </c>
      <c r="F1244" t="s">
        <v>15</v>
      </c>
      <c r="G1244" t="s">
        <v>36</v>
      </c>
      <c r="H1244">
        <v>110</v>
      </c>
      <c r="I1244" t="s">
        <v>4135</v>
      </c>
      <c r="J1244" t="s">
        <v>4136</v>
      </c>
      <c r="K1244" t="s">
        <v>4137</v>
      </c>
      <c r="L1244" t="s">
        <v>78030</v>
      </c>
    </row>
    <row r="1245" spans="1:12" x14ac:dyDescent="0.15">
      <c r="A1245" t="s">
        <v>12</v>
      </c>
      <c r="B1245">
        <v>351905</v>
      </c>
      <c r="C1245">
        <v>351925</v>
      </c>
      <c r="D1245" t="s">
        <v>4138</v>
      </c>
      <c r="E1245" t="s">
        <v>90</v>
      </c>
      <c r="F1245" t="s">
        <v>15</v>
      </c>
      <c r="G1245" t="s">
        <v>36</v>
      </c>
      <c r="H1245">
        <v>6</v>
      </c>
      <c r="I1245" t="s">
        <v>4139</v>
      </c>
      <c r="J1245" t="s">
        <v>4140</v>
      </c>
      <c r="K1245" t="s">
        <v>4141</v>
      </c>
      <c r="L1245" t="s">
        <v>78025</v>
      </c>
    </row>
    <row r="1246" spans="1:12" x14ac:dyDescent="0.15">
      <c r="A1246" t="s">
        <v>12</v>
      </c>
      <c r="B1246">
        <v>351933</v>
      </c>
      <c r="C1246">
        <v>351953</v>
      </c>
      <c r="D1246" t="s">
        <v>4138</v>
      </c>
      <c r="E1246" t="s">
        <v>90</v>
      </c>
      <c r="F1246" t="s">
        <v>15</v>
      </c>
      <c r="G1246" t="s">
        <v>23</v>
      </c>
      <c r="H1246">
        <v>34</v>
      </c>
      <c r="I1246" t="s">
        <v>4142</v>
      </c>
      <c r="J1246" t="s">
        <v>4143</v>
      </c>
      <c r="K1246" t="s">
        <v>4144</v>
      </c>
      <c r="L1246" t="s">
        <v>77999</v>
      </c>
    </row>
    <row r="1247" spans="1:12" x14ac:dyDescent="0.15">
      <c r="A1247" t="s">
        <v>12</v>
      </c>
      <c r="B1247">
        <v>351956</v>
      </c>
      <c r="C1247">
        <v>351976</v>
      </c>
      <c r="D1247" t="s">
        <v>4138</v>
      </c>
      <c r="E1247" t="s">
        <v>90</v>
      </c>
      <c r="F1247" t="s">
        <v>15</v>
      </c>
      <c r="G1247" t="s">
        <v>36</v>
      </c>
      <c r="H1247">
        <v>57</v>
      </c>
      <c r="I1247" t="s">
        <v>4145</v>
      </c>
      <c r="J1247" t="s">
        <v>4146</v>
      </c>
      <c r="K1247" t="s">
        <v>4147</v>
      </c>
      <c r="L1247" t="s">
        <v>78049</v>
      </c>
    </row>
    <row r="1248" spans="1:12" x14ac:dyDescent="0.15">
      <c r="A1248" t="s">
        <v>12</v>
      </c>
      <c r="B1248">
        <v>351980</v>
      </c>
      <c r="C1248">
        <v>352000</v>
      </c>
      <c r="D1248" t="s">
        <v>4138</v>
      </c>
      <c r="E1248" t="s">
        <v>90</v>
      </c>
      <c r="F1248" t="s">
        <v>15</v>
      </c>
      <c r="G1248" t="s">
        <v>36</v>
      </c>
      <c r="H1248">
        <v>81</v>
      </c>
      <c r="I1248" t="s">
        <v>4148</v>
      </c>
      <c r="J1248" t="s">
        <v>4149</v>
      </c>
      <c r="K1248" t="s">
        <v>4150</v>
      </c>
      <c r="L1248" t="s">
        <v>78019</v>
      </c>
    </row>
    <row r="1249" spans="1:12" x14ac:dyDescent="0.15">
      <c r="A1249" t="s">
        <v>12</v>
      </c>
      <c r="B1249">
        <v>352972</v>
      </c>
      <c r="C1249">
        <v>352992</v>
      </c>
      <c r="D1249" t="s">
        <v>4151</v>
      </c>
      <c r="E1249" t="s">
        <v>90</v>
      </c>
      <c r="F1249" t="s">
        <v>15</v>
      </c>
      <c r="G1249" t="s">
        <v>36</v>
      </c>
      <c r="H1249">
        <v>0</v>
      </c>
      <c r="I1249" t="s">
        <v>4152</v>
      </c>
      <c r="J1249" t="s">
        <v>4153</v>
      </c>
      <c r="K1249" t="s">
        <v>4154</v>
      </c>
      <c r="L1249" t="s">
        <v>77980</v>
      </c>
    </row>
    <row r="1250" spans="1:12" x14ac:dyDescent="0.15">
      <c r="A1250" t="s">
        <v>12</v>
      </c>
      <c r="B1250">
        <v>352993</v>
      </c>
      <c r="C1250">
        <v>353013</v>
      </c>
      <c r="D1250" t="s">
        <v>4151</v>
      </c>
      <c r="E1250" t="s">
        <v>90</v>
      </c>
      <c r="F1250" t="s">
        <v>15</v>
      </c>
      <c r="G1250" t="s">
        <v>36</v>
      </c>
      <c r="H1250">
        <v>21</v>
      </c>
      <c r="I1250" t="s">
        <v>4155</v>
      </c>
      <c r="J1250" t="s">
        <v>4156</v>
      </c>
      <c r="K1250" t="s">
        <v>4157</v>
      </c>
      <c r="L1250" t="s">
        <v>78022</v>
      </c>
    </row>
    <row r="1251" spans="1:12" x14ac:dyDescent="0.15">
      <c r="A1251" t="s">
        <v>12</v>
      </c>
      <c r="B1251">
        <v>353013</v>
      </c>
      <c r="C1251">
        <v>353033</v>
      </c>
      <c r="D1251" t="s">
        <v>4151</v>
      </c>
      <c r="E1251" t="s">
        <v>90</v>
      </c>
      <c r="F1251" t="s">
        <v>15</v>
      </c>
      <c r="G1251" t="s">
        <v>23</v>
      </c>
      <c r="H1251">
        <v>41</v>
      </c>
      <c r="I1251" t="s">
        <v>4158</v>
      </c>
      <c r="J1251" t="s">
        <v>4159</v>
      </c>
      <c r="K1251" t="s">
        <v>4160</v>
      </c>
      <c r="L1251" t="s">
        <v>78014</v>
      </c>
    </row>
    <row r="1252" spans="1:12" x14ac:dyDescent="0.15">
      <c r="A1252" t="s">
        <v>12</v>
      </c>
      <c r="B1252">
        <v>353036</v>
      </c>
      <c r="C1252">
        <v>353056</v>
      </c>
      <c r="D1252" t="s">
        <v>4151</v>
      </c>
      <c r="E1252" t="s">
        <v>90</v>
      </c>
      <c r="F1252" t="s">
        <v>15</v>
      </c>
      <c r="G1252" t="s">
        <v>16</v>
      </c>
      <c r="H1252">
        <v>64</v>
      </c>
      <c r="I1252" t="s">
        <v>4161</v>
      </c>
      <c r="J1252" t="s">
        <v>4162</v>
      </c>
      <c r="K1252" t="s">
        <v>4163</v>
      </c>
      <c r="L1252" t="s">
        <v>77989</v>
      </c>
    </row>
    <row r="1253" spans="1:12" x14ac:dyDescent="0.15">
      <c r="A1253" t="s">
        <v>12</v>
      </c>
      <c r="B1253">
        <v>354386</v>
      </c>
      <c r="C1253">
        <v>354406</v>
      </c>
      <c r="D1253" t="s">
        <v>4164</v>
      </c>
      <c r="E1253" t="s">
        <v>90</v>
      </c>
      <c r="F1253" t="s">
        <v>76</v>
      </c>
      <c r="G1253" t="s">
        <v>23</v>
      </c>
      <c r="H1253">
        <v>32</v>
      </c>
      <c r="I1253" t="s">
        <v>4165</v>
      </c>
      <c r="J1253" t="s">
        <v>4166</v>
      </c>
      <c r="K1253" t="s">
        <v>4167</v>
      </c>
      <c r="L1253" t="s">
        <v>77918</v>
      </c>
    </row>
    <row r="1254" spans="1:12" x14ac:dyDescent="0.15">
      <c r="A1254" t="s">
        <v>12</v>
      </c>
      <c r="B1254">
        <v>354353</v>
      </c>
      <c r="C1254">
        <v>354373</v>
      </c>
      <c r="D1254" t="s">
        <v>4164</v>
      </c>
      <c r="E1254" t="s">
        <v>90</v>
      </c>
      <c r="F1254" t="s">
        <v>76</v>
      </c>
      <c r="G1254" t="s">
        <v>32</v>
      </c>
      <c r="H1254">
        <v>65</v>
      </c>
      <c r="I1254" t="s">
        <v>4168</v>
      </c>
      <c r="J1254" t="s">
        <v>4169</v>
      </c>
      <c r="K1254" t="s">
        <v>4170</v>
      </c>
      <c r="L1254" t="s">
        <v>78042</v>
      </c>
    </row>
    <row r="1255" spans="1:12" x14ac:dyDescent="0.15">
      <c r="A1255" t="s">
        <v>12</v>
      </c>
      <c r="B1255">
        <v>354328</v>
      </c>
      <c r="C1255">
        <v>354348</v>
      </c>
      <c r="D1255" t="s">
        <v>4164</v>
      </c>
      <c r="E1255" t="s">
        <v>90</v>
      </c>
      <c r="F1255" t="s">
        <v>76</v>
      </c>
      <c r="G1255" t="s">
        <v>36</v>
      </c>
      <c r="H1255">
        <v>90</v>
      </c>
      <c r="I1255" t="s">
        <v>4171</v>
      </c>
      <c r="J1255" t="s">
        <v>4172</v>
      </c>
      <c r="K1255" t="s">
        <v>4173</v>
      </c>
      <c r="L1255" t="s">
        <v>78017</v>
      </c>
    </row>
    <row r="1256" spans="1:12" x14ac:dyDescent="0.15">
      <c r="A1256" t="s">
        <v>12</v>
      </c>
      <c r="B1256">
        <v>354308</v>
      </c>
      <c r="C1256">
        <v>354328</v>
      </c>
      <c r="D1256" t="s">
        <v>4164</v>
      </c>
      <c r="E1256" t="s">
        <v>90</v>
      </c>
      <c r="F1256" t="s">
        <v>76</v>
      </c>
      <c r="G1256" t="s">
        <v>23</v>
      </c>
      <c r="H1256">
        <v>110</v>
      </c>
      <c r="I1256" t="s">
        <v>4174</v>
      </c>
      <c r="J1256" t="s">
        <v>4175</v>
      </c>
      <c r="K1256" t="s">
        <v>4176</v>
      </c>
      <c r="L1256" t="s">
        <v>78030</v>
      </c>
    </row>
    <row r="1257" spans="1:12" x14ac:dyDescent="0.15">
      <c r="A1257" t="s">
        <v>12</v>
      </c>
      <c r="B1257">
        <v>355821</v>
      </c>
      <c r="C1257">
        <v>355841</v>
      </c>
      <c r="D1257" t="s">
        <v>4177</v>
      </c>
      <c r="E1257" t="s">
        <v>90</v>
      </c>
      <c r="F1257" t="s">
        <v>76</v>
      </c>
      <c r="G1257" t="s">
        <v>32</v>
      </c>
      <c r="H1257">
        <v>7</v>
      </c>
      <c r="I1257" t="s">
        <v>4178</v>
      </c>
      <c r="J1257" t="s">
        <v>4179</v>
      </c>
      <c r="K1257" t="s">
        <v>4180</v>
      </c>
      <c r="L1257" t="s">
        <v>77909</v>
      </c>
    </row>
    <row r="1258" spans="1:12" x14ac:dyDescent="0.15">
      <c r="A1258" t="s">
        <v>12</v>
      </c>
      <c r="B1258">
        <v>355799</v>
      </c>
      <c r="C1258">
        <v>355819</v>
      </c>
      <c r="D1258" t="s">
        <v>4177</v>
      </c>
      <c r="E1258" t="s">
        <v>90</v>
      </c>
      <c r="F1258" t="s">
        <v>76</v>
      </c>
      <c r="G1258" t="s">
        <v>23</v>
      </c>
      <c r="H1258">
        <v>29</v>
      </c>
      <c r="I1258" t="s">
        <v>4181</v>
      </c>
      <c r="J1258" t="s">
        <v>4182</v>
      </c>
      <c r="K1258" t="s">
        <v>4183</v>
      </c>
      <c r="L1258" t="s">
        <v>77921</v>
      </c>
    </row>
    <row r="1259" spans="1:12" x14ac:dyDescent="0.15">
      <c r="A1259" t="s">
        <v>12</v>
      </c>
      <c r="B1259">
        <v>355779</v>
      </c>
      <c r="C1259">
        <v>355799</v>
      </c>
      <c r="D1259" t="s">
        <v>4177</v>
      </c>
      <c r="E1259" t="s">
        <v>90</v>
      </c>
      <c r="F1259" t="s">
        <v>76</v>
      </c>
      <c r="G1259" t="s">
        <v>16</v>
      </c>
      <c r="H1259">
        <v>49</v>
      </c>
      <c r="I1259" t="s">
        <v>4184</v>
      </c>
      <c r="J1259" t="s">
        <v>4185</v>
      </c>
      <c r="K1259" t="s">
        <v>4186</v>
      </c>
      <c r="L1259" t="s">
        <v>77913</v>
      </c>
    </row>
    <row r="1260" spans="1:12" x14ac:dyDescent="0.15">
      <c r="A1260" t="s">
        <v>12</v>
      </c>
      <c r="B1260">
        <v>355748</v>
      </c>
      <c r="C1260">
        <v>355768</v>
      </c>
      <c r="D1260" t="s">
        <v>4177</v>
      </c>
      <c r="E1260" t="s">
        <v>90</v>
      </c>
      <c r="F1260" t="s">
        <v>76</v>
      </c>
      <c r="G1260" t="s">
        <v>23</v>
      </c>
      <c r="H1260">
        <v>80</v>
      </c>
      <c r="I1260" t="s">
        <v>4187</v>
      </c>
      <c r="J1260" t="s">
        <v>4188</v>
      </c>
      <c r="K1260" t="s">
        <v>4189</v>
      </c>
      <c r="L1260" t="s">
        <v>77940</v>
      </c>
    </row>
    <row r="1261" spans="1:12" x14ac:dyDescent="0.15">
      <c r="A1261" t="s">
        <v>12</v>
      </c>
      <c r="B1261">
        <v>357285</v>
      </c>
      <c r="C1261">
        <v>357305</v>
      </c>
      <c r="D1261" t="s">
        <v>4190</v>
      </c>
      <c r="E1261" t="s">
        <v>90</v>
      </c>
      <c r="F1261" t="s">
        <v>76</v>
      </c>
      <c r="G1261" t="s">
        <v>23</v>
      </c>
      <c r="H1261">
        <v>7</v>
      </c>
      <c r="I1261" t="s">
        <v>4191</v>
      </c>
      <c r="J1261" t="s">
        <v>4192</v>
      </c>
      <c r="K1261" t="s">
        <v>4193</v>
      </c>
      <c r="L1261" t="s">
        <v>77909</v>
      </c>
    </row>
    <row r="1262" spans="1:12" x14ac:dyDescent="0.15">
      <c r="A1262" t="s">
        <v>12</v>
      </c>
      <c r="B1262">
        <v>357255</v>
      </c>
      <c r="C1262">
        <v>357275</v>
      </c>
      <c r="D1262" t="s">
        <v>4190</v>
      </c>
      <c r="E1262" t="s">
        <v>90</v>
      </c>
      <c r="F1262" t="s">
        <v>76</v>
      </c>
      <c r="G1262" t="s">
        <v>16</v>
      </c>
      <c r="H1262">
        <v>37</v>
      </c>
      <c r="I1262" t="s">
        <v>4194</v>
      </c>
      <c r="J1262" t="s">
        <v>4195</v>
      </c>
      <c r="K1262" t="s">
        <v>4196</v>
      </c>
      <c r="L1262" t="s">
        <v>77906</v>
      </c>
    </row>
    <row r="1263" spans="1:12" x14ac:dyDescent="0.15">
      <c r="A1263" t="s">
        <v>12</v>
      </c>
      <c r="B1263">
        <v>357233</v>
      </c>
      <c r="C1263">
        <v>357253</v>
      </c>
      <c r="D1263" t="s">
        <v>4190</v>
      </c>
      <c r="E1263" t="s">
        <v>90</v>
      </c>
      <c r="F1263" t="s">
        <v>76</v>
      </c>
      <c r="G1263" t="s">
        <v>32</v>
      </c>
      <c r="H1263">
        <v>59</v>
      </c>
      <c r="I1263" t="s">
        <v>4197</v>
      </c>
      <c r="J1263" t="s">
        <v>4198</v>
      </c>
      <c r="K1263" t="s">
        <v>4199</v>
      </c>
      <c r="L1263" t="s">
        <v>78009</v>
      </c>
    </row>
    <row r="1264" spans="1:12" x14ac:dyDescent="0.15">
      <c r="A1264" t="s">
        <v>12</v>
      </c>
      <c r="B1264">
        <v>357213</v>
      </c>
      <c r="C1264">
        <v>357233</v>
      </c>
      <c r="D1264" t="s">
        <v>4190</v>
      </c>
      <c r="E1264" t="s">
        <v>90</v>
      </c>
      <c r="F1264" t="s">
        <v>76</v>
      </c>
      <c r="G1264" t="s">
        <v>36</v>
      </c>
      <c r="H1264">
        <v>79</v>
      </c>
      <c r="I1264" t="s">
        <v>4200</v>
      </c>
      <c r="J1264" t="s">
        <v>4201</v>
      </c>
      <c r="K1264" t="s">
        <v>4202</v>
      </c>
      <c r="L1264" t="s">
        <v>77993</v>
      </c>
    </row>
    <row r="1265" spans="1:12" x14ac:dyDescent="0.15">
      <c r="A1265" t="s">
        <v>12</v>
      </c>
      <c r="B1265">
        <v>358117</v>
      </c>
      <c r="C1265">
        <v>358137</v>
      </c>
      <c r="D1265" t="s">
        <v>4203</v>
      </c>
      <c r="E1265" t="s">
        <v>90</v>
      </c>
      <c r="F1265" t="s">
        <v>76</v>
      </c>
      <c r="G1265" t="s">
        <v>16</v>
      </c>
      <c r="H1265">
        <v>11</v>
      </c>
      <c r="I1265" t="s">
        <v>4204</v>
      </c>
      <c r="J1265" t="s">
        <v>4205</v>
      </c>
      <c r="K1265" t="s">
        <v>4206</v>
      </c>
      <c r="L1265" t="s">
        <v>77974</v>
      </c>
    </row>
    <row r="1266" spans="1:12" x14ac:dyDescent="0.15">
      <c r="A1266" t="s">
        <v>12</v>
      </c>
      <c r="B1266">
        <v>358084</v>
      </c>
      <c r="C1266">
        <v>358104</v>
      </c>
      <c r="D1266" t="s">
        <v>4203</v>
      </c>
      <c r="E1266" t="s">
        <v>90</v>
      </c>
      <c r="F1266" t="s">
        <v>76</v>
      </c>
      <c r="G1266" t="s">
        <v>32</v>
      </c>
      <c r="H1266">
        <v>44</v>
      </c>
      <c r="I1266" t="s">
        <v>4207</v>
      </c>
      <c r="J1266" t="s">
        <v>4208</v>
      </c>
      <c r="K1266" t="s">
        <v>4209</v>
      </c>
      <c r="L1266" t="s">
        <v>78016</v>
      </c>
    </row>
    <row r="1267" spans="1:12" x14ac:dyDescent="0.15">
      <c r="A1267" t="s">
        <v>12</v>
      </c>
      <c r="B1267">
        <v>358061</v>
      </c>
      <c r="C1267">
        <v>358081</v>
      </c>
      <c r="D1267" t="s">
        <v>4203</v>
      </c>
      <c r="E1267" t="s">
        <v>90</v>
      </c>
      <c r="F1267" t="s">
        <v>76</v>
      </c>
      <c r="G1267" t="s">
        <v>23</v>
      </c>
      <c r="H1267">
        <v>67</v>
      </c>
      <c r="I1267" t="s">
        <v>4210</v>
      </c>
      <c r="J1267" t="s">
        <v>4211</v>
      </c>
      <c r="K1267" t="s">
        <v>4212</v>
      </c>
      <c r="L1267" t="s">
        <v>77981</v>
      </c>
    </row>
    <row r="1268" spans="1:12" x14ac:dyDescent="0.15">
      <c r="A1268" t="s">
        <v>12</v>
      </c>
      <c r="B1268">
        <v>358009</v>
      </c>
      <c r="C1268">
        <v>358029</v>
      </c>
      <c r="D1268" t="s">
        <v>4203</v>
      </c>
      <c r="E1268" t="s">
        <v>90</v>
      </c>
      <c r="F1268" t="s">
        <v>76</v>
      </c>
      <c r="G1268" t="s">
        <v>32</v>
      </c>
      <c r="H1268">
        <v>119</v>
      </c>
      <c r="I1268" t="s">
        <v>4213</v>
      </c>
      <c r="J1268" t="s">
        <v>4214</v>
      </c>
      <c r="K1268" t="s">
        <v>4215</v>
      </c>
      <c r="L1268" t="s">
        <v>78058</v>
      </c>
    </row>
    <row r="1269" spans="1:12" x14ac:dyDescent="0.15">
      <c r="A1269" t="s">
        <v>12</v>
      </c>
      <c r="B1269">
        <v>359044</v>
      </c>
      <c r="C1269">
        <v>359064</v>
      </c>
      <c r="D1269" t="s">
        <v>4216</v>
      </c>
      <c r="E1269" t="s">
        <v>90</v>
      </c>
      <c r="F1269" t="s">
        <v>76</v>
      </c>
      <c r="G1269" t="s">
        <v>16</v>
      </c>
      <c r="H1269">
        <v>10</v>
      </c>
      <c r="I1269" t="s">
        <v>4217</v>
      </c>
      <c r="J1269" t="s">
        <v>4218</v>
      </c>
      <c r="K1269" t="s">
        <v>4219</v>
      </c>
      <c r="L1269" t="s">
        <v>78001</v>
      </c>
    </row>
    <row r="1270" spans="1:12" x14ac:dyDescent="0.15">
      <c r="A1270" t="s">
        <v>12</v>
      </c>
      <c r="B1270">
        <v>359014</v>
      </c>
      <c r="C1270">
        <v>359034</v>
      </c>
      <c r="D1270" t="s">
        <v>4216</v>
      </c>
      <c r="E1270" t="s">
        <v>90</v>
      </c>
      <c r="F1270" t="s">
        <v>76</v>
      </c>
      <c r="G1270" t="s">
        <v>16</v>
      </c>
      <c r="H1270">
        <v>40</v>
      </c>
      <c r="I1270" t="s">
        <v>4220</v>
      </c>
      <c r="J1270" t="s">
        <v>4221</v>
      </c>
      <c r="K1270" t="s">
        <v>4222</v>
      </c>
      <c r="L1270" t="s">
        <v>77952</v>
      </c>
    </row>
    <row r="1271" spans="1:12" x14ac:dyDescent="0.15">
      <c r="A1271" t="s">
        <v>12</v>
      </c>
      <c r="B1271">
        <v>358973</v>
      </c>
      <c r="C1271">
        <v>358993</v>
      </c>
      <c r="D1271" t="s">
        <v>4216</v>
      </c>
      <c r="E1271" t="s">
        <v>90</v>
      </c>
      <c r="F1271" t="s">
        <v>76</v>
      </c>
      <c r="G1271" t="s">
        <v>16</v>
      </c>
      <c r="H1271">
        <v>81</v>
      </c>
      <c r="I1271" t="s">
        <v>4223</v>
      </c>
      <c r="J1271" t="s">
        <v>4224</v>
      </c>
      <c r="K1271" t="s">
        <v>4225</v>
      </c>
      <c r="L1271" t="s">
        <v>78019</v>
      </c>
    </row>
    <row r="1272" spans="1:12" x14ac:dyDescent="0.15">
      <c r="A1272" t="s">
        <v>12</v>
      </c>
      <c r="B1272">
        <v>358938</v>
      </c>
      <c r="C1272">
        <v>358958</v>
      </c>
      <c r="D1272" t="s">
        <v>4216</v>
      </c>
      <c r="E1272" t="s">
        <v>90</v>
      </c>
      <c r="F1272" t="s">
        <v>76</v>
      </c>
      <c r="G1272" t="s">
        <v>36</v>
      </c>
      <c r="H1272">
        <v>116</v>
      </c>
      <c r="I1272" t="s">
        <v>4226</v>
      </c>
      <c r="J1272" t="s">
        <v>4227</v>
      </c>
      <c r="K1272" t="s">
        <v>4228</v>
      </c>
      <c r="L1272" t="s">
        <v>77976</v>
      </c>
    </row>
    <row r="1273" spans="1:12" x14ac:dyDescent="0.15">
      <c r="A1273" t="s">
        <v>12</v>
      </c>
      <c r="B1273">
        <v>360093</v>
      </c>
      <c r="C1273">
        <v>360113</v>
      </c>
      <c r="D1273" t="s">
        <v>4229</v>
      </c>
      <c r="E1273" t="s">
        <v>90</v>
      </c>
      <c r="F1273" t="s">
        <v>76</v>
      </c>
      <c r="G1273" t="s">
        <v>32</v>
      </c>
      <c r="H1273">
        <v>7</v>
      </c>
      <c r="I1273" t="s">
        <v>4230</v>
      </c>
      <c r="J1273" t="s">
        <v>4231</v>
      </c>
      <c r="K1273" t="s">
        <v>4232</v>
      </c>
      <c r="L1273" t="s">
        <v>77909</v>
      </c>
    </row>
    <row r="1274" spans="1:12" x14ac:dyDescent="0.15">
      <c r="A1274" t="s">
        <v>12</v>
      </c>
      <c r="B1274">
        <v>360049</v>
      </c>
      <c r="C1274">
        <v>360069</v>
      </c>
      <c r="D1274" t="s">
        <v>4229</v>
      </c>
      <c r="E1274" t="s">
        <v>90</v>
      </c>
      <c r="F1274" t="s">
        <v>76</v>
      </c>
      <c r="G1274" t="s">
        <v>36</v>
      </c>
      <c r="H1274">
        <v>51</v>
      </c>
      <c r="I1274" t="s">
        <v>4233</v>
      </c>
      <c r="J1274" t="s">
        <v>4234</v>
      </c>
      <c r="K1274" t="s">
        <v>4235</v>
      </c>
      <c r="L1274" t="s">
        <v>78023</v>
      </c>
    </row>
    <row r="1275" spans="1:12" x14ac:dyDescent="0.15">
      <c r="A1275" t="s">
        <v>12</v>
      </c>
      <c r="B1275">
        <v>360029</v>
      </c>
      <c r="C1275">
        <v>360049</v>
      </c>
      <c r="D1275" t="s">
        <v>4229</v>
      </c>
      <c r="E1275" t="s">
        <v>90</v>
      </c>
      <c r="F1275" t="s">
        <v>76</v>
      </c>
      <c r="G1275" t="s">
        <v>23</v>
      </c>
      <c r="H1275">
        <v>71</v>
      </c>
      <c r="I1275" t="s">
        <v>4236</v>
      </c>
      <c r="J1275" t="s">
        <v>4237</v>
      </c>
      <c r="K1275" t="s">
        <v>4238</v>
      </c>
      <c r="L1275" t="s">
        <v>77969</v>
      </c>
    </row>
    <row r="1276" spans="1:12" x14ac:dyDescent="0.15">
      <c r="A1276" t="s">
        <v>12</v>
      </c>
      <c r="B1276">
        <v>360005</v>
      </c>
      <c r="C1276">
        <v>360025</v>
      </c>
      <c r="D1276" t="s">
        <v>4229</v>
      </c>
      <c r="E1276" t="s">
        <v>90</v>
      </c>
      <c r="F1276" t="s">
        <v>76</v>
      </c>
      <c r="G1276" t="s">
        <v>32</v>
      </c>
      <c r="H1276">
        <v>95</v>
      </c>
      <c r="I1276" t="s">
        <v>4239</v>
      </c>
      <c r="J1276" t="s">
        <v>4240</v>
      </c>
      <c r="K1276" t="s">
        <v>4241</v>
      </c>
      <c r="L1276" t="s">
        <v>77920</v>
      </c>
    </row>
    <row r="1277" spans="1:12" x14ac:dyDescent="0.15">
      <c r="A1277" t="s">
        <v>12</v>
      </c>
      <c r="B1277">
        <v>360458</v>
      </c>
      <c r="C1277">
        <v>360478</v>
      </c>
      <c r="D1277" t="s">
        <v>4242</v>
      </c>
      <c r="E1277" t="s">
        <v>90</v>
      </c>
      <c r="F1277" t="s">
        <v>15</v>
      </c>
      <c r="G1277" t="s">
        <v>32</v>
      </c>
      <c r="H1277">
        <v>11</v>
      </c>
      <c r="I1277" t="s">
        <v>4243</v>
      </c>
      <c r="J1277" t="s">
        <v>4244</v>
      </c>
      <c r="K1277" t="s">
        <v>4245</v>
      </c>
      <c r="L1277" t="s">
        <v>77974</v>
      </c>
    </row>
    <row r="1278" spans="1:12" x14ac:dyDescent="0.15">
      <c r="A1278" t="s">
        <v>12</v>
      </c>
      <c r="B1278">
        <v>360484</v>
      </c>
      <c r="C1278">
        <v>360504</v>
      </c>
      <c r="D1278" t="s">
        <v>4242</v>
      </c>
      <c r="E1278" t="s">
        <v>90</v>
      </c>
      <c r="F1278" t="s">
        <v>15</v>
      </c>
      <c r="G1278" t="s">
        <v>32</v>
      </c>
      <c r="H1278">
        <v>37</v>
      </c>
      <c r="I1278" t="s">
        <v>4246</v>
      </c>
      <c r="J1278" t="s">
        <v>4247</v>
      </c>
      <c r="K1278" t="s">
        <v>4248</v>
      </c>
      <c r="L1278" t="s">
        <v>77906</v>
      </c>
    </row>
    <row r="1279" spans="1:12" x14ac:dyDescent="0.15">
      <c r="A1279" t="s">
        <v>12</v>
      </c>
      <c r="B1279">
        <v>360504</v>
      </c>
      <c r="C1279">
        <v>360524</v>
      </c>
      <c r="D1279" t="s">
        <v>4242</v>
      </c>
      <c r="E1279" t="s">
        <v>90</v>
      </c>
      <c r="F1279" t="s">
        <v>15</v>
      </c>
      <c r="G1279" t="s">
        <v>23</v>
      </c>
      <c r="H1279">
        <v>57</v>
      </c>
      <c r="I1279" t="s">
        <v>4249</v>
      </c>
      <c r="J1279" t="s">
        <v>4250</v>
      </c>
      <c r="K1279" t="s">
        <v>4251</v>
      </c>
      <c r="L1279" t="s">
        <v>78049</v>
      </c>
    </row>
    <row r="1280" spans="1:12" x14ac:dyDescent="0.15">
      <c r="A1280" t="s">
        <v>12</v>
      </c>
      <c r="B1280">
        <v>360527</v>
      </c>
      <c r="C1280">
        <v>360547</v>
      </c>
      <c r="D1280" t="s">
        <v>4242</v>
      </c>
      <c r="E1280" t="s">
        <v>90</v>
      </c>
      <c r="F1280" t="s">
        <v>15</v>
      </c>
      <c r="G1280" t="s">
        <v>23</v>
      </c>
      <c r="H1280">
        <v>80</v>
      </c>
      <c r="I1280" t="s">
        <v>4252</v>
      </c>
      <c r="J1280" t="s">
        <v>4253</v>
      </c>
      <c r="K1280" t="s">
        <v>4254</v>
      </c>
      <c r="L1280" t="s">
        <v>77940</v>
      </c>
    </row>
    <row r="1281" spans="1:12" x14ac:dyDescent="0.15">
      <c r="A1281" t="s">
        <v>12</v>
      </c>
      <c r="B1281">
        <v>363375</v>
      </c>
      <c r="C1281">
        <v>363395</v>
      </c>
      <c r="D1281" t="s">
        <v>4255</v>
      </c>
      <c r="E1281" t="s">
        <v>90</v>
      </c>
      <c r="F1281" t="s">
        <v>76</v>
      </c>
      <c r="G1281" t="s">
        <v>16</v>
      </c>
      <c r="H1281">
        <v>1</v>
      </c>
      <c r="I1281" t="s">
        <v>4256</v>
      </c>
      <c r="J1281" t="s">
        <v>4257</v>
      </c>
      <c r="K1281" t="s">
        <v>4258</v>
      </c>
      <c r="L1281" t="s">
        <v>77917</v>
      </c>
    </row>
    <row r="1282" spans="1:12" x14ac:dyDescent="0.15">
      <c r="A1282" t="s">
        <v>12</v>
      </c>
      <c r="B1282">
        <v>363344</v>
      </c>
      <c r="C1282">
        <v>363364</v>
      </c>
      <c r="D1282" t="s">
        <v>4255</v>
      </c>
      <c r="E1282" t="s">
        <v>90</v>
      </c>
      <c r="F1282" t="s">
        <v>76</v>
      </c>
      <c r="G1282" t="s">
        <v>23</v>
      </c>
      <c r="H1282">
        <v>32</v>
      </c>
      <c r="I1282" t="s">
        <v>4259</v>
      </c>
      <c r="J1282" t="s">
        <v>4260</v>
      </c>
      <c r="K1282" t="s">
        <v>4261</v>
      </c>
      <c r="L1282" t="s">
        <v>77918</v>
      </c>
    </row>
    <row r="1283" spans="1:12" x14ac:dyDescent="0.15">
      <c r="A1283" t="s">
        <v>12</v>
      </c>
      <c r="B1283">
        <v>363315</v>
      </c>
      <c r="C1283">
        <v>363335</v>
      </c>
      <c r="D1283" t="s">
        <v>4255</v>
      </c>
      <c r="E1283" t="s">
        <v>90</v>
      </c>
      <c r="F1283" t="s">
        <v>76</v>
      </c>
      <c r="G1283" t="s">
        <v>32</v>
      </c>
      <c r="H1283">
        <v>61</v>
      </c>
      <c r="I1283" t="s">
        <v>4262</v>
      </c>
      <c r="J1283" t="s">
        <v>4263</v>
      </c>
      <c r="K1283" t="s">
        <v>4264</v>
      </c>
      <c r="L1283" t="s">
        <v>77979</v>
      </c>
    </row>
    <row r="1284" spans="1:12" x14ac:dyDescent="0.15">
      <c r="A1284" t="s">
        <v>12</v>
      </c>
      <c r="B1284">
        <v>363288</v>
      </c>
      <c r="C1284">
        <v>363308</v>
      </c>
      <c r="D1284" t="s">
        <v>4255</v>
      </c>
      <c r="E1284" t="s">
        <v>90</v>
      </c>
      <c r="F1284" t="s">
        <v>76</v>
      </c>
      <c r="G1284" t="s">
        <v>16</v>
      </c>
      <c r="H1284">
        <v>88</v>
      </c>
      <c r="I1284" t="s">
        <v>4265</v>
      </c>
      <c r="J1284" t="s">
        <v>4266</v>
      </c>
      <c r="K1284" t="s">
        <v>4267</v>
      </c>
      <c r="L1284" t="s">
        <v>77923</v>
      </c>
    </row>
    <row r="1285" spans="1:12" x14ac:dyDescent="0.15">
      <c r="A1285" t="s">
        <v>12</v>
      </c>
      <c r="B1285">
        <v>363699</v>
      </c>
      <c r="C1285">
        <v>363719</v>
      </c>
      <c r="D1285" t="s">
        <v>4268</v>
      </c>
      <c r="E1285" t="s">
        <v>90</v>
      </c>
      <c r="F1285" t="s">
        <v>15</v>
      </c>
      <c r="G1285" t="s">
        <v>16</v>
      </c>
      <c r="H1285">
        <v>14</v>
      </c>
      <c r="I1285" t="s">
        <v>4269</v>
      </c>
      <c r="J1285" t="s">
        <v>4270</v>
      </c>
      <c r="K1285" t="s">
        <v>4271</v>
      </c>
      <c r="L1285" t="s">
        <v>77924</v>
      </c>
    </row>
    <row r="1286" spans="1:12" x14ac:dyDescent="0.15">
      <c r="A1286" t="s">
        <v>12</v>
      </c>
      <c r="B1286">
        <v>363723</v>
      </c>
      <c r="C1286">
        <v>363743</v>
      </c>
      <c r="D1286" t="s">
        <v>4268</v>
      </c>
      <c r="E1286" t="s">
        <v>90</v>
      </c>
      <c r="F1286" t="s">
        <v>15</v>
      </c>
      <c r="G1286" t="s">
        <v>23</v>
      </c>
      <c r="H1286">
        <v>38</v>
      </c>
      <c r="I1286" t="s">
        <v>4272</v>
      </c>
      <c r="J1286" t="s">
        <v>4273</v>
      </c>
      <c r="K1286" t="s">
        <v>4274</v>
      </c>
      <c r="L1286" t="s">
        <v>78008</v>
      </c>
    </row>
    <row r="1287" spans="1:12" x14ac:dyDescent="0.15">
      <c r="A1287" t="s">
        <v>12</v>
      </c>
      <c r="B1287">
        <v>363753</v>
      </c>
      <c r="C1287">
        <v>363773</v>
      </c>
      <c r="D1287" t="s">
        <v>4268</v>
      </c>
      <c r="E1287" t="s">
        <v>90</v>
      </c>
      <c r="F1287" t="s">
        <v>15</v>
      </c>
      <c r="G1287" t="s">
        <v>16</v>
      </c>
      <c r="H1287">
        <v>68</v>
      </c>
      <c r="I1287" t="s">
        <v>4275</v>
      </c>
      <c r="J1287" t="s">
        <v>4276</v>
      </c>
      <c r="K1287" t="s">
        <v>4277</v>
      </c>
      <c r="L1287" t="s">
        <v>77962</v>
      </c>
    </row>
    <row r="1288" spans="1:12" x14ac:dyDescent="0.15">
      <c r="A1288" t="s">
        <v>12</v>
      </c>
      <c r="B1288">
        <v>363808</v>
      </c>
      <c r="C1288">
        <v>363828</v>
      </c>
      <c r="D1288" t="s">
        <v>4268</v>
      </c>
      <c r="E1288" t="s">
        <v>90</v>
      </c>
      <c r="F1288" t="s">
        <v>15</v>
      </c>
      <c r="G1288" t="s">
        <v>16</v>
      </c>
      <c r="H1288">
        <v>123</v>
      </c>
      <c r="I1288" t="s">
        <v>4278</v>
      </c>
      <c r="J1288" t="s">
        <v>4279</v>
      </c>
      <c r="K1288" t="s">
        <v>4280</v>
      </c>
      <c r="L1288" t="s">
        <v>78061</v>
      </c>
    </row>
    <row r="1289" spans="1:12" x14ac:dyDescent="0.15">
      <c r="A1289" t="s">
        <v>12</v>
      </c>
      <c r="B1289">
        <v>364756</v>
      </c>
      <c r="C1289">
        <v>364776</v>
      </c>
      <c r="D1289" t="s">
        <v>4281</v>
      </c>
      <c r="E1289" t="s">
        <v>90</v>
      </c>
      <c r="F1289" t="s">
        <v>76</v>
      </c>
      <c r="G1289" t="s">
        <v>32</v>
      </c>
      <c r="H1289">
        <v>10</v>
      </c>
      <c r="I1289" t="s">
        <v>4282</v>
      </c>
      <c r="J1289" t="s">
        <v>4283</v>
      </c>
      <c r="K1289" t="s">
        <v>4284</v>
      </c>
      <c r="L1289" t="s">
        <v>78001</v>
      </c>
    </row>
    <row r="1290" spans="1:12" x14ac:dyDescent="0.15">
      <c r="A1290" t="s">
        <v>12</v>
      </c>
      <c r="B1290">
        <v>364725</v>
      </c>
      <c r="C1290">
        <v>364745</v>
      </c>
      <c r="D1290" t="s">
        <v>4281</v>
      </c>
      <c r="E1290" t="s">
        <v>90</v>
      </c>
      <c r="F1290" t="s">
        <v>76</v>
      </c>
      <c r="G1290" t="s">
        <v>32</v>
      </c>
      <c r="H1290">
        <v>41</v>
      </c>
      <c r="I1290" t="s">
        <v>4285</v>
      </c>
      <c r="J1290" t="s">
        <v>4286</v>
      </c>
      <c r="K1290" t="s">
        <v>4287</v>
      </c>
      <c r="L1290" t="s">
        <v>78014</v>
      </c>
    </row>
    <row r="1291" spans="1:12" x14ac:dyDescent="0.15">
      <c r="A1291" t="s">
        <v>12</v>
      </c>
      <c r="B1291">
        <v>364702</v>
      </c>
      <c r="C1291">
        <v>364722</v>
      </c>
      <c r="D1291" t="s">
        <v>4281</v>
      </c>
      <c r="E1291" t="s">
        <v>90</v>
      </c>
      <c r="F1291" t="s">
        <v>76</v>
      </c>
      <c r="G1291" t="s">
        <v>16</v>
      </c>
      <c r="H1291">
        <v>64</v>
      </c>
      <c r="I1291" t="s">
        <v>4288</v>
      </c>
      <c r="J1291" t="s">
        <v>4289</v>
      </c>
      <c r="K1291" t="s">
        <v>4290</v>
      </c>
      <c r="L1291" t="s">
        <v>77989</v>
      </c>
    </row>
    <row r="1292" spans="1:12" x14ac:dyDescent="0.15">
      <c r="A1292" t="s">
        <v>12</v>
      </c>
      <c r="B1292">
        <v>364660</v>
      </c>
      <c r="C1292">
        <v>364680</v>
      </c>
      <c r="D1292" t="s">
        <v>4281</v>
      </c>
      <c r="E1292" t="s">
        <v>90</v>
      </c>
      <c r="F1292" t="s">
        <v>76</v>
      </c>
      <c r="G1292" t="s">
        <v>32</v>
      </c>
      <c r="H1292">
        <v>106</v>
      </c>
      <c r="I1292" t="s">
        <v>4291</v>
      </c>
      <c r="J1292" t="s">
        <v>4292</v>
      </c>
      <c r="K1292" t="s">
        <v>4293</v>
      </c>
      <c r="L1292" t="s">
        <v>77914</v>
      </c>
    </row>
    <row r="1293" spans="1:12" x14ac:dyDescent="0.15">
      <c r="A1293" t="s">
        <v>12</v>
      </c>
      <c r="B1293">
        <v>365552</v>
      </c>
      <c r="C1293">
        <v>365572</v>
      </c>
      <c r="D1293" t="s">
        <v>4294</v>
      </c>
      <c r="E1293" t="s">
        <v>4295</v>
      </c>
      <c r="F1293" t="s">
        <v>76</v>
      </c>
      <c r="G1293" t="s">
        <v>32</v>
      </c>
      <c r="H1293">
        <v>8</v>
      </c>
      <c r="I1293" t="s">
        <v>4296</v>
      </c>
      <c r="J1293" t="s">
        <v>4297</v>
      </c>
      <c r="K1293" t="s">
        <v>4298</v>
      </c>
      <c r="L1293" t="s">
        <v>77955</v>
      </c>
    </row>
    <row r="1294" spans="1:12" x14ac:dyDescent="0.15">
      <c r="A1294" t="s">
        <v>12</v>
      </c>
      <c r="B1294">
        <v>365520</v>
      </c>
      <c r="C1294">
        <v>365540</v>
      </c>
      <c r="D1294" t="s">
        <v>4294</v>
      </c>
      <c r="E1294" t="s">
        <v>4295</v>
      </c>
      <c r="F1294" t="s">
        <v>76</v>
      </c>
      <c r="G1294" t="s">
        <v>16</v>
      </c>
      <c r="H1294">
        <v>40</v>
      </c>
      <c r="I1294" t="s">
        <v>4299</v>
      </c>
      <c r="J1294" t="s">
        <v>4300</v>
      </c>
      <c r="K1294" t="s">
        <v>4301</v>
      </c>
      <c r="L1294" t="s">
        <v>77952</v>
      </c>
    </row>
    <row r="1295" spans="1:12" x14ac:dyDescent="0.15">
      <c r="A1295" t="s">
        <v>12</v>
      </c>
      <c r="B1295">
        <v>365500</v>
      </c>
      <c r="C1295">
        <v>365520</v>
      </c>
      <c r="D1295" t="s">
        <v>4294</v>
      </c>
      <c r="E1295" t="s">
        <v>4295</v>
      </c>
      <c r="F1295" t="s">
        <v>76</v>
      </c>
      <c r="G1295" t="s">
        <v>16</v>
      </c>
      <c r="H1295">
        <v>60</v>
      </c>
      <c r="I1295" t="s">
        <v>4302</v>
      </c>
      <c r="J1295" t="s">
        <v>4303</v>
      </c>
      <c r="K1295" t="s">
        <v>4304</v>
      </c>
      <c r="L1295" t="s">
        <v>78006</v>
      </c>
    </row>
    <row r="1296" spans="1:12" x14ac:dyDescent="0.15">
      <c r="A1296" t="s">
        <v>12</v>
      </c>
      <c r="B1296">
        <v>365457</v>
      </c>
      <c r="C1296">
        <v>365477</v>
      </c>
      <c r="D1296" t="s">
        <v>4294</v>
      </c>
      <c r="E1296" t="s">
        <v>4295</v>
      </c>
      <c r="F1296" t="s">
        <v>76</v>
      </c>
      <c r="G1296" t="s">
        <v>32</v>
      </c>
      <c r="H1296">
        <v>103</v>
      </c>
      <c r="I1296" t="s">
        <v>4305</v>
      </c>
      <c r="J1296" t="s">
        <v>4306</v>
      </c>
      <c r="K1296" t="s">
        <v>4307</v>
      </c>
      <c r="L1296" t="s">
        <v>77937</v>
      </c>
    </row>
    <row r="1297" spans="1:12" x14ac:dyDescent="0.15">
      <c r="A1297" t="s">
        <v>12</v>
      </c>
      <c r="B1297">
        <v>365838</v>
      </c>
      <c r="C1297">
        <v>365858</v>
      </c>
      <c r="D1297" t="s">
        <v>4308</v>
      </c>
      <c r="E1297" t="s">
        <v>4309</v>
      </c>
      <c r="F1297" t="s">
        <v>15</v>
      </c>
      <c r="G1297" t="s">
        <v>16</v>
      </c>
      <c r="H1297">
        <v>0</v>
      </c>
      <c r="I1297" t="s">
        <v>4310</v>
      </c>
      <c r="J1297" t="s">
        <v>4311</v>
      </c>
      <c r="K1297" t="s">
        <v>4312</v>
      </c>
      <c r="L1297" t="s">
        <v>77980</v>
      </c>
    </row>
    <row r="1298" spans="1:12" x14ac:dyDescent="0.15">
      <c r="A1298" t="s">
        <v>12</v>
      </c>
      <c r="B1298">
        <v>365867</v>
      </c>
      <c r="C1298">
        <v>365887</v>
      </c>
      <c r="D1298" t="s">
        <v>4308</v>
      </c>
      <c r="E1298" t="s">
        <v>4309</v>
      </c>
      <c r="F1298" t="s">
        <v>15</v>
      </c>
      <c r="G1298" t="s">
        <v>23</v>
      </c>
      <c r="H1298">
        <v>29</v>
      </c>
      <c r="I1298" t="s">
        <v>4313</v>
      </c>
      <c r="J1298" t="s">
        <v>4314</v>
      </c>
      <c r="K1298" t="s">
        <v>4315</v>
      </c>
      <c r="L1298" t="s">
        <v>77921</v>
      </c>
    </row>
    <row r="1299" spans="1:12" x14ac:dyDescent="0.15">
      <c r="A1299" t="s">
        <v>12</v>
      </c>
      <c r="B1299">
        <v>365904</v>
      </c>
      <c r="C1299">
        <v>365924</v>
      </c>
      <c r="D1299" t="s">
        <v>4308</v>
      </c>
      <c r="E1299" t="s">
        <v>4309</v>
      </c>
      <c r="F1299" t="s">
        <v>15</v>
      </c>
      <c r="G1299" t="s">
        <v>36</v>
      </c>
      <c r="H1299">
        <v>66</v>
      </c>
      <c r="I1299" t="s">
        <v>4316</v>
      </c>
      <c r="J1299" t="s">
        <v>4317</v>
      </c>
      <c r="K1299" t="s">
        <v>4318</v>
      </c>
      <c r="L1299" t="s">
        <v>77928</v>
      </c>
    </row>
    <row r="1300" spans="1:12" x14ac:dyDescent="0.15">
      <c r="A1300" t="s">
        <v>12</v>
      </c>
      <c r="B1300">
        <v>365936</v>
      </c>
      <c r="C1300">
        <v>365956</v>
      </c>
      <c r="D1300" t="s">
        <v>4308</v>
      </c>
      <c r="E1300" t="s">
        <v>4309</v>
      </c>
      <c r="F1300" t="s">
        <v>15</v>
      </c>
      <c r="G1300" t="s">
        <v>23</v>
      </c>
      <c r="H1300">
        <v>98</v>
      </c>
      <c r="I1300" t="s">
        <v>4319</v>
      </c>
      <c r="J1300" t="s">
        <v>4320</v>
      </c>
      <c r="K1300" t="s">
        <v>4321</v>
      </c>
      <c r="L1300" t="s">
        <v>78048</v>
      </c>
    </row>
    <row r="1301" spans="1:12" x14ac:dyDescent="0.15">
      <c r="A1301" t="s">
        <v>12</v>
      </c>
      <c r="B1301">
        <v>367489</v>
      </c>
      <c r="C1301">
        <v>367509</v>
      </c>
      <c r="D1301" t="s">
        <v>4322</v>
      </c>
      <c r="E1301" t="s">
        <v>90</v>
      </c>
      <c r="F1301" t="s">
        <v>15</v>
      </c>
      <c r="G1301" t="s">
        <v>32</v>
      </c>
      <c r="H1301">
        <v>17</v>
      </c>
      <c r="I1301" t="s">
        <v>4323</v>
      </c>
      <c r="J1301" t="s">
        <v>4324</v>
      </c>
      <c r="K1301" t="s">
        <v>4325</v>
      </c>
      <c r="L1301" t="s">
        <v>77944</v>
      </c>
    </row>
    <row r="1302" spans="1:12" x14ac:dyDescent="0.15">
      <c r="A1302" t="s">
        <v>12</v>
      </c>
      <c r="B1302">
        <v>367515</v>
      </c>
      <c r="C1302">
        <v>367535</v>
      </c>
      <c r="D1302" t="s">
        <v>4322</v>
      </c>
      <c r="E1302" t="s">
        <v>90</v>
      </c>
      <c r="F1302" t="s">
        <v>15</v>
      </c>
      <c r="G1302" t="s">
        <v>32</v>
      </c>
      <c r="H1302">
        <v>43</v>
      </c>
      <c r="I1302" t="s">
        <v>4326</v>
      </c>
      <c r="J1302" t="s">
        <v>4327</v>
      </c>
      <c r="K1302" t="s">
        <v>4328</v>
      </c>
      <c r="L1302" t="s">
        <v>77942</v>
      </c>
    </row>
    <row r="1303" spans="1:12" x14ac:dyDescent="0.15">
      <c r="A1303" t="s">
        <v>12</v>
      </c>
      <c r="B1303">
        <v>367537</v>
      </c>
      <c r="C1303">
        <v>367557</v>
      </c>
      <c r="D1303" t="s">
        <v>4322</v>
      </c>
      <c r="E1303" t="s">
        <v>90</v>
      </c>
      <c r="F1303" t="s">
        <v>15</v>
      </c>
      <c r="G1303" t="s">
        <v>23</v>
      </c>
      <c r="H1303">
        <v>65</v>
      </c>
      <c r="I1303" t="s">
        <v>4329</v>
      </c>
      <c r="J1303" t="s">
        <v>4330</v>
      </c>
      <c r="K1303" t="s">
        <v>4331</v>
      </c>
      <c r="L1303" t="s">
        <v>78042</v>
      </c>
    </row>
    <row r="1304" spans="1:12" x14ac:dyDescent="0.15">
      <c r="A1304" t="s">
        <v>12</v>
      </c>
      <c r="B1304">
        <v>367634</v>
      </c>
      <c r="C1304">
        <v>367654</v>
      </c>
      <c r="D1304" t="s">
        <v>4322</v>
      </c>
      <c r="E1304" t="s">
        <v>90</v>
      </c>
      <c r="F1304" t="s">
        <v>15</v>
      </c>
      <c r="G1304" t="s">
        <v>16</v>
      </c>
      <c r="H1304">
        <v>162</v>
      </c>
      <c r="I1304" t="s">
        <v>4332</v>
      </c>
      <c r="J1304" t="s">
        <v>4333</v>
      </c>
      <c r="K1304" t="s">
        <v>4334</v>
      </c>
      <c r="L1304" t="s">
        <v>78062</v>
      </c>
    </row>
    <row r="1305" spans="1:12" x14ac:dyDescent="0.15">
      <c r="A1305" t="s">
        <v>12</v>
      </c>
      <c r="B1305">
        <v>368057</v>
      </c>
      <c r="C1305">
        <v>368077</v>
      </c>
      <c r="D1305" t="s">
        <v>4335</v>
      </c>
      <c r="E1305" t="s">
        <v>90</v>
      </c>
      <c r="F1305" t="s">
        <v>15</v>
      </c>
      <c r="G1305" t="s">
        <v>16</v>
      </c>
      <c r="H1305">
        <v>67</v>
      </c>
      <c r="I1305" t="s">
        <v>4336</v>
      </c>
      <c r="J1305" t="s">
        <v>4337</v>
      </c>
      <c r="K1305" t="s">
        <v>4338</v>
      </c>
      <c r="L1305" t="s">
        <v>77981</v>
      </c>
    </row>
    <row r="1306" spans="1:12" x14ac:dyDescent="0.15">
      <c r="A1306" t="s">
        <v>12</v>
      </c>
      <c r="B1306">
        <v>368081</v>
      </c>
      <c r="C1306">
        <v>368101</v>
      </c>
      <c r="D1306" t="s">
        <v>4335</v>
      </c>
      <c r="E1306" t="s">
        <v>90</v>
      </c>
      <c r="F1306" t="s">
        <v>15</v>
      </c>
      <c r="G1306" t="s">
        <v>16</v>
      </c>
      <c r="H1306">
        <v>91</v>
      </c>
      <c r="I1306" t="s">
        <v>4339</v>
      </c>
      <c r="J1306" t="s">
        <v>4340</v>
      </c>
      <c r="K1306" t="s">
        <v>4341</v>
      </c>
      <c r="L1306" t="s">
        <v>77907</v>
      </c>
    </row>
    <row r="1307" spans="1:12" x14ac:dyDescent="0.15">
      <c r="A1307" t="s">
        <v>12</v>
      </c>
      <c r="B1307">
        <v>368107</v>
      </c>
      <c r="C1307">
        <v>368127</v>
      </c>
      <c r="D1307" t="s">
        <v>4335</v>
      </c>
      <c r="E1307" t="s">
        <v>90</v>
      </c>
      <c r="F1307" t="s">
        <v>15</v>
      </c>
      <c r="G1307" t="s">
        <v>23</v>
      </c>
      <c r="H1307">
        <v>117</v>
      </c>
      <c r="I1307" t="s">
        <v>4342</v>
      </c>
      <c r="J1307" t="s">
        <v>4343</v>
      </c>
      <c r="K1307" t="s">
        <v>4344</v>
      </c>
      <c r="L1307" t="s">
        <v>77930</v>
      </c>
    </row>
    <row r="1308" spans="1:12" x14ac:dyDescent="0.15">
      <c r="A1308" t="s">
        <v>12</v>
      </c>
      <c r="B1308">
        <v>368136</v>
      </c>
      <c r="C1308">
        <v>368156</v>
      </c>
      <c r="D1308" t="s">
        <v>4335</v>
      </c>
      <c r="E1308" t="s">
        <v>90</v>
      </c>
      <c r="F1308" t="s">
        <v>15</v>
      </c>
      <c r="G1308" t="s">
        <v>23</v>
      </c>
      <c r="H1308">
        <v>146</v>
      </c>
      <c r="I1308" t="s">
        <v>4345</v>
      </c>
      <c r="J1308" t="s">
        <v>4346</v>
      </c>
      <c r="K1308" t="s">
        <v>4347</v>
      </c>
      <c r="L1308" t="s">
        <v>78063</v>
      </c>
    </row>
    <row r="1309" spans="1:12" x14ac:dyDescent="0.15">
      <c r="A1309" t="s">
        <v>12</v>
      </c>
      <c r="B1309">
        <v>370865</v>
      </c>
      <c r="C1309">
        <v>370885</v>
      </c>
      <c r="D1309" t="s">
        <v>4348</v>
      </c>
      <c r="E1309" t="s">
        <v>90</v>
      </c>
      <c r="F1309" t="s">
        <v>76</v>
      </c>
      <c r="G1309" t="s">
        <v>36</v>
      </c>
      <c r="H1309">
        <v>13</v>
      </c>
      <c r="I1309" t="s">
        <v>4349</v>
      </c>
      <c r="J1309" t="s">
        <v>4350</v>
      </c>
      <c r="K1309" t="s">
        <v>4351</v>
      </c>
      <c r="L1309" t="s">
        <v>77935</v>
      </c>
    </row>
    <row r="1310" spans="1:12" x14ac:dyDescent="0.15">
      <c r="A1310" t="s">
        <v>12</v>
      </c>
      <c r="B1310">
        <v>370841</v>
      </c>
      <c r="C1310">
        <v>370861</v>
      </c>
      <c r="D1310" t="s">
        <v>4348</v>
      </c>
      <c r="E1310" t="s">
        <v>90</v>
      </c>
      <c r="F1310" t="s">
        <v>76</v>
      </c>
      <c r="G1310" t="s">
        <v>16</v>
      </c>
      <c r="H1310">
        <v>37</v>
      </c>
      <c r="I1310" t="s">
        <v>4352</v>
      </c>
      <c r="J1310" t="s">
        <v>4353</v>
      </c>
      <c r="K1310" t="s">
        <v>4354</v>
      </c>
      <c r="L1310" t="s">
        <v>77906</v>
      </c>
    </row>
    <row r="1311" spans="1:12" x14ac:dyDescent="0.15">
      <c r="A1311" t="s">
        <v>12</v>
      </c>
      <c r="B1311">
        <v>370817</v>
      </c>
      <c r="C1311">
        <v>370837</v>
      </c>
      <c r="D1311" t="s">
        <v>4348</v>
      </c>
      <c r="E1311" t="s">
        <v>90</v>
      </c>
      <c r="F1311" t="s">
        <v>76</v>
      </c>
      <c r="G1311" t="s">
        <v>23</v>
      </c>
      <c r="H1311">
        <v>61</v>
      </c>
      <c r="I1311" t="s">
        <v>4355</v>
      </c>
      <c r="J1311" t="s">
        <v>4356</v>
      </c>
      <c r="K1311" t="s">
        <v>4357</v>
      </c>
      <c r="L1311" t="s">
        <v>77979</v>
      </c>
    </row>
    <row r="1312" spans="1:12" x14ac:dyDescent="0.15">
      <c r="A1312" t="s">
        <v>12</v>
      </c>
      <c r="B1312">
        <v>370789</v>
      </c>
      <c r="C1312">
        <v>370809</v>
      </c>
      <c r="D1312" t="s">
        <v>4348</v>
      </c>
      <c r="E1312" t="s">
        <v>90</v>
      </c>
      <c r="F1312" t="s">
        <v>76</v>
      </c>
      <c r="G1312" t="s">
        <v>23</v>
      </c>
      <c r="H1312">
        <v>89</v>
      </c>
      <c r="I1312" t="s">
        <v>4358</v>
      </c>
      <c r="J1312" t="s">
        <v>4359</v>
      </c>
      <c r="K1312" t="s">
        <v>4360</v>
      </c>
      <c r="L1312" t="s">
        <v>77964</v>
      </c>
    </row>
    <row r="1313" spans="1:12" x14ac:dyDescent="0.15">
      <c r="A1313" t="s">
        <v>12</v>
      </c>
      <c r="B1313">
        <v>371623</v>
      </c>
      <c r="C1313">
        <v>371643</v>
      </c>
      <c r="D1313" t="s">
        <v>4361</v>
      </c>
      <c r="E1313" t="s">
        <v>90</v>
      </c>
      <c r="F1313" t="s">
        <v>76</v>
      </c>
      <c r="G1313" t="s">
        <v>36</v>
      </c>
      <c r="H1313">
        <v>0</v>
      </c>
      <c r="I1313" t="s">
        <v>4362</v>
      </c>
      <c r="J1313" t="s">
        <v>4363</v>
      </c>
      <c r="K1313" t="s">
        <v>4364</v>
      </c>
      <c r="L1313" t="s">
        <v>77980</v>
      </c>
    </row>
    <row r="1314" spans="1:12" x14ac:dyDescent="0.15">
      <c r="A1314" t="s">
        <v>12</v>
      </c>
      <c r="B1314">
        <v>371580</v>
      </c>
      <c r="C1314">
        <v>371600</v>
      </c>
      <c r="D1314" t="s">
        <v>4361</v>
      </c>
      <c r="E1314" t="s">
        <v>90</v>
      </c>
      <c r="F1314" t="s">
        <v>76</v>
      </c>
      <c r="G1314" t="s">
        <v>16</v>
      </c>
      <c r="H1314">
        <v>43</v>
      </c>
      <c r="I1314" t="s">
        <v>4365</v>
      </c>
      <c r="J1314" t="s">
        <v>4366</v>
      </c>
      <c r="K1314" t="s">
        <v>4367</v>
      </c>
      <c r="L1314" t="s">
        <v>77942</v>
      </c>
    </row>
    <row r="1315" spans="1:12" x14ac:dyDescent="0.15">
      <c r="A1315" t="s">
        <v>12</v>
      </c>
      <c r="B1315">
        <v>371534</v>
      </c>
      <c r="C1315">
        <v>371554</v>
      </c>
      <c r="D1315" t="s">
        <v>4361</v>
      </c>
      <c r="E1315" t="s">
        <v>90</v>
      </c>
      <c r="F1315" t="s">
        <v>76</v>
      </c>
      <c r="G1315" t="s">
        <v>23</v>
      </c>
      <c r="H1315">
        <v>89</v>
      </c>
      <c r="I1315" t="s">
        <v>4368</v>
      </c>
      <c r="J1315" t="s">
        <v>4369</v>
      </c>
      <c r="K1315" t="s">
        <v>4370</v>
      </c>
      <c r="L1315" t="s">
        <v>77964</v>
      </c>
    </row>
    <row r="1316" spans="1:12" x14ac:dyDescent="0.15">
      <c r="A1316" t="s">
        <v>12</v>
      </c>
      <c r="B1316">
        <v>371513</v>
      </c>
      <c r="C1316">
        <v>371533</v>
      </c>
      <c r="D1316" t="s">
        <v>4361</v>
      </c>
      <c r="E1316" t="s">
        <v>90</v>
      </c>
      <c r="F1316" t="s">
        <v>76</v>
      </c>
      <c r="G1316" t="s">
        <v>32</v>
      </c>
      <c r="H1316">
        <v>110</v>
      </c>
      <c r="I1316" t="s">
        <v>4371</v>
      </c>
      <c r="J1316" t="s">
        <v>4372</v>
      </c>
      <c r="K1316" t="s">
        <v>4373</v>
      </c>
      <c r="L1316" t="s">
        <v>78030</v>
      </c>
    </row>
    <row r="1317" spans="1:12" x14ac:dyDescent="0.15">
      <c r="A1317" t="s">
        <v>12</v>
      </c>
      <c r="B1317">
        <v>371859</v>
      </c>
      <c r="C1317">
        <v>371879</v>
      </c>
      <c r="D1317" t="s">
        <v>4374</v>
      </c>
      <c r="E1317" t="s">
        <v>4375</v>
      </c>
      <c r="F1317" t="s">
        <v>15</v>
      </c>
      <c r="G1317" t="s">
        <v>16</v>
      </c>
      <c r="H1317">
        <v>13</v>
      </c>
      <c r="I1317" t="s">
        <v>4376</v>
      </c>
      <c r="J1317" t="s">
        <v>4377</v>
      </c>
      <c r="K1317" t="s">
        <v>4378</v>
      </c>
      <c r="L1317" t="s">
        <v>77935</v>
      </c>
    </row>
    <row r="1318" spans="1:12" x14ac:dyDescent="0.15">
      <c r="A1318" t="s">
        <v>12</v>
      </c>
      <c r="B1318">
        <v>371895</v>
      </c>
      <c r="C1318">
        <v>371915</v>
      </c>
      <c r="D1318" t="s">
        <v>4374</v>
      </c>
      <c r="E1318" t="s">
        <v>4375</v>
      </c>
      <c r="F1318" t="s">
        <v>15</v>
      </c>
      <c r="G1318" t="s">
        <v>32</v>
      </c>
      <c r="H1318">
        <v>49</v>
      </c>
      <c r="I1318" t="s">
        <v>4379</v>
      </c>
      <c r="J1318" t="s">
        <v>4380</v>
      </c>
      <c r="K1318" t="s">
        <v>4381</v>
      </c>
      <c r="L1318" t="s">
        <v>77913</v>
      </c>
    </row>
    <row r="1319" spans="1:12" x14ac:dyDescent="0.15">
      <c r="A1319" t="s">
        <v>12</v>
      </c>
      <c r="B1319">
        <v>371943</v>
      </c>
      <c r="C1319">
        <v>371963</v>
      </c>
      <c r="D1319" t="s">
        <v>4374</v>
      </c>
      <c r="E1319" t="s">
        <v>4375</v>
      </c>
      <c r="F1319" t="s">
        <v>15</v>
      </c>
      <c r="G1319" t="s">
        <v>23</v>
      </c>
      <c r="H1319">
        <v>97</v>
      </c>
      <c r="I1319" t="s">
        <v>4382</v>
      </c>
      <c r="J1319" t="s">
        <v>4383</v>
      </c>
      <c r="K1319" t="s">
        <v>4384</v>
      </c>
      <c r="L1319" t="s">
        <v>78010</v>
      </c>
    </row>
    <row r="1320" spans="1:12" x14ac:dyDescent="0.15">
      <c r="A1320" t="s">
        <v>12</v>
      </c>
      <c r="B1320">
        <v>371984</v>
      </c>
      <c r="C1320">
        <v>372004</v>
      </c>
      <c r="D1320" t="s">
        <v>4374</v>
      </c>
      <c r="E1320" t="s">
        <v>4375</v>
      </c>
      <c r="F1320" t="s">
        <v>15</v>
      </c>
      <c r="G1320" t="s">
        <v>16</v>
      </c>
      <c r="H1320">
        <v>138</v>
      </c>
      <c r="I1320" t="s">
        <v>4385</v>
      </c>
      <c r="J1320" t="s">
        <v>4386</v>
      </c>
      <c r="K1320" t="s">
        <v>4387</v>
      </c>
      <c r="L1320" t="s">
        <v>78064</v>
      </c>
    </row>
    <row r="1321" spans="1:12" x14ac:dyDescent="0.15">
      <c r="A1321" t="s">
        <v>12</v>
      </c>
      <c r="B1321">
        <v>372377</v>
      </c>
      <c r="C1321">
        <v>372397</v>
      </c>
      <c r="D1321" t="s">
        <v>4388</v>
      </c>
      <c r="E1321" t="s">
        <v>4389</v>
      </c>
      <c r="F1321" t="s">
        <v>15</v>
      </c>
      <c r="G1321" t="s">
        <v>32</v>
      </c>
      <c r="H1321">
        <v>29</v>
      </c>
      <c r="I1321" t="s">
        <v>4390</v>
      </c>
      <c r="J1321" t="s">
        <v>4391</v>
      </c>
      <c r="K1321" t="s">
        <v>4392</v>
      </c>
      <c r="L1321" t="s">
        <v>77921</v>
      </c>
    </row>
    <row r="1322" spans="1:12" x14ac:dyDescent="0.15">
      <c r="A1322" t="s">
        <v>12</v>
      </c>
      <c r="B1322">
        <v>372454</v>
      </c>
      <c r="C1322">
        <v>372474</v>
      </c>
      <c r="D1322" t="s">
        <v>4388</v>
      </c>
      <c r="E1322" t="s">
        <v>4389</v>
      </c>
      <c r="F1322" t="s">
        <v>15</v>
      </c>
      <c r="G1322" t="s">
        <v>36</v>
      </c>
      <c r="H1322">
        <v>106</v>
      </c>
      <c r="I1322" t="s">
        <v>4393</v>
      </c>
      <c r="J1322" t="s">
        <v>4394</v>
      </c>
      <c r="K1322" t="s">
        <v>4395</v>
      </c>
      <c r="L1322" t="s">
        <v>77914</v>
      </c>
    </row>
    <row r="1323" spans="1:12" x14ac:dyDescent="0.15">
      <c r="A1323" t="s">
        <v>12</v>
      </c>
      <c r="B1323">
        <v>372484</v>
      </c>
      <c r="C1323">
        <v>372504</v>
      </c>
      <c r="D1323" t="s">
        <v>4388</v>
      </c>
      <c r="E1323" t="s">
        <v>4389</v>
      </c>
      <c r="F1323" t="s">
        <v>15</v>
      </c>
      <c r="G1323" t="s">
        <v>16</v>
      </c>
      <c r="H1323">
        <v>136</v>
      </c>
      <c r="I1323" t="s">
        <v>4396</v>
      </c>
      <c r="J1323" t="s">
        <v>4397</v>
      </c>
      <c r="K1323" t="s">
        <v>4398</v>
      </c>
      <c r="L1323" t="s">
        <v>78057</v>
      </c>
    </row>
    <row r="1324" spans="1:12" x14ac:dyDescent="0.15">
      <c r="A1324" t="s">
        <v>12</v>
      </c>
      <c r="B1324">
        <v>372511</v>
      </c>
      <c r="C1324">
        <v>372531</v>
      </c>
      <c r="D1324" t="s">
        <v>4388</v>
      </c>
      <c r="E1324" t="s">
        <v>4389</v>
      </c>
      <c r="F1324" t="s">
        <v>15</v>
      </c>
      <c r="G1324" t="s">
        <v>32</v>
      </c>
      <c r="H1324">
        <v>163</v>
      </c>
      <c r="I1324" t="s">
        <v>4399</v>
      </c>
      <c r="J1324" t="s">
        <v>4400</v>
      </c>
      <c r="K1324" t="s">
        <v>4401</v>
      </c>
      <c r="L1324" t="s">
        <v>78065</v>
      </c>
    </row>
    <row r="1325" spans="1:12" x14ac:dyDescent="0.15">
      <c r="A1325" t="s">
        <v>12</v>
      </c>
      <c r="B1325">
        <v>374674</v>
      </c>
      <c r="C1325">
        <v>374694</v>
      </c>
      <c r="D1325" t="s">
        <v>4402</v>
      </c>
      <c r="E1325" t="s">
        <v>90</v>
      </c>
      <c r="F1325" t="s">
        <v>15</v>
      </c>
      <c r="G1325" t="s">
        <v>36</v>
      </c>
      <c r="H1325">
        <v>21</v>
      </c>
      <c r="I1325" t="s">
        <v>4403</v>
      </c>
      <c r="J1325" t="s">
        <v>4404</v>
      </c>
      <c r="K1325" t="s">
        <v>4405</v>
      </c>
      <c r="L1325" t="s">
        <v>78022</v>
      </c>
    </row>
    <row r="1326" spans="1:12" x14ac:dyDescent="0.15">
      <c r="A1326" t="s">
        <v>12</v>
      </c>
      <c r="B1326">
        <v>374694</v>
      </c>
      <c r="C1326">
        <v>374714</v>
      </c>
      <c r="D1326" t="s">
        <v>4402</v>
      </c>
      <c r="E1326" t="s">
        <v>90</v>
      </c>
      <c r="F1326" t="s">
        <v>15</v>
      </c>
      <c r="G1326" t="s">
        <v>23</v>
      </c>
      <c r="H1326">
        <v>41</v>
      </c>
      <c r="I1326" t="s">
        <v>4406</v>
      </c>
      <c r="J1326" t="s">
        <v>4407</v>
      </c>
      <c r="K1326" t="s">
        <v>4408</v>
      </c>
      <c r="L1326" t="s">
        <v>78014</v>
      </c>
    </row>
    <row r="1327" spans="1:12" x14ac:dyDescent="0.15">
      <c r="A1327" t="s">
        <v>12</v>
      </c>
      <c r="B1327">
        <v>374719</v>
      </c>
      <c r="C1327">
        <v>374739</v>
      </c>
      <c r="D1327" t="s">
        <v>4402</v>
      </c>
      <c r="E1327" t="s">
        <v>90</v>
      </c>
      <c r="F1327" t="s">
        <v>15</v>
      </c>
      <c r="G1327" t="s">
        <v>32</v>
      </c>
      <c r="H1327">
        <v>66</v>
      </c>
      <c r="I1327" t="s">
        <v>4409</v>
      </c>
      <c r="J1327" t="s">
        <v>4410</v>
      </c>
      <c r="K1327" t="s">
        <v>4411</v>
      </c>
      <c r="L1327" t="s">
        <v>77928</v>
      </c>
    </row>
    <row r="1328" spans="1:12" x14ac:dyDescent="0.15">
      <c r="A1328" t="s">
        <v>12</v>
      </c>
      <c r="B1328">
        <v>374742</v>
      </c>
      <c r="C1328">
        <v>374762</v>
      </c>
      <c r="D1328" t="s">
        <v>4402</v>
      </c>
      <c r="E1328" t="s">
        <v>90</v>
      </c>
      <c r="F1328" t="s">
        <v>15</v>
      </c>
      <c r="G1328" t="s">
        <v>16</v>
      </c>
      <c r="H1328">
        <v>89</v>
      </c>
      <c r="I1328" t="s">
        <v>4412</v>
      </c>
      <c r="J1328" t="s">
        <v>4413</v>
      </c>
      <c r="K1328" t="s">
        <v>4414</v>
      </c>
      <c r="L1328" t="s">
        <v>77964</v>
      </c>
    </row>
    <row r="1329" spans="1:12" x14ac:dyDescent="0.15">
      <c r="A1329" t="s">
        <v>12</v>
      </c>
      <c r="B1329">
        <v>376515</v>
      </c>
      <c r="C1329">
        <v>376535</v>
      </c>
      <c r="D1329" t="s">
        <v>4415</v>
      </c>
      <c r="E1329" t="s">
        <v>90</v>
      </c>
      <c r="F1329" t="s">
        <v>76</v>
      </c>
      <c r="G1329" t="s">
        <v>23</v>
      </c>
      <c r="H1329">
        <v>8</v>
      </c>
      <c r="I1329" t="s">
        <v>4416</v>
      </c>
      <c r="J1329" t="s">
        <v>4417</v>
      </c>
      <c r="K1329" t="s">
        <v>4418</v>
      </c>
      <c r="L1329" t="s">
        <v>77955</v>
      </c>
    </row>
    <row r="1330" spans="1:12" x14ac:dyDescent="0.15">
      <c r="A1330" t="s">
        <v>12</v>
      </c>
      <c r="B1330">
        <v>376493</v>
      </c>
      <c r="C1330">
        <v>376513</v>
      </c>
      <c r="D1330" t="s">
        <v>4415</v>
      </c>
      <c r="E1330" t="s">
        <v>90</v>
      </c>
      <c r="F1330" t="s">
        <v>76</v>
      </c>
      <c r="G1330" t="s">
        <v>16</v>
      </c>
      <c r="H1330">
        <v>30</v>
      </c>
      <c r="I1330" t="s">
        <v>4419</v>
      </c>
      <c r="J1330" t="s">
        <v>4420</v>
      </c>
      <c r="K1330" t="s">
        <v>4421</v>
      </c>
      <c r="L1330" t="s">
        <v>77984</v>
      </c>
    </row>
    <row r="1331" spans="1:12" x14ac:dyDescent="0.15">
      <c r="A1331" t="s">
        <v>12</v>
      </c>
      <c r="B1331">
        <v>376465</v>
      </c>
      <c r="C1331">
        <v>376485</v>
      </c>
      <c r="D1331" t="s">
        <v>4415</v>
      </c>
      <c r="E1331" t="s">
        <v>90</v>
      </c>
      <c r="F1331" t="s">
        <v>76</v>
      </c>
      <c r="G1331" t="s">
        <v>16</v>
      </c>
      <c r="H1331">
        <v>58</v>
      </c>
      <c r="I1331" t="s">
        <v>4422</v>
      </c>
      <c r="J1331" t="s">
        <v>4423</v>
      </c>
      <c r="K1331" t="s">
        <v>4424</v>
      </c>
      <c r="L1331" t="s">
        <v>77911</v>
      </c>
    </row>
    <row r="1332" spans="1:12" x14ac:dyDescent="0.15">
      <c r="A1332" t="s">
        <v>12</v>
      </c>
      <c r="B1332">
        <v>376440</v>
      </c>
      <c r="C1332">
        <v>376460</v>
      </c>
      <c r="D1332" t="s">
        <v>4415</v>
      </c>
      <c r="E1332" t="s">
        <v>90</v>
      </c>
      <c r="F1332" t="s">
        <v>76</v>
      </c>
      <c r="G1332" t="s">
        <v>16</v>
      </c>
      <c r="H1332">
        <v>83</v>
      </c>
      <c r="I1332" t="s">
        <v>4425</v>
      </c>
      <c r="J1332" t="s">
        <v>4426</v>
      </c>
      <c r="K1332" t="s">
        <v>4427</v>
      </c>
      <c r="L1332" t="s">
        <v>77958</v>
      </c>
    </row>
    <row r="1333" spans="1:12" x14ac:dyDescent="0.15">
      <c r="A1333" t="s">
        <v>12</v>
      </c>
      <c r="B1333">
        <v>376678</v>
      </c>
      <c r="C1333">
        <v>376698</v>
      </c>
      <c r="D1333" t="s">
        <v>4428</v>
      </c>
      <c r="E1333" t="s">
        <v>90</v>
      </c>
      <c r="F1333" t="s">
        <v>15</v>
      </c>
      <c r="G1333" t="s">
        <v>23</v>
      </c>
      <c r="H1333">
        <v>14</v>
      </c>
      <c r="I1333" t="s">
        <v>4429</v>
      </c>
      <c r="J1333" t="s">
        <v>4430</v>
      </c>
      <c r="K1333" t="s">
        <v>4431</v>
      </c>
      <c r="L1333" t="s">
        <v>77924</v>
      </c>
    </row>
    <row r="1334" spans="1:12" x14ac:dyDescent="0.15">
      <c r="A1334" t="s">
        <v>12</v>
      </c>
      <c r="B1334">
        <v>376704</v>
      </c>
      <c r="C1334">
        <v>376724</v>
      </c>
      <c r="D1334" t="s">
        <v>4428</v>
      </c>
      <c r="E1334" t="s">
        <v>90</v>
      </c>
      <c r="F1334" t="s">
        <v>15</v>
      </c>
      <c r="G1334" t="s">
        <v>16</v>
      </c>
      <c r="H1334">
        <v>40</v>
      </c>
      <c r="I1334" t="s">
        <v>4432</v>
      </c>
      <c r="J1334" t="s">
        <v>4433</v>
      </c>
      <c r="K1334" t="s">
        <v>4434</v>
      </c>
      <c r="L1334" t="s">
        <v>77952</v>
      </c>
    </row>
    <row r="1335" spans="1:12" x14ac:dyDescent="0.15">
      <c r="A1335" t="s">
        <v>12</v>
      </c>
      <c r="B1335">
        <v>376753</v>
      </c>
      <c r="C1335">
        <v>376773</v>
      </c>
      <c r="D1335" t="s">
        <v>4428</v>
      </c>
      <c r="E1335" t="s">
        <v>90</v>
      </c>
      <c r="F1335" t="s">
        <v>15</v>
      </c>
      <c r="G1335" t="s">
        <v>36</v>
      </c>
      <c r="H1335">
        <v>89</v>
      </c>
      <c r="I1335" t="s">
        <v>4435</v>
      </c>
      <c r="J1335" t="s">
        <v>4436</v>
      </c>
      <c r="K1335" t="s">
        <v>4437</v>
      </c>
      <c r="L1335" t="s">
        <v>77964</v>
      </c>
    </row>
    <row r="1336" spans="1:12" x14ac:dyDescent="0.15">
      <c r="A1336" t="s">
        <v>12</v>
      </c>
      <c r="B1336">
        <v>376801</v>
      </c>
      <c r="C1336">
        <v>376821</v>
      </c>
      <c r="D1336" t="s">
        <v>4428</v>
      </c>
      <c r="E1336" t="s">
        <v>90</v>
      </c>
      <c r="F1336" t="s">
        <v>15</v>
      </c>
      <c r="G1336" t="s">
        <v>23</v>
      </c>
      <c r="H1336">
        <v>137</v>
      </c>
      <c r="I1336" t="s">
        <v>4438</v>
      </c>
      <c r="J1336" t="s">
        <v>4439</v>
      </c>
      <c r="K1336" t="s">
        <v>4440</v>
      </c>
      <c r="L1336" t="s">
        <v>77987</v>
      </c>
    </row>
    <row r="1337" spans="1:12" x14ac:dyDescent="0.15">
      <c r="A1337" t="s">
        <v>12</v>
      </c>
      <c r="B1337">
        <v>377492</v>
      </c>
      <c r="C1337">
        <v>377512</v>
      </c>
      <c r="D1337" t="s">
        <v>4441</v>
      </c>
      <c r="E1337" t="s">
        <v>4442</v>
      </c>
      <c r="F1337" t="s">
        <v>15</v>
      </c>
      <c r="G1337" t="s">
        <v>36</v>
      </c>
      <c r="H1337">
        <v>15</v>
      </c>
      <c r="I1337" t="s">
        <v>4443</v>
      </c>
      <c r="J1337" t="s">
        <v>4444</v>
      </c>
      <c r="K1337" t="s">
        <v>4445</v>
      </c>
      <c r="L1337" t="s">
        <v>77970</v>
      </c>
    </row>
    <row r="1338" spans="1:12" x14ac:dyDescent="0.15">
      <c r="A1338" t="s">
        <v>12</v>
      </c>
      <c r="B1338">
        <v>377517</v>
      </c>
      <c r="C1338">
        <v>377537</v>
      </c>
      <c r="D1338" t="s">
        <v>4441</v>
      </c>
      <c r="E1338" t="s">
        <v>4442</v>
      </c>
      <c r="F1338" t="s">
        <v>15</v>
      </c>
      <c r="G1338" t="s">
        <v>32</v>
      </c>
      <c r="H1338">
        <v>40</v>
      </c>
      <c r="I1338" t="s">
        <v>4446</v>
      </c>
      <c r="J1338" t="s">
        <v>4447</v>
      </c>
      <c r="K1338" t="s">
        <v>4448</v>
      </c>
      <c r="L1338" t="s">
        <v>77952</v>
      </c>
    </row>
    <row r="1339" spans="1:12" x14ac:dyDescent="0.15">
      <c r="A1339" t="s">
        <v>12</v>
      </c>
      <c r="B1339">
        <v>377557</v>
      </c>
      <c r="C1339">
        <v>377577</v>
      </c>
      <c r="D1339" t="s">
        <v>4441</v>
      </c>
      <c r="E1339" t="s">
        <v>4442</v>
      </c>
      <c r="F1339" t="s">
        <v>15</v>
      </c>
      <c r="G1339" t="s">
        <v>23</v>
      </c>
      <c r="H1339">
        <v>80</v>
      </c>
      <c r="I1339" t="s">
        <v>4449</v>
      </c>
      <c r="J1339" t="s">
        <v>4450</v>
      </c>
      <c r="K1339" t="s">
        <v>4451</v>
      </c>
      <c r="L1339" t="s">
        <v>77940</v>
      </c>
    </row>
    <row r="1340" spans="1:12" x14ac:dyDescent="0.15">
      <c r="A1340" t="s">
        <v>12</v>
      </c>
      <c r="B1340">
        <v>377577</v>
      </c>
      <c r="C1340">
        <v>377597</v>
      </c>
      <c r="D1340" t="s">
        <v>4441</v>
      </c>
      <c r="E1340" t="s">
        <v>4442</v>
      </c>
      <c r="F1340" t="s">
        <v>15</v>
      </c>
      <c r="G1340" t="s">
        <v>23</v>
      </c>
      <c r="H1340">
        <v>100</v>
      </c>
      <c r="I1340" t="s">
        <v>4452</v>
      </c>
      <c r="J1340" t="s">
        <v>4453</v>
      </c>
      <c r="K1340" t="s">
        <v>4454</v>
      </c>
      <c r="L1340" t="s">
        <v>77953</v>
      </c>
    </row>
    <row r="1341" spans="1:12" x14ac:dyDescent="0.15">
      <c r="A1341" t="s">
        <v>12</v>
      </c>
      <c r="B1341">
        <v>378483</v>
      </c>
      <c r="C1341">
        <v>378503</v>
      </c>
      <c r="D1341" t="s">
        <v>4455</v>
      </c>
      <c r="E1341" t="s">
        <v>4456</v>
      </c>
      <c r="F1341" t="s">
        <v>15</v>
      </c>
      <c r="G1341" t="s">
        <v>16</v>
      </c>
      <c r="H1341">
        <v>0</v>
      </c>
      <c r="I1341" t="s">
        <v>4457</v>
      </c>
      <c r="J1341" t="s">
        <v>4458</v>
      </c>
      <c r="K1341" t="s">
        <v>4459</v>
      </c>
      <c r="L1341" t="s">
        <v>77980</v>
      </c>
    </row>
    <row r="1342" spans="1:12" x14ac:dyDescent="0.15">
      <c r="A1342" t="s">
        <v>12</v>
      </c>
      <c r="B1342">
        <v>378532</v>
      </c>
      <c r="C1342">
        <v>378552</v>
      </c>
      <c r="D1342" t="s">
        <v>4455</v>
      </c>
      <c r="E1342" t="s">
        <v>4456</v>
      </c>
      <c r="F1342" t="s">
        <v>15</v>
      </c>
      <c r="G1342" t="s">
        <v>23</v>
      </c>
      <c r="H1342">
        <v>49</v>
      </c>
      <c r="I1342" t="s">
        <v>4460</v>
      </c>
      <c r="J1342" t="s">
        <v>4461</v>
      </c>
      <c r="K1342" t="s">
        <v>4462</v>
      </c>
      <c r="L1342" t="s">
        <v>77913</v>
      </c>
    </row>
    <row r="1343" spans="1:12" x14ac:dyDescent="0.15">
      <c r="A1343" t="s">
        <v>12</v>
      </c>
      <c r="B1343">
        <v>378556</v>
      </c>
      <c r="C1343">
        <v>378576</v>
      </c>
      <c r="D1343" t="s">
        <v>4455</v>
      </c>
      <c r="E1343" t="s">
        <v>4456</v>
      </c>
      <c r="F1343" t="s">
        <v>15</v>
      </c>
      <c r="G1343" t="s">
        <v>16</v>
      </c>
      <c r="H1343">
        <v>73</v>
      </c>
      <c r="I1343" t="s">
        <v>4463</v>
      </c>
      <c r="J1343" t="s">
        <v>4464</v>
      </c>
      <c r="K1343" t="s">
        <v>4465</v>
      </c>
      <c r="L1343" t="s">
        <v>77926</v>
      </c>
    </row>
    <row r="1344" spans="1:12" x14ac:dyDescent="0.15">
      <c r="A1344" t="s">
        <v>12</v>
      </c>
      <c r="B1344">
        <v>378578</v>
      </c>
      <c r="C1344">
        <v>378598</v>
      </c>
      <c r="D1344" t="s">
        <v>4455</v>
      </c>
      <c r="E1344" t="s">
        <v>4456</v>
      </c>
      <c r="F1344" t="s">
        <v>15</v>
      </c>
      <c r="G1344" t="s">
        <v>32</v>
      </c>
      <c r="H1344">
        <v>95</v>
      </c>
      <c r="I1344" t="s">
        <v>4466</v>
      </c>
      <c r="J1344" t="s">
        <v>4467</v>
      </c>
      <c r="K1344" t="s">
        <v>4468</v>
      </c>
      <c r="L1344" t="s">
        <v>77920</v>
      </c>
    </row>
    <row r="1345" spans="1:12" x14ac:dyDescent="0.15">
      <c r="A1345" t="s">
        <v>12</v>
      </c>
      <c r="B1345">
        <v>380082</v>
      </c>
      <c r="C1345">
        <v>380102</v>
      </c>
      <c r="D1345" t="s">
        <v>4469</v>
      </c>
      <c r="E1345" t="s">
        <v>90</v>
      </c>
      <c r="F1345" t="s">
        <v>76</v>
      </c>
      <c r="G1345" t="s">
        <v>36</v>
      </c>
      <c r="H1345">
        <v>0</v>
      </c>
      <c r="I1345" t="s">
        <v>4470</v>
      </c>
      <c r="J1345" t="s">
        <v>4471</v>
      </c>
      <c r="K1345" t="s">
        <v>4472</v>
      </c>
      <c r="L1345" t="s">
        <v>77980</v>
      </c>
    </row>
    <row r="1346" spans="1:12" x14ac:dyDescent="0.15">
      <c r="A1346" t="s">
        <v>12</v>
      </c>
      <c r="B1346">
        <v>380053</v>
      </c>
      <c r="C1346">
        <v>380073</v>
      </c>
      <c r="D1346" t="s">
        <v>4469</v>
      </c>
      <c r="E1346" t="s">
        <v>90</v>
      </c>
      <c r="F1346" t="s">
        <v>76</v>
      </c>
      <c r="G1346" t="s">
        <v>23</v>
      </c>
      <c r="H1346">
        <v>29</v>
      </c>
      <c r="I1346" t="s">
        <v>4473</v>
      </c>
      <c r="J1346" t="s">
        <v>4474</v>
      </c>
      <c r="K1346" t="s">
        <v>4475</v>
      </c>
      <c r="L1346" t="s">
        <v>77921</v>
      </c>
    </row>
    <row r="1347" spans="1:12" x14ac:dyDescent="0.15">
      <c r="A1347" t="s">
        <v>12</v>
      </c>
      <c r="B1347">
        <v>380027</v>
      </c>
      <c r="C1347">
        <v>380047</v>
      </c>
      <c r="D1347" t="s">
        <v>4469</v>
      </c>
      <c r="E1347" t="s">
        <v>90</v>
      </c>
      <c r="F1347" t="s">
        <v>76</v>
      </c>
      <c r="G1347" t="s">
        <v>36</v>
      </c>
      <c r="H1347">
        <v>55</v>
      </c>
      <c r="I1347" t="s">
        <v>4476</v>
      </c>
      <c r="J1347" t="s">
        <v>4477</v>
      </c>
      <c r="K1347" t="s">
        <v>4478</v>
      </c>
      <c r="L1347" t="s">
        <v>77992</v>
      </c>
    </row>
    <row r="1348" spans="1:12" x14ac:dyDescent="0.15">
      <c r="A1348" t="s">
        <v>12</v>
      </c>
      <c r="B1348">
        <v>379985</v>
      </c>
      <c r="C1348">
        <v>380005</v>
      </c>
      <c r="D1348" t="s">
        <v>4469</v>
      </c>
      <c r="E1348" t="s">
        <v>90</v>
      </c>
      <c r="F1348" t="s">
        <v>76</v>
      </c>
      <c r="G1348" t="s">
        <v>32</v>
      </c>
      <c r="H1348">
        <v>97</v>
      </c>
      <c r="I1348" t="s">
        <v>4479</v>
      </c>
      <c r="J1348" t="s">
        <v>4480</v>
      </c>
      <c r="K1348" t="s">
        <v>4481</v>
      </c>
      <c r="L1348" t="s">
        <v>78010</v>
      </c>
    </row>
    <row r="1349" spans="1:12" x14ac:dyDescent="0.15">
      <c r="A1349" t="s">
        <v>12</v>
      </c>
      <c r="B1349">
        <v>381484</v>
      </c>
      <c r="C1349">
        <v>381504</v>
      </c>
      <c r="D1349" t="s">
        <v>4482</v>
      </c>
      <c r="E1349" t="s">
        <v>90</v>
      </c>
      <c r="F1349" t="s">
        <v>76</v>
      </c>
      <c r="G1349" t="s">
        <v>16</v>
      </c>
      <c r="H1349">
        <v>12</v>
      </c>
      <c r="I1349" t="s">
        <v>4483</v>
      </c>
      <c r="J1349" t="s">
        <v>4484</v>
      </c>
      <c r="K1349" t="s">
        <v>4485</v>
      </c>
      <c r="L1349" t="s">
        <v>77991</v>
      </c>
    </row>
    <row r="1350" spans="1:12" x14ac:dyDescent="0.15">
      <c r="A1350" t="s">
        <v>12</v>
      </c>
      <c r="B1350">
        <v>381461</v>
      </c>
      <c r="C1350">
        <v>381481</v>
      </c>
      <c r="D1350" t="s">
        <v>4482</v>
      </c>
      <c r="E1350" t="s">
        <v>90</v>
      </c>
      <c r="F1350" t="s">
        <v>76</v>
      </c>
      <c r="G1350" t="s">
        <v>32</v>
      </c>
      <c r="H1350">
        <v>35</v>
      </c>
      <c r="I1350" t="s">
        <v>4486</v>
      </c>
      <c r="J1350" t="s">
        <v>4487</v>
      </c>
      <c r="K1350" t="s">
        <v>4488</v>
      </c>
      <c r="L1350" t="s">
        <v>77936</v>
      </c>
    </row>
    <row r="1351" spans="1:12" x14ac:dyDescent="0.15">
      <c r="A1351" t="s">
        <v>12</v>
      </c>
      <c r="B1351">
        <v>381426</v>
      </c>
      <c r="C1351">
        <v>381446</v>
      </c>
      <c r="D1351" t="s">
        <v>4482</v>
      </c>
      <c r="E1351" t="s">
        <v>90</v>
      </c>
      <c r="F1351" t="s">
        <v>76</v>
      </c>
      <c r="G1351" t="s">
        <v>36</v>
      </c>
      <c r="H1351">
        <v>70</v>
      </c>
      <c r="I1351" t="s">
        <v>4489</v>
      </c>
      <c r="J1351" t="s">
        <v>4490</v>
      </c>
      <c r="K1351" t="s">
        <v>4491</v>
      </c>
      <c r="L1351" t="s">
        <v>77919</v>
      </c>
    </row>
    <row r="1352" spans="1:12" x14ac:dyDescent="0.15">
      <c r="A1352" t="s">
        <v>12</v>
      </c>
      <c r="B1352">
        <v>381393</v>
      </c>
      <c r="C1352">
        <v>381413</v>
      </c>
      <c r="D1352" t="s">
        <v>4482</v>
      </c>
      <c r="E1352" t="s">
        <v>90</v>
      </c>
      <c r="F1352" t="s">
        <v>76</v>
      </c>
      <c r="G1352" t="s">
        <v>36</v>
      </c>
      <c r="H1352">
        <v>103</v>
      </c>
      <c r="I1352" t="s">
        <v>4492</v>
      </c>
      <c r="J1352" t="s">
        <v>4493</v>
      </c>
      <c r="K1352" t="s">
        <v>4494</v>
      </c>
      <c r="L1352" t="s">
        <v>77937</v>
      </c>
    </row>
    <row r="1353" spans="1:12" x14ac:dyDescent="0.15">
      <c r="A1353" t="s">
        <v>12</v>
      </c>
      <c r="B1353">
        <v>382853</v>
      </c>
      <c r="C1353">
        <v>382873</v>
      </c>
      <c r="D1353" t="s">
        <v>4495</v>
      </c>
      <c r="E1353" t="s">
        <v>90</v>
      </c>
      <c r="F1353" t="s">
        <v>76</v>
      </c>
      <c r="G1353" t="s">
        <v>36</v>
      </c>
      <c r="H1353">
        <v>21</v>
      </c>
      <c r="I1353" t="s">
        <v>4496</v>
      </c>
      <c r="J1353" t="s">
        <v>4497</v>
      </c>
      <c r="K1353" t="s">
        <v>4498</v>
      </c>
      <c r="L1353" t="s">
        <v>78022</v>
      </c>
    </row>
    <row r="1354" spans="1:12" x14ac:dyDescent="0.15">
      <c r="A1354" t="s">
        <v>12</v>
      </c>
      <c r="B1354">
        <v>382828</v>
      </c>
      <c r="C1354">
        <v>382848</v>
      </c>
      <c r="D1354" t="s">
        <v>4495</v>
      </c>
      <c r="E1354" t="s">
        <v>90</v>
      </c>
      <c r="F1354" t="s">
        <v>76</v>
      </c>
      <c r="G1354" t="s">
        <v>16</v>
      </c>
      <c r="H1354">
        <v>46</v>
      </c>
      <c r="I1354" t="s">
        <v>4499</v>
      </c>
      <c r="J1354" t="s">
        <v>4500</v>
      </c>
      <c r="K1354" t="s">
        <v>4501</v>
      </c>
      <c r="L1354" t="s">
        <v>78004</v>
      </c>
    </row>
    <row r="1355" spans="1:12" x14ac:dyDescent="0.15">
      <c r="A1355" t="s">
        <v>12</v>
      </c>
      <c r="B1355">
        <v>382798</v>
      </c>
      <c r="C1355">
        <v>382818</v>
      </c>
      <c r="D1355" t="s">
        <v>4495</v>
      </c>
      <c r="E1355" t="s">
        <v>90</v>
      </c>
      <c r="F1355" t="s">
        <v>76</v>
      </c>
      <c r="G1355" t="s">
        <v>16</v>
      </c>
      <c r="H1355">
        <v>76</v>
      </c>
      <c r="I1355" t="s">
        <v>4502</v>
      </c>
      <c r="J1355" t="s">
        <v>4503</v>
      </c>
      <c r="K1355" t="s">
        <v>4504</v>
      </c>
      <c r="L1355" t="s">
        <v>77985</v>
      </c>
    </row>
    <row r="1356" spans="1:12" x14ac:dyDescent="0.15">
      <c r="A1356" t="s">
        <v>12</v>
      </c>
      <c r="B1356">
        <v>382756</v>
      </c>
      <c r="C1356">
        <v>382776</v>
      </c>
      <c r="D1356" t="s">
        <v>4495</v>
      </c>
      <c r="E1356" t="s">
        <v>90</v>
      </c>
      <c r="F1356" t="s">
        <v>76</v>
      </c>
      <c r="G1356" t="s">
        <v>36</v>
      </c>
      <c r="H1356">
        <v>118</v>
      </c>
      <c r="I1356" t="s">
        <v>4505</v>
      </c>
      <c r="J1356" t="s">
        <v>4506</v>
      </c>
      <c r="K1356" t="s">
        <v>4507</v>
      </c>
      <c r="L1356" t="s">
        <v>77973</v>
      </c>
    </row>
    <row r="1357" spans="1:12" x14ac:dyDescent="0.15">
      <c r="A1357" t="s">
        <v>12</v>
      </c>
      <c r="B1357">
        <v>383102</v>
      </c>
      <c r="C1357">
        <v>383122</v>
      </c>
      <c r="D1357" t="s">
        <v>4508</v>
      </c>
      <c r="E1357" t="s">
        <v>90</v>
      </c>
      <c r="F1357" t="s">
        <v>15</v>
      </c>
      <c r="G1357" t="s">
        <v>16</v>
      </c>
      <c r="H1357">
        <v>17</v>
      </c>
      <c r="I1357" t="s">
        <v>4509</v>
      </c>
      <c r="J1357" t="s">
        <v>4510</v>
      </c>
      <c r="K1357" t="s">
        <v>4511</v>
      </c>
      <c r="L1357" t="s">
        <v>77944</v>
      </c>
    </row>
    <row r="1358" spans="1:12" x14ac:dyDescent="0.15">
      <c r="A1358" t="s">
        <v>12</v>
      </c>
      <c r="B1358">
        <v>383146</v>
      </c>
      <c r="C1358">
        <v>383166</v>
      </c>
      <c r="D1358" t="s">
        <v>4508</v>
      </c>
      <c r="E1358" t="s">
        <v>90</v>
      </c>
      <c r="F1358" t="s">
        <v>15</v>
      </c>
      <c r="G1358" t="s">
        <v>16</v>
      </c>
      <c r="H1358">
        <v>61</v>
      </c>
      <c r="I1358" t="s">
        <v>4512</v>
      </c>
      <c r="J1358" t="s">
        <v>4513</v>
      </c>
      <c r="K1358" t="s">
        <v>4514</v>
      </c>
      <c r="L1358" t="s">
        <v>77979</v>
      </c>
    </row>
    <row r="1359" spans="1:12" x14ac:dyDescent="0.15">
      <c r="A1359" t="s">
        <v>12</v>
      </c>
      <c r="B1359">
        <v>383205</v>
      </c>
      <c r="C1359">
        <v>383225</v>
      </c>
      <c r="D1359" t="s">
        <v>4508</v>
      </c>
      <c r="E1359" t="s">
        <v>90</v>
      </c>
      <c r="F1359" t="s">
        <v>15</v>
      </c>
      <c r="G1359" t="s">
        <v>16</v>
      </c>
      <c r="H1359">
        <v>120</v>
      </c>
      <c r="I1359" t="s">
        <v>4515</v>
      </c>
      <c r="J1359" t="s">
        <v>4516</v>
      </c>
      <c r="K1359" t="s">
        <v>4517</v>
      </c>
      <c r="L1359" t="s">
        <v>78047</v>
      </c>
    </row>
    <row r="1360" spans="1:12" x14ac:dyDescent="0.15">
      <c r="A1360" t="s">
        <v>12</v>
      </c>
      <c r="B1360">
        <v>383226</v>
      </c>
      <c r="C1360">
        <v>383246</v>
      </c>
      <c r="D1360" t="s">
        <v>4508</v>
      </c>
      <c r="E1360" t="s">
        <v>90</v>
      </c>
      <c r="F1360" t="s">
        <v>15</v>
      </c>
      <c r="G1360" t="s">
        <v>16</v>
      </c>
      <c r="H1360">
        <v>141</v>
      </c>
      <c r="I1360" t="s">
        <v>4518</v>
      </c>
      <c r="J1360" t="s">
        <v>4519</v>
      </c>
      <c r="K1360" t="s">
        <v>4520</v>
      </c>
      <c r="L1360" t="s">
        <v>77951</v>
      </c>
    </row>
    <row r="1361" spans="1:12" x14ac:dyDescent="0.15">
      <c r="A1361" t="s">
        <v>12</v>
      </c>
      <c r="B1361">
        <v>384576</v>
      </c>
      <c r="C1361">
        <v>384596</v>
      </c>
      <c r="D1361" t="s">
        <v>4521</v>
      </c>
      <c r="E1361" t="s">
        <v>4522</v>
      </c>
      <c r="F1361" t="s">
        <v>76</v>
      </c>
      <c r="G1361" t="s">
        <v>23</v>
      </c>
      <c r="H1361">
        <v>40</v>
      </c>
      <c r="I1361" t="s">
        <v>4523</v>
      </c>
      <c r="J1361" t="s">
        <v>4524</v>
      </c>
      <c r="K1361" t="s">
        <v>4525</v>
      </c>
      <c r="L1361" t="s">
        <v>77952</v>
      </c>
    </row>
    <row r="1362" spans="1:12" x14ac:dyDescent="0.15">
      <c r="A1362" t="s">
        <v>12</v>
      </c>
      <c r="B1362">
        <v>384549</v>
      </c>
      <c r="C1362">
        <v>384569</v>
      </c>
      <c r="D1362" t="s">
        <v>4521</v>
      </c>
      <c r="E1362" t="s">
        <v>4522</v>
      </c>
      <c r="F1362" t="s">
        <v>76</v>
      </c>
      <c r="G1362" t="s">
        <v>32</v>
      </c>
      <c r="H1362">
        <v>67</v>
      </c>
      <c r="I1362" t="s">
        <v>4526</v>
      </c>
      <c r="J1362" t="s">
        <v>4527</v>
      </c>
      <c r="K1362" t="s">
        <v>4528</v>
      </c>
      <c r="L1362" t="s">
        <v>77981</v>
      </c>
    </row>
    <row r="1363" spans="1:12" x14ac:dyDescent="0.15">
      <c r="A1363" t="s">
        <v>12</v>
      </c>
      <c r="B1363">
        <v>384528</v>
      </c>
      <c r="C1363">
        <v>384548</v>
      </c>
      <c r="D1363" t="s">
        <v>4521</v>
      </c>
      <c r="E1363" t="s">
        <v>4522</v>
      </c>
      <c r="F1363" t="s">
        <v>76</v>
      </c>
      <c r="G1363" t="s">
        <v>16</v>
      </c>
      <c r="H1363">
        <v>88</v>
      </c>
      <c r="I1363" t="s">
        <v>4529</v>
      </c>
      <c r="J1363" t="s">
        <v>4530</v>
      </c>
      <c r="K1363" t="s">
        <v>4531</v>
      </c>
      <c r="L1363" t="s">
        <v>77923</v>
      </c>
    </row>
    <row r="1364" spans="1:12" x14ac:dyDescent="0.15">
      <c r="A1364" t="s">
        <v>12</v>
      </c>
      <c r="B1364">
        <v>384498</v>
      </c>
      <c r="C1364">
        <v>384518</v>
      </c>
      <c r="D1364" t="s">
        <v>4521</v>
      </c>
      <c r="E1364" t="s">
        <v>4522</v>
      </c>
      <c r="F1364" t="s">
        <v>76</v>
      </c>
      <c r="G1364" t="s">
        <v>36</v>
      </c>
      <c r="H1364">
        <v>118</v>
      </c>
      <c r="I1364" t="s">
        <v>4532</v>
      </c>
      <c r="J1364" t="s">
        <v>4533</v>
      </c>
      <c r="K1364" t="s">
        <v>4534</v>
      </c>
      <c r="L1364" t="s">
        <v>77973</v>
      </c>
    </row>
    <row r="1365" spans="1:12" x14ac:dyDescent="0.15">
      <c r="A1365" t="s">
        <v>12</v>
      </c>
      <c r="B1365">
        <v>384855</v>
      </c>
      <c r="C1365">
        <v>384875</v>
      </c>
      <c r="D1365" t="s">
        <v>4535</v>
      </c>
      <c r="E1365" t="s">
        <v>90</v>
      </c>
      <c r="F1365" t="s">
        <v>15</v>
      </c>
      <c r="G1365" t="s">
        <v>16</v>
      </c>
      <c r="H1365">
        <v>10</v>
      </c>
      <c r="I1365" t="s">
        <v>4536</v>
      </c>
      <c r="J1365" t="s">
        <v>4537</v>
      </c>
      <c r="K1365" t="s">
        <v>4538</v>
      </c>
      <c r="L1365" t="s">
        <v>78001</v>
      </c>
    </row>
    <row r="1366" spans="1:12" x14ac:dyDescent="0.15">
      <c r="A1366" t="s">
        <v>12</v>
      </c>
      <c r="B1366">
        <v>384878</v>
      </c>
      <c r="C1366">
        <v>384898</v>
      </c>
      <c r="D1366" t="s">
        <v>4535</v>
      </c>
      <c r="E1366" t="s">
        <v>90</v>
      </c>
      <c r="F1366" t="s">
        <v>15</v>
      </c>
      <c r="G1366" t="s">
        <v>36</v>
      </c>
      <c r="H1366">
        <v>33</v>
      </c>
      <c r="I1366" t="s">
        <v>4539</v>
      </c>
      <c r="J1366" t="s">
        <v>4540</v>
      </c>
      <c r="K1366" t="s">
        <v>4541</v>
      </c>
      <c r="L1366" t="s">
        <v>77977</v>
      </c>
    </row>
    <row r="1367" spans="1:12" x14ac:dyDescent="0.15">
      <c r="A1367" t="s">
        <v>12</v>
      </c>
      <c r="B1367">
        <v>384918</v>
      </c>
      <c r="C1367">
        <v>384938</v>
      </c>
      <c r="D1367" t="s">
        <v>4535</v>
      </c>
      <c r="E1367" t="s">
        <v>90</v>
      </c>
      <c r="F1367" t="s">
        <v>15</v>
      </c>
      <c r="G1367" t="s">
        <v>23</v>
      </c>
      <c r="H1367">
        <v>73</v>
      </c>
      <c r="I1367" t="s">
        <v>4542</v>
      </c>
      <c r="J1367" t="s">
        <v>4543</v>
      </c>
      <c r="K1367" t="s">
        <v>4544</v>
      </c>
      <c r="L1367" t="s">
        <v>77926</v>
      </c>
    </row>
    <row r="1368" spans="1:12" x14ac:dyDescent="0.15">
      <c r="A1368" t="s">
        <v>12</v>
      </c>
      <c r="B1368">
        <v>384954</v>
      </c>
      <c r="C1368">
        <v>384974</v>
      </c>
      <c r="D1368" t="s">
        <v>4535</v>
      </c>
      <c r="E1368" t="s">
        <v>90</v>
      </c>
      <c r="F1368" t="s">
        <v>15</v>
      </c>
      <c r="G1368" t="s">
        <v>16</v>
      </c>
      <c r="H1368">
        <v>109</v>
      </c>
      <c r="I1368" t="s">
        <v>4545</v>
      </c>
      <c r="J1368" t="s">
        <v>4546</v>
      </c>
      <c r="K1368" t="s">
        <v>4547</v>
      </c>
      <c r="L1368" t="s">
        <v>77947</v>
      </c>
    </row>
    <row r="1369" spans="1:12" x14ac:dyDescent="0.15">
      <c r="A1369" t="s">
        <v>12</v>
      </c>
      <c r="B1369">
        <v>385944</v>
      </c>
      <c r="C1369">
        <v>385964</v>
      </c>
      <c r="D1369" t="s">
        <v>4548</v>
      </c>
      <c r="E1369" t="s">
        <v>90</v>
      </c>
      <c r="F1369" t="s">
        <v>15</v>
      </c>
      <c r="G1369" t="s">
        <v>16</v>
      </c>
      <c r="H1369">
        <v>8</v>
      </c>
      <c r="I1369" t="s">
        <v>4549</v>
      </c>
      <c r="J1369" t="s">
        <v>4550</v>
      </c>
      <c r="K1369" t="s">
        <v>4551</v>
      </c>
      <c r="L1369" t="s">
        <v>77955</v>
      </c>
    </row>
    <row r="1370" spans="1:12" x14ac:dyDescent="0.15">
      <c r="A1370" t="s">
        <v>12</v>
      </c>
      <c r="B1370">
        <v>385977</v>
      </c>
      <c r="C1370">
        <v>385997</v>
      </c>
      <c r="D1370" t="s">
        <v>4548</v>
      </c>
      <c r="E1370" t="s">
        <v>90</v>
      </c>
      <c r="F1370" t="s">
        <v>15</v>
      </c>
      <c r="G1370" t="s">
        <v>23</v>
      </c>
      <c r="H1370">
        <v>41</v>
      </c>
      <c r="I1370" t="s">
        <v>4552</v>
      </c>
      <c r="J1370" t="s">
        <v>4553</v>
      </c>
      <c r="K1370" t="s">
        <v>4554</v>
      </c>
      <c r="L1370" t="s">
        <v>78014</v>
      </c>
    </row>
    <row r="1371" spans="1:12" x14ac:dyDescent="0.15">
      <c r="A1371" t="s">
        <v>12</v>
      </c>
      <c r="B1371">
        <v>386012</v>
      </c>
      <c r="C1371">
        <v>386032</v>
      </c>
      <c r="D1371" t="s">
        <v>4548</v>
      </c>
      <c r="E1371" t="s">
        <v>90</v>
      </c>
      <c r="F1371" t="s">
        <v>15</v>
      </c>
      <c r="G1371" t="s">
        <v>32</v>
      </c>
      <c r="H1371">
        <v>76</v>
      </c>
      <c r="I1371" t="s">
        <v>4555</v>
      </c>
      <c r="J1371" t="s">
        <v>4556</v>
      </c>
      <c r="K1371" t="s">
        <v>4557</v>
      </c>
      <c r="L1371" t="s">
        <v>77985</v>
      </c>
    </row>
    <row r="1372" spans="1:12" x14ac:dyDescent="0.15">
      <c r="A1372" t="s">
        <v>12</v>
      </c>
      <c r="B1372">
        <v>386039</v>
      </c>
      <c r="C1372">
        <v>386059</v>
      </c>
      <c r="D1372" t="s">
        <v>4548</v>
      </c>
      <c r="E1372" t="s">
        <v>90</v>
      </c>
      <c r="F1372" t="s">
        <v>15</v>
      </c>
      <c r="G1372" t="s">
        <v>36</v>
      </c>
      <c r="H1372">
        <v>103</v>
      </c>
      <c r="I1372" t="s">
        <v>4558</v>
      </c>
      <c r="J1372" t="s">
        <v>4559</v>
      </c>
      <c r="K1372" t="s">
        <v>4560</v>
      </c>
      <c r="L1372" t="s">
        <v>77937</v>
      </c>
    </row>
    <row r="1373" spans="1:12" x14ac:dyDescent="0.15">
      <c r="A1373" t="s">
        <v>12</v>
      </c>
      <c r="B1373">
        <v>387047</v>
      </c>
      <c r="C1373">
        <v>387067</v>
      </c>
      <c r="D1373" t="s">
        <v>4561</v>
      </c>
      <c r="E1373" t="s">
        <v>4562</v>
      </c>
      <c r="F1373" t="s">
        <v>15</v>
      </c>
      <c r="G1373" t="s">
        <v>36</v>
      </c>
      <c r="H1373">
        <v>0</v>
      </c>
      <c r="I1373" t="s">
        <v>4563</v>
      </c>
      <c r="J1373" t="s">
        <v>4564</v>
      </c>
      <c r="K1373" t="s">
        <v>4565</v>
      </c>
      <c r="L1373" t="s">
        <v>77980</v>
      </c>
    </row>
    <row r="1374" spans="1:12" x14ac:dyDescent="0.15">
      <c r="A1374" t="s">
        <v>12</v>
      </c>
      <c r="B1374">
        <v>387075</v>
      </c>
      <c r="C1374">
        <v>387095</v>
      </c>
      <c r="D1374" t="s">
        <v>4561</v>
      </c>
      <c r="E1374" t="s">
        <v>4562</v>
      </c>
      <c r="F1374" t="s">
        <v>15</v>
      </c>
      <c r="G1374" t="s">
        <v>16</v>
      </c>
      <c r="H1374">
        <v>28</v>
      </c>
      <c r="I1374" t="s">
        <v>4566</v>
      </c>
      <c r="J1374" t="s">
        <v>4567</v>
      </c>
      <c r="K1374" t="s">
        <v>4568</v>
      </c>
      <c r="L1374" t="s">
        <v>77956</v>
      </c>
    </row>
    <row r="1375" spans="1:12" x14ac:dyDescent="0.15">
      <c r="A1375" t="s">
        <v>12</v>
      </c>
      <c r="B1375">
        <v>387119</v>
      </c>
      <c r="C1375">
        <v>387139</v>
      </c>
      <c r="D1375" t="s">
        <v>4561</v>
      </c>
      <c r="E1375" t="s">
        <v>4562</v>
      </c>
      <c r="F1375" t="s">
        <v>15</v>
      </c>
      <c r="G1375" t="s">
        <v>36</v>
      </c>
      <c r="H1375">
        <v>72</v>
      </c>
      <c r="I1375" t="s">
        <v>4569</v>
      </c>
      <c r="J1375" t="s">
        <v>4570</v>
      </c>
      <c r="K1375" t="s">
        <v>4571</v>
      </c>
      <c r="L1375" t="s">
        <v>78066</v>
      </c>
    </row>
    <row r="1376" spans="1:12" x14ac:dyDescent="0.15">
      <c r="A1376" t="s">
        <v>12</v>
      </c>
      <c r="B1376">
        <v>387139</v>
      </c>
      <c r="C1376">
        <v>387159</v>
      </c>
      <c r="D1376" t="s">
        <v>4561</v>
      </c>
      <c r="E1376" t="s">
        <v>4562</v>
      </c>
      <c r="F1376" t="s">
        <v>15</v>
      </c>
      <c r="G1376" t="s">
        <v>23</v>
      </c>
      <c r="H1376">
        <v>92</v>
      </c>
      <c r="I1376" t="s">
        <v>4572</v>
      </c>
      <c r="J1376" t="s">
        <v>4573</v>
      </c>
      <c r="K1376" t="s">
        <v>4574</v>
      </c>
      <c r="L1376" t="s">
        <v>78032</v>
      </c>
    </row>
    <row r="1377" spans="1:12" x14ac:dyDescent="0.15">
      <c r="A1377" t="s">
        <v>12</v>
      </c>
      <c r="B1377">
        <v>388023</v>
      </c>
      <c r="C1377">
        <v>388043</v>
      </c>
      <c r="D1377" t="s">
        <v>4575</v>
      </c>
      <c r="E1377" t="s">
        <v>90</v>
      </c>
      <c r="F1377" t="s">
        <v>76</v>
      </c>
      <c r="G1377" t="s">
        <v>36</v>
      </c>
      <c r="H1377">
        <v>0</v>
      </c>
      <c r="I1377" t="s">
        <v>4576</v>
      </c>
      <c r="J1377" t="s">
        <v>4577</v>
      </c>
      <c r="K1377" t="s">
        <v>4578</v>
      </c>
      <c r="L1377" t="s">
        <v>77980</v>
      </c>
    </row>
    <row r="1378" spans="1:12" x14ac:dyDescent="0.15">
      <c r="A1378" t="s">
        <v>12</v>
      </c>
      <c r="B1378">
        <v>388003</v>
      </c>
      <c r="C1378">
        <v>388023</v>
      </c>
      <c r="D1378" t="s">
        <v>4575</v>
      </c>
      <c r="E1378" t="s">
        <v>90</v>
      </c>
      <c r="F1378" t="s">
        <v>76</v>
      </c>
      <c r="G1378" t="s">
        <v>36</v>
      </c>
      <c r="H1378">
        <v>20</v>
      </c>
      <c r="I1378" t="s">
        <v>4579</v>
      </c>
      <c r="J1378" t="s">
        <v>4580</v>
      </c>
      <c r="K1378" t="s">
        <v>4581</v>
      </c>
      <c r="L1378" t="s">
        <v>77968</v>
      </c>
    </row>
    <row r="1379" spans="1:12" x14ac:dyDescent="0.15">
      <c r="A1379" t="s">
        <v>12</v>
      </c>
      <c r="B1379">
        <v>387980</v>
      </c>
      <c r="C1379">
        <v>388000</v>
      </c>
      <c r="D1379" t="s">
        <v>4575</v>
      </c>
      <c r="E1379" t="s">
        <v>90</v>
      </c>
      <c r="F1379" t="s">
        <v>76</v>
      </c>
      <c r="G1379" t="s">
        <v>16</v>
      </c>
      <c r="H1379">
        <v>43</v>
      </c>
      <c r="I1379" t="s">
        <v>4582</v>
      </c>
      <c r="J1379" t="s">
        <v>4583</v>
      </c>
      <c r="K1379" t="s">
        <v>4584</v>
      </c>
      <c r="L1379" t="s">
        <v>77942</v>
      </c>
    </row>
    <row r="1380" spans="1:12" x14ac:dyDescent="0.15">
      <c r="A1380" t="s">
        <v>12</v>
      </c>
      <c r="B1380">
        <v>387957</v>
      </c>
      <c r="C1380">
        <v>387977</v>
      </c>
      <c r="D1380" t="s">
        <v>4575</v>
      </c>
      <c r="E1380" t="s">
        <v>90</v>
      </c>
      <c r="F1380" t="s">
        <v>76</v>
      </c>
      <c r="G1380" t="s">
        <v>36</v>
      </c>
      <c r="H1380">
        <v>66</v>
      </c>
      <c r="I1380" t="s">
        <v>4585</v>
      </c>
      <c r="J1380" t="s">
        <v>4586</v>
      </c>
      <c r="K1380" t="s">
        <v>4587</v>
      </c>
      <c r="L1380" t="s">
        <v>77928</v>
      </c>
    </row>
    <row r="1381" spans="1:12" x14ac:dyDescent="0.15">
      <c r="A1381" t="s">
        <v>12</v>
      </c>
      <c r="B1381">
        <v>389546</v>
      </c>
      <c r="C1381">
        <v>389566</v>
      </c>
      <c r="D1381" t="s">
        <v>4588</v>
      </c>
      <c r="E1381" t="s">
        <v>90</v>
      </c>
      <c r="F1381" t="s">
        <v>76</v>
      </c>
      <c r="G1381" t="s">
        <v>32</v>
      </c>
      <c r="H1381">
        <v>1</v>
      </c>
      <c r="I1381" t="s">
        <v>4589</v>
      </c>
      <c r="J1381" t="s">
        <v>4590</v>
      </c>
      <c r="K1381" t="s">
        <v>4591</v>
      </c>
      <c r="L1381" t="s">
        <v>77917</v>
      </c>
    </row>
    <row r="1382" spans="1:12" x14ac:dyDescent="0.15">
      <c r="A1382" t="s">
        <v>12</v>
      </c>
      <c r="B1382">
        <v>389526</v>
      </c>
      <c r="C1382">
        <v>389546</v>
      </c>
      <c r="D1382" t="s">
        <v>4588</v>
      </c>
      <c r="E1382" t="s">
        <v>90</v>
      </c>
      <c r="F1382" t="s">
        <v>76</v>
      </c>
      <c r="G1382" t="s">
        <v>16</v>
      </c>
      <c r="H1382">
        <v>21</v>
      </c>
      <c r="I1382" t="s">
        <v>4592</v>
      </c>
      <c r="J1382" t="s">
        <v>4593</v>
      </c>
      <c r="K1382" t="s">
        <v>4594</v>
      </c>
      <c r="L1382" t="s">
        <v>78022</v>
      </c>
    </row>
    <row r="1383" spans="1:12" x14ac:dyDescent="0.15">
      <c r="A1383" t="s">
        <v>12</v>
      </c>
      <c r="B1383">
        <v>389500</v>
      </c>
      <c r="C1383">
        <v>389520</v>
      </c>
      <c r="D1383" t="s">
        <v>4588</v>
      </c>
      <c r="E1383" t="s">
        <v>90</v>
      </c>
      <c r="F1383" t="s">
        <v>76</v>
      </c>
      <c r="G1383" t="s">
        <v>23</v>
      </c>
      <c r="H1383">
        <v>47</v>
      </c>
      <c r="I1383" t="s">
        <v>4595</v>
      </c>
      <c r="J1383" t="s">
        <v>4596</v>
      </c>
      <c r="K1383" t="s">
        <v>4597</v>
      </c>
      <c r="L1383" t="s">
        <v>77932</v>
      </c>
    </row>
    <row r="1384" spans="1:12" x14ac:dyDescent="0.15">
      <c r="A1384" t="s">
        <v>12</v>
      </c>
      <c r="B1384">
        <v>389479</v>
      </c>
      <c r="C1384">
        <v>389499</v>
      </c>
      <c r="D1384" t="s">
        <v>4588</v>
      </c>
      <c r="E1384" t="s">
        <v>90</v>
      </c>
      <c r="F1384" t="s">
        <v>76</v>
      </c>
      <c r="G1384" t="s">
        <v>16</v>
      </c>
      <c r="H1384">
        <v>68</v>
      </c>
      <c r="I1384" t="s">
        <v>4598</v>
      </c>
      <c r="J1384" t="s">
        <v>4599</v>
      </c>
      <c r="K1384" t="s">
        <v>4600</v>
      </c>
      <c r="L1384" t="s">
        <v>77962</v>
      </c>
    </row>
    <row r="1385" spans="1:12" x14ac:dyDescent="0.15">
      <c r="A1385" t="s">
        <v>12</v>
      </c>
      <c r="B1385">
        <v>391609</v>
      </c>
      <c r="C1385">
        <v>391629</v>
      </c>
      <c r="D1385" t="s">
        <v>4601</v>
      </c>
      <c r="E1385" t="s">
        <v>4602</v>
      </c>
      <c r="F1385" t="s">
        <v>76</v>
      </c>
      <c r="G1385" t="s">
        <v>36</v>
      </c>
      <c r="H1385">
        <v>6</v>
      </c>
      <c r="I1385" t="s">
        <v>4603</v>
      </c>
      <c r="J1385" t="s">
        <v>4604</v>
      </c>
      <c r="K1385" t="s">
        <v>4605</v>
      </c>
      <c r="L1385" t="s">
        <v>78025</v>
      </c>
    </row>
    <row r="1386" spans="1:12" x14ac:dyDescent="0.15">
      <c r="A1386" t="s">
        <v>12</v>
      </c>
      <c r="B1386">
        <v>391587</v>
      </c>
      <c r="C1386">
        <v>391607</v>
      </c>
      <c r="D1386" t="s">
        <v>4601</v>
      </c>
      <c r="E1386" t="s">
        <v>4602</v>
      </c>
      <c r="F1386" t="s">
        <v>76</v>
      </c>
      <c r="G1386" t="s">
        <v>32</v>
      </c>
      <c r="H1386">
        <v>28</v>
      </c>
      <c r="I1386" t="s">
        <v>4606</v>
      </c>
      <c r="J1386" t="s">
        <v>4607</v>
      </c>
      <c r="K1386" t="s">
        <v>4608</v>
      </c>
      <c r="L1386" t="s">
        <v>77956</v>
      </c>
    </row>
    <row r="1387" spans="1:12" x14ac:dyDescent="0.15">
      <c r="A1387" t="s">
        <v>12</v>
      </c>
      <c r="B1387">
        <v>391560</v>
      </c>
      <c r="C1387">
        <v>391580</v>
      </c>
      <c r="D1387" t="s">
        <v>4601</v>
      </c>
      <c r="E1387" t="s">
        <v>4602</v>
      </c>
      <c r="F1387" t="s">
        <v>76</v>
      </c>
      <c r="G1387" t="s">
        <v>36</v>
      </c>
      <c r="H1387">
        <v>55</v>
      </c>
      <c r="I1387" t="s">
        <v>4609</v>
      </c>
      <c r="J1387" t="s">
        <v>4610</v>
      </c>
      <c r="K1387" t="s">
        <v>4611</v>
      </c>
      <c r="L1387" t="s">
        <v>77992</v>
      </c>
    </row>
    <row r="1388" spans="1:12" x14ac:dyDescent="0.15">
      <c r="A1388" t="s">
        <v>12</v>
      </c>
      <c r="B1388">
        <v>391510</v>
      </c>
      <c r="C1388">
        <v>391530</v>
      </c>
      <c r="D1388" t="s">
        <v>4601</v>
      </c>
      <c r="E1388" t="s">
        <v>4602</v>
      </c>
      <c r="F1388" t="s">
        <v>76</v>
      </c>
      <c r="G1388" t="s">
        <v>16</v>
      </c>
      <c r="H1388">
        <v>105</v>
      </c>
      <c r="I1388" t="s">
        <v>4612</v>
      </c>
      <c r="J1388" t="s">
        <v>4613</v>
      </c>
      <c r="K1388" t="s">
        <v>4614</v>
      </c>
      <c r="L1388" t="s">
        <v>78028</v>
      </c>
    </row>
    <row r="1389" spans="1:12" x14ac:dyDescent="0.15">
      <c r="A1389" t="s">
        <v>12</v>
      </c>
      <c r="B1389">
        <v>393139</v>
      </c>
      <c r="C1389">
        <v>393159</v>
      </c>
      <c r="D1389" t="s">
        <v>4615</v>
      </c>
      <c r="E1389" t="s">
        <v>90</v>
      </c>
      <c r="F1389" t="s">
        <v>76</v>
      </c>
      <c r="G1389" t="s">
        <v>36</v>
      </c>
      <c r="H1389">
        <v>0</v>
      </c>
      <c r="I1389" t="s">
        <v>4616</v>
      </c>
      <c r="J1389" t="s">
        <v>4617</v>
      </c>
      <c r="K1389" t="s">
        <v>4618</v>
      </c>
      <c r="L1389" t="s">
        <v>77980</v>
      </c>
    </row>
    <row r="1390" spans="1:12" x14ac:dyDescent="0.15">
      <c r="A1390" t="s">
        <v>12</v>
      </c>
      <c r="B1390">
        <v>393095</v>
      </c>
      <c r="C1390">
        <v>393115</v>
      </c>
      <c r="D1390" t="s">
        <v>4615</v>
      </c>
      <c r="E1390" t="s">
        <v>90</v>
      </c>
      <c r="F1390" t="s">
        <v>76</v>
      </c>
      <c r="G1390" t="s">
        <v>16</v>
      </c>
      <c r="H1390">
        <v>44</v>
      </c>
      <c r="I1390" t="s">
        <v>4619</v>
      </c>
      <c r="J1390" t="s">
        <v>4620</v>
      </c>
      <c r="K1390" t="s">
        <v>4621</v>
      </c>
      <c r="L1390" t="s">
        <v>78016</v>
      </c>
    </row>
    <row r="1391" spans="1:12" x14ac:dyDescent="0.15">
      <c r="A1391" t="s">
        <v>12</v>
      </c>
      <c r="B1391">
        <v>393045</v>
      </c>
      <c r="C1391">
        <v>393065</v>
      </c>
      <c r="D1391" t="s">
        <v>4615</v>
      </c>
      <c r="E1391" t="s">
        <v>90</v>
      </c>
      <c r="F1391" t="s">
        <v>76</v>
      </c>
      <c r="G1391" t="s">
        <v>16</v>
      </c>
      <c r="H1391">
        <v>94</v>
      </c>
      <c r="I1391" t="s">
        <v>4622</v>
      </c>
      <c r="J1391" t="s">
        <v>4623</v>
      </c>
      <c r="K1391" t="s">
        <v>4624</v>
      </c>
      <c r="L1391" t="s">
        <v>77927</v>
      </c>
    </row>
    <row r="1392" spans="1:12" x14ac:dyDescent="0.15">
      <c r="A1392" t="s">
        <v>12</v>
      </c>
      <c r="B1392">
        <v>393018</v>
      </c>
      <c r="C1392">
        <v>393038</v>
      </c>
      <c r="D1392" t="s">
        <v>4615</v>
      </c>
      <c r="E1392" t="s">
        <v>90</v>
      </c>
      <c r="F1392" t="s">
        <v>76</v>
      </c>
      <c r="G1392" t="s">
        <v>16</v>
      </c>
      <c r="H1392">
        <v>121</v>
      </c>
      <c r="I1392" t="s">
        <v>4625</v>
      </c>
      <c r="J1392" t="s">
        <v>4626</v>
      </c>
      <c r="K1392" t="s">
        <v>4627</v>
      </c>
      <c r="L1392" t="s">
        <v>77943</v>
      </c>
    </row>
    <row r="1393" spans="1:12" x14ac:dyDescent="0.15">
      <c r="A1393" t="s">
        <v>12</v>
      </c>
      <c r="B1393">
        <v>393750</v>
      </c>
      <c r="C1393">
        <v>393770</v>
      </c>
      <c r="D1393" t="s">
        <v>4628</v>
      </c>
      <c r="E1393" t="s">
        <v>4629</v>
      </c>
      <c r="F1393" t="s">
        <v>76</v>
      </c>
      <c r="G1393" t="s">
        <v>32</v>
      </c>
      <c r="H1393">
        <v>1</v>
      </c>
      <c r="I1393" t="s">
        <v>4630</v>
      </c>
      <c r="J1393" t="s">
        <v>4631</v>
      </c>
      <c r="K1393" t="s">
        <v>4632</v>
      </c>
      <c r="L1393" t="s">
        <v>77917</v>
      </c>
    </row>
    <row r="1394" spans="1:12" x14ac:dyDescent="0.15">
      <c r="A1394" t="s">
        <v>12</v>
      </c>
      <c r="B1394">
        <v>393717</v>
      </c>
      <c r="C1394">
        <v>393737</v>
      </c>
      <c r="D1394" t="s">
        <v>4628</v>
      </c>
      <c r="E1394" t="s">
        <v>4629</v>
      </c>
      <c r="F1394" t="s">
        <v>76</v>
      </c>
      <c r="G1394" t="s">
        <v>16</v>
      </c>
      <c r="H1394">
        <v>34</v>
      </c>
      <c r="I1394" t="s">
        <v>4633</v>
      </c>
      <c r="J1394" t="s">
        <v>4634</v>
      </c>
      <c r="K1394" t="s">
        <v>4635</v>
      </c>
      <c r="L1394" t="s">
        <v>77999</v>
      </c>
    </row>
    <row r="1395" spans="1:12" x14ac:dyDescent="0.15">
      <c r="A1395" t="s">
        <v>12</v>
      </c>
      <c r="B1395">
        <v>393678</v>
      </c>
      <c r="C1395">
        <v>393698</v>
      </c>
      <c r="D1395" t="s">
        <v>4628</v>
      </c>
      <c r="E1395" t="s">
        <v>4629</v>
      </c>
      <c r="F1395" t="s">
        <v>76</v>
      </c>
      <c r="G1395" t="s">
        <v>16</v>
      </c>
      <c r="H1395">
        <v>73</v>
      </c>
      <c r="I1395" t="s">
        <v>4636</v>
      </c>
      <c r="J1395" t="s">
        <v>4637</v>
      </c>
      <c r="K1395" t="s">
        <v>4638</v>
      </c>
      <c r="L1395" t="s">
        <v>77926</v>
      </c>
    </row>
    <row r="1396" spans="1:12" x14ac:dyDescent="0.15">
      <c r="A1396" t="s">
        <v>12</v>
      </c>
      <c r="B1396">
        <v>393651</v>
      </c>
      <c r="C1396">
        <v>393671</v>
      </c>
      <c r="D1396" t="s">
        <v>4628</v>
      </c>
      <c r="E1396" t="s">
        <v>4629</v>
      </c>
      <c r="F1396" t="s">
        <v>76</v>
      </c>
      <c r="G1396" t="s">
        <v>16</v>
      </c>
      <c r="H1396">
        <v>100</v>
      </c>
      <c r="I1396" t="s">
        <v>4639</v>
      </c>
      <c r="J1396" t="s">
        <v>4640</v>
      </c>
      <c r="K1396" t="s">
        <v>4641</v>
      </c>
      <c r="L1396" t="s">
        <v>77953</v>
      </c>
    </row>
    <row r="1397" spans="1:12" x14ac:dyDescent="0.15">
      <c r="A1397" t="s">
        <v>12</v>
      </c>
      <c r="B1397">
        <v>393992</v>
      </c>
      <c r="C1397">
        <v>394012</v>
      </c>
      <c r="D1397" t="s">
        <v>4642</v>
      </c>
      <c r="E1397" t="s">
        <v>90</v>
      </c>
      <c r="F1397" t="s">
        <v>15</v>
      </c>
      <c r="G1397" t="s">
        <v>16</v>
      </c>
      <c r="H1397">
        <v>6</v>
      </c>
      <c r="I1397" t="s">
        <v>4643</v>
      </c>
      <c r="J1397" t="s">
        <v>4644</v>
      </c>
      <c r="K1397" t="s">
        <v>4645</v>
      </c>
      <c r="L1397" t="s">
        <v>78025</v>
      </c>
    </row>
    <row r="1398" spans="1:12" x14ac:dyDescent="0.15">
      <c r="A1398" t="s">
        <v>12</v>
      </c>
      <c r="B1398">
        <v>394040</v>
      </c>
      <c r="C1398">
        <v>394060</v>
      </c>
      <c r="D1398" t="s">
        <v>4642</v>
      </c>
      <c r="E1398" t="s">
        <v>90</v>
      </c>
      <c r="F1398" t="s">
        <v>15</v>
      </c>
      <c r="G1398" t="s">
        <v>36</v>
      </c>
      <c r="H1398">
        <v>54</v>
      </c>
      <c r="I1398" t="s">
        <v>4646</v>
      </c>
      <c r="J1398" t="s">
        <v>4647</v>
      </c>
      <c r="K1398" t="s">
        <v>4648</v>
      </c>
      <c r="L1398" t="s">
        <v>77961</v>
      </c>
    </row>
    <row r="1399" spans="1:12" x14ac:dyDescent="0.15">
      <c r="A1399" t="s">
        <v>12</v>
      </c>
      <c r="B1399">
        <v>394065</v>
      </c>
      <c r="C1399">
        <v>394085</v>
      </c>
      <c r="D1399" t="s">
        <v>4642</v>
      </c>
      <c r="E1399" t="s">
        <v>90</v>
      </c>
      <c r="F1399" t="s">
        <v>15</v>
      </c>
      <c r="G1399" t="s">
        <v>32</v>
      </c>
      <c r="H1399">
        <v>79</v>
      </c>
      <c r="I1399" t="s">
        <v>4649</v>
      </c>
      <c r="J1399" t="s">
        <v>4650</v>
      </c>
      <c r="K1399" t="s">
        <v>4651</v>
      </c>
      <c r="L1399" t="s">
        <v>77993</v>
      </c>
    </row>
    <row r="1400" spans="1:12" x14ac:dyDescent="0.15">
      <c r="A1400" t="s">
        <v>12</v>
      </c>
      <c r="B1400">
        <v>394085</v>
      </c>
      <c r="C1400">
        <v>394105</v>
      </c>
      <c r="D1400" t="s">
        <v>4642</v>
      </c>
      <c r="E1400" t="s">
        <v>90</v>
      </c>
      <c r="F1400" t="s">
        <v>15</v>
      </c>
      <c r="G1400" t="s">
        <v>16</v>
      </c>
      <c r="H1400">
        <v>99</v>
      </c>
      <c r="I1400" t="s">
        <v>4652</v>
      </c>
      <c r="J1400" t="s">
        <v>4653</v>
      </c>
      <c r="K1400" t="s">
        <v>4654</v>
      </c>
      <c r="L1400" t="s">
        <v>78051</v>
      </c>
    </row>
    <row r="1401" spans="1:12" x14ac:dyDescent="0.15">
      <c r="A1401" t="s">
        <v>12</v>
      </c>
      <c r="B1401">
        <v>394870</v>
      </c>
      <c r="C1401">
        <v>394890</v>
      </c>
      <c r="D1401" t="s">
        <v>4655</v>
      </c>
      <c r="E1401" t="s">
        <v>4656</v>
      </c>
      <c r="F1401" t="s">
        <v>15</v>
      </c>
      <c r="G1401" t="s">
        <v>32</v>
      </c>
      <c r="H1401">
        <v>1</v>
      </c>
      <c r="I1401" t="s">
        <v>4657</v>
      </c>
      <c r="J1401" t="s">
        <v>4658</v>
      </c>
      <c r="K1401" t="s">
        <v>4659</v>
      </c>
      <c r="L1401" t="s">
        <v>77917</v>
      </c>
    </row>
    <row r="1402" spans="1:12" x14ac:dyDescent="0.15">
      <c r="A1402" t="s">
        <v>12</v>
      </c>
      <c r="B1402">
        <v>394897</v>
      </c>
      <c r="C1402">
        <v>394917</v>
      </c>
      <c r="D1402" t="s">
        <v>4655</v>
      </c>
      <c r="E1402" t="s">
        <v>4656</v>
      </c>
      <c r="F1402" t="s">
        <v>15</v>
      </c>
      <c r="G1402" t="s">
        <v>32</v>
      </c>
      <c r="H1402">
        <v>28</v>
      </c>
      <c r="I1402" t="s">
        <v>4660</v>
      </c>
      <c r="J1402" t="s">
        <v>4661</v>
      </c>
      <c r="K1402" t="s">
        <v>4662</v>
      </c>
      <c r="L1402" t="s">
        <v>77956</v>
      </c>
    </row>
    <row r="1403" spans="1:12" x14ac:dyDescent="0.15">
      <c r="A1403" t="s">
        <v>12</v>
      </c>
      <c r="B1403">
        <v>394917</v>
      </c>
      <c r="C1403">
        <v>394937</v>
      </c>
      <c r="D1403" t="s">
        <v>4655</v>
      </c>
      <c r="E1403" t="s">
        <v>4656</v>
      </c>
      <c r="F1403" t="s">
        <v>15</v>
      </c>
      <c r="G1403" t="s">
        <v>36</v>
      </c>
      <c r="H1403">
        <v>48</v>
      </c>
      <c r="I1403" t="s">
        <v>4663</v>
      </c>
      <c r="J1403" t="s">
        <v>4664</v>
      </c>
      <c r="K1403" t="s">
        <v>4665</v>
      </c>
      <c r="L1403" t="s">
        <v>78018</v>
      </c>
    </row>
    <row r="1404" spans="1:12" x14ac:dyDescent="0.15">
      <c r="A1404" t="s">
        <v>12</v>
      </c>
      <c r="B1404">
        <v>394967</v>
      </c>
      <c r="C1404">
        <v>394987</v>
      </c>
      <c r="D1404" t="s">
        <v>4655</v>
      </c>
      <c r="E1404" t="s">
        <v>4656</v>
      </c>
      <c r="F1404" t="s">
        <v>15</v>
      </c>
      <c r="G1404" t="s">
        <v>23</v>
      </c>
      <c r="H1404">
        <v>98</v>
      </c>
      <c r="I1404" t="s">
        <v>4666</v>
      </c>
      <c r="J1404" t="s">
        <v>4667</v>
      </c>
      <c r="K1404" t="s">
        <v>4668</v>
      </c>
      <c r="L1404" t="s">
        <v>78048</v>
      </c>
    </row>
    <row r="1405" spans="1:12" x14ac:dyDescent="0.15">
      <c r="A1405" t="s">
        <v>12</v>
      </c>
      <c r="B1405">
        <v>395765</v>
      </c>
      <c r="C1405">
        <v>395785</v>
      </c>
      <c r="D1405" t="s">
        <v>4669</v>
      </c>
      <c r="E1405" t="s">
        <v>90</v>
      </c>
      <c r="F1405" t="s">
        <v>15</v>
      </c>
      <c r="G1405" t="s">
        <v>16</v>
      </c>
      <c r="H1405">
        <v>7</v>
      </c>
      <c r="I1405" t="s">
        <v>4670</v>
      </c>
      <c r="J1405" t="s">
        <v>4671</v>
      </c>
      <c r="K1405" t="s">
        <v>4672</v>
      </c>
      <c r="L1405" t="s">
        <v>77909</v>
      </c>
    </row>
    <row r="1406" spans="1:12" x14ac:dyDescent="0.15">
      <c r="A1406" t="s">
        <v>12</v>
      </c>
      <c r="B1406">
        <v>395789</v>
      </c>
      <c r="C1406">
        <v>395809</v>
      </c>
      <c r="D1406" t="s">
        <v>4669</v>
      </c>
      <c r="E1406" t="s">
        <v>90</v>
      </c>
      <c r="F1406" t="s">
        <v>15</v>
      </c>
      <c r="G1406" t="s">
        <v>36</v>
      </c>
      <c r="H1406">
        <v>31</v>
      </c>
      <c r="I1406" t="s">
        <v>4673</v>
      </c>
      <c r="J1406" t="s">
        <v>4674</v>
      </c>
      <c r="K1406" t="s">
        <v>4675</v>
      </c>
      <c r="L1406" t="s">
        <v>77910</v>
      </c>
    </row>
    <row r="1407" spans="1:12" x14ac:dyDescent="0.15">
      <c r="A1407" t="s">
        <v>12</v>
      </c>
      <c r="B1407">
        <v>395828</v>
      </c>
      <c r="C1407">
        <v>395848</v>
      </c>
      <c r="D1407" t="s">
        <v>4669</v>
      </c>
      <c r="E1407" t="s">
        <v>90</v>
      </c>
      <c r="F1407" t="s">
        <v>15</v>
      </c>
      <c r="G1407" t="s">
        <v>16</v>
      </c>
      <c r="H1407">
        <v>70</v>
      </c>
      <c r="I1407" t="s">
        <v>4676</v>
      </c>
      <c r="J1407" t="s">
        <v>4677</v>
      </c>
      <c r="K1407" t="s">
        <v>4678</v>
      </c>
      <c r="L1407" t="s">
        <v>77919</v>
      </c>
    </row>
    <row r="1408" spans="1:12" x14ac:dyDescent="0.15">
      <c r="A1408" t="s">
        <v>12</v>
      </c>
      <c r="B1408">
        <v>395854</v>
      </c>
      <c r="C1408">
        <v>395874</v>
      </c>
      <c r="D1408" t="s">
        <v>4669</v>
      </c>
      <c r="E1408" t="s">
        <v>90</v>
      </c>
      <c r="F1408" t="s">
        <v>15</v>
      </c>
      <c r="G1408" t="s">
        <v>36</v>
      </c>
      <c r="H1408">
        <v>96</v>
      </c>
      <c r="I1408" t="s">
        <v>4679</v>
      </c>
      <c r="J1408" t="s">
        <v>4680</v>
      </c>
      <c r="K1408" t="s">
        <v>4681</v>
      </c>
      <c r="L1408" t="s">
        <v>77912</v>
      </c>
    </row>
    <row r="1409" spans="1:12" x14ac:dyDescent="0.15">
      <c r="A1409" t="s">
        <v>12</v>
      </c>
      <c r="B1409">
        <v>396420</v>
      </c>
      <c r="C1409">
        <v>396440</v>
      </c>
      <c r="D1409" t="s">
        <v>4682</v>
      </c>
      <c r="E1409" t="s">
        <v>90</v>
      </c>
      <c r="F1409" t="s">
        <v>15</v>
      </c>
      <c r="G1409" t="s">
        <v>32</v>
      </c>
      <c r="H1409">
        <v>1</v>
      </c>
      <c r="I1409" t="s">
        <v>4683</v>
      </c>
      <c r="J1409" t="s">
        <v>4684</v>
      </c>
      <c r="K1409" t="s">
        <v>4685</v>
      </c>
      <c r="L1409" t="s">
        <v>77917</v>
      </c>
    </row>
    <row r="1410" spans="1:12" x14ac:dyDescent="0.15">
      <c r="A1410" t="s">
        <v>12</v>
      </c>
      <c r="B1410">
        <v>396441</v>
      </c>
      <c r="C1410">
        <v>396461</v>
      </c>
      <c r="D1410" t="s">
        <v>4682</v>
      </c>
      <c r="E1410" t="s">
        <v>90</v>
      </c>
      <c r="F1410" t="s">
        <v>15</v>
      </c>
      <c r="G1410" t="s">
        <v>16</v>
      </c>
      <c r="H1410">
        <v>22</v>
      </c>
      <c r="I1410" t="s">
        <v>4686</v>
      </c>
      <c r="J1410" t="s">
        <v>4687</v>
      </c>
      <c r="K1410" t="s">
        <v>4688</v>
      </c>
      <c r="L1410" t="s">
        <v>77948</v>
      </c>
    </row>
    <row r="1411" spans="1:12" x14ac:dyDescent="0.15">
      <c r="A1411" t="s">
        <v>12</v>
      </c>
      <c r="B1411">
        <v>396462</v>
      </c>
      <c r="C1411">
        <v>396482</v>
      </c>
      <c r="D1411" t="s">
        <v>4682</v>
      </c>
      <c r="E1411" t="s">
        <v>90</v>
      </c>
      <c r="F1411" t="s">
        <v>15</v>
      </c>
      <c r="G1411" t="s">
        <v>32</v>
      </c>
      <c r="H1411">
        <v>43</v>
      </c>
      <c r="I1411" t="s">
        <v>4689</v>
      </c>
      <c r="J1411" t="s">
        <v>4690</v>
      </c>
      <c r="K1411" t="s">
        <v>4691</v>
      </c>
      <c r="L1411" t="s">
        <v>77942</v>
      </c>
    </row>
    <row r="1412" spans="1:12" x14ac:dyDescent="0.15">
      <c r="A1412" t="s">
        <v>12</v>
      </c>
      <c r="B1412">
        <v>396498</v>
      </c>
      <c r="C1412">
        <v>396518</v>
      </c>
      <c r="D1412" t="s">
        <v>4682</v>
      </c>
      <c r="E1412" t="s">
        <v>90</v>
      </c>
      <c r="F1412" t="s">
        <v>15</v>
      </c>
      <c r="G1412" t="s">
        <v>16</v>
      </c>
      <c r="H1412">
        <v>79</v>
      </c>
      <c r="I1412" t="s">
        <v>4692</v>
      </c>
      <c r="J1412" t="s">
        <v>4693</v>
      </c>
      <c r="K1412" t="s">
        <v>4694</v>
      </c>
      <c r="L1412" t="s">
        <v>77993</v>
      </c>
    </row>
    <row r="1413" spans="1:12" x14ac:dyDescent="0.15">
      <c r="A1413" t="s">
        <v>12</v>
      </c>
      <c r="B1413">
        <v>397056</v>
      </c>
      <c r="C1413">
        <v>397076</v>
      </c>
      <c r="D1413" t="s">
        <v>4695</v>
      </c>
      <c r="E1413" t="s">
        <v>90</v>
      </c>
      <c r="F1413" t="s">
        <v>15</v>
      </c>
      <c r="G1413" t="s">
        <v>23</v>
      </c>
      <c r="H1413">
        <v>23</v>
      </c>
      <c r="I1413" t="s">
        <v>4696</v>
      </c>
      <c r="J1413" t="s">
        <v>4697</v>
      </c>
      <c r="K1413" t="s">
        <v>4698</v>
      </c>
      <c r="L1413" t="s">
        <v>77975</v>
      </c>
    </row>
    <row r="1414" spans="1:12" x14ac:dyDescent="0.15">
      <c r="A1414" t="s">
        <v>12</v>
      </c>
      <c r="B1414">
        <v>397076</v>
      </c>
      <c r="C1414">
        <v>397096</v>
      </c>
      <c r="D1414" t="s">
        <v>4695</v>
      </c>
      <c r="E1414" t="s">
        <v>90</v>
      </c>
      <c r="F1414" t="s">
        <v>15</v>
      </c>
      <c r="G1414" t="s">
        <v>16</v>
      </c>
      <c r="H1414">
        <v>43</v>
      </c>
      <c r="I1414" t="s">
        <v>4699</v>
      </c>
      <c r="J1414" t="s">
        <v>4700</v>
      </c>
      <c r="K1414" t="s">
        <v>4701</v>
      </c>
      <c r="L1414" t="s">
        <v>77942</v>
      </c>
    </row>
    <row r="1415" spans="1:12" x14ac:dyDescent="0.15">
      <c r="A1415" t="s">
        <v>12</v>
      </c>
      <c r="B1415">
        <v>397112</v>
      </c>
      <c r="C1415">
        <v>397132</v>
      </c>
      <c r="D1415" t="s">
        <v>4695</v>
      </c>
      <c r="E1415" t="s">
        <v>90</v>
      </c>
      <c r="F1415" t="s">
        <v>15</v>
      </c>
      <c r="G1415" t="s">
        <v>16</v>
      </c>
      <c r="H1415">
        <v>79</v>
      </c>
      <c r="I1415" t="s">
        <v>4702</v>
      </c>
      <c r="J1415" t="s">
        <v>4703</v>
      </c>
      <c r="K1415" t="s">
        <v>4704</v>
      </c>
      <c r="L1415" t="s">
        <v>77993</v>
      </c>
    </row>
    <row r="1416" spans="1:12" x14ac:dyDescent="0.15">
      <c r="A1416" t="s">
        <v>12</v>
      </c>
      <c r="B1416">
        <v>397139</v>
      </c>
      <c r="C1416">
        <v>397159</v>
      </c>
      <c r="D1416" t="s">
        <v>4695</v>
      </c>
      <c r="E1416" t="s">
        <v>90</v>
      </c>
      <c r="F1416" t="s">
        <v>15</v>
      </c>
      <c r="G1416" t="s">
        <v>16</v>
      </c>
      <c r="H1416">
        <v>106</v>
      </c>
      <c r="I1416" t="s">
        <v>4705</v>
      </c>
      <c r="J1416" t="s">
        <v>4706</v>
      </c>
      <c r="K1416" t="s">
        <v>4707</v>
      </c>
      <c r="L1416" t="s">
        <v>77914</v>
      </c>
    </row>
    <row r="1417" spans="1:12" x14ac:dyDescent="0.15">
      <c r="A1417" t="s">
        <v>12</v>
      </c>
      <c r="B1417">
        <v>399837</v>
      </c>
      <c r="C1417">
        <v>399857</v>
      </c>
      <c r="D1417" t="s">
        <v>4708</v>
      </c>
      <c r="E1417" t="s">
        <v>90</v>
      </c>
      <c r="F1417" t="s">
        <v>76</v>
      </c>
      <c r="G1417" t="s">
        <v>32</v>
      </c>
      <c r="H1417">
        <v>1</v>
      </c>
      <c r="I1417" t="s">
        <v>4709</v>
      </c>
      <c r="J1417" t="s">
        <v>4710</v>
      </c>
      <c r="K1417" t="s">
        <v>4711</v>
      </c>
      <c r="L1417" t="s">
        <v>77917</v>
      </c>
    </row>
    <row r="1418" spans="1:12" x14ac:dyDescent="0.15">
      <c r="A1418" t="s">
        <v>12</v>
      </c>
      <c r="B1418">
        <v>399817</v>
      </c>
      <c r="C1418">
        <v>399837</v>
      </c>
      <c r="D1418" t="s">
        <v>4708</v>
      </c>
      <c r="E1418" t="s">
        <v>90</v>
      </c>
      <c r="F1418" t="s">
        <v>76</v>
      </c>
      <c r="G1418" t="s">
        <v>36</v>
      </c>
      <c r="H1418">
        <v>21</v>
      </c>
      <c r="I1418" t="s">
        <v>4712</v>
      </c>
      <c r="J1418" t="s">
        <v>4713</v>
      </c>
      <c r="K1418" t="s">
        <v>4714</v>
      </c>
      <c r="L1418" t="s">
        <v>78022</v>
      </c>
    </row>
    <row r="1419" spans="1:12" x14ac:dyDescent="0.15">
      <c r="A1419" t="s">
        <v>12</v>
      </c>
      <c r="B1419">
        <v>399795</v>
      </c>
      <c r="C1419">
        <v>399815</v>
      </c>
      <c r="D1419" t="s">
        <v>4708</v>
      </c>
      <c r="E1419" t="s">
        <v>90</v>
      </c>
      <c r="F1419" t="s">
        <v>76</v>
      </c>
      <c r="G1419" t="s">
        <v>23</v>
      </c>
      <c r="H1419">
        <v>43</v>
      </c>
      <c r="I1419" t="s">
        <v>4715</v>
      </c>
      <c r="J1419" t="s">
        <v>4716</v>
      </c>
      <c r="K1419" t="s">
        <v>4717</v>
      </c>
      <c r="L1419" t="s">
        <v>77942</v>
      </c>
    </row>
    <row r="1420" spans="1:12" x14ac:dyDescent="0.15">
      <c r="A1420" t="s">
        <v>12</v>
      </c>
      <c r="B1420">
        <v>399773</v>
      </c>
      <c r="C1420">
        <v>399793</v>
      </c>
      <c r="D1420" t="s">
        <v>4708</v>
      </c>
      <c r="E1420" t="s">
        <v>90</v>
      </c>
      <c r="F1420" t="s">
        <v>76</v>
      </c>
      <c r="G1420" t="s">
        <v>23</v>
      </c>
      <c r="H1420">
        <v>65</v>
      </c>
      <c r="I1420" t="s">
        <v>4718</v>
      </c>
      <c r="J1420" t="s">
        <v>4719</v>
      </c>
      <c r="K1420" t="s">
        <v>4720</v>
      </c>
      <c r="L1420" t="s">
        <v>78042</v>
      </c>
    </row>
    <row r="1421" spans="1:12" x14ac:dyDescent="0.15">
      <c r="A1421" t="s">
        <v>12</v>
      </c>
      <c r="B1421">
        <v>400210</v>
      </c>
      <c r="C1421">
        <v>400230</v>
      </c>
      <c r="D1421" t="s">
        <v>4721</v>
      </c>
      <c r="E1421" t="s">
        <v>4722</v>
      </c>
      <c r="F1421" t="s">
        <v>76</v>
      </c>
      <c r="G1421" t="s">
        <v>36</v>
      </c>
      <c r="H1421">
        <v>7</v>
      </c>
      <c r="I1421" t="s">
        <v>4723</v>
      </c>
      <c r="J1421" t="s">
        <v>4724</v>
      </c>
      <c r="K1421" t="s">
        <v>4725</v>
      </c>
      <c r="L1421" t="s">
        <v>77909</v>
      </c>
    </row>
    <row r="1422" spans="1:12" x14ac:dyDescent="0.15">
      <c r="A1422" t="s">
        <v>12</v>
      </c>
      <c r="B1422">
        <v>400166</v>
      </c>
      <c r="C1422">
        <v>400186</v>
      </c>
      <c r="D1422" t="s">
        <v>4721</v>
      </c>
      <c r="E1422" t="s">
        <v>4722</v>
      </c>
      <c r="F1422" t="s">
        <v>76</v>
      </c>
      <c r="G1422" t="s">
        <v>36</v>
      </c>
      <c r="H1422">
        <v>51</v>
      </c>
      <c r="I1422" t="s">
        <v>4726</v>
      </c>
      <c r="J1422" t="s">
        <v>4727</v>
      </c>
      <c r="K1422" t="s">
        <v>4728</v>
      </c>
      <c r="L1422" t="s">
        <v>78023</v>
      </c>
    </row>
    <row r="1423" spans="1:12" x14ac:dyDescent="0.15">
      <c r="A1423" t="s">
        <v>12</v>
      </c>
      <c r="B1423">
        <v>400112</v>
      </c>
      <c r="C1423">
        <v>400132</v>
      </c>
      <c r="D1423" t="s">
        <v>4721</v>
      </c>
      <c r="E1423" t="s">
        <v>4722</v>
      </c>
      <c r="F1423" t="s">
        <v>76</v>
      </c>
      <c r="G1423" t="s">
        <v>36</v>
      </c>
      <c r="H1423">
        <v>105</v>
      </c>
      <c r="I1423" t="s">
        <v>4729</v>
      </c>
      <c r="J1423" t="s">
        <v>4730</v>
      </c>
      <c r="K1423" t="s">
        <v>4731</v>
      </c>
      <c r="L1423" t="s">
        <v>78028</v>
      </c>
    </row>
    <row r="1424" spans="1:12" x14ac:dyDescent="0.15">
      <c r="A1424" t="s">
        <v>12</v>
      </c>
      <c r="B1424">
        <v>400073</v>
      </c>
      <c r="C1424">
        <v>400093</v>
      </c>
      <c r="D1424" t="s">
        <v>4721</v>
      </c>
      <c r="E1424" t="s">
        <v>4722</v>
      </c>
      <c r="F1424" t="s">
        <v>76</v>
      </c>
      <c r="G1424" t="s">
        <v>16</v>
      </c>
      <c r="H1424">
        <v>144</v>
      </c>
      <c r="I1424" t="s">
        <v>4732</v>
      </c>
      <c r="J1424" t="s">
        <v>4733</v>
      </c>
      <c r="K1424" t="s">
        <v>4734</v>
      </c>
      <c r="L1424" t="s">
        <v>78067</v>
      </c>
    </row>
    <row r="1425" spans="1:12" x14ac:dyDescent="0.15">
      <c r="A1425" t="s">
        <v>12</v>
      </c>
      <c r="B1425">
        <v>400809</v>
      </c>
      <c r="C1425">
        <v>400829</v>
      </c>
      <c r="D1425" t="s">
        <v>4735</v>
      </c>
      <c r="E1425" t="s">
        <v>4736</v>
      </c>
      <c r="F1425" t="s">
        <v>76</v>
      </c>
      <c r="G1425" t="s">
        <v>16</v>
      </c>
      <c r="H1425">
        <v>8</v>
      </c>
      <c r="I1425" t="s">
        <v>4737</v>
      </c>
      <c r="J1425" t="s">
        <v>4738</v>
      </c>
      <c r="K1425" t="s">
        <v>4739</v>
      </c>
      <c r="L1425" t="s">
        <v>77955</v>
      </c>
    </row>
    <row r="1426" spans="1:12" x14ac:dyDescent="0.15">
      <c r="A1426" t="s">
        <v>12</v>
      </c>
      <c r="B1426">
        <v>400789</v>
      </c>
      <c r="C1426">
        <v>400809</v>
      </c>
      <c r="D1426" t="s">
        <v>4735</v>
      </c>
      <c r="E1426" t="s">
        <v>4736</v>
      </c>
      <c r="F1426" t="s">
        <v>76</v>
      </c>
      <c r="G1426" t="s">
        <v>23</v>
      </c>
      <c r="H1426">
        <v>28</v>
      </c>
      <c r="I1426" t="s">
        <v>4740</v>
      </c>
      <c r="J1426" t="s">
        <v>4741</v>
      </c>
      <c r="K1426" t="s">
        <v>4742</v>
      </c>
      <c r="L1426" t="s">
        <v>77956</v>
      </c>
    </row>
    <row r="1427" spans="1:12" x14ac:dyDescent="0.15">
      <c r="A1427" t="s">
        <v>12</v>
      </c>
      <c r="B1427">
        <v>400728</v>
      </c>
      <c r="C1427">
        <v>400748</v>
      </c>
      <c r="D1427" t="s">
        <v>4735</v>
      </c>
      <c r="E1427" t="s">
        <v>4736</v>
      </c>
      <c r="F1427" t="s">
        <v>76</v>
      </c>
      <c r="G1427" t="s">
        <v>32</v>
      </c>
      <c r="H1427">
        <v>89</v>
      </c>
      <c r="I1427" t="s">
        <v>4743</v>
      </c>
      <c r="J1427" t="s">
        <v>4744</v>
      </c>
      <c r="K1427" t="s">
        <v>4745</v>
      </c>
      <c r="L1427" t="s">
        <v>77964</v>
      </c>
    </row>
    <row r="1428" spans="1:12" x14ac:dyDescent="0.15">
      <c r="A1428" t="s">
        <v>12</v>
      </c>
      <c r="B1428">
        <v>400708</v>
      </c>
      <c r="C1428">
        <v>400728</v>
      </c>
      <c r="D1428" t="s">
        <v>4735</v>
      </c>
      <c r="E1428" t="s">
        <v>4736</v>
      </c>
      <c r="F1428" t="s">
        <v>76</v>
      </c>
      <c r="G1428" t="s">
        <v>16</v>
      </c>
      <c r="H1428">
        <v>109</v>
      </c>
      <c r="I1428" t="s">
        <v>4746</v>
      </c>
      <c r="J1428" t="s">
        <v>4747</v>
      </c>
      <c r="K1428" t="s">
        <v>4748</v>
      </c>
      <c r="L1428" t="s">
        <v>77947</v>
      </c>
    </row>
    <row r="1429" spans="1:12" x14ac:dyDescent="0.15">
      <c r="A1429" t="s">
        <v>12</v>
      </c>
      <c r="B1429">
        <v>402558</v>
      </c>
      <c r="C1429">
        <v>402578</v>
      </c>
      <c r="D1429" t="s">
        <v>4749</v>
      </c>
      <c r="E1429" t="s">
        <v>90</v>
      </c>
      <c r="F1429" t="s">
        <v>76</v>
      </c>
      <c r="G1429" t="s">
        <v>23</v>
      </c>
      <c r="H1429">
        <v>6</v>
      </c>
      <c r="I1429" t="s">
        <v>4750</v>
      </c>
      <c r="J1429" t="s">
        <v>4751</v>
      </c>
      <c r="K1429" t="s">
        <v>4752</v>
      </c>
      <c r="L1429" t="s">
        <v>78025</v>
      </c>
    </row>
    <row r="1430" spans="1:12" x14ac:dyDescent="0.15">
      <c r="A1430" t="s">
        <v>12</v>
      </c>
      <c r="B1430">
        <v>402532</v>
      </c>
      <c r="C1430">
        <v>402552</v>
      </c>
      <c r="D1430" t="s">
        <v>4749</v>
      </c>
      <c r="E1430" t="s">
        <v>90</v>
      </c>
      <c r="F1430" t="s">
        <v>76</v>
      </c>
      <c r="G1430" t="s">
        <v>23</v>
      </c>
      <c r="H1430">
        <v>32</v>
      </c>
      <c r="I1430" t="s">
        <v>4753</v>
      </c>
      <c r="J1430" t="s">
        <v>4754</v>
      </c>
      <c r="K1430" t="s">
        <v>4755</v>
      </c>
      <c r="L1430" t="s">
        <v>77918</v>
      </c>
    </row>
    <row r="1431" spans="1:12" x14ac:dyDescent="0.15">
      <c r="A1431" t="s">
        <v>12</v>
      </c>
      <c r="B1431">
        <v>402512</v>
      </c>
      <c r="C1431">
        <v>402532</v>
      </c>
      <c r="D1431" t="s">
        <v>4749</v>
      </c>
      <c r="E1431" t="s">
        <v>90</v>
      </c>
      <c r="F1431" t="s">
        <v>76</v>
      </c>
      <c r="G1431" t="s">
        <v>23</v>
      </c>
      <c r="H1431">
        <v>52</v>
      </c>
      <c r="I1431" t="s">
        <v>4756</v>
      </c>
      <c r="J1431" t="s">
        <v>4757</v>
      </c>
      <c r="K1431" t="s">
        <v>4758</v>
      </c>
      <c r="L1431" t="s">
        <v>77959</v>
      </c>
    </row>
    <row r="1432" spans="1:12" x14ac:dyDescent="0.15">
      <c r="A1432" t="s">
        <v>12</v>
      </c>
      <c r="B1432">
        <v>402484</v>
      </c>
      <c r="C1432">
        <v>402504</v>
      </c>
      <c r="D1432" t="s">
        <v>4749</v>
      </c>
      <c r="E1432" t="s">
        <v>90</v>
      </c>
      <c r="F1432" t="s">
        <v>76</v>
      </c>
      <c r="G1432" t="s">
        <v>23</v>
      </c>
      <c r="H1432">
        <v>80</v>
      </c>
      <c r="I1432" t="s">
        <v>4759</v>
      </c>
      <c r="J1432" t="s">
        <v>4760</v>
      </c>
      <c r="K1432" t="s">
        <v>4761</v>
      </c>
      <c r="L1432" t="s">
        <v>77940</v>
      </c>
    </row>
    <row r="1433" spans="1:12" x14ac:dyDescent="0.15">
      <c r="A1433" t="s">
        <v>12</v>
      </c>
      <c r="B1433">
        <v>403155</v>
      </c>
      <c r="C1433">
        <v>403175</v>
      </c>
      <c r="D1433" t="s">
        <v>4762</v>
      </c>
      <c r="E1433" t="s">
        <v>90</v>
      </c>
      <c r="F1433" t="s">
        <v>76</v>
      </c>
      <c r="G1433" t="s">
        <v>32</v>
      </c>
      <c r="H1433">
        <v>13</v>
      </c>
      <c r="I1433" t="s">
        <v>4763</v>
      </c>
      <c r="J1433" t="s">
        <v>4764</v>
      </c>
      <c r="K1433" t="s">
        <v>4765</v>
      </c>
      <c r="L1433" t="s">
        <v>77935</v>
      </c>
    </row>
    <row r="1434" spans="1:12" x14ac:dyDescent="0.15">
      <c r="A1434" t="s">
        <v>12</v>
      </c>
      <c r="B1434">
        <v>403131</v>
      </c>
      <c r="C1434">
        <v>403151</v>
      </c>
      <c r="D1434" t="s">
        <v>4762</v>
      </c>
      <c r="E1434" t="s">
        <v>90</v>
      </c>
      <c r="F1434" t="s">
        <v>76</v>
      </c>
      <c r="G1434" t="s">
        <v>36</v>
      </c>
      <c r="H1434">
        <v>37</v>
      </c>
      <c r="I1434" t="s">
        <v>4766</v>
      </c>
      <c r="J1434" t="s">
        <v>4767</v>
      </c>
      <c r="K1434" t="s">
        <v>4768</v>
      </c>
      <c r="L1434" t="s">
        <v>77906</v>
      </c>
    </row>
    <row r="1435" spans="1:12" x14ac:dyDescent="0.15">
      <c r="A1435" t="s">
        <v>12</v>
      </c>
      <c r="B1435">
        <v>403092</v>
      </c>
      <c r="C1435">
        <v>403112</v>
      </c>
      <c r="D1435" t="s">
        <v>4762</v>
      </c>
      <c r="E1435" t="s">
        <v>90</v>
      </c>
      <c r="F1435" t="s">
        <v>76</v>
      </c>
      <c r="G1435" t="s">
        <v>23</v>
      </c>
      <c r="H1435">
        <v>76</v>
      </c>
      <c r="I1435" t="s">
        <v>4769</v>
      </c>
      <c r="J1435" t="s">
        <v>4770</v>
      </c>
      <c r="K1435" t="s">
        <v>4771</v>
      </c>
      <c r="L1435" t="s">
        <v>77985</v>
      </c>
    </row>
    <row r="1436" spans="1:12" x14ac:dyDescent="0.15">
      <c r="A1436" t="s">
        <v>12</v>
      </c>
      <c r="B1436">
        <v>403068</v>
      </c>
      <c r="C1436">
        <v>403088</v>
      </c>
      <c r="D1436" t="s">
        <v>4762</v>
      </c>
      <c r="E1436" t="s">
        <v>90</v>
      </c>
      <c r="F1436" t="s">
        <v>76</v>
      </c>
      <c r="G1436" t="s">
        <v>16</v>
      </c>
      <c r="H1436">
        <v>100</v>
      </c>
      <c r="I1436" t="s">
        <v>4772</v>
      </c>
      <c r="J1436" t="s">
        <v>4773</v>
      </c>
      <c r="K1436" t="s">
        <v>4774</v>
      </c>
      <c r="L1436" t="s">
        <v>77953</v>
      </c>
    </row>
    <row r="1437" spans="1:12" x14ac:dyDescent="0.15">
      <c r="A1437" t="s">
        <v>12</v>
      </c>
      <c r="B1437">
        <v>404653</v>
      </c>
      <c r="C1437">
        <v>404673</v>
      </c>
      <c r="D1437" t="s">
        <v>4775</v>
      </c>
      <c r="E1437" t="s">
        <v>90</v>
      </c>
      <c r="F1437" t="s">
        <v>76</v>
      </c>
      <c r="G1437" t="s">
        <v>36</v>
      </c>
      <c r="H1437">
        <v>0</v>
      </c>
      <c r="I1437" t="s">
        <v>4776</v>
      </c>
      <c r="J1437" t="s">
        <v>4777</v>
      </c>
      <c r="K1437" t="s">
        <v>4778</v>
      </c>
      <c r="L1437" t="s">
        <v>77980</v>
      </c>
    </row>
    <row r="1438" spans="1:12" x14ac:dyDescent="0.15">
      <c r="A1438" t="s">
        <v>12</v>
      </c>
      <c r="B1438">
        <v>404618</v>
      </c>
      <c r="C1438">
        <v>404638</v>
      </c>
      <c r="D1438" t="s">
        <v>4775</v>
      </c>
      <c r="E1438" t="s">
        <v>90</v>
      </c>
      <c r="F1438" t="s">
        <v>76</v>
      </c>
      <c r="G1438" t="s">
        <v>32</v>
      </c>
      <c r="H1438">
        <v>35</v>
      </c>
      <c r="I1438" t="s">
        <v>4779</v>
      </c>
      <c r="J1438" t="s">
        <v>4780</v>
      </c>
      <c r="K1438" t="s">
        <v>4781</v>
      </c>
      <c r="L1438" t="s">
        <v>77936</v>
      </c>
    </row>
    <row r="1439" spans="1:12" x14ac:dyDescent="0.15">
      <c r="A1439" t="s">
        <v>12</v>
      </c>
      <c r="B1439">
        <v>404582</v>
      </c>
      <c r="C1439">
        <v>404602</v>
      </c>
      <c r="D1439" t="s">
        <v>4775</v>
      </c>
      <c r="E1439" t="s">
        <v>90</v>
      </c>
      <c r="F1439" t="s">
        <v>76</v>
      </c>
      <c r="G1439" t="s">
        <v>16</v>
      </c>
      <c r="H1439">
        <v>71</v>
      </c>
      <c r="I1439" t="s">
        <v>4782</v>
      </c>
      <c r="J1439" t="s">
        <v>4783</v>
      </c>
      <c r="K1439" t="s">
        <v>4784</v>
      </c>
      <c r="L1439" t="s">
        <v>77969</v>
      </c>
    </row>
    <row r="1440" spans="1:12" x14ac:dyDescent="0.15">
      <c r="A1440" t="s">
        <v>12</v>
      </c>
      <c r="B1440">
        <v>404554</v>
      </c>
      <c r="C1440">
        <v>404574</v>
      </c>
      <c r="D1440" t="s">
        <v>4775</v>
      </c>
      <c r="E1440" t="s">
        <v>90</v>
      </c>
      <c r="F1440" t="s">
        <v>76</v>
      </c>
      <c r="G1440" t="s">
        <v>16</v>
      </c>
      <c r="H1440">
        <v>99</v>
      </c>
      <c r="I1440" t="s">
        <v>4785</v>
      </c>
      <c r="J1440" t="s">
        <v>4786</v>
      </c>
      <c r="K1440" t="s">
        <v>4787</v>
      </c>
      <c r="L1440" t="s">
        <v>78051</v>
      </c>
    </row>
    <row r="1441" spans="1:12" x14ac:dyDescent="0.15">
      <c r="A1441" t="s">
        <v>12</v>
      </c>
      <c r="B1441">
        <v>404961</v>
      </c>
      <c r="C1441">
        <v>404981</v>
      </c>
      <c r="D1441" t="s">
        <v>4788</v>
      </c>
      <c r="E1441" t="s">
        <v>90</v>
      </c>
      <c r="F1441" t="s">
        <v>15</v>
      </c>
      <c r="G1441" t="s">
        <v>36</v>
      </c>
      <c r="H1441">
        <v>0</v>
      </c>
      <c r="I1441" t="s">
        <v>4789</v>
      </c>
      <c r="J1441" t="s">
        <v>4790</v>
      </c>
      <c r="K1441" t="s">
        <v>4791</v>
      </c>
      <c r="L1441" t="s">
        <v>77980</v>
      </c>
    </row>
    <row r="1442" spans="1:12" x14ac:dyDescent="0.15">
      <c r="A1442" t="s">
        <v>12</v>
      </c>
      <c r="B1442">
        <v>404984</v>
      </c>
      <c r="C1442">
        <v>405004</v>
      </c>
      <c r="D1442" t="s">
        <v>4788</v>
      </c>
      <c r="E1442" t="s">
        <v>90</v>
      </c>
      <c r="F1442" t="s">
        <v>15</v>
      </c>
      <c r="G1442" t="s">
        <v>16</v>
      </c>
      <c r="H1442">
        <v>23</v>
      </c>
      <c r="I1442" t="s">
        <v>4792</v>
      </c>
      <c r="J1442" t="s">
        <v>4793</v>
      </c>
      <c r="K1442" t="s">
        <v>4794</v>
      </c>
      <c r="L1442" t="s">
        <v>77975</v>
      </c>
    </row>
    <row r="1443" spans="1:12" x14ac:dyDescent="0.15">
      <c r="A1443" t="s">
        <v>12</v>
      </c>
      <c r="B1443">
        <v>405004</v>
      </c>
      <c r="C1443">
        <v>405024</v>
      </c>
      <c r="D1443" t="s">
        <v>4788</v>
      </c>
      <c r="E1443" t="s">
        <v>90</v>
      </c>
      <c r="F1443" t="s">
        <v>15</v>
      </c>
      <c r="G1443" t="s">
        <v>32</v>
      </c>
      <c r="H1443">
        <v>43</v>
      </c>
      <c r="I1443" t="s">
        <v>4795</v>
      </c>
      <c r="J1443" t="s">
        <v>4796</v>
      </c>
      <c r="K1443" t="s">
        <v>4797</v>
      </c>
      <c r="L1443" t="s">
        <v>77942</v>
      </c>
    </row>
    <row r="1444" spans="1:12" x14ac:dyDescent="0.15">
      <c r="A1444" t="s">
        <v>12</v>
      </c>
      <c r="B1444">
        <v>405026</v>
      </c>
      <c r="C1444">
        <v>405046</v>
      </c>
      <c r="D1444" t="s">
        <v>4788</v>
      </c>
      <c r="E1444" t="s">
        <v>90</v>
      </c>
      <c r="F1444" t="s">
        <v>15</v>
      </c>
      <c r="G1444" t="s">
        <v>32</v>
      </c>
      <c r="H1444">
        <v>65</v>
      </c>
      <c r="I1444" t="s">
        <v>4798</v>
      </c>
      <c r="J1444" t="s">
        <v>4799</v>
      </c>
      <c r="K1444" t="s">
        <v>4800</v>
      </c>
      <c r="L1444" t="s">
        <v>78042</v>
      </c>
    </row>
    <row r="1445" spans="1:12" x14ac:dyDescent="0.15">
      <c r="A1445" t="s">
        <v>12</v>
      </c>
      <c r="B1445">
        <v>407038</v>
      </c>
      <c r="C1445">
        <v>407058</v>
      </c>
      <c r="D1445" t="s">
        <v>4801</v>
      </c>
      <c r="E1445" t="s">
        <v>90</v>
      </c>
      <c r="F1445" t="s">
        <v>76</v>
      </c>
      <c r="G1445" t="s">
        <v>16</v>
      </c>
      <c r="H1445">
        <v>7</v>
      </c>
      <c r="I1445" t="s">
        <v>4802</v>
      </c>
      <c r="J1445" t="s">
        <v>4803</v>
      </c>
      <c r="K1445" t="s">
        <v>4804</v>
      </c>
      <c r="L1445" t="s">
        <v>77909</v>
      </c>
    </row>
    <row r="1446" spans="1:12" x14ac:dyDescent="0.15">
      <c r="A1446" t="s">
        <v>12</v>
      </c>
      <c r="B1446">
        <v>407018</v>
      </c>
      <c r="C1446">
        <v>407038</v>
      </c>
      <c r="D1446" t="s">
        <v>4801</v>
      </c>
      <c r="E1446" t="s">
        <v>90</v>
      </c>
      <c r="F1446" t="s">
        <v>76</v>
      </c>
      <c r="G1446" t="s">
        <v>36</v>
      </c>
      <c r="H1446">
        <v>27</v>
      </c>
      <c r="I1446" t="s">
        <v>4805</v>
      </c>
      <c r="J1446" t="s">
        <v>4806</v>
      </c>
      <c r="K1446" t="s">
        <v>4807</v>
      </c>
      <c r="L1446" t="s">
        <v>78013</v>
      </c>
    </row>
    <row r="1447" spans="1:12" x14ac:dyDescent="0.15">
      <c r="A1447" t="s">
        <v>12</v>
      </c>
      <c r="B1447">
        <v>406997</v>
      </c>
      <c r="C1447">
        <v>407017</v>
      </c>
      <c r="D1447" t="s">
        <v>4801</v>
      </c>
      <c r="E1447" t="s">
        <v>90</v>
      </c>
      <c r="F1447" t="s">
        <v>76</v>
      </c>
      <c r="G1447" t="s">
        <v>16</v>
      </c>
      <c r="H1447">
        <v>48</v>
      </c>
      <c r="I1447" t="s">
        <v>4808</v>
      </c>
      <c r="J1447" t="s">
        <v>4809</v>
      </c>
      <c r="K1447" t="s">
        <v>4810</v>
      </c>
      <c r="L1447" t="s">
        <v>78018</v>
      </c>
    </row>
    <row r="1448" spans="1:12" x14ac:dyDescent="0.15">
      <c r="A1448" t="s">
        <v>12</v>
      </c>
      <c r="B1448">
        <v>406974</v>
      </c>
      <c r="C1448">
        <v>406994</v>
      </c>
      <c r="D1448" t="s">
        <v>4801</v>
      </c>
      <c r="E1448" t="s">
        <v>90</v>
      </c>
      <c r="F1448" t="s">
        <v>76</v>
      </c>
      <c r="G1448" t="s">
        <v>36</v>
      </c>
      <c r="H1448">
        <v>71</v>
      </c>
      <c r="I1448" t="s">
        <v>4811</v>
      </c>
      <c r="J1448" t="s">
        <v>4812</v>
      </c>
      <c r="K1448" t="s">
        <v>4813</v>
      </c>
      <c r="L1448" t="s">
        <v>77969</v>
      </c>
    </row>
    <row r="1449" spans="1:12" x14ac:dyDescent="0.15">
      <c r="A1449" t="s">
        <v>12</v>
      </c>
      <c r="B1449">
        <v>407361</v>
      </c>
      <c r="C1449">
        <v>407381</v>
      </c>
      <c r="D1449" t="s">
        <v>4814</v>
      </c>
      <c r="E1449" t="s">
        <v>90</v>
      </c>
      <c r="F1449" t="s">
        <v>76</v>
      </c>
      <c r="G1449" t="s">
        <v>32</v>
      </c>
      <c r="H1449">
        <v>11</v>
      </c>
      <c r="I1449" t="s">
        <v>4815</v>
      </c>
      <c r="J1449" t="s">
        <v>4816</v>
      </c>
      <c r="K1449" t="s">
        <v>4817</v>
      </c>
      <c r="L1449" t="s">
        <v>77974</v>
      </c>
    </row>
    <row r="1450" spans="1:12" x14ac:dyDescent="0.15">
      <c r="A1450" t="s">
        <v>12</v>
      </c>
      <c r="B1450">
        <v>407340</v>
      </c>
      <c r="C1450">
        <v>407360</v>
      </c>
      <c r="D1450" t="s">
        <v>4814</v>
      </c>
      <c r="E1450" t="s">
        <v>90</v>
      </c>
      <c r="F1450" t="s">
        <v>76</v>
      </c>
      <c r="G1450" t="s">
        <v>23</v>
      </c>
      <c r="H1450">
        <v>32</v>
      </c>
      <c r="I1450" t="s">
        <v>4818</v>
      </c>
      <c r="J1450" t="s">
        <v>4819</v>
      </c>
      <c r="K1450" t="s">
        <v>4820</v>
      </c>
      <c r="L1450" t="s">
        <v>77918</v>
      </c>
    </row>
    <row r="1451" spans="1:12" x14ac:dyDescent="0.15">
      <c r="A1451" t="s">
        <v>12</v>
      </c>
      <c r="B1451">
        <v>407307</v>
      </c>
      <c r="C1451">
        <v>407327</v>
      </c>
      <c r="D1451" t="s">
        <v>4814</v>
      </c>
      <c r="E1451" t="s">
        <v>90</v>
      </c>
      <c r="F1451" t="s">
        <v>76</v>
      </c>
      <c r="G1451" t="s">
        <v>23</v>
      </c>
      <c r="H1451">
        <v>65</v>
      </c>
      <c r="I1451" t="s">
        <v>4821</v>
      </c>
      <c r="J1451" t="s">
        <v>4822</v>
      </c>
      <c r="K1451" t="s">
        <v>4823</v>
      </c>
      <c r="L1451" t="s">
        <v>78042</v>
      </c>
    </row>
    <row r="1452" spans="1:12" x14ac:dyDescent="0.15">
      <c r="A1452" t="s">
        <v>12</v>
      </c>
      <c r="B1452">
        <v>407283</v>
      </c>
      <c r="C1452">
        <v>407303</v>
      </c>
      <c r="D1452" t="s">
        <v>4814</v>
      </c>
      <c r="E1452" t="s">
        <v>90</v>
      </c>
      <c r="F1452" t="s">
        <v>76</v>
      </c>
      <c r="G1452" t="s">
        <v>36</v>
      </c>
      <c r="H1452">
        <v>89</v>
      </c>
      <c r="I1452" t="s">
        <v>4824</v>
      </c>
      <c r="J1452" t="s">
        <v>4825</v>
      </c>
      <c r="K1452" t="s">
        <v>4826</v>
      </c>
      <c r="L1452" t="s">
        <v>77964</v>
      </c>
    </row>
    <row r="1453" spans="1:12" x14ac:dyDescent="0.15">
      <c r="A1453" t="s">
        <v>12</v>
      </c>
      <c r="B1453">
        <v>408235</v>
      </c>
      <c r="C1453">
        <v>408255</v>
      </c>
      <c r="D1453" t="s">
        <v>4827</v>
      </c>
      <c r="E1453" t="s">
        <v>90</v>
      </c>
      <c r="F1453" t="s">
        <v>76</v>
      </c>
      <c r="G1453" t="s">
        <v>23</v>
      </c>
      <c r="H1453">
        <v>12</v>
      </c>
      <c r="I1453" t="s">
        <v>4828</v>
      </c>
      <c r="J1453" t="s">
        <v>4829</v>
      </c>
      <c r="K1453" t="s">
        <v>4830</v>
      </c>
      <c r="L1453" t="s">
        <v>77991</v>
      </c>
    </row>
    <row r="1454" spans="1:12" x14ac:dyDescent="0.15">
      <c r="A1454" t="s">
        <v>12</v>
      </c>
      <c r="B1454">
        <v>408212</v>
      </c>
      <c r="C1454">
        <v>408232</v>
      </c>
      <c r="D1454" t="s">
        <v>4827</v>
      </c>
      <c r="E1454" t="s">
        <v>90</v>
      </c>
      <c r="F1454" t="s">
        <v>76</v>
      </c>
      <c r="G1454" t="s">
        <v>32</v>
      </c>
      <c r="H1454">
        <v>35</v>
      </c>
      <c r="I1454" t="s">
        <v>4831</v>
      </c>
      <c r="J1454" t="s">
        <v>4832</v>
      </c>
      <c r="K1454" t="s">
        <v>4833</v>
      </c>
      <c r="L1454" t="s">
        <v>77936</v>
      </c>
    </row>
    <row r="1455" spans="1:12" x14ac:dyDescent="0.15">
      <c r="A1455" t="s">
        <v>12</v>
      </c>
      <c r="B1455">
        <v>408164</v>
      </c>
      <c r="C1455">
        <v>408184</v>
      </c>
      <c r="D1455" t="s">
        <v>4827</v>
      </c>
      <c r="E1455" t="s">
        <v>90</v>
      </c>
      <c r="F1455" t="s">
        <v>76</v>
      </c>
      <c r="G1455" t="s">
        <v>16</v>
      </c>
      <c r="H1455">
        <v>83</v>
      </c>
      <c r="I1455" t="s">
        <v>4834</v>
      </c>
      <c r="J1455" t="s">
        <v>4835</v>
      </c>
      <c r="K1455" t="s">
        <v>4836</v>
      </c>
      <c r="L1455" t="s">
        <v>77958</v>
      </c>
    </row>
    <row r="1456" spans="1:12" x14ac:dyDescent="0.15">
      <c r="A1456" t="s">
        <v>12</v>
      </c>
      <c r="B1456">
        <v>408139</v>
      </c>
      <c r="C1456">
        <v>408159</v>
      </c>
      <c r="D1456" t="s">
        <v>4827</v>
      </c>
      <c r="E1456" t="s">
        <v>90</v>
      </c>
      <c r="F1456" t="s">
        <v>76</v>
      </c>
      <c r="G1456" t="s">
        <v>36</v>
      </c>
      <c r="H1456">
        <v>108</v>
      </c>
      <c r="I1456" t="s">
        <v>4837</v>
      </c>
      <c r="J1456" t="s">
        <v>4838</v>
      </c>
      <c r="K1456" t="s">
        <v>4839</v>
      </c>
      <c r="L1456" t="s">
        <v>77994</v>
      </c>
    </row>
    <row r="1457" spans="1:12" x14ac:dyDescent="0.15">
      <c r="A1457" t="s">
        <v>12</v>
      </c>
      <c r="B1457">
        <v>409670</v>
      </c>
      <c r="C1457">
        <v>409690</v>
      </c>
      <c r="D1457" t="s">
        <v>4840</v>
      </c>
      <c r="E1457" t="s">
        <v>90</v>
      </c>
      <c r="F1457" t="s">
        <v>76</v>
      </c>
      <c r="G1457" t="s">
        <v>16</v>
      </c>
      <c r="H1457">
        <v>64</v>
      </c>
      <c r="I1457" t="s">
        <v>4841</v>
      </c>
      <c r="J1457" t="s">
        <v>4842</v>
      </c>
      <c r="K1457" t="s">
        <v>4843</v>
      </c>
      <c r="L1457" t="s">
        <v>77989</v>
      </c>
    </row>
    <row r="1458" spans="1:12" x14ac:dyDescent="0.15">
      <c r="A1458" t="s">
        <v>12</v>
      </c>
      <c r="B1458">
        <v>409644</v>
      </c>
      <c r="C1458">
        <v>409664</v>
      </c>
      <c r="D1458" t="s">
        <v>4840</v>
      </c>
      <c r="E1458" t="s">
        <v>90</v>
      </c>
      <c r="F1458" t="s">
        <v>76</v>
      </c>
      <c r="G1458" t="s">
        <v>36</v>
      </c>
      <c r="H1458">
        <v>90</v>
      </c>
      <c r="I1458" t="s">
        <v>4844</v>
      </c>
      <c r="J1458" t="s">
        <v>4845</v>
      </c>
      <c r="K1458" t="s">
        <v>4846</v>
      </c>
      <c r="L1458" t="s">
        <v>78017</v>
      </c>
    </row>
    <row r="1459" spans="1:12" x14ac:dyDescent="0.15">
      <c r="A1459" t="s">
        <v>12</v>
      </c>
      <c r="B1459">
        <v>409621</v>
      </c>
      <c r="C1459">
        <v>409641</v>
      </c>
      <c r="D1459" t="s">
        <v>4840</v>
      </c>
      <c r="E1459" t="s">
        <v>90</v>
      </c>
      <c r="F1459" t="s">
        <v>76</v>
      </c>
      <c r="G1459" t="s">
        <v>32</v>
      </c>
      <c r="H1459">
        <v>113</v>
      </c>
      <c r="I1459" t="s">
        <v>4847</v>
      </c>
      <c r="J1459" t="s">
        <v>4848</v>
      </c>
      <c r="K1459" t="s">
        <v>4849</v>
      </c>
      <c r="L1459" t="s">
        <v>77986</v>
      </c>
    </row>
    <row r="1460" spans="1:12" x14ac:dyDescent="0.15">
      <c r="A1460" t="s">
        <v>12</v>
      </c>
      <c r="B1460">
        <v>409597</v>
      </c>
      <c r="C1460">
        <v>409617</v>
      </c>
      <c r="D1460" t="s">
        <v>4840</v>
      </c>
      <c r="E1460" t="s">
        <v>90</v>
      </c>
      <c r="F1460" t="s">
        <v>76</v>
      </c>
      <c r="G1460" t="s">
        <v>32</v>
      </c>
      <c r="H1460">
        <v>137</v>
      </c>
      <c r="I1460" t="s">
        <v>4850</v>
      </c>
      <c r="J1460" t="s">
        <v>4851</v>
      </c>
      <c r="K1460" t="s">
        <v>4852</v>
      </c>
      <c r="L1460" t="s">
        <v>77987</v>
      </c>
    </row>
    <row r="1461" spans="1:12" x14ac:dyDescent="0.15">
      <c r="A1461" t="s">
        <v>12</v>
      </c>
      <c r="B1461">
        <v>411124</v>
      </c>
      <c r="C1461">
        <v>411144</v>
      </c>
      <c r="D1461" t="s">
        <v>4853</v>
      </c>
      <c r="E1461" t="s">
        <v>90</v>
      </c>
      <c r="F1461" t="s">
        <v>76</v>
      </c>
      <c r="G1461" t="s">
        <v>16</v>
      </c>
      <c r="H1461">
        <v>0</v>
      </c>
      <c r="I1461" t="s">
        <v>4854</v>
      </c>
      <c r="J1461" t="s">
        <v>4855</v>
      </c>
      <c r="K1461" t="s">
        <v>4856</v>
      </c>
      <c r="L1461" t="s">
        <v>77980</v>
      </c>
    </row>
    <row r="1462" spans="1:12" x14ac:dyDescent="0.15">
      <c r="A1462" t="s">
        <v>12</v>
      </c>
      <c r="B1462">
        <v>411104</v>
      </c>
      <c r="C1462">
        <v>411124</v>
      </c>
      <c r="D1462" t="s">
        <v>4853</v>
      </c>
      <c r="E1462" t="s">
        <v>90</v>
      </c>
      <c r="F1462" t="s">
        <v>76</v>
      </c>
      <c r="G1462" t="s">
        <v>32</v>
      </c>
      <c r="H1462">
        <v>20</v>
      </c>
      <c r="I1462" t="s">
        <v>4857</v>
      </c>
      <c r="J1462" t="s">
        <v>4858</v>
      </c>
      <c r="K1462" t="s">
        <v>4859</v>
      </c>
      <c r="L1462" t="s">
        <v>77968</v>
      </c>
    </row>
    <row r="1463" spans="1:12" x14ac:dyDescent="0.15">
      <c r="A1463" t="s">
        <v>12</v>
      </c>
      <c r="B1463">
        <v>411077</v>
      </c>
      <c r="C1463">
        <v>411097</v>
      </c>
      <c r="D1463" t="s">
        <v>4853</v>
      </c>
      <c r="E1463" t="s">
        <v>90</v>
      </c>
      <c r="F1463" t="s">
        <v>76</v>
      </c>
      <c r="G1463" t="s">
        <v>16</v>
      </c>
      <c r="H1463">
        <v>47</v>
      </c>
      <c r="I1463" t="s">
        <v>4860</v>
      </c>
      <c r="J1463" t="s">
        <v>4861</v>
      </c>
      <c r="K1463" t="s">
        <v>4862</v>
      </c>
      <c r="L1463" t="s">
        <v>77932</v>
      </c>
    </row>
    <row r="1464" spans="1:12" x14ac:dyDescent="0.15">
      <c r="A1464" t="s">
        <v>12</v>
      </c>
      <c r="B1464">
        <v>411054</v>
      </c>
      <c r="C1464">
        <v>411074</v>
      </c>
      <c r="D1464" t="s">
        <v>4853</v>
      </c>
      <c r="E1464" t="s">
        <v>90</v>
      </c>
      <c r="F1464" t="s">
        <v>76</v>
      </c>
      <c r="G1464" t="s">
        <v>32</v>
      </c>
      <c r="H1464">
        <v>70</v>
      </c>
      <c r="I1464" t="s">
        <v>4863</v>
      </c>
      <c r="J1464" t="s">
        <v>4864</v>
      </c>
      <c r="K1464" t="s">
        <v>4865</v>
      </c>
      <c r="L1464" t="s">
        <v>77919</v>
      </c>
    </row>
    <row r="1465" spans="1:12" x14ac:dyDescent="0.15">
      <c r="A1465" t="s">
        <v>12</v>
      </c>
      <c r="B1465">
        <v>411277</v>
      </c>
      <c r="C1465">
        <v>411297</v>
      </c>
      <c r="D1465" t="s">
        <v>4866</v>
      </c>
      <c r="E1465" t="s">
        <v>4867</v>
      </c>
      <c r="F1465" t="s">
        <v>15</v>
      </c>
      <c r="G1465" t="s">
        <v>32</v>
      </c>
      <c r="H1465">
        <v>13</v>
      </c>
      <c r="I1465" t="s">
        <v>4868</v>
      </c>
      <c r="J1465" t="s">
        <v>4869</v>
      </c>
      <c r="K1465" t="s">
        <v>4870</v>
      </c>
      <c r="L1465" t="s">
        <v>77935</v>
      </c>
    </row>
    <row r="1466" spans="1:12" x14ac:dyDescent="0.15">
      <c r="A1466" t="s">
        <v>12</v>
      </c>
      <c r="B1466">
        <v>411297</v>
      </c>
      <c r="C1466">
        <v>411317</v>
      </c>
      <c r="D1466" t="s">
        <v>4866</v>
      </c>
      <c r="E1466" t="s">
        <v>4867</v>
      </c>
      <c r="F1466" t="s">
        <v>15</v>
      </c>
      <c r="G1466" t="s">
        <v>16</v>
      </c>
      <c r="H1466">
        <v>33</v>
      </c>
      <c r="I1466" t="s">
        <v>4871</v>
      </c>
      <c r="J1466" t="s">
        <v>4872</v>
      </c>
      <c r="K1466" t="s">
        <v>4873</v>
      </c>
      <c r="L1466" t="s">
        <v>77977</v>
      </c>
    </row>
    <row r="1467" spans="1:12" x14ac:dyDescent="0.15">
      <c r="A1467" t="s">
        <v>12</v>
      </c>
      <c r="B1467">
        <v>411345</v>
      </c>
      <c r="C1467">
        <v>411365</v>
      </c>
      <c r="D1467" t="s">
        <v>4866</v>
      </c>
      <c r="E1467" t="s">
        <v>4867</v>
      </c>
      <c r="F1467" t="s">
        <v>15</v>
      </c>
      <c r="G1467" t="s">
        <v>16</v>
      </c>
      <c r="H1467">
        <v>81</v>
      </c>
      <c r="I1467" t="s">
        <v>4874</v>
      </c>
      <c r="J1467" t="s">
        <v>4875</v>
      </c>
      <c r="K1467" t="s">
        <v>4876</v>
      </c>
      <c r="L1467" t="s">
        <v>78019</v>
      </c>
    </row>
    <row r="1468" spans="1:12" x14ac:dyDescent="0.15">
      <c r="A1468" t="s">
        <v>12</v>
      </c>
      <c r="B1468">
        <v>411367</v>
      </c>
      <c r="C1468">
        <v>411387</v>
      </c>
      <c r="D1468" t="s">
        <v>4866</v>
      </c>
      <c r="E1468" t="s">
        <v>4867</v>
      </c>
      <c r="F1468" t="s">
        <v>15</v>
      </c>
      <c r="G1468" t="s">
        <v>16</v>
      </c>
      <c r="H1468">
        <v>103</v>
      </c>
      <c r="I1468" t="s">
        <v>4877</v>
      </c>
      <c r="J1468" t="s">
        <v>4878</v>
      </c>
      <c r="K1468" t="s">
        <v>4879</v>
      </c>
      <c r="L1468" t="s">
        <v>77937</v>
      </c>
    </row>
    <row r="1469" spans="1:12" x14ac:dyDescent="0.15">
      <c r="A1469" t="s">
        <v>12</v>
      </c>
      <c r="B1469">
        <v>412639</v>
      </c>
      <c r="C1469">
        <v>412659</v>
      </c>
      <c r="D1469" t="s">
        <v>4880</v>
      </c>
      <c r="E1469" t="s">
        <v>4881</v>
      </c>
      <c r="F1469" t="s">
        <v>15</v>
      </c>
      <c r="G1469" t="s">
        <v>16</v>
      </c>
      <c r="H1469">
        <v>8</v>
      </c>
      <c r="I1469" t="s">
        <v>4882</v>
      </c>
      <c r="J1469" t="s">
        <v>4883</v>
      </c>
      <c r="K1469" t="s">
        <v>4884</v>
      </c>
      <c r="L1469" t="s">
        <v>77955</v>
      </c>
    </row>
    <row r="1470" spans="1:12" x14ac:dyDescent="0.15">
      <c r="A1470" t="s">
        <v>12</v>
      </c>
      <c r="B1470">
        <v>412667</v>
      </c>
      <c r="C1470">
        <v>412687</v>
      </c>
      <c r="D1470" t="s">
        <v>4880</v>
      </c>
      <c r="E1470" t="s">
        <v>4881</v>
      </c>
      <c r="F1470" t="s">
        <v>15</v>
      </c>
      <c r="G1470" t="s">
        <v>36</v>
      </c>
      <c r="H1470">
        <v>36</v>
      </c>
      <c r="I1470" t="s">
        <v>4885</v>
      </c>
      <c r="J1470" t="s">
        <v>4886</v>
      </c>
      <c r="K1470" t="s">
        <v>4887</v>
      </c>
      <c r="L1470" t="s">
        <v>78003</v>
      </c>
    </row>
    <row r="1471" spans="1:12" x14ac:dyDescent="0.15">
      <c r="A1471" t="s">
        <v>12</v>
      </c>
      <c r="B1471">
        <v>412698</v>
      </c>
      <c r="C1471">
        <v>412718</v>
      </c>
      <c r="D1471" t="s">
        <v>4880</v>
      </c>
      <c r="E1471" t="s">
        <v>4881</v>
      </c>
      <c r="F1471" t="s">
        <v>15</v>
      </c>
      <c r="G1471" t="s">
        <v>23</v>
      </c>
      <c r="H1471">
        <v>67</v>
      </c>
      <c r="I1471" t="s">
        <v>4888</v>
      </c>
      <c r="J1471" t="s">
        <v>4889</v>
      </c>
      <c r="K1471" t="s">
        <v>4890</v>
      </c>
      <c r="L1471" t="s">
        <v>77981</v>
      </c>
    </row>
    <row r="1472" spans="1:12" x14ac:dyDescent="0.15">
      <c r="A1472" t="s">
        <v>12</v>
      </c>
      <c r="B1472">
        <v>412723</v>
      </c>
      <c r="C1472">
        <v>412743</v>
      </c>
      <c r="D1472" t="s">
        <v>4880</v>
      </c>
      <c r="E1472" t="s">
        <v>4881</v>
      </c>
      <c r="F1472" t="s">
        <v>15</v>
      </c>
      <c r="G1472" t="s">
        <v>23</v>
      </c>
      <c r="H1472">
        <v>92</v>
      </c>
      <c r="I1472" t="s">
        <v>4891</v>
      </c>
      <c r="J1472" t="s">
        <v>4892</v>
      </c>
      <c r="K1472" t="s">
        <v>4893</v>
      </c>
      <c r="L1472" t="s">
        <v>78032</v>
      </c>
    </row>
    <row r="1473" spans="1:12" x14ac:dyDescent="0.15">
      <c r="A1473" t="s">
        <v>12</v>
      </c>
      <c r="B1473">
        <v>413312</v>
      </c>
      <c r="C1473">
        <v>413332</v>
      </c>
      <c r="D1473" t="s">
        <v>4894</v>
      </c>
      <c r="E1473" t="s">
        <v>4895</v>
      </c>
      <c r="F1473" t="s">
        <v>15</v>
      </c>
      <c r="G1473" t="s">
        <v>32</v>
      </c>
      <c r="H1473">
        <v>10</v>
      </c>
      <c r="I1473" t="s">
        <v>4896</v>
      </c>
      <c r="J1473" t="s">
        <v>4897</v>
      </c>
      <c r="K1473" t="s">
        <v>4898</v>
      </c>
      <c r="L1473" t="s">
        <v>78001</v>
      </c>
    </row>
    <row r="1474" spans="1:12" x14ac:dyDescent="0.15">
      <c r="A1474" t="s">
        <v>12</v>
      </c>
      <c r="B1474">
        <v>413332</v>
      </c>
      <c r="C1474">
        <v>413352</v>
      </c>
      <c r="D1474" t="s">
        <v>4894</v>
      </c>
      <c r="E1474" t="s">
        <v>4895</v>
      </c>
      <c r="F1474" t="s">
        <v>15</v>
      </c>
      <c r="G1474" t="s">
        <v>36</v>
      </c>
      <c r="H1474">
        <v>30</v>
      </c>
      <c r="I1474" t="s">
        <v>4899</v>
      </c>
      <c r="J1474" t="s">
        <v>4900</v>
      </c>
      <c r="K1474" t="s">
        <v>4901</v>
      </c>
      <c r="L1474" t="s">
        <v>77984</v>
      </c>
    </row>
    <row r="1475" spans="1:12" x14ac:dyDescent="0.15">
      <c r="A1475" t="s">
        <v>12</v>
      </c>
      <c r="B1475">
        <v>413360</v>
      </c>
      <c r="C1475">
        <v>413380</v>
      </c>
      <c r="D1475" t="s">
        <v>4894</v>
      </c>
      <c r="E1475" t="s">
        <v>4895</v>
      </c>
      <c r="F1475" t="s">
        <v>15</v>
      </c>
      <c r="G1475" t="s">
        <v>36</v>
      </c>
      <c r="H1475">
        <v>58</v>
      </c>
      <c r="I1475" t="s">
        <v>4902</v>
      </c>
      <c r="J1475" t="s">
        <v>4903</v>
      </c>
      <c r="K1475" t="s">
        <v>4904</v>
      </c>
      <c r="L1475" t="s">
        <v>77911</v>
      </c>
    </row>
    <row r="1476" spans="1:12" x14ac:dyDescent="0.15">
      <c r="A1476" t="s">
        <v>12</v>
      </c>
      <c r="B1476">
        <v>413387</v>
      </c>
      <c r="C1476">
        <v>413407</v>
      </c>
      <c r="D1476" t="s">
        <v>4894</v>
      </c>
      <c r="E1476" t="s">
        <v>4895</v>
      </c>
      <c r="F1476" t="s">
        <v>15</v>
      </c>
      <c r="G1476" t="s">
        <v>16</v>
      </c>
      <c r="H1476">
        <v>85</v>
      </c>
      <c r="I1476" t="s">
        <v>4905</v>
      </c>
      <c r="J1476" t="s">
        <v>4906</v>
      </c>
      <c r="K1476" t="s">
        <v>4907</v>
      </c>
      <c r="L1476" t="s">
        <v>77972</v>
      </c>
    </row>
    <row r="1477" spans="1:12" x14ac:dyDescent="0.15">
      <c r="A1477" t="s">
        <v>12</v>
      </c>
      <c r="B1477">
        <v>414430</v>
      </c>
      <c r="C1477">
        <v>414450</v>
      </c>
      <c r="D1477" t="s">
        <v>4908</v>
      </c>
      <c r="E1477" t="s">
        <v>4909</v>
      </c>
      <c r="F1477" t="s">
        <v>15</v>
      </c>
      <c r="G1477" t="s">
        <v>32</v>
      </c>
      <c r="H1477">
        <v>7</v>
      </c>
      <c r="I1477" t="s">
        <v>4910</v>
      </c>
      <c r="J1477" t="s">
        <v>4911</v>
      </c>
      <c r="K1477" t="s">
        <v>4912</v>
      </c>
      <c r="L1477" t="s">
        <v>77909</v>
      </c>
    </row>
    <row r="1478" spans="1:12" x14ac:dyDescent="0.15">
      <c r="A1478" t="s">
        <v>12</v>
      </c>
      <c r="B1478">
        <v>414454</v>
      </c>
      <c r="C1478">
        <v>414474</v>
      </c>
      <c r="D1478" t="s">
        <v>4908</v>
      </c>
      <c r="E1478" t="s">
        <v>4909</v>
      </c>
      <c r="F1478" t="s">
        <v>15</v>
      </c>
      <c r="G1478" t="s">
        <v>23</v>
      </c>
      <c r="H1478">
        <v>31</v>
      </c>
      <c r="I1478" t="s">
        <v>4913</v>
      </c>
      <c r="J1478" t="s">
        <v>4914</v>
      </c>
      <c r="K1478" t="s">
        <v>4915</v>
      </c>
      <c r="L1478" t="s">
        <v>77910</v>
      </c>
    </row>
    <row r="1479" spans="1:12" x14ac:dyDescent="0.15">
      <c r="A1479" t="s">
        <v>12</v>
      </c>
      <c r="B1479">
        <v>414481</v>
      </c>
      <c r="C1479">
        <v>414501</v>
      </c>
      <c r="D1479" t="s">
        <v>4908</v>
      </c>
      <c r="E1479" t="s">
        <v>4909</v>
      </c>
      <c r="F1479" t="s">
        <v>15</v>
      </c>
      <c r="G1479" t="s">
        <v>23</v>
      </c>
      <c r="H1479">
        <v>58</v>
      </c>
      <c r="I1479" t="s">
        <v>4916</v>
      </c>
      <c r="J1479" t="s">
        <v>4917</v>
      </c>
      <c r="K1479" t="s">
        <v>4918</v>
      </c>
      <c r="L1479" t="s">
        <v>77911</v>
      </c>
    </row>
    <row r="1480" spans="1:12" x14ac:dyDescent="0.15">
      <c r="A1480" t="s">
        <v>12</v>
      </c>
      <c r="B1480">
        <v>414507</v>
      </c>
      <c r="C1480">
        <v>414527</v>
      </c>
      <c r="D1480" t="s">
        <v>4908</v>
      </c>
      <c r="E1480" t="s">
        <v>4909</v>
      </c>
      <c r="F1480" t="s">
        <v>15</v>
      </c>
      <c r="G1480" t="s">
        <v>16</v>
      </c>
      <c r="H1480">
        <v>84</v>
      </c>
      <c r="I1480" t="s">
        <v>4919</v>
      </c>
      <c r="J1480" t="s">
        <v>4920</v>
      </c>
      <c r="K1480" t="s">
        <v>4921</v>
      </c>
      <c r="L1480" t="s">
        <v>77946</v>
      </c>
    </row>
    <row r="1481" spans="1:12" x14ac:dyDescent="0.15">
      <c r="A1481" t="s">
        <v>12</v>
      </c>
      <c r="B1481">
        <v>415342</v>
      </c>
      <c r="C1481">
        <v>415362</v>
      </c>
      <c r="D1481" t="s">
        <v>4922</v>
      </c>
      <c r="E1481" t="s">
        <v>90</v>
      </c>
      <c r="F1481" t="s">
        <v>15</v>
      </c>
      <c r="G1481" t="s">
        <v>36</v>
      </c>
      <c r="H1481">
        <v>0</v>
      </c>
      <c r="I1481" t="s">
        <v>4923</v>
      </c>
      <c r="J1481" t="s">
        <v>4924</v>
      </c>
      <c r="K1481" t="s">
        <v>4925</v>
      </c>
      <c r="L1481" t="s">
        <v>77980</v>
      </c>
    </row>
    <row r="1482" spans="1:12" x14ac:dyDescent="0.15">
      <c r="A1482" t="s">
        <v>12</v>
      </c>
      <c r="B1482">
        <v>415374</v>
      </c>
      <c r="C1482">
        <v>415394</v>
      </c>
      <c r="D1482" t="s">
        <v>4922</v>
      </c>
      <c r="E1482" t="s">
        <v>90</v>
      </c>
      <c r="F1482" t="s">
        <v>15</v>
      </c>
      <c r="G1482" t="s">
        <v>23</v>
      </c>
      <c r="H1482">
        <v>32</v>
      </c>
      <c r="I1482" t="s">
        <v>4926</v>
      </c>
      <c r="J1482" t="s">
        <v>4927</v>
      </c>
      <c r="K1482" t="s">
        <v>4928</v>
      </c>
      <c r="L1482" t="s">
        <v>77918</v>
      </c>
    </row>
    <row r="1483" spans="1:12" x14ac:dyDescent="0.15">
      <c r="A1483" t="s">
        <v>12</v>
      </c>
      <c r="B1483">
        <v>415409</v>
      </c>
      <c r="C1483">
        <v>415429</v>
      </c>
      <c r="D1483" t="s">
        <v>4922</v>
      </c>
      <c r="E1483" t="s">
        <v>90</v>
      </c>
      <c r="F1483" t="s">
        <v>15</v>
      </c>
      <c r="G1483" t="s">
        <v>23</v>
      </c>
      <c r="H1483">
        <v>67</v>
      </c>
      <c r="I1483" t="s">
        <v>4929</v>
      </c>
      <c r="J1483" t="s">
        <v>4930</v>
      </c>
      <c r="K1483" t="s">
        <v>4931</v>
      </c>
      <c r="L1483" t="s">
        <v>77981</v>
      </c>
    </row>
    <row r="1484" spans="1:12" x14ac:dyDescent="0.15">
      <c r="A1484" t="s">
        <v>12</v>
      </c>
      <c r="B1484">
        <v>415432</v>
      </c>
      <c r="C1484">
        <v>415452</v>
      </c>
      <c r="D1484" t="s">
        <v>4922</v>
      </c>
      <c r="E1484" t="s">
        <v>90</v>
      </c>
      <c r="F1484" t="s">
        <v>15</v>
      </c>
      <c r="G1484" t="s">
        <v>16</v>
      </c>
      <c r="H1484">
        <v>90</v>
      </c>
      <c r="I1484" t="s">
        <v>4932</v>
      </c>
      <c r="J1484" t="s">
        <v>4933</v>
      </c>
      <c r="K1484" t="s">
        <v>4934</v>
      </c>
      <c r="L1484" t="s">
        <v>78017</v>
      </c>
    </row>
    <row r="1485" spans="1:12" x14ac:dyDescent="0.15">
      <c r="A1485" t="s">
        <v>12</v>
      </c>
      <c r="B1485">
        <v>416657</v>
      </c>
      <c r="C1485">
        <v>416677</v>
      </c>
      <c r="D1485" t="s">
        <v>4935</v>
      </c>
      <c r="E1485" t="s">
        <v>90</v>
      </c>
      <c r="F1485" t="s">
        <v>76</v>
      </c>
      <c r="G1485" t="s">
        <v>16</v>
      </c>
      <c r="H1485">
        <v>7</v>
      </c>
      <c r="I1485" t="s">
        <v>4936</v>
      </c>
      <c r="J1485" t="s">
        <v>4937</v>
      </c>
      <c r="K1485" t="s">
        <v>4938</v>
      </c>
      <c r="L1485" t="s">
        <v>77909</v>
      </c>
    </row>
    <row r="1486" spans="1:12" x14ac:dyDescent="0.15">
      <c r="A1486" t="s">
        <v>12</v>
      </c>
      <c r="B1486">
        <v>416634</v>
      </c>
      <c r="C1486">
        <v>416654</v>
      </c>
      <c r="D1486" t="s">
        <v>4935</v>
      </c>
      <c r="E1486" t="s">
        <v>90</v>
      </c>
      <c r="F1486" t="s">
        <v>76</v>
      </c>
      <c r="G1486" t="s">
        <v>16</v>
      </c>
      <c r="H1486">
        <v>30</v>
      </c>
      <c r="I1486" t="s">
        <v>4939</v>
      </c>
      <c r="J1486" t="s">
        <v>4940</v>
      </c>
      <c r="K1486" t="s">
        <v>4941</v>
      </c>
      <c r="L1486" t="s">
        <v>77984</v>
      </c>
    </row>
    <row r="1487" spans="1:12" x14ac:dyDescent="0.15">
      <c r="A1487" t="s">
        <v>12</v>
      </c>
      <c r="B1487">
        <v>416611</v>
      </c>
      <c r="C1487">
        <v>416631</v>
      </c>
      <c r="D1487" t="s">
        <v>4935</v>
      </c>
      <c r="E1487" t="s">
        <v>90</v>
      </c>
      <c r="F1487" t="s">
        <v>76</v>
      </c>
      <c r="G1487" t="s">
        <v>16</v>
      </c>
      <c r="H1487">
        <v>53</v>
      </c>
      <c r="I1487" t="s">
        <v>4942</v>
      </c>
      <c r="J1487" t="s">
        <v>4943</v>
      </c>
      <c r="K1487" t="s">
        <v>4944</v>
      </c>
      <c r="L1487" t="s">
        <v>77922</v>
      </c>
    </row>
    <row r="1488" spans="1:12" x14ac:dyDescent="0.15">
      <c r="A1488" t="s">
        <v>12</v>
      </c>
      <c r="B1488">
        <v>416573</v>
      </c>
      <c r="C1488">
        <v>416593</v>
      </c>
      <c r="D1488" t="s">
        <v>4935</v>
      </c>
      <c r="E1488" t="s">
        <v>90</v>
      </c>
      <c r="F1488" t="s">
        <v>76</v>
      </c>
      <c r="G1488" t="s">
        <v>32</v>
      </c>
      <c r="H1488">
        <v>91</v>
      </c>
      <c r="I1488" t="s">
        <v>4945</v>
      </c>
      <c r="J1488" t="s">
        <v>4946</v>
      </c>
      <c r="K1488" t="s">
        <v>4947</v>
      </c>
      <c r="L1488" t="s">
        <v>77907</v>
      </c>
    </row>
    <row r="1489" spans="1:12" x14ac:dyDescent="0.15">
      <c r="A1489" t="s">
        <v>12</v>
      </c>
      <c r="B1489">
        <v>416721</v>
      </c>
      <c r="C1489">
        <v>416741</v>
      </c>
      <c r="D1489" t="s">
        <v>4948</v>
      </c>
      <c r="E1489" t="s">
        <v>90</v>
      </c>
      <c r="F1489" t="s">
        <v>15</v>
      </c>
      <c r="G1489" t="s">
        <v>32</v>
      </c>
      <c r="H1489">
        <v>1</v>
      </c>
      <c r="I1489" t="s">
        <v>4949</v>
      </c>
      <c r="J1489" t="s">
        <v>4950</v>
      </c>
      <c r="K1489" t="s">
        <v>4951</v>
      </c>
      <c r="L1489" t="s">
        <v>77917</v>
      </c>
    </row>
    <row r="1490" spans="1:12" x14ac:dyDescent="0.15">
      <c r="A1490" t="s">
        <v>12</v>
      </c>
      <c r="B1490">
        <v>416775</v>
      </c>
      <c r="C1490">
        <v>416795</v>
      </c>
      <c r="D1490" t="s">
        <v>4948</v>
      </c>
      <c r="E1490" t="s">
        <v>90</v>
      </c>
      <c r="F1490" t="s">
        <v>15</v>
      </c>
      <c r="G1490" t="s">
        <v>36</v>
      </c>
      <c r="H1490">
        <v>55</v>
      </c>
      <c r="I1490" t="s">
        <v>4952</v>
      </c>
      <c r="J1490" t="s">
        <v>4953</v>
      </c>
      <c r="K1490" t="s">
        <v>4954</v>
      </c>
      <c r="L1490" t="s">
        <v>77992</v>
      </c>
    </row>
    <row r="1491" spans="1:12" x14ac:dyDescent="0.15">
      <c r="A1491" t="s">
        <v>12</v>
      </c>
      <c r="B1491">
        <v>416820</v>
      </c>
      <c r="C1491">
        <v>416840</v>
      </c>
      <c r="D1491" t="s">
        <v>4948</v>
      </c>
      <c r="E1491" t="s">
        <v>90</v>
      </c>
      <c r="F1491" t="s">
        <v>15</v>
      </c>
      <c r="G1491" t="s">
        <v>16</v>
      </c>
      <c r="H1491">
        <v>100</v>
      </c>
      <c r="I1491" t="s">
        <v>4955</v>
      </c>
      <c r="J1491" t="s">
        <v>4956</v>
      </c>
      <c r="K1491" t="s">
        <v>4957</v>
      </c>
      <c r="L1491" t="s">
        <v>77953</v>
      </c>
    </row>
    <row r="1492" spans="1:12" x14ac:dyDescent="0.15">
      <c r="A1492" t="s">
        <v>12</v>
      </c>
      <c r="B1492">
        <v>416844</v>
      </c>
      <c r="C1492">
        <v>416864</v>
      </c>
      <c r="D1492" t="s">
        <v>4948</v>
      </c>
      <c r="E1492" t="s">
        <v>90</v>
      </c>
      <c r="F1492" t="s">
        <v>15</v>
      </c>
      <c r="G1492" t="s">
        <v>16</v>
      </c>
      <c r="H1492">
        <v>124</v>
      </c>
      <c r="I1492" t="s">
        <v>4958</v>
      </c>
      <c r="J1492" t="s">
        <v>4959</v>
      </c>
      <c r="K1492" t="s">
        <v>4960</v>
      </c>
      <c r="L1492" t="s">
        <v>78046</v>
      </c>
    </row>
    <row r="1493" spans="1:12" x14ac:dyDescent="0.15">
      <c r="A1493" t="s">
        <v>12</v>
      </c>
      <c r="B1493">
        <v>417201</v>
      </c>
      <c r="C1493">
        <v>417221</v>
      </c>
      <c r="D1493" t="s">
        <v>4961</v>
      </c>
      <c r="E1493" t="s">
        <v>90</v>
      </c>
      <c r="F1493" t="s">
        <v>15</v>
      </c>
      <c r="G1493" t="s">
        <v>32</v>
      </c>
      <c r="H1493">
        <v>1</v>
      </c>
      <c r="I1493" t="s">
        <v>4962</v>
      </c>
      <c r="J1493" t="s">
        <v>4963</v>
      </c>
      <c r="K1493" t="s">
        <v>4964</v>
      </c>
      <c r="L1493" t="s">
        <v>77917</v>
      </c>
    </row>
    <row r="1494" spans="1:12" x14ac:dyDescent="0.15">
      <c r="A1494" t="s">
        <v>12</v>
      </c>
      <c r="B1494">
        <v>417227</v>
      </c>
      <c r="C1494">
        <v>417247</v>
      </c>
      <c r="D1494" t="s">
        <v>4961</v>
      </c>
      <c r="E1494" t="s">
        <v>90</v>
      </c>
      <c r="F1494" t="s">
        <v>15</v>
      </c>
      <c r="G1494" t="s">
        <v>36</v>
      </c>
      <c r="H1494">
        <v>27</v>
      </c>
      <c r="I1494" t="s">
        <v>4965</v>
      </c>
      <c r="J1494" t="s">
        <v>4966</v>
      </c>
      <c r="K1494" t="s">
        <v>4967</v>
      </c>
      <c r="L1494" t="s">
        <v>78013</v>
      </c>
    </row>
    <row r="1495" spans="1:12" x14ac:dyDescent="0.15">
      <c r="A1495" t="s">
        <v>12</v>
      </c>
      <c r="B1495">
        <v>417262</v>
      </c>
      <c r="C1495">
        <v>417282</v>
      </c>
      <c r="D1495" t="s">
        <v>4961</v>
      </c>
      <c r="E1495" t="s">
        <v>90</v>
      </c>
      <c r="F1495" t="s">
        <v>15</v>
      </c>
      <c r="G1495" t="s">
        <v>23</v>
      </c>
      <c r="H1495">
        <v>62</v>
      </c>
      <c r="I1495" t="s">
        <v>4968</v>
      </c>
      <c r="J1495" t="s">
        <v>4969</v>
      </c>
      <c r="K1495" t="s">
        <v>4970</v>
      </c>
      <c r="L1495" t="s">
        <v>77949</v>
      </c>
    </row>
    <row r="1496" spans="1:12" x14ac:dyDescent="0.15">
      <c r="A1496" t="s">
        <v>12</v>
      </c>
      <c r="B1496">
        <v>417289</v>
      </c>
      <c r="C1496">
        <v>417309</v>
      </c>
      <c r="D1496" t="s">
        <v>4961</v>
      </c>
      <c r="E1496" t="s">
        <v>90</v>
      </c>
      <c r="F1496" t="s">
        <v>15</v>
      </c>
      <c r="G1496" t="s">
        <v>16</v>
      </c>
      <c r="H1496">
        <v>89</v>
      </c>
      <c r="I1496" t="s">
        <v>4971</v>
      </c>
      <c r="J1496" t="s">
        <v>4972</v>
      </c>
      <c r="K1496" t="s">
        <v>4973</v>
      </c>
      <c r="L1496" t="s">
        <v>77964</v>
      </c>
    </row>
    <row r="1497" spans="1:12" x14ac:dyDescent="0.15">
      <c r="A1497" t="s">
        <v>12</v>
      </c>
      <c r="B1497">
        <v>417459</v>
      </c>
      <c r="C1497">
        <v>417479</v>
      </c>
      <c r="D1497" t="s">
        <v>4974</v>
      </c>
      <c r="E1497" t="s">
        <v>4975</v>
      </c>
      <c r="F1497" t="s">
        <v>15</v>
      </c>
      <c r="G1497" t="s">
        <v>16</v>
      </c>
      <c r="H1497">
        <v>0</v>
      </c>
      <c r="I1497" t="s">
        <v>4976</v>
      </c>
      <c r="J1497" t="s">
        <v>4977</v>
      </c>
      <c r="K1497" t="s">
        <v>4978</v>
      </c>
      <c r="L1497" t="s">
        <v>77980</v>
      </c>
    </row>
    <row r="1498" spans="1:12" x14ac:dyDescent="0.15">
      <c r="A1498" t="s">
        <v>12</v>
      </c>
      <c r="B1498">
        <v>417481</v>
      </c>
      <c r="C1498">
        <v>417501</v>
      </c>
      <c r="D1498" t="s">
        <v>4974</v>
      </c>
      <c r="E1498" t="s">
        <v>4975</v>
      </c>
      <c r="F1498" t="s">
        <v>15</v>
      </c>
      <c r="G1498" t="s">
        <v>16</v>
      </c>
      <c r="H1498">
        <v>22</v>
      </c>
      <c r="I1498" t="s">
        <v>4979</v>
      </c>
      <c r="J1498" t="s">
        <v>4980</v>
      </c>
      <c r="K1498" t="s">
        <v>4981</v>
      </c>
      <c r="L1498" t="s">
        <v>77948</v>
      </c>
    </row>
    <row r="1499" spans="1:12" x14ac:dyDescent="0.15">
      <c r="A1499" t="s">
        <v>12</v>
      </c>
      <c r="B1499">
        <v>417502</v>
      </c>
      <c r="C1499">
        <v>417522</v>
      </c>
      <c r="D1499" t="s">
        <v>4974</v>
      </c>
      <c r="E1499" t="s">
        <v>4975</v>
      </c>
      <c r="F1499" t="s">
        <v>15</v>
      </c>
      <c r="G1499" t="s">
        <v>16</v>
      </c>
      <c r="H1499">
        <v>43</v>
      </c>
      <c r="I1499" t="s">
        <v>4982</v>
      </c>
      <c r="J1499" t="s">
        <v>4983</v>
      </c>
      <c r="K1499" t="s">
        <v>4984</v>
      </c>
      <c r="L1499" t="s">
        <v>77942</v>
      </c>
    </row>
    <row r="1500" spans="1:12" x14ac:dyDescent="0.15">
      <c r="A1500" t="s">
        <v>12</v>
      </c>
      <c r="B1500">
        <v>417524</v>
      </c>
      <c r="C1500">
        <v>417544</v>
      </c>
      <c r="D1500" t="s">
        <v>4974</v>
      </c>
      <c r="E1500" t="s">
        <v>4975</v>
      </c>
      <c r="F1500" t="s">
        <v>15</v>
      </c>
      <c r="G1500" t="s">
        <v>23</v>
      </c>
      <c r="H1500">
        <v>65</v>
      </c>
      <c r="I1500" t="s">
        <v>4985</v>
      </c>
      <c r="J1500" t="s">
        <v>4986</v>
      </c>
      <c r="K1500" t="s">
        <v>4987</v>
      </c>
      <c r="L1500" t="s">
        <v>78042</v>
      </c>
    </row>
    <row r="1501" spans="1:12" x14ac:dyDescent="0.15">
      <c r="A1501" t="s">
        <v>12</v>
      </c>
      <c r="B1501">
        <v>418410</v>
      </c>
      <c r="C1501">
        <v>418430</v>
      </c>
      <c r="D1501" t="s">
        <v>4988</v>
      </c>
      <c r="E1501" t="s">
        <v>4989</v>
      </c>
      <c r="F1501" t="s">
        <v>15</v>
      </c>
      <c r="G1501" t="s">
        <v>16</v>
      </c>
      <c r="H1501">
        <v>0</v>
      </c>
      <c r="I1501" t="s">
        <v>4990</v>
      </c>
      <c r="J1501" t="s">
        <v>4991</v>
      </c>
      <c r="K1501" t="s">
        <v>4992</v>
      </c>
      <c r="L1501" t="s">
        <v>77980</v>
      </c>
    </row>
    <row r="1502" spans="1:12" x14ac:dyDescent="0.15">
      <c r="A1502" t="s">
        <v>12</v>
      </c>
      <c r="B1502">
        <v>418444</v>
      </c>
      <c r="C1502">
        <v>418464</v>
      </c>
      <c r="D1502" t="s">
        <v>4988</v>
      </c>
      <c r="E1502" t="s">
        <v>4989</v>
      </c>
      <c r="F1502" t="s">
        <v>15</v>
      </c>
      <c r="G1502" t="s">
        <v>16</v>
      </c>
      <c r="H1502">
        <v>34</v>
      </c>
      <c r="I1502" t="s">
        <v>4993</v>
      </c>
      <c r="J1502" t="s">
        <v>4994</v>
      </c>
      <c r="K1502" t="s">
        <v>4995</v>
      </c>
      <c r="L1502" t="s">
        <v>77999</v>
      </c>
    </row>
    <row r="1503" spans="1:12" x14ac:dyDescent="0.15">
      <c r="A1503" t="s">
        <v>12</v>
      </c>
      <c r="B1503">
        <v>418475</v>
      </c>
      <c r="C1503">
        <v>418495</v>
      </c>
      <c r="D1503" t="s">
        <v>4988</v>
      </c>
      <c r="E1503" t="s">
        <v>4989</v>
      </c>
      <c r="F1503" t="s">
        <v>15</v>
      </c>
      <c r="G1503" t="s">
        <v>23</v>
      </c>
      <c r="H1503">
        <v>65</v>
      </c>
      <c r="I1503" t="s">
        <v>4996</v>
      </c>
      <c r="J1503" t="s">
        <v>4997</v>
      </c>
      <c r="K1503" t="s">
        <v>4998</v>
      </c>
      <c r="L1503" t="s">
        <v>78042</v>
      </c>
    </row>
    <row r="1504" spans="1:12" x14ac:dyDescent="0.15">
      <c r="A1504" t="s">
        <v>12</v>
      </c>
      <c r="B1504">
        <v>418502</v>
      </c>
      <c r="C1504">
        <v>418522</v>
      </c>
      <c r="D1504" t="s">
        <v>4988</v>
      </c>
      <c r="E1504" t="s">
        <v>4989</v>
      </c>
      <c r="F1504" t="s">
        <v>15</v>
      </c>
      <c r="G1504" t="s">
        <v>23</v>
      </c>
      <c r="H1504">
        <v>92</v>
      </c>
      <c r="I1504" t="s">
        <v>4999</v>
      </c>
      <c r="J1504" t="s">
        <v>5000</v>
      </c>
      <c r="K1504" t="s">
        <v>5001</v>
      </c>
      <c r="L1504" t="s">
        <v>78032</v>
      </c>
    </row>
    <row r="1505" spans="1:12" x14ac:dyDescent="0.15">
      <c r="A1505" t="s">
        <v>12</v>
      </c>
      <c r="B1505">
        <v>419267</v>
      </c>
      <c r="C1505">
        <v>419287</v>
      </c>
      <c r="D1505" t="s">
        <v>5002</v>
      </c>
      <c r="E1505" t="s">
        <v>90</v>
      </c>
      <c r="F1505" t="s">
        <v>15</v>
      </c>
      <c r="G1505" t="s">
        <v>23</v>
      </c>
      <c r="H1505">
        <v>23</v>
      </c>
      <c r="I1505" t="s">
        <v>5003</v>
      </c>
      <c r="J1505" t="s">
        <v>5004</v>
      </c>
      <c r="K1505" t="s">
        <v>5005</v>
      </c>
      <c r="L1505" t="s">
        <v>77975</v>
      </c>
    </row>
    <row r="1506" spans="1:12" x14ac:dyDescent="0.15">
      <c r="A1506" t="s">
        <v>12</v>
      </c>
      <c r="B1506">
        <v>419305</v>
      </c>
      <c r="C1506">
        <v>419325</v>
      </c>
      <c r="D1506" t="s">
        <v>5002</v>
      </c>
      <c r="E1506" t="s">
        <v>90</v>
      </c>
      <c r="F1506" t="s">
        <v>15</v>
      </c>
      <c r="G1506" t="s">
        <v>32</v>
      </c>
      <c r="H1506">
        <v>61</v>
      </c>
      <c r="I1506" t="s">
        <v>5006</v>
      </c>
      <c r="J1506" t="s">
        <v>5007</v>
      </c>
      <c r="K1506" t="s">
        <v>5008</v>
      </c>
      <c r="L1506" t="s">
        <v>77979</v>
      </c>
    </row>
    <row r="1507" spans="1:12" x14ac:dyDescent="0.15">
      <c r="A1507" t="s">
        <v>12</v>
      </c>
      <c r="B1507">
        <v>419326</v>
      </c>
      <c r="C1507">
        <v>419346</v>
      </c>
      <c r="D1507" t="s">
        <v>5002</v>
      </c>
      <c r="E1507" t="s">
        <v>90</v>
      </c>
      <c r="F1507" t="s">
        <v>15</v>
      </c>
      <c r="G1507" t="s">
        <v>16</v>
      </c>
      <c r="H1507">
        <v>82</v>
      </c>
      <c r="I1507" t="s">
        <v>5009</v>
      </c>
      <c r="J1507" t="s">
        <v>5010</v>
      </c>
      <c r="K1507" t="s">
        <v>5011</v>
      </c>
      <c r="L1507" t="s">
        <v>78011</v>
      </c>
    </row>
    <row r="1508" spans="1:12" x14ac:dyDescent="0.15">
      <c r="A1508" t="s">
        <v>12</v>
      </c>
      <c r="B1508">
        <v>419351</v>
      </c>
      <c r="C1508">
        <v>419371</v>
      </c>
      <c r="D1508" t="s">
        <v>5002</v>
      </c>
      <c r="E1508" t="s">
        <v>90</v>
      </c>
      <c r="F1508" t="s">
        <v>15</v>
      </c>
      <c r="G1508" t="s">
        <v>36</v>
      </c>
      <c r="H1508">
        <v>107</v>
      </c>
      <c r="I1508" t="s">
        <v>5012</v>
      </c>
      <c r="J1508" t="s">
        <v>5013</v>
      </c>
      <c r="K1508" t="s">
        <v>5014</v>
      </c>
      <c r="L1508" t="s">
        <v>77983</v>
      </c>
    </row>
    <row r="1509" spans="1:12" x14ac:dyDescent="0.15">
      <c r="A1509" t="s">
        <v>12</v>
      </c>
      <c r="B1509">
        <v>420832</v>
      </c>
      <c r="C1509">
        <v>420852</v>
      </c>
      <c r="D1509" t="s">
        <v>5015</v>
      </c>
      <c r="E1509" t="s">
        <v>90</v>
      </c>
      <c r="F1509" t="s">
        <v>76</v>
      </c>
      <c r="G1509" t="s">
        <v>16</v>
      </c>
      <c r="H1509">
        <v>9</v>
      </c>
      <c r="I1509" t="s">
        <v>5016</v>
      </c>
      <c r="J1509" t="s">
        <v>5017</v>
      </c>
      <c r="K1509" t="s">
        <v>5018</v>
      </c>
      <c r="L1509" t="s">
        <v>77939</v>
      </c>
    </row>
    <row r="1510" spans="1:12" x14ac:dyDescent="0.15">
      <c r="A1510" t="s">
        <v>12</v>
      </c>
      <c r="B1510">
        <v>420791</v>
      </c>
      <c r="C1510">
        <v>420811</v>
      </c>
      <c r="D1510" t="s">
        <v>5015</v>
      </c>
      <c r="E1510" t="s">
        <v>90</v>
      </c>
      <c r="F1510" t="s">
        <v>76</v>
      </c>
      <c r="G1510" t="s">
        <v>23</v>
      </c>
      <c r="H1510">
        <v>50</v>
      </c>
      <c r="I1510" t="s">
        <v>5019</v>
      </c>
      <c r="J1510" t="s">
        <v>5020</v>
      </c>
      <c r="K1510" t="s">
        <v>5021</v>
      </c>
      <c r="L1510" t="s">
        <v>77925</v>
      </c>
    </row>
    <row r="1511" spans="1:12" x14ac:dyDescent="0.15">
      <c r="A1511" t="s">
        <v>12</v>
      </c>
      <c r="B1511">
        <v>420770</v>
      </c>
      <c r="C1511">
        <v>420790</v>
      </c>
      <c r="D1511" t="s">
        <v>5015</v>
      </c>
      <c r="E1511" t="s">
        <v>90</v>
      </c>
      <c r="F1511" t="s">
        <v>76</v>
      </c>
      <c r="G1511" t="s">
        <v>32</v>
      </c>
      <c r="H1511">
        <v>71</v>
      </c>
      <c r="I1511" t="s">
        <v>5022</v>
      </c>
      <c r="J1511" t="s">
        <v>5023</v>
      </c>
      <c r="K1511" t="s">
        <v>5024</v>
      </c>
      <c r="L1511" t="s">
        <v>77969</v>
      </c>
    </row>
    <row r="1512" spans="1:12" x14ac:dyDescent="0.15">
      <c r="A1512" t="s">
        <v>12</v>
      </c>
      <c r="B1512">
        <v>420744</v>
      </c>
      <c r="C1512">
        <v>420764</v>
      </c>
      <c r="D1512" t="s">
        <v>5015</v>
      </c>
      <c r="E1512" t="s">
        <v>90</v>
      </c>
      <c r="F1512" t="s">
        <v>76</v>
      </c>
      <c r="G1512" t="s">
        <v>36</v>
      </c>
      <c r="H1512">
        <v>97</v>
      </c>
      <c r="I1512" t="s">
        <v>5025</v>
      </c>
      <c r="J1512" t="s">
        <v>5026</v>
      </c>
      <c r="K1512" t="s">
        <v>5027</v>
      </c>
      <c r="L1512" t="s">
        <v>78010</v>
      </c>
    </row>
    <row r="1513" spans="1:12" x14ac:dyDescent="0.15">
      <c r="A1513" t="s">
        <v>12</v>
      </c>
      <c r="B1513">
        <v>421206</v>
      </c>
      <c r="C1513">
        <v>421226</v>
      </c>
      <c r="D1513" t="s">
        <v>5028</v>
      </c>
      <c r="E1513" t="s">
        <v>90</v>
      </c>
      <c r="F1513" t="s">
        <v>76</v>
      </c>
      <c r="G1513" t="s">
        <v>23</v>
      </c>
      <c r="H1513">
        <v>20</v>
      </c>
      <c r="I1513" t="s">
        <v>5029</v>
      </c>
      <c r="J1513" t="s">
        <v>5030</v>
      </c>
      <c r="K1513" t="s">
        <v>5031</v>
      </c>
      <c r="L1513" t="s">
        <v>77968</v>
      </c>
    </row>
    <row r="1514" spans="1:12" x14ac:dyDescent="0.15">
      <c r="A1514" t="s">
        <v>12</v>
      </c>
      <c r="B1514">
        <v>421179</v>
      </c>
      <c r="C1514">
        <v>421199</v>
      </c>
      <c r="D1514" t="s">
        <v>5028</v>
      </c>
      <c r="E1514" t="s">
        <v>90</v>
      </c>
      <c r="F1514" t="s">
        <v>76</v>
      </c>
      <c r="G1514" t="s">
        <v>16</v>
      </c>
      <c r="H1514">
        <v>47</v>
      </c>
      <c r="I1514" t="s">
        <v>5032</v>
      </c>
      <c r="J1514" t="s">
        <v>5033</v>
      </c>
      <c r="K1514" t="s">
        <v>5034</v>
      </c>
      <c r="L1514" t="s">
        <v>77932</v>
      </c>
    </row>
    <row r="1515" spans="1:12" x14ac:dyDescent="0.15">
      <c r="A1515" t="s">
        <v>12</v>
      </c>
      <c r="B1515">
        <v>421156</v>
      </c>
      <c r="C1515">
        <v>421176</v>
      </c>
      <c r="D1515" t="s">
        <v>5028</v>
      </c>
      <c r="E1515" t="s">
        <v>90</v>
      </c>
      <c r="F1515" t="s">
        <v>76</v>
      </c>
      <c r="G1515" t="s">
        <v>36</v>
      </c>
      <c r="H1515">
        <v>70</v>
      </c>
      <c r="I1515" t="s">
        <v>5035</v>
      </c>
      <c r="J1515" t="s">
        <v>5036</v>
      </c>
      <c r="K1515" t="s">
        <v>5037</v>
      </c>
      <c r="L1515" t="s">
        <v>77919</v>
      </c>
    </row>
    <row r="1516" spans="1:12" x14ac:dyDescent="0.15">
      <c r="A1516" t="s">
        <v>12</v>
      </c>
      <c r="B1516">
        <v>421119</v>
      </c>
      <c r="C1516">
        <v>421139</v>
      </c>
      <c r="D1516" t="s">
        <v>5028</v>
      </c>
      <c r="E1516" t="s">
        <v>90</v>
      </c>
      <c r="F1516" t="s">
        <v>76</v>
      </c>
      <c r="G1516" t="s">
        <v>36</v>
      </c>
      <c r="H1516">
        <v>107</v>
      </c>
      <c r="I1516" t="s">
        <v>5038</v>
      </c>
      <c r="J1516" t="s">
        <v>5039</v>
      </c>
      <c r="K1516" t="s">
        <v>5040</v>
      </c>
      <c r="L1516" t="s">
        <v>77983</v>
      </c>
    </row>
    <row r="1517" spans="1:12" x14ac:dyDescent="0.15">
      <c r="A1517" t="s">
        <v>12</v>
      </c>
      <c r="B1517">
        <v>422460</v>
      </c>
      <c r="C1517">
        <v>422480</v>
      </c>
      <c r="D1517" t="s">
        <v>5041</v>
      </c>
      <c r="E1517" t="s">
        <v>90</v>
      </c>
      <c r="F1517" t="s">
        <v>76</v>
      </c>
      <c r="G1517" t="s">
        <v>16</v>
      </c>
      <c r="H1517">
        <v>1</v>
      </c>
      <c r="I1517" t="s">
        <v>5042</v>
      </c>
      <c r="J1517" t="s">
        <v>5043</v>
      </c>
      <c r="K1517" t="s">
        <v>5044</v>
      </c>
      <c r="L1517" t="s">
        <v>77917</v>
      </c>
    </row>
    <row r="1518" spans="1:12" x14ac:dyDescent="0.15">
      <c r="A1518" t="s">
        <v>12</v>
      </c>
      <c r="B1518">
        <v>422438</v>
      </c>
      <c r="C1518">
        <v>422458</v>
      </c>
      <c r="D1518" t="s">
        <v>5041</v>
      </c>
      <c r="E1518" t="s">
        <v>90</v>
      </c>
      <c r="F1518" t="s">
        <v>76</v>
      </c>
      <c r="G1518" t="s">
        <v>32</v>
      </c>
      <c r="H1518">
        <v>23</v>
      </c>
      <c r="I1518" t="s">
        <v>5045</v>
      </c>
      <c r="J1518" t="s">
        <v>5046</v>
      </c>
      <c r="K1518" t="s">
        <v>5047</v>
      </c>
      <c r="L1518" t="s">
        <v>77975</v>
      </c>
    </row>
    <row r="1519" spans="1:12" x14ac:dyDescent="0.15">
      <c r="A1519" t="s">
        <v>12</v>
      </c>
      <c r="B1519">
        <v>422405</v>
      </c>
      <c r="C1519">
        <v>422425</v>
      </c>
      <c r="D1519" t="s">
        <v>5041</v>
      </c>
      <c r="E1519" t="s">
        <v>90</v>
      </c>
      <c r="F1519" t="s">
        <v>76</v>
      </c>
      <c r="G1519" t="s">
        <v>36</v>
      </c>
      <c r="H1519">
        <v>56</v>
      </c>
      <c r="I1519" t="s">
        <v>5048</v>
      </c>
      <c r="J1519" t="s">
        <v>5049</v>
      </c>
      <c r="K1519" t="s">
        <v>5050</v>
      </c>
      <c r="L1519" t="s">
        <v>77971</v>
      </c>
    </row>
    <row r="1520" spans="1:12" x14ac:dyDescent="0.15">
      <c r="A1520" t="s">
        <v>12</v>
      </c>
      <c r="B1520">
        <v>422384</v>
      </c>
      <c r="C1520">
        <v>422404</v>
      </c>
      <c r="D1520" t="s">
        <v>5041</v>
      </c>
      <c r="E1520" t="s">
        <v>90</v>
      </c>
      <c r="F1520" t="s">
        <v>76</v>
      </c>
      <c r="G1520" t="s">
        <v>36</v>
      </c>
      <c r="H1520">
        <v>77</v>
      </c>
      <c r="I1520" t="s">
        <v>5051</v>
      </c>
      <c r="J1520" t="s">
        <v>5052</v>
      </c>
      <c r="K1520" t="s">
        <v>5053</v>
      </c>
      <c r="L1520" t="s">
        <v>77960</v>
      </c>
    </row>
    <row r="1521" spans="1:12" x14ac:dyDescent="0.15">
      <c r="A1521" t="s">
        <v>12</v>
      </c>
      <c r="B1521">
        <v>423144</v>
      </c>
      <c r="C1521">
        <v>423164</v>
      </c>
      <c r="D1521" t="s">
        <v>5054</v>
      </c>
      <c r="E1521" t="s">
        <v>90</v>
      </c>
      <c r="F1521" t="s">
        <v>76</v>
      </c>
      <c r="G1521" t="s">
        <v>32</v>
      </c>
      <c r="H1521">
        <v>31</v>
      </c>
      <c r="I1521" t="s">
        <v>5055</v>
      </c>
      <c r="J1521" t="s">
        <v>5056</v>
      </c>
      <c r="K1521" t="s">
        <v>5057</v>
      </c>
      <c r="L1521" t="s">
        <v>77910</v>
      </c>
    </row>
    <row r="1522" spans="1:12" x14ac:dyDescent="0.15">
      <c r="A1522" t="s">
        <v>12</v>
      </c>
      <c r="B1522">
        <v>423062</v>
      </c>
      <c r="C1522">
        <v>423082</v>
      </c>
      <c r="D1522" t="s">
        <v>5054</v>
      </c>
      <c r="E1522" t="s">
        <v>90</v>
      </c>
      <c r="F1522" t="s">
        <v>76</v>
      </c>
      <c r="G1522" t="s">
        <v>32</v>
      </c>
      <c r="H1522">
        <v>113</v>
      </c>
      <c r="I1522" t="s">
        <v>5058</v>
      </c>
      <c r="J1522" t="s">
        <v>5059</v>
      </c>
      <c r="K1522" t="s">
        <v>5060</v>
      </c>
      <c r="L1522" t="s">
        <v>77986</v>
      </c>
    </row>
    <row r="1523" spans="1:12" x14ac:dyDescent="0.15">
      <c r="A1523" t="s">
        <v>12</v>
      </c>
      <c r="B1523">
        <v>423042</v>
      </c>
      <c r="C1523">
        <v>423062</v>
      </c>
      <c r="D1523" t="s">
        <v>5054</v>
      </c>
      <c r="E1523" t="s">
        <v>90</v>
      </c>
      <c r="F1523" t="s">
        <v>76</v>
      </c>
      <c r="G1523" t="s">
        <v>16</v>
      </c>
      <c r="H1523">
        <v>133</v>
      </c>
      <c r="I1523" t="s">
        <v>5061</v>
      </c>
      <c r="J1523" t="s">
        <v>5062</v>
      </c>
      <c r="K1523" t="s">
        <v>5063</v>
      </c>
      <c r="L1523" t="s">
        <v>77995</v>
      </c>
    </row>
    <row r="1524" spans="1:12" x14ac:dyDescent="0.15">
      <c r="A1524" t="s">
        <v>12</v>
      </c>
      <c r="B1524">
        <v>423018</v>
      </c>
      <c r="C1524">
        <v>423038</v>
      </c>
      <c r="D1524" t="s">
        <v>5054</v>
      </c>
      <c r="E1524" t="s">
        <v>90</v>
      </c>
      <c r="F1524" t="s">
        <v>76</v>
      </c>
      <c r="G1524" t="s">
        <v>32</v>
      </c>
      <c r="H1524">
        <v>157</v>
      </c>
      <c r="I1524" t="s">
        <v>5064</v>
      </c>
      <c r="J1524" t="s">
        <v>5065</v>
      </c>
      <c r="K1524" t="s">
        <v>5066</v>
      </c>
      <c r="L1524" t="s">
        <v>78068</v>
      </c>
    </row>
    <row r="1525" spans="1:12" x14ac:dyDescent="0.15">
      <c r="A1525" t="s">
        <v>12</v>
      </c>
      <c r="B1525">
        <v>423590</v>
      </c>
      <c r="C1525">
        <v>423610</v>
      </c>
      <c r="D1525" t="s">
        <v>5067</v>
      </c>
      <c r="E1525" t="s">
        <v>90</v>
      </c>
      <c r="F1525" t="s">
        <v>76</v>
      </c>
      <c r="G1525" t="s">
        <v>32</v>
      </c>
      <c r="H1525">
        <v>1</v>
      </c>
      <c r="I1525" t="s">
        <v>5068</v>
      </c>
      <c r="J1525" t="s">
        <v>5069</v>
      </c>
      <c r="K1525" t="s">
        <v>5070</v>
      </c>
      <c r="L1525" t="s">
        <v>77917</v>
      </c>
    </row>
    <row r="1526" spans="1:12" x14ac:dyDescent="0.15">
      <c r="A1526" t="s">
        <v>12</v>
      </c>
      <c r="B1526">
        <v>423565</v>
      </c>
      <c r="C1526">
        <v>423585</v>
      </c>
      <c r="D1526" t="s">
        <v>5067</v>
      </c>
      <c r="E1526" t="s">
        <v>90</v>
      </c>
      <c r="F1526" t="s">
        <v>76</v>
      </c>
      <c r="G1526" t="s">
        <v>23</v>
      </c>
      <c r="H1526">
        <v>26</v>
      </c>
      <c r="I1526" t="s">
        <v>5071</v>
      </c>
      <c r="J1526" t="s">
        <v>5072</v>
      </c>
      <c r="K1526" t="s">
        <v>5073</v>
      </c>
      <c r="L1526" t="s">
        <v>78002</v>
      </c>
    </row>
    <row r="1527" spans="1:12" x14ac:dyDescent="0.15">
      <c r="A1527" t="s">
        <v>12</v>
      </c>
      <c r="B1527">
        <v>423533</v>
      </c>
      <c r="C1527">
        <v>423553</v>
      </c>
      <c r="D1527" t="s">
        <v>5067</v>
      </c>
      <c r="E1527" t="s">
        <v>90</v>
      </c>
      <c r="F1527" t="s">
        <v>76</v>
      </c>
      <c r="G1527" t="s">
        <v>16</v>
      </c>
      <c r="H1527">
        <v>58</v>
      </c>
      <c r="I1527" t="s">
        <v>5074</v>
      </c>
      <c r="J1527" t="s">
        <v>5075</v>
      </c>
      <c r="K1527" t="s">
        <v>5076</v>
      </c>
      <c r="L1527" t="s">
        <v>77911</v>
      </c>
    </row>
    <row r="1528" spans="1:12" x14ac:dyDescent="0.15">
      <c r="A1528" t="s">
        <v>12</v>
      </c>
      <c r="B1528">
        <v>423508</v>
      </c>
      <c r="C1528">
        <v>423528</v>
      </c>
      <c r="D1528" t="s">
        <v>5067</v>
      </c>
      <c r="E1528" t="s">
        <v>90</v>
      </c>
      <c r="F1528" t="s">
        <v>76</v>
      </c>
      <c r="G1528" t="s">
        <v>23</v>
      </c>
      <c r="H1528">
        <v>83</v>
      </c>
      <c r="I1528" t="s">
        <v>5077</v>
      </c>
      <c r="J1528" t="s">
        <v>5078</v>
      </c>
      <c r="K1528" t="s">
        <v>5079</v>
      </c>
      <c r="L1528" t="s">
        <v>77958</v>
      </c>
    </row>
    <row r="1529" spans="1:12" x14ac:dyDescent="0.15">
      <c r="A1529" t="s">
        <v>12</v>
      </c>
      <c r="B1529">
        <v>424343</v>
      </c>
      <c r="C1529">
        <v>424363</v>
      </c>
      <c r="D1529" t="s">
        <v>5080</v>
      </c>
      <c r="E1529" t="s">
        <v>90</v>
      </c>
      <c r="F1529" t="s">
        <v>76</v>
      </c>
      <c r="G1529" t="s">
        <v>16</v>
      </c>
      <c r="H1529">
        <v>0</v>
      </c>
      <c r="I1529" t="s">
        <v>5081</v>
      </c>
      <c r="J1529" t="s">
        <v>5082</v>
      </c>
      <c r="K1529" t="s">
        <v>5083</v>
      </c>
      <c r="L1529" t="s">
        <v>77980</v>
      </c>
    </row>
    <row r="1530" spans="1:12" x14ac:dyDescent="0.15">
      <c r="A1530" t="s">
        <v>12</v>
      </c>
      <c r="B1530">
        <v>424317</v>
      </c>
      <c r="C1530">
        <v>424337</v>
      </c>
      <c r="D1530" t="s">
        <v>5080</v>
      </c>
      <c r="E1530" t="s">
        <v>90</v>
      </c>
      <c r="F1530" t="s">
        <v>76</v>
      </c>
      <c r="G1530" t="s">
        <v>32</v>
      </c>
      <c r="H1530">
        <v>26</v>
      </c>
      <c r="I1530" t="s">
        <v>5084</v>
      </c>
      <c r="J1530" t="s">
        <v>5085</v>
      </c>
      <c r="K1530" t="s">
        <v>5086</v>
      </c>
      <c r="L1530" t="s">
        <v>78002</v>
      </c>
    </row>
    <row r="1531" spans="1:12" x14ac:dyDescent="0.15">
      <c r="A1531" t="s">
        <v>12</v>
      </c>
      <c r="B1531">
        <v>424293</v>
      </c>
      <c r="C1531">
        <v>424313</v>
      </c>
      <c r="D1531" t="s">
        <v>5080</v>
      </c>
      <c r="E1531" t="s">
        <v>90</v>
      </c>
      <c r="F1531" t="s">
        <v>76</v>
      </c>
      <c r="G1531" t="s">
        <v>16</v>
      </c>
      <c r="H1531">
        <v>50</v>
      </c>
      <c r="I1531" t="s">
        <v>5087</v>
      </c>
      <c r="J1531" t="s">
        <v>5088</v>
      </c>
      <c r="K1531" t="s">
        <v>5089</v>
      </c>
      <c r="L1531" t="s">
        <v>77925</v>
      </c>
    </row>
    <row r="1532" spans="1:12" x14ac:dyDescent="0.15">
      <c r="A1532" t="s">
        <v>12</v>
      </c>
      <c r="B1532">
        <v>424252</v>
      </c>
      <c r="C1532">
        <v>424272</v>
      </c>
      <c r="D1532" t="s">
        <v>5080</v>
      </c>
      <c r="E1532" t="s">
        <v>90</v>
      </c>
      <c r="F1532" t="s">
        <v>76</v>
      </c>
      <c r="G1532" t="s">
        <v>23</v>
      </c>
      <c r="H1532">
        <v>91</v>
      </c>
      <c r="I1532" t="s">
        <v>5090</v>
      </c>
      <c r="J1532" t="s">
        <v>5091</v>
      </c>
      <c r="K1532" t="s">
        <v>5092</v>
      </c>
      <c r="L1532" t="s">
        <v>77907</v>
      </c>
    </row>
    <row r="1533" spans="1:12" x14ac:dyDescent="0.15">
      <c r="A1533" t="s">
        <v>12</v>
      </c>
      <c r="B1533">
        <v>425484</v>
      </c>
      <c r="C1533">
        <v>425504</v>
      </c>
      <c r="D1533" t="s">
        <v>5093</v>
      </c>
      <c r="E1533" t="s">
        <v>5094</v>
      </c>
      <c r="F1533" t="s">
        <v>76</v>
      </c>
      <c r="G1533" t="s">
        <v>36</v>
      </c>
      <c r="H1533">
        <v>6</v>
      </c>
      <c r="I1533" t="s">
        <v>5095</v>
      </c>
      <c r="J1533" t="s">
        <v>5096</v>
      </c>
      <c r="K1533" t="s">
        <v>5097</v>
      </c>
      <c r="L1533" t="s">
        <v>78025</v>
      </c>
    </row>
    <row r="1534" spans="1:12" x14ac:dyDescent="0.15">
      <c r="A1534" t="s">
        <v>12</v>
      </c>
      <c r="B1534">
        <v>425462</v>
      </c>
      <c r="C1534">
        <v>425482</v>
      </c>
      <c r="D1534" t="s">
        <v>5093</v>
      </c>
      <c r="E1534" t="s">
        <v>5094</v>
      </c>
      <c r="F1534" t="s">
        <v>76</v>
      </c>
      <c r="G1534" t="s">
        <v>16</v>
      </c>
      <c r="H1534">
        <v>28</v>
      </c>
      <c r="I1534" t="s">
        <v>5098</v>
      </c>
      <c r="J1534" t="s">
        <v>5099</v>
      </c>
      <c r="K1534" t="s">
        <v>5100</v>
      </c>
      <c r="L1534" t="s">
        <v>77956</v>
      </c>
    </row>
    <row r="1535" spans="1:12" x14ac:dyDescent="0.15">
      <c r="A1535" t="s">
        <v>12</v>
      </c>
      <c r="B1535">
        <v>425421</v>
      </c>
      <c r="C1535">
        <v>425441</v>
      </c>
      <c r="D1535" t="s">
        <v>5093</v>
      </c>
      <c r="E1535" t="s">
        <v>5094</v>
      </c>
      <c r="F1535" t="s">
        <v>76</v>
      </c>
      <c r="G1535" t="s">
        <v>16</v>
      </c>
      <c r="H1535">
        <v>69</v>
      </c>
      <c r="I1535" t="s">
        <v>5101</v>
      </c>
      <c r="J1535" t="s">
        <v>5102</v>
      </c>
      <c r="K1535" t="s">
        <v>5103</v>
      </c>
      <c r="L1535" t="s">
        <v>78015</v>
      </c>
    </row>
    <row r="1536" spans="1:12" x14ac:dyDescent="0.15">
      <c r="A1536" t="s">
        <v>12</v>
      </c>
      <c r="B1536">
        <v>425396</v>
      </c>
      <c r="C1536">
        <v>425416</v>
      </c>
      <c r="D1536" t="s">
        <v>5093</v>
      </c>
      <c r="E1536" t="s">
        <v>5094</v>
      </c>
      <c r="F1536" t="s">
        <v>76</v>
      </c>
      <c r="G1536" t="s">
        <v>36</v>
      </c>
      <c r="H1536">
        <v>94</v>
      </c>
      <c r="I1536" t="s">
        <v>5104</v>
      </c>
      <c r="J1536" t="s">
        <v>5105</v>
      </c>
      <c r="K1536" t="s">
        <v>5106</v>
      </c>
      <c r="L1536" t="s">
        <v>77927</v>
      </c>
    </row>
    <row r="1537" spans="1:12" x14ac:dyDescent="0.15">
      <c r="A1537" t="s">
        <v>12</v>
      </c>
      <c r="B1537">
        <v>427523</v>
      </c>
      <c r="C1537">
        <v>427543</v>
      </c>
      <c r="D1537" t="s">
        <v>5107</v>
      </c>
      <c r="E1537" t="s">
        <v>90</v>
      </c>
      <c r="F1537" t="s">
        <v>76</v>
      </c>
      <c r="G1537" t="s">
        <v>32</v>
      </c>
      <c r="H1537">
        <v>23</v>
      </c>
      <c r="I1537" t="s">
        <v>5108</v>
      </c>
      <c r="J1537" t="s">
        <v>5109</v>
      </c>
      <c r="K1537" t="s">
        <v>5110</v>
      </c>
      <c r="L1537" t="s">
        <v>77975</v>
      </c>
    </row>
    <row r="1538" spans="1:12" x14ac:dyDescent="0.15">
      <c r="A1538" t="s">
        <v>12</v>
      </c>
      <c r="B1538">
        <v>427469</v>
      </c>
      <c r="C1538">
        <v>427489</v>
      </c>
      <c r="D1538" t="s">
        <v>5107</v>
      </c>
      <c r="E1538" t="s">
        <v>90</v>
      </c>
      <c r="F1538" t="s">
        <v>76</v>
      </c>
      <c r="G1538" t="s">
        <v>16</v>
      </c>
      <c r="H1538">
        <v>77</v>
      </c>
      <c r="I1538" t="s">
        <v>5111</v>
      </c>
      <c r="J1538" t="s">
        <v>5112</v>
      </c>
      <c r="K1538" t="s">
        <v>5113</v>
      </c>
      <c r="L1538" t="s">
        <v>77960</v>
      </c>
    </row>
    <row r="1539" spans="1:12" x14ac:dyDescent="0.15">
      <c r="A1539" t="s">
        <v>12</v>
      </c>
      <c r="B1539">
        <v>427429</v>
      </c>
      <c r="C1539">
        <v>427449</v>
      </c>
      <c r="D1539" t="s">
        <v>5107</v>
      </c>
      <c r="E1539" t="s">
        <v>90</v>
      </c>
      <c r="F1539" t="s">
        <v>76</v>
      </c>
      <c r="G1539" t="s">
        <v>16</v>
      </c>
      <c r="H1539">
        <v>117</v>
      </c>
      <c r="I1539" t="s">
        <v>5114</v>
      </c>
      <c r="J1539" t="s">
        <v>5115</v>
      </c>
      <c r="K1539" t="s">
        <v>5116</v>
      </c>
      <c r="L1539" t="s">
        <v>77930</v>
      </c>
    </row>
    <row r="1540" spans="1:12" x14ac:dyDescent="0.15">
      <c r="A1540" t="s">
        <v>12</v>
      </c>
      <c r="B1540">
        <v>427394</v>
      </c>
      <c r="C1540">
        <v>427414</v>
      </c>
      <c r="D1540" t="s">
        <v>5107</v>
      </c>
      <c r="E1540" t="s">
        <v>90</v>
      </c>
      <c r="F1540" t="s">
        <v>76</v>
      </c>
      <c r="G1540" t="s">
        <v>32</v>
      </c>
      <c r="H1540">
        <v>152</v>
      </c>
      <c r="I1540" t="s">
        <v>5117</v>
      </c>
      <c r="J1540" t="s">
        <v>5118</v>
      </c>
      <c r="K1540" t="s">
        <v>5119</v>
      </c>
      <c r="L1540" t="s">
        <v>77954</v>
      </c>
    </row>
    <row r="1541" spans="1:12" x14ac:dyDescent="0.15">
      <c r="A1541" t="s">
        <v>12</v>
      </c>
      <c r="B1541">
        <v>427808</v>
      </c>
      <c r="C1541">
        <v>427828</v>
      </c>
      <c r="D1541" t="s">
        <v>5120</v>
      </c>
      <c r="E1541" t="s">
        <v>90</v>
      </c>
      <c r="F1541" t="s">
        <v>76</v>
      </c>
      <c r="G1541" t="s">
        <v>32</v>
      </c>
      <c r="H1541">
        <v>16</v>
      </c>
      <c r="I1541" t="s">
        <v>5121</v>
      </c>
      <c r="J1541" t="s">
        <v>5122</v>
      </c>
      <c r="K1541" t="s">
        <v>5123</v>
      </c>
      <c r="L1541" t="s">
        <v>77905</v>
      </c>
    </row>
    <row r="1542" spans="1:12" x14ac:dyDescent="0.15">
      <c r="A1542" t="s">
        <v>12</v>
      </c>
      <c r="B1542">
        <v>427763</v>
      </c>
      <c r="C1542">
        <v>427783</v>
      </c>
      <c r="D1542" t="s">
        <v>5120</v>
      </c>
      <c r="E1542" t="s">
        <v>90</v>
      </c>
      <c r="F1542" t="s">
        <v>76</v>
      </c>
      <c r="G1542" t="s">
        <v>32</v>
      </c>
      <c r="H1542">
        <v>61</v>
      </c>
      <c r="I1542" t="s">
        <v>5124</v>
      </c>
      <c r="J1542" t="s">
        <v>5125</v>
      </c>
      <c r="K1542" t="s">
        <v>5126</v>
      </c>
      <c r="L1542" t="s">
        <v>77979</v>
      </c>
    </row>
    <row r="1543" spans="1:12" x14ac:dyDescent="0.15">
      <c r="A1543" t="s">
        <v>12</v>
      </c>
      <c r="B1543">
        <v>427726</v>
      </c>
      <c r="C1543">
        <v>427746</v>
      </c>
      <c r="D1543" t="s">
        <v>5120</v>
      </c>
      <c r="E1543" t="s">
        <v>90</v>
      </c>
      <c r="F1543" t="s">
        <v>76</v>
      </c>
      <c r="G1543" t="s">
        <v>16</v>
      </c>
      <c r="H1543">
        <v>98</v>
      </c>
      <c r="I1543" t="s">
        <v>5127</v>
      </c>
      <c r="J1543" t="s">
        <v>5128</v>
      </c>
      <c r="K1543" t="s">
        <v>5129</v>
      </c>
      <c r="L1543" t="s">
        <v>78048</v>
      </c>
    </row>
    <row r="1544" spans="1:12" x14ac:dyDescent="0.15">
      <c r="A1544" t="s">
        <v>12</v>
      </c>
      <c r="B1544">
        <v>427705</v>
      </c>
      <c r="C1544">
        <v>427725</v>
      </c>
      <c r="D1544" t="s">
        <v>5120</v>
      </c>
      <c r="E1544" t="s">
        <v>90</v>
      </c>
      <c r="F1544" t="s">
        <v>76</v>
      </c>
      <c r="G1544" t="s">
        <v>16</v>
      </c>
      <c r="H1544">
        <v>119</v>
      </c>
      <c r="I1544" t="s">
        <v>5130</v>
      </c>
      <c r="J1544" t="s">
        <v>5131</v>
      </c>
      <c r="K1544" t="s">
        <v>5132</v>
      </c>
      <c r="L1544" t="s">
        <v>78058</v>
      </c>
    </row>
    <row r="1545" spans="1:12" x14ac:dyDescent="0.15">
      <c r="A1545" t="s">
        <v>12</v>
      </c>
      <c r="B1545">
        <v>428529</v>
      </c>
      <c r="C1545">
        <v>428549</v>
      </c>
      <c r="D1545" t="s">
        <v>5133</v>
      </c>
      <c r="E1545" t="s">
        <v>90</v>
      </c>
      <c r="F1545" t="s">
        <v>76</v>
      </c>
      <c r="G1545" t="s">
        <v>23</v>
      </c>
      <c r="H1545">
        <v>11</v>
      </c>
      <c r="I1545" t="s">
        <v>5134</v>
      </c>
      <c r="J1545" t="s">
        <v>5135</v>
      </c>
      <c r="K1545" t="s">
        <v>5136</v>
      </c>
      <c r="L1545" t="s">
        <v>77974</v>
      </c>
    </row>
    <row r="1546" spans="1:12" x14ac:dyDescent="0.15">
      <c r="A1546" t="s">
        <v>12</v>
      </c>
      <c r="B1546">
        <v>428502</v>
      </c>
      <c r="C1546">
        <v>428522</v>
      </c>
      <c r="D1546" t="s">
        <v>5133</v>
      </c>
      <c r="E1546" t="s">
        <v>90</v>
      </c>
      <c r="F1546" t="s">
        <v>76</v>
      </c>
      <c r="G1546" t="s">
        <v>32</v>
      </c>
      <c r="H1546">
        <v>38</v>
      </c>
      <c r="I1546" t="s">
        <v>5137</v>
      </c>
      <c r="J1546" t="s">
        <v>5138</v>
      </c>
      <c r="K1546" t="s">
        <v>5139</v>
      </c>
      <c r="L1546" t="s">
        <v>78008</v>
      </c>
    </row>
    <row r="1547" spans="1:12" x14ac:dyDescent="0.15">
      <c r="A1547" t="s">
        <v>12</v>
      </c>
      <c r="B1547">
        <v>428454</v>
      </c>
      <c r="C1547">
        <v>428474</v>
      </c>
      <c r="D1547" t="s">
        <v>5133</v>
      </c>
      <c r="E1547" t="s">
        <v>90</v>
      </c>
      <c r="F1547" t="s">
        <v>76</v>
      </c>
      <c r="G1547" t="s">
        <v>23</v>
      </c>
      <c r="H1547">
        <v>86</v>
      </c>
      <c r="I1547" t="s">
        <v>5140</v>
      </c>
      <c r="J1547" t="s">
        <v>5141</v>
      </c>
      <c r="K1547" t="s">
        <v>5142</v>
      </c>
      <c r="L1547" t="s">
        <v>77929</v>
      </c>
    </row>
    <row r="1548" spans="1:12" x14ac:dyDescent="0.15">
      <c r="A1548" t="s">
        <v>12</v>
      </c>
      <c r="B1548">
        <v>428424</v>
      </c>
      <c r="C1548">
        <v>428444</v>
      </c>
      <c r="D1548" t="s">
        <v>5133</v>
      </c>
      <c r="E1548" t="s">
        <v>90</v>
      </c>
      <c r="F1548" t="s">
        <v>76</v>
      </c>
      <c r="G1548" t="s">
        <v>36</v>
      </c>
      <c r="H1548">
        <v>116</v>
      </c>
      <c r="I1548" t="s">
        <v>5143</v>
      </c>
      <c r="J1548" t="s">
        <v>5144</v>
      </c>
      <c r="K1548" t="s">
        <v>5145</v>
      </c>
      <c r="L1548" t="s">
        <v>77976</v>
      </c>
    </row>
    <row r="1549" spans="1:12" x14ac:dyDescent="0.15">
      <c r="A1549" t="s">
        <v>12</v>
      </c>
      <c r="B1549">
        <v>429372</v>
      </c>
      <c r="C1549">
        <v>429392</v>
      </c>
      <c r="D1549" t="s">
        <v>5146</v>
      </c>
      <c r="E1549" t="s">
        <v>5147</v>
      </c>
      <c r="F1549" t="s">
        <v>76</v>
      </c>
      <c r="G1549" t="s">
        <v>23</v>
      </c>
      <c r="H1549">
        <v>0</v>
      </c>
      <c r="I1549" t="s">
        <v>5148</v>
      </c>
      <c r="J1549" t="s">
        <v>5149</v>
      </c>
      <c r="K1549" t="s">
        <v>5150</v>
      </c>
      <c r="L1549" t="s">
        <v>77980</v>
      </c>
    </row>
    <row r="1550" spans="1:12" x14ac:dyDescent="0.15">
      <c r="A1550" t="s">
        <v>12</v>
      </c>
      <c r="B1550">
        <v>429323</v>
      </c>
      <c r="C1550">
        <v>429343</v>
      </c>
      <c r="D1550" t="s">
        <v>5146</v>
      </c>
      <c r="E1550" t="s">
        <v>5147</v>
      </c>
      <c r="F1550" t="s">
        <v>76</v>
      </c>
      <c r="G1550" t="s">
        <v>32</v>
      </c>
      <c r="H1550">
        <v>49</v>
      </c>
      <c r="I1550" t="s">
        <v>5151</v>
      </c>
      <c r="J1550" t="s">
        <v>5152</v>
      </c>
      <c r="K1550" t="s">
        <v>5153</v>
      </c>
      <c r="L1550" t="s">
        <v>77913</v>
      </c>
    </row>
    <row r="1551" spans="1:12" x14ac:dyDescent="0.15">
      <c r="A1551" t="s">
        <v>12</v>
      </c>
      <c r="B1551">
        <v>429299</v>
      </c>
      <c r="C1551">
        <v>429319</v>
      </c>
      <c r="D1551" t="s">
        <v>5146</v>
      </c>
      <c r="E1551" t="s">
        <v>5147</v>
      </c>
      <c r="F1551" t="s">
        <v>76</v>
      </c>
      <c r="G1551" t="s">
        <v>36</v>
      </c>
      <c r="H1551">
        <v>73</v>
      </c>
      <c r="I1551" t="s">
        <v>5154</v>
      </c>
      <c r="J1551" t="s">
        <v>5155</v>
      </c>
      <c r="K1551" t="s">
        <v>5156</v>
      </c>
      <c r="L1551" t="s">
        <v>77926</v>
      </c>
    </row>
    <row r="1552" spans="1:12" x14ac:dyDescent="0.15">
      <c r="A1552" t="s">
        <v>12</v>
      </c>
      <c r="B1552">
        <v>429274</v>
      </c>
      <c r="C1552">
        <v>429294</v>
      </c>
      <c r="D1552" t="s">
        <v>5146</v>
      </c>
      <c r="E1552" t="s">
        <v>5147</v>
      </c>
      <c r="F1552" t="s">
        <v>76</v>
      </c>
      <c r="G1552" t="s">
        <v>16</v>
      </c>
      <c r="H1552">
        <v>98</v>
      </c>
      <c r="I1552" t="s">
        <v>5157</v>
      </c>
      <c r="J1552" t="s">
        <v>5158</v>
      </c>
      <c r="K1552" t="s">
        <v>5159</v>
      </c>
      <c r="L1552" t="s">
        <v>78048</v>
      </c>
    </row>
    <row r="1553" spans="1:12" x14ac:dyDescent="0.15">
      <c r="A1553" t="s">
        <v>12</v>
      </c>
      <c r="B1553">
        <v>430069</v>
      </c>
      <c r="C1553">
        <v>430089</v>
      </c>
      <c r="D1553" t="s">
        <v>5160</v>
      </c>
      <c r="E1553" t="s">
        <v>90</v>
      </c>
      <c r="F1553" t="s">
        <v>76</v>
      </c>
      <c r="G1553" t="s">
        <v>32</v>
      </c>
      <c r="H1553">
        <v>7</v>
      </c>
      <c r="I1553" t="s">
        <v>5161</v>
      </c>
      <c r="J1553" t="s">
        <v>5162</v>
      </c>
      <c r="K1553" t="s">
        <v>5163</v>
      </c>
      <c r="L1553" t="s">
        <v>77909</v>
      </c>
    </row>
    <row r="1554" spans="1:12" x14ac:dyDescent="0.15">
      <c r="A1554" t="s">
        <v>12</v>
      </c>
      <c r="B1554">
        <v>430039</v>
      </c>
      <c r="C1554">
        <v>430059</v>
      </c>
      <c r="D1554" t="s">
        <v>5160</v>
      </c>
      <c r="E1554" t="s">
        <v>90</v>
      </c>
      <c r="F1554" t="s">
        <v>76</v>
      </c>
      <c r="G1554" t="s">
        <v>16</v>
      </c>
      <c r="H1554">
        <v>37</v>
      </c>
      <c r="I1554" t="s">
        <v>5164</v>
      </c>
      <c r="J1554" t="s">
        <v>5165</v>
      </c>
      <c r="K1554" t="s">
        <v>5166</v>
      </c>
      <c r="L1554" t="s">
        <v>77906</v>
      </c>
    </row>
    <row r="1555" spans="1:12" x14ac:dyDescent="0.15">
      <c r="A1555" t="s">
        <v>12</v>
      </c>
      <c r="B1555">
        <v>429998</v>
      </c>
      <c r="C1555">
        <v>430018</v>
      </c>
      <c r="D1555" t="s">
        <v>5160</v>
      </c>
      <c r="E1555" t="s">
        <v>90</v>
      </c>
      <c r="F1555" t="s">
        <v>76</v>
      </c>
      <c r="G1555" t="s">
        <v>16</v>
      </c>
      <c r="H1555">
        <v>78</v>
      </c>
      <c r="I1555" t="s">
        <v>5167</v>
      </c>
      <c r="J1555" t="s">
        <v>5168</v>
      </c>
      <c r="K1555" t="s">
        <v>5169</v>
      </c>
      <c r="L1555" t="s">
        <v>78000</v>
      </c>
    </row>
    <row r="1556" spans="1:12" x14ac:dyDescent="0.15">
      <c r="A1556" t="s">
        <v>12</v>
      </c>
      <c r="B1556">
        <v>429976</v>
      </c>
      <c r="C1556">
        <v>429996</v>
      </c>
      <c r="D1556" t="s">
        <v>5160</v>
      </c>
      <c r="E1556" t="s">
        <v>90</v>
      </c>
      <c r="F1556" t="s">
        <v>76</v>
      </c>
      <c r="G1556" t="s">
        <v>16</v>
      </c>
      <c r="H1556">
        <v>100</v>
      </c>
      <c r="I1556" t="s">
        <v>5170</v>
      </c>
      <c r="J1556" t="s">
        <v>5171</v>
      </c>
      <c r="K1556" t="s">
        <v>5172</v>
      </c>
      <c r="L1556" t="s">
        <v>77953</v>
      </c>
    </row>
    <row r="1557" spans="1:12" x14ac:dyDescent="0.15">
      <c r="A1557" t="s">
        <v>12</v>
      </c>
      <c r="B1557">
        <v>430310</v>
      </c>
      <c r="C1557">
        <v>430330</v>
      </c>
      <c r="D1557" t="s">
        <v>5173</v>
      </c>
      <c r="E1557" t="s">
        <v>5174</v>
      </c>
      <c r="F1557" t="s">
        <v>15</v>
      </c>
      <c r="G1557" t="s">
        <v>36</v>
      </c>
      <c r="H1557">
        <v>0</v>
      </c>
      <c r="I1557" t="s">
        <v>5175</v>
      </c>
      <c r="J1557" t="s">
        <v>5176</v>
      </c>
      <c r="K1557" t="s">
        <v>5177</v>
      </c>
      <c r="L1557" t="s">
        <v>77980</v>
      </c>
    </row>
    <row r="1558" spans="1:12" x14ac:dyDescent="0.15">
      <c r="A1558" t="s">
        <v>12</v>
      </c>
      <c r="B1558">
        <v>430335</v>
      </c>
      <c r="C1558">
        <v>430355</v>
      </c>
      <c r="D1558" t="s">
        <v>5173</v>
      </c>
      <c r="E1558" t="s">
        <v>5174</v>
      </c>
      <c r="F1558" t="s">
        <v>15</v>
      </c>
      <c r="G1558" t="s">
        <v>23</v>
      </c>
      <c r="H1558">
        <v>25</v>
      </c>
      <c r="I1558" t="s">
        <v>5178</v>
      </c>
      <c r="J1558" t="s">
        <v>5179</v>
      </c>
      <c r="K1558" t="s">
        <v>5180</v>
      </c>
      <c r="L1558" t="s">
        <v>78012</v>
      </c>
    </row>
    <row r="1559" spans="1:12" x14ac:dyDescent="0.15">
      <c r="A1559" t="s">
        <v>12</v>
      </c>
      <c r="B1559">
        <v>430363</v>
      </c>
      <c r="C1559">
        <v>430383</v>
      </c>
      <c r="D1559" t="s">
        <v>5173</v>
      </c>
      <c r="E1559" t="s">
        <v>5174</v>
      </c>
      <c r="F1559" t="s">
        <v>15</v>
      </c>
      <c r="G1559" t="s">
        <v>23</v>
      </c>
      <c r="H1559">
        <v>53</v>
      </c>
      <c r="I1559" t="s">
        <v>5181</v>
      </c>
      <c r="J1559" t="s">
        <v>5182</v>
      </c>
      <c r="K1559" t="s">
        <v>5183</v>
      </c>
      <c r="L1559" t="s">
        <v>77922</v>
      </c>
    </row>
    <row r="1560" spans="1:12" x14ac:dyDescent="0.15">
      <c r="A1560" t="s">
        <v>12</v>
      </c>
      <c r="B1560">
        <v>430385</v>
      </c>
      <c r="C1560">
        <v>430405</v>
      </c>
      <c r="D1560" t="s">
        <v>5173</v>
      </c>
      <c r="E1560" t="s">
        <v>5174</v>
      </c>
      <c r="F1560" t="s">
        <v>15</v>
      </c>
      <c r="G1560" t="s">
        <v>16</v>
      </c>
      <c r="H1560">
        <v>75</v>
      </c>
      <c r="I1560" t="s">
        <v>5184</v>
      </c>
      <c r="J1560" t="s">
        <v>5185</v>
      </c>
      <c r="K1560" t="s">
        <v>5186</v>
      </c>
      <c r="L1560" t="s">
        <v>78027</v>
      </c>
    </row>
    <row r="1561" spans="1:12" x14ac:dyDescent="0.15">
      <c r="A1561" t="s">
        <v>12</v>
      </c>
      <c r="B1561">
        <v>431548</v>
      </c>
      <c r="C1561">
        <v>431568</v>
      </c>
      <c r="D1561" t="s">
        <v>5187</v>
      </c>
      <c r="E1561" t="s">
        <v>5188</v>
      </c>
      <c r="F1561" t="s">
        <v>15</v>
      </c>
      <c r="G1561" t="s">
        <v>23</v>
      </c>
      <c r="H1561">
        <v>26</v>
      </c>
      <c r="I1561" t="s">
        <v>5189</v>
      </c>
      <c r="J1561" t="s">
        <v>5190</v>
      </c>
      <c r="K1561" t="s">
        <v>5191</v>
      </c>
      <c r="L1561" t="s">
        <v>78002</v>
      </c>
    </row>
    <row r="1562" spans="1:12" x14ac:dyDescent="0.15">
      <c r="A1562" t="s">
        <v>12</v>
      </c>
      <c r="B1562">
        <v>431575</v>
      </c>
      <c r="C1562">
        <v>431595</v>
      </c>
      <c r="D1562" t="s">
        <v>5187</v>
      </c>
      <c r="E1562" t="s">
        <v>5188</v>
      </c>
      <c r="F1562" t="s">
        <v>15</v>
      </c>
      <c r="G1562" t="s">
        <v>23</v>
      </c>
      <c r="H1562">
        <v>53</v>
      </c>
      <c r="I1562" t="s">
        <v>5192</v>
      </c>
      <c r="J1562" t="s">
        <v>5193</v>
      </c>
      <c r="K1562" t="s">
        <v>5194</v>
      </c>
      <c r="L1562" t="s">
        <v>77922</v>
      </c>
    </row>
    <row r="1563" spans="1:12" x14ac:dyDescent="0.15">
      <c r="A1563" t="s">
        <v>12</v>
      </c>
      <c r="B1563">
        <v>431597</v>
      </c>
      <c r="C1563">
        <v>431617</v>
      </c>
      <c r="D1563" t="s">
        <v>5187</v>
      </c>
      <c r="E1563" t="s">
        <v>5188</v>
      </c>
      <c r="F1563" t="s">
        <v>15</v>
      </c>
      <c r="G1563" t="s">
        <v>16</v>
      </c>
      <c r="H1563">
        <v>75</v>
      </c>
      <c r="I1563" t="s">
        <v>5195</v>
      </c>
      <c r="J1563" t="s">
        <v>5196</v>
      </c>
      <c r="K1563" t="s">
        <v>5197</v>
      </c>
      <c r="L1563" t="s">
        <v>78027</v>
      </c>
    </row>
    <row r="1564" spans="1:12" x14ac:dyDescent="0.15">
      <c r="A1564" t="s">
        <v>12</v>
      </c>
      <c r="B1564">
        <v>431620</v>
      </c>
      <c r="C1564">
        <v>431640</v>
      </c>
      <c r="D1564" t="s">
        <v>5187</v>
      </c>
      <c r="E1564" t="s">
        <v>5188</v>
      </c>
      <c r="F1564" t="s">
        <v>15</v>
      </c>
      <c r="G1564" t="s">
        <v>16</v>
      </c>
      <c r="H1564">
        <v>98</v>
      </c>
      <c r="I1564" t="s">
        <v>5198</v>
      </c>
      <c r="J1564" t="s">
        <v>5199</v>
      </c>
      <c r="K1564" t="s">
        <v>5200</v>
      </c>
      <c r="L1564" t="s">
        <v>78048</v>
      </c>
    </row>
    <row r="1565" spans="1:12" x14ac:dyDescent="0.15">
      <c r="A1565" t="s">
        <v>12</v>
      </c>
      <c r="B1565">
        <v>433557</v>
      </c>
      <c r="C1565">
        <v>433577</v>
      </c>
      <c r="D1565" t="s">
        <v>5201</v>
      </c>
      <c r="E1565" t="s">
        <v>90</v>
      </c>
      <c r="F1565" t="s">
        <v>76</v>
      </c>
      <c r="G1565" t="s">
        <v>32</v>
      </c>
      <c r="H1565">
        <v>1</v>
      </c>
      <c r="I1565" t="s">
        <v>5202</v>
      </c>
      <c r="J1565" t="s">
        <v>5203</v>
      </c>
      <c r="K1565" t="s">
        <v>5204</v>
      </c>
      <c r="L1565" t="s">
        <v>77917</v>
      </c>
    </row>
    <row r="1566" spans="1:12" x14ac:dyDescent="0.15">
      <c r="A1566" t="s">
        <v>12</v>
      </c>
      <c r="B1566">
        <v>433527</v>
      </c>
      <c r="C1566">
        <v>433547</v>
      </c>
      <c r="D1566" t="s">
        <v>5201</v>
      </c>
      <c r="E1566" t="s">
        <v>90</v>
      </c>
      <c r="F1566" t="s">
        <v>76</v>
      </c>
      <c r="G1566" t="s">
        <v>36</v>
      </c>
      <c r="H1566">
        <v>31</v>
      </c>
      <c r="I1566" t="s">
        <v>5205</v>
      </c>
      <c r="J1566" t="s">
        <v>5206</v>
      </c>
      <c r="K1566" t="s">
        <v>5207</v>
      </c>
      <c r="L1566" t="s">
        <v>77910</v>
      </c>
    </row>
    <row r="1567" spans="1:12" x14ac:dyDescent="0.15">
      <c r="A1567" t="s">
        <v>12</v>
      </c>
      <c r="B1567">
        <v>433485</v>
      </c>
      <c r="C1567">
        <v>433505</v>
      </c>
      <c r="D1567" t="s">
        <v>5201</v>
      </c>
      <c r="E1567" t="s">
        <v>90</v>
      </c>
      <c r="F1567" t="s">
        <v>76</v>
      </c>
      <c r="G1567" t="s">
        <v>16</v>
      </c>
      <c r="H1567">
        <v>73</v>
      </c>
      <c r="I1567" t="s">
        <v>5208</v>
      </c>
      <c r="J1567" t="s">
        <v>5209</v>
      </c>
      <c r="K1567" t="s">
        <v>5210</v>
      </c>
      <c r="L1567" t="s">
        <v>77926</v>
      </c>
    </row>
    <row r="1568" spans="1:12" x14ac:dyDescent="0.15">
      <c r="A1568" t="s">
        <v>12</v>
      </c>
      <c r="B1568">
        <v>433443</v>
      </c>
      <c r="C1568">
        <v>433463</v>
      </c>
      <c r="D1568" t="s">
        <v>5201</v>
      </c>
      <c r="E1568" t="s">
        <v>90</v>
      </c>
      <c r="F1568" t="s">
        <v>76</v>
      </c>
      <c r="G1568" t="s">
        <v>16</v>
      </c>
      <c r="H1568">
        <v>115</v>
      </c>
      <c r="I1568" t="s">
        <v>5211</v>
      </c>
      <c r="J1568" t="s">
        <v>5212</v>
      </c>
      <c r="K1568" t="s">
        <v>5213</v>
      </c>
      <c r="L1568" t="s">
        <v>78020</v>
      </c>
    </row>
    <row r="1569" spans="1:12" x14ac:dyDescent="0.15">
      <c r="A1569" t="s">
        <v>12</v>
      </c>
      <c r="B1569">
        <v>433753</v>
      </c>
      <c r="C1569">
        <v>433773</v>
      </c>
      <c r="D1569" t="s">
        <v>5214</v>
      </c>
      <c r="E1569" t="s">
        <v>90</v>
      </c>
      <c r="F1569" t="s">
        <v>15</v>
      </c>
      <c r="G1569" t="s">
        <v>36</v>
      </c>
      <c r="H1569">
        <v>22</v>
      </c>
      <c r="I1569" t="s">
        <v>5215</v>
      </c>
      <c r="J1569" t="s">
        <v>5216</v>
      </c>
      <c r="K1569" t="s">
        <v>5217</v>
      </c>
      <c r="L1569" t="s">
        <v>77948</v>
      </c>
    </row>
    <row r="1570" spans="1:12" x14ac:dyDescent="0.15">
      <c r="A1570" t="s">
        <v>12</v>
      </c>
      <c r="B1570">
        <v>433775</v>
      </c>
      <c r="C1570">
        <v>433795</v>
      </c>
      <c r="D1570" t="s">
        <v>5214</v>
      </c>
      <c r="E1570" t="s">
        <v>90</v>
      </c>
      <c r="F1570" t="s">
        <v>15</v>
      </c>
      <c r="G1570" t="s">
        <v>23</v>
      </c>
      <c r="H1570">
        <v>44</v>
      </c>
      <c r="I1570" t="s">
        <v>5218</v>
      </c>
      <c r="J1570" t="s">
        <v>5219</v>
      </c>
      <c r="K1570" t="s">
        <v>5220</v>
      </c>
      <c r="L1570" t="s">
        <v>78016</v>
      </c>
    </row>
    <row r="1571" spans="1:12" x14ac:dyDescent="0.15">
      <c r="A1571" t="s">
        <v>12</v>
      </c>
      <c r="B1571">
        <v>433798</v>
      </c>
      <c r="C1571">
        <v>433818</v>
      </c>
      <c r="D1571" t="s">
        <v>5214</v>
      </c>
      <c r="E1571" t="s">
        <v>90</v>
      </c>
      <c r="F1571" t="s">
        <v>15</v>
      </c>
      <c r="G1571" t="s">
        <v>16</v>
      </c>
      <c r="H1571">
        <v>67</v>
      </c>
      <c r="I1571" t="s">
        <v>5221</v>
      </c>
      <c r="J1571" t="s">
        <v>5222</v>
      </c>
      <c r="K1571" t="s">
        <v>5223</v>
      </c>
      <c r="L1571" t="s">
        <v>77981</v>
      </c>
    </row>
    <row r="1572" spans="1:12" x14ac:dyDescent="0.15">
      <c r="A1572" t="s">
        <v>12</v>
      </c>
      <c r="B1572">
        <v>433827</v>
      </c>
      <c r="C1572">
        <v>433847</v>
      </c>
      <c r="D1572" t="s">
        <v>5214</v>
      </c>
      <c r="E1572" t="s">
        <v>90</v>
      </c>
      <c r="F1572" t="s">
        <v>15</v>
      </c>
      <c r="G1572" t="s">
        <v>16</v>
      </c>
      <c r="H1572">
        <v>96</v>
      </c>
      <c r="I1572" t="s">
        <v>5224</v>
      </c>
      <c r="J1572" t="s">
        <v>5225</v>
      </c>
      <c r="K1572" t="s">
        <v>5226</v>
      </c>
      <c r="L1572" t="s">
        <v>77912</v>
      </c>
    </row>
    <row r="1573" spans="1:12" x14ac:dyDescent="0.15">
      <c r="A1573" t="s">
        <v>12</v>
      </c>
      <c r="B1573">
        <v>434388</v>
      </c>
      <c r="C1573">
        <v>434408</v>
      </c>
      <c r="D1573" t="s">
        <v>5227</v>
      </c>
      <c r="E1573" t="s">
        <v>90</v>
      </c>
      <c r="F1573" t="s">
        <v>15</v>
      </c>
      <c r="G1573" t="s">
        <v>16</v>
      </c>
      <c r="H1573">
        <v>10</v>
      </c>
      <c r="I1573" t="s">
        <v>5228</v>
      </c>
      <c r="J1573" t="s">
        <v>5229</v>
      </c>
      <c r="K1573" t="s">
        <v>5230</v>
      </c>
      <c r="L1573" t="s">
        <v>78001</v>
      </c>
    </row>
    <row r="1574" spans="1:12" x14ac:dyDescent="0.15">
      <c r="A1574" t="s">
        <v>12</v>
      </c>
      <c r="B1574">
        <v>434427</v>
      </c>
      <c r="C1574">
        <v>434447</v>
      </c>
      <c r="D1574" t="s">
        <v>5227</v>
      </c>
      <c r="E1574" t="s">
        <v>90</v>
      </c>
      <c r="F1574" t="s">
        <v>15</v>
      </c>
      <c r="G1574" t="s">
        <v>36</v>
      </c>
      <c r="H1574">
        <v>49</v>
      </c>
      <c r="I1574" t="s">
        <v>5231</v>
      </c>
      <c r="J1574" t="s">
        <v>5232</v>
      </c>
      <c r="K1574" t="s">
        <v>5233</v>
      </c>
      <c r="L1574" t="s">
        <v>77913</v>
      </c>
    </row>
    <row r="1575" spans="1:12" x14ac:dyDescent="0.15">
      <c r="A1575" t="s">
        <v>12</v>
      </c>
      <c r="B1575">
        <v>434461</v>
      </c>
      <c r="C1575">
        <v>434481</v>
      </c>
      <c r="D1575" t="s">
        <v>5227</v>
      </c>
      <c r="E1575" t="s">
        <v>90</v>
      </c>
      <c r="F1575" t="s">
        <v>15</v>
      </c>
      <c r="G1575" t="s">
        <v>36</v>
      </c>
      <c r="H1575">
        <v>83</v>
      </c>
      <c r="I1575" t="s">
        <v>5234</v>
      </c>
      <c r="J1575" t="s">
        <v>5235</v>
      </c>
      <c r="K1575" t="s">
        <v>5236</v>
      </c>
      <c r="L1575" t="s">
        <v>77958</v>
      </c>
    </row>
    <row r="1576" spans="1:12" x14ac:dyDescent="0.15">
      <c r="A1576" t="s">
        <v>12</v>
      </c>
      <c r="B1576">
        <v>434497</v>
      </c>
      <c r="C1576">
        <v>434517</v>
      </c>
      <c r="D1576" t="s">
        <v>5227</v>
      </c>
      <c r="E1576" t="s">
        <v>90</v>
      </c>
      <c r="F1576" t="s">
        <v>15</v>
      </c>
      <c r="G1576" t="s">
        <v>36</v>
      </c>
      <c r="H1576">
        <v>119</v>
      </c>
      <c r="I1576" t="s">
        <v>5237</v>
      </c>
      <c r="J1576" t="s">
        <v>5238</v>
      </c>
      <c r="K1576" t="s">
        <v>5239</v>
      </c>
      <c r="L1576" t="s">
        <v>78058</v>
      </c>
    </row>
    <row r="1577" spans="1:12" x14ac:dyDescent="0.15">
      <c r="A1577" t="s">
        <v>12</v>
      </c>
      <c r="B1577">
        <v>435756</v>
      </c>
      <c r="C1577">
        <v>435776</v>
      </c>
      <c r="D1577" t="s">
        <v>5240</v>
      </c>
      <c r="E1577" t="s">
        <v>90</v>
      </c>
      <c r="F1577" t="s">
        <v>15</v>
      </c>
      <c r="G1577" t="s">
        <v>32</v>
      </c>
      <c r="H1577">
        <v>8</v>
      </c>
      <c r="I1577" t="s">
        <v>5241</v>
      </c>
      <c r="J1577" t="s">
        <v>5242</v>
      </c>
      <c r="K1577" t="s">
        <v>5243</v>
      </c>
      <c r="L1577" t="s">
        <v>77955</v>
      </c>
    </row>
    <row r="1578" spans="1:12" x14ac:dyDescent="0.15">
      <c r="A1578" t="s">
        <v>12</v>
      </c>
      <c r="B1578">
        <v>435779</v>
      </c>
      <c r="C1578">
        <v>435799</v>
      </c>
      <c r="D1578" t="s">
        <v>5240</v>
      </c>
      <c r="E1578" t="s">
        <v>90</v>
      </c>
      <c r="F1578" t="s">
        <v>15</v>
      </c>
      <c r="G1578" t="s">
        <v>36</v>
      </c>
      <c r="H1578">
        <v>31</v>
      </c>
      <c r="I1578" t="s">
        <v>5244</v>
      </c>
      <c r="J1578" t="s">
        <v>5245</v>
      </c>
      <c r="K1578" t="s">
        <v>5246</v>
      </c>
      <c r="L1578" t="s">
        <v>77910</v>
      </c>
    </row>
    <row r="1579" spans="1:12" x14ac:dyDescent="0.15">
      <c r="A1579" t="s">
        <v>12</v>
      </c>
      <c r="B1579">
        <v>435800</v>
      </c>
      <c r="C1579">
        <v>435820</v>
      </c>
      <c r="D1579" t="s">
        <v>5240</v>
      </c>
      <c r="E1579" t="s">
        <v>90</v>
      </c>
      <c r="F1579" t="s">
        <v>15</v>
      </c>
      <c r="G1579" t="s">
        <v>36</v>
      </c>
      <c r="H1579">
        <v>52</v>
      </c>
      <c r="I1579" t="s">
        <v>5247</v>
      </c>
      <c r="J1579" t="s">
        <v>5248</v>
      </c>
      <c r="K1579" t="s">
        <v>5249</v>
      </c>
      <c r="L1579" t="s">
        <v>77959</v>
      </c>
    </row>
    <row r="1580" spans="1:12" x14ac:dyDescent="0.15">
      <c r="A1580" t="s">
        <v>12</v>
      </c>
      <c r="B1580">
        <v>435824</v>
      </c>
      <c r="C1580">
        <v>435844</v>
      </c>
      <c r="D1580" t="s">
        <v>5240</v>
      </c>
      <c r="E1580" t="s">
        <v>90</v>
      </c>
      <c r="F1580" t="s">
        <v>15</v>
      </c>
      <c r="G1580" t="s">
        <v>36</v>
      </c>
      <c r="H1580">
        <v>76</v>
      </c>
      <c r="I1580" t="s">
        <v>5250</v>
      </c>
      <c r="J1580" t="s">
        <v>5251</v>
      </c>
      <c r="K1580" t="s">
        <v>5252</v>
      </c>
      <c r="L1580" t="s">
        <v>77985</v>
      </c>
    </row>
    <row r="1581" spans="1:12" x14ac:dyDescent="0.15">
      <c r="A1581" t="s">
        <v>12</v>
      </c>
      <c r="B1581">
        <v>438404</v>
      </c>
      <c r="C1581">
        <v>438424</v>
      </c>
      <c r="D1581" t="s">
        <v>5253</v>
      </c>
      <c r="E1581" t="s">
        <v>90</v>
      </c>
      <c r="F1581" t="s">
        <v>76</v>
      </c>
      <c r="G1581" t="s">
        <v>32</v>
      </c>
      <c r="H1581">
        <v>7</v>
      </c>
      <c r="I1581" t="s">
        <v>5254</v>
      </c>
      <c r="J1581" t="s">
        <v>5255</v>
      </c>
      <c r="K1581" t="s">
        <v>5256</v>
      </c>
      <c r="L1581" t="s">
        <v>77909</v>
      </c>
    </row>
    <row r="1582" spans="1:12" x14ac:dyDescent="0.15">
      <c r="A1582" t="s">
        <v>12</v>
      </c>
      <c r="B1582">
        <v>438372</v>
      </c>
      <c r="C1582">
        <v>438392</v>
      </c>
      <c r="D1582" t="s">
        <v>5253</v>
      </c>
      <c r="E1582" t="s">
        <v>90</v>
      </c>
      <c r="F1582" t="s">
        <v>76</v>
      </c>
      <c r="G1582" t="s">
        <v>16</v>
      </c>
      <c r="H1582">
        <v>39</v>
      </c>
      <c r="I1582" t="s">
        <v>5257</v>
      </c>
      <c r="J1582" t="s">
        <v>5258</v>
      </c>
      <c r="K1582" t="s">
        <v>5259</v>
      </c>
      <c r="L1582" t="s">
        <v>78041</v>
      </c>
    </row>
    <row r="1583" spans="1:12" x14ac:dyDescent="0.15">
      <c r="A1583" t="s">
        <v>12</v>
      </c>
      <c r="B1583">
        <v>438340</v>
      </c>
      <c r="C1583">
        <v>438360</v>
      </c>
      <c r="D1583" t="s">
        <v>5253</v>
      </c>
      <c r="E1583" t="s">
        <v>90</v>
      </c>
      <c r="F1583" t="s">
        <v>76</v>
      </c>
      <c r="G1583" t="s">
        <v>32</v>
      </c>
      <c r="H1583">
        <v>71</v>
      </c>
      <c r="I1583" t="s">
        <v>5260</v>
      </c>
      <c r="J1583" t="s">
        <v>5261</v>
      </c>
      <c r="K1583" t="s">
        <v>5262</v>
      </c>
      <c r="L1583" t="s">
        <v>77969</v>
      </c>
    </row>
    <row r="1584" spans="1:12" x14ac:dyDescent="0.15">
      <c r="A1584" t="s">
        <v>12</v>
      </c>
      <c r="B1584">
        <v>438305</v>
      </c>
      <c r="C1584">
        <v>438325</v>
      </c>
      <c r="D1584" t="s">
        <v>5253</v>
      </c>
      <c r="E1584" t="s">
        <v>90</v>
      </c>
      <c r="F1584" t="s">
        <v>76</v>
      </c>
      <c r="G1584" t="s">
        <v>16</v>
      </c>
      <c r="H1584">
        <v>106</v>
      </c>
      <c r="I1584" t="s">
        <v>5263</v>
      </c>
      <c r="J1584" t="s">
        <v>5264</v>
      </c>
      <c r="K1584" t="s">
        <v>5265</v>
      </c>
      <c r="L1584" t="s">
        <v>77914</v>
      </c>
    </row>
    <row r="1585" spans="1:12" x14ac:dyDescent="0.15">
      <c r="A1585" t="s">
        <v>12</v>
      </c>
      <c r="B1585">
        <v>439412</v>
      </c>
      <c r="C1585">
        <v>439432</v>
      </c>
      <c r="D1585" t="s">
        <v>5266</v>
      </c>
      <c r="E1585" t="s">
        <v>5267</v>
      </c>
      <c r="F1585" t="s">
        <v>76</v>
      </c>
      <c r="G1585" t="s">
        <v>36</v>
      </c>
      <c r="H1585">
        <v>0</v>
      </c>
      <c r="I1585" t="s">
        <v>5268</v>
      </c>
      <c r="J1585" t="s">
        <v>5269</v>
      </c>
      <c r="K1585" t="s">
        <v>5270</v>
      </c>
      <c r="L1585" t="s">
        <v>77980</v>
      </c>
    </row>
    <row r="1586" spans="1:12" x14ac:dyDescent="0.15">
      <c r="A1586" t="s">
        <v>12</v>
      </c>
      <c r="B1586">
        <v>439388</v>
      </c>
      <c r="C1586">
        <v>439408</v>
      </c>
      <c r="D1586" t="s">
        <v>5266</v>
      </c>
      <c r="E1586" t="s">
        <v>5267</v>
      </c>
      <c r="F1586" t="s">
        <v>76</v>
      </c>
      <c r="G1586" t="s">
        <v>16</v>
      </c>
      <c r="H1586">
        <v>24</v>
      </c>
      <c r="I1586" t="s">
        <v>5271</v>
      </c>
      <c r="J1586" t="s">
        <v>5272</v>
      </c>
      <c r="K1586" t="s">
        <v>5273</v>
      </c>
      <c r="L1586" t="s">
        <v>77966</v>
      </c>
    </row>
    <row r="1587" spans="1:12" x14ac:dyDescent="0.15">
      <c r="A1587" t="s">
        <v>12</v>
      </c>
      <c r="B1587">
        <v>439365</v>
      </c>
      <c r="C1587">
        <v>439385</v>
      </c>
      <c r="D1587" t="s">
        <v>5266</v>
      </c>
      <c r="E1587" t="s">
        <v>5267</v>
      </c>
      <c r="F1587" t="s">
        <v>76</v>
      </c>
      <c r="G1587" t="s">
        <v>32</v>
      </c>
      <c r="H1587">
        <v>47</v>
      </c>
      <c r="I1587" t="s">
        <v>5274</v>
      </c>
      <c r="J1587" t="s">
        <v>5275</v>
      </c>
      <c r="K1587" t="s">
        <v>5276</v>
      </c>
      <c r="L1587" t="s">
        <v>77932</v>
      </c>
    </row>
    <row r="1588" spans="1:12" x14ac:dyDescent="0.15">
      <c r="A1588" t="s">
        <v>12</v>
      </c>
      <c r="B1588">
        <v>439331</v>
      </c>
      <c r="C1588">
        <v>439351</v>
      </c>
      <c r="D1588" t="s">
        <v>5266</v>
      </c>
      <c r="E1588" t="s">
        <v>5267</v>
      </c>
      <c r="F1588" t="s">
        <v>76</v>
      </c>
      <c r="G1588" t="s">
        <v>36</v>
      </c>
      <c r="H1588">
        <v>81</v>
      </c>
      <c r="I1588" t="s">
        <v>5277</v>
      </c>
      <c r="J1588" t="s">
        <v>5278</v>
      </c>
      <c r="K1588" t="s">
        <v>5279</v>
      </c>
      <c r="L1588" t="s">
        <v>78019</v>
      </c>
    </row>
    <row r="1589" spans="1:12" x14ac:dyDescent="0.15">
      <c r="A1589" t="s">
        <v>12</v>
      </c>
      <c r="B1589">
        <v>439947</v>
      </c>
      <c r="C1589">
        <v>439967</v>
      </c>
      <c r="D1589" t="s">
        <v>5280</v>
      </c>
      <c r="E1589" t="s">
        <v>5281</v>
      </c>
      <c r="F1589" t="s">
        <v>76</v>
      </c>
      <c r="G1589" t="s">
        <v>32</v>
      </c>
      <c r="H1589">
        <v>1</v>
      </c>
      <c r="I1589" t="s">
        <v>5282</v>
      </c>
      <c r="J1589" t="s">
        <v>5283</v>
      </c>
      <c r="K1589" t="s">
        <v>5284</v>
      </c>
      <c r="L1589" t="s">
        <v>77917</v>
      </c>
    </row>
    <row r="1590" spans="1:12" x14ac:dyDescent="0.15">
      <c r="A1590" t="s">
        <v>12</v>
      </c>
      <c r="B1590">
        <v>439926</v>
      </c>
      <c r="C1590">
        <v>439946</v>
      </c>
      <c r="D1590" t="s">
        <v>5280</v>
      </c>
      <c r="E1590" t="s">
        <v>5281</v>
      </c>
      <c r="F1590" t="s">
        <v>76</v>
      </c>
      <c r="G1590" t="s">
        <v>16</v>
      </c>
      <c r="H1590">
        <v>22</v>
      </c>
      <c r="I1590" t="s">
        <v>5285</v>
      </c>
      <c r="J1590" t="s">
        <v>5286</v>
      </c>
      <c r="K1590" t="s">
        <v>5287</v>
      </c>
      <c r="L1590" t="s">
        <v>77948</v>
      </c>
    </row>
    <row r="1591" spans="1:12" x14ac:dyDescent="0.15">
      <c r="A1591" t="s">
        <v>12</v>
      </c>
      <c r="B1591">
        <v>439890</v>
      </c>
      <c r="C1591">
        <v>439910</v>
      </c>
      <c r="D1591" t="s">
        <v>5280</v>
      </c>
      <c r="E1591" t="s">
        <v>5281</v>
      </c>
      <c r="F1591" t="s">
        <v>76</v>
      </c>
      <c r="G1591" t="s">
        <v>36</v>
      </c>
      <c r="H1591">
        <v>58</v>
      </c>
      <c r="I1591" t="s">
        <v>5288</v>
      </c>
      <c r="J1591" t="s">
        <v>5289</v>
      </c>
      <c r="K1591" t="s">
        <v>5290</v>
      </c>
      <c r="L1591" t="s">
        <v>77911</v>
      </c>
    </row>
    <row r="1592" spans="1:12" x14ac:dyDescent="0.15">
      <c r="A1592" t="s">
        <v>12</v>
      </c>
      <c r="B1592">
        <v>439839</v>
      </c>
      <c r="C1592">
        <v>439859</v>
      </c>
      <c r="D1592" t="s">
        <v>5280</v>
      </c>
      <c r="E1592" t="s">
        <v>5281</v>
      </c>
      <c r="F1592" t="s">
        <v>76</v>
      </c>
      <c r="G1592" t="s">
        <v>16</v>
      </c>
      <c r="H1592">
        <v>109</v>
      </c>
      <c r="I1592" t="s">
        <v>5291</v>
      </c>
      <c r="J1592" t="s">
        <v>5292</v>
      </c>
      <c r="K1592" t="s">
        <v>5293</v>
      </c>
      <c r="L1592" t="s">
        <v>77947</v>
      </c>
    </row>
    <row r="1593" spans="1:12" x14ac:dyDescent="0.15">
      <c r="A1593" t="s">
        <v>12</v>
      </c>
      <c r="B1593">
        <v>440487</v>
      </c>
      <c r="C1593">
        <v>440507</v>
      </c>
      <c r="D1593" t="s">
        <v>5294</v>
      </c>
      <c r="E1593" t="s">
        <v>5295</v>
      </c>
      <c r="F1593" t="s">
        <v>76</v>
      </c>
      <c r="G1593" t="s">
        <v>32</v>
      </c>
      <c r="H1593">
        <v>7</v>
      </c>
      <c r="I1593" t="s">
        <v>5296</v>
      </c>
      <c r="J1593" t="s">
        <v>5297</v>
      </c>
      <c r="K1593" t="s">
        <v>5298</v>
      </c>
      <c r="L1593" t="s">
        <v>77909</v>
      </c>
    </row>
    <row r="1594" spans="1:12" x14ac:dyDescent="0.15">
      <c r="A1594" t="s">
        <v>12</v>
      </c>
      <c r="B1594">
        <v>440406</v>
      </c>
      <c r="C1594">
        <v>440426</v>
      </c>
      <c r="D1594" t="s">
        <v>5294</v>
      </c>
      <c r="E1594" t="s">
        <v>5295</v>
      </c>
      <c r="F1594" t="s">
        <v>76</v>
      </c>
      <c r="G1594" t="s">
        <v>16</v>
      </c>
      <c r="H1594">
        <v>88</v>
      </c>
      <c r="I1594" t="s">
        <v>5299</v>
      </c>
      <c r="J1594" t="s">
        <v>5300</v>
      </c>
      <c r="K1594" t="s">
        <v>5301</v>
      </c>
      <c r="L1594" t="s">
        <v>77923</v>
      </c>
    </row>
    <row r="1595" spans="1:12" x14ac:dyDescent="0.15">
      <c r="A1595" t="s">
        <v>12</v>
      </c>
      <c r="B1595">
        <v>440359</v>
      </c>
      <c r="C1595">
        <v>440379</v>
      </c>
      <c r="D1595" t="s">
        <v>5294</v>
      </c>
      <c r="E1595" t="s">
        <v>5295</v>
      </c>
      <c r="F1595" t="s">
        <v>76</v>
      </c>
      <c r="G1595" t="s">
        <v>16</v>
      </c>
      <c r="H1595">
        <v>135</v>
      </c>
      <c r="I1595" t="s">
        <v>5302</v>
      </c>
      <c r="J1595" t="s">
        <v>5303</v>
      </c>
      <c r="K1595" t="s">
        <v>5304</v>
      </c>
      <c r="L1595" t="s">
        <v>77978</v>
      </c>
    </row>
    <row r="1596" spans="1:12" x14ac:dyDescent="0.15">
      <c r="A1596" t="s">
        <v>12</v>
      </c>
      <c r="B1596">
        <v>440293</v>
      </c>
      <c r="C1596">
        <v>440313</v>
      </c>
      <c r="D1596" t="s">
        <v>5294</v>
      </c>
      <c r="E1596" t="s">
        <v>5295</v>
      </c>
      <c r="F1596" t="s">
        <v>76</v>
      </c>
      <c r="G1596" t="s">
        <v>16</v>
      </c>
      <c r="H1596">
        <v>201</v>
      </c>
      <c r="I1596" t="s">
        <v>5305</v>
      </c>
      <c r="J1596" t="s">
        <v>5306</v>
      </c>
      <c r="K1596" t="s">
        <v>5307</v>
      </c>
      <c r="L1596" t="s">
        <v>78069</v>
      </c>
    </row>
    <row r="1597" spans="1:12" x14ac:dyDescent="0.15">
      <c r="A1597" t="s">
        <v>12</v>
      </c>
      <c r="B1597">
        <v>441062</v>
      </c>
      <c r="C1597">
        <v>441082</v>
      </c>
      <c r="D1597" t="s">
        <v>5308</v>
      </c>
      <c r="E1597" t="s">
        <v>90</v>
      </c>
      <c r="F1597" t="s">
        <v>76</v>
      </c>
      <c r="G1597" t="s">
        <v>32</v>
      </c>
      <c r="H1597">
        <v>1</v>
      </c>
      <c r="I1597" t="s">
        <v>5309</v>
      </c>
      <c r="J1597" t="s">
        <v>5310</v>
      </c>
      <c r="K1597" t="s">
        <v>5311</v>
      </c>
      <c r="L1597" t="s">
        <v>77917</v>
      </c>
    </row>
    <row r="1598" spans="1:12" x14ac:dyDescent="0.15">
      <c r="A1598" t="s">
        <v>12</v>
      </c>
      <c r="B1598">
        <v>441041</v>
      </c>
      <c r="C1598">
        <v>441061</v>
      </c>
      <c r="D1598" t="s">
        <v>5308</v>
      </c>
      <c r="E1598" t="s">
        <v>90</v>
      </c>
      <c r="F1598" t="s">
        <v>76</v>
      </c>
      <c r="G1598" t="s">
        <v>23</v>
      </c>
      <c r="H1598">
        <v>22</v>
      </c>
      <c r="I1598" t="s">
        <v>5312</v>
      </c>
      <c r="J1598" t="s">
        <v>5313</v>
      </c>
      <c r="K1598" t="s">
        <v>5314</v>
      </c>
      <c r="L1598" t="s">
        <v>77948</v>
      </c>
    </row>
    <row r="1599" spans="1:12" x14ac:dyDescent="0.15">
      <c r="A1599" t="s">
        <v>12</v>
      </c>
      <c r="B1599">
        <v>441014</v>
      </c>
      <c r="C1599">
        <v>441034</v>
      </c>
      <c r="D1599" t="s">
        <v>5308</v>
      </c>
      <c r="E1599" t="s">
        <v>90</v>
      </c>
      <c r="F1599" t="s">
        <v>76</v>
      </c>
      <c r="G1599" t="s">
        <v>32</v>
      </c>
      <c r="H1599">
        <v>49</v>
      </c>
      <c r="I1599" t="s">
        <v>5315</v>
      </c>
      <c r="J1599" t="s">
        <v>5316</v>
      </c>
      <c r="K1599" t="s">
        <v>5317</v>
      </c>
      <c r="L1599" t="s">
        <v>77913</v>
      </c>
    </row>
    <row r="1600" spans="1:12" x14ac:dyDescent="0.15">
      <c r="A1600" t="s">
        <v>12</v>
      </c>
      <c r="B1600">
        <v>440994</v>
      </c>
      <c r="C1600">
        <v>441014</v>
      </c>
      <c r="D1600" t="s">
        <v>5308</v>
      </c>
      <c r="E1600" t="s">
        <v>90</v>
      </c>
      <c r="F1600" t="s">
        <v>76</v>
      </c>
      <c r="G1600" t="s">
        <v>36</v>
      </c>
      <c r="H1600">
        <v>69</v>
      </c>
      <c r="I1600" t="s">
        <v>5318</v>
      </c>
      <c r="J1600" t="s">
        <v>5319</v>
      </c>
      <c r="K1600" t="s">
        <v>5320</v>
      </c>
      <c r="L1600" t="s">
        <v>78015</v>
      </c>
    </row>
    <row r="1601" spans="1:12" x14ac:dyDescent="0.15">
      <c r="A1601" t="s">
        <v>12</v>
      </c>
      <c r="B1601">
        <v>442051</v>
      </c>
      <c r="C1601">
        <v>442071</v>
      </c>
      <c r="D1601" t="s">
        <v>5321</v>
      </c>
      <c r="E1601" t="s">
        <v>90</v>
      </c>
      <c r="F1601" t="s">
        <v>76</v>
      </c>
      <c r="G1601" t="s">
        <v>16</v>
      </c>
      <c r="H1601">
        <v>20</v>
      </c>
      <c r="I1601" t="s">
        <v>5322</v>
      </c>
      <c r="J1601" t="s">
        <v>5323</v>
      </c>
      <c r="K1601" t="s">
        <v>5324</v>
      </c>
      <c r="L1601" t="s">
        <v>77968</v>
      </c>
    </row>
    <row r="1602" spans="1:12" x14ac:dyDescent="0.15">
      <c r="A1602" t="s">
        <v>12</v>
      </c>
      <c r="B1602">
        <v>442028</v>
      </c>
      <c r="C1602">
        <v>442048</v>
      </c>
      <c r="D1602" t="s">
        <v>5321</v>
      </c>
      <c r="E1602" t="s">
        <v>90</v>
      </c>
      <c r="F1602" t="s">
        <v>76</v>
      </c>
      <c r="G1602" t="s">
        <v>36</v>
      </c>
      <c r="H1602">
        <v>43</v>
      </c>
      <c r="I1602" t="s">
        <v>5325</v>
      </c>
      <c r="J1602" t="s">
        <v>5326</v>
      </c>
      <c r="K1602" t="s">
        <v>5327</v>
      </c>
      <c r="L1602" t="s">
        <v>77942</v>
      </c>
    </row>
    <row r="1603" spans="1:12" x14ac:dyDescent="0.15">
      <c r="A1603" t="s">
        <v>12</v>
      </c>
      <c r="B1603">
        <v>442007</v>
      </c>
      <c r="C1603">
        <v>442027</v>
      </c>
      <c r="D1603" t="s">
        <v>5321</v>
      </c>
      <c r="E1603" t="s">
        <v>90</v>
      </c>
      <c r="F1603" t="s">
        <v>76</v>
      </c>
      <c r="G1603" t="s">
        <v>16</v>
      </c>
      <c r="H1603">
        <v>64</v>
      </c>
      <c r="I1603" t="s">
        <v>5328</v>
      </c>
      <c r="J1603" t="s">
        <v>5329</v>
      </c>
      <c r="K1603" t="s">
        <v>5330</v>
      </c>
      <c r="L1603" t="s">
        <v>77989</v>
      </c>
    </row>
    <row r="1604" spans="1:12" x14ac:dyDescent="0.15">
      <c r="A1604" t="s">
        <v>12</v>
      </c>
      <c r="B1604">
        <v>441980</v>
      </c>
      <c r="C1604">
        <v>442000</v>
      </c>
      <c r="D1604" t="s">
        <v>5321</v>
      </c>
      <c r="E1604" t="s">
        <v>90</v>
      </c>
      <c r="F1604" t="s">
        <v>76</v>
      </c>
      <c r="G1604" t="s">
        <v>36</v>
      </c>
      <c r="H1604">
        <v>91</v>
      </c>
      <c r="I1604" t="s">
        <v>5331</v>
      </c>
      <c r="J1604" t="s">
        <v>5332</v>
      </c>
      <c r="K1604" t="s">
        <v>5333</v>
      </c>
      <c r="L1604" t="s">
        <v>77907</v>
      </c>
    </row>
    <row r="1605" spans="1:12" x14ac:dyDescent="0.15">
      <c r="A1605" t="s">
        <v>12</v>
      </c>
      <c r="B1605">
        <v>443105</v>
      </c>
      <c r="C1605">
        <v>443125</v>
      </c>
      <c r="D1605" t="s">
        <v>5334</v>
      </c>
      <c r="E1605" t="s">
        <v>5335</v>
      </c>
      <c r="F1605" t="s">
        <v>76</v>
      </c>
      <c r="G1605" t="s">
        <v>36</v>
      </c>
      <c r="H1605">
        <v>0</v>
      </c>
      <c r="I1605" t="s">
        <v>5336</v>
      </c>
      <c r="J1605" t="s">
        <v>5337</v>
      </c>
      <c r="K1605" t="s">
        <v>5338</v>
      </c>
      <c r="L1605" t="s">
        <v>77980</v>
      </c>
    </row>
    <row r="1606" spans="1:12" x14ac:dyDescent="0.15">
      <c r="A1606" t="s">
        <v>12</v>
      </c>
      <c r="B1606">
        <v>443073</v>
      </c>
      <c r="C1606">
        <v>443093</v>
      </c>
      <c r="D1606" t="s">
        <v>5334</v>
      </c>
      <c r="E1606" t="s">
        <v>5335</v>
      </c>
      <c r="F1606" t="s">
        <v>76</v>
      </c>
      <c r="G1606" t="s">
        <v>36</v>
      </c>
      <c r="H1606">
        <v>32</v>
      </c>
      <c r="I1606" t="s">
        <v>5339</v>
      </c>
      <c r="J1606" t="s">
        <v>5340</v>
      </c>
      <c r="K1606" t="s">
        <v>5341</v>
      </c>
      <c r="L1606" t="s">
        <v>77918</v>
      </c>
    </row>
    <row r="1607" spans="1:12" x14ac:dyDescent="0.15">
      <c r="A1607" t="s">
        <v>12</v>
      </c>
      <c r="B1607">
        <v>443017</v>
      </c>
      <c r="C1607">
        <v>443037</v>
      </c>
      <c r="D1607" t="s">
        <v>5334</v>
      </c>
      <c r="E1607" t="s">
        <v>5335</v>
      </c>
      <c r="F1607" t="s">
        <v>76</v>
      </c>
      <c r="G1607" t="s">
        <v>36</v>
      </c>
      <c r="H1607">
        <v>88</v>
      </c>
      <c r="I1607" t="s">
        <v>5342</v>
      </c>
      <c r="J1607" t="s">
        <v>5343</v>
      </c>
      <c r="K1607" t="s">
        <v>5344</v>
      </c>
      <c r="L1607" t="s">
        <v>77923</v>
      </c>
    </row>
    <row r="1608" spans="1:12" x14ac:dyDescent="0.15">
      <c r="A1608" t="s">
        <v>12</v>
      </c>
      <c r="B1608">
        <v>442974</v>
      </c>
      <c r="C1608">
        <v>442994</v>
      </c>
      <c r="D1608" t="s">
        <v>5334</v>
      </c>
      <c r="E1608" t="s">
        <v>5335</v>
      </c>
      <c r="F1608" t="s">
        <v>76</v>
      </c>
      <c r="G1608" t="s">
        <v>23</v>
      </c>
      <c r="H1608">
        <v>131</v>
      </c>
      <c r="I1608" t="s">
        <v>5345</v>
      </c>
      <c r="J1608" t="s">
        <v>5346</v>
      </c>
      <c r="K1608" t="s">
        <v>5347</v>
      </c>
      <c r="L1608" t="s">
        <v>77941</v>
      </c>
    </row>
    <row r="1609" spans="1:12" x14ac:dyDescent="0.15">
      <c r="A1609" t="s">
        <v>12</v>
      </c>
      <c r="B1609">
        <v>443395</v>
      </c>
      <c r="C1609">
        <v>443415</v>
      </c>
      <c r="D1609" t="s">
        <v>5348</v>
      </c>
      <c r="E1609" t="s">
        <v>5349</v>
      </c>
      <c r="F1609" t="s">
        <v>15</v>
      </c>
      <c r="G1609" t="s">
        <v>16</v>
      </c>
      <c r="H1609">
        <v>16</v>
      </c>
      <c r="I1609" t="s">
        <v>5350</v>
      </c>
      <c r="J1609" t="s">
        <v>5351</v>
      </c>
      <c r="K1609" t="s">
        <v>5352</v>
      </c>
      <c r="L1609" t="s">
        <v>77905</v>
      </c>
    </row>
    <row r="1610" spans="1:12" x14ac:dyDescent="0.15">
      <c r="A1610" t="s">
        <v>12</v>
      </c>
      <c r="B1610">
        <v>443446</v>
      </c>
      <c r="C1610">
        <v>443466</v>
      </c>
      <c r="D1610" t="s">
        <v>5348</v>
      </c>
      <c r="E1610" t="s">
        <v>5349</v>
      </c>
      <c r="F1610" t="s">
        <v>15</v>
      </c>
      <c r="G1610" t="s">
        <v>16</v>
      </c>
      <c r="H1610">
        <v>67</v>
      </c>
      <c r="I1610" t="s">
        <v>5353</v>
      </c>
      <c r="J1610" t="s">
        <v>5354</v>
      </c>
      <c r="K1610" t="s">
        <v>5355</v>
      </c>
      <c r="L1610" t="s">
        <v>77981</v>
      </c>
    </row>
    <row r="1611" spans="1:12" x14ac:dyDescent="0.15">
      <c r="A1611" t="s">
        <v>12</v>
      </c>
      <c r="B1611">
        <v>443510</v>
      </c>
      <c r="C1611">
        <v>443530</v>
      </c>
      <c r="D1611" t="s">
        <v>5348</v>
      </c>
      <c r="E1611" t="s">
        <v>5349</v>
      </c>
      <c r="F1611" t="s">
        <v>15</v>
      </c>
      <c r="G1611" t="s">
        <v>23</v>
      </c>
      <c r="H1611">
        <v>131</v>
      </c>
      <c r="I1611" t="s">
        <v>5356</v>
      </c>
      <c r="J1611" t="s">
        <v>5357</v>
      </c>
      <c r="K1611" t="s">
        <v>5358</v>
      </c>
      <c r="L1611" t="s">
        <v>77941</v>
      </c>
    </row>
    <row r="1612" spans="1:12" x14ac:dyDescent="0.15">
      <c r="A1612" t="s">
        <v>12</v>
      </c>
      <c r="B1612">
        <v>443530</v>
      </c>
      <c r="C1612">
        <v>443550</v>
      </c>
      <c r="D1612" t="s">
        <v>5348</v>
      </c>
      <c r="E1612" t="s">
        <v>5349</v>
      </c>
      <c r="F1612" t="s">
        <v>15</v>
      </c>
      <c r="G1612" t="s">
        <v>36</v>
      </c>
      <c r="H1612">
        <v>151</v>
      </c>
      <c r="I1612" t="s">
        <v>5359</v>
      </c>
      <c r="J1612" t="s">
        <v>5360</v>
      </c>
      <c r="K1612" t="s">
        <v>5361</v>
      </c>
      <c r="L1612" t="s">
        <v>78050</v>
      </c>
    </row>
    <row r="1613" spans="1:12" x14ac:dyDescent="0.15">
      <c r="A1613" t="s">
        <v>12</v>
      </c>
      <c r="B1613">
        <v>443833</v>
      </c>
      <c r="C1613">
        <v>443853</v>
      </c>
      <c r="D1613" t="s">
        <v>5362</v>
      </c>
      <c r="E1613" t="s">
        <v>5363</v>
      </c>
      <c r="F1613" t="s">
        <v>15</v>
      </c>
      <c r="G1613" t="s">
        <v>36</v>
      </c>
      <c r="H1613">
        <v>0</v>
      </c>
      <c r="I1613" t="s">
        <v>5364</v>
      </c>
      <c r="J1613" t="s">
        <v>5365</v>
      </c>
      <c r="K1613" t="s">
        <v>5366</v>
      </c>
      <c r="L1613" t="s">
        <v>77980</v>
      </c>
    </row>
    <row r="1614" spans="1:12" x14ac:dyDescent="0.15">
      <c r="A1614" t="s">
        <v>12</v>
      </c>
      <c r="B1614">
        <v>443866</v>
      </c>
      <c r="C1614">
        <v>443886</v>
      </c>
      <c r="D1614" t="s">
        <v>5362</v>
      </c>
      <c r="E1614" t="s">
        <v>5363</v>
      </c>
      <c r="F1614" t="s">
        <v>15</v>
      </c>
      <c r="G1614" t="s">
        <v>16</v>
      </c>
      <c r="H1614">
        <v>33</v>
      </c>
      <c r="I1614" t="s">
        <v>5367</v>
      </c>
      <c r="J1614" t="s">
        <v>5368</v>
      </c>
      <c r="K1614" t="s">
        <v>5369</v>
      </c>
      <c r="L1614" t="s">
        <v>77977</v>
      </c>
    </row>
    <row r="1615" spans="1:12" x14ac:dyDescent="0.15">
      <c r="A1615" t="s">
        <v>12</v>
      </c>
      <c r="B1615">
        <v>443888</v>
      </c>
      <c r="C1615">
        <v>443908</v>
      </c>
      <c r="D1615" t="s">
        <v>5362</v>
      </c>
      <c r="E1615" t="s">
        <v>5363</v>
      </c>
      <c r="F1615" t="s">
        <v>15</v>
      </c>
      <c r="G1615" t="s">
        <v>16</v>
      </c>
      <c r="H1615">
        <v>55</v>
      </c>
      <c r="I1615" t="s">
        <v>5370</v>
      </c>
      <c r="J1615" t="s">
        <v>5371</v>
      </c>
      <c r="K1615" t="s">
        <v>5372</v>
      </c>
      <c r="L1615" t="s">
        <v>77992</v>
      </c>
    </row>
    <row r="1616" spans="1:12" x14ac:dyDescent="0.15">
      <c r="A1616" t="s">
        <v>12</v>
      </c>
      <c r="B1616">
        <v>443913</v>
      </c>
      <c r="C1616">
        <v>443933</v>
      </c>
      <c r="D1616" t="s">
        <v>5362</v>
      </c>
      <c r="E1616" t="s">
        <v>5363</v>
      </c>
      <c r="F1616" t="s">
        <v>15</v>
      </c>
      <c r="G1616" t="s">
        <v>32</v>
      </c>
      <c r="H1616">
        <v>80</v>
      </c>
      <c r="I1616" t="s">
        <v>5373</v>
      </c>
      <c r="J1616" t="s">
        <v>5374</v>
      </c>
      <c r="K1616" t="s">
        <v>5375</v>
      </c>
      <c r="L1616" t="s">
        <v>77940</v>
      </c>
    </row>
    <row r="1617" spans="1:12" x14ac:dyDescent="0.15">
      <c r="A1617" t="s">
        <v>12</v>
      </c>
      <c r="B1617">
        <v>444270</v>
      </c>
      <c r="C1617">
        <v>444290</v>
      </c>
      <c r="D1617" t="s">
        <v>5376</v>
      </c>
      <c r="E1617" t="s">
        <v>5377</v>
      </c>
      <c r="F1617" t="s">
        <v>15</v>
      </c>
      <c r="G1617" t="s">
        <v>36</v>
      </c>
      <c r="H1617">
        <v>21</v>
      </c>
      <c r="I1617" t="s">
        <v>5378</v>
      </c>
      <c r="J1617" t="s">
        <v>5379</v>
      </c>
      <c r="K1617" t="s">
        <v>5380</v>
      </c>
      <c r="L1617" t="s">
        <v>78022</v>
      </c>
    </row>
    <row r="1618" spans="1:12" x14ac:dyDescent="0.15">
      <c r="A1618" t="s">
        <v>12</v>
      </c>
      <c r="B1618">
        <v>444316</v>
      </c>
      <c r="C1618">
        <v>444336</v>
      </c>
      <c r="D1618" t="s">
        <v>5376</v>
      </c>
      <c r="E1618" t="s">
        <v>5377</v>
      </c>
      <c r="F1618" t="s">
        <v>15</v>
      </c>
      <c r="G1618" t="s">
        <v>16</v>
      </c>
      <c r="H1618">
        <v>67</v>
      </c>
      <c r="I1618" t="s">
        <v>5381</v>
      </c>
      <c r="J1618" t="s">
        <v>5382</v>
      </c>
      <c r="K1618" t="s">
        <v>5383</v>
      </c>
      <c r="L1618" t="s">
        <v>77981</v>
      </c>
    </row>
    <row r="1619" spans="1:12" x14ac:dyDescent="0.15">
      <c r="A1619" t="s">
        <v>12</v>
      </c>
      <c r="B1619">
        <v>444371</v>
      </c>
      <c r="C1619">
        <v>444391</v>
      </c>
      <c r="D1619" t="s">
        <v>5376</v>
      </c>
      <c r="E1619" t="s">
        <v>5377</v>
      </c>
      <c r="F1619" t="s">
        <v>15</v>
      </c>
      <c r="G1619" t="s">
        <v>16</v>
      </c>
      <c r="H1619">
        <v>122</v>
      </c>
      <c r="I1619" t="s">
        <v>5384</v>
      </c>
      <c r="J1619" t="s">
        <v>5385</v>
      </c>
      <c r="K1619" t="s">
        <v>5386</v>
      </c>
      <c r="L1619" t="s">
        <v>78033</v>
      </c>
    </row>
    <row r="1620" spans="1:12" x14ac:dyDescent="0.15">
      <c r="A1620" t="s">
        <v>12</v>
      </c>
      <c r="B1620">
        <v>444397</v>
      </c>
      <c r="C1620">
        <v>444417</v>
      </c>
      <c r="D1620" t="s">
        <v>5376</v>
      </c>
      <c r="E1620" t="s">
        <v>5377</v>
      </c>
      <c r="F1620" t="s">
        <v>15</v>
      </c>
      <c r="G1620" t="s">
        <v>36</v>
      </c>
      <c r="H1620">
        <v>148</v>
      </c>
      <c r="I1620" t="s">
        <v>5387</v>
      </c>
      <c r="J1620" t="s">
        <v>5388</v>
      </c>
      <c r="K1620" t="s">
        <v>5389</v>
      </c>
      <c r="L1620" t="s">
        <v>78043</v>
      </c>
    </row>
    <row r="1621" spans="1:12" x14ac:dyDescent="0.15">
      <c r="A1621" t="s">
        <v>12</v>
      </c>
      <c r="B1621">
        <v>444947</v>
      </c>
      <c r="C1621">
        <v>444967</v>
      </c>
      <c r="D1621" t="s">
        <v>5390</v>
      </c>
      <c r="E1621" t="s">
        <v>5391</v>
      </c>
      <c r="F1621" t="s">
        <v>15</v>
      </c>
      <c r="G1621" t="s">
        <v>23</v>
      </c>
      <c r="H1621">
        <v>77</v>
      </c>
      <c r="I1621" t="s">
        <v>5392</v>
      </c>
      <c r="J1621" t="s">
        <v>5393</v>
      </c>
      <c r="K1621" t="s">
        <v>5394</v>
      </c>
      <c r="L1621" t="s">
        <v>77960</v>
      </c>
    </row>
    <row r="1622" spans="1:12" x14ac:dyDescent="0.15">
      <c r="A1622" t="s">
        <v>12</v>
      </c>
      <c r="B1622">
        <v>444976</v>
      </c>
      <c r="C1622">
        <v>444996</v>
      </c>
      <c r="D1622" t="s">
        <v>5390</v>
      </c>
      <c r="E1622" t="s">
        <v>5391</v>
      </c>
      <c r="F1622" t="s">
        <v>15</v>
      </c>
      <c r="G1622" t="s">
        <v>32</v>
      </c>
      <c r="H1622">
        <v>106</v>
      </c>
      <c r="I1622" t="s">
        <v>5395</v>
      </c>
      <c r="J1622" t="s">
        <v>5396</v>
      </c>
      <c r="K1622" t="s">
        <v>5397</v>
      </c>
      <c r="L1622" t="s">
        <v>77914</v>
      </c>
    </row>
    <row r="1623" spans="1:12" x14ac:dyDescent="0.15">
      <c r="A1623" t="s">
        <v>12</v>
      </c>
      <c r="B1623">
        <v>444997</v>
      </c>
      <c r="C1623">
        <v>445017</v>
      </c>
      <c r="D1623" t="s">
        <v>5390</v>
      </c>
      <c r="E1623" t="s">
        <v>5391</v>
      </c>
      <c r="F1623" t="s">
        <v>15</v>
      </c>
      <c r="G1623" t="s">
        <v>36</v>
      </c>
      <c r="H1623">
        <v>127</v>
      </c>
      <c r="I1623" t="s">
        <v>5398</v>
      </c>
      <c r="J1623" t="s">
        <v>5399</v>
      </c>
      <c r="K1623" t="s">
        <v>5400</v>
      </c>
      <c r="L1623" t="s">
        <v>78026</v>
      </c>
    </row>
    <row r="1624" spans="1:12" x14ac:dyDescent="0.15">
      <c r="A1624" t="s">
        <v>12</v>
      </c>
      <c r="B1624">
        <v>445028</v>
      </c>
      <c r="C1624">
        <v>445048</v>
      </c>
      <c r="D1624" t="s">
        <v>5390</v>
      </c>
      <c r="E1624" t="s">
        <v>5391</v>
      </c>
      <c r="F1624" t="s">
        <v>15</v>
      </c>
      <c r="G1624" t="s">
        <v>32</v>
      </c>
      <c r="H1624">
        <v>158</v>
      </c>
      <c r="I1624" t="s">
        <v>5401</v>
      </c>
      <c r="J1624" t="s">
        <v>5402</v>
      </c>
      <c r="K1624" t="s">
        <v>5403</v>
      </c>
      <c r="L1624" t="s">
        <v>78070</v>
      </c>
    </row>
    <row r="1625" spans="1:12" x14ac:dyDescent="0.15">
      <c r="A1625" t="s">
        <v>12</v>
      </c>
      <c r="B1625">
        <v>447019</v>
      </c>
      <c r="C1625">
        <v>447039</v>
      </c>
      <c r="D1625" t="s">
        <v>5404</v>
      </c>
      <c r="E1625" t="s">
        <v>5405</v>
      </c>
      <c r="F1625" t="s">
        <v>15</v>
      </c>
      <c r="G1625" t="s">
        <v>16</v>
      </c>
      <c r="H1625">
        <v>40</v>
      </c>
      <c r="I1625" t="s">
        <v>5406</v>
      </c>
      <c r="J1625" t="s">
        <v>5407</v>
      </c>
      <c r="K1625" t="s">
        <v>5408</v>
      </c>
      <c r="L1625" t="s">
        <v>77952</v>
      </c>
    </row>
    <row r="1626" spans="1:12" x14ac:dyDescent="0.15">
      <c r="A1626" t="s">
        <v>12</v>
      </c>
      <c r="B1626">
        <v>447041</v>
      </c>
      <c r="C1626">
        <v>447061</v>
      </c>
      <c r="D1626" t="s">
        <v>5404</v>
      </c>
      <c r="E1626" t="s">
        <v>5405</v>
      </c>
      <c r="F1626" t="s">
        <v>15</v>
      </c>
      <c r="G1626" t="s">
        <v>16</v>
      </c>
      <c r="H1626">
        <v>62</v>
      </c>
      <c r="I1626" t="s">
        <v>5409</v>
      </c>
      <c r="J1626" t="s">
        <v>5410</v>
      </c>
      <c r="K1626" t="s">
        <v>5411</v>
      </c>
      <c r="L1626" t="s">
        <v>77949</v>
      </c>
    </row>
    <row r="1627" spans="1:12" x14ac:dyDescent="0.15">
      <c r="A1627" t="s">
        <v>12</v>
      </c>
      <c r="B1627">
        <v>447068</v>
      </c>
      <c r="C1627">
        <v>447088</v>
      </c>
      <c r="D1627" t="s">
        <v>5404</v>
      </c>
      <c r="E1627" t="s">
        <v>5405</v>
      </c>
      <c r="F1627" t="s">
        <v>15</v>
      </c>
      <c r="G1627" t="s">
        <v>16</v>
      </c>
      <c r="H1627">
        <v>89</v>
      </c>
      <c r="I1627" t="s">
        <v>5412</v>
      </c>
      <c r="J1627" t="s">
        <v>5413</v>
      </c>
      <c r="K1627" t="s">
        <v>5414</v>
      </c>
      <c r="L1627" t="s">
        <v>77964</v>
      </c>
    </row>
    <row r="1628" spans="1:12" x14ac:dyDescent="0.15">
      <c r="A1628" t="s">
        <v>12</v>
      </c>
      <c r="B1628">
        <v>447098</v>
      </c>
      <c r="C1628">
        <v>447118</v>
      </c>
      <c r="D1628" t="s">
        <v>5404</v>
      </c>
      <c r="E1628" t="s">
        <v>5405</v>
      </c>
      <c r="F1628" t="s">
        <v>15</v>
      </c>
      <c r="G1628" t="s">
        <v>16</v>
      </c>
      <c r="H1628">
        <v>119</v>
      </c>
      <c r="I1628" t="s">
        <v>5415</v>
      </c>
      <c r="J1628" t="s">
        <v>5416</v>
      </c>
      <c r="K1628" t="s">
        <v>5417</v>
      </c>
      <c r="L1628" t="s">
        <v>78058</v>
      </c>
    </row>
    <row r="1629" spans="1:12" x14ac:dyDescent="0.15">
      <c r="A1629" t="s">
        <v>12</v>
      </c>
      <c r="B1629">
        <v>447877</v>
      </c>
      <c r="C1629">
        <v>447897</v>
      </c>
      <c r="D1629" t="s">
        <v>5418</v>
      </c>
      <c r="E1629" t="s">
        <v>5419</v>
      </c>
      <c r="F1629" t="s">
        <v>15</v>
      </c>
      <c r="G1629" t="s">
        <v>16</v>
      </c>
      <c r="H1629">
        <v>11</v>
      </c>
      <c r="I1629" t="s">
        <v>5420</v>
      </c>
      <c r="J1629" t="s">
        <v>5421</v>
      </c>
      <c r="K1629" t="s">
        <v>5422</v>
      </c>
      <c r="L1629" t="s">
        <v>77974</v>
      </c>
    </row>
    <row r="1630" spans="1:12" x14ac:dyDescent="0.15">
      <c r="A1630" t="s">
        <v>12</v>
      </c>
      <c r="B1630">
        <v>447927</v>
      </c>
      <c r="C1630">
        <v>447947</v>
      </c>
      <c r="D1630" t="s">
        <v>5418</v>
      </c>
      <c r="E1630" t="s">
        <v>5419</v>
      </c>
      <c r="F1630" t="s">
        <v>15</v>
      </c>
      <c r="G1630" t="s">
        <v>36</v>
      </c>
      <c r="H1630">
        <v>61</v>
      </c>
      <c r="I1630" t="s">
        <v>5423</v>
      </c>
      <c r="J1630" t="s">
        <v>5424</v>
      </c>
      <c r="K1630" t="s">
        <v>5425</v>
      </c>
      <c r="L1630" t="s">
        <v>77979</v>
      </c>
    </row>
    <row r="1631" spans="1:12" x14ac:dyDescent="0.15">
      <c r="A1631" t="s">
        <v>12</v>
      </c>
      <c r="B1631">
        <v>447970</v>
      </c>
      <c r="C1631">
        <v>447990</v>
      </c>
      <c r="D1631" t="s">
        <v>5418</v>
      </c>
      <c r="E1631" t="s">
        <v>5419</v>
      </c>
      <c r="F1631" t="s">
        <v>15</v>
      </c>
      <c r="G1631" t="s">
        <v>36</v>
      </c>
      <c r="H1631">
        <v>104</v>
      </c>
      <c r="I1631" t="s">
        <v>5426</v>
      </c>
      <c r="J1631" t="s">
        <v>5427</v>
      </c>
      <c r="K1631" t="s">
        <v>5428</v>
      </c>
      <c r="L1631" t="s">
        <v>77963</v>
      </c>
    </row>
    <row r="1632" spans="1:12" x14ac:dyDescent="0.15">
      <c r="A1632" t="s">
        <v>12</v>
      </c>
      <c r="B1632">
        <v>448000</v>
      </c>
      <c r="C1632">
        <v>448020</v>
      </c>
      <c r="D1632" t="s">
        <v>5418</v>
      </c>
      <c r="E1632" t="s">
        <v>5419</v>
      </c>
      <c r="F1632" t="s">
        <v>15</v>
      </c>
      <c r="G1632" t="s">
        <v>23</v>
      </c>
      <c r="H1632">
        <v>134</v>
      </c>
      <c r="I1632" t="s">
        <v>5429</v>
      </c>
      <c r="J1632" t="s">
        <v>5430</v>
      </c>
      <c r="K1632" t="s">
        <v>5431</v>
      </c>
      <c r="L1632" t="s">
        <v>78039</v>
      </c>
    </row>
    <row r="1633" spans="1:12" x14ac:dyDescent="0.15">
      <c r="A1633" t="s">
        <v>12</v>
      </c>
      <c r="B1633">
        <v>455293</v>
      </c>
      <c r="C1633">
        <v>455313</v>
      </c>
      <c r="D1633" t="s">
        <v>5432</v>
      </c>
      <c r="E1633" t="s">
        <v>5433</v>
      </c>
      <c r="F1633" t="s">
        <v>15</v>
      </c>
      <c r="G1633" t="s">
        <v>32</v>
      </c>
      <c r="H1633">
        <v>16</v>
      </c>
      <c r="I1633" t="s">
        <v>5434</v>
      </c>
      <c r="J1633" t="s">
        <v>5435</v>
      </c>
      <c r="K1633" t="s">
        <v>5436</v>
      </c>
      <c r="L1633" t="s">
        <v>77905</v>
      </c>
    </row>
    <row r="1634" spans="1:12" x14ac:dyDescent="0.15">
      <c r="A1634" t="s">
        <v>12</v>
      </c>
      <c r="B1634">
        <v>455317</v>
      </c>
      <c r="C1634">
        <v>455337</v>
      </c>
      <c r="D1634" t="s">
        <v>5432</v>
      </c>
      <c r="E1634" t="s">
        <v>5433</v>
      </c>
      <c r="F1634" t="s">
        <v>15</v>
      </c>
      <c r="G1634" t="s">
        <v>16</v>
      </c>
      <c r="H1634">
        <v>40</v>
      </c>
      <c r="I1634" t="s">
        <v>5437</v>
      </c>
      <c r="J1634" t="s">
        <v>5438</v>
      </c>
      <c r="K1634" t="s">
        <v>5439</v>
      </c>
      <c r="L1634" t="s">
        <v>77952</v>
      </c>
    </row>
    <row r="1635" spans="1:12" x14ac:dyDescent="0.15">
      <c r="A1635" t="s">
        <v>12</v>
      </c>
      <c r="B1635">
        <v>455363</v>
      </c>
      <c r="C1635">
        <v>455383</v>
      </c>
      <c r="D1635" t="s">
        <v>5432</v>
      </c>
      <c r="E1635" t="s">
        <v>5433</v>
      </c>
      <c r="F1635" t="s">
        <v>15</v>
      </c>
      <c r="G1635" t="s">
        <v>32</v>
      </c>
      <c r="H1635">
        <v>86</v>
      </c>
      <c r="I1635" t="s">
        <v>5440</v>
      </c>
      <c r="J1635" t="s">
        <v>5441</v>
      </c>
      <c r="K1635" t="s">
        <v>5442</v>
      </c>
      <c r="L1635" t="s">
        <v>77929</v>
      </c>
    </row>
    <row r="1636" spans="1:12" x14ac:dyDescent="0.15">
      <c r="A1636" t="s">
        <v>12</v>
      </c>
      <c r="B1636">
        <v>455393</v>
      </c>
      <c r="C1636">
        <v>455413</v>
      </c>
      <c r="D1636" t="s">
        <v>5432</v>
      </c>
      <c r="E1636" t="s">
        <v>5433</v>
      </c>
      <c r="F1636" t="s">
        <v>15</v>
      </c>
      <c r="G1636" t="s">
        <v>36</v>
      </c>
      <c r="H1636">
        <v>116</v>
      </c>
      <c r="I1636" t="s">
        <v>5443</v>
      </c>
      <c r="J1636" t="s">
        <v>5444</v>
      </c>
      <c r="K1636" t="s">
        <v>5445</v>
      </c>
      <c r="L1636" t="s">
        <v>77976</v>
      </c>
    </row>
    <row r="1637" spans="1:12" x14ac:dyDescent="0.15">
      <c r="A1637" t="s">
        <v>12</v>
      </c>
      <c r="B1637">
        <v>456318</v>
      </c>
      <c r="C1637">
        <v>456338</v>
      </c>
      <c r="D1637" t="s">
        <v>5446</v>
      </c>
      <c r="E1637" t="s">
        <v>5447</v>
      </c>
      <c r="F1637" t="s">
        <v>15</v>
      </c>
      <c r="G1637" t="s">
        <v>16</v>
      </c>
      <c r="H1637">
        <v>13</v>
      </c>
      <c r="I1637" t="s">
        <v>5448</v>
      </c>
      <c r="J1637" t="s">
        <v>5449</v>
      </c>
      <c r="K1637" t="s">
        <v>5450</v>
      </c>
      <c r="L1637" t="s">
        <v>77935</v>
      </c>
    </row>
    <row r="1638" spans="1:12" x14ac:dyDescent="0.15">
      <c r="A1638" t="s">
        <v>12</v>
      </c>
      <c r="B1638">
        <v>456343</v>
      </c>
      <c r="C1638">
        <v>456363</v>
      </c>
      <c r="D1638" t="s">
        <v>5446</v>
      </c>
      <c r="E1638" t="s">
        <v>5447</v>
      </c>
      <c r="F1638" t="s">
        <v>15</v>
      </c>
      <c r="G1638" t="s">
        <v>16</v>
      </c>
      <c r="H1638">
        <v>38</v>
      </c>
      <c r="I1638" t="s">
        <v>5451</v>
      </c>
      <c r="J1638" t="s">
        <v>5452</v>
      </c>
      <c r="K1638" t="s">
        <v>5453</v>
      </c>
      <c r="L1638" t="s">
        <v>78008</v>
      </c>
    </row>
    <row r="1639" spans="1:12" x14ac:dyDescent="0.15">
      <c r="A1639" t="s">
        <v>12</v>
      </c>
      <c r="B1639">
        <v>456366</v>
      </c>
      <c r="C1639">
        <v>456386</v>
      </c>
      <c r="D1639" t="s">
        <v>5446</v>
      </c>
      <c r="E1639" t="s">
        <v>5447</v>
      </c>
      <c r="F1639" t="s">
        <v>15</v>
      </c>
      <c r="G1639" t="s">
        <v>36</v>
      </c>
      <c r="H1639">
        <v>61</v>
      </c>
      <c r="I1639" t="s">
        <v>5454</v>
      </c>
      <c r="J1639" t="s">
        <v>5455</v>
      </c>
      <c r="K1639" t="s">
        <v>5456</v>
      </c>
      <c r="L1639" t="s">
        <v>77979</v>
      </c>
    </row>
    <row r="1640" spans="1:12" x14ac:dyDescent="0.15">
      <c r="A1640" t="s">
        <v>12</v>
      </c>
      <c r="B1640">
        <v>456395</v>
      </c>
      <c r="C1640">
        <v>456415</v>
      </c>
      <c r="D1640" t="s">
        <v>5446</v>
      </c>
      <c r="E1640" t="s">
        <v>5447</v>
      </c>
      <c r="F1640" t="s">
        <v>15</v>
      </c>
      <c r="G1640" t="s">
        <v>16</v>
      </c>
      <c r="H1640">
        <v>90</v>
      </c>
      <c r="I1640" t="s">
        <v>5457</v>
      </c>
      <c r="J1640" t="s">
        <v>5458</v>
      </c>
      <c r="K1640" t="s">
        <v>5459</v>
      </c>
      <c r="L1640" t="s">
        <v>78017</v>
      </c>
    </row>
    <row r="1641" spans="1:12" x14ac:dyDescent="0.15">
      <c r="A1641" t="s">
        <v>12</v>
      </c>
      <c r="B1641">
        <v>456826</v>
      </c>
      <c r="C1641">
        <v>456846</v>
      </c>
      <c r="D1641" t="s">
        <v>5460</v>
      </c>
      <c r="E1641" t="s">
        <v>5461</v>
      </c>
      <c r="F1641" t="s">
        <v>15</v>
      </c>
      <c r="G1641" t="s">
        <v>16</v>
      </c>
      <c r="H1641">
        <v>7</v>
      </c>
      <c r="I1641" t="s">
        <v>5462</v>
      </c>
      <c r="J1641" t="s">
        <v>5463</v>
      </c>
      <c r="K1641" t="s">
        <v>5464</v>
      </c>
      <c r="L1641" t="s">
        <v>77909</v>
      </c>
    </row>
    <row r="1642" spans="1:12" x14ac:dyDescent="0.15">
      <c r="A1642" t="s">
        <v>12</v>
      </c>
      <c r="B1642">
        <v>456856</v>
      </c>
      <c r="C1642">
        <v>456876</v>
      </c>
      <c r="D1642" t="s">
        <v>5460</v>
      </c>
      <c r="E1642" t="s">
        <v>5461</v>
      </c>
      <c r="F1642" t="s">
        <v>15</v>
      </c>
      <c r="G1642" t="s">
        <v>36</v>
      </c>
      <c r="H1642">
        <v>37</v>
      </c>
      <c r="I1642" t="s">
        <v>5465</v>
      </c>
      <c r="J1642" t="s">
        <v>5466</v>
      </c>
      <c r="K1642" t="s">
        <v>5467</v>
      </c>
      <c r="L1642" t="s">
        <v>77906</v>
      </c>
    </row>
    <row r="1643" spans="1:12" x14ac:dyDescent="0.15">
      <c r="A1643" t="s">
        <v>12</v>
      </c>
      <c r="B1643">
        <v>456878</v>
      </c>
      <c r="C1643">
        <v>456898</v>
      </c>
      <c r="D1643" t="s">
        <v>5460</v>
      </c>
      <c r="E1643" t="s">
        <v>5461</v>
      </c>
      <c r="F1643" t="s">
        <v>15</v>
      </c>
      <c r="G1643" t="s">
        <v>23</v>
      </c>
      <c r="H1643">
        <v>59</v>
      </c>
      <c r="I1643" t="s">
        <v>5468</v>
      </c>
      <c r="J1643" t="s">
        <v>5469</v>
      </c>
      <c r="K1643" t="s">
        <v>5470</v>
      </c>
      <c r="L1643" t="s">
        <v>78009</v>
      </c>
    </row>
    <row r="1644" spans="1:12" x14ac:dyDescent="0.15">
      <c r="A1644" t="s">
        <v>12</v>
      </c>
      <c r="B1644">
        <v>456931</v>
      </c>
      <c r="C1644">
        <v>456951</v>
      </c>
      <c r="D1644" t="s">
        <v>5460</v>
      </c>
      <c r="E1644" t="s">
        <v>5461</v>
      </c>
      <c r="F1644" t="s">
        <v>15</v>
      </c>
      <c r="G1644" t="s">
        <v>32</v>
      </c>
      <c r="H1644">
        <v>112</v>
      </c>
      <c r="I1644" t="s">
        <v>5471</v>
      </c>
      <c r="J1644" t="s">
        <v>5472</v>
      </c>
      <c r="K1644" t="s">
        <v>5473</v>
      </c>
      <c r="L1644" t="s">
        <v>77950</v>
      </c>
    </row>
    <row r="1645" spans="1:12" x14ac:dyDescent="0.15">
      <c r="A1645" t="s">
        <v>12</v>
      </c>
      <c r="B1645">
        <v>457690</v>
      </c>
      <c r="C1645">
        <v>457710</v>
      </c>
      <c r="D1645" t="s">
        <v>5474</v>
      </c>
      <c r="E1645" t="s">
        <v>5475</v>
      </c>
      <c r="F1645" t="s">
        <v>15</v>
      </c>
      <c r="G1645" t="s">
        <v>32</v>
      </c>
      <c r="H1645">
        <v>1</v>
      </c>
      <c r="I1645" t="s">
        <v>5476</v>
      </c>
      <c r="J1645" t="s">
        <v>5477</v>
      </c>
      <c r="K1645" t="s">
        <v>5478</v>
      </c>
      <c r="L1645" t="s">
        <v>77917</v>
      </c>
    </row>
    <row r="1646" spans="1:12" x14ac:dyDescent="0.15">
      <c r="A1646" t="s">
        <v>12</v>
      </c>
      <c r="B1646">
        <v>457711</v>
      </c>
      <c r="C1646">
        <v>457731</v>
      </c>
      <c r="D1646" t="s">
        <v>5474</v>
      </c>
      <c r="E1646" t="s">
        <v>5475</v>
      </c>
      <c r="F1646" t="s">
        <v>15</v>
      </c>
      <c r="G1646" t="s">
        <v>16</v>
      </c>
      <c r="H1646">
        <v>22</v>
      </c>
      <c r="I1646" t="s">
        <v>5479</v>
      </c>
      <c r="J1646" t="s">
        <v>5480</v>
      </c>
      <c r="K1646" t="s">
        <v>5481</v>
      </c>
      <c r="L1646" t="s">
        <v>77948</v>
      </c>
    </row>
    <row r="1647" spans="1:12" x14ac:dyDescent="0.15">
      <c r="A1647" t="s">
        <v>12</v>
      </c>
      <c r="B1647">
        <v>457732</v>
      </c>
      <c r="C1647">
        <v>457752</v>
      </c>
      <c r="D1647" t="s">
        <v>5474</v>
      </c>
      <c r="E1647" t="s">
        <v>5475</v>
      </c>
      <c r="F1647" t="s">
        <v>15</v>
      </c>
      <c r="G1647" t="s">
        <v>23</v>
      </c>
      <c r="H1647">
        <v>43</v>
      </c>
      <c r="I1647" t="s">
        <v>5482</v>
      </c>
      <c r="J1647" t="s">
        <v>5483</v>
      </c>
      <c r="K1647" t="s">
        <v>5484</v>
      </c>
      <c r="L1647" t="s">
        <v>77942</v>
      </c>
    </row>
    <row r="1648" spans="1:12" x14ac:dyDescent="0.15">
      <c r="A1648" t="s">
        <v>12</v>
      </c>
      <c r="B1648">
        <v>457775</v>
      </c>
      <c r="C1648">
        <v>457795</v>
      </c>
      <c r="D1648" t="s">
        <v>5474</v>
      </c>
      <c r="E1648" t="s">
        <v>5475</v>
      </c>
      <c r="F1648" t="s">
        <v>15</v>
      </c>
      <c r="G1648" t="s">
        <v>16</v>
      </c>
      <c r="H1648">
        <v>86</v>
      </c>
      <c r="I1648" t="s">
        <v>5485</v>
      </c>
      <c r="J1648" t="s">
        <v>5486</v>
      </c>
      <c r="K1648" t="s">
        <v>5487</v>
      </c>
      <c r="L1648" t="s">
        <v>77929</v>
      </c>
    </row>
    <row r="1649" spans="1:12" x14ac:dyDescent="0.15">
      <c r="A1649" t="s">
        <v>12</v>
      </c>
      <c r="B1649">
        <v>459704</v>
      </c>
      <c r="C1649">
        <v>459724</v>
      </c>
      <c r="D1649" t="s">
        <v>5488</v>
      </c>
      <c r="E1649" t="s">
        <v>90</v>
      </c>
      <c r="F1649" t="s">
        <v>76</v>
      </c>
      <c r="G1649" t="s">
        <v>32</v>
      </c>
      <c r="H1649">
        <v>0</v>
      </c>
      <c r="I1649" t="s">
        <v>5489</v>
      </c>
      <c r="J1649" t="s">
        <v>5490</v>
      </c>
      <c r="K1649" t="s">
        <v>5491</v>
      </c>
      <c r="L1649" t="s">
        <v>77980</v>
      </c>
    </row>
    <row r="1650" spans="1:12" x14ac:dyDescent="0.15">
      <c r="A1650" t="s">
        <v>12</v>
      </c>
      <c r="B1650">
        <v>459683</v>
      </c>
      <c r="C1650">
        <v>459703</v>
      </c>
      <c r="D1650" t="s">
        <v>5488</v>
      </c>
      <c r="E1650" t="s">
        <v>90</v>
      </c>
      <c r="F1650" t="s">
        <v>76</v>
      </c>
      <c r="G1650" t="s">
        <v>36</v>
      </c>
      <c r="H1650">
        <v>21</v>
      </c>
      <c r="I1650" t="s">
        <v>5492</v>
      </c>
      <c r="J1650" t="s">
        <v>5493</v>
      </c>
      <c r="K1650" t="s">
        <v>5494</v>
      </c>
      <c r="L1650" t="s">
        <v>78022</v>
      </c>
    </row>
    <row r="1651" spans="1:12" x14ac:dyDescent="0.15">
      <c r="A1651" t="s">
        <v>12</v>
      </c>
      <c r="B1651">
        <v>459650</v>
      </c>
      <c r="C1651">
        <v>459670</v>
      </c>
      <c r="D1651" t="s">
        <v>5488</v>
      </c>
      <c r="E1651" t="s">
        <v>90</v>
      </c>
      <c r="F1651" t="s">
        <v>76</v>
      </c>
      <c r="G1651" t="s">
        <v>36</v>
      </c>
      <c r="H1651">
        <v>54</v>
      </c>
      <c r="I1651" t="s">
        <v>5495</v>
      </c>
      <c r="J1651" t="s">
        <v>5496</v>
      </c>
      <c r="K1651" t="s">
        <v>5497</v>
      </c>
      <c r="L1651" t="s">
        <v>77961</v>
      </c>
    </row>
    <row r="1652" spans="1:12" x14ac:dyDescent="0.15">
      <c r="A1652" t="s">
        <v>12</v>
      </c>
      <c r="B1652">
        <v>459627</v>
      </c>
      <c r="C1652">
        <v>459647</v>
      </c>
      <c r="D1652" t="s">
        <v>5488</v>
      </c>
      <c r="E1652" t="s">
        <v>90</v>
      </c>
      <c r="F1652" t="s">
        <v>76</v>
      </c>
      <c r="G1652" t="s">
        <v>16</v>
      </c>
      <c r="H1652">
        <v>77</v>
      </c>
      <c r="I1652" t="s">
        <v>5498</v>
      </c>
      <c r="J1652" t="s">
        <v>5499</v>
      </c>
      <c r="K1652" t="s">
        <v>5500</v>
      </c>
      <c r="L1652" t="s">
        <v>77960</v>
      </c>
    </row>
    <row r="1653" spans="1:12" x14ac:dyDescent="0.15">
      <c r="A1653" t="s">
        <v>12</v>
      </c>
      <c r="B1653">
        <v>460460</v>
      </c>
      <c r="C1653">
        <v>460480</v>
      </c>
      <c r="D1653" t="s">
        <v>5501</v>
      </c>
      <c r="E1653" t="s">
        <v>90</v>
      </c>
      <c r="F1653" t="s">
        <v>76</v>
      </c>
      <c r="G1653" t="s">
        <v>32</v>
      </c>
      <c r="H1653">
        <v>1</v>
      </c>
      <c r="I1653" t="s">
        <v>5502</v>
      </c>
      <c r="J1653" t="s">
        <v>5503</v>
      </c>
      <c r="K1653" t="s">
        <v>5504</v>
      </c>
      <c r="L1653" t="s">
        <v>77917</v>
      </c>
    </row>
    <row r="1654" spans="1:12" x14ac:dyDescent="0.15">
      <c r="A1654" t="s">
        <v>12</v>
      </c>
      <c r="B1654">
        <v>460432</v>
      </c>
      <c r="C1654">
        <v>460452</v>
      </c>
      <c r="D1654" t="s">
        <v>5501</v>
      </c>
      <c r="E1654" t="s">
        <v>90</v>
      </c>
      <c r="F1654" t="s">
        <v>76</v>
      </c>
      <c r="G1654" t="s">
        <v>32</v>
      </c>
      <c r="H1654">
        <v>29</v>
      </c>
      <c r="I1654" t="s">
        <v>5505</v>
      </c>
      <c r="J1654" t="s">
        <v>5506</v>
      </c>
      <c r="K1654" t="s">
        <v>5507</v>
      </c>
      <c r="L1654" t="s">
        <v>77921</v>
      </c>
    </row>
    <row r="1655" spans="1:12" x14ac:dyDescent="0.15">
      <c r="A1655" t="s">
        <v>12</v>
      </c>
      <c r="B1655">
        <v>460405</v>
      </c>
      <c r="C1655">
        <v>460425</v>
      </c>
      <c r="D1655" t="s">
        <v>5501</v>
      </c>
      <c r="E1655" t="s">
        <v>90</v>
      </c>
      <c r="F1655" t="s">
        <v>76</v>
      </c>
      <c r="G1655" t="s">
        <v>23</v>
      </c>
      <c r="H1655">
        <v>56</v>
      </c>
      <c r="I1655" t="s">
        <v>5508</v>
      </c>
      <c r="J1655" t="s">
        <v>5509</v>
      </c>
      <c r="K1655" t="s">
        <v>5510</v>
      </c>
      <c r="L1655" t="s">
        <v>77971</v>
      </c>
    </row>
    <row r="1656" spans="1:12" x14ac:dyDescent="0.15">
      <c r="A1656" t="s">
        <v>12</v>
      </c>
      <c r="B1656">
        <v>460375</v>
      </c>
      <c r="C1656">
        <v>460395</v>
      </c>
      <c r="D1656" t="s">
        <v>5501</v>
      </c>
      <c r="E1656" t="s">
        <v>90</v>
      </c>
      <c r="F1656" t="s">
        <v>76</v>
      </c>
      <c r="G1656" t="s">
        <v>16</v>
      </c>
      <c r="H1656">
        <v>86</v>
      </c>
      <c r="I1656" t="s">
        <v>5511</v>
      </c>
      <c r="J1656" t="s">
        <v>5512</v>
      </c>
      <c r="K1656" t="s">
        <v>5513</v>
      </c>
      <c r="L1656" t="s">
        <v>77929</v>
      </c>
    </row>
    <row r="1657" spans="1:12" x14ac:dyDescent="0.15">
      <c r="A1657" t="s">
        <v>12</v>
      </c>
      <c r="B1657">
        <v>461957</v>
      </c>
      <c r="C1657">
        <v>461977</v>
      </c>
      <c r="D1657" t="s">
        <v>5514</v>
      </c>
      <c r="E1657" t="s">
        <v>5515</v>
      </c>
      <c r="F1657" t="s">
        <v>76</v>
      </c>
      <c r="G1657" t="s">
        <v>36</v>
      </c>
      <c r="H1657">
        <v>0</v>
      </c>
      <c r="I1657" t="s">
        <v>5516</v>
      </c>
      <c r="J1657" t="s">
        <v>5517</v>
      </c>
      <c r="K1657" t="s">
        <v>5518</v>
      </c>
      <c r="L1657" t="s">
        <v>77980</v>
      </c>
    </row>
    <row r="1658" spans="1:12" x14ac:dyDescent="0.15">
      <c r="A1658" t="s">
        <v>12</v>
      </c>
      <c r="B1658">
        <v>461922</v>
      </c>
      <c r="C1658">
        <v>461942</v>
      </c>
      <c r="D1658" t="s">
        <v>5514</v>
      </c>
      <c r="E1658" t="s">
        <v>5515</v>
      </c>
      <c r="F1658" t="s">
        <v>76</v>
      </c>
      <c r="G1658" t="s">
        <v>23</v>
      </c>
      <c r="H1658">
        <v>35</v>
      </c>
      <c r="I1658" t="s">
        <v>5519</v>
      </c>
      <c r="J1658" t="s">
        <v>5520</v>
      </c>
      <c r="K1658" t="s">
        <v>5521</v>
      </c>
      <c r="L1658" t="s">
        <v>77936</v>
      </c>
    </row>
    <row r="1659" spans="1:12" x14ac:dyDescent="0.15">
      <c r="A1659" t="s">
        <v>12</v>
      </c>
      <c r="B1659">
        <v>461902</v>
      </c>
      <c r="C1659">
        <v>461922</v>
      </c>
      <c r="D1659" t="s">
        <v>5514</v>
      </c>
      <c r="E1659" t="s">
        <v>5515</v>
      </c>
      <c r="F1659" t="s">
        <v>76</v>
      </c>
      <c r="G1659" t="s">
        <v>23</v>
      </c>
      <c r="H1659">
        <v>55</v>
      </c>
      <c r="I1659" t="s">
        <v>5522</v>
      </c>
      <c r="J1659" t="s">
        <v>5523</v>
      </c>
      <c r="K1659" t="s">
        <v>5524</v>
      </c>
      <c r="L1659" t="s">
        <v>77992</v>
      </c>
    </row>
    <row r="1660" spans="1:12" x14ac:dyDescent="0.15">
      <c r="A1660" t="s">
        <v>12</v>
      </c>
      <c r="B1660">
        <v>461874</v>
      </c>
      <c r="C1660">
        <v>461894</v>
      </c>
      <c r="D1660" t="s">
        <v>5514</v>
      </c>
      <c r="E1660" t="s">
        <v>5515</v>
      </c>
      <c r="F1660" t="s">
        <v>76</v>
      </c>
      <c r="G1660" t="s">
        <v>23</v>
      </c>
      <c r="H1660">
        <v>83</v>
      </c>
      <c r="I1660" t="s">
        <v>5525</v>
      </c>
      <c r="J1660" t="s">
        <v>5526</v>
      </c>
      <c r="K1660" t="s">
        <v>5527</v>
      </c>
      <c r="L1660" t="s">
        <v>77958</v>
      </c>
    </row>
    <row r="1661" spans="1:12" x14ac:dyDescent="0.15">
      <c r="A1661" t="s">
        <v>12</v>
      </c>
      <c r="B1661">
        <v>462175</v>
      </c>
      <c r="C1661">
        <v>462195</v>
      </c>
      <c r="D1661" t="s">
        <v>5528</v>
      </c>
      <c r="E1661" t="s">
        <v>90</v>
      </c>
      <c r="F1661" t="s">
        <v>15</v>
      </c>
      <c r="G1661" t="s">
        <v>16</v>
      </c>
      <c r="H1661">
        <v>25</v>
      </c>
      <c r="I1661" t="s">
        <v>5529</v>
      </c>
      <c r="J1661" t="s">
        <v>5530</v>
      </c>
      <c r="K1661" t="s">
        <v>5531</v>
      </c>
      <c r="L1661" t="s">
        <v>78012</v>
      </c>
    </row>
    <row r="1662" spans="1:12" x14ac:dyDescent="0.15">
      <c r="A1662" t="s">
        <v>12</v>
      </c>
      <c r="B1662">
        <v>462260</v>
      </c>
      <c r="C1662">
        <v>462280</v>
      </c>
      <c r="D1662" t="s">
        <v>5528</v>
      </c>
      <c r="E1662" t="s">
        <v>90</v>
      </c>
      <c r="F1662" t="s">
        <v>15</v>
      </c>
      <c r="G1662" t="s">
        <v>23</v>
      </c>
      <c r="H1662">
        <v>110</v>
      </c>
      <c r="I1662" t="s">
        <v>5532</v>
      </c>
      <c r="J1662" t="s">
        <v>5533</v>
      </c>
      <c r="K1662" t="s">
        <v>5534</v>
      </c>
      <c r="L1662" t="s">
        <v>78030</v>
      </c>
    </row>
    <row r="1663" spans="1:12" x14ac:dyDescent="0.15">
      <c r="A1663" t="s">
        <v>12</v>
      </c>
      <c r="B1663">
        <v>462330</v>
      </c>
      <c r="C1663">
        <v>462350</v>
      </c>
      <c r="D1663" t="s">
        <v>5528</v>
      </c>
      <c r="E1663" t="s">
        <v>90</v>
      </c>
      <c r="F1663" t="s">
        <v>15</v>
      </c>
      <c r="G1663" t="s">
        <v>16</v>
      </c>
      <c r="H1663">
        <v>180</v>
      </c>
      <c r="I1663" t="s">
        <v>5535</v>
      </c>
      <c r="J1663" t="s">
        <v>5536</v>
      </c>
      <c r="K1663" t="s">
        <v>5537</v>
      </c>
      <c r="L1663" t="s">
        <v>78071</v>
      </c>
    </row>
    <row r="1664" spans="1:12" x14ac:dyDescent="0.15">
      <c r="A1664" t="s">
        <v>12</v>
      </c>
      <c r="B1664">
        <v>462353</v>
      </c>
      <c r="C1664">
        <v>462373</v>
      </c>
      <c r="D1664" t="s">
        <v>5528</v>
      </c>
      <c r="E1664" t="s">
        <v>90</v>
      </c>
      <c r="F1664" t="s">
        <v>15</v>
      </c>
      <c r="G1664" t="s">
        <v>23</v>
      </c>
      <c r="H1664">
        <v>203</v>
      </c>
      <c r="I1664" t="s">
        <v>5538</v>
      </c>
      <c r="J1664" t="s">
        <v>5539</v>
      </c>
      <c r="K1664" t="s">
        <v>5540</v>
      </c>
      <c r="L1664" t="s">
        <v>78072</v>
      </c>
    </row>
    <row r="1665" spans="1:12" x14ac:dyDescent="0.15">
      <c r="A1665" t="s">
        <v>12</v>
      </c>
      <c r="B1665">
        <v>463840</v>
      </c>
      <c r="C1665">
        <v>463860</v>
      </c>
      <c r="D1665" t="s">
        <v>5541</v>
      </c>
      <c r="E1665" t="s">
        <v>90</v>
      </c>
      <c r="F1665" t="s">
        <v>15</v>
      </c>
      <c r="G1665" t="s">
        <v>23</v>
      </c>
      <c r="H1665">
        <v>19</v>
      </c>
      <c r="I1665" t="s">
        <v>5542</v>
      </c>
      <c r="J1665" t="s">
        <v>5543</v>
      </c>
      <c r="K1665" t="s">
        <v>5544</v>
      </c>
      <c r="L1665" t="s">
        <v>77982</v>
      </c>
    </row>
    <row r="1666" spans="1:12" x14ac:dyDescent="0.15">
      <c r="A1666" t="s">
        <v>12</v>
      </c>
      <c r="B1666">
        <v>463865</v>
      </c>
      <c r="C1666">
        <v>463885</v>
      </c>
      <c r="D1666" t="s">
        <v>5541</v>
      </c>
      <c r="E1666" t="s">
        <v>90</v>
      </c>
      <c r="F1666" t="s">
        <v>15</v>
      </c>
      <c r="G1666" t="s">
        <v>23</v>
      </c>
      <c r="H1666">
        <v>44</v>
      </c>
      <c r="I1666" t="s">
        <v>5545</v>
      </c>
      <c r="J1666" t="s">
        <v>5546</v>
      </c>
      <c r="K1666" t="s">
        <v>5547</v>
      </c>
      <c r="L1666" t="s">
        <v>78016</v>
      </c>
    </row>
    <row r="1667" spans="1:12" x14ac:dyDescent="0.15">
      <c r="A1667" t="s">
        <v>12</v>
      </c>
      <c r="B1667">
        <v>463904</v>
      </c>
      <c r="C1667">
        <v>463924</v>
      </c>
      <c r="D1667" t="s">
        <v>5541</v>
      </c>
      <c r="E1667" t="s">
        <v>90</v>
      </c>
      <c r="F1667" t="s">
        <v>15</v>
      </c>
      <c r="G1667" t="s">
        <v>23</v>
      </c>
      <c r="H1667">
        <v>83</v>
      </c>
      <c r="I1667" t="s">
        <v>5548</v>
      </c>
      <c r="J1667" t="s">
        <v>5549</v>
      </c>
      <c r="K1667" t="s">
        <v>5550</v>
      </c>
      <c r="L1667" t="s">
        <v>77958</v>
      </c>
    </row>
    <row r="1668" spans="1:12" x14ac:dyDescent="0.15">
      <c r="A1668" t="s">
        <v>12</v>
      </c>
      <c r="B1668">
        <v>463949</v>
      </c>
      <c r="C1668">
        <v>463969</v>
      </c>
      <c r="D1668" t="s">
        <v>5541</v>
      </c>
      <c r="E1668" t="s">
        <v>90</v>
      </c>
      <c r="F1668" t="s">
        <v>15</v>
      </c>
      <c r="G1668" t="s">
        <v>36</v>
      </c>
      <c r="H1668">
        <v>128</v>
      </c>
      <c r="I1668" t="s">
        <v>5551</v>
      </c>
      <c r="J1668" t="s">
        <v>5552</v>
      </c>
      <c r="K1668" t="s">
        <v>5553</v>
      </c>
      <c r="L1668" t="s">
        <v>77934</v>
      </c>
    </row>
    <row r="1669" spans="1:12" x14ac:dyDescent="0.15">
      <c r="A1669" t="s">
        <v>12</v>
      </c>
      <c r="B1669">
        <v>464403</v>
      </c>
      <c r="C1669">
        <v>464423</v>
      </c>
      <c r="D1669" t="s">
        <v>5554</v>
      </c>
      <c r="E1669" t="s">
        <v>5555</v>
      </c>
      <c r="F1669" t="s">
        <v>15</v>
      </c>
      <c r="G1669" t="s">
        <v>32</v>
      </c>
      <c r="H1669">
        <v>1</v>
      </c>
      <c r="I1669" t="s">
        <v>5556</v>
      </c>
      <c r="J1669" t="s">
        <v>5557</v>
      </c>
      <c r="K1669" t="s">
        <v>5558</v>
      </c>
      <c r="L1669" t="s">
        <v>77917</v>
      </c>
    </row>
    <row r="1670" spans="1:12" x14ac:dyDescent="0.15">
      <c r="A1670" t="s">
        <v>12</v>
      </c>
      <c r="B1670">
        <v>464442</v>
      </c>
      <c r="C1670">
        <v>464462</v>
      </c>
      <c r="D1670" t="s">
        <v>5554</v>
      </c>
      <c r="E1670" t="s">
        <v>5555</v>
      </c>
      <c r="F1670" t="s">
        <v>15</v>
      </c>
      <c r="G1670" t="s">
        <v>16</v>
      </c>
      <c r="H1670">
        <v>40</v>
      </c>
      <c r="I1670" t="s">
        <v>5559</v>
      </c>
      <c r="J1670" t="s">
        <v>5560</v>
      </c>
      <c r="K1670" t="s">
        <v>5561</v>
      </c>
      <c r="L1670" t="s">
        <v>77952</v>
      </c>
    </row>
    <row r="1671" spans="1:12" x14ac:dyDescent="0.15">
      <c r="A1671" t="s">
        <v>12</v>
      </c>
      <c r="B1671">
        <v>464472</v>
      </c>
      <c r="C1671">
        <v>464492</v>
      </c>
      <c r="D1671" t="s">
        <v>5554</v>
      </c>
      <c r="E1671" t="s">
        <v>5555</v>
      </c>
      <c r="F1671" t="s">
        <v>15</v>
      </c>
      <c r="G1671" t="s">
        <v>16</v>
      </c>
      <c r="H1671">
        <v>70</v>
      </c>
      <c r="I1671" t="s">
        <v>5562</v>
      </c>
      <c r="J1671" t="s">
        <v>5563</v>
      </c>
      <c r="K1671" t="s">
        <v>5564</v>
      </c>
      <c r="L1671" t="s">
        <v>77919</v>
      </c>
    </row>
    <row r="1672" spans="1:12" x14ac:dyDescent="0.15">
      <c r="A1672" t="s">
        <v>12</v>
      </c>
      <c r="B1672">
        <v>464508</v>
      </c>
      <c r="C1672">
        <v>464528</v>
      </c>
      <c r="D1672" t="s">
        <v>5554</v>
      </c>
      <c r="E1672" t="s">
        <v>5555</v>
      </c>
      <c r="F1672" t="s">
        <v>15</v>
      </c>
      <c r="G1672" t="s">
        <v>23</v>
      </c>
      <c r="H1672">
        <v>106</v>
      </c>
      <c r="I1672" t="s">
        <v>5565</v>
      </c>
      <c r="J1672" t="s">
        <v>5566</v>
      </c>
      <c r="K1672" t="s">
        <v>5567</v>
      </c>
      <c r="L1672" t="s">
        <v>77914</v>
      </c>
    </row>
    <row r="1673" spans="1:12" x14ac:dyDescent="0.15">
      <c r="A1673" t="s">
        <v>12</v>
      </c>
      <c r="B1673">
        <v>465470</v>
      </c>
      <c r="C1673">
        <v>465490</v>
      </c>
      <c r="D1673" t="s">
        <v>5568</v>
      </c>
      <c r="E1673" t="s">
        <v>5569</v>
      </c>
      <c r="F1673" t="s">
        <v>76</v>
      </c>
      <c r="G1673" t="s">
        <v>32</v>
      </c>
      <c r="H1673">
        <v>0</v>
      </c>
      <c r="I1673" t="s">
        <v>5570</v>
      </c>
      <c r="J1673" t="s">
        <v>5571</v>
      </c>
      <c r="K1673" t="s">
        <v>5572</v>
      </c>
      <c r="L1673" t="s">
        <v>77980</v>
      </c>
    </row>
    <row r="1674" spans="1:12" x14ac:dyDescent="0.15">
      <c r="A1674" t="s">
        <v>12</v>
      </c>
      <c r="B1674">
        <v>465449</v>
      </c>
      <c r="C1674">
        <v>465469</v>
      </c>
      <c r="D1674" t="s">
        <v>5568</v>
      </c>
      <c r="E1674" t="s">
        <v>5569</v>
      </c>
      <c r="F1674" t="s">
        <v>76</v>
      </c>
      <c r="G1674" t="s">
        <v>36</v>
      </c>
      <c r="H1674">
        <v>21</v>
      </c>
      <c r="I1674" t="s">
        <v>5573</v>
      </c>
      <c r="J1674" t="s">
        <v>5574</v>
      </c>
      <c r="K1674" t="s">
        <v>5575</v>
      </c>
      <c r="L1674" t="s">
        <v>78022</v>
      </c>
    </row>
    <row r="1675" spans="1:12" x14ac:dyDescent="0.15">
      <c r="A1675" t="s">
        <v>12</v>
      </c>
      <c r="B1675">
        <v>465417</v>
      </c>
      <c r="C1675">
        <v>465437</v>
      </c>
      <c r="D1675" t="s">
        <v>5568</v>
      </c>
      <c r="E1675" t="s">
        <v>5569</v>
      </c>
      <c r="F1675" t="s">
        <v>76</v>
      </c>
      <c r="G1675" t="s">
        <v>32</v>
      </c>
      <c r="H1675">
        <v>53</v>
      </c>
      <c r="I1675" t="s">
        <v>5576</v>
      </c>
      <c r="J1675" t="s">
        <v>5577</v>
      </c>
      <c r="K1675" t="s">
        <v>5578</v>
      </c>
      <c r="L1675" t="s">
        <v>77922</v>
      </c>
    </row>
    <row r="1676" spans="1:12" x14ac:dyDescent="0.15">
      <c r="A1676" t="s">
        <v>12</v>
      </c>
      <c r="B1676">
        <v>465396</v>
      </c>
      <c r="C1676">
        <v>465416</v>
      </c>
      <c r="D1676" t="s">
        <v>5568</v>
      </c>
      <c r="E1676" t="s">
        <v>5569</v>
      </c>
      <c r="F1676" t="s">
        <v>76</v>
      </c>
      <c r="G1676" t="s">
        <v>32</v>
      </c>
      <c r="H1676">
        <v>74</v>
      </c>
      <c r="I1676" t="s">
        <v>5579</v>
      </c>
      <c r="J1676" t="s">
        <v>5580</v>
      </c>
      <c r="K1676" t="s">
        <v>5581</v>
      </c>
      <c r="L1676" t="s">
        <v>78005</v>
      </c>
    </row>
    <row r="1677" spans="1:12" x14ac:dyDescent="0.15">
      <c r="A1677" t="s">
        <v>12</v>
      </c>
      <c r="B1677">
        <v>465779</v>
      </c>
      <c r="C1677">
        <v>465799</v>
      </c>
      <c r="D1677" t="s">
        <v>5582</v>
      </c>
      <c r="E1677" t="s">
        <v>5583</v>
      </c>
      <c r="F1677" t="s">
        <v>15</v>
      </c>
      <c r="G1677" t="s">
        <v>32</v>
      </c>
      <c r="H1677">
        <v>15</v>
      </c>
      <c r="I1677" t="s">
        <v>5584</v>
      </c>
      <c r="J1677" t="s">
        <v>5585</v>
      </c>
      <c r="K1677" t="s">
        <v>5586</v>
      </c>
      <c r="L1677" t="s">
        <v>77970</v>
      </c>
    </row>
    <row r="1678" spans="1:12" x14ac:dyDescent="0.15">
      <c r="A1678" t="s">
        <v>12</v>
      </c>
      <c r="B1678">
        <v>465800</v>
      </c>
      <c r="C1678">
        <v>465820</v>
      </c>
      <c r="D1678" t="s">
        <v>5582</v>
      </c>
      <c r="E1678" t="s">
        <v>5583</v>
      </c>
      <c r="F1678" t="s">
        <v>15</v>
      </c>
      <c r="G1678" t="s">
        <v>16</v>
      </c>
      <c r="H1678">
        <v>36</v>
      </c>
      <c r="I1678" t="s">
        <v>5587</v>
      </c>
      <c r="J1678" t="s">
        <v>5588</v>
      </c>
      <c r="K1678" t="s">
        <v>5589</v>
      </c>
      <c r="L1678" t="s">
        <v>78003</v>
      </c>
    </row>
    <row r="1679" spans="1:12" x14ac:dyDescent="0.15">
      <c r="A1679" t="s">
        <v>12</v>
      </c>
      <c r="B1679">
        <v>465825</v>
      </c>
      <c r="C1679">
        <v>465845</v>
      </c>
      <c r="D1679" t="s">
        <v>5582</v>
      </c>
      <c r="E1679" t="s">
        <v>5583</v>
      </c>
      <c r="F1679" t="s">
        <v>15</v>
      </c>
      <c r="G1679" t="s">
        <v>36</v>
      </c>
      <c r="H1679">
        <v>61</v>
      </c>
      <c r="I1679" t="s">
        <v>5590</v>
      </c>
      <c r="J1679" t="s">
        <v>5591</v>
      </c>
      <c r="K1679" t="s">
        <v>5592</v>
      </c>
      <c r="L1679" t="s">
        <v>77979</v>
      </c>
    </row>
    <row r="1680" spans="1:12" x14ac:dyDescent="0.15">
      <c r="A1680" t="s">
        <v>12</v>
      </c>
      <c r="B1680">
        <v>465854</v>
      </c>
      <c r="C1680">
        <v>465874</v>
      </c>
      <c r="D1680" t="s">
        <v>5582</v>
      </c>
      <c r="E1680" t="s">
        <v>5583</v>
      </c>
      <c r="F1680" t="s">
        <v>15</v>
      </c>
      <c r="G1680" t="s">
        <v>16</v>
      </c>
      <c r="H1680">
        <v>90</v>
      </c>
      <c r="I1680" t="s">
        <v>5593</v>
      </c>
      <c r="J1680" t="s">
        <v>5594</v>
      </c>
      <c r="K1680" t="s">
        <v>5595</v>
      </c>
      <c r="L1680" t="s">
        <v>78017</v>
      </c>
    </row>
    <row r="1681" spans="1:12" x14ac:dyDescent="0.15">
      <c r="A1681" t="s">
        <v>12</v>
      </c>
      <c r="B1681">
        <v>466958</v>
      </c>
      <c r="C1681">
        <v>466978</v>
      </c>
      <c r="D1681" t="s">
        <v>5596</v>
      </c>
      <c r="E1681" t="s">
        <v>5597</v>
      </c>
      <c r="F1681" t="s">
        <v>15</v>
      </c>
      <c r="G1681" t="s">
        <v>36</v>
      </c>
      <c r="H1681">
        <v>27</v>
      </c>
      <c r="I1681" t="s">
        <v>5598</v>
      </c>
      <c r="J1681" t="s">
        <v>5599</v>
      </c>
      <c r="K1681" t="s">
        <v>5600</v>
      </c>
      <c r="L1681" t="s">
        <v>78013</v>
      </c>
    </row>
    <row r="1682" spans="1:12" x14ac:dyDescent="0.15">
      <c r="A1682" t="s">
        <v>12</v>
      </c>
      <c r="B1682">
        <v>466980</v>
      </c>
      <c r="C1682">
        <v>467000</v>
      </c>
      <c r="D1682" t="s">
        <v>5596</v>
      </c>
      <c r="E1682" t="s">
        <v>5597</v>
      </c>
      <c r="F1682" t="s">
        <v>15</v>
      </c>
      <c r="G1682" t="s">
        <v>23</v>
      </c>
      <c r="H1682">
        <v>49</v>
      </c>
      <c r="I1682" t="s">
        <v>5601</v>
      </c>
      <c r="J1682" t="s">
        <v>5602</v>
      </c>
      <c r="K1682" t="s">
        <v>5603</v>
      </c>
      <c r="L1682" t="s">
        <v>77913</v>
      </c>
    </row>
    <row r="1683" spans="1:12" x14ac:dyDescent="0.15">
      <c r="A1683" t="s">
        <v>12</v>
      </c>
      <c r="B1683">
        <v>467005</v>
      </c>
      <c r="C1683">
        <v>467025</v>
      </c>
      <c r="D1683" t="s">
        <v>5596</v>
      </c>
      <c r="E1683" t="s">
        <v>5597</v>
      </c>
      <c r="F1683" t="s">
        <v>15</v>
      </c>
      <c r="G1683" t="s">
        <v>23</v>
      </c>
      <c r="H1683">
        <v>74</v>
      </c>
      <c r="I1683" t="s">
        <v>5604</v>
      </c>
      <c r="J1683" t="s">
        <v>5605</v>
      </c>
      <c r="K1683" t="s">
        <v>5606</v>
      </c>
      <c r="L1683" t="s">
        <v>78005</v>
      </c>
    </row>
    <row r="1684" spans="1:12" x14ac:dyDescent="0.15">
      <c r="A1684" t="s">
        <v>12</v>
      </c>
      <c r="B1684">
        <v>467038</v>
      </c>
      <c r="C1684">
        <v>467058</v>
      </c>
      <c r="D1684" t="s">
        <v>5596</v>
      </c>
      <c r="E1684" t="s">
        <v>5597</v>
      </c>
      <c r="F1684" t="s">
        <v>15</v>
      </c>
      <c r="G1684" t="s">
        <v>36</v>
      </c>
      <c r="H1684">
        <v>107</v>
      </c>
      <c r="I1684" t="s">
        <v>5607</v>
      </c>
      <c r="J1684" t="s">
        <v>5608</v>
      </c>
      <c r="K1684" t="s">
        <v>5609</v>
      </c>
      <c r="L1684" t="s">
        <v>77983</v>
      </c>
    </row>
    <row r="1685" spans="1:12" x14ac:dyDescent="0.15">
      <c r="A1685" t="s">
        <v>12</v>
      </c>
      <c r="B1685">
        <v>470090</v>
      </c>
      <c r="C1685">
        <v>470110</v>
      </c>
      <c r="D1685" t="s">
        <v>5610</v>
      </c>
      <c r="E1685" t="s">
        <v>5611</v>
      </c>
      <c r="F1685" t="s">
        <v>15</v>
      </c>
      <c r="G1685" t="s">
        <v>23</v>
      </c>
      <c r="H1685">
        <v>17</v>
      </c>
      <c r="I1685" t="s">
        <v>5612</v>
      </c>
      <c r="J1685" t="s">
        <v>5613</v>
      </c>
      <c r="K1685" t="s">
        <v>5614</v>
      </c>
      <c r="L1685" t="s">
        <v>77944</v>
      </c>
    </row>
    <row r="1686" spans="1:12" x14ac:dyDescent="0.15">
      <c r="A1686" t="s">
        <v>12</v>
      </c>
      <c r="B1686">
        <v>470122</v>
      </c>
      <c r="C1686">
        <v>470142</v>
      </c>
      <c r="D1686" t="s">
        <v>5610</v>
      </c>
      <c r="E1686" t="s">
        <v>5611</v>
      </c>
      <c r="F1686" t="s">
        <v>15</v>
      </c>
      <c r="G1686" t="s">
        <v>16</v>
      </c>
      <c r="H1686">
        <v>49</v>
      </c>
      <c r="I1686" t="s">
        <v>5615</v>
      </c>
      <c r="J1686" t="s">
        <v>5616</v>
      </c>
      <c r="K1686" t="s">
        <v>5617</v>
      </c>
      <c r="L1686" t="s">
        <v>77913</v>
      </c>
    </row>
    <row r="1687" spans="1:12" x14ac:dyDescent="0.15">
      <c r="A1687" t="s">
        <v>12</v>
      </c>
      <c r="B1687">
        <v>470147</v>
      </c>
      <c r="C1687">
        <v>470167</v>
      </c>
      <c r="D1687" t="s">
        <v>5610</v>
      </c>
      <c r="E1687" t="s">
        <v>5611</v>
      </c>
      <c r="F1687" t="s">
        <v>15</v>
      </c>
      <c r="G1687" t="s">
        <v>32</v>
      </c>
      <c r="H1687">
        <v>74</v>
      </c>
      <c r="I1687" t="s">
        <v>5618</v>
      </c>
      <c r="J1687" t="s">
        <v>5619</v>
      </c>
      <c r="K1687" t="s">
        <v>5620</v>
      </c>
      <c r="L1687" t="s">
        <v>78005</v>
      </c>
    </row>
    <row r="1688" spans="1:12" x14ac:dyDescent="0.15">
      <c r="A1688" t="s">
        <v>12</v>
      </c>
      <c r="B1688">
        <v>470170</v>
      </c>
      <c r="C1688">
        <v>470190</v>
      </c>
      <c r="D1688" t="s">
        <v>5610</v>
      </c>
      <c r="E1688" t="s">
        <v>5611</v>
      </c>
      <c r="F1688" t="s">
        <v>15</v>
      </c>
      <c r="G1688" t="s">
        <v>16</v>
      </c>
      <c r="H1688">
        <v>97</v>
      </c>
      <c r="I1688" t="s">
        <v>5621</v>
      </c>
      <c r="J1688" t="s">
        <v>5622</v>
      </c>
      <c r="K1688" t="s">
        <v>5623</v>
      </c>
      <c r="L1688" t="s">
        <v>78010</v>
      </c>
    </row>
    <row r="1689" spans="1:12" x14ac:dyDescent="0.15">
      <c r="A1689" t="s">
        <v>12</v>
      </c>
      <c r="B1689">
        <v>473519</v>
      </c>
      <c r="C1689">
        <v>473539</v>
      </c>
      <c r="D1689" t="s">
        <v>5624</v>
      </c>
      <c r="E1689" t="s">
        <v>90</v>
      </c>
      <c r="F1689" t="s">
        <v>76</v>
      </c>
      <c r="G1689" t="s">
        <v>23</v>
      </c>
      <c r="H1689">
        <v>7</v>
      </c>
      <c r="I1689" t="s">
        <v>5625</v>
      </c>
      <c r="J1689" t="s">
        <v>5626</v>
      </c>
      <c r="K1689" t="s">
        <v>5627</v>
      </c>
      <c r="L1689" t="s">
        <v>77909</v>
      </c>
    </row>
    <row r="1690" spans="1:12" x14ac:dyDescent="0.15">
      <c r="A1690" t="s">
        <v>12</v>
      </c>
      <c r="B1690">
        <v>473498</v>
      </c>
      <c r="C1690">
        <v>473518</v>
      </c>
      <c r="D1690" t="s">
        <v>5624</v>
      </c>
      <c r="E1690" t="s">
        <v>90</v>
      </c>
      <c r="F1690" t="s">
        <v>76</v>
      </c>
      <c r="G1690" t="s">
        <v>16</v>
      </c>
      <c r="H1690">
        <v>28</v>
      </c>
      <c r="I1690" t="s">
        <v>5628</v>
      </c>
      <c r="J1690" t="s">
        <v>5629</v>
      </c>
      <c r="K1690" t="s">
        <v>5630</v>
      </c>
      <c r="L1690" t="s">
        <v>77956</v>
      </c>
    </row>
    <row r="1691" spans="1:12" x14ac:dyDescent="0.15">
      <c r="A1691" t="s">
        <v>12</v>
      </c>
      <c r="B1691">
        <v>473458</v>
      </c>
      <c r="C1691">
        <v>473478</v>
      </c>
      <c r="D1691" t="s">
        <v>5624</v>
      </c>
      <c r="E1691" t="s">
        <v>90</v>
      </c>
      <c r="F1691" t="s">
        <v>76</v>
      </c>
      <c r="G1691" t="s">
        <v>32</v>
      </c>
      <c r="H1691">
        <v>68</v>
      </c>
      <c r="I1691" t="s">
        <v>5631</v>
      </c>
      <c r="J1691" t="s">
        <v>5632</v>
      </c>
      <c r="K1691" t="s">
        <v>5633</v>
      </c>
      <c r="L1691" t="s">
        <v>77962</v>
      </c>
    </row>
    <row r="1692" spans="1:12" x14ac:dyDescent="0.15">
      <c r="A1692" t="s">
        <v>12</v>
      </c>
      <c r="B1692">
        <v>473427</v>
      </c>
      <c r="C1692">
        <v>473447</v>
      </c>
      <c r="D1692" t="s">
        <v>5624</v>
      </c>
      <c r="E1692" t="s">
        <v>90</v>
      </c>
      <c r="F1692" t="s">
        <v>76</v>
      </c>
      <c r="G1692" t="s">
        <v>36</v>
      </c>
      <c r="H1692">
        <v>99</v>
      </c>
      <c r="I1692" t="s">
        <v>5634</v>
      </c>
      <c r="J1692" t="s">
        <v>5635</v>
      </c>
      <c r="K1692" t="s">
        <v>5636</v>
      </c>
      <c r="L1692" t="s">
        <v>78051</v>
      </c>
    </row>
    <row r="1693" spans="1:12" x14ac:dyDescent="0.15">
      <c r="A1693" t="s">
        <v>12</v>
      </c>
      <c r="B1693">
        <v>474840</v>
      </c>
      <c r="C1693">
        <v>474860</v>
      </c>
      <c r="D1693" t="s">
        <v>5637</v>
      </c>
      <c r="E1693" t="s">
        <v>90</v>
      </c>
      <c r="F1693" t="s">
        <v>76</v>
      </c>
      <c r="G1693" t="s">
        <v>32</v>
      </c>
      <c r="H1693">
        <v>7</v>
      </c>
      <c r="I1693" t="s">
        <v>5638</v>
      </c>
      <c r="J1693" t="s">
        <v>5639</v>
      </c>
      <c r="K1693" t="s">
        <v>5640</v>
      </c>
      <c r="L1693" t="s">
        <v>77909</v>
      </c>
    </row>
    <row r="1694" spans="1:12" x14ac:dyDescent="0.15">
      <c r="A1694" t="s">
        <v>12</v>
      </c>
      <c r="B1694">
        <v>474815</v>
      </c>
      <c r="C1694">
        <v>474835</v>
      </c>
      <c r="D1694" t="s">
        <v>5637</v>
      </c>
      <c r="E1694" t="s">
        <v>90</v>
      </c>
      <c r="F1694" t="s">
        <v>76</v>
      </c>
      <c r="G1694" t="s">
        <v>23</v>
      </c>
      <c r="H1694">
        <v>32</v>
      </c>
      <c r="I1694" t="s">
        <v>5641</v>
      </c>
      <c r="J1694" t="s">
        <v>5642</v>
      </c>
      <c r="K1694" t="s">
        <v>5643</v>
      </c>
      <c r="L1694" t="s">
        <v>77918</v>
      </c>
    </row>
    <row r="1695" spans="1:12" x14ac:dyDescent="0.15">
      <c r="A1695" t="s">
        <v>12</v>
      </c>
      <c r="B1695">
        <v>474795</v>
      </c>
      <c r="C1695">
        <v>474815</v>
      </c>
      <c r="D1695" t="s">
        <v>5637</v>
      </c>
      <c r="E1695" t="s">
        <v>90</v>
      </c>
      <c r="F1695" t="s">
        <v>76</v>
      </c>
      <c r="G1695" t="s">
        <v>23</v>
      </c>
      <c r="H1695">
        <v>52</v>
      </c>
      <c r="I1695" t="s">
        <v>5644</v>
      </c>
      <c r="J1695" t="s">
        <v>5645</v>
      </c>
      <c r="K1695" t="s">
        <v>5646</v>
      </c>
      <c r="L1695" t="s">
        <v>77959</v>
      </c>
    </row>
    <row r="1696" spans="1:12" x14ac:dyDescent="0.15">
      <c r="A1696" t="s">
        <v>12</v>
      </c>
      <c r="B1696">
        <v>474765</v>
      </c>
      <c r="C1696">
        <v>474785</v>
      </c>
      <c r="D1696" t="s">
        <v>5637</v>
      </c>
      <c r="E1696" t="s">
        <v>90</v>
      </c>
      <c r="F1696" t="s">
        <v>76</v>
      </c>
      <c r="G1696" t="s">
        <v>32</v>
      </c>
      <c r="H1696">
        <v>82</v>
      </c>
      <c r="I1696" t="s">
        <v>5647</v>
      </c>
      <c r="J1696" t="s">
        <v>5648</v>
      </c>
      <c r="K1696" t="s">
        <v>5649</v>
      </c>
      <c r="L1696" t="s">
        <v>78011</v>
      </c>
    </row>
    <row r="1697" spans="1:12" x14ac:dyDescent="0.15">
      <c r="A1697" t="s">
        <v>12</v>
      </c>
      <c r="B1697">
        <v>475788</v>
      </c>
      <c r="C1697">
        <v>475808</v>
      </c>
      <c r="D1697" t="s">
        <v>5650</v>
      </c>
      <c r="E1697" t="s">
        <v>5651</v>
      </c>
      <c r="F1697" t="s">
        <v>76</v>
      </c>
      <c r="G1697" t="s">
        <v>16</v>
      </c>
      <c r="H1697">
        <v>1</v>
      </c>
      <c r="I1697" t="s">
        <v>5652</v>
      </c>
      <c r="J1697" t="s">
        <v>5653</v>
      </c>
      <c r="K1697" t="s">
        <v>5654</v>
      </c>
      <c r="L1697" t="s">
        <v>77917</v>
      </c>
    </row>
    <row r="1698" spans="1:12" x14ac:dyDescent="0.15">
      <c r="A1698" t="s">
        <v>12</v>
      </c>
      <c r="B1698">
        <v>475768</v>
      </c>
      <c r="C1698">
        <v>475788</v>
      </c>
      <c r="D1698" t="s">
        <v>5650</v>
      </c>
      <c r="E1698" t="s">
        <v>5651</v>
      </c>
      <c r="F1698" t="s">
        <v>76</v>
      </c>
      <c r="G1698" t="s">
        <v>16</v>
      </c>
      <c r="H1698">
        <v>21</v>
      </c>
      <c r="I1698" t="s">
        <v>5655</v>
      </c>
      <c r="J1698" t="s">
        <v>5656</v>
      </c>
      <c r="K1698" t="s">
        <v>5657</v>
      </c>
      <c r="L1698" t="s">
        <v>78022</v>
      </c>
    </row>
    <row r="1699" spans="1:12" x14ac:dyDescent="0.15">
      <c r="A1699" t="s">
        <v>12</v>
      </c>
      <c r="B1699">
        <v>475745</v>
      </c>
      <c r="C1699">
        <v>475765</v>
      </c>
      <c r="D1699" t="s">
        <v>5650</v>
      </c>
      <c r="E1699" t="s">
        <v>5651</v>
      </c>
      <c r="F1699" t="s">
        <v>76</v>
      </c>
      <c r="G1699" t="s">
        <v>16</v>
      </c>
      <c r="H1699">
        <v>44</v>
      </c>
      <c r="I1699" t="s">
        <v>5658</v>
      </c>
      <c r="J1699" t="s">
        <v>5659</v>
      </c>
      <c r="K1699" t="s">
        <v>5660</v>
      </c>
      <c r="L1699" t="s">
        <v>78016</v>
      </c>
    </row>
    <row r="1700" spans="1:12" x14ac:dyDescent="0.15">
      <c r="A1700" t="s">
        <v>12</v>
      </c>
      <c r="B1700">
        <v>475723</v>
      </c>
      <c r="C1700">
        <v>475743</v>
      </c>
      <c r="D1700" t="s">
        <v>5650</v>
      </c>
      <c r="E1700" t="s">
        <v>5651</v>
      </c>
      <c r="F1700" t="s">
        <v>76</v>
      </c>
      <c r="G1700" t="s">
        <v>16</v>
      </c>
      <c r="H1700">
        <v>66</v>
      </c>
      <c r="I1700" t="s">
        <v>5661</v>
      </c>
      <c r="J1700" t="s">
        <v>5662</v>
      </c>
      <c r="K1700" t="s">
        <v>5663</v>
      </c>
      <c r="L1700" t="s">
        <v>77928</v>
      </c>
    </row>
    <row r="1701" spans="1:12" x14ac:dyDescent="0.15">
      <c r="A1701" t="s">
        <v>12</v>
      </c>
      <c r="B1701">
        <v>476374</v>
      </c>
      <c r="C1701">
        <v>476394</v>
      </c>
      <c r="D1701" t="s">
        <v>5664</v>
      </c>
      <c r="E1701" t="s">
        <v>90</v>
      </c>
      <c r="F1701" t="s">
        <v>76</v>
      </c>
      <c r="G1701" t="s">
        <v>36</v>
      </c>
      <c r="H1701">
        <v>12</v>
      </c>
      <c r="I1701" t="s">
        <v>5665</v>
      </c>
      <c r="J1701" t="s">
        <v>5666</v>
      </c>
      <c r="K1701" t="s">
        <v>5667</v>
      </c>
      <c r="L1701" t="s">
        <v>77991</v>
      </c>
    </row>
    <row r="1702" spans="1:12" x14ac:dyDescent="0.15">
      <c r="A1702" t="s">
        <v>12</v>
      </c>
      <c r="B1702">
        <v>476352</v>
      </c>
      <c r="C1702">
        <v>476372</v>
      </c>
      <c r="D1702" t="s">
        <v>5664</v>
      </c>
      <c r="E1702" t="s">
        <v>90</v>
      </c>
      <c r="F1702" t="s">
        <v>76</v>
      </c>
      <c r="G1702" t="s">
        <v>16</v>
      </c>
      <c r="H1702">
        <v>34</v>
      </c>
      <c r="I1702" t="s">
        <v>5668</v>
      </c>
      <c r="J1702" t="s">
        <v>5669</v>
      </c>
      <c r="K1702" t="s">
        <v>5670</v>
      </c>
      <c r="L1702" t="s">
        <v>77999</v>
      </c>
    </row>
    <row r="1703" spans="1:12" x14ac:dyDescent="0.15">
      <c r="A1703" t="s">
        <v>12</v>
      </c>
      <c r="B1703">
        <v>476319</v>
      </c>
      <c r="C1703">
        <v>476339</v>
      </c>
      <c r="D1703" t="s">
        <v>5664</v>
      </c>
      <c r="E1703" t="s">
        <v>90</v>
      </c>
      <c r="F1703" t="s">
        <v>76</v>
      </c>
      <c r="G1703" t="s">
        <v>36</v>
      </c>
      <c r="H1703">
        <v>67</v>
      </c>
      <c r="I1703" t="s">
        <v>5671</v>
      </c>
      <c r="J1703" t="s">
        <v>5672</v>
      </c>
      <c r="K1703" t="s">
        <v>5673</v>
      </c>
      <c r="L1703" t="s">
        <v>77981</v>
      </c>
    </row>
    <row r="1704" spans="1:12" x14ac:dyDescent="0.15">
      <c r="A1704" t="s">
        <v>12</v>
      </c>
      <c r="B1704">
        <v>476298</v>
      </c>
      <c r="C1704">
        <v>476318</v>
      </c>
      <c r="D1704" t="s">
        <v>5664</v>
      </c>
      <c r="E1704" t="s">
        <v>90</v>
      </c>
      <c r="F1704" t="s">
        <v>76</v>
      </c>
      <c r="G1704" t="s">
        <v>36</v>
      </c>
      <c r="H1704">
        <v>88</v>
      </c>
      <c r="I1704" t="s">
        <v>5674</v>
      </c>
      <c r="J1704" t="s">
        <v>5675</v>
      </c>
      <c r="K1704" t="s">
        <v>5676</v>
      </c>
      <c r="L1704" t="s">
        <v>77923</v>
      </c>
    </row>
    <row r="1705" spans="1:12" x14ac:dyDescent="0.15">
      <c r="A1705" t="s">
        <v>12</v>
      </c>
      <c r="B1705">
        <v>477815</v>
      </c>
      <c r="C1705">
        <v>477835</v>
      </c>
      <c r="D1705" t="s">
        <v>5677</v>
      </c>
      <c r="E1705" t="s">
        <v>5678</v>
      </c>
      <c r="F1705" t="s">
        <v>76</v>
      </c>
      <c r="G1705" t="s">
        <v>36</v>
      </c>
      <c r="H1705">
        <v>21</v>
      </c>
      <c r="I1705" t="s">
        <v>5679</v>
      </c>
      <c r="J1705" t="s">
        <v>5680</v>
      </c>
      <c r="K1705" t="s">
        <v>5681</v>
      </c>
      <c r="L1705" t="s">
        <v>78022</v>
      </c>
    </row>
    <row r="1706" spans="1:12" x14ac:dyDescent="0.15">
      <c r="A1706" t="s">
        <v>12</v>
      </c>
      <c r="B1706">
        <v>477787</v>
      </c>
      <c r="C1706">
        <v>477807</v>
      </c>
      <c r="D1706" t="s">
        <v>5677</v>
      </c>
      <c r="E1706" t="s">
        <v>5678</v>
      </c>
      <c r="F1706" t="s">
        <v>76</v>
      </c>
      <c r="G1706" t="s">
        <v>16</v>
      </c>
      <c r="H1706">
        <v>49</v>
      </c>
      <c r="I1706" t="s">
        <v>5682</v>
      </c>
      <c r="J1706" t="s">
        <v>5683</v>
      </c>
      <c r="K1706" t="s">
        <v>5684</v>
      </c>
      <c r="L1706" t="s">
        <v>77913</v>
      </c>
    </row>
    <row r="1707" spans="1:12" x14ac:dyDescent="0.15">
      <c r="A1707" t="s">
        <v>12</v>
      </c>
      <c r="B1707">
        <v>477742</v>
      </c>
      <c r="C1707">
        <v>477762</v>
      </c>
      <c r="D1707" t="s">
        <v>5677</v>
      </c>
      <c r="E1707" t="s">
        <v>5678</v>
      </c>
      <c r="F1707" t="s">
        <v>76</v>
      </c>
      <c r="G1707" t="s">
        <v>16</v>
      </c>
      <c r="H1707">
        <v>94</v>
      </c>
      <c r="I1707" t="s">
        <v>5685</v>
      </c>
      <c r="J1707" t="s">
        <v>5686</v>
      </c>
      <c r="K1707" t="s">
        <v>5687</v>
      </c>
      <c r="L1707" t="s">
        <v>77927</v>
      </c>
    </row>
    <row r="1708" spans="1:12" x14ac:dyDescent="0.15">
      <c r="A1708" t="s">
        <v>12</v>
      </c>
      <c r="B1708">
        <v>477714</v>
      </c>
      <c r="C1708">
        <v>477734</v>
      </c>
      <c r="D1708" t="s">
        <v>5677</v>
      </c>
      <c r="E1708" t="s">
        <v>5678</v>
      </c>
      <c r="F1708" t="s">
        <v>76</v>
      </c>
      <c r="G1708" t="s">
        <v>23</v>
      </c>
      <c r="H1708">
        <v>122</v>
      </c>
      <c r="I1708" t="s">
        <v>5688</v>
      </c>
      <c r="J1708" t="s">
        <v>5689</v>
      </c>
      <c r="K1708" t="s">
        <v>5690</v>
      </c>
      <c r="L1708" t="s">
        <v>78033</v>
      </c>
    </row>
    <row r="1709" spans="1:12" x14ac:dyDescent="0.15">
      <c r="A1709" t="s">
        <v>12</v>
      </c>
      <c r="B1709">
        <v>478177</v>
      </c>
      <c r="C1709">
        <v>478197</v>
      </c>
      <c r="D1709" t="s">
        <v>5691</v>
      </c>
      <c r="E1709" t="s">
        <v>90</v>
      </c>
      <c r="F1709" t="s">
        <v>15</v>
      </c>
      <c r="G1709" t="s">
        <v>36</v>
      </c>
      <c r="H1709">
        <v>33</v>
      </c>
      <c r="I1709" t="s">
        <v>5692</v>
      </c>
      <c r="J1709" t="s">
        <v>5693</v>
      </c>
      <c r="K1709" t="s">
        <v>5694</v>
      </c>
      <c r="L1709" t="s">
        <v>77977</v>
      </c>
    </row>
    <row r="1710" spans="1:12" x14ac:dyDescent="0.15">
      <c r="A1710" t="s">
        <v>12</v>
      </c>
      <c r="B1710">
        <v>478217</v>
      </c>
      <c r="C1710">
        <v>478237</v>
      </c>
      <c r="D1710" t="s">
        <v>5691</v>
      </c>
      <c r="E1710" t="s">
        <v>90</v>
      </c>
      <c r="F1710" t="s">
        <v>15</v>
      </c>
      <c r="G1710" t="s">
        <v>36</v>
      </c>
      <c r="H1710">
        <v>73</v>
      </c>
      <c r="I1710" t="s">
        <v>5695</v>
      </c>
      <c r="J1710" t="s">
        <v>5696</v>
      </c>
      <c r="K1710" t="s">
        <v>5697</v>
      </c>
      <c r="L1710" t="s">
        <v>77926</v>
      </c>
    </row>
    <row r="1711" spans="1:12" x14ac:dyDescent="0.15">
      <c r="A1711" t="s">
        <v>12</v>
      </c>
      <c r="B1711">
        <v>478307</v>
      </c>
      <c r="C1711">
        <v>478327</v>
      </c>
      <c r="D1711" t="s">
        <v>5691</v>
      </c>
      <c r="E1711" t="s">
        <v>90</v>
      </c>
      <c r="F1711" t="s">
        <v>15</v>
      </c>
      <c r="G1711" t="s">
        <v>32</v>
      </c>
      <c r="H1711">
        <v>163</v>
      </c>
      <c r="I1711" t="s">
        <v>5698</v>
      </c>
      <c r="J1711" t="s">
        <v>5699</v>
      </c>
      <c r="K1711" t="s">
        <v>5700</v>
      </c>
      <c r="L1711" t="s">
        <v>78065</v>
      </c>
    </row>
    <row r="1712" spans="1:12" x14ac:dyDescent="0.15">
      <c r="A1712" t="s">
        <v>12</v>
      </c>
      <c r="B1712">
        <v>478331</v>
      </c>
      <c r="C1712">
        <v>478351</v>
      </c>
      <c r="D1712" t="s">
        <v>5691</v>
      </c>
      <c r="E1712" t="s">
        <v>90</v>
      </c>
      <c r="F1712" t="s">
        <v>15</v>
      </c>
      <c r="G1712" t="s">
        <v>16</v>
      </c>
      <c r="H1712">
        <v>187</v>
      </c>
      <c r="I1712" t="s">
        <v>5701</v>
      </c>
      <c r="J1712" t="s">
        <v>5702</v>
      </c>
      <c r="K1712" t="s">
        <v>5703</v>
      </c>
      <c r="L1712" t="s">
        <v>78073</v>
      </c>
    </row>
    <row r="1713" spans="1:12" x14ac:dyDescent="0.15">
      <c r="A1713" t="s">
        <v>12</v>
      </c>
      <c r="B1713">
        <v>478720</v>
      </c>
      <c r="C1713">
        <v>478740</v>
      </c>
      <c r="D1713" t="s">
        <v>5704</v>
      </c>
      <c r="E1713" t="s">
        <v>90</v>
      </c>
      <c r="F1713" t="s">
        <v>15</v>
      </c>
      <c r="G1713" t="s">
        <v>32</v>
      </c>
      <c r="H1713">
        <v>16</v>
      </c>
      <c r="I1713" t="s">
        <v>5705</v>
      </c>
      <c r="J1713" t="s">
        <v>5706</v>
      </c>
      <c r="K1713" t="s">
        <v>5707</v>
      </c>
      <c r="L1713" t="s">
        <v>77905</v>
      </c>
    </row>
    <row r="1714" spans="1:12" x14ac:dyDescent="0.15">
      <c r="A1714" t="s">
        <v>12</v>
      </c>
      <c r="B1714">
        <v>478754</v>
      </c>
      <c r="C1714">
        <v>478774</v>
      </c>
      <c r="D1714" t="s">
        <v>5704</v>
      </c>
      <c r="E1714" t="s">
        <v>90</v>
      </c>
      <c r="F1714" t="s">
        <v>15</v>
      </c>
      <c r="G1714" t="s">
        <v>23</v>
      </c>
      <c r="H1714">
        <v>50</v>
      </c>
      <c r="I1714" t="s">
        <v>5708</v>
      </c>
      <c r="J1714" t="s">
        <v>5709</v>
      </c>
      <c r="K1714" t="s">
        <v>5710</v>
      </c>
      <c r="L1714" t="s">
        <v>77925</v>
      </c>
    </row>
    <row r="1715" spans="1:12" x14ac:dyDescent="0.15">
      <c r="A1715" t="s">
        <v>12</v>
      </c>
      <c r="B1715">
        <v>478777</v>
      </c>
      <c r="C1715">
        <v>478797</v>
      </c>
      <c r="D1715" t="s">
        <v>5704</v>
      </c>
      <c r="E1715" t="s">
        <v>90</v>
      </c>
      <c r="F1715" t="s">
        <v>15</v>
      </c>
      <c r="G1715" t="s">
        <v>23</v>
      </c>
      <c r="H1715">
        <v>73</v>
      </c>
      <c r="I1715" t="s">
        <v>5711</v>
      </c>
      <c r="J1715" t="s">
        <v>5712</v>
      </c>
      <c r="K1715" t="s">
        <v>5713</v>
      </c>
      <c r="L1715" t="s">
        <v>77926</v>
      </c>
    </row>
    <row r="1716" spans="1:12" x14ac:dyDescent="0.15">
      <c r="A1716" t="s">
        <v>12</v>
      </c>
      <c r="B1716">
        <v>478800</v>
      </c>
      <c r="C1716">
        <v>478820</v>
      </c>
      <c r="D1716" t="s">
        <v>5704</v>
      </c>
      <c r="E1716" t="s">
        <v>90</v>
      </c>
      <c r="F1716" t="s">
        <v>15</v>
      </c>
      <c r="G1716" t="s">
        <v>36</v>
      </c>
      <c r="H1716">
        <v>96</v>
      </c>
      <c r="I1716" t="s">
        <v>5714</v>
      </c>
      <c r="J1716" t="s">
        <v>5715</v>
      </c>
      <c r="K1716" t="s">
        <v>5716</v>
      </c>
      <c r="L1716" t="s">
        <v>77912</v>
      </c>
    </row>
    <row r="1717" spans="1:12" x14ac:dyDescent="0.15">
      <c r="A1717" t="s">
        <v>12</v>
      </c>
      <c r="B1717">
        <v>480921</v>
      </c>
      <c r="C1717">
        <v>480941</v>
      </c>
      <c r="D1717" t="s">
        <v>5717</v>
      </c>
      <c r="E1717" t="s">
        <v>90</v>
      </c>
      <c r="F1717" t="s">
        <v>15</v>
      </c>
      <c r="G1717" t="s">
        <v>23</v>
      </c>
      <c r="H1717">
        <v>14</v>
      </c>
      <c r="I1717" t="s">
        <v>5718</v>
      </c>
      <c r="J1717" t="s">
        <v>5719</v>
      </c>
      <c r="K1717" t="s">
        <v>5720</v>
      </c>
      <c r="L1717" t="s">
        <v>77924</v>
      </c>
    </row>
    <row r="1718" spans="1:12" x14ac:dyDescent="0.15">
      <c r="A1718" t="s">
        <v>12</v>
      </c>
      <c r="B1718">
        <v>480986</v>
      </c>
      <c r="C1718">
        <v>481006</v>
      </c>
      <c r="D1718" t="s">
        <v>5717</v>
      </c>
      <c r="E1718" t="s">
        <v>90</v>
      </c>
      <c r="F1718" t="s">
        <v>15</v>
      </c>
      <c r="G1718" t="s">
        <v>16</v>
      </c>
      <c r="H1718">
        <v>79</v>
      </c>
      <c r="I1718" t="s">
        <v>5721</v>
      </c>
      <c r="J1718" t="s">
        <v>5722</v>
      </c>
      <c r="K1718" t="s">
        <v>5723</v>
      </c>
      <c r="L1718" t="s">
        <v>77993</v>
      </c>
    </row>
    <row r="1719" spans="1:12" x14ac:dyDescent="0.15">
      <c r="A1719" t="s">
        <v>12</v>
      </c>
      <c r="B1719">
        <v>481015</v>
      </c>
      <c r="C1719">
        <v>481035</v>
      </c>
      <c r="D1719" t="s">
        <v>5717</v>
      </c>
      <c r="E1719" t="s">
        <v>90</v>
      </c>
      <c r="F1719" t="s">
        <v>15</v>
      </c>
      <c r="G1719" t="s">
        <v>36</v>
      </c>
      <c r="H1719">
        <v>108</v>
      </c>
      <c r="I1719" t="s">
        <v>5724</v>
      </c>
      <c r="J1719" t="s">
        <v>5725</v>
      </c>
      <c r="K1719" t="s">
        <v>5726</v>
      </c>
      <c r="L1719" t="s">
        <v>77994</v>
      </c>
    </row>
    <row r="1720" spans="1:12" x14ac:dyDescent="0.15">
      <c r="A1720" t="s">
        <v>12</v>
      </c>
      <c r="B1720">
        <v>481043</v>
      </c>
      <c r="C1720">
        <v>481063</v>
      </c>
      <c r="D1720" t="s">
        <v>5717</v>
      </c>
      <c r="E1720" t="s">
        <v>90</v>
      </c>
      <c r="F1720" t="s">
        <v>15</v>
      </c>
      <c r="G1720" t="s">
        <v>36</v>
      </c>
      <c r="H1720">
        <v>136</v>
      </c>
      <c r="I1720" t="s">
        <v>5727</v>
      </c>
      <c r="J1720" t="s">
        <v>5728</v>
      </c>
      <c r="K1720" t="s">
        <v>5729</v>
      </c>
      <c r="L1720" t="s">
        <v>78057</v>
      </c>
    </row>
    <row r="1721" spans="1:12" x14ac:dyDescent="0.15">
      <c r="A1721" t="s">
        <v>12</v>
      </c>
      <c r="B1721">
        <v>482496</v>
      </c>
      <c r="C1721">
        <v>482516</v>
      </c>
      <c r="D1721" t="s">
        <v>5730</v>
      </c>
      <c r="E1721" t="s">
        <v>90</v>
      </c>
      <c r="F1721" t="s">
        <v>15</v>
      </c>
      <c r="G1721" t="s">
        <v>16</v>
      </c>
      <c r="H1721">
        <v>26</v>
      </c>
      <c r="I1721" t="s">
        <v>5731</v>
      </c>
      <c r="J1721" t="s">
        <v>5732</v>
      </c>
      <c r="K1721" t="s">
        <v>5733</v>
      </c>
      <c r="L1721" t="s">
        <v>78002</v>
      </c>
    </row>
    <row r="1722" spans="1:12" x14ac:dyDescent="0.15">
      <c r="A1722" t="s">
        <v>12</v>
      </c>
      <c r="B1722">
        <v>482523</v>
      </c>
      <c r="C1722">
        <v>482543</v>
      </c>
      <c r="D1722" t="s">
        <v>5730</v>
      </c>
      <c r="E1722" t="s">
        <v>90</v>
      </c>
      <c r="F1722" t="s">
        <v>15</v>
      </c>
      <c r="G1722" t="s">
        <v>23</v>
      </c>
      <c r="H1722">
        <v>53</v>
      </c>
      <c r="I1722" t="s">
        <v>5734</v>
      </c>
      <c r="J1722" t="s">
        <v>5735</v>
      </c>
      <c r="K1722" t="s">
        <v>5736</v>
      </c>
      <c r="L1722" t="s">
        <v>77922</v>
      </c>
    </row>
    <row r="1723" spans="1:12" x14ac:dyDescent="0.15">
      <c r="A1723" t="s">
        <v>12</v>
      </c>
      <c r="B1723">
        <v>482546</v>
      </c>
      <c r="C1723">
        <v>482566</v>
      </c>
      <c r="D1723" t="s">
        <v>5730</v>
      </c>
      <c r="E1723" t="s">
        <v>90</v>
      </c>
      <c r="F1723" t="s">
        <v>15</v>
      </c>
      <c r="G1723" t="s">
        <v>16</v>
      </c>
      <c r="H1723">
        <v>76</v>
      </c>
      <c r="I1723" t="s">
        <v>5737</v>
      </c>
      <c r="J1723" t="s">
        <v>5738</v>
      </c>
      <c r="K1723" t="s">
        <v>5739</v>
      </c>
      <c r="L1723" t="s">
        <v>77985</v>
      </c>
    </row>
    <row r="1724" spans="1:12" x14ac:dyDescent="0.15">
      <c r="A1724" t="s">
        <v>12</v>
      </c>
      <c r="B1724">
        <v>482567</v>
      </c>
      <c r="C1724">
        <v>482587</v>
      </c>
      <c r="D1724" t="s">
        <v>5730</v>
      </c>
      <c r="E1724" t="s">
        <v>90</v>
      </c>
      <c r="F1724" t="s">
        <v>15</v>
      </c>
      <c r="G1724" t="s">
        <v>23</v>
      </c>
      <c r="H1724">
        <v>97</v>
      </c>
      <c r="I1724" t="s">
        <v>5740</v>
      </c>
      <c r="J1724" t="s">
        <v>5741</v>
      </c>
      <c r="K1724" t="s">
        <v>5742</v>
      </c>
      <c r="L1724" t="s">
        <v>78010</v>
      </c>
    </row>
    <row r="1725" spans="1:12" x14ac:dyDescent="0.15">
      <c r="A1725" t="s">
        <v>12</v>
      </c>
      <c r="B1725">
        <v>484362</v>
      </c>
      <c r="C1725">
        <v>484382</v>
      </c>
      <c r="D1725" t="s">
        <v>5743</v>
      </c>
      <c r="E1725" t="s">
        <v>5744</v>
      </c>
      <c r="F1725" t="s">
        <v>76</v>
      </c>
      <c r="G1725" t="s">
        <v>23</v>
      </c>
      <c r="H1725">
        <v>17</v>
      </c>
      <c r="I1725" t="s">
        <v>5745</v>
      </c>
      <c r="J1725" t="s">
        <v>5746</v>
      </c>
      <c r="K1725" t="s">
        <v>5747</v>
      </c>
      <c r="L1725" t="s">
        <v>77944</v>
      </c>
    </row>
    <row r="1726" spans="1:12" x14ac:dyDescent="0.15">
      <c r="A1726" t="s">
        <v>12</v>
      </c>
      <c r="B1726">
        <v>484318</v>
      </c>
      <c r="C1726">
        <v>484338</v>
      </c>
      <c r="D1726" t="s">
        <v>5743</v>
      </c>
      <c r="E1726" t="s">
        <v>5744</v>
      </c>
      <c r="F1726" t="s">
        <v>76</v>
      </c>
      <c r="G1726" t="s">
        <v>16</v>
      </c>
      <c r="H1726">
        <v>61</v>
      </c>
      <c r="I1726" t="s">
        <v>5748</v>
      </c>
      <c r="J1726" t="s">
        <v>5749</v>
      </c>
      <c r="K1726" t="s">
        <v>5750</v>
      </c>
      <c r="L1726" t="s">
        <v>77979</v>
      </c>
    </row>
    <row r="1727" spans="1:12" x14ac:dyDescent="0.15">
      <c r="A1727" t="s">
        <v>12</v>
      </c>
      <c r="B1727">
        <v>484292</v>
      </c>
      <c r="C1727">
        <v>484312</v>
      </c>
      <c r="D1727" t="s">
        <v>5743</v>
      </c>
      <c r="E1727" t="s">
        <v>5744</v>
      </c>
      <c r="F1727" t="s">
        <v>76</v>
      </c>
      <c r="G1727" t="s">
        <v>16</v>
      </c>
      <c r="H1727">
        <v>87</v>
      </c>
      <c r="I1727" t="s">
        <v>5751</v>
      </c>
      <c r="J1727" t="s">
        <v>5752</v>
      </c>
      <c r="K1727" t="s">
        <v>5753</v>
      </c>
      <c r="L1727" t="s">
        <v>78024</v>
      </c>
    </row>
    <row r="1728" spans="1:12" x14ac:dyDescent="0.15">
      <c r="A1728" t="s">
        <v>12</v>
      </c>
      <c r="B1728">
        <v>484234</v>
      </c>
      <c r="C1728">
        <v>484254</v>
      </c>
      <c r="D1728" t="s">
        <v>5743</v>
      </c>
      <c r="E1728" t="s">
        <v>5744</v>
      </c>
      <c r="F1728" t="s">
        <v>76</v>
      </c>
      <c r="G1728" t="s">
        <v>16</v>
      </c>
      <c r="H1728">
        <v>145</v>
      </c>
      <c r="I1728" t="s">
        <v>5754</v>
      </c>
      <c r="J1728" t="s">
        <v>5755</v>
      </c>
      <c r="K1728" t="s">
        <v>5756</v>
      </c>
      <c r="L1728" t="s">
        <v>77915</v>
      </c>
    </row>
    <row r="1729" spans="1:12" x14ac:dyDescent="0.15">
      <c r="A1729" t="s">
        <v>12</v>
      </c>
      <c r="B1729">
        <v>485612</v>
      </c>
      <c r="C1729">
        <v>485632</v>
      </c>
      <c r="D1729" t="s">
        <v>5757</v>
      </c>
      <c r="E1729" t="s">
        <v>5758</v>
      </c>
      <c r="F1729" t="s">
        <v>76</v>
      </c>
      <c r="G1729" t="s">
        <v>16</v>
      </c>
      <c r="H1729">
        <v>7</v>
      </c>
      <c r="I1729" t="s">
        <v>5759</v>
      </c>
      <c r="J1729" t="s">
        <v>5760</v>
      </c>
      <c r="K1729" t="s">
        <v>5761</v>
      </c>
      <c r="L1729" t="s">
        <v>77909</v>
      </c>
    </row>
    <row r="1730" spans="1:12" x14ac:dyDescent="0.15">
      <c r="A1730" t="s">
        <v>12</v>
      </c>
      <c r="B1730">
        <v>485586</v>
      </c>
      <c r="C1730">
        <v>485606</v>
      </c>
      <c r="D1730" t="s">
        <v>5757</v>
      </c>
      <c r="E1730" t="s">
        <v>5758</v>
      </c>
      <c r="F1730" t="s">
        <v>76</v>
      </c>
      <c r="G1730" t="s">
        <v>16</v>
      </c>
      <c r="H1730">
        <v>33</v>
      </c>
      <c r="I1730" t="s">
        <v>5762</v>
      </c>
      <c r="J1730" t="s">
        <v>5763</v>
      </c>
      <c r="K1730" t="s">
        <v>5764</v>
      </c>
      <c r="L1730" t="s">
        <v>77977</v>
      </c>
    </row>
    <row r="1731" spans="1:12" x14ac:dyDescent="0.15">
      <c r="A1731" t="s">
        <v>12</v>
      </c>
      <c r="B1731">
        <v>485552</v>
      </c>
      <c r="C1731">
        <v>485572</v>
      </c>
      <c r="D1731" t="s">
        <v>5757</v>
      </c>
      <c r="E1731" t="s">
        <v>5758</v>
      </c>
      <c r="F1731" t="s">
        <v>76</v>
      </c>
      <c r="G1731" t="s">
        <v>36</v>
      </c>
      <c r="H1731">
        <v>67</v>
      </c>
      <c r="I1731" t="s">
        <v>5765</v>
      </c>
      <c r="J1731" t="s">
        <v>5766</v>
      </c>
      <c r="K1731" t="s">
        <v>5767</v>
      </c>
      <c r="L1731" t="s">
        <v>77981</v>
      </c>
    </row>
    <row r="1732" spans="1:12" x14ac:dyDescent="0.15">
      <c r="A1732" t="s">
        <v>12</v>
      </c>
      <c r="B1732">
        <v>485530</v>
      </c>
      <c r="C1732">
        <v>485550</v>
      </c>
      <c r="D1732" t="s">
        <v>5757</v>
      </c>
      <c r="E1732" t="s">
        <v>5758</v>
      </c>
      <c r="F1732" t="s">
        <v>76</v>
      </c>
      <c r="G1732" t="s">
        <v>23</v>
      </c>
      <c r="H1732">
        <v>89</v>
      </c>
      <c r="I1732" t="s">
        <v>5768</v>
      </c>
      <c r="J1732" t="s">
        <v>5769</v>
      </c>
      <c r="K1732" t="s">
        <v>5770</v>
      </c>
      <c r="L1732" t="s">
        <v>77964</v>
      </c>
    </row>
    <row r="1733" spans="1:12" x14ac:dyDescent="0.15">
      <c r="A1733" t="s">
        <v>12</v>
      </c>
      <c r="B1733">
        <v>487068</v>
      </c>
      <c r="C1733">
        <v>487088</v>
      </c>
      <c r="D1733" t="s">
        <v>5771</v>
      </c>
      <c r="E1733" t="s">
        <v>90</v>
      </c>
      <c r="F1733" t="s">
        <v>76</v>
      </c>
      <c r="G1733" t="s">
        <v>16</v>
      </c>
      <c r="H1733">
        <v>10</v>
      </c>
      <c r="I1733" t="s">
        <v>5772</v>
      </c>
      <c r="J1733" t="s">
        <v>5773</v>
      </c>
      <c r="K1733" t="s">
        <v>5774</v>
      </c>
      <c r="L1733" t="s">
        <v>78001</v>
      </c>
    </row>
    <row r="1734" spans="1:12" x14ac:dyDescent="0.15">
      <c r="A1734" t="s">
        <v>12</v>
      </c>
      <c r="B1734">
        <v>487047</v>
      </c>
      <c r="C1734">
        <v>487067</v>
      </c>
      <c r="D1734" t="s">
        <v>5771</v>
      </c>
      <c r="E1734" t="s">
        <v>90</v>
      </c>
      <c r="F1734" t="s">
        <v>76</v>
      </c>
      <c r="G1734" t="s">
        <v>16</v>
      </c>
      <c r="H1734">
        <v>31</v>
      </c>
      <c r="I1734" t="s">
        <v>5775</v>
      </c>
      <c r="J1734" t="s">
        <v>5776</v>
      </c>
      <c r="K1734" t="s">
        <v>5777</v>
      </c>
      <c r="L1734" t="s">
        <v>77910</v>
      </c>
    </row>
    <row r="1735" spans="1:12" x14ac:dyDescent="0.15">
      <c r="A1735" t="s">
        <v>12</v>
      </c>
      <c r="B1735">
        <v>487027</v>
      </c>
      <c r="C1735">
        <v>487047</v>
      </c>
      <c r="D1735" t="s">
        <v>5771</v>
      </c>
      <c r="E1735" t="s">
        <v>90</v>
      </c>
      <c r="F1735" t="s">
        <v>76</v>
      </c>
      <c r="G1735" t="s">
        <v>36</v>
      </c>
      <c r="H1735">
        <v>51</v>
      </c>
      <c r="I1735" t="s">
        <v>5778</v>
      </c>
      <c r="J1735" t="s">
        <v>5779</v>
      </c>
      <c r="K1735" t="s">
        <v>5780</v>
      </c>
      <c r="L1735" t="s">
        <v>78023</v>
      </c>
    </row>
    <row r="1736" spans="1:12" x14ac:dyDescent="0.15">
      <c r="A1736" t="s">
        <v>12</v>
      </c>
      <c r="B1736">
        <v>487006</v>
      </c>
      <c r="C1736">
        <v>487026</v>
      </c>
      <c r="D1736" t="s">
        <v>5771</v>
      </c>
      <c r="E1736" t="s">
        <v>90</v>
      </c>
      <c r="F1736" t="s">
        <v>76</v>
      </c>
      <c r="G1736" t="s">
        <v>16</v>
      </c>
      <c r="H1736">
        <v>72</v>
      </c>
      <c r="I1736" t="s">
        <v>5781</v>
      </c>
      <c r="J1736" t="s">
        <v>5782</v>
      </c>
      <c r="K1736" t="s">
        <v>5783</v>
      </c>
      <c r="L1736" t="s">
        <v>78066</v>
      </c>
    </row>
    <row r="1737" spans="1:12" x14ac:dyDescent="0.15">
      <c r="A1737" t="s">
        <v>12</v>
      </c>
      <c r="B1737">
        <v>488441</v>
      </c>
      <c r="C1737">
        <v>488461</v>
      </c>
      <c r="D1737" t="s">
        <v>5784</v>
      </c>
      <c r="E1737" t="s">
        <v>90</v>
      </c>
      <c r="F1737" t="s">
        <v>76</v>
      </c>
      <c r="G1737" t="s">
        <v>16</v>
      </c>
      <c r="H1737">
        <v>1</v>
      </c>
      <c r="I1737" t="s">
        <v>5785</v>
      </c>
      <c r="J1737" t="s">
        <v>5786</v>
      </c>
      <c r="K1737" t="s">
        <v>5787</v>
      </c>
      <c r="L1737" t="s">
        <v>77917</v>
      </c>
    </row>
    <row r="1738" spans="1:12" x14ac:dyDescent="0.15">
      <c r="A1738" t="s">
        <v>12</v>
      </c>
      <c r="B1738">
        <v>488419</v>
      </c>
      <c r="C1738">
        <v>488439</v>
      </c>
      <c r="D1738" t="s">
        <v>5784</v>
      </c>
      <c r="E1738" t="s">
        <v>90</v>
      </c>
      <c r="F1738" t="s">
        <v>76</v>
      </c>
      <c r="G1738" t="s">
        <v>23</v>
      </c>
      <c r="H1738">
        <v>23</v>
      </c>
      <c r="I1738" t="s">
        <v>5788</v>
      </c>
      <c r="J1738" t="s">
        <v>5789</v>
      </c>
      <c r="K1738" t="s">
        <v>5790</v>
      </c>
      <c r="L1738" t="s">
        <v>77975</v>
      </c>
    </row>
    <row r="1739" spans="1:12" x14ac:dyDescent="0.15">
      <c r="A1739" t="s">
        <v>12</v>
      </c>
      <c r="B1739">
        <v>488372</v>
      </c>
      <c r="C1739">
        <v>488392</v>
      </c>
      <c r="D1739" t="s">
        <v>5784</v>
      </c>
      <c r="E1739" t="s">
        <v>90</v>
      </c>
      <c r="F1739" t="s">
        <v>76</v>
      </c>
      <c r="G1739" t="s">
        <v>16</v>
      </c>
      <c r="H1739">
        <v>70</v>
      </c>
      <c r="I1739" t="s">
        <v>5791</v>
      </c>
      <c r="J1739" t="s">
        <v>5792</v>
      </c>
      <c r="K1739" t="s">
        <v>5793</v>
      </c>
      <c r="L1739" t="s">
        <v>77919</v>
      </c>
    </row>
    <row r="1740" spans="1:12" x14ac:dyDescent="0.15">
      <c r="A1740" t="s">
        <v>12</v>
      </c>
      <c r="B1740">
        <v>488347</v>
      </c>
      <c r="C1740">
        <v>488367</v>
      </c>
      <c r="D1740" t="s">
        <v>5784</v>
      </c>
      <c r="E1740" t="s">
        <v>90</v>
      </c>
      <c r="F1740" t="s">
        <v>76</v>
      </c>
      <c r="G1740" t="s">
        <v>16</v>
      </c>
      <c r="H1740">
        <v>95</v>
      </c>
      <c r="I1740" t="s">
        <v>5794</v>
      </c>
      <c r="J1740" t="s">
        <v>5795</v>
      </c>
      <c r="K1740" t="s">
        <v>5796</v>
      </c>
      <c r="L1740" t="s">
        <v>77920</v>
      </c>
    </row>
    <row r="1741" spans="1:12" x14ac:dyDescent="0.15">
      <c r="A1741" t="s">
        <v>12</v>
      </c>
      <c r="B1741">
        <v>489969</v>
      </c>
      <c r="C1741">
        <v>489989</v>
      </c>
      <c r="D1741" t="s">
        <v>5797</v>
      </c>
      <c r="E1741" t="s">
        <v>5798</v>
      </c>
      <c r="F1741" t="s">
        <v>76</v>
      </c>
      <c r="G1741" t="s">
        <v>36</v>
      </c>
      <c r="H1741">
        <v>7</v>
      </c>
      <c r="I1741" t="s">
        <v>5799</v>
      </c>
      <c r="J1741" t="s">
        <v>5800</v>
      </c>
      <c r="K1741" t="s">
        <v>5801</v>
      </c>
      <c r="L1741" t="s">
        <v>77909</v>
      </c>
    </row>
    <row r="1742" spans="1:12" x14ac:dyDescent="0.15">
      <c r="A1742" t="s">
        <v>12</v>
      </c>
      <c r="B1742">
        <v>489948</v>
      </c>
      <c r="C1742">
        <v>489968</v>
      </c>
      <c r="D1742" t="s">
        <v>5797</v>
      </c>
      <c r="E1742" t="s">
        <v>5798</v>
      </c>
      <c r="F1742" t="s">
        <v>76</v>
      </c>
      <c r="G1742" t="s">
        <v>16</v>
      </c>
      <c r="H1742">
        <v>28</v>
      </c>
      <c r="I1742" t="s">
        <v>5802</v>
      </c>
      <c r="J1742" t="s">
        <v>5803</v>
      </c>
      <c r="K1742" t="s">
        <v>5804</v>
      </c>
      <c r="L1742" t="s">
        <v>77956</v>
      </c>
    </row>
    <row r="1743" spans="1:12" x14ac:dyDescent="0.15">
      <c r="A1743" t="s">
        <v>12</v>
      </c>
      <c r="B1743">
        <v>489918</v>
      </c>
      <c r="C1743">
        <v>489938</v>
      </c>
      <c r="D1743" t="s">
        <v>5797</v>
      </c>
      <c r="E1743" t="s">
        <v>5798</v>
      </c>
      <c r="F1743" t="s">
        <v>76</v>
      </c>
      <c r="G1743" t="s">
        <v>16</v>
      </c>
      <c r="H1743">
        <v>58</v>
      </c>
      <c r="I1743" t="s">
        <v>5805</v>
      </c>
      <c r="J1743" t="s">
        <v>5806</v>
      </c>
      <c r="K1743" t="s">
        <v>5807</v>
      </c>
      <c r="L1743" t="s">
        <v>77911</v>
      </c>
    </row>
    <row r="1744" spans="1:12" x14ac:dyDescent="0.15">
      <c r="A1744" t="s">
        <v>12</v>
      </c>
      <c r="B1744">
        <v>489896</v>
      </c>
      <c r="C1744">
        <v>489916</v>
      </c>
      <c r="D1744" t="s">
        <v>5797</v>
      </c>
      <c r="E1744" t="s">
        <v>5798</v>
      </c>
      <c r="F1744" t="s">
        <v>76</v>
      </c>
      <c r="G1744" t="s">
        <v>23</v>
      </c>
      <c r="H1744">
        <v>80</v>
      </c>
      <c r="I1744" t="s">
        <v>5808</v>
      </c>
      <c r="J1744" t="s">
        <v>5809</v>
      </c>
      <c r="K1744" t="s">
        <v>5810</v>
      </c>
      <c r="L1744" t="s">
        <v>77940</v>
      </c>
    </row>
    <row r="1745" spans="1:12" x14ac:dyDescent="0.15">
      <c r="A1745" t="s">
        <v>12</v>
      </c>
      <c r="B1745">
        <v>490611</v>
      </c>
      <c r="C1745">
        <v>490631</v>
      </c>
      <c r="D1745" t="s">
        <v>5811</v>
      </c>
      <c r="E1745" t="s">
        <v>90</v>
      </c>
      <c r="F1745" t="s">
        <v>15</v>
      </c>
      <c r="G1745" t="s">
        <v>36</v>
      </c>
      <c r="H1745">
        <v>0</v>
      </c>
      <c r="I1745" t="s">
        <v>5812</v>
      </c>
      <c r="J1745" t="s">
        <v>5813</v>
      </c>
      <c r="K1745" t="s">
        <v>5814</v>
      </c>
      <c r="L1745" t="s">
        <v>77980</v>
      </c>
    </row>
    <row r="1746" spans="1:12" x14ac:dyDescent="0.15">
      <c r="A1746" t="s">
        <v>12</v>
      </c>
      <c r="B1746">
        <v>490669</v>
      </c>
      <c r="C1746">
        <v>490689</v>
      </c>
      <c r="D1746" t="s">
        <v>5811</v>
      </c>
      <c r="E1746" t="s">
        <v>90</v>
      </c>
      <c r="F1746" t="s">
        <v>15</v>
      </c>
      <c r="G1746" t="s">
        <v>16</v>
      </c>
      <c r="H1746">
        <v>58</v>
      </c>
      <c r="I1746" t="s">
        <v>5815</v>
      </c>
      <c r="J1746" t="s">
        <v>5816</v>
      </c>
      <c r="K1746" t="s">
        <v>5817</v>
      </c>
      <c r="L1746" t="s">
        <v>77911</v>
      </c>
    </row>
    <row r="1747" spans="1:12" x14ac:dyDescent="0.15">
      <c r="A1747" t="s">
        <v>12</v>
      </c>
      <c r="B1747">
        <v>490691</v>
      </c>
      <c r="C1747">
        <v>490711</v>
      </c>
      <c r="D1747" t="s">
        <v>5811</v>
      </c>
      <c r="E1747" t="s">
        <v>90</v>
      </c>
      <c r="F1747" t="s">
        <v>15</v>
      </c>
      <c r="G1747" t="s">
        <v>36</v>
      </c>
      <c r="H1747">
        <v>80</v>
      </c>
      <c r="I1747" t="s">
        <v>5818</v>
      </c>
      <c r="J1747" t="s">
        <v>5819</v>
      </c>
      <c r="K1747" t="s">
        <v>5820</v>
      </c>
      <c r="L1747" t="s">
        <v>77940</v>
      </c>
    </row>
    <row r="1748" spans="1:12" x14ac:dyDescent="0.15">
      <c r="A1748" t="s">
        <v>12</v>
      </c>
      <c r="B1748">
        <v>490714</v>
      </c>
      <c r="C1748">
        <v>490734</v>
      </c>
      <c r="D1748" t="s">
        <v>5811</v>
      </c>
      <c r="E1748" t="s">
        <v>90</v>
      </c>
      <c r="F1748" t="s">
        <v>15</v>
      </c>
      <c r="G1748" t="s">
        <v>36</v>
      </c>
      <c r="H1748">
        <v>103</v>
      </c>
      <c r="I1748" t="s">
        <v>5821</v>
      </c>
      <c r="J1748" t="s">
        <v>5822</v>
      </c>
      <c r="K1748" t="s">
        <v>5823</v>
      </c>
      <c r="L1748" t="s">
        <v>77937</v>
      </c>
    </row>
    <row r="1749" spans="1:12" x14ac:dyDescent="0.15">
      <c r="A1749" t="s">
        <v>12</v>
      </c>
      <c r="B1749">
        <v>492174</v>
      </c>
      <c r="C1749">
        <v>492194</v>
      </c>
      <c r="D1749" t="s">
        <v>5824</v>
      </c>
      <c r="E1749" t="s">
        <v>90</v>
      </c>
      <c r="F1749" t="s">
        <v>15</v>
      </c>
      <c r="G1749" t="s">
        <v>16</v>
      </c>
      <c r="H1749">
        <v>14</v>
      </c>
      <c r="I1749" t="s">
        <v>5825</v>
      </c>
      <c r="J1749" t="s">
        <v>5826</v>
      </c>
      <c r="K1749" t="s">
        <v>5827</v>
      </c>
      <c r="L1749" t="s">
        <v>77924</v>
      </c>
    </row>
    <row r="1750" spans="1:12" x14ac:dyDescent="0.15">
      <c r="A1750" t="s">
        <v>12</v>
      </c>
      <c r="B1750">
        <v>492194</v>
      </c>
      <c r="C1750">
        <v>492214</v>
      </c>
      <c r="D1750" t="s">
        <v>5824</v>
      </c>
      <c r="E1750" t="s">
        <v>90</v>
      </c>
      <c r="F1750" t="s">
        <v>15</v>
      </c>
      <c r="G1750" t="s">
        <v>36</v>
      </c>
      <c r="H1750">
        <v>34</v>
      </c>
      <c r="I1750" t="s">
        <v>5828</v>
      </c>
      <c r="J1750" t="s">
        <v>5829</v>
      </c>
      <c r="K1750" t="s">
        <v>5830</v>
      </c>
      <c r="L1750" t="s">
        <v>77999</v>
      </c>
    </row>
    <row r="1751" spans="1:12" x14ac:dyDescent="0.15">
      <c r="A1751" t="s">
        <v>12</v>
      </c>
      <c r="B1751">
        <v>492219</v>
      </c>
      <c r="C1751">
        <v>492239</v>
      </c>
      <c r="D1751" t="s">
        <v>5824</v>
      </c>
      <c r="E1751" t="s">
        <v>90</v>
      </c>
      <c r="F1751" t="s">
        <v>15</v>
      </c>
      <c r="G1751" t="s">
        <v>23</v>
      </c>
      <c r="H1751">
        <v>59</v>
      </c>
      <c r="I1751" t="s">
        <v>5831</v>
      </c>
      <c r="J1751" t="s">
        <v>5832</v>
      </c>
      <c r="K1751" t="s">
        <v>5833</v>
      </c>
      <c r="L1751" t="s">
        <v>78009</v>
      </c>
    </row>
    <row r="1752" spans="1:12" x14ac:dyDescent="0.15">
      <c r="A1752" t="s">
        <v>12</v>
      </c>
      <c r="B1752">
        <v>492245</v>
      </c>
      <c r="C1752">
        <v>492265</v>
      </c>
      <c r="D1752" t="s">
        <v>5824</v>
      </c>
      <c r="E1752" t="s">
        <v>90</v>
      </c>
      <c r="F1752" t="s">
        <v>15</v>
      </c>
      <c r="G1752" t="s">
        <v>36</v>
      </c>
      <c r="H1752">
        <v>85</v>
      </c>
      <c r="I1752" t="s">
        <v>5834</v>
      </c>
      <c r="J1752" t="s">
        <v>5835</v>
      </c>
      <c r="K1752" t="s">
        <v>5836</v>
      </c>
      <c r="L1752" t="s">
        <v>77972</v>
      </c>
    </row>
    <row r="1753" spans="1:12" x14ac:dyDescent="0.15">
      <c r="A1753" t="s">
        <v>12</v>
      </c>
      <c r="B1753">
        <v>494841</v>
      </c>
      <c r="C1753">
        <v>494861</v>
      </c>
      <c r="D1753" t="s">
        <v>5837</v>
      </c>
      <c r="E1753" t="s">
        <v>90</v>
      </c>
      <c r="F1753" t="s">
        <v>76</v>
      </c>
      <c r="G1753" t="s">
        <v>36</v>
      </c>
      <c r="H1753">
        <v>6</v>
      </c>
      <c r="I1753" t="s">
        <v>5838</v>
      </c>
      <c r="J1753" t="s">
        <v>5839</v>
      </c>
      <c r="K1753" t="s">
        <v>5840</v>
      </c>
      <c r="L1753" t="s">
        <v>78025</v>
      </c>
    </row>
    <row r="1754" spans="1:12" x14ac:dyDescent="0.15">
      <c r="A1754" t="s">
        <v>12</v>
      </c>
      <c r="B1754">
        <v>494821</v>
      </c>
      <c r="C1754">
        <v>494841</v>
      </c>
      <c r="D1754" t="s">
        <v>5837</v>
      </c>
      <c r="E1754" t="s">
        <v>90</v>
      </c>
      <c r="F1754" t="s">
        <v>76</v>
      </c>
      <c r="G1754" t="s">
        <v>16</v>
      </c>
      <c r="H1754">
        <v>26</v>
      </c>
      <c r="I1754" t="s">
        <v>5841</v>
      </c>
      <c r="J1754" t="s">
        <v>5842</v>
      </c>
      <c r="K1754" t="s">
        <v>5843</v>
      </c>
      <c r="L1754" t="s">
        <v>78002</v>
      </c>
    </row>
    <row r="1755" spans="1:12" x14ac:dyDescent="0.15">
      <c r="A1755" t="s">
        <v>12</v>
      </c>
      <c r="B1755">
        <v>494797</v>
      </c>
      <c r="C1755">
        <v>494817</v>
      </c>
      <c r="D1755" t="s">
        <v>5837</v>
      </c>
      <c r="E1755" t="s">
        <v>90</v>
      </c>
      <c r="F1755" t="s">
        <v>76</v>
      </c>
      <c r="G1755" t="s">
        <v>23</v>
      </c>
      <c r="H1755">
        <v>50</v>
      </c>
      <c r="I1755" t="s">
        <v>5844</v>
      </c>
      <c r="J1755" t="s">
        <v>5845</v>
      </c>
      <c r="K1755" t="s">
        <v>5846</v>
      </c>
      <c r="L1755" t="s">
        <v>77925</v>
      </c>
    </row>
    <row r="1756" spans="1:12" x14ac:dyDescent="0.15">
      <c r="A1756" t="s">
        <v>12</v>
      </c>
      <c r="B1756">
        <v>494753</v>
      </c>
      <c r="C1756">
        <v>494773</v>
      </c>
      <c r="D1756" t="s">
        <v>5837</v>
      </c>
      <c r="E1756" t="s">
        <v>90</v>
      </c>
      <c r="F1756" t="s">
        <v>76</v>
      </c>
      <c r="G1756" t="s">
        <v>16</v>
      </c>
      <c r="H1756">
        <v>94</v>
      </c>
      <c r="I1756" t="s">
        <v>5847</v>
      </c>
      <c r="J1756" t="s">
        <v>5848</v>
      </c>
      <c r="K1756" t="s">
        <v>5849</v>
      </c>
      <c r="L1756" t="s">
        <v>77927</v>
      </c>
    </row>
    <row r="1757" spans="1:12" x14ac:dyDescent="0.15">
      <c r="A1757" t="s">
        <v>12</v>
      </c>
      <c r="B1757">
        <v>496141</v>
      </c>
      <c r="C1757">
        <v>496161</v>
      </c>
      <c r="D1757" t="s">
        <v>5850</v>
      </c>
      <c r="E1757" t="s">
        <v>5851</v>
      </c>
      <c r="F1757" t="s">
        <v>76</v>
      </c>
      <c r="G1757" t="s">
        <v>32</v>
      </c>
      <c r="H1757">
        <v>7</v>
      </c>
      <c r="I1757" t="s">
        <v>5852</v>
      </c>
      <c r="J1757" t="s">
        <v>5853</v>
      </c>
      <c r="K1757" t="s">
        <v>5854</v>
      </c>
      <c r="L1757" t="s">
        <v>77909</v>
      </c>
    </row>
    <row r="1758" spans="1:12" x14ac:dyDescent="0.15">
      <c r="A1758" t="s">
        <v>12</v>
      </c>
      <c r="B1758">
        <v>496112</v>
      </c>
      <c r="C1758">
        <v>496132</v>
      </c>
      <c r="D1758" t="s">
        <v>5850</v>
      </c>
      <c r="E1758" t="s">
        <v>5851</v>
      </c>
      <c r="F1758" t="s">
        <v>76</v>
      </c>
      <c r="G1758" t="s">
        <v>36</v>
      </c>
      <c r="H1758">
        <v>36</v>
      </c>
      <c r="I1758" t="s">
        <v>5855</v>
      </c>
      <c r="J1758" t="s">
        <v>5856</v>
      </c>
      <c r="K1758" t="s">
        <v>5857</v>
      </c>
      <c r="L1758" t="s">
        <v>78003</v>
      </c>
    </row>
    <row r="1759" spans="1:12" x14ac:dyDescent="0.15">
      <c r="A1759" t="s">
        <v>12</v>
      </c>
      <c r="B1759">
        <v>496087</v>
      </c>
      <c r="C1759">
        <v>496107</v>
      </c>
      <c r="D1759" t="s">
        <v>5850</v>
      </c>
      <c r="E1759" t="s">
        <v>5851</v>
      </c>
      <c r="F1759" t="s">
        <v>76</v>
      </c>
      <c r="G1759" t="s">
        <v>16</v>
      </c>
      <c r="H1759">
        <v>61</v>
      </c>
      <c r="I1759" t="s">
        <v>5858</v>
      </c>
      <c r="J1759" t="s">
        <v>5859</v>
      </c>
      <c r="K1759" t="s">
        <v>5860</v>
      </c>
      <c r="L1759" t="s">
        <v>77979</v>
      </c>
    </row>
    <row r="1760" spans="1:12" x14ac:dyDescent="0.15">
      <c r="A1760" t="s">
        <v>12</v>
      </c>
      <c r="B1760">
        <v>496044</v>
      </c>
      <c r="C1760">
        <v>496064</v>
      </c>
      <c r="D1760" t="s">
        <v>5850</v>
      </c>
      <c r="E1760" t="s">
        <v>5851</v>
      </c>
      <c r="F1760" t="s">
        <v>76</v>
      </c>
      <c r="G1760" t="s">
        <v>32</v>
      </c>
      <c r="H1760">
        <v>104</v>
      </c>
      <c r="I1760" t="s">
        <v>5861</v>
      </c>
      <c r="J1760" t="s">
        <v>5862</v>
      </c>
      <c r="K1760" t="s">
        <v>5863</v>
      </c>
      <c r="L1760" t="s">
        <v>77963</v>
      </c>
    </row>
    <row r="1761" spans="1:12" x14ac:dyDescent="0.15">
      <c r="A1761" t="s">
        <v>12</v>
      </c>
      <c r="B1761">
        <v>496389</v>
      </c>
      <c r="C1761">
        <v>496409</v>
      </c>
      <c r="D1761" t="s">
        <v>5864</v>
      </c>
      <c r="E1761" t="s">
        <v>90</v>
      </c>
      <c r="F1761" t="s">
        <v>15</v>
      </c>
      <c r="G1761" t="s">
        <v>32</v>
      </c>
      <c r="H1761">
        <v>1</v>
      </c>
      <c r="I1761" t="s">
        <v>5865</v>
      </c>
      <c r="J1761" t="s">
        <v>5866</v>
      </c>
      <c r="K1761" t="s">
        <v>5867</v>
      </c>
      <c r="L1761" t="s">
        <v>77917</v>
      </c>
    </row>
    <row r="1762" spans="1:12" x14ac:dyDescent="0.15">
      <c r="A1762" t="s">
        <v>12</v>
      </c>
      <c r="B1762">
        <v>496416</v>
      </c>
      <c r="C1762">
        <v>496436</v>
      </c>
      <c r="D1762" t="s">
        <v>5864</v>
      </c>
      <c r="E1762" t="s">
        <v>90</v>
      </c>
      <c r="F1762" t="s">
        <v>15</v>
      </c>
      <c r="G1762" t="s">
        <v>16</v>
      </c>
      <c r="H1762">
        <v>28</v>
      </c>
      <c r="I1762" t="s">
        <v>5868</v>
      </c>
      <c r="J1762" t="s">
        <v>5869</v>
      </c>
      <c r="K1762" t="s">
        <v>5870</v>
      </c>
      <c r="L1762" t="s">
        <v>77956</v>
      </c>
    </row>
    <row r="1763" spans="1:12" x14ac:dyDescent="0.15">
      <c r="A1763" t="s">
        <v>12</v>
      </c>
      <c r="B1763">
        <v>496437</v>
      </c>
      <c r="C1763">
        <v>496457</v>
      </c>
      <c r="D1763" t="s">
        <v>5864</v>
      </c>
      <c r="E1763" t="s">
        <v>90</v>
      </c>
      <c r="F1763" t="s">
        <v>15</v>
      </c>
      <c r="G1763" t="s">
        <v>16</v>
      </c>
      <c r="H1763">
        <v>49</v>
      </c>
      <c r="I1763" t="s">
        <v>5871</v>
      </c>
      <c r="J1763" t="s">
        <v>5872</v>
      </c>
      <c r="K1763" t="s">
        <v>5873</v>
      </c>
      <c r="L1763" t="s">
        <v>77913</v>
      </c>
    </row>
    <row r="1764" spans="1:12" x14ac:dyDescent="0.15">
      <c r="A1764" t="s">
        <v>12</v>
      </c>
      <c r="B1764">
        <v>496482</v>
      </c>
      <c r="C1764">
        <v>496502</v>
      </c>
      <c r="D1764" t="s">
        <v>5864</v>
      </c>
      <c r="E1764" t="s">
        <v>90</v>
      </c>
      <c r="F1764" t="s">
        <v>15</v>
      </c>
      <c r="G1764" t="s">
        <v>36</v>
      </c>
      <c r="H1764">
        <v>94</v>
      </c>
      <c r="I1764" t="s">
        <v>5874</v>
      </c>
      <c r="J1764" t="s">
        <v>5875</v>
      </c>
      <c r="K1764" t="s">
        <v>5876</v>
      </c>
      <c r="L1764" t="s">
        <v>77927</v>
      </c>
    </row>
    <row r="1765" spans="1:12" x14ac:dyDescent="0.15">
      <c r="A1765" t="s">
        <v>12</v>
      </c>
      <c r="B1765">
        <v>497459</v>
      </c>
      <c r="C1765">
        <v>497479</v>
      </c>
      <c r="D1765" t="s">
        <v>5877</v>
      </c>
      <c r="E1765" t="s">
        <v>90</v>
      </c>
      <c r="F1765" t="s">
        <v>15</v>
      </c>
      <c r="G1765" t="s">
        <v>32</v>
      </c>
      <c r="H1765">
        <v>11</v>
      </c>
      <c r="I1765" t="s">
        <v>5878</v>
      </c>
      <c r="J1765" t="s">
        <v>5879</v>
      </c>
      <c r="K1765" t="s">
        <v>5880</v>
      </c>
      <c r="L1765" t="s">
        <v>77974</v>
      </c>
    </row>
    <row r="1766" spans="1:12" x14ac:dyDescent="0.15">
      <c r="A1766" t="s">
        <v>12</v>
      </c>
      <c r="B1766">
        <v>497481</v>
      </c>
      <c r="C1766">
        <v>497501</v>
      </c>
      <c r="D1766" t="s">
        <v>5877</v>
      </c>
      <c r="E1766" t="s">
        <v>90</v>
      </c>
      <c r="F1766" t="s">
        <v>15</v>
      </c>
      <c r="G1766" t="s">
        <v>32</v>
      </c>
      <c r="H1766">
        <v>33</v>
      </c>
      <c r="I1766" t="s">
        <v>5881</v>
      </c>
      <c r="J1766" t="s">
        <v>5882</v>
      </c>
      <c r="K1766" t="s">
        <v>5883</v>
      </c>
      <c r="L1766" t="s">
        <v>77977</v>
      </c>
    </row>
    <row r="1767" spans="1:12" x14ac:dyDescent="0.15">
      <c r="A1767" t="s">
        <v>12</v>
      </c>
      <c r="B1767">
        <v>497522</v>
      </c>
      <c r="C1767">
        <v>497542</v>
      </c>
      <c r="D1767" t="s">
        <v>5877</v>
      </c>
      <c r="E1767" t="s">
        <v>90</v>
      </c>
      <c r="F1767" t="s">
        <v>15</v>
      </c>
      <c r="G1767" t="s">
        <v>23</v>
      </c>
      <c r="H1767">
        <v>74</v>
      </c>
      <c r="I1767" t="s">
        <v>5884</v>
      </c>
      <c r="J1767" t="s">
        <v>5885</v>
      </c>
      <c r="K1767" t="s">
        <v>5886</v>
      </c>
      <c r="L1767" t="s">
        <v>78005</v>
      </c>
    </row>
    <row r="1768" spans="1:12" x14ac:dyDescent="0.15">
      <c r="A1768" t="s">
        <v>12</v>
      </c>
      <c r="B1768">
        <v>497567</v>
      </c>
      <c r="C1768">
        <v>497587</v>
      </c>
      <c r="D1768" t="s">
        <v>5877</v>
      </c>
      <c r="E1768" t="s">
        <v>90</v>
      </c>
      <c r="F1768" t="s">
        <v>15</v>
      </c>
      <c r="G1768" t="s">
        <v>32</v>
      </c>
      <c r="H1768">
        <v>119</v>
      </c>
      <c r="I1768" t="s">
        <v>5887</v>
      </c>
      <c r="J1768" t="s">
        <v>5888</v>
      </c>
      <c r="K1768" t="s">
        <v>5889</v>
      </c>
      <c r="L1768" t="s">
        <v>78058</v>
      </c>
    </row>
    <row r="1769" spans="1:12" x14ac:dyDescent="0.15">
      <c r="A1769" t="s">
        <v>12</v>
      </c>
      <c r="B1769">
        <v>499497</v>
      </c>
      <c r="C1769">
        <v>499517</v>
      </c>
      <c r="D1769" t="s">
        <v>5890</v>
      </c>
      <c r="E1769" t="s">
        <v>90</v>
      </c>
      <c r="F1769" t="s">
        <v>76</v>
      </c>
      <c r="G1769" t="s">
        <v>32</v>
      </c>
      <c r="H1769">
        <v>1</v>
      </c>
      <c r="I1769" t="s">
        <v>5891</v>
      </c>
      <c r="J1769" t="s">
        <v>5892</v>
      </c>
      <c r="K1769" t="s">
        <v>5893</v>
      </c>
      <c r="L1769" t="s">
        <v>77917</v>
      </c>
    </row>
    <row r="1770" spans="1:12" x14ac:dyDescent="0.15">
      <c r="A1770" t="s">
        <v>12</v>
      </c>
      <c r="B1770">
        <v>499477</v>
      </c>
      <c r="C1770">
        <v>499497</v>
      </c>
      <c r="D1770" t="s">
        <v>5890</v>
      </c>
      <c r="E1770" t="s">
        <v>90</v>
      </c>
      <c r="F1770" t="s">
        <v>76</v>
      </c>
      <c r="G1770" t="s">
        <v>36</v>
      </c>
      <c r="H1770">
        <v>21</v>
      </c>
      <c r="I1770" t="s">
        <v>5894</v>
      </c>
      <c r="J1770" t="s">
        <v>5895</v>
      </c>
      <c r="K1770" t="s">
        <v>5896</v>
      </c>
      <c r="L1770" t="s">
        <v>78022</v>
      </c>
    </row>
    <row r="1771" spans="1:12" x14ac:dyDescent="0.15">
      <c r="A1771" t="s">
        <v>12</v>
      </c>
      <c r="B1771">
        <v>499455</v>
      </c>
      <c r="C1771">
        <v>499475</v>
      </c>
      <c r="D1771" t="s">
        <v>5890</v>
      </c>
      <c r="E1771" t="s">
        <v>90</v>
      </c>
      <c r="F1771" t="s">
        <v>76</v>
      </c>
      <c r="G1771" t="s">
        <v>16</v>
      </c>
      <c r="H1771">
        <v>43</v>
      </c>
      <c r="I1771" t="s">
        <v>5897</v>
      </c>
      <c r="J1771" t="s">
        <v>5898</v>
      </c>
      <c r="K1771" t="s">
        <v>5899</v>
      </c>
      <c r="L1771" t="s">
        <v>77942</v>
      </c>
    </row>
    <row r="1772" spans="1:12" x14ac:dyDescent="0.15">
      <c r="A1772" t="s">
        <v>12</v>
      </c>
      <c r="B1772">
        <v>499435</v>
      </c>
      <c r="C1772">
        <v>499455</v>
      </c>
      <c r="D1772" t="s">
        <v>5890</v>
      </c>
      <c r="E1772" t="s">
        <v>90</v>
      </c>
      <c r="F1772" t="s">
        <v>76</v>
      </c>
      <c r="G1772" t="s">
        <v>36</v>
      </c>
      <c r="H1772">
        <v>63</v>
      </c>
      <c r="I1772" t="s">
        <v>5900</v>
      </c>
      <c r="J1772" t="s">
        <v>5901</v>
      </c>
      <c r="K1772" t="s">
        <v>5902</v>
      </c>
      <c r="L1772" t="s">
        <v>77957</v>
      </c>
    </row>
    <row r="1773" spans="1:12" x14ac:dyDescent="0.15">
      <c r="A1773" t="s">
        <v>12</v>
      </c>
      <c r="B1773">
        <v>499909</v>
      </c>
      <c r="C1773">
        <v>499929</v>
      </c>
      <c r="D1773" t="s">
        <v>5903</v>
      </c>
      <c r="E1773" t="s">
        <v>90</v>
      </c>
      <c r="F1773" t="s">
        <v>15</v>
      </c>
      <c r="G1773" t="s">
        <v>16</v>
      </c>
      <c r="H1773">
        <v>12</v>
      </c>
      <c r="I1773" t="s">
        <v>5904</v>
      </c>
      <c r="J1773" t="s">
        <v>5905</v>
      </c>
      <c r="K1773" t="s">
        <v>5906</v>
      </c>
      <c r="L1773" t="s">
        <v>77991</v>
      </c>
    </row>
    <row r="1774" spans="1:12" x14ac:dyDescent="0.15">
      <c r="A1774" t="s">
        <v>12</v>
      </c>
      <c r="B1774">
        <v>499950</v>
      </c>
      <c r="C1774">
        <v>499970</v>
      </c>
      <c r="D1774" t="s">
        <v>5903</v>
      </c>
      <c r="E1774" t="s">
        <v>90</v>
      </c>
      <c r="F1774" t="s">
        <v>15</v>
      </c>
      <c r="G1774" t="s">
        <v>36</v>
      </c>
      <c r="H1774">
        <v>53</v>
      </c>
      <c r="I1774" t="s">
        <v>5907</v>
      </c>
      <c r="J1774" t="s">
        <v>5908</v>
      </c>
      <c r="K1774" t="s">
        <v>5909</v>
      </c>
      <c r="L1774" t="s">
        <v>77922</v>
      </c>
    </row>
    <row r="1775" spans="1:12" x14ac:dyDescent="0.15">
      <c r="A1775" t="s">
        <v>12</v>
      </c>
      <c r="B1775">
        <v>499970</v>
      </c>
      <c r="C1775">
        <v>499990</v>
      </c>
      <c r="D1775" t="s">
        <v>5903</v>
      </c>
      <c r="E1775" t="s">
        <v>90</v>
      </c>
      <c r="F1775" t="s">
        <v>15</v>
      </c>
      <c r="G1775" t="s">
        <v>16</v>
      </c>
      <c r="H1775">
        <v>73</v>
      </c>
      <c r="I1775" t="s">
        <v>5910</v>
      </c>
      <c r="J1775" t="s">
        <v>5911</v>
      </c>
      <c r="K1775" t="s">
        <v>5912</v>
      </c>
      <c r="L1775" t="s">
        <v>77926</v>
      </c>
    </row>
    <row r="1776" spans="1:12" x14ac:dyDescent="0.15">
      <c r="A1776" t="s">
        <v>12</v>
      </c>
      <c r="B1776">
        <v>500011</v>
      </c>
      <c r="C1776">
        <v>500031</v>
      </c>
      <c r="D1776" t="s">
        <v>5903</v>
      </c>
      <c r="E1776" t="s">
        <v>90</v>
      </c>
      <c r="F1776" t="s">
        <v>15</v>
      </c>
      <c r="G1776" t="s">
        <v>16</v>
      </c>
      <c r="H1776">
        <v>114</v>
      </c>
      <c r="I1776" t="s">
        <v>5913</v>
      </c>
      <c r="J1776" t="s">
        <v>5914</v>
      </c>
      <c r="K1776" t="s">
        <v>5915</v>
      </c>
      <c r="L1776" t="s">
        <v>77965</v>
      </c>
    </row>
    <row r="1777" spans="1:12" x14ac:dyDescent="0.15">
      <c r="A1777" t="s">
        <v>12</v>
      </c>
      <c r="B1777">
        <v>501241</v>
      </c>
      <c r="C1777">
        <v>501261</v>
      </c>
      <c r="D1777" t="s">
        <v>5916</v>
      </c>
      <c r="E1777" t="s">
        <v>90</v>
      </c>
      <c r="F1777" t="s">
        <v>15</v>
      </c>
      <c r="G1777" t="s">
        <v>23</v>
      </c>
      <c r="H1777">
        <v>16</v>
      </c>
      <c r="I1777" t="s">
        <v>5917</v>
      </c>
      <c r="J1777" t="s">
        <v>5918</v>
      </c>
      <c r="K1777" t="s">
        <v>5919</v>
      </c>
      <c r="L1777" t="s">
        <v>77905</v>
      </c>
    </row>
    <row r="1778" spans="1:12" x14ac:dyDescent="0.15">
      <c r="A1778" t="s">
        <v>12</v>
      </c>
      <c r="B1778">
        <v>501302</v>
      </c>
      <c r="C1778">
        <v>501322</v>
      </c>
      <c r="D1778" t="s">
        <v>5916</v>
      </c>
      <c r="E1778" t="s">
        <v>90</v>
      </c>
      <c r="F1778" t="s">
        <v>15</v>
      </c>
      <c r="G1778" t="s">
        <v>23</v>
      </c>
      <c r="H1778">
        <v>77</v>
      </c>
      <c r="I1778" t="s">
        <v>5920</v>
      </c>
      <c r="J1778" t="s">
        <v>5921</v>
      </c>
      <c r="K1778" t="s">
        <v>5922</v>
      </c>
      <c r="L1778" t="s">
        <v>77960</v>
      </c>
    </row>
    <row r="1779" spans="1:12" x14ac:dyDescent="0.15">
      <c r="A1779" t="s">
        <v>12</v>
      </c>
      <c r="B1779">
        <v>501332</v>
      </c>
      <c r="C1779">
        <v>501352</v>
      </c>
      <c r="D1779" t="s">
        <v>5916</v>
      </c>
      <c r="E1779" t="s">
        <v>90</v>
      </c>
      <c r="F1779" t="s">
        <v>15</v>
      </c>
      <c r="G1779" t="s">
        <v>32</v>
      </c>
      <c r="H1779">
        <v>107</v>
      </c>
      <c r="I1779" t="s">
        <v>5923</v>
      </c>
      <c r="J1779" t="s">
        <v>5924</v>
      </c>
      <c r="K1779" t="s">
        <v>5925</v>
      </c>
      <c r="L1779" t="s">
        <v>77983</v>
      </c>
    </row>
    <row r="1780" spans="1:12" x14ac:dyDescent="0.15">
      <c r="A1780" t="s">
        <v>12</v>
      </c>
      <c r="B1780">
        <v>501363</v>
      </c>
      <c r="C1780">
        <v>501383</v>
      </c>
      <c r="D1780" t="s">
        <v>5916</v>
      </c>
      <c r="E1780" t="s">
        <v>90</v>
      </c>
      <c r="F1780" t="s">
        <v>15</v>
      </c>
      <c r="G1780" t="s">
        <v>16</v>
      </c>
      <c r="H1780">
        <v>138</v>
      </c>
      <c r="I1780" t="s">
        <v>5926</v>
      </c>
      <c r="J1780" t="s">
        <v>5927</v>
      </c>
      <c r="K1780" t="s">
        <v>5928</v>
      </c>
      <c r="L1780" t="s">
        <v>78064</v>
      </c>
    </row>
    <row r="1781" spans="1:12" x14ac:dyDescent="0.15">
      <c r="A1781" t="s">
        <v>12</v>
      </c>
      <c r="B1781">
        <v>502740</v>
      </c>
      <c r="C1781">
        <v>502760</v>
      </c>
      <c r="D1781" t="s">
        <v>5929</v>
      </c>
      <c r="E1781" t="s">
        <v>90</v>
      </c>
      <c r="F1781" t="s">
        <v>76</v>
      </c>
      <c r="G1781" t="s">
        <v>16</v>
      </c>
      <c r="H1781">
        <v>6</v>
      </c>
      <c r="I1781" t="s">
        <v>5930</v>
      </c>
      <c r="J1781" t="s">
        <v>5931</v>
      </c>
      <c r="K1781" t="s">
        <v>5932</v>
      </c>
      <c r="L1781" t="s">
        <v>78025</v>
      </c>
    </row>
    <row r="1782" spans="1:12" x14ac:dyDescent="0.15">
      <c r="A1782" t="s">
        <v>12</v>
      </c>
      <c r="B1782">
        <v>502706</v>
      </c>
      <c r="C1782">
        <v>502726</v>
      </c>
      <c r="D1782" t="s">
        <v>5929</v>
      </c>
      <c r="E1782" t="s">
        <v>90</v>
      </c>
      <c r="F1782" t="s">
        <v>76</v>
      </c>
      <c r="G1782" t="s">
        <v>16</v>
      </c>
      <c r="H1782">
        <v>40</v>
      </c>
      <c r="I1782" t="s">
        <v>5933</v>
      </c>
      <c r="J1782" t="s">
        <v>5934</v>
      </c>
      <c r="K1782" t="s">
        <v>5935</v>
      </c>
      <c r="L1782" t="s">
        <v>77952</v>
      </c>
    </row>
    <row r="1783" spans="1:12" x14ac:dyDescent="0.15">
      <c r="A1783" t="s">
        <v>12</v>
      </c>
      <c r="B1783">
        <v>502678</v>
      </c>
      <c r="C1783">
        <v>502698</v>
      </c>
      <c r="D1783" t="s">
        <v>5929</v>
      </c>
      <c r="E1783" t="s">
        <v>90</v>
      </c>
      <c r="F1783" t="s">
        <v>76</v>
      </c>
      <c r="G1783" t="s">
        <v>23</v>
      </c>
      <c r="H1783">
        <v>68</v>
      </c>
      <c r="I1783" t="s">
        <v>5936</v>
      </c>
      <c r="J1783" t="s">
        <v>5937</v>
      </c>
      <c r="K1783" t="s">
        <v>5938</v>
      </c>
      <c r="L1783" t="s">
        <v>77962</v>
      </c>
    </row>
    <row r="1784" spans="1:12" x14ac:dyDescent="0.15">
      <c r="A1784" t="s">
        <v>12</v>
      </c>
      <c r="B1784">
        <v>502646</v>
      </c>
      <c r="C1784">
        <v>502666</v>
      </c>
      <c r="D1784" t="s">
        <v>5929</v>
      </c>
      <c r="E1784" t="s">
        <v>90</v>
      </c>
      <c r="F1784" t="s">
        <v>76</v>
      </c>
      <c r="G1784" t="s">
        <v>36</v>
      </c>
      <c r="H1784">
        <v>100</v>
      </c>
      <c r="I1784" t="s">
        <v>5939</v>
      </c>
      <c r="J1784" t="s">
        <v>5940</v>
      </c>
      <c r="K1784" t="s">
        <v>5941</v>
      </c>
      <c r="L1784" t="s">
        <v>77953</v>
      </c>
    </row>
    <row r="1785" spans="1:12" x14ac:dyDescent="0.15">
      <c r="A1785" t="s">
        <v>12</v>
      </c>
      <c r="B1785">
        <v>505037</v>
      </c>
      <c r="C1785">
        <v>505057</v>
      </c>
      <c r="D1785" t="s">
        <v>5942</v>
      </c>
      <c r="E1785" t="s">
        <v>90</v>
      </c>
      <c r="F1785" t="s">
        <v>76</v>
      </c>
      <c r="G1785" t="s">
        <v>36</v>
      </c>
      <c r="H1785">
        <v>0</v>
      </c>
      <c r="I1785" t="s">
        <v>5943</v>
      </c>
      <c r="J1785" t="s">
        <v>5944</v>
      </c>
      <c r="K1785" t="s">
        <v>5945</v>
      </c>
      <c r="L1785" t="s">
        <v>77980</v>
      </c>
    </row>
    <row r="1786" spans="1:12" x14ac:dyDescent="0.15">
      <c r="A1786" t="s">
        <v>12</v>
      </c>
      <c r="B1786">
        <v>505005</v>
      </c>
      <c r="C1786">
        <v>505025</v>
      </c>
      <c r="D1786" t="s">
        <v>5942</v>
      </c>
      <c r="E1786" t="s">
        <v>90</v>
      </c>
      <c r="F1786" t="s">
        <v>76</v>
      </c>
      <c r="G1786" t="s">
        <v>16</v>
      </c>
      <c r="H1786">
        <v>32</v>
      </c>
      <c r="I1786" t="s">
        <v>5946</v>
      </c>
      <c r="J1786" t="s">
        <v>5947</v>
      </c>
      <c r="K1786" t="s">
        <v>5948</v>
      </c>
      <c r="L1786" t="s">
        <v>77918</v>
      </c>
    </row>
    <row r="1787" spans="1:12" x14ac:dyDescent="0.15">
      <c r="A1787" t="s">
        <v>12</v>
      </c>
      <c r="B1787">
        <v>504976</v>
      </c>
      <c r="C1787">
        <v>504996</v>
      </c>
      <c r="D1787" t="s">
        <v>5942</v>
      </c>
      <c r="E1787" t="s">
        <v>90</v>
      </c>
      <c r="F1787" t="s">
        <v>76</v>
      </c>
      <c r="G1787" t="s">
        <v>23</v>
      </c>
      <c r="H1787">
        <v>61</v>
      </c>
      <c r="I1787" t="s">
        <v>5949</v>
      </c>
      <c r="J1787" t="s">
        <v>5950</v>
      </c>
      <c r="K1787" t="s">
        <v>5951</v>
      </c>
      <c r="L1787" t="s">
        <v>77979</v>
      </c>
    </row>
    <row r="1788" spans="1:12" x14ac:dyDescent="0.15">
      <c r="A1788" t="s">
        <v>12</v>
      </c>
      <c r="B1788">
        <v>504940</v>
      </c>
      <c r="C1788">
        <v>504960</v>
      </c>
      <c r="D1788" t="s">
        <v>5942</v>
      </c>
      <c r="E1788" t="s">
        <v>90</v>
      </c>
      <c r="F1788" t="s">
        <v>76</v>
      </c>
      <c r="G1788" t="s">
        <v>36</v>
      </c>
      <c r="H1788">
        <v>97</v>
      </c>
      <c r="I1788" t="s">
        <v>5952</v>
      </c>
      <c r="J1788" t="s">
        <v>5953</v>
      </c>
      <c r="K1788" t="s">
        <v>5954</v>
      </c>
      <c r="L1788" t="s">
        <v>78010</v>
      </c>
    </row>
    <row r="1789" spans="1:12" x14ac:dyDescent="0.15">
      <c r="A1789" t="s">
        <v>12</v>
      </c>
      <c r="B1789">
        <v>506675</v>
      </c>
      <c r="C1789">
        <v>506695</v>
      </c>
      <c r="D1789" t="s">
        <v>5955</v>
      </c>
      <c r="E1789" t="s">
        <v>5956</v>
      </c>
      <c r="F1789" t="s">
        <v>76</v>
      </c>
      <c r="G1789" t="s">
        <v>36</v>
      </c>
      <c r="H1789">
        <v>0</v>
      </c>
      <c r="I1789" t="s">
        <v>5957</v>
      </c>
      <c r="J1789" t="s">
        <v>5958</v>
      </c>
      <c r="K1789" t="s">
        <v>5959</v>
      </c>
      <c r="L1789" t="s">
        <v>77980</v>
      </c>
    </row>
    <row r="1790" spans="1:12" x14ac:dyDescent="0.15">
      <c r="A1790" t="s">
        <v>12</v>
      </c>
      <c r="B1790">
        <v>506653</v>
      </c>
      <c r="C1790">
        <v>506673</v>
      </c>
      <c r="D1790" t="s">
        <v>5955</v>
      </c>
      <c r="E1790" t="s">
        <v>5956</v>
      </c>
      <c r="F1790" t="s">
        <v>76</v>
      </c>
      <c r="G1790" t="s">
        <v>23</v>
      </c>
      <c r="H1790">
        <v>22</v>
      </c>
      <c r="I1790" t="s">
        <v>5960</v>
      </c>
      <c r="J1790" t="s">
        <v>5961</v>
      </c>
      <c r="K1790" t="s">
        <v>5962</v>
      </c>
      <c r="L1790" t="s">
        <v>77948</v>
      </c>
    </row>
    <row r="1791" spans="1:12" x14ac:dyDescent="0.15">
      <c r="A1791" t="s">
        <v>12</v>
      </c>
      <c r="B1791">
        <v>506631</v>
      </c>
      <c r="C1791">
        <v>506651</v>
      </c>
      <c r="D1791" t="s">
        <v>5955</v>
      </c>
      <c r="E1791" t="s">
        <v>5956</v>
      </c>
      <c r="F1791" t="s">
        <v>76</v>
      </c>
      <c r="G1791" t="s">
        <v>23</v>
      </c>
      <c r="H1791">
        <v>44</v>
      </c>
      <c r="I1791" t="s">
        <v>5963</v>
      </c>
      <c r="J1791" t="s">
        <v>5964</v>
      </c>
      <c r="K1791" t="s">
        <v>5965</v>
      </c>
      <c r="L1791" t="s">
        <v>78016</v>
      </c>
    </row>
    <row r="1792" spans="1:12" x14ac:dyDescent="0.15">
      <c r="A1792" t="s">
        <v>12</v>
      </c>
      <c r="B1792">
        <v>506611</v>
      </c>
      <c r="C1792">
        <v>506631</v>
      </c>
      <c r="D1792" t="s">
        <v>5955</v>
      </c>
      <c r="E1792" t="s">
        <v>5956</v>
      </c>
      <c r="F1792" t="s">
        <v>76</v>
      </c>
      <c r="G1792" t="s">
        <v>36</v>
      </c>
      <c r="H1792">
        <v>64</v>
      </c>
      <c r="I1792" t="s">
        <v>5966</v>
      </c>
      <c r="J1792" t="s">
        <v>5967</v>
      </c>
      <c r="K1792" t="s">
        <v>5968</v>
      </c>
      <c r="L1792" t="s">
        <v>77989</v>
      </c>
    </row>
    <row r="1793" spans="1:12" x14ac:dyDescent="0.15">
      <c r="A1793" t="s">
        <v>12</v>
      </c>
      <c r="B1793">
        <v>507049</v>
      </c>
      <c r="C1793">
        <v>507069</v>
      </c>
      <c r="D1793" t="s">
        <v>5969</v>
      </c>
      <c r="E1793" t="s">
        <v>90</v>
      </c>
      <c r="F1793" t="s">
        <v>15</v>
      </c>
      <c r="G1793" t="s">
        <v>36</v>
      </c>
      <c r="H1793">
        <v>7</v>
      </c>
      <c r="I1793" t="s">
        <v>5970</v>
      </c>
      <c r="J1793" t="s">
        <v>5971</v>
      </c>
      <c r="K1793" t="s">
        <v>5972</v>
      </c>
      <c r="L1793" t="s">
        <v>77909</v>
      </c>
    </row>
    <row r="1794" spans="1:12" x14ac:dyDescent="0.15">
      <c r="A1794" t="s">
        <v>12</v>
      </c>
      <c r="B1794">
        <v>507106</v>
      </c>
      <c r="C1794">
        <v>507126</v>
      </c>
      <c r="D1794" t="s">
        <v>5969</v>
      </c>
      <c r="E1794" t="s">
        <v>90</v>
      </c>
      <c r="F1794" t="s">
        <v>15</v>
      </c>
      <c r="G1794" t="s">
        <v>36</v>
      </c>
      <c r="H1794">
        <v>64</v>
      </c>
      <c r="I1794" t="s">
        <v>5973</v>
      </c>
      <c r="J1794" t="s">
        <v>5974</v>
      </c>
      <c r="K1794" t="s">
        <v>5975</v>
      </c>
      <c r="L1794" t="s">
        <v>77989</v>
      </c>
    </row>
    <row r="1795" spans="1:12" x14ac:dyDescent="0.15">
      <c r="A1795" t="s">
        <v>12</v>
      </c>
      <c r="B1795">
        <v>507140</v>
      </c>
      <c r="C1795">
        <v>507160</v>
      </c>
      <c r="D1795" t="s">
        <v>5969</v>
      </c>
      <c r="E1795" t="s">
        <v>90</v>
      </c>
      <c r="F1795" t="s">
        <v>15</v>
      </c>
      <c r="G1795" t="s">
        <v>16</v>
      </c>
      <c r="H1795">
        <v>98</v>
      </c>
      <c r="I1795" t="s">
        <v>5976</v>
      </c>
      <c r="J1795" t="s">
        <v>5977</v>
      </c>
      <c r="K1795" t="s">
        <v>5978</v>
      </c>
      <c r="L1795" t="s">
        <v>78048</v>
      </c>
    </row>
    <row r="1796" spans="1:12" x14ac:dyDescent="0.15">
      <c r="A1796" t="s">
        <v>12</v>
      </c>
      <c r="B1796">
        <v>507169</v>
      </c>
      <c r="C1796">
        <v>507189</v>
      </c>
      <c r="D1796" t="s">
        <v>5969</v>
      </c>
      <c r="E1796" t="s">
        <v>90</v>
      </c>
      <c r="F1796" t="s">
        <v>15</v>
      </c>
      <c r="G1796" t="s">
        <v>36</v>
      </c>
      <c r="H1796">
        <v>127</v>
      </c>
      <c r="I1796" t="s">
        <v>5979</v>
      </c>
      <c r="J1796" t="s">
        <v>5980</v>
      </c>
      <c r="K1796" t="s">
        <v>5981</v>
      </c>
      <c r="L1796" t="s">
        <v>78026</v>
      </c>
    </row>
    <row r="1797" spans="1:12" x14ac:dyDescent="0.15">
      <c r="A1797" t="s">
        <v>12</v>
      </c>
      <c r="B1797">
        <v>507411</v>
      </c>
      <c r="C1797">
        <v>507431</v>
      </c>
      <c r="D1797" t="s">
        <v>5982</v>
      </c>
      <c r="E1797" t="s">
        <v>90</v>
      </c>
      <c r="F1797" t="s">
        <v>15</v>
      </c>
      <c r="G1797" t="s">
        <v>23</v>
      </c>
      <c r="H1797">
        <v>9</v>
      </c>
      <c r="I1797" t="s">
        <v>5983</v>
      </c>
      <c r="J1797" t="s">
        <v>5984</v>
      </c>
      <c r="K1797" t="s">
        <v>5985</v>
      </c>
      <c r="L1797" t="s">
        <v>77939</v>
      </c>
    </row>
    <row r="1798" spans="1:12" x14ac:dyDescent="0.15">
      <c r="A1798" t="s">
        <v>12</v>
      </c>
      <c r="B1798">
        <v>507439</v>
      </c>
      <c r="C1798">
        <v>507459</v>
      </c>
      <c r="D1798" t="s">
        <v>5982</v>
      </c>
      <c r="E1798" t="s">
        <v>90</v>
      </c>
      <c r="F1798" t="s">
        <v>15</v>
      </c>
      <c r="G1798" t="s">
        <v>16</v>
      </c>
      <c r="H1798">
        <v>37</v>
      </c>
      <c r="I1798" t="s">
        <v>5986</v>
      </c>
      <c r="J1798" t="s">
        <v>5987</v>
      </c>
      <c r="K1798" t="s">
        <v>5988</v>
      </c>
      <c r="L1798" t="s">
        <v>77906</v>
      </c>
    </row>
    <row r="1799" spans="1:12" x14ac:dyDescent="0.15">
      <c r="A1799" t="s">
        <v>12</v>
      </c>
      <c r="B1799">
        <v>507466</v>
      </c>
      <c r="C1799">
        <v>507486</v>
      </c>
      <c r="D1799" t="s">
        <v>5982</v>
      </c>
      <c r="E1799" t="s">
        <v>90</v>
      </c>
      <c r="F1799" t="s">
        <v>15</v>
      </c>
      <c r="G1799" t="s">
        <v>16</v>
      </c>
      <c r="H1799">
        <v>64</v>
      </c>
      <c r="I1799" t="s">
        <v>5989</v>
      </c>
      <c r="J1799" t="s">
        <v>5990</v>
      </c>
      <c r="K1799" t="s">
        <v>5991</v>
      </c>
      <c r="L1799" t="s">
        <v>77989</v>
      </c>
    </row>
    <row r="1800" spans="1:12" x14ac:dyDescent="0.15">
      <c r="A1800" t="s">
        <v>12</v>
      </c>
      <c r="B1800">
        <v>507487</v>
      </c>
      <c r="C1800">
        <v>507507</v>
      </c>
      <c r="D1800" t="s">
        <v>5982</v>
      </c>
      <c r="E1800" t="s">
        <v>90</v>
      </c>
      <c r="F1800" t="s">
        <v>15</v>
      </c>
      <c r="G1800" t="s">
        <v>16</v>
      </c>
      <c r="H1800">
        <v>85</v>
      </c>
      <c r="I1800" t="s">
        <v>5992</v>
      </c>
      <c r="J1800" t="s">
        <v>5993</v>
      </c>
      <c r="K1800" t="s">
        <v>5994</v>
      </c>
      <c r="L1800" t="s">
        <v>77972</v>
      </c>
    </row>
    <row r="1801" spans="1:12" x14ac:dyDescent="0.15">
      <c r="A1801" t="s">
        <v>12</v>
      </c>
      <c r="B1801">
        <v>509698</v>
      </c>
      <c r="C1801">
        <v>509718</v>
      </c>
      <c r="D1801" t="s">
        <v>5995</v>
      </c>
      <c r="E1801" t="s">
        <v>90</v>
      </c>
      <c r="F1801" t="s">
        <v>76</v>
      </c>
      <c r="G1801" t="s">
        <v>16</v>
      </c>
      <c r="H1801">
        <v>12</v>
      </c>
      <c r="I1801" t="s">
        <v>5996</v>
      </c>
      <c r="J1801" t="s">
        <v>5997</v>
      </c>
      <c r="K1801" t="s">
        <v>5998</v>
      </c>
      <c r="L1801" t="s">
        <v>77991</v>
      </c>
    </row>
    <row r="1802" spans="1:12" x14ac:dyDescent="0.15">
      <c r="A1802" t="s">
        <v>12</v>
      </c>
      <c r="B1802">
        <v>509673</v>
      </c>
      <c r="C1802">
        <v>509693</v>
      </c>
      <c r="D1802" t="s">
        <v>5995</v>
      </c>
      <c r="E1802" t="s">
        <v>90</v>
      </c>
      <c r="F1802" t="s">
        <v>76</v>
      </c>
      <c r="G1802" t="s">
        <v>36</v>
      </c>
      <c r="H1802">
        <v>37</v>
      </c>
      <c r="I1802" t="s">
        <v>5999</v>
      </c>
      <c r="J1802" t="s">
        <v>6000</v>
      </c>
      <c r="K1802" t="s">
        <v>6001</v>
      </c>
      <c r="L1802" t="s">
        <v>77906</v>
      </c>
    </row>
    <row r="1803" spans="1:12" x14ac:dyDescent="0.15">
      <c r="A1803" t="s">
        <v>12</v>
      </c>
      <c r="B1803">
        <v>509649</v>
      </c>
      <c r="C1803">
        <v>509669</v>
      </c>
      <c r="D1803" t="s">
        <v>5995</v>
      </c>
      <c r="E1803" t="s">
        <v>90</v>
      </c>
      <c r="F1803" t="s">
        <v>76</v>
      </c>
      <c r="G1803" t="s">
        <v>16</v>
      </c>
      <c r="H1803">
        <v>61</v>
      </c>
      <c r="I1803" t="s">
        <v>6002</v>
      </c>
      <c r="J1803" t="s">
        <v>6003</v>
      </c>
      <c r="K1803" t="s">
        <v>6004</v>
      </c>
      <c r="L1803" t="s">
        <v>77979</v>
      </c>
    </row>
    <row r="1804" spans="1:12" x14ac:dyDescent="0.15">
      <c r="A1804" t="s">
        <v>12</v>
      </c>
      <c r="B1804">
        <v>509627</v>
      </c>
      <c r="C1804">
        <v>509647</v>
      </c>
      <c r="D1804" t="s">
        <v>5995</v>
      </c>
      <c r="E1804" t="s">
        <v>90</v>
      </c>
      <c r="F1804" t="s">
        <v>76</v>
      </c>
      <c r="G1804" t="s">
        <v>23</v>
      </c>
      <c r="H1804">
        <v>83</v>
      </c>
      <c r="I1804" t="s">
        <v>6005</v>
      </c>
      <c r="J1804" t="s">
        <v>6006</v>
      </c>
      <c r="K1804" t="s">
        <v>6007</v>
      </c>
      <c r="L1804" t="s">
        <v>77958</v>
      </c>
    </row>
    <row r="1805" spans="1:12" x14ac:dyDescent="0.15">
      <c r="A1805" t="s">
        <v>12</v>
      </c>
      <c r="B1805">
        <v>510362</v>
      </c>
      <c r="C1805">
        <v>510382</v>
      </c>
      <c r="D1805" t="s">
        <v>6008</v>
      </c>
      <c r="E1805" t="s">
        <v>90</v>
      </c>
      <c r="F1805" t="s">
        <v>15</v>
      </c>
      <c r="G1805" t="s">
        <v>16</v>
      </c>
      <c r="H1805">
        <v>13</v>
      </c>
      <c r="I1805" t="s">
        <v>6009</v>
      </c>
      <c r="J1805" t="s">
        <v>6010</v>
      </c>
      <c r="K1805" t="s">
        <v>6011</v>
      </c>
      <c r="L1805" t="s">
        <v>77935</v>
      </c>
    </row>
    <row r="1806" spans="1:12" x14ac:dyDescent="0.15">
      <c r="A1806" t="s">
        <v>12</v>
      </c>
      <c r="B1806">
        <v>510383</v>
      </c>
      <c r="C1806">
        <v>510403</v>
      </c>
      <c r="D1806" t="s">
        <v>6008</v>
      </c>
      <c r="E1806" t="s">
        <v>90</v>
      </c>
      <c r="F1806" t="s">
        <v>15</v>
      </c>
      <c r="G1806" t="s">
        <v>32</v>
      </c>
      <c r="H1806">
        <v>34</v>
      </c>
      <c r="I1806" t="s">
        <v>6012</v>
      </c>
      <c r="J1806" t="s">
        <v>6013</v>
      </c>
      <c r="K1806" t="s">
        <v>6014</v>
      </c>
      <c r="L1806" t="s">
        <v>77999</v>
      </c>
    </row>
    <row r="1807" spans="1:12" x14ac:dyDescent="0.15">
      <c r="A1807" t="s">
        <v>12</v>
      </c>
      <c r="B1807">
        <v>510404</v>
      </c>
      <c r="C1807">
        <v>510424</v>
      </c>
      <c r="D1807" t="s">
        <v>6008</v>
      </c>
      <c r="E1807" t="s">
        <v>90</v>
      </c>
      <c r="F1807" t="s">
        <v>15</v>
      </c>
      <c r="G1807" t="s">
        <v>16</v>
      </c>
      <c r="H1807">
        <v>55</v>
      </c>
      <c r="I1807" t="s">
        <v>6015</v>
      </c>
      <c r="J1807" t="s">
        <v>6016</v>
      </c>
      <c r="K1807" t="s">
        <v>6017</v>
      </c>
      <c r="L1807" t="s">
        <v>77992</v>
      </c>
    </row>
    <row r="1808" spans="1:12" x14ac:dyDescent="0.15">
      <c r="A1808" t="s">
        <v>12</v>
      </c>
      <c r="B1808">
        <v>510476</v>
      </c>
      <c r="C1808">
        <v>510496</v>
      </c>
      <c r="D1808" t="s">
        <v>6008</v>
      </c>
      <c r="E1808" t="s">
        <v>90</v>
      </c>
      <c r="F1808" t="s">
        <v>15</v>
      </c>
      <c r="G1808" t="s">
        <v>16</v>
      </c>
      <c r="H1808">
        <v>127</v>
      </c>
      <c r="I1808" t="s">
        <v>6018</v>
      </c>
      <c r="J1808" t="s">
        <v>6019</v>
      </c>
      <c r="K1808" t="s">
        <v>6020</v>
      </c>
      <c r="L1808" t="s">
        <v>78026</v>
      </c>
    </row>
    <row r="1809" spans="1:12" x14ac:dyDescent="0.15">
      <c r="A1809" t="s">
        <v>12</v>
      </c>
      <c r="B1809">
        <v>513003</v>
      </c>
      <c r="C1809">
        <v>513023</v>
      </c>
      <c r="D1809" t="s">
        <v>6021</v>
      </c>
      <c r="E1809" t="s">
        <v>90</v>
      </c>
      <c r="F1809" t="s">
        <v>15</v>
      </c>
      <c r="G1809" t="s">
        <v>16</v>
      </c>
      <c r="H1809">
        <v>0</v>
      </c>
      <c r="I1809" t="s">
        <v>6022</v>
      </c>
      <c r="J1809" t="s">
        <v>6023</v>
      </c>
      <c r="K1809" t="s">
        <v>6024</v>
      </c>
      <c r="L1809" t="s">
        <v>77980</v>
      </c>
    </row>
    <row r="1810" spans="1:12" x14ac:dyDescent="0.15">
      <c r="A1810" t="s">
        <v>12</v>
      </c>
      <c r="B1810">
        <v>513055</v>
      </c>
      <c r="C1810">
        <v>513075</v>
      </c>
      <c r="D1810" t="s">
        <v>6021</v>
      </c>
      <c r="E1810" t="s">
        <v>90</v>
      </c>
      <c r="F1810" t="s">
        <v>15</v>
      </c>
      <c r="G1810" t="s">
        <v>16</v>
      </c>
      <c r="H1810">
        <v>52</v>
      </c>
      <c r="I1810" t="s">
        <v>6025</v>
      </c>
      <c r="J1810" t="s">
        <v>6026</v>
      </c>
      <c r="K1810" t="s">
        <v>6027</v>
      </c>
      <c r="L1810" t="s">
        <v>77959</v>
      </c>
    </row>
    <row r="1811" spans="1:12" x14ac:dyDescent="0.15">
      <c r="A1811" t="s">
        <v>12</v>
      </c>
      <c r="B1811">
        <v>513103</v>
      </c>
      <c r="C1811">
        <v>513123</v>
      </c>
      <c r="D1811" t="s">
        <v>6021</v>
      </c>
      <c r="E1811" t="s">
        <v>90</v>
      </c>
      <c r="F1811" t="s">
        <v>15</v>
      </c>
      <c r="G1811" t="s">
        <v>16</v>
      </c>
      <c r="H1811">
        <v>100</v>
      </c>
      <c r="I1811" t="s">
        <v>6028</v>
      </c>
      <c r="J1811" t="s">
        <v>6029</v>
      </c>
      <c r="K1811" t="s">
        <v>6030</v>
      </c>
      <c r="L1811" t="s">
        <v>77953</v>
      </c>
    </row>
    <row r="1812" spans="1:12" x14ac:dyDescent="0.15">
      <c r="A1812" t="s">
        <v>12</v>
      </c>
      <c r="B1812">
        <v>513127</v>
      </c>
      <c r="C1812">
        <v>513147</v>
      </c>
      <c r="D1812" t="s">
        <v>6021</v>
      </c>
      <c r="E1812" t="s">
        <v>90</v>
      </c>
      <c r="F1812" t="s">
        <v>15</v>
      </c>
      <c r="G1812" t="s">
        <v>36</v>
      </c>
      <c r="H1812">
        <v>124</v>
      </c>
      <c r="I1812" t="s">
        <v>6031</v>
      </c>
      <c r="J1812" t="s">
        <v>6032</v>
      </c>
      <c r="K1812" t="s">
        <v>6033</v>
      </c>
      <c r="L1812" t="s">
        <v>78046</v>
      </c>
    </row>
    <row r="1813" spans="1:12" x14ac:dyDescent="0.15">
      <c r="A1813" t="s">
        <v>12</v>
      </c>
      <c r="B1813">
        <v>514712</v>
      </c>
      <c r="C1813">
        <v>514732</v>
      </c>
      <c r="D1813" t="s">
        <v>6034</v>
      </c>
      <c r="E1813" t="s">
        <v>90</v>
      </c>
      <c r="F1813" t="s">
        <v>76</v>
      </c>
      <c r="G1813" t="s">
        <v>23</v>
      </c>
      <c r="H1813">
        <v>62</v>
      </c>
      <c r="I1813" t="s">
        <v>6035</v>
      </c>
      <c r="J1813" t="s">
        <v>6036</v>
      </c>
      <c r="K1813" t="s">
        <v>6037</v>
      </c>
      <c r="L1813" t="s">
        <v>77949</v>
      </c>
    </row>
    <row r="1814" spans="1:12" x14ac:dyDescent="0.15">
      <c r="A1814" t="s">
        <v>12</v>
      </c>
      <c r="B1814">
        <v>514666</v>
      </c>
      <c r="C1814">
        <v>514686</v>
      </c>
      <c r="D1814" t="s">
        <v>6034</v>
      </c>
      <c r="E1814" t="s">
        <v>90</v>
      </c>
      <c r="F1814" t="s">
        <v>76</v>
      </c>
      <c r="G1814" t="s">
        <v>36</v>
      </c>
      <c r="H1814">
        <v>108</v>
      </c>
      <c r="I1814" t="s">
        <v>6038</v>
      </c>
      <c r="J1814" t="s">
        <v>6039</v>
      </c>
      <c r="K1814" t="s">
        <v>6040</v>
      </c>
      <c r="L1814" t="s">
        <v>77994</v>
      </c>
    </row>
    <row r="1815" spans="1:12" x14ac:dyDescent="0.15">
      <c r="A1815" t="s">
        <v>12</v>
      </c>
      <c r="B1815">
        <v>514646</v>
      </c>
      <c r="C1815">
        <v>514666</v>
      </c>
      <c r="D1815" t="s">
        <v>6034</v>
      </c>
      <c r="E1815" t="s">
        <v>90</v>
      </c>
      <c r="F1815" t="s">
        <v>76</v>
      </c>
      <c r="G1815" t="s">
        <v>23</v>
      </c>
      <c r="H1815">
        <v>128</v>
      </c>
      <c r="I1815" t="s">
        <v>6041</v>
      </c>
      <c r="J1815" t="s">
        <v>6042</v>
      </c>
      <c r="K1815" t="s">
        <v>6043</v>
      </c>
      <c r="L1815" t="s">
        <v>77934</v>
      </c>
    </row>
    <row r="1816" spans="1:12" x14ac:dyDescent="0.15">
      <c r="A1816" t="s">
        <v>12</v>
      </c>
      <c r="B1816">
        <v>514617</v>
      </c>
      <c r="C1816">
        <v>514637</v>
      </c>
      <c r="D1816" t="s">
        <v>6034</v>
      </c>
      <c r="E1816" t="s">
        <v>90</v>
      </c>
      <c r="F1816" t="s">
        <v>76</v>
      </c>
      <c r="G1816" t="s">
        <v>16</v>
      </c>
      <c r="H1816">
        <v>157</v>
      </c>
      <c r="I1816" t="s">
        <v>6044</v>
      </c>
      <c r="J1816" t="s">
        <v>6045</v>
      </c>
      <c r="K1816" t="s">
        <v>6046</v>
      </c>
      <c r="L1816" t="s">
        <v>78068</v>
      </c>
    </row>
    <row r="1817" spans="1:12" x14ac:dyDescent="0.15">
      <c r="A1817" t="s">
        <v>12</v>
      </c>
      <c r="B1817">
        <v>514806</v>
      </c>
      <c r="C1817">
        <v>514826</v>
      </c>
      <c r="D1817" t="s">
        <v>6047</v>
      </c>
      <c r="E1817" t="s">
        <v>90</v>
      </c>
      <c r="F1817" t="s">
        <v>15</v>
      </c>
      <c r="G1817" t="s">
        <v>36</v>
      </c>
      <c r="H1817">
        <v>65</v>
      </c>
      <c r="I1817" t="s">
        <v>6048</v>
      </c>
      <c r="J1817" t="s">
        <v>6049</v>
      </c>
      <c r="K1817" t="s">
        <v>6050</v>
      </c>
      <c r="L1817" t="s">
        <v>78042</v>
      </c>
    </row>
    <row r="1818" spans="1:12" x14ac:dyDescent="0.15">
      <c r="A1818" t="s">
        <v>12</v>
      </c>
      <c r="B1818">
        <v>514833</v>
      </c>
      <c r="C1818">
        <v>514853</v>
      </c>
      <c r="D1818" t="s">
        <v>6047</v>
      </c>
      <c r="E1818" t="s">
        <v>90</v>
      </c>
      <c r="F1818" t="s">
        <v>15</v>
      </c>
      <c r="G1818" t="s">
        <v>36</v>
      </c>
      <c r="H1818">
        <v>92</v>
      </c>
      <c r="I1818" t="s">
        <v>6051</v>
      </c>
      <c r="J1818" t="s">
        <v>6052</v>
      </c>
      <c r="K1818" t="s">
        <v>6053</v>
      </c>
      <c r="L1818" t="s">
        <v>78032</v>
      </c>
    </row>
    <row r="1819" spans="1:12" x14ac:dyDescent="0.15">
      <c r="A1819" t="s">
        <v>12</v>
      </c>
      <c r="B1819">
        <v>514857</v>
      </c>
      <c r="C1819">
        <v>514877</v>
      </c>
      <c r="D1819" t="s">
        <v>6047</v>
      </c>
      <c r="E1819" t="s">
        <v>90</v>
      </c>
      <c r="F1819" t="s">
        <v>15</v>
      </c>
      <c r="G1819" t="s">
        <v>16</v>
      </c>
      <c r="H1819">
        <v>116</v>
      </c>
      <c r="I1819" t="s">
        <v>6054</v>
      </c>
      <c r="J1819" t="s">
        <v>6055</v>
      </c>
      <c r="K1819" t="s">
        <v>6056</v>
      </c>
      <c r="L1819" t="s">
        <v>77976</v>
      </c>
    </row>
    <row r="1820" spans="1:12" x14ac:dyDescent="0.15">
      <c r="A1820" t="s">
        <v>12</v>
      </c>
      <c r="B1820">
        <v>514887</v>
      </c>
      <c r="C1820">
        <v>514907</v>
      </c>
      <c r="D1820" t="s">
        <v>6047</v>
      </c>
      <c r="E1820" t="s">
        <v>90</v>
      </c>
      <c r="F1820" t="s">
        <v>15</v>
      </c>
      <c r="G1820" t="s">
        <v>16</v>
      </c>
      <c r="H1820">
        <v>146</v>
      </c>
      <c r="I1820" t="s">
        <v>6057</v>
      </c>
      <c r="J1820" t="s">
        <v>6058</v>
      </c>
      <c r="K1820" t="s">
        <v>6059</v>
      </c>
      <c r="L1820" t="s">
        <v>78063</v>
      </c>
    </row>
    <row r="1821" spans="1:12" x14ac:dyDescent="0.15">
      <c r="A1821" t="s">
        <v>12</v>
      </c>
      <c r="B1821">
        <v>515531</v>
      </c>
      <c r="C1821">
        <v>515551</v>
      </c>
      <c r="D1821" t="s">
        <v>6060</v>
      </c>
      <c r="E1821" t="s">
        <v>6061</v>
      </c>
      <c r="F1821" t="s">
        <v>15</v>
      </c>
      <c r="G1821" t="s">
        <v>32</v>
      </c>
      <c r="H1821">
        <v>1</v>
      </c>
      <c r="I1821" t="s">
        <v>6062</v>
      </c>
      <c r="J1821" t="s">
        <v>6063</v>
      </c>
      <c r="K1821" t="s">
        <v>6064</v>
      </c>
      <c r="L1821" t="s">
        <v>77917</v>
      </c>
    </row>
    <row r="1822" spans="1:12" x14ac:dyDescent="0.15">
      <c r="A1822" t="s">
        <v>12</v>
      </c>
      <c r="B1822">
        <v>515564</v>
      </c>
      <c r="C1822">
        <v>515584</v>
      </c>
      <c r="D1822" t="s">
        <v>6060</v>
      </c>
      <c r="E1822" t="s">
        <v>6061</v>
      </c>
      <c r="F1822" t="s">
        <v>15</v>
      </c>
      <c r="G1822" t="s">
        <v>16</v>
      </c>
      <c r="H1822">
        <v>34</v>
      </c>
      <c r="I1822" t="s">
        <v>6065</v>
      </c>
      <c r="J1822" t="s">
        <v>6066</v>
      </c>
      <c r="K1822" t="s">
        <v>6067</v>
      </c>
      <c r="L1822" t="s">
        <v>77999</v>
      </c>
    </row>
    <row r="1823" spans="1:12" x14ac:dyDescent="0.15">
      <c r="A1823" t="s">
        <v>12</v>
      </c>
      <c r="B1823">
        <v>515591</v>
      </c>
      <c r="C1823">
        <v>515611</v>
      </c>
      <c r="D1823" t="s">
        <v>6060</v>
      </c>
      <c r="E1823" t="s">
        <v>6061</v>
      </c>
      <c r="F1823" t="s">
        <v>15</v>
      </c>
      <c r="G1823" t="s">
        <v>36</v>
      </c>
      <c r="H1823">
        <v>61</v>
      </c>
      <c r="I1823" t="s">
        <v>6068</v>
      </c>
      <c r="J1823" t="s">
        <v>6069</v>
      </c>
      <c r="K1823" t="s">
        <v>6070</v>
      </c>
      <c r="L1823" t="s">
        <v>77979</v>
      </c>
    </row>
    <row r="1824" spans="1:12" x14ac:dyDescent="0.15">
      <c r="A1824" t="s">
        <v>12</v>
      </c>
      <c r="B1824">
        <v>515612</v>
      </c>
      <c r="C1824">
        <v>515632</v>
      </c>
      <c r="D1824" t="s">
        <v>6060</v>
      </c>
      <c r="E1824" t="s">
        <v>6061</v>
      </c>
      <c r="F1824" t="s">
        <v>15</v>
      </c>
      <c r="G1824" t="s">
        <v>32</v>
      </c>
      <c r="H1824">
        <v>82</v>
      </c>
      <c r="I1824" t="s">
        <v>6071</v>
      </c>
      <c r="J1824" t="s">
        <v>6072</v>
      </c>
      <c r="K1824" t="s">
        <v>6073</v>
      </c>
      <c r="L1824" t="s">
        <v>78011</v>
      </c>
    </row>
    <row r="1825" spans="1:12" x14ac:dyDescent="0.15">
      <c r="A1825" t="s">
        <v>12</v>
      </c>
      <c r="B1825">
        <v>516225</v>
      </c>
      <c r="C1825">
        <v>516245</v>
      </c>
      <c r="D1825" t="s">
        <v>6074</v>
      </c>
      <c r="E1825" t="s">
        <v>6075</v>
      </c>
      <c r="F1825" t="s">
        <v>15</v>
      </c>
      <c r="G1825" t="s">
        <v>16</v>
      </c>
      <c r="H1825">
        <v>6</v>
      </c>
      <c r="I1825" t="s">
        <v>6076</v>
      </c>
      <c r="J1825" t="s">
        <v>6077</v>
      </c>
      <c r="K1825" t="s">
        <v>6078</v>
      </c>
      <c r="L1825" t="s">
        <v>78025</v>
      </c>
    </row>
    <row r="1826" spans="1:12" x14ac:dyDescent="0.15">
      <c r="A1826" t="s">
        <v>12</v>
      </c>
      <c r="B1826">
        <v>516245</v>
      </c>
      <c r="C1826">
        <v>516265</v>
      </c>
      <c r="D1826" t="s">
        <v>6074</v>
      </c>
      <c r="E1826" t="s">
        <v>6075</v>
      </c>
      <c r="F1826" t="s">
        <v>15</v>
      </c>
      <c r="G1826" t="s">
        <v>23</v>
      </c>
      <c r="H1826">
        <v>26</v>
      </c>
      <c r="I1826" t="s">
        <v>6079</v>
      </c>
      <c r="J1826" t="s">
        <v>6080</v>
      </c>
      <c r="K1826" t="s">
        <v>6081</v>
      </c>
      <c r="L1826" t="s">
        <v>78002</v>
      </c>
    </row>
    <row r="1827" spans="1:12" x14ac:dyDescent="0.15">
      <c r="A1827" t="s">
        <v>12</v>
      </c>
      <c r="B1827">
        <v>516274</v>
      </c>
      <c r="C1827">
        <v>516294</v>
      </c>
      <c r="D1827" t="s">
        <v>6074</v>
      </c>
      <c r="E1827" t="s">
        <v>6075</v>
      </c>
      <c r="F1827" t="s">
        <v>15</v>
      </c>
      <c r="G1827" t="s">
        <v>16</v>
      </c>
      <c r="H1827">
        <v>55</v>
      </c>
      <c r="I1827" t="s">
        <v>6082</v>
      </c>
      <c r="J1827" t="s">
        <v>6083</v>
      </c>
      <c r="K1827" t="s">
        <v>6084</v>
      </c>
      <c r="L1827" t="s">
        <v>77992</v>
      </c>
    </row>
    <row r="1828" spans="1:12" x14ac:dyDescent="0.15">
      <c r="A1828" t="s">
        <v>12</v>
      </c>
      <c r="B1828">
        <v>516314</v>
      </c>
      <c r="C1828">
        <v>516334</v>
      </c>
      <c r="D1828" t="s">
        <v>6074</v>
      </c>
      <c r="E1828" t="s">
        <v>6075</v>
      </c>
      <c r="F1828" t="s">
        <v>15</v>
      </c>
      <c r="G1828" t="s">
        <v>36</v>
      </c>
      <c r="H1828">
        <v>95</v>
      </c>
      <c r="I1828" t="s">
        <v>6085</v>
      </c>
      <c r="J1828" t="s">
        <v>6086</v>
      </c>
      <c r="K1828" t="s">
        <v>6087</v>
      </c>
      <c r="L1828" t="s">
        <v>77920</v>
      </c>
    </row>
    <row r="1829" spans="1:12" x14ac:dyDescent="0.15">
      <c r="A1829" t="s">
        <v>12</v>
      </c>
      <c r="B1829">
        <v>517746</v>
      </c>
      <c r="C1829">
        <v>517766</v>
      </c>
      <c r="D1829" t="s">
        <v>6088</v>
      </c>
      <c r="E1829" t="s">
        <v>6089</v>
      </c>
      <c r="F1829" t="s">
        <v>15</v>
      </c>
      <c r="G1829" t="s">
        <v>36</v>
      </c>
      <c r="H1829">
        <v>0</v>
      </c>
      <c r="I1829" t="s">
        <v>6090</v>
      </c>
      <c r="J1829" t="s">
        <v>6091</v>
      </c>
      <c r="K1829" t="s">
        <v>6092</v>
      </c>
      <c r="L1829" t="s">
        <v>77980</v>
      </c>
    </row>
    <row r="1830" spans="1:12" x14ac:dyDescent="0.15">
      <c r="A1830" t="s">
        <v>12</v>
      </c>
      <c r="B1830">
        <v>517780</v>
      </c>
      <c r="C1830">
        <v>517800</v>
      </c>
      <c r="D1830" t="s">
        <v>6088</v>
      </c>
      <c r="E1830" t="s">
        <v>6089</v>
      </c>
      <c r="F1830" t="s">
        <v>15</v>
      </c>
      <c r="G1830" t="s">
        <v>32</v>
      </c>
      <c r="H1830">
        <v>34</v>
      </c>
      <c r="I1830" t="s">
        <v>6093</v>
      </c>
      <c r="J1830" t="s">
        <v>6094</v>
      </c>
      <c r="K1830" t="s">
        <v>6095</v>
      </c>
      <c r="L1830" t="s">
        <v>77999</v>
      </c>
    </row>
    <row r="1831" spans="1:12" x14ac:dyDescent="0.15">
      <c r="A1831" t="s">
        <v>12</v>
      </c>
      <c r="B1831">
        <v>517812</v>
      </c>
      <c r="C1831">
        <v>517832</v>
      </c>
      <c r="D1831" t="s">
        <v>6088</v>
      </c>
      <c r="E1831" t="s">
        <v>6089</v>
      </c>
      <c r="F1831" t="s">
        <v>15</v>
      </c>
      <c r="G1831" t="s">
        <v>36</v>
      </c>
      <c r="H1831">
        <v>66</v>
      </c>
      <c r="I1831" t="s">
        <v>6096</v>
      </c>
      <c r="J1831" t="s">
        <v>6097</v>
      </c>
      <c r="K1831" t="s">
        <v>6098</v>
      </c>
      <c r="L1831" t="s">
        <v>77928</v>
      </c>
    </row>
    <row r="1832" spans="1:12" x14ac:dyDescent="0.15">
      <c r="A1832" t="s">
        <v>12</v>
      </c>
      <c r="B1832">
        <v>517838</v>
      </c>
      <c r="C1832">
        <v>517858</v>
      </c>
      <c r="D1832" t="s">
        <v>6088</v>
      </c>
      <c r="E1832" t="s">
        <v>6089</v>
      </c>
      <c r="F1832" t="s">
        <v>15</v>
      </c>
      <c r="G1832" t="s">
        <v>16</v>
      </c>
      <c r="H1832">
        <v>92</v>
      </c>
      <c r="I1832" t="s">
        <v>6099</v>
      </c>
      <c r="J1832" t="s">
        <v>6100</v>
      </c>
      <c r="K1832" t="s">
        <v>6101</v>
      </c>
      <c r="L1832" t="s">
        <v>78032</v>
      </c>
    </row>
    <row r="1833" spans="1:12" x14ac:dyDescent="0.15">
      <c r="A1833" t="s">
        <v>12</v>
      </c>
      <c r="B1833">
        <v>519162</v>
      </c>
      <c r="C1833">
        <v>519182</v>
      </c>
      <c r="D1833" t="s">
        <v>6102</v>
      </c>
      <c r="E1833" t="s">
        <v>90</v>
      </c>
      <c r="F1833" t="s">
        <v>15</v>
      </c>
      <c r="G1833" t="s">
        <v>23</v>
      </c>
      <c r="H1833">
        <v>8</v>
      </c>
      <c r="I1833" t="s">
        <v>6103</v>
      </c>
      <c r="J1833" t="s">
        <v>6104</v>
      </c>
      <c r="K1833" t="s">
        <v>6105</v>
      </c>
      <c r="L1833" t="s">
        <v>77955</v>
      </c>
    </row>
    <row r="1834" spans="1:12" x14ac:dyDescent="0.15">
      <c r="A1834" t="s">
        <v>12</v>
      </c>
      <c r="B1834">
        <v>519219</v>
      </c>
      <c r="C1834">
        <v>519239</v>
      </c>
      <c r="D1834" t="s">
        <v>6102</v>
      </c>
      <c r="E1834" t="s">
        <v>90</v>
      </c>
      <c r="F1834" t="s">
        <v>15</v>
      </c>
      <c r="G1834" t="s">
        <v>23</v>
      </c>
      <c r="H1834">
        <v>65</v>
      </c>
      <c r="I1834" t="s">
        <v>6106</v>
      </c>
      <c r="J1834" t="s">
        <v>6107</v>
      </c>
      <c r="K1834" t="s">
        <v>6108</v>
      </c>
      <c r="L1834" t="s">
        <v>78042</v>
      </c>
    </row>
    <row r="1835" spans="1:12" x14ac:dyDescent="0.15">
      <c r="A1835" t="s">
        <v>12</v>
      </c>
      <c r="B1835">
        <v>519252</v>
      </c>
      <c r="C1835">
        <v>519272</v>
      </c>
      <c r="D1835" t="s">
        <v>6102</v>
      </c>
      <c r="E1835" t="s">
        <v>90</v>
      </c>
      <c r="F1835" t="s">
        <v>15</v>
      </c>
      <c r="G1835" t="s">
        <v>23</v>
      </c>
      <c r="H1835">
        <v>98</v>
      </c>
      <c r="I1835" t="s">
        <v>6109</v>
      </c>
      <c r="J1835" t="s">
        <v>6110</v>
      </c>
      <c r="K1835" t="s">
        <v>6111</v>
      </c>
      <c r="L1835" t="s">
        <v>78048</v>
      </c>
    </row>
    <row r="1836" spans="1:12" x14ac:dyDescent="0.15">
      <c r="A1836" t="s">
        <v>12</v>
      </c>
      <c r="B1836">
        <v>519290</v>
      </c>
      <c r="C1836">
        <v>519310</v>
      </c>
      <c r="D1836" t="s">
        <v>6102</v>
      </c>
      <c r="E1836" t="s">
        <v>90</v>
      </c>
      <c r="F1836" t="s">
        <v>15</v>
      </c>
      <c r="G1836" t="s">
        <v>36</v>
      </c>
      <c r="H1836">
        <v>136</v>
      </c>
      <c r="I1836" t="s">
        <v>6112</v>
      </c>
      <c r="J1836" t="s">
        <v>6113</v>
      </c>
      <c r="K1836" t="s">
        <v>6114</v>
      </c>
      <c r="L1836" t="s">
        <v>78057</v>
      </c>
    </row>
    <row r="1837" spans="1:12" x14ac:dyDescent="0.15">
      <c r="A1837" t="s">
        <v>12</v>
      </c>
      <c r="B1837">
        <v>520189</v>
      </c>
      <c r="C1837">
        <v>520209</v>
      </c>
      <c r="D1837" t="s">
        <v>6115</v>
      </c>
      <c r="E1837" t="s">
        <v>90</v>
      </c>
      <c r="F1837" t="s">
        <v>76</v>
      </c>
      <c r="G1837" t="s">
        <v>36</v>
      </c>
      <c r="H1837">
        <v>13</v>
      </c>
      <c r="I1837" t="s">
        <v>6116</v>
      </c>
      <c r="J1837" t="s">
        <v>6117</v>
      </c>
      <c r="K1837" t="s">
        <v>6118</v>
      </c>
      <c r="L1837" t="s">
        <v>77935</v>
      </c>
    </row>
    <row r="1838" spans="1:12" x14ac:dyDescent="0.15">
      <c r="A1838" t="s">
        <v>12</v>
      </c>
      <c r="B1838">
        <v>520168</v>
      </c>
      <c r="C1838">
        <v>520188</v>
      </c>
      <c r="D1838" t="s">
        <v>6115</v>
      </c>
      <c r="E1838" t="s">
        <v>90</v>
      </c>
      <c r="F1838" t="s">
        <v>76</v>
      </c>
      <c r="G1838" t="s">
        <v>16</v>
      </c>
      <c r="H1838">
        <v>34</v>
      </c>
      <c r="I1838" t="s">
        <v>6119</v>
      </c>
      <c r="J1838" t="s">
        <v>6120</v>
      </c>
      <c r="K1838" t="s">
        <v>6121</v>
      </c>
      <c r="L1838" t="s">
        <v>77999</v>
      </c>
    </row>
    <row r="1839" spans="1:12" x14ac:dyDescent="0.15">
      <c r="A1839" t="s">
        <v>12</v>
      </c>
      <c r="B1839">
        <v>520137</v>
      </c>
      <c r="C1839">
        <v>520157</v>
      </c>
      <c r="D1839" t="s">
        <v>6115</v>
      </c>
      <c r="E1839" t="s">
        <v>90</v>
      </c>
      <c r="F1839" t="s">
        <v>76</v>
      </c>
      <c r="G1839" t="s">
        <v>23</v>
      </c>
      <c r="H1839">
        <v>65</v>
      </c>
      <c r="I1839" t="s">
        <v>6122</v>
      </c>
      <c r="J1839" t="s">
        <v>6123</v>
      </c>
      <c r="K1839" t="s">
        <v>6124</v>
      </c>
      <c r="L1839" t="s">
        <v>78042</v>
      </c>
    </row>
    <row r="1840" spans="1:12" x14ac:dyDescent="0.15">
      <c r="A1840" t="s">
        <v>12</v>
      </c>
      <c r="B1840">
        <v>520085</v>
      </c>
      <c r="C1840">
        <v>520105</v>
      </c>
      <c r="D1840" t="s">
        <v>6115</v>
      </c>
      <c r="E1840" t="s">
        <v>90</v>
      </c>
      <c r="F1840" t="s">
        <v>76</v>
      </c>
      <c r="G1840" t="s">
        <v>16</v>
      </c>
      <c r="H1840">
        <v>117</v>
      </c>
      <c r="I1840" t="s">
        <v>6125</v>
      </c>
      <c r="J1840" t="s">
        <v>6126</v>
      </c>
      <c r="K1840" t="s">
        <v>6127</v>
      </c>
      <c r="L1840" t="s">
        <v>77930</v>
      </c>
    </row>
    <row r="1841" spans="1:12" x14ac:dyDescent="0.15">
      <c r="A1841" t="s">
        <v>12</v>
      </c>
      <c r="B1841">
        <v>521156</v>
      </c>
      <c r="C1841">
        <v>521176</v>
      </c>
      <c r="D1841" t="s">
        <v>6128</v>
      </c>
      <c r="E1841" t="s">
        <v>90</v>
      </c>
      <c r="F1841" t="s">
        <v>76</v>
      </c>
      <c r="G1841" t="s">
        <v>36</v>
      </c>
      <c r="H1841">
        <v>15</v>
      </c>
      <c r="I1841" t="s">
        <v>6129</v>
      </c>
      <c r="J1841" t="s">
        <v>6130</v>
      </c>
      <c r="K1841" t="s">
        <v>6131</v>
      </c>
      <c r="L1841" t="s">
        <v>77970</v>
      </c>
    </row>
    <row r="1842" spans="1:12" x14ac:dyDescent="0.15">
      <c r="A1842" t="s">
        <v>12</v>
      </c>
      <c r="B1842">
        <v>521133</v>
      </c>
      <c r="C1842">
        <v>521153</v>
      </c>
      <c r="D1842" t="s">
        <v>6128</v>
      </c>
      <c r="E1842" t="s">
        <v>90</v>
      </c>
      <c r="F1842" t="s">
        <v>76</v>
      </c>
      <c r="G1842" t="s">
        <v>23</v>
      </c>
      <c r="H1842">
        <v>38</v>
      </c>
      <c r="I1842" t="s">
        <v>6132</v>
      </c>
      <c r="J1842" t="s">
        <v>6133</v>
      </c>
      <c r="K1842" t="s">
        <v>6134</v>
      </c>
      <c r="L1842" t="s">
        <v>78008</v>
      </c>
    </row>
    <row r="1843" spans="1:12" x14ac:dyDescent="0.15">
      <c r="A1843" t="s">
        <v>12</v>
      </c>
      <c r="B1843">
        <v>521107</v>
      </c>
      <c r="C1843">
        <v>521127</v>
      </c>
      <c r="D1843" t="s">
        <v>6128</v>
      </c>
      <c r="E1843" t="s">
        <v>90</v>
      </c>
      <c r="F1843" t="s">
        <v>76</v>
      </c>
      <c r="G1843" t="s">
        <v>36</v>
      </c>
      <c r="H1843">
        <v>64</v>
      </c>
      <c r="I1843" t="s">
        <v>6135</v>
      </c>
      <c r="J1843" t="s">
        <v>6136</v>
      </c>
      <c r="K1843" t="s">
        <v>6137</v>
      </c>
      <c r="L1843" t="s">
        <v>77989</v>
      </c>
    </row>
    <row r="1844" spans="1:12" x14ac:dyDescent="0.15">
      <c r="A1844" t="s">
        <v>12</v>
      </c>
      <c r="B1844">
        <v>521085</v>
      </c>
      <c r="C1844">
        <v>521105</v>
      </c>
      <c r="D1844" t="s">
        <v>6128</v>
      </c>
      <c r="E1844" t="s">
        <v>90</v>
      </c>
      <c r="F1844" t="s">
        <v>76</v>
      </c>
      <c r="G1844" t="s">
        <v>36</v>
      </c>
      <c r="H1844">
        <v>86</v>
      </c>
      <c r="I1844" t="s">
        <v>6138</v>
      </c>
      <c r="J1844" t="s">
        <v>6139</v>
      </c>
      <c r="K1844" t="s">
        <v>6140</v>
      </c>
      <c r="L1844" t="s">
        <v>77929</v>
      </c>
    </row>
    <row r="1845" spans="1:12" x14ac:dyDescent="0.15">
      <c r="A1845" t="s">
        <v>12</v>
      </c>
      <c r="B1845">
        <v>521283</v>
      </c>
      <c r="C1845">
        <v>521303</v>
      </c>
      <c r="D1845" t="s">
        <v>6141</v>
      </c>
      <c r="E1845" t="s">
        <v>90</v>
      </c>
      <c r="F1845" t="s">
        <v>15</v>
      </c>
      <c r="G1845" t="s">
        <v>32</v>
      </c>
      <c r="H1845">
        <v>7</v>
      </c>
      <c r="I1845" t="s">
        <v>6142</v>
      </c>
      <c r="J1845" t="s">
        <v>6143</v>
      </c>
      <c r="K1845" t="s">
        <v>6144</v>
      </c>
      <c r="L1845" t="s">
        <v>77909</v>
      </c>
    </row>
    <row r="1846" spans="1:12" x14ac:dyDescent="0.15">
      <c r="A1846" t="s">
        <v>12</v>
      </c>
      <c r="B1846">
        <v>521311</v>
      </c>
      <c r="C1846">
        <v>521331</v>
      </c>
      <c r="D1846" t="s">
        <v>6141</v>
      </c>
      <c r="E1846" t="s">
        <v>90</v>
      </c>
      <c r="F1846" t="s">
        <v>15</v>
      </c>
      <c r="G1846" t="s">
        <v>16</v>
      </c>
      <c r="H1846">
        <v>35</v>
      </c>
      <c r="I1846" t="s">
        <v>6145</v>
      </c>
      <c r="J1846" t="s">
        <v>6146</v>
      </c>
      <c r="K1846" t="s">
        <v>6147</v>
      </c>
      <c r="L1846" t="s">
        <v>77936</v>
      </c>
    </row>
    <row r="1847" spans="1:12" x14ac:dyDescent="0.15">
      <c r="A1847" t="s">
        <v>12</v>
      </c>
      <c r="B1847">
        <v>521361</v>
      </c>
      <c r="C1847">
        <v>521381</v>
      </c>
      <c r="D1847" t="s">
        <v>6141</v>
      </c>
      <c r="E1847" t="s">
        <v>90</v>
      </c>
      <c r="F1847" t="s">
        <v>15</v>
      </c>
      <c r="G1847" t="s">
        <v>16</v>
      </c>
      <c r="H1847">
        <v>85</v>
      </c>
      <c r="I1847" t="s">
        <v>6148</v>
      </c>
      <c r="J1847" t="s">
        <v>6149</v>
      </c>
      <c r="K1847" t="s">
        <v>6150</v>
      </c>
      <c r="L1847" t="s">
        <v>77972</v>
      </c>
    </row>
    <row r="1848" spans="1:12" x14ac:dyDescent="0.15">
      <c r="A1848" t="s">
        <v>12</v>
      </c>
      <c r="B1848">
        <v>521382</v>
      </c>
      <c r="C1848">
        <v>521402</v>
      </c>
      <c r="D1848" t="s">
        <v>6141</v>
      </c>
      <c r="E1848" t="s">
        <v>90</v>
      </c>
      <c r="F1848" t="s">
        <v>15</v>
      </c>
      <c r="G1848" t="s">
        <v>32</v>
      </c>
      <c r="H1848">
        <v>106</v>
      </c>
      <c r="I1848" t="s">
        <v>6151</v>
      </c>
      <c r="J1848" t="s">
        <v>6152</v>
      </c>
      <c r="K1848" t="s">
        <v>6153</v>
      </c>
      <c r="L1848" t="s">
        <v>77914</v>
      </c>
    </row>
    <row r="1849" spans="1:12" x14ac:dyDescent="0.15">
      <c r="A1849" t="s">
        <v>12</v>
      </c>
      <c r="B1849">
        <v>524695</v>
      </c>
      <c r="C1849">
        <v>524715</v>
      </c>
      <c r="D1849" t="s">
        <v>6154</v>
      </c>
      <c r="E1849" t="s">
        <v>6155</v>
      </c>
      <c r="F1849" t="s">
        <v>76</v>
      </c>
      <c r="G1849" t="s">
        <v>23</v>
      </c>
      <c r="H1849">
        <v>6</v>
      </c>
      <c r="I1849" t="s">
        <v>6156</v>
      </c>
      <c r="J1849" t="s">
        <v>6157</v>
      </c>
      <c r="K1849" t="s">
        <v>6158</v>
      </c>
      <c r="L1849" t="s">
        <v>78025</v>
      </c>
    </row>
    <row r="1850" spans="1:12" x14ac:dyDescent="0.15">
      <c r="A1850" t="s">
        <v>12</v>
      </c>
      <c r="B1850">
        <v>524664</v>
      </c>
      <c r="C1850">
        <v>524684</v>
      </c>
      <c r="D1850" t="s">
        <v>6154</v>
      </c>
      <c r="E1850" t="s">
        <v>6155</v>
      </c>
      <c r="F1850" t="s">
        <v>76</v>
      </c>
      <c r="G1850" t="s">
        <v>36</v>
      </c>
      <c r="H1850">
        <v>37</v>
      </c>
      <c r="I1850" t="s">
        <v>6159</v>
      </c>
      <c r="J1850" t="s">
        <v>6160</v>
      </c>
      <c r="K1850" t="s">
        <v>6161</v>
      </c>
      <c r="L1850" t="s">
        <v>77906</v>
      </c>
    </row>
    <row r="1851" spans="1:12" x14ac:dyDescent="0.15">
      <c r="A1851" t="s">
        <v>12</v>
      </c>
      <c r="B1851">
        <v>524641</v>
      </c>
      <c r="C1851">
        <v>524661</v>
      </c>
      <c r="D1851" t="s">
        <v>6154</v>
      </c>
      <c r="E1851" t="s">
        <v>6155</v>
      </c>
      <c r="F1851" t="s">
        <v>76</v>
      </c>
      <c r="G1851" t="s">
        <v>36</v>
      </c>
      <c r="H1851">
        <v>60</v>
      </c>
      <c r="I1851" t="s">
        <v>6162</v>
      </c>
      <c r="J1851" t="s">
        <v>6163</v>
      </c>
      <c r="K1851" t="s">
        <v>6164</v>
      </c>
      <c r="L1851" t="s">
        <v>78006</v>
      </c>
    </row>
    <row r="1852" spans="1:12" x14ac:dyDescent="0.15">
      <c r="A1852" t="s">
        <v>12</v>
      </c>
      <c r="B1852">
        <v>524617</v>
      </c>
      <c r="C1852">
        <v>524637</v>
      </c>
      <c r="D1852" t="s">
        <v>6154</v>
      </c>
      <c r="E1852" t="s">
        <v>6155</v>
      </c>
      <c r="F1852" t="s">
        <v>76</v>
      </c>
      <c r="G1852" t="s">
        <v>16</v>
      </c>
      <c r="H1852">
        <v>84</v>
      </c>
      <c r="I1852" t="s">
        <v>6165</v>
      </c>
      <c r="J1852" t="s">
        <v>6166</v>
      </c>
      <c r="K1852" t="s">
        <v>6167</v>
      </c>
      <c r="L1852" t="s">
        <v>77946</v>
      </c>
    </row>
    <row r="1853" spans="1:12" x14ac:dyDescent="0.15">
      <c r="A1853" t="s">
        <v>12</v>
      </c>
      <c r="B1853">
        <v>525766</v>
      </c>
      <c r="C1853">
        <v>525786</v>
      </c>
      <c r="D1853" t="s">
        <v>6168</v>
      </c>
      <c r="E1853" t="s">
        <v>90</v>
      </c>
      <c r="F1853" t="s">
        <v>76</v>
      </c>
      <c r="G1853" t="s">
        <v>16</v>
      </c>
      <c r="H1853">
        <v>10</v>
      </c>
      <c r="I1853" t="s">
        <v>6169</v>
      </c>
      <c r="J1853" t="s">
        <v>6170</v>
      </c>
      <c r="K1853" t="s">
        <v>6171</v>
      </c>
      <c r="L1853" t="s">
        <v>78001</v>
      </c>
    </row>
    <row r="1854" spans="1:12" x14ac:dyDescent="0.15">
      <c r="A1854" t="s">
        <v>12</v>
      </c>
      <c r="B1854">
        <v>525694</v>
      </c>
      <c r="C1854">
        <v>525714</v>
      </c>
      <c r="D1854" t="s">
        <v>6168</v>
      </c>
      <c r="E1854" t="s">
        <v>90</v>
      </c>
      <c r="F1854" t="s">
        <v>76</v>
      </c>
      <c r="G1854" t="s">
        <v>16</v>
      </c>
      <c r="H1854">
        <v>82</v>
      </c>
      <c r="I1854" t="s">
        <v>6172</v>
      </c>
      <c r="J1854" t="s">
        <v>6173</v>
      </c>
      <c r="K1854" t="s">
        <v>6174</v>
      </c>
      <c r="L1854" t="s">
        <v>78011</v>
      </c>
    </row>
    <row r="1855" spans="1:12" x14ac:dyDescent="0.15">
      <c r="A1855" t="s">
        <v>12</v>
      </c>
      <c r="B1855">
        <v>525669</v>
      </c>
      <c r="C1855">
        <v>525689</v>
      </c>
      <c r="D1855" t="s">
        <v>6168</v>
      </c>
      <c r="E1855" t="s">
        <v>90</v>
      </c>
      <c r="F1855" t="s">
        <v>76</v>
      </c>
      <c r="G1855" t="s">
        <v>16</v>
      </c>
      <c r="H1855">
        <v>107</v>
      </c>
      <c r="I1855" t="s">
        <v>6175</v>
      </c>
      <c r="J1855" t="s">
        <v>6176</v>
      </c>
      <c r="K1855" t="s">
        <v>6177</v>
      </c>
      <c r="L1855" t="s">
        <v>77983</v>
      </c>
    </row>
    <row r="1856" spans="1:12" x14ac:dyDescent="0.15">
      <c r="A1856" t="s">
        <v>12</v>
      </c>
      <c r="B1856">
        <v>525638</v>
      </c>
      <c r="C1856">
        <v>525658</v>
      </c>
      <c r="D1856" t="s">
        <v>6168</v>
      </c>
      <c r="E1856" t="s">
        <v>90</v>
      </c>
      <c r="F1856" t="s">
        <v>76</v>
      </c>
      <c r="G1856" t="s">
        <v>36</v>
      </c>
      <c r="H1856">
        <v>138</v>
      </c>
      <c r="I1856" t="s">
        <v>6178</v>
      </c>
      <c r="J1856" t="s">
        <v>6179</v>
      </c>
      <c r="K1856" t="s">
        <v>6180</v>
      </c>
      <c r="L1856" t="s">
        <v>78064</v>
      </c>
    </row>
    <row r="1857" spans="1:12" x14ac:dyDescent="0.15">
      <c r="A1857" t="s">
        <v>12</v>
      </c>
      <c r="B1857">
        <v>526247</v>
      </c>
      <c r="C1857">
        <v>526267</v>
      </c>
      <c r="D1857" t="s">
        <v>6181</v>
      </c>
      <c r="E1857" t="s">
        <v>90</v>
      </c>
      <c r="F1857" t="s">
        <v>76</v>
      </c>
      <c r="G1857" t="s">
        <v>23</v>
      </c>
      <c r="H1857">
        <v>44</v>
      </c>
      <c r="I1857" t="s">
        <v>6182</v>
      </c>
      <c r="J1857" t="s">
        <v>6183</v>
      </c>
      <c r="K1857" t="s">
        <v>6184</v>
      </c>
      <c r="L1857" t="s">
        <v>78016</v>
      </c>
    </row>
    <row r="1858" spans="1:12" x14ac:dyDescent="0.15">
      <c r="A1858" t="s">
        <v>12</v>
      </c>
      <c r="B1858">
        <v>526205</v>
      </c>
      <c r="C1858">
        <v>526225</v>
      </c>
      <c r="D1858" t="s">
        <v>6181</v>
      </c>
      <c r="E1858" t="s">
        <v>90</v>
      </c>
      <c r="F1858" t="s">
        <v>76</v>
      </c>
      <c r="G1858" t="s">
        <v>16</v>
      </c>
      <c r="H1858">
        <v>86</v>
      </c>
      <c r="I1858" t="s">
        <v>6185</v>
      </c>
      <c r="J1858" t="s">
        <v>6186</v>
      </c>
      <c r="K1858" t="s">
        <v>6187</v>
      </c>
      <c r="L1858" t="s">
        <v>77929</v>
      </c>
    </row>
    <row r="1859" spans="1:12" x14ac:dyDescent="0.15">
      <c r="A1859" t="s">
        <v>12</v>
      </c>
      <c r="B1859">
        <v>526179</v>
      </c>
      <c r="C1859">
        <v>526199</v>
      </c>
      <c r="D1859" t="s">
        <v>6181</v>
      </c>
      <c r="E1859" t="s">
        <v>90</v>
      </c>
      <c r="F1859" t="s">
        <v>76</v>
      </c>
      <c r="G1859" t="s">
        <v>16</v>
      </c>
      <c r="H1859">
        <v>112</v>
      </c>
      <c r="I1859" t="s">
        <v>6188</v>
      </c>
      <c r="J1859" t="s">
        <v>6189</v>
      </c>
      <c r="K1859" t="s">
        <v>6190</v>
      </c>
      <c r="L1859" t="s">
        <v>77950</v>
      </c>
    </row>
    <row r="1860" spans="1:12" x14ac:dyDescent="0.15">
      <c r="A1860" t="s">
        <v>12</v>
      </c>
      <c r="B1860">
        <v>526158</v>
      </c>
      <c r="C1860">
        <v>526178</v>
      </c>
      <c r="D1860" t="s">
        <v>6181</v>
      </c>
      <c r="E1860" t="s">
        <v>90</v>
      </c>
      <c r="F1860" t="s">
        <v>76</v>
      </c>
      <c r="G1860" t="s">
        <v>23</v>
      </c>
      <c r="H1860">
        <v>133</v>
      </c>
      <c r="I1860" t="s">
        <v>6191</v>
      </c>
      <c r="J1860" t="s">
        <v>6192</v>
      </c>
      <c r="K1860" t="s">
        <v>6193</v>
      </c>
      <c r="L1860" t="s">
        <v>77995</v>
      </c>
    </row>
    <row r="1861" spans="1:12" x14ac:dyDescent="0.15">
      <c r="A1861" t="s">
        <v>12</v>
      </c>
      <c r="B1861">
        <v>526480</v>
      </c>
      <c r="C1861">
        <v>526500</v>
      </c>
      <c r="D1861" t="s">
        <v>6194</v>
      </c>
      <c r="E1861" t="s">
        <v>90</v>
      </c>
      <c r="F1861" t="s">
        <v>15</v>
      </c>
      <c r="G1861" t="s">
        <v>16</v>
      </c>
      <c r="H1861">
        <v>1</v>
      </c>
      <c r="I1861" t="s">
        <v>6195</v>
      </c>
      <c r="J1861" t="s">
        <v>6196</v>
      </c>
      <c r="K1861" t="s">
        <v>6197</v>
      </c>
      <c r="L1861" t="s">
        <v>77917</v>
      </c>
    </row>
    <row r="1862" spans="1:12" x14ac:dyDescent="0.15">
      <c r="A1862" t="s">
        <v>12</v>
      </c>
      <c r="B1862">
        <v>526510</v>
      </c>
      <c r="C1862">
        <v>526530</v>
      </c>
      <c r="D1862" t="s">
        <v>6194</v>
      </c>
      <c r="E1862" t="s">
        <v>90</v>
      </c>
      <c r="F1862" t="s">
        <v>15</v>
      </c>
      <c r="G1862" t="s">
        <v>23</v>
      </c>
      <c r="H1862">
        <v>31</v>
      </c>
      <c r="I1862" t="s">
        <v>6198</v>
      </c>
      <c r="J1862" t="s">
        <v>6199</v>
      </c>
      <c r="K1862" t="s">
        <v>6200</v>
      </c>
      <c r="L1862" t="s">
        <v>77910</v>
      </c>
    </row>
    <row r="1863" spans="1:12" x14ac:dyDescent="0.15">
      <c r="A1863" t="s">
        <v>12</v>
      </c>
      <c r="B1863">
        <v>526567</v>
      </c>
      <c r="C1863">
        <v>526587</v>
      </c>
      <c r="D1863" t="s">
        <v>6194</v>
      </c>
      <c r="E1863" t="s">
        <v>90</v>
      </c>
      <c r="F1863" t="s">
        <v>15</v>
      </c>
      <c r="G1863" t="s">
        <v>23</v>
      </c>
      <c r="H1863">
        <v>88</v>
      </c>
      <c r="I1863" t="s">
        <v>6201</v>
      </c>
      <c r="J1863" t="s">
        <v>6202</v>
      </c>
      <c r="K1863" t="s">
        <v>6203</v>
      </c>
      <c r="L1863" t="s">
        <v>77923</v>
      </c>
    </row>
    <row r="1864" spans="1:12" x14ac:dyDescent="0.15">
      <c r="A1864" t="s">
        <v>12</v>
      </c>
      <c r="B1864">
        <v>526590</v>
      </c>
      <c r="C1864">
        <v>526610</v>
      </c>
      <c r="D1864" t="s">
        <v>6194</v>
      </c>
      <c r="E1864" t="s">
        <v>90</v>
      </c>
      <c r="F1864" t="s">
        <v>15</v>
      </c>
      <c r="G1864" t="s">
        <v>16</v>
      </c>
      <c r="H1864">
        <v>111</v>
      </c>
      <c r="I1864" t="s">
        <v>6204</v>
      </c>
      <c r="J1864" t="s">
        <v>6205</v>
      </c>
      <c r="K1864" t="s">
        <v>6206</v>
      </c>
      <c r="L1864" t="s">
        <v>77908</v>
      </c>
    </row>
    <row r="1865" spans="1:12" x14ac:dyDescent="0.15">
      <c r="A1865" t="s">
        <v>12</v>
      </c>
      <c r="B1865">
        <v>527369</v>
      </c>
      <c r="C1865">
        <v>527389</v>
      </c>
      <c r="D1865" t="s">
        <v>6207</v>
      </c>
      <c r="E1865" t="s">
        <v>90</v>
      </c>
      <c r="F1865" t="s">
        <v>15</v>
      </c>
      <c r="G1865" t="s">
        <v>16</v>
      </c>
      <c r="H1865">
        <v>1</v>
      </c>
      <c r="I1865" t="s">
        <v>6208</v>
      </c>
      <c r="J1865" t="s">
        <v>6209</v>
      </c>
      <c r="K1865" t="s">
        <v>6210</v>
      </c>
      <c r="L1865" t="s">
        <v>77917</v>
      </c>
    </row>
    <row r="1866" spans="1:12" x14ac:dyDescent="0.15">
      <c r="A1866" t="s">
        <v>12</v>
      </c>
      <c r="B1866">
        <v>527394</v>
      </c>
      <c r="C1866">
        <v>527414</v>
      </c>
      <c r="D1866" t="s">
        <v>6207</v>
      </c>
      <c r="E1866" t="s">
        <v>90</v>
      </c>
      <c r="F1866" t="s">
        <v>15</v>
      </c>
      <c r="G1866" t="s">
        <v>32</v>
      </c>
      <c r="H1866">
        <v>26</v>
      </c>
      <c r="I1866" t="s">
        <v>6211</v>
      </c>
      <c r="J1866" t="s">
        <v>6212</v>
      </c>
      <c r="K1866" t="s">
        <v>6213</v>
      </c>
      <c r="L1866" t="s">
        <v>78002</v>
      </c>
    </row>
    <row r="1867" spans="1:12" x14ac:dyDescent="0.15">
      <c r="A1867" t="s">
        <v>12</v>
      </c>
      <c r="B1867">
        <v>527427</v>
      </c>
      <c r="C1867">
        <v>527447</v>
      </c>
      <c r="D1867" t="s">
        <v>6207</v>
      </c>
      <c r="E1867" t="s">
        <v>90</v>
      </c>
      <c r="F1867" t="s">
        <v>15</v>
      </c>
      <c r="G1867" t="s">
        <v>23</v>
      </c>
      <c r="H1867">
        <v>59</v>
      </c>
      <c r="I1867" t="s">
        <v>6214</v>
      </c>
      <c r="J1867" t="s">
        <v>6215</v>
      </c>
      <c r="K1867" t="s">
        <v>6216</v>
      </c>
      <c r="L1867" t="s">
        <v>78009</v>
      </c>
    </row>
    <row r="1868" spans="1:12" x14ac:dyDescent="0.15">
      <c r="A1868" t="s">
        <v>12</v>
      </c>
      <c r="B1868">
        <v>527448</v>
      </c>
      <c r="C1868">
        <v>527468</v>
      </c>
      <c r="D1868" t="s">
        <v>6207</v>
      </c>
      <c r="E1868" t="s">
        <v>90</v>
      </c>
      <c r="F1868" t="s">
        <v>15</v>
      </c>
      <c r="G1868" t="s">
        <v>16</v>
      </c>
      <c r="H1868">
        <v>80</v>
      </c>
      <c r="I1868" t="s">
        <v>6217</v>
      </c>
      <c r="J1868" t="s">
        <v>6218</v>
      </c>
      <c r="K1868" t="s">
        <v>6219</v>
      </c>
      <c r="L1868" t="s">
        <v>77940</v>
      </c>
    </row>
    <row r="1869" spans="1:12" x14ac:dyDescent="0.15">
      <c r="A1869" t="s">
        <v>12</v>
      </c>
      <c r="B1869">
        <v>527828</v>
      </c>
      <c r="C1869">
        <v>527848</v>
      </c>
      <c r="D1869" t="s">
        <v>6220</v>
      </c>
      <c r="E1869" t="s">
        <v>90</v>
      </c>
      <c r="F1869" t="s">
        <v>15</v>
      </c>
      <c r="G1869" t="s">
        <v>16</v>
      </c>
      <c r="H1869">
        <v>6</v>
      </c>
      <c r="I1869" t="s">
        <v>6221</v>
      </c>
      <c r="J1869" t="s">
        <v>6222</v>
      </c>
      <c r="K1869" t="s">
        <v>6223</v>
      </c>
      <c r="L1869" t="s">
        <v>78025</v>
      </c>
    </row>
    <row r="1870" spans="1:12" x14ac:dyDescent="0.15">
      <c r="A1870" t="s">
        <v>12</v>
      </c>
      <c r="B1870">
        <v>527860</v>
      </c>
      <c r="C1870">
        <v>527880</v>
      </c>
      <c r="D1870" t="s">
        <v>6220</v>
      </c>
      <c r="E1870" t="s">
        <v>90</v>
      </c>
      <c r="F1870" t="s">
        <v>15</v>
      </c>
      <c r="G1870" t="s">
        <v>32</v>
      </c>
      <c r="H1870">
        <v>38</v>
      </c>
      <c r="I1870" t="s">
        <v>6224</v>
      </c>
      <c r="J1870" t="s">
        <v>6225</v>
      </c>
      <c r="K1870" t="s">
        <v>6226</v>
      </c>
      <c r="L1870" t="s">
        <v>78008</v>
      </c>
    </row>
    <row r="1871" spans="1:12" x14ac:dyDescent="0.15">
      <c r="A1871" t="s">
        <v>12</v>
      </c>
      <c r="B1871">
        <v>527883</v>
      </c>
      <c r="C1871">
        <v>527903</v>
      </c>
      <c r="D1871" t="s">
        <v>6220</v>
      </c>
      <c r="E1871" t="s">
        <v>90</v>
      </c>
      <c r="F1871" t="s">
        <v>15</v>
      </c>
      <c r="G1871" t="s">
        <v>32</v>
      </c>
      <c r="H1871">
        <v>61</v>
      </c>
      <c r="I1871" t="s">
        <v>6227</v>
      </c>
      <c r="J1871" t="s">
        <v>6228</v>
      </c>
      <c r="K1871" t="s">
        <v>6229</v>
      </c>
      <c r="L1871" t="s">
        <v>77979</v>
      </c>
    </row>
    <row r="1872" spans="1:12" x14ac:dyDescent="0.15">
      <c r="A1872" t="s">
        <v>12</v>
      </c>
      <c r="B1872">
        <v>527904</v>
      </c>
      <c r="C1872">
        <v>527924</v>
      </c>
      <c r="D1872" t="s">
        <v>6220</v>
      </c>
      <c r="E1872" t="s">
        <v>90</v>
      </c>
      <c r="F1872" t="s">
        <v>15</v>
      </c>
      <c r="G1872" t="s">
        <v>16</v>
      </c>
      <c r="H1872">
        <v>82</v>
      </c>
      <c r="I1872" t="s">
        <v>6230</v>
      </c>
      <c r="J1872" t="s">
        <v>6231</v>
      </c>
      <c r="K1872" t="s">
        <v>6232</v>
      </c>
      <c r="L1872" t="s">
        <v>78011</v>
      </c>
    </row>
    <row r="1873" spans="1:12" x14ac:dyDescent="0.15">
      <c r="A1873" t="s">
        <v>12</v>
      </c>
      <c r="B1873">
        <v>530126</v>
      </c>
      <c r="C1873">
        <v>530146</v>
      </c>
      <c r="D1873" t="s">
        <v>6233</v>
      </c>
      <c r="E1873" t="s">
        <v>90</v>
      </c>
      <c r="F1873" t="s">
        <v>76</v>
      </c>
      <c r="G1873" t="s">
        <v>32</v>
      </c>
      <c r="H1873">
        <v>7</v>
      </c>
      <c r="I1873" t="s">
        <v>6234</v>
      </c>
      <c r="J1873" t="s">
        <v>6235</v>
      </c>
      <c r="K1873" t="s">
        <v>6236</v>
      </c>
      <c r="L1873" t="s">
        <v>77909</v>
      </c>
    </row>
    <row r="1874" spans="1:12" x14ac:dyDescent="0.15">
      <c r="A1874" t="s">
        <v>12</v>
      </c>
      <c r="B1874">
        <v>530105</v>
      </c>
      <c r="C1874">
        <v>530125</v>
      </c>
      <c r="D1874" t="s">
        <v>6233</v>
      </c>
      <c r="E1874" t="s">
        <v>90</v>
      </c>
      <c r="F1874" t="s">
        <v>76</v>
      </c>
      <c r="G1874" t="s">
        <v>23</v>
      </c>
      <c r="H1874">
        <v>28</v>
      </c>
      <c r="I1874" t="s">
        <v>6237</v>
      </c>
      <c r="J1874" t="s">
        <v>6238</v>
      </c>
      <c r="K1874" t="s">
        <v>6239</v>
      </c>
      <c r="L1874" t="s">
        <v>77956</v>
      </c>
    </row>
    <row r="1875" spans="1:12" x14ac:dyDescent="0.15">
      <c r="A1875" t="s">
        <v>12</v>
      </c>
      <c r="B1875">
        <v>530063</v>
      </c>
      <c r="C1875">
        <v>530083</v>
      </c>
      <c r="D1875" t="s">
        <v>6233</v>
      </c>
      <c r="E1875" t="s">
        <v>90</v>
      </c>
      <c r="F1875" t="s">
        <v>76</v>
      </c>
      <c r="G1875" t="s">
        <v>36</v>
      </c>
      <c r="H1875">
        <v>70</v>
      </c>
      <c r="I1875" t="s">
        <v>6240</v>
      </c>
      <c r="J1875" t="s">
        <v>6241</v>
      </c>
      <c r="K1875" t="s">
        <v>6242</v>
      </c>
      <c r="L1875" t="s">
        <v>77919</v>
      </c>
    </row>
    <row r="1876" spans="1:12" x14ac:dyDescent="0.15">
      <c r="A1876" t="s">
        <v>12</v>
      </c>
      <c r="B1876">
        <v>530040</v>
      </c>
      <c r="C1876">
        <v>530060</v>
      </c>
      <c r="D1876" t="s">
        <v>6233</v>
      </c>
      <c r="E1876" t="s">
        <v>90</v>
      </c>
      <c r="F1876" t="s">
        <v>76</v>
      </c>
      <c r="G1876" t="s">
        <v>16</v>
      </c>
      <c r="H1876">
        <v>93</v>
      </c>
      <c r="I1876" t="s">
        <v>6243</v>
      </c>
      <c r="J1876" t="s">
        <v>6244</v>
      </c>
      <c r="K1876" t="s">
        <v>6245</v>
      </c>
      <c r="L1876" t="s">
        <v>78044</v>
      </c>
    </row>
    <row r="1877" spans="1:12" x14ac:dyDescent="0.15">
      <c r="A1877" t="s">
        <v>12</v>
      </c>
      <c r="B1877">
        <v>531398</v>
      </c>
      <c r="C1877">
        <v>531418</v>
      </c>
      <c r="D1877" t="s">
        <v>6246</v>
      </c>
      <c r="E1877" t="s">
        <v>90</v>
      </c>
      <c r="F1877" t="s">
        <v>76</v>
      </c>
      <c r="G1877" t="s">
        <v>36</v>
      </c>
      <c r="H1877">
        <v>9</v>
      </c>
      <c r="I1877" t="s">
        <v>6247</v>
      </c>
      <c r="J1877" t="s">
        <v>6248</v>
      </c>
      <c r="K1877" t="s">
        <v>6249</v>
      </c>
      <c r="L1877" t="s">
        <v>77939</v>
      </c>
    </row>
    <row r="1878" spans="1:12" x14ac:dyDescent="0.15">
      <c r="A1878" t="s">
        <v>12</v>
      </c>
      <c r="B1878">
        <v>531372</v>
      </c>
      <c r="C1878">
        <v>531392</v>
      </c>
      <c r="D1878" t="s">
        <v>6246</v>
      </c>
      <c r="E1878" t="s">
        <v>90</v>
      </c>
      <c r="F1878" t="s">
        <v>76</v>
      </c>
      <c r="G1878" t="s">
        <v>23</v>
      </c>
      <c r="H1878">
        <v>35</v>
      </c>
      <c r="I1878" t="s">
        <v>6250</v>
      </c>
      <c r="J1878" t="s">
        <v>6251</v>
      </c>
      <c r="K1878" t="s">
        <v>6252</v>
      </c>
      <c r="L1878" t="s">
        <v>77936</v>
      </c>
    </row>
    <row r="1879" spans="1:12" x14ac:dyDescent="0.15">
      <c r="A1879" t="s">
        <v>12</v>
      </c>
      <c r="B1879">
        <v>531352</v>
      </c>
      <c r="C1879">
        <v>531372</v>
      </c>
      <c r="D1879" t="s">
        <v>6246</v>
      </c>
      <c r="E1879" t="s">
        <v>90</v>
      </c>
      <c r="F1879" t="s">
        <v>76</v>
      </c>
      <c r="G1879" t="s">
        <v>36</v>
      </c>
      <c r="H1879">
        <v>55</v>
      </c>
      <c r="I1879" t="s">
        <v>6253</v>
      </c>
      <c r="J1879" t="s">
        <v>6254</v>
      </c>
      <c r="K1879" t="s">
        <v>6255</v>
      </c>
      <c r="L1879" t="s">
        <v>77992</v>
      </c>
    </row>
    <row r="1880" spans="1:12" x14ac:dyDescent="0.15">
      <c r="A1880" t="s">
        <v>12</v>
      </c>
      <c r="B1880">
        <v>531325</v>
      </c>
      <c r="C1880">
        <v>531345</v>
      </c>
      <c r="D1880" t="s">
        <v>6246</v>
      </c>
      <c r="E1880" t="s">
        <v>90</v>
      </c>
      <c r="F1880" t="s">
        <v>76</v>
      </c>
      <c r="G1880" t="s">
        <v>16</v>
      </c>
      <c r="H1880">
        <v>82</v>
      </c>
      <c r="I1880" t="s">
        <v>6256</v>
      </c>
      <c r="J1880" t="s">
        <v>6257</v>
      </c>
      <c r="K1880" t="s">
        <v>6258</v>
      </c>
      <c r="L1880" t="s">
        <v>78011</v>
      </c>
    </row>
    <row r="1881" spans="1:12" x14ac:dyDescent="0.15">
      <c r="A1881" t="s">
        <v>12</v>
      </c>
      <c r="B1881">
        <v>531514</v>
      </c>
      <c r="C1881">
        <v>531534</v>
      </c>
      <c r="D1881" t="s">
        <v>6259</v>
      </c>
      <c r="E1881" t="s">
        <v>90</v>
      </c>
      <c r="F1881" t="s">
        <v>15</v>
      </c>
      <c r="G1881" t="s">
        <v>36</v>
      </c>
      <c r="H1881">
        <v>0</v>
      </c>
      <c r="I1881" t="s">
        <v>6260</v>
      </c>
      <c r="J1881" t="s">
        <v>6261</v>
      </c>
      <c r="K1881" t="s">
        <v>6262</v>
      </c>
      <c r="L1881" t="s">
        <v>77980</v>
      </c>
    </row>
    <row r="1882" spans="1:12" x14ac:dyDescent="0.15">
      <c r="A1882" t="s">
        <v>12</v>
      </c>
      <c r="B1882">
        <v>531535</v>
      </c>
      <c r="C1882">
        <v>531555</v>
      </c>
      <c r="D1882" t="s">
        <v>6259</v>
      </c>
      <c r="E1882" t="s">
        <v>90</v>
      </c>
      <c r="F1882" t="s">
        <v>15</v>
      </c>
      <c r="G1882" t="s">
        <v>36</v>
      </c>
      <c r="H1882">
        <v>21</v>
      </c>
      <c r="I1882" t="s">
        <v>6263</v>
      </c>
      <c r="J1882" t="s">
        <v>6264</v>
      </c>
      <c r="K1882" t="s">
        <v>6265</v>
      </c>
      <c r="L1882" t="s">
        <v>78022</v>
      </c>
    </row>
    <row r="1883" spans="1:12" x14ac:dyDescent="0.15">
      <c r="A1883" t="s">
        <v>12</v>
      </c>
      <c r="B1883">
        <v>531564</v>
      </c>
      <c r="C1883">
        <v>531584</v>
      </c>
      <c r="D1883" t="s">
        <v>6259</v>
      </c>
      <c r="E1883" t="s">
        <v>90</v>
      </c>
      <c r="F1883" t="s">
        <v>15</v>
      </c>
      <c r="G1883" t="s">
        <v>23</v>
      </c>
      <c r="H1883">
        <v>50</v>
      </c>
      <c r="I1883" t="s">
        <v>6266</v>
      </c>
      <c r="J1883" t="s">
        <v>6267</v>
      </c>
      <c r="K1883" t="s">
        <v>6268</v>
      </c>
      <c r="L1883" t="s">
        <v>77925</v>
      </c>
    </row>
    <row r="1884" spans="1:12" x14ac:dyDescent="0.15">
      <c r="A1884" t="s">
        <v>12</v>
      </c>
      <c r="B1884">
        <v>531587</v>
      </c>
      <c r="C1884">
        <v>531607</v>
      </c>
      <c r="D1884" t="s">
        <v>6259</v>
      </c>
      <c r="E1884" t="s">
        <v>90</v>
      </c>
      <c r="F1884" t="s">
        <v>15</v>
      </c>
      <c r="G1884" t="s">
        <v>16</v>
      </c>
      <c r="H1884">
        <v>73</v>
      </c>
      <c r="I1884" t="s">
        <v>6269</v>
      </c>
      <c r="J1884" t="s">
        <v>6270</v>
      </c>
      <c r="K1884" t="s">
        <v>6271</v>
      </c>
      <c r="L1884" t="s">
        <v>77926</v>
      </c>
    </row>
    <row r="1885" spans="1:12" x14ac:dyDescent="0.15">
      <c r="A1885" t="s">
        <v>12</v>
      </c>
      <c r="B1885">
        <v>532984</v>
      </c>
      <c r="C1885">
        <v>533004</v>
      </c>
      <c r="D1885" t="s">
        <v>6272</v>
      </c>
      <c r="E1885" t="s">
        <v>90</v>
      </c>
      <c r="F1885" t="s">
        <v>76</v>
      </c>
      <c r="G1885" t="s">
        <v>36</v>
      </c>
      <c r="H1885">
        <v>16</v>
      </c>
      <c r="I1885" t="s">
        <v>6273</v>
      </c>
      <c r="J1885" t="s">
        <v>6274</v>
      </c>
      <c r="K1885" t="s">
        <v>6275</v>
      </c>
      <c r="L1885" t="s">
        <v>77905</v>
      </c>
    </row>
    <row r="1886" spans="1:12" x14ac:dyDescent="0.15">
      <c r="A1886" t="s">
        <v>12</v>
      </c>
      <c r="B1886">
        <v>532945</v>
      </c>
      <c r="C1886">
        <v>532965</v>
      </c>
      <c r="D1886" t="s">
        <v>6272</v>
      </c>
      <c r="E1886" t="s">
        <v>90</v>
      </c>
      <c r="F1886" t="s">
        <v>76</v>
      </c>
      <c r="G1886" t="s">
        <v>16</v>
      </c>
      <c r="H1886">
        <v>55</v>
      </c>
      <c r="I1886" t="s">
        <v>6276</v>
      </c>
      <c r="J1886" t="s">
        <v>6277</v>
      </c>
      <c r="K1886" t="s">
        <v>6278</v>
      </c>
      <c r="L1886" t="s">
        <v>77992</v>
      </c>
    </row>
    <row r="1887" spans="1:12" x14ac:dyDescent="0.15">
      <c r="A1887" t="s">
        <v>12</v>
      </c>
      <c r="B1887">
        <v>532917</v>
      </c>
      <c r="C1887">
        <v>532937</v>
      </c>
      <c r="D1887" t="s">
        <v>6272</v>
      </c>
      <c r="E1887" t="s">
        <v>90</v>
      </c>
      <c r="F1887" t="s">
        <v>76</v>
      </c>
      <c r="G1887" t="s">
        <v>23</v>
      </c>
      <c r="H1887">
        <v>83</v>
      </c>
      <c r="I1887" t="s">
        <v>6279</v>
      </c>
      <c r="J1887" t="s">
        <v>6280</v>
      </c>
      <c r="K1887" t="s">
        <v>6281</v>
      </c>
      <c r="L1887" t="s">
        <v>77958</v>
      </c>
    </row>
    <row r="1888" spans="1:12" x14ac:dyDescent="0.15">
      <c r="A1888" t="s">
        <v>12</v>
      </c>
      <c r="B1888">
        <v>532888</v>
      </c>
      <c r="C1888">
        <v>532908</v>
      </c>
      <c r="D1888" t="s">
        <v>6272</v>
      </c>
      <c r="E1888" t="s">
        <v>90</v>
      </c>
      <c r="F1888" t="s">
        <v>76</v>
      </c>
      <c r="G1888" t="s">
        <v>16</v>
      </c>
      <c r="H1888">
        <v>112</v>
      </c>
      <c r="I1888" t="s">
        <v>6282</v>
      </c>
      <c r="J1888" t="s">
        <v>6283</v>
      </c>
      <c r="K1888" t="s">
        <v>6284</v>
      </c>
      <c r="L1888" t="s">
        <v>77950</v>
      </c>
    </row>
    <row r="1889" spans="1:12" x14ac:dyDescent="0.15">
      <c r="A1889" t="s">
        <v>12</v>
      </c>
      <c r="B1889">
        <v>533123</v>
      </c>
      <c r="C1889">
        <v>533143</v>
      </c>
      <c r="D1889" t="s">
        <v>6285</v>
      </c>
      <c r="E1889" t="s">
        <v>90</v>
      </c>
      <c r="F1889" t="s">
        <v>15</v>
      </c>
      <c r="G1889" t="s">
        <v>36</v>
      </c>
      <c r="H1889">
        <v>0</v>
      </c>
      <c r="I1889" t="s">
        <v>6286</v>
      </c>
      <c r="J1889" t="s">
        <v>6287</v>
      </c>
      <c r="K1889" t="s">
        <v>6288</v>
      </c>
      <c r="L1889" t="s">
        <v>77980</v>
      </c>
    </row>
    <row r="1890" spans="1:12" x14ac:dyDescent="0.15">
      <c r="A1890" t="s">
        <v>12</v>
      </c>
      <c r="B1890">
        <v>533151</v>
      </c>
      <c r="C1890">
        <v>533171</v>
      </c>
      <c r="D1890" t="s">
        <v>6285</v>
      </c>
      <c r="E1890" t="s">
        <v>90</v>
      </c>
      <c r="F1890" t="s">
        <v>15</v>
      </c>
      <c r="G1890" t="s">
        <v>32</v>
      </c>
      <c r="H1890">
        <v>28</v>
      </c>
      <c r="I1890" t="s">
        <v>6289</v>
      </c>
      <c r="J1890" t="s">
        <v>6290</v>
      </c>
      <c r="K1890" t="s">
        <v>6291</v>
      </c>
      <c r="L1890" t="s">
        <v>77956</v>
      </c>
    </row>
    <row r="1891" spans="1:12" x14ac:dyDescent="0.15">
      <c r="A1891" t="s">
        <v>12</v>
      </c>
      <c r="B1891">
        <v>533172</v>
      </c>
      <c r="C1891">
        <v>533192</v>
      </c>
      <c r="D1891" t="s">
        <v>6285</v>
      </c>
      <c r="E1891" t="s">
        <v>90</v>
      </c>
      <c r="F1891" t="s">
        <v>15</v>
      </c>
      <c r="G1891" t="s">
        <v>23</v>
      </c>
      <c r="H1891">
        <v>49</v>
      </c>
      <c r="I1891" t="s">
        <v>6292</v>
      </c>
      <c r="J1891" t="s">
        <v>6293</v>
      </c>
      <c r="K1891" t="s">
        <v>6294</v>
      </c>
      <c r="L1891" t="s">
        <v>77913</v>
      </c>
    </row>
    <row r="1892" spans="1:12" x14ac:dyDescent="0.15">
      <c r="A1892" t="s">
        <v>12</v>
      </c>
      <c r="B1892">
        <v>533201</v>
      </c>
      <c r="C1892">
        <v>533221</v>
      </c>
      <c r="D1892" t="s">
        <v>6285</v>
      </c>
      <c r="E1892" t="s">
        <v>90</v>
      </c>
      <c r="F1892" t="s">
        <v>15</v>
      </c>
      <c r="G1892" t="s">
        <v>16</v>
      </c>
      <c r="H1892">
        <v>78</v>
      </c>
      <c r="I1892" t="s">
        <v>6295</v>
      </c>
      <c r="J1892" t="s">
        <v>6296</v>
      </c>
      <c r="K1892" t="s">
        <v>6297</v>
      </c>
      <c r="L1892" t="s">
        <v>78000</v>
      </c>
    </row>
    <row r="1893" spans="1:12" x14ac:dyDescent="0.15">
      <c r="A1893" t="s">
        <v>12</v>
      </c>
      <c r="B1893">
        <v>533975</v>
      </c>
      <c r="C1893">
        <v>533995</v>
      </c>
      <c r="D1893" t="s">
        <v>6298</v>
      </c>
      <c r="E1893" t="s">
        <v>90</v>
      </c>
      <c r="F1893" t="s">
        <v>15</v>
      </c>
      <c r="G1893" t="s">
        <v>16</v>
      </c>
      <c r="H1893">
        <v>12</v>
      </c>
      <c r="I1893" t="s">
        <v>6299</v>
      </c>
      <c r="J1893" t="s">
        <v>6300</v>
      </c>
      <c r="K1893" t="s">
        <v>6301</v>
      </c>
      <c r="L1893" t="s">
        <v>77991</v>
      </c>
    </row>
    <row r="1894" spans="1:12" x14ac:dyDescent="0.15">
      <c r="A1894" t="s">
        <v>12</v>
      </c>
      <c r="B1894">
        <v>534025</v>
      </c>
      <c r="C1894">
        <v>534045</v>
      </c>
      <c r="D1894" t="s">
        <v>6298</v>
      </c>
      <c r="E1894" t="s">
        <v>90</v>
      </c>
      <c r="F1894" t="s">
        <v>15</v>
      </c>
      <c r="G1894" t="s">
        <v>23</v>
      </c>
      <c r="H1894">
        <v>62</v>
      </c>
      <c r="I1894" t="s">
        <v>6302</v>
      </c>
      <c r="J1894" t="s">
        <v>6303</v>
      </c>
      <c r="K1894" t="s">
        <v>6304</v>
      </c>
      <c r="L1894" t="s">
        <v>77949</v>
      </c>
    </row>
    <row r="1895" spans="1:12" x14ac:dyDescent="0.15">
      <c r="A1895" t="s">
        <v>12</v>
      </c>
      <c r="B1895">
        <v>534066</v>
      </c>
      <c r="C1895">
        <v>534086</v>
      </c>
      <c r="D1895" t="s">
        <v>6298</v>
      </c>
      <c r="E1895" t="s">
        <v>90</v>
      </c>
      <c r="F1895" t="s">
        <v>15</v>
      </c>
      <c r="G1895" t="s">
        <v>36</v>
      </c>
      <c r="H1895">
        <v>103</v>
      </c>
      <c r="I1895" t="s">
        <v>6305</v>
      </c>
      <c r="J1895" t="s">
        <v>6306</v>
      </c>
      <c r="K1895" t="s">
        <v>6307</v>
      </c>
      <c r="L1895" t="s">
        <v>77937</v>
      </c>
    </row>
    <row r="1896" spans="1:12" x14ac:dyDescent="0.15">
      <c r="A1896" t="s">
        <v>12</v>
      </c>
      <c r="B1896">
        <v>534093</v>
      </c>
      <c r="C1896">
        <v>534113</v>
      </c>
      <c r="D1896" t="s">
        <v>6298</v>
      </c>
      <c r="E1896" t="s">
        <v>90</v>
      </c>
      <c r="F1896" t="s">
        <v>15</v>
      </c>
      <c r="G1896" t="s">
        <v>32</v>
      </c>
      <c r="H1896">
        <v>130</v>
      </c>
      <c r="I1896" t="s">
        <v>6308</v>
      </c>
      <c r="J1896" t="s">
        <v>6309</v>
      </c>
      <c r="K1896" t="s">
        <v>6310</v>
      </c>
      <c r="L1896" t="s">
        <v>77998</v>
      </c>
    </row>
    <row r="1897" spans="1:12" x14ac:dyDescent="0.15">
      <c r="A1897" t="s">
        <v>12</v>
      </c>
      <c r="B1897">
        <v>536583</v>
      </c>
      <c r="C1897">
        <v>536603</v>
      </c>
      <c r="D1897" t="s">
        <v>6311</v>
      </c>
      <c r="E1897" t="s">
        <v>6312</v>
      </c>
      <c r="F1897" t="s">
        <v>76</v>
      </c>
      <c r="G1897" t="s">
        <v>23</v>
      </c>
      <c r="H1897">
        <v>29</v>
      </c>
      <c r="I1897" t="s">
        <v>6313</v>
      </c>
      <c r="J1897" t="s">
        <v>6314</v>
      </c>
      <c r="K1897" t="s">
        <v>6315</v>
      </c>
      <c r="L1897" t="s">
        <v>77921</v>
      </c>
    </row>
    <row r="1898" spans="1:12" x14ac:dyDescent="0.15">
      <c r="A1898" t="s">
        <v>12</v>
      </c>
      <c r="B1898">
        <v>536539</v>
      </c>
      <c r="C1898">
        <v>536559</v>
      </c>
      <c r="D1898" t="s">
        <v>6311</v>
      </c>
      <c r="E1898" t="s">
        <v>6312</v>
      </c>
      <c r="F1898" t="s">
        <v>76</v>
      </c>
      <c r="G1898" t="s">
        <v>32</v>
      </c>
      <c r="H1898">
        <v>73</v>
      </c>
      <c r="I1898" t="s">
        <v>6316</v>
      </c>
      <c r="J1898" t="s">
        <v>6317</v>
      </c>
      <c r="K1898" t="s">
        <v>6318</v>
      </c>
      <c r="L1898" t="s">
        <v>77926</v>
      </c>
    </row>
    <row r="1899" spans="1:12" x14ac:dyDescent="0.15">
      <c r="A1899" t="s">
        <v>12</v>
      </c>
      <c r="B1899">
        <v>536515</v>
      </c>
      <c r="C1899">
        <v>536535</v>
      </c>
      <c r="D1899" t="s">
        <v>6311</v>
      </c>
      <c r="E1899" t="s">
        <v>6312</v>
      </c>
      <c r="F1899" t="s">
        <v>76</v>
      </c>
      <c r="G1899" t="s">
        <v>16</v>
      </c>
      <c r="H1899">
        <v>97</v>
      </c>
      <c r="I1899" t="s">
        <v>6319</v>
      </c>
      <c r="J1899" t="s">
        <v>6320</v>
      </c>
      <c r="K1899" t="s">
        <v>6321</v>
      </c>
      <c r="L1899" t="s">
        <v>78010</v>
      </c>
    </row>
    <row r="1900" spans="1:12" x14ac:dyDescent="0.15">
      <c r="A1900" t="s">
        <v>12</v>
      </c>
      <c r="B1900">
        <v>536475</v>
      </c>
      <c r="C1900">
        <v>536495</v>
      </c>
      <c r="D1900" t="s">
        <v>6311</v>
      </c>
      <c r="E1900" t="s">
        <v>6312</v>
      </c>
      <c r="F1900" t="s">
        <v>76</v>
      </c>
      <c r="G1900" t="s">
        <v>23</v>
      </c>
      <c r="H1900">
        <v>137</v>
      </c>
      <c r="I1900" t="s">
        <v>6322</v>
      </c>
      <c r="J1900" t="s">
        <v>6323</v>
      </c>
      <c r="K1900" t="s">
        <v>6324</v>
      </c>
      <c r="L1900" t="s">
        <v>77987</v>
      </c>
    </row>
    <row r="1901" spans="1:12" x14ac:dyDescent="0.15">
      <c r="A1901" t="s">
        <v>12</v>
      </c>
      <c r="B1901">
        <v>536938</v>
      </c>
      <c r="C1901">
        <v>536958</v>
      </c>
      <c r="D1901" t="s">
        <v>6325</v>
      </c>
      <c r="E1901" t="s">
        <v>90</v>
      </c>
      <c r="F1901" t="s">
        <v>15</v>
      </c>
      <c r="G1901" t="s">
        <v>32</v>
      </c>
      <c r="H1901">
        <v>1</v>
      </c>
      <c r="I1901" t="s">
        <v>6326</v>
      </c>
      <c r="J1901" t="s">
        <v>6327</v>
      </c>
      <c r="K1901" t="s">
        <v>6328</v>
      </c>
      <c r="L1901" t="s">
        <v>77917</v>
      </c>
    </row>
    <row r="1902" spans="1:12" x14ac:dyDescent="0.15">
      <c r="A1902" t="s">
        <v>12</v>
      </c>
      <c r="B1902">
        <v>536965</v>
      </c>
      <c r="C1902">
        <v>536985</v>
      </c>
      <c r="D1902" t="s">
        <v>6325</v>
      </c>
      <c r="E1902" t="s">
        <v>90</v>
      </c>
      <c r="F1902" t="s">
        <v>15</v>
      </c>
      <c r="G1902" t="s">
        <v>16</v>
      </c>
      <c r="H1902">
        <v>28</v>
      </c>
      <c r="I1902" t="s">
        <v>6329</v>
      </c>
      <c r="J1902" t="s">
        <v>6330</v>
      </c>
      <c r="K1902" t="s">
        <v>6331</v>
      </c>
      <c r="L1902" t="s">
        <v>77956</v>
      </c>
    </row>
    <row r="1903" spans="1:12" x14ac:dyDescent="0.15">
      <c r="A1903" t="s">
        <v>12</v>
      </c>
      <c r="B1903">
        <v>536985</v>
      </c>
      <c r="C1903">
        <v>537005</v>
      </c>
      <c r="D1903" t="s">
        <v>6325</v>
      </c>
      <c r="E1903" t="s">
        <v>90</v>
      </c>
      <c r="F1903" t="s">
        <v>15</v>
      </c>
      <c r="G1903" t="s">
        <v>16</v>
      </c>
      <c r="H1903">
        <v>48</v>
      </c>
      <c r="I1903" t="s">
        <v>6332</v>
      </c>
      <c r="J1903" t="s">
        <v>6333</v>
      </c>
      <c r="K1903" t="s">
        <v>6334</v>
      </c>
      <c r="L1903" t="s">
        <v>78018</v>
      </c>
    </row>
    <row r="1904" spans="1:12" x14ac:dyDescent="0.15">
      <c r="A1904" t="s">
        <v>12</v>
      </c>
      <c r="B1904">
        <v>537021</v>
      </c>
      <c r="C1904">
        <v>537041</v>
      </c>
      <c r="D1904" t="s">
        <v>6325</v>
      </c>
      <c r="E1904" t="s">
        <v>90</v>
      </c>
      <c r="F1904" t="s">
        <v>15</v>
      </c>
      <c r="G1904" t="s">
        <v>16</v>
      </c>
      <c r="H1904">
        <v>84</v>
      </c>
      <c r="I1904" t="s">
        <v>6335</v>
      </c>
      <c r="J1904" t="s">
        <v>6336</v>
      </c>
      <c r="K1904" t="s">
        <v>6337</v>
      </c>
      <c r="L1904" t="s">
        <v>77946</v>
      </c>
    </row>
    <row r="1905" spans="1:12" x14ac:dyDescent="0.15">
      <c r="A1905" t="s">
        <v>12</v>
      </c>
      <c r="B1905">
        <v>537434</v>
      </c>
      <c r="C1905">
        <v>537454</v>
      </c>
      <c r="D1905" t="s">
        <v>6338</v>
      </c>
      <c r="E1905" t="s">
        <v>90</v>
      </c>
      <c r="F1905" t="s">
        <v>15</v>
      </c>
      <c r="G1905" t="s">
        <v>16</v>
      </c>
      <c r="H1905">
        <v>22</v>
      </c>
      <c r="I1905" t="s">
        <v>6339</v>
      </c>
      <c r="J1905" t="s">
        <v>6340</v>
      </c>
      <c r="K1905" t="s">
        <v>6341</v>
      </c>
      <c r="L1905" t="s">
        <v>77948</v>
      </c>
    </row>
    <row r="1906" spans="1:12" x14ac:dyDescent="0.15">
      <c r="A1906" t="s">
        <v>12</v>
      </c>
      <c r="B1906">
        <v>537476</v>
      </c>
      <c r="C1906">
        <v>537496</v>
      </c>
      <c r="D1906" t="s">
        <v>6338</v>
      </c>
      <c r="E1906" t="s">
        <v>90</v>
      </c>
      <c r="F1906" t="s">
        <v>15</v>
      </c>
      <c r="G1906" t="s">
        <v>36</v>
      </c>
      <c r="H1906">
        <v>64</v>
      </c>
      <c r="I1906" t="s">
        <v>6342</v>
      </c>
      <c r="J1906" t="s">
        <v>6343</v>
      </c>
      <c r="K1906" t="s">
        <v>6344</v>
      </c>
      <c r="L1906" t="s">
        <v>77989</v>
      </c>
    </row>
    <row r="1907" spans="1:12" x14ac:dyDescent="0.15">
      <c r="A1907" t="s">
        <v>12</v>
      </c>
      <c r="B1907">
        <v>537516</v>
      </c>
      <c r="C1907">
        <v>537536</v>
      </c>
      <c r="D1907" t="s">
        <v>6338</v>
      </c>
      <c r="E1907" t="s">
        <v>90</v>
      </c>
      <c r="F1907" t="s">
        <v>15</v>
      </c>
      <c r="G1907" t="s">
        <v>16</v>
      </c>
      <c r="H1907">
        <v>104</v>
      </c>
      <c r="I1907" t="s">
        <v>6345</v>
      </c>
      <c r="J1907" t="s">
        <v>6346</v>
      </c>
      <c r="K1907" t="s">
        <v>6347</v>
      </c>
      <c r="L1907" t="s">
        <v>77963</v>
      </c>
    </row>
    <row r="1908" spans="1:12" x14ac:dyDescent="0.15">
      <c r="A1908" t="s">
        <v>12</v>
      </c>
      <c r="B1908">
        <v>537545</v>
      </c>
      <c r="C1908">
        <v>537565</v>
      </c>
      <c r="D1908" t="s">
        <v>6338</v>
      </c>
      <c r="E1908" t="s">
        <v>90</v>
      </c>
      <c r="F1908" t="s">
        <v>15</v>
      </c>
      <c r="G1908" t="s">
        <v>16</v>
      </c>
      <c r="H1908">
        <v>133</v>
      </c>
      <c r="I1908" t="s">
        <v>6348</v>
      </c>
      <c r="J1908" t="s">
        <v>6349</v>
      </c>
      <c r="K1908" t="s">
        <v>6350</v>
      </c>
      <c r="L1908" t="s">
        <v>77995</v>
      </c>
    </row>
    <row r="1909" spans="1:12" x14ac:dyDescent="0.15">
      <c r="A1909" t="s">
        <v>12</v>
      </c>
      <c r="B1909">
        <v>539493</v>
      </c>
      <c r="C1909">
        <v>539513</v>
      </c>
      <c r="D1909" t="s">
        <v>6351</v>
      </c>
      <c r="E1909" t="s">
        <v>90</v>
      </c>
      <c r="F1909" t="s">
        <v>76</v>
      </c>
      <c r="G1909" t="s">
        <v>32</v>
      </c>
      <c r="H1909">
        <v>1</v>
      </c>
      <c r="I1909" t="s">
        <v>6352</v>
      </c>
      <c r="J1909" t="s">
        <v>6353</v>
      </c>
      <c r="K1909" t="s">
        <v>6354</v>
      </c>
      <c r="L1909" t="s">
        <v>77917</v>
      </c>
    </row>
    <row r="1910" spans="1:12" x14ac:dyDescent="0.15">
      <c r="A1910" t="s">
        <v>12</v>
      </c>
      <c r="B1910">
        <v>539459</v>
      </c>
      <c r="C1910">
        <v>539479</v>
      </c>
      <c r="D1910" t="s">
        <v>6351</v>
      </c>
      <c r="E1910" t="s">
        <v>90</v>
      </c>
      <c r="F1910" t="s">
        <v>76</v>
      </c>
      <c r="G1910" t="s">
        <v>23</v>
      </c>
      <c r="H1910">
        <v>35</v>
      </c>
      <c r="I1910" t="s">
        <v>6355</v>
      </c>
      <c r="J1910" t="s">
        <v>6356</v>
      </c>
      <c r="K1910" t="s">
        <v>6357</v>
      </c>
      <c r="L1910" t="s">
        <v>77936</v>
      </c>
    </row>
    <row r="1911" spans="1:12" x14ac:dyDescent="0.15">
      <c r="A1911" t="s">
        <v>12</v>
      </c>
      <c r="B1911">
        <v>539423</v>
      </c>
      <c r="C1911">
        <v>539443</v>
      </c>
      <c r="D1911" t="s">
        <v>6351</v>
      </c>
      <c r="E1911" t="s">
        <v>90</v>
      </c>
      <c r="F1911" t="s">
        <v>76</v>
      </c>
      <c r="G1911" t="s">
        <v>36</v>
      </c>
      <c r="H1911">
        <v>71</v>
      </c>
      <c r="I1911" t="s">
        <v>6358</v>
      </c>
      <c r="J1911" t="s">
        <v>6359</v>
      </c>
      <c r="K1911" t="s">
        <v>6360</v>
      </c>
      <c r="L1911" t="s">
        <v>77969</v>
      </c>
    </row>
    <row r="1912" spans="1:12" x14ac:dyDescent="0.15">
      <c r="A1912" t="s">
        <v>12</v>
      </c>
      <c r="B1912">
        <v>539392</v>
      </c>
      <c r="C1912">
        <v>539412</v>
      </c>
      <c r="D1912" t="s">
        <v>6351</v>
      </c>
      <c r="E1912" t="s">
        <v>90</v>
      </c>
      <c r="F1912" t="s">
        <v>76</v>
      </c>
      <c r="G1912" t="s">
        <v>36</v>
      </c>
      <c r="H1912">
        <v>102</v>
      </c>
      <c r="I1912" t="s">
        <v>6361</v>
      </c>
      <c r="J1912" t="s">
        <v>6362</v>
      </c>
      <c r="K1912" t="s">
        <v>6363</v>
      </c>
      <c r="L1912" t="s">
        <v>77933</v>
      </c>
    </row>
    <row r="1913" spans="1:12" x14ac:dyDescent="0.15">
      <c r="A1913" t="s">
        <v>12</v>
      </c>
      <c r="B1913">
        <v>540664</v>
      </c>
      <c r="C1913">
        <v>540684</v>
      </c>
      <c r="D1913" t="s">
        <v>6364</v>
      </c>
      <c r="E1913" t="s">
        <v>90</v>
      </c>
      <c r="F1913" t="s">
        <v>76</v>
      </c>
      <c r="G1913" t="s">
        <v>36</v>
      </c>
      <c r="H1913">
        <v>7</v>
      </c>
      <c r="I1913" t="s">
        <v>6365</v>
      </c>
      <c r="J1913" t="s">
        <v>6366</v>
      </c>
      <c r="K1913" t="s">
        <v>6367</v>
      </c>
      <c r="L1913" t="s">
        <v>77909</v>
      </c>
    </row>
    <row r="1914" spans="1:12" x14ac:dyDescent="0.15">
      <c r="A1914" t="s">
        <v>12</v>
      </c>
      <c r="B1914">
        <v>540643</v>
      </c>
      <c r="C1914">
        <v>540663</v>
      </c>
      <c r="D1914" t="s">
        <v>6364</v>
      </c>
      <c r="E1914" t="s">
        <v>90</v>
      </c>
      <c r="F1914" t="s">
        <v>76</v>
      </c>
      <c r="G1914" t="s">
        <v>36</v>
      </c>
      <c r="H1914">
        <v>28</v>
      </c>
      <c r="I1914" t="s">
        <v>6368</v>
      </c>
      <c r="J1914" t="s">
        <v>6369</v>
      </c>
      <c r="K1914" t="s">
        <v>6370</v>
      </c>
      <c r="L1914" t="s">
        <v>77956</v>
      </c>
    </row>
    <row r="1915" spans="1:12" x14ac:dyDescent="0.15">
      <c r="A1915" t="s">
        <v>12</v>
      </c>
      <c r="B1915">
        <v>540622</v>
      </c>
      <c r="C1915">
        <v>540642</v>
      </c>
      <c r="D1915" t="s">
        <v>6364</v>
      </c>
      <c r="E1915" t="s">
        <v>90</v>
      </c>
      <c r="F1915" t="s">
        <v>76</v>
      </c>
      <c r="G1915" t="s">
        <v>16</v>
      </c>
      <c r="H1915">
        <v>49</v>
      </c>
      <c r="I1915" t="s">
        <v>6371</v>
      </c>
      <c r="J1915" t="s">
        <v>6372</v>
      </c>
      <c r="K1915" t="s">
        <v>6373</v>
      </c>
      <c r="L1915" t="s">
        <v>77913</v>
      </c>
    </row>
    <row r="1916" spans="1:12" x14ac:dyDescent="0.15">
      <c r="A1916" t="s">
        <v>12</v>
      </c>
      <c r="B1916">
        <v>540561</v>
      </c>
      <c r="C1916">
        <v>540581</v>
      </c>
      <c r="D1916" t="s">
        <v>6364</v>
      </c>
      <c r="E1916" t="s">
        <v>90</v>
      </c>
      <c r="F1916" t="s">
        <v>76</v>
      </c>
      <c r="G1916" t="s">
        <v>16</v>
      </c>
      <c r="H1916">
        <v>110</v>
      </c>
      <c r="I1916" t="s">
        <v>6374</v>
      </c>
      <c r="J1916" t="s">
        <v>6375</v>
      </c>
      <c r="K1916" t="s">
        <v>6376</v>
      </c>
      <c r="L1916" t="s">
        <v>78030</v>
      </c>
    </row>
    <row r="1917" spans="1:12" x14ac:dyDescent="0.15">
      <c r="A1917" t="s">
        <v>12</v>
      </c>
      <c r="B1917">
        <v>541490</v>
      </c>
      <c r="C1917">
        <v>541510</v>
      </c>
      <c r="D1917" t="s">
        <v>6377</v>
      </c>
      <c r="E1917" t="s">
        <v>90</v>
      </c>
      <c r="F1917" t="s">
        <v>76</v>
      </c>
      <c r="G1917" t="s">
        <v>32</v>
      </c>
      <c r="H1917">
        <v>1</v>
      </c>
      <c r="I1917" t="s">
        <v>6378</v>
      </c>
      <c r="J1917" t="s">
        <v>6379</v>
      </c>
      <c r="K1917" t="s">
        <v>6380</v>
      </c>
      <c r="L1917" t="s">
        <v>77917</v>
      </c>
    </row>
    <row r="1918" spans="1:12" x14ac:dyDescent="0.15">
      <c r="A1918" t="s">
        <v>12</v>
      </c>
      <c r="B1918">
        <v>541466</v>
      </c>
      <c r="C1918">
        <v>541486</v>
      </c>
      <c r="D1918" t="s">
        <v>6377</v>
      </c>
      <c r="E1918" t="s">
        <v>90</v>
      </c>
      <c r="F1918" t="s">
        <v>76</v>
      </c>
      <c r="G1918" t="s">
        <v>36</v>
      </c>
      <c r="H1918">
        <v>25</v>
      </c>
      <c r="I1918" t="s">
        <v>6381</v>
      </c>
      <c r="J1918" t="s">
        <v>6382</v>
      </c>
      <c r="K1918" t="s">
        <v>6383</v>
      </c>
      <c r="L1918" t="s">
        <v>78012</v>
      </c>
    </row>
    <row r="1919" spans="1:12" x14ac:dyDescent="0.15">
      <c r="A1919" t="s">
        <v>12</v>
      </c>
      <c r="B1919">
        <v>541446</v>
      </c>
      <c r="C1919">
        <v>541466</v>
      </c>
      <c r="D1919" t="s">
        <v>6377</v>
      </c>
      <c r="E1919" t="s">
        <v>90</v>
      </c>
      <c r="F1919" t="s">
        <v>76</v>
      </c>
      <c r="G1919" t="s">
        <v>16</v>
      </c>
      <c r="H1919">
        <v>45</v>
      </c>
      <c r="I1919" t="s">
        <v>6384</v>
      </c>
      <c r="J1919" t="s">
        <v>6385</v>
      </c>
      <c r="K1919" t="s">
        <v>6386</v>
      </c>
      <c r="L1919" t="s">
        <v>77967</v>
      </c>
    </row>
    <row r="1920" spans="1:12" x14ac:dyDescent="0.15">
      <c r="A1920" t="s">
        <v>12</v>
      </c>
      <c r="B1920">
        <v>541415</v>
      </c>
      <c r="C1920">
        <v>541435</v>
      </c>
      <c r="D1920" t="s">
        <v>6377</v>
      </c>
      <c r="E1920" t="s">
        <v>90</v>
      </c>
      <c r="F1920" t="s">
        <v>76</v>
      </c>
      <c r="G1920" t="s">
        <v>16</v>
      </c>
      <c r="H1920">
        <v>76</v>
      </c>
      <c r="I1920" t="s">
        <v>6387</v>
      </c>
      <c r="J1920" t="s">
        <v>6388</v>
      </c>
      <c r="K1920" t="s">
        <v>6389</v>
      </c>
      <c r="L1920" t="s">
        <v>77985</v>
      </c>
    </row>
    <row r="1921" spans="1:12" x14ac:dyDescent="0.15">
      <c r="A1921" t="s">
        <v>12</v>
      </c>
      <c r="B1921">
        <v>541829</v>
      </c>
      <c r="C1921">
        <v>541849</v>
      </c>
      <c r="D1921" t="s">
        <v>6390</v>
      </c>
      <c r="E1921" t="s">
        <v>90</v>
      </c>
      <c r="F1921" t="s">
        <v>76</v>
      </c>
      <c r="G1921" t="s">
        <v>32</v>
      </c>
      <c r="H1921">
        <v>50</v>
      </c>
      <c r="I1921" t="s">
        <v>6391</v>
      </c>
      <c r="J1921" t="s">
        <v>6392</v>
      </c>
      <c r="K1921" t="s">
        <v>6393</v>
      </c>
      <c r="L1921" t="s">
        <v>77925</v>
      </c>
    </row>
    <row r="1922" spans="1:12" x14ac:dyDescent="0.15">
      <c r="A1922" t="s">
        <v>12</v>
      </c>
      <c r="B1922">
        <v>541791</v>
      </c>
      <c r="C1922">
        <v>541811</v>
      </c>
      <c r="D1922" t="s">
        <v>6390</v>
      </c>
      <c r="E1922" t="s">
        <v>90</v>
      </c>
      <c r="F1922" t="s">
        <v>76</v>
      </c>
      <c r="G1922" t="s">
        <v>36</v>
      </c>
      <c r="H1922">
        <v>88</v>
      </c>
      <c r="I1922" t="s">
        <v>6394</v>
      </c>
      <c r="J1922" t="s">
        <v>6395</v>
      </c>
      <c r="K1922" t="s">
        <v>6396</v>
      </c>
      <c r="L1922" t="s">
        <v>77923</v>
      </c>
    </row>
    <row r="1923" spans="1:12" x14ac:dyDescent="0.15">
      <c r="A1923" t="s">
        <v>12</v>
      </c>
      <c r="B1923">
        <v>541767</v>
      </c>
      <c r="C1923">
        <v>541787</v>
      </c>
      <c r="D1923" t="s">
        <v>6390</v>
      </c>
      <c r="E1923" t="s">
        <v>90</v>
      </c>
      <c r="F1923" t="s">
        <v>76</v>
      </c>
      <c r="G1923" t="s">
        <v>36</v>
      </c>
      <c r="H1923">
        <v>112</v>
      </c>
      <c r="I1923" t="s">
        <v>6397</v>
      </c>
      <c r="J1923" t="s">
        <v>6398</v>
      </c>
      <c r="K1923" t="s">
        <v>6399</v>
      </c>
      <c r="L1923" t="s">
        <v>77950</v>
      </c>
    </row>
    <row r="1924" spans="1:12" x14ac:dyDescent="0.15">
      <c r="A1924" t="s">
        <v>12</v>
      </c>
      <c r="B1924">
        <v>541712</v>
      </c>
      <c r="C1924">
        <v>541732</v>
      </c>
      <c r="D1924" t="s">
        <v>6390</v>
      </c>
      <c r="E1924" t="s">
        <v>90</v>
      </c>
      <c r="F1924" t="s">
        <v>76</v>
      </c>
      <c r="G1924" t="s">
        <v>32</v>
      </c>
      <c r="H1924">
        <v>167</v>
      </c>
      <c r="I1924" t="s">
        <v>6400</v>
      </c>
      <c r="J1924" t="s">
        <v>6401</v>
      </c>
      <c r="K1924" t="s">
        <v>6402</v>
      </c>
      <c r="L1924" t="s">
        <v>77916</v>
      </c>
    </row>
    <row r="1925" spans="1:12" x14ac:dyDescent="0.15">
      <c r="A1925" t="s">
        <v>12</v>
      </c>
      <c r="B1925">
        <v>542645</v>
      </c>
      <c r="C1925">
        <v>542665</v>
      </c>
      <c r="D1925" t="s">
        <v>6403</v>
      </c>
      <c r="E1925" t="s">
        <v>90</v>
      </c>
      <c r="F1925" t="s">
        <v>76</v>
      </c>
      <c r="G1925" t="s">
        <v>32</v>
      </c>
      <c r="H1925">
        <v>1</v>
      </c>
      <c r="I1925" t="s">
        <v>6404</v>
      </c>
      <c r="J1925" t="s">
        <v>6405</v>
      </c>
      <c r="K1925" t="s">
        <v>6406</v>
      </c>
      <c r="L1925" t="s">
        <v>77917</v>
      </c>
    </row>
    <row r="1926" spans="1:12" x14ac:dyDescent="0.15">
      <c r="A1926" t="s">
        <v>12</v>
      </c>
      <c r="B1926">
        <v>542625</v>
      </c>
      <c r="C1926">
        <v>542645</v>
      </c>
      <c r="D1926" t="s">
        <v>6403</v>
      </c>
      <c r="E1926" t="s">
        <v>90</v>
      </c>
      <c r="F1926" t="s">
        <v>76</v>
      </c>
      <c r="G1926" t="s">
        <v>23</v>
      </c>
      <c r="H1926">
        <v>21</v>
      </c>
      <c r="I1926" t="s">
        <v>6407</v>
      </c>
      <c r="J1926" t="s">
        <v>6408</v>
      </c>
      <c r="K1926" t="s">
        <v>6409</v>
      </c>
      <c r="L1926" t="s">
        <v>78022</v>
      </c>
    </row>
    <row r="1927" spans="1:12" x14ac:dyDescent="0.15">
      <c r="A1927" t="s">
        <v>12</v>
      </c>
      <c r="B1927">
        <v>542604</v>
      </c>
      <c r="C1927">
        <v>542624</v>
      </c>
      <c r="D1927" t="s">
        <v>6403</v>
      </c>
      <c r="E1927" t="s">
        <v>90</v>
      </c>
      <c r="F1927" t="s">
        <v>76</v>
      </c>
      <c r="G1927" t="s">
        <v>16</v>
      </c>
      <c r="H1927">
        <v>42</v>
      </c>
      <c r="I1927" t="s">
        <v>6410</v>
      </c>
      <c r="J1927" t="s">
        <v>6411</v>
      </c>
      <c r="K1927" t="s">
        <v>6412</v>
      </c>
      <c r="L1927" t="s">
        <v>77945</v>
      </c>
    </row>
    <row r="1928" spans="1:12" x14ac:dyDescent="0.15">
      <c r="A1928" t="s">
        <v>12</v>
      </c>
      <c r="B1928">
        <v>542579</v>
      </c>
      <c r="C1928">
        <v>542599</v>
      </c>
      <c r="D1928" t="s">
        <v>6403</v>
      </c>
      <c r="E1928" t="s">
        <v>90</v>
      </c>
      <c r="F1928" t="s">
        <v>76</v>
      </c>
      <c r="G1928" t="s">
        <v>16</v>
      </c>
      <c r="H1928">
        <v>67</v>
      </c>
      <c r="I1928" t="s">
        <v>6413</v>
      </c>
      <c r="J1928" t="s">
        <v>6414</v>
      </c>
      <c r="K1928" t="s">
        <v>6415</v>
      </c>
      <c r="L1928" t="s">
        <v>77981</v>
      </c>
    </row>
    <row r="1929" spans="1:12" x14ac:dyDescent="0.15">
      <c r="A1929" t="s">
        <v>12</v>
      </c>
      <c r="B1929">
        <v>543022</v>
      </c>
      <c r="C1929">
        <v>543042</v>
      </c>
      <c r="D1929" t="s">
        <v>6416</v>
      </c>
      <c r="E1929" t="s">
        <v>90</v>
      </c>
      <c r="F1929" t="s">
        <v>76</v>
      </c>
      <c r="G1929" t="s">
        <v>16</v>
      </c>
      <c r="H1929">
        <v>56</v>
      </c>
      <c r="I1929" t="s">
        <v>6417</v>
      </c>
      <c r="J1929" t="s">
        <v>6418</v>
      </c>
      <c r="K1929" t="s">
        <v>6419</v>
      </c>
      <c r="L1929" t="s">
        <v>77971</v>
      </c>
    </row>
    <row r="1930" spans="1:12" x14ac:dyDescent="0.15">
      <c r="A1930" t="s">
        <v>12</v>
      </c>
      <c r="B1930">
        <v>542972</v>
      </c>
      <c r="C1930">
        <v>542992</v>
      </c>
      <c r="D1930" t="s">
        <v>6416</v>
      </c>
      <c r="E1930" t="s">
        <v>90</v>
      </c>
      <c r="F1930" t="s">
        <v>76</v>
      </c>
      <c r="G1930" t="s">
        <v>32</v>
      </c>
      <c r="H1930">
        <v>106</v>
      </c>
      <c r="I1930" t="s">
        <v>6420</v>
      </c>
      <c r="J1930" t="s">
        <v>6421</v>
      </c>
      <c r="K1930" t="s">
        <v>6422</v>
      </c>
      <c r="L1930" t="s">
        <v>77914</v>
      </c>
    </row>
    <row r="1931" spans="1:12" x14ac:dyDescent="0.15">
      <c r="A1931" t="s">
        <v>12</v>
      </c>
      <c r="B1931">
        <v>542950</v>
      </c>
      <c r="C1931">
        <v>542970</v>
      </c>
      <c r="D1931" t="s">
        <v>6416</v>
      </c>
      <c r="E1931" t="s">
        <v>90</v>
      </c>
      <c r="F1931" t="s">
        <v>76</v>
      </c>
      <c r="G1931" t="s">
        <v>23</v>
      </c>
      <c r="H1931">
        <v>128</v>
      </c>
      <c r="I1931" t="s">
        <v>6423</v>
      </c>
      <c r="J1931" t="s">
        <v>6424</v>
      </c>
      <c r="K1931" t="s">
        <v>6425</v>
      </c>
      <c r="L1931" t="s">
        <v>77934</v>
      </c>
    </row>
    <row r="1932" spans="1:12" x14ac:dyDescent="0.15">
      <c r="A1932" t="s">
        <v>12</v>
      </c>
      <c r="B1932">
        <v>542890</v>
      </c>
      <c r="C1932">
        <v>542910</v>
      </c>
      <c r="D1932" t="s">
        <v>6416</v>
      </c>
      <c r="E1932" t="s">
        <v>90</v>
      </c>
      <c r="F1932" t="s">
        <v>76</v>
      </c>
      <c r="G1932" t="s">
        <v>23</v>
      </c>
      <c r="H1932">
        <v>188</v>
      </c>
      <c r="I1932" t="s">
        <v>6426</v>
      </c>
      <c r="J1932" t="s">
        <v>6427</v>
      </c>
      <c r="K1932" t="s">
        <v>6428</v>
      </c>
      <c r="L1932" t="s">
        <v>78074</v>
      </c>
    </row>
    <row r="1933" spans="1:12" x14ac:dyDescent="0.15">
      <c r="A1933" t="s">
        <v>12</v>
      </c>
      <c r="B1933">
        <v>544050</v>
      </c>
      <c r="C1933">
        <v>544070</v>
      </c>
      <c r="D1933" t="s">
        <v>6429</v>
      </c>
      <c r="E1933" t="s">
        <v>90</v>
      </c>
      <c r="F1933" t="s">
        <v>76</v>
      </c>
      <c r="G1933" t="s">
        <v>36</v>
      </c>
      <c r="H1933">
        <v>8</v>
      </c>
      <c r="I1933" t="s">
        <v>6430</v>
      </c>
      <c r="J1933" t="s">
        <v>6431</v>
      </c>
      <c r="K1933" t="s">
        <v>6432</v>
      </c>
      <c r="L1933" t="s">
        <v>77955</v>
      </c>
    </row>
    <row r="1934" spans="1:12" x14ac:dyDescent="0.15">
      <c r="A1934" t="s">
        <v>12</v>
      </c>
      <c r="B1934">
        <v>544029</v>
      </c>
      <c r="C1934">
        <v>544049</v>
      </c>
      <c r="D1934" t="s">
        <v>6429</v>
      </c>
      <c r="E1934" t="s">
        <v>90</v>
      </c>
      <c r="F1934" t="s">
        <v>76</v>
      </c>
      <c r="G1934" t="s">
        <v>32</v>
      </c>
      <c r="H1934">
        <v>29</v>
      </c>
      <c r="I1934" t="s">
        <v>6433</v>
      </c>
      <c r="J1934" t="s">
        <v>6434</v>
      </c>
      <c r="K1934" t="s">
        <v>6435</v>
      </c>
      <c r="L1934" t="s">
        <v>77921</v>
      </c>
    </row>
    <row r="1935" spans="1:12" x14ac:dyDescent="0.15">
      <c r="A1935" t="s">
        <v>12</v>
      </c>
      <c r="B1935">
        <v>544009</v>
      </c>
      <c r="C1935">
        <v>544029</v>
      </c>
      <c r="D1935" t="s">
        <v>6429</v>
      </c>
      <c r="E1935" t="s">
        <v>90</v>
      </c>
      <c r="F1935" t="s">
        <v>76</v>
      </c>
      <c r="G1935" t="s">
        <v>32</v>
      </c>
      <c r="H1935">
        <v>49</v>
      </c>
      <c r="I1935" t="s">
        <v>6436</v>
      </c>
      <c r="J1935" t="s">
        <v>6437</v>
      </c>
      <c r="K1935" t="s">
        <v>6438</v>
      </c>
      <c r="L1935" t="s">
        <v>77913</v>
      </c>
    </row>
    <row r="1936" spans="1:12" x14ac:dyDescent="0.15">
      <c r="A1936" t="s">
        <v>12</v>
      </c>
      <c r="B1936">
        <v>543985</v>
      </c>
      <c r="C1936">
        <v>544005</v>
      </c>
      <c r="D1936" t="s">
        <v>6429</v>
      </c>
      <c r="E1936" t="s">
        <v>90</v>
      </c>
      <c r="F1936" t="s">
        <v>76</v>
      </c>
      <c r="G1936" t="s">
        <v>36</v>
      </c>
      <c r="H1936">
        <v>73</v>
      </c>
      <c r="I1936" t="s">
        <v>6439</v>
      </c>
      <c r="J1936" t="s">
        <v>6440</v>
      </c>
      <c r="K1936" t="s">
        <v>6441</v>
      </c>
      <c r="L1936" t="s">
        <v>77926</v>
      </c>
    </row>
    <row r="1937" spans="1:12" x14ac:dyDescent="0.15">
      <c r="A1937" t="s">
        <v>12</v>
      </c>
      <c r="B1937">
        <v>544212</v>
      </c>
      <c r="C1937">
        <v>544232</v>
      </c>
      <c r="D1937" t="s">
        <v>6442</v>
      </c>
      <c r="E1937" t="s">
        <v>90</v>
      </c>
      <c r="F1937" t="s">
        <v>15</v>
      </c>
      <c r="G1937" t="s">
        <v>23</v>
      </c>
      <c r="H1937">
        <v>17</v>
      </c>
      <c r="I1937" t="s">
        <v>6443</v>
      </c>
      <c r="J1937" t="s">
        <v>6444</v>
      </c>
      <c r="K1937" t="s">
        <v>6445</v>
      </c>
      <c r="L1937" t="s">
        <v>77944</v>
      </c>
    </row>
    <row r="1938" spans="1:12" x14ac:dyDescent="0.15">
      <c r="A1938" t="s">
        <v>12</v>
      </c>
      <c r="B1938">
        <v>544242</v>
      </c>
      <c r="C1938">
        <v>544262</v>
      </c>
      <c r="D1938" t="s">
        <v>6442</v>
      </c>
      <c r="E1938" t="s">
        <v>90</v>
      </c>
      <c r="F1938" t="s">
        <v>15</v>
      </c>
      <c r="G1938" t="s">
        <v>36</v>
      </c>
      <c r="H1938">
        <v>47</v>
      </c>
      <c r="I1938" t="s">
        <v>6446</v>
      </c>
      <c r="J1938" t="s">
        <v>6447</v>
      </c>
      <c r="K1938" t="s">
        <v>6448</v>
      </c>
      <c r="L1938" t="s">
        <v>77932</v>
      </c>
    </row>
    <row r="1939" spans="1:12" x14ac:dyDescent="0.15">
      <c r="A1939" t="s">
        <v>12</v>
      </c>
      <c r="B1939">
        <v>544282</v>
      </c>
      <c r="C1939">
        <v>544302</v>
      </c>
      <c r="D1939" t="s">
        <v>6442</v>
      </c>
      <c r="E1939" t="s">
        <v>90</v>
      </c>
      <c r="F1939" t="s">
        <v>15</v>
      </c>
      <c r="G1939" t="s">
        <v>16</v>
      </c>
      <c r="H1939">
        <v>87</v>
      </c>
      <c r="I1939" t="s">
        <v>6449</v>
      </c>
      <c r="J1939" t="s">
        <v>6450</v>
      </c>
      <c r="K1939" t="s">
        <v>6451</v>
      </c>
      <c r="L1939" t="s">
        <v>78024</v>
      </c>
    </row>
    <row r="1940" spans="1:12" x14ac:dyDescent="0.15">
      <c r="A1940" t="s">
        <v>12</v>
      </c>
      <c r="B1940">
        <v>544307</v>
      </c>
      <c r="C1940">
        <v>544327</v>
      </c>
      <c r="D1940" t="s">
        <v>6442</v>
      </c>
      <c r="E1940" t="s">
        <v>90</v>
      </c>
      <c r="F1940" t="s">
        <v>15</v>
      </c>
      <c r="G1940" t="s">
        <v>32</v>
      </c>
      <c r="H1940">
        <v>112</v>
      </c>
      <c r="I1940" t="s">
        <v>6452</v>
      </c>
      <c r="J1940" t="s">
        <v>6453</v>
      </c>
      <c r="K1940" t="s">
        <v>6454</v>
      </c>
      <c r="L1940" t="s">
        <v>77950</v>
      </c>
    </row>
    <row r="1941" spans="1:12" x14ac:dyDescent="0.15">
      <c r="A1941" t="s">
        <v>12</v>
      </c>
      <c r="B1941">
        <v>545037</v>
      </c>
      <c r="C1941">
        <v>545057</v>
      </c>
      <c r="D1941" t="s">
        <v>6455</v>
      </c>
      <c r="E1941" t="s">
        <v>90</v>
      </c>
      <c r="F1941" t="s">
        <v>15</v>
      </c>
      <c r="G1941" t="s">
        <v>16</v>
      </c>
      <c r="H1941">
        <v>7</v>
      </c>
      <c r="I1941" t="s">
        <v>6456</v>
      </c>
      <c r="J1941" t="s">
        <v>6457</v>
      </c>
      <c r="K1941" t="s">
        <v>6458</v>
      </c>
      <c r="L1941" t="s">
        <v>77909</v>
      </c>
    </row>
    <row r="1942" spans="1:12" x14ac:dyDescent="0.15">
      <c r="A1942" t="s">
        <v>12</v>
      </c>
      <c r="B1942">
        <v>545057</v>
      </c>
      <c r="C1942">
        <v>545077</v>
      </c>
      <c r="D1942" t="s">
        <v>6455</v>
      </c>
      <c r="E1942" t="s">
        <v>90</v>
      </c>
      <c r="F1942" t="s">
        <v>15</v>
      </c>
      <c r="G1942" t="s">
        <v>36</v>
      </c>
      <c r="H1942">
        <v>27</v>
      </c>
      <c r="I1942" t="s">
        <v>6459</v>
      </c>
      <c r="J1942" t="s">
        <v>6460</v>
      </c>
      <c r="K1942" t="s">
        <v>6461</v>
      </c>
      <c r="L1942" t="s">
        <v>78013</v>
      </c>
    </row>
    <row r="1943" spans="1:12" x14ac:dyDescent="0.15">
      <c r="A1943" t="s">
        <v>12</v>
      </c>
      <c r="B1943">
        <v>545085</v>
      </c>
      <c r="C1943">
        <v>545105</v>
      </c>
      <c r="D1943" t="s">
        <v>6455</v>
      </c>
      <c r="E1943" t="s">
        <v>90</v>
      </c>
      <c r="F1943" t="s">
        <v>15</v>
      </c>
      <c r="G1943" t="s">
        <v>32</v>
      </c>
      <c r="H1943">
        <v>55</v>
      </c>
      <c r="I1943" t="s">
        <v>6462</v>
      </c>
      <c r="J1943" t="s">
        <v>6463</v>
      </c>
      <c r="K1943" t="s">
        <v>6464</v>
      </c>
      <c r="L1943" t="s">
        <v>77992</v>
      </c>
    </row>
    <row r="1944" spans="1:12" x14ac:dyDescent="0.15">
      <c r="A1944" t="s">
        <v>12</v>
      </c>
      <c r="B1944">
        <v>545133</v>
      </c>
      <c r="C1944">
        <v>545153</v>
      </c>
      <c r="D1944" t="s">
        <v>6455</v>
      </c>
      <c r="E1944" t="s">
        <v>90</v>
      </c>
      <c r="F1944" t="s">
        <v>15</v>
      </c>
      <c r="G1944" t="s">
        <v>16</v>
      </c>
      <c r="H1944">
        <v>103</v>
      </c>
      <c r="I1944" t="s">
        <v>6465</v>
      </c>
      <c r="J1944" t="s">
        <v>6466</v>
      </c>
      <c r="K1944" t="s">
        <v>6467</v>
      </c>
      <c r="L1944" t="s">
        <v>77937</v>
      </c>
    </row>
    <row r="1945" spans="1:12" x14ac:dyDescent="0.15">
      <c r="A1945" t="s">
        <v>12</v>
      </c>
      <c r="B1945">
        <v>545290</v>
      </c>
      <c r="C1945">
        <v>545310</v>
      </c>
      <c r="D1945" t="s">
        <v>6468</v>
      </c>
      <c r="E1945" t="s">
        <v>90</v>
      </c>
      <c r="F1945" t="s">
        <v>15</v>
      </c>
      <c r="G1945" t="s">
        <v>32</v>
      </c>
      <c r="H1945">
        <v>1</v>
      </c>
      <c r="I1945" t="s">
        <v>6469</v>
      </c>
      <c r="J1945" t="s">
        <v>6470</v>
      </c>
      <c r="K1945" t="s">
        <v>6471</v>
      </c>
      <c r="L1945" t="s">
        <v>77917</v>
      </c>
    </row>
    <row r="1946" spans="1:12" x14ac:dyDescent="0.15">
      <c r="A1946" t="s">
        <v>12</v>
      </c>
      <c r="B1946">
        <v>545323</v>
      </c>
      <c r="C1946">
        <v>545343</v>
      </c>
      <c r="D1946" t="s">
        <v>6468</v>
      </c>
      <c r="E1946" t="s">
        <v>90</v>
      </c>
      <c r="F1946" t="s">
        <v>15</v>
      </c>
      <c r="G1946" t="s">
        <v>32</v>
      </c>
      <c r="H1946">
        <v>34</v>
      </c>
      <c r="I1946" t="s">
        <v>6472</v>
      </c>
      <c r="J1946" t="s">
        <v>6473</v>
      </c>
      <c r="K1946" t="s">
        <v>6474</v>
      </c>
      <c r="L1946" t="s">
        <v>77999</v>
      </c>
    </row>
    <row r="1947" spans="1:12" x14ac:dyDescent="0.15">
      <c r="A1947" t="s">
        <v>12</v>
      </c>
      <c r="B1947">
        <v>545359</v>
      </c>
      <c r="C1947">
        <v>545379</v>
      </c>
      <c r="D1947" t="s">
        <v>6468</v>
      </c>
      <c r="E1947" t="s">
        <v>90</v>
      </c>
      <c r="F1947" t="s">
        <v>15</v>
      </c>
      <c r="G1947" t="s">
        <v>16</v>
      </c>
      <c r="H1947">
        <v>70</v>
      </c>
      <c r="I1947" t="s">
        <v>6475</v>
      </c>
      <c r="J1947" t="s">
        <v>6476</v>
      </c>
      <c r="K1947" t="s">
        <v>6477</v>
      </c>
      <c r="L1947" t="s">
        <v>77919</v>
      </c>
    </row>
    <row r="1948" spans="1:12" x14ac:dyDescent="0.15">
      <c r="A1948" t="s">
        <v>12</v>
      </c>
      <c r="B1948">
        <v>545379</v>
      </c>
      <c r="C1948">
        <v>545399</v>
      </c>
      <c r="D1948" t="s">
        <v>6468</v>
      </c>
      <c r="E1948" t="s">
        <v>90</v>
      </c>
      <c r="F1948" t="s">
        <v>15</v>
      </c>
      <c r="G1948" t="s">
        <v>36</v>
      </c>
      <c r="H1948">
        <v>90</v>
      </c>
      <c r="I1948" t="s">
        <v>6478</v>
      </c>
      <c r="J1948" t="s">
        <v>6479</v>
      </c>
      <c r="K1948" t="s">
        <v>6480</v>
      </c>
      <c r="L1948" t="s">
        <v>78017</v>
      </c>
    </row>
    <row r="1949" spans="1:12" x14ac:dyDescent="0.15">
      <c r="A1949" t="s">
        <v>12</v>
      </c>
      <c r="B1949">
        <v>546677</v>
      </c>
      <c r="C1949">
        <v>546697</v>
      </c>
      <c r="D1949" t="s">
        <v>6481</v>
      </c>
      <c r="E1949" t="s">
        <v>90</v>
      </c>
      <c r="F1949" t="s">
        <v>15</v>
      </c>
      <c r="G1949" t="s">
        <v>32</v>
      </c>
      <c r="H1949">
        <v>10</v>
      </c>
      <c r="I1949" t="s">
        <v>6482</v>
      </c>
      <c r="J1949" t="s">
        <v>6483</v>
      </c>
      <c r="K1949" t="s">
        <v>6484</v>
      </c>
      <c r="L1949" t="s">
        <v>78001</v>
      </c>
    </row>
    <row r="1950" spans="1:12" x14ac:dyDescent="0.15">
      <c r="A1950" t="s">
        <v>12</v>
      </c>
      <c r="B1950">
        <v>546711</v>
      </c>
      <c r="C1950">
        <v>546731</v>
      </c>
      <c r="D1950" t="s">
        <v>6481</v>
      </c>
      <c r="E1950" t="s">
        <v>90</v>
      </c>
      <c r="F1950" t="s">
        <v>15</v>
      </c>
      <c r="G1950" t="s">
        <v>23</v>
      </c>
      <c r="H1950">
        <v>44</v>
      </c>
      <c r="I1950" t="s">
        <v>6485</v>
      </c>
      <c r="J1950" t="s">
        <v>6486</v>
      </c>
      <c r="K1950" t="s">
        <v>6487</v>
      </c>
      <c r="L1950" t="s">
        <v>78016</v>
      </c>
    </row>
    <row r="1951" spans="1:12" x14ac:dyDescent="0.15">
      <c r="A1951" t="s">
        <v>12</v>
      </c>
      <c r="B1951">
        <v>546734</v>
      </c>
      <c r="C1951">
        <v>546754</v>
      </c>
      <c r="D1951" t="s">
        <v>6481</v>
      </c>
      <c r="E1951" t="s">
        <v>90</v>
      </c>
      <c r="F1951" t="s">
        <v>15</v>
      </c>
      <c r="G1951" t="s">
        <v>32</v>
      </c>
      <c r="H1951">
        <v>67</v>
      </c>
      <c r="I1951" t="s">
        <v>6488</v>
      </c>
      <c r="J1951" t="s">
        <v>6489</v>
      </c>
      <c r="K1951" t="s">
        <v>6490</v>
      </c>
      <c r="L1951" t="s">
        <v>77981</v>
      </c>
    </row>
    <row r="1952" spans="1:12" x14ac:dyDescent="0.15">
      <c r="A1952" t="s">
        <v>12</v>
      </c>
      <c r="B1952">
        <v>546773</v>
      </c>
      <c r="C1952">
        <v>546793</v>
      </c>
      <c r="D1952" t="s">
        <v>6481</v>
      </c>
      <c r="E1952" t="s">
        <v>90</v>
      </c>
      <c r="F1952" t="s">
        <v>15</v>
      </c>
      <c r="G1952" t="s">
        <v>36</v>
      </c>
      <c r="H1952">
        <v>106</v>
      </c>
      <c r="I1952" t="s">
        <v>6491</v>
      </c>
      <c r="J1952" t="s">
        <v>6492</v>
      </c>
      <c r="K1952" t="s">
        <v>6493</v>
      </c>
      <c r="L1952" t="s">
        <v>77914</v>
      </c>
    </row>
    <row r="1953" spans="1:12" x14ac:dyDescent="0.15">
      <c r="A1953" t="s">
        <v>12</v>
      </c>
      <c r="B1953">
        <v>547559</v>
      </c>
      <c r="C1953">
        <v>547579</v>
      </c>
      <c r="D1953" t="s">
        <v>6494</v>
      </c>
      <c r="E1953" t="s">
        <v>90</v>
      </c>
      <c r="F1953" t="s">
        <v>15</v>
      </c>
      <c r="G1953" t="s">
        <v>36</v>
      </c>
      <c r="H1953">
        <v>24</v>
      </c>
      <c r="I1953" t="s">
        <v>6495</v>
      </c>
      <c r="J1953" t="s">
        <v>6496</v>
      </c>
      <c r="K1953" t="s">
        <v>6497</v>
      </c>
      <c r="L1953" t="s">
        <v>77966</v>
      </c>
    </row>
    <row r="1954" spans="1:12" x14ac:dyDescent="0.15">
      <c r="A1954" t="s">
        <v>12</v>
      </c>
      <c r="B1954">
        <v>547587</v>
      </c>
      <c r="C1954">
        <v>547607</v>
      </c>
      <c r="D1954" t="s">
        <v>6494</v>
      </c>
      <c r="E1954" t="s">
        <v>90</v>
      </c>
      <c r="F1954" t="s">
        <v>15</v>
      </c>
      <c r="G1954" t="s">
        <v>16</v>
      </c>
      <c r="H1954">
        <v>52</v>
      </c>
      <c r="I1954" t="s">
        <v>6498</v>
      </c>
      <c r="J1954" t="s">
        <v>6499</v>
      </c>
      <c r="K1954" t="s">
        <v>6500</v>
      </c>
      <c r="L1954" t="s">
        <v>77959</v>
      </c>
    </row>
    <row r="1955" spans="1:12" x14ac:dyDescent="0.15">
      <c r="A1955" t="s">
        <v>12</v>
      </c>
      <c r="B1955">
        <v>547609</v>
      </c>
      <c r="C1955">
        <v>547629</v>
      </c>
      <c r="D1955" t="s">
        <v>6494</v>
      </c>
      <c r="E1955" t="s">
        <v>90</v>
      </c>
      <c r="F1955" t="s">
        <v>15</v>
      </c>
      <c r="G1955" t="s">
        <v>23</v>
      </c>
      <c r="H1955">
        <v>74</v>
      </c>
      <c r="I1955" t="s">
        <v>6501</v>
      </c>
      <c r="J1955" t="s">
        <v>6502</v>
      </c>
      <c r="K1955" t="s">
        <v>6503</v>
      </c>
      <c r="L1955" t="s">
        <v>78005</v>
      </c>
    </row>
    <row r="1956" spans="1:12" x14ac:dyDescent="0.15">
      <c r="A1956" t="s">
        <v>12</v>
      </c>
      <c r="B1956">
        <v>547639</v>
      </c>
      <c r="C1956">
        <v>547659</v>
      </c>
      <c r="D1956" t="s">
        <v>6494</v>
      </c>
      <c r="E1956" t="s">
        <v>90</v>
      </c>
      <c r="F1956" t="s">
        <v>15</v>
      </c>
      <c r="G1956" t="s">
        <v>32</v>
      </c>
      <c r="H1956">
        <v>104</v>
      </c>
      <c r="I1956" t="s">
        <v>6504</v>
      </c>
      <c r="J1956" t="s">
        <v>6505</v>
      </c>
      <c r="K1956" t="s">
        <v>6506</v>
      </c>
      <c r="L1956" t="s">
        <v>77963</v>
      </c>
    </row>
    <row r="1957" spans="1:12" x14ac:dyDescent="0.15">
      <c r="A1957" t="s">
        <v>12</v>
      </c>
      <c r="B1957">
        <v>549541</v>
      </c>
      <c r="C1957">
        <v>549561</v>
      </c>
      <c r="D1957" t="s">
        <v>6507</v>
      </c>
      <c r="E1957" t="s">
        <v>90</v>
      </c>
      <c r="F1957" t="s">
        <v>76</v>
      </c>
      <c r="G1957" t="s">
        <v>36</v>
      </c>
      <c r="H1957">
        <v>0</v>
      </c>
      <c r="I1957" t="s">
        <v>6508</v>
      </c>
      <c r="J1957" t="s">
        <v>6509</v>
      </c>
      <c r="K1957" t="s">
        <v>6510</v>
      </c>
      <c r="L1957" t="s">
        <v>77980</v>
      </c>
    </row>
    <row r="1958" spans="1:12" x14ac:dyDescent="0.15">
      <c r="A1958" t="s">
        <v>12</v>
      </c>
      <c r="B1958">
        <v>549494</v>
      </c>
      <c r="C1958">
        <v>549514</v>
      </c>
      <c r="D1958" t="s">
        <v>6507</v>
      </c>
      <c r="E1958" t="s">
        <v>90</v>
      </c>
      <c r="F1958" t="s">
        <v>76</v>
      </c>
      <c r="G1958" t="s">
        <v>23</v>
      </c>
      <c r="H1958">
        <v>47</v>
      </c>
      <c r="I1958" t="s">
        <v>6511</v>
      </c>
      <c r="J1958" t="s">
        <v>6512</v>
      </c>
      <c r="K1958" t="s">
        <v>6513</v>
      </c>
      <c r="L1958" t="s">
        <v>77932</v>
      </c>
    </row>
    <row r="1959" spans="1:12" x14ac:dyDescent="0.15">
      <c r="A1959" t="s">
        <v>12</v>
      </c>
      <c r="B1959">
        <v>549474</v>
      </c>
      <c r="C1959">
        <v>549494</v>
      </c>
      <c r="D1959" t="s">
        <v>6507</v>
      </c>
      <c r="E1959" t="s">
        <v>90</v>
      </c>
      <c r="F1959" t="s">
        <v>76</v>
      </c>
      <c r="G1959" t="s">
        <v>23</v>
      </c>
      <c r="H1959">
        <v>67</v>
      </c>
      <c r="I1959" t="s">
        <v>6514</v>
      </c>
      <c r="J1959" t="s">
        <v>6515</v>
      </c>
      <c r="K1959" t="s">
        <v>6516</v>
      </c>
      <c r="L1959" t="s">
        <v>77981</v>
      </c>
    </row>
    <row r="1960" spans="1:12" x14ac:dyDescent="0.15">
      <c r="A1960" t="s">
        <v>12</v>
      </c>
      <c r="B1960">
        <v>549441</v>
      </c>
      <c r="C1960">
        <v>549461</v>
      </c>
      <c r="D1960" t="s">
        <v>6507</v>
      </c>
      <c r="E1960" t="s">
        <v>90</v>
      </c>
      <c r="F1960" t="s">
        <v>76</v>
      </c>
      <c r="G1960" t="s">
        <v>16</v>
      </c>
      <c r="H1960">
        <v>100</v>
      </c>
      <c r="I1960" t="s">
        <v>6517</v>
      </c>
      <c r="J1960" t="s">
        <v>6518</v>
      </c>
      <c r="K1960" t="s">
        <v>6519</v>
      </c>
      <c r="L1960" t="s">
        <v>77953</v>
      </c>
    </row>
    <row r="1961" spans="1:12" x14ac:dyDescent="0.15">
      <c r="A1961" t="s">
        <v>12</v>
      </c>
      <c r="B1961">
        <v>550625</v>
      </c>
      <c r="C1961">
        <v>550645</v>
      </c>
      <c r="D1961" t="s">
        <v>6520</v>
      </c>
      <c r="E1961" t="s">
        <v>90</v>
      </c>
      <c r="F1961" t="s">
        <v>76</v>
      </c>
      <c r="G1961" t="s">
        <v>32</v>
      </c>
      <c r="H1961">
        <v>1</v>
      </c>
      <c r="I1961" t="s">
        <v>6521</v>
      </c>
      <c r="J1961" t="s">
        <v>6522</v>
      </c>
      <c r="K1961" t="s">
        <v>6523</v>
      </c>
      <c r="L1961" t="s">
        <v>77917</v>
      </c>
    </row>
    <row r="1962" spans="1:12" x14ac:dyDescent="0.15">
      <c r="A1962" t="s">
        <v>12</v>
      </c>
      <c r="B1962">
        <v>550553</v>
      </c>
      <c r="C1962">
        <v>550573</v>
      </c>
      <c r="D1962" t="s">
        <v>6520</v>
      </c>
      <c r="E1962" t="s">
        <v>90</v>
      </c>
      <c r="F1962" t="s">
        <v>76</v>
      </c>
      <c r="G1962" t="s">
        <v>23</v>
      </c>
      <c r="H1962">
        <v>73</v>
      </c>
      <c r="I1962" t="s">
        <v>6524</v>
      </c>
      <c r="J1962" t="s">
        <v>6525</v>
      </c>
      <c r="K1962" t="s">
        <v>6526</v>
      </c>
      <c r="L1962" t="s">
        <v>77926</v>
      </c>
    </row>
    <row r="1963" spans="1:12" x14ac:dyDescent="0.15">
      <c r="A1963" t="s">
        <v>12</v>
      </c>
      <c r="B1963">
        <v>550493</v>
      </c>
      <c r="C1963">
        <v>550513</v>
      </c>
      <c r="D1963" t="s">
        <v>6520</v>
      </c>
      <c r="E1963" t="s">
        <v>90</v>
      </c>
      <c r="F1963" t="s">
        <v>76</v>
      </c>
      <c r="G1963" t="s">
        <v>16</v>
      </c>
      <c r="H1963">
        <v>133</v>
      </c>
      <c r="I1963" t="s">
        <v>6527</v>
      </c>
      <c r="J1963" t="s">
        <v>6528</v>
      </c>
      <c r="K1963" t="s">
        <v>6529</v>
      </c>
      <c r="L1963" t="s">
        <v>77995</v>
      </c>
    </row>
    <row r="1964" spans="1:12" x14ac:dyDescent="0.15">
      <c r="A1964" t="s">
        <v>12</v>
      </c>
      <c r="B1964">
        <v>550466</v>
      </c>
      <c r="C1964">
        <v>550486</v>
      </c>
      <c r="D1964" t="s">
        <v>6520</v>
      </c>
      <c r="E1964" t="s">
        <v>90</v>
      </c>
      <c r="F1964" t="s">
        <v>76</v>
      </c>
      <c r="G1964" t="s">
        <v>16</v>
      </c>
      <c r="H1964">
        <v>160</v>
      </c>
      <c r="I1964" t="s">
        <v>6530</v>
      </c>
      <c r="J1964" t="s">
        <v>6531</v>
      </c>
      <c r="K1964" t="s">
        <v>6532</v>
      </c>
      <c r="L1964" t="s">
        <v>78075</v>
      </c>
    </row>
    <row r="1965" spans="1:12" x14ac:dyDescent="0.15">
      <c r="A1965" t="s">
        <v>12</v>
      </c>
      <c r="B1965">
        <v>551318</v>
      </c>
      <c r="C1965">
        <v>551338</v>
      </c>
      <c r="D1965" t="s">
        <v>6533</v>
      </c>
      <c r="E1965" t="s">
        <v>90</v>
      </c>
      <c r="F1965" t="s">
        <v>76</v>
      </c>
      <c r="G1965" t="s">
        <v>23</v>
      </c>
      <c r="H1965">
        <v>25</v>
      </c>
      <c r="I1965" t="s">
        <v>6534</v>
      </c>
      <c r="J1965" t="s">
        <v>6535</v>
      </c>
      <c r="K1965" t="s">
        <v>6536</v>
      </c>
      <c r="L1965" t="s">
        <v>78012</v>
      </c>
    </row>
    <row r="1966" spans="1:12" x14ac:dyDescent="0.15">
      <c r="A1966" t="s">
        <v>12</v>
      </c>
      <c r="B1966">
        <v>551294</v>
      </c>
      <c r="C1966">
        <v>551314</v>
      </c>
      <c r="D1966" t="s">
        <v>6533</v>
      </c>
      <c r="E1966" t="s">
        <v>90</v>
      </c>
      <c r="F1966" t="s">
        <v>76</v>
      </c>
      <c r="G1966" t="s">
        <v>16</v>
      </c>
      <c r="H1966">
        <v>49</v>
      </c>
      <c r="I1966" t="s">
        <v>6537</v>
      </c>
      <c r="J1966" t="s">
        <v>6538</v>
      </c>
      <c r="K1966" t="s">
        <v>6539</v>
      </c>
      <c r="L1966" t="s">
        <v>77913</v>
      </c>
    </row>
    <row r="1967" spans="1:12" x14ac:dyDescent="0.15">
      <c r="A1967" t="s">
        <v>12</v>
      </c>
      <c r="B1967">
        <v>551269</v>
      </c>
      <c r="C1967">
        <v>551289</v>
      </c>
      <c r="D1967" t="s">
        <v>6533</v>
      </c>
      <c r="E1967" t="s">
        <v>90</v>
      </c>
      <c r="F1967" t="s">
        <v>76</v>
      </c>
      <c r="G1967" t="s">
        <v>16</v>
      </c>
      <c r="H1967">
        <v>74</v>
      </c>
      <c r="I1967" t="s">
        <v>6540</v>
      </c>
      <c r="J1967" t="s">
        <v>6541</v>
      </c>
      <c r="K1967" t="s">
        <v>6542</v>
      </c>
      <c r="L1967" t="s">
        <v>78005</v>
      </c>
    </row>
    <row r="1968" spans="1:12" x14ac:dyDescent="0.15">
      <c r="A1968" t="s">
        <v>12</v>
      </c>
      <c r="B1968">
        <v>551245</v>
      </c>
      <c r="C1968">
        <v>551265</v>
      </c>
      <c r="D1968" t="s">
        <v>6533</v>
      </c>
      <c r="E1968" t="s">
        <v>90</v>
      </c>
      <c r="F1968" t="s">
        <v>76</v>
      </c>
      <c r="G1968" t="s">
        <v>23</v>
      </c>
      <c r="H1968">
        <v>98</v>
      </c>
      <c r="I1968" t="s">
        <v>6543</v>
      </c>
      <c r="J1968" t="s">
        <v>6544</v>
      </c>
      <c r="K1968" t="s">
        <v>6545</v>
      </c>
      <c r="L1968" t="s">
        <v>78048</v>
      </c>
    </row>
    <row r="1969" spans="1:12" x14ac:dyDescent="0.15">
      <c r="A1969" t="s">
        <v>12</v>
      </c>
      <c r="B1969">
        <v>551928</v>
      </c>
      <c r="C1969">
        <v>551948</v>
      </c>
      <c r="D1969" t="s">
        <v>6546</v>
      </c>
      <c r="E1969" t="s">
        <v>6547</v>
      </c>
      <c r="F1969" t="s">
        <v>15</v>
      </c>
      <c r="G1969" t="s">
        <v>36</v>
      </c>
      <c r="H1969">
        <v>0</v>
      </c>
      <c r="I1969" t="s">
        <v>6548</v>
      </c>
      <c r="J1969" t="s">
        <v>6549</v>
      </c>
      <c r="K1969" t="s">
        <v>6550</v>
      </c>
      <c r="L1969" t="s">
        <v>77980</v>
      </c>
    </row>
    <row r="1970" spans="1:12" x14ac:dyDescent="0.15">
      <c r="A1970" t="s">
        <v>12</v>
      </c>
      <c r="B1970">
        <v>551953</v>
      </c>
      <c r="C1970">
        <v>551973</v>
      </c>
      <c r="D1970" t="s">
        <v>6546</v>
      </c>
      <c r="E1970" t="s">
        <v>6547</v>
      </c>
      <c r="F1970" t="s">
        <v>15</v>
      </c>
      <c r="G1970" t="s">
        <v>32</v>
      </c>
      <c r="H1970">
        <v>25</v>
      </c>
      <c r="I1970" t="s">
        <v>6551</v>
      </c>
      <c r="J1970" t="s">
        <v>6552</v>
      </c>
      <c r="K1970" t="s">
        <v>6553</v>
      </c>
      <c r="L1970" t="s">
        <v>78012</v>
      </c>
    </row>
    <row r="1971" spans="1:12" x14ac:dyDescent="0.15">
      <c r="A1971" t="s">
        <v>12</v>
      </c>
      <c r="B1971">
        <v>551977</v>
      </c>
      <c r="C1971">
        <v>551997</v>
      </c>
      <c r="D1971" t="s">
        <v>6546</v>
      </c>
      <c r="E1971" t="s">
        <v>6547</v>
      </c>
      <c r="F1971" t="s">
        <v>15</v>
      </c>
      <c r="G1971" t="s">
        <v>16</v>
      </c>
      <c r="H1971">
        <v>49</v>
      </c>
      <c r="I1971" t="s">
        <v>6554</v>
      </c>
      <c r="J1971" t="s">
        <v>6555</v>
      </c>
      <c r="K1971" t="s">
        <v>6556</v>
      </c>
      <c r="L1971" t="s">
        <v>77913</v>
      </c>
    </row>
    <row r="1972" spans="1:12" x14ac:dyDescent="0.15">
      <c r="A1972" t="s">
        <v>12</v>
      </c>
      <c r="B1972">
        <v>552003</v>
      </c>
      <c r="C1972">
        <v>552023</v>
      </c>
      <c r="D1972" t="s">
        <v>6546</v>
      </c>
      <c r="E1972" t="s">
        <v>6547</v>
      </c>
      <c r="F1972" t="s">
        <v>15</v>
      </c>
      <c r="G1972" t="s">
        <v>16</v>
      </c>
      <c r="H1972">
        <v>75</v>
      </c>
      <c r="I1972" t="s">
        <v>6557</v>
      </c>
      <c r="J1972" t="s">
        <v>6558</v>
      </c>
      <c r="K1972" t="s">
        <v>6559</v>
      </c>
      <c r="L1972" t="s">
        <v>78027</v>
      </c>
    </row>
    <row r="1973" spans="1:12" x14ac:dyDescent="0.15">
      <c r="A1973" t="s">
        <v>12</v>
      </c>
      <c r="B1973">
        <v>553093</v>
      </c>
      <c r="C1973">
        <v>553113</v>
      </c>
      <c r="D1973" t="s">
        <v>6560</v>
      </c>
      <c r="E1973" t="s">
        <v>6561</v>
      </c>
      <c r="F1973" t="s">
        <v>15</v>
      </c>
      <c r="G1973" t="s">
        <v>32</v>
      </c>
      <c r="H1973">
        <v>1</v>
      </c>
      <c r="I1973" t="s">
        <v>6562</v>
      </c>
      <c r="J1973" t="s">
        <v>6563</v>
      </c>
      <c r="K1973" t="s">
        <v>6564</v>
      </c>
      <c r="L1973" t="s">
        <v>77917</v>
      </c>
    </row>
    <row r="1974" spans="1:12" x14ac:dyDescent="0.15">
      <c r="A1974" t="s">
        <v>12</v>
      </c>
      <c r="B1974">
        <v>553115</v>
      </c>
      <c r="C1974">
        <v>553135</v>
      </c>
      <c r="D1974" t="s">
        <v>6560</v>
      </c>
      <c r="E1974" t="s">
        <v>6561</v>
      </c>
      <c r="F1974" t="s">
        <v>15</v>
      </c>
      <c r="G1974" t="s">
        <v>16</v>
      </c>
      <c r="H1974">
        <v>23</v>
      </c>
      <c r="I1974" t="s">
        <v>6565</v>
      </c>
      <c r="J1974" t="s">
        <v>6566</v>
      </c>
      <c r="K1974" t="s">
        <v>6567</v>
      </c>
      <c r="L1974" t="s">
        <v>77975</v>
      </c>
    </row>
    <row r="1975" spans="1:12" x14ac:dyDescent="0.15">
      <c r="A1975" t="s">
        <v>12</v>
      </c>
      <c r="B1975">
        <v>553142</v>
      </c>
      <c r="C1975">
        <v>553162</v>
      </c>
      <c r="D1975" t="s">
        <v>6560</v>
      </c>
      <c r="E1975" t="s">
        <v>6561</v>
      </c>
      <c r="F1975" t="s">
        <v>15</v>
      </c>
      <c r="G1975" t="s">
        <v>23</v>
      </c>
      <c r="H1975">
        <v>50</v>
      </c>
      <c r="I1975" t="s">
        <v>6568</v>
      </c>
      <c r="J1975" t="s">
        <v>6569</v>
      </c>
      <c r="K1975" t="s">
        <v>6570</v>
      </c>
      <c r="L1975" t="s">
        <v>77925</v>
      </c>
    </row>
    <row r="1976" spans="1:12" x14ac:dyDescent="0.15">
      <c r="A1976" t="s">
        <v>12</v>
      </c>
      <c r="B1976">
        <v>553174</v>
      </c>
      <c r="C1976">
        <v>553194</v>
      </c>
      <c r="D1976" t="s">
        <v>6560</v>
      </c>
      <c r="E1976" t="s">
        <v>6561</v>
      </c>
      <c r="F1976" t="s">
        <v>15</v>
      </c>
      <c r="G1976" t="s">
        <v>36</v>
      </c>
      <c r="H1976">
        <v>82</v>
      </c>
      <c r="I1976" t="s">
        <v>6571</v>
      </c>
      <c r="J1976" t="s">
        <v>6572</v>
      </c>
      <c r="K1976" t="s">
        <v>6573</v>
      </c>
      <c r="L1976" t="s">
        <v>78011</v>
      </c>
    </row>
    <row r="1977" spans="1:12" x14ac:dyDescent="0.15">
      <c r="A1977" t="s">
        <v>12</v>
      </c>
      <c r="B1977">
        <v>554301</v>
      </c>
      <c r="C1977">
        <v>554321</v>
      </c>
      <c r="D1977" t="s">
        <v>6574</v>
      </c>
      <c r="E1977" t="s">
        <v>90</v>
      </c>
      <c r="F1977" t="s">
        <v>15</v>
      </c>
      <c r="G1977" t="s">
        <v>32</v>
      </c>
      <c r="H1977">
        <v>11</v>
      </c>
      <c r="I1977" t="s">
        <v>6575</v>
      </c>
      <c r="J1977" t="s">
        <v>6576</v>
      </c>
      <c r="K1977" t="s">
        <v>6577</v>
      </c>
      <c r="L1977" t="s">
        <v>77974</v>
      </c>
    </row>
    <row r="1978" spans="1:12" x14ac:dyDescent="0.15">
      <c r="A1978" t="s">
        <v>12</v>
      </c>
      <c r="B1978">
        <v>554328</v>
      </c>
      <c r="C1978">
        <v>554348</v>
      </c>
      <c r="D1978" t="s">
        <v>6574</v>
      </c>
      <c r="E1978" t="s">
        <v>90</v>
      </c>
      <c r="F1978" t="s">
        <v>15</v>
      </c>
      <c r="G1978" t="s">
        <v>23</v>
      </c>
      <c r="H1978">
        <v>38</v>
      </c>
      <c r="I1978" t="s">
        <v>6578</v>
      </c>
      <c r="J1978" t="s">
        <v>6579</v>
      </c>
      <c r="K1978" t="s">
        <v>6580</v>
      </c>
      <c r="L1978" t="s">
        <v>78008</v>
      </c>
    </row>
    <row r="1979" spans="1:12" x14ac:dyDescent="0.15">
      <c r="A1979" t="s">
        <v>12</v>
      </c>
      <c r="B1979">
        <v>554380</v>
      </c>
      <c r="C1979">
        <v>554400</v>
      </c>
      <c r="D1979" t="s">
        <v>6574</v>
      </c>
      <c r="E1979" t="s">
        <v>90</v>
      </c>
      <c r="F1979" t="s">
        <v>15</v>
      </c>
      <c r="G1979" t="s">
        <v>16</v>
      </c>
      <c r="H1979">
        <v>90</v>
      </c>
      <c r="I1979" t="s">
        <v>6581</v>
      </c>
      <c r="J1979" t="s">
        <v>6582</v>
      </c>
      <c r="K1979" t="s">
        <v>6583</v>
      </c>
      <c r="L1979" t="s">
        <v>78017</v>
      </c>
    </row>
    <row r="1980" spans="1:12" x14ac:dyDescent="0.15">
      <c r="A1980" t="s">
        <v>12</v>
      </c>
      <c r="B1980">
        <v>554404</v>
      </c>
      <c r="C1980">
        <v>554424</v>
      </c>
      <c r="D1980" t="s">
        <v>6574</v>
      </c>
      <c r="E1980" t="s">
        <v>90</v>
      </c>
      <c r="F1980" t="s">
        <v>15</v>
      </c>
      <c r="G1980" t="s">
        <v>16</v>
      </c>
      <c r="H1980">
        <v>114</v>
      </c>
      <c r="I1980" t="s">
        <v>6584</v>
      </c>
      <c r="J1980" t="s">
        <v>6585</v>
      </c>
      <c r="K1980" t="s">
        <v>6586</v>
      </c>
      <c r="L1980" t="s">
        <v>77965</v>
      </c>
    </row>
    <row r="1981" spans="1:12" x14ac:dyDescent="0.15">
      <c r="A1981" t="s">
        <v>12</v>
      </c>
      <c r="B1981">
        <v>555021</v>
      </c>
      <c r="C1981">
        <v>555041</v>
      </c>
      <c r="D1981" t="s">
        <v>6587</v>
      </c>
      <c r="E1981" t="s">
        <v>90</v>
      </c>
      <c r="F1981" t="s">
        <v>15</v>
      </c>
      <c r="G1981" t="s">
        <v>23</v>
      </c>
      <c r="H1981">
        <v>16</v>
      </c>
      <c r="I1981" t="s">
        <v>6588</v>
      </c>
      <c r="J1981" t="s">
        <v>6589</v>
      </c>
      <c r="K1981" t="s">
        <v>6590</v>
      </c>
      <c r="L1981" t="s">
        <v>77905</v>
      </c>
    </row>
    <row r="1982" spans="1:12" x14ac:dyDescent="0.15">
      <c r="A1982" t="s">
        <v>12</v>
      </c>
      <c r="B1982">
        <v>555051</v>
      </c>
      <c r="C1982">
        <v>555071</v>
      </c>
      <c r="D1982" t="s">
        <v>6587</v>
      </c>
      <c r="E1982" t="s">
        <v>90</v>
      </c>
      <c r="F1982" t="s">
        <v>15</v>
      </c>
      <c r="G1982" t="s">
        <v>16</v>
      </c>
      <c r="H1982">
        <v>46</v>
      </c>
      <c r="I1982" t="s">
        <v>6591</v>
      </c>
      <c r="J1982" t="s">
        <v>6592</v>
      </c>
      <c r="K1982" t="s">
        <v>6593</v>
      </c>
      <c r="L1982" t="s">
        <v>78004</v>
      </c>
    </row>
    <row r="1983" spans="1:12" x14ac:dyDescent="0.15">
      <c r="A1983" t="s">
        <v>12</v>
      </c>
      <c r="B1983">
        <v>555078</v>
      </c>
      <c r="C1983">
        <v>555098</v>
      </c>
      <c r="D1983" t="s">
        <v>6587</v>
      </c>
      <c r="E1983" t="s">
        <v>90</v>
      </c>
      <c r="F1983" t="s">
        <v>15</v>
      </c>
      <c r="G1983" t="s">
        <v>16</v>
      </c>
      <c r="H1983">
        <v>73</v>
      </c>
      <c r="I1983" t="s">
        <v>6594</v>
      </c>
      <c r="J1983" t="s">
        <v>6595</v>
      </c>
      <c r="K1983" t="s">
        <v>6596</v>
      </c>
      <c r="L1983" t="s">
        <v>77926</v>
      </c>
    </row>
    <row r="1984" spans="1:12" x14ac:dyDescent="0.15">
      <c r="A1984" t="s">
        <v>12</v>
      </c>
      <c r="B1984">
        <v>555148</v>
      </c>
      <c r="C1984">
        <v>555168</v>
      </c>
      <c r="D1984" t="s">
        <v>6587</v>
      </c>
      <c r="E1984" t="s">
        <v>90</v>
      </c>
      <c r="F1984" t="s">
        <v>15</v>
      </c>
      <c r="G1984" t="s">
        <v>23</v>
      </c>
      <c r="H1984">
        <v>143</v>
      </c>
      <c r="I1984" t="s">
        <v>6597</v>
      </c>
      <c r="J1984" t="s">
        <v>6598</v>
      </c>
      <c r="K1984" t="s">
        <v>6599</v>
      </c>
      <c r="L1984" t="s">
        <v>78076</v>
      </c>
    </row>
    <row r="1985" spans="1:12" x14ac:dyDescent="0.15">
      <c r="A1985" t="s">
        <v>12</v>
      </c>
      <c r="B1985">
        <v>555834</v>
      </c>
      <c r="C1985">
        <v>555854</v>
      </c>
      <c r="D1985" t="s">
        <v>6600</v>
      </c>
      <c r="E1985" t="s">
        <v>6601</v>
      </c>
      <c r="F1985" t="s">
        <v>15</v>
      </c>
      <c r="G1985" t="s">
        <v>32</v>
      </c>
      <c r="H1985">
        <v>1</v>
      </c>
      <c r="I1985" t="s">
        <v>6602</v>
      </c>
      <c r="J1985" t="s">
        <v>6603</v>
      </c>
      <c r="K1985" t="s">
        <v>6604</v>
      </c>
      <c r="L1985" t="s">
        <v>77917</v>
      </c>
    </row>
    <row r="1986" spans="1:12" x14ac:dyDescent="0.15">
      <c r="A1986" t="s">
        <v>12</v>
      </c>
      <c r="B1986">
        <v>555855</v>
      </c>
      <c r="C1986">
        <v>555875</v>
      </c>
      <c r="D1986" t="s">
        <v>6600</v>
      </c>
      <c r="E1986" t="s">
        <v>6601</v>
      </c>
      <c r="F1986" t="s">
        <v>15</v>
      </c>
      <c r="G1986" t="s">
        <v>16</v>
      </c>
      <c r="H1986">
        <v>22</v>
      </c>
      <c r="I1986" t="s">
        <v>6605</v>
      </c>
      <c r="J1986" t="s">
        <v>6606</v>
      </c>
      <c r="K1986" t="s">
        <v>6607</v>
      </c>
      <c r="L1986" t="s">
        <v>77948</v>
      </c>
    </row>
    <row r="1987" spans="1:12" x14ac:dyDescent="0.15">
      <c r="A1987" t="s">
        <v>12</v>
      </c>
      <c r="B1987">
        <v>555891</v>
      </c>
      <c r="C1987">
        <v>555911</v>
      </c>
      <c r="D1987" t="s">
        <v>6600</v>
      </c>
      <c r="E1987" t="s">
        <v>6601</v>
      </c>
      <c r="F1987" t="s">
        <v>15</v>
      </c>
      <c r="G1987" t="s">
        <v>16</v>
      </c>
      <c r="H1987">
        <v>58</v>
      </c>
      <c r="I1987" t="s">
        <v>6608</v>
      </c>
      <c r="J1987" t="s">
        <v>6609</v>
      </c>
      <c r="K1987" t="s">
        <v>6610</v>
      </c>
      <c r="L1987" t="s">
        <v>77911</v>
      </c>
    </row>
    <row r="1988" spans="1:12" x14ac:dyDescent="0.15">
      <c r="A1988" t="s">
        <v>12</v>
      </c>
      <c r="B1988">
        <v>555912</v>
      </c>
      <c r="C1988">
        <v>555932</v>
      </c>
      <c r="D1988" t="s">
        <v>6600</v>
      </c>
      <c r="E1988" t="s">
        <v>6601</v>
      </c>
      <c r="F1988" t="s">
        <v>15</v>
      </c>
      <c r="G1988" t="s">
        <v>36</v>
      </c>
      <c r="H1988">
        <v>79</v>
      </c>
      <c r="I1988" t="s">
        <v>6611</v>
      </c>
      <c r="J1988" t="s">
        <v>6612</v>
      </c>
      <c r="K1988" t="s">
        <v>6613</v>
      </c>
      <c r="L1988" t="s">
        <v>77993</v>
      </c>
    </row>
    <row r="1989" spans="1:12" x14ac:dyDescent="0.15">
      <c r="A1989" t="s">
        <v>12</v>
      </c>
      <c r="B1989">
        <v>556663</v>
      </c>
      <c r="C1989">
        <v>556683</v>
      </c>
      <c r="D1989" t="s">
        <v>6614</v>
      </c>
      <c r="E1989" t="s">
        <v>90</v>
      </c>
      <c r="F1989" t="s">
        <v>15</v>
      </c>
      <c r="G1989" t="s">
        <v>23</v>
      </c>
      <c r="H1989">
        <v>35</v>
      </c>
      <c r="I1989" t="s">
        <v>6615</v>
      </c>
      <c r="J1989" t="s">
        <v>6616</v>
      </c>
      <c r="K1989" t="s">
        <v>6617</v>
      </c>
      <c r="L1989" t="s">
        <v>77936</v>
      </c>
    </row>
    <row r="1990" spans="1:12" x14ac:dyDescent="0.15">
      <c r="A1990" t="s">
        <v>12</v>
      </c>
      <c r="B1990">
        <v>556689</v>
      </c>
      <c r="C1990">
        <v>556709</v>
      </c>
      <c r="D1990" t="s">
        <v>6614</v>
      </c>
      <c r="E1990" t="s">
        <v>90</v>
      </c>
      <c r="F1990" t="s">
        <v>15</v>
      </c>
      <c r="G1990" t="s">
        <v>36</v>
      </c>
      <c r="H1990">
        <v>61</v>
      </c>
      <c r="I1990" t="s">
        <v>6618</v>
      </c>
      <c r="J1990" t="s">
        <v>6619</v>
      </c>
      <c r="K1990" t="s">
        <v>6620</v>
      </c>
      <c r="L1990" t="s">
        <v>77979</v>
      </c>
    </row>
    <row r="1991" spans="1:12" x14ac:dyDescent="0.15">
      <c r="A1991" t="s">
        <v>12</v>
      </c>
      <c r="B1991">
        <v>556719</v>
      </c>
      <c r="C1991">
        <v>556739</v>
      </c>
      <c r="D1991" t="s">
        <v>6614</v>
      </c>
      <c r="E1991" t="s">
        <v>90</v>
      </c>
      <c r="F1991" t="s">
        <v>15</v>
      </c>
      <c r="G1991" t="s">
        <v>36</v>
      </c>
      <c r="H1991">
        <v>91</v>
      </c>
      <c r="I1991" t="s">
        <v>6621</v>
      </c>
      <c r="J1991" t="s">
        <v>6622</v>
      </c>
      <c r="K1991" t="s">
        <v>6623</v>
      </c>
      <c r="L1991" t="s">
        <v>77907</v>
      </c>
    </row>
    <row r="1992" spans="1:12" x14ac:dyDescent="0.15">
      <c r="A1992" t="s">
        <v>12</v>
      </c>
      <c r="B1992">
        <v>556746</v>
      </c>
      <c r="C1992">
        <v>556766</v>
      </c>
      <c r="D1992" t="s">
        <v>6614</v>
      </c>
      <c r="E1992" t="s">
        <v>90</v>
      </c>
      <c r="F1992" t="s">
        <v>15</v>
      </c>
      <c r="G1992" t="s">
        <v>36</v>
      </c>
      <c r="H1992">
        <v>118</v>
      </c>
      <c r="I1992" t="s">
        <v>6624</v>
      </c>
      <c r="J1992" t="s">
        <v>6625</v>
      </c>
      <c r="K1992" t="s">
        <v>6626</v>
      </c>
      <c r="L1992" t="s">
        <v>77973</v>
      </c>
    </row>
    <row r="1993" spans="1:12" x14ac:dyDescent="0.15">
      <c r="A1993" t="s">
        <v>12</v>
      </c>
      <c r="B1993">
        <v>557093</v>
      </c>
      <c r="C1993">
        <v>557113</v>
      </c>
      <c r="D1993" t="s">
        <v>6627</v>
      </c>
      <c r="E1993" t="s">
        <v>90</v>
      </c>
      <c r="F1993" t="s">
        <v>76</v>
      </c>
      <c r="G1993" t="s">
        <v>36</v>
      </c>
      <c r="H1993">
        <v>16</v>
      </c>
      <c r="I1993" t="s">
        <v>6628</v>
      </c>
      <c r="J1993" t="s">
        <v>6629</v>
      </c>
      <c r="K1993" t="s">
        <v>6630</v>
      </c>
      <c r="L1993" t="s">
        <v>77905</v>
      </c>
    </row>
    <row r="1994" spans="1:12" x14ac:dyDescent="0.15">
      <c r="A1994" t="s">
        <v>12</v>
      </c>
      <c r="B1994">
        <v>557062</v>
      </c>
      <c r="C1994">
        <v>557082</v>
      </c>
      <c r="D1994" t="s">
        <v>6627</v>
      </c>
      <c r="E1994" t="s">
        <v>90</v>
      </c>
      <c r="F1994" t="s">
        <v>76</v>
      </c>
      <c r="G1994" t="s">
        <v>36</v>
      </c>
      <c r="H1994">
        <v>47</v>
      </c>
      <c r="I1994" t="s">
        <v>6631</v>
      </c>
      <c r="J1994" t="s">
        <v>6632</v>
      </c>
      <c r="K1994" t="s">
        <v>6633</v>
      </c>
      <c r="L1994" t="s">
        <v>77932</v>
      </c>
    </row>
    <row r="1995" spans="1:12" x14ac:dyDescent="0.15">
      <c r="A1995" t="s">
        <v>12</v>
      </c>
      <c r="B1995">
        <v>557024</v>
      </c>
      <c r="C1995">
        <v>557044</v>
      </c>
      <c r="D1995" t="s">
        <v>6627</v>
      </c>
      <c r="E1995" t="s">
        <v>90</v>
      </c>
      <c r="F1995" t="s">
        <v>76</v>
      </c>
      <c r="G1995" t="s">
        <v>32</v>
      </c>
      <c r="H1995">
        <v>85</v>
      </c>
      <c r="I1995" t="s">
        <v>6634</v>
      </c>
      <c r="J1995" t="s">
        <v>6635</v>
      </c>
      <c r="K1995" t="s">
        <v>6636</v>
      </c>
      <c r="L1995" t="s">
        <v>77972</v>
      </c>
    </row>
    <row r="1996" spans="1:12" x14ac:dyDescent="0.15">
      <c r="A1996" t="s">
        <v>12</v>
      </c>
      <c r="B1996">
        <v>557000</v>
      </c>
      <c r="C1996">
        <v>557020</v>
      </c>
      <c r="D1996" t="s">
        <v>6627</v>
      </c>
      <c r="E1996" t="s">
        <v>90</v>
      </c>
      <c r="F1996" t="s">
        <v>76</v>
      </c>
      <c r="G1996" t="s">
        <v>16</v>
      </c>
      <c r="H1996">
        <v>109</v>
      </c>
      <c r="I1996" t="s">
        <v>6637</v>
      </c>
      <c r="J1996" t="s">
        <v>6638</v>
      </c>
      <c r="K1996" t="s">
        <v>6639</v>
      </c>
      <c r="L1996" t="s">
        <v>77947</v>
      </c>
    </row>
    <row r="1997" spans="1:12" x14ac:dyDescent="0.15">
      <c r="A1997" t="s">
        <v>12</v>
      </c>
      <c r="B1997">
        <v>557204</v>
      </c>
      <c r="C1997">
        <v>557224</v>
      </c>
      <c r="D1997" t="s">
        <v>6640</v>
      </c>
      <c r="E1997" t="s">
        <v>90</v>
      </c>
      <c r="F1997" t="s">
        <v>15</v>
      </c>
      <c r="G1997" t="s">
        <v>23</v>
      </c>
      <c r="H1997">
        <v>6</v>
      </c>
      <c r="I1997" t="s">
        <v>6641</v>
      </c>
      <c r="J1997" t="s">
        <v>6642</v>
      </c>
      <c r="K1997" t="s">
        <v>6643</v>
      </c>
      <c r="L1997" t="s">
        <v>78025</v>
      </c>
    </row>
    <row r="1998" spans="1:12" x14ac:dyDescent="0.15">
      <c r="A1998" t="s">
        <v>12</v>
      </c>
      <c r="B1998">
        <v>557233</v>
      </c>
      <c r="C1998">
        <v>557253</v>
      </c>
      <c r="D1998" t="s">
        <v>6640</v>
      </c>
      <c r="E1998" t="s">
        <v>90</v>
      </c>
      <c r="F1998" t="s">
        <v>15</v>
      </c>
      <c r="G1998" t="s">
        <v>16</v>
      </c>
      <c r="H1998">
        <v>35</v>
      </c>
      <c r="I1998" t="s">
        <v>6644</v>
      </c>
      <c r="J1998" t="s">
        <v>6645</v>
      </c>
      <c r="K1998" t="s">
        <v>6646</v>
      </c>
      <c r="L1998" t="s">
        <v>77936</v>
      </c>
    </row>
    <row r="1999" spans="1:12" x14ac:dyDescent="0.15">
      <c r="A1999" t="s">
        <v>12</v>
      </c>
      <c r="B1999">
        <v>557275</v>
      </c>
      <c r="C1999">
        <v>557295</v>
      </c>
      <c r="D1999" t="s">
        <v>6640</v>
      </c>
      <c r="E1999" t="s">
        <v>90</v>
      </c>
      <c r="F1999" t="s">
        <v>15</v>
      </c>
      <c r="G1999" t="s">
        <v>32</v>
      </c>
      <c r="H1999">
        <v>77</v>
      </c>
      <c r="I1999" t="s">
        <v>6647</v>
      </c>
      <c r="J1999" t="s">
        <v>6648</v>
      </c>
      <c r="K1999" t="s">
        <v>6649</v>
      </c>
      <c r="L1999" t="s">
        <v>77960</v>
      </c>
    </row>
    <row r="2000" spans="1:12" x14ac:dyDescent="0.15">
      <c r="A2000" t="s">
        <v>12</v>
      </c>
      <c r="B2000">
        <v>557306</v>
      </c>
      <c r="C2000">
        <v>557326</v>
      </c>
      <c r="D2000" t="s">
        <v>6640</v>
      </c>
      <c r="E2000" t="s">
        <v>90</v>
      </c>
      <c r="F2000" t="s">
        <v>15</v>
      </c>
      <c r="G2000" t="s">
        <v>36</v>
      </c>
      <c r="H2000">
        <v>108</v>
      </c>
      <c r="I2000" t="s">
        <v>6650</v>
      </c>
      <c r="J2000" t="s">
        <v>6651</v>
      </c>
      <c r="K2000" t="s">
        <v>6652</v>
      </c>
      <c r="L2000" t="s">
        <v>77994</v>
      </c>
    </row>
    <row r="2001" spans="1:12" x14ac:dyDescent="0.15">
      <c r="A2001" t="s">
        <v>12</v>
      </c>
      <c r="B2001">
        <v>559257</v>
      </c>
      <c r="C2001">
        <v>559277</v>
      </c>
      <c r="D2001" t="s">
        <v>6653</v>
      </c>
      <c r="E2001" t="s">
        <v>90</v>
      </c>
      <c r="F2001" t="s">
        <v>15</v>
      </c>
      <c r="G2001" t="s">
        <v>23</v>
      </c>
      <c r="H2001">
        <v>41</v>
      </c>
      <c r="I2001" t="s">
        <v>6654</v>
      </c>
      <c r="J2001" t="s">
        <v>6655</v>
      </c>
      <c r="K2001" t="s">
        <v>6656</v>
      </c>
      <c r="L2001" t="s">
        <v>78014</v>
      </c>
    </row>
    <row r="2002" spans="1:12" x14ac:dyDescent="0.15">
      <c r="A2002" t="s">
        <v>12</v>
      </c>
      <c r="B2002">
        <v>559281</v>
      </c>
      <c r="C2002">
        <v>559301</v>
      </c>
      <c r="D2002" t="s">
        <v>6653</v>
      </c>
      <c r="E2002" t="s">
        <v>90</v>
      </c>
      <c r="F2002" t="s">
        <v>15</v>
      </c>
      <c r="G2002" t="s">
        <v>32</v>
      </c>
      <c r="H2002">
        <v>65</v>
      </c>
      <c r="I2002" t="s">
        <v>6657</v>
      </c>
      <c r="J2002" t="s">
        <v>6658</v>
      </c>
      <c r="K2002" t="s">
        <v>6659</v>
      </c>
      <c r="L2002" t="s">
        <v>78042</v>
      </c>
    </row>
    <row r="2003" spans="1:12" x14ac:dyDescent="0.15">
      <c r="A2003" t="s">
        <v>12</v>
      </c>
      <c r="B2003">
        <v>559307</v>
      </c>
      <c r="C2003">
        <v>559327</v>
      </c>
      <c r="D2003" t="s">
        <v>6653</v>
      </c>
      <c r="E2003" t="s">
        <v>90</v>
      </c>
      <c r="F2003" t="s">
        <v>15</v>
      </c>
      <c r="G2003" t="s">
        <v>32</v>
      </c>
      <c r="H2003">
        <v>91</v>
      </c>
      <c r="I2003" t="s">
        <v>6660</v>
      </c>
      <c r="J2003" t="s">
        <v>6661</v>
      </c>
      <c r="K2003" t="s">
        <v>6662</v>
      </c>
      <c r="L2003" t="s">
        <v>77907</v>
      </c>
    </row>
    <row r="2004" spans="1:12" x14ac:dyDescent="0.15">
      <c r="A2004" t="s">
        <v>12</v>
      </c>
      <c r="B2004">
        <v>559341</v>
      </c>
      <c r="C2004">
        <v>559361</v>
      </c>
      <c r="D2004" t="s">
        <v>6653</v>
      </c>
      <c r="E2004" t="s">
        <v>90</v>
      </c>
      <c r="F2004" t="s">
        <v>15</v>
      </c>
      <c r="G2004" t="s">
        <v>23</v>
      </c>
      <c r="H2004">
        <v>125</v>
      </c>
      <c r="I2004" t="s">
        <v>6663</v>
      </c>
      <c r="J2004" t="s">
        <v>6664</v>
      </c>
      <c r="K2004" t="s">
        <v>6665</v>
      </c>
      <c r="L2004" t="s">
        <v>78034</v>
      </c>
    </row>
    <row r="2005" spans="1:12" x14ac:dyDescent="0.15">
      <c r="A2005" t="s">
        <v>12</v>
      </c>
      <c r="B2005">
        <v>561329</v>
      </c>
      <c r="C2005">
        <v>561349</v>
      </c>
      <c r="D2005" t="s">
        <v>6666</v>
      </c>
      <c r="E2005" t="s">
        <v>90</v>
      </c>
      <c r="F2005" t="s">
        <v>15</v>
      </c>
      <c r="G2005" t="s">
        <v>23</v>
      </c>
      <c r="H2005">
        <v>44</v>
      </c>
      <c r="I2005" t="s">
        <v>6667</v>
      </c>
      <c r="J2005" t="s">
        <v>6668</v>
      </c>
      <c r="K2005" t="s">
        <v>6669</v>
      </c>
      <c r="L2005" t="s">
        <v>78016</v>
      </c>
    </row>
    <row r="2006" spans="1:12" x14ac:dyDescent="0.15">
      <c r="A2006" t="s">
        <v>12</v>
      </c>
      <c r="B2006">
        <v>561352</v>
      </c>
      <c r="C2006">
        <v>561372</v>
      </c>
      <c r="D2006" t="s">
        <v>6666</v>
      </c>
      <c r="E2006" t="s">
        <v>90</v>
      </c>
      <c r="F2006" t="s">
        <v>15</v>
      </c>
      <c r="G2006" t="s">
        <v>36</v>
      </c>
      <c r="H2006">
        <v>67</v>
      </c>
      <c r="I2006" t="s">
        <v>6670</v>
      </c>
      <c r="J2006" t="s">
        <v>6671</v>
      </c>
      <c r="K2006" t="s">
        <v>6672</v>
      </c>
      <c r="L2006" t="s">
        <v>77981</v>
      </c>
    </row>
    <row r="2007" spans="1:12" x14ac:dyDescent="0.15">
      <c r="A2007" t="s">
        <v>12</v>
      </c>
      <c r="B2007">
        <v>561382</v>
      </c>
      <c r="C2007">
        <v>561402</v>
      </c>
      <c r="D2007" t="s">
        <v>6666</v>
      </c>
      <c r="E2007" t="s">
        <v>90</v>
      </c>
      <c r="F2007" t="s">
        <v>15</v>
      </c>
      <c r="G2007" t="s">
        <v>16</v>
      </c>
      <c r="H2007">
        <v>97</v>
      </c>
      <c r="I2007" t="s">
        <v>6673</v>
      </c>
      <c r="J2007" t="s">
        <v>6674</v>
      </c>
      <c r="K2007" t="s">
        <v>6675</v>
      </c>
      <c r="L2007" t="s">
        <v>78010</v>
      </c>
    </row>
    <row r="2008" spans="1:12" x14ac:dyDescent="0.15">
      <c r="A2008" t="s">
        <v>12</v>
      </c>
      <c r="B2008">
        <v>561403</v>
      </c>
      <c r="C2008">
        <v>561423</v>
      </c>
      <c r="D2008" t="s">
        <v>6666</v>
      </c>
      <c r="E2008" t="s">
        <v>90</v>
      </c>
      <c r="F2008" t="s">
        <v>15</v>
      </c>
      <c r="G2008" t="s">
        <v>16</v>
      </c>
      <c r="H2008">
        <v>118</v>
      </c>
      <c r="I2008" t="s">
        <v>6676</v>
      </c>
      <c r="J2008" t="s">
        <v>6677</v>
      </c>
      <c r="K2008" t="s">
        <v>6678</v>
      </c>
      <c r="L2008" t="s">
        <v>77973</v>
      </c>
    </row>
    <row r="2009" spans="1:12" x14ac:dyDescent="0.15">
      <c r="A2009" t="s">
        <v>12</v>
      </c>
      <c r="B2009">
        <v>564814</v>
      </c>
      <c r="C2009">
        <v>564834</v>
      </c>
      <c r="D2009" t="s">
        <v>6679</v>
      </c>
      <c r="E2009" t="s">
        <v>6680</v>
      </c>
      <c r="F2009" t="s">
        <v>76</v>
      </c>
      <c r="G2009" t="s">
        <v>36</v>
      </c>
      <c r="H2009">
        <v>43</v>
      </c>
      <c r="I2009" t="s">
        <v>6681</v>
      </c>
      <c r="J2009" t="s">
        <v>6682</v>
      </c>
      <c r="K2009" t="s">
        <v>6683</v>
      </c>
      <c r="L2009" t="s">
        <v>77942</v>
      </c>
    </row>
    <row r="2010" spans="1:12" x14ac:dyDescent="0.15">
      <c r="A2010" t="s">
        <v>12</v>
      </c>
      <c r="B2010">
        <v>564791</v>
      </c>
      <c r="C2010">
        <v>564811</v>
      </c>
      <c r="D2010" t="s">
        <v>6679</v>
      </c>
      <c r="E2010" t="s">
        <v>6680</v>
      </c>
      <c r="F2010" t="s">
        <v>76</v>
      </c>
      <c r="G2010" t="s">
        <v>16</v>
      </c>
      <c r="H2010">
        <v>66</v>
      </c>
      <c r="I2010" t="s">
        <v>6684</v>
      </c>
      <c r="J2010" t="s">
        <v>6685</v>
      </c>
      <c r="K2010" t="s">
        <v>6686</v>
      </c>
      <c r="L2010" t="s">
        <v>77928</v>
      </c>
    </row>
    <row r="2011" spans="1:12" x14ac:dyDescent="0.15">
      <c r="A2011" t="s">
        <v>12</v>
      </c>
      <c r="B2011">
        <v>564771</v>
      </c>
      <c r="C2011">
        <v>564791</v>
      </c>
      <c r="D2011" t="s">
        <v>6679</v>
      </c>
      <c r="E2011" t="s">
        <v>6680</v>
      </c>
      <c r="F2011" t="s">
        <v>76</v>
      </c>
      <c r="G2011" t="s">
        <v>32</v>
      </c>
      <c r="H2011">
        <v>86</v>
      </c>
      <c r="I2011" t="s">
        <v>6687</v>
      </c>
      <c r="J2011" t="s">
        <v>6688</v>
      </c>
      <c r="K2011" t="s">
        <v>6689</v>
      </c>
      <c r="L2011" t="s">
        <v>77929</v>
      </c>
    </row>
    <row r="2012" spans="1:12" x14ac:dyDescent="0.15">
      <c r="A2012" t="s">
        <v>12</v>
      </c>
      <c r="B2012">
        <v>564745</v>
      </c>
      <c r="C2012">
        <v>564765</v>
      </c>
      <c r="D2012" t="s">
        <v>6679</v>
      </c>
      <c r="E2012" t="s">
        <v>6680</v>
      </c>
      <c r="F2012" t="s">
        <v>76</v>
      </c>
      <c r="G2012" t="s">
        <v>16</v>
      </c>
      <c r="H2012">
        <v>112</v>
      </c>
      <c r="I2012" t="s">
        <v>6690</v>
      </c>
      <c r="J2012" t="s">
        <v>6691</v>
      </c>
      <c r="K2012" t="s">
        <v>6692</v>
      </c>
      <c r="L2012" t="s">
        <v>77950</v>
      </c>
    </row>
    <row r="2013" spans="1:12" x14ac:dyDescent="0.15">
      <c r="A2013" t="s">
        <v>12</v>
      </c>
      <c r="B2013">
        <v>565674</v>
      </c>
      <c r="C2013">
        <v>565694</v>
      </c>
      <c r="D2013" t="s">
        <v>6693</v>
      </c>
      <c r="E2013" t="s">
        <v>90</v>
      </c>
      <c r="F2013" t="s">
        <v>76</v>
      </c>
      <c r="G2013" t="s">
        <v>16</v>
      </c>
      <c r="H2013">
        <v>13</v>
      </c>
      <c r="I2013" t="s">
        <v>6694</v>
      </c>
      <c r="J2013" t="s">
        <v>6695</v>
      </c>
      <c r="K2013" t="s">
        <v>6696</v>
      </c>
      <c r="L2013" t="s">
        <v>77935</v>
      </c>
    </row>
    <row r="2014" spans="1:12" x14ac:dyDescent="0.15">
      <c r="A2014" t="s">
        <v>12</v>
      </c>
      <c r="B2014">
        <v>565611</v>
      </c>
      <c r="C2014">
        <v>565631</v>
      </c>
      <c r="D2014" t="s">
        <v>6693</v>
      </c>
      <c r="E2014" t="s">
        <v>90</v>
      </c>
      <c r="F2014" t="s">
        <v>76</v>
      </c>
      <c r="G2014" t="s">
        <v>16</v>
      </c>
      <c r="H2014">
        <v>76</v>
      </c>
      <c r="I2014" t="s">
        <v>6697</v>
      </c>
      <c r="J2014" t="s">
        <v>6698</v>
      </c>
      <c r="K2014" t="s">
        <v>6699</v>
      </c>
      <c r="L2014" t="s">
        <v>77985</v>
      </c>
    </row>
    <row r="2015" spans="1:12" x14ac:dyDescent="0.15">
      <c r="A2015" t="s">
        <v>12</v>
      </c>
      <c r="B2015">
        <v>565584</v>
      </c>
      <c r="C2015">
        <v>565604</v>
      </c>
      <c r="D2015" t="s">
        <v>6693</v>
      </c>
      <c r="E2015" t="s">
        <v>90</v>
      </c>
      <c r="F2015" t="s">
        <v>76</v>
      </c>
      <c r="G2015" t="s">
        <v>36</v>
      </c>
      <c r="H2015">
        <v>103</v>
      </c>
      <c r="I2015" t="s">
        <v>6700</v>
      </c>
      <c r="J2015" t="s">
        <v>6701</v>
      </c>
      <c r="K2015" t="s">
        <v>6702</v>
      </c>
      <c r="L2015" t="s">
        <v>77937</v>
      </c>
    </row>
    <row r="2016" spans="1:12" x14ac:dyDescent="0.15">
      <c r="A2016" t="s">
        <v>12</v>
      </c>
      <c r="B2016">
        <v>565554</v>
      </c>
      <c r="C2016">
        <v>565574</v>
      </c>
      <c r="D2016" t="s">
        <v>6693</v>
      </c>
      <c r="E2016" t="s">
        <v>90</v>
      </c>
      <c r="F2016" t="s">
        <v>76</v>
      </c>
      <c r="G2016" t="s">
        <v>16</v>
      </c>
      <c r="H2016">
        <v>133</v>
      </c>
      <c r="I2016" t="s">
        <v>6703</v>
      </c>
      <c r="J2016" t="s">
        <v>6704</v>
      </c>
      <c r="K2016" t="s">
        <v>6705</v>
      </c>
      <c r="L2016" t="s">
        <v>77995</v>
      </c>
    </row>
    <row r="2017" spans="1:12" x14ac:dyDescent="0.15">
      <c r="A2017" t="s">
        <v>12</v>
      </c>
      <c r="B2017">
        <v>566844</v>
      </c>
      <c r="C2017">
        <v>566864</v>
      </c>
      <c r="D2017" t="s">
        <v>6706</v>
      </c>
      <c r="E2017" t="s">
        <v>6707</v>
      </c>
      <c r="F2017" t="s">
        <v>76</v>
      </c>
      <c r="G2017" t="s">
        <v>32</v>
      </c>
      <c r="H2017">
        <v>17</v>
      </c>
      <c r="I2017" t="s">
        <v>6708</v>
      </c>
      <c r="J2017" t="s">
        <v>6709</v>
      </c>
      <c r="K2017" t="s">
        <v>6710</v>
      </c>
      <c r="L2017" t="s">
        <v>77944</v>
      </c>
    </row>
    <row r="2018" spans="1:12" x14ac:dyDescent="0.15">
      <c r="A2018" t="s">
        <v>12</v>
      </c>
      <c r="B2018">
        <v>566824</v>
      </c>
      <c r="C2018">
        <v>566844</v>
      </c>
      <c r="D2018" t="s">
        <v>6706</v>
      </c>
      <c r="E2018" t="s">
        <v>6707</v>
      </c>
      <c r="F2018" t="s">
        <v>76</v>
      </c>
      <c r="G2018" t="s">
        <v>16</v>
      </c>
      <c r="H2018">
        <v>37</v>
      </c>
      <c r="I2018" t="s">
        <v>6711</v>
      </c>
      <c r="J2018" t="s">
        <v>6712</v>
      </c>
      <c r="K2018" t="s">
        <v>6713</v>
      </c>
      <c r="L2018" t="s">
        <v>77906</v>
      </c>
    </row>
    <row r="2019" spans="1:12" x14ac:dyDescent="0.15">
      <c r="A2019" t="s">
        <v>12</v>
      </c>
      <c r="B2019">
        <v>566797</v>
      </c>
      <c r="C2019">
        <v>566817</v>
      </c>
      <c r="D2019" t="s">
        <v>6706</v>
      </c>
      <c r="E2019" t="s">
        <v>6707</v>
      </c>
      <c r="F2019" t="s">
        <v>76</v>
      </c>
      <c r="G2019" t="s">
        <v>16</v>
      </c>
      <c r="H2019">
        <v>64</v>
      </c>
      <c r="I2019" t="s">
        <v>6714</v>
      </c>
      <c r="J2019" t="s">
        <v>6715</v>
      </c>
      <c r="K2019" t="s">
        <v>6716</v>
      </c>
      <c r="L2019" t="s">
        <v>77989</v>
      </c>
    </row>
    <row r="2020" spans="1:12" x14ac:dyDescent="0.15">
      <c r="A2020" t="s">
        <v>12</v>
      </c>
      <c r="B2020">
        <v>566763</v>
      </c>
      <c r="C2020">
        <v>566783</v>
      </c>
      <c r="D2020" t="s">
        <v>6706</v>
      </c>
      <c r="E2020" t="s">
        <v>6707</v>
      </c>
      <c r="F2020" t="s">
        <v>76</v>
      </c>
      <c r="G2020" t="s">
        <v>23</v>
      </c>
      <c r="H2020">
        <v>98</v>
      </c>
      <c r="I2020" t="s">
        <v>6717</v>
      </c>
      <c r="J2020" t="s">
        <v>6718</v>
      </c>
      <c r="K2020" t="s">
        <v>6719</v>
      </c>
      <c r="L2020" t="s">
        <v>78048</v>
      </c>
    </row>
    <row r="2021" spans="1:12" x14ac:dyDescent="0.15">
      <c r="A2021" t="s">
        <v>12</v>
      </c>
      <c r="B2021">
        <v>567338</v>
      </c>
      <c r="C2021">
        <v>567358</v>
      </c>
      <c r="D2021" t="s">
        <v>6720</v>
      </c>
      <c r="E2021" t="s">
        <v>6721</v>
      </c>
      <c r="F2021" t="s">
        <v>76</v>
      </c>
      <c r="G2021" t="s">
        <v>23</v>
      </c>
      <c r="H2021">
        <v>32</v>
      </c>
      <c r="I2021" t="s">
        <v>6722</v>
      </c>
      <c r="J2021" t="s">
        <v>6723</v>
      </c>
      <c r="K2021" t="s">
        <v>6724</v>
      </c>
      <c r="L2021" t="s">
        <v>77918</v>
      </c>
    </row>
    <row r="2022" spans="1:12" x14ac:dyDescent="0.15">
      <c r="A2022" t="s">
        <v>12</v>
      </c>
      <c r="B2022">
        <v>567299</v>
      </c>
      <c r="C2022">
        <v>567319</v>
      </c>
      <c r="D2022" t="s">
        <v>6720</v>
      </c>
      <c r="E2022" t="s">
        <v>6721</v>
      </c>
      <c r="F2022" t="s">
        <v>76</v>
      </c>
      <c r="G2022" t="s">
        <v>23</v>
      </c>
      <c r="H2022">
        <v>71</v>
      </c>
      <c r="I2022" t="s">
        <v>6725</v>
      </c>
      <c r="J2022" t="s">
        <v>6726</v>
      </c>
      <c r="K2022" t="s">
        <v>6727</v>
      </c>
      <c r="L2022" t="s">
        <v>77969</v>
      </c>
    </row>
    <row r="2023" spans="1:12" x14ac:dyDescent="0.15">
      <c r="A2023" t="s">
        <v>12</v>
      </c>
      <c r="B2023">
        <v>567264</v>
      </c>
      <c r="C2023">
        <v>567284</v>
      </c>
      <c r="D2023" t="s">
        <v>6720</v>
      </c>
      <c r="E2023" t="s">
        <v>6721</v>
      </c>
      <c r="F2023" t="s">
        <v>76</v>
      </c>
      <c r="G2023" t="s">
        <v>16</v>
      </c>
      <c r="H2023">
        <v>106</v>
      </c>
      <c r="I2023" t="s">
        <v>6728</v>
      </c>
      <c r="J2023" t="s">
        <v>6729</v>
      </c>
      <c r="K2023" t="s">
        <v>6730</v>
      </c>
      <c r="L2023" t="s">
        <v>77914</v>
      </c>
    </row>
    <row r="2024" spans="1:12" x14ac:dyDescent="0.15">
      <c r="A2024" t="s">
        <v>12</v>
      </c>
      <c r="B2024">
        <v>567204</v>
      </c>
      <c r="C2024">
        <v>567224</v>
      </c>
      <c r="D2024" t="s">
        <v>6720</v>
      </c>
      <c r="E2024" t="s">
        <v>6721</v>
      </c>
      <c r="F2024" t="s">
        <v>76</v>
      </c>
      <c r="G2024" t="s">
        <v>16</v>
      </c>
      <c r="H2024">
        <v>166</v>
      </c>
      <c r="I2024" t="s">
        <v>6731</v>
      </c>
      <c r="J2024" t="s">
        <v>6732</v>
      </c>
      <c r="K2024" t="s">
        <v>6733</v>
      </c>
      <c r="L2024" t="s">
        <v>77996</v>
      </c>
    </row>
    <row r="2025" spans="1:12" x14ac:dyDescent="0.15">
      <c r="A2025" t="s">
        <v>12</v>
      </c>
      <c r="B2025">
        <v>567765</v>
      </c>
      <c r="C2025">
        <v>567785</v>
      </c>
      <c r="D2025" t="s">
        <v>6734</v>
      </c>
      <c r="E2025" t="s">
        <v>90</v>
      </c>
      <c r="F2025" t="s">
        <v>76</v>
      </c>
      <c r="G2025" t="s">
        <v>23</v>
      </c>
      <c r="H2025">
        <v>23</v>
      </c>
      <c r="I2025" t="s">
        <v>6735</v>
      </c>
      <c r="J2025" t="s">
        <v>6736</v>
      </c>
      <c r="K2025" t="s">
        <v>6737</v>
      </c>
      <c r="L2025" t="s">
        <v>77975</v>
      </c>
    </row>
    <row r="2026" spans="1:12" x14ac:dyDescent="0.15">
      <c r="A2026" t="s">
        <v>12</v>
      </c>
      <c r="B2026">
        <v>567722</v>
      </c>
      <c r="C2026">
        <v>567742</v>
      </c>
      <c r="D2026" t="s">
        <v>6734</v>
      </c>
      <c r="E2026" t="s">
        <v>90</v>
      </c>
      <c r="F2026" t="s">
        <v>76</v>
      </c>
      <c r="G2026" t="s">
        <v>36</v>
      </c>
      <c r="H2026">
        <v>66</v>
      </c>
      <c r="I2026" t="s">
        <v>6738</v>
      </c>
      <c r="J2026" t="s">
        <v>6739</v>
      </c>
      <c r="K2026" t="s">
        <v>6740</v>
      </c>
      <c r="L2026" t="s">
        <v>77928</v>
      </c>
    </row>
    <row r="2027" spans="1:12" x14ac:dyDescent="0.15">
      <c r="A2027" t="s">
        <v>12</v>
      </c>
      <c r="B2027">
        <v>567640</v>
      </c>
      <c r="C2027">
        <v>567660</v>
      </c>
      <c r="D2027" t="s">
        <v>6734</v>
      </c>
      <c r="E2027" t="s">
        <v>90</v>
      </c>
      <c r="F2027" t="s">
        <v>76</v>
      </c>
      <c r="G2027" t="s">
        <v>36</v>
      </c>
      <c r="H2027">
        <v>148</v>
      </c>
      <c r="I2027" t="s">
        <v>6741</v>
      </c>
      <c r="J2027" t="s">
        <v>6742</v>
      </c>
      <c r="K2027" t="s">
        <v>6743</v>
      </c>
      <c r="L2027" t="s">
        <v>78043</v>
      </c>
    </row>
    <row r="2028" spans="1:12" x14ac:dyDescent="0.15">
      <c r="A2028" t="s">
        <v>12</v>
      </c>
      <c r="B2028">
        <v>567605</v>
      </c>
      <c r="C2028">
        <v>567625</v>
      </c>
      <c r="D2028" t="s">
        <v>6734</v>
      </c>
      <c r="E2028" t="s">
        <v>90</v>
      </c>
      <c r="F2028" t="s">
        <v>76</v>
      </c>
      <c r="G2028" t="s">
        <v>36</v>
      </c>
      <c r="H2028">
        <v>183</v>
      </c>
      <c r="I2028" t="s">
        <v>6744</v>
      </c>
      <c r="J2028" t="s">
        <v>6745</v>
      </c>
      <c r="K2028" t="s">
        <v>6746</v>
      </c>
      <c r="L2028" t="s">
        <v>78077</v>
      </c>
    </row>
    <row r="2029" spans="1:12" x14ac:dyDescent="0.15">
      <c r="A2029" t="s">
        <v>12</v>
      </c>
      <c r="B2029">
        <v>568296</v>
      </c>
      <c r="C2029">
        <v>568316</v>
      </c>
      <c r="D2029" t="s">
        <v>6747</v>
      </c>
      <c r="E2029" t="s">
        <v>6748</v>
      </c>
      <c r="F2029" t="s">
        <v>76</v>
      </c>
      <c r="G2029" t="s">
        <v>36</v>
      </c>
      <c r="H2029">
        <v>9</v>
      </c>
      <c r="I2029" t="s">
        <v>6749</v>
      </c>
      <c r="J2029" t="s">
        <v>6750</v>
      </c>
      <c r="K2029" t="s">
        <v>6751</v>
      </c>
      <c r="L2029" t="s">
        <v>77939</v>
      </c>
    </row>
    <row r="2030" spans="1:12" x14ac:dyDescent="0.15">
      <c r="A2030" t="s">
        <v>12</v>
      </c>
      <c r="B2030">
        <v>568275</v>
      </c>
      <c r="C2030">
        <v>568295</v>
      </c>
      <c r="D2030" t="s">
        <v>6747</v>
      </c>
      <c r="E2030" t="s">
        <v>6748</v>
      </c>
      <c r="F2030" t="s">
        <v>76</v>
      </c>
      <c r="G2030" t="s">
        <v>16</v>
      </c>
      <c r="H2030">
        <v>30</v>
      </c>
      <c r="I2030" t="s">
        <v>6752</v>
      </c>
      <c r="J2030" t="s">
        <v>6753</v>
      </c>
      <c r="K2030" t="s">
        <v>6754</v>
      </c>
      <c r="L2030" t="s">
        <v>77984</v>
      </c>
    </row>
    <row r="2031" spans="1:12" x14ac:dyDescent="0.15">
      <c r="A2031" t="s">
        <v>12</v>
      </c>
      <c r="B2031">
        <v>568252</v>
      </c>
      <c r="C2031">
        <v>568272</v>
      </c>
      <c r="D2031" t="s">
        <v>6747</v>
      </c>
      <c r="E2031" t="s">
        <v>6748</v>
      </c>
      <c r="F2031" t="s">
        <v>76</v>
      </c>
      <c r="G2031" t="s">
        <v>23</v>
      </c>
      <c r="H2031">
        <v>53</v>
      </c>
      <c r="I2031" t="s">
        <v>6755</v>
      </c>
      <c r="J2031" t="s">
        <v>6756</v>
      </c>
      <c r="K2031" t="s">
        <v>6757</v>
      </c>
      <c r="L2031" t="s">
        <v>77922</v>
      </c>
    </row>
    <row r="2032" spans="1:12" x14ac:dyDescent="0.15">
      <c r="A2032" t="s">
        <v>12</v>
      </c>
      <c r="B2032">
        <v>568226</v>
      </c>
      <c r="C2032">
        <v>568246</v>
      </c>
      <c r="D2032" t="s">
        <v>6747</v>
      </c>
      <c r="E2032" t="s">
        <v>6748</v>
      </c>
      <c r="F2032" t="s">
        <v>76</v>
      </c>
      <c r="G2032" t="s">
        <v>32</v>
      </c>
      <c r="H2032">
        <v>79</v>
      </c>
      <c r="I2032" t="s">
        <v>6758</v>
      </c>
      <c r="J2032" t="s">
        <v>6759</v>
      </c>
      <c r="K2032" t="s">
        <v>6760</v>
      </c>
      <c r="L2032" t="s">
        <v>77993</v>
      </c>
    </row>
    <row r="2033" spans="1:12" x14ac:dyDescent="0.15">
      <c r="A2033" t="s">
        <v>12</v>
      </c>
      <c r="B2033">
        <v>568753</v>
      </c>
      <c r="C2033">
        <v>568773</v>
      </c>
      <c r="D2033" t="s">
        <v>6761</v>
      </c>
      <c r="E2033" t="s">
        <v>90</v>
      </c>
      <c r="F2033" t="s">
        <v>76</v>
      </c>
      <c r="G2033" t="s">
        <v>32</v>
      </c>
      <c r="H2033">
        <v>1</v>
      </c>
      <c r="I2033" t="s">
        <v>6762</v>
      </c>
      <c r="J2033" t="s">
        <v>6763</v>
      </c>
      <c r="K2033" t="s">
        <v>6764</v>
      </c>
      <c r="L2033" t="s">
        <v>77917</v>
      </c>
    </row>
    <row r="2034" spans="1:12" x14ac:dyDescent="0.15">
      <c r="A2034" t="s">
        <v>12</v>
      </c>
      <c r="B2034">
        <v>568731</v>
      </c>
      <c r="C2034">
        <v>568751</v>
      </c>
      <c r="D2034" t="s">
        <v>6761</v>
      </c>
      <c r="E2034" t="s">
        <v>90</v>
      </c>
      <c r="F2034" t="s">
        <v>76</v>
      </c>
      <c r="G2034" t="s">
        <v>23</v>
      </c>
      <c r="H2034">
        <v>23</v>
      </c>
      <c r="I2034" t="s">
        <v>6765</v>
      </c>
      <c r="J2034" t="s">
        <v>6766</v>
      </c>
      <c r="K2034" t="s">
        <v>6767</v>
      </c>
      <c r="L2034" t="s">
        <v>77975</v>
      </c>
    </row>
    <row r="2035" spans="1:12" x14ac:dyDescent="0.15">
      <c r="A2035" t="s">
        <v>12</v>
      </c>
      <c r="B2035">
        <v>568707</v>
      </c>
      <c r="C2035">
        <v>568727</v>
      </c>
      <c r="D2035" t="s">
        <v>6761</v>
      </c>
      <c r="E2035" t="s">
        <v>90</v>
      </c>
      <c r="F2035" t="s">
        <v>76</v>
      </c>
      <c r="G2035" t="s">
        <v>23</v>
      </c>
      <c r="H2035">
        <v>47</v>
      </c>
      <c r="I2035" t="s">
        <v>6768</v>
      </c>
      <c r="J2035" t="s">
        <v>6769</v>
      </c>
      <c r="K2035" t="s">
        <v>6770</v>
      </c>
      <c r="L2035" t="s">
        <v>77932</v>
      </c>
    </row>
    <row r="2036" spans="1:12" x14ac:dyDescent="0.15">
      <c r="A2036" t="s">
        <v>12</v>
      </c>
      <c r="B2036">
        <v>568672</v>
      </c>
      <c r="C2036">
        <v>568692</v>
      </c>
      <c r="D2036" t="s">
        <v>6761</v>
      </c>
      <c r="E2036" t="s">
        <v>90</v>
      </c>
      <c r="F2036" t="s">
        <v>76</v>
      </c>
      <c r="G2036" t="s">
        <v>16</v>
      </c>
      <c r="H2036">
        <v>82</v>
      </c>
      <c r="I2036" t="s">
        <v>6771</v>
      </c>
      <c r="J2036" t="s">
        <v>6772</v>
      </c>
      <c r="K2036" t="s">
        <v>6773</v>
      </c>
      <c r="L2036" t="s">
        <v>78011</v>
      </c>
    </row>
    <row r="2037" spans="1:12" x14ac:dyDescent="0.15">
      <c r="A2037" t="s">
        <v>12</v>
      </c>
      <c r="B2037">
        <v>569933</v>
      </c>
      <c r="C2037">
        <v>569953</v>
      </c>
      <c r="D2037" t="s">
        <v>6774</v>
      </c>
      <c r="E2037" t="s">
        <v>6775</v>
      </c>
      <c r="F2037" t="s">
        <v>76</v>
      </c>
      <c r="G2037" t="s">
        <v>23</v>
      </c>
      <c r="H2037">
        <v>8</v>
      </c>
      <c r="I2037" t="s">
        <v>6776</v>
      </c>
      <c r="J2037" t="s">
        <v>6777</v>
      </c>
      <c r="K2037" t="s">
        <v>6778</v>
      </c>
      <c r="L2037" t="s">
        <v>77955</v>
      </c>
    </row>
    <row r="2038" spans="1:12" x14ac:dyDescent="0.15">
      <c r="A2038" t="s">
        <v>12</v>
      </c>
      <c r="B2038">
        <v>569903</v>
      </c>
      <c r="C2038">
        <v>569923</v>
      </c>
      <c r="D2038" t="s">
        <v>6774</v>
      </c>
      <c r="E2038" t="s">
        <v>6775</v>
      </c>
      <c r="F2038" t="s">
        <v>76</v>
      </c>
      <c r="G2038" t="s">
        <v>23</v>
      </c>
      <c r="H2038">
        <v>38</v>
      </c>
      <c r="I2038" t="s">
        <v>6779</v>
      </c>
      <c r="J2038" t="s">
        <v>6780</v>
      </c>
      <c r="K2038" t="s">
        <v>6781</v>
      </c>
      <c r="L2038" t="s">
        <v>78008</v>
      </c>
    </row>
    <row r="2039" spans="1:12" x14ac:dyDescent="0.15">
      <c r="A2039" t="s">
        <v>12</v>
      </c>
      <c r="B2039">
        <v>569878</v>
      </c>
      <c r="C2039">
        <v>569898</v>
      </c>
      <c r="D2039" t="s">
        <v>6774</v>
      </c>
      <c r="E2039" t="s">
        <v>6775</v>
      </c>
      <c r="F2039" t="s">
        <v>76</v>
      </c>
      <c r="G2039" t="s">
        <v>16</v>
      </c>
      <c r="H2039">
        <v>63</v>
      </c>
      <c r="I2039" t="s">
        <v>6782</v>
      </c>
      <c r="J2039" t="s">
        <v>6783</v>
      </c>
      <c r="K2039" t="s">
        <v>6784</v>
      </c>
      <c r="L2039" t="s">
        <v>77957</v>
      </c>
    </row>
    <row r="2040" spans="1:12" x14ac:dyDescent="0.15">
      <c r="A2040" t="s">
        <v>12</v>
      </c>
      <c r="B2040">
        <v>569832</v>
      </c>
      <c r="C2040">
        <v>569852</v>
      </c>
      <c r="D2040" t="s">
        <v>6774</v>
      </c>
      <c r="E2040" t="s">
        <v>6775</v>
      </c>
      <c r="F2040" t="s">
        <v>76</v>
      </c>
      <c r="G2040" t="s">
        <v>16</v>
      </c>
      <c r="H2040">
        <v>109</v>
      </c>
      <c r="I2040" t="s">
        <v>6785</v>
      </c>
      <c r="J2040" t="s">
        <v>6786</v>
      </c>
      <c r="K2040" t="s">
        <v>6787</v>
      </c>
      <c r="L2040" t="s">
        <v>77947</v>
      </c>
    </row>
    <row r="2041" spans="1:12" x14ac:dyDescent="0.15">
      <c r="A2041" t="s">
        <v>12</v>
      </c>
      <c r="B2041">
        <v>570287</v>
      </c>
      <c r="C2041">
        <v>570307</v>
      </c>
      <c r="D2041" t="s">
        <v>6788</v>
      </c>
      <c r="E2041" t="s">
        <v>6789</v>
      </c>
      <c r="F2041" t="s">
        <v>76</v>
      </c>
      <c r="G2041" t="s">
        <v>36</v>
      </c>
      <c r="H2041">
        <v>10</v>
      </c>
      <c r="I2041" t="s">
        <v>6790</v>
      </c>
      <c r="J2041" t="s">
        <v>6791</v>
      </c>
      <c r="K2041" t="s">
        <v>6792</v>
      </c>
      <c r="L2041" t="s">
        <v>78001</v>
      </c>
    </row>
    <row r="2042" spans="1:12" x14ac:dyDescent="0.15">
      <c r="A2042" t="s">
        <v>12</v>
      </c>
      <c r="B2042">
        <v>570266</v>
      </c>
      <c r="C2042">
        <v>570286</v>
      </c>
      <c r="D2042" t="s">
        <v>6788</v>
      </c>
      <c r="E2042" t="s">
        <v>6789</v>
      </c>
      <c r="F2042" t="s">
        <v>76</v>
      </c>
      <c r="G2042" t="s">
        <v>16</v>
      </c>
      <c r="H2042">
        <v>31</v>
      </c>
      <c r="I2042" t="s">
        <v>6793</v>
      </c>
      <c r="J2042" t="s">
        <v>6794</v>
      </c>
      <c r="K2042" t="s">
        <v>6795</v>
      </c>
      <c r="L2042" t="s">
        <v>77910</v>
      </c>
    </row>
    <row r="2043" spans="1:12" x14ac:dyDescent="0.15">
      <c r="A2043" t="s">
        <v>12</v>
      </c>
      <c r="B2043">
        <v>570242</v>
      </c>
      <c r="C2043">
        <v>570262</v>
      </c>
      <c r="D2043" t="s">
        <v>6788</v>
      </c>
      <c r="E2043" t="s">
        <v>6789</v>
      </c>
      <c r="F2043" t="s">
        <v>76</v>
      </c>
      <c r="G2043" t="s">
        <v>36</v>
      </c>
      <c r="H2043">
        <v>55</v>
      </c>
      <c r="I2043" t="s">
        <v>6796</v>
      </c>
      <c r="J2043" t="s">
        <v>6797</v>
      </c>
      <c r="K2043" t="s">
        <v>6798</v>
      </c>
      <c r="L2043" t="s">
        <v>77992</v>
      </c>
    </row>
    <row r="2044" spans="1:12" x14ac:dyDescent="0.15">
      <c r="A2044" t="s">
        <v>12</v>
      </c>
      <c r="B2044">
        <v>570219</v>
      </c>
      <c r="C2044">
        <v>570239</v>
      </c>
      <c r="D2044" t="s">
        <v>6788</v>
      </c>
      <c r="E2044" t="s">
        <v>6789</v>
      </c>
      <c r="F2044" t="s">
        <v>76</v>
      </c>
      <c r="G2044" t="s">
        <v>23</v>
      </c>
      <c r="H2044">
        <v>78</v>
      </c>
      <c r="I2044" t="s">
        <v>6799</v>
      </c>
      <c r="J2044" t="s">
        <v>6800</v>
      </c>
      <c r="K2044" t="s">
        <v>6801</v>
      </c>
      <c r="L2044" t="s">
        <v>78000</v>
      </c>
    </row>
    <row r="2045" spans="1:12" x14ac:dyDescent="0.15">
      <c r="A2045" t="s">
        <v>12</v>
      </c>
      <c r="B2045">
        <v>570599</v>
      </c>
      <c r="C2045">
        <v>570619</v>
      </c>
      <c r="D2045" t="s">
        <v>6802</v>
      </c>
      <c r="E2045" t="s">
        <v>6803</v>
      </c>
      <c r="F2045" t="s">
        <v>76</v>
      </c>
      <c r="G2045" t="s">
        <v>16</v>
      </c>
      <c r="H2045">
        <v>9</v>
      </c>
      <c r="I2045" t="s">
        <v>6804</v>
      </c>
      <c r="J2045" t="s">
        <v>6805</v>
      </c>
      <c r="K2045" t="s">
        <v>6806</v>
      </c>
      <c r="L2045" t="s">
        <v>77939</v>
      </c>
    </row>
    <row r="2046" spans="1:12" x14ac:dyDescent="0.15">
      <c r="A2046" t="s">
        <v>12</v>
      </c>
      <c r="B2046">
        <v>570565</v>
      </c>
      <c r="C2046">
        <v>570585</v>
      </c>
      <c r="D2046" t="s">
        <v>6802</v>
      </c>
      <c r="E2046" t="s">
        <v>6803</v>
      </c>
      <c r="F2046" t="s">
        <v>76</v>
      </c>
      <c r="G2046" t="s">
        <v>36</v>
      </c>
      <c r="H2046">
        <v>43</v>
      </c>
      <c r="I2046" t="s">
        <v>6807</v>
      </c>
      <c r="J2046" t="s">
        <v>6808</v>
      </c>
      <c r="K2046" t="s">
        <v>6809</v>
      </c>
      <c r="L2046" t="s">
        <v>77942</v>
      </c>
    </row>
    <row r="2047" spans="1:12" x14ac:dyDescent="0.15">
      <c r="A2047" t="s">
        <v>12</v>
      </c>
      <c r="B2047">
        <v>570541</v>
      </c>
      <c r="C2047">
        <v>570561</v>
      </c>
      <c r="D2047" t="s">
        <v>6802</v>
      </c>
      <c r="E2047" t="s">
        <v>6803</v>
      </c>
      <c r="F2047" t="s">
        <v>76</v>
      </c>
      <c r="G2047" t="s">
        <v>16</v>
      </c>
      <c r="H2047">
        <v>67</v>
      </c>
      <c r="I2047" t="s">
        <v>6810</v>
      </c>
      <c r="J2047" t="s">
        <v>6811</v>
      </c>
      <c r="K2047" t="s">
        <v>6812</v>
      </c>
      <c r="L2047" t="s">
        <v>77981</v>
      </c>
    </row>
    <row r="2048" spans="1:12" x14ac:dyDescent="0.15">
      <c r="A2048" t="s">
        <v>12</v>
      </c>
      <c r="B2048">
        <v>570499</v>
      </c>
      <c r="C2048">
        <v>570519</v>
      </c>
      <c r="D2048" t="s">
        <v>6802</v>
      </c>
      <c r="E2048" t="s">
        <v>6803</v>
      </c>
      <c r="F2048" t="s">
        <v>76</v>
      </c>
      <c r="G2048" t="s">
        <v>23</v>
      </c>
      <c r="H2048">
        <v>109</v>
      </c>
      <c r="I2048" t="s">
        <v>6813</v>
      </c>
      <c r="J2048" t="s">
        <v>6814</v>
      </c>
      <c r="K2048" t="s">
        <v>6815</v>
      </c>
      <c r="L2048" t="s">
        <v>77947</v>
      </c>
    </row>
    <row r="2049" spans="1:12" x14ac:dyDescent="0.15">
      <c r="A2049" t="s">
        <v>12</v>
      </c>
      <c r="B2049">
        <v>572364</v>
      </c>
      <c r="C2049">
        <v>572384</v>
      </c>
      <c r="D2049" t="s">
        <v>6816</v>
      </c>
      <c r="E2049" t="s">
        <v>6817</v>
      </c>
      <c r="F2049" t="s">
        <v>76</v>
      </c>
      <c r="G2049" t="s">
        <v>32</v>
      </c>
      <c r="H2049">
        <v>1</v>
      </c>
      <c r="I2049" t="s">
        <v>6818</v>
      </c>
      <c r="J2049" t="s">
        <v>6819</v>
      </c>
      <c r="K2049" t="s">
        <v>6820</v>
      </c>
      <c r="L2049" t="s">
        <v>77917</v>
      </c>
    </row>
    <row r="2050" spans="1:12" x14ac:dyDescent="0.15">
      <c r="A2050" t="s">
        <v>12</v>
      </c>
      <c r="B2050">
        <v>572325</v>
      </c>
      <c r="C2050">
        <v>572345</v>
      </c>
      <c r="D2050" t="s">
        <v>6816</v>
      </c>
      <c r="E2050" t="s">
        <v>6817</v>
      </c>
      <c r="F2050" t="s">
        <v>76</v>
      </c>
      <c r="G2050" t="s">
        <v>23</v>
      </c>
      <c r="H2050">
        <v>40</v>
      </c>
      <c r="I2050" t="s">
        <v>6821</v>
      </c>
      <c r="J2050" t="s">
        <v>6822</v>
      </c>
      <c r="K2050" t="s">
        <v>6823</v>
      </c>
      <c r="L2050" t="s">
        <v>77952</v>
      </c>
    </row>
    <row r="2051" spans="1:12" x14ac:dyDescent="0.15">
      <c r="A2051" t="s">
        <v>12</v>
      </c>
      <c r="B2051">
        <v>572301</v>
      </c>
      <c r="C2051">
        <v>572321</v>
      </c>
      <c r="D2051" t="s">
        <v>6816</v>
      </c>
      <c r="E2051" t="s">
        <v>6817</v>
      </c>
      <c r="F2051" t="s">
        <v>76</v>
      </c>
      <c r="G2051" t="s">
        <v>32</v>
      </c>
      <c r="H2051">
        <v>64</v>
      </c>
      <c r="I2051" t="s">
        <v>6824</v>
      </c>
      <c r="J2051" t="s">
        <v>6825</v>
      </c>
      <c r="K2051" t="s">
        <v>6826</v>
      </c>
      <c r="L2051" t="s">
        <v>77989</v>
      </c>
    </row>
    <row r="2052" spans="1:12" x14ac:dyDescent="0.15">
      <c r="A2052" t="s">
        <v>12</v>
      </c>
      <c r="B2052">
        <v>572271</v>
      </c>
      <c r="C2052">
        <v>572291</v>
      </c>
      <c r="D2052" t="s">
        <v>6816</v>
      </c>
      <c r="E2052" t="s">
        <v>6817</v>
      </c>
      <c r="F2052" t="s">
        <v>76</v>
      </c>
      <c r="G2052" t="s">
        <v>16</v>
      </c>
      <c r="H2052">
        <v>94</v>
      </c>
      <c r="I2052" t="s">
        <v>6827</v>
      </c>
      <c r="J2052" t="s">
        <v>6828</v>
      </c>
      <c r="K2052" t="s">
        <v>6829</v>
      </c>
      <c r="L2052" t="s">
        <v>77927</v>
      </c>
    </row>
    <row r="2053" spans="1:12" x14ac:dyDescent="0.15">
      <c r="A2053" t="s">
        <v>12</v>
      </c>
      <c r="B2053">
        <v>572619</v>
      </c>
      <c r="C2053">
        <v>572639</v>
      </c>
      <c r="D2053" t="s">
        <v>6830</v>
      </c>
      <c r="E2053" t="s">
        <v>6831</v>
      </c>
      <c r="F2053" t="s">
        <v>15</v>
      </c>
      <c r="G2053" t="s">
        <v>23</v>
      </c>
      <c r="H2053">
        <v>19</v>
      </c>
      <c r="I2053" t="s">
        <v>6832</v>
      </c>
      <c r="J2053" t="s">
        <v>6833</v>
      </c>
      <c r="K2053" t="s">
        <v>6834</v>
      </c>
      <c r="L2053" t="s">
        <v>77982</v>
      </c>
    </row>
    <row r="2054" spans="1:12" x14ac:dyDescent="0.15">
      <c r="A2054" t="s">
        <v>12</v>
      </c>
      <c r="B2054">
        <v>572664</v>
      </c>
      <c r="C2054">
        <v>572684</v>
      </c>
      <c r="D2054" t="s">
        <v>6830</v>
      </c>
      <c r="E2054" t="s">
        <v>6831</v>
      </c>
      <c r="F2054" t="s">
        <v>15</v>
      </c>
      <c r="G2054" t="s">
        <v>23</v>
      </c>
      <c r="H2054">
        <v>64</v>
      </c>
      <c r="I2054" t="s">
        <v>6835</v>
      </c>
      <c r="J2054" t="s">
        <v>6836</v>
      </c>
      <c r="K2054" t="s">
        <v>6837</v>
      </c>
      <c r="L2054" t="s">
        <v>77989</v>
      </c>
    </row>
    <row r="2055" spans="1:12" x14ac:dyDescent="0.15">
      <c r="A2055" t="s">
        <v>12</v>
      </c>
      <c r="B2055">
        <v>572699</v>
      </c>
      <c r="C2055">
        <v>572719</v>
      </c>
      <c r="D2055" t="s">
        <v>6830</v>
      </c>
      <c r="E2055" t="s">
        <v>6831</v>
      </c>
      <c r="F2055" t="s">
        <v>15</v>
      </c>
      <c r="G2055" t="s">
        <v>36</v>
      </c>
      <c r="H2055">
        <v>99</v>
      </c>
      <c r="I2055" t="s">
        <v>6838</v>
      </c>
      <c r="J2055" t="s">
        <v>6839</v>
      </c>
      <c r="K2055" t="s">
        <v>6840</v>
      </c>
      <c r="L2055" t="s">
        <v>78051</v>
      </c>
    </row>
    <row r="2056" spans="1:12" x14ac:dyDescent="0.15">
      <c r="A2056" t="s">
        <v>12</v>
      </c>
      <c r="B2056">
        <v>572719</v>
      </c>
      <c r="C2056">
        <v>572739</v>
      </c>
      <c r="D2056" t="s">
        <v>6830</v>
      </c>
      <c r="E2056" t="s">
        <v>6831</v>
      </c>
      <c r="F2056" t="s">
        <v>15</v>
      </c>
      <c r="G2056" t="s">
        <v>16</v>
      </c>
      <c r="H2056">
        <v>119</v>
      </c>
      <c r="I2056" t="s">
        <v>6841</v>
      </c>
      <c r="J2056" t="s">
        <v>6842</v>
      </c>
      <c r="K2056" t="s">
        <v>6843</v>
      </c>
      <c r="L2056" t="s">
        <v>78058</v>
      </c>
    </row>
    <row r="2057" spans="1:12" x14ac:dyDescent="0.15">
      <c r="A2057" t="s">
        <v>12</v>
      </c>
      <c r="B2057">
        <v>573434</v>
      </c>
      <c r="C2057">
        <v>573454</v>
      </c>
      <c r="D2057" t="s">
        <v>6844</v>
      </c>
      <c r="E2057" t="s">
        <v>90</v>
      </c>
      <c r="F2057" t="s">
        <v>15</v>
      </c>
      <c r="G2057" t="s">
        <v>23</v>
      </c>
      <c r="H2057">
        <v>17</v>
      </c>
      <c r="I2057" t="s">
        <v>6845</v>
      </c>
      <c r="J2057" t="s">
        <v>6846</v>
      </c>
      <c r="K2057" t="s">
        <v>6847</v>
      </c>
      <c r="L2057" t="s">
        <v>77944</v>
      </c>
    </row>
    <row r="2058" spans="1:12" x14ac:dyDescent="0.15">
      <c r="A2058" t="s">
        <v>12</v>
      </c>
      <c r="B2058">
        <v>573484</v>
      </c>
      <c r="C2058">
        <v>573504</v>
      </c>
      <c r="D2058" t="s">
        <v>6844</v>
      </c>
      <c r="E2058" t="s">
        <v>90</v>
      </c>
      <c r="F2058" t="s">
        <v>15</v>
      </c>
      <c r="G2058" t="s">
        <v>36</v>
      </c>
      <c r="H2058">
        <v>67</v>
      </c>
      <c r="I2058" t="s">
        <v>6848</v>
      </c>
      <c r="J2058" t="s">
        <v>6849</v>
      </c>
      <c r="K2058" t="s">
        <v>6850</v>
      </c>
      <c r="L2058" t="s">
        <v>77981</v>
      </c>
    </row>
    <row r="2059" spans="1:12" x14ac:dyDescent="0.15">
      <c r="A2059" t="s">
        <v>12</v>
      </c>
      <c r="B2059">
        <v>573509</v>
      </c>
      <c r="C2059">
        <v>573529</v>
      </c>
      <c r="D2059" t="s">
        <v>6844</v>
      </c>
      <c r="E2059" t="s">
        <v>90</v>
      </c>
      <c r="F2059" t="s">
        <v>15</v>
      </c>
      <c r="G2059" t="s">
        <v>16</v>
      </c>
      <c r="H2059">
        <v>92</v>
      </c>
      <c r="I2059" t="s">
        <v>6851</v>
      </c>
      <c r="J2059" t="s">
        <v>6852</v>
      </c>
      <c r="K2059" t="s">
        <v>6853</v>
      </c>
      <c r="L2059" t="s">
        <v>78032</v>
      </c>
    </row>
    <row r="2060" spans="1:12" x14ac:dyDescent="0.15">
      <c r="A2060" t="s">
        <v>12</v>
      </c>
      <c r="B2060">
        <v>573536</v>
      </c>
      <c r="C2060">
        <v>573556</v>
      </c>
      <c r="D2060" t="s">
        <v>6844</v>
      </c>
      <c r="E2060" t="s">
        <v>90</v>
      </c>
      <c r="F2060" t="s">
        <v>15</v>
      </c>
      <c r="G2060" t="s">
        <v>16</v>
      </c>
      <c r="H2060">
        <v>119</v>
      </c>
      <c r="I2060" t="s">
        <v>6854</v>
      </c>
      <c r="J2060" t="s">
        <v>6855</v>
      </c>
      <c r="K2060" t="s">
        <v>6856</v>
      </c>
      <c r="L2060" t="s">
        <v>78058</v>
      </c>
    </row>
    <row r="2061" spans="1:12" x14ac:dyDescent="0.15">
      <c r="A2061" t="s">
        <v>12</v>
      </c>
      <c r="B2061">
        <v>573952</v>
      </c>
      <c r="C2061">
        <v>573972</v>
      </c>
      <c r="D2061" t="s">
        <v>6857</v>
      </c>
      <c r="E2061" t="s">
        <v>90</v>
      </c>
      <c r="F2061" t="s">
        <v>15</v>
      </c>
      <c r="G2061" t="s">
        <v>16</v>
      </c>
      <c r="H2061">
        <v>0</v>
      </c>
      <c r="I2061" t="s">
        <v>6858</v>
      </c>
      <c r="J2061" t="s">
        <v>6859</v>
      </c>
      <c r="K2061" t="s">
        <v>6860</v>
      </c>
      <c r="L2061" t="s">
        <v>77980</v>
      </c>
    </row>
    <row r="2062" spans="1:12" x14ac:dyDescent="0.15">
      <c r="A2062" t="s">
        <v>12</v>
      </c>
      <c r="B2062">
        <v>573998</v>
      </c>
      <c r="C2062">
        <v>574018</v>
      </c>
      <c r="D2062" t="s">
        <v>6857</v>
      </c>
      <c r="E2062" t="s">
        <v>90</v>
      </c>
      <c r="F2062" t="s">
        <v>15</v>
      </c>
      <c r="G2062" t="s">
        <v>16</v>
      </c>
      <c r="H2062">
        <v>46</v>
      </c>
      <c r="I2062" t="s">
        <v>6861</v>
      </c>
      <c r="J2062" t="s">
        <v>6862</v>
      </c>
      <c r="K2062" t="s">
        <v>6863</v>
      </c>
      <c r="L2062" t="s">
        <v>78004</v>
      </c>
    </row>
    <row r="2063" spans="1:12" x14ac:dyDescent="0.15">
      <c r="A2063" t="s">
        <v>12</v>
      </c>
      <c r="B2063">
        <v>574025</v>
      </c>
      <c r="C2063">
        <v>574045</v>
      </c>
      <c r="D2063" t="s">
        <v>6857</v>
      </c>
      <c r="E2063" t="s">
        <v>90</v>
      </c>
      <c r="F2063" t="s">
        <v>15</v>
      </c>
      <c r="G2063" t="s">
        <v>16</v>
      </c>
      <c r="H2063">
        <v>73</v>
      </c>
      <c r="I2063" t="s">
        <v>6864</v>
      </c>
      <c r="J2063" t="s">
        <v>6865</v>
      </c>
      <c r="K2063" t="s">
        <v>6866</v>
      </c>
      <c r="L2063" t="s">
        <v>77926</v>
      </c>
    </row>
    <row r="2064" spans="1:12" x14ac:dyDescent="0.15">
      <c r="A2064" t="s">
        <v>12</v>
      </c>
      <c r="B2064">
        <v>574061</v>
      </c>
      <c r="C2064">
        <v>574081</v>
      </c>
      <c r="D2064" t="s">
        <v>6857</v>
      </c>
      <c r="E2064" t="s">
        <v>90</v>
      </c>
      <c r="F2064" t="s">
        <v>15</v>
      </c>
      <c r="G2064" t="s">
        <v>23</v>
      </c>
      <c r="H2064">
        <v>109</v>
      </c>
      <c r="I2064" t="s">
        <v>6867</v>
      </c>
      <c r="J2064" t="s">
        <v>6868</v>
      </c>
      <c r="K2064" t="s">
        <v>6869</v>
      </c>
      <c r="L2064" t="s">
        <v>77947</v>
      </c>
    </row>
    <row r="2065" spans="1:12" x14ac:dyDescent="0.15">
      <c r="A2065" t="s">
        <v>12</v>
      </c>
      <c r="B2065">
        <v>574306</v>
      </c>
      <c r="C2065">
        <v>574326</v>
      </c>
      <c r="D2065" t="s">
        <v>6870</v>
      </c>
      <c r="E2065" t="s">
        <v>6871</v>
      </c>
      <c r="F2065" t="s">
        <v>15</v>
      </c>
      <c r="G2065" t="s">
        <v>16</v>
      </c>
      <c r="H2065">
        <v>7</v>
      </c>
      <c r="I2065" t="s">
        <v>6872</v>
      </c>
      <c r="J2065" t="s">
        <v>6873</v>
      </c>
      <c r="K2065" t="s">
        <v>6874</v>
      </c>
      <c r="L2065" t="s">
        <v>77909</v>
      </c>
    </row>
    <row r="2066" spans="1:12" x14ac:dyDescent="0.15">
      <c r="A2066" t="s">
        <v>12</v>
      </c>
      <c r="B2066">
        <v>574330</v>
      </c>
      <c r="C2066">
        <v>574350</v>
      </c>
      <c r="D2066" t="s">
        <v>6870</v>
      </c>
      <c r="E2066" t="s">
        <v>6871</v>
      </c>
      <c r="F2066" t="s">
        <v>15</v>
      </c>
      <c r="G2066" t="s">
        <v>32</v>
      </c>
      <c r="H2066">
        <v>31</v>
      </c>
      <c r="I2066" t="s">
        <v>6875</v>
      </c>
      <c r="J2066" t="s">
        <v>6876</v>
      </c>
      <c r="K2066" t="s">
        <v>6877</v>
      </c>
      <c r="L2066" t="s">
        <v>77910</v>
      </c>
    </row>
    <row r="2067" spans="1:12" x14ac:dyDescent="0.15">
      <c r="A2067" t="s">
        <v>12</v>
      </c>
      <c r="B2067">
        <v>574367</v>
      </c>
      <c r="C2067">
        <v>574387</v>
      </c>
      <c r="D2067" t="s">
        <v>6870</v>
      </c>
      <c r="E2067" t="s">
        <v>6871</v>
      </c>
      <c r="F2067" t="s">
        <v>15</v>
      </c>
      <c r="G2067" t="s">
        <v>23</v>
      </c>
      <c r="H2067">
        <v>68</v>
      </c>
      <c r="I2067" t="s">
        <v>6878</v>
      </c>
      <c r="J2067" t="s">
        <v>6879</v>
      </c>
      <c r="K2067" t="s">
        <v>6880</v>
      </c>
      <c r="L2067" t="s">
        <v>77962</v>
      </c>
    </row>
    <row r="2068" spans="1:12" x14ac:dyDescent="0.15">
      <c r="A2068" t="s">
        <v>12</v>
      </c>
      <c r="B2068">
        <v>574387</v>
      </c>
      <c r="C2068">
        <v>574407</v>
      </c>
      <c r="D2068" t="s">
        <v>6870</v>
      </c>
      <c r="E2068" t="s">
        <v>6871</v>
      </c>
      <c r="F2068" t="s">
        <v>15</v>
      </c>
      <c r="G2068" t="s">
        <v>23</v>
      </c>
      <c r="H2068">
        <v>88</v>
      </c>
      <c r="I2068" t="s">
        <v>6881</v>
      </c>
      <c r="J2068" t="s">
        <v>6882</v>
      </c>
      <c r="K2068" t="s">
        <v>6883</v>
      </c>
      <c r="L2068" t="s">
        <v>77923</v>
      </c>
    </row>
    <row r="2069" spans="1:12" x14ac:dyDescent="0.15">
      <c r="A2069" t="s">
        <v>12</v>
      </c>
      <c r="B2069">
        <v>574751</v>
      </c>
      <c r="C2069">
        <v>574771</v>
      </c>
      <c r="D2069" t="s">
        <v>6884</v>
      </c>
      <c r="E2069" t="s">
        <v>6885</v>
      </c>
      <c r="F2069" t="s">
        <v>15</v>
      </c>
      <c r="G2069" t="s">
        <v>36</v>
      </c>
      <c r="H2069">
        <v>12</v>
      </c>
      <c r="I2069" t="s">
        <v>6886</v>
      </c>
      <c r="J2069" t="s">
        <v>6887</v>
      </c>
      <c r="K2069" t="s">
        <v>6888</v>
      </c>
      <c r="L2069" t="s">
        <v>77991</v>
      </c>
    </row>
    <row r="2070" spans="1:12" x14ac:dyDescent="0.15">
      <c r="A2070" t="s">
        <v>12</v>
      </c>
      <c r="B2070">
        <v>574788</v>
      </c>
      <c r="C2070">
        <v>574808</v>
      </c>
      <c r="D2070" t="s">
        <v>6884</v>
      </c>
      <c r="E2070" t="s">
        <v>6885</v>
      </c>
      <c r="F2070" t="s">
        <v>15</v>
      </c>
      <c r="G2070" t="s">
        <v>32</v>
      </c>
      <c r="H2070">
        <v>49</v>
      </c>
      <c r="I2070" t="s">
        <v>6889</v>
      </c>
      <c r="J2070" t="s">
        <v>6890</v>
      </c>
      <c r="K2070" t="s">
        <v>6891</v>
      </c>
      <c r="L2070" t="s">
        <v>77913</v>
      </c>
    </row>
    <row r="2071" spans="1:12" x14ac:dyDescent="0.15">
      <c r="A2071" t="s">
        <v>12</v>
      </c>
      <c r="B2071">
        <v>574809</v>
      </c>
      <c r="C2071">
        <v>574829</v>
      </c>
      <c r="D2071" t="s">
        <v>6884</v>
      </c>
      <c r="E2071" t="s">
        <v>6885</v>
      </c>
      <c r="F2071" t="s">
        <v>15</v>
      </c>
      <c r="G2071" t="s">
        <v>36</v>
      </c>
      <c r="H2071">
        <v>70</v>
      </c>
      <c r="I2071" t="s">
        <v>6892</v>
      </c>
      <c r="J2071" t="s">
        <v>6893</v>
      </c>
      <c r="K2071" t="s">
        <v>6894</v>
      </c>
      <c r="L2071" t="s">
        <v>77919</v>
      </c>
    </row>
    <row r="2072" spans="1:12" x14ac:dyDescent="0.15">
      <c r="A2072" t="s">
        <v>12</v>
      </c>
      <c r="B2072">
        <v>574843</v>
      </c>
      <c r="C2072">
        <v>574863</v>
      </c>
      <c r="D2072" t="s">
        <v>6884</v>
      </c>
      <c r="E2072" t="s">
        <v>6885</v>
      </c>
      <c r="F2072" t="s">
        <v>15</v>
      </c>
      <c r="G2072" t="s">
        <v>23</v>
      </c>
      <c r="H2072">
        <v>104</v>
      </c>
      <c r="I2072" t="s">
        <v>6895</v>
      </c>
      <c r="J2072" t="s">
        <v>6896</v>
      </c>
      <c r="K2072" t="s">
        <v>6897</v>
      </c>
      <c r="L2072" t="s">
        <v>77963</v>
      </c>
    </row>
    <row r="2073" spans="1:12" x14ac:dyDescent="0.15">
      <c r="A2073" t="s">
        <v>12</v>
      </c>
      <c r="B2073">
        <v>576151</v>
      </c>
      <c r="C2073">
        <v>576171</v>
      </c>
      <c r="D2073" t="s">
        <v>6898</v>
      </c>
      <c r="E2073" t="s">
        <v>90</v>
      </c>
      <c r="F2073" t="s">
        <v>15</v>
      </c>
      <c r="G2073" t="s">
        <v>16</v>
      </c>
      <c r="H2073">
        <v>13</v>
      </c>
      <c r="I2073" t="s">
        <v>6899</v>
      </c>
      <c r="J2073" t="s">
        <v>6900</v>
      </c>
      <c r="K2073" t="s">
        <v>6901</v>
      </c>
      <c r="L2073" t="s">
        <v>77935</v>
      </c>
    </row>
    <row r="2074" spans="1:12" x14ac:dyDescent="0.15">
      <c r="A2074" t="s">
        <v>12</v>
      </c>
      <c r="B2074">
        <v>576178</v>
      </c>
      <c r="C2074">
        <v>576198</v>
      </c>
      <c r="D2074" t="s">
        <v>6898</v>
      </c>
      <c r="E2074" t="s">
        <v>90</v>
      </c>
      <c r="F2074" t="s">
        <v>15</v>
      </c>
      <c r="G2074" t="s">
        <v>36</v>
      </c>
      <c r="H2074">
        <v>40</v>
      </c>
      <c r="I2074" t="s">
        <v>6902</v>
      </c>
      <c r="J2074" t="s">
        <v>6903</v>
      </c>
      <c r="K2074" t="s">
        <v>6904</v>
      </c>
      <c r="L2074" t="s">
        <v>77952</v>
      </c>
    </row>
    <row r="2075" spans="1:12" x14ac:dyDescent="0.15">
      <c r="A2075" t="s">
        <v>12</v>
      </c>
      <c r="B2075">
        <v>576200</v>
      </c>
      <c r="C2075">
        <v>576220</v>
      </c>
      <c r="D2075" t="s">
        <v>6898</v>
      </c>
      <c r="E2075" t="s">
        <v>90</v>
      </c>
      <c r="F2075" t="s">
        <v>15</v>
      </c>
      <c r="G2075" t="s">
        <v>16</v>
      </c>
      <c r="H2075">
        <v>62</v>
      </c>
      <c r="I2075" t="s">
        <v>6905</v>
      </c>
      <c r="J2075" t="s">
        <v>6906</v>
      </c>
      <c r="K2075" t="s">
        <v>6907</v>
      </c>
      <c r="L2075" t="s">
        <v>77949</v>
      </c>
    </row>
    <row r="2076" spans="1:12" x14ac:dyDescent="0.15">
      <c r="A2076" t="s">
        <v>12</v>
      </c>
      <c r="B2076">
        <v>576238</v>
      </c>
      <c r="C2076">
        <v>576258</v>
      </c>
      <c r="D2076" t="s">
        <v>6898</v>
      </c>
      <c r="E2076" t="s">
        <v>90</v>
      </c>
      <c r="F2076" t="s">
        <v>15</v>
      </c>
      <c r="G2076" t="s">
        <v>36</v>
      </c>
      <c r="H2076">
        <v>100</v>
      </c>
      <c r="I2076" t="s">
        <v>6908</v>
      </c>
      <c r="J2076" t="s">
        <v>6909</v>
      </c>
      <c r="K2076" t="s">
        <v>6910</v>
      </c>
      <c r="L2076" t="s">
        <v>77953</v>
      </c>
    </row>
    <row r="2077" spans="1:12" x14ac:dyDescent="0.15">
      <c r="A2077" t="s">
        <v>12</v>
      </c>
      <c r="B2077">
        <v>578158</v>
      </c>
      <c r="C2077">
        <v>578178</v>
      </c>
      <c r="D2077" t="s">
        <v>6911</v>
      </c>
      <c r="E2077" t="s">
        <v>90</v>
      </c>
      <c r="F2077" t="s">
        <v>76</v>
      </c>
      <c r="G2077" t="s">
        <v>36</v>
      </c>
      <c r="H2077">
        <v>0</v>
      </c>
      <c r="I2077" t="s">
        <v>6912</v>
      </c>
      <c r="J2077" t="s">
        <v>6913</v>
      </c>
      <c r="K2077" t="s">
        <v>6914</v>
      </c>
      <c r="L2077" t="s">
        <v>77980</v>
      </c>
    </row>
    <row r="2078" spans="1:12" x14ac:dyDescent="0.15">
      <c r="A2078" t="s">
        <v>12</v>
      </c>
      <c r="B2078">
        <v>578135</v>
      </c>
      <c r="C2078">
        <v>578155</v>
      </c>
      <c r="D2078" t="s">
        <v>6911</v>
      </c>
      <c r="E2078" t="s">
        <v>90</v>
      </c>
      <c r="F2078" t="s">
        <v>76</v>
      </c>
      <c r="G2078" t="s">
        <v>23</v>
      </c>
      <c r="H2078">
        <v>23</v>
      </c>
      <c r="I2078" t="s">
        <v>6915</v>
      </c>
      <c r="J2078" t="s">
        <v>6916</v>
      </c>
      <c r="K2078" t="s">
        <v>6917</v>
      </c>
      <c r="L2078" t="s">
        <v>77975</v>
      </c>
    </row>
    <row r="2079" spans="1:12" x14ac:dyDescent="0.15">
      <c r="A2079" t="s">
        <v>12</v>
      </c>
      <c r="B2079">
        <v>578086</v>
      </c>
      <c r="C2079">
        <v>578106</v>
      </c>
      <c r="D2079" t="s">
        <v>6911</v>
      </c>
      <c r="E2079" t="s">
        <v>90</v>
      </c>
      <c r="F2079" t="s">
        <v>76</v>
      </c>
      <c r="G2079" t="s">
        <v>16</v>
      </c>
      <c r="H2079">
        <v>72</v>
      </c>
      <c r="I2079" t="s">
        <v>6918</v>
      </c>
      <c r="J2079" t="s">
        <v>6919</v>
      </c>
      <c r="K2079" t="s">
        <v>6920</v>
      </c>
      <c r="L2079" t="s">
        <v>78066</v>
      </c>
    </row>
    <row r="2080" spans="1:12" x14ac:dyDescent="0.15">
      <c r="A2080" t="s">
        <v>12</v>
      </c>
      <c r="B2080">
        <v>578057</v>
      </c>
      <c r="C2080">
        <v>578077</v>
      </c>
      <c r="D2080" t="s">
        <v>6911</v>
      </c>
      <c r="E2080" t="s">
        <v>90</v>
      </c>
      <c r="F2080" t="s">
        <v>76</v>
      </c>
      <c r="G2080" t="s">
        <v>32</v>
      </c>
      <c r="H2080">
        <v>101</v>
      </c>
      <c r="I2080" t="s">
        <v>6921</v>
      </c>
      <c r="J2080" t="s">
        <v>6922</v>
      </c>
      <c r="K2080" t="s">
        <v>6923</v>
      </c>
      <c r="L2080" t="s">
        <v>77997</v>
      </c>
    </row>
    <row r="2081" spans="1:12" x14ac:dyDescent="0.15">
      <c r="A2081" t="s">
        <v>12</v>
      </c>
      <c r="B2081">
        <v>578914</v>
      </c>
      <c r="C2081">
        <v>578934</v>
      </c>
      <c r="D2081" t="s">
        <v>6924</v>
      </c>
      <c r="E2081" t="s">
        <v>6925</v>
      </c>
      <c r="F2081" t="s">
        <v>76</v>
      </c>
      <c r="G2081" t="s">
        <v>32</v>
      </c>
      <c r="H2081">
        <v>11</v>
      </c>
      <c r="I2081" t="s">
        <v>6926</v>
      </c>
      <c r="J2081" t="s">
        <v>6927</v>
      </c>
      <c r="K2081" t="s">
        <v>6928</v>
      </c>
      <c r="L2081" t="s">
        <v>77974</v>
      </c>
    </row>
    <row r="2082" spans="1:12" x14ac:dyDescent="0.15">
      <c r="A2082" t="s">
        <v>12</v>
      </c>
      <c r="B2082">
        <v>578884</v>
      </c>
      <c r="C2082">
        <v>578904</v>
      </c>
      <c r="D2082" t="s">
        <v>6924</v>
      </c>
      <c r="E2082" t="s">
        <v>6925</v>
      </c>
      <c r="F2082" t="s">
        <v>76</v>
      </c>
      <c r="G2082" t="s">
        <v>32</v>
      </c>
      <c r="H2082">
        <v>41</v>
      </c>
      <c r="I2082" t="s">
        <v>6929</v>
      </c>
      <c r="J2082" t="s">
        <v>6930</v>
      </c>
      <c r="K2082" t="s">
        <v>6931</v>
      </c>
      <c r="L2082" t="s">
        <v>78014</v>
      </c>
    </row>
    <row r="2083" spans="1:12" x14ac:dyDescent="0.15">
      <c r="A2083" t="s">
        <v>12</v>
      </c>
      <c r="B2083">
        <v>578858</v>
      </c>
      <c r="C2083">
        <v>578878</v>
      </c>
      <c r="D2083" t="s">
        <v>6924</v>
      </c>
      <c r="E2083" t="s">
        <v>6925</v>
      </c>
      <c r="F2083" t="s">
        <v>76</v>
      </c>
      <c r="G2083" t="s">
        <v>16</v>
      </c>
      <c r="H2083">
        <v>67</v>
      </c>
      <c r="I2083" t="s">
        <v>6932</v>
      </c>
      <c r="J2083" t="s">
        <v>6933</v>
      </c>
      <c r="K2083" t="s">
        <v>6934</v>
      </c>
      <c r="L2083" t="s">
        <v>77981</v>
      </c>
    </row>
    <row r="2084" spans="1:12" x14ac:dyDescent="0.15">
      <c r="A2084" t="s">
        <v>12</v>
      </c>
      <c r="B2084">
        <v>578834</v>
      </c>
      <c r="C2084">
        <v>578854</v>
      </c>
      <c r="D2084" t="s">
        <v>6924</v>
      </c>
      <c r="E2084" t="s">
        <v>6925</v>
      </c>
      <c r="F2084" t="s">
        <v>76</v>
      </c>
      <c r="G2084" t="s">
        <v>32</v>
      </c>
      <c r="H2084">
        <v>91</v>
      </c>
      <c r="I2084" t="s">
        <v>6935</v>
      </c>
      <c r="J2084" t="s">
        <v>6936</v>
      </c>
      <c r="K2084" t="s">
        <v>6937</v>
      </c>
      <c r="L2084" t="s">
        <v>77907</v>
      </c>
    </row>
    <row r="2085" spans="1:12" x14ac:dyDescent="0.15">
      <c r="A2085" t="s">
        <v>12</v>
      </c>
      <c r="B2085">
        <v>580143</v>
      </c>
      <c r="C2085">
        <v>580163</v>
      </c>
      <c r="D2085" t="s">
        <v>6938</v>
      </c>
      <c r="E2085" t="s">
        <v>90</v>
      </c>
      <c r="F2085" t="s">
        <v>76</v>
      </c>
      <c r="G2085" t="s">
        <v>32</v>
      </c>
      <c r="H2085">
        <v>14</v>
      </c>
      <c r="I2085" t="s">
        <v>6939</v>
      </c>
      <c r="J2085" t="s">
        <v>6940</v>
      </c>
      <c r="K2085" t="s">
        <v>6941</v>
      </c>
      <c r="L2085" t="s">
        <v>77924</v>
      </c>
    </row>
    <row r="2086" spans="1:12" x14ac:dyDescent="0.15">
      <c r="A2086" t="s">
        <v>12</v>
      </c>
      <c r="B2086">
        <v>580093</v>
      </c>
      <c r="C2086">
        <v>580113</v>
      </c>
      <c r="D2086" t="s">
        <v>6938</v>
      </c>
      <c r="E2086" t="s">
        <v>90</v>
      </c>
      <c r="F2086" t="s">
        <v>76</v>
      </c>
      <c r="G2086" t="s">
        <v>16</v>
      </c>
      <c r="H2086">
        <v>64</v>
      </c>
      <c r="I2086" t="s">
        <v>6942</v>
      </c>
      <c r="J2086" t="s">
        <v>6943</v>
      </c>
      <c r="K2086" t="s">
        <v>6944</v>
      </c>
      <c r="L2086" t="s">
        <v>77989</v>
      </c>
    </row>
    <row r="2087" spans="1:12" x14ac:dyDescent="0.15">
      <c r="A2087" t="s">
        <v>12</v>
      </c>
      <c r="B2087">
        <v>580067</v>
      </c>
      <c r="C2087">
        <v>580087</v>
      </c>
      <c r="D2087" t="s">
        <v>6938</v>
      </c>
      <c r="E2087" t="s">
        <v>90</v>
      </c>
      <c r="F2087" t="s">
        <v>76</v>
      </c>
      <c r="G2087" t="s">
        <v>16</v>
      </c>
      <c r="H2087">
        <v>90</v>
      </c>
      <c r="I2087" t="s">
        <v>6945</v>
      </c>
      <c r="J2087" t="s">
        <v>6946</v>
      </c>
      <c r="K2087" t="s">
        <v>6947</v>
      </c>
      <c r="L2087" t="s">
        <v>78017</v>
      </c>
    </row>
    <row r="2088" spans="1:12" x14ac:dyDescent="0.15">
      <c r="A2088" t="s">
        <v>12</v>
      </c>
      <c r="B2088">
        <v>580044</v>
      </c>
      <c r="C2088">
        <v>580064</v>
      </c>
      <c r="D2088" t="s">
        <v>6938</v>
      </c>
      <c r="E2088" t="s">
        <v>90</v>
      </c>
      <c r="F2088" t="s">
        <v>76</v>
      </c>
      <c r="G2088" t="s">
        <v>32</v>
      </c>
      <c r="H2088">
        <v>113</v>
      </c>
      <c r="I2088" t="s">
        <v>6948</v>
      </c>
      <c r="J2088" t="s">
        <v>6949</v>
      </c>
      <c r="K2088" t="s">
        <v>6950</v>
      </c>
      <c r="L2088" t="s">
        <v>77986</v>
      </c>
    </row>
    <row r="2089" spans="1:12" x14ac:dyDescent="0.15">
      <c r="A2089" t="s">
        <v>12</v>
      </c>
      <c r="B2089">
        <v>580330</v>
      </c>
      <c r="C2089">
        <v>580350</v>
      </c>
      <c r="D2089" t="s">
        <v>6951</v>
      </c>
      <c r="E2089" t="s">
        <v>90</v>
      </c>
      <c r="F2089" t="s">
        <v>15</v>
      </c>
      <c r="G2089" t="s">
        <v>23</v>
      </c>
      <c r="H2089">
        <v>52</v>
      </c>
      <c r="I2089" t="s">
        <v>6952</v>
      </c>
      <c r="J2089" t="s">
        <v>6953</v>
      </c>
      <c r="K2089" t="s">
        <v>6954</v>
      </c>
      <c r="L2089" t="s">
        <v>77959</v>
      </c>
    </row>
    <row r="2090" spans="1:12" x14ac:dyDescent="0.15">
      <c r="A2090" t="s">
        <v>12</v>
      </c>
      <c r="B2090">
        <v>580365</v>
      </c>
      <c r="C2090">
        <v>580385</v>
      </c>
      <c r="D2090" t="s">
        <v>6951</v>
      </c>
      <c r="E2090" t="s">
        <v>90</v>
      </c>
      <c r="F2090" t="s">
        <v>15</v>
      </c>
      <c r="G2090" t="s">
        <v>16</v>
      </c>
      <c r="H2090">
        <v>87</v>
      </c>
      <c r="I2090" t="s">
        <v>6955</v>
      </c>
      <c r="J2090" t="s">
        <v>6956</v>
      </c>
      <c r="K2090" t="s">
        <v>6957</v>
      </c>
      <c r="L2090" t="s">
        <v>78024</v>
      </c>
    </row>
    <row r="2091" spans="1:12" x14ac:dyDescent="0.15">
      <c r="A2091" t="s">
        <v>12</v>
      </c>
      <c r="B2091">
        <v>580404</v>
      </c>
      <c r="C2091">
        <v>580424</v>
      </c>
      <c r="D2091" t="s">
        <v>6951</v>
      </c>
      <c r="E2091" t="s">
        <v>90</v>
      </c>
      <c r="F2091" t="s">
        <v>15</v>
      </c>
      <c r="G2091" t="s">
        <v>36</v>
      </c>
      <c r="H2091">
        <v>126</v>
      </c>
      <c r="I2091" t="s">
        <v>6958</v>
      </c>
      <c r="J2091" t="s">
        <v>6959</v>
      </c>
      <c r="K2091" t="s">
        <v>6960</v>
      </c>
      <c r="L2091" t="s">
        <v>78078</v>
      </c>
    </row>
    <row r="2092" spans="1:12" x14ac:dyDescent="0.15">
      <c r="A2092" t="s">
        <v>12</v>
      </c>
      <c r="B2092">
        <v>580427</v>
      </c>
      <c r="C2092">
        <v>580447</v>
      </c>
      <c r="D2092" t="s">
        <v>6951</v>
      </c>
      <c r="E2092" t="s">
        <v>90</v>
      </c>
      <c r="F2092" t="s">
        <v>15</v>
      </c>
      <c r="G2092" t="s">
        <v>16</v>
      </c>
      <c r="H2092">
        <v>149</v>
      </c>
      <c r="I2092" t="s">
        <v>6961</v>
      </c>
      <c r="J2092" t="s">
        <v>6962</v>
      </c>
      <c r="K2092" t="s">
        <v>6963</v>
      </c>
      <c r="L2092" t="s">
        <v>78045</v>
      </c>
    </row>
    <row r="2093" spans="1:12" x14ac:dyDescent="0.15">
      <c r="A2093" t="s">
        <v>12</v>
      </c>
      <c r="B2093">
        <v>581228</v>
      </c>
      <c r="C2093">
        <v>581248</v>
      </c>
      <c r="D2093" t="s">
        <v>6964</v>
      </c>
      <c r="E2093" t="s">
        <v>90</v>
      </c>
      <c r="F2093" t="s">
        <v>15</v>
      </c>
      <c r="G2093" t="s">
        <v>23</v>
      </c>
      <c r="H2093">
        <v>23</v>
      </c>
      <c r="I2093" t="s">
        <v>6965</v>
      </c>
      <c r="J2093" t="s">
        <v>6966</v>
      </c>
      <c r="K2093" t="s">
        <v>6967</v>
      </c>
      <c r="L2093" t="s">
        <v>77975</v>
      </c>
    </row>
    <row r="2094" spans="1:12" x14ac:dyDescent="0.15">
      <c r="A2094" t="s">
        <v>12</v>
      </c>
      <c r="B2094">
        <v>581256</v>
      </c>
      <c r="C2094">
        <v>581276</v>
      </c>
      <c r="D2094" t="s">
        <v>6964</v>
      </c>
      <c r="E2094" t="s">
        <v>90</v>
      </c>
      <c r="F2094" t="s">
        <v>15</v>
      </c>
      <c r="G2094" t="s">
        <v>36</v>
      </c>
      <c r="H2094">
        <v>51</v>
      </c>
      <c r="I2094" t="s">
        <v>6968</v>
      </c>
      <c r="J2094" t="s">
        <v>6969</v>
      </c>
      <c r="K2094" t="s">
        <v>6970</v>
      </c>
      <c r="L2094" t="s">
        <v>78023</v>
      </c>
    </row>
    <row r="2095" spans="1:12" x14ac:dyDescent="0.15">
      <c r="A2095" t="s">
        <v>12</v>
      </c>
      <c r="B2095">
        <v>581279</v>
      </c>
      <c r="C2095">
        <v>581299</v>
      </c>
      <c r="D2095" t="s">
        <v>6964</v>
      </c>
      <c r="E2095" t="s">
        <v>90</v>
      </c>
      <c r="F2095" t="s">
        <v>15</v>
      </c>
      <c r="G2095" t="s">
        <v>32</v>
      </c>
      <c r="H2095">
        <v>74</v>
      </c>
      <c r="I2095" t="s">
        <v>6971</v>
      </c>
      <c r="J2095" t="s">
        <v>6972</v>
      </c>
      <c r="K2095" t="s">
        <v>6973</v>
      </c>
      <c r="L2095" t="s">
        <v>78005</v>
      </c>
    </row>
    <row r="2096" spans="1:12" x14ac:dyDescent="0.15">
      <c r="A2096" t="s">
        <v>12</v>
      </c>
      <c r="B2096">
        <v>581318</v>
      </c>
      <c r="C2096">
        <v>581338</v>
      </c>
      <c r="D2096" t="s">
        <v>6964</v>
      </c>
      <c r="E2096" t="s">
        <v>90</v>
      </c>
      <c r="F2096" t="s">
        <v>15</v>
      </c>
      <c r="G2096" t="s">
        <v>23</v>
      </c>
      <c r="H2096">
        <v>113</v>
      </c>
      <c r="I2096" t="s">
        <v>6974</v>
      </c>
      <c r="J2096" t="s">
        <v>6975</v>
      </c>
      <c r="K2096" t="s">
        <v>6976</v>
      </c>
      <c r="L2096" t="s">
        <v>77986</v>
      </c>
    </row>
    <row r="2097" spans="1:12" x14ac:dyDescent="0.15">
      <c r="A2097" t="s">
        <v>12</v>
      </c>
      <c r="B2097">
        <v>582396</v>
      </c>
      <c r="C2097">
        <v>582416</v>
      </c>
      <c r="D2097" t="s">
        <v>6977</v>
      </c>
      <c r="E2097" t="s">
        <v>90</v>
      </c>
      <c r="F2097" t="s">
        <v>15</v>
      </c>
      <c r="G2097" t="s">
        <v>36</v>
      </c>
      <c r="H2097">
        <v>10</v>
      </c>
      <c r="I2097" t="s">
        <v>6978</v>
      </c>
      <c r="J2097" t="s">
        <v>6979</v>
      </c>
      <c r="K2097" t="s">
        <v>6980</v>
      </c>
      <c r="L2097" t="s">
        <v>78001</v>
      </c>
    </row>
    <row r="2098" spans="1:12" x14ac:dyDescent="0.15">
      <c r="A2098" t="s">
        <v>12</v>
      </c>
      <c r="B2098">
        <v>582416</v>
      </c>
      <c r="C2098">
        <v>582436</v>
      </c>
      <c r="D2098" t="s">
        <v>6977</v>
      </c>
      <c r="E2098" t="s">
        <v>90</v>
      </c>
      <c r="F2098" t="s">
        <v>15</v>
      </c>
      <c r="G2098" t="s">
        <v>36</v>
      </c>
      <c r="H2098">
        <v>30</v>
      </c>
      <c r="I2098" t="s">
        <v>6981</v>
      </c>
      <c r="J2098" t="s">
        <v>6982</v>
      </c>
      <c r="K2098" t="s">
        <v>6983</v>
      </c>
      <c r="L2098" t="s">
        <v>77984</v>
      </c>
    </row>
    <row r="2099" spans="1:12" x14ac:dyDescent="0.15">
      <c r="A2099" t="s">
        <v>12</v>
      </c>
      <c r="B2099">
        <v>582454</v>
      </c>
      <c r="C2099">
        <v>582474</v>
      </c>
      <c r="D2099" t="s">
        <v>6977</v>
      </c>
      <c r="E2099" t="s">
        <v>90</v>
      </c>
      <c r="F2099" t="s">
        <v>15</v>
      </c>
      <c r="G2099" t="s">
        <v>16</v>
      </c>
      <c r="H2099">
        <v>68</v>
      </c>
      <c r="I2099" t="s">
        <v>6984</v>
      </c>
      <c r="J2099" t="s">
        <v>6985</v>
      </c>
      <c r="K2099" t="s">
        <v>6986</v>
      </c>
      <c r="L2099" t="s">
        <v>77962</v>
      </c>
    </row>
    <row r="2100" spans="1:12" x14ac:dyDescent="0.15">
      <c r="A2100" t="s">
        <v>12</v>
      </c>
      <c r="B2100">
        <v>582492</v>
      </c>
      <c r="C2100">
        <v>582512</v>
      </c>
      <c r="D2100" t="s">
        <v>6977</v>
      </c>
      <c r="E2100" t="s">
        <v>90</v>
      </c>
      <c r="F2100" t="s">
        <v>15</v>
      </c>
      <c r="G2100" t="s">
        <v>16</v>
      </c>
      <c r="H2100">
        <v>106</v>
      </c>
      <c r="I2100" t="s">
        <v>6987</v>
      </c>
      <c r="J2100" t="s">
        <v>6988</v>
      </c>
      <c r="K2100" t="s">
        <v>6989</v>
      </c>
      <c r="L2100" t="s">
        <v>77914</v>
      </c>
    </row>
    <row r="2101" spans="1:12" x14ac:dyDescent="0.15">
      <c r="A2101" t="s">
        <v>12</v>
      </c>
      <c r="B2101">
        <v>583654</v>
      </c>
      <c r="C2101">
        <v>583674</v>
      </c>
      <c r="D2101" t="s">
        <v>6990</v>
      </c>
      <c r="E2101" t="s">
        <v>90</v>
      </c>
      <c r="F2101" t="s">
        <v>76</v>
      </c>
      <c r="G2101" t="s">
        <v>36</v>
      </c>
      <c r="H2101">
        <v>10</v>
      </c>
      <c r="I2101" t="s">
        <v>6991</v>
      </c>
      <c r="J2101" t="s">
        <v>6992</v>
      </c>
      <c r="K2101" t="s">
        <v>6993</v>
      </c>
      <c r="L2101" t="s">
        <v>78001</v>
      </c>
    </row>
    <row r="2102" spans="1:12" x14ac:dyDescent="0.15">
      <c r="A2102" t="s">
        <v>12</v>
      </c>
      <c r="B2102">
        <v>583577</v>
      </c>
      <c r="C2102">
        <v>583597</v>
      </c>
      <c r="D2102" t="s">
        <v>6990</v>
      </c>
      <c r="E2102" t="s">
        <v>90</v>
      </c>
      <c r="F2102" t="s">
        <v>76</v>
      </c>
      <c r="G2102" t="s">
        <v>36</v>
      </c>
      <c r="H2102">
        <v>87</v>
      </c>
      <c r="I2102" t="s">
        <v>6994</v>
      </c>
      <c r="J2102" t="s">
        <v>6995</v>
      </c>
      <c r="K2102" t="s">
        <v>6996</v>
      </c>
      <c r="L2102" t="s">
        <v>78024</v>
      </c>
    </row>
    <row r="2103" spans="1:12" x14ac:dyDescent="0.15">
      <c r="A2103" t="s">
        <v>12</v>
      </c>
      <c r="B2103">
        <v>583547</v>
      </c>
      <c r="C2103">
        <v>583567</v>
      </c>
      <c r="D2103" t="s">
        <v>6990</v>
      </c>
      <c r="E2103" t="s">
        <v>90</v>
      </c>
      <c r="F2103" t="s">
        <v>76</v>
      </c>
      <c r="G2103" t="s">
        <v>16</v>
      </c>
      <c r="H2103">
        <v>117</v>
      </c>
      <c r="I2103" t="s">
        <v>6997</v>
      </c>
      <c r="J2103" t="s">
        <v>6998</v>
      </c>
      <c r="K2103" t="s">
        <v>6999</v>
      </c>
      <c r="L2103" t="s">
        <v>77930</v>
      </c>
    </row>
    <row r="2104" spans="1:12" x14ac:dyDescent="0.15">
      <c r="A2104" t="s">
        <v>12</v>
      </c>
      <c r="B2104">
        <v>583527</v>
      </c>
      <c r="C2104">
        <v>583547</v>
      </c>
      <c r="D2104" t="s">
        <v>6990</v>
      </c>
      <c r="E2104" t="s">
        <v>90</v>
      </c>
      <c r="F2104" t="s">
        <v>76</v>
      </c>
      <c r="G2104" t="s">
        <v>16</v>
      </c>
      <c r="H2104">
        <v>137</v>
      </c>
      <c r="I2104" t="s">
        <v>7000</v>
      </c>
      <c r="J2104" t="s">
        <v>7001</v>
      </c>
      <c r="K2104" t="s">
        <v>7002</v>
      </c>
      <c r="L2104" t="s">
        <v>77987</v>
      </c>
    </row>
    <row r="2105" spans="1:12" x14ac:dyDescent="0.15">
      <c r="A2105" t="s">
        <v>12</v>
      </c>
      <c r="B2105">
        <v>583737</v>
      </c>
      <c r="C2105">
        <v>583757</v>
      </c>
      <c r="D2105" t="s">
        <v>7003</v>
      </c>
      <c r="E2105" t="s">
        <v>90</v>
      </c>
      <c r="F2105" t="s">
        <v>15</v>
      </c>
      <c r="G2105" t="s">
        <v>32</v>
      </c>
      <c r="H2105">
        <v>11</v>
      </c>
      <c r="I2105" t="s">
        <v>7004</v>
      </c>
      <c r="J2105" t="s">
        <v>7005</v>
      </c>
      <c r="K2105" t="s">
        <v>7006</v>
      </c>
      <c r="L2105" t="s">
        <v>77974</v>
      </c>
    </row>
    <row r="2106" spans="1:12" x14ac:dyDescent="0.15">
      <c r="A2106" t="s">
        <v>12</v>
      </c>
      <c r="B2106">
        <v>583787</v>
      </c>
      <c r="C2106">
        <v>583807</v>
      </c>
      <c r="D2106" t="s">
        <v>7003</v>
      </c>
      <c r="E2106" t="s">
        <v>90</v>
      </c>
      <c r="F2106" t="s">
        <v>15</v>
      </c>
      <c r="G2106" t="s">
        <v>16</v>
      </c>
      <c r="H2106">
        <v>61</v>
      </c>
      <c r="I2106" t="s">
        <v>7007</v>
      </c>
      <c r="J2106" t="s">
        <v>7008</v>
      </c>
      <c r="K2106" t="s">
        <v>7009</v>
      </c>
      <c r="L2106" t="s">
        <v>77979</v>
      </c>
    </row>
    <row r="2107" spans="1:12" x14ac:dyDescent="0.15">
      <c r="A2107" t="s">
        <v>12</v>
      </c>
      <c r="B2107">
        <v>583809</v>
      </c>
      <c r="C2107">
        <v>583829</v>
      </c>
      <c r="D2107" t="s">
        <v>7003</v>
      </c>
      <c r="E2107" t="s">
        <v>90</v>
      </c>
      <c r="F2107" t="s">
        <v>15</v>
      </c>
      <c r="G2107" t="s">
        <v>23</v>
      </c>
      <c r="H2107">
        <v>83</v>
      </c>
      <c r="I2107" t="s">
        <v>7010</v>
      </c>
      <c r="J2107" t="s">
        <v>7011</v>
      </c>
      <c r="K2107" t="s">
        <v>7012</v>
      </c>
      <c r="L2107" t="s">
        <v>77958</v>
      </c>
    </row>
    <row r="2108" spans="1:12" x14ac:dyDescent="0.15">
      <c r="A2108" t="s">
        <v>12</v>
      </c>
      <c r="B2108">
        <v>583833</v>
      </c>
      <c r="C2108">
        <v>583853</v>
      </c>
      <c r="D2108" t="s">
        <v>7003</v>
      </c>
      <c r="E2108" t="s">
        <v>90</v>
      </c>
      <c r="F2108" t="s">
        <v>15</v>
      </c>
      <c r="G2108" t="s">
        <v>23</v>
      </c>
      <c r="H2108">
        <v>107</v>
      </c>
      <c r="I2108" t="s">
        <v>7013</v>
      </c>
      <c r="J2108" t="s">
        <v>7014</v>
      </c>
      <c r="K2108" t="s">
        <v>7015</v>
      </c>
      <c r="L2108" t="s">
        <v>77983</v>
      </c>
    </row>
    <row r="2109" spans="1:12" x14ac:dyDescent="0.15">
      <c r="A2109" t="s">
        <v>12</v>
      </c>
      <c r="B2109">
        <v>585263</v>
      </c>
      <c r="C2109">
        <v>585283</v>
      </c>
      <c r="D2109" t="s">
        <v>7016</v>
      </c>
      <c r="E2109" t="s">
        <v>90</v>
      </c>
      <c r="F2109" t="s">
        <v>15</v>
      </c>
      <c r="G2109" t="s">
        <v>23</v>
      </c>
      <c r="H2109">
        <v>14</v>
      </c>
      <c r="I2109" t="s">
        <v>7017</v>
      </c>
      <c r="J2109" t="s">
        <v>7018</v>
      </c>
      <c r="K2109" t="s">
        <v>7019</v>
      </c>
      <c r="L2109" t="s">
        <v>77924</v>
      </c>
    </row>
    <row r="2110" spans="1:12" x14ac:dyDescent="0.15">
      <c r="A2110" t="s">
        <v>12</v>
      </c>
      <c r="B2110">
        <v>585286</v>
      </c>
      <c r="C2110">
        <v>585306</v>
      </c>
      <c r="D2110" t="s">
        <v>7016</v>
      </c>
      <c r="E2110" t="s">
        <v>90</v>
      </c>
      <c r="F2110" t="s">
        <v>15</v>
      </c>
      <c r="G2110" t="s">
        <v>16</v>
      </c>
      <c r="H2110">
        <v>37</v>
      </c>
      <c r="I2110" t="s">
        <v>7020</v>
      </c>
      <c r="J2110" t="s">
        <v>7021</v>
      </c>
      <c r="K2110" t="s">
        <v>7022</v>
      </c>
      <c r="L2110" t="s">
        <v>77906</v>
      </c>
    </row>
    <row r="2111" spans="1:12" x14ac:dyDescent="0.15">
      <c r="A2111" t="s">
        <v>12</v>
      </c>
      <c r="B2111">
        <v>585306</v>
      </c>
      <c r="C2111">
        <v>585326</v>
      </c>
      <c r="D2111" t="s">
        <v>7016</v>
      </c>
      <c r="E2111" t="s">
        <v>90</v>
      </c>
      <c r="F2111" t="s">
        <v>15</v>
      </c>
      <c r="G2111" t="s">
        <v>16</v>
      </c>
      <c r="H2111">
        <v>57</v>
      </c>
      <c r="I2111" t="s">
        <v>7023</v>
      </c>
      <c r="J2111" t="s">
        <v>7024</v>
      </c>
      <c r="K2111" t="s">
        <v>7025</v>
      </c>
      <c r="L2111" t="s">
        <v>78049</v>
      </c>
    </row>
    <row r="2112" spans="1:12" x14ac:dyDescent="0.15">
      <c r="A2112" t="s">
        <v>12</v>
      </c>
      <c r="B2112">
        <v>585334</v>
      </c>
      <c r="C2112">
        <v>585354</v>
      </c>
      <c r="D2112" t="s">
        <v>7016</v>
      </c>
      <c r="E2112" t="s">
        <v>90</v>
      </c>
      <c r="F2112" t="s">
        <v>15</v>
      </c>
      <c r="G2112" t="s">
        <v>23</v>
      </c>
      <c r="H2112">
        <v>85</v>
      </c>
      <c r="I2112" t="s">
        <v>7026</v>
      </c>
      <c r="J2112" t="s">
        <v>7027</v>
      </c>
      <c r="K2112" t="s">
        <v>7028</v>
      </c>
      <c r="L2112" t="s">
        <v>77972</v>
      </c>
    </row>
    <row r="2113" spans="1:12" x14ac:dyDescent="0.15">
      <c r="A2113" t="s">
        <v>12</v>
      </c>
      <c r="B2113">
        <v>585562</v>
      </c>
      <c r="C2113">
        <v>585582</v>
      </c>
      <c r="D2113" t="s">
        <v>7029</v>
      </c>
      <c r="E2113" t="s">
        <v>90</v>
      </c>
      <c r="F2113" t="s">
        <v>15</v>
      </c>
      <c r="G2113" t="s">
        <v>23</v>
      </c>
      <c r="H2113">
        <v>8</v>
      </c>
      <c r="I2113" t="s">
        <v>7030</v>
      </c>
      <c r="J2113" t="s">
        <v>7031</v>
      </c>
      <c r="K2113" t="s">
        <v>7032</v>
      </c>
      <c r="L2113" t="s">
        <v>77955</v>
      </c>
    </row>
    <row r="2114" spans="1:12" x14ac:dyDescent="0.15">
      <c r="A2114" t="s">
        <v>12</v>
      </c>
      <c r="B2114">
        <v>585597</v>
      </c>
      <c r="C2114">
        <v>585617</v>
      </c>
      <c r="D2114" t="s">
        <v>7029</v>
      </c>
      <c r="E2114" t="s">
        <v>90</v>
      </c>
      <c r="F2114" t="s">
        <v>15</v>
      </c>
      <c r="G2114" t="s">
        <v>16</v>
      </c>
      <c r="H2114">
        <v>43</v>
      </c>
      <c r="I2114" t="s">
        <v>7033</v>
      </c>
      <c r="J2114" t="s">
        <v>7034</v>
      </c>
      <c r="K2114" t="s">
        <v>7035</v>
      </c>
      <c r="L2114" t="s">
        <v>77942</v>
      </c>
    </row>
    <row r="2115" spans="1:12" x14ac:dyDescent="0.15">
      <c r="A2115" t="s">
        <v>12</v>
      </c>
      <c r="B2115">
        <v>585623</v>
      </c>
      <c r="C2115">
        <v>585643</v>
      </c>
      <c r="D2115" t="s">
        <v>7029</v>
      </c>
      <c r="E2115" t="s">
        <v>90</v>
      </c>
      <c r="F2115" t="s">
        <v>15</v>
      </c>
      <c r="G2115" t="s">
        <v>16</v>
      </c>
      <c r="H2115">
        <v>69</v>
      </c>
      <c r="I2115" t="s">
        <v>7036</v>
      </c>
      <c r="J2115" t="s">
        <v>7037</v>
      </c>
      <c r="K2115" t="s">
        <v>7038</v>
      </c>
      <c r="L2115" t="s">
        <v>78015</v>
      </c>
    </row>
    <row r="2116" spans="1:12" x14ac:dyDescent="0.15">
      <c r="A2116" t="s">
        <v>12</v>
      </c>
      <c r="B2116">
        <v>585646</v>
      </c>
      <c r="C2116">
        <v>585666</v>
      </c>
      <c r="D2116" t="s">
        <v>7029</v>
      </c>
      <c r="E2116" t="s">
        <v>90</v>
      </c>
      <c r="F2116" t="s">
        <v>15</v>
      </c>
      <c r="G2116" t="s">
        <v>23</v>
      </c>
      <c r="H2116">
        <v>92</v>
      </c>
      <c r="I2116" t="s">
        <v>7039</v>
      </c>
      <c r="J2116" t="s">
        <v>7040</v>
      </c>
      <c r="K2116" t="s">
        <v>7041</v>
      </c>
      <c r="L2116" t="s">
        <v>78032</v>
      </c>
    </row>
    <row r="2117" spans="1:12" x14ac:dyDescent="0.15">
      <c r="A2117" t="s">
        <v>12</v>
      </c>
      <c r="B2117">
        <v>586877</v>
      </c>
      <c r="C2117">
        <v>586897</v>
      </c>
      <c r="D2117" t="s">
        <v>7042</v>
      </c>
      <c r="E2117" t="s">
        <v>90</v>
      </c>
      <c r="F2117" t="s">
        <v>15</v>
      </c>
      <c r="G2117" t="s">
        <v>16</v>
      </c>
      <c r="H2117">
        <v>16</v>
      </c>
      <c r="I2117" t="s">
        <v>7043</v>
      </c>
      <c r="J2117" t="s">
        <v>7044</v>
      </c>
      <c r="K2117" t="s">
        <v>7045</v>
      </c>
      <c r="L2117" t="s">
        <v>77905</v>
      </c>
    </row>
    <row r="2118" spans="1:12" x14ac:dyDescent="0.15">
      <c r="A2118" t="s">
        <v>12</v>
      </c>
      <c r="B2118">
        <v>586898</v>
      </c>
      <c r="C2118">
        <v>586918</v>
      </c>
      <c r="D2118" t="s">
        <v>7042</v>
      </c>
      <c r="E2118" t="s">
        <v>90</v>
      </c>
      <c r="F2118" t="s">
        <v>15</v>
      </c>
      <c r="G2118" t="s">
        <v>32</v>
      </c>
      <c r="H2118">
        <v>37</v>
      </c>
      <c r="I2118" t="s">
        <v>7046</v>
      </c>
      <c r="J2118" t="s">
        <v>7047</v>
      </c>
      <c r="K2118" t="s">
        <v>7048</v>
      </c>
      <c r="L2118" t="s">
        <v>77906</v>
      </c>
    </row>
    <row r="2119" spans="1:12" x14ac:dyDescent="0.15">
      <c r="A2119" t="s">
        <v>12</v>
      </c>
      <c r="B2119">
        <v>586952</v>
      </c>
      <c r="C2119">
        <v>586972</v>
      </c>
      <c r="D2119" t="s">
        <v>7042</v>
      </c>
      <c r="E2119" t="s">
        <v>90</v>
      </c>
      <c r="F2119" t="s">
        <v>15</v>
      </c>
      <c r="G2119" t="s">
        <v>16</v>
      </c>
      <c r="H2119">
        <v>91</v>
      </c>
      <c r="I2119" t="s">
        <v>7049</v>
      </c>
      <c r="J2119" t="s">
        <v>7050</v>
      </c>
      <c r="K2119" t="s">
        <v>7051</v>
      </c>
      <c r="L2119" t="s">
        <v>77907</v>
      </c>
    </row>
    <row r="2120" spans="1:12" x14ac:dyDescent="0.15">
      <c r="A2120" t="s">
        <v>12</v>
      </c>
      <c r="B2120">
        <v>587001</v>
      </c>
      <c r="C2120">
        <v>587021</v>
      </c>
      <c r="D2120" t="s">
        <v>7042</v>
      </c>
      <c r="E2120" t="s">
        <v>90</v>
      </c>
      <c r="F2120" t="s">
        <v>15</v>
      </c>
      <c r="G2120" t="s">
        <v>23</v>
      </c>
      <c r="H2120">
        <v>140</v>
      </c>
      <c r="I2120" t="s">
        <v>7052</v>
      </c>
      <c r="J2120" t="s">
        <v>7053</v>
      </c>
      <c r="K2120" t="s">
        <v>7054</v>
      </c>
      <c r="L2120" t="s">
        <v>78038</v>
      </c>
    </row>
    <row r="2121" spans="1:12" x14ac:dyDescent="0.15">
      <c r="A2121" t="s">
        <v>12</v>
      </c>
      <c r="B2121">
        <v>588531</v>
      </c>
      <c r="C2121">
        <v>588551</v>
      </c>
      <c r="D2121" t="s">
        <v>7055</v>
      </c>
      <c r="E2121" t="s">
        <v>90</v>
      </c>
      <c r="F2121" t="s">
        <v>76</v>
      </c>
      <c r="G2121" t="s">
        <v>32</v>
      </c>
      <c r="H2121">
        <v>1</v>
      </c>
      <c r="I2121" t="s">
        <v>7056</v>
      </c>
      <c r="J2121" t="s">
        <v>7057</v>
      </c>
      <c r="K2121" t="s">
        <v>7058</v>
      </c>
      <c r="L2121" t="s">
        <v>77917</v>
      </c>
    </row>
    <row r="2122" spans="1:12" x14ac:dyDescent="0.15">
      <c r="A2122" t="s">
        <v>12</v>
      </c>
      <c r="B2122">
        <v>588488</v>
      </c>
      <c r="C2122">
        <v>588508</v>
      </c>
      <c r="D2122" t="s">
        <v>7055</v>
      </c>
      <c r="E2122" t="s">
        <v>90</v>
      </c>
      <c r="F2122" t="s">
        <v>76</v>
      </c>
      <c r="G2122" t="s">
        <v>23</v>
      </c>
      <c r="H2122">
        <v>44</v>
      </c>
      <c r="I2122" t="s">
        <v>7059</v>
      </c>
      <c r="J2122" t="s">
        <v>7060</v>
      </c>
      <c r="K2122" t="s">
        <v>7061</v>
      </c>
      <c r="L2122" t="s">
        <v>78016</v>
      </c>
    </row>
    <row r="2123" spans="1:12" x14ac:dyDescent="0.15">
      <c r="A2123" t="s">
        <v>12</v>
      </c>
      <c r="B2123">
        <v>588463</v>
      </c>
      <c r="C2123">
        <v>588483</v>
      </c>
      <c r="D2123" t="s">
        <v>7055</v>
      </c>
      <c r="E2123" t="s">
        <v>90</v>
      </c>
      <c r="F2123" t="s">
        <v>76</v>
      </c>
      <c r="G2123" t="s">
        <v>16</v>
      </c>
      <c r="H2123">
        <v>69</v>
      </c>
      <c r="I2123" t="s">
        <v>7062</v>
      </c>
      <c r="J2123" t="s">
        <v>7063</v>
      </c>
      <c r="K2123" t="s">
        <v>7064</v>
      </c>
      <c r="L2123" t="s">
        <v>78015</v>
      </c>
    </row>
    <row r="2124" spans="1:12" x14ac:dyDescent="0.15">
      <c r="A2124" t="s">
        <v>12</v>
      </c>
      <c r="B2124">
        <v>588435</v>
      </c>
      <c r="C2124">
        <v>588455</v>
      </c>
      <c r="D2124" t="s">
        <v>7055</v>
      </c>
      <c r="E2124" t="s">
        <v>90</v>
      </c>
      <c r="F2124" t="s">
        <v>76</v>
      </c>
      <c r="G2124" t="s">
        <v>16</v>
      </c>
      <c r="H2124">
        <v>97</v>
      </c>
      <c r="I2124" t="s">
        <v>7065</v>
      </c>
      <c r="J2124" t="s">
        <v>7066</v>
      </c>
      <c r="K2124" t="s">
        <v>7067</v>
      </c>
      <c r="L2124" t="s">
        <v>78010</v>
      </c>
    </row>
    <row r="2125" spans="1:12" x14ac:dyDescent="0.15">
      <c r="A2125" t="s">
        <v>12</v>
      </c>
      <c r="B2125">
        <v>589143</v>
      </c>
      <c r="C2125">
        <v>589163</v>
      </c>
      <c r="D2125" t="s">
        <v>7068</v>
      </c>
      <c r="E2125" t="s">
        <v>90</v>
      </c>
      <c r="F2125" t="s">
        <v>76</v>
      </c>
      <c r="G2125" t="s">
        <v>32</v>
      </c>
      <c r="H2125">
        <v>1</v>
      </c>
      <c r="I2125" t="s">
        <v>7069</v>
      </c>
      <c r="J2125" t="s">
        <v>7070</v>
      </c>
      <c r="K2125" t="s">
        <v>7071</v>
      </c>
      <c r="L2125" t="s">
        <v>77917</v>
      </c>
    </row>
    <row r="2126" spans="1:12" x14ac:dyDescent="0.15">
      <c r="A2126" t="s">
        <v>12</v>
      </c>
      <c r="B2126">
        <v>589119</v>
      </c>
      <c r="C2126">
        <v>589139</v>
      </c>
      <c r="D2126" t="s">
        <v>7068</v>
      </c>
      <c r="E2126" t="s">
        <v>90</v>
      </c>
      <c r="F2126" t="s">
        <v>76</v>
      </c>
      <c r="G2126" t="s">
        <v>36</v>
      </c>
      <c r="H2126">
        <v>25</v>
      </c>
      <c r="I2126" t="s">
        <v>7072</v>
      </c>
      <c r="J2126" t="s">
        <v>7073</v>
      </c>
      <c r="K2126" t="s">
        <v>7074</v>
      </c>
      <c r="L2126" t="s">
        <v>78012</v>
      </c>
    </row>
    <row r="2127" spans="1:12" x14ac:dyDescent="0.15">
      <c r="A2127" t="s">
        <v>12</v>
      </c>
      <c r="B2127">
        <v>589062</v>
      </c>
      <c r="C2127">
        <v>589082</v>
      </c>
      <c r="D2127" t="s">
        <v>7068</v>
      </c>
      <c r="E2127" t="s">
        <v>90</v>
      </c>
      <c r="F2127" t="s">
        <v>76</v>
      </c>
      <c r="G2127" t="s">
        <v>16</v>
      </c>
      <c r="H2127">
        <v>82</v>
      </c>
      <c r="I2127" t="s">
        <v>7075</v>
      </c>
      <c r="J2127" t="s">
        <v>7076</v>
      </c>
      <c r="K2127" t="s">
        <v>7077</v>
      </c>
      <c r="L2127" t="s">
        <v>78011</v>
      </c>
    </row>
    <row r="2128" spans="1:12" x14ac:dyDescent="0.15">
      <c r="A2128" t="s">
        <v>12</v>
      </c>
      <c r="B2128">
        <v>589041</v>
      </c>
      <c r="C2128">
        <v>589061</v>
      </c>
      <c r="D2128" t="s">
        <v>7068</v>
      </c>
      <c r="E2128" t="s">
        <v>90</v>
      </c>
      <c r="F2128" t="s">
        <v>76</v>
      </c>
      <c r="G2128" t="s">
        <v>16</v>
      </c>
      <c r="H2128">
        <v>103</v>
      </c>
      <c r="I2128" t="s">
        <v>7078</v>
      </c>
      <c r="J2128" t="s">
        <v>7079</v>
      </c>
      <c r="K2128" t="s">
        <v>7080</v>
      </c>
      <c r="L2128" t="s">
        <v>77937</v>
      </c>
    </row>
    <row r="2129" spans="1:12" x14ac:dyDescent="0.15">
      <c r="A2129" t="s">
        <v>12</v>
      </c>
      <c r="B2129">
        <v>589740</v>
      </c>
      <c r="C2129">
        <v>589760</v>
      </c>
      <c r="D2129" t="s">
        <v>7081</v>
      </c>
      <c r="E2129" t="s">
        <v>7082</v>
      </c>
      <c r="F2129" t="s">
        <v>76</v>
      </c>
      <c r="G2129" t="s">
        <v>23</v>
      </c>
      <c r="H2129">
        <v>1</v>
      </c>
      <c r="I2129" t="s">
        <v>7083</v>
      </c>
      <c r="J2129" t="s">
        <v>7084</v>
      </c>
      <c r="K2129" t="s">
        <v>7085</v>
      </c>
      <c r="L2129" t="s">
        <v>77917</v>
      </c>
    </row>
    <row r="2130" spans="1:12" x14ac:dyDescent="0.15">
      <c r="A2130" t="s">
        <v>12</v>
      </c>
      <c r="B2130">
        <v>589720</v>
      </c>
      <c r="C2130">
        <v>589740</v>
      </c>
      <c r="D2130" t="s">
        <v>7081</v>
      </c>
      <c r="E2130" t="s">
        <v>7082</v>
      </c>
      <c r="F2130" t="s">
        <v>76</v>
      </c>
      <c r="G2130" t="s">
        <v>36</v>
      </c>
      <c r="H2130">
        <v>21</v>
      </c>
      <c r="I2130" t="s">
        <v>7086</v>
      </c>
      <c r="J2130" t="s">
        <v>7087</v>
      </c>
      <c r="K2130" t="s">
        <v>7088</v>
      </c>
      <c r="L2130" t="s">
        <v>78022</v>
      </c>
    </row>
    <row r="2131" spans="1:12" x14ac:dyDescent="0.15">
      <c r="A2131" t="s">
        <v>12</v>
      </c>
      <c r="B2131">
        <v>589667</v>
      </c>
      <c r="C2131">
        <v>589687</v>
      </c>
      <c r="D2131" t="s">
        <v>7081</v>
      </c>
      <c r="E2131" t="s">
        <v>7082</v>
      </c>
      <c r="F2131" t="s">
        <v>76</v>
      </c>
      <c r="G2131" t="s">
        <v>23</v>
      </c>
      <c r="H2131">
        <v>74</v>
      </c>
      <c r="I2131" t="s">
        <v>7089</v>
      </c>
      <c r="J2131" t="s">
        <v>7090</v>
      </c>
      <c r="K2131" t="s">
        <v>7091</v>
      </c>
      <c r="L2131" t="s">
        <v>78005</v>
      </c>
    </row>
    <row r="2132" spans="1:12" x14ac:dyDescent="0.15">
      <c r="A2132" t="s">
        <v>12</v>
      </c>
      <c r="B2132">
        <v>589646</v>
      </c>
      <c r="C2132">
        <v>589666</v>
      </c>
      <c r="D2132" t="s">
        <v>7081</v>
      </c>
      <c r="E2132" t="s">
        <v>7082</v>
      </c>
      <c r="F2132" t="s">
        <v>76</v>
      </c>
      <c r="G2132" t="s">
        <v>32</v>
      </c>
      <c r="H2132">
        <v>95</v>
      </c>
      <c r="I2132" t="s">
        <v>7092</v>
      </c>
      <c r="J2132" t="s">
        <v>7093</v>
      </c>
      <c r="K2132" t="s">
        <v>7094</v>
      </c>
      <c r="L2132" t="s">
        <v>77920</v>
      </c>
    </row>
    <row r="2133" spans="1:12" x14ac:dyDescent="0.15">
      <c r="A2133" t="s">
        <v>12</v>
      </c>
      <c r="B2133">
        <v>590002</v>
      </c>
      <c r="C2133">
        <v>590022</v>
      </c>
      <c r="D2133" t="s">
        <v>7095</v>
      </c>
      <c r="E2133" t="s">
        <v>90</v>
      </c>
      <c r="F2133" t="s">
        <v>15</v>
      </c>
      <c r="G2133" t="s">
        <v>32</v>
      </c>
      <c r="H2133">
        <v>13</v>
      </c>
      <c r="I2133" t="s">
        <v>7096</v>
      </c>
      <c r="J2133" t="s">
        <v>7097</v>
      </c>
      <c r="K2133" t="s">
        <v>7098</v>
      </c>
      <c r="L2133" t="s">
        <v>77935</v>
      </c>
    </row>
    <row r="2134" spans="1:12" x14ac:dyDescent="0.15">
      <c r="A2134" t="s">
        <v>12</v>
      </c>
      <c r="B2134">
        <v>590023</v>
      </c>
      <c r="C2134">
        <v>590043</v>
      </c>
      <c r="D2134" t="s">
        <v>7095</v>
      </c>
      <c r="E2134" t="s">
        <v>90</v>
      </c>
      <c r="F2134" t="s">
        <v>15</v>
      </c>
      <c r="G2134" t="s">
        <v>16</v>
      </c>
      <c r="H2134">
        <v>34</v>
      </c>
      <c r="I2134" t="s">
        <v>7099</v>
      </c>
      <c r="J2134" t="s">
        <v>7100</v>
      </c>
      <c r="K2134" t="s">
        <v>7101</v>
      </c>
      <c r="L2134" t="s">
        <v>77999</v>
      </c>
    </row>
    <row r="2135" spans="1:12" x14ac:dyDescent="0.15">
      <c r="A2135" t="s">
        <v>12</v>
      </c>
      <c r="B2135">
        <v>590047</v>
      </c>
      <c r="C2135">
        <v>590067</v>
      </c>
      <c r="D2135" t="s">
        <v>7095</v>
      </c>
      <c r="E2135" t="s">
        <v>90</v>
      </c>
      <c r="F2135" t="s">
        <v>15</v>
      </c>
      <c r="G2135" t="s">
        <v>36</v>
      </c>
      <c r="H2135">
        <v>58</v>
      </c>
      <c r="I2135" t="s">
        <v>7102</v>
      </c>
      <c r="J2135" t="s">
        <v>7103</v>
      </c>
      <c r="K2135" t="s">
        <v>7104</v>
      </c>
      <c r="L2135" t="s">
        <v>77911</v>
      </c>
    </row>
    <row r="2136" spans="1:12" x14ac:dyDescent="0.15">
      <c r="A2136" t="s">
        <v>12</v>
      </c>
      <c r="B2136">
        <v>590069</v>
      </c>
      <c r="C2136">
        <v>590089</v>
      </c>
      <c r="D2136" t="s">
        <v>7095</v>
      </c>
      <c r="E2136" t="s">
        <v>90</v>
      </c>
      <c r="F2136" t="s">
        <v>15</v>
      </c>
      <c r="G2136" t="s">
        <v>16</v>
      </c>
      <c r="H2136">
        <v>80</v>
      </c>
      <c r="I2136" t="s">
        <v>7105</v>
      </c>
      <c r="J2136" t="s">
        <v>7106</v>
      </c>
      <c r="K2136" t="s">
        <v>7107</v>
      </c>
      <c r="L2136" t="s">
        <v>77940</v>
      </c>
    </row>
    <row r="2137" spans="1:12" x14ac:dyDescent="0.15">
      <c r="A2137" t="s">
        <v>12</v>
      </c>
      <c r="B2137">
        <v>590890</v>
      </c>
      <c r="C2137">
        <v>590910</v>
      </c>
      <c r="D2137" t="s">
        <v>7108</v>
      </c>
      <c r="E2137" t="s">
        <v>90</v>
      </c>
      <c r="F2137" t="s">
        <v>15</v>
      </c>
      <c r="G2137" t="s">
        <v>32</v>
      </c>
      <c r="H2137">
        <v>1</v>
      </c>
      <c r="I2137" t="s">
        <v>7109</v>
      </c>
      <c r="J2137" t="s">
        <v>7110</v>
      </c>
      <c r="K2137" t="s">
        <v>7111</v>
      </c>
      <c r="L2137" t="s">
        <v>77917</v>
      </c>
    </row>
    <row r="2138" spans="1:12" x14ac:dyDescent="0.15">
      <c r="A2138" t="s">
        <v>12</v>
      </c>
      <c r="B2138">
        <v>590930</v>
      </c>
      <c r="C2138">
        <v>590950</v>
      </c>
      <c r="D2138" t="s">
        <v>7108</v>
      </c>
      <c r="E2138" t="s">
        <v>90</v>
      </c>
      <c r="F2138" t="s">
        <v>15</v>
      </c>
      <c r="G2138" t="s">
        <v>23</v>
      </c>
      <c r="H2138">
        <v>41</v>
      </c>
      <c r="I2138" t="s">
        <v>7112</v>
      </c>
      <c r="J2138" t="s">
        <v>7113</v>
      </c>
      <c r="K2138" t="s">
        <v>7114</v>
      </c>
      <c r="L2138" t="s">
        <v>78014</v>
      </c>
    </row>
    <row r="2139" spans="1:12" x14ac:dyDescent="0.15">
      <c r="A2139" t="s">
        <v>12</v>
      </c>
      <c r="B2139">
        <v>590956</v>
      </c>
      <c r="C2139">
        <v>590976</v>
      </c>
      <c r="D2139" t="s">
        <v>7108</v>
      </c>
      <c r="E2139" t="s">
        <v>90</v>
      </c>
      <c r="F2139" t="s">
        <v>15</v>
      </c>
      <c r="G2139" t="s">
        <v>32</v>
      </c>
      <c r="H2139">
        <v>67</v>
      </c>
      <c r="I2139" t="s">
        <v>7115</v>
      </c>
      <c r="J2139" t="s">
        <v>7116</v>
      </c>
      <c r="K2139" t="s">
        <v>7117</v>
      </c>
      <c r="L2139" t="s">
        <v>77981</v>
      </c>
    </row>
    <row r="2140" spans="1:12" x14ac:dyDescent="0.15">
      <c r="A2140" t="s">
        <v>12</v>
      </c>
      <c r="B2140">
        <v>590989</v>
      </c>
      <c r="C2140">
        <v>591009</v>
      </c>
      <c r="D2140" t="s">
        <v>7108</v>
      </c>
      <c r="E2140" t="s">
        <v>90</v>
      </c>
      <c r="F2140" t="s">
        <v>15</v>
      </c>
      <c r="G2140" t="s">
        <v>32</v>
      </c>
      <c r="H2140">
        <v>100</v>
      </c>
      <c r="I2140" t="s">
        <v>7118</v>
      </c>
      <c r="J2140" t="s">
        <v>7119</v>
      </c>
      <c r="K2140" t="s">
        <v>7120</v>
      </c>
      <c r="L2140" t="s">
        <v>77953</v>
      </c>
    </row>
    <row r="2141" spans="1:12" x14ac:dyDescent="0.15">
      <c r="A2141" t="s">
        <v>12</v>
      </c>
      <c r="B2141">
        <v>591389</v>
      </c>
      <c r="C2141">
        <v>591409</v>
      </c>
      <c r="D2141" t="s">
        <v>7121</v>
      </c>
      <c r="E2141" t="s">
        <v>90</v>
      </c>
      <c r="F2141" t="s">
        <v>15</v>
      </c>
      <c r="G2141" t="s">
        <v>32</v>
      </c>
      <c r="H2141">
        <v>1</v>
      </c>
      <c r="I2141" t="s">
        <v>7122</v>
      </c>
      <c r="J2141" t="s">
        <v>7123</v>
      </c>
      <c r="K2141" t="s">
        <v>7124</v>
      </c>
      <c r="L2141" t="s">
        <v>77917</v>
      </c>
    </row>
    <row r="2142" spans="1:12" x14ac:dyDescent="0.15">
      <c r="A2142" t="s">
        <v>12</v>
      </c>
      <c r="B2142">
        <v>591425</v>
      </c>
      <c r="C2142">
        <v>591445</v>
      </c>
      <c r="D2142" t="s">
        <v>7121</v>
      </c>
      <c r="E2142" t="s">
        <v>90</v>
      </c>
      <c r="F2142" t="s">
        <v>15</v>
      </c>
      <c r="G2142" t="s">
        <v>16</v>
      </c>
      <c r="H2142">
        <v>37</v>
      </c>
      <c r="I2142" t="s">
        <v>7125</v>
      </c>
      <c r="J2142" t="s">
        <v>7126</v>
      </c>
      <c r="K2142" t="s">
        <v>7127</v>
      </c>
      <c r="L2142" t="s">
        <v>77906</v>
      </c>
    </row>
    <row r="2143" spans="1:12" x14ac:dyDescent="0.15">
      <c r="A2143" t="s">
        <v>12</v>
      </c>
      <c r="B2143">
        <v>591450</v>
      </c>
      <c r="C2143">
        <v>591470</v>
      </c>
      <c r="D2143" t="s">
        <v>7121</v>
      </c>
      <c r="E2143" t="s">
        <v>90</v>
      </c>
      <c r="F2143" t="s">
        <v>15</v>
      </c>
      <c r="G2143" t="s">
        <v>16</v>
      </c>
      <c r="H2143">
        <v>62</v>
      </c>
      <c r="I2143" t="s">
        <v>7128</v>
      </c>
      <c r="J2143" t="s">
        <v>7129</v>
      </c>
      <c r="K2143" t="s">
        <v>7130</v>
      </c>
      <c r="L2143" t="s">
        <v>77949</v>
      </c>
    </row>
    <row r="2144" spans="1:12" x14ac:dyDescent="0.15">
      <c r="A2144" t="s">
        <v>12</v>
      </c>
      <c r="B2144">
        <v>591476</v>
      </c>
      <c r="C2144">
        <v>591496</v>
      </c>
      <c r="D2144" t="s">
        <v>7121</v>
      </c>
      <c r="E2144" t="s">
        <v>90</v>
      </c>
      <c r="F2144" t="s">
        <v>15</v>
      </c>
      <c r="G2144" t="s">
        <v>32</v>
      </c>
      <c r="H2144">
        <v>88</v>
      </c>
      <c r="I2144" t="s">
        <v>7131</v>
      </c>
      <c r="J2144" t="s">
        <v>7132</v>
      </c>
      <c r="K2144" t="s">
        <v>7133</v>
      </c>
      <c r="L2144" t="s">
        <v>77923</v>
      </c>
    </row>
    <row r="2145" spans="1:12" x14ac:dyDescent="0.15">
      <c r="A2145" t="s">
        <v>12</v>
      </c>
      <c r="B2145">
        <v>592438</v>
      </c>
      <c r="C2145">
        <v>592458</v>
      </c>
      <c r="D2145" t="s">
        <v>7134</v>
      </c>
      <c r="E2145" t="s">
        <v>90</v>
      </c>
      <c r="F2145" t="s">
        <v>76</v>
      </c>
      <c r="G2145" t="s">
        <v>16</v>
      </c>
      <c r="H2145">
        <v>0</v>
      </c>
      <c r="I2145" t="s">
        <v>7135</v>
      </c>
      <c r="J2145" t="s">
        <v>7136</v>
      </c>
      <c r="K2145" t="s">
        <v>7137</v>
      </c>
      <c r="L2145" t="s">
        <v>77980</v>
      </c>
    </row>
    <row r="2146" spans="1:12" x14ac:dyDescent="0.15">
      <c r="A2146" t="s">
        <v>12</v>
      </c>
      <c r="B2146">
        <v>592407</v>
      </c>
      <c r="C2146">
        <v>592427</v>
      </c>
      <c r="D2146" t="s">
        <v>7134</v>
      </c>
      <c r="E2146" t="s">
        <v>90</v>
      </c>
      <c r="F2146" t="s">
        <v>76</v>
      </c>
      <c r="G2146" t="s">
        <v>16</v>
      </c>
      <c r="H2146">
        <v>31</v>
      </c>
      <c r="I2146" t="s">
        <v>7138</v>
      </c>
      <c r="J2146" t="s">
        <v>7139</v>
      </c>
      <c r="K2146" t="s">
        <v>7140</v>
      </c>
      <c r="L2146" t="s">
        <v>77910</v>
      </c>
    </row>
    <row r="2147" spans="1:12" x14ac:dyDescent="0.15">
      <c r="A2147" t="s">
        <v>12</v>
      </c>
      <c r="B2147">
        <v>592386</v>
      </c>
      <c r="C2147">
        <v>592406</v>
      </c>
      <c r="D2147" t="s">
        <v>7134</v>
      </c>
      <c r="E2147" t="s">
        <v>90</v>
      </c>
      <c r="F2147" t="s">
        <v>76</v>
      </c>
      <c r="G2147" t="s">
        <v>36</v>
      </c>
      <c r="H2147">
        <v>52</v>
      </c>
      <c r="I2147" t="s">
        <v>7141</v>
      </c>
      <c r="J2147" t="s">
        <v>7142</v>
      </c>
      <c r="K2147" t="s">
        <v>7143</v>
      </c>
      <c r="L2147" t="s">
        <v>77959</v>
      </c>
    </row>
    <row r="2148" spans="1:12" x14ac:dyDescent="0.15">
      <c r="A2148" t="s">
        <v>12</v>
      </c>
      <c r="B2148">
        <v>592363</v>
      </c>
      <c r="C2148">
        <v>592383</v>
      </c>
      <c r="D2148" t="s">
        <v>7134</v>
      </c>
      <c r="E2148" t="s">
        <v>90</v>
      </c>
      <c r="F2148" t="s">
        <v>76</v>
      </c>
      <c r="G2148" t="s">
        <v>16</v>
      </c>
      <c r="H2148">
        <v>75</v>
      </c>
      <c r="I2148" t="s">
        <v>7144</v>
      </c>
      <c r="J2148" t="s">
        <v>7145</v>
      </c>
      <c r="K2148" t="s">
        <v>7146</v>
      </c>
      <c r="L2148" t="s">
        <v>78027</v>
      </c>
    </row>
    <row r="2149" spans="1:12" x14ac:dyDescent="0.15">
      <c r="A2149" t="s">
        <v>12</v>
      </c>
      <c r="B2149">
        <v>592724</v>
      </c>
      <c r="C2149">
        <v>592744</v>
      </c>
      <c r="D2149" t="s">
        <v>7147</v>
      </c>
      <c r="E2149" t="s">
        <v>90</v>
      </c>
      <c r="F2149" t="s">
        <v>15</v>
      </c>
      <c r="G2149" t="s">
        <v>16</v>
      </c>
      <c r="H2149">
        <v>17</v>
      </c>
      <c r="I2149" t="s">
        <v>7148</v>
      </c>
      <c r="J2149" t="s">
        <v>7149</v>
      </c>
      <c r="K2149" t="s">
        <v>7150</v>
      </c>
      <c r="L2149" t="s">
        <v>77944</v>
      </c>
    </row>
    <row r="2150" spans="1:12" x14ac:dyDescent="0.15">
      <c r="A2150" t="s">
        <v>12</v>
      </c>
      <c r="B2150">
        <v>592777</v>
      </c>
      <c r="C2150">
        <v>592797</v>
      </c>
      <c r="D2150" t="s">
        <v>7147</v>
      </c>
      <c r="E2150" t="s">
        <v>90</v>
      </c>
      <c r="F2150" t="s">
        <v>15</v>
      </c>
      <c r="G2150" t="s">
        <v>23</v>
      </c>
      <c r="H2150">
        <v>70</v>
      </c>
      <c r="I2150" t="s">
        <v>7151</v>
      </c>
      <c r="J2150" t="s">
        <v>7152</v>
      </c>
      <c r="K2150" t="s">
        <v>7153</v>
      </c>
      <c r="L2150" t="s">
        <v>77919</v>
      </c>
    </row>
    <row r="2151" spans="1:12" x14ac:dyDescent="0.15">
      <c r="A2151" t="s">
        <v>12</v>
      </c>
      <c r="B2151">
        <v>592801</v>
      </c>
      <c r="C2151">
        <v>592821</v>
      </c>
      <c r="D2151" t="s">
        <v>7147</v>
      </c>
      <c r="E2151" t="s">
        <v>90</v>
      </c>
      <c r="F2151" t="s">
        <v>15</v>
      </c>
      <c r="G2151" t="s">
        <v>36</v>
      </c>
      <c r="H2151">
        <v>94</v>
      </c>
      <c r="I2151" t="s">
        <v>7154</v>
      </c>
      <c r="J2151" t="s">
        <v>7155</v>
      </c>
      <c r="K2151" t="s">
        <v>7156</v>
      </c>
      <c r="L2151" t="s">
        <v>77927</v>
      </c>
    </row>
    <row r="2152" spans="1:12" x14ac:dyDescent="0.15">
      <c r="A2152" t="s">
        <v>12</v>
      </c>
      <c r="B2152">
        <v>592826</v>
      </c>
      <c r="C2152">
        <v>592846</v>
      </c>
      <c r="D2152" t="s">
        <v>7147</v>
      </c>
      <c r="E2152" t="s">
        <v>90</v>
      </c>
      <c r="F2152" t="s">
        <v>15</v>
      </c>
      <c r="G2152" t="s">
        <v>32</v>
      </c>
      <c r="H2152">
        <v>119</v>
      </c>
      <c r="I2152" t="s">
        <v>7157</v>
      </c>
      <c r="J2152" t="s">
        <v>7158</v>
      </c>
      <c r="K2152" t="s">
        <v>7159</v>
      </c>
      <c r="L2152" t="s">
        <v>78058</v>
      </c>
    </row>
    <row r="2153" spans="1:12" x14ac:dyDescent="0.15">
      <c r="A2153" t="s">
        <v>12</v>
      </c>
      <c r="B2153">
        <v>594392</v>
      </c>
      <c r="C2153">
        <v>594412</v>
      </c>
      <c r="D2153" t="s">
        <v>7160</v>
      </c>
      <c r="E2153" t="s">
        <v>90</v>
      </c>
      <c r="F2153" t="s">
        <v>76</v>
      </c>
      <c r="G2153" t="s">
        <v>16</v>
      </c>
      <c r="H2153">
        <v>11</v>
      </c>
      <c r="I2153" t="s">
        <v>7161</v>
      </c>
      <c r="J2153" t="s">
        <v>7162</v>
      </c>
      <c r="K2153" t="s">
        <v>7163</v>
      </c>
      <c r="L2153" t="s">
        <v>77974</v>
      </c>
    </row>
    <row r="2154" spans="1:12" x14ac:dyDescent="0.15">
      <c r="A2154" t="s">
        <v>12</v>
      </c>
      <c r="B2154">
        <v>594371</v>
      </c>
      <c r="C2154">
        <v>594391</v>
      </c>
      <c r="D2154" t="s">
        <v>7160</v>
      </c>
      <c r="E2154" t="s">
        <v>90</v>
      </c>
      <c r="F2154" t="s">
        <v>76</v>
      </c>
      <c r="G2154" t="s">
        <v>32</v>
      </c>
      <c r="H2154">
        <v>32</v>
      </c>
      <c r="I2154" t="s">
        <v>7164</v>
      </c>
      <c r="J2154" t="s">
        <v>7165</v>
      </c>
      <c r="K2154" t="s">
        <v>7166</v>
      </c>
      <c r="L2154" t="s">
        <v>77918</v>
      </c>
    </row>
    <row r="2155" spans="1:12" x14ac:dyDescent="0.15">
      <c r="A2155" t="s">
        <v>12</v>
      </c>
      <c r="B2155">
        <v>594347</v>
      </c>
      <c r="C2155">
        <v>594367</v>
      </c>
      <c r="D2155" t="s">
        <v>7160</v>
      </c>
      <c r="E2155" t="s">
        <v>90</v>
      </c>
      <c r="F2155" t="s">
        <v>76</v>
      </c>
      <c r="G2155" t="s">
        <v>32</v>
      </c>
      <c r="H2155">
        <v>56</v>
      </c>
      <c r="I2155" t="s">
        <v>7167</v>
      </c>
      <c r="J2155" t="s">
        <v>7168</v>
      </c>
      <c r="K2155" t="s">
        <v>7169</v>
      </c>
      <c r="L2155" t="s">
        <v>77971</v>
      </c>
    </row>
    <row r="2156" spans="1:12" x14ac:dyDescent="0.15">
      <c r="A2156" t="s">
        <v>12</v>
      </c>
      <c r="B2156">
        <v>594309</v>
      </c>
      <c r="C2156">
        <v>594329</v>
      </c>
      <c r="D2156" t="s">
        <v>7160</v>
      </c>
      <c r="E2156" t="s">
        <v>90</v>
      </c>
      <c r="F2156" t="s">
        <v>76</v>
      </c>
      <c r="G2156" t="s">
        <v>16</v>
      </c>
      <c r="H2156">
        <v>94</v>
      </c>
      <c r="I2156" t="s">
        <v>7170</v>
      </c>
      <c r="J2156" t="s">
        <v>7171</v>
      </c>
      <c r="K2156" t="s">
        <v>7172</v>
      </c>
      <c r="L2156" t="s">
        <v>77927</v>
      </c>
    </row>
    <row r="2157" spans="1:12" x14ac:dyDescent="0.15">
      <c r="A2157" t="s">
        <v>12</v>
      </c>
      <c r="B2157">
        <v>594627</v>
      </c>
      <c r="C2157">
        <v>594647</v>
      </c>
      <c r="D2157" t="s">
        <v>7173</v>
      </c>
      <c r="E2157" t="s">
        <v>90</v>
      </c>
      <c r="F2157" t="s">
        <v>15</v>
      </c>
      <c r="G2157" t="s">
        <v>32</v>
      </c>
      <c r="H2157">
        <v>0</v>
      </c>
      <c r="I2157" t="s">
        <v>7174</v>
      </c>
      <c r="J2157" t="s">
        <v>7175</v>
      </c>
      <c r="K2157" t="s">
        <v>7176</v>
      </c>
      <c r="L2157" t="s">
        <v>77980</v>
      </c>
    </row>
    <row r="2158" spans="1:12" x14ac:dyDescent="0.15">
      <c r="A2158" t="s">
        <v>12</v>
      </c>
      <c r="B2158">
        <v>594670</v>
      </c>
      <c r="C2158">
        <v>594690</v>
      </c>
      <c r="D2158" t="s">
        <v>7173</v>
      </c>
      <c r="E2158" t="s">
        <v>90</v>
      </c>
      <c r="F2158" t="s">
        <v>15</v>
      </c>
      <c r="G2158" t="s">
        <v>23</v>
      </c>
      <c r="H2158">
        <v>43</v>
      </c>
      <c r="I2158" t="s">
        <v>7177</v>
      </c>
      <c r="J2158" t="s">
        <v>7178</v>
      </c>
      <c r="K2158" t="s">
        <v>7179</v>
      </c>
      <c r="L2158" t="s">
        <v>77942</v>
      </c>
    </row>
    <row r="2159" spans="1:12" x14ac:dyDescent="0.15">
      <c r="A2159" t="s">
        <v>12</v>
      </c>
      <c r="B2159">
        <v>594696</v>
      </c>
      <c r="C2159">
        <v>594716</v>
      </c>
      <c r="D2159" t="s">
        <v>7173</v>
      </c>
      <c r="E2159" t="s">
        <v>90</v>
      </c>
      <c r="F2159" t="s">
        <v>15</v>
      </c>
      <c r="G2159" t="s">
        <v>16</v>
      </c>
      <c r="H2159">
        <v>69</v>
      </c>
      <c r="I2159" t="s">
        <v>7180</v>
      </c>
      <c r="J2159" t="s">
        <v>7181</v>
      </c>
      <c r="K2159" t="s">
        <v>7182</v>
      </c>
      <c r="L2159" t="s">
        <v>78015</v>
      </c>
    </row>
    <row r="2160" spans="1:12" x14ac:dyDescent="0.15">
      <c r="A2160" t="s">
        <v>12</v>
      </c>
      <c r="B2160">
        <v>594740</v>
      </c>
      <c r="C2160">
        <v>594760</v>
      </c>
      <c r="D2160" t="s">
        <v>7173</v>
      </c>
      <c r="E2160" t="s">
        <v>90</v>
      </c>
      <c r="F2160" t="s">
        <v>15</v>
      </c>
      <c r="G2160" t="s">
        <v>23</v>
      </c>
      <c r="H2160">
        <v>113</v>
      </c>
      <c r="I2160" t="s">
        <v>7183</v>
      </c>
      <c r="J2160" t="s">
        <v>7184</v>
      </c>
      <c r="K2160" t="s">
        <v>7185</v>
      </c>
      <c r="L2160" t="s">
        <v>77986</v>
      </c>
    </row>
    <row r="2161" spans="1:12" x14ac:dyDescent="0.15">
      <c r="A2161" t="s">
        <v>12</v>
      </c>
      <c r="B2161">
        <v>597142</v>
      </c>
      <c r="C2161">
        <v>597162</v>
      </c>
      <c r="D2161" t="s">
        <v>7186</v>
      </c>
      <c r="E2161" t="s">
        <v>7187</v>
      </c>
      <c r="F2161" t="s">
        <v>76</v>
      </c>
      <c r="G2161" t="s">
        <v>16</v>
      </c>
      <c r="H2161">
        <v>16</v>
      </c>
      <c r="I2161" t="s">
        <v>7188</v>
      </c>
      <c r="J2161" t="s">
        <v>7189</v>
      </c>
      <c r="K2161" t="s">
        <v>7190</v>
      </c>
      <c r="L2161" t="s">
        <v>77905</v>
      </c>
    </row>
    <row r="2162" spans="1:12" x14ac:dyDescent="0.15">
      <c r="A2162" t="s">
        <v>12</v>
      </c>
      <c r="B2162">
        <v>597118</v>
      </c>
      <c r="C2162">
        <v>597138</v>
      </c>
      <c r="D2162" t="s">
        <v>7186</v>
      </c>
      <c r="E2162" t="s">
        <v>7187</v>
      </c>
      <c r="F2162" t="s">
        <v>76</v>
      </c>
      <c r="G2162" t="s">
        <v>16</v>
      </c>
      <c r="H2162">
        <v>40</v>
      </c>
      <c r="I2162" t="s">
        <v>7191</v>
      </c>
      <c r="J2162" t="s">
        <v>7192</v>
      </c>
      <c r="K2162" t="s">
        <v>7193</v>
      </c>
      <c r="L2162" t="s">
        <v>77952</v>
      </c>
    </row>
    <row r="2163" spans="1:12" x14ac:dyDescent="0.15">
      <c r="A2163" t="s">
        <v>12</v>
      </c>
      <c r="B2163">
        <v>597090</v>
      </c>
      <c r="C2163">
        <v>597110</v>
      </c>
      <c r="D2163" t="s">
        <v>7186</v>
      </c>
      <c r="E2163" t="s">
        <v>7187</v>
      </c>
      <c r="F2163" t="s">
        <v>76</v>
      </c>
      <c r="G2163" t="s">
        <v>32</v>
      </c>
      <c r="H2163">
        <v>68</v>
      </c>
      <c r="I2163" t="s">
        <v>7194</v>
      </c>
      <c r="J2163" t="s">
        <v>7195</v>
      </c>
      <c r="K2163" t="s">
        <v>7196</v>
      </c>
      <c r="L2163" t="s">
        <v>77962</v>
      </c>
    </row>
    <row r="2164" spans="1:12" x14ac:dyDescent="0.15">
      <c r="A2164" t="s">
        <v>12</v>
      </c>
      <c r="B2164">
        <v>597064</v>
      </c>
      <c r="C2164">
        <v>597084</v>
      </c>
      <c r="D2164" t="s">
        <v>7186</v>
      </c>
      <c r="E2164" t="s">
        <v>7187</v>
      </c>
      <c r="F2164" t="s">
        <v>76</v>
      </c>
      <c r="G2164" t="s">
        <v>32</v>
      </c>
      <c r="H2164">
        <v>94</v>
      </c>
      <c r="I2164" t="s">
        <v>7197</v>
      </c>
      <c r="J2164" t="s">
        <v>7198</v>
      </c>
      <c r="K2164" t="s">
        <v>7199</v>
      </c>
      <c r="L2164" t="s">
        <v>77927</v>
      </c>
    </row>
    <row r="2165" spans="1:12" x14ac:dyDescent="0.15">
      <c r="A2165" t="s">
        <v>12</v>
      </c>
      <c r="B2165">
        <v>598174</v>
      </c>
      <c r="C2165">
        <v>598194</v>
      </c>
      <c r="D2165" t="s">
        <v>7200</v>
      </c>
      <c r="E2165" t="s">
        <v>90</v>
      </c>
      <c r="F2165" t="s">
        <v>76</v>
      </c>
      <c r="G2165" t="s">
        <v>32</v>
      </c>
      <c r="H2165">
        <v>1</v>
      </c>
      <c r="I2165" t="s">
        <v>7201</v>
      </c>
      <c r="J2165" t="s">
        <v>7202</v>
      </c>
      <c r="K2165" t="s">
        <v>7203</v>
      </c>
      <c r="L2165" t="s">
        <v>77917</v>
      </c>
    </row>
    <row r="2166" spans="1:12" x14ac:dyDescent="0.15">
      <c r="A2166" t="s">
        <v>12</v>
      </c>
      <c r="B2166">
        <v>598145</v>
      </c>
      <c r="C2166">
        <v>598165</v>
      </c>
      <c r="D2166" t="s">
        <v>7200</v>
      </c>
      <c r="E2166" t="s">
        <v>90</v>
      </c>
      <c r="F2166" t="s">
        <v>76</v>
      </c>
      <c r="G2166" t="s">
        <v>32</v>
      </c>
      <c r="H2166">
        <v>30</v>
      </c>
      <c r="I2166" t="s">
        <v>7204</v>
      </c>
      <c r="J2166" t="s">
        <v>7205</v>
      </c>
      <c r="K2166" t="s">
        <v>7206</v>
      </c>
      <c r="L2166" t="s">
        <v>77984</v>
      </c>
    </row>
    <row r="2167" spans="1:12" x14ac:dyDescent="0.15">
      <c r="A2167" t="s">
        <v>12</v>
      </c>
      <c r="B2167">
        <v>598123</v>
      </c>
      <c r="C2167">
        <v>598143</v>
      </c>
      <c r="D2167" t="s">
        <v>7200</v>
      </c>
      <c r="E2167" t="s">
        <v>90</v>
      </c>
      <c r="F2167" t="s">
        <v>76</v>
      </c>
      <c r="G2167" t="s">
        <v>16</v>
      </c>
      <c r="H2167">
        <v>52</v>
      </c>
      <c r="I2167" t="s">
        <v>7207</v>
      </c>
      <c r="J2167" t="s">
        <v>7208</v>
      </c>
      <c r="K2167" t="s">
        <v>7209</v>
      </c>
      <c r="L2167" t="s">
        <v>77959</v>
      </c>
    </row>
    <row r="2168" spans="1:12" x14ac:dyDescent="0.15">
      <c r="A2168" t="s">
        <v>12</v>
      </c>
      <c r="B2168">
        <v>598072</v>
      </c>
      <c r="C2168">
        <v>598092</v>
      </c>
      <c r="D2168" t="s">
        <v>7200</v>
      </c>
      <c r="E2168" t="s">
        <v>90</v>
      </c>
      <c r="F2168" t="s">
        <v>76</v>
      </c>
      <c r="G2168" t="s">
        <v>36</v>
      </c>
      <c r="H2168">
        <v>103</v>
      </c>
      <c r="I2168" t="s">
        <v>7210</v>
      </c>
      <c r="J2168" t="s">
        <v>7211</v>
      </c>
      <c r="K2168" t="s">
        <v>7212</v>
      </c>
      <c r="L2168" t="s">
        <v>77937</v>
      </c>
    </row>
    <row r="2169" spans="1:12" x14ac:dyDescent="0.15">
      <c r="A2169" t="s">
        <v>12</v>
      </c>
      <c r="B2169">
        <v>598447</v>
      </c>
      <c r="C2169">
        <v>598467</v>
      </c>
      <c r="D2169" t="s">
        <v>7213</v>
      </c>
      <c r="E2169" t="s">
        <v>7214</v>
      </c>
      <c r="F2169" t="s">
        <v>15</v>
      </c>
      <c r="G2169" t="s">
        <v>36</v>
      </c>
      <c r="H2169">
        <v>6</v>
      </c>
      <c r="I2169" t="s">
        <v>7215</v>
      </c>
      <c r="J2169" t="s">
        <v>7216</v>
      </c>
      <c r="K2169" t="s">
        <v>7217</v>
      </c>
      <c r="L2169" t="s">
        <v>78025</v>
      </c>
    </row>
    <row r="2170" spans="1:12" x14ac:dyDescent="0.15">
      <c r="A2170" t="s">
        <v>12</v>
      </c>
      <c r="B2170">
        <v>598472</v>
      </c>
      <c r="C2170">
        <v>598492</v>
      </c>
      <c r="D2170" t="s">
        <v>7213</v>
      </c>
      <c r="E2170" t="s">
        <v>7214</v>
      </c>
      <c r="F2170" t="s">
        <v>15</v>
      </c>
      <c r="G2170" t="s">
        <v>32</v>
      </c>
      <c r="H2170">
        <v>31</v>
      </c>
      <c r="I2170" t="s">
        <v>7218</v>
      </c>
      <c r="J2170" t="s">
        <v>7219</v>
      </c>
      <c r="K2170" t="s">
        <v>7220</v>
      </c>
      <c r="L2170" t="s">
        <v>77910</v>
      </c>
    </row>
    <row r="2171" spans="1:12" x14ac:dyDescent="0.15">
      <c r="A2171" t="s">
        <v>12</v>
      </c>
      <c r="B2171">
        <v>598496</v>
      </c>
      <c r="C2171">
        <v>598516</v>
      </c>
      <c r="D2171" t="s">
        <v>7213</v>
      </c>
      <c r="E2171" t="s">
        <v>7214</v>
      </c>
      <c r="F2171" t="s">
        <v>15</v>
      </c>
      <c r="G2171" t="s">
        <v>16</v>
      </c>
      <c r="H2171">
        <v>55</v>
      </c>
      <c r="I2171" t="s">
        <v>7221</v>
      </c>
      <c r="J2171" t="s">
        <v>7222</v>
      </c>
      <c r="K2171" t="s">
        <v>7223</v>
      </c>
      <c r="L2171" t="s">
        <v>77992</v>
      </c>
    </row>
    <row r="2172" spans="1:12" x14ac:dyDescent="0.15">
      <c r="A2172" t="s">
        <v>12</v>
      </c>
      <c r="B2172">
        <v>598518</v>
      </c>
      <c r="C2172">
        <v>598538</v>
      </c>
      <c r="D2172" t="s">
        <v>7213</v>
      </c>
      <c r="E2172" t="s">
        <v>7214</v>
      </c>
      <c r="F2172" t="s">
        <v>15</v>
      </c>
      <c r="G2172" t="s">
        <v>32</v>
      </c>
      <c r="H2172">
        <v>77</v>
      </c>
      <c r="I2172" t="s">
        <v>7224</v>
      </c>
      <c r="J2172" t="s">
        <v>7225</v>
      </c>
      <c r="K2172" t="s">
        <v>7226</v>
      </c>
      <c r="L2172" t="s">
        <v>77960</v>
      </c>
    </row>
    <row r="2173" spans="1:12" x14ac:dyDescent="0.15">
      <c r="A2173" t="s">
        <v>12</v>
      </c>
      <c r="B2173">
        <v>600464</v>
      </c>
      <c r="C2173">
        <v>600484</v>
      </c>
      <c r="D2173" t="s">
        <v>7227</v>
      </c>
      <c r="E2173" t="s">
        <v>90</v>
      </c>
      <c r="F2173" t="s">
        <v>15</v>
      </c>
      <c r="G2173" t="s">
        <v>23</v>
      </c>
      <c r="H2173">
        <v>26</v>
      </c>
      <c r="I2173" t="s">
        <v>7228</v>
      </c>
      <c r="J2173" t="s">
        <v>7229</v>
      </c>
      <c r="K2173" t="s">
        <v>7230</v>
      </c>
      <c r="L2173" t="s">
        <v>78002</v>
      </c>
    </row>
    <row r="2174" spans="1:12" x14ac:dyDescent="0.15">
      <c r="A2174" t="s">
        <v>12</v>
      </c>
      <c r="B2174">
        <v>600506</v>
      </c>
      <c r="C2174">
        <v>600526</v>
      </c>
      <c r="D2174" t="s">
        <v>7227</v>
      </c>
      <c r="E2174" t="s">
        <v>90</v>
      </c>
      <c r="F2174" t="s">
        <v>15</v>
      </c>
      <c r="G2174" t="s">
        <v>32</v>
      </c>
      <c r="H2174">
        <v>68</v>
      </c>
      <c r="I2174" t="s">
        <v>7231</v>
      </c>
      <c r="J2174" t="s">
        <v>7232</v>
      </c>
      <c r="K2174" t="s">
        <v>7233</v>
      </c>
      <c r="L2174" t="s">
        <v>77962</v>
      </c>
    </row>
    <row r="2175" spans="1:12" x14ac:dyDescent="0.15">
      <c r="A2175" t="s">
        <v>12</v>
      </c>
      <c r="B2175">
        <v>600531</v>
      </c>
      <c r="C2175">
        <v>600551</v>
      </c>
      <c r="D2175" t="s">
        <v>7227</v>
      </c>
      <c r="E2175" t="s">
        <v>90</v>
      </c>
      <c r="F2175" t="s">
        <v>15</v>
      </c>
      <c r="G2175" t="s">
        <v>36</v>
      </c>
      <c r="H2175">
        <v>93</v>
      </c>
      <c r="I2175" t="s">
        <v>7234</v>
      </c>
      <c r="J2175" t="s">
        <v>7235</v>
      </c>
      <c r="K2175" t="s">
        <v>7236</v>
      </c>
      <c r="L2175" t="s">
        <v>78044</v>
      </c>
    </row>
    <row r="2176" spans="1:12" x14ac:dyDescent="0.15">
      <c r="A2176" t="s">
        <v>12</v>
      </c>
      <c r="B2176">
        <v>600553</v>
      </c>
      <c r="C2176">
        <v>600573</v>
      </c>
      <c r="D2176" t="s">
        <v>7227</v>
      </c>
      <c r="E2176" t="s">
        <v>90</v>
      </c>
      <c r="F2176" t="s">
        <v>15</v>
      </c>
      <c r="G2176" t="s">
        <v>16</v>
      </c>
      <c r="H2176">
        <v>115</v>
      </c>
      <c r="I2176" t="s">
        <v>7237</v>
      </c>
      <c r="J2176" t="s">
        <v>7238</v>
      </c>
      <c r="K2176" t="s">
        <v>7239</v>
      </c>
      <c r="L2176" t="s">
        <v>78020</v>
      </c>
    </row>
    <row r="2177" spans="1:12" x14ac:dyDescent="0.15">
      <c r="A2177" t="s">
        <v>12</v>
      </c>
      <c r="B2177">
        <v>602255</v>
      </c>
      <c r="C2177">
        <v>602275</v>
      </c>
      <c r="D2177" t="s">
        <v>7240</v>
      </c>
      <c r="E2177" t="s">
        <v>90</v>
      </c>
      <c r="F2177" t="s">
        <v>76</v>
      </c>
      <c r="G2177" t="s">
        <v>36</v>
      </c>
      <c r="H2177">
        <v>6</v>
      </c>
      <c r="I2177" t="s">
        <v>7241</v>
      </c>
      <c r="J2177" t="s">
        <v>7242</v>
      </c>
      <c r="K2177" t="s">
        <v>7243</v>
      </c>
      <c r="L2177" t="s">
        <v>78025</v>
      </c>
    </row>
    <row r="2178" spans="1:12" x14ac:dyDescent="0.15">
      <c r="A2178" t="s">
        <v>12</v>
      </c>
      <c r="B2178">
        <v>602222</v>
      </c>
      <c r="C2178">
        <v>602242</v>
      </c>
      <c r="D2178" t="s">
        <v>7240</v>
      </c>
      <c r="E2178" t="s">
        <v>90</v>
      </c>
      <c r="F2178" t="s">
        <v>76</v>
      </c>
      <c r="G2178" t="s">
        <v>36</v>
      </c>
      <c r="H2178">
        <v>39</v>
      </c>
      <c r="I2178" t="s">
        <v>7244</v>
      </c>
      <c r="J2178" t="s">
        <v>7245</v>
      </c>
      <c r="K2178" t="s">
        <v>7246</v>
      </c>
      <c r="L2178" t="s">
        <v>78041</v>
      </c>
    </row>
    <row r="2179" spans="1:12" x14ac:dyDescent="0.15">
      <c r="A2179" t="s">
        <v>12</v>
      </c>
      <c r="B2179">
        <v>602191</v>
      </c>
      <c r="C2179">
        <v>602211</v>
      </c>
      <c r="D2179" t="s">
        <v>7240</v>
      </c>
      <c r="E2179" t="s">
        <v>90</v>
      </c>
      <c r="F2179" t="s">
        <v>76</v>
      </c>
      <c r="G2179" t="s">
        <v>16</v>
      </c>
      <c r="H2179">
        <v>70</v>
      </c>
      <c r="I2179" t="s">
        <v>7247</v>
      </c>
      <c r="J2179" t="s">
        <v>7248</v>
      </c>
      <c r="K2179" t="s">
        <v>7249</v>
      </c>
      <c r="L2179" t="s">
        <v>77919</v>
      </c>
    </row>
    <row r="2180" spans="1:12" x14ac:dyDescent="0.15">
      <c r="A2180" t="s">
        <v>12</v>
      </c>
      <c r="B2180">
        <v>602157</v>
      </c>
      <c r="C2180">
        <v>602177</v>
      </c>
      <c r="D2180" t="s">
        <v>7240</v>
      </c>
      <c r="E2180" t="s">
        <v>90</v>
      </c>
      <c r="F2180" t="s">
        <v>76</v>
      </c>
      <c r="G2180" t="s">
        <v>23</v>
      </c>
      <c r="H2180">
        <v>104</v>
      </c>
      <c r="I2180" t="s">
        <v>7250</v>
      </c>
      <c r="J2180" t="s">
        <v>7251</v>
      </c>
      <c r="K2180" t="s">
        <v>7252</v>
      </c>
      <c r="L2180" t="s">
        <v>77963</v>
      </c>
    </row>
    <row r="2181" spans="1:12" x14ac:dyDescent="0.15">
      <c r="A2181" t="s">
        <v>12</v>
      </c>
      <c r="B2181">
        <v>602495</v>
      </c>
      <c r="C2181">
        <v>602515</v>
      </c>
      <c r="D2181" t="s">
        <v>7253</v>
      </c>
      <c r="E2181" t="s">
        <v>7254</v>
      </c>
      <c r="F2181" t="s">
        <v>15</v>
      </c>
      <c r="G2181" t="s">
        <v>16</v>
      </c>
      <c r="H2181">
        <v>0</v>
      </c>
      <c r="I2181" t="s">
        <v>7255</v>
      </c>
      <c r="J2181" t="s">
        <v>7256</v>
      </c>
      <c r="K2181" t="s">
        <v>7257</v>
      </c>
      <c r="L2181" t="s">
        <v>77980</v>
      </c>
    </row>
    <row r="2182" spans="1:12" x14ac:dyDescent="0.15">
      <c r="A2182" t="s">
        <v>12</v>
      </c>
      <c r="B2182">
        <v>602539</v>
      </c>
      <c r="C2182">
        <v>602559</v>
      </c>
      <c r="D2182" t="s">
        <v>7253</v>
      </c>
      <c r="E2182" t="s">
        <v>7254</v>
      </c>
      <c r="F2182" t="s">
        <v>15</v>
      </c>
      <c r="G2182" t="s">
        <v>16</v>
      </c>
      <c r="H2182">
        <v>44</v>
      </c>
      <c r="I2182" t="s">
        <v>7258</v>
      </c>
      <c r="J2182" t="s">
        <v>7259</v>
      </c>
      <c r="K2182" t="s">
        <v>7260</v>
      </c>
      <c r="L2182" t="s">
        <v>78016</v>
      </c>
    </row>
    <row r="2183" spans="1:12" x14ac:dyDescent="0.15">
      <c r="A2183" t="s">
        <v>12</v>
      </c>
      <c r="B2183">
        <v>602578</v>
      </c>
      <c r="C2183">
        <v>602598</v>
      </c>
      <c r="D2183" t="s">
        <v>7253</v>
      </c>
      <c r="E2183" t="s">
        <v>7254</v>
      </c>
      <c r="F2183" t="s">
        <v>15</v>
      </c>
      <c r="G2183" t="s">
        <v>36</v>
      </c>
      <c r="H2183">
        <v>83</v>
      </c>
      <c r="I2183" t="s">
        <v>7261</v>
      </c>
      <c r="J2183" t="s">
        <v>7262</v>
      </c>
      <c r="K2183" t="s">
        <v>7263</v>
      </c>
      <c r="L2183" t="s">
        <v>77958</v>
      </c>
    </row>
    <row r="2184" spans="1:12" x14ac:dyDescent="0.15">
      <c r="A2184" t="s">
        <v>12</v>
      </c>
      <c r="B2184">
        <v>602631</v>
      </c>
      <c r="C2184">
        <v>602651</v>
      </c>
      <c r="D2184" t="s">
        <v>7253</v>
      </c>
      <c r="E2184" t="s">
        <v>7254</v>
      </c>
      <c r="F2184" t="s">
        <v>15</v>
      </c>
      <c r="G2184" t="s">
        <v>32</v>
      </c>
      <c r="H2184">
        <v>136</v>
      </c>
      <c r="I2184" t="s">
        <v>7264</v>
      </c>
      <c r="J2184" t="s">
        <v>7265</v>
      </c>
      <c r="K2184" t="s">
        <v>7266</v>
      </c>
      <c r="L2184" t="s">
        <v>78057</v>
      </c>
    </row>
    <row r="2185" spans="1:12" x14ac:dyDescent="0.15">
      <c r="A2185" t="s">
        <v>12</v>
      </c>
      <c r="B2185">
        <v>603569</v>
      </c>
      <c r="C2185">
        <v>603589</v>
      </c>
      <c r="D2185" t="s">
        <v>7267</v>
      </c>
      <c r="E2185" t="s">
        <v>7268</v>
      </c>
      <c r="F2185" t="s">
        <v>15</v>
      </c>
      <c r="G2185" t="s">
        <v>16</v>
      </c>
      <c r="H2185">
        <v>7</v>
      </c>
      <c r="I2185" t="s">
        <v>7269</v>
      </c>
      <c r="J2185" t="s">
        <v>7270</v>
      </c>
      <c r="K2185" t="s">
        <v>7271</v>
      </c>
      <c r="L2185" t="s">
        <v>77909</v>
      </c>
    </row>
    <row r="2186" spans="1:12" x14ac:dyDescent="0.15">
      <c r="A2186" t="s">
        <v>12</v>
      </c>
      <c r="B2186">
        <v>603594</v>
      </c>
      <c r="C2186">
        <v>603614</v>
      </c>
      <c r="D2186" t="s">
        <v>7267</v>
      </c>
      <c r="E2186" t="s">
        <v>7268</v>
      </c>
      <c r="F2186" t="s">
        <v>15</v>
      </c>
      <c r="G2186" t="s">
        <v>23</v>
      </c>
      <c r="H2186">
        <v>32</v>
      </c>
      <c r="I2186" t="s">
        <v>7272</v>
      </c>
      <c r="J2186" t="s">
        <v>7273</v>
      </c>
      <c r="K2186" t="s">
        <v>7274</v>
      </c>
      <c r="L2186" t="s">
        <v>77918</v>
      </c>
    </row>
    <row r="2187" spans="1:12" x14ac:dyDescent="0.15">
      <c r="A2187" t="s">
        <v>12</v>
      </c>
      <c r="B2187">
        <v>603627</v>
      </c>
      <c r="C2187">
        <v>603647</v>
      </c>
      <c r="D2187" t="s">
        <v>7267</v>
      </c>
      <c r="E2187" t="s">
        <v>7268</v>
      </c>
      <c r="F2187" t="s">
        <v>15</v>
      </c>
      <c r="G2187" t="s">
        <v>23</v>
      </c>
      <c r="H2187">
        <v>65</v>
      </c>
      <c r="I2187" t="s">
        <v>7275</v>
      </c>
      <c r="J2187" t="s">
        <v>7276</v>
      </c>
      <c r="K2187" t="s">
        <v>7277</v>
      </c>
      <c r="L2187" t="s">
        <v>78042</v>
      </c>
    </row>
    <row r="2188" spans="1:12" x14ac:dyDescent="0.15">
      <c r="A2188" t="s">
        <v>12</v>
      </c>
      <c r="B2188">
        <v>603651</v>
      </c>
      <c r="C2188">
        <v>603671</v>
      </c>
      <c r="D2188" t="s">
        <v>7267</v>
      </c>
      <c r="E2188" t="s">
        <v>7268</v>
      </c>
      <c r="F2188" t="s">
        <v>15</v>
      </c>
      <c r="G2188" t="s">
        <v>32</v>
      </c>
      <c r="H2188">
        <v>89</v>
      </c>
      <c r="I2188" t="s">
        <v>7278</v>
      </c>
      <c r="J2188" t="s">
        <v>7279</v>
      </c>
      <c r="K2188" t="s">
        <v>7280</v>
      </c>
      <c r="L2188" t="s">
        <v>77964</v>
      </c>
    </row>
    <row r="2189" spans="1:12" x14ac:dyDescent="0.15">
      <c r="A2189" t="s">
        <v>12</v>
      </c>
      <c r="B2189">
        <v>604798</v>
      </c>
      <c r="C2189">
        <v>604818</v>
      </c>
      <c r="D2189" t="s">
        <v>7281</v>
      </c>
      <c r="E2189" t="s">
        <v>90</v>
      </c>
      <c r="F2189" t="s">
        <v>15</v>
      </c>
      <c r="G2189" t="s">
        <v>36</v>
      </c>
      <c r="H2189">
        <v>0</v>
      </c>
      <c r="I2189" t="s">
        <v>7282</v>
      </c>
      <c r="J2189" t="s">
        <v>7283</v>
      </c>
      <c r="K2189" t="s">
        <v>7284</v>
      </c>
      <c r="L2189" t="s">
        <v>77980</v>
      </c>
    </row>
    <row r="2190" spans="1:12" x14ac:dyDescent="0.15">
      <c r="A2190" t="s">
        <v>12</v>
      </c>
      <c r="B2190">
        <v>604819</v>
      </c>
      <c r="C2190">
        <v>604839</v>
      </c>
      <c r="D2190" t="s">
        <v>7281</v>
      </c>
      <c r="E2190" t="s">
        <v>90</v>
      </c>
      <c r="F2190" t="s">
        <v>15</v>
      </c>
      <c r="G2190" t="s">
        <v>32</v>
      </c>
      <c r="H2190">
        <v>21</v>
      </c>
      <c r="I2190" t="s">
        <v>7285</v>
      </c>
      <c r="J2190" t="s">
        <v>7286</v>
      </c>
      <c r="K2190" t="s">
        <v>7287</v>
      </c>
      <c r="L2190" t="s">
        <v>78022</v>
      </c>
    </row>
    <row r="2191" spans="1:12" x14ac:dyDescent="0.15">
      <c r="A2191" t="s">
        <v>12</v>
      </c>
      <c r="B2191">
        <v>604842</v>
      </c>
      <c r="C2191">
        <v>604862</v>
      </c>
      <c r="D2191" t="s">
        <v>7281</v>
      </c>
      <c r="E2191" t="s">
        <v>90</v>
      </c>
      <c r="F2191" t="s">
        <v>15</v>
      </c>
      <c r="G2191" t="s">
        <v>23</v>
      </c>
      <c r="H2191">
        <v>44</v>
      </c>
      <c r="I2191" t="s">
        <v>7288</v>
      </c>
      <c r="J2191" t="s">
        <v>7289</v>
      </c>
      <c r="K2191" t="s">
        <v>7290</v>
      </c>
      <c r="L2191" t="s">
        <v>78016</v>
      </c>
    </row>
    <row r="2192" spans="1:12" x14ac:dyDescent="0.15">
      <c r="A2192" t="s">
        <v>12</v>
      </c>
      <c r="B2192">
        <v>604876</v>
      </c>
      <c r="C2192">
        <v>604896</v>
      </c>
      <c r="D2192" t="s">
        <v>7281</v>
      </c>
      <c r="E2192" t="s">
        <v>90</v>
      </c>
      <c r="F2192" t="s">
        <v>15</v>
      </c>
      <c r="G2192" t="s">
        <v>16</v>
      </c>
      <c r="H2192">
        <v>78</v>
      </c>
      <c r="I2192" t="s">
        <v>7291</v>
      </c>
      <c r="J2192" t="s">
        <v>7292</v>
      </c>
      <c r="K2192" t="s">
        <v>7293</v>
      </c>
      <c r="L2192" t="s">
        <v>78000</v>
      </c>
    </row>
    <row r="2193" spans="1:12" x14ac:dyDescent="0.15">
      <c r="A2193" t="s">
        <v>12</v>
      </c>
      <c r="B2193">
        <v>605180</v>
      </c>
      <c r="C2193">
        <v>605200</v>
      </c>
      <c r="D2193" t="s">
        <v>7294</v>
      </c>
      <c r="E2193" t="s">
        <v>90</v>
      </c>
      <c r="F2193" t="s">
        <v>15</v>
      </c>
      <c r="G2193" t="s">
        <v>36</v>
      </c>
      <c r="H2193">
        <v>22</v>
      </c>
      <c r="I2193" t="s">
        <v>7295</v>
      </c>
      <c r="J2193" t="s">
        <v>7296</v>
      </c>
      <c r="K2193" t="s">
        <v>7297</v>
      </c>
      <c r="L2193" t="s">
        <v>77948</v>
      </c>
    </row>
    <row r="2194" spans="1:12" x14ac:dyDescent="0.15">
      <c r="A2194" t="s">
        <v>12</v>
      </c>
      <c r="B2194">
        <v>605216</v>
      </c>
      <c r="C2194">
        <v>605236</v>
      </c>
      <c r="D2194" t="s">
        <v>7294</v>
      </c>
      <c r="E2194" t="s">
        <v>90</v>
      </c>
      <c r="F2194" t="s">
        <v>15</v>
      </c>
      <c r="G2194" t="s">
        <v>16</v>
      </c>
      <c r="H2194">
        <v>58</v>
      </c>
      <c r="I2194" t="s">
        <v>7298</v>
      </c>
      <c r="J2194" t="s">
        <v>7299</v>
      </c>
      <c r="K2194" t="s">
        <v>7300</v>
      </c>
      <c r="L2194" t="s">
        <v>77911</v>
      </c>
    </row>
    <row r="2195" spans="1:12" x14ac:dyDescent="0.15">
      <c r="A2195" t="s">
        <v>12</v>
      </c>
      <c r="B2195">
        <v>605242</v>
      </c>
      <c r="C2195">
        <v>605262</v>
      </c>
      <c r="D2195" t="s">
        <v>7294</v>
      </c>
      <c r="E2195" t="s">
        <v>90</v>
      </c>
      <c r="F2195" t="s">
        <v>15</v>
      </c>
      <c r="G2195" t="s">
        <v>16</v>
      </c>
      <c r="H2195">
        <v>84</v>
      </c>
      <c r="I2195" t="s">
        <v>7301</v>
      </c>
      <c r="J2195" t="s">
        <v>7302</v>
      </c>
      <c r="K2195" t="s">
        <v>7303</v>
      </c>
      <c r="L2195" t="s">
        <v>77946</v>
      </c>
    </row>
    <row r="2196" spans="1:12" x14ac:dyDescent="0.15">
      <c r="A2196" t="s">
        <v>12</v>
      </c>
      <c r="B2196">
        <v>605262</v>
      </c>
      <c r="C2196">
        <v>605282</v>
      </c>
      <c r="D2196" t="s">
        <v>7294</v>
      </c>
      <c r="E2196" t="s">
        <v>90</v>
      </c>
      <c r="F2196" t="s">
        <v>15</v>
      </c>
      <c r="G2196" t="s">
        <v>16</v>
      </c>
      <c r="H2196">
        <v>104</v>
      </c>
      <c r="I2196" t="s">
        <v>7304</v>
      </c>
      <c r="J2196" t="s">
        <v>7305</v>
      </c>
      <c r="K2196" t="s">
        <v>7306</v>
      </c>
      <c r="L2196" t="s">
        <v>77963</v>
      </c>
    </row>
    <row r="2197" spans="1:12" x14ac:dyDescent="0.15">
      <c r="A2197" t="s">
        <v>12</v>
      </c>
      <c r="B2197">
        <v>605620</v>
      </c>
      <c r="C2197">
        <v>605640</v>
      </c>
      <c r="D2197" t="s">
        <v>7307</v>
      </c>
      <c r="E2197" t="s">
        <v>7308</v>
      </c>
      <c r="F2197" t="s">
        <v>15</v>
      </c>
      <c r="G2197" t="s">
        <v>32</v>
      </c>
      <c r="H2197">
        <v>1</v>
      </c>
      <c r="I2197" t="s">
        <v>7309</v>
      </c>
      <c r="J2197" t="s">
        <v>7310</v>
      </c>
      <c r="K2197" t="s">
        <v>7311</v>
      </c>
      <c r="L2197" t="s">
        <v>77917</v>
      </c>
    </row>
    <row r="2198" spans="1:12" x14ac:dyDescent="0.15">
      <c r="A2198" t="s">
        <v>12</v>
      </c>
      <c r="B2198">
        <v>605642</v>
      </c>
      <c r="C2198">
        <v>605662</v>
      </c>
      <c r="D2198" t="s">
        <v>7307</v>
      </c>
      <c r="E2198" t="s">
        <v>7308</v>
      </c>
      <c r="F2198" t="s">
        <v>15</v>
      </c>
      <c r="G2198" t="s">
        <v>32</v>
      </c>
      <c r="H2198">
        <v>23</v>
      </c>
      <c r="I2198" t="s">
        <v>7312</v>
      </c>
      <c r="J2198" t="s">
        <v>7313</v>
      </c>
      <c r="K2198" t="s">
        <v>7314</v>
      </c>
      <c r="L2198" t="s">
        <v>77975</v>
      </c>
    </row>
    <row r="2199" spans="1:12" x14ac:dyDescent="0.15">
      <c r="A2199" t="s">
        <v>12</v>
      </c>
      <c r="B2199">
        <v>605662</v>
      </c>
      <c r="C2199">
        <v>605682</v>
      </c>
      <c r="D2199" t="s">
        <v>7307</v>
      </c>
      <c r="E2199" t="s">
        <v>7308</v>
      </c>
      <c r="F2199" t="s">
        <v>15</v>
      </c>
      <c r="G2199" t="s">
        <v>16</v>
      </c>
      <c r="H2199">
        <v>43</v>
      </c>
      <c r="I2199" t="s">
        <v>7315</v>
      </c>
      <c r="J2199" t="s">
        <v>7316</v>
      </c>
      <c r="K2199" t="s">
        <v>7317</v>
      </c>
      <c r="L2199" t="s">
        <v>77942</v>
      </c>
    </row>
    <row r="2200" spans="1:12" x14ac:dyDescent="0.15">
      <c r="A2200" t="s">
        <v>12</v>
      </c>
      <c r="B2200">
        <v>605686</v>
      </c>
      <c r="C2200">
        <v>605706</v>
      </c>
      <c r="D2200" t="s">
        <v>7307</v>
      </c>
      <c r="E2200" t="s">
        <v>7308</v>
      </c>
      <c r="F2200" t="s">
        <v>15</v>
      </c>
      <c r="G2200" t="s">
        <v>23</v>
      </c>
      <c r="H2200">
        <v>67</v>
      </c>
      <c r="I2200" t="s">
        <v>7318</v>
      </c>
      <c r="J2200" t="s">
        <v>7319</v>
      </c>
      <c r="K2200" t="s">
        <v>7320</v>
      </c>
      <c r="L2200" t="s">
        <v>77981</v>
      </c>
    </row>
    <row r="2201" spans="1:12" x14ac:dyDescent="0.15">
      <c r="A2201" t="s">
        <v>12</v>
      </c>
      <c r="B2201">
        <v>606749</v>
      </c>
      <c r="C2201">
        <v>606769</v>
      </c>
      <c r="D2201" t="s">
        <v>7321</v>
      </c>
      <c r="E2201" t="s">
        <v>90</v>
      </c>
      <c r="F2201" t="s">
        <v>15</v>
      </c>
      <c r="G2201" t="s">
        <v>16</v>
      </c>
      <c r="H2201">
        <v>0</v>
      </c>
      <c r="I2201" t="s">
        <v>7322</v>
      </c>
      <c r="J2201" t="s">
        <v>7323</v>
      </c>
      <c r="K2201" t="s">
        <v>7324</v>
      </c>
      <c r="L2201" t="s">
        <v>77980</v>
      </c>
    </row>
    <row r="2202" spans="1:12" x14ac:dyDescent="0.15">
      <c r="A2202" t="s">
        <v>12</v>
      </c>
      <c r="B2202">
        <v>606771</v>
      </c>
      <c r="C2202">
        <v>606791</v>
      </c>
      <c r="D2202" t="s">
        <v>7321</v>
      </c>
      <c r="E2202" t="s">
        <v>90</v>
      </c>
      <c r="F2202" t="s">
        <v>15</v>
      </c>
      <c r="G2202" t="s">
        <v>36</v>
      </c>
      <c r="H2202">
        <v>22</v>
      </c>
      <c r="I2202" t="s">
        <v>7325</v>
      </c>
      <c r="J2202" t="s">
        <v>7326</v>
      </c>
      <c r="K2202" t="s">
        <v>7327</v>
      </c>
      <c r="L2202" t="s">
        <v>77948</v>
      </c>
    </row>
    <row r="2203" spans="1:12" x14ac:dyDescent="0.15">
      <c r="A2203" t="s">
        <v>12</v>
      </c>
      <c r="B2203">
        <v>606792</v>
      </c>
      <c r="C2203">
        <v>606812</v>
      </c>
      <c r="D2203" t="s">
        <v>7321</v>
      </c>
      <c r="E2203" t="s">
        <v>90</v>
      </c>
      <c r="F2203" t="s">
        <v>15</v>
      </c>
      <c r="G2203" t="s">
        <v>16</v>
      </c>
      <c r="H2203">
        <v>43</v>
      </c>
      <c r="I2203" t="s">
        <v>7328</v>
      </c>
      <c r="J2203" t="s">
        <v>7329</v>
      </c>
      <c r="K2203" t="s">
        <v>7330</v>
      </c>
      <c r="L2203" t="s">
        <v>77942</v>
      </c>
    </row>
    <row r="2204" spans="1:12" x14ac:dyDescent="0.15">
      <c r="A2204" t="s">
        <v>12</v>
      </c>
      <c r="B2204">
        <v>606815</v>
      </c>
      <c r="C2204">
        <v>606835</v>
      </c>
      <c r="D2204" t="s">
        <v>7321</v>
      </c>
      <c r="E2204" t="s">
        <v>90</v>
      </c>
      <c r="F2204" t="s">
        <v>15</v>
      </c>
      <c r="G2204" t="s">
        <v>16</v>
      </c>
      <c r="H2204">
        <v>66</v>
      </c>
      <c r="I2204" t="s">
        <v>7331</v>
      </c>
      <c r="J2204" t="s">
        <v>7332</v>
      </c>
      <c r="K2204" t="s">
        <v>7333</v>
      </c>
      <c r="L2204" t="s">
        <v>77928</v>
      </c>
    </row>
    <row r="2205" spans="1:12" x14ac:dyDescent="0.15">
      <c r="A2205" t="s">
        <v>12</v>
      </c>
      <c r="B2205">
        <v>607859</v>
      </c>
      <c r="C2205">
        <v>607879</v>
      </c>
      <c r="D2205" t="s">
        <v>7334</v>
      </c>
      <c r="E2205" t="s">
        <v>90</v>
      </c>
      <c r="F2205" t="s">
        <v>76</v>
      </c>
      <c r="G2205" t="s">
        <v>23</v>
      </c>
      <c r="H2205">
        <v>11</v>
      </c>
      <c r="I2205" t="s">
        <v>7335</v>
      </c>
      <c r="J2205" t="s">
        <v>7336</v>
      </c>
      <c r="K2205" t="s">
        <v>7337</v>
      </c>
      <c r="L2205" t="s">
        <v>77974</v>
      </c>
    </row>
    <row r="2206" spans="1:12" x14ac:dyDescent="0.15">
      <c r="A2206" t="s">
        <v>12</v>
      </c>
      <c r="B2206">
        <v>607838</v>
      </c>
      <c r="C2206">
        <v>607858</v>
      </c>
      <c r="D2206" t="s">
        <v>7334</v>
      </c>
      <c r="E2206" t="s">
        <v>90</v>
      </c>
      <c r="F2206" t="s">
        <v>76</v>
      </c>
      <c r="G2206" t="s">
        <v>36</v>
      </c>
      <c r="H2206">
        <v>32</v>
      </c>
      <c r="I2206" t="s">
        <v>7338</v>
      </c>
      <c r="J2206" t="s">
        <v>7339</v>
      </c>
      <c r="K2206" t="s">
        <v>7340</v>
      </c>
      <c r="L2206" t="s">
        <v>77918</v>
      </c>
    </row>
    <row r="2207" spans="1:12" x14ac:dyDescent="0.15">
      <c r="A2207" t="s">
        <v>12</v>
      </c>
      <c r="B2207">
        <v>607814</v>
      </c>
      <c r="C2207">
        <v>607834</v>
      </c>
      <c r="D2207" t="s">
        <v>7334</v>
      </c>
      <c r="E2207" t="s">
        <v>90</v>
      </c>
      <c r="F2207" t="s">
        <v>76</v>
      </c>
      <c r="G2207" t="s">
        <v>36</v>
      </c>
      <c r="H2207">
        <v>56</v>
      </c>
      <c r="I2207" t="s">
        <v>7341</v>
      </c>
      <c r="J2207" t="s">
        <v>7342</v>
      </c>
      <c r="K2207" t="s">
        <v>7343</v>
      </c>
      <c r="L2207" t="s">
        <v>77971</v>
      </c>
    </row>
    <row r="2208" spans="1:12" x14ac:dyDescent="0.15">
      <c r="A2208" t="s">
        <v>12</v>
      </c>
      <c r="B2208">
        <v>607740</v>
      </c>
      <c r="C2208">
        <v>607760</v>
      </c>
      <c r="D2208" t="s">
        <v>7334</v>
      </c>
      <c r="E2208" t="s">
        <v>90</v>
      </c>
      <c r="F2208" t="s">
        <v>76</v>
      </c>
      <c r="G2208" t="s">
        <v>23</v>
      </c>
      <c r="H2208">
        <v>130</v>
      </c>
      <c r="I2208" t="s">
        <v>7344</v>
      </c>
      <c r="J2208" t="s">
        <v>7345</v>
      </c>
      <c r="K2208" t="s">
        <v>7346</v>
      </c>
      <c r="L2208" t="s">
        <v>77998</v>
      </c>
    </row>
    <row r="2209" spans="1:12" x14ac:dyDescent="0.15">
      <c r="A2209" t="s">
        <v>12</v>
      </c>
      <c r="B2209">
        <v>607898</v>
      </c>
      <c r="C2209">
        <v>607918</v>
      </c>
      <c r="D2209" t="s">
        <v>7347</v>
      </c>
      <c r="E2209" t="s">
        <v>90</v>
      </c>
      <c r="F2209" t="s">
        <v>15</v>
      </c>
      <c r="G2209" t="s">
        <v>16</v>
      </c>
      <c r="H2209">
        <v>10</v>
      </c>
      <c r="I2209" t="s">
        <v>7348</v>
      </c>
      <c r="J2209" t="s">
        <v>7349</v>
      </c>
      <c r="K2209" t="s">
        <v>7350</v>
      </c>
      <c r="L2209" t="s">
        <v>78001</v>
      </c>
    </row>
    <row r="2210" spans="1:12" x14ac:dyDescent="0.15">
      <c r="A2210" t="s">
        <v>12</v>
      </c>
      <c r="B2210">
        <v>607931</v>
      </c>
      <c r="C2210">
        <v>607951</v>
      </c>
      <c r="D2210" t="s">
        <v>7347</v>
      </c>
      <c r="E2210" t="s">
        <v>90</v>
      </c>
      <c r="F2210" t="s">
        <v>15</v>
      </c>
      <c r="G2210" t="s">
        <v>16</v>
      </c>
      <c r="H2210">
        <v>43</v>
      </c>
      <c r="I2210" t="s">
        <v>7351</v>
      </c>
      <c r="J2210" t="s">
        <v>7352</v>
      </c>
      <c r="K2210" t="s">
        <v>7353</v>
      </c>
      <c r="L2210" t="s">
        <v>77942</v>
      </c>
    </row>
    <row r="2211" spans="1:12" x14ac:dyDescent="0.15">
      <c r="A2211" t="s">
        <v>12</v>
      </c>
      <c r="B2211">
        <v>607956</v>
      </c>
      <c r="C2211">
        <v>607976</v>
      </c>
      <c r="D2211" t="s">
        <v>7347</v>
      </c>
      <c r="E2211" t="s">
        <v>90</v>
      </c>
      <c r="F2211" t="s">
        <v>15</v>
      </c>
      <c r="G2211" t="s">
        <v>16</v>
      </c>
      <c r="H2211">
        <v>68</v>
      </c>
      <c r="I2211" t="s">
        <v>7354</v>
      </c>
      <c r="J2211" t="s">
        <v>7355</v>
      </c>
      <c r="K2211" t="s">
        <v>7356</v>
      </c>
      <c r="L2211" t="s">
        <v>77962</v>
      </c>
    </row>
    <row r="2212" spans="1:12" x14ac:dyDescent="0.15">
      <c r="A2212" t="s">
        <v>12</v>
      </c>
      <c r="B2212">
        <v>607982</v>
      </c>
      <c r="C2212">
        <v>608002</v>
      </c>
      <c r="D2212" t="s">
        <v>7347</v>
      </c>
      <c r="E2212" t="s">
        <v>90</v>
      </c>
      <c r="F2212" t="s">
        <v>15</v>
      </c>
      <c r="G2212" t="s">
        <v>16</v>
      </c>
      <c r="H2212">
        <v>94</v>
      </c>
      <c r="I2212" t="s">
        <v>7357</v>
      </c>
      <c r="J2212" t="s">
        <v>7358</v>
      </c>
      <c r="K2212" t="s">
        <v>7359</v>
      </c>
      <c r="L2212" t="s">
        <v>77927</v>
      </c>
    </row>
    <row r="2213" spans="1:12" x14ac:dyDescent="0.15">
      <c r="A2213" t="s">
        <v>12</v>
      </c>
      <c r="B2213">
        <v>609777</v>
      </c>
      <c r="C2213">
        <v>609797</v>
      </c>
      <c r="D2213" t="s">
        <v>7360</v>
      </c>
      <c r="E2213" t="s">
        <v>90</v>
      </c>
      <c r="F2213" t="s">
        <v>76</v>
      </c>
      <c r="G2213" t="s">
        <v>16</v>
      </c>
      <c r="H2213">
        <v>34</v>
      </c>
      <c r="I2213" t="s">
        <v>7361</v>
      </c>
      <c r="J2213" t="s">
        <v>7362</v>
      </c>
      <c r="K2213" t="s">
        <v>7363</v>
      </c>
      <c r="L2213" t="s">
        <v>77999</v>
      </c>
    </row>
    <row r="2214" spans="1:12" x14ac:dyDescent="0.15">
      <c r="A2214" t="s">
        <v>12</v>
      </c>
      <c r="B2214">
        <v>609741</v>
      </c>
      <c r="C2214">
        <v>609761</v>
      </c>
      <c r="D2214" t="s">
        <v>7360</v>
      </c>
      <c r="E2214" t="s">
        <v>90</v>
      </c>
      <c r="F2214" t="s">
        <v>76</v>
      </c>
      <c r="G2214" t="s">
        <v>16</v>
      </c>
      <c r="H2214">
        <v>70</v>
      </c>
      <c r="I2214" t="s">
        <v>7364</v>
      </c>
      <c r="J2214" t="s">
        <v>7365</v>
      </c>
      <c r="K2214" t="s">
        <v>7366</v>
      </c>
      <c r="L2214" t="s">
        <v>77919</v>
      </c>
    </row>
    <row r="2215" spans="1:12" x14ac:dyDescent="0.15">
      <c r="A2215" t="s">
        <v>12</v>
      </c>
      <c r="B2215">
        <v>609710</v>
      </c>
      <c r="C2215">
        <v>609730</v>
      </c>
      <c r="D2215" t="s">
        <v>7360</v>
      </c>
      <c r="E2215" t="s">
        <v>90</v>
      </c>
      <c r="F2215" t="s">
        <v>76</v>
      </c>
      <c r="G2215" t="s">
        <v>32</v>
      </c>
      <c r="H2215">
        <v>101</v>
      </c>
      <c r="I2215" t="s">
        <v>7367</v>
      </c>
      <c r="J2215" t="s">
        <v>7368</v>
      </c>
      <c r="K2215" t="s">
        <v>7369</v>
      </c>
      <c r="L2215" t="s">
        <v>77997</v>
      </c>
    </row>
    <row r="2216" spans="1:12" x14ac:dyDescent="0.15">
      <c r="A2216" t="s">
        <v>12</v>
      </c>
      <c r="B2216">
        <v>609683</v>
      </c>
      <c r="C2216">
        <v>609703</v>
      </c>
      <c r="D2216" t="s">
        <v>7360</v>
      </c>
      <c r="E2216" t="s">
        <v>90</v>
      </c>
      <c r="F2216" t="s">
        <v>76</v>
      </c>
      <c r="G2216" t="s">
        <v>23</v>
      </c>
      <c r="H2216">
        <v>128</v>
      </c>
      <c r="I2216" t="s">
        <v>7370</v>
      </c>
      <c r="J2216" t="s">
        <v>7371</v>
      </c>
      <c r="K2216" t="s">
        <v>7372</v>
      </c>
      <c r="L2216" t="s">
        <v>77934</v>
      </c>
    </row>
    <row r="2217" spans="1:12" x14ac:dyDescent="0.15">
      <c r="A2217" t="s">
        <v>12</v>
      </c>
      <c r="B2217">
        <v>609951</v>
      </c>
      <c r="C2217">
        <v>609971</v>
      </c>
      <c r="D2217" t="s">
        <v>7373</v>
      </c>
      <c r="E2217" t="s">
        <v>90</v>
      </c>
      <c r="F2217" t="s">
        <v>15</v>
      </c>
      <c r="G2217" t="s">
        <v>36</v>
      </c>
      <c r="H2217">
        <v>8</v>
      </c>
      <c r="I2217" t="s">
        <v>7374</v>
      </c>
      <c r="J2217" t="s">
        <v>7375</v>
      </c>
      <c r="K2217" t="s">
        <v>7376</v>
      </c>
      <c r="L2217" t="s">
        <v>77955</v>
      </c>
    </row>
    <row r="2218" spans="1:12" x14ac:dyDescent="0.15">
      <c r="A2218" t="s">
        <v>12</v>
      </c>
      <c r="B2218">
        <v>609977</v>
      </c>
      <c r="C2218">
        <v>609997</v>
      </c>
      <c r="D2218" t="s">
        <v>7373</v>
      </c>
      <c r="E2218" t="s">
        <v>90</v>
      </c>
      <c r="F2218" t="s">
        <v>15</v>
      </c>
      <c r="G2218" t="s">
        <v>16</v>
      </c>
      <c r="H2218">
        <v>34</v>
      </c>
      <c r="I2218" t="s">
        <v>7377</v>
      </c>
      <c r="J2218" t="s">
        <v>7378</v>
      </c>
      <c r="K2218" t="s">
        <v>7379</v>
      </c>
      <c r="L2218" t="s">
        <v>77999</v>
      </c>
    </row>
    <row r="2219" spans="1:12" x14ac:dyDescent="0.15">
      <c r="A2219" t="s">
        <v>12</v>
      </c>
      <c r="B2219">
        <v>609999</v>
      </c>
      <c r="C2219">
        <v>610019</v>
      </c>
      <c r="D2219" t="s">
        <v>7373</v>
      </c>
      <c r="E2219" t="s">
        <v>90</v>
      </c>
      <c r="F2219" t="s">
        <v>15</v>
      </c>
      <c r="G2219" t="s">
        <v>16</v>
      </c>
      <c r="H2219">
        <v>56</v>
      </c>
      <c r="I2219" t="s">
        <v>7380</v>
      </c>
      <c r="J2219" t="s">
        <v>7381</v>
      </c>
      <c r="K2219" t="s">
        <v>7382</v>
      </c>
      <c r="L2219" t="s">
        <v>77971</v>
      </c>
    </row>
    <row r="2220" spans="1:12" x14ac:dyDescent="0.15">
      <c r="A2220" t="s">
        <v>12</v>
      </c>
      <c r="B2220">
        <v>610020</v>
      </c>
      <c r="C2220">
        <v>610040</v>
      </c>
      <c r="D2220" t="s">
        <v>7373</v>
      </c>
      <c r="E2220" t="s">
        <v>90</v>
      </c>
      <c r="F2220" t="s">
        <v>15</v>
      </c>
      <c r="G2220" t="s">
        <v>16</v>
      </c>
      <c r="H2220">
        <v>77</v>
      </c>
      <c r="I2220" t="s">
        <v>7383</v>
      </c>
      <c r="J2220" t="s">
        <v>7384</v>
      </c>
      <c r="K2220" t="s">
        <v>7385</v>
      </c>
      <c r="L2220" t="s">
        <v>77960</v>
      </c>
    </row>
    <row r="2221" spans="1:12" x14ac:dyDescent="0.15">
      <c r="A2221" t="s">
        <v>12</v>
      </c>
      <c r="B2221">
        <v>611115</v>
      </c>
      <c r="C2221">
        <v>611135</v>
      </c>
      <c r="D2221" t="s">
        <v>7386</v>
      </c>
      <c r="E2221" t="s">
        <v>90</v>
      </c>
      <c r="F2221" t="s">
        <v>76</v>
      </c>
      <c r="G2221" t="s">
        <v>36</v>
      </c>
      <c r="H2221">
        <v>0</v>
      </c>
      <c r="I2221" t="s">
        <v>7387</v>
      </c>
      <c r="J2221" t="s">
        <v>7388</v>
      </c>
      <c r="K2221" t="s">
        <v>7389</v>
      </c>
      <c r="L2221" t="s">
        <v>77980</v>
      </c>
    </row>
    <row r="2222" spans="1:12" x14ac:dyDescent="0.15">
      <c r="A2222" t="s">
        <v>12</v>
      </c>
      <c r="B2222">
        <v>611084</v>
      </c>
      <c r="C2222">
        <v>611104</v>
      </c>
      <c r="D2222" t="s">
        <v>7386</v>
      </c>
      <c r="E2222" t="s">
        <v>90</v>
      </c>
      <c r="F2222" t="s">
        <v>76</v>
      </c>
      <c r="G2222" t="s">
        <v>16</v>
      </c>
      <c r="H2222">
        <v>31</v>
      </c>
      <c r="I2222" t="s">
        <v>7390</v>
      </c>
      <c r="J2222" t="s">
        <v>7391</v>
      </c>
      <c r="K2222" t="s">
        <v>7392</v>
      </c>
      <c r="L2222" t="s">
        <v>77910</v>
      </c>
    </row>
    <row r="2223" spans="1:12" x14ac:dyDescent="0.15">
      <c r="A2223" t="s">
        <v>12</v>
      </c>
      <c r="B2223">
        <v>611045</v>
      </c>
      <c r="C2223">
        <v>611065</v>
      </c>
      <c r="D2223" t="s">
        <v>7386</v>
      </c>
      <c r="E2223" t="s">
        <v>90</v>
      </c>
      <c r="F2223" t="s">
        <v>76</v>
      </c>
      <c r="G2223" t="s">
        <v>16</v>
      </c>
      <c r="H2223">
        <v>70</v>
      </c>
      <c r="I2223" t="s">
        <v>7393</v>
      </c>
      <c r="J2223" t="s">
        <v>7394</v>
      </c>
      <c r="K2223" t="s">
        <v>7395</v>
      </c>
      <c r="L2223" t="s">
        <v>77919</v>
      </c>
    </row>
    <row r="2224" spans="1:12" x14ac:dyDescent="0.15">
      <c r="A2224" t="s">
        <v>12</v>
      </c>
      <c r="B2224">
        <v>611015</v>
      </c>
      <c r="C2224">
        <v>611035</v>
      </c>
      <c r="D2224" t="s">
        <v>7386</v>
      </c>
      <c r="E2224" t="s">
        <v>90</v>
      </c>
      <c r="F2224" t="s">
        <v>76</v>
      </c>
      <c r="G2224" t="s">
        <v>23</v>
      </c>
      <c r="H2224">
        <v>100</v>
      </c>
      <c r="I2224" t="s">
        <v>7396</v>
      </c>
      <c r="J2224" t="s">
        <v>7397</v>
      </c>
      <c r="K2224" t="s">
        <v>7398</v>
      </c>
      <c r="L2224" t="s">
        <v>77953</v>
      </c>
    </row>
    <row r="2225" spans="1:12" x14ac:dyDescent="0.15">
      <c r="A2225" t="s">
        <v>12</v>
      </c>
      <c r="B2225">
        <v>611539</v>
      </c>
      <c r="C2225">
        <v>611559</v>
      </c>
      <c r="D2225" t="s">
        <v>7399</v>
      </c>
      <c r="E2225" t="s">
        <v>90</v>
      </c>
      <c r="F2225" t="s">
        <v>76</v>
      </c>
      <c r="G2225" t="s">
        <v>36</v>
      </c>
      <c r="H2225">
        <v>58</v>
      </c>
      <c r="I2225" t="s">
        <v>7400</v>
      </c>
      <c r="J2225" t="s">
        <v>7401</v>
      </c>
      <c r="K2225" t="s">
        <v>7402</v>
      </c>
      <c r="L2225" t="s">
        <v>77911</v>
      </c>
    </row>
    <row r="2226" spans="1:12" x14ac:dyDescent="0.15">
      <c r="A2226" t="s">
        <v>12</v>
      </c>
      <c r="B2226">
        <v>611512</v>
      </c>
      <c r="C2226">
        <v>611532</v>
      </c>
      <c r="D2226" t="s">
        <v>7399</v>
      </c>
      <c r="E2226" t="s">
        <v>90</v>
      </c>
      <c r="F2226" t="s">
        <v>76</v>
      </c>
      <c r="G2226" t="s">
        <v>36</v>
      </c>
      <c r="H2226">
        <v>85</v>
      </c>
      <c r="I2226" t="s">
        <v>7403</v>
      </c>
      <c r="J2226" t="s">
        <v>7404</v>
      </c>
      <c r="K2226" t="s">
        <v>7405</v>
      </c>
      <c r="L2226" t="s">
        <v>77972</v>
      </c>
    </row>
    <row r="2227" spans="1:12" x14ac:dyDescent="0.15">
      <c r="A2227" t="s">
        <v>12</v>
      </c>
      <c r="B2227">
        <v>611491</v>
      </c>
      <c r="C2227">
        <v>611511</v>
      </c>
      <c r="D2227" t="s">
        <v>7399</v>
      </c>
      <c r="E2227" t="s">
        <v>90</v>
      </c>
      <c r="F2227" t="s">
        <v>76</v>
      </c>
      <c r="G2227" t="s">
        <v>16</v>
      </c>
      <c r="H2227">
        <v>106</v>
      </c>
      <c r="I2227" t="s">
        <v>7406</v>
      </c>
      <c r="J2227" t="s">
        <v>7407</v>
      </c>
      <c r="K2227" t="s">
        <v>7408</v>
      </c>
      <c r="L2227" t="s">
        <v>77914</v>
      </c>
    </row>
    <row r="2228" spans="1:12" x14ac:dyDescent="0.15">
      <c r="A2228" t="s">
        <v>12</v>
      </c>
      <c r="B2228">
        <v>611466</v>
      </c>
      <c r="C2228">
        <v>611486</v>
      </c>
      <c r="D2228" t="s">
        <v>7399</v>
      </c>
      <c r="E2228" t="s">
        <v>90</v>
      </c>
      <c r="F2228" t="s">
        <v>76</v>
      </c>
      <c r="G2228" t="s">
        <v>23</v>
      </c>
      <c r="H2228">
        <v>131</v>
      </c>
      <c r="I2228" t="s">
        <v>7409</v>
      </c>
      <c r="J2228" t="s">
        <v>7410</v>
      </c>
      <c r="K2228" t="s">
        <v>7411</v>
      </c>
      <c r="L2228" t="s">
        <v>77941</v>
      </c>
    </row>
    <row r="2229" spans="1:12" x14ac:dyDescent="0.15">
      <c r="A2229" t="s">
        <v>12</v>
      </c>
      <c r="B2229">
        <v>612686</v>
      </c>
      <c r="C2229">
        <v>612706</v>
      </c>
      <c r="D2229" t="s">
        <v>7412</v>
      </c>
      <c r="E2229" t="s">
        <v>90</v>
      </c>
      <c r="F2229" t="s">
        <v>76</v>
      </c>
      <c r="G2229" t="s">
        <v>36</v>
      </c>
      <c r="H2229">
        <v>0</v>
      </c>
      <c r="I2229" t="s">
        <v>7413</v>
      </c>
      <c r="J2229" t="s">
        <v>7414</v>
      </c>
      <c r="K2229" t="s">
        <v>7415</v>
      </c>
      <c r="L2229" t="s">
        <v>77980</v>
      </c>
    </row>
    <row r="2230" spans="1:12" x14ac:dyDescent="0.15">
      <c r="A2230" t="s">
        <v>12</v>
      </c>
      <c r="B2230">
        <v>612648</v>
      </c>
      <c r="C2230">
        <v>612668</v>
      </c>
      <c r="D2230" t="s">
        <v>7412</v>
      </c>
      <c r="E2230" t="s">
        <v>90</v>
      </c>
      <c r="F2230" t="s">
        <v>76</v>
      </c>
      <c r="G2230" t="s">
        <v>23</v>
      </c>
      <c r="H2230">
        <v>38</v>
      </c>
      <c r="I2230" t="s">
        <v>7416</v>
      </c>
      <c r="J2230" t="s">
        <v>7417</v>
      </c>
      <c r="K2230" t="s">
        <v>7418</v>
      </c>
      <c r="L2230" t="s">
        <v>78008</v>
      </c>
    </row>
    <row r="2231" spans="1:12" x14ac:dyDescent="0.15">
      <c r="A2231" t="s">
        <v>12</v>
      </c>
      <c r="B2231">
        <v>612621</v>
      </c>
      <c r="C2231">
        <v>612641</v>
      </c>
      <c r="D2231" t="s">
        <v>7412</v>
      </c>
      <c r="E2231" t="s">
        <v>90</v>
      </c>
      <c r="F2231" t="s">
        <v>76</v>
      </c>
      <c r="G2231" t="s">
        <v>32</v>
      </c>
      <c r="H2231">
        <v>65</v>
      </c>
      <c r="I2231" t="s">
        <v>7419</v>
      </c>
      <c r="J2231" t="s">
        <v>7420</v>
      </c>
      <c r="K2231" t="s">
        <v>7421</v>
      </c>
      <c r="L2231" t="s">
        <v>78042</v>
      </c>
    </row>
    <row r="2232" spans="1:12" x14ac:dyDescent="0.15">
      <c r="A2232" t="s">
        <v>12</v>
      </c>
      <c r="B2232">
        <v>612590</v>
      </c>
      <c r="C2232">
        <v>612610</v>
      </c>
      <c r="D2232" t="s">
        <v>7412</v>
      </c>
      <c r="E2232" t="s">
        <v>90</v>
      </c>
      <c r="F2232" t="s">
        <v>76</v>
      </c>
      <c r="G2232" t="s">
        <v>16</v>
      </c>
      <c r="H2232">
        <v>96</v>
      </c>
      <c r="I2232" t="s">
        <v>7422</v>
      </c>
      <c r="J2232" t="s">
        <v>7423</v>
      </c>
      <c r="K2232" t="s">
        <v>7424</v>
      </c>
      <c r="L2232" t="s">
        <v>77912</v>
      </c>
    </row>
    <row r="2233" spans="1:12" x14ac:dyDescent="0.15">
      <c r="A2233" t="s">
        <v>12</v>
      </c>
      <c r="B2233">
        <v>612824</v>
      </c>
      <c r="C2233">
        <v>612844</v>
      </c>
      <c r="D2233" t="s">
        <v>7425</v>
      </c>
      <c r="E2233" t="s">
        <v>90</v>
      </c>
      <c r="F2233" t="s">
        <v>15</v>
      </c>
      <c r="G2233" t="s">
        <v>32</v>
      </c>
      <c r="H2233">
        <v>1</v>
      </c>
      <c r="I2233" t="s">
        <v>7426</v>
      </c>
      <c r="J2233" t="s">
        <v>7427</v>
      </c>
      <c r="K2233" t="s">
        <v>7428</v>
      </c>
      <c r="L2233" t="s">
        <v>77917</v>
      </c>
    </row>
    <row r="2234" spans="1:12" x14ac:dyDescent="0.15">
      <c r="A2234" t="s">
        <v>12</v>
      </c>
      <c r="B2234">
        <v>612852</v>
      </c>
      <c r="C2234">
        <v>612872</v>
      </c>
      <c r="D2234" t="s">
        <v>7425</v>
      </c>
      <c r="E2234" t="s">
        <v>90</v>
      </c>
      <c r="F2234" t="s">
        <v>15</v>
      </c>
      <c r="G2234" t="s">
        <v>36</v>
      </c>
      <c r="H2234">
        <v>29</v>
      </c>
      <c r="I2234" t="s">
        <v>7429</v>
      </c>
      <c r="J2234" t="s">
        <v>7430</v>
      </c>
      <c r="K2234" t="s">
        <v>7431</v>
      </c>
      <c r="L2234" t="s">
        <v>77921</v>
      </c>
    </row>
    <row r="2235" spans="1:12" x14ac:dyDescent="0.15">
      <c r="A2235" t="s">
        <v>12</v>
      </c>
      <c r="B2235">
        <v>612878</v>
      </c>
      <c r="C2235">
        <v>612898</v>
      </c>
      <c r="D2235" t="s">
        <v>7425</v>
      </c>
      <c r="E2235" t="s">
        <v>90</v>
      </c>
      <c r="F2235" t="s">
        <v>15</v>
      </c>
      <c r="G2235" t="s">
        <v>36</v>
      </c>
      <c r="H2235">
        <v>55</v>
      </c>
      <c r="I2235" t="s">
        <v>7432</v>
      </c>
      <c r="J2235" t="s">
        <v>7433</v>
      </c>
      <c r="K2235" t="s">
        <v>7434</v>
      </c>
      <c r="L2235" t="s">
        <v>77992</v>
      </c>
    </row>
    <row r="2236" spans="1:12" x14ac:dyDescent="0.15">
      <c r="A2236" t="s">
        <v>12</v>
      </c>
      <c r="B2236">
        <v>612908</v>
      </c>
      <c r="C2236">
        <v>612928</v>
      </c>
      <c r="D2236" t="s">
        <v>7425</v>
      </c>
      <c r="E2236" t="s">
        <v>90</v>
      </c>
      <c r="F2236" t="s">
        <v>15</v>
      </c>
      <c r="G2236" t="s">
        <v>16</v>
      </c>
      <c r="H2236">
        <v>85</v>
      </c>
      <c r="I2236" t="s">
        <v>7435</v>
      </c>
      <c r="J2236" t="s">
        <v>7436</v>
      </c>
      <c r="K2236" t="s">
        <v>7437</v>
      </c>
      <c r="L2236" t="s">
        <v>77972</v>
      </c>
    </row>
    <row r="2237" spans="1:12" x14ac:dyDescent="0.15">
      <c r="A2237" t="s">
        <v>12</v>
      </c>
      <c r="B2237">
        <v>613646</v>
      </c>
      <c r="C2237">
        <v>613666</v>
      </c>
      <c r="D2237" t="s">
        <v>7438</v>
      </c>
      <c r="E2237" t="s">
        <v>90</v>
      </c>
      <c r="F2237" t="s">
        <v>76</v>
      </c>
      <c r="G2237" t="s">
        <v>32</v>
      </c>
      <c r="H2237">
        <v>1</v>
      </c>
      <c r="I2237" t="s">
        <v>7439</v>
      </c>
      <c r="J2237" t="s">
        <v>7440</v>
      </c>
      <c r="K2237" t="s">
        <v>7441</v>
      </c>
      <c r="L2237" t="s">
        <v>77917</v>
      </c>
    </row>
    <row r="2238" spans="1:12" x14ac:dyDescent="0.15">
      <c r="A2238" t="s">
        <v>12</v>
      </c>
      <c r="B2238">
        <v>613623</v>
      </c>
      <c r="C2238">
        <v>613643</v>
      </c>
      <c r="D2238" t="s">
        <v>7438</v>
      </c>
      <c r="E2238" t="s">
        <v>90</v>
      </c>
      <c r="F2238" t="s">
        <v>76</v>
      </c>
      <c r="G2238" t="s">
        <v>36</v>
      </c>
      <c r="H2238">
        <v>24</v>
      </c>
      <c r="I2238" t="s">
        <v>7442</v>
      </c>
      <c r="J2238" t="s">
        <v>7443</v>
      </c>
      <c r="K2238" t="s">
        <v>7444</v>
      </c>
      <c r="L2238" t="s">
        <v>77966</v>
      </c>
    </row>
    <row r="2239" spans="1:12" x14ac:dyDescent="0.15">
      <c r="A2239" t="s">
        <v>12</v>
      </c>
      <c r="B2239">
        <v>613592</v>
      </c>
      <c r="C2239">
        <v>613612</v>
      </c>
      <c r="D2239" t="s">
        <v>7438</v>
      </c>
      <c r="E2239" t="s">
        <v>90</v>
      </c>
      <c r="F2239" t="s">
        <v>76</v>
      </c>
      <c r="G2239" t="s">
        <v>36</v>
      </c>
      <c r="H2239">
        <v>55</v>
      </c>
      <c r="I2239" t="s">
        <v>7445</v>
      </c>
      <c r="J2239" t="s">
        <v>7446</v>
      </c>
      <c r="K2239" t="s">
        <v>7447</v>
      </c>
      <c r="L2239" t="s">
        <v>77992</v>
      </c>
    </row>
    <row r="2240" spans="1:12" x14ac:dyDescent="0.15">
      <c r="A2240" t="s">
        <v>12</v>
      </c>
      <c r="B2240">
        <v>613562</v>
      </c>
      <c r="C2240">
        <v>613582</v>
      </c>
      <c r="D2240" t="s">
        <v>7438</v>
      </c>
      <c r="E2240" t="s">
        <v>90</v>
      </c>
      <c r="F2240" t="s">
        <v>76</v>
      </c>
      <c r="G2240" t="s">
        <v>32</v>
      </c>
      <c r="H2240">
        <v>85</v>
      </c>
      <c r="I2240" t="s">
        <v>7448</v>
      </c>
      <c r="J2240" t="s">
        <v>7449</v>
      </c>
      <c r="K2240" t="s">
        <v>7450</v>
      </c>
      <c r="L2240" t="s">
        <v>77972</v>
      </c>
    </row>
    <row r="2241" spans="1:12" x14ac:dyDescent="0.15">
      <c r="A2241" t="s">
        <v>12</v>
      </c>
      <c r="B2241">
        <v>613862</v>
      </c>
      <c r="C2241">
        <v>613882</v>
      </c>
      <c r="D2241" t="s">
        <v>7451</v>
      </c>
      <c r="E2241" t="s">
        <v>90</v>
      </c>
      <c r="F2241" t="s">
        <v>15</v>
      </c>
      <c r="G2241" t="s">
        <v>23</v>
      </c>
      <c r="H2241">
        <v>8</v>
      </c>
      <c r="I2241" t="s">
        <v>7452</v>
      </c>
      <c r="J2241" t="s">
        <v>7453</v>
      </c>
      <c r="K2241" t="s">
        <v>7454</v>
      </c>
      <c r="L2241" t="s">
        <v>77955</v>
      </c>
    </row>
    <row r="2242" spans="1:12" x14ac:dyDescent="0.15">
      <c r="A2242" t="s">
        <v>12</v>
      </c>
      <c r="B2242">
        <v>613882</v>
      </c>
      <c r="C2242">
        <v>613902</v>
      </c>
      <c r="D2242" t="s">
        <v>7451</v>
      </c>
      <c r="E2242" t="s">
        <v>90</v>
      </c>
      <c r="F2242" t="s">
        <v>15</v>
      </c>
      <c r="G2242" t="s">
        <v>32</v>
      </c>
      <c r="H2242">
        <v>28</v>
      </c>
      <c r="I2242" t="s">
        <v>7455</v>
      </c>
      <c r="J2242" t="s">
        <v>7456</v>
      </c>
      <c r="K2242" t="s">
        <v>7457</v>
      </c>
      <c r="L2242" t="s">
        <v>77956</v>
      </c>
    </row>
    <row r="2243" spans="1:12" x14ac:dyDescent="0.15">
      <c r="A2243" t="s">
        <v>12</v>
      </c>
      <c r="B2243">
        <v>613910</v>
      </c>
      <c r="C2243">
        <v>613930</v>
      </c>
      <c r="D2243" t="s">
        <v>7451</v>
      </c>
      <c r="E2243" t="s">
        <v>90</v>
      </c>
      <c r="F2243" t="s">
        <v>15</v>
      </c>
      <c r="G2243" t="s">
        <v>23</v>
      </c>
      <c r="H2243">
        <v>56</v>
      </c>
      <c r="I2243" t="s">
        <v>7458</v>
      </c>
      <c r="J2243" t="s">
        <v>7459</v>
      </c>
      <c r="K2243" t="s">
        <v>7460</v>
      </c>
      <c r="L2243" t="s">
        <v>77971</v>
      </c>
    </row>
    <row r="2244" spans="1:12" x14ac:dyDescent="0.15">
      <c r="A2244" t="s">
        <v>12</v>
      </c>
      <c r="B2244">
        <v>613933</v>
      </c>
      <c r="C2244">
        <v>613953</v>
      </c>
      <c r="D2244" t="s">
        <v>7451</v>
      </c>
      <c r="E2244" t="s">
        <v>90</v>
      </c>
      <c r="F2244" t="s">
        <v>15</v>
      </c>
      <c r="G2244" t="s">
        <v>23</v>
      </c>
      <c r="H2244">
        <v>79</v>
      </c>
      <c r="I2244" t="s">
        <v>7461</v>
      </c>
      <c r="J2244" t="s">
        <v>7462</v>
      </c>
      <c r="K2244" t="s">
        <v>7463</v>
      </c>
      <c r="L2244" t="s">
        <v>77993</v>
      </c>
    </row>
    <row r="2245" spans="1:12" x14ac:dyDescent="0.15">
      <c r="A2245" t="s">
        <v>12</v>
      </c>
      <c r="B2245">
        <v>614447</v>
      </c>
      <c r="C2245">
        <v>614467</v>
      </c>
      <c r="D2245" t="s">
        <v>7464</v>
      </c>
      <c r="E2245" t="s">
        <v>90</v>
      </c>
      <c r="F2245" t="s">
        <v>76</v>
      </c>
      <c r="G2245" t="s">
        <v>16</v>
      </c>
      <c r="H2245">
        <v>14</v>
      </c>
      <c r="I2245" t="s">
        <v>7465</v>
      </c>
      <c r="J2245" t="s">
        <v>7466</v>
      </c>
      <c r="K2245" t="s">
        <v>7467</v>
      </c>
      <c r="L2245" t="s">
        <v>77924</v>
      </c>
    </row>
    <row r="2246" spans="1:12" x14ac:dyDescent="0.15">
      <c r="A2246" t="s">
        <v>12</v>
      </c>
      <c r="B2246">
        <v>614405</v>
      </c>
      <c r="C2246">
        <v>614425</v>
      </c>
      <c r="D2246" t="s">
        <v>7464</v>
      </c>
      <c r="E2246" t="s">
        <v>90</v>
      </c>
      <c r="F2246" t="s">
        <v>76</v>
      </c>
      <c r="G2246" t="s">
        <v>23</v>
      </c>
      <c r="H2246">
        <v>56</v>
      </c>
      <c r="I2246" t="s">
        <v>7468</v>
      </c>
      <c r="J2246" t="s">
        <v>7469</v>
      </c>
      <c r="K2246" t="s">
        <v>7470</v>
      </c>
      <c r="L2246" t="s">
        <v>77971</v>
      </c>
    </row>
    <row r="2247" spans="1:12" x14ac:dyDescent="0.15">
      <c r="A2247" t="s">
        <v>12</v>
      </c>
      <c r="B2247">
        <v>614384</v>
      </c>
      <c r="C2247">
        <v>614404</v>
      </c>
      <c r="D2247" t="s">
        <v>7464</v>
      </c>
      <c r="E2247" t="s">
        <v>90</v>
      </c>
      <c r="F2247" t="s">
        <v>76</v>
      </c>
      <c r="G2247" t="s">
        <v>23</v>
      </c>
      <c r="H2247">
        <v>77</v>
      </c>
      <c r="I2247" t="s">
        <v>7471</v>
      </c>
      <c r="J2247" t="s">
        <v>7472</v>
      </c>
      <c r="K2247" t="s">
        <v>7473</v>
      </c>
      <c r="L2247" t="s">
        <v>77960</v>
      </c>
    </row>
    <row r="2248" spans="1:12" x14ac:dyDescent="0.15">
      <c r="A2248" t="s">
        <v>12</v>
      </c>
      <c r="B2248">
        <v>614364</v>
      </c>
      <c r="C2248">
        <v>614384</v>
      </c>
      <c r="D2248" t="s">
        <v>7464</v>
      </c>
      <c r="E2248" t="s">
        <v>90</v>
      </c>
      <c r="F2248" t="s">
        <v>76</v>
      </c>
      <c r="G2248" t="s">
        <v>16</v>
      </c>
      <c r="H2248">
        <v>97</v>
      </c>
      <c r="I2248" t="s">
        <v>7474</v>
      </c>
      <c r="J2248" t="s">
        <v>7475</v>
      </c>
      <c r="K2248" t="s">
        <v>7476</v>
      </c>
      <c r="L2248" t="s">
        <v>78010</v>
      </c>
    </row>
    <row r="2249" spans="1:12" x14ac:dyDescent="0.15">
      <c r="A2249" t="s">
        <v>12</v>
      </c>
      <c r="B2249">
        <v>614947</v>
      </c>
      <c r="C2249">
        <v>614967</v>
      </c>
      <c r="D2249" t="s">
        <v>7477</v>
      </c>
      <c r="E2249" t="s">
        <v>90</v>
      </c>
      <c r="F2249" t="s">
        <v>76</v>
      </c>
      <c r="G2249" t="s">
        <v>36</v>
      </c>
      <c r="H2249">
        <v>0</v>
      </c>
      <c r="I2249" t="s">
        <v>7478</v>
      </c>
      <c r="J2249" t="s">
        <v>7479</v>
      </c>
      <c r="K2249" t="s">
        <v>7480</v>
      </c>
      <c r="L2249" t="s">
        <v>77980</v>
      </c>
    </row>
    <row r="2250" spans="1:12" x14ac:dyDescent="0.15">
      <c r="A2250" t="s">
        <v>12</v>
      </c>
      <c r="B2250">
        <v>614924</v>
      </c>
      <c r="C2250">
        <v>614944</v>
      </c>
      <c r="D2250" t="s">
        <v>7477</v>
      </c>
      <c r="E2250" t="s">
        <v>90</v>
      </c>
      <c r="F2250" t="s">
        <v>76</v>
      </c>
      <c r="G2250" t="s">
        <v>36</v>
      </c>
      <c r="H2250">
        <v>23</v>
      </c>
      <c r="I2250" t="s">
        <v>7481</v>
      </c>
      <c r="J2250" t="s">
        <v>7482</v>
      </c>
      <c r="K2250" t="s">
        <v>7483</v>
      </c>
      <c r="L2250" t="s">
        <v>77975</v>
      </c>
    </row>
    <row r="2251" spans="1:12" x14ac:dyDescent="0.15">
      <c r="A2251" t="s">
        <v>12</v>
      </c>
      <c r="B2251">
        <v>614900</v>
      </c>
      <c r="C2251">
        <v>614920</v>
      </c>
      <c r="D2251" t="s">
        <v>7477</v>
      </c>
      <c r="E2251" t="s">
        <v>90</v>
      </c>
      <c r="F2251" t="s">
        <v>76</v>
      </c>
      <c r="G2251" t="s">
        <v>16</v>
      </c>
      <c r="H2251">
        <v>47</v>
      </c>
      <c r="I2251" t="s">
        <v>7484</v>
      </c>
      <c r="J2251" t="s">
        <v>7485</v>
      </c>
      <c r="K2251" t="s">
        <v>7486</v>
      </c>
      <c r="L2251" t="s">
        <v>77932</v>
      </c>
    </row>
    <row r="2252" spans="1:12" x14ac:dyDescent="0.15">
      <c r="A2252" t="s">
        <v>12</v>
      </c>
      <c r="B2252">
        <v>614880</v>
      </c>
      <c r="C2252">
        <v>614900</v>
      </c>
      <c r="D2252" t="s">
        <v>7477</v>
      </c>
      <c r="E2252" t="s">
        <v>90</v>
      </c>
      <c r="F2252" t="s">
        <v>76</v>
      </c>
      <c r="G2252" t="s">
        <v>16</v>
      </c>
      <c r="H2252">
        <v>67</v>
      </c>
      <c r="I2252" t="s">
        <v>7487</v>
      </c>
      <c r="J2252" t="s">
        <v>7488</v>
      </c>
      <c r="K2252" t="s">
        <v>7489</v>
      </c>
      <c r="L2252" t="s">
        <v>77981</v>
      </c>
    </row>
    <row r="2253" spans="1:12" x14ac:dyDescent="0.15">
      <c r="A2253" t="s">
        <v>12</v>
      </c>
      <c r="B2253">
        <v>615286</v>
      </c>
      <c r="C2253">
        <v>615306</v>
      </c>
      <c r="D2253" t="s">
        <v>7490</v>
      </c>
      <c r="E2253" t="s">
        <v>90</v>
      </c>
      <c r="F2253" t="s">
        <v>76</v>
      </c>
      <c r="G2253" t="s">
        <v>36</v>
      </c>
      <c r="H2253">
        <v>22</v>
      </c>
      <c r="I2253" t="s">
        <v>7491</v>
      </c>
      <c r="J2253" t="s">
        <v>7492</v>
      </c>
      <c r="K2253" t="s">
        <v>7493</v>
      </c>
      <c r="L2253" t="s">
        <v>77948</v>
      </c>
    </row>
    <row r="2254" spans="1:12" x14ac:dyDescent="0.15">
      <c r="A2254" t="s">
        <v>12</v>
      </c>
      <c r="B2254">
        <v>615263</v>
      </c>
      <c r="C2254">
        <v>615283</v>
      </c>
      <c r="D2254" t="s">
        <v>7490</v>
      </c>
      <c r="E2254" t="s">
        <v>90</v>
      </c>
      <c r="F2254" t="s">
        <v>76</v>
      </c>
      <c r="G2254" t="s">
        <v>16</v>
      </c>
      <c r="H2254">
        <v>45</v>
      </c>
      <c r="I2254" t="s">
        <v>7494</v>
      </c>
      <c r="J2254" t="s">
        <v>7495</v>
      </c>
      <c r="K2254" t="s">
        <v>7496</v>
      </c>
      <c r="L2254" t="s">
        <v>77967</v>
      </c>
    </row>
    <row r="2255" spans="1:12" x14ac:dyDescent="0.15">
      <c r="A2255" t="s">
        <v>12</v>
      </c>
      <c r="B2255">
        <v>615241</v>
      </c>
      <c r="C2255">
        <v>615261</v>
      </c>
      <c r="D2255" t="s">
        <v>7490</v>
      </c>
      <c r="E2255" t="s">
        <v>90</v>
      </c>
      <c r="F2255" t="s">
        <v>76</v>
      </c>
      <c r="G2255" t="s">
        <v>16</v>
      </c>
      <c r="H2255">
        <v>67</v>
      </c>
      <c r="I2255" t="s">
        <v>7497</v>
      </c>
      <c r="J2255" t="s">
        <v>7498</v>
      </c>
      <c r="K2255" t="s">
        <v>7499</v>
      </c>
      <c r="L2255" t="s">
        <v>77981</v>
      </c>
    </row>
    <row r="2256" spans="1:12" x14ac:dyDescent="0.15">
      <c r="A2256" t="s">
        <v>12</v>
      </c>
      <c r="B2256">
        <v>615184</v>
      </c>
      <c r="C2256">
        <v>615204</v>
      </c>
      <c r="D2256" t="s">
        <v>7490</v>
      </c>
      <c r="E2256" t="s">
        <v>90</v>
      </c>
      <c r="F2256" t="s">
        <v>76</v>
      </c>
      <c r="G2256" t="s">
        <v>16</v>
      </c>
      <c r="H2256">
        <v>124</v>
      </c>
      <c r="I2256" t="s">
        <v>7500</v>
      </c>
      <c r="J2256" t="s">
        <v>7501</v>
      </c>
      <c r="K2256" t="s">
        <v>7502</v>
      </c>
      <c r="L2256" t="s">
        <v>78046</v>
      </c>
    </row>
    <row r="2257" spans="1:12" x14ac:dyDescent="0.15">
      <c r="A2257" t="s">
        <v>12</v>
      </c>
      <c r="B2257">
        <v>615905</v>
      </c>
      <c r="C2257">
        <v>615925</v>
      </c>
      <c r="D2257" t="s">
        <v>7503</v>
      </c>
      <c r="E2257" t="s">
        <v>90</v>
      </c>
      <c r="F2257" t="s">
        <v>76</v>
      </c>
      <c r="G2257" t="s">
        <v>16</v>
      </c>
      <c r="H2257">
        <v>7</v>
      </c>
      <c r="I2257" t="s">
        <v>7504</v>
      </c>
      <c r="J2257" t="s">
        <v>7505</v>
      </c>
      <c r="K2257" t="s">
        <v>7506</v>
      </c>
      <c r="L2257" t="s">
        <v>77909</v>
      </c>
    </row>
    <row r="2258" spans="1:12" x14ac:dyDescent="0.15">
      <c r="A2258" t="s">
        <v>12</v>
      </c>
      <c r="B2258">
        <v>615884</v>
      </c>
      <c r="C2258">
        <v>615904</v>
      </c>
      <c r="D2258" t="s">
        <v>7503</v>
      </c>
      <c r="E2258" t="s">
        <v>90</v>
      </c>
      <c r="F2258" t="s">
        <v>76</v>
      </c>
      <c r="G2258" t="s">
        <v>23</v>
      </c>
      <c r="H2258">
        <v>28</v>
      </c>
      <c r="I2258" t="s">
        <v>7507</v>
      </c>
      <c r="J2258" t="s">
        <v>7508</v>
      </c>
      <c r="K2258" t="s">
        <v>7509</v>
      </c>
      <c r="L2258" t="s">
        <v>77956</v>
      </c>
    </row>
    <row r="2259" spans="1:12" x14ac:dyDescent="0.15">
      <c r="A2259" t="s">
        <v>12</v>
      </c>
      <c r="B2259">
        <v>615864</v>
      </c>
      <c r="C2259">
        <v>615884</v>
      </c>
      <c r="D2259" t="s">
        <v>7503</v>
      </c>
      <c r="E2259" t="s">
        <v>90</v>
      </c>
      <c r="F2259" t="s">
        <v>76</v>
      </c>
      <c r="G2259" t="s">
        <v>16</v>
      </c>
      <c r="H2259">
        <v>48</v>
      </c>
      <c r="I2259" t="s">
        <v>7510</v>
      </c>
      <c r="J2259" t="s">
        <v>7511</v>
      </c>
      <c r="K2259" t="s">
        <v>7512</v>
      </c>
      <c r="L2259" t="s">
        <v>78018</v>
      </c>
    </row>
    <row r="2260" spans="1:12" x14ac:dyDescent="0.15">
      <c r="A2260" t="s">
        <v>12</v>
      </c>
      <c r="B2260">
        <v>615828</v>
      </c>
      <c r="C2260">
        <v>615848</v>
      </c>
      <c r="D2260" t="s">
        <v>7503</v>
      </c>
      <c r="E2260" t="s">
        <v>90</v>
      </c>
      <c r="F2260" t="s">
        <v>76</v>
      </c>
      <c r="G2260" t="s">
        <v>36</v>
      </c>
      <c r="H2260">
        <v>84</v>
      </c>
      <c r="I2260" t="s">
        <v>7513</v>
      </c>
      <c r="J2260" t="s">
        <v>7514</v>
      </c>
      <c r="K2260" t="s">
        <v>7515</v>
      </c>
      <c r="L2260" t="s">
        <v>77946</v>
      </c>
    </row>
    <row r="2261" spans="1:12" x14ac:dyDescent="0.15">
      <c r="A2261" t="s">
        <v>12</v>
      </c>
      <c r="B2261">
        <v>618866</v>
      </c>
      <c r="C2261">
        <v>618886</v>
      </c>
      <c r="D2261" t="s">
        <v>7516</v>
      </c>
      <c r="E2261" t="s">
        <v>90</v>
      </c>
      <c r="F2261" t="s">
        <v>76</v>
      </c>
      <c r="G2261" t="s">
        <v>23</v>
      </c>
      <c r="H2261">
        <v>8</v>
      </c>
      <c r="I2261" t="s">
        <v>7517</v>
      </c>
      <c r="J2261" t="s">
        <v>7518</v>
      </c>
      <c r="K2261" t="s">
        <v>7519</v>
      </c>
      <c r="L2261" t="s">
        <v>77955</v>
      </c>
    </row>
    <row r="2262" spans="1:12" x14ac:dyDescent="0.15">
      <c r="A2262" t="s">
        <v>12</v>
      </c>
      <c r="B2262">
        <v>618846</v>
      </c>
      <c r="C2262">
        <v>618866</v>
      </c>
      <c r="D2262" t="s">
        <v>7516</v>
      </c>
      <c r="E2262" t="s">
        <v>90</v>
      </c>
      <c r="F2262" t="s">
        <v>76</v>
      </c>
      <c r="G2262" t="s">
        <v>23</v>
      </c>
      <c r="H2262">
        <v>28</v>
      </c>
      <c r="I2262" t="s">
        <v>7520</v>
      </c>
      <c r="J2262" t="s">
        <v>7521</v>
      </c>
      <c r="K2262" t="s">
        <v>7522</v>
      </c>
      <c r="L2262" t="s">
        <v>77956</v>
      </c>
    </row>
    <row r="2263" spans="1:12" x14ac:dyDescent="0.15">
      <c r="A2263" t="s">
        <v>12</v>
      </c>
      <c r="B2263">
        <v>618814</v>
      </c>
      <c r="C2263">
        <v>618834</v>
      </c>
      <c r="D2263" t="s">
        <v>7516</v>
      </c>
      <c r="E2263" t="s">
        <v>90</v>
      </c>
      <c r="F2263" t="s">
        <v>76</v>
      </c>
      <c r="G2263" t="s">
        <v>36</v>
      </c>
      <c r="H2263">
        <v>60</v>
      </c>
      <c r="I2263" t="s">
        <v>7523</v>
      </c>
      <c r="J2263" t="s">
        <v>7524</v>
      </c>
      <c r="K2263" t="s">
        <v>7525</v>
      </c>
      <c r="L2263" t="s">
        <v>78006</v>
      </c>
    </row>
    <row r="2264" spans="1:12" x14ac:dyDescent="0.15">
      <c r="A2264" t="s">
        <v>12</v>
      </c>
      <c r="B2264">
        <v>618786</v>
      </c>
      <c r="C2264">
        <v>618806</v>
      </c>
      <c r="D2264" t="s">
        <v>7516</v>
      </c>
      <c r="E2264" t="s">
        <v>90</v>
      </c>
      <c r="F2264" t="s">
        <v>76</v>
      </c>
      <c r="G2264" t="s">
        <v>16</v>
      </c>
      <c r="H2264">
        <v>88</v>
      </c>
      <c r="I2264" t="s">
        <v>7526</v>
      </c>
      <c r="J2264" t="s">
        <v>7527</v>
      </c>
      <c r="K2264" t="s">
        <v>7528</v>
      </c>
      <c r="L2264" t="s">
        <v>77923</v>
      </c>
    </row>
    <row r="2265" spans="1:12" x14ac:dyDescent="0.15">
      <c r="A2265" t="s">
        <v>12</v>
      </c>
      <c r="B2265">
        <v>619765</v>
      </c>
      <c r="C2265">
        <v>619785</v>
      </c>
      <c r="D2265" t="s">
        <v>7529</v>
      </c>
      <c r="E2265" t="s">
        <v>90</v>
      </c>
      <c r="F2265" t="s">
        <v>76</v>
      </c>
      <c r="G2265" t="s">
        <v>36</v>
      </c>
      <c r="H2265">
        <v>14</v>
      </c>
      <c r="I2265" t="s">
        <v>7530</v>
      </c>
      <c r="J2265" t="s">
        <v>7531</v>
      </c>
      <c r="K2265" t="s">
        <v>7532</v>
      </c>
      <c r="L2265" t="s">
        <v>77924</v>
      </c>
    </row>
    <row r="2266" spans="1:12" x14ac:dyDescent="0.15">
      <c r="A2266" t="s">
        <v>12</v>
      </c>
      <c r="B2266">
        <v>619733</v>
      </c>
      <c r="C2266">
        <v>619753</v>
      </c>
      <c r="D2266" t="s">
        <v>7529</v>
      </c>
      <c r="E2266" t="s">
        <v>90</v>
      </c>
      <c r="F2266" t="s">
        <v>76</v>
      </c>
      <c r="G2266" t="s">
        <v>23</v>
      </c>
      <c r="H2266">
        <v>46</v>
      </c>
      <c r="I2266" t="s">
        <v>7533</v>
      </c>
      <c r="J2266" t="s">
        <v>7534</v>
      </c>
      <c r="K2266" t="s">
        <v>7535</v>
      </c>
      <c r="L2266" t="s">
        <v>78004</v>
      </c>
    </row>
    <row r="2267" spans="1:12" x14ac:dyDescent="0.15">
      <c r="A2267" t="s">
        <v>12</v>
      </c>
      <c r="B2267">
        <v>619702</v>
      </c>
      <c r="C2267">
        <v>619722</v>
      </c>
      <c r="D2267" t="s">
        <v>7529</v>
      </c>
      <c r="E2267" t="s">
        <v>90</v>
      </c>
      <c r="F2267" t="s">
        <v>76</v>
      </c>
      <c r="G2267" t="s">
        <v>23</v>
      </c>
      <c r="H2267">
        <v>77</v>
      </c>
      <c r="I2267" t="s">
        <v>7536</v>
      </c>
      <c r="J2267" t="s">
        <v>7537</v>
      </c>
      <c r="K2267" t="s">
        <v>7538</v>
      </c>
      <c r="L2267" t="s">
        <v>77960</v>
      </c>
    </row>
    <row r="2268" spans="1:12" x14ac:dyDescent="0.15">
      <c r="A2268" t="s">
        <v>12</v>
      </c>
      <c r="B2268">
        <v>619682</v>
      </c>
      <c r="C2268">
        <v>619702</v>
      </c>
      <c r="D2268" t="s">
        <v>7529</v>
      </c>
      <c r="E2268" t="s">
        <v>90</v>
      </c>
      <c r="F2268" t="s">
        <v>76</v>
      </c>
      <c r="G2268" t="s">
        <v>32</v>
      </c>
      <c r="H2268">
        <v>97</v>
      </c>
      <c r="I2268" t="s">
        <v>7539</v>
      </c>
      <c r="J2268" t="s">
        <v>7540</v>
      </c>
      <c r="K2268" t="s">
        <v>7541</v>
      </c>
      <c r="L2268" t="s">
        <v>78010</v>
      </c>
    </row>
    <row r="2269" spans="1:12" x14ac:dyDescent="0.15">
      <c r="A2269" t="s">
        <v>12</v>
      </c>
      <c r="B2269">
        <v>620982</v>
      </c>
      <c r="C2269">
        <v>621002</v>
      </c>
      <c r="D2269" t="s">
        <v>7542</v>
      </c>
      <c r="E2269" t="s">
        <v>90</v>
      </c>
      <c r="F2269" t="s">
        <v>76</v>
      </c>
      <c r="G2269" t="s">
        <v>36</v>
      </c>
      <c r="H2269">
        <v>11</v>
      </c>
      <c r="I2269" t="s">
        <v>7543</v>
      </c>
      <c r="J2269" t="s">
        <v>7544</v>
      </c>
      <c r="K2269" t="s">
        <v>7545</v>
      </c>
      <c r="L2269" t="s">
        <v>77974</v>
      </c>
    </row>
    <row r="2270" spans="1:12" x14ac:dyDescent="0.15">
      <c r="A2270" t="s">
        <v>12</v>
      </c>
      <c r="B2270">
        <v>620960</v>
      </c>
      <c r="C2270">
        <v>620980</v>
      </c>
      <c r="D2270" t="s">
        <v>7542</v>
      </c>
      <c r="E2270" t="s">
        <v>90</v>
      </c>
      <c r="F2270" t="s">
        <v>76</v>
      </c>
      <c r="G2270" t="s">
        <v>36</v>
      </c>
      <c r="H2270">
        <v>33</v>
      </c>
      <c r="I2270" t="s">
        <v>7546</v>
      </c>
      <c r="J2270" t="s">
        <v>7547</v>
      </c>
      <c r="K2270" t="s">
        <v>7548</v>
      </c>
      <c r="L2270" t="s">
        <v>77977</v>
      </c>
    </row>
    <row r="2271" spans="1:12" x14ac:dyDescent="0.15">
      <c r="A2271" t="s">
        <v>12</v>
      </c>
      <c r="B2271">
        <v>620932</v>
      </c>
      <c r="C2271">
        <v>620952</v>
      </c>
      <c r="D2271" t="s">
        <v>7542</v>
      </c>
      <c r="E2271" t="s">
        <v>90</v>
      </c>
      <c r="F2271" t="s">
        <v>76</v>
      </c>
      <c r="G2271" t="s">
        <v>16</v>
      </c>
      <c r="H2271">
        <v>61</v>
      </c>
      <c r="I2271" t="s">
        <v>7549</v>
      </c>
      <c r="J2271" t="s">
        <v>7550</v>
      </c>
      <c r="K2271" t="s">
        <v>7551</v>
      </c>
      <c r="L2271" t="s">
        <v>77979</v>
      </c>
    </row>
    <row r="2272" spans="1:12" x14ac:dyDescent="0.15">
      <c r="A2272" t="s">
        <v>12</v>
      </c>
      <c r="B2272">
        <v>620905</v>
      </c>
      <c r="C2272">
        <v>620925</v>
      </c>
      <c r="D2272" t="s">
        <v>7542</v>
      </c>
      <c r="E2272" t="s">
        <v>90</v>
      </c>
      <c r="F2272" t="s">
        <v>76</v>
      </c>
      <c r="G2272" t="s">
        <v>23</v>
      </c>
      <c r="H2272">
        <v>88</v>
      </c>
      <c r="I2272" t="s">
        <v>7552</v>
      </c>
      <c r="J2272" t="s">
        <v>7553</v>
      </c>
      <c r="K2272" t="s">
        <v>7554</v>
      </c>
      <c r="L2272" t="s">
        <v>77923</v>
      </c>
    </row>
    <row r="2273" spans="1:12" x14ac:dyDescent="0.15">
      <c r="A2273" t="s">
        <v>12</v>
      </c>
      <c r="B2273">
        <v>625354</v>
      </c>
      <c r="C2273">
        <v>625374</v>
      </c>
      <c r="D2273" t="s">
        <v>7555</v>
      </c>
      <c r="E2273" t="s">
        <v>90</v>
      </c>
      <c r="F2273" t="s">
        <v>76</v>
      </c>
      <c r="G2273" t="s">
        <v>16</v>
      </c>
      <c r="H2273">
        <v>19</v>
      </c>
      <c r="I2273" t="s">
        <v>7556</v>
      </c>
      <c r="J2273" t="s">
        <v>7557</v>
      </c>
      <c r="K2273" t="s">
        <v>7558</v>
      </c>
      <c r="L2273" t="s">
        <v>77982</v>
      </c>
    </row>
    <row r="2274" spans="1:12" x14ac:dyDescent="0.15">
      <c r="A2274" t="s">
        <v>12</v>
      </c>
      <c r="B2274">
        <v>625322</v>
      </c>
      <c r="C2274">
        <v>625342</v>
      </c>
      <c r="D2274" t="s">
        <v>7555</v>
      </c>
      <c r="E2274" t="s">
        <v>90</v>
      </c>
      <c r="F2274" t="s">
        <v>76</v>
      </c>
      <c r="G2274" t="s">
        <v>16</v>
      </c>
      <c r="H2274">
        <v>51</v>
      </c>
      <c r="I2274" t="s">
        <v>7559</v>
      </c>
      <c r="J2274" t="s">
        <v>7560</v>
      </c>
      <c r="K2274" t="s">
        <v>7561</v>
      </c>
      <c r="L2274" t="s">
        <v>78023</v>
      </c>
    </row>
    <row r="2275" spans="1:12" x14ac:dyDescent="0.15">
      <c r="A2275" t="s">
        <v>12</v>
      </c>
      <c r="B2275">
        <v>625292</v>
      </c>
      <c r="C2275">
        <v>625312</v>
      </c>
      <c r="D2275" t="s">
        <v>7555</v>
      </c>
      <c r="E2275" t="s">
        <v>90</v>
      </c>
      <c r="F2275" t="s">
        <v>76</v>
      </c>
      <c r="G2275" t="s">
        <v>36</v>
      </c>
      <c r="H2275">
        <v>81</v>
      </c>
      <c r="I2275" t="s">
        <v>7562</v>
      </c>
      <c r="J2275" t="s">
        <v>7563</v>
      </c>
      <c r="K2275" t="s">
        <v>7564</v>
      </c>
      <c r="L2275" t="s">
        <v>78019</v>
      </c>
    </row>
    <row r="2276" spans="1:12" x14ac:dyDescent="0.15">
      <c r="A2276" t="s">
        <v>12</v>
      </c>
      <c r="B2276">
        <v>625270</v>
      </c>
      <c r="C2276">
        <v>625290</v>
      </c>
      <c r="D2276" t="s">
        <v>7555</v>
      </c>
      <c r="E2276" t="s">
        <v>90</v>
      </c>
      <c r="F2276" t="s">
        <v>76</v>
      </c>
      <c r="G2276" t="s">
        <v>16</v>
      </c>
      <c r="H2276">
        <v>103</v>
      </c>
      <c r="I2276" t="s">
        <v>7565</v>
      </c>
      <c r="J2276" t="s">
        <v>7566</v>
      </c>
      <c r="K2276" t="s">
        <v>7567</v>
      </c>
      <c r="L2276" t="s">
        <v>77937</v>
      </c>
    </row>
    <row r="2277" spans="1:12" x14ac:dyDescent="0.15">
      <c r="A2277" t="s">
        <v>12</v>
      </c>
      <c r="B2277">
        <v>627326</v>
      </c>
      <c r="C2277">
        <v>627346</v>
      </c>
      <c r="D2277" t="s">
        <v>7568</v>
      </c>
      <c r="E2277" t="s">
        <v>7569</v>
      </c>
      <c r="F2277" t="s">
        <v>76</v>
      </c>
      <c r="G2277" t="s">
        <v>16</v>
      </c>
      <c r="H2277">
        <v>7</v>
      </c>
      <c r="I2277" t="s">
        <v>7570</v>
      </c>
      <c r="J2277" t="s">
        <v>7571</v>
      </c>
      <c r="K2277" t="s">
        <v>7572</v>
      </c>
      <c r="L2277" t="s">
        <v>77909</v>
      </c>
    </row>
    <row r="2278" spans="1:12" x14ac:dyDescent="0.15">
      <c r="A2278" t="s">
        <v>12</v>
      </c>
      <c r="B2278">
        <v>627284</v>
      </c>
      <c r="C2278">
        <v>627304</v>
      </c>
      <c r="D2278" t="s">
        <v>7568</v>
      </c>
      <c r="E2278" t="s">
        <v>7569</v>
      </c>
      <c r="F2278" t="s">
        <v>76</v>
      </c>
      <c r="G2278" t="s">
        <v>36</v>
      </c>
      <c r="H2278">
        <v>49</v>
      </c>
      <c r="I2278" t="s">
        <v>7573</v>
      </c>
      <c r="J2278" t="s">
        <v>7574</v>
      </c>
      <c r="K2278" t="s">
        <v>7575</v>
      </c>
      <c r="L2278" t="s">
        <v>77913</v>
      </c>
    </row>
    <row r="2279" spans="1:12" x14ac:dyDescent="0.15">
      <c r="A2279" t="s">
        <v>12</v>
      </c>
      <c r="B2279">
        <v>627262</v>
      </c>
      <c r="C2279">
        <v>627282</v>
      </c>
      <c r="D2279" t="s">
        <v>7568</v>
      </c>
      <c r="E2279" t="s">
        <v>7569</v>
      </c>
      <c r="F2279" t="s">
        <v>76</v>
      </c>
      <c r="G2279" t="s">
        <v>23</v>
      </c>
      <c r="H2279">
        <v>71</v>
      </c>
      <c r="I2279" t="s">
        <v>7576</v>
      </c>
      <c r="J2279" t="s">
        <v>7577</v>
      </c>
      <c r="K2279" t="s">
        <v>7578</v>
      </c>
      <c r="L2279" t="s">
        <v>77969</v>
      </c>
    </row>
    <row r="2280" spans="1:12" x14ac:dyDescent="0.15">
      <c r="A2280" t="s">
        <v>12</v>
      </c>
      <c r="B2280">
        <v>627238</v>
      </c>
      <c r="C2280">
        <v>627258</v>
      </c>
      <c r="D2280" t="s">
        <v>7568</v>
      </c>
      <c r="E2280" t="s">
        <v>7569</v>
      </c>
      <c r="F2280" t="s">
        <v>76</v>
      </c>
      <c r="G2280" t="s">
        <v>32</v>
      </c>
      <c r="H2280">
        <v>95</v>
      </c>
      <c r="I2280" t="s">
        <v>7579</v>
      </c>
      <c r="J2280" t="s">
        <v>7580</v>
      </c>
      <c r="K2280" t="s">
        <v>7581</v>
      </c>
      <c r="L2280" t="s">
        <v>77920</v>
      </c>
    </row>
    <row r="2281" spans="1:12" x14ac:dyDescent="0.15">
      <c r="A2281" t="s">
        <v>12</v>
      </c>
      <c r="B2281">
        <v>629406</v>
      </c>
      <c r="C2281">
        <v>629426</v>
      </c>
      <c r="D2281" t="s">
        <v>7582</v>
      </c>
      <c r="E2281" t="s">
        <v>7583</v>
      </c>
      <c r="F2281" t="s">
        <v>76</v>
      </c>
      <c r="G2281" t="s">
        <v>32</v>
      </c>
      <c r="H2281">
        <v>1</v>
      </c>
      <c r="I2281" t="s">
        <v>7584</v>
      </c>
      <c r="J2281" t="s">
        <v>7585</v>
      </c>
      <c r="K2281" t="s">
        <v>7586</v>
      </c>
      <c r="L2281" t="s">
        <v>77917</v>
      </c>
    </row>
    <row r="2282" spans="1:12" x14ac:dyDescent="0.15">
      <c r="A2282" t="s">
        <v>12</v>
      </c>
      <c r="B2282">
        <v>629369</v>
      </c>
      <c r="C2282">
        <v>629389</v>
      </c>
      <c r="D2282" t="s">
        <v>7582</v>
      </c>
      <c r="E2282" t="s">
        <v>7583</v>
      </c>
      <c r="F2282" t="s">
        <v>76</v>
      </c>
      <c r="G2282" t="s">
        <v>23</v>
      </c>
      <c r="H2282">
        <v>38</v>
      </c>
      <c r="I2282" t="s">
        <v>7587</v>
      </c>
      <c r="J2282" t="s">
        <v>7588</v>
      </c>
      <c r="K2282" t="s">
        <v>7589</v>
      </c>
      <c r="L2282" t="s">
        <v>78008</v>
      </c>
    </row>
    <row r="2283" spans="1:12" x14ac:dyDescent="0.15">
      <c r="A2283" t="s">
        <v>12</v>
      </c>
      <c r="B2283">
        <v>629324</v>
      </c>
      <c r="C2283">
        <v>629344</v>
      </c>
      <c r="D2283" t="s">
        <v>7582</v>
      </c>
      <c r="E2283" t="s">
        <v>7583</v>
      </c>
      <c r="F2283" t="s">
        <v>76</v>
      </c>
      <c r="G2283" t="s">
        <v>32</v>
      </c>
      <c r="H2283">
        <v>83</v>
      </c>
      <c r="I2283" t="s">
        <v>7590</v>
      </c>
      <c r="J2283" t="s">
        <v>7591</v>
      </c>
      <c r="K2283" t="s">
        <v>7592</v>
      </c>
      <c r="L2283" t="s">
        <v>77958</v>
      </c>
    </row>
    <row r="2284" spans="1:12" x14ac:dyDescent="0.15">
      <c r="A2284" t="s">
        <v>12</v>
      </c>
      <c r="B2284">
        <v>629285</v>
      </c>
      <c r="C2284">
        <v>629305</v>
      </c>
      <c r="D2284" t="s">
        <v>7582</v>
      </c>
      <c r="E2284" t="s">
        <v>7583</v>
      </c>
      <c r="F2284" t="s">
        <v>76</v>
      </c>
      <c r="G2284" t="s">
        <v>36</v>
      </c>
      <c r="H2284">
        <v>122</v>
      </c>
      <c r="I2284" t="s">
        <v>7593</v>
      </c>
      <c r="J2284" t="s">
        <v>7594</v>
      </c>
      <c r="K2284" t="s">
        <v>7595</v>
      </c>
      <c r="L2284" t="s">
        <v>78033</v>
      </c>
    </row>
    <row r="2285" spans="1:12" x14ac:dyDescent="0.15">
      <c r="A2285" t="s">
        <v>12</v>
      </c>
      <c r="B2285">
        <v>629938</v>
      </c>
      <c r="C2285">
        <v>629958</v>
      </c>
      <c r="D2285" t="s">
        <v>7596</v>
      </c>
      <c r="E2285" t="s">
        <v>90</v>
      </c>
      <c r="F2285" t="s">
        <v>76</v>
      </c>
      <c r="G2285" t="s">
        <v>32</v>
      </c>
      <c r="H2285">
        <v>1</v>
      </c>
      <c r="I2285" t="s">
        <v>7597</v>
      </c>
      <c r="J2285" t="s">
        <v>7598</v>
      </c>
      <c r="K2285" t="s">
        <v>7599</v>
      </c>
      <c r="L2285" t="s">
        <v>77917</v>
      </c>
    </row>
    <row r="2286" spans="1:12" x14ac:dyDescent="0.15">
      <c r="A2286" t="s">
        <v>12</v>
      </c>
      <c r="B2286">
        <v>629916</v>
      </c>
      <c r="C2286">
        <v>629936</v>
      </c>
      <c r="D2286" t="s">
        <v>7596</v>
      </c>
      <c r="E2286" t="s">
        <v>90</v>
      </c>
      <c r="F2286" t="s">
        <v>76</v>
      </c>
      <c r="G2286" t="s">
        <v>23</v>
      </c>
      <c r="H2286">
        <v>23</v>
      </c>
      <c r="I2286" t="s">
        <v>7600</v>
      </c>
      <c r="J2286" t="s">
        <v>7601</v>
      </c>
      <c r="K2286" t="s">
        <v>7602</v>
      </c>
      <c r="L2286" t="s">
        <v>77975</v>
      </c>
    </row>
    <row r="2287" spans="1:12" x14ac:dyDescent="0.15">
      <c r="A2287" t="s">
        <v>12</v>
      </c>
      <c r="B2287">
        <v>629884</v>
      </c>
      <c r="C2287">
        <v>629904</v>
      </c>
      <c r="D2287" t="s">
        <v>7596</v>
      </c>
      <c r="E2287" t="s">
        <v>90</v>
      </c>
      <c r="F2287" t="s">
        <v>76</v>
      </c>
      <c r="G2287" t="s">
        <v>36</v>
      </c>
      <c r="H2287">
        <v>55</v>
      </c>
      <c r="I2287" t="s">
        <v>7603</v>
      </c>
      <c r="J2287" t="s">
        <v>7604</v>
      </c>
      <c r="K2287" t="s">
        <v>7605</v>
      </c>
      <c r="L2287" t="s">
        <v>77992</v>
      </c>
    </row>
    <row r="2288" spans="1:12" x14ac:dyDescent="0.15">
      <c r="A2288" t="s">
        <v>12</v>
      </c>
      <c r="B2288">
        <v>629863</v>
      </c>
      <c r="C2288">
        <v>629883</v>
      </c>
      <c r="D2288" t="s">
        <v>7596</v>
      </c>
      <c r="E2288" t="s">
        <v>90</v>
      </c>
      <c r="F2288" t="s">
        <v>76</v>
      </c>
      <c r="G2288" t="s">
        <v>32</v>
      </c>
      <c r="H2288">
        <v>76</v>
      </c>
      <c r="I2288" t="s">
        <v>7606</v>
      </c>
      <c r="J2288" t="s">
        <v>7607</v>
      </c>
      <c r="K2288" t="s">
        <v>7608</v>
      </c>
      <c r="L2288" t="s">
        <v>77985</v>
      </c>
    </row>
    <row r="2289" spans="1:12" x14ac:dyDescent="0.15">
      <c r="A2289" t="s">
        <v>12</v>
      </c>
      <c r="B2289">
        <v>630218</v>
      </c>
      <c r="C2289">
        <v>630238</v>
      </c>
      <c r="D2289" t="s">
        <v>7609</v>
      </c>
      <c r="E2289" t="s">
        <v>7610</v>
      </c>
      <c r="F2289" t="s">
        <v>76</v>
      </c>
      <c r="G2289" t="s">
        <v>32</v>
      </c>
      <c r="H2289">
        <v>6</v>
      </c>
      <c r="I2289" t="s">
        <v>7611</v>
      </c>
      <c r="J2289" t="s">
        <v>7612</v>
      </c>
      <c r="K2289" t="s">
        <v>7613</v>
      </c>
      <c r="L2289" t="s">
        <v>78025</v>
      </c>
    </row>
    <row r="2290" spans="1:12" x14ac:dyDescent="0.15">
      <c r="A2290" t="s">
        <v>12</v>
      </c>
      <c r="B2290">
        <v>630191</v>
      </c>
      <c r="C2290">
        <v>630211</v>
      </c>
      <c r="D2290" t="s">
        <v>7609</v>
      </c>
      <c r="E2290" t="s">
        <v>7610</v>
      </c>
      <c r="F2290" t="s">
        <v>76</v>
      </c>
      <c r="G2290" t="s">
        <v>36</v>
      </c>
      <c r="H2290">
        <v>33</v>
      </c>
      <c r="I2290" t="s">
        <v>7614</v>
      </c>
      <c r="J2290" t="s">
        <v>7615</v>
      </c>
      <c r="K2290" t="s">
        <v>7616</v>
      </c>
      <c r="L2290" t="s">
        <v>77977</v>
      </c>
    </row>
    <row r="2291" spans="1:12" x14ac:dyDescent="0.15">
      <c r="A2291" t="s">
        <v>12</v>
      </c>
      <c r="B2291">
        <v>630157</v>
      </c>
      <c r="C2291">
        <v>630177</v>
      </c>
      <c r="D2291" t="s">
        <v>7609</v>
      </c>
      <c r="E2291" t="s">
        <v>7610</v>
      </c>
      <c r="F2291" t="s">
        <v>76</v>
      </c>
      <c r="G2291" t="s">
        <v>23</v>
      </c>
      <c r="H2291">
        <v>67</v>
      </c>
      <c r="I2291" t="s">
        <v>7617</v>
      </c>
      <c r="J2291" t="s">
        <v>7618</v>
      </c>
      <c r="K2291" t="s">
        <v>7619</v>
      </c>
      <c r="L2291" t="s">
        <v>77981</v>
      </c>
    </row>
    <row r="2292" spans="1:12" x14ac:dyDescent="0.15">
      <c r="A2292" t="s">
        <v>12</v>
      </c>
      <c r="B2292">
        <v>630120</v>
      </c>
      <c r="C2292">
        <v>630140</v>
      </c>
      <c r="D2292" t="s">
        <v>7609</v>
      </c>
      <c r="E2292" t="s">
        <v>7610</v>
      </c>
      <c r="F2292" t="s">
        <v>76</v>
      </c>
      <c r="G2292" t="s">
        <v>16</v>
      </c>
      <c r="H2292">
        <v>104</v>
      </c>
      <c r="I2292" t="s">
        <v>7620</v>
      </c>
      <c r="J2292" t="s">
        <v>7621</v>
      </c>
      <c r="K2292" t="s">
        <v>7622</v>
      </c>
      <c r="L2292" t="s">
        <v>77963</v>
      </c>
    </row>
    <row r="2293" spans="1:12" x14ac:dyDescent="0.15">
      <c r="A2293" t="s">
        <v>12</v>
      </c>
      <c r="B2293">
        <v>630444</v>
      </c>
      <c r="C2293">
        <v>630464</v>
      </c>
      <c r="D2293" t="s">
        <v>7623</v>
      </c>
      <c r="E2293" t="s">
        <v>7624</v>
      </c>
      <c r="F2293" t="s">
        <v>15</v>
      </c>
      <c r="G2293" t="s">
        <v>36</v>
      </c>
      <c r="H2293">
        <v>0</v>
      </c>
      <c r="I2293" t="s">
        <v>7625</v>
      </c>
      <c r="J2293" t="s">
        <v>7626</v>
      </c>
      <c r="K2293" t="s">
        <v>7627</v>
      </c>
      <c r="L2293" t="s">
        <v>77980</v>
      </c>
    </row>
    <row r="2294" spans="1:12" x14ac:dyDescent="0.15">
      <c r="A2294" t="s">
        <v>12</v>
      </c>
      <c r="B2294">
        <v>630484</v>
      </c>
      <c r="C2294">
        <v>630504</v>
      </c>
      <c r="D2294" t="s">
        <v>7623</v>
      </c>
      <c r="E2294" t="s">
        <v>7624</v>
      </c>
      <c r="F2294" t="s">
        <v>15</v>
      </c>
      <c r="G2294" t="s">
        <v>16</v>
      </c>
      <c r="H2294">
        <v>40</v>
      </c>
      <c r="I2294" t="s">
        <v>7628</v>
      </c>
      <c r="J2294" t="s">
        <v>7629</v>
      </c>
      <c r="K2294" t="s">
        <v>7630</v>
      </c>
      <c r="L2294" t="s">
        <v>77952</v>
      </c>
    </row>
    <row r="2295" spans="1:12" x14ac:dyDescent="0.15">
      <c r="A2295" t="s">
        <v>12</v>
      </c>
      <c r="B2295">
        <v>630551</v>
      </c>
      <c r="C2295">
        <v>630571</v>
      </c>
      <c r="D2295" t="s">
        <v>7623</v>
      </c>
      <c r="E2295" t="s">
        <v>7624</v>
      </c>
      <c r="F2295" t="s">
        <v>15</v>
      </c>
      <c r="G2295" t="s">
        <v>32</v>
      </c>
      <c r="H2295">
        <v>107</v>
      </c>
      <c r="I2295" t="s">
        <v>7631</v>
      </c>
      <c r="J2295" t="s">
        <v>7632</v>
      </c>
      <c r="K2295" t="s">
        <v>7633</v>
      </c>
      <c r="L2295" t="s">
        <v>77983</v>
      </c>
    </row>
    <row r="2296" spans="1:12" x14ac:dyDescent="0.15">
      <c r="A2296" t="s">
        <v>12</v>
      </c>
      <c r="B2296">
        <v>630576</v>
      </c>
      <c r="C2296">
        <v>630596</v>
      </c>
      <c r="D2296" t="s">
        <v>7623</v>
      </c>
      <c r="E2296" t="s">
        <v>7624</v>
      </c>
      <c r="F2296" t="s">
        <v>15</v>
      </c>
      <c r="G2296" t="s">
        <v>36</v>
      </c>
      <c r="H2296">
        <v>132</v>
      </c>
      <c r="I2296" t="s">
        <v>7634</v>
      </c>
      <c r="J2296" t="s">
        <v>7635</v>
      </c>
      <c r="K2296" t="s">
        <v>7636</v>
      </c>
      <c r="L2296" t="s">
        <v>77938</v>
      </c>
    </row>
    <row r="2297" spans="1:12" x14ac:dyDescent="0.15">
      <c r="A2297" t="s">
        <v>12</v>
      </c>
      <c r="B2297">
        <v>632097</v>
      </c>
      <c r="C2297">
        <v>632117</v>
      </c>
      <c r="D2297" t="s">
        <v>7637</v>
      </c>
      <c r="E2297" t="s">
        <v>90</v>
      </c>
      <c r="F2297" t="s">
        <v>76</v>
      </c>
      <c r="G2297" t="s">
        <v>32</v>
      </c>
      <c r="H2297">
        <v>1</v>
      </c>
      <c r="I2297" t="s">
        <v>7638</v>
      </c>
      <c r="J2297" t="s">
        <v>7639</v>
      </c>
      <c r="K2297" t="s">
        <v>7640</v>
      </c>
      <c r="L2297" t="s">
        <v>77917</v>
      </c>
    </row>
    <row r="2298" spans="1:12" x14ac:dyDescent="0.15">
      <c r="A2298" t="s">
        <v>12</v>
      </c>
      <c r="B2298">
        <v>632075</v>
      </c>
      <c r="C2298">
        <v>632095</v>
      </c>
      <c r="D2298" t="s">
        <v>7637</v>
      </c>
      <c r="E2298" t="s">
        <v>90</v>
      </c>
      <c r="F2298" t="s">
        <v>76</v>
      </c>
      <c r="G2298" t="s">
        <v>23</v>
      </c>
      <c r="H2298">
        <v>23</v>
      </c>
      <c r="I2298" t="s">
        <v>7641</v>
      </c>
      <c r="J2298" t="s">
        <v>7642</v>
      </c>
      <c r="K2298" t="s">
        <v>7643</v>
      </c>
      <c r="L2298" t="s">
        <v>77975</v>
      </c>
    </row>
    <row r="2299" spans="1:12" x14ac:dyDescent="0.15">
      <c r="A2299" t="s">
        <v>12</v>
      </c>
      <c r="B2299">
        <v>632055</v>
      </c>
      <c r="C2299">
        <v>632075</v>
      </c>
      <c r="D2299" t="s">
        <v>7637</v>
      </c>
      <c r="E2299" t="s">
        <v>90</v>
      </c>
      <c r="F2299" t="s">
        <v>76</v>
      </c>
      <c r="G2299" t="s">
        <v>36</v>
      </c>
      <c r="H2299">
        <v>43</v>
      </c>
      <c r="I2299" t="s">
        <v>7644</v>
      </c>
      <c r="J2299" t="s">
        <v>7645</v>
      </c>
      <c r="K2299" t="s">
        <v>7646</v>
      </c>
      <c r="L2299" t="s">
        <v>77942</v>
      </c>
    </row>
    <row r="2300" spans="1:12" x14ac:dyDescent="0.15">
      <c r="A2300" t="s">
        <v>12</v>
      </c>
      <c r="B2300">
        <v>632030</v>
      </c>
      <c r="C2300">
        <v>632050</v>
      </c>
      <c r="D2300" t="s">
        <v>7637</v>
      </c>
      <c r="E2300" t="s">
        <v>90</v>
      </c>
      <c r="F2300" t="s">
        <v>76</v>
      </c>
      <c r="G2300" t="s">
        <v>16</v>
      </c>
      <c r="H2300">
        <v>68</v>
      </c>
      <c r="I2300" t="s">
        <v>7647</v>
      </c>
      <c r="J2300" t="s">
        <v>7648</v>
      </c>
      <c r="K2300" t="s">
        <v>7649</v>
      </c>
      <c r="L2300" t="s">
        <v>77962</v>
      </c>
    </row>
    <row r="2301" spans="1:12" x14ac:dyDescent="0.15">
      <c r="A2301" t="s">
        <v>12</v>
      </c>
      <c r="B2301">
        <v>632241</v>
      </c>
      <c r="C2301">
        <v>632261</v>
      </c>
      <c r="D2301" t="s">
        <v>7650</v>
      </c>
      <c r="E2301" t="s">
        <v>7651</v>
      </c>
      <c r="F2301" t="s">
        <v>15</v>
      </c>
      <c r="G2301" t="s">
        <v>16</v>
      </c>
      <c r="H2301">
        <v>40</v>
      </c>
      <c r="I2301" t="s">
        <v>7652</v>
      </c>
      <c r="J2301" t="s">
        <v>7653</v>
      </c>
      <c r="K2301" t="s">
        <v>7654</v>
      </c>
      <c r="L2301" t="s">
        <v>77952</v>
      </c>
    </row>
    <row r="2302" spans="1:12" x14ac:dyDescent="0.15">
      <c r="A2302" t="s">
        <v>12</v>
      </c>
      <c r="B2302">
        <v>632275</v>
      </c>
      <c r="C2302">
        <v>632295</v>
      </c>
      <c r="D2302" t="s">
        <v>7650</v>
      </c>
      <c r="E2302" t="s">
        <v>7651</v>
      </c>
      <c r="F2302" t="s">
        <v>15</v>
      </c>
      <c r="G2302" t="s">
        <v>16</v>
      </c>
      <c r="H2302">
        <v>74</v>
      </c>
      <c r="I2302" t="s">
        <v>7655</v>
      </c>
      <c r="J2302" t="s">
        <v>7656</v>
      </c>
      <c r="K2302" t="s">
        <v>7657</v>
      </c>
      <c r="L2302" t="s">
        <v>78005</v>
      </c>
    </row>
    <row r="2303" spans="1:12" x14ac:dyDescent="0.15">
      <c r="A2303" t="s">
        <v>12</v>
      </c>
      <c r="B2303">
        <v>632296</v>
      </c>
      <c r="C2303">
        <v>632316</v>
      </c>
      <c r="D2303" t="s">
        <v>7650</v>
      </c>
      <c r="E2303" t="s">
        <v>7651</v>
      </c>
      <c r="F2303" t="s">
        <v>15</v>
      </c>
      <c r="G2303" t="s">
        <v>23</v>
      </c>
      <c r="H2303">
        <v>95</v>
      </c>
      <c r="I2303" t="s">
        <v>7658</v>
      </c>
      <c r="J2303" t="s">
        <v>7659</v>
      </c>
      <c r="K2303" t="s">
        <v>7660</v>
      </c>
      <c r="L2303" t="s">
        <v>77920</v>
      </c>
    </row>
    <row r="2304" spans="1:12" x14ac:dyDescent="0.15">
      <c r="A2304" t="s">
        <v>12</v>
      </c>
      <c r="B2304">
        <v>632317</v>
      </c>
      <c r="C2304">
        <v>632337</v>
      </c>
      <c r="D2304" t="s">
        <v>7650</v>
      </c>
      <c r="E2304" t="s">
        <v>7651</v>
      </c>
      <c r="F2304" t="s">
        <v>15</v>
      </c>
      <c r="G2304" t="s">
        <v>16</v>
      </c>
      <c r="H2304">
        <v>116</v>
      </c>
      <c r="I2304" t="s">
        <v>7661</v>
      </c>
      <c r="J2304" t="s">
        <v>7662</v>
      </c>
      <c r="K2304" t="s">
        <v>7663</v>
      </c>
      <c r="L2304" t="s">
        <v>77976</v>
      </c>
    </row>
    <row r="2305" spans="1:12" x14ac:dyDescent="0.15">
      <c r="A2305" t="s">
        <v>12</v>
      </c>
      <c r="B2305">
        <v>632559</v>
      </c>
      <c r="C2305">
        <v>632579</v>
      </c>
      <c r="D2305" t="s">
        <v>7664</v>
      </c>
      <c r="E2305" t="s">
        <v>90</v>
      </c>
      <c r="F2305" t="s">
        <v>15</v>
      </c>
      <c r="G2305" t="s">
        <v>36</v>
      </c>
      <c r="H2305">
        <v>14</v>
      </c>
      <c r="I2305" t="s">
        <v>7665</v>
      </c>
      <c r="J2305" t="s">
        <v>7666</v>
      </c>
      <c r="K2305" t="s">
        <v>7667</v>
      </c>
      <c r="L2305" t="s">
        <v>77924</v>
      </c>
    </row>
    <row r="2306" spans="1:12" x14ac:dyDescent="0.15">
      <c r="A2306" t="s">
        <v>12</v>
      </c>
      <c r="B2306">
        <v>632601</v>
      </c>
      <c r="C2306">
        <v>632621</v>
      </c>
      <c r="D2306" t="s">
        <v>7664</v>
      </c>
      <c r="E2306" t="s">
        <v>90</v>
      </c>
      <c r="F2306" t="s">
        <v>15</v>
      </c>
      <c r="G2306" t="s">
        <v>32</v>
      </c>
      <c r="H2306">
        <v>56</v>
      </c>
      <c r="I2306" t="s">
        <v>7668</v>
      </c>
      <c r="J2306" t="s">
        <v>7669</v>
      </c>
      <c r="K2306" t="s">
        <v>7670</v>
      </c>
      <c r="L2306" t="s">
        <v>77971</v>
      </c>
    </row>
    <row r="2307" spans="1:12" x14ac:dyDescent="0.15">
      <c r="A2307" t="s">
        <v>12</v>
      </c>
      <c r="B2307">
        <v>632637</v>
      </c>
      <c r="C2307">
        <v>632657</v>
      </c>
      <c r="D2307" t="s">
        <v>7664</v>
      </c>
      <c r="E2307" t="s">
        <v>90</v>
      </c>
      <c r="F2307" t="s">
        <v>15</v>
      </c>
      <c r="G2307" t="s">
        <v>23</v>
      </c>
      <c r="H2307">
        <v>92</v>
      </c>
      <c r="I2307" t="s">
        <v>7671</v>
      </c>
      <c r="J2307" t="s">
        <v>7672</v>
      </c>
      <c r="K2307" t="s">
        <v>7673</v>
      </c>
      <c r="L2307" t="s">
        <v>78032</v>
      </c>
    </row>
    <row r="2308" spans="1:12" x14ac:dyDescent="0.15">
      <c r="A2308" t="s">
        <v>12</v>
      </c>
      <c r="B2308">
        <v>632659</v>
      </c>
      <c r="C2308">
        <v>632679</v>
      </c>
      <c r="D2308" t="s">
        <v>7664</v>
      </c>
      <c r="E2308" t="s">
        <v>90</v>
      </c>
      <c r="F2308" t="s">
        <v>15</v>
      </c>
      <c r="G2308" t="s">
        <v>16</v>
      </c>
      <c r="H2308">
        <v>114</v>
      </c>
      <c r="I2308" t="s">
        <v>7674</v>
      </c>
      <c r="J2308" t="s">
        <v>7675</v>
      </c>
      <c r="K2308" t="s">
        <v>7676</v>
      </c>
      <c r="L2308" t="s">
        <v>77965</v>
      </c>
    </row>
    <row r="2309" spans="1:12" x14ac:dyDescent="0.15">
      <c r="A2309" t="s">
        <v>12</v>
      </c>
      <c r="B2309">
        <v>634273</v>
      </c>
      <c r="C2309">
        <v>634293</v>
      </c>
      <c r="D2309" t="s">
        <v>7677</v>
      </c>
      <c r="E2309" t="s">
        <v>7678</v>
      </c>
      <c r="F2309" t="s">
        <v>76</v>
      </c>
      <c r="G2309" t="s">
        <v>36</v>
      </c>
      <c r="H2309">
        <v>0</v>
      </c>
      <c r="I2309" t="s">
        <v>7679</v>
      </c>
      <c r="J2309" t="s">
        <v>7680</v>
      </c>
      <c r="K2309" t="s">
        <v>7681</v>
      </c>
      <c r="L2309" t="s">
        <v>77980</v>
      </c>
    </row>
    <row r="2310" spans="1:12" x14ac:dyDescent="0.15">
      <c r="A2310" t="s">
        <v>12</v>
      </c>
      <c r="B2310">
        <v>634245</v>
      </c>
      <c r="C2310">
        <v>634265</v>
      </c>
      <c r="D2310" t="s">
        <v>7677</v>
      </c>
      <c r="E2310" t="s">
        <v>7678</v>
      </c>
      <c r="F2310" t="s">
        <v>76</v>
      </c>
      <c r="G2310" t="s">
        <v>16</v>
      </c>
      <c r="H2310">
        <v>28</v>
      </c>
      <c r="I2310" t="s">
        <v>7682</v>
      </c>
      <c r="J2310" t="s">
        <v>7683</v>
      </c>
      <c r="K2310" t="s">
        <v>7684</v>
      </c>
      <c r="L2310" t="s">
        <v>77956</v>
      </c>
    </row>
    <row r="2311" spans="1:12" x14ac:dyDescent="0.15">
      <c r="A2311" t="s">
        <v>12</v>
      </c>
      <c r="B2311">
        <v>634223</v>
      </c>
      <c r="C2311">
        <v>634243</v>
      </c>
      <c r="D2311" t="s">
        <v>7677</v>
      </c>
      <c r="E2311" t="s">
        <v>7678</v>
      </c>
      <c r="F2311" t="s">
        <v>76</v>
      </c>
      <c r="G2311" t="s">
        <v>16</v>
      </c>
      <c r="H2311">
        <v>50</v>
      </c>
      <c r="I2311" t="s">
        <v>7685</v>
      </c>
      <c r="J2311" t="s">
        <v>7686</v>
      </c>
      <c r="K2311" t="s">
        <v>7687</v>
      </c>
      <c r="L2311" t="s">
        <v>77925</v>
      </c>
    </row>
    <row r="2312" spans="1:12" x14ac:dyDescent="0.15">
      <c r="A2312" t="s">
        <v>12</v>
      </c>
      <c r="B2312">
        <v>634164</v>
      </c>
      <c r="C2312">
        <v>634184</v>
      </c>
      <c r="D2312" t="s">
        <v>7677</v>
      </c>
      <c r="E2312" t="s">
        <v>7678</v>
      </c>
      <c r="F2312" t="s">
        <v>76</v>
      </c>
      <c r="G2312" t="s">
        <v>36</v>
      </c>
      <c r="H2312">
        <v>109</v>
      </c>
      <c r="I2312" t="s">
        <v>7688</v>
      </c>
      <c r="J2312" t="s">
        <v>7689</v>
      </c>
      <c r="K2312" t="s">
        <v>7690</v>
      </c>
      <c r="L2312" t="s">
        <v>77947</v>
      </c>
    </row>
    <row r="2313" spans="1:12" x14ac:dyDescent="0.15">
      <c r="A2313" t="s">
        <v>12</v>
      </c>
      <c r="B2313">
        <v>634822</v>
      </c>
      <c r="C2313">
        <v>634842</v>
      </c>
      <c r="D2313" t="s">
        <v>7691</v>
      </c>
      <c r="E2313" t="s">
        <v>90</v>
      </c>
      <c r="F2313" t="s">
        <v>76</v>
      </c>
      <c r="G2313" t="s">
        <v>32</v>
      </c>
      <c r="H2313">
        <v>1</v>
      </c>
      <c r="I2313" t="s">
        <v>7692</v>
      </c>
      <c r="J2313" t="s">
        <v>7693</v>
      </c>
      <c r="K2313" t="s">
        <v>7694</v>
      </c>
      <c r="L2313" t="s">
        <v>77917</v>
      </c>
    </row>
    <row r="2314" spans="1:12" x14ac:dyDescent="0.15">
      <c r="A2314" t="s">
        <v>12</v>
      </c>
      <c r="B2314">
        <v>634800</v>
      </c>
      <c r="C2314">
        <v>634820</v>
      </c>
      <c r="D2314" t="s">
        <v>7691</v>
      </c>
      <c r="E2314" t="s">
        <v>90</v>
      </c>
      <c r="F2314" t="s">
        <v>76</v>
      </c>
      <c r="G2314" t="s">
        <v>23</v>
      </c>
      <c r="H2314">
        <v>23</v>
      </c>
      <c r="I2314" t="s">
        <v>7695</v>
      </c>
      <c r="J2314" t="s">
        <v>7696</v>
      </c>
      <c r="K2314" t="s">
        <v>7697</v>
      </c>
      <c r="L2314" t="s">
        <v>77975</v>
      </c>
    </row>
    <row r="2315" spans="1:12" x14ac:dyDescent="0.15">
      <c r="A2315" t="s">
        <v>12</v>
      </c>
      <c r="B2315">
        <v>634780</v>
      </c>
      <c r="C2315">
        <v>634800</v>
      </c>
      <c r="D2315" t="s">
        <v>7691</v>
      </c>
      <c r="E2315" t="s">
        <v>90</v>
      </c>
      <c r="F2315" t="s">
        <v>76</v>
      </c>
      <c r="G2315" t="s">
        <v>32</v>
      </c>
      <c r="H2315">
        <v>43</v>
      </c>
      <c r="I2315" t="s">
        <v>7698</v>
      </c>
      <c r="J2315" t="s">
        <v>7699</v>
      </c>
      <c r="K2315" t="s">
        <v>7700</v>
      </c>
      <c r="L2315" t="s">
        <v>77942</v>
      </c>
    </row>
    <row r="2316" spans="1:12" x14ac:dyDescent="0.15">
      <c r="A2316" t="s">
        <v>12</v>
      </c>
      <c r="B2316">
        <v>634760</v>
      </c>
      <c r="C2316">
        <v>634780</v>
      </c>
      <c r="D2316" t="s">
        <v>7691</v>
      </c>
      <c r="E2316" t="s">
        <v>90</v>
      </c>
      <c r="F2316" t="s">
        <v>76</v>
      </c>
      <c r="G2316" t="s">
        <v>36</v>
      </c>
      <c r="H2316">
        <v>63</v>
      </c>
      <c r="I2316" t="s">
        <v>7701</v>
      </c>
      <c r="J2316" t="s">
        <v>7702</v>
      </c>
      <c r="K2316" t="s">
        <v>7703</v>
      </c>
      <c r="L2316" t="s">
        <v>77957</v>
      </c>
    </row>
    <row r="2317" spans="1:12" x14ac:dyDescent="0.15">
      <c r="A2317" t="s">
        <v>12</v>
      </c>
      <c r="B2317">
        <v>636457</v>
      </c>
      <c r="C2317">
        <v>636477</v>
      </c>
      <c r="D2317" t="s">
        <v>7704</v>
      </c>
      <c r="E2317" t="s">
        <v>90</v>
      </c>
      <c r="F2317" t="s">
        <v>76</v>
      </c>
      <c r="G2317" t="s">
        <v>32</v>
      </c>
      <c r="H2317">
        <v>14</v>
      </c>
      <c r="I2317" t="s">
        <v>7705</v>
      </c>
      <c r="J2317" t="s">
        <v>7706</v>
      </c>
      <c r="K2317" t="s">
        <v>7707</v>
      </c>
      <c r="L2317" t="s">
        <v>77924</v>
      </c>
    </row>
    <row r="2318" spans="1:12" x14ac:dyDescent="0.15">
      <c r="A2318" t="s">
        <v>12</v>
      </c>
      <c r="B2318">
        <v>636428</v>
      </c>
      <c r="C2318">
        <v>636448</v>
      </c>
      <c r="D2318" t="s">
        <v>7704</v>
      </c>
      <c r="E2318" t="s">
        <v>90</v>
      </c>
      <c r="F2318" t="s">
        <v>76</v>
      </c>
      <c r="G2318" t="s">
        <v>23</v>
      </c>
      <c r="H2318">
        <v>43</v>
      </c>
      <c r="I2318" t="s">
        <v>7708</v>
      </c>
      <c r="J2318" t="s">
        <v>7709</v>
      </c>
      <c r="K2318" t="s">
        <v>7710</v>
      </c>
      <c r="L2318" t="s">
        <v>77942</v>
      </c>
    </row>
    <row r="2319" spans="1:12" x14ac:dyDescent="0.15">
      <c r="A2319" t="s">
        <v>12</v>
      </c>
      <c r="B2319">
        <v>636383</v>
      </c>
      <c r="C2319">
        <v>636403</v>
      </c>
      <c r="D2319" t="s">
        <v>7704</v>
      </c>
      <c r="E2319" t="s">
        <v>90</v>
      </c>
      <c r="F2319" t="s">
        <v>76</v>
      </c>
      <c r="G2319" t="s">
        <v>16</v>
      </c>
      <c r="H2319">
        <v>88</v>
      </c>
      <c r="I2319" t="s">
        <v>7711</v>
      </c>
      <c r="J2319" t="s">
        <v>7712</v>
      </c>
      <c r="K2319" t="s">
        <v>7713</v>
      </c>
      <c r="L2319" t="s">
        <v>77923</v>
      </c>
    </row>
    <row r="2320" spans="1:12" x14ac:dyDescent="0.15">
      <c r="A2320" t="s">
        <v>12</v>
      </c>
      <c r="B2320">
        <v>636362</v>
      </c>
      <c r="C2320">
        <v>636382</v>
      </c>
      <c r="D2320" t="s">
        <v>7704</v>
      </c>
      <c r="E2320" t="s">
        <v>90</v>
      </c>
      <c r="F2320" t="s">
        <v>76</v>
      </c>
      <c r="G2320" t="s">
        <v>23</v>
      </c>
      <c r="H2320">
        <v>109</v>
      </c>
      <c r="I2320" t="s">
        <v>7714</v>
      </c>
      <c r="J2320" t="s">
        <v>7715</v>
      </c>
      <c r="K2320" t="s">
        <v>7716</v>
      </c>
      <c r="L2320" t="s">
        <v>77947</v>
      </c>
    </row>
    <row r="2321" spans="1:12" x14ac:dyDescent="0.15">
      <c r="A2321" t="s">
        <v>12</v>
      </c>
      <c r="B2321">
        <v>637719</v>
      </c>
      <c r="C2321">
        <v>637739</v>
      </c>
      <c r="D2321" t="s">
        <v>7717</v>
      </c>
      <c r="E2321" t="s">
        <v>90</v>
      </c>
      <c r="F2321" t="s">
        <v>76</v>
      </c>
      <c r="G2321" t="s">
        <v>16</v>
      </c>
      <c r="H2321">
        <v>20</v>
      </c>
      <c r="I2321" t="s">
        <v>7718</v>
      </c>
      <c r="J2321" t="s">
        <v>7719</v>
      </c>
      <c r="K2321" t="s">
        <v>7720</v>
      </c>
      <c r="L2321" t="s">
        <v>77968</v>
      </c>
    </row>
    <row r="2322" spans="1:12" x14ac:dyDescent="0.15">
      <c r="A2322" t="s">
        <v>12</v>
      </c>
      <c r="B2322">
        <v>637683</v>
      </c>
      <c r="C2322">
        <v>637703</v>
      </c>
      <c r="D2322" t="s">
        <v>7717</v>
      </c>
      <c r="E2322" t="s">
        <v>90</v>
      </c>
      <c r="F2322" t="s">
        <v>76</v>
      </c>
      <c r="G2322" t="s">
        <v>16</v>
      </c>
      <c r="H2322">
        <v>56</v>
      </c>
      <c r="I2322" t="s">
        <v>7721</v>
      </c>
      <c r="J2322" t="s">
        <v>7722</v>
      </c>
      <c r="K2322" t="s">
        <v>7723</v>
      </c>
      <c r="L2322" t="s">
        <v>77971</v>
      </c>
    </row>
    <row r="2323" spans="1:12" x14ac:dyDescent="0.15">
      <c r="A2323" t="s">
        <v>12</v>
      </c>
      <c r="B2323">
        <v>637659</v>
      </c>
      <c r="C2323">
        <v>637679</v>
      </c>
      <c r="D2323" t="s">
        <v>7717</v>
      </c>
      <c r="E2323" t="s">
        <v>90</v>
      </c>
      <c r="F2323" t="s">
        <v>76</v>
      </c>
      <c r="G2323" t="s">
        <v>16</v>
      </c>
      <c r="H2323">
        <v>80</v>
      </c>
      <c r="I2323" t="s">
        <v>7724</v>
      </c>
      <c r="J2323" t="s">
        <v>7725</v>
      </c>
      <c r="K2323" t="s">
        <v>7726</v>
      </c>
      <c r="L2323" t="s">
        <v>77940</v>
      </c>
    </row>
    <row r="2324" spans="1:12" x14ac:dyDescent="0.15">
      <c r="A2324" t="s">
        <v>12</v>
      </c>
      <c r="B2324">
        <v>637639</v>
      </c>
      <c r="C2324">
        <v>637659</v>
      </c>
      <c r="D2324" t="s">
        <v>7717</v>
      </c>
      <c r="E2324" t="s">
        <v>90</v>
      </c>
      <c r="F2324" t="s">
        <v>76</v>
      </c>
      <c r="G2324" t="s">
        <v>16</v>
      </c>
      <c r="H2324">
        <v>100</v>
      </c>
      <c r="I2324" t="s">
        <v>7727</v>
      </c>
      <c r="J2324" t="s">
        <v>7728</v>
      </c>
      <c r="K2324" t="s">
        <v>7729</v>
      </c>
      <c r="L2324" t="s">
        <v>77953</v>
      </c>
    </row>
    <row r="2325" spans="1:12" x14ac:dyDescent="0.15">
      <c r="A2325" t="s">
        <v>12</v>
      </c>
      <c r="B2325">
        <v>639739</v>
      </c>
      <c r="C2325">
        <v>639759</v>
      </c>
      <c r="D2325" t="s">
        <v>7730</v>
      </c>
      <c r="E2325" t="s">
        <v>90</v>
      </c>
      <c r="F2325" t="s">
        <v>76</v>
      </c>
      <c r="G2325" t="s">
        <v>32</v>
      </c>
      <c r="H2325">
        <v>23</v>
      </c>
      <c r="I2325" t="s">
        <v>7731</v>
      </c>
      <c r="J2325" t="s">
        <v>7732</v>
      </c>
      <c r="K2325" t="s">
        <v>7733</v>
      </c>
      <c r="L2325" t="s">
        <v>77975</v>
      </c>
    </row>
    <row r="2326" spans="1:12" x14ac:dyDescent="0.15">
      <c r="A2326" t="s">
        <v>12</v>
      </c>
      <c r="B2326">
        <v>639719</v>
      </c>
      <c r="C2326">
        <v>639739</v>
      </c>
      <c r="D2326" t="s">
        <v>7730</v>
      </c>
      <c r="E2326" t="s">
        <v>90</v>
      </c>
      <c r="F2326" t="s">
        <v>76</v>
      </c>
      <c r="G2326" t="s">
        <v>36</v>
      </c>
      <c r="H2326">
        <v>43</v>
      </c>
      <c r="I2326" t="s">
        <v>7734</v>
      </c>
      <c r="J2326" t="s">
        <v>7735</v>
      </c>
      <c r="K2326" t="s">
        <v>7736</v>
      </c>
      <c r="L2326" t="s">
        <v>77942</v>
      </c>
    </row>
    <row r="2327" spans="1:12" x14ac:dyDescent="0.15">
      <c r="A2327" t="s">
        <v>12</v>
      </c>
      <c r="B2327">
        <v>639697</v>
      </c>
      <c r="C2327">
        <v>639717</v>
      </c>
      <c r="D2327" t="s">
        <v>7730</v>
      </c>
      <c r="E2327" t="s">
        <v>90</v>
      </c>
      <c r="F2327" t="s">
        <v>76</v>
      </c>
      <c r="G2327" t="s">
        <v>32</v>
      </c>
      <c r="H2327">
        <v>65</v>
      </c>
      <c r="I2327" t="s">
        <v>7737</v>
      </c>
      <c r="J2327" t="s">
        <v>7738</v>
      </c>
      <c r="K2327" t="s">
        <v>7739</v>
      </c>
      <c r="L2327" t="s">
        <v>78042</v>
      </c>
    </row>
    <row r="2328" spans="1:12" x14ac:dyDescent="0.15">
      <c r="A2328" t="s">
        <v>12</v>
      </c>
      <c r="B2328">
        <v>639615</v>
      </c>
      <c r="C2328">
        <v>639635</v>
      </c>
      <c r="D2328" t="s">
        <v>7730</v>
      </c>
      <c r="E2328" t="s">
        <v>90</v>
      </c>
      <c r="F2328" t="s">
        <v>76</v>
      </c>
      <c r="G2328" t="s">
        <v>16</v>
      </c>
      <c r="H2328">
        <v>147</v>
      </c>
      <c r="I2328" t="s">
        <v>7740</v>
      </c>
      <c r="J2328" t="s">
        <v>7741</v>
      </c>
      <c r="K2328" t="s">
        <v>7742</v>
      </c>
      <c r="L2328" t="s">
        <v>78079</v>
      </c>
    </row>
    <row r="2329" spans="1:12" x14ac:dyDescent="0.15">
      <c r="A2329" t="s">
        <v>12</v>
      </c>
      <c r="B2329">
        <v>640360</v>
      </c>
      <c r="C2329">
        <v>640380</v>
      </c>
      <c r="D2329" t="s">
        <v>7743</v>
      </c>
      <c r="E2329" t="s">
        <v>90</v>
      </c>
      <c r="F2329" t="s">
        <v>76</v>
      </c>
      <c r="G2329" t="s">
        <v>23</v>
      </c>
      <c r="H2329">
        <v>13</v>
      </c>
      <c r="I2329" t="s">
        <v>7744</v>
      </c>
      <c r="J2329" t="s">
        <v>7745</v>
      </c>
      <c r="K2329" t="s">
        <v>7746</v>
      </c>
      <c r="L2329" t="s">
        <v>77935</v>
      </c>
    </row>
    <row r="2330" spans="1:12" x14ac:dyDescent="0.15">
      <c r="A2330" t="s">
        <v>12</v>
      </c>
      <c r="B2330">
        <v>640333</v>
      </c>
      <c r="C2330">
        <v>640353</v>
      </c>
      <c r="D2330" t="s">
        <v>7743</v>
      </c>
      <c r="E2330" t="s">
        <v>90</v>
      </c>
      <c r="F2330" t="s">
        <v>76</v>
      </c>
      <c r="G2330" t="s">
        <v>36</v>
      </c>
      <c r="H2330">
        <v>40</v>
      </c>
      <c r="I2330" t="s">
        <v>7747</v>
      </c>
      <c r="J2330" t="s">
        <v>7748</v>
      </c>
      <c r="K2330" t="s">
        <v>7749</v>
      </c>
      <c r="L2330" t="s">
        <v>77952</v>
      </c>
    </row>
    <row r="2331" spans="1:12" x14ac:dyDescent="0.15">
      <c r="A2331" t="s">
        <v>12</v>
      </c>
      <c r="B2331">
        <v>640308</v>
      </c>
      <c r="C2331">
        <v>640328</v>
      </c>
      <c r="D2331" t="s">
        <v>7743</v>
      </c>
      <c r="E2331" t="s">
        <v>90</v>
      </c>
      <c r="F2331" t="s">
        <v>76</v>
      </c>
      <c r="G2331" t="s">
        <v>32</v>
      </c>
      <c r="H2331">
        <v>65</v>
      </c>
      <c r="I2331" t="s">
        <v>7750</v>
      </c>
      <c r="J2331" t="s">
        <v>7751</v>
      </c>
      <c r="K2331" t="s">
        <v>7752</v>
      </c>
      <c r="L2331" t="s">
        <v>78042</v>
      </c>
    </row>
    <row r="2332" spans="1:12" x14ac:dyDescent="0.15">
      <c r="A2332" t="s">
        <v>12</v>
      </c>
      <c r="B2332">
        <v>640287</v>
      </c>
      <c r="C2332">
        <v>640307</v>
      </c>
      <c r="D2332" t="s">
        <v>7743</v>
      </c>
      <c r="E2332" t="s">
        <v>90</v>
      </c>
      <c r="F2332" t="s">
        <v>76</v>
      </c>
      <c r="G2332" t="s">
        <v>36</v>
      </c>
      <c r="H2332">
        <v>86</v>
      </c>
      <c r="I2332" t="s">
        <v>7753</v>
      </c>
      <c r="J2332" t="s">
        <v>7754</v>
      </c>
      <c r="K2332" t="s">
        <v>7755</v>
      </c>
      <c r="L2332" t="s">
        <v>77929</v>
      </c>
    </row>
    <row r="2333" spans="1:12" x14ac:dyDescent="0.15">
      <c r="A2333" t="s">
        <v>12</v>
      </c>
      <c r="B2333">
        <v>641230</v>
      </c>
      <c r="C2333">
        <v>641250</v>
      </c>
      <c r="D2333" t="s">
        <v>7756</v>
      </c>
      <c r="E2333" t="s">
        <v>7757</v>
      </c>
      <c r="F2333" t="s">
        <v>76</v>
      </c>
      <c r="G2333" t="s">
        <v>23</v>
      </c>
      <c r="H2333">
        <v>38</v>
      </c>
      <c r="I2333" t="s">
        <v>7758</v>
      </c>
      <c r="J2333" t="s">
        <v>7759</v>
      </c>
      <c r="K2333" t="s">
        <v>7760</v>
      </c>
      <c r="L2333" t="s">
        <v>78008</v>
      </c>
    </row>
    <row r="2334" spans="1:12" x14ac:dyDescent="0.15">
      <c r="A2334" t="s">
        <v>12</v>
      </c>
      <c r="B2334">
        <v>641187</v>
      </c>
      <c r="C2334">
        <v>641207</v>
      </c>
      <c r="D2334" t="s">
        <v>7756</v>
      </c>
      <c r="E2334" t="s">
        <v>7757</v>
      </c>
      <c r="F2334" t="s">
        <v>76</v>
      </c>
      <c r="G2334" t="s">
        <v>16</v>
      </c>
      <c r="H2334">
        <v>81</v>
      </c>
      <c r="I2334" t="s">
        <v>7761</v>
      </c>
      <c r="J2334" t="s">
        <v>7762</v>
      </c>
      <c r="K2334" t="s">
        <v>7763</v>
      </c>
      <c r="L2334" t="s">
        <v>78019</v>
      </c>
    </row>
    <row r="2335" spans="1:12" x14ac:dyDescent="0.15">
      <c r="A2335" t="s">
        <v>12</v>
      </c>
      <c r="B2335">
        <v>641155</v>
      </c>
      <c r="C2335">
        <v>641175</v>
      </c>
      <c r="D2335" t="s">
        <v>7756</v>
      </c>
      <c r="E2335" t="s">
        <v>7757</v>
      </c>
      <c r="F2335" t="s">
        <v>76</v>
      </c>
      <c r="G2335" t="s">
        <v>23</v>
      </c>
      <c r="H2335">
        <v>113</v>
      </c>
      <c r="I2335" t="s">
        <v>7764</v>
      </c>
      <c r="J2335" t="s">
        <v>7765</v>
      </c>
      <c r="K2335" t="s">
        <v>7766</v>
      </c>
      <c r="L2335" t="s">
        <v>77986</v>
      </c>
    </row>
    <row r="2336" spans="1:12" x14ac:dyDescent="0.15">
      <c r="A2336" t="s">
        <v>12</v>
      </c>
      <c r="B2336">
        <v>641132</v>
      </c>
      <c r="C2336">
        <v>641152</v>
      </c>
      <c r="D2336" t="s">
        <v>7756</v>
      </c>
      <c r="E2336" t="s">
        <v>7757</v>
      </c>
      <c r="F2336" t="s">
        <v>76</v>
      </c>
      <c r="G2336" t="s">
        <v>36</v>
      </c>
      <c r="H2336">
        <v>136</v>
      </c>
      <c r="I2336" t="s">
        <v>7767</v>
      </c>
      <c r="J2336" t="s">
        <v>7768</v>
      </c>
      <c r="K2336" t="s">
        <v>7769</v>
      </c>
      <c r="L2336" t="s">
        <v>78057</v>
      </c>
    </row>
    <row r="2337" spans="1:12" x14ac:dyDescent="0.15">
      <c r="A2337" t="s">
        <v>12</v>
      </c>
      <c r="B2337">
        <v>641635</v>
      </c>
      <c r="C2337">
        <v>641655</v>
      </c>
      <c r="D2337" t="s">
        <v>7770</v>
      </c>
      <c r="E2337" t="s">
        <v>90</v>
      </c>
      <c r="F2337" t="s">
        <v>76</v>
      </c>
      <c r="G2337" t="s">
        <v>36</v>
      </c>
      <c r="H2337">
        <v>13</v>
      </c>
      <c r="I2337" t="s">
        <v>7771</v>
      </c>
      <c r="J2337" t="s">
        <v>7772</v>
      </c>
      <c r="K2337" t="s">
        <v>7773</v>
      </c>
      <c r="L2337" t="s">
        <v>77935</v>
      </c>
    </row>
    <row r="2338" spans="1:12" x14ac:dyDescent="0.15">
      <c r="A2338" t="s">
        <v>12</v>
      </c>
      <c r="B2338">
        <v>641605</v>
      </c>
      <c r="C2338">
        <v>641625</v>
      </c>
      <c r="D2338" t="s">
        <v>7770</v>
      </c>
      <c r="E2338" t="s">
        <v>90</v>
      </c>
      <c r="F2338" t="s">
        <v>76</v>
      </c>
      <c r="G2338" t="s">
        <v>36</v>
      </c>
      <c r="H2338">
        <v>43</v>
      </c>
      <c r="I2338" t="s">
        <v>7774</v>
      </c>
      <c r="J2338" t="s">
        <v>7775</v>
      </c>
      <c r="K2338" t="s">
        <v>7776</v>
      </c>
      <c r="L2338" t="s">
        <v>77942</v>
      </c>
    </row>
    <row r="2339" spans="1:12" x14ac:dyDescent="0.15">
      <c r="A2339" t="s">
        <v>12</v>
      </c>
      <c r="B2339">
        <v>641584</v>
      </c>
      <c r="C2339">
        <v>641604</v>
      </c>
      <c r="D2339" t="s">
        <v>7770</v>
      </c>
      <c r="E2339" t="s">
        <v>90</v>
      </c>
      <c r="F2339" t="s">
        <v>76</v>
      </c>
      <c r="G2339" t="s">
        <v>16</v>
      </c>
      <c r="H2339">
        <v>64</v>
      </c>
      <c r="I2339" t="s">
        <v>7777</v>
      </c>
      <c r="J2339" t="s">
        <v>7778</v>
      </c>
      <c r="K2339" t="s">
        <v>7779</v>
      </c>
      <c r="L2339" t="s">
        <v>77989</v>
      </c>
    </row>
    <row r="2340" spans="1:12" x14ac:dyDescent="0.15">
      <c r="A2340" t="s">
        <v>12</v>
      </c>
      <c r="B2340">
        <v>641560</v>
      </c>
      <c r="C2340">
        <v>641580</v>
      </c>
      <c r="D2340" t="s">
        <v>7770</v>
      </c>
      <c r="E2340" t="s">
        <v>90</v>
      </c>
      <c r="F2340" t="s">
        <v>76</v>
      </c>
      <c r="G2340" t="s">
        <v>23</v>
      </c>
      <c r="H2340">
        <v>88</v>
      </c>
      <c r="I2340" t="s">
        <v>7780</v>
      </c>
      <c r="J2340" t="s">
        <v>7781</v>
      </c>
      <c r="K2340" t="s">
        <v>7782</v>
      </c>
      <c r="L2340" t="s">
        <v>77923</v>
      </c>
    </row>
    <row r="2341" spans="1:12" x14ac:dyDescent="0.15">
      <c r="A2341" t="s">
        <v>12</v>
      </c>
      <c r="B2341">
        <v>642491</v>
      </c>
      <c r="C2341">
        <v>642511</v>
      </c>
      <c r="D2341" t="s">
        <v>7783</v>
      </c>
      <c r="E2341" t="s">
        <v>7784</v>
      </c>
      <c r="F2341" t="s">
        <v>76</v>
      </c>
      <c r="G2341" t="s">
        <v>32</v>
      </c>
      <c r="H2341">
        <v>0</v>
      </c>
      <c r="I2341" t="s">
        <v>7785</v>
      </c>
      <c r="J2341" t="s">
        <v>7786</v>
      </c>
      <c r="K2341" t="s">
        <v>7787</v>
      </c>
      <c r="L2341" t="s">
        <v>77980</v>
      </c>
    </row>
    <row r="2342" spans="1:12" x14ac:dyDescent="0.15">
      <c r="A2342" t="s">
        <v>12</v>
      </c>
      <c r="B2342">
        <v>642447</v>
      </c>
      <c r="C2342">
        <v>642467</v>
      </c>
      <c r="D2342" t="s">
        <v>7783</v>
      </c>
      <c r="E2342" t="s">
        <v>7784</v>
      </c>
      <c r="F2342" t="s">
        <v>76</v>
      </c>
      <c r="G2342" t="s">
        <v>32</v>
      </c>
      <c r="H2342">
        <v>44</v>
      </c>
      <c r="I2342" t="s">
        <v>7788</v>
      </c>
      <c r="J2342" t="s">
        <v>7789</v>
      </c>
      <c r="K2342" t="s">
        <v>7790</v>
      </c>
      <c r="L2342" t="s">
        <v>78016</v>
      </c>
    </row>
    <row r="2343" spans="1:12" x14ac:dyDescent="0.15">
      <c r="A2343" t="s">
        <v>12</v>
      </c>
      <c r="B2343">
        <v>642427</v>
      </c>
      <c r="C2343">
        <v>642447</v>
      </c>
      <c r="D2343" t="s">
        <v>7783</v>
      </c>
      <c r="E2343" t="s">
        <v>7784</v>
      </c>
      <c r="F2343" t="s">
        <v>76</v>
      </c>
      <c r="G2343" t="s">
        <v>16</v>
      </c>
      <c r="H2343">
        <v>64</v>
      </c>
      <c r="I2343" t="s">
        <v>7791</v>
      </c>
      <c r="J2343" t="s">
        <v>7792</v>
      </c>
      <c r="K2343" t="s">
        <v>7793</v>
      </c>
      <c r="L2343" t="s">
        <v>77989</v>
      </c>
    </row>
    <row r="2344" spans="1:12" x14ac:dyDescent="0.15">
      <c r="A2344" t="s">
        <v>12</v>
      </c>
      <c r="B2344">
        <v>642405</v>
      </c>
      <c r="C2344">
        <v>642425</v>
      </c>
      <c r="D2344" t="s">
        <v>7783</v>
      </c>
      <c r="E2344" t="s">
        <v>7784</v>
      </c>
      <c r="F2344" t="s">
        <v>76</v>
      </c>
      <c r="G2344" t="s">
        <v>16</v>
      </c>
      <c r="H2344">
        <v>86</v>
      </c>
      <c r="I2344" t="s">
        <v>7794</v>
      </c>
      <c r="J2344" t="s">
        <v>7795</v>
      </c>
      <c r="K2344" t="s">
        <v>7796</v>
      </c>
      <c r="L2344" t="s">
        <v>77929</v>
      </c>
    </row>
    <row r="2345" spans="1:12" x14ac:dyDescent="0.15">
      <c r="A2345" t="s">
        <v>12</v>
      </c>
      <c r="B2345">
        <v>643566</v>
      </c>
      <c r="C2345">
        <v>643586</v>
      </c>
      <c r="D2345" t="s">
        <v>7797</v>
      </c>
      <c r="E2345" t="s">
        <v>7798</v>
      </c>
      <c r="F2345" t="s">
        <v>76</v>
      </c>
      <c r="G2345" t="s">
        <v>36</v>
      </c>
      <c r="H2345">
        <v>27</v>
      </c>
      <c r="I2345" t="s">
        <v>7799</v>
      </c>
      <c r="J2345" t="s">
        <v>7800</v>
      </c>
      <c r="K2345" t="s">
        <v>7801</v>
      </c>
      <c r="L2345" t="s">
        <v>78013</v>
      </c>
    </row>
    <row r="2346" spans="1:12" x14ac:dyDescent="0.15">
      <c r="A2346" t="s">
        <v>12</v>
      </c>
      <c r="B2346">
        <v>643542</v>
      </c>
      <c r="C2346">
        <v>643562</v>
      </c>
      <c r="D2346" t="s">
        <v>7797</v>
      </c>
      <c r="E2346" t="s">
        <v>7798</v>
      </c>
      <c r="F2346" t="s">
        <v>76</v>
      </c>
      <c r="G2346" t="s">
        <v>36</v>
      </c>
      <c r="H2346">
        <v>51</v>
      </c>
      <c r="I2346" t="s">
        <v>7802</v>
      </c>
      <c r="J2346" t="s">
        <v>7803</v>
      </c>
      <c r="K2346" t="s">
        <v>7804</v>
      </c>
      <c r="L2346" t="s">
        <v>78023</v>
      </c>
    </row>
    <row r="2347" spans="1:12" x14ac:dyDescent="0.15">
      <c r="A2347" t="s">
        <v>12</v>
      </c>
      <c r="B2347">
        <v>643520</v>
      </c>
      <c r="C2347">
        <v>643540</v>
      </c>
      <c r="D2347" t="s">
        <v>7797</v>
      </c>
      <c r="E2347" t="s">
        <v>7798</v>
      </c>
      <c r="F2347" t="s">
        <v>76</v>
      </c>
      <c r="G2347" t="s">
        <v>36</v>
      </c>
      <c r="H2347">
        <v>73</v>
      </c>
      <c r="I2347" t="s">
        <v>7805</v>
      </c>
      <c r="J2347" t="s">
        <v>7806</v>
      </c>
      <c r="K2347" t="s">
        <v>7807</v>
      </c>
      <c r="L2347" t="s">
        <v>77926</v>
      </c>
    </row>
    <row r="2348" spans="1:12" x14ac:dyDescent="0.15">
      <c r="A2348" t="s">
        <v>12</v>
      </c>
      <c r="B2348">
        <v>643500</v>
      </c>
      <c r="C2348">
        <v>643520</v>
      </c>
      <c r="D2348" t="s">
        <v>7797</v>
      </c>
      <c r="E2348" t="s">
        <v>7798</v>
      </c>
      <c r="F2348" t="s">
        <v>76</v>
      </c>
      <c r="G2348" t="s">
        <v>36</v>
      </c>
      <c r="H2348">
        <v>93</v>
      </c>
      <c r="I2348" t="s">
        <v>7808</v>
      </c>
      <c r="J2348" t="s">
        <v>7809</v>
      </c>
      <c r="K2348" t="s">
        <v>7810</v>
      </c>
      <c r="L2348" t="s">
        <v>78044</v>
      </c>
    </row>
    <row r="2349" spans="1:12" x14ac:dyDescent="0.15">
      <c r="A2349" t="s">
        <v>12</v>
      </c>
      <c r="B2349">
        <v>644859</v>
      </c>
      <c r="C2349">
        <v>644879</v>
      </c>
      <c r="D2349" t="s">
        <v>7811</v>
      </c>
      <c r="E2349" t="s">
        <v>7812</v>
      </c>
      <c r="F2349" t="s">
        <v>76</v>
      </c>
      <c r="G2349" t="s">
        <v>16</v>
      </c>
      <c r="H2349">
        <v>23</v>
      </c>
      <c r="I2349" t="s">
        <v>7813</v>
      </c>
      <c r="J2349" t="s">
        <v>7814</v>
      </c>
      <c r="K2349" t="s">
        <v>7815</v>
      </c>
      <c r="L2349" t="s">
        <v>77975</v>
      </c>
    </row>
    <row r="2350" spans="1:12" x14ac:dyDescent="0.15">
      <c r="A2350" t="s">
        <v>12</v>
      </c>
      <c r="B2350">
        <v>644826</v>
      </c>
      <c r="C2350">
        <v>644846</v>
      </c>
      <c r="D2350" t="s">
        <v>7811</v>
      </c>
      <c r="E2350" t="s">
        <v>7812</v>
      </c>
      <c r="F2350" t="s">
        <v>76</v>
      </c>
      <c r="G2350" t="s">
        <v>23</v>
      </c>
      <c r="H2350">
        <v>56</v>
      </c>
      <c r="I2350" t="s">
        <v>7816</v>
      </c>
      <c r="J2350" t="s">
        <v>7817</v>
      </c>
      <c r="K2350" t="s">
        <v>7818</v>
      </c>
      <c r="L2350" t="s">
        <v>77971</v>
      </c>
    </row>
    <row r="2351" spans="1:12" x14ac:dyDescent="0.15">
      <c r="A2351" t="s">
        <v>12</v>
      </c>
      <c r="B2351">
        <v>644806</v>
      </c>
      <c r="C2351">
        <v>644826</v>
      </c>
      <c r="D2351" t="s">
        <v>7811</v>
      </c>
      <c r="E2351" t="s">
        <v>7812</v>
      </c>
      <c r="F2351" t="s">
        <v>76</v>
      </c>
      <c r="G2351" t="s">
        <v>16</v>
      </c>
      <c r="H2351">
        <v>76</v>
      </c>
      <c r="I2351" t="s">
        <v>7819</v>
      </c>
      <c r="J2351" t="s">
        <v>7820</v>
      </c>
      <c r="K2351" t="s">
        <v>7821</v>
      </c>
      <c r="L2351" t="s">
        <v>77985</v>
      </c>
    </row>
    <row r="2352" spans="1:12" x14ac:dyDescent="0.15">
      <c r="A2352" t="s">
        <v>12</v>
      </c>
      <c r="B2352">
        <v>644776</v>
      </c>
      <c r="C2352">
        <v>644796</v>
      </c>
      <c r="D2352" t="s">
        <v>7811</v>
      </c>
      <c r="E2352" t="s">
        <v>7812</v>
      </c>
      <c r="F2352" t="s">
        <v>76</v>
      </c>
      <c r="G2352" t="s">
        <v>32</v>
      </c>
      <c r="H2352">
        <v>106</v>
      </c>
      <c r="I2352" t="s">
        <v>7822</v>
      </c>
      <c r="J2352" t="s">
        <v>7823</v>
      </c>
      <c r="K2352" t="s">
        <v>7824</v>
      </c>
      <c r="L2352" t="s">
        <v>77914</v>
      </c>
    </row>
    <row r="2353" spans="1:12" x14ac:dyDescent="0.15">
      <c r="A2353" t="s">
        <v>12</v>
      </c>
      <c r="B2353">
        <v>647636</v>
      </c>
      <c r="C2353">
        <v>647656</v>
      </c>
      <c r="D2353" t="s">
        <v>7825</v>
      </c>
      <c r="E2353" t="s">
        <v>7826</v>
      </c>
      <c r="F2353" t="s">
        <v>76</v>
      </c>
      <c r="G2353" t="s">
        <v>36</v>
      </c>
      <c r="H2353">
        <v>16</v>
      </c>
      <c r="I2353" t="s">
        <v>7827</v>
      </c>
      <c r="J2353" t="s">
        <v>7828</v>
      </c>
      <c r="K2353" t="s">
        <v>7829</v>
      </c>
      <c r="L2353" t="s">
        <v>77905</v>
      </c>
    </row>
    <row r="2354" spans="1:12" x14ac:dyDescent="0.15">
      <c r="A2354" t="s">
        <v>12</v>
      </c>
      <c r="B2354">
        <v>647600</v>
      </c>
      <c r="C2354">
        <v>647620</v>
      </c>
      <c r="D2354" t="s">
        <v>7825</v>
      </c>
      <c r="E2354" t="s">
        <v>7826</v>
      </c>
      <c r="F2354" t="s">
        <v>76</v>
      </c>
      <c r="G2354" t="s">
        <v>16</v>
      </c>
      <c r="H2354">
        <v>52</v>
      </c>
      <c r="I2354" t="s">
        <v>7830</v>
      </c>
      <c r="J2354" t="s">
        <v>7831</v>
      </c>
      <c r="K2354" t="s">
        <v>7832</v>
      </c>
      <c r="L2354" t="s">
        <v>77959</v>
      </c>
    </row>
    <row r="2355" spans="1:12" x14ac:dyDescent="0.15">
      <c r="A2355" t="s">
        <v>12</v>
      </c>
      <c r="B2355">
        <v>647577</v>
      </c>
      <c r="C2355">
        <v>647597</v>
      </c>
      <c r="D2355" t="s">
        <v>7825</v>
      </c>
      <c r="E2355" t="s">
        <v>7826</v>
      </c>
      <c r="F2355" t="s">
        <v>76</v>
      </c>
      <c r="G2355" t="s">
        <v>16</v>
      </c>
      <c r="H2355">
        <v>75</v>
      </c>
      <c r="I2355" t="s">
        <v>7833</v>
      </c>
      <c r="J2355" t="s">
        <v>7834</v>
      </c>
      <c r="K2355" t="s">
        <v>7835</v>
      </c>
      <c r="L2355" t="s">
        <v>78027</v>
      </c>
    </row>
    <row r="2356" spans="1:12" x14ac:dyDescent="0.15">
      <c r="A2356" t="s">
        <v>12</v>
      </c>
      <c r="B2356">
        <v>647552</v>
      </c>
      <c r="C2356">
        <v>647572</v>
      </c>
      <c r="D2356" t="s">
        <v>7825</v>
      </c>
      <c r="E2356" t="s">
        <v>7826</v>
      </c>
      <c r="F2356" t="s">
        <v>76</v>
      </c>
      <c r="G2356" t="s">
        <v>16</v>
      </c>
      <c r="H2356">
        <v>100</v>
      </c>
      <c r="I2356" t="s">
        <v>7836</v>
      </c>
      <c r="J2356" t="s">
        <v>7837</v>
      </c>
      <c r="K2356" t="s">
        <v>7838</v>
      </c>
      <c r="L2356" t="s">
        <v>77953</v>
      </c>
    </row>
    <row r="2357" spans="1:12" x14ac:dyDescent="0.15">
      <c r="A2357" t="s">
        <v>12</v>
      </c>
      <c r="B2357">
        <v>647814</v>
      </c>
      <c r="C2357">
        <v>647834</v>
      </c>
      <c r="D2357" t="s">
        <v>7839</v>
      </c>
      <c r="E2357" t="s">
        <v>90</v>
      </c>
      <c r="F2357" t="s">
        <v>15</v>
      </c>
      <c r="G2357" t="s">
        <v>36</v>
      </c>
      <c r="H2357">
        <v>16</v>
      </c>
      <c r="I2357" t="s">
        <v>7840</v>
      </c>
      <c r="J2357" t="s">
        <v>7841</v>
      </c>
      <c r="K2357" t="s">
        <v>7842</v>
      </c>
      <c r="L2357" t="s">
        <v>77905</v>
      </c>
    </row>
    <row r="2358" spans="1:12" x14ac:dyDescent="0.15">
      <c r="A2358" t="s">
        <v>12</v>
      </c>
      <c r="B2358">
        <v>647855</v>
      </c>
      <c r="C2358">
        <v>647875</v>
      </c>
      <c r="D2358" t="s">
        <v>7839</v>
      </c>
      <c r="E2358" t="s">
        <v>90</v>
      </c>
      <c r="F2358" t="s">
        <v>15</v>
      </c>
      <c r="G2358" t="s">
        <v>36</v>
      </c>
      <c r="H2358">
        <v>57</v>
      </c>
      <c r="I2358" t="s">
        <v>7843</v>
      </c>
      <c r="J2358" t="s">
        <v>7844</v>
      </c>
      <c r="K2358" t="s">
        <v>7845</v>
      </c>
      <c r="L2358" t="s">
        <v>78049</v>
      </c>
    </row>
    <row r="2359" spans="1:12" x14ac:dyDescent="0.15">
      <c r="A2359" t="s">
        <v>12</v>
      </c>
      <c r="B2359">
        <v>647893</v>
      </c>
      <c r="C2359">
        <v>647913</v>
      </c>
      <c r="D2359" t="s">
        <v>7839</v>
      </c>
      <c r="E2359" t="s">
        <v>90</v>
      </c>
      <c r="F2359" t="s">
        <v>15</v>
      </c>
      <c r="G2359" t="s">
        <v>36</v>
      </c>
      <c r="H2359">
        <v>95</v>
      </c>
      <c r="I2359" t="s">
        <v>7846</v>
      </c>
      <c r="J2359" t="s">
        <v>7847</v>
      </c>
      <c r="K2359" t="s">
        <v>7848</v>
      </c>
      <c r="L2359" t="s">
        <v>77920</v>
      </c>
    </row>
    <row r="2360" spans="1:12" x14ac:dyDescent="0.15">
      <c r="A2360" t="s">
        <v>12</v>
      </c>
      <c r="B2360">
        <v>647913</v>
      </c>
      <c r="C2360">
        <v>647933</v>
      </c>
      <c r="D2360" t="s">
        <v>7839</v>
      </c>
      <c r="E2360" t="s">
        <v>90</v>
      </c>
      <c r="F2360" t="s">
        <v>15</v>
      </c>
      <c r="G2360" t="s">
        <v>32</v>
      </c>
      <c r="H2360">
        <v>115</v>
      </c>
      <c r="I2360" t="s">
        <v>7849</v>
      </c>
      <c r="J2360" t="s">
        <v>7850</v>
      </c>
      <c r="K2360" t="s">
        <v>7851</v>
      </c>
      <c r="L2360" t="s">
        <v>78020</v>
      </c>
    </row>
    <row r="2361" spans="1:12" x14ac:dyDescent="0.15">
      <c r="A2361" t="s">
        <v>12</v>
      </c>
      <c r="B2361">
        <v>648828</v>
      </c>
      <c r="C2361">
        <v>648848</v>
      </c>
      <c r="D2361" t="s">
        <v>7852</v>
      </c>
      <c r="E2361" t="s">
        <v>90</v>
      </c>
      <c r="F2361" t="s">
        <v>15</v>
      </c>
      <c r="G2361" t="s">
        <v>23</v>
      </c>
      <c r="H2361">
        <v>17</v>
      </c>
      <c r="I2361" t="s">
        <v>7853</v>
      </c>
      <c r="J2361" t="s">
        <v>7854</v>
      </c>
      <c r="K2361" t="s">
        <v>7855</v>
      </c>
      <c r="L2361" t="s">
        <v>77944</v>
      </c>
    </row>
    <row r="2362" spans="1:12" x14ac:dyDescent="0.15">
      <c r="A2362" t="s">
        <v>12</v>
      </c>
      <c r="B2362">
        <v>648859</v>
      </c>
      <c r="C2362">
        <v>648879</v>
      </c>
      <c r="D2362" t="s">
        <v>7852</v>
      </c>
      <c r="E2362" t="s">
        <v>90</v>
      </c>
      <c r="F2362" t="s">
        <v>15</v>
      </c>
      <c r="G2362" t="s">
        <v>16</v>
      </c>
      <c r="H2362">
        <v>48</v>
      </c>
      <c r="I2362" t="s">
        <v>7856</v>
      </c>
      <c r="J2362" t="s">
        <v>7857</v>
      </c>
      <c r="K2362" t="s">
        <v>7858</v>
      </c>
      <c r="L2362" t="s">
        <v>78018</v>
      </c>
    </row>
    <row r="2363" spans="1:12" x14ac:dyDescent="0.15">
      <c r="A2363" t="s">
        <v>12</v>
      </c>
      <c r="B2363">
        <v>648883</v>
      </c>
      <c r="C2363">
        <v>648903</v>
      </c>
      <c r="D2363" t="s">
        <v>7852</v>
      </c>
      <c r="E2363" t="s">
        <v>90</v>
      </c>
      <c r="F2363" t="s">
        <v>15</v>
      </c>
      <c r="G2363" t="s">
        <v>16</v>
      </c>
      <c r="H2363">
        <v>72</v>
      </c>
      <c r="I2363" t="s">
        <v>7859</v>
      </c>
      <c r="J2363" t="s">
        <v>7860</v>
      </c>
      <c r="K2363" t="s">
        <v>7861</v>
      </c>
      <c r="L2363" t="s">
        <v>78066</v>
      </c>
    </row>
    <row r="2364" spans="1:12" x14ac:dyDescent="0.15">
      <c r="A2364" t="s">
        <v>12</v>
      </c>
      <c r="B2364">
        <v>648907</v>
      </c>
      <c r="C2364">
        <v>648927</v>
      </c>
      <c r="D2364" t="s">
        <v>7852</v>
      </c>
      <c r="E2364" t="s">
        <v>90</v>
      </c>
      <c r="F2364" t="s">
        <v>15</v>
      </c>
      <c r="G2364" t="s">
        <v>32</v>
      </c>
      <c r="H2364">
        <v>96</v>
      </c>
      <c r="I2364" t="s">
        <v>7862</v>
      </c>
      <c r="J2364" t="s">
        <v>7863</v>
      </c>
      <c r="K2364" t="s">
        <v>7864</v>
      </c>
      <c r="L2364" t="s">
        <v>77912</v>
      </c>
    </row>
    <row r="2365" spans="1:12" x14ac:dyDescent="0.15">
      <c r="A2365" t="s">
        <v>12</v>
      </c>
      <c r="B2365">
        <v>649499</v>
      </c>
      <c r="C2365">
        <v>649519</v>
      </c>
      <c r="D2365" t="s">
        <v>7865</v>
      </c>
      <c r="E2365" t="s">
        <v>90</v>
      </c>
      <c r="F2365" t="s">
        <v>15</v>
      </c>
      <c r="G2365" t="s">
        <v>36</v>
      </c>
      <c r="H2365">
        <v>12</v>
      </c>
      <c r="I2365" t="s">
        <v>7866</v>
      </c>
      <c r="J2365" t="s">
        <v>7867</v>
      </c>
      <c r="K2365" t="s">
        <v>7868</v>
      </c>
      <c r="L2365" t="s">
        <v>77991</v>
      </c>
    </row>
    <row r="2366" spans="1:12" x14ac:dyDescent="0.15">
      <c r="A2366" t="s">
        <v>12</v>
      </c>
      <c r="B2366">
        <v>649524</v>
      </c>
      <c r="C2366">
        <v>649544</v>
      </c>
      <c r="D2366" t="s">
        <v>7865</v>
      </c>
      <c r="E2366" t="s">
        <v>90</v>
      </c>
      <c r="F2366" t="s">
        <v>15</v>
      </c>
      <c r="G2366" t="s">
        <v>16</v>
      </c>
      <c r="H2366">
        <v>37</v>
      </c>
      <c r="I2366" t="s">
        <v>7869</v>
      </c>
      <c r="J2366" t="s">
        <v>7870</v>
      </c>
      <c r="K2366" t="s">
        <v>7871</v>
      </c>
      <c r="L2366" t="s">
        <v>77906</v>
      </c>
    </row>
    <row r="2367" spans="1:12" x14ac:dyDescent="0.15">
      <c r="A2367" t="s">
        <v>12</v>
      </c>
      <c r="B2367">
        <v>649588</v>
      </c>
      <c r="C2367">
        <v>649608</v>
      </c>
      <c r="D2367" t="s">
        <v>7865</v>
      </c>
      <c r="E2367" t="s">
        <v>90</v>
      </c>
      <c r="F2367" t="s">
        <v>15</v>
      </c>
      <c r="G2367" t="s">
        <v>16</v>
      </c>
      <c r="H2367">
        <v>101</v>
      </c>
      <c r="I2367" t="s">
        <v>7872</v>
      </c>
      <c r="J2367" t="s">
        <v>7873</v>
      </c>
      <c r="K2367" t="s">
        <v>7874</v>
      </c>
      <c r="L2367" t="s">
        <v>77997</v>
      </c>
    </row>
    <row r="2368" spans="1:12" x14ac:dyDescent="0.15">
      <c r="A2368" t="s">
        <v>12</v>
      </c>
      <c r="B2368">
        <v>649729</v>
      </c>
      <c r="C2368">
        <v>649749</v>
      </c>
      <c r="D2368" t="s">
        <v>7865</v>
      </c>
      <c r="E2368" t="s">
        <v>90</v>
      </c>
      <c r="F2368" t="s">
        <v>15</v>
      </c>
      <c r="G2368" t="s">
        <v>32</v>
      </c>
      <c r="H2368">
        <v>242</v>
      </c>
      <c r="I2368" t="s">
        <v>7875</v>
      </c>
      <c r="J2368" t="s">
        <v>7876</v>
      </c>
      <c r="K2368" t="s">
        <v>7877</v>
      </c>
      <c r="L2368" t="s">
        <v>78080</v>
      </c>
    </row>
    <row r="2369" spans="1:12" x14ac:dyDescent="0.15">
      <c r="A2369" t="s">
        <v>12</v>
      </c>
      <c r="B2369">
        <v>651288</v>
      </c>
      <c r="C2369">
        <v>651308</v>
      </c>
      <c r="D2369" t="s">
        <v>7878</v>
      </c>
      <c r="E2369" t="s">
        <v>90</v>
      </c>
      <c r="F2369" t="s">
        <v>76</v>
      </c>
      <c r="G2369" t="s">
        <v>32</v>
      </c>
      <c r="H2369">
        <v>0</v>
      </c>
      <c r="I2369" t="s">
        <v>7879</v>
      </c>
      <c r="J2369" t="s">
        <v>7880</v>
      </c>
      <c r="K2369" t="s">
        <v>7881</v>
      </c>
      <c r="L2369" t="s">
        <v>77980</v>
      </c>
    </row>
    <row r="2370" spans="1:12" x14ac:dyDescent="0.15">
      <c r="A2370" t="s">
        <v>12</v>
      </c>
      <c r="B2370">
        <v>651264</v>
      </c>
      <c r="C2370">
        <v>651284</v>
      </c>
      <c r="D2370" t="s">
        <v>7878</v>
      </c>
      <c r="E2370" t="s">
        <v>90</v>
      </c>
      <c r="F2370" t="s">
        <v>76</v>
      </c>
      <c r="G2370" t="s">
        <v>16</v>
      </c>
      <c r="H2370">
        <v>24</v>
      </c>
      <c r="I2370" t="s">
        <v>7882</v>
      </c>
      <c r="J2370" t="s">
        <v>7883</v>
      </c>
      <c r="K2370" t="s">
        <v>7884</v>
      </c>
      <c r="L2370" t="s">
        <v>77966</v>
      </c>
    </row>
    <row r="2371" spans="1:12" x14ac:dyDescent="0.15">
      <c r="A2371" t="s">
        <v>12</v>
      </c>
      <c r="B2371">
        <v>651243</v>
      </c>
      <c r="C2371">
        <v>651263</v>
      </c>
      <c r="D2371" t="s">
        <v>7878</v>
      </c>
      <c r="E2371" t="s">
        <v>90</v>
      </c>
      <c r="F2371" t="s">
        <v>76</v>
      </c>
      <c r="G2371" t="s">
        <v>16</v>
      </c>
      <c r="H2371">
        <v>45</v>
      </c>
      <c r="I2371" t="s">
        <v>7885</v>
      </c>
      <c r="J2371" t="s">
        <v>7886</v>
      </c>
      <c r="K2371" t="s">
        <v>7887</v>
      </c>
      <c r="L2371" t="s">
        <v>77967</v>
      </c>
    </row>
    <row r="2372" spans="1:12" x14ac:dyDescent="0.15">
      <c r="A2372" t="s">
        <v>12</v>
      </c>
      <c r="B2372">
        <v>651220</v>
      </c>
      <c r="C2372">
        <v>651240</v>
      </c>
      <c r="D2372" t="s">
        <v>7878</v>
      </c>
      <c r="E2372" t="s">
        <v>90</v>
      </c>
      <c r="F2372" t="s">
        <v>76</v>
      </c>
      <c r="G2372" t="s">
        <v>23</v>
      </c>
      <c r="H2372">
        <v>68</v>
      </c>
      <c r="I2372" t="s">
        <v>7888</v>
      </c>
      <c r="J2372" t="s">
        <v>7889</v>
      </c>
      <c r="K2372" t="s">
        <v>7890</v>
      </c>
      <c r="L2372" t="s">
        <v>77962</v>
      </c>
    </row>
    <row r="2373" spans="1:12" x14ac:dyDescent="0.15">
      <c r="A2373" t="s">
        <v>12</v>
      </c>
      <c r="B2373">
        <v>651506</v>
      </c>
      <c r="C2373">
        <v>651526</v>
      </c>
      <c r="D2373" t="s">
        <v>7891</v>
      </c>
      <c r="E2373" t="s">
        <v>90</v>
      </c>
      <c r="F2373" t="s">
        <v>15</v>
      </c>
      <c r="G2373" t="s">
        <v>23</v>
      </c>
      <c r="H2373">
        <v>47</v>
      </c>
      <c r="I2373" t="s">
        <v>7892</v>
      </c>
      <c r="J2373" t="s">
        <v>7893</v>
      </c>
      <c r="K2373" t="s">
        <v>7894</v>
      </c>
      <c r="L2373" t="s">
        <v>77932</v>
      </c>
    </row>
    <row r="2374" spans="1:12" x14ac:dyDescent="0.15">
      <c r="A2374" t="s">
        <v>12</v>
      </c>
      <c r="B2374">
        <v>651535</v>
      </c>
      <c r="C2374">
        <v>651555</v>
      </c>
      <c r="D2374" t="s">
        <v>7891</v>
      </c>
      <c r="E2374" t="s">
        <v>90</v>
      </c>
      <c r="F2374" t="s">
        <v>15</v>
      </c>
      <c r="G2374" t="s">
        <v>23</v>
      </c>
      <c r="H2374">
        <v>76</v>
      </c>
      <c r="I2374" t="s">
        <v>7895</v>
      </c>
      <c r="J2374" t="s">
        <v>7896</v>
      </c>
      <c r="K2374" t="s">
        <v>7897</v>
      </c>
      <c r="L2374" t="s">
        <v>77985</v>
      </c>
    </row>
    <row r="2375" spans="1:12" x14ac:dyDescent="0.15">
      <c r="A2375" t="s">
        <v>12</v>
      </c>
      <c r="B2375">
        <v>651562</v>
      </c>
      <c r="C2375">
        <v>651582</v>
      </c>
      <c r="D2375" t="s">
        <v>7891</v>
      </c>
      <c r="E2375" t="s">
        <v>90</v>
      </c>
      <c r="F2375" t="s">
        <v>15</v>
      </c>
      <c r="G2375" t="s">
        <v>23</v>
      </c>
      <c r="H2375">
        <v>103</v>
      </c>
      <c r="I2375" t="s">
        <v>7898</v>
      </c>
      <c r="J2375" t="s">
        <v>7899</v>
      </c>
      <c r="K2375" t="s">
        <v>7900</v>
      </c>
      <c r="L2375" t="s">
        <v>77937</v>
      </c>
    </row>
    <row r="2376" spans="1:12" x14ac:dyDescent="0.15">
      <c r="A2376" t="s">
        <v>12</v>
      </c>
      <c r="B2376">
        <v>651604</v>
      </c>
      <c r="C2376">
        <v>651624</v>
      </c>
      <c r="D2376" t="s">
        <v>7891</v>
      </c>
      <c r="E2376" t="s">
        <v>90</v>
      </c>
      <c r="F2376" t="s">
        <v>15</v>
      </c>
      <c r="G2376" t="s">
        <v>16</v>
      </c>
      <c r="H2376">
        <v>145</v>
      </c>
      <c r="I2376" t="s">
        <v>7901</v>
      </c>
      <c r="J2376" t="s">
        <v>7902</v>
      </c>
      <c r="K2376" t="s">
        <v>7903</v>
      </c>
      <c r="L2376" t="s">
        <v>77915</v>
      </c>
    </row>
    <row r="2377" spans="1:12" x14ac:dyDescent="0.15">
      <c r="A2377" t="s">
        <v>12</v>
      </c>
      <c r="B2377">
        <v>653909</v>
      </c>
      <c r="C2377">
        <v>653929</v>
      </c>
      <c r="D2377" t="s">
        <v>7904</v>
      </c>
      <c r="E2377" t="s">
        <v>90</v>
      </c>
      <c r="F2377" t="s">
        <v>15</v>
      </c>
      <c r="G2377" t="s">
        <v>16</v>
      </c>
      <c r="H2377">
        <v>11</v>
      </c>
      <c r="I2377" t="s">
        <v>7905</v>
      </c>
      <c r="J2377" t="s">
        <v>7906</v>
      </c>
      <c r="K2377" t="s">
        <v>7907</v>
      </c>
      <c r="L2377" t="s">
        <v>77974</v>
      </c>
    </row>
    <row r="2378" spans="1:12" x14ac:dyDescent="0.15">
      <c r="A2378" t="s">
        <v>12</v>
      </c>
      <c r="B2378">
        <v>653930</v>
      </c>
      <c r="C2378">
        <v>653950</v>
      </c>
      <c r="D2378" t="s">
        <v>7904</v>
      </c>
      <c r="E2378" t="s">
        <v>90</v>
      </c>
      <c r="F2378" t="s">
        <v>15</v>
      </c>
      <c r="G2378" t="s">
        <v>32</v>
      </c>
      <c r="H2378">
        <v>32</v>
      </c>
      <c r="I2378" t="s">
        <v>7908</v>
      </c>
      <c r="J2378" t="s">
        <v>7909</v>
      </c>
      <c r="K2378" t="s">
        <v>7910</v>
      </c>
      <c r="L2378" t="s">
        <v>77918</v>
      </c>
    </row>
    <row r="2379" spans="1:12" x14ac:dyDescent="0.15">
      <c r="A2379" t="s">
        <v>12</v>
      </c>
      <c r="B2379">
        <v>653974</v>
      </c>
      <c r="C2379">
        <v>653994</v>
      </c>
      <c r="D2379" t="s">
        <v>7904</v>
      </c>
      <c r="E2379" t="s">
        <v>90</v>
      </c>
      <c r="F2379" t="s">
        <v>15</v>
      </c>
      <c r="G2379" t="s">
        <v>32</v>
      </c>
      <c r="H2379">
        <v>76</v>
      </c>
      <c r="I2379" t="s">
        <v>7911</v>
      </c>
      <c r="J2379" t="s">
        <v>7912</v>
      </c>
      <c r="K2379" t="s">
        <v>7913</v>
      </c>
      <c r="L2379" t="s">
        <v>77985</v>
      </c>
    </row>
    <row r="2380" spans="1:12" x14ac:dyDescent="0.15">
      <c r="A2380" t="s">
        <v>12</v>
      </c>
      <c r="B2380">
        <v>654001</v>
      </c>
      <c r="C2380">
        <v>654021</v>
      </c>
      <c r="D2380" t="s">
        <v>7904</v>
      </c>
      <c r="E2380" t="s">
        <v>90</v>
      </c>
      <c r="F2380" t="s">
        <v>15</v>
      </c>
      <c r="G2380" t="s">
        <v>32</v>
      </c>
      <c r="H2380">
        <v>103</v>
      </c>
      <c r="I2380" t="s">
        <v>7914</v>
      </c>
      <c r="J2380" t="s">
        <v>7915</v>
      </c>
      <c r="K2380" t="s">
        <v>7916</v>
      </c>
      <c r="L2380" t="s">
        <v>77937</v>
      </c>
    </row>
    <row r="2381" spans="1:12" x14ac:dyDescent="0.15">
      <c r="A2381" t="s">
        <v>12</v>
      </c>
      <c r="B2381">
        <v>654668</v>
      </c>
      <c r="C2381">
        <v>654688</v>
      </c>
      <c r="D2381" t="s">
        <v>7917</v>
      </c>
      <c r="E2381" t="s">
        <v>90</v>
      </c>
      <c r="F2381" t="s">
        <v>15</v>
      </c>
      <c r="G2381" t="s">
        <v>32</v>
      </c>
      <c r="H2381">
        <v>9</v>
      </c>
      <c r="I2381" t="s">
        <v>7918</v>
      </c>
      <c r="J2381" t="s">
        <v>7919</v>
      </c>
      <c r="K2381" t="s">
        <v>7920</v>
      </c>
      <c r="L2381" t="s">
        <v>77939</v>
      </c>
    </row>
    <row r="2382" spans="1:12" x14ac:dyDescent="0.15">
      <c r="A2382" t="s">
        <v>12</v>
      </c>
      <c r="B2382">
        <v>654696</v>
      </c>
      <c r="C2382">
        <v>654716</v>
      </c>
      <c r="D2382" t="s">
        <v>7917</v>
      </c>
      <c r="E2382" t="s">
        <v>90</v>
      </c>
      <c r="F2382" t="s">
        <v>15</v>
      </c>
      <c r="G2382" t="s">
        <v>36</v>
      </c>
      <c r="H2382">
        <v>37</v>
      </c>
      <c r="I2382" t="s">
        <v>7921</v>
      </c>
      <c r="J2382" t="s">
        <v>7922</v>
      </c>
      <c r="K2382" t="s">
        <v>7923</v>
      </c>
      <c r="L2382" t="s">
        <v>77906</v>
      </c>
    </row>
    <row r="2383" spans="1:12" x14ac:dyDescent="0.15">
      <c r="A2383" t="s">
        <v>12</v>
      </c>
      <c r="B2383">
        <v>654716</v>
      </c>
      <c r="C2383">
        <v>654736</v>
      </c>
      <c r="D2383" t="s">
        <v>7917</v>
      </c>
      <c r="E2383" t="s">
        <v>90</v>
      </c>
      <c r="F2383" t="s">
        <v>15</v>
      </c>
      <c r="G2383" t="s">
        <v>36</v>
      </c>
      <c r="H2383">
        <v>57</v>
      </c>
      <c r="I2383" t="s">
        <v>7924</v>
      </c>
      <c r="J2383" t="s">
        <v>7925</v>
      </c>
      <c r="K2383" t="s">
        <v>7926</v>
      </c>
      <c r="L2383" t="s">
        <v>78049</v>
      </c>
    </row>
    <row r="2384" spans="1:12" x14ac:dyDescent="0.15">
      <c r="A2384" t="s">
        <v>12</v>
      </c>
      <c r="B2384">
        <v>654738</v>
      </c>
      <c r="C2384">
        <v>654758</v>
      </c>
      <c r="D2384" t="s">
        <v>7917</v>
      </c>
      <c r="E2384" t="s">
        <v>90</v>
      </c>
      <c r="F2384" t="s">
        <v>15</v>
      </c>
      <c r="G2384" t="s">
        <v>16</v>
      </c>
      <c r="H2384">
        <v>79</v>
      </c>
      <c r="I2384" t="s">
        <v>7927</v>
      </c>
      <c r="J2384" t="s">
        <v>7928</v>
      </c>
      <c r="K2384" t="s">
        <v>7929</v>
      </c>
      <c r="L2384" t="s">
        <v>77993</v>
      </c>
    </row>
    <row r="2385" spans="1:12" x14ac:dyDescent="0.15">
      <c r="A2385" t="s">
        <v>12</v>
      </c>
      <c r="B2385">
        <v>655933</v>
      </c>
      <c r="C2385">
        <v>655953</v>
      </c>
      <c r="D2385" t="s">
        <v>7930</v>
      </c>
      <c r="E2385" t="s">
        <v>90</v>
      </c>
      <c r="F2385" t="s">
        <v>15</v>
      </c>
      <c r="G2385" t="s">
        <v>16</v>
      </c>
      <c r="H2385">
        <v>7</v>
      </c>
      <c r="I2385" t="s">
        <v>7931</v>
      </c>
      <c r="J2385" t="s">
        <v>7932</v>
      </c>
      <c r="K2385" t="s">
        <v>7933</v>
      </c>
      <c r="L2385" t="s">
        <v>77909</v>
      </c>
    </row>
    <row r="2386" spans="1:12" x14ac:dyDescent="0.15">
      <c r="A2386" t="s">
        <v>12</v>
      </c>
      <c r="B2386">
        <v>655967</v>
      </c>
      <c r="C2386">
        <v>655987</v>
      </c>
      <c r="D2386" t="s">
        <v>7930</v>
      </c>
      <c r="E2386" t="s">
        <v>90</v>
      </c>
      <c r="F2386" t="s">
        <v>15</v>
      </c>
      <c r="G2386" t="s">
        <v>16</v>
      </c>
      <c r="H2386">
        <v>41</v>
      </c>
      <c r="I2386" t="s">
        <v>7934</v>
      </c>
      <c r="J2386" t="s">
        <v>7935</v>
      </c>
      <c r="K2386" t="s">
        <v>7936</v>
      </c>
      <c r="L2386" t="s">
        <v>78014</v>
      </c>
    </row>
    <row r="2387" spans="1:12" x14ac:dyDescent="0.15">
      <c r="A2387" t="s">
        <v>12</v>
      </c>
      <c r="B2387">
        <v>655999</v>
      </c>
      <c r="C2387">
        <v>656019</v>
      </c>
      <c r="D2387" t="s">
        <v>7930</v>
      </c>
      <c r="E2387" t="s">
        <v>90</v>
      </c>
      <c r="F2387" t="s">
        <v>15</v>
      </c>
      <c r="G2387" t="s">
        <v>36</v>
      </c>
      <c r="H2387">
        <v>73</v>
      </c>
      <c r="I2387" t="s">
        <v>7937</v>
      </c>
      <c r="J2387" t="s">
        <v>7938</v>
      </c>
      <c r="K2387" t="s">
        <v>7939</v>
      </c>
      <c r="L2387" t="s">
        <v>77926</v>
      </c>
    </row>
    <row r="2388" spans="1:12" x14ac:dyDescent="0.15">
      <c r="A2388" t="s">
        <v>12</v>
      </c>
      <c r="B2388">
        <v>656021</v>
      </c>
      <c r="C2388">
        <v>656041</v>
      </c>
      <c r="D2388" t="s">
        <v>7930</v>
      </c>
      <c r="E2388" t="s">
        <v>90</v>
      </c>
      <c r="F2388" t="s">
        <v>15</v>
      </c>
      <c r="G2388" t="s">
        <v>23</v>
      </c>
      <c r="H2388">
        <v>95</v>
      </c>
      <c r="I2388" t="s">
        <v>7940</v>
      </c>
      <c r="J2388" t="s">
        <v>7941</v>
      </c>
      <c r="K2388" t="s">
        <v>7942</v>
      </c>
      <c r="L2388" t="s">
        <v>77920</v>
      </c>
    </row>
    <row r="2389" spans="1:12" x14ac:dyDescent="0.15">
      <c r="A2389" t="s">
        <v>12</v>
      </c>
      <c r="B2389">
        <v>657104</v>
      </c>
      <c r="C2389">
        <v>657124</v>
      </c>
      <c r="D2389" t="s">
        <v>7943</v>
      </c>
      <c r="E2389" t="s">
        <v>90</v>
      </c>
      <c r="F2389" t="s">
        <v>15</v>
      </c>
      <c r="G2389" t="s">
        <v>36</v>
      </c>
      <c r="H2389">
        <v>13</v>
      </c>
      <c r="I2389" t="s">
        <v>7944</v>
      </c>
      <c r="J2389" t="s">
        <v>7945</v>
      </c>
      <c r="K2389" t="s">
        <v>7946</v>
      </c>
      <c r="L2389" t="s">
        <v>77935</v>
      </c>
    </row>
    <row r="2390" spans="1:12" x14ac:dyDescent="0.15">
      <c r="A2390" t="s">
        <v>12</v>
      </c>
      <c r="B2390">
        <v>657167</v>
      </c>
      <c r="C2390">
        <v>657187</v>
      </c>
      <c r="D2390" t="s">
        <v>7943</v>
      </c>
      <c r="E2390" t="s">
        <v>90</v>
      </c>
      <c r="F2390" t="s">
        <v>15</v>
      </c>
      <c r="G2390" t="s">
        <v>32</v>
      </c>
      <c r="H2390">
        <v>76</v>
      </c>
      <c r="I2390" t="s">
        <v>7947</v>
      </c>
      <c r="J2390" t="s">
        <v>7948</v>
      </c>
      <c r="K2390" t="s">
        <v>7949</v>
      </c>
      <c r="L2390" t="s">
        <v>77985</v>
      </c>
    </row>
    <row r="2391" spans="1:12" x14ac:dyDescent="0.15">
      <c r="A2391" t="s">
        <v>12</v>
      </c>
      <c r="B2391">
        <v>657194</v>
      </c>
      <c r="C2391">
        <v>657214</v>
      </c>
      <c r="D2391" t="s">
        <v>7943</v>
      </c>
      <c r="E2391" t="s">
        <v>90</v>
      </c>
      <c r="F2391" t="s">
        <v>15</v>
      </c>
      <c r="G2391" t="s">
        <v>23</v>
      </c>
      <c r="H2391">
        <v>103</v>
      </c>
      <c r="I2391" t="s">
        <v>7950</v>
      </c>
      <c r="J2391" t="s">
        <v>7951</v>
      </c>
      <c r="K2391" t="s">
        <v>7952</v>
      </c>
      <c r="L2391" t="s">
        <v>77937</v>
      </c>
    </row>
    <row r="2392" spans="1:12" x14ac:dyDescent="0.15">
      <c r="A2392" t="s">
        <v>12</v>
      </c>
      <c r="B2392">
        <v>657218</v>
      </c>
      <c r="C2392">
        <v>657238</v>
      </c>
      <c r="D2392" t="s">
        <v>7943</v>
      </c>
      <c r="E2392" t="s">
        <v>90</v>
      </c>
      <c r="F2392" t="s">
        <v>15</v>
      </c>
      <c r="G2392" t="s">
        <v>36</v>
      </c>
      <c r="H2392">
        <v>127</v>
      </c>
      <c r="I2392" t="s">
        <v>7953</v>
      </c>
      <c r="J2392" t="s">
        <v>7954</v>
      </c>
      <c r="K2392" t="s">
        <v>7955</v>
      </c>
      <c r="L2392" t="s">
        <v>78026</v>
      </c>
    </row>
    <row r="2393" spans="1:12" x14ac:dyDescent="0.15">
      <c r="A2393" t="s">
        <v>12</v>
      </c>
      <c r="B2393">
        <v>658259</v>
      </c>
      <c r="C2393">
        <v>658279</v>
      </c>
      <c r="D2393" t="s">
        <v>7956</v>
      </c>
      <c r="E2393" t="s">
        <v>90</v>
      </c>
      <c r="F2393" t="s">
        <v>15</v>
      </c>
      <c r="G2393" t="s">
        <v>32</v>
      </c>
      <c r="H2393">
        <v>7</v>
      </c>
      <c r="I2393" t="s">
        <v>7957</v>
      </c>
      <c r="J2393" t="s">
        <v>7958</v>
      </c>
      <c r="K2393" t="s">
        <v>7959</v>
      </c>
      <c r="L2393" t="s">
        <v>77909</v>
      </c>
    </row>
    <row r="2394" spans="1:12" x14ac:dyDescent="0.15">
      <c r="A2394" t="s">
        <v>12</v>
      </c>
      <c r="B2394">
        <v>658283</v>
      </c>
      <c r="C2394">
        <v>658303</v>
      </c>
      <c r="D2394" t="s">
        <v>7956</v>
      </c>
      <c r="E2394" t="s">
        <v>90</v>
      </c>
      <c r="F2394" t="s">
        <v>15</v>
      </c>
      <c r="G2394" t="s">
        <v>16</v>
      </c>
      <c r="H2394">
        <v>31</v>
      </c>
      <c r="I2394" t="s">
        <v>7960</v>
      </c>
      <c r="J2394" t="s">
        <v>7961</v>
      </c>
      <c r="K2394" t="s">
        <v>7962</v>
      </c>
      <c r="L2394" t="s">
        <v>77910</v>
      </c>
    </row>
    <row r="2395" spans="1:12" x14ac:dyDescent="0.15">
      <c r="A2395" t="s">
        <v>12</v>
      </c>
      <c r="B2395">
        <v>658319</v>
      </c>
      <c r="C2395">
        <v>658339</v>
      </c>
      <c r="D2395" t="s">
        <v>7956</v>
      </c>
      <c r="E2395" t="s">
        <v>90</v>
      </c>
      <c r="F2395" t="s">
        <v>15</v>
      </c>
      <c r="G2395" t="s">
        <v>16</v>
      </c>
      <c r="H2395">
        <v>67</v>
      </c>
      <c r="I2395" t="s">
        <v>7963</v>
      </c>
      <c r="J2395" t="s">
        <v>7964</v>
      </c>
      <c r="K2395" t="s">
        <v>7965</v>
      </c>
      <c r="L2395" t="s">
        <v>77981</v>
      </c>
    </row>
    <row r="2396" spans="1:12" x14ac:dyDescent="0.15">
      <c r="A2396" t="s">
        <v>12</v>
      </c>
      <c r="B2396">
        <v>658356</v>
      </c>
      <c r="C2396">
        <v>658376</v>
      </c>
      <c r="D2396" t="s">
        <v>7956</v>
      </c>
      <c r="E2396" t="s">
        <v>90</v>
      </c>
      <c r="F2396" t="s">
        <v>15</v>
      </c>
      <c r="G2396" t="s">
        <v>23</v>
      </c>
      <c r="H2396">
        <v>104</v>
      </c>
      <c r="I2396" t="s">
        <v>7966</v>
      </c>
      <c r="J2396" t="s">
        <v>7967</v>
      </c>
      <c r="K2396" t="s">
        <v>7968</v>
      </c>
      <c r="L2396" t="s">
        <v>77963</v>
      </c>
    </row>
    <row r="2397" spans="1:12" x14ac:dyDescent="0.15">
      <c r="A2397" t="s">
        <v>12</v>
      </c>
      <c r="B2397">
        <v>659617</v>
      </c>
      <c r="C2397">
        <v>659637</v>
      </c>
      <c r="D2397" t="s">
        <v>7969</v>
      </c>
      <c r="E2397" t="s">
        <v>90</v>
      </c>
      <c r="F2397" t="s">
        <v>15</v>
      </c>
      <c r="G2397" t="s">
        <v>36</v>
      </c>
      <c r="H2397">
        <v>12</v>
      </c>
      <c r="I2397" t="s">
        <v>7970</v>
      </c>
      <c r="J2397" t="s">
        <v>7971</v>
      </c>
      <c r="K2397" t="s">
        <v>7972</v>
      </c>
      <c r="L2397" t="s">
        <v>77991</v>
      </c>
    </row>
    <row r="2398" spans="1:12" x14ac:dyDescent="0.15">
      <c r="A2398" t="s">
        <v>12</v>
      </c>
      <c r="B2398">
        <v>659640</v>
      </c>
      <c r="C2398">
        <v>659660</v>
      </c>
      <c r="D2398" t="s">
        <v>7969</v>
      </c>
      <c r="E2398" t="s">
        <v>90</v>
      </c>
      <c r="F2398" t="s">
        <v>15</v>
      </c>
      <c r="G2398" t="s">
        <v>23</v>
      </c>
      <c r="H2398">
        <v>35</v>
      </c>
      <c r="I2398" t="s">
        <v>7973</v>
      </c>
      <c r="J2398" t="s">
        <v>7974</v>
      </c>
      <c r="K2398" t="s">
        <v>7975</v>
      </c>
      <c r="L2398" t="s">
        <v>77936</v>
      </c>
    </row>
    <row r="2399" spans="1:12" x14ac:dyDescent="0.15">
      <c r="A2399" t="s">
        <v>12</v>
      </c>
      <c r="B2399">
        <v>659673</v>
      </c>
      <c r="C2399">
        <v>659693</v>
      </c>
      <c r="D2399" t="s">
        <v>7969</v>
      </c>
      <c r="E2399" t="s">
        <v>90</v>
      </c>
      <c r="F2399" t="s">
        <v>15</v>
      </c>
      <c r="G2399" t="s">
        <v>23</v>
      </c>
      <c r="H2399">
        <v>68</v>
      </c>
      <c r="I2399" t="s">
        <v>7976</v>
      </c>
      <c r="J2399" t="s">
        <v>7977</v>
      </c>
      <c r="K2399" t="s">
        <v>7978</v>
      </c>
      <c r="L2399" t="s">
        <v>77962</v>
      </c>
    </row>
    <row r="2400" spans="1:12" x14ac:dyDescent="0.15">
      <c r="A2400" t="s">
        <v>12</v>
      </c>
      <c r="B2400">
        <v>659698</v>
      </c>
      <c r="C2400">
        <v>659718</v>
      </c>
      <c r="D2400" t="s">
        <v>7969</v>
      </c>
      <c r="E2400" t="s">
        <v>90</v>
      </c>
      <c r="F2400" t="s">
        <v>15</v>
      </c>
      <c r="G2400" t="s">
        <v>16</v>
      </c>
      <c r="H2400">
        <v>93</v>
      </c>
      <c r="I2400" t="s">
        <v>7979</v>
      </c>
      <c r="J2400" t="s">
        <v>7980</v>
      </c>
      <c r="K2400" t="s">
        <v>7981</v>
      </c>
      <c r="L2400" t="s">
        <v>78044</v>
      </c>
    </row>
    <row r="2401" spans="1:12" x14ac:dyDescent="0.15">
      <c r="A2401" t="s">
        <v>12</v>
      </c>
      <c r="B2401">
        <v>660568</v>
      </c>
      <c r="C2401">
        <v>660588</v>
      </c>
      <c r="D2401" t="s">
        <v>7982</v>
      </c>
      <c r="E2401" t="s">
        <v>7983</v>
      </c>
      <c r="F2401" t="s">
        <v>15</v>
      </c>
      <c r="G2401" t="s">
        <v>36</v>
      </c>
      <c r="H2401">
        <v>9</v>
      </c>
      <c r="I2401" t="s">
        <v>7984</v>
      </c>
      <c r="J2401" t="s">
        <v>7985</v>
      </c>
      <c r="K2401" t="s">
        <v>7986</v>
      </c>
      <c r="L2401" t="s">
        <v>77939</v>
      </c>
    </row>
    <row r="2402" spans="1:12" x14ac:dyDescent="0.15">
      <c r="A2402" t="s">
        <v>12</v>
      </c>
      <c r="B2402">
        <v>660591</v>
      </c>
      <c r="C2402">
        <v>660611</v>
      </c>
      <c r="D2402" t="s">
        <v>7982</v>
      </c>
      <c r="E2402" t="s">
        <v>7983</v>
      </c>
      <c r="F2402" t="s">
        <v>15</v>
      </c>
      <c r="G2402" t="s">
        <v>23</v>
      </c>
      <c r="H2402">
        <v>32</v>
      </c>
      <c r="I2402" t="s">
        <v>7987</v>
      </c>
      <c r="J2402" t="s">
        <v>7988</v>
      </c>
      <c r="K2402" t="s">
        <v>7989</v>
      </c>
      <c r="L2402" t="s">
        <v>77918</v>
      </c>
    </row>
    <row r="2403" spans="1:12" x14ac:dyDescent="0.15">
      <c r="A2403" t="s">
        <v>12</v>
      </c>
      <c r="B2403">
        <v>660612</v>
      </c>
      <c r="C2403">
        <v>660632</v>
      </c>
      <c r="D2403" t="s">
        <v>7982</v>
      </c>
      <c r="E2403" t="s">
        <v>7983</v>
      </c>
      <c r="F2403" t="s">
        <v>15</v>
      </c>
      <c r="G2403" t="s">
        <v>23</v>
      </c>
      <c r="H2403">
        <v>53</v>
      </c>
      <c r="I2403" t="s">
        <v>7990</v>
      </c>
      <c r="J2403" t="s">
        <v>7991</v>
      </c>
      <c r="K2403" t="s">
        <v>7992</v>
      </c>
      <c r="L2403" t="s">
        <v>77922</v>
      </c>
    </row>
    <row r="2404" spans="1:12" x14ac:dyDescent="0.15">
      <c r="A2404" t="s">
        <v>12</v>
      </c>
      <c r="B2404">
        <v>660641</v>
      </c>
      <c r="C2404">
        <v>660661</v>
      </c>
      <c r="D2404" t="s">
        <v>7982</v>
      </c>
      <c r="E2404" t="s">
        <v>7983</v>
      </c>
      <c r="F2404" t="s">
        <v>15</v>
      </c>
      <c r="G2404" t="s">
        <v>16</v>
      </c>
      <c r="H2404">
        <v>82</v>
      </c>
      <c r="I2404" t="s">
        <v>7993</v>
      </c>
      <c r="J2404" t="s">
        <v>7994</v>
      </c>
      <c r="K2404" t="s">
        <v>7995</v>
      </c>
      <c r="L2404" t="s">
        <v>78011</v>
      </c>
    </row>
    <row r="2405" spans="1:12" x14ac:dyDescent="0.15">
      <c r="A2405" t="s">
        <v>12</v>
      </c>
      <c r="B2405">
        <v>661251</v>
      </c>
      <c r="C2405">
        <v>661271</v>
      </c>
      <c r="D2405" t="s">
        <v>7996</v>
      </c>
      <c r="E2405" t="s">
        <v>90</v>
      </c>
      <c r="F2405" t="s">
        <v>15</v>
      </c>
      <c r="G2405" t="s">
        <v>16</v>
      </c>
      <c r="H2405">
        <v>18</v>
      </c>
      <c r="I2405" t="s">
        <v>7997</v>
      </c>
      <c r="J2405" t="s">
        <v>7998</v>
      </c>
      <c r="K2405" t="s">
        <v>7999</v>
      </c>
      <c r="L2405" t="s">
        <v>78007</v>
      </c>
    </row>
    <row r="2406" spans="1:12" x14ac:dyDescent="0.15">
      <c r="A2406" t="s">
        <v>12</v>
      </c>
      <c r="B2406">
        <v>661272</v>
      </c>
      <c r="C2406">
        <v>661292</v>
      </c>
      <c r="D2406" t="s">
        <v>7996</v>
      </c>
      <c r="E2406" t="s">
        <v>90</v>
      </c>
      <c r="F2406" t="s">
        <v>15</v>
      </c>
      <c r="G2406" t="s">
        <v>16</v>
      </c>
      <c r="H2406">
        <v>39</v>
      </c>
      <c r="I2406" t="s">
        <v>8000</v>
      </c>
      <c r="J2406" t="s">
        <v>8001</v>
      </c>
      <c r="K2406" t="s">
        <v>8002</v>
      </c>
      <c r="L2406" t="s">
        <v>78041</v>
      </c>
    </row>
    <row r="2407" spans="1:12" x14ac:dyDescent="0.15">
      <c r="A2407" t="s">
        <v>12</v>
      </c>
      <c r="B2407">
        <v>661292</v>
      </c>
      <c r="C2407">
        <v>661312</v>
      </c>
      <c r="D2407" t="s">
        <v>7996</v>
      </c>
      <c r="E2407" t="s">
        <v>90</v>
      </c>
      <c r="F2407" t="s">
        <v>15</v>
      </c>
      <c r="G2407" t="s">
        <v>23</v>
      </c>
      <c r="H2407">
        <v>59</v>
      </c>
      <c r="I2407" t="s">
        <v>8003</v>
      </c>
      <c r="J2407" t="s">
        <v>8004</v>
      </c>
      <c r="K2407" t="s">
        <v>8005</v>
      </c>
      <c r="L2407" t="s">
        <v>78009</v>
      </c>
    </row>
    <row r="2408" spans="1:12" x14ac:dyDescent="0.15">
      <c r="A2408" t="s">
        <v>12</v>
      </c>
      <c r="B2408">
        <v>661315</v>
      </c>
      <c r="C2408">
        <v>661335</v>
      </c>
      <c r="D2408" t="s">
        <v>7996</v>
      </c>
      <c r="E2408" t="s">
        <v>90</v>
      </c>
      <c r="F2408" t="s">
        <v>15</v>
      </c>
      <c r="G2408" t="s">
        <v>16</v>
      </c>
      <c r="H2408">
        <v>82</v>
      </c>
      <c r="I2408" t="s">
        <v>8006</v>
      </c>
      <c r="J2408" t="s">
        <v>8007</v>
      </c>
      <c r="K2408" t="s">
        <v>8008</v>
      </c>
      <c r="L2408" t="s">
        <v>78011</v>
      </c>
    </row>
    <row r="2409" spans="1:12" x14ac:dyDescent="0.15">
      <c r="A2409" t="s">
        <v>12</v>
      </c>
      <c r="B2409">
        <v>662158</v>
      </c>
      <c r="C2409">
        <v>662178</v>
      </c>
      <c r="D2409" t="s">
        <v>8009</v>
      </c>
      <c r="E2409" t="s">
        <v>8010</v>
      </c>
      <c r="F2409" t="s">
        <v>15</v>
      </c>
      <c r="G2409" t="s">
        <v>16</v>
      </c>
      <c r="H2409">
        <v>34</v>
      </c>
      <c r="I2409" t="s">
        <v>8011</v>
      </c>
      <c r="J2409" t="s">
        <v>8012</v>
      </c>
      <c r="K2409" t="s">
        <v>8013</v>
      </c>
      <c r="L2409" t="s">
        <v>77999</v>
      </c>
    </row>
    <row r="2410" spans="1:12" x14ac:dyDescent="0.15">
      <c r="A2410" t="s">
        <v>12</v>
      </c>
      <c r="B2410">
        <v>662178</v>
      </c>
      <c r="C2410">
        <v>662198</v>
      </c>
      <c r="D2410" t="s">
        <v>8009</v>
      </c>
      <c r="E2410" t="s">
        <v>8010</v>
      </c>
      <c r="F2410" t="s">
        <v>15</v>
      </c>
      <c r="G2410" t="s">
        <v>16</v>
      </c>
      <c r="H2410">
        <v>54</v>
      </c>
      <c r="I2410" t="s">
        <v>8014</v>
      </c>
      <c r="J2410" t="s">
        <v>8015</v>
      </c>
      <c r="K2410" t="s">
        <v>8016</v>
      </c>
      <c r="L2410" t="s">
        <v>77961</v>
      </c>
    </row>
    <row r="2411" spans="1:12" x14ac:dyDescent="0.15">
      <c r="A2411" t="s">
        <v>12</v>
      </c>
      <c r="B2411">
        <v>662214</v>
      </c>
      <c r="C2411">
        <v>662234</v>
      </c>
      <c r="D2411" t="s">
        <v>8009</v>
      </c>
      <c r="E2411" t="s">
        <v>8010</v>
      </c>
      <c r="F2411" t="s">
        <v>15</v>
      </c>
      <c r="G2411" t="s">
        <v>16</v>
      </c>
      <c r="H2411">
        <v>90</v>
      </c>
      <c r="I2411" t="s">
        <v>8017</v>
      </c>
      <c r="J2411" t="s">
        <v>8018</v>
      </c>
      <c r="K2411" t="s">
        <v>8019</v>
      </c>
      <c r="L2411" t="s">
        <v>78017</v>
      </c>
    </row>
    <row r="2412" spans="1:12" x14ac:dyDescent="0.15">
      <c r="A2412" t="s">
        <v>12</v>
      </c>
      <c r="B2412">
        <v>662239</v>
      </c>
      <c r="C2412">
        <v>662259</v>
      </c>
      <c r="D2412" t="s">
        <v>8009</v>
      </c>
      <c r="E2412" t="s">
        <v>8010</v>
      </c>
      <c r="F2412" t="s">
        <v>15</v>
      </c>
      <c r="G2412" t="s">
        <v>16</v>
      </c>
      <c r="H2412">
        <v>115</v>
      </c>
      <c r="I2412" t="s">
        <v>8020</v>
      </c>
      <c r="J2412" t="s">
        <v>8021</v>
      </c>
      <c r="K2412" t="s">
        <v>8022</v>
      </c>
      <c r="L2412" t="s">
        <v>78020</v>
      </c>
    </row>
    <row r="2413" spans="1:12" x14ac:dyDescent="0.15">
      <c r="A2413" t="s">
        <v>12</v>
      </c>
      <c r="B2413">
        <v>664212</v>
      </c>
      <c r="C2413">
        <v>664232</v>
      </c>
      <c r="D2413" t="s">
        <v>8023</v>
      </c>
      <c r="E2413" t="s">
        <v>8024</v>
      </c>
      <c r="F2413" t="s">
        <v>76</v>
      </c>
      <c r="G2413" t="s">
        <v>32</v>
      </c>
      <c r="H2413">
        <v>1</v>
      </c>
      <c r="I2413" t="s">
        <v>8025</v>
      </c>
      <c r="J2413" t="s">
        <v>8026</v>
      </c>
      <c r="K2413" t="s">
        <v>8027</v>
      </c>
      <c r="L2413" t="s">
        <v>77917</v>
      </c>
    </row>
    <row r="2414" spans="1:12" x14ac:dyDescent="0.15">
      <c r="A2414" t="s">
        <v>12</v>
      </c>
      <c r="B2414">
        <v>664192</v>
      </c>
      <c r="C2414">
        <v>664212</v>
      </c>
      <c r="D2414" t="s">
        <v>8023</v>
      </c>
      <c r="E2414" t="s">
        <v>8024</v>
      </c>
      <c r="F2414" t="s">
        <v>76</v>
      </c>
      <c r="G2414" t="s">
        <v>23</v>
      </c>
      <c r="H2414">
        <v>21</v>
      </c>
      <c r="I2414" t="s">
        <v>8028</v>
      </c>
      <c r="J2414" t="s">
        <v>8029</v>
      </c>
      <c r="K2414" t="s">
        <v>8030</v>
      </c>
      <c r="L2414" t="s">
        <v>78022</v>
      </c>
    </row>
    <row r="2415" spans="1:12" x14ac:dyDescent="0.15">
      <c r="A2415" t="s">
        <v>12</v>
      </c>
      <c r="B2415">
        <v>664172</v>
      </c>
      <c r="C2415">
        <v>664192</v>
      </c>
      <c r="D2415" t="s">
        <v>8023</v>
      </c>
      <c r="E2415" t="s">
        <v>8024</v>
      </c>
      <c r="F2415" t="s">
        <v>76</v>
      </c>
      <c r="G2415" t="s">
        <v>32</v>
      </c>
      <c r="H2415">
        <v>41</v>
      </c>
      <c r="I2415" t="s">
        <v>8031</v>
      </c>
      <c r="J2415" t="s">
        <v>8032</v>
      </c>
      <c r="K2415" t="s">
        <v>8033</v>
      </c>
      <c r="L2415" t="s">
        <v>78014</v>
      </c>
    </row>
    <row r="2416" spans="1:12" x14ac:dyDescent="0.15">
      <c r="A2416" t="s">
        <v>12</v>
      </c>
      <c r="B2416">
        <v>664148</v>
      </c>
      <c r="C2416">
        <v>664168</v>
      </c>
      <c r="D2416" t="s">
        <v>8023</v>
      </c>
      <c r="E2416" t="s">
        <v>8024</v>
      </c>
      <c r="F2416" t="s">
        <v>76</v>
      </c>
      <c r="G2416" t="s">
        <v>16</v>
      </c>
      <c r="H2416">
        <v>65</v>
      </c>
      <c r="I2416" t="s">
        <v>8034</v>
      </c>
      <c r="J2416" t="s">
        <v>8035</v>
      </c>
      <c r="K2416" t="s">
        <v>8036</v>
      </c>
      <c r="L2416" t="s">
        <v>78042</v>
      </c>
    </row>
    <row r="2417" spans="1:12" x14ac:dyDescent="0.15">
      <c r="A2417" t="s">
        <v>12</v>
      </c>
      <c r="B2417">
        <v>665067</v>
      </c>
      <c r="C2417">
        <v>665087</v>
      </c>
      <c r="D2417" t="s">
        <v>8037</v>
      </c>
      <c r="E2417" t="s">
        <v>8038</v>
      </c>
      <c r="F2417" t="s">
        <v>76</v>
      </c>
      <c r="G2417" t="s">
        <v>36</v>
      </c>
      <c r="H2417">
        <v>16</v>
      </c>
      <c r="I2417" t="s">
        <v>8039</v>
      </c>
      <c r="J2417" t="s">
        <v>8040</v>
      </c>
      <c r="K2417" t="s">
        <v>8041</v>
      </c>
      <c r="L2417" t="s">
        <v>77905</v>
      </c>
    </row>
    <row r="2418" spans="1:12" x14ac:dyDescent="0.15">
      <c r="A2418" t="s">
        <v>12</v>
      </c>
      <c r="B2418">
        <v>665043</v>
      </c>
      <c r="C2418">
        <v>665063</v>
      </c>
      <c r="D2418" t="s">
        <v>8037</v>
      </c>
      <c r="E2418" t="s">
        <v>8038</v>
      </c>
      <c r="F2418" t="s">
        <v>76</v>
      </c>
      <c r="G2418" t="s">
        <v>16</v>
      </c>
      <c r="H2418">
        <v>40</v>
      </c>
      <c r="I2418" t="s">
        <v>8042</v>
      </c>
      <c r="J2418" t="s">
        <v>8043</v>
      </c>
      <c r="K2418" t="s">
        <v>8044</v>
      </c>
      <c r="L2418" t="s">
        <v>77952</v>
      </c>
    </row>
    <row r="2419" spans="1:12" x14ac:dyDescent="0.15">
      <c r="A2419" t="s">
        <v>12</v>
      </c>
      <c r="B2419">
        <v>665009</v>
      </c>
      <c r="C2419">
        <v>665029</v>
      </c>
      <c r="D2419" t="s">
        <v>8037</v>
      </c>
      <c r="E2419" t="s">
        <v>8038</v>
      </c>
      <c r="F2419" t="s">
        <v>76</v>
      </c>
      <c r="G2419" t="s">
        <v>23</v>
      </c>
      <c r="H2419">
        <v>74</v>
      </c>
      <c r="I2419" t="s">
        <v>8045</v>
      </c>
      <c r="J2419" t="s">
        <v>8046</v>
      </c>
      <c r="K2419" t="s">
        <v>8047</v>
      </c>
      <c r="L2419" t="s">
        <v>78005</v>
      </c>
    </row>
    <row r="2420" spans="1:12" x14ac:dyDescent="0.15">
      <c r="A2420" t="s">
        <v>12</v>
      </c>
      <c r="B2420">
        <v>664989</v>
      </c>
      <c r="C2420">
        <v>665009</v>
      </c>
      <c r="D2420" t="s">
        <v>8037</v>
      </c>
      <c r="E2420" t="s">
        <v>8038</v>
      </c>
      <c r="F2420" t="s">
        <v>76</v>
      </c>
      <c r="G2420" t="s">
        <v>16</v>
      </c>
      <c r="H2420">
        <v>94</v>
      </c>
      <c r="I2420" t="s">
        <v>8048</v>
      </c>
      <c r="J2420" t="s">
        <v>8049</v>
      </c>
      <c r="K2420" t="s">
        <v>8050</v>
      </c>
      <c r="L2420" t="s">
        <v>77927</v>
      </c>
    </row>
    <row r="2421" spans="1:12" x14ac:dyDescent="0.15">
      <c r="A2421" t="s">
        <v>12</v>
      </c>
      <c r="B2421">
        <v>665561</v>
      </c>
      <c r="C2421">
        <v>665581</v>
      </c>
      <c r="D2421" t="s">
        <v>8051</v>
      </c>
      <c r="E2421" t="s">
        <v>8052</v>
      </c>
      <c r="F2421" t="s">
        <v>15</v>
      </c>
      <c r="G2421" t="s">
        <v>32</v>
      </c>
      <c r="H2421">
        <v>1</v>
      </c>
      <c r="I2421" t="s">
        <v>8053</v>
      </c>
      <c r="J2421" t="s">
        <v>8054</v>
      </c>
      <c r="K2421" t="s">
        <v>8055</v>
      </c>
      <c r="L2421" t="s">
        <v>77917</v>
      </c>
    </row>
    <row r="2422" spans="1:12" x14ac:dyDescent="0.15">
      <c r="A2422" t="s">
        <v>12</v>
      </c>
      <c r="B2422">
        <v>665585</v>
      </c>
      <c r="C2422">
        <v>665605</v>
      </c>
      <c r="D2422" t="s">
        <v>8051</v>
      </c>
      <c r="E2422" t="s">
        <v>8052</v>
      </c>
      <c r="F2422" t="s">
        <v>15</v>
      </c>
      <c r="G2422" t="s">
        <v>32</v>
      </c>
      <c r="H2422">
        <v>25</v>
      </c>
      <c r="I2422" t="s">
        <v>8056</v>
      </c>
      <c r="J2422" t="s">
        <v>8057</v>
      </c>
      <c r="K2422" t="s">
        <v>8058</v>
      </c>
      <c r="L2422" t="s">
        <v>78012</v>
      </c>
    </row>
    <row r="2423" spans="1:12" x14ac:dyDescent="0.15">
      <c r="A2423" t="s">
        <v>12</v>
      </c>
      <c r="B2423">
        <v>665607</v>
      </c>
      <c r="C2423">
        <v>665627</v>
      </c>
      <c r="D2423" t="s">
        <v>8051</v>
      </c>
      <c r="E2423" t="s">
        <v>8052</v>
      </c>
      <c r="F2423" t="s">
        <v>15</v>
      </c>
      <c r="G2423" t="s">
        <v>23</v>
      </c>
      <c r="H2423">
        <v>47</v>
      </c>
      <c r="I2423" t="s">
        <v>8059</v>
      </c>
      <c r="J2423" t="s">
        <v>8060</v>
      </c>
      <c r="K2423" t="s">
        <v>8061</v>
      </c>
      <c r="L2423" t="s">
        <v>77932</v>
      </c>
    </row>
    <row r="2424" spans="1:12" x14ac:dyDescent="0.15">
      <c r="A2424" t="s">
        <v>12</v>
      </c>
      <c r="B2424">
        <v>665632</v>
      </c>
      <c r="C2424">
        <v>665652</v>
      </c>
      <c r="D2424" t="s">
        <v>8051</v>
      </c>
      <c r="E2424" t="s">
        <v>8052</v>
      </c>
      <c r="F2424" t="s">
        <v>15</v>
      </c>
      <c r="G2424" t="s">
        <v>16</v>
      </c>
      <c r="H2424">
        <v>72</v>
      </c>
      <c r="I2424" t="s">
        <v>8062</v>
      </c>
      <c r="J2424" t="s">
        <v>8063</v>
      </c>
      <c r="K2424" t="s">
        <v>8064</v>
      </c>
      <c r="L2424" t="s">
        <v>78066</v>
      </c>
    </row>
    <row r="2425" spans="1:12" x14ac:dyDescent="0.15">
      <c r="A2425" t="s">
        <v>12</v>
      </c>
      <c r="B2425">
        <v>665809</v>
      </c>
      <c r="C2425">
        <v>665829</v>
      </c>
      <c r="D2425" t="s">
        <v>8065</v>
      </c>
      <c r="E2425" t="s">
        <v>90</v>
      </c>
      <c r="F2425" t="s">
        <v>15</v>
      </c>
      <c r="G2425" t="s">
        <v>16</v>
      </c>
      <c r="H2425">
        <v>1</v>
      </c>
      <c r="I2425" t="s">
        <v>8066</v>
      </c>
      <c r="J2425" t="s">
        <v>8067</v>
      </c>
      <c r="K2425" t="s">
        <v>8068</v>
      </c>
      <c r="L2425" t="s">
        <v>77917</v>
      </c>
    </row>
    <row r="2426" spans="1:12" x14ac:dyDescent="0.15">
      <c r="A2426" t="s">
        <v>12</v>
      </c>
      <c r="B2426">
        <v>665848</v>
      </c>
      <c r="C2426">
        <v>665868</v>
      </c>
      <c r="D2426" t="s">
        <v>8065</v>
      </c>
      <c r="E2426" t="s">
        <v>90</v>
      </c>
      <c r="F2426" t="s">
        <v>15</v>
      </c>
      <c r="G2426" t="s">
        <v>16</v>
      </c>
      <c r="H2426">
        <v>40</v>
      </c>
      <c r="I2426" t="s">
        <v>8069</v>
      </c>
      <c r="J2426" t="s">
        <v>8070</v>
      </c>
      <c r="K2426" t="s">
        <v>8071</v>
      </c>
      <c r="L2426" t="s">
        <v>77952</v>
      </c>
    </row>
    <row r="2427" spans="1:12" x14ac:dyDescent="0.15">
      <c r="A2427" t="s">
        <v>12</v>
      </c>
      <c r="B2427">
        <v>665890</v>
      </c>
      <c r="C2427">
        <v>665910</v>
      </c>
      <c r="D2427" t="s">
        <v>8065</v>
      </c>
      <c r="E2427" t="s">
        <v>90</v>
      </c>
      <c r="F2427" t="s">
        <v>15</v>
      </c>
      <c r="G2427" t="s">
        <v>16</v>
      </c>
      <c r="H2427">
        <v>82</v>
      </c>
      <c r="I2427" t="s">
        <v>8072</v>
      </c>
      <c r="J2427" t="s">
        <v>8073</v>
      </c>
      <c r="K2427" t="s">
        <v>8074</v>
      </c>
      <c r="L2427" t="s">
        <v>78011</v>
      </c>
    </row>
    <row r="2428" spans="1:12" x14ac:dyDescent="0.15">
      <c r="A2428" t="s">
        <v>12</v>
      </c>
      <c r="B2428">
        <v>665939</v>
      </c>
      <c r="C2428">
        <v>665959</v>
      </c>
      <c r="D2428" t="s">
        <v>8065</v>
      </c>
      <c r="E2428" t="s">
        <v>90</v>
      </c>
      <c r="F2428" t="s">
        <v>15</v>
      </c>
      <c r="G2428" t="s">
        <v>16</v>
      </c>
      <c r="H2428">
        <v>131</v>
      </c>
      <c r="I2428" t="s">
        <v>8075</v>
      </c>
      <c r="J2428" t="s">
        <v>8076</v>
      </c>
      <c r="K2428" t="s">
        <v>8077</v>
      </c>
      <c r="L2428" t="s">
        <v>77941</v>
      </c>
    </row>
    <row r="2429" spans="1:12" x14ac:dyDescent="0.15">
      <c r="A2429" t="s">
        <v>12</v>
      </c>
      <c r="B2429">
        <v>666575</v>
      </c>
      <c r="C2429">
        <v>666595</v>
      </c>
      <c r="D2429" t="s">
        <v>8078</v>
      </c>
      <c r="E2429" t="s">
        <v>90</v>
      </c>
      <c r="F2429" t="s">
        <v>15</v>
      </c>
      <c r="G2429" t="s">
        <v>36</v>
      </c>
      <c r="H2429">
        <v>45</v>
      </c>
      <c r="I2429" t="s">
        <v>8079</v>
      </c>
      <c r="J2429" t="s">
        <v>8080</v>
      </c>
      <c r="K2429" t="s">
        <v>8081</v>
      </c>
      <c r="L2429" t="s">
        <v>77967</v>
      </c>
    </row>
    <row r="2430" spans="1:12" x14ac:dyDescent="0.15">
      <c r="A2430" t="s">
        <v>12</v>
      </c>
      <c r="B2430">
        <v>666601</v>
      </c>
      <c r="C2430">
        <v>666621</v>
      </c>
      <c r="D2430" t="s">
        <v>8078</v>
      </c>
      <c r="E2430" t="s">
        <v>90</v>
      </c>
      <c r="F2430" t="s">
        <v>15</v>
      </c>
      <c r="G2430" t="s">
        <v>36</v>
      </c>
      <c r="H2430">
        <v>71</v>
      </c>
      <c r="I2430" t="s">
        <v>8082</v>
      </c>
      <c r="J2430" t="s">
        <v>8083</v>
      </c>
      <c r="K2430" t="s">
        <v>8084</v>
      </c>
      <c r="L2430" t="s">
        <v>77969</v>
      </c>
    </row>
    <row r="2431" spans="1:12" x14ac:dyDescent="0.15">
      <c r="A2431" t="s">
        <v>12</v>
      </c>
      <c r="B2431">
        <v>666626</v>
      </c>
      <c r="C2431">
        <v>666646</v>
      </c>
      <c r="D2431" t="s">
        <v>8078</v>
      </c>
      <c r="E2431" t="s">
        <v>90</v>
      </c>
      <c r="F2431" t="s">
        <v>15</v>
      </c>
      <c r="G2431" t="s">
        <v>36</v>
      </c>
      <c r="H2431">
        <v>96</v>
      </c>
      <c r="I2431" t="s">
        <v>8085</v>
      </c>
      <c r="J2431" t="s">
        <v>8086</v>
      </c>
      <c r="K2431" t="s">
        <v>8087</v>
      </c>
      <c r="L2431" t="s">
        <v>77912</v>
      </c>
    </row>
    <row r="2432" spans="1:12" x14ac:dyDescent="0.15">
      <c r="A2432" t="s">
        <v>12</v>
      </c>
      <c r="B2432">
        <v>666662</v>
      </c>
      <c r="C2432">
        <v>666682</v>
      </c>
      <c r="D2432" t="s">
        <v>8078</v>
      </c>
      <c r="E2432" t="s">
        <v>90</v>
      </c>
      <c r="F2432" t="s">
        <v>15</v>
      </c>
      <c r="G2432" t="s">
        <v>16</v>
      </c>
      <c r="H2432">
        <v>132</v>
      </c>
      <c r="I2432" t="s">
        <v>8088</v>
      </c>
      <c r="J2432" t="s">
        <v>8089</v>
      </c>
      <c r="K2432" t="s">
        <v>8090</v>
      </c>
      <c r="L2432" t="s">
        <v>77938</v>
      </c>
    </row>
    <row r="2433" spans="1:12" x14ac:dyDescent="0.15">
      <c r="A2433" t="s">
        <v>12</v>
      </c>
      <c r="B2433">
        <v>667002</v>
      </c>
      <c r="C2433">
        <v>667022</v>
      </c>
      <c r="D2433" t="s">
        <v>8091</v>
      </c>
      <c r="E2433" t="s">
        <v>90</v>
      </c>
      <c r="F2433" t="s">
        <v>15</v>
      </c>
      <c r="G2433" t="s">
        <v>32</v>
      </c>
      <c r="H2433">
        <v>1</v>
      </c>
      <c r="I2433" t="s">
        <v>8092</v>
      </c>
      <c r="J2433" t="s">
        <v>8093</v>
      </c>
      <c r="K2433" t="s">
        <v>8094</v>
      </c>
      <c r="L2433" t="s">
        <v>77917</v>
      </c>
    </row>
    <row r="2434" spans="1:12" x14ac:dyDescent="0.15">
      <c r="A2434" t="s">
        <v>12</v>
      </c>
      <c r="B2434">
        <v>667044</v>
      </c>
      <c r="C2434">
        <v>667064</v>
      </c>
      <c r="D2434" t="s">
        <v>8091</v>
      </c>
      <c r="E2434" t="s">
        <v>90</v>
      </c>
      <c r="F2434" t="s">
        <v>15</v>
      </c>
      <c r="G2434" t="s">
        <v>32</v>
      </c>
      <c r="H2434">
        <v>43</v>
      </c>
      <c r="I2434" t="s">
        <v>8095</v>
      </c>
      <c r="J2434" t="s">
        <v>8096</v>
      </c>
      <c r="K2434" t="s">
        <v>8097</v>
      </c>
      <c r="L2434" t="s">
        <v>77942</v>
      </c>
    </row>
    <row r="2435" spans="1:12" x14ac:dyDescent="0.15">
      <c r="A2435" t="s">
        <v>12</v>
      </c>
      <c r="B2435">
        <v>667073</v>
      </c>
      <c r="C2435">
        <v>667093</v>
      </c>
      <c r="D2435" t="s">
        <v>8091</v>
      </c>
      <c r="E2435" t="s">
        <v>90</v>
      </c>
      <c r="F2435" t="s">
        <v>15</v>
      </c>
      <c r="G2435" t="s">
        <v>16</v>
      </c>
      <c r="H2435">
        <v>72</v>
      </c>
      <c r="I2435" t="s">
        <v>8098</v>
      </c>
      <c r="J2435" t="s">
        <v>8099</v>
      </c>
      <c r="K2435" t="s">
        <v>8100</v>
      </c>
      <c r="L2435" t="s">
        <v>78066</v>
      </c>
    </row>
    <row r="2436" spans="1:12" x14ac:dyDescent="0.15">
      <c r="A2436" t="s">
        <v>12</v>
      </c>
      <c r="B2436">
        <v>667100</v>
      </c>
      <c r="C2436">
        <v>667120</v>
      </c>
      <c r="D2436" t="s">
        <v>8091</v>
      </c>
      <c r="E2436" t="s">
        <v>90</v>
      </c>
      <c r="F2436" t="s">
        <v>15</v>
      </c>
      <c r="G2436" t="s">
        <v>32</v>
      </c>
      <c r="H2436">
        <v>99</v>
      </c>
      <c r="I2436" t="s">
        <v>8101</v>
      </c>
      <c r="J2436" t="s">
        <v>8102</v>
      </c>
      <c r="K2436" t="s">
        <v>8103</v>
      </c>
      <c r="L2436" t="s">
        <v>78051</v>
      </c>
    </row>
    <row r="2437" spans="1:12" x14ac:dyDescent="0.15">
      <c r="A2437" t="s">
        <v>12</v>
      </c>
      <c r="B2437">
        <v>667553</v>
      </c>
      <c r="C2437">
        <v>667573</v>
      </c>
      <c r="D2437" t="s">
        <v>8104</v>
      </c>
      <c r="E2437" t="s">
        <v>90</v>
      </c>
      <c r="F2437" t="s">
        <v>15</v>
      </c>
      <c r="G2437" t="s">
        <v>16</v>
      </c>
      <c r="H2437">
        <v>40</v>
      </c>
      <c r="I2437" t="s">
        <v>8105</v>
      </c>
      <c r="J2437" t="s">
        <v>8106</v>
      </c>
      <c r="K2437" t="s">
        <v>8107</v>
      </c>
      <c r="L2437" t="s">
        <v>77952</v>
      </c>
    </row>
    <row r="2438" spans="1:12" x14ac:dyDescent="0.15">
      <c r="A2438" t="s">
        <v>12</v>
      </c>
      <c r="B2438">
        <v>667583</v>
      </c>
      <c r="C2438">
        <v>667603</v>
      </c>
      <c r="D2438" t="s">
        <v>8104</v>
      </c>
      <c r="E2438" t="s">
        <v>90</v>
      </c>
      <c r="F2438" t="s">
        <v>15</v>
      </c>
      <c r="G2438" t="s">
        <v>16</v>
      </c>
      <c r="H2438">
        <v>70</v>
      </c>
      <c r="I2438" t="s">
        <v>8108</v>
      </c>
      <c r="J2438" t="s">
        <v>8109</v>
      </c>
      <c r="K2438" t="s">
        <v>8110</v>
      </c>
      <c r="L2438" t="s">
        <v>77919</v>
      </c>
    </row>
    <row r="2439" spans="1:12" x14ac:dyDescent="0.15">
      <c r="A2439" t="s">
        <v>12</v>
      </c>
      <c r="B2439">
        <v>667655</v>
      </c>
      <c r="C2439">
        <v>667675</v>
      </c>
      <c r="D2439" t="s">
        <v>8104</v>
      </c>
      <c r="E2439" t="s">
        <v>90</v>
      </c>
      <c r="F2439" t="s">
        <v>15</v>
      </c>
      <c r="G2439" t="s">
        <v>36</v>
      </c>
      <c r="H2439">
        <v>142</v>
      </c>
      <c r="I2439" t="s">
        <v>8111</v>
      </c>
      <c r="J2439" t="s">
        <v>8112</v>
      </c>
      <c r="K2439" t="s">
        <v>8113</v>
      </c>
      <c r="L2439" t="s">
        <v>77990</v>
      </c>
    </row>
    <row r="2440" spans="1:12" x14ac:dyDescent="0.15">
      <c r="A2440" t="s">
        <v>12</v>
      </c>
      <c r="B2440">
        <v>667677</v>
      </c>
      <c r="C2440">
        <v>667697</v>
      </c>
      <c r="D2440" t="s">
        <v>8104</v>
      </c>
      <c r="E2440" t="s">
        <v>90</v>
      </c>
      <c r="F2440" t="s">
        <v>15</v>
      </c>
      <c r="G2440" t="s">
        <v>32</v>
      </c>
      <c r="H2440">
        <v>164</v>
      </c>
      <c r="I2440" t="s">
        <v>8114</v>
      </c>
      <c r="J2440" t="s">
        <v>8115</v>
      </c>
      <c r="K2440" t="s">
        <v>8116</v>
      </c>
      <c r="L2440" t="s">
        <v>78081</v>
      </c>
    </row>
    <row r="2441" spans="1:12" x14ac:dyDescent="0.15">
      <c r="A2441" t="s">
        <v>12</v>
      </c>
      <c r="B2441">
        <v>668243</v>
      </c>
      <c r="C2441">
        <v>668263</v>
      </c>
      <c r="D2441" t="s">
        <v>8117</v>
      </c>
      <c r="E2441" t="s">
        <v>90</v>
      </c>
      <c r="F2441" t="s">
        <v>15</v>
      </c>
      <c r="G2441" t="s">
        <v>16</v>
      </c>
      <c r="H2441">
        <v>20</v>
      </c>
      <c r="I2441" t="s">
        <v>8118</v>
      </c>
      <c r="J2441" t="s">
        <v>8119</v>
      </c>
      <c r="K2441" t="s">
        <v>8120</v>
      </c>
      <c r="L2441" t="s">
        <v>77968</v>
      </c>
    </row>
    <row r="2442" spans="1:12" x14ac:dyDescent="0.15">
      <c r="A2442" t="s">
        <v>12</v>
      </c>
      <c r="B2442">
        <v>668263</v>
      </c>
      <c r="C2442">
        <v>668283</v>
      </c>
      <c r="D2442" t="s">
        <v>8117</v>
      </c>
      <c r="E2442" t="s">
        <v>90</v>
      </c>
      <c r="F2442" t="s">
        <v>15</v>
      </c>
      <c r="G2442" t="s">
        <v>16</v>
      </c>
      <c r="H2442">
        <v>40</v>
      </c>
      <c r="I2442" t="s">
        <v>8121</v>
      </c>
      <c r="J2442" t="s">
        <v>8122</v>
      </c>
      <c r="K2442" t="s">
        <v>8123</v>
      </c>
      <c r="L2442" t="s">
        <v>77952</v>
      </c>
    </row>
    <row r="2443" spans="1:12" x14ac:dyDescent="0.15">
      <c r="A2443" t="s">
        <v>12</v>
      </c>
      <c r="B2443">
        <v>668287</v>
      </c>
      <c r="C2443">
        <v>668307</v>
      </c>
      <c r="D2443" t="s">
        <v>8117</v>
      </c>
      <c r="E2443" t="s">
        <v>90</v>
      </c>
      <c r="F2443" t="s">
        <v>15</v>
      </c>
      <c r="G2443" t="s">
        <v>16</v>
      </c>
      <c r="H2443">
        <v>64</v>
      </c>
      <c r="I2443" t="s">
        <v>8124</v>
      </c>
      <c r="J2443" t="s">
        <v>8125</v>
      </c>
      <c r="K2443" t="s">
        <v>8126</v>
      </c>
      <c r="L2443" t="s">
        <v>77989</v>
      </c>
    </row>
    <row r="2444" spans="1:12" x14ac:dyDescent="0.15">
      <c r="A2444" t="s">
        <v>12</v>
      </c>
      <c r="B2444">
        <v>668308</v>
      </c>
      <c r="C2444">
        <v>668328</v>
      </c>
      <c r="D2444" t="s">
        <v>8117</v>
      </c>
      <c r="E2444" t="s">
        <v>90</v>
      </c>
      <c r="F2444" t="s">
        <v>15</v>
      </c>
      <c r="G2444" t="s">
        <v>36</v>
      </c>
      <c r="H2444">
        <v>85</v>
      </c>
      <c r="I2444" t="s">
        <v>8127</v>
      </c>
      <c r="J2444" t="s">
        <v>8128</v>
      </c>
      <c r="K2444" t="s">
        <v>8129</v>
      </c>
      <c r="L2444" t="s">
        <v>77972</v>
      </c>
    </row>
    <row r="2445" spans="1:12" x14ac:dyDescent="0.15">
      <c r="A2445" t="s">
        <v>12</v>
      </c>
      <c r="B2445">
        <v>668565</v>
      </c>
      <c r="C2445">
        <v>668585</v>
      </c>
      <c r="D2445" t="s">
        <v>8130</v>
      </c>
      <c r="E2445" t="s">
        <v>90</v>
      </c>
      <c r="F2445" t="s">
        <v>15</v>
      </c>
      <c r="G2445" t="s">
        <v>36</v>
      </c>
      <c r="H2445">
        <v>19</v>
      </c>
      <c r="I2445" t="s">
        <v>8131</v>
      </c>
      <c r="J2445" t="s">
        <v>8132</v>
      </c>
      <c r="K2445" t="s">
        <v>8133</v>
      </c>
      <c r="L2445" t="s">
        <v>77982</v>
      </c>
    </row>
    <row r="2446" spans="1:12" x14ac:dyDescent="0.15">
      <c r="A2446" t="s">
        <v>12</v>
      </c>
      <c r="B2446">
        <v>668596</v>
      </c>
      <c r="C2446">
        <v>668616</v>
      </c>
      <c r="D2446" t="s">
        <v>8130</v>
      </c>
      <c r="E2446" t="s">
        <v>90</v>
      </c>
      <c r="F2446" t="s">
        <v>15</v>
      </c>
      <c r="G2446" t="s">
        <v>23</v>
      </c>
      <c r="H2446">
        <v>50</v>
      </c>
      <c r="I2446" t="s">
        <v>8134</v>
      </c>
      <c r="J2446" t="s">
        <v>8135</v>
      </c>
      <c r="K2446" t="s">
        <v>8136</v>
      </c>
      <c r="L2446" t="s">
        <v>77925</v>
      </c>
    </row>
    <row r="2447" spans="1:12" x14ac:dyDescent="0.15">
      <c r="A2447" t="s">
        <v>12</v>
      </c>
      <c r="B2447">
        <v>668617</v>
      </c>
      <c r="C2447">
        <v>668637</v>
      </c>
      <c r="D2447" t="s">
        <v>8130</v>
      </c>
      <c r="E2447" t="s">
        <v>90</v>
      </c>
      <c r="F2447" t="s">
        <v>15</v>
      </c>
      <c r="G2447" t="s">
        <v>32</v>
      </c>
      <c r="H2447">
        <v>71</v>
      </c>
      <c r="I2447" t="s">
        <v>8137</v>
      </c>
      <c r="J2447" t="s">
        <v>8138</v>
      </c>
      <c r="K2447" t="s">
        <v>8139</v>
      </c>
      <c r="L2447" t="s">
        <v>77969</v>
      </c>
    </row>
    <row r="2448" spans="1:12" x14ac:dyDescent="0.15">
      <c r="A2448" t="s">
        <v>12</v>
      </c>
      <c r="B2448">
        <v>668638</v>
      </c>
      <c r="C2448">
        <v>668658</v>
      </c>
      <c r="D2448" t="s">
        <v>8130</v>
      </c>
      <c r="E2448" t="s">
        <v>90</v>
      </c>
      <c r="F2448" t="s">
        <v>15</v>
      </c>
      <c r="G2448" t="s">
        <v>16</v>
      </c>
      <c r="H2448">
        <v>92</v>
      </c>
      <c r="I2448" t="s">
        <v>8140</v>
      </c>
      <c r="J2448" t="s">
        <v>8141</v>
      </c>
      <c r="K2448" t="s">
        <v>8142</v>
      </c>
      <c r="L2448" t="s">
        <v>78032</v>
      </c>
    </row>
    <row r="2449" spans="1:12" x14ac:dyDescent="0.15">
      <c r="A2449" t="s">
        <v>12</v>
      </c>
      <c r="B2449">
        <v>669437</v>
      </c>
      <c r="C2449">
        <v>669457</v>
      </c>
      <c r="D2449" t="s">
        <v>8143</v>
      </c>
      <c r="E2449" t="s">
        <v>90</v>
      </c>
      <c r="F2449" t="s">
        <v>15</v>
      </c>
      <c r="G2449" t="s">
        <v>16</v>
      </c>
      <c r="H2449">
        <v>11</v>
      </c>
      <c r="I2449" t="s">
        <v>8144</v>
      </c>
      <c r="J2449" t="s">
        <v>8145</v>
      </c>
      <c r="K2449" t="s">
        <v>8146</v>
      </c>
      <c r="L2449" t="s">
        <v>77974</v>
      </c>
    </row>
    <row r="2450" spans="1:12" x14ac:dyDescent="0.15">
      <c r="A2450" t="s">
        <v>12</v>
      </c>
      <c r="B2450">
        <v>669492</v>
      </c>
      <c r="C2450">
        <v>669512</v>
      </c>
      <c r="D2450" t="s">
        <v>8143</v>
      </c>
      <c r="E2450" t="s">
        <v>90</v>
      </c>
      <c r="F2450" t="s">
        <v>15</v>
      </c>
      <c r="G2450" t="s">
        <v>23</v>
      </c>
      <c r="H2450">
        <v>66</v>
      </c>
      <c r="I2450" t="s">
        <v>8147</v>
      </c>
      <c r="J2450" t="s">
        <v>8148</v>
      </c>
      <c r="K2450" t="s">
        <v>8149</v>
      </c>
      <c r="L2450" t="s">
        <v>77928</v>
      </c>
    </row>
    <row r="2451" spans="1:12" x14ac:dyDescent="0.15">
      <c r="A2451" t="s">
        <v>12</v>
      </c>
      <c r="B2451">
        <v>669531</v>
      </c>
      <c r="C2451">
        <v>669551</v>
      </c>
      <c r="D2451" t="s">
        <v>8143</v>
      </c>
      <c r="E2451" t="s">
        <v>90</v>
      </c>
      <c r="F2451" t="s">
        <v>15</v>
      </c>
      <c r="G2451" t="s">
        <v>16</v>
      </c>
      <c r="H2451">
        <v>105</v>
      </c>
      <c r="I2451" t="s">
        <v>8150</v>
      </c>
      <c r="J2451" t="s">
        <v>8151</v>
      </c>
      <c r="K2451" t="s">
        <v>8152</v>
      </c>
      <c r="L2451" t="s">
        <v>78028</v>
      </c>
    </row>
    <row r="2452" spans="1:12" x14ac:dyDescent="0.15">
      <c r="A2452" t="s">
        <v>12</v>
      </c>
      <c r="B2452">
        <v>669558</v>
      </c>
      <c r="C2452">
        <v>669578</v>
      </c>
      <c r="D2452" t="s">
        <v>8143</v>
      </c>
      <c r="E2452" t="s">
        <v>90</v>
      </c>
      <c r="F2452" t="s">
        <v>15</v>
      </c>
      <c r="G2452" t="s">
        <v>36</v>
      </c>
      <c r="H2452">
        <v>132</v>
      </c>
      <c r="I2452" t="s">
        <v>8153</v>
      </c>
      <c r="J2452" t="s">
        <v>8154</v>
      </c>
      <c r="K2452" t="s">
        <v>8155</v>
      </c>
      <c r="L2452" t="s">
        <v>77938</v>
      </c>
    </row>
    <row r="2453" spans="1:12" x14ac:dyDescent="0.15">
      <c r="A2453" t="s">
        <v>12</v>
      </c>
      <c r="B2453">
        <v>669971</v>
      </c>
      <c r="C2453">
        <v>669991</v>
      </c>
      <c r="D2453" t="s">
        <v>8156</v>
      </c>
      <c r="E2453" t="s">
        <v>90</v>
      </c>
      <c r="F2453" t="s">
        <v>15</v>
      </c>
      <c r="G2453" t="s">
        <v>32</v>
      </c>
      <c r="H2453">
        <v>10</v>
      </c>
      <c r="I2453" t="s">
        <v>8157</v>
      </c>
      <c r="J2453" t="s">
        <v>8158</v>
      </c>
      <c r="K2453" t="s">
        <v>8159</v>
      </c>
      <c r="L2453" t="s">
        <v>78001</v>
      </c>
    </row>
    <row r="2454" spans="1:12" x14ac:dyDescent="0.15">
      <c r="A2454" t="s">
        <v>12</v>
      </c>
      <c r="B2454">
        <v>669993</v>
      </c>
      <c r="C2454">
        <v>670013</v>
      </c>
      <c r="D2454" t="s">
        <v>8156</v>
      </c>
      <c r="E2454" t="s">
        <v>90</v>
      </c>
      <c r="F2454" t="s">
        <v>15</v>
      </c>
      <c r="G2454" t="s">
        <v>23</v>
      </c>
      <c r="H2454">
        <v>32</v>
      </c>
      <c r="I2454" t="s">
        <v>8160</v>
      </c>
      <c r="J2454" t="s">
        <v>8161</v>
      </c>
      <c r="K2454" t="s">
        <v>8162</v>
      </c>
      <c r="L2454" t="s">
        <v>77918</v>
      </c>
    </row>
    <row r="2455" spans="1:12" x14ac:dyDescent="0.15">
      <c r="A2455" t="s">
        <v>12</v>
      </c>
      <c r="B2455">
        <v>670013</v>
      </c>
      <c r="C2455">
        <v>670033</v>
      </c>
      <c r="D2455" t="s">
        <v>8156</v>
      </c>
      <c r="E2455" t="s">
        <v>90</v>
      </c>
      <c r="F2455" t="s">
        <v>15</v>
      </c>
      <c r="G2455" t="s">
        <v>16</v>
      </c>
      <c r="H2455">
        <v>52</v>
      </c>
      <c r="I2455" t="s">
        <v>8163</v>
      </c>
      <c r="J2455" t="s">
        <v>8164</v>
      </c>
      <c r="K2455" t="s">
        <v>8165</v>
      </c>
      <c r="L2455" t="s">
        <v>77959</v>
      </c>
    </row>
    <row r="2456" spans="1:12" x14ac:dyDescent="0.15">
      <c r="A2456" t="s">
        <v>12</v>
      </c>
      <c r="B2456">
        <v>670057</v>
      </c>
      <c r="C2456">
        <v>670077</v>
      </c>
      <c r="D2456" t="s">
        <v>8156</v>
      </c>
      <c r="E2456" t="s">
        <v>90</v>
      </c>
      <c r="F2456" t="s">
        <v>15</v>
      </c>
      <c r="G2456" t="s">
        <v>16</v>
      </c>
      <c r="H2456">
        <v>96</v>
      </c>
      <c r="I2456" t="s">
        <v>8166</v>
      </c>
      <c r="J2456" t="s">
        <v>8167</v>
      </c>
      <c r="K2456" t="s">
        <v>8168</v>
      </c>
      <c r="L2456" t="s">
        <v>77912</v>
      </c>
    </row>
    <row r="2457" spans="1:12" x14ac:dyDescent="0.15">
      <c r="A2457" t="s">
        <v>12</v>
      </c>
      <c r="B2457">
        <v>672557</v>
      </c>
      <c r="C2457">
        <v>672577</v>
      </c>
      <c r="D2457" t="s">
        <v>8169</v>
      </c>
      <c r="E2457" t="s">
        <v>90</v>
      </c>
      <c r="F2457" t="s">
        <v>15</v>
      </c>
      <c r="G2457" t="s">
        <v>23</v>
      </c>
      <c r="H2457">
        <v>0</v>
      </c>
      <c r="I2457" t="s">
        <v>8170</v>
      </c>
      <c r="J2457" t="s">
        <v>8171</v>
      </c>
      <c r="K2457" t="s">
        <v>8172</v>
      </c>
      <c r="L2457" t="s">
        <v>77980</v>
      </c>
    </row>
    <row r="2458" spans="1:12" x14ac:dyDescent="0.15">
      <c r="A2458" t="s">
        <v>12</v>
      </c>
      <c r="B2458">
        <v>672588</v>
      </c>
      <c r="C2458">
        <v>672608</v>
      </c>
      <c r="D2458" t="s">
        <v>8169</v>
      </c>
      <c r="E2458" t="s">
        <v>90</v>
      </c>
      <c r="F2458" t="s">
        <v>15</v>
      </c>
      <c r="G2458" t="s">
        <v>32</v>
      </c>
      <c r="H2458">
        <v>31</v>
      </c>
      <c r="I2458" t="s">
        <v>8173</v>
      </c>
      <c r="J2458" t="s">
        <v>8174</v>
      </c>
      <c r="K2458" t="s">
        <v>8175</v>
      </c>
      <c r="L2458" t="s">
        <v>77910</v>
      </c>
    </row>
    <row r="2459" spans="1:12" x14ac:dyDescent="0.15">
      <c r="A2459" t="s">
        <v>12</v>
      </c>
      <c r="B2459">
        <v>672612</v>
      </c>
      <c r="C2459">
        <v>672632</v>
      </c>
      <c r="D2459" t="s">
        <v>8169</v>
      </c>
      <c r="E2459" t="s">
        <v>90</v>
      </c>
      <c r="F2459" t="s">
        <v>15</v>
      </c>
      <c r="G2459" t="s">
        <v>32</v>
      </c>
      <c r="H2459">
        <v>55</v>
      </c>
      <c r="I2459" t="s">
        <v>8176</v>
      </c>
      <c r="J2459" t="s">
        <v>8177</v>
      </c>
      <c r="K2459" t="s">
        <v>8178</v>
      </c>
      <c r="L2459" t="s">
        <v>77992</v>
      </c>
    </row>
    <row r="2460" spans="1:12" x14ac:dyDescent="0.15">
      <c r="A2460" t="s">
        <v>12</v>
      </c>
      <c r="B2460">
        <v>672633</v>
      </c>
      <c r="C2460">
        <v>672653</v>
      </c>
      <c r="D2460" t="s">
        <v>8169</v>
      </c>
      <c r="E2460" t="s">
        <v>90</v>
      </c>
      <c r="F2460" t="s">
        <v>15</v>
      </c>
      <c r="G2460" t="s">
        <v>16</v>
      </c>
      <c r="H2460">
        <v>76</v>
      </c>
      <c r="I2460" t="s">
        <v>8179</v>
      </c>
      <c r="J2460" t="s">
        <v>8180</v>
      </c>
      <c r="K2460" t="s">
        <v>8181</v>
      </c>
      <c r="L2460" t="s">
        <v>77985</v>
      </c>
    </row>
    <row r="2461" spans="1:12" x14ac:dyDescent="0.15">
      <c r="A2461" t="s">
        <v>12</v>
      </c>
      <c r="B2461">
        <v>673739</v>
      </c>
      <c r="C2461">
        <v>673759</v>
      </c>
      <c r="D2461" t="s">
        <v>8182</v>
      </c>
      <c r="E2461" t="s">
        <v>90</v>
      </c>
      <c r="F2461" t="s">
        <v>15</v>
      </c>
      <c r="G2461" t="s">
        <v>16</v>
      </c>
      <c r="H2461">
        <v>9</v>
      </c>
      <c r="I2461" t="s">
        <v>8183</v>
      </c>
      <c r="J2461" t="s">
        <v>8184</v>
      </c>
      <c r="K2461" t="s">
        <v>8185</v>
      </c>
      <c r="L2461" t="s">
        <v>77939</v>
      </c>
    </row>
    <row r="2462" spans="1:12" x14ac:dyDescent="0.15">
      <c r="A2462" t="s">
        <v>12</v>
      </c>
      <c r="B2462">
        <v>673788</v>
      </c>
      <c r="C2462">
        <v>673808</v>
      </c>
      <c r="D2462" t="s">
        <v>8182</v>
      </c>
      <c r="E2462" t="s">
        <v>90</v>
      </c>
      <c r="F2462" t="s">
        <v>15</v>
      </c>
      <c r="G2462" t="s">
        <v>16</v>
      </c>
      <c r="H2462">
        <v>58</v>
      </c>
      <c r="I2462" t="s">
        <v>8186</v>
      </c>
      <c r="J2462" t="s">
        <v>8187</v>
      </c>
      <c r="K2462" t="s">
        <v>8188</v>
      </c>
      <c r="L2462" t="s">
        <v>77911</v>
      </c>
    </row>
    <row r="2463" spans="1:12" x14ac:dyDescent="0.15">
      <c r="A2463" t="s">
        <v>12</v>
      </c>
      <c r="B2463">
        <v>673809</v>
      </c>
      <c r="C2463">
        <v>673829</v>
      </c>
      <c r="D2463" t="s">
        <v>8182</v>
      </c>
      <c r="E2463" t="s">
        <v>90</v>
      </c>
      <c r="F2463" t="s">
        <v>15</v>
      </c>
      <c r="G2463" t="s">
        <v>36</v>
      </c>
      <c r="H2463">
        <v>79</v>
      </c>
      <c r="I2463" t="s">
        <v>8189</v>
      </c>
      <c r="J2463" t="s">
        <v>8190</v>
      </c>
      <c r="K2463" t="s">
        <v>8191</v>
      </c>
      <c r="L2463" t="s">
        <v>77993</v>
      </c>
    </row>
    <row r="2464" spans="1:12" x14ac:dyDescent="0.15">
      <c r="A2464" t="s">
        <v>12</v>
      </c>
      <c r="B2464">
        <v>673833</v>
      </c>
      <c r="C2464">
        <v>673853</v>
      </c>
      <c r="D2464" t="s">
        <v>8182</v>
      </c>
      <c r="E2464" t="s">
        <v>90</v>
      </c>
      <c r="F2464" t="s">
        <v>15</v>
      </c>
      <c r="G2464" t="s">
        <v>16</v>
      </c>
      <c r="H2464">
        <v>103</v>
      </c>
      <c r="I2464" t="s">
        <v>8192</v>
      </c>
      <c r="J2464" t="s">
        <v>8193</v>
      </c>
      <c r="K2464" t="s">
        <v>8194</v>
      </c>
      <c r="L2464" t="s">
        <v>77937</v>
      </c>
    </row>
    <row r="2465" spans="1:12" x14ac:dyDescent="0.15">
      <c r="A2465" t="s">
        <v>12</v>
      </c>
      <c r="B2465">
        <v>674255</v>
      </c>
      <c r="C2465">
        <v>674275</v>
      </c>
      <c r="D2465" t="s">
        <v>8195</v>
      </c>
      <c r="E2465" t="s">
        <v>90</v>
      </c>
      <c r="F2465" t="s">
        <v>15</v>
      </c>
      <c r="G2465" t="s">
        <v>36</v>
      </c>
      <c r="H2465">
        <v>7</v>
      </c>
      <c r="I2465" t="s">
        <v>8196</v>
      </c>
      <c r="J2465" t="s">
        <v>8197</v>
      </c>
      <c r="K2465" t="s">
        <v>8198</v>
      </c>
      <c r="L2465" t="s">
        <v>77909</v>
      </c>
    </row>
    <row r="2466" spans="1:12" x14ac:dyDescent="0.15">
      <c r="A2466" t="s">
        <v>12</v>
      </c>
      <c r="B2466">
        <v>674294</v>
      </c>
      <c r="C2466">
        <v>674314</v>
      </c>
      <c r="D2466" t="s">
        <v>8195</v>
      </c>
      <c r="E2466" t="s">
        <v>90</v>
      </c>
      <c r="F2466" t="s">
        <v>15</v>
      </c>
      <c r="G2466" t="s">
        <v>16</v>
      </c>
      <c r="H2466">
        <v>46</v>
      </c>
      <c r="I2466" t="s">
        <v>8199</v>
      </c>
      <c r="J2466" t="s">
        <v>8200</v>
      </c>
      <c r="K2466" t="s">
        <v>8201</v>
      </c>
      <c r="L2466" t="s">
        <v>78004</v>
      </c>
    </row>
    <row r="2467" spans="1:12" x14ac:dyDescent="0.15">
      <c r="A2467" t="s">
        <v>12</v>
      </c>
      <c r="B2467">
        <v>674323</v>
      </c>
      <c r="C2467">
        <v>674343</v>
      </c>
      <c r="D2467" t="s">
        <v>8195</v>
      </c>
      <c r="E2467" t="s">
        <v>90</v>
      </c>
      <c r="F2467" t="s">
        <v>15</v>
      </c>
      <c r="G2467" t="s">
        <v>16</v>
      </c>
      <c r="H2467">
        <v>75</v>
      </c>
      <c r="I2467" t="s">
        <v>8202</v>
      </c>
      <c r="J2467" t="s">
        <v>8203</v>
      </c>
      <c r="K2467" t="s">
        <v>8204</v>
      </c>
      <c r="L2467" t="s">
        <v>78027</v>
      </c>
    </row>
    <row r="2468" spans="1:12" x14ac:dyDescent="0.15">
      <c r="A2468" t="s">
        <v>12</v>
      </c>
      <c r="B2468">
        <v>674360</v>
      </c>
      <c r="C2468">
        <v>674380</v>
      </c>
      <c r="D2468" t="s">
        <v>8195</v>
      </c>
      <c r="E2468" t="s">
        <v>90</v>
      </c>
      <c r="F2468" t="s">
        <v>15</v>
      </c>
      <c r="G2468" t="s">
        <v>36</v>
      </c>
      <c r="H2468">
        <v>112</v>
      </c>
      <c r="I2468" t="s">
        <v>8205</v>
      </c>
      <c r="J2468" t="s">
        <v>8206</v>
      </c>
      <c r="K2468" t="s">
        <v>8207</v>
      </c>
      <c r="L2468" t="s">
        <v>77950</v>
      </c>
    </row>
    <row r="2469" spans="1:12" x14ac:dyDescent="0.15">
      <c r="A2469" t="s">
        <v>12</v>
      </c>
      <c r="B2469">
        <v>674782</v>
      </c>
      <c r="C2469">
        <v>674802</v>
      </c>
      <c r="D2469" t="s">
        <v>8208</v>
      </c>
      <c r="E2469" t="s">
        <v>90</v>
      </c>
      <c r="F2469" t="s">
        <v>15</v>
      </c>
      <c r="G2469" t="s">
        <v>23</v>
      </c>
      <c r="H2469">
        <v>20</v>
      </c>
      <c r="I2469" t="s">
        <v>8209</v>
      </c>
      <c r="J2469" t="s">
        <v>8210</v>
      </c>
      <c r="K2469" t="s">
        <v>8211</v>
      </c>
      <c r="L2469" t="s">
        <v>77968</v>
      </c>
    </row>
    <row r="2470" spans="1:12" x14ac:dyDescent="0.15">
      <c r="A2470" t="s">
        <v>12</v>
      </c>
      <c r="B2470">
        <v>674808</v>
      </c>
      <c r="C2470">
        <v>674828</v>
      </c>
      <c r="D2470" t="s">
        <v>8208</v>
      </c>
      <c r="E2470" t="s">
        <v>90</v>
      </c>
      <c r="F2470" t="s">
        <v>15</v>
      </c>
      <c r="G2470" t="s">
        <v>16</v>
      </c>
      <c r="H2470">
        <v>46</v>
      </c>
      <c r="I2470" t="s">
        <v>8212</v>
      </c>
      <c r="J2470" t="s">
        <v>8213</v>
      </c>
      <c r="K2470" t="s">
        <v>8214</v>
      </c>
      <c r="L2470" t="s">
        <v>78004</v>
      </c>
    </row>
    <row r="2471" spans="1:12" x14ac:dyDescent="0.15">
      <c r="A2471" t="s">
        <v>12</v>
      </c>
      <c r="B2471">
        <v>674838</v>
      </c>
      <c r="C2471">
        <v>674858</v>
      </c>
      <c r="D2471" t="s">
        <v>8208</v>
      </c>
      <c r="E2471" t="s">
        <v>90</v>
      </c>
      <c r="F2471" t="s">
        <v>15</v>
      </c>
      <c r="G2471" t="s">
        <v>16</v>
      </c>
      <c r="H2471">
        <v>76</v>
      </c>
      <c r="I2471" t="s">
        <v>8215</v>
      </c>
      <c r="J2471" t="s">
        <v>8216</v>
      </c>
      <c r="K2471" t="s">
        <v>8217</v>
      </c>
      <c r="L2471" t="s">
        <v>77985</v>
      </c>
    </row>
    <row r="2472" spans="1:12" x14ac:dyDescent="0.15">
      <c r="A2472" t="s">
        <v>12</v>
      </c>
      <c r="B2472">
        <v>674863</v>
      </c>
      <c r="C2472">
        <v>674883</v>
      </c>
      <c r="D2472" t="s">
        <v>8208</v>
      </c>
      <c r="E2472" t="s">
        <v>90</v>
      </c>
      <c r="F2472" t="s">
        <v>15</v>
      </c>
      <c r="G2472" t="s">
        <v>32</v>
      </c>
      <c r="H2472">
        <v>101</v>
      </c>
      <c r="I2472" t="s">
        <v>8218</v>
      </c>
      <c r="J2472" t="s">
        <v>8219</v>
      </c>
      <c r="K2472" t="s">
        <v>8220</v>
      </c>
      <c r="L2472" t="s">
        <v>77997</v>
      </c>
    </row>
    <row r="2473" spans="1:12" x14ac:dyDescent="0.15">
      <c r="A2473" t="s">
        <v>12</v>
      </c>
      <c r="B2473">
        <v>677009</v>
      </c>
      <c r="C2473">
        <v>677029</v>
      </c>
      <c r="D2473" t="s">
        <v>8221</v>
      </c>
      <c r="E2473" t="s">
        <v>90</v>
      </c>
      <c r="F2473" t="s">
        <v>15</v>
      </c>
      <c r="G2473" t="s">
        <v>36</v>
      </c>
      <c r="H2473">
        <v>0</v>
      </c>
      <c r="I2473" t="s">
        <v>8222</v>
      </c>
      <c r="J2473" t="s">
        <v>8223</v>
      </c>
      <c r="K2473" t="s">
        <v>8224</v>
      </c>
      <c r="L2473" t="s">
        <v>77980</v>
      </c>
    </row>
    <row r="2474" spans="1:12" x14ac:dyDescent="0.15">
      <c r="A2474" t="s">
        <v>12</v>
      </c>
      <c r="B2474">
        <v>677041</v>
      </c>
      <c r="C2474">
        <v>677061</v>
      </c>
      <c r="D2474" t="s">
        <v>8221</v>
      </c>
      <c r="E2474" t="s">
        <v>90</v>
      </c>
      <c r="F2474" t="s">
        <v>15</v>
      </c>
      <c r="G2474" t="s">
        <v>23</v>
      </c>
      <c r="H2474">
        <v>32</v>
      </c>
      <c r="I2474" t="s">
        <v>8225</v>
      </c>
      <c r="J2474" t="s">
        <v>8226</v>
      </c>
      <c r="K2474" t="s">
        <v>8227</v>
      </c>
      <c r="L2474" t="s">
        <v>77918</v>
      </c>
    </row>
    <row r="2475" spans="1:12" x14ac:dyDescent="0.15">
      <c r="A2475" t="s">
        <v>12</v>
      </c>
      <c r="B2475">
        <v>677061</v>
      </c>
      <c r="C2475">
        <v>677081</v>
      </c>
      <c r="D2475" t="s">
        <v>8221</v>
      </c>
      <c r="E2475" t="s">
        <v>90</v>
      </c>
      <c r="F2475" t="s">
        <v>15</v>
      </c>
      <c r="G2475" t="s">
        <v>16</v>
      </c>
      <c r="H2475">
        <v>52</v>
      </c>
      <c r="I2475" t="s">
        <v>8228</v>
      </c>
      <c r="J2475" t="s">
        <v>8229</v>
      </c>
      <c r="K2475" t="s">
        <v>8230</v>
      </c>
      <c r="L2475" t="s">
        <v>77959</v>
      </c>
    </row>
    <row r="2476" spans="1:12" x14ac:dyDescent="0.15">
      <c r="A2476" t="s">
        <v>12</v>
      </c>
      <c r="B2476">
        <v>677102</v>
      </c>
      <c r="C2476">
        <v>677122</v>
      </c>
      <c r="D2476" t="s">
        <v>8221</v>
      </c>
      <c r="E2476" t="s">
        <v>90</v>
      </c>
      <c r="F2476" t="s">
        <v>15</v>
      </c>
      <c r="G2476" t="s">
        <v>16</v>
      </c>
      <c r="H2476">
        <v>93</v>
      </c>
      <c r="I2476" t="s">
        <v>8231</v>
      </c>
      <c r="J2476" t="s">
        <v>8232</v>
      </c>
      <c r="K2476" t="s">
        <v>8233</v>
      </c>
      <c r="L2476" t="s">
        <v>78044</v>
      </c>
    </row>
    <row r="2477" spans="1:12" x14ac:dyDescent="0.15">
      <c r="A2477" t="s">
        <v>12</v>
      </c>
      <c r="B2477">
        <v>677903</v>
      </c>
      <c r="C2477">
        <v>677923</v>
      </c>
      <c r="D2477" t="s">
        <v>8234</v>
      </c>
      <c r="E2477" t="s">
        <v>90</v>
      </c>
      <c r="F2477" t="s">
        <v>15</v>
      </c>
      <c r="G2477" t="s">
        <v>23</v>
      </c>
      <c r="H2477">
        <v>47</v>
      </c>
      <c r="I2477" t="s">
        <v>8235</v>
      </c>
      <c r="J2477" t="s">
        <v>8236</v>
      </c>
      <c r="K2477" t="s">
        <v>8237</v>
      </c>
      <c r="L2477" t="s">
        <v>77932</v>
      </c>
    </row>
    <row r="2478" spans="1:12" x14ac:dyDescent="0.15">
      <c r="A2478" t="s">
        <v>12</v>
      </c>
      <c r="B2478">
        <v>677924</v>
      </c>
      <c r="C2478">
        <v>677944</v>
      </c>
      <c r="D2478" t="s">
        <v>8234</v>
      </c>
      <c r="E2478" t="s">
        <v>90</v>
      </c>
      <c r="F2478" t="s">
        <v>15</v>
      </c>
      <c r="G2478" t="s">
        <v>32</v>
      </c>
      <c r="H2478">
        <v>68</v>
      </c>
      <c r="I2478" t="s">
        <v>8238</v>
      </c>
      <c r="J2478" t="s">
        <v>8239</v>
      </c>
      <c r="K2478" t="s">
        <v>8240</v>
      </c>
      <c r="L2478" t="s">
        <v>77962</v>
      </c>
    </row>
    <row r="2479" spans="1:12" x14ac:dyDescent="0.15">
      <c r="A2479" t="s">
        <v>12</v>
      </c>
      <c r="B2479">
        <v>677950</v>
      </c>
      <c r="C2479">
        <v>677970</v>
      </c>
      <c r="D2479" t="s">
        <v>8234</v>
      </c>
      <c r="E2479" t="s">
        <v>90</v>
      </c>
      <c r="F2479" t="s">
        <v>15</v>
      </c>
      <c r="G2479" t="s">
        <v>36</v>
      </c>
      <c r="H2479">
        <v>94</v>
      </c>
      <c r="I2479" t="s">
        <v>8241</v>
      </c>
      <c r="J2479" t="s">
        <v>8242</v>
      </c>
      <c r="K2479" t="s">
        <v>8243</v>
      </c>
      <c r="L2479" t="s">
        <v>77927</v>
      </c>
    </row>
    <row r="2480" spans="1:12" x14ac:dyDescent="0.15">
      <c r="A2480" t="s">
        <v>12</v>
      </c>
      <c r="B2480">
        <v>677974</v>
      </c>
      <c r="C2480">
        <v>677994</v>
      </c>
      <c r="D2480" t="s">
        <v>8234</v>
      </c>
      <c r="E2480" t="s">
        <v>90</v>
      </c>
      <c r="F2480" t="s">
        <v>15</v>
      </c>
      <c r="G2480" t="s">
        <v>16</v>
      </c>
      <c r="H2480">
        <v>118</v>
      </c>
      <c r="I2480" t="s">
        <v>8244</v>
      </c>
      <c r="J2480" t="s">
        <v>8245</v>
      </c>
      <c r="K2480" t="s">
        <v>8246</v>
      </c>
      <c r="L2480" t="s">
        <v>77973</v>
      </c>
    </row>
    <row r="2481" spans="1:12" x14ac:dyDescent="0.15">
      <c r="A2481" t="s">
        <v>12</v>
      </c>
      <c r="B2481">
        <v>678129</v>
      </c>
      <c r="C2481">
        <v>678149</v>
      </c>
      <c r="D2481" t="s">
        <v>8247</v>
      </c>
      <c r="E2481" t="s">
        <v>90</v>
      </c>
      <c r="F2481" t="s">
        <v>15</v>
      </c>
      <c r="G2481" t="s">
        <v>16</v>
      </c>
      <c r="H2481">
        <v>9</v>
      </c>
      <c r="I2481" t="s">
        <v>8248</v>
      </c>
      <c r="J2481" t="s">
        <v>8249</v>
      </c>
      <c r="K2481" t="s">
        <v>8250</v>
      </c>
      <c r="L2481" t="s">
        <v>77939</v>
      </c>
    </row>
    <row r="2482" spans="1:12" x14ac:dyDescent="0.15">
      <c r="A2482" t="s">
        <v>12</v>
      </c>
      <c r="B2482">
        <v>678157</v>
      </c>
      <c r="C2482">
        <v>678177</v>
      </c>
      <c r="D2482" t="s">
        <v>8247</v>
      </c>
      <c r="E2482" t="s">
        <v>90</v>
      </c>
      <c r="F2482" t="s">
        <v>15</v>
      </c>
      <c r="G2482" t="s">
        <v>16</v>
      </c>
      <c r="H2482">
        <v>37</v>
      </c>
      <c r="I2482" t="s">
        <v>8251</v>
      </c>
      <c r="J2482" t="s">
        <v>8252</v>
      </c>
      <c r="K2482" t="s">
        <v>8253</v>
      </c>
      <c r="L2482" t="s">
        <v>77906</v>
      </c>
    </row>
    <row r="2483" spans="1:12" x14ac:dyDescent="0.15">
      <c r="A2483" t="s">
        <v>12</v>
      </c>
      <c r="B2483">
        <v>678182</v>
      </c>
      <c r="C2483">
        <v>678202</v>
      </c>
      <c r="D2483" t="s">
        <v>8247</v>
      </c>
      <c r="E2483" t="s">
        <v>90</v>
      </c>
      <c r="F2483" t="s">
        <v>15</v>
      </c>
      <c r="G2483" t="s">
        <v>16</v>
      </c>
      <c r="H2483">
        <v>62</v>
      </c>
      <c r="I2483" t="s">
        <v>8254</v>
      </c>
      <c r="J2483" t="s">
        <v>8255</v>
      </c>
      <c r="K2483" t="s">
        <v>8256</v>
      </c>
      <c r="L2483" t="s">
        <v>77949</v>
      </c>
    </row>
    <row r="2484" spans="1:12" x14ac:dyDescent="0.15">
      <c r="A2484" t="s">
        <v>12</v>
      </c>
      <c r="B2484">
        <v>678213</v>
      </c>
      <c r="C2484">
        <v>678233</v>
      </c>
      <c r="D2484" t="s">
        <v>8247</v>
      </c>
      <c r="E2484" t="s">
        <v>90</v>
      </c>
      <c r="F2484" t="s">
        <v>15</v>
      </c>
      <c r="G2484" t="s">
        <v>16</v>
      </c>
      <c r="H2484">
        <v>93</v>
      </c>
      <c r="I2484" t="s">
        <v>8257</v>
      </c>
      <c r="J2484" t="s">
        <v>8258</v>
      </c>
      <c r="K2484" t="s">
        <v>8259</v>
      </c>
      <c r="L2484" t="s">
        <v>78044</v>
      </c>
    </row>
    <row r="2485" spans="1:12" x14ac:dyDescent="0.15">
      <c r="A2485" t="s">
        <v>12</v>
      </c>
      <c r="B2485">
        <v>679155</v>
      </c>
      <c r="C2485">
        <v>679175</v>
      </c>
      <c r="D2485" t="s">
        <v>8260</v>
      </c>
      <c r="E2485" t="s">
        <v>90</v>
      </c>
      <c r="F2485" t="s">
        <v>15</v>
      </c>
      <c r="G2485" t="s">
        <v>16</v>
      </c>
      <c r="H2485">
        <v>13</v>
      </c>
      <c r="I2485" t="s">
        <v>8261</v>
      </c>
      <c r="J2485" t="s">
        <v>8262</v>
      </c>
      <c r="K2485" t="s">
        <v>8263</v>
      </c>
      <c r="L2485" t="s">
        <v>77935</v>
      </c>
    </row>
    <row r="2486" spans="1:12" x14ac:dyDescent="0.15">
      <c r="A2486" t="s">
        <v>12</v>
      </c>
      <c r="B2486">
        <v>679181</v>
      </c>
      <c r="C2486">
        <v>679201</v>
      </c>
      <c r="D2486" t="s">
        <v>8260</v>
      </c>
      <c r="E2486" t="s">
        <v>90</v>
      </c>
      <c r="F2486" t="s">
        <v>15</v>
      </c>
      <c r="G2486" t="s">
        <v>36</v>
      </c>
      <c r="H2486">
        <v>39</v>
      </c>
      <c r="I2486" t="s">
        <v>8264</v>
      </c>
      <c r="J2486" t="s">
        <v>8265</v>
      </c>
      <c r="K2486" t="s">
        <v>8266</v>
      </c>
      <c r="L2486" t="s">
        <v>78041</v>
      </c>
    </row>
    <row r="2487" spans="1:12" x14ac:dyDescent="0.15">
      <c r="A2487" t="s">
        <v>12</v>
      </c>
      <c r="B2487">
        <v>679230</v>
      </c>
      <c r="C2487">
        <v>679250</v>
      </c>
      <c r="D2487" t="s">
        <v>8260</v>
      </c>
      <c r="E2487" t="s">
        <v>90</v>
      </c>
      <c r="F2487" t="s">
        <v>15</v>
      </c>
      <c r="G2487" t="s">
        <v>32</v>
      </c>
      <c r="H2487">
        <v>88</v>
      </c>
      <c r="I2487" t="s">
        <v>8267</v>
      </c>
      <c r="J2487" t="s">
        <v>8268</v>
      </c>
      <c r="K2487" t="s">
        <v>8269</v>
      </c>
      <c r="L2487" t="s">
        <v>77923</v>
      </c>
    </row>
    <row r="2488" spans="1:12" x14ac:dyDescent="0.15">
      <c r="A2488" t="s">
        <v>12</v>
      </c>
      <c r="B2488">
        <v>679269</v>
      </c>
      <c r="C2488">
        <v>679289</v>
      </c>
      <c r="D2488" t="s">
        <v>8260</v>
      </c>
      <c r="E2488" t="s">
        <v>90</v>
      </c>
      <c r="F2488" t="s">
        <v>15</v>
      </c>
      <c r="G2488" t="s">
        <v>16</v>
      </c>
      <c r="H2488">
        <v>127</v>
      </c>
      <c r="I2488" t="s">
        <v>8270</v>
      </c>
      <c r="J2488" t="s">
        <v>8271</v>
      </c>
      <c r="K2488" t="s">
        <v>8272</v>
      </c>
      <c r="L2488" t="s">
        <v>78026</v>
      </c>
    </row>
    <row r="2489" spans="1:12" x14ac:dyDescent="0.15">
      <c r="A2489" t="s">
        <v>12</v>
      </c>
      <c r="B2489">
        <v>679776</v>
      </c>
      <c r="C2489">
        <v>679796</v>
      </c>
      <c r="D2489" t="s">
        <v>8273</v>
      </c>
      <c r="E2489" t="s">
        <v>90</v>
      </c>
      <c r="F2489" t="s">
        <v>15</v>
      </c>
      <c r="G2489" t="s">
        <v>16</v>
      </c>
      <c r="H2489">
        <v>8</v>
      </c>
      <c r="I2489" t="s">
        <v>8274</v>
      </c>
      <c r="J2489" t="s">
        <v>8275</v>
      </c>
      <c r="K2489" t="s">
        <v>8276</v>
      </c>
      <c r="L2489" t="s">
        <v>77955</v>
      </c>
    </row>
    <row r="2490" spans="1:12" x14ac:dyDescent="0.15">
      <c r="A2490" t="s">
        <v>12</v>
      </c>
      <c r="B2490">
        <v>679799</v>
      </c>
      <c r="C2490">
        <v>679819</v>
      </c>
      <c r="D2490" t="s">
        <v>8273</v>
      </c>
      <c r="E2490" t="s">
        <v>90</v>
      </c>
      <c r="F2490" t="s">
        <v>15</v>
      </c>
      <c r="G2490" t="s">
        <v>16</v>
      </c>
      <c r="H2490">
        <v>31</v>
      </c>
      <c r="I2490" t="s">
        <v>8277</v>
      </c>
      <c r="J2490" t="s">
        <v>8278</v>
      </c>
      <c r="K2490" t="s">
        <v>8279</v>
      </c>
      <c r="L2490" t="s">
        <v>77910</v>
      </c>
    </row>
    <row r="2491" spans="1:12" x14ac:dyDescent="0.15">
      <c r="A2491" t="s">
        <v>12</v>
      </c>
      <c r="B2491">
        <v>679842</v>
      </c>
      <c r="C2491">
        <v>679862</v>
      </c>
      <c r="D2491" t="s">
        <v>8273</v>
      </c>
      <c r="E2491" t="s">
        <v>90</v>
      </c>
      <c r="F2491" t="s">
        <v>15</v>
      </c>
      <c r="G2491" t="s">
        <v>23</v>
      </c>
      <c r="H2491">
        <v>74</v>
      </c>
      <c r="I2491" t="s">
        <v>8280</v>
      </c>
      <c r="J2491" t="s">
        <v>8281</v>
      </c>
      <c r="K2491" t="s">
        <v>8282</v>
      </c>
      <c r="L2491" t="s">
        <v>78005</v>
      </c>
    </row>
    <row r="2492" spans="1:12" x14ac:dyDescent="0.15">
      <c r="A2492" t="s">
        <v>12</v>
      </c>
      <c r="B2492">
        <v>679864</v>
      </c>
      <c r="C2492">
        <v>679884</v>
      </c>
      <c r="D2492" t="s">
        <v>8273</v>
      </c>
      <c r="E2492" t="s">
        <v>90</v>
      </c>
      <c r="F2492" t="s">
        <v>15</v>
      </c>
      <c r="G2492" t="s">
        <v>16</v>
      </c>
      <c r="H2492">
        <v>96</v>
      </c>
      <c r="I2492" t="s">
        <v>8283</v>
      </c>
      <c r="J2492" t="s">
        <v>8284</v>
      </c>
      <c r="K2492" t="s">
        <v>8285</v>
      </c>
      <c r="L2492" t="s">
        <v>77912</v>
      </c>
    </row>
    <row r="2493" spans="1:12" x14ac:dyDescent="0.15">
      <c r="A2493" t="s">
        <v>12</v>
      </c>
      <c r="B2493">
        <v>680141</v>
      </c>
      <c r="C2493">
        <v>680161</v>
      </c>
      <c r="D2493" t="s">
        <v>8286</v>
      </c>
      <c r="E2493" t="s">
        <v>90</v>
      </c>
      <c r="F2493" t="s">
        <v>15</v>
      </c>
      <c r="G2493" t="s">
        <v>23</v>
      </c>
      <c r="H2493">
        <v>14</v>
      </c>
      <c r="I2493" t="s">
        <v>8287</v>
      </c>
      <c r="J2493" t="s">
        <v>8288</v>
      </c>
      <c r="K2493" t="s">
        <v>8289</v>
      </c>
      <c r="L2493" t="s">
        <v>77924</v>
      </c>
    </row>
    <row r="2494" spans="1:12" x14ac:dyDescent="0.15">
      <c r="A2494" t="s">
        <v>12</v>
      </c>
      <c r="B2494">
        <v>680184</v>
      </c>
      <c r="C2494">
        <v>680204</v>
      </c>
      <c r="D2494" t="s">
        <v>8286</v>
      </c>
      <c r="E2494" t="s">
        <v>90</v>
      </c>
      <c r="F2494" t="s">
        <v>15</v>
      </c>
      <c r="G2494" t="s">
        <v>16</v>
      </c>
      <c r="H2494">
        <v>57</v>
      </c>
      <c r="I2494" t="s">
        <v>8290</v>
      </c>
      <c r="J2494" t="s">
        <v>8291</v>
      </c>
      <c r="K2494" t="s">
        <v>8292</v>
      </c>
      <c r="L2494" t="s">
        <v>78049</v>
      </c>
    </row>
    <row r="2495" spans="1:12" x14ac:dyDescent="0.15">
      <c r="A2495" t="s">
        <v>12</v>
      </c>
      <c r="B2495">
        <v>680217</v>
      </c>
      <c r="C2495">
        <v>680237</v>
      </c>
      <c r="D2495" t="s">
        <v>8286</v>
      </c>
      <c r="E2495" t="s">
        <v>90</v>
      </c>
      <c r="F2495" t="s">
        <v>15</v>
      </c>
      <c r="G2495" t="s">
        <v>36</v>
      </c>
      <c r="H2495">
        <v>90</v>
      </c>
      <c r="I2495" t="s">
        <v>8293</v>
      </c>
      <c r="J2495" t="s">
        <v>8294</v>
      </c>
      <c r="K2495" t="s">
        <v>8295</v>
      </c>
      <c r="L2495" t="s">
        <v>78017</v>
      </c>
    </row>
    <row r="2496" spans="1:12" x14ac:dyDescent="0.15">
      <c r="A2496" t="s">
        <v>12</v>
      </c>
      <c r="B2496">
        <v>680241</v>
      </c>
      <c r="C2496">
        <v>680261</v>
      </c>
      <c r="D2496" t="s">
        <v>8286</v>
      </c>
      <c r="E2496" t="s">
        <v>90</v>
      </c>
      <c r="F2496" t="s">
        <v>15</v>
      </c>
      <c r="G2496" t="s">
        <v>23</v>
      </c>
      <c r="H2496">
        <v>114</v>
      </c>
      <c r="I2496" t="s">
        <v>8296</v>
      </c>
      <c r="J2496" t="s">
        <v>8297</v>
      </c>
      <c r="K2496" t="s">
        <v>8298</v>
      </c>
      <c r="L2496" t="s">
        <v>77965</v>
      </c>
    </row>
    <row r="2497" spans="1:12" x14ac:dyDescent="0.15">
      <c r="A2497" t="s">
        <v>12</v>
      </c>
      <c r="B2497">
        <v>680769</v>
      </c>
      <c r="C2497">
        <v>680789</v>
      </c>
      <c r="D2497" t="s">
        <v>8299</v>
      </c>
      <c r="E2497" t="s">
        <v>8300</v>
      </c>
      <c r="F2497" t="s">
        <v>15</v>
      </c>
      <c r="G2497" t="s">
        <v>23</v>
      </c>
      <c r="H2497">
        <v>37</v>
      </c>
      <c r="I2497" t="s">
        <v>8301</v>
      </c>
      <c r="J2497" t="s">
        <v>8302</v>
      </c>
      <c r="K2497" t="s">
        <v>8303</v>
      </c>
      <c r="L2497" t="s">
        <v>77906</v>
      </c>
    </row>
    <row r="2498" spans="1:12" x14ac:dyDescent="0.15">
      <c r="A2498" t="s">
        <v>12</v>
      </c>
      <c r="B2498">
        <v>680805</v>
      </c>
      <c r="C2498">
        <v>680825</v>
      </c>
      <c r="D2498" t="s">
        <v>8299</v>
      </c>
      <c r="E2498" t="s">
        <v>8300</v>
      </c>
      <c r="F2498" t="s">
        <v>15</v>
      </c>
      <c r="G2498" t="s">
        <v>16</v>
      </c>
      <c r="H2498">
        <v>73</v>
      </c>
      <c r="I2498" t="s">
        <v>8304</v>
      </c>
      <c r="J2498" t="s">
        <v>8305</v>
      </c>
      <c r="K2498" t="s">
        <v>8306</v>
      </c>
      <c r="L2498" t="s">
        <v>77926</v>
      </c>
    </row>
    <row r="2499" spans="1:12" x14ac:dyDescent="0.15">
      <c r="A2499" t="s">
        <v>12</v>
      </c>
      <c r="B2499">
        <v>680856</v>
      </c>
      <c r="C2499">
        <v>680876</v>
      </c>
      <c r="D2499" t="s">
        <v>8299</v>
      </c>
      <c r="E2499" t="s">
        <v>8300</v>
      </c>
      <c r="F2499" t="s">
        <v>15</v>
      </c>
      <c r="G2499" t="s">
        <v>36</v>
      </c>
      <c r="H2499">
        <v>124</v>
      </c>
      <c r="I2499" t="s">
        <v>8307</v>
      </c>
      <c r="J2499" t="s">
        <v>8308</v>
      </c>
      <c r="K2499" t="s">
        <v>8309</v>
      </c>
      <c r="L2499" t="s">
        <v>78046</v>
      </c>
    </row>
    <row r="2500" spans="1:12" x14ac:dyDescent="0.15">
      <c r="A2500" t="s">
        <v>12</v>
      </c>
      <c r="B2500">
        <v>680878</v>
      </c>
      <c r="C2500">
        <v>680898</v>
      </c>
      <c r="D2500" t="s">
        <v>8299</v>
      </c>
      <c r="E2500" t="s">
        <v>8300</v>
      </c>
      <c r="F2500" t="s">
        <v>15</v>
      </c>
      <c r="G2500" t="s">
        <v>23</v>
      </c>
      <c r="H2500">
        <v>146</v>
      </c>
      <c r="I2500" t="s">
        <v>8310</v>
      </c>
      <c r="J2500" t="s">
        <v>8311</v>
      </c>
      <c r="K2500" t="s">
        <v>8312</v>
      </c>
      <c r="L2500" t="s">
        <v>78063</v>
      </c>
    </row>
    <row r="2501" spans="1:12" x14ac:dyDescent="0.15">
      <c r="A2501" t="s">
        <v>12</v>
      </c>
      <c r="B2501">
        <v>681358</v>
      </c>
      <c r="C2501">
        <v>681378</v>
      </c>
      <c r="D2501" t="s">
        <v>8313</v>
      </c>
      <c r="E2501" t="s">
        <v>8314</v>
      </c>
      <c r="F2501" t="s">
        <v>15</v>
      </c>
      <c r="G2501" t="s">
        <v>36</v>
      </c>
      <c r="H2501">
        <v>19</v>
      </c>
      <c r="I2501" t="s">
        <v>8315</v>
      </c>
      <c r="J2501" t="s">
        <v>8316</v>
      </c>
      <c r="K2501" t="s">
        <v>8317</v>
      </c>
      <c r="L2501" t="s">
        <v>77982</v>
      </c>
    </row>
    <row r="2502" spans="1:12" x14ac:dyDescent="0.15">
      <c r="A2502" t="s">
        <v>12</v>
      </c>
      <c r="B2502">
        <v>681386</v>
      </c>
      <c r="C2502">
        <v>681406</v>
      </c>
      <c r="D2502" t="s">
        <v>8313</v>
      </c>
      <c r="E2502" t="s">
        <v>8314</v>
      </c>
      <c r="F2502" t="s">
        <v>15</v>
      </c>
      <c r="G2502" t="s">
        <v>23</v>
      </c>
      <c r="H2502">
        <v>47</v>
      </c>
      <c r="I2502" t="s">
        <v>8318</v>
      </c>
      <c r="J2502" t="s">
        <v>8319</v>
      </c>
      <c r="K2502" t="s">
        <v>8320</v>
      </c>
      <c r="L2502" t="s">
        <v>77932</v>
      </c>
    </row>
    <row r="2503" spans="1:12" x14ac:dyDescent="0.15">
      <c r="A2503" t="s">
        <v>12</v>
      </c>
      <c r="B2503">
        <v>681419</v>
      </c>
      <c r="C2503">
        <v>681439</v>
      </c>
      <c r="D2503" t="s">
        <v>8313</v>
      </c>
      <c r="E2503" t="s">
        <v>8314</v>
      </c>
      <c r="F2503" t="s">
        <v>15</v>
      </c>
      <c r="G2503" t="s">
        <v>32</v>
      </c>
      <c r="H2503">
        <v>80</v>
      </c>
      <c r="I2503" t="s">
        <v>8321</v>
      </c>
      <c r="J2503" t="s">
        <v>8322</v>
      </c>
      <c r="K2503" t="s">
        <v>8323</v>
      </c>
      <c r="L2503" t="s">
        <v>77940</v>
      </c>
    </row>
    <row r="2504" spans="1:12" x14ac:dyDescent="0.15">
      <c r="A2504" t="s">
        <v>12</v>
      </c>
      <c r="B2504">
        <v>681460</v>
      </c>
      <c r="C2504">
        <v>681480</v>
      </c>
      <c r="D2504" t="s">
        <v>8313</v>
      </c>
      <c r="E2504" t="s">
        <v>8314</v>
      </c>
      <c r="F2504" t="s">
        <v>15</v>
      </c>
      <c r="G2504" t="s">
        <v>23</v>
      </c>
      <c r="H2504">
        <v>121</v>
      </c>
      <c r="I2504" t="s">
        <v>8324</v>
      </c>
      <c r="J2504" t="s">
        <v>8325</v>
      </c>
      <c r="K2504" t="s">
        <v>8326</v>
      </c>
      <c r="L2504" t="s">
        <v>77943</v>
      </c>
    </row>
    <row r="2505" spans="1:12" x14ac:dyDescent="0.15">
      <c r="A2505" t="s">
        <v>12</v>
      </c>
      <c r="B2505">
        <v>682397</v>
      </c>
      <c r="C2505">
        <v>682417</v>
      </c>
      <c r="D2505" t="s">
        <v>8327</v>
      </c>
      <c r="E2505" t="s">
        <v>8328</v>
      </c>
      <c r="F2505" t="s">
        <v>15</v>
      </c>
      <c r="G2505" t="s">
        <v>16</v>
      </c>
      <c r="H2505">
        <v>12</v>
      </c>
      <c r="I2505" t="s">
        <v>8329</v>
      </c>
      <c r="J2505" t="s">
        <v>8330</v>
      </c>
      <c r="K2505" t="s">
        <v>8331</v>
      </c>
      <c r="L2505" t="s">
        <v>77991</v>
      </c>
    </row>
    <row r="2506" spans="1:12" x14ac:dyDescent="0.15">
      <c r="A2506" t="s">
        <v>12</v>
      </c>
      <c r="B2506">
        <v>682431</v>
      </c>
      <c r="C2506">
        <v>682451</v>
      </c>
      <c r="D2506" t="s">
        <v>8327</v>
      </c>
      <c r="E2506" t="s">
        <v>8328</v>
      </c>
      <c r="F2506" t="s">
        <v>15</v>
      </c>
      <c r="G2506" t="s">
        <v>16</v>
      </c>
      <c r="H2506">
        <v>46</v>
      </c>
      <c r="I2506" t="s">
        <v>8332</v>
      </c>
      <c r="J2506" t="s">
        <v>8333</v>
      </c>
      <c r="K2506" t="s">
        <v>8334</v>
      </c>
      <c r="L2506" t="s">
        <v>78004</v>
      </c>
    </row>
    <row r="2507" spans="1:12" x14ac:dyDescent="0.15">
      <c r="A2507" t="s">
        <v>12</v>
      </c>
      <c r="B2507">
        <v>682470</v>
      </c>
      <c r="C2507">
        <v>682490</v>
      </c>
      <c r="D2507" t="s">
        <v>8327</v>
      </c>
      <c r="E2507" t="s">
        <v>8328</v>
      </c>
      <c r="F2507" t="s">
        <v>15</v>
      </c>
      <c r="G2507" t="s">
        <v>16</v>
      </c>
      <c r="H2507">
        <v>85</v>
      </c>
      <c r="I2507" t="s">
        <v>8335</v>
      </c>
      <c r="J2507" t="s">
        <v>8336</v>
      </c>
      <c r="K2507" t="s">
        <v>8337</v>
      </c>
      <c r="L2507" t="s">
        <v>77972</v>
      </c>
    </row>
    <row r="2508" spans="1:12" x14ac:dyDescent="0.15">
      <c r="A2508" t="s">
        <v>12</v>
      </c>
      <c r="B2508">
        <v>682497</v>
      </c>
      <c r="C2508">
        <v>682517</v>
      </c>
      <c r="D2508" t="s">
        <v>8327</v>
      </c>
      <c r="E2508" t="s">
        <v>8328</v>
      </c>
      <c r="F2508" t="s">
        <v>15</v>
      </c>
      <c r="G2508" t="s">
        <v>16</v>
      </c>
      <c r="H2508">
        <v>112</v>
      </c>
      <c r="I2508" t="s">
        <v>8338</v>
      </c>
      <c r="J2508" t="s">
        <v>8339</v>
      </c>
      <c r="K2508" t="s">
        <v>8340</v>
      </c>
      <c r="L2508" t="s">
        <v>77950</v>
      </c>
    </row>
    <row r="2509" spans="1:12" x14ac:dyDescent="0.15">
      <c r="A2509" t="s">
        <v>12</v>
      </c>
      <c r="B2509">
        <v>683892</v>
      </c>
      <c r="C2509">
        <v>683912</v>
      </c>
      <c r="D2509" t="s">
        <v>8341</v>
      </c>
      <c r="E2509" t="s">
        <v>8342</v>
      </c>
      <c r="F2509" t="s">
        <v>76</v>
      </c>
      <c r="G2509" t="s">
        <v>36</v>
      </c>
      <c r="H2509">
        <v>16</v>
      </c>
      <c r="I2509" t="s">
        <v>8343</v>
      </c>
      <c r="J2509" t="s">
        <v>8344</v>
      </c>
      <c r="K2509" t="s">
        <v>8345</v>
      </c>
      <c r="L2509" t="s">
        <v>77905</v>
      </c>
    </row>
    <row r="2510" spans="1:12" x14ac:dyDescent="0.15">
      <c r="A2510" t="s">
        <v>12</v>
      </c>
      <c r="B2510">
        <v>683870</v>
      </c>
      <c r="C2510">
        <v>683890</v>
      </c>
      <c r="D2510" t="s">
        <v>8341</v>
      </c>
      <c r="E2510" t="s">
        <v>8342</v>
      </c>
      <c r="F2510" t="s">
        <v>76</v>
      </c>
      <c r="G2510" t="s">
        <v>23</v>
      </c>
      <c r="H2510">
        <v>38</v>
      </c>
      <c r="I2510" t="s">
        <v>8346</v>
      </c>
      <c r="J2510" t="s">
        <v>8347</v>
      </c>
      <c r="K2510" t="s">
        <v>8348</v>
      </c>
      <c r="L2510" t="s">
        <v>78008</v>
      </c>
    </row>
    <row r="2511" spans="1:12" x14ac:dyDescent="0.15">
      <c r="A2511" t="s">
        <v>12</v>
      </c>
      <c r="B2511">
        <v>683843</v>
      </c>
      <c r="C2511">
        <v>683863</v>
      </c>
      <c r="D2511" t="s">
        <v>8341</v>
      </c>
      <c r="E2511" t="s">
        <v>8342</v>
      </c>
      <c r="F2511" t="s">
        <v>76</v>
      </c>
      <c r="G2511" t="s">
        <v>16</v>
      </c>
      <c r="H2511">
        <v>65</v>
      </c>
      <c r="I2511" t="s">
        <v>8349</v>
      </c>
      <c r="J2511" t="s">
        <v>8350</v>
      </c>
      <c r="K2511" t="s">
        <v>8351</v>
      </c>
      <c r="L2511" t="s">
        <v>78042</v>
      </c>
    </row>
    <row r="2512" spans="1:12" x14ac:dyDescent="0.15">
      <c r="A2512" t="s">
        <v>12</v>
      </c>
      <c r="B2512">
        <v>683817</v>
      </c>
      <c r="C2512">
        <v>683837</v>
      </c>
      <c r="D2512" t="s">
        <v>8341</v>
      </c>
      <c r="E2512" t="s">
        <v>8342</v>
      </c>
      <c r="F2512" t="s">
        <v>76</v>
      </c>
      <c r="G2512" t="s">
        <v>32</v>
      </c>
      <c r="H2512">
        <v>91</v>
      </c>
      <c r="I2512" t="s">
        <v>8352</v>
      </c>
      <c r="J2512" t="s">
        <v>8353</v>
      </c>
      <c r="K2512" t="s">
        <v>8354</v>
      </c>
      <c r="L2512" t="s">
        <v>77907</v>
      </c>
    </row>
    <row r="2513" spans="1:12" x14ac:dyDescent="0.15">
      <c r="A2513" t="s">
        <v>12</v>
      </c>
      <c r="B2513">
        <v>684216</v>
      </c>
      <c r="C2513">
        <v>684236</v>
      </c>
      <c r="D2513" t="s">
        <v>8355</v>
      </c>
      <c r="E2513" t="s">
        <v>90</v>
      </c>
      <c r="F2513" t="s">
        <v>15</v>
      </c>
      <c r="G2513" t="s">
        <v>32</v>
      </c>
      <c r="H2513">
        <v>17</v>
      </c>
      <c r="I2513" t="s">
        <v>8356</v>
      </c>
      <c r="J2513" t="s">
        <v>8357</v>
      </c>
      <c r="K2513" t="s">
        <v>8358</v>
      </c>
      <c r="L2513" t="s">
        <v>77944</v>
      </c>
    </row>
    <row r="2514" spans="1:12" x14ac:dyDescent="0.15">
      <c r="A2514" t="s">
        <v>12</v>
      </c>
      <c r="B2514">
        <v>684251</v>
      </c>
      <c r="C2514">
        <v>684271</v>
      </c>
      <c r="D2514" t="s">
        <v>8355</v>
      </c>
      <c r="E2514" t="s">
        <v>90</v>
      </c>
      <c r="F2514" t="s">
        <v>15</v>
      </c>
      <c r="G2514" t="s">
        <v>16</v>
      </c>
      <c r="H2514">
        <v>52</v>
      </c>
      <c r="I2514" t="s">
        <v>8359</v>
      </c>
      <c r="J2514" t="s">
        <v>8360</v>
      </c>
      <c r="K2514" t="s">
        <v>8361</v>
      </c>
      <c r="L2514" t="s">
        <v>77959</v>
      </c>
    </row>
    <row r="2515" spans="1:12" x14ac:dyDescent="0.15">
      <c r="A2515" t="s">
        <v>12</v>
      </c>
      <c r="B2515">
        <v>684283</v>
      </c>
      <c r="C2515">
        <v>684303</v>
      </c>
      <c r="D2515" t="s">
        <v>8355</v>
      </c>
      <c r="E2515" t="s">
        <v>90</v>
      </c>
      <c r="F2515" t="s">
        <v>15</v>
      </c>
      <c r="G2515" t="s">
        <v>16</v>
      </c>
      <c r="H2515">
        <v>84</v>
      </c>
      <c r="I2515" t="s">
        <v>8362</v>
      </c>
      <c r="J2515" t="s">
        <v>8363</v>
      </c>
      <c r="K2515" t="s">
        <v>8364</v>
      </c>
      <c r="L2515" t="s">
        <v>77946</v>
      </c>
    </row>
    <row r="2516" spans="1:12" x14ac:dyDescent="0.15">
      <c r="A2516" t="s">
        <v>12</v>
      </c>
      <c r="B2516">
        <v>684306</v>
      </c>
      <c r="C2516">
        <v>684326</v>
      </c>
      <c r="D2516" t="s">
        <v>8355</v>
      </c>
      <c r="E2516" t="s">
        <v>90</v>
      </c>
      <c r="F2516" t="s">
        <v>15</v>
      </c>
      <c r="G2516" t="s">
        <v>23</v>
      </c>
      <c r="H2516">
        <v>107</v>
      </c>
      <c r="I2516" t="s">
        <v>8365</v>
      </c>
      <c r="J2516" t="s">
        <v>8366</v>
      </c>
      <c r="K2516" t="s">
        <v>8367</v>
      </c>
      <c r="L2516" t="s">
        <v>77983</v>
      </c>
    </row>
    <row r="2517" spans="1:12" x14ac:dyDescent="0.15">
      <c r="A2517" t="s">
        <v>12</v>
      </c>
      <c r="B2517">
        <v>684964</v>
      </c>
      <c r="C2517">
        <v>684984</v>
      </c>
      <c r="D2517" t="s">
        <v>8368</v>
      </c>
      <c r="E2517" t="s">
        <v>8369</v>
      </c>
      <c r="F2517" t="s">
        <v>15</v>
      </c>
      <c r="G2517" t="s">
        <v>32</v>
      </c>
      <c r="H2517">
        <v>23</v>
      </c>
      <c r="I2517" t="s">
        <v>8370</v>
      </c>
      <c r="J2517" t="s">
        <v>8371</v>
      </c>
      <c r="K2517" t="s">
        <v>8372</v>
      </c>
      <c r="L2517" t="s">
        <v>77975</v>
      </c>
    </row>
    <row r="2518" spans="1:12" x14ac:dyDescent="0.15">
      <c r="A2518" t="s">
        <v>12</v>
      </c>
      <c r="B2518">
        <v>684990</v>
      </c>
      <c r="C2518">
        <v>685010</v>
      </c>
      <c r="D2518" t="s">
        <v>8368</v>
      </c>
      <c r="E2518" t="s">
        <v>8369</v>
      </c>
      <c r="F2518" t="s">
        <v>15</v>
      </c>
      <c r="G2518" t="s">
        <v>23</v>
      </c>
      <c r="H2518">
        <v>49</v>
      </c>
      <c r="I2518" t="s">
        <v>8373</v>
      </c>
      <c r="J2518" t="s">
        <v>8374</v>
      </c>
      <c r="K2518" t="s">
        <v>8375</v>
      </c>
      <c r="L2518" t="s">
        <v>77913</v>
      </c>
    </row>
    <row r="2519" spans="1:12" x14ac:dyDescent="0.15">
      <c r="A2519" t="s">
        <v>12</v>
      </c>
      <c r="B2519">
        <v>685023</v>
      </c>
      <c r="C2519">
        <v>685043</v>
      </c>
      <c r="D2519" t="s">
        <v>8368</v>
      </c>
      <c r="E2519" t="s">
        <v>8369</v>
      </c>
      <c r="F2519" t="s">
        <v>15</v>
      </c>
      <c r="G2519" t="s">
        <v>16</v>
      </c>
      <c r="H2519">
        <v>82</v>
      </c>
      <c r="I2519" t="s">
        <v>8376</v>
      </c>
      <c r="J2519" t="s">
        <v>8377</v>
      </c>
      <c r="K2519" t="s">
        <v>8378</v>
      </c>
      <c r="L2519" t="s">
        <v>78011</v>
      </c>
    </row>
    <row r="2520" spans="1:12" x14ac:dyDescent="0.15">
      <c r="A2520" t="s">
        <v>12</v>
      </c>
      <c r="B2520">
        <v>685047</v>
      </c>
      <c r="C2520">
        <v>685067</v>
      </c>
      <c r="D2520" t="s">
        <v>8368</v>
      </c>
      <c r="E2520" t="s">
        <v>8369</v>
      </c>
      <c r="F2520" t="s">
        <v>15</v>
      </c>
      <c r="G2520" t="s">
        <v>23</v>
      </c>
      <c r="H2520">
        <v>106</v>
      </c>
      <c r="I2520" t="s">
        <v>8379</v>
      </c>
      <c r="J2520" t="s">
        <v>8380</v>
      </c>
      <c r="K2520" t="s">
        <v>8381</v>
      </c>
      <c r="L2520" t="s">
        <v>77914</v>
      </c>
    </row>
    <row r="2521" spans="1:12" x14ac:dyDescent="0.15">
      <c r="A2521" t="s">
        <v>12</v>
      </c>
      <c r="B2521">
        <v>686417</v>
      </c>
      <c r="C2521">
        <v>686437</v>
      </c>
      <c r="D2521" t="s">
        <v>8382</v>
      </c>
      <c r="E2521" t="s">
        <v>90</v>
      </c>
      <c r="F2521" t="s">
        <v>76</v>
      </c>
      <c r="G2521" t="s">
        <v>32</v>
      </c>
      <c r="H2521">
        <v>1</v>
      </c>
      <c r="I2521" t="s">
        <v>8383</v>
      </c>
      <c r="J2521" t="s">
        <v>8384</v>
      </c>
      <c r="K2521" t="s">
        <v>8385</v>
      </c>
      <c r="L2521" t="s">
        <v>77917</v>
      </c>
    </row>
    <row r="2522" spans="1:12" x14ac:dyDescent="0.15">
      <c r="A2522" t="s">
        <v>12</v>
      </c>
      <c r="B2522">
        <v>686391</v>
      </c>
      <c r="C2522">
        <v>686411</v>
      </c>
      <c r="D2522" t="s">
        <v>8382</v>
      </c>
      <c r="E2522" t="s">
        <v>90</v>
      </c>
      <c r="F2522" t="s">
        <v>76</v>
      </c>
      <c r="G2522" t="s">
        <v>36</v>
      </c>
      <c r="H2522">
        <v>27</v>
      </c>
      <c r="I2522" t="s">
        <v>8386</v>
      </c>
      <c r="J2522" t="s">
        <v>8387</v>
      </c>
      <c r="K2522" t="s">
        <v>8388</v>
      </c>
      <c r="L2522" t="s">
        <v>78013</v>
      </c>
    </row>
    <row r="2523" spans="1:12" x14ac:dyDescent="0.15">
      <c r="A2523" t="s">
        <v>12</v>
      </c>
      <c r="B2523">
        <v>686366</v>
      </c>
      <c r="C2523">
        <v>686386</v>
      </c>
      <c r="D2523" t="s">
        <v>8382</v>
      </c>
      <c r="E2523" t="s">
        <v>90</v>
      </c>
      <c r="F2523" t="s">
        <v>76</v>
      </c>
      <c r="G2523" t="s">
        <v>16</v>
      </c>
      <c r="H2523">
        <v>52</v>
      </c>
      <c r="I2523" t="s">
        <v>8389</v>
      </c>
      <c r="J2523" t="s">
        <v>8390</v>
      </c>
      <c r="K2523" t="s">
        <v>8391</v>
      </c>
      <c r="L2523" t="s">
        <v>77959</v>
      </c>
    </row>
    <row r="2524" spans="1:12" x14ac:dyDescent="0.15">
      <c r="A2524" t="s">
        <v>12</v>
      </c>
      <c r="B2524">
        <v>686340</v>
      </c>
      <c r="C2524">
        <v>686360</v>
      </c>
      <c r="D2524" t="s">
        <v>8382</v>
      </c>
      <c r="E2524" t="s">
        <v>90</v>
      </c>
      <c r="F2524" t="s">
        <v>76</v>
      </c>
      <c r="G2524" t="s">
        <v>16</v>
      </c>
      <c r="H2524">
        <v>78</v>
      </c>
      <c r="I2524" t="s">
        <v>8392</v>
      </c>
      <c r="J2524" t="s">
        <v>8393</v>
      </c>
      <c r="K2524" t="s">
        <v>8394</v>
      </c>
      <c r="L2524" t="s">
        <v>78000</v>
      </c>
    </row>
    <row r="2525" spans="1:12" x14ac:dyDescent="0.15">
      <c r="A2525" t="s">
        <v>12</v>
      </c>
      <c r="B2525">
        <v>686856</v>
      </c>
      <c r="C2525">
        <v>686876</v>
      </c>
      <c r="D2525" t="s">
        <v>8395</v>
      </c>
      <c r="E2525" t="s">
        <v>90</v>
      </c>
      <c r="F2525" t="s">
        <v>76</v>
      </c>
      <c r="G2525" t="s">
        <v>36</v>
      </c>
      <c r="H2525">
        <v>0</v>
      </c>
      <c r="I2525" t="s">
        <v>8396</v>
      </c>
      <c r="J2525" t="s">
        <v>8397</v>
      </c>
      <c r="K2525" t="s">
        <v>8398</v>
      </c>
      <c r="L2525" t="s">
        <v>77980</v>
      </c>
    </row>
    <row r="2526" spans="1:12" x14ac:dyDescent="0.15">
      <c r="A2526" t="s">
        <v>12</v>
      </c>
      <c r="B2526">
        <v>686814</v>
      </c>
      <c r="C2526">
        <v>686834</v>
      </c>
      <c r="D2526" t="s">
        <v>8395</v>
      </c>
      <c r="E2526" t="s">
        <v>90</v>
      </c>
      <c r="F2526" t="s">
        <v>76</v>
      </c>
      <c r="G2526" t="s">
        <v>36</v>
      </c>
      <c r="H2526">
        <v>42</v>
      </c>
      <c r="I2526" t="s">
        <v>8399</v>
      </c>
      <c r="J2526" t="s">
        <v>8400</v>
      </c>
      <c r="K2526" t="s">
        <v>8401</v>
      </c>
      <c r="L2526" t="s">
        <v>77945</v>
      </c>
    </row>
    <row r="2527" spans="1:12" x14ac:dyDescent="0.15">
      <c r="A2527" t="s">
        <v>12</v>
      </c>
      <c r="B2527">
        <v>686760</v>
      </c>
      <c r="C2527">
        <v>686780</v>
      </c>
      <c r="D2527" t="s">
        <v>8395</v>
      </c>
      <c r="E2527" t="s">
        <v>90</v>
      </c>
      <c r="F2527" t="s">
        <v>76</v>
      </c>
      <c r="G2527" t="s">
        <v>16</v>
      </c>
      <c r="H2527">
        <v>96</v>
      </c>
      <c r="I2527" t="s">
        <v>8402</v>
      </c>
      <c r="J2527" t="s">
        <v>8403</v>
      </c>
      <c r="K2527" t="s">
        <v>8404</v>
      </c>
      <c r="L2527" t="s">
        <v>77912</v>
      </c>
    </row>
    <row r="2528" spans="1:12" x14ac:dyDescent="0.15">
      <c r="A2528" t="s">
        <v>12</v>
      </c>
      <c r="B2528">
        <v>686740</v>
      </c>
      <c r="C2528">
        <v>686760</v>
      </c>
      <c r="D2528" t="s">
        <v>8395</v>
      </c>
      <c r="E2528" t="s">
        <v>90</v>
      </c>
      <c r="F2528" t="s">
        <v>76</v>
      </c>
      <c r="G2528" t="s">
        <v>23</v>
      </c>
      <c r="H2528">
        <v>116</v>
      </c>
      <c r="I2528" t="s">
        <v>8405</v>
      </c>
      <c r="J2528" t="s">
        <v>8406</v>
      </c>
      <c r="K2528" t="s">
        <v>8407</v>
      </c>
      <c r="L2528" t="s">
        <v>77976</v>
      </c>
    </row>
    <row r="2529" spans="1:12" x14ac:dyDescent="0.15">
      <c r="A2529" t="s">
        <v>12</v>
      </c>
      <c r="B2529">
        <v>686983</v>
      </c>
      <c r="C2529">
        <v>687003</v>
      </c>
      <c r="D2529" t="s">
        <v>8408</v>
      </c>
      <c r="E2529" t="s">
        <v>90</v>
      </c>
      <c r="F2529" t="s">
        <v>15</v>
      </c>
      <c r="G2529" t="s">
        <v>23</v>
      </c>
      <c r="H2529">
        <v>29</v>
      </c>
      <c r="I2529" t="s">
        <v>8409</v>
      </c>
      <c r="J2529" t="s">
        <v>8410</v>
      </c>
      <c r="K2529" t="s">
        <v>8411</v>
      </c>
      <c r="L2529" t="s">
        <v>77921</v>
      </c>
    </row>
    <row r="2530" spans="1:12" x14ac:dyDescent="0.15">
      <c r="A2530" t="s">
        <v>12</v>
      </c>
      <c r="B2530">
        <v>687013</v>
      </c>
      <c r="C2530">
        <v>687033</v>
      </c>
      <c r="D2530" t="s">
        <v>8408</v>
      </c>
      <c r="E2530" t="s">
        <v>90</v>
      </c>
      <c r="F2530" t="s">
        <v>15</v>
      </c>
      <c r="G2530" t="s">
        <v>23</v>
      </c>
      <c r="H2530">
        <v>59</v>
      </c>
      <c r="I2530" t="s">
        <v>8412</v>
      </c>
      <c r="J2530" t="s">
        <v>8413</v>
      </c>
      <c r="K2530" t="s">
        <v>8414</v>
      </c>
      <c r="L2530" t="s">
        <v>78009</v>
      </c>
    </row>
    <row r="2531" spans="1:12" x14ac:dyDescent="0.15">
      <c r="A2531" t="s">
        <v>12</v>
      </c>
      <c r="B2531">
        <v>687035</v>
      </c>
      <c r="C2531">
        <v>687055</v>
      </c>
      <c r="D2531" t="s">
        <v>8408</v>
      </c>
      <c r="E2531" t="s">
        <v>90</v>
      </c>
      <c r="F2531" t="s">
        <v>15</v>
      </c>
      <c r="G2531" t="s">
        <v>16</v>
      </c>
      <c r="H2531">
        <v>81</v>
      </c>
      <c r="I2531" t="s">
        <v>8415</v>
      </c>
      <c r="J2531" t="s">
        <v>8416</v>
      </c>
      <c r="K2531" t="s">
        <v>8417</v>
      </c>
      <c r="L2531" t="s">
        <v>78019</v>
      </c>
    </row>
    <row r="2532" spans="1:12" x14ac:dyDescent="0.15">
      <c r="A2532" t="s">
        <v>12</v>
      </c>
      <c r="B2532">
        <v>687057</v>
      </c>
      <c r="C2532">
        <v>687077</v>
      </c>
      <c r="D2532" t="s">
        <v>8408</v>
      </c>
      <c r="E2532" t="s">
        <v>90</v>
      </c>
      <c r="F2532" t="s">
        <v>15</v>
      </c>
      <c r="G2532" t="s">
        <v>16</v>
      </c>
      <c r="H2532">
        <v>103</v>
      </c>
      <c r="I2532" t="s">
        <v>8418</v>
      </c>
      <c r="J2532" t="s">
        <v>8419</v>
      </c>
      <c r="K2532" t="s">
        <v>8420</v>
      </c>
      <c r="L2532" t="s">
        <v>77937</v>
      </c>
    </row>
    <row r="2533" spans="1:12" x14ac:dyDescent="0.15">
      <c r="A2533" t="s">
        <v>12</v>
      </c>
      <c r="B2533">
        <v>689250</v>
      </c>
      <c r="C2533">
        <v>689270</v>
      </c>
      <c r="D2533" t="s">
        <v>8421</v>
      </c>
      <c r="E2533" t="s">
        <v>90</v>
      </c>
      <c r="F2533" t="s">
        <v>76</v>
      </c>
      <c r="G2533" t="s">
        <v>36</v>
      </c>
      <c r="H2533">
        <v>6</v>
      </c>
      <c r="I2533" t="s">
        <v>8422</v>
      </c>
      <c r="J2533" t="s">
        <v>8423</v>
      </c>
      <c r="K2533" t="s">
        <v>8424</v>
      </c>
      <c r="L2533" t="s">
        <v>78025</v>
      </c>
    </row>
    <row r="2534" spans="1:12" x14ac:dyDescent="0.15">
      <c r="A2534" t="s">
        <v>12</v>
      </c>
      <c r="B2534">
        <v>689222</v>
      </c>
      <c r="C2534">
        <v>689242</v>
      </c>
      <c r="D2534" t="s">
        <v>8421</v>
      </c>
      <c r="E2534" t="s">
        <v>90</v>
      </c>
      <c r="F2534" t="s">
        <v>76</v>
      </c>
      <c r="G2534" t="s">
        <v>32</v>
      </c>
      <c r="H2534">
        <v>34</v>
      </c>
      <c r="I2534" t="s">
        <v>8425</v>
      </c>
      <c r="J2534" t="s">
        <v>8426</v>
      </c>
      <c r="K2534" t="s">
        <v>8427</v>
      </c>
      <c r="L2534" t="s">
        <v>77999</v>
      </c>
    </row>
    <row r="2535" spans="1:12" x14ac:dyDescent="0.15">
      <c r="A2535" t="s">
        <v>12</v>
      </c>
      <c r="B2535">
        <v>689198</v>
      </c>
      <c r="C2535">
        <v>689218</v>
      </c>
      <c r="D2535" t="s">
        <v>8421</v>
      </c>
      <c r="E2535" t="s">
        <v>90</v>
      </c>
      <c r="F2535" t="s">
        <v>76</v>
      </c>
      <c r="G2535" t="s">
        <v>16</v>
      </c>
      <c r="H2535">
        <v>58</v>
      </c>
      <c r="I2535" t="s">
        <v>8428</v>
      </c>
      <c r="J2535" t="s">
        <v>8429</v>
      </c>
      <c r="K2535" t="s">
        <v>8430</v>
      </c>
      <c r="L2535" t="s">
        <v>77911</v>
      </c>
    </row>
    <row r="2536" spans="1:12" x14ac:dyDescent="0.15">
      <c r="A2536" t="s">
        <v>12</v>
      </c>
      <c r="B2536">
        <v>689170</v>
      </c>
      <c r="C2536">
        <v>689190</v>
      </c>
      <c r="D2536" t="s">
        <v>8421</v>
      </c>
      <c r="E2536" t="s">
        <v>90</v>
      </c>
      <c r="F2536" t="s">
        <v>76</v>
      </c>
      <c r="G2536" t="s">
        <v>23</v>
      </c>
      <c r="H2536">
        <v>86</v>
      </c>
      <c r="I2536" t="s">
        <v>8431</v>
      </c>
      <c r="J2536" t="s">
        <v>8432</v>
      </c>
      <c r="K2536" t="s">
        <v>8433</v>
      </c>
      <c r="L2536" t="s">
        <v>77929</v>
      </c>
    </row>
    <row r="2537" spans="1:12" x14ac:dyDescent="0.15">
      <c r="A2537" t="s">
        <v>12</v>
      </c>
      <c r="B2537">
        <v>690386</v>
      </c>
      <c r="C2537">
        <v>690406</v>
      </c>
      <c r="D2537" t="s">
        <v>8434</v>
      </c>
      <c r="E2537" t="s">
        <v>90</v>
      </c>
      <c r="F2537" t="s">
        <v>76</v>
      </c>
      <c r="G2537" t="s">
        <v>16</v>
      </c>
      <c r="H2537">
        <v>7</v>
      </c>
      <c r="I2537" t="s">
        <v>8435</v>
      </c>
      <c r="J2537" t="s">
        <v>8436</v>
      </c>
      <c r="K2537" t="s">
        <v>8437</v>
      </c>
      <c r="L2537" t="s">
        <v>77909</v>
      </c>
    </row>
    <row r="2538" spans="1:12" x14ac:dyDescent="0.15">
      <c r="A2538" t="s">
        <v>12</v>
      </c>
      <c r="B2538">
        <v>690359</v>
      </c>
      <c r="C2538">
        <v>690379</v>
      </c>
      <c r="D2538" t="s">
        <v>8434</v>
      </c>
      <c r="E2538" t="s">
        <v>90</v>
      </c>
      <c r="F2538" t="s">
        <v>76</v>
      </c>
      <c r="G2538" t="s">
        <v>16</v>
      </c>
      <c r="H2538">
        <v>34</v>
      </c>
      <c r="I2538" t="s">
        <v>8438</v>
      </c>
      <c r="J2538" t="s">
        <v>8439</v>
      </c>
      <c r="K2538" t="s">
        <v>8440</v>
      </c>
      <c r="L2538" t="s">
        <v>77999</v>
      </c>
    </row>
    <row r="2539" spans="1:12" x14ac:dyDescent="0.15">
      <c r="A2539" t="s">
        <v>12</v>
      </c>
      <c r="B2539">
        <v>690326</v>
      </c>
      <c r="C2539">
        <v>690346</v>
      </c>
      <c r="D2539" t="s">
        <v>8434</v>
      </c>
      <c r="E2539" t="s">
        <v>90</v>
      </c>
      <c r="F2539" t="s">
        <v>76</v>
      </c>
      <c r="G2539" t="s">
        <v>16</v>
      </c>
      <c r="H2539">
        <v>67</v>
      </c>
      <c r="I2539" t="s">
        <v>8441</v>
      </c>
      <c r="J2539" t="s">
        <v>8442</v>
      </c>
      <c r="K2539" t="s">
        <v>8443</v>
      </c>
      <c r="L2539" t="s">
        <v>77981</v>
      </c>
    </row>
    <row r="2540" spans="1:12" x14ac:dyDescent="0.15">
      <c r="A2540" t="s">
        <v>12</v>
      </c>
      <c r="B2540">
        <v>690288</v>
      </c>
      <c r="C2540">
        <v>690308</v>
      </c>
      <c r="D2540" t="s">
        <v>8434</v>
      </c>
      <c r="E2540" t="s">
        <v>90</v>
      </c>
      <c r="F2540" t="s">
        <v>76</v>
      </c>
      <c r="G2540" t="s">
        <v>16</v>
      </c>
      <c r="H2540">
        <v>105</v>
      </c>
      <c r="I2540" t="s">
        <v>8444</v>
      </c>
      <c r="J2540" t="s">
        <v>8445</v>
      </c>
      <c r="K2540" t="s">
        <v>8446</v>
      </c>
      <c r="L2540" t="s">
        <v>78028</v>
      </c>
    </row>
    <row r="2541" spans="1:12" x14ac:dyDescent="0.15">
      <c r="A2541" t="s">
        <v>12</v>
      </c>
      <c r="B2541">
        <v>691482</v>
      </c>
      <c r="C2541">
        <v>691502</v>
      </c>
      <c r="D2541" t="s">
        <v>8447</v>
      </c>
      <c r="E2541" t="s">
        <v>90</v>
      </c>
      <c r="F2541" t="s">
        <v>76</v>
      </c>
      <c r="G2541" t="s">
        <v>32</v>
      </c>
      <c r="H2541">
        <v>1</v>
      </c>
      <c r="I2541" t="s">
        <v>8448</v>
      </c>
      <c r="J2541" t="s">
        <v>8449</v>
      </c>
      <c r="K2541" t="s">
        <v>8450</v>
      </c>
      <c r="L2541" t="s">
        <v>77917</v>
      </c>
    </row>
    <row r="2542" spans="1:12" x14ac:dyDescent="0.15">
      <c r="A2542" t="s">
        <v>12</v>
      </c>
      <c r="B2542">
        <v>691457</v>
      </c>
      <c r="C2542">
        <v>691477</v>
      </c>
      <c r="D2542" t="s">
        <v>8447</v>
      </c>
      <c r="E2542" t="s">
        <v>90</v>
      </c>
      <c r="F2542" t="s">
        <v>76</v>
      </c>
      <c r="G2542" t="s">
        <v>32</v>
      </c>
      <c r="H2542">
        <v>26</v>
      </c>
      <c r="I2542" t="s">
        <v>8451</v>
      </c>
      <c r="J2542" t="s">
        <v>8452</v>
      </c>
      <c r="K2542" t="s">
        <v>8453</v>
      </c>
      <c r="L2542" t="s">
        <v>78002</v>
      </c>
    </row>
    <row r="2543" spans="1:12" x14ac:dyDescent="0.15">
      <c r="A2543" t="s">
        <v>12</v>
      </c>
      <c r="B2543">
        <v>691431</v>
      </c>
      <c r="C2543">
        <v>691451</v>
      </c>
      <c r="D2543" t="s">
        <v>8447</v>
      </c>
      <c r="E2543" t="s">
        <v>90</v>
      </c>
      <c r="F2543" t="s">
        <v>76</v>
      </c>
      <c r="G2543" t="s">
        <v>16</v>
      </c>
      <c r="H2543">
        <v>52</v>
      </c>
      <c r="I2543" t="s">
        <v>8454</v>
      </c>
      <c r="J2543" t="s">
        <v>8455</v>
      </c>
      <c r="K2543" t="s">
        <v>8456</v>
      </c>
      <c r="L2543" t="s">
        <v>77959</v>
      </c>
    </row>
    <row r="2544" spans="1:12" x14ac:dyDescent="0.15">
      <c r="A2544" t="s">
        <v>12</v>
      </c>
      <c r="B2544">
        <v>691410</v>
      </c>
      <c r="C2544">
        <v>691430</v>
      </c>
      <c r="D2544" t="s">
        <v>8447</v>
      </c>
      <c r="E2544" t="s">
        <v>90</v>
      </c>
      <c r="F2544" t="s">
        <v>76</v>
      </c>
      <c r="G2544" t="s">
        <v>32</v>
      </c>
      <c r="H2544">
        <v>73</v>
      </c>
      <c r="I2544" t="s">
        <v>8457</v>
      </c>
      <c r="J2544" t="s">
        <v>8458</v>
      </c>
      <c r="K2544" t="s">
        <v>8459</v>
      </c>
      <c r="L2544" t="s">
        <v>77926</v>
      </c>
    </row>
    <row r="2545" spans="1:12" x14ac:dyDescent="0.15">
      <c r="A2545" t="s">
        <v>12</v>
      </c>
      <c r="B2545">
        <v>691914</v>
      </c>
      <c r="C2545">
        <v>691934</v>
      </c>
      <c r="D2545" t="s">
        <v>8460</v>
      </c>
      <c r="E2545" t="s">
        <v>90</v>
      </c>
      <c r="F2545" t="s">
        <v>76</v>
      </c>
      <c r="G2545" t="s">
        <v>23</v>
      </c>
      <c r="H2545">
        <v>8</v>
      </c>
      <c r="I2545" t="s">
        <v>8461</v>
      </c>
      <c r="J2545" t="s">
        <v>8462</v>
      </c>
      <c r="K2545" t="s">
        <v>8463</v>
      </c>
      <c r="L2545" t="s">
        <v>77955</v>
      </c>
    </row>
    <row r="2546" spans="1:12" x14ac:dyDescent="0.15">
      <c r="A2546" t="s">
        <v>12</v>
      </c>
      <c r="B2546">
        <v>691885</v>
      </c>
      <c r="C2546">
        <v>691905</v>
      </c>
      <c r="D2546" t="s">
        <v>8460</v>
      </c>
      <c r="E2546" t="s">
        <v>90</v>
      </c>
      <c r="F2546" t="s">
        <v>76</v>
      </c>
      <c r="G2546" t="s">
        <v>16</v>
      </c>
      <c r="H2546">
        <v>37</v>
      </c>
      <c r="I2546" t="s">
        <v>8464</v>
      </c>
      <c r="J2546" t="s">
        <v>8465</v>
      </c>
      <c r="K2546" t="s">
        <v>8466</v>
      </c>
      <c r="L2546" t="s">
        <v>77906</v>
      </c>
    </row>
    <row r="2547" spans="1:12" x14ac:dyDescent="0.15">
      <c r="A2547" t="s">
        <v>12</v>
      </c>
      <c r="B2547">
        <v>691863</v>
      </c>
      <c r="C2547">
        <v>691883</v>
      </c>
      <c r="D2547" t="s">
        <v>8460</v>
      </c>
      <c r="E2547" t="s">
        <v>90</v>
      </c>
      <c r="F2547" t="s">
        <v>76</v>
      </c>
      <c r="G2547" t="s">
        <v>23</v>
      </c>
      <c r="H2547">
        <v>59</v>
      </c>
      <c r="I2547" t="s">
        <v>8467</v>
      </c>
      <c r="J2547" t="s">
        <v>8468</v>
      </c>
      <c r="K2547" t="s">
        <v>8469</v>
      </c>
      <c r="L2547" t="s">
        <v>78009</v>
      </c>
    </row>
    <row r="2548" spans="1:12" x14ac:dyDescent="0.15">
      <c r="A2548" t="s">
        <v>12</v>
      </c>
      <c r="B2548">
        <v>691833</v>
      </c>
      <c r="C2548">
        <v>691853</v>
      </c>
      <c r="D2548" t="s">
        <v>8460</v>
      </c>
      <c r="E2548" t="s">
        <v>90</v>
      </c>
      <c r="F2548" t="s">
        <v>76</v>
      </c>
      <c r="G2548" t="s">
        <v>32</v>
      </c>
      <c r="H2548">
        <v>89</v>
      </c>
      <c r="I2548" t="s">
        <v>8470</v>
      </c>
      <c r="J2548" t="s">
        <v>8471</v>
      </c>
      <c r="K2548" t="s">
        <v>8472</v>
      </c>
      <c r="L2548" t="s">
        <v>77964</v>
      </c>
    </row>
    <row r="2549" spans="1:12" x14ac:dyDescent="0.15">
      <c r="A2549" t="s">
        <v>12</v>
      </c>
      <c r="B2549">
        <v>692291</v>
      </c>
      <c r="C2549">
        <v>692311</v>
      </c>
      <c r="D2549" t="s">
        <v>8473</v>
      </c>
      <c r="E2549" t="s">
        <v>8474</v>
      </c>
      <c r="F2549" t="s">
        <v>15</v>
      </c>
      <c r="G2549" t="s">
        <v>23</v>
      </c>
      <c r="H2549">
        <v>59</v>
      </c>
      <c r="I2549" t="s">
        <v>8475</v>
      </c>
      <c r="J2549" t="s">
        <v>8476</v>
      </c>
      <c r="K2549" t="s">
        <v>8477</v>
      </c>
      <c r="L2549" t="s">
        <v>78009</v>
      </c>
    </row>
    <row r="2550" spans="1:12" x14ac:dyDescent="0.15">
      <c r="A2550" t="s">
        <v>12</v>
      </c>
      <c r="B2550">
        <v>692314</v>
      </c>
      <c r="C2550">
        <v>692334</v>
      </c>
      <c r="D2550" t="s">
        <v>8473</v>
      </c>
      <c r="E2550" t="s">
        <v>8474</v>
      </c>
      <c r="F2550" t="s">
        <v>15</v>
      </c>
      <c r="G2550" t="s">
        <v>36</v>
      </c>
      <c r="H2550">
        <v>82</v>
      </c>
      <c r="I2550" t="s">
        <v>8478</v>
      </c>
      <c r="J2550" t="s">
        <v>8479</v>
      </c>
      <c r="K2550" t="s">
        <v>8480</v>
      </c>
      <c r="L2550" t="s">
        <v>78011</v>
      </c>
    </row>
    <row r="2551" spans="1:12" x14ac:dyDescent="0.15">
      <c r="A2551" t="s">
        <v>12</v>
      </c>
      <c r="B2551">
        <v>692341</v>
      </c>
      <c r="C2551">
        <v>692361</v>
      </c>
      <c r="D2551" t="s">
        <v>8473</v>
      </c>
      <c r="E2551" t="s">
        <v>8474</v>
      </c>
      <c r="F2551" t="s">
        <v>15</v>
      </c>
      <c r="G2551" t="s">
        <v>16</v>
      </c>
      <c r="H2551">
        <v>109</v>
      </c>
      <c r="I2551" t="s">
        <v>8481</v>
      </c>
      <c r="J2551" t="s">
        <v>8482</v>
      </c>
      <c r="K2551" t="s">
        <v>8483</v>
      </c>
      <c r="L2551" t="s">
        <v>77947</v>
      </c>
    </row>
    <row r="2552" spans="1:12" x14ac:dyDescent="0.15">
      <c r="A2552" t="s">
        <v>12</v>
      </c>
      <c r="B2552">
        <v>692362</v>
      </c>
      <c r="C2552">
        <v>692382</v>
      </c>
      <c r="D2552" t="s">
        <v>8473</v>
      </c>
      <c r="E2552" t="s">
        <v>8474</v>
      </c>
      <c r="F2552" t="s">
        <v>15</v>
      </c>
      <c r="G2552" t="s">
        <v>16</v>
      </c>
      <c r="H2552">
        <v>130</v>
      </c>
      <c r="I2552" t="s">
        <v>8484</v>
      </c>
      <c r="J2552" t="s">
        <v>8485</v>
      </c>
      <c r="K2552" t="s">
        <v>8486</v>
      </c>
      <c r="L2552" t="s">
        <v>77998</v>
      </c>
    </row>
    <row r="2553" spans="1:12" x14ac:dyDescent="0.15">
      <c r="A2553" t="s">
        <v>12</v>
      </c>
      <c r="B2553">
        <v>693273</v>
      </c>
      <c r="C2553">
        <v>693293</v>
      </c>
      <c r="D2553" t="s">
        <v>8487</v>
      </c>
      <c r="E2553" t="s">
        <v>90</v>
      </c>
      <c r="F2553" t="s">
        <v>15</v>
      </c>
      <c r="G2553" t="s">
        <v>16</v>
      </c>
      <c r="H2553">
        <v>7</v>
      </c>
      <c r="I2553" t="s">
        <v>8488</v>
      </c>
      <c r="J2553" t="s">
        <v>8489</v>
      </c>
      <c r="K2553" t="s">
        <v>8490</v>
      </c>
      <c r="L2553" t="s">
        <v>77909</v>
      </c>
    </row>
    <row r="2554" spans="1:12" x14ac:dyDescent="0.15">
      <c r="A2554" t="s">
        <v>12</v>
      </c>
      <c r="B2554">
        <v>693299</v>
      </c>
      <c r="C2554">
        <v>693319</v>
      </c>
      <c r="D2554" t="s">
        <v>8487</v>
      </c>
      <c r="E2554" t="s">
        <v>90</v>
      </c>
      <c r="F2554" t="s">
        <v>15</v>
      </c>
      <c r="G2554" t="s">
        <v>32</v>
      </c>
      <c r="H2554">
        <v>33</v>
      </c>
      <c r="I2554" t="s">
        <v>8491</v>
      </c>
      <c r="J2554" t="s">
        <v>8492</v>
      </c>
      <c r="K2554" t="s">
        <v>8493</v>
      </c>
      <c r="L2554" t="s">
        <v>77977</v>
      </c>
    </row>
    <row r="2555" spans="1:12" x14ac:dyDescent="0.15">
      <c r="A2555" t="s">
        <v>12</v>
      </c>
      <c r="B2555">
        <v>693353</v>
      </c>
      <c r="C2555">
        <v>693373</v>
      </c>
      <c r="D2555" t="s">
        <v>8487</v>
      </c>
      <c r="E2555" t="s">
        <v>90</v>
      </c>
      <c r="F2555" t="s">
        <v>15</v>
      </c>
      <c r="G2555" t="s">
        <v>16</v>
      </c>
      <c r="H2555">
        <v>87</v>
      </c>
      <c r="I2555" t="s">
        <v>8494</v>
      </c>
      <c r="J2555" t="s">
        <v>8495</v>
      </c>
      <c r="K2555" t="s">
        <v>8496</v>
      </c>
      <c r="L2555" t="s">
        <v>78024</v>
      </c>
    </row>
    <row r="2556" spans="1:12" x14ac:dyDescent="0.15">
      <c r="A2556" t="s">
        <v>12</v>
      </c>
      <c r="B2556">
        <v>693384</v>
      </c>
      <c r="C2556">
        <v>693404</v>
      </c>
      <c r="D2556" t="s">
        <v>8487</v>
      </c>
      <c r="E2556" t="s">
        <v>90</v>
      </c>
      <c r="F2556" t="s">
        <v>15</v>
      </c>
      <c r="G2556" t="s">
        <v>16</v>
      </c>
      <c r="H2556">
        <v>118</v>
      </c>
      <c r="I2556" t="s">
        <v>8497</v>
      </c>
      <c r="J2556" t="s">
        <v>8498</v>
      </c>
      <c r="K2556" t="s">
        <v>8499</v>
      </c>
      <c r="L2556" t="s">
        <v>77973</v>
      </c>
    </row>
    <row r="2557" spans="1:12" x14ac:dyDescent="0.15">
      <c r="A2557" t="s">
        <v>12</v>
      </c>
      <c r="B2557">
        <v>694023</v>
      </c>
      <c r="C2557">
        <v>694043</v>
      </c>
      <c r="D2557" t="s">
        <v>8500</v>
      </c>
      <c r="E2557" t="s">
        <v>90</v>
      </c>
      <c r="F2557" t="s">
        <v>15</v>
      </c>
      <c r="G2557" t="s">
        <v>16</v>
      </c>
      <c r="H2557">
        <v>37</v>
      </c>
      <c r="I2557" t="s">
        <v>8501</v>
      </c>
      <c r="J2557" t="s">
        <v>8502</v>
      </c>
      <c r="K2557" t="s">
        <v>8503</v>
      </c>
      <c r="L2557" t="s">
        <v>77906</v>
      </c>
    </row>
    <row r="2558" spans="1:12" x14ac:dyDescent="0.15">
      <c r="A2558" t="s">
        <v>12</v>
      </c>
      <c r="B2558">
        <v>694062</v>
      </c>
      <c r="C2558">
        <v>694082</v>
      </c>
      <c r="D2558" t="s">
        <v>8500</v>
      </c>
      <c r="E2558" t="s">
        <v>90</v>
      </c>
      <c r="F2558" t="s">
        <v>15</v>
      </c>
      <c r="G2558" t="s">
        <v>32</v>
      </c>
      <c r="H2558">
        <v>76</v>
      </c>
      <c r="I2558" t="s">
        <v>8504</v>
      </c>
      <c r="J2558" t="s">
        <v>8505</v>
      </c>
      <c r="K2558" t="s">
        <v>8506</v>
      </c>
      <c r="L2558" t="s">
        <v>77985</v>
      </c>
    </row>
    <row r="2559" spans="1:12" x14ac:dyDescent="0.15">
      <c r="A2559" t="s">
        <v>12</v>
      </c>
      <c r="B2559">
        <v>694122</v>
      </c>
      <c r="C2559">
        <v>694142</v>
      </c>
      <c r="D2559" t="s">
        <v>8500</v>
      </c>
      <c r="E2559" t="s">
        <v>90</v>
      </c>
      <c r="F2559" t="s">
        <v>15</v>
      </c>
      <c r="G2559" t="s">
        <v>16</v>
      </c>
      <c r="H2559">
        <v>136</v>
      </c>
      <c r="I2559" t="s">
        <v>8507</v>
      </c>
      <c r="J2559" t="s">
        <v>8508</v>
      </c>
      <c r="K2559" t="s">
        <v>8509</v>
      </c>
      <c r="L2559" t="s">
        <v>78057</v>
      </c>
    </row>
    <row r="2560" spans="1:12" x14ac:dyDescent="0.15">
      <c r="A2560" t="s">
        <v>12</v>
      </c>
      <c r="B2560">
        <v>694195</v>
      </c>
      <c r="C2560">
        <v>694215</v>
      </c>
      <c r="D2560" t="s">
        <v>8500</v>
      </c>
      <c r="E2560" t="s">
        <v>90</v>
      </c>
      <c r="F2560" t="s">
        <v>15</v>
      </c>
      <c r="G2560" t="s">
        <v>16</v>
      </c>
      <c r="H2560">
        <v>209</v>
      </c>
      <c r="I2560" t="s">
        <v>8510</v>
      </c>
      <c r="J2560" t="s">
        <v>8511</v>
      </c>
      <c r="K2560" t="s">
        <v>8512</v>
      </c>
      <c r="L2560" t="s">
        <v>78082</v>
      </c>
    </row>
    <row r="2561" spans="1:12" x14ac:dyDescent="0.15">
      <c r="A2561" t="s">
        <v>12</v>
      </c>
      <c r="B2561">
        <v>694502</v>
      </c>
      <c r="C2561">
        <v>694522</v>
      </c>
      <c r="D2561" t="s">
        <v>8513</v>
      </c>
      <c r="E2561" t="s">
        <v>90</v>
      </c>
      <c r="F2561" t="s">
        <v>15</v>
      </c>
      <c r="G2561" t="s">
        <v>23</v>
      </c>
      <c r="H2561">
        <v>16</v>
      </c>
      <c r="I2561" t="s">
        <v>8514</v>
      </c>
      <c r="J2561" t="s">
        <v>8515</v>
      </c>
      <c r="K2561" t="s">
        <v>8516</v>
      </c>
      <c r="L2561" t="s">
        <v>77905</v>
      </c>
    </row>
    <row r="2562" spans="1:12" x14ac:dyDescent="0.15">
      <c r="A2562" t="s">
        <v>12</v>
      </c>
      <c r="B2562">
        <v>694529</v>
      </c>
      <c r="C2562">
        <v>694549</v>
      </c>
      <c r="D2562" t="s">
        <v>8513</v>
      </c>
      <c r="E2562" t="s">
        <v>90</v>
      </c>
      <c r="F2562" t="s">
        <v>15</v>
      </c>
      <c r="G2562" t="s">
        <v>36</v>
      </c>
      <c r="H2562">
        <v>43</v>
      </c>
      <c r="I2562" t="s">
        <v>8517</v>
      </c>
      <c r="J2562" t="s">
        <v>8518</v>
      </c>
      <c r="K2562" t="s">
        <v>8519</v>
      </c>
      <c r="L2562" t="s">
        <v>77942</v>
      </c>
    </row>
    <row r="2563" spans="1:12" x14ac:dyDescent="0.15">
      <c r="A2563" t="s">
        <v>12</v>
      </c>
      <c r="B2563">
        <v>694579</v>
      </c>
      <c r="C2563">
        <v>694599</v>
      </c>
      <c r="D2563" t="s">
        <v>8513</v>
      </c>
      <c r="E2563" t="s">
        <v>90</v>
      </c>
      <c r="F2563" t="s">
        <v>15</v>
      </c>
      <c r="G2563" t="s">
        <v>23</v>
      </c>
      <c r="H2563">
        <v>93</v>
      </c>
      <c r="I2563" t="s">
        <v>8520</v>
      </c>
      <c r="J2563" t="s">
        <v>8521</v>
      </c>
      <c r="K2563" t="s">
        <v>8522</v>
      </c>
      <c r="L2563" t="s">
        <v>78044</v>
      </c>
    </row>
    <row r="2564" spans="1:12" x14ac:dyDescent="0.15">
      <c r="A2564" t="s">
        <v>12</v>
      </c>
      <c r="B2564">
        <v>694607</v>
      </c>
      <c r="C2564">
        <v>694627</v>
      </c>
      <c r="D2564" t="s">
        <v>8513</v>
      </c>
      <c r="E2564" t="s">
        <v>90</v>
      </c>
      <c r="F2564" t="s">
        <v>15</v>
      </c>
      <c r="G2564" t="s">
        <v>16</v>
      </c>
      <c r="H2564">
        <v>121</v>
      </c>
      <c r="I2564" t="s">
        <v>8523</v>
      </c>
      <c r="J2564" t="s">
        <v>8524</v>
      </c>
      <c r="K2564" t="s">
        <v>8525</v>
      </c>
      <c r="L2564" t="s">
        <v>77943</v>
      </c>
    </row>
    <row r="2565" spans="1:12" x14ac:dyDescent="0.15">
      <c r="A2565" t="s">
        <v>12</v>
      </c>
      <c r="B2565">
        <v>695956</v>
      </c>
      <c r="C2565">
        <v>695976</v>
      </c>
      <c r="D2565" t="s">
        <v>8526</v>
      </c>
      <c r="E2565" t="s">
        <v>90</v>
      </c>
      <c r="F2565" t="s">
        <v>76</v>
      </c>
      <c r="G2565" t="s">
        <v>16</v>
      </c>
      <c r="H2565">
        <v>6</v>
      </c>
      <c r="I2565" t="s">
        <v>8527</v>
      </c>
      <c r="J2565" t="s">
        <v>8528</v>
      </c>
      <c r="K2565" t="s">
        <v>8529</v>
      </c>
      <c r="L2565" t="s">
        <v>78025</v>
      </c>
    </row>
    <row r="2566" spans="1:12" x14ac:dyDescent="0.15">
      <c r="A2566" t="s">
        <v>12</v>
      </c>
      <c r="B2566">
        <v>695934</v>
      </c>
      <c r="C2566">
        <v>695954</v>
      </c>
      <c r="D2566" t="s">
        <v>8526</v>
      </c>
      <c r="E2566" t="s">
        <v>90</v>
      </c>
      <c r="F2566" t="s">
        <v>76</v>
      </c>
      <c r="G2566" t="s">
        <v>16</v>
      </c>
      <c r="H2566">
        <v>28</v>
      </c>
      <c r="I2566" t="s">
        <v>8530</v>
      </c>
      <c r="J2566" t="s">
        <v>8531</v>
      </c>
      <c r="K2566" t="s">
        <v>8532</v>
      </c>
      <c r="L2566" t="s">
        <v>77956</v>
      </c>
    </row>
    <row r="2567" spans="1:12" x14ac:dyDescent="0.15">
      <c r="A2567" t="s">
        <v>12</v>
      </c>
      <c r="B2567">
        <v>695903</v>
      </c>
      <c r="C2567">
        <v>695923</v>
      </c>
      <c r="D2567" t="s">
        <v>8526</v>
      </c>
      <c r="E2567" t="s">
        <v>90</v>
      </c>
      <c r="F2567" t="s">
        <v>76</v>
      </c>
      <c r="G2567" t="s">
        <v>23</v>
      </c>
      <c r="H2567">
        <v>59</v>
      </c>
      <c r="I2567" t="s">
        <v>8533</v>
      </c>
      <c r="J2567" t="s">
        <v>8534</v>
      </c>
      <c r="K2567" t="s">
        <v>8535</v>
      </c>
      <c r="L2567" t="s">
        <v>78009</v>
      </c>
    </row>
    <row r="2568" spans="1:12" x14ac:dyDescent="0.15">
      <c r="A2568" t="s">
        <v>12</v>
      </c>
      <c r="B2568">
        <v>695880</v>
      </c>
      <c r="C2568">
        <v>695900</v>
      </c>
      <c r="D2568" t="s">
        <v>8526</v>
      </c>
      <c r="E2568" t="s">
        <v>90</v>
      </c>
      <c r="F2568" t="s">
        <v>76</v>
      </c>
      <c r="G2568" t="s">
        <v>32</v>
      </c>
      <c r="H2568">
        <v>82</v>
      </c>
      <c r="I2568" t="s">
        <v>8536</v>
      </c>
      <c r="J2568" t="s">
        <v>8537</v>
      </c>
      <c r="K2568" t="s">
        <v>8538</v>
      </c>
      <c r="L2568" t="s">
        <v>78011</v>
      </c>
    </row>
    <row r="2569" spans="1:12" x14ac:dyDescent="0.15">
      <c r="A2569" t="s">
        <v>12</v>
      </c>
      <c r="B2569">
        <v>697300</v>
      </c>
      <c r="C2569">
        <v>697320</v>
      </c>
      <c r="D2569" t="s">
        <v>8539</v>
      </c>
      <c r="E2569" t="s">
        <v>90</v>
      </c>
      <c r="F2569" t="s">
        <v>76</v>
      </c>
      <c r="G2569" t="s">
        <v>36</v>
      </c>
      <c r="H2569">
        <v>8</v>
      </c>
      <c r="I2569" t="s">
        <v>8540</v>
      </c>
      <c r="J2569" t="s">
        <v>8541</v>
      </c>
      <c r="K2569" t="s">
        <v>8542</v>
      </c>
      <c r="L2569" t="s">
        <v>77955</v>
      </c>
    </row>
    <row r="2570" spans="1:12" x14ac:dyDescent="0.15">
      <c r="A2570" t="s">
        <v>12</v>
      </c>
      <c r="B2570">
        <v>697280</v>
      </c>
      <c r="C2570">
        <v>697300</v>
      </c>
      <c r="D2570" t="s">
        <v>8539</v>
      </c>
      <c r="E2570" t="s">
        <v>90</v>
      </c>
      <c r="F2570" t="s">
        <v>76</v>
      </c>
      <c r="G2570" t="s">
        <v>32</v>
      </c>
      <c r="H2570">
        <v>28</v>
      </c>
      <c r="I2570" t="s">
        <v>8543</v>
      </c>
      <c r="J2570" t="s">
        <v>8544</v>
      </c>
      <c r="K2570" t="s">
        <v>8545</v>
      </c>
      <c r="L2570" t="s">
        <v>77956</v>
      </c>
    </row>
    <row r="2571" spans="1:12" x14ac:dyDescent="0.15">
      <c r="A2571" t="s">
        <v>12</v>
      </c>
      <c r="B2571">
        <v>697241</v>
      </c>
      <c r="C2571">
        <v>697261</v>
      </c>
      <c r="D2571" t="s">
        <v>8539</v>
      </c>
      <c r="E2571" t="s">
        <v>90</v>
      </c>
      <c r="F2571" t="s">
        <v>76</v>
      </c>
      <c r="G2571" t="s">
        <v>16</v>
      </c>
      <c r="H2571">
        <v>67</v>
      </c>
      <c r="I2571" t="s">
        <v>8546</v>
      </c>
      <c r="J2571" t="s">
        <v>8547</v>
      </c>
      <c r="K2571" t="s">
        <v>8548</v>
      </c>
      <c r="L2571" t="s">
        <v>77981</v>
      </c>
    </row>
    <row r="2572" spans="1:12" x14ac:dyDescent="0.15">
      <c r="A2572" t="s">
        <v>12</v>
      </c>
      <c r="B2572">
        <v>697213</v>
      </c>
      <c r="C2572">
        <v>697233</v>
      </c>
      <c r="D2572" t="s">
        <v>8539</v>
      </c>
      <c r="E2572" t="s">
        <v>90</v>
      </c>
      <c r="F2572" t="s">
        <v>76</v>
      </c>
      <c r="G2572" t="s">
        <v>23</v>
      </c>
      <c r="H2572">
        <v>95</v>
      </c>
      <c r="I2572" t="s">
        <v>8549</v>
      </c>
      <c r="J2572" t="s">
        <v>8550</v>
      </c>
      <c r="K2572" t="s">
        <v>8551</v>
      </c>
      <c r="L2572" t="s">
        <v>77920</v>
      </c>
    </row>
    <row r="2573" spans="1:12" x14ac:dyDescent="0.15">
      <c r="A2573" t="s">
        <v>12</v>
      </c>
      <c r="B2573">
        <v>697668</v>
      </c>
      <c r="C2573">
        <v>697688</v>
      </c>
      <c r="D2573" t="s">
        <v>8552</v>
      </c>
      <c r="E2573" t="s">
        <v>8553</v>
      </c>
      <c r="F2573" t="s">
        <v>15</v>
      </c>
      <c r="G2573" t="s">
        <v>23</v>
      </c>
      <c r="H2573">
        <v>56</v>
      </c>
      <c r="I2573" t="s">
        <v>8554</v>
      </c>
      <c r="J2573" t="s">
        <v>8555</v>
      </c>
      <c r="K2573" t="s">
        <v>8556</v>
      </c>
      <c r="L2573" t="s">
        <v>77971</v>
      </c>
    </row>
    <row r="2574" spans="1:12" x14ac:dyDescent="0.15">
      <c r="A2574" t="s">
        <v>12</v>
      </c>
      <c r="B2574">
        <v>697707</v>
      </c>
      <c r="C2574">
        <v>697727</v>
      </c>
      <c r="D2574" t="s">
        <v>8552</v>
      </c>
      <c r="E2574" t="s">
        <v>8553</v>
      </c>
      <c r="F2574" t="s">
        <v>15</v>
      </c>
      <c r="G2574" t="s">
        <v>32</v>
      </c>
      <c r="H2574">
        <v>95</v>
      </c>
      <c r="I2574" t="s">
        <v>8557</v>
      </c>
      <c r="J2574" t="s">
        <v>8558</v>
      </c>
      <c r="K2574" t="s">
        <v>8559</v>
      </c>
      <c r="L2574" t="s">
        <v>77920</v>
      </c>
    </row>
    <row r="2575" spans="1:12" x14ac:dyDescent="0.15">
      <c r="A2575" t="s">
        <v>12</v>
      </c>
      <c r="B2575">
        <v>697727</v>
      </c>
      <c r="C2575">
        <v>697747</v>
      </c>
      <c r="D2575" t="s">
        <v>8552</v>
      </c>
      <c r="E2575" t="s">
        <v>8553</v>
      </c>
      <c r="F2575" t="s">
        <v>15</v>
      </c>
      <c r="G2575" t="s">
        <v>16</v>
      </c>
      <c r="H2575">
        <v>115</v>
      </c>
      <c r="I2575" t="s">
        <v>8560</v>
      </c>
      <c r="J2575" t="s">
        <v>8561</v>
      </c>
      <c r="K2575" t="s">
        <v>8562</v>
      </c>
      <c r="L2575" t="s">
        <v>78020</v>
      </c>
    </row>
    <row r="2576" spans="1:12" x14ac:dyDescent="0.15">
      <c r="A2576" t="s">
        <v>12</v>
      </c>
      <c r="B2576">
        <v>697747</v>
      </c>
      <c r="C2576">
        <v>697767</v>
      </c>
      <c r="D2576" t="s">
        <v>8552</v>
      </c>
      <c r="E2576" t="s">
        <v>8553</v>
      </c>
      <c r="F2576" t="s">
        <v>15</v>
      </c>
      <c r="G2576" t="s">
        <v>36</v>
      </c>
      <c r="H2576">
        <v>135</v>
      </c>
      <c r="I2576" t="s">
        <v>8563</v>
      </c>
      <c r="J2576" t="s">
        <v>8564</v>
      </c>
      <c r="K2576" t="s">
        <v>8565</v>
      </c>
      <c r="L2576" t="s">
        <v>77978</v>
      </c>
    </row>
    <row r="2577" spans="1:12" x14ac:dyDescent="0.15">
      <c r="A2577" t="s">
        <v>12</v>
      </c>
      <c r="B2577">
        <v>704679</v>
      </c>
      <c r="C2577">
        <v>704699</v>
      </c>
      <c r="D2577" t="s">
        <v>8566</v>
      </c>
      <c r="E2577" t="s">
        <v>8567</v>
      </c>
      <c r="F2577" t="s">
        <v>15</v>
      </c>
      <c r="G2577" t="s">
        <v>23</v>
      </c>
      <c r="H2577">
        <v>10</v>
      </c>
      <c r="I2577" t="s">
        <v>8568</v>
      </c>
      <c r="J2577" t="s">
        <v>8569</v>
      </c>
      <c r="K2577" t="s">
        <v>8570</v>
      </c>
      <c r="L2577" t="s">
        <v>78001</v>
      </c>
    </row>
    <row r="2578" spans="1:12" x14ac:dyDescent="0.15">
      <c r="A2578" t="s">
        <v>12</v>
      </c>
      <c r="B2578">
        <v>704710</v>
      </c>
      <c r="C2578">
        <v>704730</v>
      </c>
      <c r="D2578" t="s">
        <v>8566</v>
      </c>
      <c r="E2578" t="s">
        <v>8567</v>
      </c>
      <c r="F2578" t="s">
        <v>15</v>
      </c>
      <c r="G2578" t="s">
        <v>32</v>
      </c>
      <c r="H2578">
        <v>41</v>
      </c>
      <c r="I2578" t="s">
        <v>8571</v>
      </c>
      <c r="J2578" t="s">
        <v>8572</v>
      </c>
      <c r="K2578" t="s">
        <v>8573</v>
      </c>
      <c r="L2578" t="s">
        <v>78014</v>
      </c>
    </row>
    <row r="2579" spans="1:12" x14ac:dyDescent="0.15">
      <c r="A2579" t="s">
        <v>12</v>
      </c>
      <c r="B2579">
        <v>704779</v>
      </c>
      <c r="C2579">
        <v>704799</v>
      </c>
      <c r="D2579" t="s">
        <v>8566</v>
      </c>
      <c r="E2579" t="s">
        <v>8567</v>
      </c>
      <c r="F2579" t="s">
        <v>15</v>
      </c>
      <c r="G2579" t="s">
        <v>23</v>
      </c>
      <c r="H2579">
        <v>110</v>
      </c>
      <c r="I2579" t="s">
        <v>8574</v>
      </c>
      <c r="J2579" t="s">
        <v>8575</v>
      </c>
      <c r="K2579" t="s">
        <v>8576</v>
      </c>
      <c r="L2579" t="s">
        <v>78030</v>
      </c>
    </row>
    <row r="2580" spans="1:12" x14ac:dyDescent="0.15">
      <c r="A2580" t="s">
        <v>12</v>
      </c>
      <c r="B2580">
        <v>704806</v>
      </c>
      <c r="C2580">
        <v>704826</v>
      </c>
      <c r="D2580" t="s">
        <v>8566</v>
      </c>
      <c r="E2580" t="s">
        <v>8567</v>
      </c>
      <c r="F2580" t="s">
        <v>15</v>
      </c>
      <c r="G2580" t="s">
        <v>32</v>
      </c>
      <c r="H2580">
        <v>137</v>
      </c>
      <c r="I2580" t="s">
        <v>8577</v>
      </c>
      <c r="J2580" t="s">
        <v>8578</v>
      </c>
      <c r="K2580" t="s">
        <v>8579</v>
      </c>
      <c r="L2580" t="s">
        <v>77987</v>
      </c>
    </row>
    <row r="2581" spans="1:12" x14ac:dyDescent="0.15">
      <c r="A2581" t="s">
        <v>12</v>
      </c>
      <c r="B2581">
        <v>705680</v>
      </c>
      <c r="C2581">
        <v>705700</v>
      </c>
      <c r="D2581" t="s">
        <v>8580</v>
      </c>
      <c r="E2581" t="s">
        <v>90</v>
      </c>
      <c r="F2581" t="s">
        <v>15</v>
      </c>
      <c r="G2581" t="s">
        <v>16</v>
      </c>
      <c r="H2581">
        <v>76</v>
      </c>
      <c r="I2581" t="s">
        <v>8581</v>
      </c>
      <c r="J2581" t="s">
        <v>8582</v>
      </c>
      <c r="K2581" t="s">
        <v>8583</v>
      </c>
      <c r="L2581" t="s">
        <v>77985</v>
      </c>
    </row>
    <row r="2582" spans="1:12" x14ac:dyDescent="0.15">
      <c r="A2582" t="s">
        <v>12</v>
      </c>
      <c r="B2582">
        <v>705707</v>
      </c>
      <c r="C2582">
        <v>705727</v>
      </c>
      <c r="D2582" t="s">
        <v>8580</v>
      </c>
      <c r="E2582" t="s">
        <v>90</v>
      </c>
      <c r="F2582" t="s">
        <v>15</v>
      </c>
      <c r="G2582" t="s">
        <v>36</v>
      </c>
      <c r="H2582">
        <v>103</v>
      </c>
      <c r="I2582" t="s">
        <v>8584</v>
      </c>
      <c r="J2582" t="s">
        <v>8585</v>
      </c>
      <c r="K2582" t="s">
        <v>8586</v>
      </c>
      <c r="L2582" t="s">
        <v>77937</v>
      </c>
    </row>
    <row r="2583" spans="1:12" x14ac:dyDescent="0.15">
      <c r="A2583" t="s">
        <v>12</v>
      </c>
      <c r="B2583">
        <v>705742</v>
      </c>
      <c r="C2583">
        <v>705762</v>
      </c>
      <c r="D2583" t="s">
        <v>8580</v>
      </c>
      <c r="E2583" t="s">
        <v>90</v>
      </c>
      <c r="F2583" t="s">
        <v>15</v>
      </c>
      <c r="G2583" t="s">
        <v>32</v>
      </c>
      <c r="H2583">
        <v>138</v>
      </c>
      <c r="I2583" t="s">
        <v>8587</v>
      </c>
      <c r="J2583" t="s">
        <v>8588</v>
      </c>
      <c r="K2583" t="s">
        <v>8589</v>
      </c>
      <c r="L2583" t="s">
        <v>78064</v>
      </c>
    </row>
    <row r="2584" spans="1:12" x14ac:dyDescent="0.15">
      <c r="A2584" t="s">
        <v>12</v>
      </c>
      <c r="B2584">
        <v>705788</v>
      </c>
      <c r="C2584">
        <v>705808</v>
      </c>
      <c r="D2584" t="s">
        <v>8580</v>
      </c>
      <c r="E2584" t="s">
        <v>90</v>
      </c>
      <c r="F2584" t="s">
        <v>15</v>
      </c>
      <c r="G2584" t="s">
        <v>23</v>
      </c>
      <c r="H2584">
        <v>184</v>
      </c>
      <c r="I2584" t="s">
        <v>8590</v>
      </c>
      <c r="J2584" t="s">
        <v>8591</v>
      </c>
      <c r="K2584" t="s">
        <v>8592</v>
      </c>
      <c r="L2584" t="s">
        <v>78021</v>
      </c>
    </row>
    <row r="2585" spans="1:12" x14ac:dyDescent="0.15">
      <c r="A2585" t="s">
        <v>12</v>
      </c>
      <c r="B2585">
        <v>706376</v>
      </c>
      <c r="C2585">
        <v>706396</v>
      </c>
      <c r="D2585" t="s">
        <v>8593</v>
      </c>
      <c r="E2585" t="s">
        <v>90</v>
      </c>
      <c r="F2585" t="s">
        <v>15</v>
      </c>
      <c r="G2585" t="s">
        <v>23</v>
      </c>
      <c r="H2585">
        <v>17</v>
      </c>
      <c r="I2585" t="s">
        <v>8594</v>
      </c>
      <c r="J2585" t="s">
        <v>8595</v>
      </c>
      <c r="K2585" t="s">
        <v>8596</v>
      </c>
      <c r="L2585" t="s">
        <v>77944</v>
      </c>
    </row>
    <row r="2586" spans="1:12" x14ac:dyDescent="0.15">
      <c r="A2586" t="s">
        <v>12</v>
      </c>
      <c r="B2586">
        <v>706418</v>
      </c>
      <c r="C2586">
        <v>706438</v>
      </c>
      <c r="D2586" t="s">
        <v>8593</v>
      </c>
      <c r="E2586" t="s">
        <v>90</v>
      </c>
      <c r="F2586" t="s">
        <v>15</v>
      </c>
      <c r="G2586" t="s">
        <v>32</v>
      </c>
      <c r="H2586">
        <v>59</v>
      </c>
      <c r="I2586" t="s">
        <v>8597</v>
      </c>
      <c r="J2586" t="s">
        <v>8598</v>
      </c>
      <c r="K2586" t="s">
        <v>8599</v>
      </c>
      <c r="L2586" t="s">
        <v>78009</v>
      </c>
    </row>
    <row r="2587" spans="1:12" x14ac:dyDescent="0.15">
      <c r="A2587" t="s">
        <v>12</v>
      </c>
      <c r="B2587">
        <v>706441</v>
      </c>
      <c r="C2587">
        <v>706461</v>
      </c>
      <c r="D2587" t="s">
        <v>8593</v>
      </c>
      <c r="E2587" t="s">
        <v>90</v>
      </c>
      <c r="F2587" t="s">
        <v>15</v>
      </c>
      <c r="G2587" t="s">
        <v>32</v>
      </c>
      <c r="H2587">
        <v>82</v>
      </c>
      <c r="I2587" t="s">
        <v>8600</v>
      </c>
      <c r="J2587" t="s">
        <v>8601</v>
      </c>
      <c r="K2587" t="s">
        <v>8602</v>
      </c>
      <c r="L2587" t="s">
        <v>78011</v>
      </c>
    </row>
    <row r="2588" spans="1:12" x14ac:dyDescent="0.15">
      <c r="A2588" t="s">
        <v>12</v>
      </c>
      <c r="B2588">
        <v>706501</v>
      </c>
      <c r="C2588">
        <v>706521</v>
      </c>
      <c r="D2588" t="s">
        <v>8593</v>
      </c>
      <c r="E2588" t="s">
        <v>90</v>
      </c>
      <c r="F2588" t="s">
        <v>15</v>
      </c>
      <c r="G2588" t="s">
        <v>16</v>
      </c>
      <c r="H2588">
        <v>142</v>
      </c>
      <c r="I2588" t="s">
        <v>8603</v>
      </c>
      <c r="J2588" t="s">
        <v>8604</v>
      </c>
      <c r="K2588" t="s">
        <v>8605</v>
      </c>
      <c r="L2588" t="s">
        <v>77990</v>
      </c>
    </row>
    <row r="2589" spans="1:12" x14ac:dyDescent="0.15">
      <c r="A2589" t="s">
        <v>12</v>
      </c>
      <c r="B2589">
        <v>707576</v>
      </c>
      <c r="C2589">
        <v>707596</v>
      </c>
      <c r="D2589" t="s">
        <v>8606</v>
      </c>
      <c r="E2589" t="s">
        <v>8607</v>
      </c>
      <c r="F2589" t="s">
        <v>15</v>
      </c>
      <c r="G2589" t="s">
        <v>32</v>
      </c>
      <c r="H2589">
        <v>1</v>
      </c>
      <c r="I2589" t="s">
        <v>8608</v>
      </c>
      <c r="J2589" t="s">
        <v>8609</v>
      </c>
      <c r="K2589" t="s">
        <v>8610</v>
      </c>
      <c r="L2589" t="str">
        <f>HYPERLINK("https://www.ncbi.nlm.nih.gov/nuccore/FM209186.1?report=graph&amp;tracks=[key:gene_model_track,Options:GeneOnly]&amp;mk=707577:707596|offset_1|00cc00,707812:707831|offset_236|444444,708735:708754|offset_1159|444444&amp;v=707376:708954&amp;c=444444", "offset 1")</f>
        <v>offset 1</v>
      </c>
    </row>
    <row r="2590" spans="1:12" x14ac:dyDescent="0.15">
      <c r="A2590" t="s">
        <v>12</v>
      </c>
      <c r="B2590">
        <v>707811</v>
      </c>
      <c r="C2590">
        <v>707831</v>
      </c>
      <c r="D2590" t="s">
        <v>8606</v>
      </c>
      <c r="E2590" t="s">
        <v>8607</v>
      </c>
      <c r="F2590" t="s">
        <v>15</v>
      </c>
      <c r="G2590" t="s">
        <v>32</v>
      </c>
      <c r="H2590">
        <v>236</v>
      </c>
      <c r="I2590" t="s">
        <v>8611</v>
      </c>
      <c r="J2590" t="s">
        <v>8612</v>
      </c>
      <c r="K2590" t="s">
        <v>8613</v>
      </c>
      <c r="L2590" t="str">
        <f>HYPERLINK("https://www.ncbi.nlm.nih.gov/nuccore/FM209186.1?report=graph&amp;tracks=[key:gene_model_track,Options:GeneOnly]&amp;mk=707577:707596|offset_1|444444,707812:707831|offset_236|00cc00,708735:708754|offset_1159|444444&amp;v=707376:708954&amp;c=444444", "offset 236")</f>
        <v>offset 236</v>
      </c>
    </row>
    <row r="2591" spans="1:12" x14ac:dyDescent="0.15">
      <c r="A2591" t="s">
        <v>12</v>
      </c>
      <c r="B2591">
        <v>708734</v>
      </c>
      <c r="C2591">
        <v>708754</v>
      </c>
      <c r="D2591" t="s">
        <v>8606</v>
      </c>
      <c r="E2591" t="s">
        <v>8607</v>
      </c>
      <c r="F2591" t="s">
        <v>15</v>
      </c>
      <c r="G2591" t="s">
        <v>16</v>
      </c>
      <c r="H2591">
        <v>1159</v>
      </c>
      <c r="I2591" t="s">
        <v>8614</v>
      </c>
      <c r="J2591" t="s">
        <v>8615</v>
      </c>
      <c r="K2591" t="s">
        <v>8616</v>
      </c>
      <c r="L2591" t="str">
        <f>HYPERLINK("https://www.ncbi.nlm.nih.gov/nuccore/FM209186.1?report=graph&amp;tracks=[key:gene_model_track,Options:GeneOnly]&amp;mk=707577:707596|offset_1|444444,707812:707831|offset_236|444444,708735:708754|offset_1159|00cc00&amp;v=707376:708954&amp;c=444444", "offset 1159")</f>
        <v>offset 1159</v>
      </c>
    </row>
    <row r="2592" spans="1:12" x14ac:dyDescent="0.15">
      <c r="A2592" t="s">
        <v>12</v>
      </c>
      <c r="B2592">
        <v>708955</v>
      </c>
      <c r="C2592">
        <v>708975</v>
      </c>
      <c r="D2592" t="s">
        <v>8617</v>
      </c>
      <c r="E2592" t="s">
        <v>8618</v>
      </c>
      <c r="F2592" t="s">
        <v>15</v>
      </c>
      <c r="G2592" t="s">
        <v>32</v>
      </c>
      <c r="H2592">
        <v>10</v>
      </c>
      <c r="I2592" t="s">
        <v>8619</v>
      </c>
      <c r="J2592" t="s">
        <v>8620</v>
      </c>
      <c r="K2592" t="s">
        <v>8621</v>
      </c>
      <c r="L2592" t="s">
        <v>78001</v>
      </c>
    </row>
    <row r="2593" spans="1:12" x14ac:dyDescent="0.15">
      <c r="A2593" t="s">
        <v>12</v>
      </c>
      <c r="B2593">
        <v>709009</v>
      </c>
      <c r="C2593">
        <v>709029</v>
      </c>
      <c r="D2593" t="s">
        <v>8617</v>
      </c>
      <c r="E2593" t="s">
        <v>8618</v>
      </c>
      <c r="F2593" t="s">
        <v>15</v>
      </c>
      <c r="G2593" t="s">
        <v>16</v>
      </c>
      <c r="H2593">
        <v>64</v>
      </c>
      <c r="I2593" t="s">
        <v>8622</v>
      </c>
      <c r="J2593" t="s">
        <v>8623</v>
      </c>
      <c r="K2593" t="s">
        <v>8624</v>
      </c>
      <c r="L2593" t="s">
        <v>77989</v>
      </c>
    </row>
    <row r="2594" spans="1:12" x14ac:dyDescent="0.15">
      <c r="A2594" t="s">
        <v>12</v>
      </c>
      <c r="B2594">
        <v>709059</v>
      </c>
      <c r="C2594">
        <v>709079</v>
      </c>
      <c r="D2594" t="s">
        <v>8617</v>
      </c>
      <c r="E2594" t="s">
        <v>8618</v>
      </c>
      <c r="F2594" t="s">
        <v>15</v>
      </c>
      <c r="G2594" t="s">
        <v>32</v>
      </c>
      <c r="H2594">
        <v>114</v>
      </c>
      <c r="I2594" t="s">
        <v>8625</v>
      </c>
      <c r="J2594" t="s">
        <v>8626</v>
      </c>
      <c r="K2594" t="s">
        <v>8627</v>
      </c>
      <c r="L2594" t="s">
        <v>77965</v>
      </c>
    </row>
    <row r="2595" spans="1:12" x14ac:dyDescent="0.15">
      <c r="A2595" t="s">
        <v>12</v>
      </c>
      <c r="B2595">
        <v>709112</v>
      </c>
      <c r="C2595">
        <v>709132</v>
      </c>
      <c r="D2595" t="s">
        <v>8617</v>
      </c>
      <c r="E2595" t="s">
        <v>8618</v>
      </c>
      <c r="F2595" t="s">
        <v>15</v>
      </c>
      <c r="G2595" t="s">
        <v>23</v>
      </c>
      <c r="H2595">
        <v>167</v>
      </c>
      <c r="I2595" t="s">
        <v>8628</v>
      </c>
      <c r="J2595" t="s">
        <v>8629</v>
      </c>
      <c r="K2595" t="s">
        <v>8630</v>
      </c>
      <c r="L2595" t="s">
        <v>77916</v>
      </c>
    </row>
    <row r="2596" spans="1:12" x14ac:dyDescent="0.15">
      <c r="A2596" t="s">
        <v>12</v>
      </c>
      <c r="B2596">
        <v>709324</v>
      </c>
      <c r="C2596">
        <v>709344</v>
      </c>
      <c r="D2596" t="s">
        <v>8631</v>
      </c>
      <c r="E2596" t="s">
        <v>8632</v>
      </c>
      <c r="F2596" t="s">
        <v>15</v>
      </c>
      <c r="G2596" t="s">
        <v>16</v>
      </c>
      <c r="H2596">
        <v>1</v>
      </c>
      <c r="I2596" t="s">
        <v>8633</v>
      </c>
      <c r="J2596" t="s">
        <v>8634</v>
      </c>
      <c r="K2596" t="s">
        <v>8635</v>
      </c>
      <c r="L2596" t="s">
        <v>77917</v>
      </c>
    </row>
    <row r="2597" spans="1:12" x14ac:dyDescent="0.15">
      <c r="A2597" t="s">
        <v>12</v>
      </c>
      <c r="B2597">
        <v>709446</v>
      </c>
      <c r="C2597">
        <v>709466</v>
      </c>
      <c r="D2597" t="s">
        <v>8631</v>
      </c>
      <c r="E2597" t="s">
        <v>8632</v>
      </c>
      <c r="F2597" t="s">
        <v>15</v>
      </c>
      <c r="G2597" t="s">
        <v>36</v>
      </c>
      <c r="H2597">
        <v>123</v>
      </c>
      <c r="I2597" t="s">
        <v>8636</v>
      </c>
      <c r="J2597" t="s">
        <v>8637</v>
      </c>
      <c r="K2597" t="s">
        <v>8638</v>
      </c>
      <c r="L2597" t="s">
        <v>78061</v>
      </c>
    </row>
    <row r="2598" spans="1:12" x14ac:dyDescent="0.15">
      <c r="A2598" t="s">
        <v>12</v>
      </c>
      <c r="B2598">
        <v>709478</v>
      </c>
      <c r="C2598">
        <v>709498</v>
      </c>
      <c r="D2598" t="s">
        <v>8631</v>
      </c>
      <c r="E2598" t="s">
        <v>8632</v>
      </c>
      <c r="F2598" t="s">
        <v>15</v>
      </c>
      <c r="G2598" t="s">
        <v>32</v>
      </c>
      <c r="H2598">
        <v>155</v>
      </c>
      <c r="I2598" t="s">
        <v>8639</v>
      </c>
      <c r="J2598" t="s">
        <v>8640</v>
      </c>
      <c r="K2598" t="s">
        <v>8641</v>
      </c>
      <c r="L2598" t="s">
        <v>78083</v>
      </c>
    </row>
    <row r="2599" spans="1:12" x14ac:dyDescent="0.15">
      <c r="A2599" t="s">
        <v>12</v>
      </c>
      <c r="B2599">
        <v>709508</v>
      </c>
      <c r="C2599">
        <v>709528</v>
      </c>
      <c r="D2599" t="s">
        <v>8631</v>
      </c>
      <c r="E2599" t="s">
        <v>8632</v>
      </c>
      <c r="F2599" t="s">
        <v>15</v>
      </c>
      <c r="G2599" t="s">
        <v>36</v>
      </c>
      <c r="H2599">
        <v>185</v>
      </c>
      <c r="I2599" t="s">
        <v>8642</v>
      </c>
      <c r="J2599" t="s">
        <v>8643</v>
      </c>
      <c r="K2599" t="s">
        <v>8644</v>
      </c>
      <c r="L2599" t="s">
        <v>78084</v>
      </c>
    </row>
    <row r="2600" spans="1:12" x14ac:dyDescent="0.15">
      <c r="A2600" t="s">
        <v>12</v>
      </c>
      <c r="B2600">
        <v>709990</v>
      </c>
      <c r="C2600">
        <v>710010</v>
      </c>
      <c r="D2600" t="s">
        <v>8645</v>
      </c>
      <c r="E2600" t="s">
        <v>8646</v>
      </c>
      <c r="F2600" t="s">
        <v>15</v>
      </c>
      <c r="G2600" t="s">
        <v>32</v>
      </c>
      <c r="H2600">
        <v>17</v>
      </c>
      <c r="I2600" t="s">
        <v>8647</v>
      </c>
      <c r="J2600" t="s">
        <v>8648</v>
      </c>
      <c r="K2600" t="s">
        <v>8649</v>
      </c>
      <c r="L2600" t="s">
        <v>77944</v>
      </c>
    </row>
    <row r="2601" spans="1:12" x14ac:dyDescent="0.15">
      <c r="A2601" t="s">
        <v>12</v>
      </c>
      <c r="B2601">
        <v>710019</v>
      </c>
      <c r="C2601">
        <v>710039</v>
      </c>
      <c r="D2601" t="s">
        <v>8645</v>
      </c>
      <c r="E2601" t="s">
        <v>8646</v>
      </c>
      <c r="F2601" t="s">
        <v>15</v>
      </c>
      <c r="G2601" t="s">
        <v>16</v>
      </c>
      <c r="H2601">
        <v>46</v>
      </c>
      <c r="I2601" t="s">
        <v>8650</v>
      </c>
      <c r="J2601" t="s">
        <v>8651</v>
      </c>
      <c r="K2601" t="s">
        <v>8652</v>
      </c>
      <c r="L2601" t="s">
        <v>78004</v>
      </c>
    </row>
    <row r="2602" spans="1:12" x14ac:dyDescent="0.15">
      <c r="A2602" t="s">
        <v>12</v>
      </c>
      <c r="B2602">
        <v>710039</v>
      </c>
      <c r="C2602">
        <v>710059</v>
      </c>
      <c r="D2602" t="s">
        <v>8645</v>
      </c>
      <c r="E2602" t="s">
        <v>8646</v>
      </c>
      <c r="F2602" t="s">
        <v>15</v>
      </c>
      <c r="G2602" t="s">
        <v>16</v>
      </c>
      <c r="H2602">
        <v>66</v>
      </c>
      <c r="I2602" t="s">
        <v>8653</v>
      </c>
      <c r="J2602" t="s">
        <v>8654</v>
      </c>
      <c r="K2602" t="s">
        <v>8655</v>
      </c>
      <c r="L2602" t="s">
        <v>77928</v>
      </c>
    </row>
    <row r="2603" spans="1:12" x14ac:dyDescent="0.15">
      <c r="A2603" t="s">
        <v>12</v>
      </c>
      <c r="B2603">
        <v>710106</v>
      </c>
      <c r="C2603">
        <v>710126</v>
      </c>
      <c r="D2603" t="s">
        <v>8645</v>
      </c>
      <c r="E2603" t="s">
        <v>8646</v>
      </c>
      <c r="F2603" t="s">
        <v>15</v>
      </c>
      <c r="G2603" t="s">
        <v>32</v>
      </c>
      <c r="H2603">
        <v>133</v>
      </c>
      <c r="I2603" t="s">
        <v>8656</v>
      </c>
      <c r="J2603" t="s">
        <v>8657</v>
      </c>
      <c r="K2603" t="s">
        <v>8658</v>
      </c>
      <c r="L2603" t="s">
        <v>77995</v>
      </c>
    </row>
    <row r="2604" spans="1:12" x14ac:dyDescent="0.15">
      <c r="A2604" t="s">
        <v>12</v>
      </c>
      <c r="B2604">
        <v>710420</v>
      </c>
      <c r="C2604">
        <v>710440</v>
      </c>
      <c r="D2604" t="s">
        <v>8659</v>
      </c>
      <c r="E2604" t="s">
        <v>8660</v>
      </c>
      <c r="F2604" t="s">
        <v>15</v>
      </c>
      <c r="G2604" t="s">
        <v>32</v>
      </c>
      <c r="H2604">
        <v>16</v>
      </c>
      <c r="I2604" t="s">
        <v>8661</v>
      </c>
      <c r="J2604" t="s">
        <v>8662</v>
      </c>
      <c r="K2604" t="s">
        <v>8663</v>
      </c>
      <c r="L2604" t="s">
        <v>77905</v>
      </c>
    </row>
    <row r="2605" spans="1:12" x14ac:dyDescent="0.15">
      <c r="A2605" t="s">
        <v>12</v>
      </c>
      <c r="B2605">
        <v>710441</v>
      </c>
      <c r="C2605">
        <v>710461</v>
      </c>
      <c r="D2605" t="s">
        <v>8659</v>
      </c>
      <c r="E2605" t="s">
        <v>8660</v>
      </c>
      <c r="F2605" t="s">
        <v>15</v>
      </c>
      <c r="G2605" t="s">
        <v>16</v>
      </c>
      <c r="H2605">
        <v>37</v>
      </c>
      <c r="I2605" t="s">
        <v>8664</v>
      </c>
      <c r="J2605" t="s">
        <v>8665</v>
      </c>
      <c r="K2605" t="s">
        <v>8666</v>
      </c>
      <c r="L2605" t="s">
        <v>77906</v>
      </c>
    </row>
    <row r="2606" spans="1:12" x14ac:dyDescent="0.15">
      <c r="A2606" t="s">
        <v>12</v>
      </c>
      <c r="B2606">
        <v>710483</v>
      </c>
      <c r="C2606">
        <v>710503</v>
      </c>
      <c r="D2606" t="s">
        <v>8659</v>
      </c>
      <c r="E2606" t="s">
        <v>8660</v>
      </c>
      <c r="F2606" t="s">
        <v>15</v>
      </c>
      <c r="G2606" t="s">
        <v>16</v>
      </c>
      <c r="H2606">
        <v>79</v>
      </c>
      <c r="I2606" t="s">
        <v>8667</v>
      </c>
      <c r="J2606" t="s">
        <v>8668</v>
      </c>
      <c r="K2606" t="s">
        <v>8669</v>
      </c>
      <c r="L2606" t="s">
        <v>77993</v>
      </c>
    </row>
    <row r="2607" spans="1:12" x14ac:dyDescent="0.15">
      <c r="A2607" t="s">
        <v>12</v>
      </c>
      <c r="B2607">
        <v>710507</v>
      </c>
      <c r="C2607">
        <v>710527</v>
      </c>
      <c r="D2607" t="s">
        <v>8659</v>
      </c>
      <c r="E2607" t="s">
        <v>8660</v>
      </c>
      <c r="F2607" t="s">
        <v>15</v>
      </c>
      <c r="G2607" t="s">
        <v>32</v>
      </c>
      <c r="H2607">
        <v>103</v>
      </c>
      <c r="I2607" t="s">
        <v>8670</v>
      </c>
      <c r="J2607" t="s">
        <v>8671</v>
      </c>
      <c r="K2607" t="s">
        <v>8672</v>
      </c>
      <c r="L2607" t="s">
        <v>77937</v>
      </c>
    </row>
    <row r="2608" spans="1:12" x14ac:dyDescent="0.15">
      <c r="A2608" t="s">
        <v>12</v>
      </c>
      <c r="B2608">
        <v>711298</v>
      </c>
      <c r="C2608">
        <v>711318</v>
      </c>
      <c r="D2608" t="s">
        <v>8673</v>
      </c>
      <c r="E2608" t="s">
        <v>8674</v>
      </c>
      <c r="F2608" t="s">
        <v>15</v>
      </c>
      <c r="G2608" t="s">
        <v>36</v>
      </c>
      <c r="H2608">
        <v>0</v>
      </c>
      <c r="I2608" t="s">
        <v>8675</v>
      </c>
      <c r="J2608" t="s">
        <v>8676</v>
      </c>
      <c r="K2608" t="s">
        <v>8677</v>
      </c>
      <c r="L2608" t="s">
        <v>77980</v>
      </c>
    </row>
    <row r="2609" spans="1:12" x14ac:dyDescent="0.15">
      <c r="A2609" t="s">
        <v>12</v>
      </c>
      <c r="B2609">
        <v>711329</v>
      </c>
      <c r="C2609">
        <v>711349</v>
      </c>
      <c r="D2609" t="s">
        <v>8673</v>
      </c>
      <c r="E2609" t="s">
        <v>8674</v>
      </c>
      <c r="F2609" t="s">
        <v>15</v>
      </c>
      <c r="G2609" t="s">
        <v>32</v>
      </c>
      <c r="H2609">
        <v>31</v>
      </c>
      <c r="I2609" t="s">
        <v>8678</v>
      </c>
      <c r="J2609" t="s">
        <v>8679</v>
      </c>
      <c r="K2609" t="s">
        <v>8680</v>
      </c>
      <c r="L2609" t="s">
        <v>77910</v>
      </c>
    </row>
    <row r="2610" spans="1:12" x14ac:dyDescent="0.15">
      <c r="A2610" t="s">
        <v>12</v>
      </c>
      <c r="B2610">
        <v>711356</v>
      </c>
      <c r="C2610">
        <v>711376</v>
      </c>
      <c r="D2610" t="s">
        <v>8673</v>
      </c>
      <c r="E2610" t="s">
        <v>8674</v>
      </c>
      <c r="F2610" t="s">
        <v>15</v>
      </c>
      <c r="G2610" t="s">
        <v>32</v>
      </c>
      <c r="H2610">
        <v>58</v>
      </c>
      <c r="I2610" t="s">
        <v>8681</v>
      </c>
      <c r="J2610" t="s">
        <v>8682</v>
      </c>
      <c r="K2610" t="s">
        <v>8683</v>
      </c>
      <c r="L2610" t="s">
        <v>77911</v>
      </c>
    </row>
    <row r="2611" spans="1:12" x14ac:dyDescent="0.15">
      <c r="A2611" t="s">
        <v>12</v>
      </c>
      <c r="B2611">
        <v>711383</v>
      </c>
      <c r="C2611">
        <v>711403</v>
      </c>
      <c r="D2611" t="s">
        <v>8673</v>
      </c>
      <c r="E2611" t="s">
        <v>8674</v>
      </c>
      <c r="F2611" t="s">
        <v>15</v>
      </c>
      <c r="G2611" t="s">
        <v>16</v>
      </c>
      <c r="H2611">
        <v>85</v>
      </c>
      <c r="I2611" t="s">
        <v>8684</v>
      </c>
      <c r="J2611" t="s">
        <v>8685</v>
      </c>
      <c r="K2611" t="s">
        <v>8686</v>
      </c>
      <c r="L2611" t="s">
        <v>77972</v>
      </c>
    </row>
    <row r="2612" spans="1:12" x14ac:dyDescent="0.15">
      <c r="A2612" t="s">
        <v>12</v>
      </c>
      <c r="B2612">
        <v>711890</v>
      </c>
      <c r="C2612">
        <v>711910</v>
      </c>
      <c r="D2612" t="s">
        <v>8687</v>
      </c>
      <c r="E2612" t="s">
        <v>8688</v>
      </c>
      <c r="F2612" t="s">
        <v>15</v>
      </c>
      <c r="G2612" t="s">
        <v>32</v>
      </c>
      <c r="H2612">
        <v>13</v>
      </c>
      <c r="I2612" t="s">
        <v>8689</v>
      </c>
      <c r="J2612" t="s">
        <v>8690</v>
      </c>
      <c r="K2612" t="s">
        <v>8691</v>
      </c>
      <c r="L2612" t="s">
        <v>77935</v>
      </c>
    </row>
    <row r="2613" spans="1:12" x14ac:dyDescent="0.15">
      <c r="A2613" t="s">
        <v>12</v>
      </c>
      <c r="B2613">
        <v>711911</v>
      </c>
      <c r="C2613">
        <v>711931</v>
      </c>
      <c r="D2613" t="s">
        <v>8687</v>
      </c>
      <c r="E2613" t="s">
        <v>8688</v>
      </c>
      <c r="F2613" t="s">
        <v>15</v>
      </c>
      <c r="G2613" t="s">
        <v>16</v>
      </c>
      <c r="H2613">
        <v>34</v>
      </c>
      <c r="I2613" t="s">
        <v>8692</v>
      </c>
      <c r="J2613" t="s">
        <v>8693</v>
      </c>
      <c r="K2613" t="s">
        <v>8694</v>
      </c>
      <c r="L2613" t="s">
        <v>77999</v>
      </c>
    </row>
    <row r="2614" spans="1:12" x14ac:dyDescent="0.15">
      <c r="A2614" t="s">
        <v>12</v>
      </c>
      <c r="B2614">
        <v>711980</v>
      </c>
      <c r="C2614">
        <v>712000</v>
      </c>
      <c r="D2614" t="s">
        <v>8687</v>
      </c>
      <c r="E2614" t="s">
        <v>8688</v>
      </c>
      <c r="F2614" t="s">
        <v>15</v>
      </c>
      <c r="G2614" t="s">
        <v>16</v>
      </c>
      <c r="H2614">
        <v>103</v>
      </c>
      <c r="I2614" t="s">
        <v>8695</v>
      </c>
      <c r="J2614" t="s">
        <v>8696</v>
      </c>
      <c r="K2614" t="s">
        <v>8697</v>
      </c>
      <c r="L2614" t="s">
        <v>77937</v>
      </c>
    </row>
    <row r="2615" spans="1:12" x14ac:dyDescent="0.15">
      <c r="A2615" t="s">
        <v>12</v>
      </c>
      <c r="B2615">
        <v>712001</v>
      </c>
      <c r="C2615">
        <v>712021</v>
      </c>
      <c r="D2615" t="s">
        <v>8687</v>
      </c>
      <c r="E2615" t="s">
        <v>8688</v>
      </c>
      <c r="F2615" t="s">
        <v>15</v>
      </c>
      <c r="G2615" t="s">
        <v>16</v>
      </c>
      <c r="H2615">
        <v>124</v>
      </c>
      <c r="I2615" t="s">
        <v>8698</v>
      </c>
      <c r="J2615" t="s">
        <v>8699</v>
      </c>
      <c r="K2615" t="s">
        <v>8700</v>
      </c>
      <c r="L2615" t="s">
        <v>78046</v>
      </c>
    </row>
    <row r="2616" spans="1:12" x14ac:dyDescent="0.15">
      <c r="A2616" t="s">
        <v>12</v>
      </c>
      <c r="B2616">
        <v>712502</v>
      </c>
      <c r="C2616">
        <v>712522</v>
      </c>
      <c r="D2616" t="s">
        <v>8701</v>
      </c>
      <c r="E2616" t="s">
        <v>8702</v>
      </c>
      <c r="F2616" t="s">
        <v>15</v>
      </c>
      <c r="G2616" t="s">
        <v>16</v>
      </c>
      <c r="H2616">
        <v>35</v>
      </c>
      <c r="I2616" t="s">
        <v>8703</v>
      </c>
      <c r="J2616" t="s">
        <v>8704</v>
      </c>
      <c r="K2616" t="s">
        <v>8705</v>
      </c>
      <c r="L2616" t="s">
        <v>77936</v>
      </c>
    </row>
    <row r="2617" spans="1:12" x14ac:dyDescent="0.15">
      <c r="A2617" t="s">
        <v>12</v>
      </c>
      <c r="B2617">
        <v>712524</v>
      </c>
      <c r="C2617">
        <v>712544</v>
      </c>
      <c r="D2617" t="s">
        <v>8701</v>
      </c>
      <c r="E2617" t="s">
        <v>8702</v>
      </c>
      <c r="F2617" t="s">
        <v>15</v>
      </c>
      <c r="G2617" t="s">
        <v>16</v>
      </c>
      <c r="H2617">
        <v>57</v>
      </c>
      <c r="I2617" t="s">
        <v>8706</v>
      </c>
      <c r="J2617" t="s">
        <v>8707</v>
      </c>
      <c r="K2617" t="s">
        <v>8708</v>
      </c>
      <c r="L2617" t="s">
        <v>78049</v>
      </c>
    </row>
    <row r="2618" spans="1:12" x14ac:dyDescent="0.15">
      <c r="A2618" t="s">
        <v>12</v>
      </c>
      <c r="B2618">
        <v>712555</v>
      </c>
      <c r="C2618">
        <v>712575</v>
      </c>
      <c r="D2618" t="s">
        <v>8701</v>
      </c>
      <c r="E2618" t="s">
        <v>8702</v>
      </c>
      <c r="F2618" t="s">
        <v>15</v>
      </c>
      <c r="G2618" t="s">
        <v>32</v>
      </c>
      <c r="H2618">
        <v>88</v>
      </c>
      <c r="I2618" t="s">
        <v>8709</v>
      </c>
      <c r="J2618" t="s">
        <v>8710</v>
      </c>
      <c r="K2618" t="s">
        <v>8711</v>
      </c>
      <c r="L2618" t="s">
        <v>77923</v>
      </c>
    </row>
    <row r="2619" spans="1:12" x14ac:dyDescent="0.15">
      <c r="A2619" t="s">
        <v>12</v>
      </c>
      <c r="B2619">
        <v>712600</v>
      </c>
      <c r="C2619">
        <v>712620</v>
      </c>
      <c r="D2619" t="s">
        <v>8701</v>
      </c>
      <c r="E2619" t="s">
        <v>8702</v>
      </c>
      <c r="F2619" t="s">
        <v>15</v>
      </c>
      <c r="G2619" t="s">
        <v>32</v>
      </c>
      <c r="H2619">
        <v>133</v>
      </c>
      <c r="I2619" t="s">
        <v>8712</v>
      </c>
      <c r="J2619" t="s">
        <v>8713</v>
      </c>
      <c r="K2619" t="s">
        <v>8714</v>
      </c>
      <c r="L2619" t="s">
        <v>77995</v>
      </c>
    </row>
    <row r="2620" spans="1:12" x14ac:dyDescent="0.15">
      <c r="A2620" t="s">
        <v>12</v>
      </c>
      <c r="B2620">
        <v>716607</v>
      </c>
      <c r="C2620">
        <v>716627</v>
      </c>
      <c r="D2620" t="s">
        <v>8715</v>
      </c>
      <c r="E2620" t="s">
        <v>8716</v>
      </c>
      <c r="F2620" t="s">
        <v>15</v>
      </c>
      <c r="G2620" t="s">
        <v>23</v>
      </c>
      <c r="H2620">
        <v>1</v>
      </c>
      <c r="I2620" t="s">
        <v>8717</v>
      </c>
      <c r="J2620" t="s">
        <v>8718</v>
      </c>
      <c r="K2620" t="s">
        <v>8719</v>
      </c>
      <c r="L2620" t="s">
        <v>77917</v>
      </c>
    </row>
    <row r="2621" spans="1:12" x14ac:dyDescent="0.15">
      <c r="A2621" t="s">
        <v>12</v>
      </c>
      <c r="B2621">
        <v>716638</v>
      </c>
      <c r="C2621">
        <v>716658</v>
      </c>
      <c r="D2621" t="s">
        <v>8715</v>
      </c>
      <c r="E2621" t="s">
        <v>8716</v>
      </c>
      <c r="F2621" t="s">
        <v>15</v>
      </c>
      <c r="G2621" t="s">
        <v>32</v>
      </c>
      <c r="H2621">
        <v>32</v>
      </c>
      <c r="I2621" t="s">
        <v>8720</v>
      </c>
      <c r="J2621" t="s">
        <v>8721</v>
      </c>
      <c r="K2621" t="s">
        <v>8722</v>
      </c>
      <c r="L2621" t="s">
        <v>77918</v>
      </c>
    </row>
    <row r="2622" spans="1:12" x14ac:dyDescent="0.15">
      <c r="A2622" t="s">
        <v>12</v>
      </c>
      <c r="B2622">
        <v>716664</v>
      </c>
      <c r="C2622">
        <v>716684</v>
      </c>
      <c r="D2622" t="s">
        <v>8715</v>
      </c>
      <c r="E2622" t="s">
        <v>8716</v>
      </c>
      <c r="F2622" t="s">
        <v>15</v>
      </c>
      <c r="G2622" t="s">
        <v>32</v>
      </c>
      <c r="H2622">
        <v>58</v>
      </c>
      <c r="I2622" t="s">
        <v>8723</v>
      </c>
      <c r="J2622" t="s">
        <v>8724</v>
      </c>
      <c r="K2622" t="s">
        <v>8725</v>
      </c>
      <c r="L2622" t="s">
        <v>77911</v>
      </c>
    </row>
    <row r="2623" spans="1:12" x14ac:dyDescent="0.15">
      <c r="A2623" t="s">
        <v>12</v>
      </c>
      <c r="B2623">
        <v>716687</v>
      </c>
      <c r="C2623">
        <v>716707</v>
      </c>
      <c r="D2623" t="s">
        <v>8715</v>
      </c>
      <c r="E2623" t="s">
        <v>8716</v>
      </c>
      <c r="F2623" t="s">
        <v>15</v>
      </c>
      <c r="G2623" t="s">
        <v>36</v>
      </c>
      <c r="H2623">
        <v>81</v>
      </c>
      <c r="I2623" t="s">
        <v>8726</v>
      </c>
      <c r="J2623" t="s">
        <v>8727</v>
      </c>
      <c r="K2623" t="s">
        <v>8728</v>
      </c>
      <c r="L2623" t="s">
        <v>78019</v>
      </c>
    </row>
    <row r="2624" spans="1:12" x14ac:dyDescent="0.15">
      <c r="A2624" t="s">
        <v>12</v>
      </c>
      <c r="B2624">
        <v>720974</v>
      </c>
      <c r="C2624">
        <v>720994</v>
      </c>
      <c r="D2624" t="s">
        <v>8729</v>
      </c>
      <c r="E2624" t="s">
        <v>8730</v>
      </c>
      <c r="F2624" t="s">
        <v>15</v>
      </c>
      <c r="G2624" t="s">
        <v>32</v>
      </c>
      <c r="H2624">
        <v>17</v>
      </c>
      <c r="I2624" t="s">
        <v>8731</v>
      </c>
      <c r="J2624" t="s">
        <v>8732</v>
      </c>
      <c r="K2624" t="s">
        <v>8733</v>
      </c>
      <c r="L2624" t="s">
        <v>77944</v>
      </c>
    </row>
    <row r="2625" spans="1:12" x14ac:dyDescent="0.15">
      <c r="A2625" t="s">
        <v>12</v>
      </c>
      <c r="B2625">
        <v>721023</v>
      </c>
      <c r="C2625">
        <v>721043</v>
      </c>
      <c r="D2625" t="s">
        <v>8729</v>
      </c>
      <c r="E2625" t="s">
        <v>8730</v>
      </c>
      <c r="F2625" t="s">
        <v>15</v>
      </c>
      <c r="G2625" t="s">
        <v>23</v>
      </c>
      <c r="H2625">
        <v>66</v>
      </c>
      <c r="I2625" t="s">
        <v>8734</v>
      </c>
      <c r="J2625" t="s">
        <v>8735</v>
      </c>
      <c r="K2625" t="s">
        <v>8736</v>
      </c>
      <c r="L2625" t="s">
        <v>77928</v>
      </c>
    </row>
    <row r="2626" spans="1:12" x14ac:dyDescent="0.15">
      <c r="A2626" t="s">
        <v>12</v>
      </c>
      <c r="B2626">
        <v>721063</v>
      </c>
      <c r="C2626">
        <v>721083</v>
      </c>
      <c r="D2626" t="s">
        <v>8729</v>
      </c>
      <c r="E2626" t="s">
        <v>8730</v>
      </c>
      <c r="F2626" t="s">
        <v>15</v>
      </c>
      <c r="G2626" t="s">
        <v>36</v>
      </c>
      <c r="H2626">
        <v>106</v>
      </c>
      <c r="I2626" t="s">
        <v>8737</v>
      </c>
      <c r="J2626" t="s">
        <v>8738</v>
      </c>
      <c r="K2626" t="s">
        <v>8739</v>
      </c>
      <c r="L2626" t="s">
        <v>77914</v>
      </c>
    </row>
    <row r="2627" spans="1:12" x14ac:dyDescent="0.15">
      <c r="A2627" t="s">
        <v>12</v>
      </c>
      <c r="B2627">
        <v>721083</v>
      </c>
      <c r="C2627">
        <v>721103</v>
      </c>
      <c r="D2627" t="s">
        <v>8729</v>
      </c>
      <c r="E2627" t="s">
        <v>8730</v>
      </c>
      <c r="F2627" t="s">
        <v>15</v>
      </c>
      <c r="G2627" t="s">
        <v>16</v>
      </c>
      <c r="H2627">
        <v>126</v>
      </c>
      <c r="I2627" t="s">
        <v>8740</v>
      </c>
      <c r="J2627" t="s">
        <v>8741</v>
      </c>
      <c r="K2627" t="s">
        <v>8742</v>
      </c>
      <c r="L2627" t="s">
        <v>78078</v>
      </c>
    </row>
    <row r="2628" spans="1:12" x14ac:dyDescent="0.15">
      <c r="A2628" t="s">
        <v>12</v>
      </c>
      <c r="B2628">
        <v>721434</v>
      </c>
      <c r="C2628">
        <v>721454</v>
      </c>
      <c r="D2628" t="s">
        <v>8743</v>
      </c>
      <c r="E2628" t="s">
        <v>8744</v>
      </c>
      <c r="F2628" t="s">
        <v>15</v>
      </c>
      <c r="G2628" t="s">
        <v>32</v>
      </c>
      <c r="H2628">
        <v>6</v>
      </c>
      <c r="I2628" t="s">
        <v>8745</v>
      </c>
      <c r="J2628" t="s">
        <v>8746</v>
      </c>
      <c r="K2628" t="s">
        <v>8747</v>
      </c>
      <c r="L2628" t="s">
        <v>78025</v>
      </c>
    </row>
    <row r="2629" spans="1:12" x14ac:dyDescent="0.15">
      <c r="A2629" t="s">
        <v>12</v>
      </c>
      <c r="B2629">
        <v>721476</v>
      </c>
      <c r="C2629">
        <v>721496</v>
      </c>
      <c r="D2629" t="s">
        <v>8743</v>
      </c>
      <c r="E2629" t="s">
        <v>8744</v>
      </c>
      <c r="F2629" t="s">
        <v>15</v>
      </c>
      <c r="G2629" t="s">
        <v>16</v>
      </c>
      <c r="H2629">
        <v>48</v>
      </c>
      <c r="I2629" t="s">
        <v>8748</v>
      </c>
      <c r="J2629" t="s">
        <v>8749</v>
      </c>
      <c r="K2629" t="s">
        <v>8750</v>
      </c>
      <c r="L2629" t="s">
        <v>78018</v>
      </c>
    </row>
    <row r="2630" spans="1:12" x14ac:dyDescent="0.15">
      <c r="A2630" t="s">
        <v>12</v>
      </c>
      <c r="B2630">
        <v>721496</v>
      </c>
      <c r="C2630">
        <v>721516</v>
      </c>
      <c r="D2630" t="s">
        <v>8743</v>
      </c>
      <c r="E2630" t="s">
        <v>8744</v>
      </c>
      <c r="F2630" t="s">
        <v>15</v>
      </c>
      <c r="G2630" t="s">
        <v>23</v>
      </c>
      <c r="H2630">
        <v>68</v>
      </c>
      <c r="I2630" t="s">
        <v>8751</v>
      </c>
      <c r="J2630" t="s">
        <v>8752</v>
      </c>
      <c r="K2630" t="s">
        <v>8753</v>
      </c>
      <c r="L2630" t="s">
        <v>77962</v>
      </c>
    </row>
    <row r="2631" spans="1:12" x14ac:dyDescent="0.15">
      <c r="A2631" t="s">
        <v>12</v>
      </c>
      <c r="B2631">
        <v>721540</v>
      </c>
      <c r="C2631">
        <v>721560</v>
      </c>
      <c r="D2631" t="s">
        <v>8743</v>
      </c>
      <c r="E2631" t="s">
        <v>8744</v>
      </c>
      <c r="F2631" t="s">
        <v>15</v>
      </c>
      <c r="G2631" t="s">
        <v>16</v>
      </c>
      <c r="H2631">
        <v>112</v>
      </c>
      <c r="I2631" t="s">
        <v>8754</v>
      </c>
      <c r="J2631" t="s">
        <v>8755</v>
      </c>
      <c r="K2631" t="s">
        <v>8756</v>
      </c>
      <c r="L2631" t="s">
        <v>77950</v>
      </c>
    </row>
    <row r="2632" spans="1:12" x14ac:dyDescent="0.15">
      <c r="A2632" t="s">
        <v>12</v>
      </c>
      <c r="B2632">
        <v>721936</v>
      </c>
      <c r="C2632">
        <v>721956</v>
      </c>
      <c r="D2632" t="s">
        <v>8757</v>
      </c>
      <c r="E2632" t="s">
        <v>8758</v>
      </c>
      <c r="F2632" t="s">
        <v>15</v>
      </c>
      <c r="G2632" t="s">
        <v>36</v>
      </c>
      <c r="H2632">
        <v>7</v>
      </c>
      <c r="I2632" t="s">
        <v>8759</v>
      </c>
      <c r="J2632" t="s">
        <v>8760</v>
      </c>
      <c r="K2632" t="s">
        <v>8761</v>
      </c>
      <c r="L2632" t="s">
        <v>77909</v>
      </c>
    </row>
    <row r="2633" spans="1:12" x14ac:dyDescent="0.15">
      <c r="A2633" t="s">
        <v>12</v>
      </c>
      <c r="B2633">
        <v>721961</v>
      </c>
      <c r="C2633">
        <v>721981</v>
      </c>
      <c r="D2633" t="s">
        <v>8757</v>
      </c>
      <c r="E2633" t="s">
        <v>8758</v>
      </c>
      <c r="F2633" t="s">
        <v>15</v>
      </c>
      <c r="G2633" t="s">
        <v>16</v>
      </c>
      <c r="H2633">
        <v>32</v>
      </c>
      <c r="I2633" t="s">
        <v>8762</v>
      </c>
      <c r="J2633" t="s">
        <v>8763</v>
      </c>
      <c r="K2633" t="s">
        <v>8764</v>
      </c>
      <c r="L2633" t="s">
        <v>77918</v>
      </c>
    </row>
    <row r="2634" spans="1:12" x14ac:dyDescent="0.15">
      <c r="A2634" t="s">
        <v>12</v>
      </c>
      <c r="B2634">
        <v>721981</v>
      </c>
      <c r="C2634">
        <v>722001</v>
      </c>
      <c r="D2634" t="s">
        <v>8757</v>
      </c>
      <c r="E2634" t="s">
        <v>8758</v>
      </c>
      <c r="F2634" t="s">
        <v>15</v>
      </c>
      <c r="G2634" t="s">
        <v>36</v>
      </c>
      <c r="H2634">
        <v>52</v>
      </c>
      <c r="I2634" t="s">
        <v>8765</v>
      </c>
      <c r="J2634" t="s">
        <v>8766</v>
      </c>
      <c r="K2634" t="s">
        <v>8767</v>
      </c>
      <c r="L2634" t="s">
        <v>77959</v>
      </c>
    </row>
    <row r="2635" spans="1:12" x14ac:dyDescent="0.15">
      <c r="A2635" t="s">
        <v>12</v>
      </c>
      <c r="B2635">
        <v>722002</v>
      </c>
      <c r="C2635">
        <v>722022</v>
      </c>
      <c r="D2635" t="s">
        <v>8757</v>
      </c>
      <c r="E2635" t="s">
        <v>8758</v>
      </c>
      <c r="F2635" t="s">
        <v>15</v>
      </c>
      <c r="G2635" t="s">
        <v>32</v>
      </c>
      <c r="H2635">
        <v>73</v>
      </c>
      <c r="I2635" t="s">
        <v>8768</v>
      </c>
      <c r="J2635" t="s">
        <v>8769</v>
      </c>
      <c r="K2635" t="s">
        <v>8770</v>
      </c>
      <c r="L2635" t="s">
        <v>77926</v>
      </c>
    </row>
    <row r="2636" spans="1:12" x14ac:dyDescent="0.15">
      <c r="A2636" t="s">
        <v>12</v>
      </c>
      <c r="B2636">
        <v>725239</v>
      </c>
      <c r="C2636">
        <v>725259</v>
      </c>
      <c r="D2636" t="s">
        <v>8771</v>
      </c>
      <c r="E2636" t="s">
        <v>8772</v>
      </c>
      <c r="F2636" t="s">
        <v>15</v>
      </c>
      <c r="G2636" t="s">
        <v>16</v>
      </c>
      <c r="H2636">
        <v>1159</v>
      </c>
      <c r="I2636" t="s">
        <v>8773</v>
      </c>
      <c r="J2636" t="s">
        <v>8774</v>
      </c>
      <c r="K2636" t="s">
        <v>8775</v>
      </c>
      <c r="L2636" t="str">
        <f>HYPERLINK("https://www.ncbi.nlm.nih.gov/nuccore/FM209186.1?report=graph&amp;tracks=[key:gene_model_track,Options:GeneOnly]&amp;mk=725240:725259|offset_1159|00cc00&amp;v=725039:725459&amp;c=444444", "offset 1159")</f>
        <v>offset 1159</v>
      </c>
    </row>
    <row r="2637" spans="1:12" x14ac:dyDescent="0.15">
      <c r="A2637" t="s">
        <v>12</v>
      </c>
      <c r="B2637">
        <v>725441</v>
      </c>
      <c r="C2637">
        <v>725461</v>
      </c>
      <c r="D2637" t="s">
        <v>8776</v>
      </c>
      <c r="E2637" t="s">
        <v>8777</v>
      </c>
      <c r="F2637" t="s">
        <v>15</v>
      </c>
      <c r="G2637" t="s">
        <v>32</v>
      </c>
      <c r="H2637">
        <v>11</v>
      </c>
      <c r="I2637" t="s">
        <v>8778</v>
      </c>
      <c r="J2637" t="s">
        <v>8779</v>
      </c>
      <c r="K2637" t="s">
        <v>8780</v>
      </c>
      <c r="L2637" t="s">
        <v>77974</v>
      </c>
    </row>
    <row r="2638" spans="1:12" x14ac:dyDescent="0.15">
      <c r="A2638" t="s">
        <v>12</v>
      </c>
      <c r="B2638">
        <v>725474</v>
      </c>
      <c r="C2638">
        <v>725494</v>
      </c>
      <c r="D2638" t="s">
        <v>8776</v>
      </c>
      <c r="E2638" t="s">
        <v>8777</v>
      </c>
      <c r="F2638" t="s">
        <v>15</v>
      </c>
      <c r="G2638" t="s">
        <v>32</v>
      </c>
      <c r="H2638">
        <v>44</v>
      </c>
      <c r="I2638" t="s">
        <v>8781</v>
      </c>
      <c r="J2638" t="s">
        <v>8782</v>
      </c>
      <c r="K2638" t="s">
        <v>8783</v>
      </c>
      <c r="L2638" t="s">
        <v>78016</v>
      </c>
    </row>
    <row r="2639" spans="1:12" x14ac:dyDescent="0.15">
      <c r="A2639" t="s">
        <v>12</v>
      </c>
      <c r="B2639">
        <v>725497</v>
      </c>
      <c r="C2639">
        <v>725517</v>
      </c>
      <c r="D2639" t="s">
        <v>8776</v>
      </c>
      <c r="E2639" t="s">
        <v>8777</v>
      </c>
      <c r="F2639" t="s">
        <v>15</v>
      </c>
      <c r="G2639" t="s">
        <v>36</v>
      </c>
      <c r="H2639">
        <v>67</v>
      </c>
      <c r="I2639" t="s">
        <v>8784</v>
      </c>
      <c r="J2639" t="s">
        <v>8785</v>
      </c>
      <c r="K2639" t="s">
        <v>8786</v>
      </c>
      <c r="L2639" t="s">
        <v>77981</v>
      </c>
    </row>
    <row r="2640" spans="1:12" x14ac:dyDescent="0.15">
      <c r="A2640" t="s">
        <v>12</v>
      </c>
      <c r="B2640">
        <v>725547</v>
      </c>
      <c r="C2640">
        <v>725567</v>
      </c>
      <c r="D2640" t="s">
        <v>8776</v>
      </c>
      <c r="E2640" t="s">
        <v>8777</v>
      </c>
      <c r="F2640" t="s">
        <v>15</v>
      </c>
      <c r="G2640" t="s">
        <v>32</v>
      </c>
      <c r="H2640">
        <v>117</v>
      </c>
      <c r="I2640" t="s">
        <v>8787</v>
      </c>
      <c r="J2640" t="s">
        <v>8788</v>
      </c>
      <c r="K2640" t="s">
        <v>8789</v>
      </c>
      <c r="L2640" t="s">
        <v>77930</v>
      </c>
    </row>
    <row r="2641" spans="1:12" x14ac:dyDescent="0.15">
      <c r="A2641" t="s">
        <v>12</v>
      </c>
      <c r="B2641">
        <v>725864</v>
      </c>
      <c r="C2641">
        <v>725884</v>
      </c>
      <c r="D2641" t="s">
        <v>8790</v>
      </c>
      <c r="E2641" t="s">
        <v>8791</v>
      </c>
      <c r="F2641" t="s">
        <v>15</v>
      </c>
      <c r="G2641" t="s">
        <v>36</v>
      </c>
      <c r="H2641">
        <v>40</v>
      </c>
      <c r="I2641" t="s">
        <v>8792</v>
      </c>
      <c r="J2641" t="s">
        <v>8793</v>
      </c>
      <c r="K2641" t="s">
        <v>8794</v>
      </c>
      <c r="L2641" t="s">
        <v>77952</v>
      </c>
    </row>
    <row r="2642" spans="1:12" x14ac:dyDescent="0.15">
      <c r="A2642" t="s">
        <v>12</v>
      </c>
      <c r="B2642">
        <v>725896</v>
      </c>
      <c r="C2642">
        <v>725916</v>
      </c>
      <c r="D2642" t="s">
        <v>8790</v>
      </c>
      <c r="E2642" t="s">
        <v>8791</v>
      </c>
      <c r="F2642" t="s">
        <v>15</v>
      </c>
      <c r="G2642" t="s">
        <v>16</v>
      </c>
      <c r="H2642">
        <v>72</v>
      </c>
      <c r="I2642" t="s">
        <v>8795</v>
      </c>
      <c r="J2642" t="s">
        <v>8796</v>
      </c>
      <c r="K2642" t="s">
        <v>8797</v>
      </c>
      <c r="L2642" t="s">
        <v>78066</v>
      </c>
    </row>
    <row r="2643" spans="1:12" x14ac:dyDescent="0.15">
      <c r="A2643" t="s">
        <v>12</v>
      </c>
      <c r="B2643">
        <v>725920</v>
      </c>
      <c r="C2643">
        <v>725940</v>
      </c>
      <c r="D2643" t="s">
        <v>8790</v>
      </c>
      <c r="E2643" t="s">
        <v>8791</v>
      </c>
      <c r="F2643" t="s">
        <v>15</v>
      </c>
      <c r="G2643" t="s">
        <v>16</v>
      </c>
      <c r="H2643">
        <v>96</v>
      </c>
      <c r="I2643" t="s">
        <v>8798</v>
      </c>
      <c r="J2643" t="s">
        <v>8799</v>
      </c>
      <c r="K2643" t="s">
        <v>8800</v>
      </c>
      <c r="L2643" t="s">
        <v>77912</v>
      </c>
    </row>
    <row r="2644" spans="1:12" x14ac:dyDescent="0.15">
      <c r="A2644" t="s">
        <v>12</v>
      </c>
      <c r="B2644">
        <v>725954</v>
      </c>
      <c r="C2644">
        <v>725974</v>
      </c>
      <c r="D2644" t="s">
        <v>8790</v>
      </c>
      <c r="E2644" t="s">
        <v>8791</v>
      </c>
      <c r="F2644" t="s">
        <v>15</v>
      </c>
      <c r="G2644" t="s">
        <v>16</v>
      </c>
      <c r="H2644">
        <v>130</v>
      </c>
      <c r="I2644" t="s">
        <v>8801</v>
      </c>
      <c r="J2644" t="s">
        <v>8802</v>
      </c>
      <c r="K2644" t="s">
        <v>8803</v>
      </c>
      <c r="L2644" t="s">
        <v>77998</v>
      </c>
    </row>
    <row r="2645" spans="1:12" x14ac:dyDescent="0.15">
      <c r="A2645" t="s">
        <v>12</v>
      </c>
      <c r="B2645">
        <v>726516</v>
      </c>
      <c r="C2645">
        <v>726536</v>
      </c>
      <c r="D2645" t="s">
        <v>8804</v>
      </c>
      <c r="E2645" t="s">
        <v>8805</v>
      </c>
      <c r="F2645" t="s">
        <v>15</v>
      </c>
      <c r="G2645" t="s">
        <v>16</v>
      </c>
      <c r="H2645">
        <v>43</v>
      </c>
      <c r="I2645" t="s">
        <v>8806</v>
      </c>
      <c r="J2645" t="s">
        <v>8807</v>
      </c>
      <c r="K2645" t="s">
        <v>8808</v>
      </c>
      <c r="L2645" t="s">
        <v>77942</v>
      </c>
    </row>
    <row r="2646" spans="1:12" x14ac:dyDescent="0.15">
      <c r="A2646" t="s">
        <v>12</v>
      </c>
      <c r="B2646">
        <v>726549</v>
      </c>
      <c r="C2646">
        <v>726569</v>
      </c>
      <c r="D2646" t="s">
        <v>8804</v>
      </c>
      <c r="E2646" t="s">
        <v>8805</v>
      </c>
      <c r="F2646" t="s">
        <v>15</v>
      </c>
      <c r="G2646" t="s">
        <v>36</v>
      </c>
      <c r="H2646">
        <v>76</v>
      </c>
      <c r="I2646" t="s">
        <v>8809</v>
      </c>
      <c r="J2646" t="s">
        <v>8810</v>
      </c>
      <c r="K2646" t="s">
        <v>8811</v>
      </c>
      <c r="L2646" t="s">
        <v>77985</v>
      </c>
    </row>
    <row r="2647" spans="1:12" x14ac:dyDescent="0.15">
      <c r="A2647" t="s">
        <v>12</v>
      </c>
      <c r="B2647">
        <v>726573</v>
      </c>
      <c r="C2647">
        <v>726593</v>
      </c>
      <c r="D2647" t="s">
        <v>8804</v>
      </c>
      <c r="E2647" t="s">
        <v>8805</v>
      </c>
      <c r="F2647" t="s">
        <v>15</v>
      </c>
      <c r="G2647" t="s">
        <v>23</v>
      </c>
      <c r="H2647">
        <v>100</v>
      </c>
      <c r="I2647" t="s">
        <v>8812</v>
      </c>
      <c r="J2647" t="s">
        <v>8813</v>
      </c>
      <c r="K2647" t="s">
        <v>8814</v>
      </c>
      <c r="L2647" t="s">
        <v>77953</v>
      </c>
    </row>
    <row r="2648" spans="1:12" x14ac:dyDescent="0.15">
      <c r="A2648" t="s">
        <v>12</v>
      </c>
      <c r="B2648">
        <v>726621</v>
      </c>
      <c r="C2648">
        <v>726641</v>
      </c>
      <c r="D2648" t="s">
        <v>8804</v>
      </c>
      <c r="E2648" t="s">
        <v>8805</v>
      </c>
      <c r="F2648" t="s">
        <v>15</v>
      </c>
      <c r="G2648" t="s">
        <v>16</v>
      </c>
      <c r="H2648">
        <v>148</v>
      </c>
      <c r="I2648" t="s">
        <v>8815</v>
      </c>
      <c r="J2648" t="s">
        <v>8816</v>
      </c>
      <c r="K2648" t="s">
        <v>8817</v>
      </c>
      <c r="L2648" t="s">
        <v>78043</v>
      </c>
    </row>
    <row r="2649" spans="1:12" x14ac:dyDescent="0.15">
      <c r="A2649" t="s">
        <v>12</v>
      </c>
      <c r="B2649">
        <v>727080</v>
      </c>
      <c r="C2649">
        <v>727100</v>
      </c>
      <c r="D2649" t="s">
        <v>8818</v>
      </c>
      <c r="E2649" t="s">
        <v>8819</v>
      </c>
      <c r="F2649" t="s">
        <v>15</v>
      </c>
      <c r="G2649" t="s">
        <v>32</v>
      </c>
      <c r="H2649">
        <v>8</v>
      </c>
      <c r="I2649" t="s">
        <v>8820</v>
      </c>
      <c r="J2649" t="s">
        <v>8821</v>
      </c>
      <c r="K2649" t="s">
        <v>8822</v>
      </c>
      <c r="L2649" t="s">
        <v>77955</v>
      </c>
    </row>
    <row r="2650" spans="1:12" x14ac:dyDescent="0.15">
      <c r="A2650" t="s">
        <v>12</v>
      </c>
      <c r="B2650">
        <v>727111</v>
      </c>
      <c r="C2650">
        <v>727131</v>
      </c>
      <c r="D2650" t="s">
        <v>8818</v>
      </c>
      <c r="E2650" t="s">
        <v>8819</v>
      </c>
      <c r="F2650" t="s">
        <v>15</v>
      </c>
      <c r="G2650" t="s">
        <v>16</v>
      </c>
      <c r="H2650">
        <v>39</v>
      </c>
      <c r="I2650" t="s">
        <v>8823</v>
      </c>
      <c r="J2650" t="s">
        <v>8824</v>
      </c>
      <c r="K2650" t="s">
        <v>8825</v>
      </c>
      <c r="L2650" t="s">
        <v>78041</v>
      </c>
    </row>
    <row r="2651" spans="1:12" x14ac:dyDescent="0.15">
      <c r="A2651" t="s">
        <v>12</v>
      </c>
      <c r="B2651">
        <v>727155</v>
      </c>
      <c r="C2651">
        <v>727175</v>
      </c>
      <c r="D2651" t="s">
        <v>8818</v>
      </c>
      <c r="E2651" t="s">
        <v>8819</v>
      </c>
      <c r="F2651" t="s">
        <v>15</v>
      </c>
      <c r="G2651" t="s">
        <v>32</v>
      </c>
      <c r="H2651">
        <v>83</v>
      </c>
      <c r="I2651" t="s">
        <v>8826</v>
      </c>
      <c r="J2651" t="s">
        <v>8827</v>
      </c>
      <c r="K2651" t="s">
        <v>8828</v>
      </c>
      <c r="L2651" t="s">
        <v>77958</v>
      </c>
    </row>
    <row r="2652" spans="1:12" x14ac:dyDescent="0.15">
      <c r="A2652" t="s">
        <v>12</v>
      </c>
      <c r="B2652">
        <v>727175</v>
      </c>
      <c r="C2652">
        <v>727195</v>
      </c>
      <c r="D2652" t="s">
        <v>8818</v>
      </c>
      <c r="E2652" t="s">
        <v>8819</v>
      </c>
      <c r="F2652" t="s">
        <v>15</v>
      </c>
      <c r="G2652" t="s">
        <v>32</v>
      </c>
      <c r="H2652">
        <v>103</v>
      </c>
      <c r="I2652" t="s">
        <v>8829</v>
      </c>
      <c r="J2652" t="s">
        <v>8830</v>
      </c>
      <c r="K2652" t="s">
        <v>8831</v>
      </c>
      <c r="L2652" t="s">
        <v>77937</v>
      </c>
    </row>
    <row r="2653" spans="1:12" x14ac:dyDescent="0.15">
      <c r="A2653" t="s">
        <v>12</v>
      </c>
      <c r="B2653">
        <v>727407</v>
      </c>
      <c r="C2653">
        <v>727427</v>
      </c>
      <c r="D2653" t="s">
        <v>8832</v>
      </c>
      <c r="E2653" t="s">
        <v>8833</v>
      </c>
      <c r="F2653" t="s">
        <v>15</v>
      </c>
      <c r="G2653" t="s">
        <v>16</v>
      </c>
      <c r="H2653">
        <v>24</v>
      </c>
      <c r="I2653" t="s">
        <v>8834</v>
      </c>
      <c r="J2653" t="s">
        <v>8835</v>
      </c>
      <c r="K2653" t="s">
        <v>8836</v>
      </c>
      <c r="L2653" t="s">
        <v>77966</v>
      </c>
    </row>
    <row r="2654" spans="1:12" x14ac:dyDescent="0.15">
      <c r="A2654" t="s">
        <v>12</v>
      </c>
      <c r="B2654">
        <v>727470</v>
      </c>
      <c r="C2654">
        <v>727490</v>
      </c>
      <c r="D2654" t="s">
        <v>8832</v>
      </c>
      <c r="E2654" t="s">
        <v>8833</v>
      </c>
      <c r="F2654" t="s">
        <v>15</v>
      </c>
      <c r="G2654" t="s">
        <v>36</v>
      </c>
      <c r="H2654">
        <v>87</v>
      </c>
      <c r="I2654" t="s">
        <v>8837</v>
      </c>
      <c r="J2654" t="s">
        <v>8838</v>
      </c>
      <c r="K2654" t="s">
        <v>8839</v>
      </c>
      <c r="L2654" t="s">
        <v>78024</v>
      </c>
    </row>
    <row r="2655" spans="1:12" x14ac:dyDescent="0.15">
      <c r="A2655" t="s">
        <v>12</v>
      </c>
      <c r="B2655">
        <v>727498</v>
      </c>
      <c r="C2655">
        <v>727518</v>
      </c>
      <c r="D2655" t="s">
        <v>8832</v>
      </c>
      <c r="E2655" t="s">
        <v>8833</v>
      </c>
      <c r="F2655" t="s">
        <v>15</v>
      </c>
      <c r="G2655" t="s">
        <v>32</v>
      </c>
      <c r="H2655">
        <v>115</v>
      </c>
      <c r="I2655" t="s">
        <v>8840</v>
      </c>
      <c r="J2655" t="s">
        <v>8841</v>
      </c>
      <c r="K2655" t="s">
        <v>8842</v>
      </c>
      <c r="L2655" t="s">
        <v>78020</v>
      </c>
    </row>
    <row r="2656" spans="1:12" x14ac:dyDescent="0.15">
      <c r="A2656" t="s">
        <v>12</v>
      </c>
      <c r="B2656">
        <v>727534</v>
      </c>
      <c r="C2656">
        <v>727554</v>
      </c>
      <c r="D2656" t="s">
        <v>8832</v>
      </c>
      <c r="E2656" t="s">
        <v>8833</v>
      </c>
      <c r="F2656" t="s">
        <v>15</v>
      </c>
      <c r="G2656" t="s">
        <v>32</v>
      </c>
      <c r="H2656">
        <v>151</v>
      </c>
      <c r="I2656" t="s">
        <v>8843</v>
      </c>
      <c r="J2656" t="s">
        <v>8844</v>
      </c>
      <c r="K2656" t="s">
        <v>8845</v>
      </c>
      <c r="L2656" t="s">
        <v>78050</v>
      </c>
    </row>
    <row r="2657" spans="1:12" x14ac:dyDescent="0.15">
      <c r="A2657" t="s">
        <v>12</v>
      </c>
      <c r="B2657">
        <v>728227</v>
      </c>
      <c r="C2657">
        <v>728247</v>
      </c>
      <c r="D2657" t="s">
        <v>8846</v>
      </c>
      <c r="E2657" t="s">
        <v>8847</v>
      </c>
      <c r="F2657" t="s">
        <v>15</v>
      </c>
      <c r="G2657" t="s">
        <v>32</v>
      </c>
      <c r="H2657">
        <v>6</v>
      </c>
      <c r="I2657" t="s">
        <v>8848</v>
      </c>
      <c r="J2657" t="s">
        <v>8849</v>
      </c>
      <c r="K2657" t="s">
        <v>8850</v>
      </c>
      <c r="L2657" t="s">
        <v>78025</v>
      </c>
    </row>
    <row r="2658" spans="1:12" x14ac:dyDescent="0.15">
      <c r="A2658" t="s">
        <v>12</v>
      </c>
      <c r="B2658">
        <v>728248</v>
      </c>
      <c r="C2658">
        <v>728268</v>
      </c>
      <c r="D2658" t="s">
        <v>8846</v>
      </c>
      <c r="E2658" t="s">
        <v>8847</v>
      </c>
      <c r="F2658" t="s">
        <v>15</v>
      </c>
      <c r="G2658" t="s">
        <v>16</v>
      </c>
      <c r="H2658">
        <v>27</v>
      </c>
      <c r="I2658" t="s">
        <v>8851</v>
      </c>
      <c r="J2658" t="s">
        <v>8852</v>
      </c>
      <c r="K2658" t="s">
        <v>8853</v>
      </c>
      <c r="L2658" t="s">
        <v>78013</v>
      </c>
    </row>
    <row r="2659" spans="1:12" x14ac:dyDescent="0.15">
      <c r="A2659" t="s">
        <v>12</v>
      </c>
      <c r="B2659">
        <v>728304</v>
      </c>
      <c r="C2659">
        <v>728324</v>
      </c>
      <c r="D2659" t="s">
        <v>8846</v>
      </c>
      <c r="E2659" t="s">
        <v>8847</v>
      </c>
      <c r="F2659" t="s">
        <v>15</v>
      </c>
      <c r="G2659" t="s">
        <v>16</v>
      </c>
      <c r="H2659">
        <v>83</v>
      </c>
      <c r="I2659" t="s">
        <v>8854</v>
      </c>
      <c r="J2659" t="s">
        <v>8855</v>
      </c>
      <c r="K2659" t="s">
        <v>8856</v>
      </c>
      <c r="L2659" t="s">
        <v>77958</v>
      </c>
    </row>
    <row r="2660" spans="1:12" x14ac:dyDescent="0.15">
      <c r="A2660" t="s">
        <v>12</v>
      </c>
      <c r="B2660">
        <v>728347</v>
      </c>
      <c r="C2660">
        <v>728367</v>
      </c>
      <c r="D2660" t="s">
        <v>8846</v>
      </c>
      <c r="E2660" t="s">
        <v>8847</v>
      </c>
      <c r="F2660" t="s">
        <v>15</v>
      </c>
      <c r="G2660" t="s">
        <v>16</v>
      </c>
      <c r="H2660">
        <v>126</v>
      </c>
      <c r="I2660" t="s">
        <v>8857</v>
      </c>
      <c r="J2660" t="s">
        <v>8858</v>
      </c>
      <c r="K2660" t="s">
        <v>8859</v>
      </c>
      <c r="L2660" t="s">
        <v>78078</v>
      </c>
    </row>
    <row r="2661" spans="1:12" x14ac:dyDescent="0.15">
      <c r="A2661" t="s">
        <v>12</v>
      </c>
      <c r="B2661">
        <v>728522</v>
      </c>
      <c r="C2661">
        <v>728542</v>
      </c>
      <c r="D2661" t="s">
        <v>8860</v>
      </c>
      <c r="E2661" t="s">
        <v>8861</v>
      </c>
      <c r="F2661" t="s">
        <v>15</v>
      </c>
      <c r="G2661" t="s">
        <v>16</v>
      </c>
      <c r="H2661">
        <v>13</v>
      </c>
      <c r="I2661" t="s">
        <v>8862</v>
      </c>
      <c r="J2661" t="s">
        <v>8863</v>
      </c>
      <c r="K2661" t="s">
        <v>8864</v>
      </c>
      <c r="L2661" t="s">
        <v>77935</v>
      </c>
    </row>
    <row r="2662" spans="1:12" x14ac:dyDescent="0.15">
      <c r="A2662" t="s">
        <v>12</v>
      </c>
      <c r="B2662">
        <v>728549</v>
      </c>
      <c r="C2662">
        <v>728569</v>
      </c>
      <c r="D2662" t="s">
        <v>8860</v>
      </c>
      <c r="E2662" t="s">
        <v>8861</v>
      </c>
      <c r="F2662" t="s">
        <v>15</v>
      </c>
      <c r="G2662" t="s">
        <v>16</v>
      </c>
      <c r="H2662">
        <v>40</v>
      </c>
      <c r="I2662" t="s">
        <v>8865</v>
      </c>
      <c r="J2662" t="s">
        <v>8866</v>
      </c>
      <c r="K2662" t="s">
        <v>8867</v>
      </c>
      <c r="L2662" t="s">
        <v>77952</v>
      </c>
    </row>
    <row r="2663" spans="1:12" x14ac:dyDescent="0.15">
      <c r="A2663" t="s">
        <v>12</v>
      </c>
      <c r="B2663">
        <v>728573</v>
      </c>
      <c r="C2663">
        <v>728593</v>
      </c>
      <c r="D2663" t="s">
        <v>8860</v>
      </c>
      <c r="E2663" t="s">
        <v>8861</v>
      </c>
      <c r="F2663" t="s">
        <v>15</v>
      </c>
      <c r="G2663" t="s">
        <v>16</v>
      </c>
      <c r="H2663">
        <v>64</v>
      </c>
      <c r="I2663" t="s">
        <v>8868</v>
      </c>
      <c r="J2663" t="s">
        <v>8869</v>
      </c>
      <c r="K2663" t="s">
        <v>8870</v>
      </c>
      <c r="L2663" t="s">
        <v>77989</v>
      </c>
    </row>
    <row r="2664" spans="1:12" x14ac:dyDescent="0.15">
      <c r="A2664" t="s">
        <v>12</v>
      </c>
      <c r="B2664">
        <v>728613</v>
      </c>
      <c r="C2664">
        <v>728633</v>
      </c>
      <c r="D2664" t="s">
        <v>8860</v>
      </c>
      <c r="E2664" t="s">
        <v>8861</v>
      </c>
      <c r="F2664" t="s">
        <v>15</v>
      </c>
      <c r="G2664" t="s">
        <v>23</v>
      </c>
      <c r="H2664">
        <v>104</v>
      </c>
      <c r="I2664" t="s">
        <v>8871</v>
      </c>
      <c r="J2664" t="s">
        <v>8872</v>
      </c>
      <c r="K2664" t="s">
        <v>8873</v>
      </c>
      <c r="L2664" t="s">
        <v>77963</v>
      </c>
    </row>
    <row r="2665" spans="1:12" x14ac:dyDescent="0.15">
      <c r="A2665" t="s">
        <v>12</v>
      </c>
      <c r="B2665">
        <v>728875</v>
      </c>
      <c r="C2665">
        <v>728895</v>
      </c>
      <c r="D2665" t="s">
        <v>8874</v>
      </c>
      <c r="E2665" t="s">
        <v>8875</v>
      </c>
      <c r="F2665" t="s">
        <v>15</v>
      </c>
      <c r="G2665" t="s">
        <v>36</v>
      </c>
      <c r="H2665">
        <v>21</v>
      </c>
      <c r="I2665" t="s">
        <v>8876</v>
      </c>
      <c r="J2665" t="s">
        <v>8877</v>
      </c>
      <c r="K2665" t="s">
        <v>8878</v>
      </c>
      <c r="L2665" t="s">
        <v>78022</v>
      </c>
    </row>
    <row r="2666" spans="1:12" x14ac:dyDescent="0.15">
      <c r="A2666" t="s">
        <v>12</v>
      </c>
      <c r="B2666">
        <v>728912</v>
      </c>
      <c r="C2666">
        <v>728932</v>
      </c>
      <c r="D2666" t="s">
        <v>8874</v>
      </c>
      <c r="E2666" t="s">
        <v>8875</v>
      </c>
      <c r="F2666" t="s">
        <v>15</v>
      </c>
      <c r="G2666" t="s">
        <v>23</v>
      </c>
      <c r="H2666">
        <v>58</v>
      </c>
      <c r="I2666" t="s">
        <v>8879</v>
      </c>
      <c r="J2666" t="s">
        <v>8880</v>
      </c>
      <c r="K2666" t="s">
        <v>8881</v>
      </c>
      <c r="L2666" t="s">
        <v>77911</v>
      </c>
    </row>
    <row r="2667" spans="1:12" x14ac:dyDescent="0.15">
      <c r="A2667" t="s">
        <v>12</v>
      </c>
      <c r="B2667">
        <v>728960</v>
      </c>
      <c r="C2667">
        <v>728980</v>
      </c>
      <c r="D2667" t="s">
        <v>8874</v>
      </c>
      <c r="E2667" t="s">
        <v>8875</v>
      </c>
      <c r="F2667" t="s">
        <v>15</v>
      </c>
      <c r="G2667" t="s">
        <v>16</v>
      </c>
      <c r="H2667">
        <v>106</v>
      </c>
      <c r="I2667" t="s">
        <v>8882</v>
      </c>
      <c r="J2667" t="s">
        <v>8883</v>
      </c>
      <c r="K2667" t="s">
        <v>8884</v>
      </c>
      <c r="L2667" t="s">
        <v>77914</v>
      </c>
    </row>
    <row r="2668" spans="1:12" x14ac:dyDescent="0.15">
      <c r="A2668" t="s">
        <v>12</v>
      </c>
      <c r="B2668">
        <v>728982</v>
      </c>
      <c r="C2668">
        <v>729002</v>
      </c>
      <c r="D2668" t="s">
        <v>8874</v>
      </c>
      <c r="E2668" t="s">
        <v>8875</v>
      </c>
      <c r="F2668" t="s">
        <v>15</v>
      </c>
      <c r="G2668" t="s">
        <v>23</v>
      </c>
      <c r="H2668">
        <v>128</v>
      </c>
      <c r="I2668" t="s">
        <v>8885</v>
      </c>
      <c r="J2668" t="s">
        <v>8886</v>
      </c>
      <c r="K2668" t="s">
        <v>8887</v>
      </c>
      <c r="L2668" t="s">
        <v>77934</v>
      </c>
    </row>
    <row r="2669" spans="1:12" x14ac:dyDescent="0.15">
      <c r="A2669" t="s">
        <v>12</v>
      </c>
      <c r="B2669">
        <v>729564</v>
      </c>
      <c r="C2669">
        <v>729584</v>
      </c>
      <c r="D2669" t="s">
        <v>8888</v>
      </c>
      <c r="E2669" t="s">
        <v>8889</v>
      </c>
      <c r="F2669" t="s">
        <v>15</v>
      </c>
      <c r="G2669" t="s">
        <v>36</v>
      </c>
      <c r="H2669">
        <v>12</v>
      </c>
      <c r="I2669" t="s">
        <v>8890</v>
      </c>
      <c r="J2669" t="s">
        <v>8891</v>
      </c>
      <c r="K2669" t="s">
        <v>8892</v>
      </c>
      <c r="L2669" t="s">
        <v>77991</v>
      </c>
    </row>
    <row r="2670" spans="1:12" x14ac:dyDescent="0.15">
      <c r="A2670" t="s">
        <v>12</v>
      </c>
      <c r="B2670">
        <v>729595</v>
      </c>
      <c r="C2670">
        <v>729615</v>
      </c>
      <c r="D2670" t="s">
        <v>8888</v>
      </c>
      <c r="E2670" t="s">
        <v>8889</v>
      </c>
      <c r="F2670" t="s">
        <v>15</v>
      </c>
      <c r="G2670" t="s">
        <v>16</v>
      </c>
      <c r="H2670">
        <v>43</v>
      </c>
      <c r="I2670" t="s">
        <v>8893</v>
      </c>
      <c r="J2670" t="s">
        <v>8894</v>
      </c>
      <c r="K2670" t="s">
        <v>8895</v>
      </c>
      <c r="L2670" t="s">
        <v>77942</v>
      </c>
    </row>
    <row r="2671" spans="1:12" x14ac:dyDescent="0.15">
      <c r="A2671" t="s">
        <v>12</v>
      </c>
      <c r="B2671">
        <v>729661</v>
      </c>
      <c r="C2671">
        <v>729681</v>
      </c>
      <c r="D2671" t="s">
        <v>8888</v>
      </c>
      <c r="E2671" t="s">
        <v>8889</v>
      </c>
      <c r="F2671" t="s">
        <v>15</v>
      </c>
      <c r="G2671" t="s">
        <v>32</v>
      </c>
      <c r="H2671">
        <v>109</v>
      </c>
      <c r="I2671" t="s">
        <v>8896</v>
      </c>
      <c r="J2671" t="s">
        <v>8897</v>
      </c>
      <c r="K2671" t="s">
        <v>8898</v>
      </c>
      <c r="L2671" t="s">
        <v>77947</v>
      </c>
    </row>
    <row r="2672" spans="1:12" x14ac:dyDescent="0.15">
      <c r="A2672" t="s">
        <v>12</v>
      </c>
      <c r="B2672">
        <v>729700</v>
      </c>
      <c r="C2672">
        <v>729720</v>
      </c>
      <c r="D2672" t="s">
        <v>8888</v>
      </c>
      <c r="E2672" t="s">
        <v>8889</v>
      </c>
      <c r="F2672" t="s">
        <v>15</v>
      </c>
      <c r="G2672" t="s">
        <v>16</v>
      </c>
      <c r="H2672">
        <v>148</v>
      </c>
      <c r="I2672" t="s">
        <v>8899</v>
      </c>
      <c r="J2672" t="s">
        <v>8900</v>
      </c>
      <c r="K2672" t="s">
        <v>8901</v>
      </c>
      <c r="L2672" t="s">
        <v>78043</v>
      </c>
    </row>
    <row r="2673" spans="1:12" x14ac:dyDescent="0.15">
      <c r="A2673" t="s">
        <v>12</v>
      </c>
      <c r="B2673">
        <v>729996</v>
      </c>
      <c r="C2673">
        <v>730016</v>
      </c>
      <c r="D2673" t="s">
        <v>8902</v>
      </c>
      <c r="E2673" t="s">
        <v>8903</v>
      </c>
      <c r="F2673" t="s">
        <v>15</v>
      </c>
      <c r="G2673" t="s">
        <v>16</v>
      </c>
      <c r="H2673">
        <v>31</v>
      </c>
      <c r="I2673" t="s">
        <v>8904</v>
      </c>
      <c r="J2673" t="s">
        <v>8905</v>
      </c>
      <c r="K2673" t="s">
        <v>8906</v>
      </c>
      <c r="L2673" t="str">
        <f>HYPERLINK("https://www.ncbi.nlm.nih.gov/nuccore/FM209186.1?report=graph&amp;tracks=[key:gene_model_track,Options:GeneOnly]&amp;mk=729997:730016|offset_31|00cc00,730028:730047|offset_62|444444,730073:730092|offset_107|444444&amp;v=729796:730292&amp;c=444444", "offset 31")</f>
        <v>offset 31</v>
      </c>
    </row>
    <row r="2674" spans="1:12" x14ac:dyDescent="0.15">
      <c r="A2674" t="s">
        <v>12</v>
      </c>
      <c r="B2674">
        <v>730027</v>
      </c>
      <c r="C2674">
        <v>730047</v>
      </c>
      <c r="D2674" t="s">
        <v>8902</v>
      </c>
      <c r="E2674" t="s">
        <v>8903</v>
      </c>
      <c r="F2674" t="s">
        <v>15</v>
      </c>
      <c r="G2674" t="s">
        <v>23</v>
      </c>
      <c r="H2674">
        <v>62</v>
      </c>
      <c r="I2674" t="s">
        <v>8907</v>
      </c>
      <c r="J2674" t="s">
        <v>8908</v>
      </c>
      <c r="K2674" t="s">
        <v>8909</v>
      </c>
      <c r="L2674" t="str">
        <f>HYPERLINK("https://www.ncbi.nlm.nih.gov/nuccore/FM209186.1?report=graph&amp;tracks=[key:gene_model_track,Options:GeneOnly]&amp;mk=729997:730016|offset_31|444444,730028:730047|offset_62|00cc00,730073:730092|offset_107|444444&amp;v=729796:730292&amp;c=444444", "offset 62")</f>
        <v>offset 62</v>
      </c>
    </row>
    <row r="2675" spans="1:12" x14ac:dyDescent="0.15">
      <c r="A2675" t="s">
        <v>12</v>
      </c>
      <c r="B2675">
        <v>730072</v>
      </c>
      <c r="C2675">
        <v>730092</v>
      </c>
      <c r="D2675" t="s">
        <v>8902</v>
      </c>
      <c r="E2675" t="s">
        <v>8903</v>
      </c>
      <c r="F2675" t="s">
        <v>15</v>
      </c>
      <c r="G2675" t="s">
        <v>32</v>
      </c>
      <c r="H2675">
        <v>107</v>
      </c>
      <c r="I2675" t="s">
        <v>8910</v>
      </c>
      <c r="J2675" t="s">
        <v>8911</v>
      </c>
      <c r="K2675" t="s">
        <v>8912</v>
      </c>
      <c r="L2675" t="str">
        <f>HYPERLINK("https://www.ncbi.nlm.nih.gov/nuccore/FM209186.1?report=graph&amp;tracks=[key:gene_model_track,Options:GeneOnly]&amp;mk=729997:730016|offset_31|444444,730028:730047|offset_62|444444,730073:730092|offset_107|00cc00&amp;v=729796:730292&amp;c=444444", "offset 107")</f>
        <v>offset 107</v>
      </c>
    </row>
    <row r="2676" spans="1:12" x14ac:dyDescent="0.15">
      <c r="A2676" t="s">
        <v>12</v>
      </c>
      <c r="B2676">
        <v>730181</v>
      </c>
      <c r="C2676">
        <v>730201</v>
      </c>
      <c r="D2676" t="s">
        <v>8913</v>
      </c>
      <c r="E2676" t="s">
        <v>8914</v>
      </c>
      <c r="F2676" t="s">
        <v>15</v>
      </c>
      <c r="G2676" t="s">
        <v>16</v>
      </c>
      <c r="H2676">
        <v>22</v>
      </c>
      <c r="I2676" t="s">
        <v>8915</v>
      </c>
      <c r="J2676" t="s">
        <v>8916</v>
      </c>
      <c r="K2676" t="s">
        <v>8917</v>
      </c>
      <c r="L2676" t="s">
        <v>77948</v>
      </c>
    </row>
    <row r="2677" spans="1:12" x14ac:dyDescent="0.15">
      <c r="A2677" t="s">
        <v>12</v>
      </c>
      <c r="B2677">
        <v>730229</v>
      </c>
      <c r="C2677">
        <v>730249</v>
      </c>
      <c r="D2677" t="s">
        <v>8913</v>
      </c>
      <c r="E2677" t="s">
        <v>8914</v>
      </c>
      <c r="F2677" t="s">
        <v>15</v>
      </c>
      <c r="G2677" t="s">
        <v>16</v>
      </c>
      <c r="H2677">
        <v>70</v>
      </c>
      <c r="I2677" t="s">
        <v>8918</v>
      </c>
      <c r="J2677" t="s">
        <v>8919</v>
      </c>
      <c r="K2677" t="s">
        <v>8920</v>
      </c>
      <c r="L2677" t="s">
        <v>77919</v>
      </c>
    </row>
    <row r="2678" spans="1:12" x14ac:dyDescent="0.15">
      <c r="A2678" t="s">
        <v>12</v>
      </c>
      <c r="B2678">
        <v>730263</v>
      </c>
      <c r="C2678">
        <v>730283</v>
      </c>
      <c r="D2678" t="s">
        <v>8913</v>
      </c>
      <c r="E2678" t="s">
        <v>8914</v>
      </c>
      <c r="F2678" t="s">
        <v>15</v>
      </c>
      <c r="G2678" t="s">
        <v>36</v>
      </c>
      <c r="H2678">
        <v>104</v>
      </c>
      <c r="I2678" t="s">
        <v>8921</v>
      </c>
      <c r="J2678" t="s">
        <v>8922</v>
      </c>
      <c r="K2678" t="s">
        <v>8923</v>
      </c>
      <c r="L2678" t="s">
        <v>77963</v>
      </c>
    </row>
    <row r="2679" spans="1:12" x14ac:dyDescent="0.15">
      <c r="A2679" t="s">
        <v>12</v>
      </c>
      <c r="B2679">
        <v>730295</v>
      </c>
      <c r="C2679">
        <v>730315</v>
      </c>
      <c r="D2679" t="s">
        <v>8913</v>
      </c>
      <c r="E2679" t="s">
        <v>8914</v>
      </c>
      <c r="F2679" t="s">
        <v>15</v>
      </c>
      <c r="G2679" t="s">
        <v>32</v>
      </c>
      <c r="H2679">
        <v>136</v>
      </c>
      <c r="I2679" t="s">
        <v>8924</v>
      </c>
      <c r="J2679" t="s">
        <v>8925</v>
      </c>
      <c r="K2679" t="s">
        <v>8926</v>
      </c>
      <c r="L2679" t="s">
        <v>78057</v>
      </c>
    </row>
    <row r="2680" spans="1:12" x14ac:dyDescent="0.15">
      <c r="A2680" t="s">
        <v>12</v>
      </c>
      <c r="B2680">
        <v>730468</v>
      </c>
      <c r="C2680">
        <v>730488</v>
      </c>
      <c r="D2680" t="s">
        <v>8927</v>
      </c>
      <c r="E2680" t="s">
        <v>8928</v>
      </c>
      <c r="F2680" t="s">
        <v>15</v>
      </c>
      <c r="G2680" t="s">
        <v>32</v>
      </c>
      <c r="H2680">
        <v>19</v>
      </c>
      <c r="I2680" t="s">
        <v>8929</v>
      </c>
      <c r="J2680" t="s">
        <v>8930</v>
      </c>
      <c r="K2680" t="s">
        <v>8931</v>
      </c>
      <c r="L2680" t="s">
        <v>77982</v>
      </c>
    </row>
    <row r="2681" spans="1:12" x14ac:dyDescent="0.15">
      <c r="A2681" t="s">
        <v>12</v>
      </c>
      <c r="B2681">
        <v>730534</v>
      </c>
      <c r="C2681">
        <v>730554</v>
      </c>
      <c r="D2681" t="s">
        <v>8927</v>
      </c>
      <c r="E2681" t="s">
        <v>8928</v>
      </c>
      <c r="F2681" t="s">
        <v>15</v>
      </c>
      <c r="G2681" t="s">
        <v>36</v>
      </c>
      <c r="H2681">
        <v>85</v>
      </c>
      <c r="I2681" t="s">
        <v>8932</v>
      </c>
      <c r="J2681" t="s">
        <v>8933</v>
      </c>
      <c r="K2681" t="s">
        <v>8934</v>
      </c>
      <c r="L2681" t="s">
        <v>77972</v>
      </c>
    </row>
    <row r="2682" spans="1:12" x14ac:dyDescent="0.15">
      <c r="A2682" t="s">
        <v>12</v>
      </c>
      <c r="B2682">
        <v>730576</v>
      </c>
      <c r="C2682">
        <v>730596</v>
      </c>
      <c r="D2682" t="s">
        <v>8927</v>
      </c>
      <c r="E2682" t="s">
        <v>8928</v>
      </c>
      <c r="F2682" t="s">
        <v>15</v>
      </c>
      <c r="G2682" t="s">
        <v>16</v>
      </c>
      <c r="H2682">
        <v>127</v>
      </c>
      <c r="I2682" t="s">
        <v>8935</v>
      </c>
      <c r="J2682" t="s">
        <v>8936</v>
      </c>
      <c r="K2682" t="s">
        <v>8937</v>
      </c>
      <c r="L2682" t="s">
        <v>78026</v>
      </c>
    </row>
    <row r="2683" spans="1:12" x14ac:dyDescent="0.15">
      <c r="A2683" t="s">
        <v>12</v>
      </c>
      <c r="B2683">
        <v>730616</v>
      </c>
      <c r="C2683">
        <v>730636</v>
      </c>
      <c r="D2683" t="s">
        <v>8927</v>
      </c>
      <c r="E2683" t="s">
        <v>8928</v>
      </c>
      <c r="F2683" t="s">
        <v>15</v>
      </c>
      <c r="G2683" t="s">
        <v>32</v>
      </c>
      <c r="H2683">
        <v>167</v>
      </c>
      <c r="I2683" t="s">
        <v>8938</v>
      </c>
      <c r="J2683" t="s">
        <v>8939</v>
      </c>
      <c r="K2683" t="s">
        <v>8940</v>
      </c>
      <c r="L2683" t="s">
        <v>77916</v>
      </c>
    </row>
    <row r="2684" spans="1:12" x14ac:dyDescent="0.15">
      <c r="A2684" t="s">
        <v>12</v>
      </c>
      <c r="B2684">
        <v>730873</v>
      </c>
      <c r="C2684">
        <v>730893</v>
      </c>
      <c r="D2684" t="s">
        <v>8941</v>
      </c>
      <c r="E2684" t="s">
        <v>8942</v>
      </c>
      <c r="F2684" t="s">
        <v>15</v>
      </c>
      <c r="G2684" t="s">
        <v>16</v>
      </c>
      <c r="H2684">
        <v>43</v>
      </c>
      <c r="I2684" t="s">
        <v>8943</v>
      </c>
      <c r="J2684" t="s">
        <v>8944</v>
      </c>
      <c r="K2684" t="s">
        <v>8945</v>
      </c>
      <c r="L2684" t="s">
        <v>77942</v>
      </c>
    </row>
    <row r="2685" spans="1:12" x14ac:dyDescent="0.15">
      <c r="A2685" t="s">
        <v>12</v>
      </c>
      <c r="B2685">
        <v>730925</v>
      </c>
      <c r="C2685">
        <v>730945</v>
      </c>
      <c r="D2685" t="s">
        <v>8941</v>
      </c>
      <c r="E2685" t="s">
        <v>8942</v>
      </c>
      <c r="F2685" t="s">
        <v>15</v>
      </c>
      <c r="G2685" t="s">
        <v>16</v>
      </c>
      <c r="H2685">
        <v>95</v>
      </c>
      <c r="I2685" t="s">
        <v>8946</v>
      </c>
      <c r="J2685" t="s">
        <v>8947</v>
      </c>
      <c r="K2685" t="s">
        <v>8948</v>
      </c>
      <c r="L2685" t="s">
        <v>77920</v>
      </c>
    </row>
    <row r="2686" spans="1:12" x14ac:dyDescent="0.15">
      <c r="A2686" t="s">
        <v>12</v>
      </c>
      <c r="B2686">
        <v>730949</v>
      </c>
      <c r="C2686">
        <v>730969</v>
      </c>
      <c r="D2686" t="s">
        <v>8941</v>
      </c>
      <c r="E2686" t="s">
        <v>8942</v>
      </c>
      <c r="F2686" t="s">
        <v>15</v>
      </c>
      <c r="G2686" t="s">
        <v>23</v>
      </c>
      <c r="H2686">
        <v>119</v>
      </c>
      <c r="I2686" t="s">
        <v>8949</v>
      </c>
      <c r="J2686" t="s">
        <v>8950</v>
      </c>
      <c r="K2686" t="s">
        <v>8951</v>
      </c>
      <c r="L2686" t="s">
        <v>78058</v>
      </c>
    </row>
    <row r="2687" spans="1:12" x14ac:dyDescent="0.15">
      <c r="A2687" t="s">
        <v>12</v>
      </c>
      <c r="B2687">
        <v>730971</v>
      </c>
      <c r="C2687">
        <v>730991</v>
      </c>
      <c r="D2687" t="s">
        <v>8941</v>
      </c>
      <c r="E2687" t="s">
        <v>8942</v>
      </c>
      <c r="F2687" t="s">
        <v>15</v>
      </c>
      <c r="G2687" t="s">
        <v>36</v>
      </c>
      <c r="H2687">
        <v>141</v>
      </c>
      <c r="I2687" t="s">
        <v>8952</v>
      </c>
      <c r="J2687" t="s">
        <v>8953</v>
      </c>
      <c r="K2687" t="s">
        <v>8954</v>
      </c>
      <c r="L2687" t="s">
        <v>77951</v>
      </c>
    </row>
    <row r="2688" spans="1:12" x14ac:dyDescent="0.15">
      <c r="A2688" t="s">
        <v>12</v>
      </c>
      <c r="B2688">
        <v>731165</v>
      </c>
      <c r="C2688">
        <v>731185</v>
      </c>
      <c r="D2688" t="s">
        <v>8955</v>
      </c>
      <c r="E2688" t="s">
        <v>8956</v>
      </c>
      <c r="F2688" t="s">
        <v>15</v>
      </c>
      <c r="G2688" t="s">
        <v>32</v>
      </c>
      <c r="H2688">
        <v>1</v>
      </c>
      <c r="I2688" t="s">
        <v>8957</v>
      </c>
      <c r="J2688" t="s">
        <v>8958</v>
      </c>
      <c r="K2688" t="s">
        <v>8959</v>
      </c>
      <c r="L2688" t="s">
        <v>77917</v>
      </c>
    </row>
    <row r="2689" spans="1:12" x14ac:dyDescent="0.15">
      <c r="A2689" t="s">
        <v>12</v>
      </c>
      <c r="B2689">
        <v>731206</v>
      </c>
      <c r="C2689">
        <v>731226</v>
      </c>
      <c r="D2689" t="s">
        <v>8955</v>
      </c>
      <c r="E2689" t="s">
        <v>8956</v>
      </c>
      <c r="F2689" t="s">
        <v>15</v>
      </c>
      <c r="G2689" t="s">
        <v>36</v>
      </c>
      <c r="H2689">
        <v>42</v>
      </c>
      <c r="I2689" t="s">
        <v>8960</v>
      </c>
      <c r="J2689" t="s">
        <v>8961</v>
      </c>
      <c r="K2689" t="s">
        <v>8962</v>
      </c>
      <c r="L2689" t="s">
        <v>77945</v>
      </c>
    </row>
    <row r="2690" spans="1:12" x14ac:dyDescent="0.15">
      <c r="A2690" t="s">
        <v>12</v>
      </c>
      <c r="B2690">
        <v>731251</v>
      </c>
      <c r="C2690">
        <v>731271</v>
      </c>
      <c r="D2690" t="s">
        <v>8955</v>
      </c>
      <c r="E2690" t="s">
        <v>8956</v>
      </c>
      <c r="F2690" t="s">
        <v>15</v>
      </c>
      <c r="G2690" t="s">
        <v>16</v>
      </c>
      <c r="H2690">
        <v>87</v>
      </c>
      <c r="I2690" t="s">
        <v>8963</v>
      </c>
      <c r="J2690" t="s">
        <v>8964</v>
      </c>
      <c r="K2690" t="s">
        <v>8965</v>
      </c>
      <c r="L2690" t="s">
        <v>78024</v>
      </c>
    </row>
    <row r="2691" spans="1:12" x14ac:dyDescent="0.15">
      <c r="A2691" t="s">
        <v>12</v>
      </c>
      <c r="B2691">
        <v>731271</v>
      </c>
      <c r="C2691">
        <v>731291</v>
      </c>
      <c r="D2691" t="s">
        <v>8955</v>
      </c>
      <c r="E2691" t="s">
        <v>8956</v>
      </c>
      <c r="F2691" t="s">
        <v>15</v>
      </c>
      <c r="G2691" t="s">
        <v>23</v>
      </c>
      <c r="H2691">
        <v>107</v>
      </c>
      <c r="I2691" t="s">
        <v>8966</v>
      </c>
      <c r="J2691" t="s">
        <v>8967</v>
      </c>
      <c r="K2691" t="s">
        <v>8968</v>
      </c>
      <c r="L2691" t="s">
        <v>77983</v>
      </c>
    </row>
    <row r="2692" spans="1:12" x14ac:dyDescent="0.15">
      <c r="A2692" t="s">
        <v>12</v>
      </c>
      <c r="B2692">
        <v>731743</v>
      </c>
      <c r="C2692">
        <v>731763</v>
      </c>
      <c r="D2692" t="s">
        <v>8969</v>
      </c>
      <c r="E2692" t="s">
        <v>8970</v>
      </c>
      <c r="F2692" t="s">
        <v>15</v>
      </c>
      <c r="G2692" t="s">
        <v>16</v>
      </c>
      <c r="H2692">
        <v>26</v>
      </c>
      <c r="I2692" t="s">
        <v>8971</v>
      </c>
      <c r="J2692" t="s">
        <v>8972</v>
      </c>
      <c r="K2692" t="s">
        <v>8973</v>
      </c>
      <c r="L2692" t="s">
        <v>78002</v>
      </c>
    </row>
    <row r="2693" spans="1:12" x14ac:dyDescent="0.15">
      <c r="A2693" t="s">
        <v>12</v>
      </c>
      <c r="B2693">
        <v>731772</v>
      </c>
      <c r="C2693">
        <v>731792</v>
      </c>
      <c r="D2693" t="s">
        <v>8969</v>
      </c>
      <c r="E2693" t="s">
        <v>8970</v>
      </c>
      <c r="F2693" t="s">
        <v>15</v>
      </c>
      <c r="G2693" t="s">
        <v>32</v>
      </c>
      <c r="H2693">
        <v>55</v>
      </c>
      <c r="I2693" t="s">
        <v>8974</v>
      </c>
      <c r="J2693" t="s">
        <v>8975</v>
      </c>
      <c r="K2693" t="s">
        <v>8976</v>
      </c>
      <c r="L2693" t="s">
        <v>77992</v>
      </c>
    </row>
    <row r="2694" spans="1:12" x14ac:dyDescent="0.15">
      <c r="A2694" t="s">
        <v>12</v>
      </c>
      <c r="B2694">
        <v>731819</v>
      </c>
      <c r="C2694">
        <v>731839</v>
      </c>
      <c r="D2694" t="s">
        <v>8969</v>
      </c>
      <c r="E2694" t="s">
        <v>8970</v>
      </c>
      <c r="F2694" t="s">
        <v>15</v>
      </c>
      <c r="G2694" t="s">
        <v>16</v>
      </c>
      <c r="H2694">
        <v>102</v>
      </c>
      <c r="I2694" t="s">
        <v>8977</v>
      </c>
      <c r="J2694" t="s">
        <v>8978</v>
      </c>
      <c r="K2694" t="s">
        <v>8979</v>
      </c>
      <c r="L2694" t="s">
        <v>77933</v>
      </c>
    </row>
    <row r="2695" spans="1:12" x14ac:dyDescent="0.15">
      <c r="A2695" t="s">
        <v>12</v>
      </c>
      <c r="B2695">
        <v>731850</v>
      </c>
      <c r="C2695">
        <v>731870</v>
      </c>
      <c r="D2695" t="s">
        <v>8969</v>
      </c>
      <c r="E2695" t="s">
        <v>8970</v>
      </c>
      <c r="F2695" t="s">
        <v>15</v>
      </c>
      <c r="G2695" t="s">
        <v>36</v>
      </c>
      <c r="H2695">
        <v>133</v>
      </c>
      <c r="I2695" t="s">
        <v>8980</v>
      </c>
      <c r="J2695" t="s">
        <v>8981</v>
      </c>
      <c r="K2695" t="s">
        <v>8982</v>
      </c>
      <c r="L2695" t="s">
        <v>77995</v>
      </c>
    </row>
    <row r="2696" spans="1:12" x14ac:dyDescent="0.15">
      <c r="A2696" t="s">
        <v>12</v>
      </c>
      <c r="B2696">
        <v>732212</v>
      </c>
      <c r="C2696">
        <v>732232</v>
      </c>
      <c r="D2696" t="s">
        <v>8983</v>
      </c>
      <c r="E2696" t="s">
        <v>8984</v>
      </c>
      <c r="F2696" t="s">
        <v>15</v>
      </c>
      <c r="G2696" t="s">
        <v>36</v>
      </c>
      <c r="H2696">
        <v>0</v>
      </c>
      <c r="I2696" t="s">
        <v>8985</v>
      </c>
      <c r="J2696" t="s">
        <v>8986</v>
      </c>
      <c r="K2696" t="s">
        <v>8987</v>
      </c>
      <c r="L2696" t="s">
        <v>77980</v>
      </c>
    </row>
    <row r="2697" spans="1:12" x14ac:dyDescent="0.15">
      <c r="A2697" t="s">
        <v>12</v>
      </c>
      <c r="B2697">
        <v>732256</v>
      </c>
      <c r="C2697">
        <v>732276</v>
      </c>
      <c r="D2697" t="s">
        <v>8983</v>
      </c>
      <c r="E2697" t="s">
        <v>8984</v>
      </c>
      <c r="F2697" t="s">
        <v>15</v>
      </c>
      <c r="G2697" t="s">
        <v>16</v>
      </c>
      <c r="H2697">
        <v>44</v>
      </c>
      <c r="I2697" t="s">
        <v>8988</v>
      </c>
      <c r="J2697" t="s">
        <v>8989</v>
      </c>
      <c r="K2697" t="s">
        <v>8990</v>
      </c>
      <c r="L2697" t="s">
        <v>78016</v>
      </c>
    </row>
    <row r="2698" spans="1:12" x14ac:dyDescent="0.15">
      <c r="A2698" t="s">
        <v>12</v>
      </c>
      <c r="B2698">
        <v>732282</v>
      </c>
      <c r="C2698">
        <v>732302</v>
      </c>
      <c r="D2698" t="s">
        <v>8983</v>
      </c>
      <c r="E2698" t="s">
        <v>8984</v>
      </c>
      <c r="F2698" t="s">
        <v>15</v>
      </c>
      <c r="G2698" t="s">
        <v>16</v>
      </c>
      <c r="H2698">
        <v>70</v>
      </c>
      <c r="I2698" t="s">
        <v>8991</v>
      </c>
      <c r="J2698" t="s">
        <v>8992</v>
      </c>
      <c r="K2698" t="s">
        <v>8993</v>
      </c>
      <c r="L2698" t="s">
        <v>77919</v>
      </c>
    </row>
    <row r="2699" spans="1:12" x14ac:dyDescent="0.15">
      <c r="A2699" t="s">
        <v>12</v>
      </c>
      <c r="B2699">
        <v>732324</v>
      </c>
      <c r="C2699">
        <v>732344</v>
      </c>
      <c r="D2699" t="s">
        <v>8983</v>
      </c>
      <c r="E2699" t="s">
        <v>8984</v>
      </c>
      <c r="F2699" t="s">
        <v>15</v>
      </c>
      <c r="G2699" t="s">
        <v>32</v>
      </c>
      <c r="H2699">
        <v>112</v>
      </c>
      <c r="I2699" t="s">
        <v>8994</v>
      </c>
      <c r="J2699" t="s">
        <v>8995</v>
      </c>
      <c r="K2699" t="s">
        <v>8996</v>
      </c>
      <c r="L2699" t="s">
        <v>77950</v>
      </c>
    </row>
    <row r="2700" spans="1:12" x14ac:dyDescent="0.15">
      <c r="A2700" t="s">
        <v>12</v>
      </c>
      <c r="B2700">
        <v>732639</v>
      </c>
      <c r="C2700">
        <v>732659</v>
      </c>
      <c r="D2700" t="s">
        <v>8997</v>
      </c>
      <c r="E2700" t="s">
        <v>8998</v>
      </c>
      <c r="F2700" t="s">
        <v>15</v>
      </c>
      <c r="G2700" t="s">
        <v>36</v>
      </c>
      <c r="H2700">
        <v>23</v>
      </c>
      <c r="I2700" t="s">
        <v>8999</v>
      </c>
      <c r="J2700" t="s">
        <v>9000</v>
      </c>
      <c r="K2700" t="s">
        <v>9001</v>
      </c>
      <c r="L2700" t="s">
        <v>77975</v>
      </c>
    </row>
    <row r="2701" spans="1:12" x14ac:dyDescent="0.15">
      <c r="A2701" t="s">
        <v>12</v>
      </c>
      <c r="B2701">
        <v>732692</v>
      </c>
      <c r="C2701">
        <v>732712</v>
      </c>
      <c r="D2701" t="s">
        <v>8997</v>
      </c>
      <c r="E2701" t="s">
        <v>8998</v>
      </c>
      <c r="F2701" t="s">
        <v>15</v>
      </c>
      <c r="G2701" t="s">
        <v>32</v>
      </c>
      <c r="H2701">
        <v>76</v>
      </c>
      <c r="I2701" t="s">
        <v>9002</v>
      </c>
      <c r="J2701" t="s">
        <v>9003</v>
      </c>
      <c r="K2701" t="s">
        <v>9004</v>
      </c>
      <c r="L2701" t="s">
        <v>77985</v>
      </c>
    </row>
    <row r="2702" spans="1:12" x14ac:dyDescent="0.15">
      <c r="A2702" t="s">
        <v>12</v>
      </c>
      <c r="B2702">
        <v>732729</v>
      </c>
      <c r="C2702">
        <v>732749</v>
      </c>
      <c r="D2702" t="s">
        <v>8997</v>
      </c>
      <c r="E2702" t="s">
        <v>8998</v>
      </c>
      <c r="F2702" t="s">
        <v>15</v>
      </c>
      <c r="G2702" t="s">
        <v>32</v>
      </c>
      <c r="H2702">
        <v>113</v>
      </c>
      <c r="I2702" t="s">
        <v>9005</v>
      </c>
      <c r="J2702" t="s">
        <v>9006</v>
      </c>
      <c r="K2702" t="s">
        <v>9007</v>
      </c>
      <c r="L2702" t="s">
        <v>77986</v>
      </c>
    </row>
    <row r="2703" spans="1:12" x14ac:dyDescent="0.15">
      <c r="A2703" t="s">
        <v>12</v>
      </c>
      <c r="B2703">
        <v>732750</v>
      </c>
      <c r="C2703">
        <v>732770</v>
      </c>
      <c r="D2703" t="s">
        <v>8997</v>
      </c>
      <c r="E2703" t="s">
        <v>8998</v>
      </c>
      <c r="F2703" t="s">
        <v>15</v>
      </c>
      <c r="G2703" t="s">
        <v>32</v>
      </c>
      <c r="H2703">
        <v>134</v>
      </c>
      <c r="I2703" t="s">
        <v>9008</v>
      </c>
      <c r="J2703" t="s">
        <v>9009</v>
      </c>
      <c r="K2703" t="s">
        <v>9010</v>
      </c>
      <c r="L2703" t="s">
        <v>78039</v>
      </c>
    </row>
    <row r="2704" spans="1:12" x14ac:dyDescent="0.15">
      <c r="A2704" t="s">
        <v>12</v>
      </c>
      <c r="B2704">
        <v>733182</v>
      </c>
      <c r="C2704">
        <v>733202</v>
      </c>
      <c r="D2704" t="s">
        <v>9011</v>
      </c>
      <c r="E2704" t="s">
        <v>9012</v>
      </c>
      <c r="F2704" t="s">
        <v>15</v>
      </c>
      <c r="G2704" t="s">
        <v>36</v>
      </c>
      <c r="H2704">
        <v>22</v>
      </c>
      <c r="I2704" t="s">
        <v>9013</v>
      </c>
      <c r="J2704" t="s">
        <v>9014</v>
      </c>
      <c r="K2704" t="s">
        <v>9015</v>
      </c>
      <c r="L2704" t="s">
        <v>77948</v>
      </c>
    </row>
    <row r="2705" spans="1:12" x14ac:dyDescent="0.15">
      <c r="A2705" t="s">
        <v>12</v>
      </c>
      <c r="B2705">
        <v>733210</v>
      </c>
      <c r="C2705">
        <v>733230</v>
      </c>
      <c r="D2705" t="s">
        <v>9011</v>
      </c>
      <c r="E2705" t="s">
        <v>9012</v>
      </c>
      <c r="F2705" t="s">
        <v>15</v>
      </c>
      <c r="G2705" t="s">
        <v>23</v>
      </c>
      <c r="H2705">
        <v>50</v>
      </c>
      <c r="I2705" t="s">
        <v>9016</v>
      </c>
      <c r="J2705" t="s">
        <v>9017</v>
      </c>
      <c r="K2705" t="s">
        <v>9018</v>
      </c>
      <c r="L2705" t="s">
        <v>77925</v>
      </c>
    </row>
    <row r="2706" spans="1:12" x14ac:dyDescent="0.15">
      <c r="A2706" t="s">
        <v>12</v>
      </c>
      <c r="B2706">
        <v>733233</v>
      </c>
      <c r="C2706">
        <v>733253</v>
      </c>
      <c r="D2706" t="s">
        <v>9011</v>
      </c>
      <c r="E2706" t="s">
        <v>9012</v>
      </c>
      <c r="F2706" t="s">
        <v>15</v>
      </c>
      <c r="G2706" t="s">
        <v>16</v>
      </c>
      <c r="H2706">
        <v>73</v>
      </c>
      <c r="I2706" t="s">
        <v>9019</v>
      </c>
      <c r="J2706" t="s">
        <v>9020</v>
      </c>
      <c r="K2706" t="s">
        <v>9021</v>
      </c>
      <c r="L2706" t="s">
        <v>77926</v>
      </c>
    </row>
    <row r="2707" spans="1:12" x14ac:dyDescent="0.15">
      <c r="A2707" t="s">
        <v>12</v>
      </c>
      <c r="B2707">
        <v>733260</v>
      </c>
      <c r="C2707">
        <v>733280</v>
      </c>
      <c r="D2707" t="s">
        <v>9011</v>
      </c>
      <c r="E2707" t="s">
        <v>9012</v>
      </c>
      <c r="F2707" t="s">
        <v>15</v>
      </c>
      <c r="G2707" t="s">
        <v>36</v>
      </c>
      <c r="H2707">
        <v>100</v>
      </c>
      <c r="I2707" t="s">
        <v>9022</v>
      </c>
      <c r="J2707" t="s">
        <v>9023</v>
      </c>
      <c r="K2707" t="s">
        <v>9024</v>
      </c>
      <c r="L2707" t="s">
        <v>77953</v>
      </c>
    </row>
    <row r="2708" spans="1:12" x14ac:dyDescent="0.15">
      <c r="A2708" t="s">
        <v>12</v>
      </c>
      <c r="B2708">
        <v>733576</v>
      </c>
      <c r="C2708">
        <v>733596</v>
      </c>
      <c r="D2708" t="s">
        <v>9025</v>
      </c>
      <c r="E2708" t="s">
        <v>9026</v>
      </c>
      <c r="F2708" t="s">
        <v>15</v>
      </c>
      <c r="G2708" t="s">
        <v>16</v>
      </c>
      <c r="H2708">
        <v>62</v>
      </c>
      <c r="I2708" t="s">
        <v>9027</v>
      </c>
      <c r="J2708" t="s">
        <v>9028</v>
      </c>
      <c r="K2708" t="s">
        <v>9029</v>
      </c>
      <c r="L2708" t="s">
        <v>77949</v>
      </c>
    </row>
    <row r="2709" spans="1:12" x14ac:dyDescent="0.15">
      <c r="A2709" t="s">
        <v>12</v>
      </c>
      <c r="B2709">
        <v>733603</v>
      </c>
      <c r="C2709">
        <v>733623</v>
      </c>
      <c r="D2709" t="s">
        <v>9025</v>
      </c>
      <c r="E2709" t="s">
        <v>9026</v>
      </c>
      <c r="F2709" t="s">
        <v>15</v>
      </c>
      <c r="G2709" t="s">
        <v>16</v>
      </c>
      <c r="H2709">
        <v>89</v>
      </c>
      <c r="I2709" t="s">
        <v>9030</v>
      </c>
      <c r="J2709" t="s">
        <v>9031</v>
      </c>
      <c r="K2709" t="s">
        <v>9032</v>
      </c>
      <c r="L2709" t="s">
        <v>77964</v>
      </c>
    </row>
    <row r="2710" spans="1:12" x14ac:dyDescent="0.15">
      <c r="A2710" t="s">
        <v>12</v>
      </c>
      <c r="B2710">
        <v>733629</v>
      </c>
      <c r="C2710">
        <v>733649</v>
      </c>
      <c r="D2710" t="s">
        <v>9025</v>
      </c>
      <c r="E2710" t="s">
        <v>9026</v>
      </c>
      <c r="F2710" t="s">
        <v>15</v>
      </c>
      <c r="G2710" t="s">
        <v>16</v>
      </c>
      <c r="H2710">
        <v>115</v>
      </c>
      <c r="I2710" t="s">
        <v>9033</v>
      </c>
      <c r="J2710" t="s">
        <v>9034</v>
      </c>
      <c r="K2710" t="s">
        <v>9035</v>
      </c>
      <c r="L2710" t="s">
        <v>78020</v>
      </c>
    </row>
    <row r="2711" spans="1:12" x14ac:dyDescent="0.15">
      <c r="A2711" t="s">
        <v>12</v>
      </c>
      <c r="B2711">
        <v>733688</v>
      </c>
      <c r="C2711">
        <v>733708</v>
      </c>
      <c r="D2711" t="s">
        <v>9025</v>
      </c>
      <c r="E2711" t="s">
        <v>9026</v>
      </c>
      <c r="F2711" t="s">
        <v>15</v>
      </c>
      <c r="G2711" t="s">
        <v>16</v>
      </c>
      <c r="H2711">
        <v>174</v>
      </c>
      <c r="I2711" t="s">
        <v>9036</v>
      </c>
      <c r="J2711" t="s">
        <v>9037</v>
      </c>
      <c r="K2711" t="s">
        <v>9038</v>
      </c>
      <c r="L2711" t="s">
        <v>78085</v>
      </c>
    </row>
    <row r="2712" spans="1:12" x14ac:dyDescent="0.15">
      <c r="A2712" t="s">
        <v>12</v>
      </c>
      <c r="B2712">
        <v>734018</v>
      </c>
      <c r="C2712">
        <v>734038</v>
      </c>
      <c r="D2712" t="s">
        <v>9039</v>
      </c>
      <c r="E2712" t="s">
        <v>9040</v>
      </c>
      <c r="F2712" t="s">
        <v>15</v>
      </c>
      <c r="G2712" t="s">
        <v>32</v>
      </c>
      <c r="H2712">
        <v>1</v>
      </c>
      <c r="I2712" t="s">
        <v>9041</v>
      </c>
      <c r="J2712" t="s">
        <v>9042</v>
      </c>
      <c r="K2712" t="s">
        <v>9043</v>
      </c>
      <c r="L2712" t="s">
        <v>77917</v>
      </c>
    </row>
    <row r="2713" spans="1:12" x14ac:dyDescent="0.15">
      <c r="A2713" t="s">
        <v>12</v>
      </c>
      <c r="B2713">
        <v>734061</v>
      </c>
      <c r="C2713">
        <v>734081</v>
      </c>
      <c r="D2713" t="s">
        <v>9039</v>
      </c>
      <c r="E2713" t="s">
        <v>9040</v>
      </c>
      <c r="F2713" t="s">
        <v>15</v>
      </c>
      <c r="G2713" t="s">
        <v>16</v>
      </c>
      <c r="H2713">
        <v>44</v>
      </c>
      <c r="I2713" t="s">
        <v>9044</v>
      </c>
      <c r="J2713" t="s">
        <v>9045</v>
      </c>
      <c r="K2713" t="s">
        <v>9046</v>
      </c>
      <c r="L2713" t="s">
        <v>78016</v>
      </c>
    </row>
    <row r="2714" spans="1:12" x14ac:dyDescent="0.15">
      <c r="A2714" t="s">
        <v>12</v>
      </c>
      <c r="B2714">
        <v>734100</v>
      </c>
      <c r="C2714">
        <v>734120</v>
      </c>
      <c r="D2714" t="s">
        <v>9039</v>
      </c>
      <c r="E2714" t="s">
        <v>9040</v>
      </c>
      <c r="F2714" t="s">
        <v>15</v>
      </c>
      <c r="G2714" t="s">
        <v>23</v>
      </c>
      <c r="H2714">
        <v>83</v>
      </c>
      <c r="I2714" t="s">
        <v>9047</v>
      </c>
      <c r="J2714" t="s">
        <v>9048</v>
      </c>
      <c r="K2714" t="s">
        <v>9049</v>
      </c>
      <c r="L2714" t="s">
        <v>77958</v>
      </c>
    </row>
    <row r="2715" spans="1:12" x14ac:dyDescent="0.15">
      <c r="A2715" t="s">
        <v>12</v>
      </c>
      <c r="B2715">
        <v>734120</v>
      </c>
      <c r="C2715">
        <v>734140</v>
      </c>
      <c r="D2715" t="s">
        <v>9039</v>
      </c>
      <c r="E2715" t="s">
        <v>9040</v>
      </c>
      <c r="F2715" t="s">
        <v>15</v>
      </c>
      <c r="G2715" t="s">
        <v>16</v>
      </c>
      <c r="H2715">
        <v>103</v>
      </c>
      <c r="I2715" t="s">
        <v>9050</v>
      </c>
      <c r="J2715" t="s">
        <v>9051</v>
      </c>
      <c r="K2715" t="s">
        <v>9052</v>
      </c>
      <c r="L2715" t="s">
        <v>77937</v>
      </c>
    </row>
    <row r="2716" spans="1:12" x14ac:dyDescent="0.15">
      <c r="A2716" t="s">
        <v>12</v>
      </c>
      <c r="B2716">
        <v>734198</v>
      </c>
      <c r="C2716">
        <v>734218</v>
      </c>
      <c r="D2716" t="s">
        <v>9053</v>
      </c>
      <c r="E2716" t="s">
        <v>9054</v>
      </c>
      <c r="F2716" t="s">
        <v>15</v>
      </c>
      <c r="G2716" t="s">
        <v>32</v>
      </c>
      <c r="H2716">
        <v>1</v>
      </c>
      <c r="I2716" t="s">
        <v>9055</v>
      </c>
      <c r="J2716" t="s">
        <v>9056</v>
      </c>
      <c r="K2716" t="s">
        <v>9057</v>
      </c>
      <c r="L2716" t="s">
        <v>77917</v>
      </c>
    </row>
    <row r="2717" spans="1:12" x14ac:dyDescent="0.15">
      <c r="A2717" t="s">
        <v>12</v>
      </c>
      <c r="B2717">
        <v>734222</v>
      </c>
      <c r="C2717">
        <v>734242</v>
      </c>
      <c r="D2717" t="s">
        <v>9053</v>
      </c>
      <c r="E2717" t="s">
        <v>9054</v>
      </c>
      <c r="F2717" t="s">
        <v>15</v>
      </c>
      <c r="G2717" t="s">
        <v>16</v>
      </c>
      <c r="H2717">
        <v>25</v>
      </c>
      <c r="I2717" t="s">
        <v>9058</v>
      </c>
      <c r="J2717" t="s">
        <v>9059</v>
      </c>
      <c r="K2717" t="s">
        <v>9060</v>
      </c>
      <c r="L2717" t="s">
        <v>78012</v>
      </c>
    </row>
    <row r="2718" spans="1:12" x14ac:dyDescent="0.15">
      <c r="A2718" t="s">
        <v>12</v>
      </c>
      <c r="B2718">
        <v>734250</v>
      </c>
      <c r="C2718">
        <v>734270</v>
      </c>
      <c r="D2718" t="s">
        <v>9053</v>
      </c>
      <c r="E2718" t="s">
        <v>9054</v>
      </c>
      <c r="F2718" t="s">
        <v>15</v>
      </c>
      <c r="G2718" t="s">
        <v>16</v>
      </c>
      <c r="H2718">
        <v>53</v>
      </c>
      <c r="I2718" t="s">
        <v>9061</v>
      </c>
      <c r="J2718" t="s">
        <v>9062</v>
      </c>
      <c r="K2718" t="s">
        <v>9063</v>
      </c>
      <c r="L2718" t="s">
        <v>77922</v>
      </c>
    </row>
    <row r="2719" spans="1:12" x14ac:dyDescent="0.15">
      <c r="A2719" t="s">
        <v>12</v>
      </c>
      <c r="B2719">
        <v>734288</v>
      </c>
      <c r="C2719">
        <v>734308</v>
      </c>
      <c r="D2719" t="s">
        <v>9053</v>
      </c>
      <c r="E2719" t="s">
        <v>9054</v>
      </c>
      <c r="F2719" t="s">
        <v>15</v>
      </c>
      <c r="G2719" t="s">
        <v>16</v>
      </c>
      <c r="H2719">
        <v>91</v>
      </c>
      <c r="I2719" t="s">
        <v>9064</v>
      </c>
      <c r="J2719" t="s">
        <v>9065</v>
      </c>
      <c r="K2719" t="s">
        <v>9066</v>
      </c>
      <c r="L2719" t="s">
        <v>77907</v>
      </c>
    </row>
    <row r="2720" spans="1:12" x14ac:dyDescent="0.15">
      <c r="A2720" t="s">
        <v>12</v>
      </c>
      <c r="B2720">
        <v>734681</v>
      </c>
      <c r="C2720">
        <v>734701</v>
      </c>
      <c r="D2720" t="s">
        <v>9067</v>
      </c>
      <c r="E2720" t="s">
        <v>9068</v>
      </c>
      <c r="F2720" t="s">
        <v>15</v>
      </c>
      <c r="G2720" t="s">
        <v>16</v>
      </c>
      <c r="H2720">
        <v>49</v>
      </c>
      <c r="I2720" t="s">
        <v>9069</v>
      </c>
      <c r="J2720" t="s">
        <v>9070</v>
      </c>
      <c r="K2720" t="s">
        <v>9071</v>
      </c>
      <c r="L2720" t="s">
        <v>77913</v>
      </c>
    </row>
    <row r="2721" spans="1:12" x14ac:dyDescent="0.15">
      <c r="A2721" t="s">
        <v>12</v>
      </c>
      <c r="B2721">
        <v>734712</v>
      </c>
      <c r="C2721">
        <v>734732</v>
      </c>
      <c r="D2721" t="s">
        <v>9067</v>
      </c>
      <c r="E2721" t="s">
        <v>9068</v>
      </c>
      <c r="F2721" t="s">
        <v>15</v>
      </c>
      <c r="G2721" t="s">
        <v>23</v>
      </c>
      <c r="H2721">
        <v>80</v>
      </c>
      <c r="I2721" t="s">
        <v>9072</v>
      </c>
      <c r="J2721" t="s">
        <v>9073</v>
      </c>
      <c r="K2721" t="s">
        <v>9074</v>
      </c>
      <c r="L2721" t="s">
        <v>77940</v>
      </c>
    </row>
    <row r="2722" spans="1:12" x14ac:dyDescent="0.15">
      <c r="A2722" t="s">
        <v>12</v>
      </c>
      <c r="B2722">
        <v>734748</v>
      </c>
      <c r="C2722">
        <v>734768</v>
      </c>
      <c r="D2722" t="s">
        <v>9067</v>
      </c>
      <c r="E2722" t="s">
        <v>9068</v>
      </c>
      <c r="F2722" t="s">
        <v>15</v>
      </c>
      <c r="G2722" t="s">
        <v>36</v>
      </c>
      <c r="H2722">
        <v>116</v>
      </c>
      <c r="I2722" t="s">
        <v>9075</v>
      </c>
      <c r="J2722" t="s">
        <v>9076</v>
      </c>
      <c r="K2722" t="s">
        <v>9077</v>
      </c>
      <c r="L2722" t="s">
        <v>77976</v>
      </c>
    </row>
    <row r="2723" spans="1:12" x14ac:dyDescent="0.15">
      <c r="A2723" t="s">
        <v>12</v>
      </c>
      <c r="B2723">
        <v>734768</v>
      </c>
      <c r="C2723">
        <v>734788</v>
      </c>
      <c r="D2723" t="s">
        <v>9067</v>
      </c>
      <c r="E2723" t="s">
        <v>9068</v>
      </c>
      <c r="F2723" t="s">
        <v>15</v>
      </c>
      <c r="G2723" t="s">
        <v>16</v>
      </c>
      <c r="H2723">
        <v>136</v>
      </c>
      <c r="I2723" t="s">
        <v>9078</v>
      </c>
      <c r="J2723" t="s">
        <v>9079</v>
      </c>
      <c r="K2723" t="s">
        <v>9080</v>
      </c>
      <c r="L2723" t="s">
        <v>78057</v>
      </c>
    </row>
    <row r="2724" spans="1:12" x14ac:dyDescent="0.15">
      <c r="A2724" t="s">
        <v>12</v>
      </c>
      <c r="B2724">
        <v>736243</v>
      </c>
      <c r="C2724">
        <v>736263</v>
      </c>
      <c r="D2724" t="s">
        <v>9081</v>
      </c>
      <c r="E2724" t="s">
        <v>9082</v>
      </c>
      <c r="F2724" t="s">
        <v>15</v>
      </c>
      <c r="G2724" t="s">
        <v>36</v>
      </c>
      <c r="H2724">
        <v>7</v>
      </c>
      <c r="I2724" t="s">
        <v>9083</v>
      </c>
      <c r="J2724" t="s">
        <v>9084</v>
      </c>
      <c r="K2724" t="s">
        <v>9085</v>
      </c>
      <c r="L2724" t="s">
        <v>77909</v>
      </c>
    </row>
    <row r="2725" spans="1:12" x14ac:dyDescent="0.15">
      <c r="A2725" t="s">
        <v>12</v>
      </c>
      <c r="B2725">
        <v>736266</v>
      </c>
      <c r="C2725">
        <v>736286</v>
      </c>
      <c r="D2725" t="s">
        <v>9081</v>
      </c>
      <c r="E2725" t="s">
        <v>9082</v>
      </c>
      <c r="F2725" t="s">
        <v>15</v>
      </c>
      <c r="G2725" t="s">
        <v>16</v>
      </c>
      <c r="H2725">
        <v>30</v>
      </c>
      <c r="I2725" t="s">
        <v>9086</v>
      </c>
      <c r="J2725" t="s">
        <v>9087</v>
      </c>
      <c r="K2725" t="s">
        <v>9088</v>
      </c>
      <c r="L2725" t="s">
        <v>77984</v>
      </c>
    </row>
    <row r="2726" spans="1:12" x14ac:dyDescent="0.15">
      <c r="A2726" t="s">
        <v>12</v>
      </c>
      <c r="B2726">
        <v>736297</v>
      </c>
      <c r="C2726">
        <v>736317</v>
      </c>
      <c r="D2726" t="s">
        <v>9081</v>
      </c>
      <c r="E2726" t="s">
        <v>9082</v>
      </c>
      <c r="F2726" t="s">
        <v>15</v>
      </c>
      <c r="G2726" t="s">
        <v>23</v>
      </c>
      <c r="H2726">
        <v>61</v>
      </c>
      <c r="I2726" t="s">
        <v>9089</v>
      </c>
      <c r="J2726" t="s">
        <v>9090</v>
      </c>
      <c r="K2726" t="s">
        <v>9091</v>
      </c>
      <c r="L2726" t="s">
        <v>77979</v>
      </c>
    </row>
    <row r="2727" spans="1:12" x14ac:dyDescent="0.15">
      <c r="A2727" t="s">
        <v>12</v>
      </c>
      <c r="B2727">
        <v>736345</v>
      </c>
      <c r="C2727">
        <v>736365</v>
      </c>
      <c r="D2727" t="s">
        <v>9081</v>
      </c>
      <c r="E2727" t="s">
        <v>9082</v>
      </c>
      <c r="F2727" t="s">
        <v>15</v>
      </c>
      <c r="G2727" t="s">
        <v>32</v>
      </c>
      <c r="H2727">
        <v>109</v>
      </c>
      <c r="I2727" t="s">
        <v>9092</v>
      </c>
      <c r="J2727" t="s">
        <v>9093</v>
      </c>
      <c r="K2727" t="s">
        <v>9094</v>
      </c>
      <c r="L2727" t="s">
        <v>77947</v>
      </c>
    </row>
    <row r="2728" spans="1:12" x14ac:dyDescent="0.15">
      <c r="A2728" t="s">
        <v>12</v>
      </c>
      <c r="B2728">
        <v>736623</v>
      </c>
      <c r="C2728">
        <v>736643</v>
      </c>
      <c r="D2728" t="s">
        <v>9095</v>
      </c>
      <c r="E2728" t="s">
        <v>9096</v>
      </c>
      <c r="F2728" t="s">
        <v>15</v>
      </c>
      <c r="G2728" t="s">
        <v>23</v>
      </c>
      <c r="H2728">
        <v>12</v>
      </c>
      <c r="I2728" t="s">
        <v>9097</v>
      </c>
      <c r="J2728" t="s">
        <v>9098</v>
      </c>
      <c r="K2728" t="s">
        <v>9099</v>
      </c>
      <c r="L2728" t="s">
        <v>77991</v>
      </c>
    </row>
    <row r="2729" spans="1:12" x14ac:dyDescent="0.15">
      <c r="A2729" t="s">
        <v>12</v>
      </c>
      <c r="B2729">
        <v>736675</v>
      </c>
      <c r="C2729">
        <v>736695</v>
      </c>
      <c r="D2729" t="s">
        <v>9095</v>
      </c>
      <c r="E2729" t="s">
        <v>9096</v>
      </c>
      <c r="F2729" t="s">
        <v>15</v>
      </c>
      <c r="G2729" t="s">
        <v>36</v>
      </c>
      <c r="H2729">
        <v>64</v>
      </c>
      <c r="I2729" t="s">
        <v>9100</v>
      </c>
      <c r="J2729" t="s">
        <v>9101</v>
      </c>
      <c r="K2729" t="s">
        <v>9102</v>
      </c>
      <c r="L2729" t="s">
        <v>77989</v>
      </c>
    </row>
    <row r="2730" spans="1:12" x14ac:dyDescent="0.15">
      <c r="A2730" t="s">
        <v>12</v>
      </c>
      <c r="B2730">
        <v>736702</v>
      </c>
      <c r="C2730">
        <v>736722</v>
      </c>
      <c r="D2730" t="s">
        <v>9095</v>
      </c>
      <c r="E2730" t="s">
        <v>9096</v>
      </c>
      <c r="F2730" t="s">
        <v>15</v>
      </c>
      <c r="G2730" t="s">
        <v>32</v>
      </c>
      <c r="H2730">
        <v>91</v>
      </c>
      <c r="I2730" t="s">
        <v>9103</v>
      </c>
      <c r="J2730" t="s">
        <v>9104</v>
      </c>
      <c r="K2730" t="s">
        <v>9105</v>
      </c>
      <c r="L2730" t="s">
        <v>77907</v>
      </c>
    </row>
    <row r="2731" spans="1:12" x14ac:dyDescent="0.15">
      <c r="A2731" t="s">
        <v>12</v>
      </c>
      <c r="B2731">
        <v>736750</v>
      </c>
      <c r="C2731">
        <v>736770</v>
      </c>
      <c r="D2731" t="s">
        <v>9095</v>
      </c>
      <c r="E2731" t="s">
        <v>9096</v>
      </c>
      <c r="F2731" t="s">
        <v>15</v>
      </c>
      <c r="G2731" t="s">
        <v>23</v>
      </c>
      <c r="H2731">
        <v>139</v>
      </c>
      <c r="I2731" t="s">
        <v>9106</v>
      </c>
      <c r="J2731" t="s">
        <v>9107</v>
      </c>
      <c r="K2731" t="s">
        <v>9108</v>
      </c>
      <c r="L2731" t="s">
        <v>78029</v>
      </c>
    </row>
    <row r="2732" spans="1:12" x14ac:dyDescent="0.15">
      <c r="A2732" t="s">
        <v>12</v>
      </c>
      <c r="B2732">
        <v>737038</v>
      </c>
      <c r="C2732">
        <v>737058</v>
      </c>
      <c r="D2732" t="s">
        <v>9109</v>
      </c>
      <c r="E2732" t="s">
        <v>9110</v>
      </c>
      <c r="F2732" t="s">
        <v>15</v>
      </c>
      <c r="G2732" t="s">
        <v>36</v>
      </c>
      <c r="H2732">
        <v>21</v>
      </c>
      <c r="I2732" t="s">
        <v>9111</v>
      </c>
      <c r="J2732" t="s">
        <v>9112</v>
      </c>
      <c r="K2732" t="s">
        <v>9113</v>
      </c>
      <c r="L2732" t="s">
        <v>78022</v>
      </c>
    </row>
    <row r="2733" spans="1:12" x14ac:dyDescent="0.15">
      <c r="A2733" t="s">
        <v>12</v>
      </c>
      <c r="B2733">
        <v>737058</v>
      </c>
      <c r="C2733">
        <v>737078</v>
      </c>
      <c r="D2733" t="s">
        <v>9109</v>
      </c>
      <c r="E2733" t="s">
        <v>9110</v>
      </c>
      <c r="F2733" t="s">
        <v>15</v>
      </c>
      <c r="G2733" t="s">
        <v>16</v>
      </c>
      <c r="H2733">
        <v>41</v>
      </c>
      <c r="I2733" t="s">
        <v>9114</v>
      </c>
      <c r="J2733" t="s">
        <v>9115</v>
      </c>
      <c r="K2733" t="s">
        <v>9116</v>
      </c>
      <c r="L2733" t="s">
        <v>78014</v>
      </c>
    </row>
    <row r="2734" spans="1:12" x14ac:dyDescent="0.15">
      <c r="A2734" t="s">
        <v>12</v>
      </c>
      <c r="B2734">
        <v>737079</v>
      </c>
      <c r="C2734">
        <v>737099</v>
      </c>
      <c r="D2734" t="s">
        <v>9109</v>
      </c>
      <c r="E2734" t="s">
        <v>9110</v>
      </c>
      <c r="F2734" t="s">
        <v>15</v>
      </c>
      <c r="G2734" t="s">
        <v>23</v>
      </c>
      <c r="H2734">
        <v>62</v>
      </c>
      <c r="I2734" t="s">
        <v>9117</v>
      </c>
      <c r="J2734" t="s">
        <v>9118</v>
      </c>
      <c r="K2734" t="s">
        <v>9119</v>
      </c>
      <c r="L2734" t="s">
        <v>77949</v>
      </c>
    </row>
    <row r="2735" spans="1:12" x14ac:dyDescent="0.15">
      <c r="A2735" t="s">
        <v>12</v>
      </c>
      <c r="B2735">
        <v>737099</v>
      </c>
      <c r="C2735">
        <v>737119</v>
      </c>
      <c r="D2735" t="s">
        <v>9109</v>
      </c>
      <c r="E2735" t="s">
        <v>9110</v>
      </c>
      <c r="F2735" t="s">
        <v>15</v>
      </c>
      <c r="G2735" t="s">
        <v>36</v>
      </c>
      <c r="H2735">
        <v>82</v>
      </c>
      <c r="I2735" t="s">
        <v>9120</v>
      </c>
      <c r="J2735" t="s">
        <v>9121</v>
      </c>
      <c r="K2735" t="s">
        <v>9122</v>
      </c>
      <c r="L2735" t="s">
        <v>78011</v>
      </c>
    </row>
    <row r="2736" spans="1:12" x14ac:dyDescent="0.15">
      <c r="A2736" t="s">
        <v>12</v>
      </c>
      <c r="B2736">
        <v>737661</v>
      </c>
      <c r="C2736">
        <v>737681</v>
      </c>
      <c r="D2736" t="s">
        <v>9123</v>
      </c>
      <c r="E2736" t="s">
        <v>9124</v>
      </c>
      <c r="F2736" t="s">
        <v>15</v>
      </c>
      <c r="G2736" t="s">
        <v>32</v>
      </c>
      <c r="H2736">
        <v>1</v>
      </c>
      <c r="I2736" t="s">
        <v>9125</v>
      </c>
      <c r="J2736" t="s">
        <v>9126</v>
      </c>
      <c r="K2736" t="s">
        <v>9127</v>
      </c>
      <c r="L2736" t="s">
        <v>77917</v>
      </c>
    </row>
    <row r="2737" spans="1:12" x14ac:dyDescent="0.15">
      <c r="A2737" t="s">
        <v>12</v>
      </c>
      <c r="B2737">
        <v>737686</v>
      </c>
      <c r="C2737">
        <v>737706</v>
      </c>
      <c r="D2737" t="s">
        <v>9123</v>
      </c>
      <c r="E2737" t="s">
        <v>9124</v>
      </c>
      <c r="F2737" t="s">
        <v>15</v>
      </c>
      <c r="G2737" t="s">
        <v>23</v>
      </c>
      <c r="H2737">
        <v>26</v>
      </c>
      <c r="I2737" t="s">
        <v>9128</v>
      </c>
      <c r="J2737" t="s">
        <v>9129</v>
      </c>
      <c r="K2737" t="s">
        <v>9130</v>
      </c>
      <c r="L2737" t="s">
        <v>78002</v>
      </c>
    </row>
    <row r="2738" spans="1:12" x14ac:dyDescent="0.15">
      <c r="A2738" t="s">
        <v>12</v>
      </c>
      <c r="B2738">
        <v>737727</v>
      </c>
      <c r="C2738">
        <v>737747</v>
      </c>
      <c r="D2738" t="s">
        <v>9123</v>
      </c>
      <c r="E2738" t="s">
        <v>9124</v>
      </c>
      <c r="F2738" t="s">
        <v>15</v>
      </c>
      <c r="G2738" t="s">
        <v>36</v>
      </c>
      <c r="H2738">
        <v>67</v>
      </c>
      <c r="I2738" t="s">
        <v>9131</v>
      </c>
      <c r="J2738" t="s">
        <v>9132</v>
      </c>
      <c r="K2738" t="s">
        <v>9133</v>
      </c>
      <c r="L2738" t="s">
        <v>77981</v>
      </c>
    </row>
    <row r="2739" spans="1:12" x14ac:dyDescent="0.15">
      <c r="A2739" t="s">
        <v>12</v>
      </c>
      <c r="B2739">
        <v>737750</v>
      </c>
      <c r="C2739">
        <v>737770</v>
      </c>
      <c r="D2739" t="s">
        <v>9123</v>
      </c>
      <c r="E2739" t="s">
        <v>9124</v>
      </c>
      <c r="F2739" t="s">
        <v>15</v>
      </c>
      <c r="G2739" t="s">
        <v>23</v>
      </c>
      <c r="H2739">
        <v>90</v>
      </c>
      <c r="I2739" t="s">
        <v>9134</v>
      </c>
      <c r="J2739" t="s">
        <v>9135</v>
      </c>
      <c r="K2739" t="s">
        <v>9136</v>
      </c>
      <c r="L2739" t="s">
        <v>78017</v>
      </c>
    </row>
    <row r="2740" spans="1:12" x14ac:dyDescent="0.15">
      <c r="A2740" t="s">
        <v>12</v>
      </c>
      <c r="B2740">
        <v>738706</v>
      </c>
      <c r="C2740">
        <v>738726</v>
      </c>
      <c r="D2740" t="s">
        <v>9137</v>
      </c>
      <c r="E2740" t="s">
        <v>9138</v>
      </c>
      <c r="F2740" t="s">
        <v>15</v>
      </c>
      <c r="G2740" t="s">
        <v>32</v>
      </c>
      <c r="H2740">
        <v>1</v>
      </c>
      <c r="I2740" t="s">
        <v>9139</v>
      </c>
      <c r="J2740" t="s">
        <v>9140</v>
      </c>
      <c r="K2740" t="s">
        <v>9141</v>
      </c>
      <c r="L2740" t="s">
        <v>77917</v>
      </c>
    </row>
    <row r="2741" spans="1:12" x14ac:dyDescent="0.15">
      <c r="A2741" t="s">
        <v>12</v>
      </c>
      <c r="B2741">
        <v>738734</v>
      </c>
      <c r="C2741">
        <v>738754</v>
      </c>
      <c r="D2741" t="s">
        <v>9137</v>
      </c>
      <c r="E2741" t="s">
        <v>9138</v>
      </c>
      <c r="F2741" t="s">
        <v>15</v>
      </c>
      <c r="G2741" t="s">
        <v>23</v>
      </c>
      <c r="H2741">
        <v>29</v>
      </c>
      <c r="I2741" t="s">
        <v>9142</v>
      </c>
      <c r="J2741" t="s">
        <v>9143</v>
      </c>
      <c r="K2741" t="s">
        <v>9144</v>
      </c>
      <c r="L2741" t="s">
        <v>77921</v>
      </c>
    </row>
    <row r="2742" spans="1:12" x14ac:dyDescent="0.15">
      <c r="A2742" t="s">
        <v>12</v>
      </c>
      <c r="B2742">
        <v>738755</v>
      </c>
      <c r="C2742">
        <v>738775</v>
      </c>
      <c r="D2742" t="s">
        <v>9137</v>
      </c>
      <c r="E2742" t="s">
        <v>9138</v>
      </c>
      <c r="F2742" t="s">
        <v>15</v>
      </c>
      <c r="G2742" t="s">
        <v>16</v>
      </c>
      <c r="H2742">
        <v>50</v>
      </c>
      <c r="I2742" t="s">
        <v>9145</v>
      </c>
      <c r="J2742" t="s">
        <v>9146</v>
      </c>
      <c r="K2742" t="s">
        <v>9147</v>
      </c>
      <c r="L2742" t="s">
        <v>77925</v>
      </c>
    </row>
    <row r="2743" spans="1:12" x14ac:dyDescent="0.15">
      <c r="A2743" t="s">
        <v>12</v>
      </c>
      <c r="B2743">
        <v>738814</v>
      </c>
      <c r="C2743">
        <v>738834</v>
      </c>
      <c r="D2743" t="s">
        <v>9137</v>
      </c>
      <c r="E2743" t="s">
        <v>9138</v>
      </c>
      <c r="F2743" t="s">
        <v>15</v>
      </c>
      <c r="G2743" t="s">
        <v>32</v>
      </c>
      <c r="H2743">
        <v>109</v>
      </c>
      <c r="I2743" t="s">
        <v>9148</v>
      </c>
      <c r="J2743" t="s">
        <v>9149</v>
      </c>
      <c r="K2743" t="s">
        <v>9150</v>
      </c>
      <c r="L2743" t="s">
        <v>77947</v>
      </c>
    </row>
    <row r="2744" spans="1:12" x14ac:dyDescent="0.15">
      <c r="A2744" t="s">
        <v>12</v>
      </c>
      <c r="B2744">
        <v>739392</v>
      </c>
      <c r="C2744">
        <v>739412</v>
      </c>
      <c r="D2744" t="s">
        <v>9151</v>
      </c>
      <c r="E2744" t="s">
        <v>9152</v>
      </c>
      <c r="F2744" t="s">
        <v>15</v>
      </c>
      <c r="G2744" t="s">
        <v>36</v>
      </c>
      <c r="H2744">
        <v>16</v>
      </c>
      <c r="I2744" t="s">
        <v>9153</v>
      </c>
      <c r="J2744" t="s">
        <v>9154</v>
      </c>
      <c r="K2744" t="s">
        <v>9155</v>
      </c>
      <c r="L2744" t="s">
        <v>77905</v>
      </c>
    </row>
    <row r="2745" spans="1:12" x14ac:dyDescent="0.15">
      <c r="A2745" t="s">
        <v>12</v>
      </c>
      <c r="B2745">
        <v>739418</v>
      </c>
      <c r="C2745">
        <v>739438</v>
      </c>
      <c r="D2745" t="s">
        <v>9151</v>
      </c>
      <c r="E2745" t="s">
        <v>9152</v>
      </c>
      <c r="F2745" t="s">
        <v>15</v>
      </c>
      <c r="G2745" t="s">
        <v>16</v>
      </c>
      <c r="H2745">
        <v>42</v>
      </c>
      <c r="I2745" t="s">
        <v>9156</v>
      </c>
      <c r="J2745" t="s">
        <v>9157</v>
      </c>
      <c r="K2745" t="s">
        <v>9158</v>
      </c>
      <c r="L2745" t="s">
        <v>77945</v>
      </c>
    </row>
    <row r="2746" spans="1:12" x14ac:dyDescent="0.15">
      <c r="A2746" t="s">
        <v>12</v>
      </c>
      <c r="B2746">
        <v>739446</v>
      </c>
      <c r="C2746">
        <v>739466</v>
      </c>
      <c r="D2746" t="s">
        <v>9151</v>
      </c>
      <c r="E2746" t="s">
        <v>9152</v>
      </c>
      <c r="F2746" t="s">
        <v>15</v>
      </c>
      <c r="G2746" t="s">
        <v>16</v>
      </c>
      <c r="H2746">
        <v>70</v>
      </c>
      <c r="I2746" t="s">
        <v>9159</v>
      </c>
      <c r="J2746" t="s">
        <v>9160</v>
      </c>
      <c r="K2746" t="s">
        <v>9161</v>
      </c>
      <c r="L2746" t="s">
        <v>77919</v>
      </c>
    </row>
    <row r="2747" spans="1:12" x14ac:dyDescent="0.15">
      <c r="A2747" t="s">
        <v>12</v>
      </c>
      <c r="B2747">
        <v>739503</v>
      </c>
      <c r="C2747">
        <v>739523</v>
      </c>
      <c r="D2747" t="s">
        <v>9151</v>
      </c>
      <c r="E2747" t="s">
        <v>9152</v>
      </c>
      <c r="F2747" t="s">
        <v>15</v>
      </c>
      <c r="G2747" t="s">
        <v>36</v>
      </c>
      <c r="H2747">
        <v>127</v>
      </c>
      <c r="I2747" t="s">
        <v>9162</v>
      </c>
      <c r="J2747" t="s">
        <v>9163</v>
      </c>
      <c r="K2747" t="s">
        <v>9164</v>
      </c>
      <c r="L2747" t="s">
        <v>78026</v>
      </c>
    </row>
    <row r="2748" spans="1:12" x14ac:dyDescent="0.15">
      <c r="A2748" t="s">
        <v>12</v>
      </c>
      <c r="B2748">
        <v>740955</v>
      </c>
      <c r="C2748">
        <v>740975</v>
      </c>
      <c r="D2748" t="s">
        <v>9165</v>
      </c>
      <c r="E2748" t="s">
        <v>9166</v>
      </c>
      <c r="F2748" t="s">
        <v>15</v>
      </c>
      <c r="G2748" t="s">
        <v>16</v>
      </c>
      <c r="H2748">
        <v>0</v>
      </c>
      <c r="I2748" t="s">
        <v>9167</v>
      </c>
      <c r="J2748" t="s">
        <v>9168</v>
      </c>
      <c r="K2748" t="s">
        <v>9169</v>
      </c>
      <c r="L2748" t="s">
        <v>77980</v>
      </c>
    </row>
    <row r="2749" spans="1:12" x14ac:dyDescent="0.15">
      <c r="A2749" t="s">
        <v>12</v>
      </c>
      <c r="B2749">
        <v>740987</v>
      </c>
      <c r="C2749">
        <v>741007</v>
      </c>
      <c r="D2749" t="s">
        <v>9165</v>
      </c>
      <c r="E2749" t="s">
        <v>9166</v>
      </c>
      <c r="F2749" t="s">
        <v>15</v>
      </c>
      <c r="G2749" t="s">
        <v>23</v>
      </c>
      <c r="H2749">
        <v>32</v>
      </c>
      <c r="I2749" t="s">
        <v>9170</v>
      </c>
      <c r="J2749" t="s">
        <v>9171</v>
      </c>
      <c r="K2749" t="s">
        <v>9172</v>
      </c>
      <c r="L2749" t="s">
        <v>77918</v>
      </c>
    </row>
    <row r="2750" spans="1:12" x14ac:dyDescent="0.15">
      <c r="A2750" t="s">
        <v>12</v>
      </c>
      <c r="B2750">
        <v>741016</v>
      </c>
      <c r="C2750">
        <v>741036</v>
      </c>
      <c r="D2750" t="s">
        <v>9165</v>
      </c>
      <c r="E2750" t="s">
        <v>9166</v>
      </c>
      <c r="F2750" t="s">
        <v>15</v>
      </c>
      <c r="G2750" t="s">
        <v>16</v>
      </c>
      <c r="H2750">
        <v>61</v>
      </c>
      <c r="I2750" t="s">
        <v>9173</v>
      </c>
      <c r="J2750" t="s">
        <v>9174</v>
      </c>
      <c r="K2750" t="s">
        <v>9175</v>
      </c>
      <c r="L2750" t="s">
        <v>77979</v>
      </c>
    </row>
    <row r="2751" spans="1:12" x14ac:dyDescent="0.15">
      <c r="A2751" t="s">
        <v>12</v>
      </c>
      <c r="B2751">
        <v>741038</v>
      </c>
      <c r="C2751">
        <v>741058</v>
      </c>
      <c r="D2751" t="s">
        <v>9165</v>
      </c>
      <c r="E2751" t="s">
        <v>9166</v>
      </c>
      <c r="F2751" t="s">
        <v>15</v>
      </c>
      <c r="G2751" t="s">
        <v>32</v>
      </c>
      <c r="H2751">
        <v>83</v>
      </c>
      <c r="I2751" t="s">
        <v>9176</v>
      </c>
      <c r="J2751" t="s">
        <v>9177</v>
      </c>
      <c r="K2751" t="s">
        <v>9178</v>
      </c>
      <c r="L2751" t="s">
        <v>77958</v>
      </c>
    </row>
    <row r="2752" spans="1:12" x14ac:dyDescent="0.15">
      <c r="A2752" t="s">
        <v>12</v>
      </c>
      <c r="B2752">
        <v>744301</v>
      </c>
      <c r="C2752">
        <v>744321</v>
      </c>
      <c r="D2752" t="s">
        <v>9179</v>
      </c>
      <c r="E2752" t="s">
        <v>9180</v>
      </c>
      <c r="F2752" t="s">
        <v>76</v>
      </c>
      <c r="G2752" t="s">
        <v>23</v>
      </c>
      <c r="H2752">
        <v>14</v>
      </c>
      <c r="I2752" t="s">
        <v>9181</v>
      </c>
      <c r="J2752" t="s">
        <v>9182</v>
      </c>
      <c r="K2752" t="s">
        <v>9183</v>
      </c>
      <c r="L2752" t="s">
        <v>77924</v>
      </c>
    </row>
    <row r="2753" spans="1:12" x14ac:dyDescent="0.15">
      <c r="A2753" t="s">
        <v>12</v>
      </c>
      <c r="B2753">
        <v>744281</v>
      </c>
      <c r="C2753">
        <v>744301</v>
      </c>
      <c r="D2753" t="s">
        <v>9179</v>
      </c>
      <c r="E2753" t="s">
        <v>9180</v>
      </c>
      <c r="F2753" t="s">
        <v>76</v>
      </c>
      <c r="G2753" t="s">
        <v>36</v>
      </c>
      <c r="H2753">
        <v>34</v>
      </c>
      <c r="I2753" t="s">
        <v>9184</v>
      </c>
      <c r="J2753" t="s">
        <v>9185</v>
      </c>
      <c r="K2753" t="s">
        <v>9186</v>
      </c>
      <c r="L2753" t="s">
        <v>77999</v>
      </c>
    </row>
    <row r="2754" spans="1:12" x14ac:dyDescent="0.15">
      <c r="A2754" t="s">
        <v>12</v>
      </c>
      <c r="B2754">
        <v>744259</v>
      </c>
      <c r="C2754">
        <v>744279</v>
      </c>
      <c r="D2754" t="s">
        <v>9179</v>
      </c>
      <c r="E2754" t="s">
        <v>9180</v>
      </c>
      <c r="F2754" t="s">
        <v>76</v>
      </c>
      <c r="G2754" t="s">
        <v>23</v>
      </c>
      <c r="H2754">
        <v>56</v>
      </c>
      <c r="I2754" t="s">
        <v>9187</v>
      </c>
      <c r="J2754" t="s">
        <v>9188</v>
      </c>
      <c r="K2754" t="s">
        <v>9189</v>
      </c>
      <c r="L2754" t="s">
        <v>77971</v>
      </c>
    </row>
    <row r="2755" spans="1:12" x14ac:dyDescent="0.15">
      <c r="A2755" t="s">
        <v>12</v>
      </c>
      <c r="B2755">
        <v>744224</v>
      </c>
      <c r="C2755">
        <v>744244</v>
      </c>
      <c r="D2755" t="s">
        <v>9179</v>
      </c>
      <c r="E2755" t="s">
        <v>9180</v>
      </c>
      <c r="F2755" t="s">
        <v>76</v>
      </c>
      <c r="G2755" t="s">
        <v>16</v>
      </c>
      <c r="H2755">
        <v>91</v>
      </c>
      <c r="I2755" t="s">
        <v>9190</v>
      </c>
      <c r="J2755" t="s">
        <v>9191</v>
      </c>
      <c r="K2755" t="s">
        <v>9192</v>
      </c>
      <c r="L2755" t="s">
        <v>77907</v>
      </c>
    </row>
    <row r="2756" spans="1:12" x14ac:dyDescent="0.15">
      <c r="A2756" t="s">
        <v>12</v>
      </c>
      <c r="B2756">
        <v>744585</v>
      </c>
      <c r="C2756">
        <v>744605</v>
      </c>
      <c r="D2756" t="s">
        <v>9193</v>
      </c>
      <c r="E2756" t="s">
        <v>90</v>
      </c>
      <c r="F2756" t="s">
        <v>15</v>
      </c>
      <c r="G2756" t="s">
        <v>16</v>
      </c>
      <c r="H2756">
        <v>37</v>
      </c>
      <c r="I2756" t="s">
        <v>9194</v>
      </c>
      <c r="J2756" t="s">
        <v>9195</v>
      </c>
      <c r="K2756" t="s">
        <v>9196</v>
      </c>
      <c r="L2756" t="s">
        <v>77906</v>
      </c>
    </row>
    <row r="2757" spans="1:12" x14ac:dyDescent="0.15">
      <c r="A2757" t="s">
        <v>12</v>
      </c>
      <c r="B2757">
        <v>744624</v>
      </c>
      <c r="C2757">
        <v>744644</v>
      </c>
      <c r="D2757" t="s">
        <v>9193</v>
      </c>
      <c r="E2757" t="s">
        <v>90</v>
      </c>
      <c r="F2757" t="s">
        <v>15</v>
      </c>
      <c r="G2757" t="s">
        <v>23</v>
      </c>
      <c r="H2757">
        <v>76</v>
      </c>
      <c r="I2757" t="s">
        <v>9197</v>
      </c>
      <c r="J2757" t="s">
        <v>9198</v>
      </c>
      <c r="K2757" t="s">
        <v>9199</v>
      </c>
      <c r="L2757" t="s">
        <v>77985</v>
      </c>
    </row>
    <row r="2758" spans="1:12" x14ac:dyDescent="0.15">
      <c r="A2758" t="s">
        <v>12</v>
      </c>
      <c r="B2758">
        <v>744666</v>
      </c>
      <c r="C2758">
        <v>744686</v>
      </c>
      <c r="D2758" t="s">
        <v>9193</v>
      </c>
      <c r="E2758" t="s">
        <v>90</v>
      </c>
      <c r="F2758" t="s">
        <v>15</v>
      </c>
      <c r="G2758" t="s">
        <v>32</v>
      </c>
      <c r="H2758">
        <v>118</v>
      </c>
      <c r="I2758" t="s">
        <v>9200</v>
      </c>
      <c r="J2758" t="s">
        <v>9201</v>
      </c>
      <c r="K2758" t="s">
        <v>9202</v>
      </c>
      <c r="L2758" t="s">
        <v>77973</v>
      </c>
    </row>
    <row r="2759" spans="1:12" x14ac:dyDescent="0.15">
      <c r="A2759" t="s">
        <v>12</v>
      </c>
      <c r="B2759">
        <v>744698</v>
      </c>
      <c r="C2759">
        <v>744718</v>
      </c>
      <c r="D2759" t="s">
        <v>9193</v>
      </c>
      <c r="E2759" t="s">
        <v>90</v>
      </c>
      <c r="F2759" t="s">
        <v>15</v>
      </c>
      <c r="G2759" t="s">
        <v>16</v>
      </c>
      <c r="H2759">
        <v>150</v>
      </c>
      <c r="I2759" t="s">
        <v>9203</v>
      </c>
      <c r="J2759" t="s">
        <v>9204</v>
      </c>
      <c r="K2759" t="s">
        <v>9205</v>
      </c>
      <c r="L2759" t="s">
        <v>78086</v>
      </c>
    </row>
    <row r="2760" spans="1:12" x14ac:dyDescent="0.15">
      <c r="A2760" t="s">
        <v>12</v>
      </c>
      <c r="B2760">
        <v>745960</v>
      </c>
      <c r="C2760">
        <v>745980</v>
      </c>
      <c r="D2760" t="s">
        <v>9206</v>
      </c>
      <c r="E2760" t="s">
        <v>9207</v>
      </c>
      <c r="F2760" t="s">
        <v>15</v>
      </c>
      <c r="G2760" t="s">
        <v>36</v>
      </c>
      <c r="H2760">
        <v>7</v>
      </c>
      <c r="I2760" t="s">
        <v>9208</v>
      </c>
      <c r="J2760" t="s">
        <v>9209</v>
      </c>
      <c r="K2760" t="s">
        <v>9210</v>
      </c>
      <c r="L2760" t="s">
        <v>77909</v>
      </c>
    </row>
    <row r="2761" spans="1:12" x14ac:dyDescent="0.15">
      <c r="A2761" t="s">
        <v>12</v>
      </c>
      <c r="B2761">
        <v>746006</v>
      </c>
      <c r="C2761">
        <v>746026</v>
      </c>
      <c r="D2761" t="s">
        <v>9206</v>
      </c>
      <c r="E2761" t="s">
        <v>9207</v>
      </c>
      <c r="F2761" t="s">
        <v>15</v>
      </c>
      <c r="G2761" t="s">
        <v>36</v>
      </c>
      <c r="H2761">
        <v>53</v>
      </c>
      <c r="I2761" t="s">
        <v>9211</v>
      </c>
      <c r="J2761" t="s">
        <v>9212</v>
      </c>
      <c r="K2761" t="s">
        <v>9213</v>
      </c>
      <c r="L2761" t="s">
        <v>77922</v>
      </c>
    </row>
    <row r="2762" spans="1:12" x14ac:dyDescent="0.15">
      <c r="A2762" t="s">
        <v>12</v>
      </c>
      <c r="B2762">
        <v>746044</v>
      </c>
      <c r="C2762">
        <v>746064</v>
      </c>
      <c r="D2762" t="s">
        <v>9206</v>
      </c>
      <c r="E2762" t="s">
        <v>9207</v>
      </c>
      <c r="F2762" t="s">
        <v>15</v>
      </c>
      <c r="G2762" t="s">
        <v>32</v>
      </c>
      <c r="H2762">
        <v>91</v>
      </c>
      <c r="I2762" t="s">
        <v>9214</v>
      </c>
      <c r="J2762" t="s">
        <v>9215</v>
      </c>
      <c r="K2762" t="s">
        <v>9216</v>
      </c>
      <c r="L2762" t="s">
        <v>77907</v>
      </c>
    </row>
    <row r="2763" spans="1:12" x14ac:dyDescent="0.15">
      <c r="A2763" t="s">
        <v>12</v>
      </c>
      <c r="B2763">
        <v>746110</v>
      </c>
      <c r="C2763">
        <v>746130</v>
      </c>
      <c r="D2763" t="s">
        <v>9206</v>
      </c>
      <c r="E2763" t="s">
        <v>9207</v>
      </c>
      <c r="F2763" t="s">
        <v>15</v>
      </c>
      <c r="G2763" t="s">
        <v>16</v>
      </c>
      <c r="H2763">
        <v>157</v>
      </c>
      <c r="I2763" t="s">
        <v>9217</v>
      </c>
      <c r="J2763" t="s">
        <v>9218</v>
      </c>
      <c r="K2763" t="s">
        <v>9219</v>
      </c>
      <c r="L2763" t="s">
        <v>78068</v>
      </c>
    </row>
    <row r="2764" spans="1:12" x14ac:dyDescent="0.15">
      <c r="A2764" t="s">
        <v>12</v>
      </c>
      <c r="B2764">
        <v>747942</v>
      </c>
      <c r="C2764">
        <v>747962</v>
      </c>
      <c r="D2764" t="s">
        <v>9220</v>
      </c>
      <c r="E2764" t="s">
        <v>9221</v>
      </c>
      <c r="F2764" t="s">
        <v>76</v>
      </c>
      <c r="G2764" t="s">
        <v>16</v>
      </c>
      <c r="H2764">
        <v>8</v>
      </c>
      <c r="I2764" t="s">
        <v>9222</v>
      </c>
      <c r="J2764" t="s">
        <v>9223</v>
      </c>
      <c r="K2764" t="s">
        <v>9224</v>
      </c>
      <c r="L2764" t="s">
        <v>77955</v>
      </c>
    </row>
    <row r="2765" spans="1:12" x14ac:dyDescent="0.15">
      <c r="A2765" t="s">
        <v>12</v>
      </c>
      <c r="B2765">
        <v>747918</v>
      </c>
      <c r="C2765">
        <v>747938</v>
      </c>
      <c r="D2765" t="s">
        <v>9220</v>
      </c>
      <c r="E2765" t="s">
        <v>9221</v>
      </c>
      <c r="F2765" t="s">
        <v>76</v>
      </c>
      <c r="G2765" t="s">
        <v>23</v>
      </c>
      <c r="H2765">
        <v>32</v>
      </c>
      <c r="I2765" t="s">
        <v>9225</v>
      </c>
      <c r="J2765" t="s">
        <v>9226</v>
      </c>
      <c r="K2765" t="s">
        <v>9227</v>
      </c>
      <c r="L2765" t="s">
        <v>77918</v>
      </c>
    </row>
    <row r="2766" spans="1:12" x14ac:dyDescent="0.15">
      <c r="A2766" t="s">
        <v>12</v>
      </c>
      <c r="B2766">
        <v>747857</v>
      </c>
      <c r="C2766">
        <v>747877</v>
      </c>
      <c r="D2766" t="s">
        <v>9220</v>
      </c>
      <c r="E2766" t="s">
        <v>9221</v>
      </c>
      <c r="F2766" t="s">
        <v>76</v>
      </c>
      <c r="G2766" t="s">
        <v>16</v>
      </c>
      <c r="H2766">
        <v>93</v>
      </c>
      <c r="I2766" t="s">
        <v>9228</v>
      </c>
      <c r="J2766" t="s">
        <v>9229</v>
      </c>
      <c r="K2766" t="s">
        <v>9230</v>
      </c>
      <c r="L2766" t="s">
        <v>78044</v>
      </c>
    </row>
    <row r="2767" spans="1:12" x14ac:dyDescent="0.15">
      <c r="A2767" t="s">
        <v>12</v>
      </c>
      <c r="B2767">
        <v>747825</v>
      </c>
      <c r="C2767">
        <v>747845</v>
      </c>
      <c r="D2767" t="s">
        <v>9220</v>
      </c>
      <c r="E2767" t="s">
        <v>9221</v>
      </c>
      <c r="F2767" t="s">
        <v>76</v>
      </c>
      <c r="G2767" t="s">
        <v>36</v>
      </c>
      <c r="H2767">
        <v>125</v>
      </c>
      <c r="I2767" t="s">
        <v>9231</v>
      </c>
      <c r="J2767" t="s">
        <v>9232</v>
      </c>
      <c r="K2767" t="s">
        <v>9233</v>
      </c>
      <c r="L2767" t="s">
        <v>78034</v>
      </c>
    </row>
    <row r="2768" spans="1:12" x14ac:dyDescent="0.15">
      <c r="A2768" t="s">
        <v>12</v>
      </c>
      <c r="B2768">
        <v>748240</v>
      </c>
      <c r="C2768">
        <v>748260</v>
      </c>
      <c r="D2768" t="s">
        <v>9234</v>
      </c>
      <c r="E2768" t="s">
        <v>9235</v>
      </c>
      <c r="F2768" t="s">
        <v>76</v>
      </c>
      <c r="G2768" t="s">
        <v>36</v>
      </c>
      <c r="H2768">
        <v>12</v>
      </c>
      <c r="I2768" t="s">
        <v>9236</v>
      </c>
      <c r="J2768" t="s">
        <v>9237</v>
      </c>
      <c r="K2768" t="s">
        <v>9238</v>
      </c>
      <c r="L2768" t="s">
        <v>77991</v>
      </c>
    </row>
    <row r="2769" spans="1:12" x14ac:dyDescent="0.15">
      <c r="A2769" t="s">
        <v>12</v>
      </c>
      <c r="B2769">
        <v>748211</v>
      </c>
      <c r="C2769">
        <v>748231</v>
      </c>
      <c r="D2769" t="s">
        <v>9234</v>
      </c>
      <c r="E2769" t="s">
        <v>9235</v>
      </c>
      <c r="F2769" t="s">
        <v>76</v>
      </c>
      <c r="G2769" t="s">
        <v>16</v>
      </c>
      <c r="H2769">
        <v>41</v>
      </c>
      <c r="I2769" t="s">
        <v>9239</v>
      </c>
      <c r="J2769" t="s">
        <v>9240</v>
      </c>
      <c r="K2769" t="s">
        <v>9241</v>
      </c>
      <c r="L2769" t="s">
        <v>78014</v>
      </c>
    </row>
    <row r="2770" spans="1:12" x14ac:dyDescent="0.15">
      <c r="A2770" t="s">
        <v>12</v>
      </c>
      <c r="B2770">
        <v>748187</v>
      </c>
      <c r="C2770">
        <v>748207</v>
      </c>
      <c r="D2770" t="s">
        <v>9234</v>
      </c>
      <c r="E2770" t="s">
        <v>9235</v>
      </c>
      <c r="F2770" t="s">
        <v>76</v>
      </c>
      <c r="G2770" t="s">
        <v>23</v>
      </c>
      <c r="H2770">
        <v>65</v>
      </c>
      <c r="I2770" t="s">
        <v>9242</v>
      </c>
      <c r="J2770" t="s">
        <v>9243</v>
      </c>
      <c r="K2770" t="s">
        <v>9244</v>
      </c>
      <c r="L2770" t="s">
        <v>78042</v>
      </c>
    </row>
    <row r="2771" spans="1:12" x14ac:dyDescent="0.15">
      <c r="A2771" t="s">
        <v>12</v>
      </c>
      <c r="B2771">
        <v>748163</v>
      </c>
      <c r="C2771">
        <v>748183</v>
      </c>
      <c r="D2771" t="s">
        <v>9234</v>
      </c>
      <c r="E2771" t="s">
        <v>9235</v>
      </c>
      <c r="F2771" t="s">
        <v>76</v>
      </c>
      <c r="G2771" t="s">
        <v>16</v>
      </c>
      <c r="H2771">
        <v>89</v>
      </c>
      <c r="I2771" t="s">
        <v>9245</v>
      </c>
      <c r="J2771" t="s">
        <v>9246</v>
      </c>
      <c r="K2771" t="s">
        <v>9247</v>
      </c>
      <c r="L2771" t="s">
        <v>77964</v>
      </c>
    </row>
    <row r="2772" spans="1:12" x14ac:dyDescent="0.15">
      <c r="A2772" t="s">
        <v>12</v>
      </c>
      <c r="B2772">
        <v>748997</v>
      </c>
      <c r="C2772">
        <v>749017</v>
      </c>
      <c r="D2772" t="s">
        <v>9248</v>
      </c>
      <c r="E2772" t="s">
        <v>9249</v>
      </c>
      <c r="F2772" t="s">
        <v>76</v>
      </c>
      <c r="G2772" t="s">
        <v>16</v>
      </c>
      <c r="H2772">
        <v>10</v>
      </c>
      <c r="I2772" t="s">
        <v>9250</v>
      </c>
      <c r="J2772" t="s">
        <v>9251</v>
      </c>
      <c r="K2772" t="s">
        <v>9252</v>
      </c>
      <c r="L2772" t="s">
        <v>78001</v>
      </c>
    </row>
    <row r="2773" spans="1:12" x14ac:dyDescent="0.15">
      <c r="A2773" t="s">
        <v>12</v>
      </c>
      <c r="B2773">
        <v>748975</v>
      </c>
      <c r="C2773">
        <v>748995</v>
      </c>
      <c r="D2773" t="s">
        <v>9248</v>
      </c>
      <c r="E2773" t="s">
        <v>9249</v>
      </c>
      <c r="F2773" t="s">
        <v>76</v>
      </c>
      <c r="G2773" t="s">
        <v>23</v>
      </c>
      <c r="H2773">
        <v>32</v>
      </c>
      <c r="I2773" t="s">
        <v>9253</v>
      </c>
      <c r="J2773" t="s">
        <v>9254</v>
      </c>
      <c r="K2773" t="s">
        <v>9255</v>
      </c>
      <c r="L2773" t="s">
        <v>77918</v>
      </c>
    </row>
    <row r="2774" spans="1:12" x14ac:dyDescent="0.15">
      <c r="A2774" t="s">
        <v>12</v>
      </c>
      <c r="B2774">
        <v>748951</v>
      </c>
      <c r="C2774">
        <v>748971</v>
      </c>
      <c r="D2774" t="s">
        <v>9248</v>
      </c>
      <c r="E2774" t="s">
        <v>9249</v>
      </c>
      <c r="F2774" t="s">
        <v>76</v>
      </c>
      <c r="G2774" t="s">
        <v>23</v>
      </c>
      <c r="H2774">
        <v>56</v>
      </c>
      <c r="I2774" t="s">
        <v>9256</v>
      </c>
      <c r="J2774" t="s">
        <v>9257</v>
      </c>
      <c r="K2774" t="s">
        <v>9258</v>
      </c>
      <c r="L2774" t="s">
        <v>77971</v>
      </c>
    </row>
    <row r="2775" spans="1:12" x14ac:dyDescent="0.15">
      <c r="A2775" t="s">
        <v>12</v>
      </c>
      <c r="B2775">
        <v>748919</v>
      </c>
      <c r="C2775">
        <v>748939</v>
      </c>
      <c r="D2775" t="s">
        <v>9248</v>
      </c>
      <c r="E2775" t="s">
        <v>9249</v>
      </c>
      <c r="F2775" t="s">
        <v>76</v>
      </c>
      <c r="G2775" t="s">
        <v>32</v>
      </c>
      <c r="H2775">
        <v>88</v>
      </c>
      <c r="I2775" t="s">
        <v>9259</v>
      </c>
      <c r="J2775" t="s">
        <v>9260</v>
      </c>
      <c r="K2775" t="s">
        <v>9261</v>
      </c>
      <c r="L2775" t="s">
        <v>77923</v>
      </c>
    </row>
    <row r="2776" spans="1:12" x14ac:dyDescent="0.15">
      <c r="A2776" t="s">
        <v>12</v>
      </c>
      <c r="B2776">
        <v>750637</v>
      </c>
      <c r="C2776">
        <v>750657</v>
      </c>
      <c r="D2776" t="s">
        <v>9262</v>
      </c>
      <c r="E2776" t="s">
        <v>9263</v>
      </c>
      <c r="F2776" t="s">
        <v>76</v>
      </c>
      <c r="G2776" t="s">
        <v>23</v>
      </c>
      <c r="H2776">
        <v>10</v>
      </c>
      <c r="I2776" t="s">
        <v>9264</v>
      </c>
      <c r="J2776" t="s">
        <v>9265</v>
      </c>
      <c r="K2776" t="s">
        <v>9266</v>
      </c>
      <c r="L2776" t="s">
        <v>78001</v>
      </c>
    </row>
    <row r="2777" spans="1:12" x14ac:dyDescent="0.15">
      <c r="A2777" t="s">
        <v>12</v>
      </c>
      <c r="B2777">
        <v>750616</v>
      </c>
      <c r="C2777">
        <v>750636</v>
      </c>
      <c r="D2777" t="s">
        <v>9262</v>
      </c>
      <c r="E2777" t="s">
        <v>9263</v>
      </c>
      <c r="F2777" t="s">
        <v>76</v>
      </c>
      <c r="G2777" t="s">
        <v>16</v>
      </c>
      <c r="H2777">
        <v>31</v>
      </c>
      <c r="I2777" t="s">
        <v>9267</v>
      </c>
      <c r="J2777" t="s">
        <v>9268</v>
      </c>
      <c r="K2777" t="s">
        <v>9269</v>
      </c>
      <c r="L2777" t="s">
        <v>77910</v>
      </c>
    </row>
    <row r="2778" spans="1:12" x14ac:dyDescent="0.15">
      <c r="A2778" t="s">
        <v>12</v>
      </c>
      <c r="B2778">
        <v>750592</v>
      </c>
      <c r="C2778">
        <v>750612</v>
      </c>
      <c r="D2778" t="s">
        <v>9262</v>
      </c>
      <c r="E2778" t="s">
        <v>9263</v>
      </c>
      <c r="F2778" t="s">
        <v>76</v>
      </c>
      <c r="G2778" t="s">
        <v>16</v>
      </c>
      <c r="H2778">
        <v>55</v>
      </c>
      <c r="I2778" t="s">
        <v>9270</v>
      </c>
      <c r="J2778" t="s">
        <v>9271</v>
      </c>
      <c r="K2778" t="s">
        <v>9272</v>
      </c>
      <c r="L2778" t="s">
        <v>77992</v>
      </c>
    </row>
    <row r="2779" spans="1:12" x14ac:dyDescent="0.15">
      <c r="A2779" t="s">
        <v>12</v>
      </c>
      <c r="B2779">
        <v>750546</v>
      </c>
      <c r="C2779">
        <v>750566</v>
      </c>
      <c r="D2779" t="s">
        <v>9262</v>
      </c>
      <c r="E2779" t="s">
        <v>9263</v>
      </c>
      <c r="F2779" t="s">
        <v>76</v>
      </c>
      <c r="G2779" t="s">
        <v>32</v>
      </c>
      <c r="H2779">
        <v>101</v>
      </c>
      <c r="I2779" t="s">
        <v>9273</v>
      </c>
      <c r="J2779" t="s">
        <v>9274</v>
      </c>
      <c r="K2779" t="s">
        <v>9275</v>
      </c>
      <c r="L2779" t="s">
        <v>77997</v>
      </c>
    </row>
    <row r="2780" spans="1:12" x14ac:dyDescent="0.15">
      <c r="A2780" t="s">
        <v>12</v>
      </c>
      <c r="B2780">
        <v>750903</v>
      </c>
      <c r="C2780">
        <v>750923</v>
      </c>
      <c r="D2780" t="s">
        <v>9276</v>
      </c>
      <c r="E2780" t="s">
        <v>9277</v>
      </c>
      <c r="F2780" t="s">
        <v>15</v>
      </c>
      <c r="G2780" t="s">
        <v>32</v>
      </c>
      <c r="H2780">
        <v>7</v>
      </c>
      <c r="I2780" t="s">
        <v>9278</v>
      </c>
      <c r="J2780" t="s">
        <v>9279</v>
      </c>
      <c r="K2780" t="s">
        <v>9280</v>
      </c>
      <c r="L2780" t="s">
        <v>77909</v>
      </c>
    </row>
    <row r="2781" spans="1:12" x14ac:dyDescent="0.15">
      <c r="A2781" t="s">
        <v>12</v>
      </c>
      <c r="B2781">
        <v>750939</v>
      </c>
      <c r="C2781">
        <v>750959</v>
      </c>
      <c r="D2781" t="s">
        <v>9276</v>
      </c>
      <c r="E2781" t="s">
        <v>9277</v>
      </c>
      <c r="F2781" t="s">
        <v>15</v>
      </c>
      <c r="G2781" t="s">
        <v>16</v>
      </c>
      <c r="H2781">
        <v>43</v>
      </c>
      <c r="I2781" t="s">
        <v>9281</v>
      </c>
      <c r="J2781" t="s">
        <v>9282</v>
      </c>
      <c r="K2781" t="s">
        <v>9283</v>
      </c>
      <c r="L2781" t="s">
        <v>77942</v>
      </c>
    </row>
    <row r="2782" spans="1:12" x14ac:dyDescent="0.15">
      <c r="A2782" t="s">
        <v>12</v>
      </c>
      <c r="B2782">
        <v>750962</v>
      </c>
      <c r="C2782">
        <v>750982</v>
      </c>
      <c r="D2782" t="s">
        <v>9276</v>
      </c>
      <c r="E2782" t="s">
        <v>9277</v>
      </c>
      <c r="F2782" t="s">
        <v>15</v>
      </c>
      <c r="G2782" t="s">
        <v>36</v>
      </c>
      <c r="H2782">
        <v>66</v>
      </c>
      <c r="I2782" t="s">
        <v>9284</v>
      </c>
      <c r="J2782" t="s">
        <v>9285</v>
      </c>
      <c r="K2782" t="s">
        <v>9286</v>
      </c>
      <c r="L2782" t="s">
        <v>77928</v>
      </c>
    </row>
    <row r="2783" spans="1:12" x14ac:dyDescent="0.15">
      <c r="A2783" t="s">
        <v>12</v>
      </c>
      <c r="B2783">
        <v>750983</v>
      </c>
      <c r="C2783">
        <v>751003</v>
      </c>
      <c r="D2783" t="s">
        <v>9276</v>
      </c>
      <c r="E2783" t="s">
        <v>9277</v>
      </c>
      <c r="F2783" t="s">
        <v>15</v>
      </c>
      <c r="G2783" t="s">
        <v>16</v>
      </c>
      <c r="H2783">
        <v>87</v>
      </c>
      <c r="I2783" t="s">
        <v>9287</v>
      </c>
      <c r="J2783" t="s">
        <v>9288</v>
      </c>
      <c r="K2783" t="s">
        <v>9289</v>
      </c>
      <c r="L2783" t="s">
        <v>78024</v>
      </c>
    </row>
    <row r="2784" spans="1:12" x14ac:dyDescent="0.15">
      <c r="A2784" t="s">
        <v>12</v>
      </c>
      <c r="B2784">
        <v>751980</v>
      </c>
      <c r="C2784">
        <v>752000</v>
      </c>
      <c r="D2784" t="s">
        <v>9290</v>
      </c>
      <c r="E2784" t="s">
        <v>9291</v>
      </c>
      <c r="F2784" t="s">
        <v>15</v>
      </c>
      <c r="G2784" t="s">
        <v>36</v>
      </c>
      <c r="H2784">
        <v>0</v>
      </c>
      <c r="I2784" t="s">
        <v>9292</v>
      </c>
      <c r="J2784" t="s">
        <v>9293</v>
      </c>
      <c r="K2784" t="s">
        <v>9294</v>
      </c>
      <c r="L2784" t="s">
        <v>77980</v>
      </c>
    </row>
    <row r="2785" spans="1:12" x14ac:dyDescent="0.15">
      <c r="A2785" t="s">
        <v>12</v>
      </c>
      <c r="B2785">
        <v>752003</v>
      </c>
      <c r="C2785">
        <v>752023</v>
      </c>
      <c r="D2785" t="s">
        <v>9290</v>
      </c>
      <c r="E2785" t="s">
        <v>9291</v>
      </c>
      <c r="F2785" t="s">
        <v>15</v>
      </c>
      <c r="G2785" t="s">
        <v>16</v>
      </c>
      <c r="H2785">
        <v>23</v>
      </c>
      <c r="I2785" t="s">
        <v>9295</v>
      </c>
      <c r="J2785" t="s">
        <v>9296</v>
      </c>
      <c r="K2785" t="s">
        <v>9297</v>
      </c>
      <c r="L2785" t="s">
        <v>77975</v>
      </c>
    </row>
    <row r="2786" spans="1:12" x14ac:dyDescent="0.15">
      <c r="A2786" t="s">
        <v>12</v>
      </c>
      <c r="B2786">
        <v>752029</v>
      </c>
      <c r="C2786">
        <v>752049</v>
      </c>
      <c r="D2786" t="s">
        <v>9290</v>
      </c>
      <c r="E2786" t="s">
        <v>9291</v>
      </c>
      <c r="F2786" t="s">
        <v>15</v>
      </c>
      <c r="G2786" t="s">
        <v>16</v>
      </c>
      <c r="H2786">
        <v>49</v>
      </c>
      <c r="I2786" t="s">
        <v>9298</v>
      </c>
      <c r="J2786" t="s">
        <v>9299</v>
      </c>
      <c r="K2786" t="s">
        <v>9300</v>
      </c>
      <c r="L2786" t="s">
        <v>77913</v>
      </c>
    </row>
    <row r="2787" spans="1:12" x14ac:dyDescent="0.15">
      <c r="A2787" t="s">
        <v>12</v>
      </c>
      <c r="B2787">
        <v>752058</v>
      </c>
      <c r="C2787">
        <v>752078</v>
      </c>
      <c r="D2787" t="s">
        <v>9290</v>
      </c>
      <c r="E2787" t="s">
        <v>9291</v>
      </c>
      <c r="F2787" t="s">
        <v>15</v>
      </c>
      <c r="G2787" t="s">
        <v>16</v>
      </c>
      <c r="H2787">
        <v>78</v>
      </c>
      <c r="I2787" t="s">
        <v>9301</v>
      </c>
      <c r="J2787" t="s">
        <v>9302</v>
      </c>
      <c r="K2787" t="s">
        <v>9303</v>
      </c>
      <c r="L2787" t="s">
        <v>78000</v>
      </c>
    </row>
    <row r="2788" spans="1:12" x14ac:dyDescent="0.15">
      <c r="A2788" t="s">
        <v>12</v>
      </c>
      <c r="B2788">
        <v>756321</v>
      </c>
      <c r="C2788">
        <v>756341</v>
      </c>
      <c r="D2788" t="s">
        <v>9304</v>
      </c>
      <c r="E2788" t="s">
        <v>9305</v>
      </c>
      <c r="F2788" t="s">
        <v>15</v>
      </c>
      <c r="G2788" t="s">
        <v>23</v>
      </c>
      <c r="H2788">
        <v>28</v>
      </c>
      <c r="I2788" t="s">
        <v>9306</v>
      </c>
      <c r="J2788" t="s">
        <v>9307</v>
      </c>
      <c r="K2788" t="s">
        <v>9308</v>
      </c>
      <c r="L2788" t="s">
        <v>77956</v>
      </c>
    </row>
    <row r="2789" spans="1:12" x14ac:dyDescent="0.15">
      <c r="A2789" t="s">
        <v>12</v>
      </c>
      <c r="B2789">
        <v>756361</v>
      </c>
      <c r="C2789">
        <v>756381</v>
      </c>
      <c r="D2789" t="s">
        <v>9304</v>
      </c>
      <c r="E2789" t="s">
        <v>9305</v>
      </c>
      <c r="F2789" t="s">
        <v>15</v>
      </c>
      <c r="G2789" t="s">
        <v>16</v>
      </c>
      <c r="H2789">
        <v>68</v>
      </c>
      <c r="I2789" t="s">
        <v>9309</v>
      </c>
      <c r="J2789" t="s">
        <v>9310</v>
      </c>
      <c r="K2789" t="s">
        <v>9311</v>
      </c>
      <c r="L2789" t="s">
        <v>77962</v>
      </c>
    </row>
    <row r="2790" spans="1:12" x14ac:dyDescent="0.15">
      <c r="A2790" t="s">
        <v>12</v>
      </c>
      <c r="B2790">
        <v>756435</v>
      </c>
      <c r="C2790">
        <v>756455</v>
      </c>
      <c r="D2790" t="s">
        <v>9304</v>
      </c>
      <c r="E2790" t="s">
        <v>9305</v>
      </c>
      <c r="F2790" t="s">
        <v>15</v>
      </c>
      <c r="G2790" t="s">
        <v>36</v>
      </c>
      <c r="H2790">
        <v>142</v>
      </c>
      <c r="I2790" t="s">
        <v>9312</v>
      </c>
      <c r="J2790" t="s">
        <v>9313</v>
      </c>
      <c r="K2790" t="s">
        <v>9314</v>
      </c>
      <c r="L2790" t="s">
        <v>77990</v>
      </c>
    </row>
    <row r="2791" spans="1:12" x14ac:dyDescent="0.15">
      <c r="A2791" t="s">
        <v>12</v>
      </c>
      <c r="B2791">
        <v>756460</v>
      </c>
      <c r="C2791">
        <v>756480</v>
      </c>
      <c r="D2791" t="s">
        <v>9304</v>
      </c>
      <c r="E2791" t="s">
        <v>9305</v>
      </c>
      <c r="F2791" t="s">
        <v>15</v>
      </c>
      <c r="G2791" t="s">
        <v>36</v>
      </c>
      <c r="H2791">
        <v>167</v>
      </c>
      <c r="I2791" t="s">
        <v>9315</v>
      </c>
      <c r="J2791" t="s">
        <v>9316</v>
      </c>
      <c r="K2791" t="s">
        <v>9317</v>
      </c>
      <c r="L2791" t="s">
        <v>77916</v>
      </c>
    </row>
    <row r="2792" spans="1:12" x14ac:dyDescent="0.15">
      <c r="A2792" t="s">
        <v>12</v>
      </c>
      <c r="B2792">
        <v>761733</v>
      </c>
      <c r="C2792">
        <v>761753</v>
      </c>
      <c r="D2792" t="s">
        <v>9318</v>
      </c>
      <c r="E2792" t="s">
        <v>9319</v>
      </c>
      <c r="F2792" t="s">
        <v>15</v>
      </c>
      <c r="G2792" t="s">
        <v>16</v>
      </c>
      <c r="H2792">
        <v>14</v>
      </c>
      <c r="I2792" t="s">
        <v>9320</v>
      </c>
      <c r="J2792" t="s">
        <v>9321</v>
      </c>
      <c r="K2792" t="s">
        <v>9322</v>
      </c>
      <c r="L2792" t="s">
        <v>77924</v>
      </c>
    </row>
    <row r="2793" spans="1:12" x14ac:dyDescent="0.15">
      <c r="A2793" t="s">
        <v>12</v>
      </c>
      <c r="B2793">
        <v>761756</v>
      </c>
      <c r="C2793">
        <v>761776</v>
      </c>
      <c r="D2793" t="s">
        <v>9318</v>
      </c>
      <c r="E2793" t="s">
        <v>9319</v>
      </c>
      <c r="F2793" t="s">
        <v>15</v>
      </c>
      <c r="G2793" t="s">
        <v>36</v>
      </c>
      <c r="H2793">
        <v>37</v>
      </c>
      <c r="I2793" t="s">
        <v>9323</v>
      </c>
      <c r="J2793" t="s">
        <v>9324</v>
      </c>
      <c r="K2793" t="s">
        <v>9325</v>
      </c>
      <c r="L2793" t="s">
        <v>77906</v>
      </c>
    </row>
    <row r="2794" spans="1:12" x14ac:dyDescent="0.15">
      <c r="A2794" t="s">
        <v>12</v>
      </c>
      <c r="B2794">
        <v>761777</v>
      </c>
      <c r="C2794">
        <v>761797</v>
      </c>
      <c r="D2794" t="s">
        <v>9318</v>
      </c>
      <c r="E2794" t="s">
        <v>9319</v>
      </c>
      <c r="F2794" t="s">
        <v>15</v>
      </c>
      <c r="G2794" t="s">
        <v>16</v>
      </c>
      <c r="H2794">
        <v>58</v>
      </c>
      <c r="I2794" t="s">
        <v>9326</v>
      </c>
      <c r="J2794" t="s">
        <v>9327</v>
      </c>
      <c r="K2794" t="s">
        <v>9328</v>
      </c>
      <c r="L2794" t="s">
        <v>77911</v>
      </c>
    </row>
    <row r="2795" spans="1:12" x14ac:dyDescent="0.15">
      <c r="A2795" t="s">
        <v>12</v>
      </c>
      <c r="B2795">
        <v>761797</v>
      </c>
      <c r="C2795">
        <v>761817</v>
      </c>
      <c r="D2795" t="s">
        <v>9318</v>
      </c>
      <c r="E2795" t="s">
        <v>9319</v>
      </c>
      <c r="F2795" t="s">
        <v>15</v>
      </c>
      <c r="G2795" t="s">
        <v>16</v>
      </c>
      <c r="H2795">
        <v>78</v>
      </c>
      <c r="I2795" t="s">
        <v>9329</v>
      </c>
      <c r="J2795" t="s">
        <v>9330</v>
      </c>
      <c r="K2795" t="s">
        <v>9331</v>
      </c>
      <c r="L2795" t="s">
        <v>78000</v>
      </c>
    </row>
    <row r="2796" spans="1:12" x14ac:dyDescent="0.15">
      <c r="A2796" t="s">
        <v>12</v>
      </c>
      <c r="B2796">
        <v>762772</v>
      </c>
      <c r="C2796">
        <v>762792</v>
      </c>
      <c r="D2796" t="s">
        <v>9332</v>
      </c>
      <c r="E2796" t="s">
        <v>90</v>
      </c>
      <c r="F2796" t="s">
        <v>15</v>
      </c>
      <c r="G2796" t="s">
        <v>36</v>
      </c>
      <c r="H2796">
        <v>7</v>
      </c>
      <c r="I2796" t="s">
        <v>9333</v>
      </c>
      <c r="J2796" t="s">
        <v>9334</v>
      </c>
      <c r="K2796" t="s">
        <v>9335</v>
      </c>
      <c r="L2796" t="s">
        <v>77909</v>
      </c>
    </row>
    <row r="2797" spans="1:12" x14ac:dyDescent="0.15">
      <c r="A2797" t="s">
        <v>12</v>
      </c>
      <c r="B2797">
        <v>762799</v>
      </c>
      <c r="C2797">
        <v>762819</v>
      </c>
      <c r="D2797" t="s">
        <v>9332</v>
      </c>
      <c r="E2797" t="s">
        <v>90</v>
      </c>
      <c r="F2797" t="s">
        <v>15</v>
      </c>
      <c r="G2797" t="s">
        <v>23</v>
      </c>
      <c r="H2797">
        <v>34</v>
      </c>
      <c r="I2797" t="s">
        <v>9336</v>
      </c>
      <c r="J2797" t="s">
        <v>9337</v>
      </c>
      <c r="K2797" t="s">
        <v>9338</v>
      </c>
      <c r="L2797" t="s">
        <v>77999</v>
      </c>
    </row>
    <row r="2798" spans="1:12" x14ac:dyDescent="0.15">
      <c r="A2798" t="s">
        <v>12</v>
      </c>
      <c r="B2798">
        <v>762823</v>
      </c>
      <c r="C2798">
        <v>762843</v>
      </c>
      <c r="D2798" t="s">
        <v>9332</v>
      </c>
      <c r="E2798" t="s">
        <v>90</v>
      </c>
      <c r="F2798" t="s">
        <v>15</v>
      </c>
      <c r="G2798" t="s">
        <v>32</v>
      </c>
      <c r="H2798">
        <v>58</v>
      </c>
      <c r="I2798" t="s">
        <v>9339</v>
      </c>
      <c r="J2798" t="s">
        <v>9340</v>
      </c>
      <c r="K2798" t="s">
        <v>9341</v>
      </c>
      <c r="L2798" t="s">
        <v>77911</v>
      </c>
    </row>
    <row r="2799" spans="1:12" x14ac:dyDescent="0.15">
      <c r="A2799" t="s">
        <v>12</v>
      </c>
      <c r="B2799">
        <v>762864</v>
      </c>
      <c r="C2799">
        <v>762884</v>
      </c>
      <c r="D2799" t="s">
        <v>9332</v>
      </c>
      <c r="E2799" t="s">
        <v>90</v>
      </c>
      <c r="F2799" t="s">
        <v>15</v>
      </c>
      <c r="G2799" t="s">
        <v>36</v>
      </c>
      <c r="H2799">
        <v>99</v>
      </c>
      <c r="I2799" t="s">
        <v>9342</v>
      </c>
      <c r="J2799" t="s">
        <v>9343</v>
      </c>
      <c r="K2799" t="s">
        <v>9344</v>
      </c>
      <c r="L2799" t="s">
        <v>78051</v>
      </c>
    </row>
    <row r="2800" spans="1:12" x14ac:dyDescent="0.15">
      <c r="A2800" t="s">
        <v>12</v>
      </c>
      <c r="B2800">
        <v>764481</v>
      </c>
      <c r="C2800">
        <v>764501</v>
      </c>
      <c r="D2800" t="s">
        <v>9345</v>
      </c>
      <c r="E2800" t="s">
        <v>90</v>
      </c>
      <c r="F2800" t="s">
        <v>15</v>
      </c>
      <c r="G2800" t="s">
        <v>36</v>
      </c>
      <c r="H2800">
        <v>7</v>
      </c>
      <c r="I2800" t="s">
        <v>9346</v>
      </c>
      <c r="J2800" t="s">
        <v>9347</v>
      </c>
      <c r="K2800" t="s">
        <v>9348</v>
      </c>
      <c r="L2800" t="s">
        <v>77909</v>
      </c>
    </row>
    <row r="2801" spans="1:12" x14ac:dyDescent="0.15">
      <c r="A2801" t="s">
        <v>12</v>
      </c>
      <c r="B2801">
        <v>764507</v>
      </c>
      <c r="C2801">
        <v>764527</v>
      </c>
      <c r="D2801" t="s">
        <v>9345</v>
      </c>
      <c r="E2801" t="s">
        <v>90</v>
      </c>
      <c r="F2801" t="s">
        <v>15</v>
      </c>
      <c r="G2801" t="s">
        <v>36</v>
      </c>
      <c r="H2801">
        <v>33</v>
      </c>
      <c r="I2801" t="s">
        <v>9349</v>
      </c>
      <c r="J2801" t="s">
        <v>9350</v>
      </c>
      <c r="K2801" t="s">
        <v>9351</v>
      </c>
      <c r="L2801" t="s">
        <v>77977</v>
      </c>
    </row>
    <row r="2802" spans="1:12" x14ac:dyDescent="0.15">
      <c r="A2802" t="s">
        <v>12</v>
      </c>
      <c r="B2802">
        <v>764533</v>
      </c>
      <c r="C2802">
        <v>764553</v>
      </c>
      <c r="D2802" t="s">
        <v>9345</v>
      </c>
      <c r="E2802" t="s">
        <v>90</v>
      </c>
      <c r="F2802" t="s">
        <v>15</v>
      </c>
      <c r="G2802" t="s">
        <v>16</v>
      </c>
      <c r="H2802">
        <v>59</v>
      </c>
      <c r="I2802" t="s">
        <v>9352</v>
      </c>
      <c r="J2802" t="s">
        <v>9353</v>
      </c>
      <c r="K2802" t="s">
        <v>9354</v>
      </c>
      <c r="L2802" t="s">
        <v>78009</v>
      </c>
    </row>
    <row r="2803" spans="1:12" x14ac:dyDescent="0.15">
      <c r="A2803" t="s">
        <v>12</v>
      </c>
      <c r="B2803">
        <v>764574</v>
      </c>
      <c r="C2803">
        <v>764594</v>
      </c>
      <c r="D2803" t="s">
        <v>9345</v>
      </c>
      <c r="E2803" t="s">
        <v>90</v>
      </c>
      <c r="F2803" t="s">
        <v>15</v>
      </c>
      <c r="G2803" t="s">
        <v>16</v>
      </c>
      <c r="H2803">
        <v>100</v>
      </c>
      <c r="I2803" t="s">
        <v>9355</v>
      </c>
      <c r="J2803" t="s">
        <v>9356</v>
      </c>
      <c r="K2803" t="s">
        <v>9357</v>
      </c>
      <c r="L2803" t="s">
        <v>77953</v>
      </c>
    </row>
    <row r="2804" spans="1:12" x14ac:dyDescent="0.15">
      <c r="A2804" t="s">
        <v>12</v>
      </c>
      <c r="B2804">
        <v>766336</v>
      </c>
      <c r="C2804">
        <v>766356</v>
      </c>
      <c r="D2804" t="s">
        <v>9358</v>
      </c>
      <c r="E2804" t="s">
        <v>9359</v>
      </c>
      <c r="F2804" t="s">
        <v>15</v>
      </c>
      <c r="G2804" t="s">
        <v>36</v>
      </c>
      <c r="H2804">
        <v>46</v>
      </c>
      <c r="I2804" t="s">
        <v>9360</v>
      </c>
      <c r="J2804" t="s">
        <v>9361</v>
      </c>
      <c r="K2804" t="s">
        <v>9362</v>
      </c>
      <c r="L2804" t="s">
        <v>78004</v>
      </c>
    </row>
    <row r="2805" spans="1:12" x14ac:dyDescent="0.15">
      <c r="A2805" t="s">
        <v>12</v>
      </c>
      <c r="B2805">
        <v>766393</v>
      </c>
      <c r="C2805">
        <v>766413</v>
      </c>
      <c r="D2805" t="s">
        <v>9358</v>
      </c>
      <c r="E2805" t="s">
        <v>9359</v>
      </c>
      <c r="F2805" t="s">
        <v>15</v>
      </c>
      <c r="G2805" t="s">
        <v>16</v>
      </c>
      <c r="H2805">
        <v>103</v>
      </c>
      <c r="I2805" t="s">
        <v>9363</v>
      </c>
      <c r="J2805" t="s">
        <v>9364</v>
      </c>
      <c r="K2805" t="s">
        <v>9365</v>
      </c>
      <c r="L2805" t="s">
        <v>77937</v>
      </c>
    </row>
    <row r="2806" spans="1:12" x14ac:dyDescent="0.15">
      <c r="A2806" t="s">
        <v>12</v>
      </c>
      <c r="B2806">
        <v>766471</v>
      </c>
      <c r="C2806">
        <v>766491</v>
      </c>
      <c r="D2806" t="s">
        <v>9358</v>
      </c>
      <c r="E2806" t="s">
        <v>9359</v>
      </c>
      <c r="F2806" t="s">
        <v>15</v>
      </c>
      <c r="G2806" t="s">
        <v>32</v>
      </c>
      <c r="H2806">
        <v>181</v>
      </c>
      <c r="I2806" t="s">
        <v>9366</v>
      </c>
      <c r="J2806" t="s">
        <v>9367</v>
      </c>
      <c r="K2806" t="s">
        <v>9368</v>
      </c>
      <c r="L2806" t="s">
        <v>78031</v>
      </c>
    </row>
    <row r="2807" spans="1:12" x14ac:dyDescent="0.15">
      <c r="A2807" t="s">
        <v>12</v>
      </c>
      <c r="B2807">
        <v>766495</v>
      </c>
      <c r="C2807">
        <v>766515</v>
      </c>
      <c r="D2807" t="s">
        <v>9358</v>
      </c>
      <c r="E2807" t="s">
        <v>9359</v>
      </c>
      <c r="F2807" t="s">
        <v>15</v>
      </c>
      <c r="G2807" t="s">
        <v>36</v>
      </c>
      <c r="H2807">
        <v>205</v>
      </c>
      <c r="I2807" t="s">
        <v>9369</v>
      </c>
      <c r="J2807" t="s">
        <v>9370</v>
      </c>
      <c r="K2807" t="s">
        <v>9371</v>
      </c>
      <c r="L2807" t="s">
        <v>78036</v>
      </c>
    </row>
    <row r="2808" spans="1:12" x14ac:dyDescent="0.15">
      <c r="A2808" t="s">
        <v>12</v>
      </c>
      <c r="B2808">
        <v>768458</v>
      </c>
      <c r="C2808">
        <v>768478</v>
      </c>
      <c r="D2808" t="s">
        <v>9372</v>
      </c>
      <c r="E2808" t="s">
        <v>90</v>
      </c>
      <c r="F2808" t="s">
        <v>15</v>
      </c>
      <c r="G2808" t="s">
        <v>16</v>
      </c>
      <c r="H2808">
        <v>6</v>
      </c>
      <c r="I2808" t="s">
        <v>9373</v>
      </c>
      <c r="J2808" t="s">
        <v>9374</v>
      </c>
      <c r="K2808" t="s">
        <v>9375</v>
      </c>
      <c r="L2808" t="s">
        <v>78025</v>
      </c>
    </row>
    <row r="2809" spans="1:12" x14ac:dyDescent="0.15">
      <c r="A2809" t="s">
        <v>12</v>
      </c>
      <c r="B2809">
        <v>768483</v>
      </c>
      <c r="C2809">
        <v>768503</v>
      </c>
      <c r="D2809" t="s">
        <v>9372</v>
      </c>
      <c r="E2809" t="s">
        <v>90</v>
      </c>
      <c r="F2809" t="s">
        <v>15</v>
      </c>
      <c r="G2809" t="s">
        <v>23</v>
      </c>
      <c r="H2809">
        <v>31</v>
      </c>
      <c r="I2809" t="s">
        <v>9376</v>
      </c>
      <c r="J2809" t="s">
        <v>9377</v>
      </c>
      <c r="K2809" t="s">
        <v>9378</v>
      </c>
      <c r="L2809" t="s">
        <v>77910</v>
      </c>
    </row>
    <row r="2810" spans="1:12" x14ac:dyDescent="0.15">
      <c r="A2810" t="s">
        <v>12</v>
      </c>
      <c r="B2810">
        <v>768528</v>
      </c>
      <c r="C2810">
        <v>768548</v>
      </c>
      <c r="D2810" t="s">
        <v>9372</v>
      </c>
      <c r="E2810" t="s">
        <v>90</v>
      </c>
      <c r="F2810" t="s">
        <v>15</v>
      </c>
      <c r="G2810" t="s">
        <v>16</v>
      </c>
      <c r="H2810">
        <v>76</v>
      </c>
      <c r="I2810" t="s">
        <v>9379</v>
      </c>
      <c r="J2810" t="s">
        <v>9380</v>
      </c>
      <c r="K2810" t="s">
        <v>9381</v>
      </c>
      <c r="L2810" t="s">
        <v>77985</v>
      </c>
    </row>
    <row r="2811" spans="1:12" x14ac:dyDescent="0.15">
      <c r="A2811" t="s">
        <v>12</v>
      </c>
      <c r="B2811">
        <v>768561</v>
      </c>
      <c r="C2811">
        <v>768581</v>
      </c>
      <c r="D2811" t="s">
        <v>9372</v>
      </c>
      <c r="E2811" t="s">
        <v>90</v>
      </c>
      <c r="F2811" t="s">
        <v>15</v>
      </c>
      <c r="G2811" t="s">
        <v>36</v>
      </c>
      <c r="H2811">
        <v>109</v>
      </c>
      <c r="I2811" t="s">
        <v>9382</v>
      </c>
      <c r="J2811" t="s">
        <v>9383</v>
      </c>
      <c r="K2811" t="s">
        <v>9384</v>
      </c>
      <c r="L2811" t="s">
        <v>77947</v>
      </c>
    </row>
    <row r="2812" spans="1:12" x14ac:dyDescent="0.15">
      <c r="A2812" t="s">
        <v>12</v>
      </c>
      <c r="B2812">
        <v>769056</v>
      </c>
      <c r="C2812">
        <v>769076</v>
      </c>
      <c r="D2812" t="s">
        <v>9385</v>
      </c>
      <c r="E2812" t="s">
        <v>90</v>
      </c>
      <c r="F2812" t="s">
        <v>15</v>
      </c>
      <c r="G2812" t="s">
        <v>16</v>
      </c>
      <c r="H2812">
        <v>0</v>
      </c>
      <c r="I2812" t="s">
        <v>9386</v>
      </c>
      <c r="J2812" t="s">
        <v>9387</v>
      </c>
      <c r="K2812" t="s">
        <v>9388</v>
      </c>
      <c r="L2812" t="s">
        <v>77980</v>
      </c>
    </row>
    <row r="2813" spans="1:12" x14ac:dyDescent="0.15">
      <c r="A2813" t="s">
        <v>12</v>
      </c>
      <c r="B2813">
        <v>769076</v>
      </c>
      <c r="C2813">
        <v>769096</v>
      </c>
      <c r="D2813" t="s">
        <v>9385</v>
      </c>
      <c r="E2813" t="s">
        <v>90</v>
      </c>
      <c r="F2813" t="s">
        <v>15</v>
      </c>
      <c r="G2813" t="s">
        <v>23</v>
      </c>
      <c r="H2813">
        <v>20</v>
      </c>
      <c r="I2813" t="s">
        <v>9389</v>
      </c>
      <c r="J2813" t="s">
        <v>9390</v>
      </c>
      <c r="K2813" t="s">
        <v>9391</v>
      </c>
      <c r="L2813" t="s">
        <v>77968</v>
      </c>
    </row>
    <row r="2814" spans="1:12" x14ac:dyDescent="0.15">
      <c r="A2814" t="s">
        <v>12</v>
      </c>
      <c r="B2814">
        <v>769097</v>
      </c>
      <c r="C2814">
        <v>769117</v>
      </c>
      <c r="D2814" t="s">
        <v>9385</v>
      </c>
      <c r="E2814" t="s">
        <v>90</v>
      </c>
      <c r="F2814" t="s">
        <v>15</v>
      </c>
      <c r="G2814" t="s">
        <v>23</v>
      </c>
      <c r="H2814">
        <v>41</v>
      </c>
      <c r="I2814" t="s">
        <v>9392</v>
      </c>
      <c r="J2814" t="s">
        <v>9393</v>
      </c>
      <c r="K2814" t="s">
        <v>9394</v>
      </c>
      <c r="L2814" t="s">
        <v>78014</v>
      </c>
    </row>
    <row r="2815" spans="1:12" x14ac:dyDescent="0.15">
      <c r="A2815" t="s">
        <v>12</v>
      </c>
      <c r="B2815">
        <v>769133</v>
      </c>
      <c r="C2815">
        <v>769153</v>
      </c>
      <c r="D2815" t="s">
        <v>9385</v>
      </c>
      <c r="E2815" t="s">
        <v>90</v>
      </c>
      <c r="F2815" t="s">
        <v>15</v>
      </c>
      <c r="G2815" t="s">
        <v>23</v>
      </c>
      <c r="H2815">
        <v>77</v>
      </c>
      <c r="I2815" t="s">
        <v>9395</v>
      </c>
      <c r="J2815" t="s">
        <v>9396</v>
      </c>
      <c r="K2815" t="s">
        <v>9397</v>
      </c>
      <c r="L2815" t="s">
        <v>77960</v>
      </c>
    </row>
    <row r="2816" spans="1:12" x14ac:dyDescent="0.15">
      <c r="A2816" t="s">
        <v>12</v>
      </c>
      <c r="B2816">
        <v>770250</v>
      </c>
      <c r="C2816">
        <v>770270</v>
      </c>
      <c r="D2816" t="s">
        <v>9398</v>
      </c>
      <c r="E2816" t="s">
        <v>90</v>
      </c>
      <c r="F2816" t="s">
        <v>15</v>
      </c>
      <c r="G2816" t="s">
        <v>16</v>
      </c>
      <c r="H2816">
        <v>17</v>
      </c>
      <c r="I2816" t="s">
        <v>9399</v>
      </c>
      <c r="J2816" t="s">
        <v>9400</v>
      </c>
      <c r="K2816" t="s">
        <v>9401</v>
      </c>
      <c r="L2816" t="s">
        <v>77944</v>
      </c>
    </row>
    <row r="2817" spans="1:12" x14ac:dyDescent="0.15">
      <c r="A2817" t="s">
        <v>12</v>
      </c>
      <c r="B2817">
        <v>770273</v>
      </c>
      <c r="C2817">
        <v>770293</v>
      </c>
      <c r="D2817" t="s">
        <v>9398</v>
      </c>
      <c r="E2817" t="s">
        <v>90</v>
      </c>
      <c r="F2817" t="s">
        <v>15</v>
      </c>
      <c r="G2817" t="s">
        <v>36</v>
      </c>
      <c r="H2817">
        <v>40</v>
      </c>
      <c r="I2817" t="s">
        <v>9402</v>
      </c>
      <c r="J2817" t="s">
        <v>9403</v>
      </c>
      <c r="K2817" t="s">
        <v>9404</v>
      </c>
      <c r="L2817" t="s">
        <v>77952</v>
      </c>
    </row>
    <row r="2818" spans="1:12" x14ac:dyDescent="0.15">
      <c r="A2818" t="s">
        <v>12</v>
      </c>
      <c r="B2818">
        <v>770294</v>
      </c>
      <c r="C2818">
        <v>770314</v>
      </c>
      <c r="D2818" t="s">
        <v>9398</v>
      </c>
      <c r="E2818" t="s">
        <v>90</v>
      </c>
      <c r="F2818" t="s">
        <v>15</v>
      </c>
      <c r="G2818" t="s">
        <v>36</v>
      </c>
      <c r="H2818">
        <v>61</v>
      </c>
      <c r="I2818" t="s">
        <v>9405</v>
      </c>
      <c r="J2818" t="s">
        <v>9406</v>
      </c>
      <c r="K2818" t="s">
        <v>9407</v>
      </c>
      <c r="L2818" t="s">
        <v>77979</v>
      </c>
    </row>
    <row r="2819" spans="1:12" x14ac:dyDescent="0.15">
      <c r="A2819" t="s">
        <v>12</v>
      </c>
      <c r="B2819">
        <v>770318</v>
      </c>
      <c r="C2819">
        <v>770338</v>
      </c>
      <c r="D2819" t="s">
        <v>9398</v>
      </c>
      <c r="E2819" t="s">
        <v>90</v>
      </c>
      <c r="F2819" t="s">
        <v>15</v>
      </c>
      <c r="G2819" t="s">
        <v>32</v>
      </c>
      <c r="H2819">
        <v>85</v>
      </c>
      <c r="I2819" t="s">
        <v>9408</v>
      </c>
      <c r="J2819" t="s">
        <v>9409</v>
      </c>
      <c r="K2819" t="s">
        <v>9410</v>
      </c>
      <c r="L2819" t="s">
        <v>77972</v>
      </c>
    </row>
    <row r="2820" spans="1:12" x14ac:dyDescent="0.15">
      <c r="A2820" t="s">
        <v>12</v>
      </c>
      <c r="B2820">
        <v>772762</v>
      </c>
      <c r="C2820">
        <v>772782</v>
      </c>
      <c r="D2820" t="s">
        <v>9411</v>
      </c>
      <c r="E2820" t="s">
        <v>9412</v>
      </c>
      <c r="F2820" t="s">
        <v>76</v>
      </c>
      <c r="G2820" t="s">
        <v>36</v>
      </c>
      <c r="H2820">
        <v>0</v>
      </c>
      <c r="I2820" t="s">
        <v>9413</v>
      </c>
      <c r="J2820" t="s">
        <v>9414</v>
      </c>
      <c r="K2820" t="s">
        <v>9415</v>
      </c>
      <c r="L2820" t="s">
        <v>77980</v>
      </c>
    </row>
    <row r="2821" spans="1:12" x14ac:dyDescent="0.15">
      <c r="A2821" t="s">
        <v>12</v>
      </c>
      <c r="B2821">
        <v>772725</v>
      </c>
      <c r="C2821">
        <v>772745</v>
      </c>
      <c r="D2821" t="s">
        <v>9411</v>
      </c>
      <c r="E2821" t="s">
        <v>9412</v>
      </c>
      <c r="F2821" t="s">
        <v>76</v>
      </c>
      <c r="G2821" t="s">
        <v>16</v>
      </c>
      <c r="H2821">
        <v>37</v>
      </c>
      <c r="I2821" t="s">
        <v>9416</v>
      </c>
      <c r="J2821" t="s">
        <v>9417</v>
      </c>
      <c r="K2821" t="s">
        <v>9418</v>
      </c>
      <c r="L2821" t="s">
        <v>77906</v>
      </c>
    </row>
    <row r="2822" spans="1:12" x14ac:dyDescent="0.15">
      <c r="A2822" t="s">
        <v>12</v>
      </c>
      <c r="B2822">
        <v>772683</v>
      </c>
      <c r="C2822">
        <v>772703</v>
      </c>
      <c r="D2822" t="s">
        <v>9411</v>
      </c>
      <c r="E2822" t="s">
        <v>9412</v>
      </c>
      <c r="F2822" t="s">
        <v>76</v>
      </c>
      <c r="G2822" t="s">
        <v>16</v>
      </c>
      <c r="H2822">
        <v>79</v>
      </c>
      <c r="I2822" t="s">
        <v>9419</v>
      </c>
      <c r="J2822" t="s">
        <v>9420</v>
      </c>
      <c r="K2822" t="s">
        <v>9421</v>
      </c>
      <c r="L2822" t="s">
        <v>77993</v>
      </c>
    </row>
    <row r="2823" spans="1:12" x14ac:dyDescent="0.15">
      <c r="A2823" t="s">
        <v>12</v>
      </c>
      <c r="B2823">
        <v>772637</v>
      </c>
      <c r="C2823">
        <v>772657</v>
      </c>
      <c r="D2823" t="s">
        <v>9411</v>
      </c>
      <c r="E2823" t="s">
        <v>9412</v>
      </c>
      <c r="F2823" t="s">
        <v>76</v>
      </c>
      <c r="G2823" t="s">
        <v>36</v>
      </c>
      <c r="H2823">
        <v>125</v>
      </c>
      <c r="I2823" t="s">
        <v>9422</v>
      </c>
      <c r="J2823" t="s">
        <v>9423</v>
      </c>
      <c r="K2823" t="s">
        <v>9424</v>
      </c>
      <c r="L2823" t="s">
        <v>78034</v>
      </c>
    </row>
    <row r="2824" spans="1:12" x14ac:dyDescent="0.15">
      <c r="A2824" t="s">
        <v>12</v>
      </c>
      <c r="B2824">
        <v>779249</v>
      </c>
      <c r="C2824">
        <v>779269</v>
      </c>
      <c r="D2824" t="s">
        <v>9425</v>
      </c>
      <c r="E2824" t="s">
        <v>9426</v>
      </c>
      <c r="F2824" t="s">
        <v>76</v>
      </c>
      <c r="G2824" t="s">
        <v>36</v>
      </c>
      <c r="H2824">
        <v>30</v>
      </c>
      <c r="I2824" t="s">
        <v>9427</v>
      </c>
      <c r="J2824" t="s">
        <v>9428</v>
      </c>
      <c r="K2824" t="s">
        <v>9429</v>
      </c>
      <c r="L2824" t="str">
        <f>HYPERLINK("https://www.ncbi.nlm.nih.gov/nuccore/FM209186.1?report=graph&amp;tracks=[key:gene_model_track,Options:GeneOnly]&amp;mk=779250:779269|offset_30|00cc00,779224:779243|offset_56|444444&amp;v=779049:779443&amp;c=444444", "offset 30")</f>
        <v>offset 30</v>
      </c>
    </row>
    <row r="2825" spans="1:12" x14ac:dyDescent="0.15">
      <c r="A2825" t="s">
        <v>12</v>
      </c>
      <c r="B2825">
        <v>779223</v>
      </c>
      <c r="C2825">
        <v>779243</v>
      </c>
      <c r="D2825" t="s">
        <v>9425</v>
      </c>
      <c r="E2825" t="s">
        <v>9426</v>
      </c>
      <c r="F2825" t="s">
        <v>76</v>
      </c>
      <c r="G2825" t="s">
        <v>23</v>
      </c>
      <c r="H2825">
        <v>56</v>
      </c>
      <c r="I2825" t="s">
        <v>9430</v>
      </c>
      <c r="J2825" t="s">
        <v>9431</v>
      </c>
      <c r="K2825" t="s">
        <v>9432</v>
      </c>
      <c r="L2825" t="str">
        <f>HYPERLINK("https://www.ncbi.nlm.nih.gov/nuccore/FM209186.1?report=graph&amp;tracks=[key:gene_model_track,Options:GeneOnly]&amp;mk=779250:779269|offset_30|444444,779224:779243|offset_56|00cc00&amp;v=779049:779443&amp;c=444444", "offset 56")</f>
        <v>offset 56</v>
      </c>
    </row>
    <row r="2826" spans="1:12" x14ac:dyDescent="0.15">
      <c r="A2826" t="s">
        <v>12</v>
      </c>
      <c r="B2826">
        <v>780046</v>
      </c>
      <c r="C2826">
        <v>780066</v>
      </c>
      <c r="D2826" t="s">
        <v>9433</v>
      </c>
      <c r="E2826" t="s">
        <v>9434</v>
      </c>
      <c r="F2826" t="s">
        <v>15</v>
      </c>
      <c r="G2826" t="s">
        <v>16</v>
      </c>
      <c r="H2826">
        <v>52</v>
      </c>
      <c r="I2826" t="s">
        <v>9435</v>
      </c>
      <c r="J2826" t="s">
        <v>9436</v>
      </c>
      <c r="K2826" t="s">
        <v>9437</v>
      </c>
      <c r="L2826" t="s">
        <v>77959</v>
      </c>
    </row>
    <row r="2827" spans="1:12" x14ac:dyDescent="0.15">
      <c r="A2827" t="s">
        <v>12</v>
      </c>
      <c r="B2827">
        <v>780086</v>
      </c>
      <c r="C2827">
        <v>780106</v>
      </c>
      <c r="D2827" t="s">
        <v>9433</v>
      </c>
      <c r="E2827" t="s">
        <v>9434</v>
      </c>
      <c r="F2827" t="s">
        <v>15</v>
      </c>
      <c r="G2827" t="s">
        <v>23</v>
      </c>
      <c r="H2827">
        <v>92</v>
      </c>
      <c r="I2827" t="s">
        <v>9438</v>
      </c>
      <c r="J2827" t="s">
        <v>9439</v>
      </c>
      <c r="K2827" t="s">
        <v>9440</v>
      </c>
      <c r="L2827" t="s">
        <v>78032</v>
      </c>
    </row>
    <row r="2828" spans="1:12" x14ac:dyDescent="0.15">
      <c r="A2828" t="s">
        <v>12</v>
      </c>
      <c r="B2828">
        <v>780139</v>
      </c>
      <c r="C2828">
        <v>780159</v>
      </c>
      <c r="D2828" t="s">
        <v>9433</v>
      </c>
      <c r="E2828" t="s">
        <v>9434</v>
      </c>
      <c r="F2828" t="s">
        <v>15</v>
      </c>
      <c r="G2828" t="s">
        <v>16</v>
      </c>
      <c r="H2828">
        <v>145</v>
      </c>
      <c r="I2828" t="s">
        <v>9441</v>
      </c>
      <c r="J2828" t="s">
        <v>9442</v>
      </c>
      <c r="K2828" t="s">
        <v>9443</v>
      </c>
      <c r="L2828" t="s">
        <v>77915</v>
      </c>
    </row>
    <row r="2829" spans="1:12" x14ac:dyDescent="0.15">
      <c r="A2829" t="s">
        <v>12</v>
      </c>
      <c r="B2829">
        <v>780160</v>
      </c>
      <c r="C2829">
        <v>780180</v>
      </c>
      <c r="D2829" t="s">
        <v>9433</v>
      </c>
      <c r="E2829" t="s">
        <v>9434</v>
      </c>
      <c r="F2829" t="s">
        <v>15</v>
      </c>
      <c r="G2829" t="s">
        <v>16</v>
      </c>
      <c r="H2829">
        <v>166</v>
      </c>
      <c r="I2829" t="s">
        <v>9444</v>
      </c>
      <c r="J2829" t="s">
        <v>9445</v>
      </c>
      <c r="K2829" t="s">
        <v>9446</v>
      </c>
      <c r="L2829" t="s">
        <v>77996</v>
      </c>
    </row>
    <row r="2830" spans="1:12" x14ac:dyDescent="0.15">
      <c r="A2830" t="s">
        <v>12</v>
      </c>
      <c r="B2830">
        <v>782440</v>
      </c>
      <c r="C2830">
        <v>782460</v>
      </c>
      <c r="D2830" t="s">
        <v>9447</v>
      </c>
      <c r="E2830" t="s">
        <v>9448</v>
      </c>
      <c r="F2830" t="s">
        <v>76</v>
      </c>
      <c r="G2830" t="s">
        <v>23</v>
      </c>
      <c r="H2830">
        <v>13</v>
      </c>
      <c r="I2830" t="s">
        <v>9449</v>
      </c>
      <c r="J2830" t="s">
        <v>9450</v>
      </c>
      <c r="K2830" t="s">
        <v>9451</v>
      </c>
      <c r="L2830" t="s">
        <v>77935</v>
      </c>
    </row>
    <row r="2831" spans="1:12" x14ac:dyDescent="0.15">
      <c r="A2831" t="s">
        <v>12</v>
      </c>
      <c r="B2831">
        <v>782386</v>
      </c>
      <c r="C2831">
        <v>782406</v>
      </c>
      <c r="D2831" t="s">
        <v>9447</v>
      </c>
      <c r="E2831" t="s">
        <v>9448</v>
      </c>
      <c r="F2831" t="s">
        <v>76</v>
      </c>
      <c r="G2831" t="s">
        <v>16</v>
      </c>
      <c r="H2831">
        <v>67</v>
      </c>
      <c r="I2831" t="s">
        <v>9452</v>
      </c>
      <c r="J2831" t="s">
        <v>9453</v>
      </c>
      <c r="K2831" t="s">
        <v>9454</v>
      </c>
      <c r="L2831" t="s">
        <v>77981</v>
      </c>
    </row>
    <row r="2832" spans="1:12" x14ac:dyDescent="0.15">
      <c r="A2832" t="s">
        <v>12</v>
      </c>
      <c r="B2832">
        <v>782354</v>
      </c>
      <c r="C2832">
        <v>782374</v>
      </c>
      <c r="D2832" t="s">
        <v>9447</v>
      </c>
      <c r="E2832" t="s">
        <v>9448</v>
      </c>
      <c r="F2832" t="s">
        <v>76</v>
      </c>
      <c r="G2832" t="s">
        <v>16</v>
      </c>
      <c r="H2832">
        <v>99</v>
      </c>
      <c r="I2832" t="s">
        <v>9455</v>
      </c>
      <c r="J2832" t="s">
        <v>9456</v>
      </c>
      <c r="K2832" t="s">
        <v>9457</v>
      </c>
      <c r="L2832" t="s">
        <v>78051</v>
      </c>
    </row>
    <row r="2833" spans="1:12" x14ac:dyDescent="0.15">
      <c r="A2833" t="s">
        <v>12</v>
      </c>
      <c r="B2833">
        <v>782319</v>
      </c>
      <c r="C2833">
        <v>782339</v>
      </c>
      <c r="D2833" t="s">
        <v>9447</v>
      </c>
      <c r="E2833" t="s">
        <v>9448</v>
      </c>
      <c r="F2833" t="s">
        <v>76</v>
      </c>
      <c r="G2833" t="s">
        <v>23</v>
      </c>
      <c r="H2833">
        <v>134</v>
      </c>
      <c r="I2833" t="s">
        <v>9458</v>
      </c>
      <c r="J2833" t="s">
        <v>9459</v>
      </c>
      <c r="K2833" t="s">
        <v>9460</v>
      </c>
      <c r="L2833" t="s">
        <v>78039</v>
      </c>
    </row>
    <row r="2834" spans="1:12" x14ac:dyDescent="0.15">
      <c r="A2834" t="s">
        <v>12</v>
      </c>
      <c r="B2834">
        <v>785532</v>
      </c>
      <c r="C2834">
        <v>785552</v>
      </c>
      <c r="D2834" t="s">
        <v>9461</v>
      </c>
      <c r="E2834" t="s">
        <v>9462</v>
      </c>
      <c r="F2834" t="s">
        <v>76</v>
      </c>
      <c r="G2834" t="s">
        <v>23</v>
      </c>
      <c r="H2834">
        <v>7</v>
      </c>
      <c r="I2834" t="s">
        <v>9463</v>
      </c>
      <c r="J2834" t="s">
        <v>9464</v>
      </c>
      <c r="K2834" t="s">
        <v>9465</v>
      </c>
      <c r="L2834" t="s">
        <v>77909</v>
      </c>
    </row>
    <row r="2835" spans="1:12" x14ac:dyDescent="0.15">
      <c r="A2835" t="s">
        <v>12</v>
      </c>
      <c r="B2835">
        <v>785506</v>
      </c>
      <c r="C2835">
        <v>785526</v>
      </c>
      <c r="D2835" t="s">
        <v>9461</v>
      </c>
      <c r="E2835" t="s">
        <v>9462</v>
      </c>
      <c r="F2835" t="s">
        <v>76</v>
      </c>
      <c r="G2835" t="s">
        <v>16</v>
      </c>
      <c r="H2835">
        <v>33</v>
      </c>
      <c r="I2835" t="s">
        <v>9466</v>
      </c>
      <c r="J2835" t="s">
        <v>9467</v>
      </c>
      <c r="K2835" t="s">
        <v>9468</v>
      </c>
      <c r="L2835" t="s">
        <v>77977</v>
      </c>
    </row>
    <row r="2836" spans="1:12" x14ac:dyDescent="0.15">
      <c r="A2836" t="s">
        <v>12</v>
      </c>
      <c r="B2836">
        <v>785462</v>
      </c>
      <c r="C2836">
        <v>785482</v>
      </c>
      <c r="D2836" t="s">
        <v>9461</v>
      </c>
      <c r="E2836" t="s">
        <v>9462</v>
      </c>
      <c r="F2836" t="s">
        <v>76</v>
      </c>
      <c r="G2836" t="s">
        <v>23</v>
      </c>
      <c r="H2836">
        <v>77</v>
      </c>
      <c r="I2836" t="s">
        <v>9469</v>
      </c>
      <c r="J2836" t="s">
        <v>9470</v>
      </c>
      <c r="K2836" t="s">
        <v>9471</v>
      </c>
      <c r="L2836" t="s">
        <v>77960</v>
      </c>
    </row>
    <row r="2837" spans="1:12" x14ac:dyDescent="0.15">
      <c r="A2837" t="s">
        <v>12</v>
      </c>
      <c r="B2837">
        <v>785440</v>
      </c>
      <c r="C2837">
        <v>785460</v>
      </c>
      <c r="D2837" t="s">
        <v>9461</v>
      </c>
      <c r="E2837" t="s">
        <v>9462</v>
      </c>
      <c r="F2837" t="s">
        <v>76</v>
      </c>
      <c r="G2837" t="s">
        <v>16</v>
      </c>
      <c r="H2837">
        <v>99</v>
      </c>
      <c r="I2837" t="s">
        <v>9472</v>
      </c>
      <c r="J2837" t="s">
        <v>9473</v>
      </c>
      <c r="K2837" t="s">
        <v>9474</v>
      </c>
      <c r="L2837" t="s">
        <v>78051</v>
      </c>
    </row>
    <row r="2838" spans="1:12" x14ac:dyDescent="0.15">
      <c r="A2838" t="s">
        <v>12</v>
      </c>
      <c r="B2838">
        <v>786652</v>
      </c>
      <c r="C2838">
        <v>786672</v>
      </c>
      <c r="D2838" t="s">
        <v>9475</v>
      </c>
      <c r="E2838" t="s">
        <v>9476</v>
      </c>
      <c r="F2838" t="s">
        <v>76</v>
      </c>
      <c r="G2838" t="s">
        <v>36</v>
      </c>
      <c r="H2838">
        <v>12</v>
      </c>
      <c r="I2838" t="s">
        <v>9477</v>
      </c>
      <c r="J2838" t="s">
        <v>9478</v>
      </c>
      <c r="K2838" t="s">
        <v>9479</v>
      </c>
      <c r="L2838" t="s">
        <v>77991</v>
      </c>
    </row>
    <row r="2839" spans="1:12" x14ac:dyDescent="0.15">
      <c r="A2839" t="s">
        <v>12</v>
      </c>
      <c r="B2839">
        <v>786600</v>
      </c>
      <c r="C2839">
        <v>786620</v>
      </c>
      <c r="D2839" t="s">
        <v>9475</v>
      </c>
      <c r="E2839" t="s">
        <v>9476</v>
      </c>
      <c r="F2839" t="s">
        <v>76</v>
      </c>
      <c r="G2839" t="s">
        <v>16</v>
      </c>
      <c r="H2839">
        <v>64</v>
      </c>
      <c r="I2839" t="s">
        <v>9480</v>
      </c>
      <c r="J2839" t="s">
        <v>9481</v>
      </c>
      <c r="K2839" t="s">
        <v>9482</v>
      </c>
      <c r="L2839" t="s">
        <v>77989</v>
      </c>
    </row>
    <row r="2840" spans="1:12" x14ac:dyDescent="0.15">
      <c r="A2840" t="s">
        <v>12</v>
      </c>
      <c r="B2840">
        <v>786555</v>
      </c>
      <c r="C2840">
        <v>786575</v>
      </c>
      <c r="D2840" t="s">
        <v>9475</v>
      </c>
      <c r="E2840" t="s">
        <v>9476</v>
      </c>
      <c r="F2840" t="s">
        <v>76</v>
      </c>
      <c r="G2840" t="s">
        <v>16</v>
      </c>
      <c r="H2840">
        <v>109</v>
      </c>
      <c r="I2840" t="s">
        <v>9483</v>
      </c>
      <c r="J2840" t="s">
        <v>9484</v>
      </c>
      <c r="K2840" t="s">
        <v>9485</v>
      </c>
      <c r="L2840" t="s">
        <v>77947</v>
      </c>
    </row>
    <row r="2841" spans="1:12" x14ac:dyDescent="0.15">
      <c r="A2841" t="s">
        <v>12</v>
      </c>
      <c r="B2841">
        <v>786531</v>
      </c>
      <c r="C2841">
        <v>786551</v>
      </c>
      <c r="D2841" t="s">
        <v>9475</v>
      </c>
      <c r="E2841" t="s">
        <v>9476</v>
      </c>
      <c r="F2841" t="s">
        <v>76</v>
      </c>
      <c r="G2841" t="s">
        <v>36</v>
      </c>
      <c r="H2841">
        <v>133</v>
      </c>
      <c r="I2841" t="s">
        <v>9486</v>
      </c>
      <c r="J2841" t="s">
        <v>9487</v>
      </c>
      <c r="K2841" t="s">
        <v>9488</v>
      </c>
      <c r="L2841" t="s">
        <v>77995</v>
      </c>
    </row>
    <row r="2842" spans="1:12" x14ac:dyDescent="0.15">
      <c r="A2842" t="s">
        <v>12</v>
      </c>
      <c r="B2842">
        <v>787118</v>
      </c>
      <c r="C2842">
        <v>787138</v>
      </c>
      <c r="D2842" t="s">
        <v>9489</v>
      </c>
      <c r="E2842" t="s">
        <v>9490</v>
      </c>
      <c r="F2842" t="s">
        <v>76</v>
      </c>
      <c r="G2842" t="s">
        <v>36</v>
      </c>
      <c r="H2842">
        <v>0</v>
      </c>
      <c r="I2842" t="s">
        <v>9491</v>
      </c>
      <c r="J2842" t="s">
        <v>9492</v>
      </c>
      <c r="K2842" t="s">
        <v>9493</v>
      </c>
      <c r="L2842" t="s">
        <v>77980</v>
      </c>
    </row>
    <row r="2843" spans="1:12" x14ac:dyDescent="0.15">
      <c r="A2843" t="s">
        <v>12</v>
      </c>
      <c r="B2843">
        <v>787066</v>
      </c>
      <c r="C2843">
        <v>787086</v>
      </c>
      <c r="D2843" t="s">
        <v>9489</v>
      </c>
      <c r="E2843" t="s">
        <v>9490</v>
      </c>
      <c r="F2843" t="s">
        <v>76</v>
      </c>
      <c r="G2843" t="s">
        <v>16</v>
      </c>
      <c r="H2843">
        <v>52</v>
      </c>
      <c r="I2843" t="s">
        <v>9494</v>
      </c>
      <c r="J2843" t="s">
        <v>9495</v>
      </c>
      <c r="K2843" t="s">
        <v>9496</v>
      </c>
      <c r="L2843" t="s">
        <v>77959</v>
      </c>
    </row>
    <row r="2844" spans="1:12" x14ac:dyDescent="0.15">
      <c r="A2844" t="s">
        <v>12</v>
      </c>
      <c r="B2844">
        <v>787033</v>
      </c>
      <c r="C2844">
        <v>787053</v>
      </c>
      <c r="D2844" t="s">
        <v>9489</v>
      </c>
      <c r="E2844" t="s">
        <v>9490</v>
      </c>
      <c r="F2844" t="s">
        <v>76</v>
      </c>
      <c r="G2844" t="s">
        <v>23</v>
      </c>
      <c r="H2844">
        <v>85</v>
      </c>
      <c r="I2844" t="s">
        <v>9497</v>
      </c>
      <c r="J2844" t="s">
        <v>9498</v>
      </c>
      <c r="K2844" t="s">
        <v>9499</v>
      </c>
      <c r="L2844" t="s">
        <v>77972</v>
      </c>
    </row>
    <row r="2845" spans="1:12" x14ac:dyDescent="0.15">
      <c r="A2845" t="s">
        <v>12</v>
      </c>
      <c r="B2845">
        <v>787000</v>
      </c>
      <c r="C2845">
        <v>787020</v>
      </c>
      <c r="D2845" t="s">
        <v>9489</v>
      </c>
      <c r="E2845" t="s">
        <v>9490</v>
      </c>
      <c r="F2845" t="s">
        <v>76</v>
      </c>
      <c r="G2845" t="s">
        <v>32</v>
      </c>
      <c r="H2845">
        <v>118</v>
      </c>
      <c r="I2845" t="s">
        <v>9500</v>
      </c>
      <c r="J2845" t="s">
        <v>9501</v>
      </c>
      <c r="K2845" t="s">
        <v>9502</v>
      </c>
      <c r="L2845" t="s">
        <v>77973</v>
      </c>
    </row>
    <row r="2846" spans="1:12" x14ac:dyDescent="0.15">
      <c r="A2846" t="s">
        <v>12</v>
      </c>
      <c r="B2846">
        <v>788934</v>
      </c>
      <c r="C2846">
        <v>788954</v>
      </c>
      <c r="D2846" t="s">
        <v>9503</v>
      </c>
      <c r="E2846" t="s">
        <v>90</v>
      </c>
      <c r="F2846" t="s">
        <v>76</v>
      </c>
      <c r="G2846" t="s">
        <v>36</v>
      </c>
      <c r="H2846">
        <v>0</v>
      </c>
      <c r="I2846" t="s">
        <v>9504</v>
      </c>
      <c r="J2846" t="s">
        <v>9505</v>
      </c>
      <c r="K2846" t="s">
        <v>9506</v>
      </c>
      <c r="L2846" t="s">
        <v>77980</v>
      </c>
    </row>
    <row r="2847" spans="1:12" x14ac:dyDescent="0.15">
      <c r="A2847" t="s">
        <v>12</v>
      </c>
      <c r="B2847">
        <v>788900</v>
      </c>
      <c r="C2847">
        <v>788920</v>
      </c>
      <c r="D2847" t="s">
        <v>9503</v>
      </c>
      <c r="E2847" t="s">
        <v>90</v>
      </c>
      <c r="F2847" t="s">
        <v>76</v>
      </c>
      <c r="G2847" t="s">
        <v>36</v>
      </c>
      <c r="H2847">
        <v>34</v>
      </c>
      <c r="I2847" t="s">
        <v>9507</v>
      </c>
      <c r="J2847" t="s">
        <v>9508</v>
      </c>
      <c r="K2847" t="s">
        <v>9509</v>
      </c>
      <c r="L2847" t="s">
        <v>77999</v>
      </c>
    </row>
    <row r="2848" spans="1:12" x14ac:dyDescent="0.15">
      <c r="A2848" t="s">
        <v>12</v>
      </c>
      <c r="B2848">
        <v>788873</v>
      </c>
      <c r="C2848">
        <v>788893</v>
      </c>
      <c r="D2848" t="s">
        <v>9503</v>
      </c>
      <c r="E2848" t="s">
        <v>90</v>
      </c>
      <c r="F2848" t="s">
        <v>76</v>
      </c>
      <c r="G2848" t="s">
        <v>36</v>
      </c>
      <c r="H2848">
        <v>61</v>
      </c>
      <c r="I2848" t="s">
        <v>9510</v>
      </c>
      <c r="J2848" t="s">
        <v>9511</v>
      </c>
      <c r="K2848" t="s">
        <v>9512</v>
      </c>
      <c r="L2848" t="s">
        <v>77979</v>
      </c>
    </row>
    <row r="2849" spans="1:12" x14ac:dyDescent="0.15">
      <c r="A2849" t="s">
        <v>12</v>
      </c>
      <c r="B2849">
        <v>788845</v>
      </c>
      <c r="C2849">
        <v>788865</v>
      </c>
      <c r="D2849" t="s">
        <v>9503</v>
      </c>
      <c r="E2849" t="s">
        <v>90</v>
      </c>
      <c r="F2849" t="s">
        <v>76</v>
      </c>
      <c r="G2849" t="s">
        <v>23</v>
      </c>
      <c r="H2849">
        <v>89</v>
      </c>
      <c r="I2849" t="s">
        <v>9513</v>
      </c>
      <c r="J2849" t="s">
        <v>9514</v>
      </c>
      <c r="K2849" t="s">
        <v>9515</v>
      </c>
      <c r="L2849" t="s">
        <v>77964</v>
      </c>
    </row>
    <row r="2850" spans="1:12" x14ac:dyDescent="0.15">
      <c r="A2850" t="s">
        <v>12</v>
      </c>
      <c r="B2850">
        <v>789860</v>
      </c>
      <c r="C2850">
        <v>789880</v>
      </c>
      <c r="D2850" t="s">
        <v>9516</v>
      </c>
      <c r="E2850" t="s">
        <v>90</v>
      </c>
      <c r="F2850" t="s">
        <v>76</v>
      </c>
      <c r="G2850" t="s">
        <v>23</v>
      </c>
      <c r="H2850">
        <v>8</v>
      </c>
      <c r="I2850" t="s">
        <v>9517</v>
      </c>
      <c r="J2850" t="s">
        <v>9518</v>
      </c>
      <c r="K2850" t="s">
        <v>9519</v>
      </c>
      <c r="L2850" t="s">
        <v>77955</v>
      </c>
    </row>
    <row r="2851" spans="1:12" x14ac:dyDescent="0.15">
      <c r="A2851" t="s">
        <v>12</v>
      </c>
      <c r="B2851">
        <v>789839</v>
      </c>
      <c r="C2851">
        <v>789859</v>
      </c>
      <c r="D2851" t="s">
        <v>9516</v>
      </c>
      <c r="E2851" t="s">
        <v>90</v>
      </c>
      <c r="F2851" t="s">
        <v>76</v>
      </c>
      <c r="G2851" t="s">
        <v>16</v>
      </c>
      <c r="H2851">
        <v>29</v>
      </c>
      <c r="I2851" t="s">
        <v>9520</v>
      </c>
      <c r="J2851" t="s">
        <v>9521</v>
      </c>
      <c r="K2851" t="s">
        <v>9522</v>
      </c>
      <c r="L2851" t="s">
        <v>77921</v>
      </c>
    </row>
    <row r="2852" spans="1:12" x14ac:dyDescent="0.15">
      <c r="A2852" t="s">
        <v>12</v>
      </c>
      <c r="B2852">
        <v>789819</v>
      </c>
      <c r="C2852">
        <v>789839</v>
      </c>
      <c r="D2852" t="s">
        <v>9516</v>
      </c>
      <c r="E2852" t="s">
        <v>90</v>
      </c>
      <c r="F2852" t="s">
        <v>76</v>
      </c>
      <c r="G2852" t="s">
        <v>32</v>
      </c>
      <c r="H2852">
        <v>49</v>
      </c>
      <c r="I2852" t="s">
        <v>9523</v>
      </c>
      <c r="J2852" t="s">
        <v>9524</v>
      </c>
      <c r="K2852" t="s">
        <v>9525</v>
      </c>
      <c r="L2852" t="s">
        <v>77913</v>
      </c>
    </row>
    <row r="2853" spans="1:12" x14ac:dyDescent="0.15">
      <c r="A2853" t="s">
        <v>12</v>
      </c>
      <c r="B2853">
        <v>789768</v>
      </c>
      <c r="C2853">
        <v>789788</v>
      </c>
      <c r="D2853" t="s">
        <v>9516</v>
      </c>
      <c r="E2853" t="s">
        <v>90</v>
      </c>
      <c r="F2853" t="s">
        <v>76</v>
      </c>
      <c r="G2853" t="s">
        <v>32</v>
      </c>
      <c r="H2853">
        <v>100</v>
      </c>
      <c r="I2853" t="s">
        <v>9526</v>
      </c>
      <c r="J2853" t="s">
        <v>9527</v>
      </c>
      <c r="K2853" t="s">
        <v>9528</v>
      </c>
      <c r="L2853" t="s">
        <v>77953</v>
      </c>
    </row>
    <row r="2854" spans="1:12" x14ac:dyDescent="0.15">
      <c r="A2854" t="s">
        <v>12</v>
      </c>
      <c r="B2854">
        <v>789996</v>
      </c>
      <c r="C2854">
        <v>790016</v>
      </c>
      <c r="D2854" t="s">
        <v>9529</v>
      </c>
      <c r="E2854" t="s">
        <v>90</v>
      </c>
      <c r="F2854" t="s">
        <v>15</v>
      </c>
      <c r="G2854" t="s">
        <v>32</v>
      </c>
      <c r="H2854">
        <v>1</v>
      </c>
      <c r="I2854" t="s">
        <v>9530</v>
      </c>
      <c r="J2854" t="s">
        <v>9531</v>
      </c>
      <c r="K2854" t="s">
        <v>9532</v>
      </c>
      <c r="L2854" t="s">
        <v>77917</v>
      </c>
    </row>
    <row r="2855" spans="1:12" x14ac:dyDescent="0.15">
      <c r="A2855" t="s">
        <v>12</v>
      </c>
      <c r="B2855">
        <v>790030</v>
      </c>
      <c r="C2855">
        <v>790050</v>
      </c>
      <c r="D2855" t="s">
        <v>9529</v>
      </c>
      <c r="E2855" t="s">
        <v>90</v>
      </c>
      <c r="F2855" t="s">
        <v>15</v>
      </c>
      <c r="G2855" t="s">
        <v>32</v>
      </c>
      <c r="H2855">
        <v>35</v>
      </c>
      <c r="I2855" t="s">
        <v>9533</v>
      </c>
      <c r="J2855" t="s">
        <v>9534</v>
      </c>
      <c r="K2855" t="s">
        <v>9535</v>
      </c>
      <c r="L2855" t="s">
        <v>77936</v>
      </c>
    </row>
    <row r="2856" spans="1:12" x14ac:dyDescent="0.15">
      <c r="A2856" t="s">
        <v>12</v>
      </c>
      <c r="B2856">
        <v>790052</v>
      </c>
      <c r="C2856">
        <v>790072</v>
      </c>
      <c r="D2856" t="s">
        <v>9529</v>
      </c>
      <c r="E2856" t="s">
        <v>90</v>
      </c>
      <c r="F2856" t="s">
        <v>15</v>
      </c>
      <c r="G2856" t="s">
        <v>36</v>
      </c>
      <c r="H2856">
        <v>57</v>
      </c>
      <c r="I2856" t="s">
        <v>9536</v>
      </c>
      <c r="J2856" t="s">
        <v>9537</v>
      </c>
      <c r="K2856" t="s">
        <v>9538</v>
      </c>
      <c r="L2856" t="s">
        <v>78049</v>
      </c>
    </row>
    <row r="2857" spans="1:12" x14ac:dyDescent="0.15">
      <c r="A2857" t="s">
        <v>12</v>
      </c>
      <c r="B2857">
        <v>790086</v>
      </c>
      <c r="C2857">
        <v>790106</v>
      </c>
      <c r="D2857" t="s">
        <v>9529</v>
      </c>
      <c r="E2857" t="s">
        <v>90</v>
      </c>
      <c r="F2857" t="s">
        <v>15</v>
      </c>
      <c r="G2857" t="s">
        <v>16</v>
      </c>
      <c r="H2857">
        <v>91</v>
      </c>
      <c r="I2857" t="s">
        <v>9539</v>
      </c>
      <c r="J2857" t="s">
        <v>9540</v>
      </c>
      <c r="K2857" t="s">
        <v>9541</v>
      </c>
      <c r="L2857" t="s">
        <v>77907</v>
      </c>
    </row>
    <row r="2858" spans="1:12" x14ac:dyDescent="0.15">
      <c r="A2858" t="s">
        <v>12</v>
      </c>
      <c r="B2858">
        <v>791174</v>
      </c>
      <c r="C2858">
        <v>791194</v>
      </c>
      <c r="D2858" t="s">
        <v>9542</v>
      </c>
      <c r="E2858" t="s">
        <v>9543</v>
      </c>
      <c r="F2858" t="s">
        <v>15</v>
      </c>
      <c r="G2858" t="s">
        <v>16</v>
      </c>
      <c r="H2858">
        <v>28</v>
      </c>
      <c r="I2858" t="s">
        <v>9544</v>
      </c>
      <c r="J2858" t="s">
        <v>9545</v>
      </c>
      <c r="K2858" t="s">
        <v>9546</v>
      </c>
      <c r="L2858" t="s">
        <v>77956</v>
      </c>
    </row>
    <row r="2859" spans="1:12" x14ac:dyDescent="0.15">
      <c r="A2859" t="s">
        <v>12</v>
      </c>
      <c r="B2859">
        <v>791292</v>
      </c>
      <c r="C2859">
        <v>791312</v>
      </c>
      <c r="D2859" t="s">
        <v>9542</v>
      </c>
      <c r="E2859" t="s">
        <v>9543</v>
      </c>
      <c r="F2859" t="s">
        <v>15</v>
      </c>
      <c r="G2859" t="s">
        <v>23</v>
      </c>
      <c r="H2859">
        <v>146</v>
      </c>
      <c r="I2859" t="s">
        <v>9547</v>
      </c>
      <c r="J2859" t="s">
        <v>9548</v>
      </c>
      <c r="K2859" t="s">
        <v>9549</v>
      </c>
      <c r="L2859" t="s">
        <v>78063</v>
      </c>
    </row>
    <row r="2860" spans="1:12" x14ac:dyDescent="0.15">
      <c r="A2860" t="s">
        <v>12</v>
      </c>
      <c r="B2860">
        <v>791316</v>
      </c>
      <c r="C2860">
        <v>791336</v>
      </c>
      <c r="D2860" t="s">
        <v>9542</v>
      </c>
      <c r="E2860" t="s">
        <v>9543</v>
      </c>
      <c r="F2860" t="s">
        <v>15</v>
      </c>
      <c r="G2860" t="s">
        <v>16</v>
      </c>
      <c r="H2860">
        <v>170</v>
      </c>
      <c r="I2860" t="s">
        <v>9550</v>
      </c>
      <c r="J2860" t="s">
        <v>9551</v>
      </c>
      <c r="K2860" t="s">
        <v>9552</v>
      </c>
      <c r="L2860" t="s">
        <v>78040</v>
      </c>
    </row>
    <row r="2861" spans="1:12" x14ac:dyDescent="0.15">
      <c r="A2861" t="s">
        <v>12</v>
      </c>
      <c r="B2861">
        <v>791346</v>
      </c>
      <c r="C2861">
        <v>791366</v>
      </c>
      <c r="D2861" t="s">
        <v>9542</v>
      </c>
      <c r="E2861" t="s">
        <v>9543</v>
      </c>
      <c r="F2861" t="s">
        <v>15</v>
      </c>
      <c r="G2861" t="s">
        <v>36</v>
      </c>
      <c r="H2861">
        <v>200</v>
      </c>
      <c r="I2861" t="s">
        <v>9553</v>
      </c>
      <c r="J2861" t="s">
        <v>9554</v>
      </c>
      <c r="K2861" t="s">
        <v>9555</v>
      </c>
      <c r="L2861" t="s">
        <v>78087</v>
      </c>
    </row>
    <row r="2862" spans="1:12" x14ac:dyDescent="0.15">
      <c r="A2862" t="s">
        <v>12</v>
      </c>
      <c r="B2862">
        <v>793056</v>
      </c>
      <c r="C2862">
        <v>793076</v>
      </c>
      <c r="D2862" t="s">
        <v>9556</v>
      </c>
      <c r="E2862" t="s">
        <v>90</v>
      </c>
      <c r="F2862" t="s">
        <v>76</v>
      </c>
      <c r="G2862" t="s">
        <v>32</v>
      </c>
      <c r="H2862">
        <v>1</v>
      </c>
      <c r="I2862" t="s">
        <v>9557</v>
      </c>
      <c r="J2862" t="s">
        <v>9558</v>
      </c>
      <c r="K2862" t="s">
        <v>9559</v>
      </c>
      <c r="L2862" t="s">
        <v>77917</v>
      </c>
    </row>
    <row r="2863" spans="1:12" x14ac:dyDescent="0.15">
      <c r="A2863" t="s">
        <v>12</v>
      </c>
      <c r="B2863">
        <v>793034</v>
      </c>
      <c r="C2863">
        <v>793054</v>
      </c>
      <c r="D2863" t="s">
        <v>9556</v>
      </c>
      <c r="E2863" t="s">
        <v>90</v>
      </c>
      <c r="F2863" t="s">
        <v>76</v>
      </c>
      <c r="G2863" t="s">
        <v>23</v>
      </c>
      <c r="H2863">
        <v>23</v>
      </c>
      <c r="I2863" t="s">
        <v>9560</v>
      </c>
      <c r="J2863" t="s">
        <v>9561</v>
      </c>
      <c r="K2863" t="s">
        <v>9562</v>
      </c>
      <c r="L2863" t="s">
        <v>77975</v>
      </c>
    </row>
    <row r="2864" spans="1:12" x14ac:dyDescent="0.15">
      <c r="A2864" t="s">
        <v>12</v>
      </c>
      <c r="B2864">
        <v>793002</v>
      </c>
      <c r="C2864">
        <v>793022</v>
      </c>
      <c r="D2864" t="s">
        <v>9556</v>
      </c>
      <c r="E2864" t="s">
        <v>90</v>
      </c>
      <c r="F2864" t="s">
        <v>76</v>
      </c>
      <c r="G2864" t="s">
        <v>32</v>
      </c>
      <c r="H2864">
        <v>55</v>
      </c>
      <c r="I2864" t="s">
        <v>9563</v>
      </c>
      <c r="J2864" t="s">
        <v>9564</v>
      </c>
      <c r="K2864" t="s">
        <v>9565</v>
      </c>
      <c r="L2864" t="s">
        <v>77992</v>
      </c>
    </row>
    <row r="2865" spans="1:12" x14ac:dyDescent="0.15">
      <c r="A2865" t="s">
        <v>12</v>
      </c>
      <c r="B2865">
        <v>792954</v>
      </c>
      <c r="C2865">
        <v>792974</v>
      </c>
      <c r="D2865" t="s">
        <v>9556</v>
      </c>
      <c r="E2865" t="s">
        <v>90</v>
      </c>
      <c r="F2865" t="s">
        <v>76</v>
      </c>
      <c r="G2865" t="s">
        <v>16</v>
      </c>
      <c r="H2865">
        <v>103</v>
      </c>
      <c r="I2865" t="s">
        <v>9566</v>
      </c>
      <c r="J2865" t="s">
        <v>9567</v>
      </c>
      <c r="K2865" t="s">
        <v>9568</v>
      </c>
      <c r="L2865" t="s">
        <v>77937</v>
      </c>
    </row>
    <row r="2866" spans="1:12" x14ac:dyDescent="0.15">
      <c r="A2866" t="s">
        <v>12</v>
      </c>
      <c r="B2866">
        <v>794981</v>
      </c>
      <c r="C2866">
        <v>795001</v>
      </c>
      <c r="D2866" t="s">
        <v>9569</v>
      </c>
      <c r="E2866" t="s">
        <v>90</v>
      </c>
      <c r="F2866" t="s">
        <v>76</v>
      </c>
      <c r="G2866" t="s">
        <v>36</v>
      </c>
      <c r="H2866">
        <v>65</v>
      </c>
      <c r="I2866" t="s">
        <v>9570</v>
      </c>
      <c r="J2866" t="s">
        <v>9571</v>
      </c>
      <c r="K2866" t="s">
        <v>9572</v>
      </c>
      <c r="L2866" t="s">
        <v>78042</v>
      </c>
    </row>
    <row r="2867" spans="1:12" x14ac:dyDescent="0.15">
      <c r="A2867" t="s">
        <v>12</v>
      </c>
      <c r="B2867">
        <v>794949</v>
      </c>
      <c r="C2867">
        <v>794969</v>
      </c>
      <c r="D2867" t="s">
        <v>9569</v>
      </c>
      <c r="E2867" t="s">
        <v>90</v>
      </c>
      <c r="F2867" t="s">
        <v>76</v>
      </c>
      <c r="G2867" t="s">
        <v>16</v>
      </c>
      <c r="H2867">
        <v>97</v>
      </c>
      <c r="I2867" t="s">
        <v>9573</v>
      </c>
      <c r="J2867" t="s">
        <v>9574</v>
      </c>
      <c r="K2867" t="s">
        <v>9575</v>
      </c>
      <c r="L2867" t="s">
        <v>78010</v>
      </c>
    </row>
    <row r="2868" spans="1:12" x14ac:dyDescent="0.15">
      <c r="A2868" t="s">
        <v>12</v>
      </c>
      <c r="B2868">
        <v>794925</v>
      </c>
      <c r="C2868">
        <v>794945</v>
      </c>
      <c r="D2868" t="s">
        <v>9569</v>
      </c>
      <c r="E2868" t="s">
        <v>90</v>
      </c>
      <c r="F2868" t="s">
        <v>76</v>
      </c>
      <c r="G2868" t="s">
        <v>16</v>
      </c>
      <c r="H2868">
        <v>121</v>
      </c>
      <c r="I2868" t="s">
        <v>9576</v>
      </c>
      <c r="J2868" t="s">
        <v>9577</v>
      </c>
      <c r="K2868" t="s">
        <v>9578</v>
      </c>
      <c r="L2868" t="s">
        <v>77943</v>
      </c>
    </row>
    <row r="2869" spans="1:12" x14ac:dyDescent="0.15">
      <c r="A2869" t="s">
        <v>12</v>
      </c>
      <c r="B2869">
        <v>794885</v>
      </c>
      <c r="C2869">
        <v>794905</v>
      </c>
      <c r="D2869" t="s">
        <v>9569</v>
      </c>
      <c r="E2869" t="s">
        <v>90</v>
      </c>
      <c r="F2869" t="s">
        <v>76</v>
      </c>
      <c r="G2869" t="s">
        <v>23</v>
      </c>
      <c r="H2869">
        <v>161</v>
      </c>
      <c r="I2869" t="s">
        <v>9579</v>
      </c>
      <c r="J2869" t="s">
        <v>9580</v>
      </c>
      <c r="K2869" t="s">
        <v>9581</v>
      </c>
      <c r="L2869" t="s">
        <v>77931</v>
      </c>
    </row>
    <row r="2870" spans="1:12" x14ac:dyDescent="0.15">
      <c r="A2870" t="s">
        <v>12</v>
      </c>
      <c r="B2870">
        <v>796756</v>
      </c>
      <c r="C2870">
        <v>796776</v>
      </c>
      <c r="D2870" t="s">
        <v>9582</v>
      </c>
      <c r="E2870" t="s">
        <v>90</v>
      </c>
      <c r="F2870" t="s">
        <v>76</v>
      </c>
      <c r="G2870" t="s">
        <v>36</v>
      </c>
      <c r="H2870">
        <v>30</v>
      </c>
      <c r="I2870" t="s">
        <v>9583</v>
      </c>
      <c r="J2870" t="s">
        <v>9584</v>
      </c>
      <c r="K2870" t="s">
        <v>9585</v>
      </c>
      <c r="L2870" t="s">
        <v>77984</v>
      </c>
    </row>
    <row r="2871" spans="1:12" x14ac:dyDescent="0.15">
      <c r="A2871" t="s">
        <v>12</v>
      </c>
      <c r="B2871">
        <v>796726</v>
      </c>
      <c r="C2871">
        <v>796746</v>
      </c>
      <c r="D2871" t="s">
        <v>9582</v>
      </c>
      <c r="E2871" t="s">
        <v>90</v>
      </c>
      <c r="F2871" t="s">
        <v>76</v>
      </c>
      <c r="G2871" t="s">
        <v>16</v>
      </c>
      <c r="H2871">
        <v>60</v>
      </c>
      <c r="I2871" t="s">
        <v>9586</v>
      </c>
      <c r="J2871" t="s">
        <v>9587</v>
      </c>
      <c r="K2871" t="s">
        <v>9588</v>
      </c>
      <c r="L2871" t="s">
        <v>78006</v>
      </c>
    </row>
    <row r="2872" spans="1:12" x14ac:dyDescent="0.15">
      <c r="A2872" t="s">
        <v>12</v>
      </c>
      <c r="B2872">
        <v>796704</v>
      </c>
      <c r="C2872">
        <v>796724</v>
      </c>
      <c r="D2872" t="s">
        <v>9582</v>
      </c>
      <c r="E2872" t="s">
        <v>90</v>
      </c>
      <c r="F2872" t="s">
        <v>76</v>
      </c>
      <c r="G2872" t="s">
        <v>16</v>
      </c>
      <c r="H2872">
        <v>82</v>
      </c>
      <c r="I2872" t="s">
        <v>9589</v>
      </c>
      <c r="J2872" t="s">
        <v>9590</v>
      </c>
      <c r="K2872" t="s">
        <v>9591</v>
      </c>
      <c r="L2872" t="s">
        <v>78011</v>
      </c>
    </row>
    <row r="2873" spans="1:12" x14ac:dyDescent="0.15">
      <c r="A2873" t="s">
        <v>12</v>
      </c>
      <c r="B2873">
        <v>796682</v>
      </c>
      <c r="C2873">
        <v>796702</v>
      </c>
      <c r="D2873" t="s">
        <v>9582</v>
      </c>
      <c r="E2873" t="s">
        <v>90</v>
      </c>
      <c r="F2873" t="s">
        <v>76</v>
      </c>
      <c r="G2873" t="s">
        <v>36</v>
      </c>
      <c r="H2873">
        <v>104</v>
      </c>
      <c r="I2873" t="s">
        <v>9592</v>
      </c>
      <c r="J2873" t="s">
        <v>9593</v>
      </c>
      <c r="K2873" t="s">
        <v>9594</v>
      </c>
      <c r="L2873" t="s">
        <v>77963</v>
      </c>
    </row>
    <row r="2874" spans="1:12" x14ac:dyDescent="0.15">
      <c r="A2874" t="s">
        <v>12</v>
      </c>
      <c r="B2874">
        <v>797051</v>
      </c>
      <c r="C2874">
        <v>797071</v>
      </c>
      <c r="D2874" t="s">
        <v>9595</v>
      </c>
      <c r="E2874" t="s">
        <v>90</v>
      </c>
      <c r="F2874" t="s">
        <v>15</v>
      </c>
      <c r="G2874" t="s">
        <v>36</v>
      </c>
      <c r="H2874">
        <v>0</v>
      </c>
      <c r="I2874" t="s">
        <v>9596</v>
      </c>
      <c r="J2874" t="s">
        <v>9597</v>
      </c>
      <c r="K2874" t="s">
        <v>9598</v>
      </c>
      <c r="L2874" t="s">
        <v>77980</v>
      </c>
    </row>
    <row r="2875" spans="1:12" x14ac:dyDescent="0.15">
      <c r="A2875" t="s">
        <v>12</v>
      </c>
      <c r="B2875">
        <v>797075</v>
      </c>
      <c r="C2875">
        <v>797095</v>
      </c>
      <c r="D2875" t="s">
        <v>9595</v>
      </c>
      <c r="E2875" t="s">
        <v>90</v>
      </c>
      <c r="F2875" t="s">
        <v>15</v>
      </c>
      <c r="G2875" t="s">
        <v>23</v>
      </c>
      <c r="H2875">
        <v>24</v>
      </c>
      <c r="I2875" t="s">
        <v>9599</v>
      </c>
      <c r="J2875" t="s">
        <v>9600</v>
      </c>
      <c r="K2875" t="s">
        <v>9601</v>
      </c>
      <c r="L2875" t="s">
        <v>77966</v>
      </c>
    </row>
    <row r="2876" spans="1:12" x14ac:dyDescent="0.15">
      <c r="A2876" t="s">
        <v>12</v>
      </c>
      <c r="B2876">
        <v>797146</v>
      </c>
      <c r="C2876">
        <v>797166</v>
      </c>
      <c r="D2876" t="s">
        <v>9595</v>
      </c>
      <c r="E2876" t="s">
        <v>90</v>
      </c>
      <c r="F2876" t="s">
        <v>15</v>
      </c>
      <c r="G2876" t="s">
        <v>16</v>
      </c>
      <c r="H2876">
        <v>95</v>
      </c>
      <c r="I2876" t="s">
        <v>9602</v>
      </c>
      <c r="J2876" t="s">
        <v>9603</v>
      </c>
      <c r="K2876" t="s">
        <v>9604</v>
      </c>
      <c r="L2876" t="s">
        <v>77920</v>
      </c>
    </row>
    <row r="2877" spans="1:12" x14ac:dyDescent="0.15">
      <c r="A2877" t="s">
        <v>12</v>
      </c>
      <c r="B2877">
        <v>797176</v>
      </c>
      <c r="C2877">
        <v>797196</v>
      </c>
      <c r="D2877" t="s">
        <v>9595</v>
      </c>
      <c r="E2877" t="s">
        <v>90</v>
      </c>
      <c r="F2877" t="s">
        <v>15</v>
      </c>
      <c r="G2877" t="s">
        <v>32</v>
      </c>
      <c r="H2877">
        <v>125</v>
      </c>
      <c r="I2877" t="s">
        <v>9605</v>
      </c>
      <c r="J2877" t="s">
        <v>9606</v>
      </c>
      <c r="K2877" t="s">
        <v>9607</v>
      </c>
      <c r="L2877" t="s">
        <v>78034</v>
      </c>
    </row>
    <row r="2878" spans="1:12" x14ac:dyDescent="0.15">
      <c r="A2878" t="s">
        <v>12</v>
      </c>
      <c r="B2878">
        <v>799342</v>
      </c>
      <c r="C2878">
        <v>799362</v>
      </c>
      <c r="D2878" t="s">
        <v>9608</v>
      </c>
      <c r="E2878" t="s">
        <v>90</v>
      </c>
      <c r="F2878" t="s">
        <v>15</v>
      </c>
      <c r="G2878" t="s">
        <v>23</v>
      </c>
      <c r="H2878">
        <v>12</v>
      </c>
      <c r="I2878" t="s">
        <v>9609</v>
      </c>
      <c r="J2878" t="s">
        <v>9610</v>
      </c>
      <c r="K2878" t="s">
        <v>9611</v>
      </c>
      <c r="L2878" t="s">
        <v>77991</v>
      </c>
    </row>
    <row r="2879" spans="1:12" x14ac:dyDescent="0.15">
      <c r="A2879" t="s">
        <v>12</v>
      </c>
      <c r="B2879">
        <v>799377</v>
      </c>
      <c r="C2879">
        <v>799397</v>
      </c>
      <c r="D2879" t="s">
        <v>9608</v>
      </c>
      <c r="E2879" t="s">
        <v>90</v>
      </c>
      <c r="F2879" t="s">
        <v>15</v>
      </c>
      <c r="G2879" t="s">
        <v>32</v>
      </c>
      <c r="H2879">
        <v>47</v>
      </c>
      <c r="I2879" t="s">
        <v>9612</v>
      </c>
      <c r="J2879" t="s">
        <v>9613</v>
      </c>
      <c r="K2879" t="s">
        <v>9614</v>
      </c>
      <c r="L2879" t="s">
        <v>77932</v>
      </c>
    </row>
    <row r="2880" spans="1:12" x14ac:dyDescent="0.15">
      <c r="A2880" t="s">
        <v>12</v>
      </c>
      <c r="B2880">
        <v>799422</v>
      </c>
      <c r="C2880">
        <v>799442</v>
      </c>
      <c r="D2880" t="s">
        <v>9608</v>
      </c>
      <c r="E2880" t="s">
        <v>90</v>
      </c>
      <c r="F2880" t="s">
        <v>15</v>
      </c>
      <c r="G2880" t="s">
        <v>23</v>
      </c>
      <c r="H2880">
        <v>92</v>
      </c>
      <c r="I2880" t="s">
        <v>9615</v>
      </c>
      <c r="J2880" t="s">
        <v>9616</v>
      </c>
      <c r="K2880" t="s">
        <v>9617</v>
      </c>
      <c r="L2880" t="s">
        <v>78032</v>
      </c>
    </row>
    <row r="2881" spans="1:12" x14ac:dyDescent="0.15">
      <c r="A2881" t="s">
        <v>12</v>
      </c>
      <c r="B2881">
        <v>799442</v>
      </c>
      <c r="C2881">
        <v>799462</v>
      </c>
      <c r="D2881" t="s">
        <v>9608</v>
      </c>
      <c r="E2881" t="s">
        <v>90</v>
      </c>
      <c r="F2881" t="s">
        <v>15</v>
      </c>
      <c r="G2881" t="s">
        <v>36</v>
      </c>
      <c r="H2881">
        <v>112</v>
      </c>
      <c r="I2881" t="s">
        <v>9618</v>
      </c>
      <c r="J2881" t="s">
        <v>9619</v>
      </c>
      <c r="K2881" t="s">
        <v>9620</v>
      </c>
      <c r="L2881" t="s">
        <v>77950</v>
      </c>
    </row>
    <row r="2882" spans="1:12" x14ac:dyDescent="0.15">
      <c r="A2882" t="s">
        <v>12</v>
      </c>
      <c r="B2882">
        <v>800144</v>
      </c>
      <c r="C2882">
        <v>800164</v>
      </c>
      <c r="D2882" t="s">
        <v>9621</v>
      </c>
      <c r="E2882" t="s">
        <v>90</v>
      </c>
      <c r="F2882" t="s">
        <v>15</v>
      </c>
      <c r="G2882" t="s">
        <v>23</v>
      </c>
      <c r="H2882">
        <v>14</v>
      </c>
      <c r="I2882" t="s">
        <v>9622</v>
      </c>
      <c r="J2882" t="s">
        <v>9623</v>
      </c>
      <c r="K2882" t="s">
        <v>9624</v>
      </c>
      <c r="L2882" t="s">
        <v>77924</v>
      </c>
    </row>
    <row r="2883" spans="1:12" x14ac:dyDescent="0.15">
      <c r="A2883" t="s">
        <v>12</v>
      </c>
      <c r="B2883">
        <v>800176</v>
      </c>
      <c r="C2883">
        <v>800196</v>
      </c>
      <c r="D2883" t="s">
        <v>9621</v>
      </c>
      <c r="E2883" t="s">
        <v>90</v>
      </c>
      <c r="F2883" t="s">
        <v>15</v>
      </c>
      <c r="G2883" t="s">
        <v>36</v>
      </c>
      <c r="H2883">
        <v>46</v>
      </c>
      <c r="I2883" t="s">
        <v>9625</v>
      </c>
      <c r="J2883" t="s">
        <v>9626</v>
      </c>
      <c r="K2883" t="s">
        <v>9627</v>
      </c>
      <c r="L2883" t="s">
        <v>78004</v>
      </c>
    </row>
    <row r="2884" spans="1:12" x14ac:dyDescent="0.15">
      <c r="A2884" t="s">
        <v>12</v>
      </c>
      <c r="B2884">
        <v>800207</v>
      </c>
      <c r="C2884">
        <v>800227</v>
      </c>
      <c r="D2884" t="s">
        <v>9621</v>
      </c>
      <c r="E2884" t="s">
        <v>90</v>
      </c>
      <c r="F2884" t="s">
        <v>15</v>
      </c>
      <c r="G2884" t="s">
        <v>23</v>
      </c>
      <c r="H2884">
        <v>77</v>
      </c>
      <c r="I2884" t="s">
        <v>9628</v>
      </c>
      <c r="J2884" t="s">
        <v>9629</v>
      </c>
      <c r="K2884" t="s">
        <v>9630</v>
      </c>
      <c r="L2884" t="s">
        <v>77960</v>
      </c>
    </row>
    <row r="2885" spans="1:12" x14ac:dyDescent="0.15">
      <c r="A2885" t="s">
        <v>12</v>
      </c>
      <c r="B2885">
        <v>800248</v>
      </c>
      <c r="C2885">
        <v>800268</v>
      </c>
      <c r="D2885" t="s">
        <v>9621</v>
      </c>
      <c r="E2885" t="s">
        <v>90</v>
      </c>
      <c r="F2885" t="s">
        <v>15</v>
      </c>
      <c r="G2885" t="s">
        <v>36</v>
      </c>
      <c r="H2885">
        <v>118</v>
      </c>
      <c r="I2885" t="s">
        <v>9631</v>
      </c>
      <c r="J2885" t="s">
        <v>9632</v>
      </c>
      <c r="K2885" t="s">
        <v>9633</v>
      </c>
      <c r="L2885" t="s">
        <v>77973</v>
      </c>
    </row>
    <row r="2886" spans="1:12" x14ac:dyDescent="0.15">
      <c r="A2886" t="s">
        <v>12</v>
      </c>
      <c r="B2886">
        <v>801045</v>
      </c>
      <c r="C2886">
        <v>801065</v>
      </c>
      <c r="D2886" t="s">
        <v>9634</v>
      </c>
      <c r="E2886" t="s">
        <v>90</v>
      </c>
      <c r="F2886" t="s">
        <v>15</v>
      </c>
      <c r="G2886" t="s">
        <v>36</v>
      </c>
      <c r="H2886">
        <v>0</v>
      </c>
      <c r="I2886" t="s">
        <v>9635</v>
      </c>
      <c r="J2886" t="s">
        <v>9636</v>
      </c>
      <c r="K2886" t="s">
        <v>9637</v>
      </c>
      <c r="L2886" t="s">
        <v>77980</v>
      </c>
    </row>
    <row r="2887" spans="1:12" x14ac:dyDescent="0.15">
      <c r="A2887" t="s">
        <v>12</v>
      </c>
      <c r="B2887">
        <v>801083</v>
      </c>
      <c r="C2887">
        <v>801103</v>
      </c>
      <c r="D2887" t="s">
        <v>9634</v>
      </c>
      <c r="E2887" t="s">
        <v>90</v>
      </c>
      <c r="F2887" t="s">
        <v>15</v>
      </c>
      <c r="G2887" t="s">
        <v>32</v>
      </c>
      <c r="H2887">
        <v>38</v>
      </c>
      <c r="I2887" t="s">
        <v>9638</v>
      </c>
      <c r="J2887" t="s">
        <v>9639</v>
      </c>
      <c r="K2887" t="s">
        <v>9640</v>
      </c>
      <c r="L2887" t="s">
        <v>78008</v>
      </c>
    </row>
    <row r="2888" spans="1:12" x14ac:dyDescent="0.15">
      <c r="A2888" t="s">
        <v>12</v>
      </c>
      <c r="B2888">
        <v>801106</v>
      </c>
      <c r="C2888">
        <v>801126</v>
      </c>
      <c r="D2888" t="s">
        <v>9634</v>
      </c>
      <c r="E2888" t="s">
        <v>90</v>
      </c>
      <c r="F2888" t="s">
        <v>15</v>
      </c>
      <c r="G2888" t="s">
        <v>16</v>
      </c>
      <c r="H2888">
        <v>61</v>
      </c>
      <c r="I2888" t="s">
        <v>9641</v>
      </c>
      <c r="J2888" t="s">
        <v>9642</v>
      </c>
      <c r="K2888" t="s">
        <v>9643</v>
      </c>
      <c r="L2888" t="s">
        <v>77979</v>
      </c>
    </row>
    <row r="2889" spans="1:12" x14ac:dyDescent="0.15">
      <c r="A2889" t="s">
        <v>12</v>
      </c>
      <c r="B2889">
        <v>801136</v>
      </c>
      <c r="C2889">
        <v>801156</v>
      </c>
      <c r="D2889" t="s">
        <v>9634</v>
      </c>
      <c r="E2889" t="s">
        <v>90</v>
      </c>
      <c r="F2889" t="s">
        <v>15</v>
      </c>
      <c r="G2889" t="s">
        <v>16</v>
      </c>
      <c r="H2889">
        <v>91</v>
      </c>
      <c r="I2889" t="s">
        <v>9644</v>
      </c>
      <c r="J2889" t="s">
        <v>9645</v>
      </c>
      <c r="K2889" t="s">
        <v>9646</v>
      </c>
      <c r="L2889" t="s">
        <v>77907</v>
      </c>
    </row>
    <row r="2890" spans="1:12" x14ac:dyDescent="0.15">
      <c r="A2890" t="s">
        <v>12</v>
      </c>
      <c r="B2890">
        <v>801747</v>
      </c>
      <c r="C2890">
        <v>801767</v>
      </c>
      <c r="D2890" t="s">
        <v>9647</v>
      </c>
      <c r="E2890" t="s">
        <v>90</v>
      </c>
      <c r="F2890" t="s">
        <v>15</v>
      </c>
      <c r="G2890" t="s">
        <v>32</v>
      </c>
      <c r="H2890">
        <v>7</v>
      </c>
      <c r="I2890" t="s">
        <v>9648</v>
      </c>
      <c r="J2890" t="s">
        <v>9649</v>
      </c>
      <c r="K2890" t="s">
        <v>9650</v>
      </c>
      <c r="L2890" t="s">
        <v>77909</v>
      </c>
    </row>
    <row r="2891" spans="1:12" x14ac:dyDescent="0.15">
      <c r="A2891" t="s">
        <v>12</v>
      </c>
      <c r="B2891">
        <v>801784</v>
      </c>
      <c r="C2891">
        <v>801804</v>
      </c>
      <c r="D2891" t="s">
        <v>9647</v>
      </c>
      <c r="E2891" t="s">
        <v>90</v>
      </c>
      <c r="F2891" t="s">
        <v>15</v>
      </c>
      <c r="G2891" t="s">
        <v>23</v>
      </c>
      <c r="H2891">
        <v>44</v>
      </c>
      <c r="I2891" t="s">
        <v>9651</v>
      </c>
      <c r="J2891" t="s">
        <v>9652</v>
      </c>
      <c r="K2891" t="s">
        <v>9653</v>
      </c>
      <c r="L2891" t="s">
        <v>78016</v>
      </c>
    </row>
    <row r="2892" spans="1:12" x14ac:dyDescent="0.15">
      <c r="A2892" t="s">
        <v>12</v>
      </c>
      <c r="B2892">
        <v>801809</v>
      </c>
      <c r="C2892">
        <v>801829</v>
      </c>
      <c r="D2892" t="s">
        <v>9647</v>
      </c>
      <c r="E2892" t="s">
        <v>90</v>
      </c>
      <c r="F2892" t="s">
        <v>15</v>
      </c>
      <c r="G2892" t="s">
        <v>16</v>
      </c>
      <c r="H2892">
        <v>69</v>
      </c>
      <c r="I2892" t="s">
        <v>9654</v>
      </c>
      <c r="J2892" t="s">
        <v>9655</v>
      </c>
      <c r="K2892" t="s">
        <v>9656</v>
      </c>
      <c r="L2892" t="s">
        <v>78015</v>
      </c>
    </row>
    <row r="2893" spans="1:12" x14ac:dyDescent="0.15">
      <c r="A2893" t="s">
        <v>12</v>
      </c>
      <c r="B2893">
        <v>801926</v>
      </c>
      <c r="C2893">
        <v>801946</v>
      </c>
      <c r="D2893" t="s">
        <v>9647</v>
      </c>
      <c r="E2893" t="s">
        <v>90</v>
      </c>
      <c r="F2893" t="s">
        <v>15</v>
      </c>
      <c r="G2893" t="s">
        <v>16</v>
      </c>
      <c r="H2893">
        <v>186</v>
      </c>
      <c r="I2893" t="s">
        <v>9657</v>
      </c>
      <c r="J2893" t="s">
        <v>9658</v>
      </c>
      <c r="K2893" t="s">
        <v>9659</v>
      </c>
      <c r="L2893" t="s">
        <v>78088</v>
      </c>
    </row>
    <row r="2894" spans="1:12" x14ac:dyDescent="0.15">
      <c r="A2894" t="s">
        <v>12</v>
      </c>
      <c r="B2894">
        <v>802449</v>
      </c>
      <c r="C2894">
        <v>802469</v>
      </c>
      <c r="D2894" t="s">
        <v>9660</v>
      </c>
      <c r="E2894" t="s">
        <v>90</v>
      </c>
      <c r="F2894" t="s">
        <v>15</v>
      </c>
      <c r="G2894" t="s">
        <v>16</v>
      </c>
      <c r="H2894">
        <v>8</v>
      </c>
      <c r="I2894" t="s">
        <v>9661</v>
      </c>
      <c r="J2894" t="s">
        <v>9662</v>
      </c>
      <c r="K2894" t="s">
        <v>9663</v>
      </c>
      <c r="L2894" t="s">
        <v>77955</v>
      </c>
    </row>
    <row r="2895" spans="1:12" x14ac:dyDescent="0.15">
      <c r="A2895" t="s">
        <v>12</v>
      </c>
      <c r="B2895">
        <v>802481</v>
      </c>
      <c r="C2895">
        <v>802501</v>
      </c>
      <c r="D2895" t="s">
        <v>9660</v>
      </c>
      <c r="E2895" t="s">
        <v>90</v>
      </c>
      <c r="F2895" t="s">
        <v>15</v>
      </c>
      <c r="G2895" t="s">
        <v>23</v>
      </c>
      <c r="H2895">
        <v>40</v>
      </c>
      <c r="I2895" t="s">
        <v>9664</v>
      </c>
      <c r="J2895" t="s">
        <v>9665</v>
      </c>
      <c r="K2895" t="s">
        <v>9666</v>
      </c>
      <c r="L2895" t="s">
        <v>77952</v>
      </c>
    </row>
    <row r="2896" spans="1:12" x14ac:dyDescent="0.15">
      <c r="A2896" t="s">
        <v>12</v>
      </c>
      <c r="B2896">
        <v>802518</v>
      </c>
      <c r="C2896">
        <v>802538</v>
      </c>
      <c r="D2896" t="s">
        <v>9660</v>
      </c>
      <c r="E2896" t="s">
        <v>90</v>
      </c>
      <c r="F2896" t="s">
        <v>15</v>
      </c>
      <c r="G2896" t="s">
        <v>16</v>
      </c>
      <c r="H2896">
        <v>77</v>
      </c>
      <c r="I2896" t="s">
        <v>9667</v>
      </c>
      <c r="J2896" t="s">
        <v>9668</v>
      </c>
      <c r="K2896" t="s">
        <v>9669</v>
      </c>
      <c r="L2896" t="s">
        <v>77960</v>
      </c>
    </row>
    <row r="2897" spans="1:12" x14ac:dyDescent="0.15">
      <c r="A2897" t="s">
        <v>12</v>
      </c>
      <c r="B2897">
        <v>802546</v>
      </c>
      <c r="C2897">
        <v>802566</v>
      </c>
      <c r="D2897" t="s">
        <v>9660</v>
      </c>
      <c r="E2897" t="s">
        <v>90</v>
      </c>
      <c r="F2897" t="s">
        <v>15</v>
      </c>
      <c r="G2897" t="s">
        <v>36</v>
      </c>
      <c r="H2897">
        <v>105</v>
      </c>
      <c r="I2897" t="s">
        <v>9670</v>
      </c>
      <c r="J2897" t="s">
        <v>9671</v>
      </c>
      <c r="K2897" t="s">
        <v>9672</v>
      </c>
      <c r="L2897" t="s">
        <v>78028</v>
      </c>
    </row>
    <row r="2898" spans="1:12" x14ac:dyDescent="0.15">
      <c r="A2898" t="s">
        <v>12</v>
      </c>
      <c r="B2898">
        <v>803194</v>
      </c>
      <c r="C2898">
        <v>803214</v>
      </c>
      <c r="D2898" t="s">
        <v>9673</v>
      </c>
      <c r="E2898" t="s">
        <v>90</v>
      </c>
      <c r="F2898" t="s">
        <v>15</v>
      </c>
      <c r="G2898" t="s">
        <v>32</v>
      </c>
      <c r="H2898">
        <v>1</v>
      </c>
      <c r="I2898" t="s">
        <v>9674</v>
      </c>
      <c r="J2898" t="s">
        <v>9675</v>
      </c>
      <c r="K2898" t="s">
        <v>9676</v>
      </c>
      <c r="L2898" t="s">
        <v>77917</v>
      </c>
    </row>
    <row r="2899" spans="1:12" x14ac:dyDescent="0.15">
      <c r="A2899" t="s">
        <v>12</v>
      </c>
      <c r="B2899">
        <v>803239</v>
      </c>
      <c r="C2899">
        <v>803259</v>
      </c>
      <c r="D2899" t="s">
        <v>9673</v>
      </c>
      <c r="E2899" t="s">
        <v>90</v>
      </c>
      <c r="F2899" t="s">
        <v>15</v>
      </c>
      <c r="G2899" t="s">
        <v>16</v>
      </c>
      <c r="H2899">
        <v>46</v>
      </c>
      <c r="I2899" t="s">
        <v>9677</v>
      </c>
      <c r="J2899" t="s">
        <v>9678</v>
      </c>
      <c r="K2899" t="s">
        <v>9679</v>
      </c>
      <c r="L2899" t="s">
        <v>78004</v>
      </c>
    </row>
    <row r="2900" spans="1:12" x14ac:dyDescent="0.15">
      <c r="A2900" t="s">
        <v>12</v>
      </c>
      <c r="B2900">
        <v>803272</v>
      </c>
      <c r="C2900">
        <v>803292</v>
      </c>
      <c r="D2900" t="s">
        <v>9673</v>
      </c>
      <c r="E2900" t="s">
        <v>90</v>
      </c>
      <c r="F2900" t="s">
        <v>15</v>
      </c>
      <c r="G2900" t="s">
        <v>16</v>
      </c>
      <c r="H2900">
        <v>79</v>
      </c>
      <c r="I2900" t="s">
        <v>9680</v>
      </c>
      <c r="J2900" t="s">
        <v>9681</v>
      </c>
      <c r="K2900" t="s">
        <v>9682</v>
      </c>
      <c r="L2900" t="s">
        <v>77993</v>
      </c>
    </row>
    <row r="2901" spans="1:12" x14ac:dyDescent="0.15">
      <c r="A2901" t="s">
        <v>12</v>
      </c>
      <c r="B2901">
        <v>803294</v>
      </c>
      <c r="C2901">
        <v>803314</v>
      </c>
      <c r="D2901" t="s">
        <v>9673</v>
      </c>
      <c r="E2901" t="s">
        <v>90</v>
      </c>
      <c r="F2901" t="s">
        <v>15</v>
      </c>
      <c r="G2901" t="s">
        <v>16</v>
      </c>
      <c r="H2901">
        <v>101</v>
      </c>
      <c r="I2901" t="s">
        <v>9683</v>
      </c>
      <c r="J2901" t="s">
        <v>9684</v>
      </c>
      <c r="K2901" t="s">
        <v>9685</v>
      </c>
      <c r="L2901" t="s">
        <v>77997</v>
      </c>
    </row>
    <row r="2902" spans="1:12" x14ac:dyDescent="0.15">
      <c r="A2902" t="s">
        <v>12</v>
      </c>
      <c r="B2902">
        <v>805414</v>
      </c>
      <c r="C2902">
        <v>805434</v>
      </c>
      <c r="D2902" t="s">
        <v>9686</v>
      </c>
      <c r="E2902" t="s">
        <v>9687</v>
      </c>
      <c r="F2902" t="s">
        <v>76</v>
      </c>
      <c r="G2902" t="s">
        <v>32</v>
      </c>
      <c r="H2902">
        <v>1</v>
      </c>
      <c r="I2902" t="s">
        <v>9688</v>
      </c>
      <c r="J2902" t="s">
        <v>9689</v>
      </c>
      <c r="K2902" t="s">
        <v>9690</v>
      </c>
      <c r="L2902" t="s">
        <v>77917</v>
      </c>
    </row>
    <row r="2903" spans="1:12" x14ac:dyDescent="0.15">
      <c r="A2903" t="s">
        <v>12</v>
      </c>
      <c r="B2903">
        <v>805338</v>
      </c>
      <c r="C2903">
        <v>805358</v>
      </c>
      <c r="D2903" t="s">
        <v>9686</v>
      </c>
      <c r="E2903" t="s">
        <v>9687</v>
      </c>
      <c r="F2903" t="s">
        <v>76</v>
      </c>
      <c r="G2903" t="s">
        <v>16</v>
      </c>
      <c r="H2903">
        <v>77</v>
      </c>
      <c r="I2903" t="s">
        <v>9691</v>
      </c>
      <c r="J2903" t="s">
        <v>9692</v>
      </c>
      <c r="K2903" t="s">
        <v>9693</v>
      </c>
      <c r="L2903" t="s">
        <v>77960</v>
      </c>
    </row>
    <row r="2904" spans="1:12" x14ac:dyDescent="0.15">
      <c r="A2904" t="s">
        <v>12</v>
      </c>
      <c r="B2904">
        <v>805272</v>
      </c>
      <c r="C2904">
        <v>805292</v>
      </c>
      <c r="D2904" t="s">
        <v>9686</v>
      </c>
      <c r="E2904" t="s">
        <v>9687</v>
      </c>
      <c r="F2904" t="s">
        <v>76</v>
      </c>
      <c r="G2904" t="s">
        <v>23</v>
      </c>
      <c r="H2904">
        <v>143</v>
      </c>
      <c r="I2904" t="s">
        <v>9694</v>
      </c>
      <c r="J2904" t="s">
        <v>9695</v>
      </c>
      <c r="K2904" t="s">
        <v>9696</v>
      </c>
      <c r="L2904" t="s">
        <v>78076</v>
      </c>
    </row>
    <row r="2905" spans="1:12" x14ac:dyDescent="0.15">
      <c r="A2905" t="s">
        <v>12</v>
      </c>
      <c r="B2905">
        <v>805251</v>
      </c>
      <c r="C2905">
        <v>805271</v>
      </c>
      <c r="D2905" t="s">
        <v>9686</v>
      </c>
      <c r="E2905" t="s">
        <v>9687</v>
      </c>
      <c r="F2905" t="s">
        <v>76</v>
      </c>
      <c r="G2905" t="s">
        <v>16</v>
      </c>
      <c r="H2905">
        <v>164</v>
      </c>
      <c r="I2905" t="s">
        <v>9697</v>
      </c>
      <c r="J2905" t="s">
        <v>9698</v>
      </c>
      <c r="K2905" t="s">
        <v>9699</v>
      </c>
      <c r="L2905" t="s">
        <v>78081</v>
      </c>
    </row>
    <row r="2906" spans="1:12" x14ac:dyDescent="0.15">
      <c r="A2906" t="s">
        <v>12</v>
      </c>
      <c r="B2906">
        <v>807053</v>
      </c>
      <c r="C2906">
        <v>807073</v>
      </c>
      <c r="D2906" t="s">
        <v>9700</v>
      </c>
      <c r="E2906" t="s">
        <v>90</v>
      </c>
      <c r="F2906" t="s">
        <v>76</v>
      </c>
      <c r="G2906" t="s">
        <v>16</v>
      </c>
      <c r="H2906">
        <v>20</v>
      </c>
      <c r="I2906" t="s">
        <v>9701</v>
      </c>
      <c r="J2906" t="s">
        <v>9702</v>
      </c>
      <c r="K2906" t="s">
        <v>9703</v>
      </c>
      <c r="L2906" t="s">
        <v>77968</v>
      </c>
    </row>
    <row r="2907" spans="1:12" x14ac:dyDescent="0.15">
      <c r="A2907" t="s">
        <v>12</v>
      </c>
      <c r="B2907">
        <v>807030</v>
      </c>
      <c r="C2907">
        <v>807050</v>
      </c>
      <c r="D2907" t="s">
        <v>9700</v>
      </c>
      <c r="E2907" t="s">
        <v>90</v>
      </c>
      <c r="F2907" t="s">
        <v>76</v>
      </c>
      <c r="G2907" t="s">
        <v>16</v>
      </c>
      <c r="H2907">
        <v>43</v>
      </c>
      <c r="I2907" t="s">
        <v>9704</v>
      </c>
      <c r="J2907" t="s">
        <v>9705</v>
      </c>
      <c r="K2907" t="s">
        <v>9706</v>
      </c>
      <c r="L2907" t="s">
        <v>77942</v>
      </c>
    </row>
    <row r="2908" spans="1:12" x14ac:dyDescent="0.15">
      <c r="A2908" t="s">
        <v>12</v>
      </c>
      <c r="B2908">
        <v>807003</v>
      </c>
      <c r="C2908">
        <v>807023</v>
      </c>
      <c r="D2908" t="s">
        <v>9700</v>
      </c>
      <c r="E2908" t="s">
        <v>90</v>
      </c>
      <c r="F2908" t="s">
        <v>76</v>
      </c>
      <c r="G2908" t="s">
        <v>23</v>
      </c>
      <c r="H2908">
        <v>70</v>
      </c>
      <c r="I2908" t="s">
        <v>9707</v>
      </c>
      <c r="J2908" t="s">
        <v>9708</v>
      </c>
      <c r="K2908" t="s">
        <v>9709</v>
      </c>
      <c r="L2908" t="s">
        <v>77919</v>
      </c>
    </row>
    <row r="2909" spans="1:12" x14ac:dyDescent="0.15">
      <c r="A2909" t="s">
        <v>12</v>
      </c>
      <c r="B2909">
        <v>806966</v>
      </c>
      <c r="C2909">
        <v>806986</v>
      </c>
      <c r="D2909" t="s">
        <v>9700</v>
      </c>
      <c r="E2909" t="s">
        <v>90</v>
      </c>
      <c r="F2909" t="s">
        <v>76</v>
      </c>
      <c r="G2909" t="s">
        <v>16</v>
      </c>
      <c r="H2909">
        <v>107</v>
      </c>
      <c r="I2909" t="s">
        <v>9710</v>
      </c>
      <c r="J2909" t="s">
        <v>9711</v>
      </c>
      <c r="K2909" t="s">
        <v>9712</v>
      </c>
      <c r="L2909" t="s">
        <v>77983</v>
      </c>
    </row>
    <row r="2910" spans="1:12" x14ac:dyDescent="0.15">
      <c r="A2910" t="s">
        <v>12</v>
      </c>
      <c r="B2910">
        <v>807977</v>
      </c>
      <c r="C2910">
        <v>807997</v>
      </c>
      <c r="D2910" t="s">
        <v>9713</v>
      </c>
      <c r="E2910" t="s">
        <v>90</v>
      </c>
      <c r="F2910" t="s">
        <v>76</v>
      </c>
      <c r="G2910" t="s">
        <v>36</v>
      </c>
      <c r="H2910">
        <v>0</v>
      </c>
      <c r="I2910" t="s">
        <v>9714</v>
      </c>
      <c r="J2910" t="s">
        <v>9715</v>
      </c>
      <c r="K2910" t="s">
        <v>9716</v>
      </c>
      <c r="L2910" t="s">
        <v>77980</v>
      </c>
    </row>
    <row r="2911" spans="1:12" x14ac:dyDescent="0.15">
      <c r="A2911" t="s">
        <v>12</v>
      </c>
      <c r="B2911">
        <v>807946</v>
      </c>
      <c r="C2911">
        <v>807966</v>
      </c>
      <c r="D2911" t="s">
        <v>9713</v>
      </c>
      <c r="E2911" t="s">
        <v>90</v>
      </c>
      <c r="F2911" t="s">
        <v>76</v>
      </c>
      <c r="G2911" t="s">
        <v>32</v>
      </c>
      <c r="H2911">
        <v>31</v>
      </c>
      <c r="I2911" t="s">
        <v>9717</v>
      </c>
      <c r="J2911" t="s">
        <v>9718</v>
      </c>
      <c r="K2911" t="s">
        <v>9719</v>
      </c>
      <c r="L2911" t="s">
        <v>77910</v>
      </c>
    </row>
    <row r="2912" spans="1:12" x14ac:dyDescent="0.15">
      <c r="A2912" t="s">
        <v>12</v>
      </c>
      <c r="B2912">
        <v>807904</v>
      </c>
      <c r="C2912">
        <v>807924</v>
      </c>
      <c r="D2912" t="s">
        <v>9713</v>
      </c>
      <c r="E2912" t="s">
        <v>90</v>
      </c>
      <c r="F2912" t="s">
        <v>76</v>
      </c>
      <c r="G2912" t="s">
        <v>23</v>
      </c>
      <c r="H2912">
        <v>73</v>
      </c>
      <c r="I2912" t="s">
        <v>9720</v>
      </c>
      <c r="J2912" t="s">
        <v>9721</v>
      </c>
      <c r="K2912" t="s">
        <v>9722</v>
      </c>
      <c r="L2912" t="s">
        <v>77926</v>
      </c>
    </row>
    <row r="2913" spans="1:12" x14ac:dyDescent="0.15">
      <c r="A2913" t="s">
        <v>12</v>
      </c>
      <c r="B2913">
        <v>807841</v>
      </c>
      <c r="C2913">
        <v>807861</v>
      </c>
      <c r="D2913" t="s">
        <v>9713</v>
      </c>
      <c r="E2913" t="s">
        <v>90</v>
      </c>
      <c r="F2913" t="s">
        <v>76</v>
      </c>
      <c r="G2913" t="s">
        <v>32</v>
      </c>
      <c r="H2913">
        <v>136</v>
      </c>
      <c r="I2913" t="s">
        <v>9723</v>
      </c>
      <c r="J2913" t="s">
        <v>9724</v>
      </c>
      <c r="K2913" t="s">
        <v>9725</v>
      </c>
      <c r="L2913" t="s">
        <v>78057</v>
      </c>
    </row>
    <row r="2914" spans="1:12" x14ac:dyDescent="0.15">
      <c r="A2914" t="s">
        <v>12</v>
      </c>
      <c r="B2914">
        <v>809358</v>
      </c>
      <c r="C2914">
        <v>809378</v>
      </c>
      <c r="D2914" t="s">
        <v>9726</v>
      </c>
      <c r="E2914" t="s">
        <v>90</v>
      </c>
      <c r="F2914" t="s">
        <v>76</v>
      </c>
      <c r="G2914" t="s">
        <v>23</v>
      </c>
      <c r="H2914">
        <v>12</v>
      </c>
      <c r="I2914" t="s">
        <v>9727</v>
      </c>
      <c r="J2914" t="s">
        <v>9728</v>
      </c>
      <c r="K2914" t="s">
        <v>9729</v>
      </c>
      <c r="L2914" t="s">
        <v>77991</v>
      </c>
    </row>
    <row r="2915" spans="1:12" x14ac:dyDescent="0.15">
      <c r="A2915" t="s">
        <v>12</v>
      </c>
      <c r="B2915">
        <v>809334</v>
      </c>
      <c r="C2915">
        <v>809354</v>
      </c>
      <c r="D2915" t="s">
        <v>9726</v>
      </c>
      <c r="E2915" t="s">
        <v>90</v>
      </c>
      <c r="F2915" t="s">
        <v>76</v>
      </c>
      <c r="G2915" t="s">
        <v>36</v>
      </c>
      <c r="H2915">
        <v>36</v>
      </c>
      <c r="I2915" t="s">
        <v>9730</v>
      </c>
      <c r="J2915" t="s">
        <v>9731</v>
      </c>
      <c r="K2915" t="s">
        <v>9732</v>
      </c>
      <c r="L2915" t="s">
        <v>78003</v>
      </c>
    </row>
    <row r="2916" spans="1:12" x14ac:dyDescent="0.15">
      <c r="A2916" t="s">
        <v>12</v>
      </c>
      <c r="B2916">
        <v>809305</v>
      </c>
      <c r="C2916">
        <v>809325</v>
      </c>
      <c r="D2916" t="s">
        <v>9726</v>
      </c>
      <c r="E2916" t="s">
        <v>90</v>
      </c>
      <c r="F2916" t="s">
        <v>76</v>
      </c>
      <c r="G2916" t="s">
        <v>23</v>
      </c>
      <c r="H2916">
        <v>65</v>
      </c>
      <c r="I2916" t="s">
        <v>9733</v>
      </c>
      <c r="J2916" t="s">
        <v>9734</v>
      </c>
      <c r="K2916" t="s">
        <v>9735</v>
      </c>
      <c r="L2916" t="s">
        <v>78042</v>
      </c>
    </row>
    <row r="2917" spans="1:12" x14ac:dyDescent="0.15">
      <c r="A2917" t="s">
        <v>12</v>
      </c>
      <c r="B2917">
        <v>809285</v>
      </c>
      <c r="C2917">
        <v>809305</v>
      </c>
      <c r="D2917" t="s">
        <v>9726</v>
      </c>
      <c r="E2917" t="s">
        <v>90</v>
      </c>
      <c r="F2917" t="s">
        <v>76</v>
      </c>
      <c r="G2917" t="s">
        <v>23</v>
      </c>
      <c r="H2917">
        <v>85</v>
      </c>
      <c r="I2917" t="s">
        <v>9736</v>
      </c>
      <c r="J2917" t="s">
        <v>9737</v>
      </c>
      <c r="K2917" t="s">
        <v>9738</v>
      </c>
      <c r="L2917" t="s">
        <v>77972</v>
      </c>
    </row>
    <row r="2918" spans="1:12" x14ac:dyDescent="0.15">
      <c r="A2918" t="s">
        <v>12</v>
      </c>
      <c r="B2918">
        <v>810809</v>
      </c>
      <c r="C2918">
        <v>810829</v>
      </c>
      <c r="D2918" t="s">
        <v>9739</v>
      </c>
      <c r="E2918" t="s">
        <v>90</v>
      </c>
      <c r="F2918" t="s">
        <v>76</v>
      </c>
      <c r="G2918" t="s">
        <v>36</v>
      </c>
      <c r="H2918">
        <v>16</v>
      </c>
      <c r="I2918" t="s">
        <v>9740</v>
      </c>
      <c r="J2918" t="s">
        <v>9741</v>
      </c>
      <c r="K2918" t="s">
        <v>9742</v>
      </c>
      <c r="L2918" t="s">
        <v>77905</v>
      </c>
    </row>
    <row r="2919" spans="1:12" x14ac:dyDescent="0.15">
      <c r="A2919" t="s">
        <v>12</v>
      </c>
      <c r="B2919">
        <v>810785</v>
      </c>
      <c r="C2919">
        <v>810805</v>
      </c>
      <c r="D2919" t="s">
        <v>9739</v>
      </c>
      <c r="E2919" t="s">
        <v>90</v>
      </c>
      <c r="F2919" t="s">
        <v>76</v>
      </c>
      <c r="G2919" t="s">
        <v>23</v>
      </c>
      <c r="H2919">
        <v>40</v>
      </c>
      <c r="I2919" t="s">
        <v>9743</v>
      </c>
      <c r="J2919" t="s">
        <v>9744</v>
      </c>
      <c r="K2919" t="s">
        <v>9745</v>
      </c>
      <c r="L2919" t="s">
        <v>77952</v>
      </c>
    </row>
    <row r="2920" spans="1:12" x14ac:dyDescent="0.15">
      <c r="A2920" t="s">
        <v>12</v>
      </c>
      <c r="B2920">
        <v>810762</v>
      </c>
      <c r="C2920">
        <v>810782</v>
      </c>
      <c r="D2920" t="s">
        <v>9739</v>
      </c>
      <c r="E2920" t="s">
        <v>90</v>
      </c>
      <c r="F2920" t="s">
        <v>76</v>
      </c>
      <c r="G2920" t="s">
        <v>16</v>
      </c>
      <c r="H2920">
        <v>63</v>
      </c>
      <c r="I2920" t="s">
        <v>9746</v>
      </c>
      <c r="J2920" t="s">
        <v>9747</v>
      </c>
      <c r="K2920" t="s">
        <v>9748</v>
      </c>
      <c r="L2920" t="s">
        <v>77957</v>
      </c>
    </row>
    <row r="2921" spans="1:12" x14ac:dyDescent="0.15">
      <c r="A2921" t="s">
        <v>12</v>
      </c>
      <c r="B2921">
        <v>810740</v>
      </c>
      <c r="C2921">
        <v>810760</v>
      </c>
      <c r="D2921" t="s">
        <v>9739</v>
      </c>
      <c r="E2921" t="s">
        <v>90</v>
      </c>
      <c r="F2921" t="s">
        <v>76</v>
      </c>
      <c r="G2921" t="s">
        <v>36</v>
      </c>
      <c r="H2921">
        <v>85</v>
      </c>
      <c r="I2921" t="s">
        <v>9749</v>
      </c>
      <c r="J2921" t="s">
        <v>9750</v>
      </c>
      <c r="K2921" t="s">
        <v>9751</v>
      </c>
      <c r="L2921" t="s">
        <v>77972</v>
      </c>
    </row>
    <row r="2922" spans="1:12" x14ac:dyDescent="0.15">
      <c r="A2922" t="s">
        <v>12</v>
      </c>
      <c r="B2922">
        <v>811645</v>
      </c>
      <c r="C2922">
        <v>811665</v>
      </c>
      <c r="D2922" t="s">
        <v>9752</v>
      </c>
      <c r="E2922" t="s">
        <v>90</v>
      </c>
      <c r="F2922" t="s">
        <v>76</v>
      </c>
      <c r="G2922" t="s">
        <v>32</v>
      </c>
      <c r="H2922">
        <v>1</v>
      </c>
      <c r="I2922" t="s">
        <v>9753</v>
      </c>
      <c r="J2922" t="s">
        <v>9754</v>
      </c>
      <c r="K2922" t="s">
        <v>9755</v>
      </c>
      <c r="L2922" t="s">
        <v>77917</v>
      </c>
    </row>
    <row r="2923" spans="1:12" x14ac:dyDescent="0.15">
      <c r="A2923" t="s">
        <v>12</v>
      </c>
      <c r="B2923">
        <v>811609</v>
      </c>
      <c r="C2923">
        <v>811629</v>
      </c>
      <c r="D2923" t="s">
        <v>9752</v>
      </c>
      <c r="E2923" t="s">
        <v>90</v>
      </c>
      <c r="F2923" t="s">
        <v>76</v>
      </c>
      <c r="G2923" t="s">
        <v>16</v>
      </c>
      <c r="H2923">
        <v>37</v>
      </c>
      <c r="I2923" t="s">
        <v>9756</v>
      </c>
      <c r="J2923" t="s">
        <v>9757</v>
      </c>
      <c r="K2923" t="s">
        <v>9758</v>
      </c>
      <c r="L2923" t="s">
        <v>77906</v>
      </c>
    </row>
    <row r="2924" spans="1:12" x14ac:dyDescent="0.15">
      <c r="A2924" t="s">
        <v>12</v>
      </c>
      <c r="B2924">
        <v>811563</v>
      </c>
      <c r="C2924">
        <v>811583</v>
      </c>
      <c r="D2924" t="s">
        <v>9752</v>
      </c>
      <c r="E2924" t="s">
        <v>90</v>
      </c>
      <c r="F2924" t="s">
        <v>76</v>
      </c>
      <c r="G2924" t="s">
        <v>16</v>
      </c>
      <c r="H2924">
        <v>83</v>
      </c>
      <c r="I2924" t="s">
        <v>9759</v>
      </c>
      <c r="J2924" t="s">
        <v>9760</v>
      </c>
      <c r="K2924" t="s">
        <v>9761</v>
      </c>
      <c r="L2924" t="s">
        <v>77958</v>
      </c>
    </row>
    <row r="2925" spans="1:12" x14ac:dyDescent="0.15">
      <c r="A2925" t="s">
        <v>12</v>
      </c>
      <c r="B2925">
        <v>811510</v>
      </c>
      <c r="C2925">
        <v>811530</v>
      </c>
      <c r="D2925" t="s">
        <v>9752</v>
      </c>
      <c r="E2925" t="s">
        <v>90</v>
      </c>
      <c r="F2925" t="s">
        <v>76</v>
      </c>
      <c r="G2925" t="s">
        <v>36</v>
      </c>
      <c r="H2925">
        <v>136</v>
      </c>
      <c r="I2925" t="s">
        <v>9762</v>
      </c>
      <c r="J2925" t="s">
        <v>9763</v>
      </c>
      <c r="K2925" t="s">
        <v>9764</v>
      </c>
      <c r="L2925" t="s">
        <v>78057</v>
      </c>
    </row>
    <row r="2926" spans="1:12" x14ac:dyDescent="0.15">
      <c r="A2926" t="s">
        <v>12</v>
      </c>
      <c r="B2926">
        <v>811997</v>
      </c>
      <c r="C2926">
        <v>812017</v>
      </c>
      <c r="D2926" t="s">
        <v>9765</v>
      </c>
      <c r="E2926" t="s">
        <v>90</v>
      </c>
      <c r="F2926" t="s">
        <v>15</v>
      </c>
      <c r="G2926" t="s">
        <v>16</v>
      </c>
      <c r="H2926">
        <v>25</v>
      </c>
      <c r="I2926" t="s">
        <v>9766</v>
      </c>
      <c r="J2926" t="s">
        <v>9767</v>
      </c>
      <c r="K2926" t="s">
        <v>9768</v>
      </c>
      <c r="L2926" t="s">
        <v>78012</v>
      </c>
    </row>
    <row r="2927" spans="1:12" x14ac:dyDescent="0.15">
      <c r="A2927" t="s">
        <v>12</v>
      </c>
      <c r="B2927">
        <v>812027</v>
      </c>
      <c r="C2927">
        <v>812047</v>
      </c>
      <c r="D2927" t="s">
        <v>9765</v>
      </c>
      <c r="E2927" t="s">
        <v>90</v>
      </c>
      <c r="F2927" t="s">
        <v>15</v>
      </c>
      <c r="G2927" t="s">
        <v>16</v>
      </c>
      <c r="H2927">
        <v>55</v>
      </c>
      <c r="I2927" t="s">
        <v>9769</v>
      </c>
      <c r="J2927" t="s">
        <v>9770</v>
      </c>
      <c r="K2927" t="s">
        <v>9771</v>
      </c>
      <c r="L2927" t="s">
        <v>77992</v>
      </c>
    </row>
    <row r="2928" spans="1:12" x14ac:dyDescent="0.15">
      <c r="A2928" t="s">
        <v>12</v>
      </c>
      <c r="B2928">
        <v>812070</v>
      </c>
      <c r="C2928">
        <v>812090</v>
      </c>
      <c r="D2928" t="s">
        <v>9765</v>
      </c>
      <c r="E2928" t="s">
        <v>90</v>
      </c>
      <c r="F2928" t="s">
        <v>15</v>
      </c>
      <c r="G2928" t="s">
        <v>23</v>
      </c>
      <c r="H2928">
        <v>98</v>
      </c>
      <c r="I2928" t="s">
        <v>9772</v>
      </c>
      <c r="J2928" t="s">
        <v>9773</v>
      </c>
      <c r="K2928" t="s">
        <v>9774</v>
      </c>
      <c r="L2928" t="s">
        <v>78048</v>
      </c>
    </row>
    <row r="2929" spans="1:12" x14ac:dyDescent="0.15">
      <c r="A2929" t="s">
        <v>12</v>
      </c>
      <c r="B2929">
        <v>812090</v>
      </c>
      <c r="C2929">
        <v>812110</v>
      </c>
      <c r="D2929" t="s">
        <v>9765</v>
      </c>
      <c r="E2929" t="s">
        <v>90</v>
      </c>
      <c r="F2929" t="s">
        <v>15</v>
      </c>
      <c r="G2929" t="s">
        <v>36</v>
      </c>
      <c r="H2929">
        <v>118</v>
      </c>
      <c r="I2929" t="s">
        <v>9775</v>
      </c>
      <c r="J2929" t="s">
        <v>9776</v>
      </c>
      <c r="K2929" t="s">
        <v>9777</v>
      </c>
      <c r="L2929" t="s">
        <v>77973</v>
      </c>
    </row>
    <row r="2930" spans="1:12" x14ac:dyDescent="0.15">
      <c r="A2930" t="s">
        <v>12</v>
      </c>
      <c r="B2930">
        <v>813036</v>
      </c>
      <c r="C2930">
        <v>813056</v>
      </c>
      <c r="D2930" t="s">
        <v>9778</v>
      </c>
      <c r="E2930" t="s">
        <v>90</v>
      </c>
      <c r="F2930" t="s">
        <v>15</v>
      </c>
      <c r="G2930" t="s">
        <v>23</v>
      </c>
      <c r="H2930">
        <v>16</v>
      </c>
      <c r="I2930" t="s">
        <v>9779</v>
      </c>
      <c r="J2930" t="s">
        <v>9780</v>
      </c>
      <c r="K2930" t="s">
        <v>9781</v>
      </c>
      <c r="L2930" t="s">
        <v>77905</v>
      </c>
    </row>
    <row r="2931" spans="1:12" x14ac:dyDescent="0.15">
      <c r="A2931" t="s">
        <v>12</v>
      </c>
      <c r="B2931">
        <v>813060</v>
      </c>
      <c r="C2931">
        <v>813080</v>
      </c>
      <c r="D2931" t="s">
        <v>9778</v>
      </c>
      <c r="E2931" t="s">
        <v>90</v>
      </c>
      <c r="F2931" t="s">
        <v>15</v>
      </c>
      <c r="G2931" t="s">
        <v>23</v>
      </c>
      <c r="H2931">
        <v>40</v>
      </c>
      <c r="I2931" t="s">
        <v>9782</v>
      </c>
      <c r="J2931" t="s">
        <v>9783</v>
      </c>
      <c r="K2931" t="s">
        <v>9784</v>
      </c>
      <c r="L2931" t="s">
        <v>77952</v>
      </c>
    </row>
    <row r="2932" spans="1:12" x14ac:dyDescent="0.15">
      <c r="A2932" t="s">
        <v>12</v>
      </c>
      <c r="B2932">
        <v>813108</v>
      </c>
      <c r="C2932">
        <v>813128</v>
      </c>
      <c r="D2932" t="s">
        <v>9778</v>
      </c>
      <c r="E2932" t="s">
        <v>90</v>
      </c>
      <c r="F2932" t="s">
        <v>15</v>
      </c>
      <c r="G2932" t="s">
        <v>16</v>
      </c>
      <c r="H2932">
        <v>88</v>
      </c>
      <c r="I2932" t="s">
        <v>9785</v>
      </c>
      <c r="J2932" t="s">
        <v>9786</v>
      </c>
      <c r="K2932" t="s">
        <v>9787</v>
      </c>
      <c r="L2932" t="s">
        <v>77923</v>
      </c>
    </row>
    <row r="2933" spans="1:12" x14ac:dyDescent="0.15">
      <c r="A2933" t="s">
        <v>12</v>
      </c>
      <c r="B2933">
        <v>813136</v>
      </c>
      <c r="C2933">
        <v>813156</v>
      </c>
      <c r="D2933" t="s">
        <v>9778</v>
      </c>
      <c r="E2933" t="s">
        <v>90</v>
      </c>
      <c r="F2933" t="s">
        <v>15</v>
      </c>
      <c r="G2933" t="s">
        <v>16</v>
      </c>
      <c r="H2933">
        <v>116</v>
      </c>
      <c r="I2933" t="s">
        <v>9788</v>
      </c>
      <c r="J2933" t="s">
        <v>9789</v>
      </c>
      <c r="K2933" t="s">
        <v>9790</v>
      </c>
      <c r="L2933" t="s">
        <v>77976</v>
      </c>
    </row>
    <row r="2934" spans="1:12" x14ac:dyDescent="0.15">
      <c r="A2934" t="s">
        <v>12</v>
      </c>
      <c r="B2934">
        <v>814102</v>
      </c>
      <c r="C2934">
        <v>814122</v>
      </c>
      <c r="D2934" t="s">
        <v>9791</v>
      </c>
      <c r="E2934" t="s">
        <v>90</v>
      </c>
      <c r="F2934" t="s">
        <v>76</v>
      </c>
      <c r="G2934" t="s">
        <v>23</v>
      </c>
      <c r="H2934">
        <v>8</v>
      </c>
      <c r="I2934" t="s">
        <v>9792</v>
      </c>
      <c r="J2934" t="s">
        <v>9793</v>
      </c>
      <c r="K2934" t="s">
        <v>9794</v>
      </c>
      <c r="L2934" t="s">
        <v>77955</v>
      </c>
    </row>
    <row r="2935" spans="1:12" x14ac:dyDescent="0.15">
      <c r="A2935" t="s">
        <v>12</v>
      </c>
      <c r="B2935">
        <v>814079</v>
      </c>
      <c r="C2935">
        <v>814099</v>
      </c>
      <c r="D2935" t="s">
        <v>9791</v>
      </c>
      <c r="E2935" t="s">
        <v>90</v>
      </c>
      <c r="F2935" t="s">
        <v>76</v>
      </c>
      <c r="G2935" t="s">
        <v>16</v>
      </c>
      <c r="H2935">
        <v>31</v>
      </c>
      <c r="I2935" t="s">
        <v>9795</v>
      </c>
      <c r="J2935" t="s">
        <v>9796</v>
      </c>
      <c r="K2935" t="s">
        <v>9797</v>
      </c>
      <c r="L2935" t="s">
        <v>77910</v>
      </c>
    </row>
    <row r="2936" spans="1:12" x14ac:dyDescent="0.15">
      <c r="A2936" t="s">
        <v>12</v>
      </c>
      <c r="B2936">
        <v>814051</v>
      </c>
      <c r="C2936">
        <v>814071</v>
      </c>
      <c r="D2936" t="s">
        <v>9791</v>
      </c>
      <c r="E2936" t="s">
        <v>90</v>
      </c>
      <c r="F2936" t="s">
        <v>76</v>
      </c>
      <c r="G2936" t="s">
        <v>16</v>
      </c>
      <c r="H2936">
        <v>59</v>
      </c>
      <c r="I2936" t="s">
        <v>9798</v>
      </c>
      <c r="J2936" t="s">
        <v>9799</v>
      </c>
      <c r="K2936" t="s">
        <v>9800</v>
      </c>
      <c r="L2936" t="s">
        <v>78009</v>
      </c>
    </row>
    <row r="2937" spans="1:12" x14ac:dyDescent="0.15">
      <c r="A2937" t="s">
        <v>12</v>
      </c>
      <c r="B2937">
        <v>813994</v>
      </c>
      <c r="C2937">
        <v>814014</v>
      </c>
      <c r="D2937" t="s">
        <v>9791</v>
      </c>
      <c r="E2937" t="s">
        <v>90</v>
      </c>
      <c r="F2937" t="s">
        <v>76</v>
      </c>
      <c r="G2937" t="s">
        <v>32</v>
      </c>
      <c r="H2937">
        <v>116</v>
      </c>
      <c r="I2937" t="s">
        <v>9801</v>
      </c>
      <c r="J2937" t="s">
        <v>9802</v>
      </c>
      <c r="K2937" t="s">
        <v>9803</v>
      </c>
      <c r="L2937" t="s">
        <v>77976</v>
      </c>
    </row>
    <row r="2938" spans="1:12" x14ac:dyDescent="0.15">
      <c r="A2938" t="s">
        <v>12</v>
      </c>
      <c r="B2938">
        <v>814856</v>
      </c>
      <c r="C2938">
        <v>814876</v>
      </c>
      <c r="D2938" t="s">
        <v>9804</v>
      </c>
      <c r="E2938" t="s">
        <v>90</v>
      </c>
      <c r="F2938" t="s">
        <v>76</v>
      </c>
      <c r="G2938" t="s">
        <v>32</v>
      </c>
      <c r="H2938">
        <v>1</v>
      </c>
      <c r="I2938" t="s">
        <v>9805</v>
      </c>
      <c r="J2938" t="s">
        <v>9806</v>
      </c>
      <c r="K2938" t="s">
        <v>9807</v>
      </c>
      <c r="L2938" t="s">
        <v>77917</v>
      </c>
    </row>
    <row r="2939" spans="1:12" x14ac:dyDescent="0.15">
      <c r="A2939" t="s">
        <v>12</v>
      </c>
      <c r="B2939">
        <v>814834</v>
      </c>
      <c r="C2939">
        <v>814854</v>
      </c>
      <c r="D2939" t="s">
        <v>9804</v>
      </c>
      <c r="E2939" t="s">
        <v>90</v>
      </c>
      <c r="F2939" t="s">
        <v>76</v>
      </c>
      <c r="G2939" t="s">
        <v>23</v>
      </c>
      <c r="H2939">
        <v>23</v>
      </c>
      <c r="I2939" t="s">
        <v>9808</v>
      </c>
      <c r="J2939" t="s">
        <v>9809</v>
      </c>
      <c r="K2939" t="s">
        <v>9810</v>
      </c>
      <c r="L2939" t="s">
        <v>77975</v>
      </c>
    </row>
    <row r="2940" spans="1:12" x14ac:dyDescent="0.15">
      <c r="A2940" t="s">
        <v>12</v>
      </c>
      <c r="B2940">
        <v>814808</v>
      </c>
      <c r="C2940">
        <v>814828</v>
      </c>
      <c r="D2940" t="s">
        <v>9804</v>
      </c>
      <c r="E2940" t="s">
        <v>90</v>
      </c>
      <c r="F2940" t="s">
        <v>76</v>
      </c>
      <c r="G2940" t="s">
        <v>16</v>
      </c>
      <c r="H2940">
        <v>49</v>
      </c>
      <c r="I2940" t="s">
        <v>9811</v>
      </c>
      <c r="J2940" t="s">
        <v>9812</v>
      </c>
      <c r="K2940" t="s">
        <v>9813</v>
      </c>
      <c r="L2940" t="s">
        <v>77913</v>
      </c>
    </row>
    <row r="2941" spans="1:12" x14ac:dyDescent="0.15">
      <c r="A2941" t="s">
        <v>12</v>
      </c>
      <c r="B2941">
        <v>814784</v>
      </c>
      <c r="C2941">
        <v>814804</v>
      </c>
      <c r="D2941" t="s">
        <v>9804</v>
      </c>
      <c r="E2941" t="s">
        <v>90</v>
      </c>
      <c r="F2941" t="s">
        <v>76</v>
      </c>
      <c r="G2941" t="s">
        <v>36</v>
      </c>
      <c r="H2941">
        <v>73</v>
      </c>
      <c r="I2941" t="s">
        <v>9814</v>
      </c>
      <c r="J2941" t="s">
        <v>9815</v>
      </c>
      <c r="K2941" t="s">
        <v>9816</v>
      </c>
      <c r="L2941" t="s">
        <v>77926</v>
      </c>
    </row>
    <row r="2942" spans="1:12" x14ac:dyDescent="0.15">
      <c r="A2942" t="s">
        <v>12</v>
      </c>
      <c r="B2942">
        <v>815184</v>
      </c>
      <c r="C2942">
        <v>815204</v>
      </c>
      <c r="D2942" t="s">
        <v>9817</v>
      </c>
      <c r="E2942" t="s">
        <v>90</v>
      </c>
      <c r="F2942" t="s">
        <v>15</v>
      </c>
      <c r="G2942" t="s">
        <v>32</v>
      </c>
      <c r="H2942">
        <v>7</v>
      </c>
      <c r="I2942" t="s">
        <v>9818</v>
      </c>
      <c r="J2942" t="s">
        <v>9819</v>
      </c>
      <c r="K2942" t="s">
        <v>9820</v>
      </c>
      <c r="L2942" t="s">
        <v>77909</v>
      </c>
    </row>
    <row r="2943" spans="1:12" x14ac:dyDescent="0.15">
      <c r="A2943" t="s">
        <v>12</v>
      </c>
      <c r="B2943">
        <v>815212</v>
      </c>
      <c r="C2943">
        <v>815232</v>
      </c>
      <c r="D2943" t="s">
        <v>9817</v>
      </c>
      <c r="E2943" t="s">
        <v>90</v>
      </c>
      <c r="F2943" t="s">
        <v>15</v>
      </c>
      <c r="G2943" t="s">
        <v>23</v>
      </c>
      <c r="H2943">
        <v>35</v>
      </c>
      <c r="I2943" t="s">
        <v>9821</v>
      </c>
      <c r="J2943" t="s">
        <v>9822</v>
      </c>
      <c r="K2943" t="s">
        <v>9823</v>
      </c>
      <c r="L2943" t="s">
        <v>77936</v>
      </c>
    </row>
    <row r="2944" spans="1:12" x14ac:dyDescent="0.15">
      <c r="A2944" t="s">
        <v>12</v>
      </c>
      <c r="B2944">
        <v>815249</v>
      </c>
      <c r="C2944">
        <v>815269</v>
      </c>
      <c r="D2944" t="s">
        <v>9817</v>
      </c>
      <c r="E2944" t="s">
        <v>90</v>
      </c>
      <c r="F2944" t="s">
        <v>15</v>
      </c>
      <c r="G2944" t="s">
        <v>36</v>
      </c>
      <c r="H2944">
        <v>72</v>
      </c>
      <c r="I2944" t="s">
        <v>9824</v>
      </c>
      <c r="J2944" t="s">
        <v>9825</v>
      </c>
      <c r="K2944" t="s">
        <v>9826</v>
      </c>
      <c r="L2944" t="s">
        <v>78066</v>
      </c>
    </row>
    <row r="2945" spans="1:12" x14ac:dyDescent="0.15">
      <c r="A2945" t="s">
        <v>12</v>
      </c>
      <c r="B2945">
        <v>815269</v>
      </c>
      <c r="C2945">
        <v>815289</v>
      </c>
      <c r="D2945" t="s">
        <v>9817</v>
      </c>
      <c r="E2945" t="s">
        <v>90</v>
      </c>
      <c r="F2945" t="s">
        <v>15</v>
      </c>
      <c r="G2945" t="s">
        <v>23</v>
      </c>
      <c r="H2945">
        <v>92</v>
      </c>
      <c r="I2945" t="s">
        <v>9827</v>
      </c>
      <c r="J2945" t="s">
        <v>9828</v>
      </c>
      <c r="K2945" t="s">
        <v>9829</v>
      </c>
      <c r="L2945" t="s">
        <v>78032</v>
      </c>
    </row>
    <row r="2946" spans="1:12" x14ac:dyDescent="0.15">
      <c r="A2946" t="s">
        <v>12</v>
      </c>
      <c r="B2946">
        <v>818132</v>
      </c>
      <c r="C2946">
        <v>818152</v>
      </c>
      <c r="D2946" t="s">
        <v>9830</v>
      </c>
      <c r="E2946" t="s">
        <v>90</v>
      </c>
      <c r="F2946" t="s">
        <v>76</v>
      </c>
      <c r="G2946" t="s">
        <v>23</v>
      </c>
      <c r="H2946">
        <v>7</v>
      </c>
      <c r="I2946" t="s">
        <v>9831</v>
      </c>
      <c r="J2946" t="s">
        <v>9832</v>
      </c>
      <c r="K2946" t="s">
        <v>9833</v>
      </c>
      <c r="L2946" t="s">
        <v>77909</v>
      </c>
    </row>
    <row r="2947" spans="1:12" x14ac:dyDescent="0.15">
      <c r="A2947" t="s">
        <v>12</v>
      </c>
      <c r="B2947">
        <v>818109</v>
      </c>
      <c r="C2947">
        <v>818129</v>
      </c>
      <c r="D2947" t="s">
        <v>9830</v>
      </c>
      <c r="E2947" t="s">
        <v>90</v>
      </c>
      <c r="F2947" t="s">
        <v>76</v>
      </c>
      <c r="G2947" t="s">
        <v>36</v>
      </c>
      <c r="H2947">
        <v>30</v>
      </c>
      <c r="I2947" t="s">
        <v>9834</v>
      </c>
      <c r="J2947" t="s">
        <v>9835</v>
      </c>
      <c r="K2947" t="s">
        <v>9836</v>
      </c>
      <c r="L2947" t="s">
        <v>77984</v>
      </c>
    </row>
    <row r="2948" spans="1:12" x14ac:dyDescent="0.15">
      <c r="A2948" t="s">
        <v>12</v>
      </c>
      <c r="B2948">
        <v>818084</v>
      </c>
      <c r="C2948">
        <v>818104</v>
      </c>
      <c r="D2948" t="s">
        <v>9830</v>
      </c>
      <c r="E2948" t="s">
        <v>90</v>
      </c>
      <c r="F2948" t="s">
        <v>76</v>
      </c>
      <c r="G2948" t="s">
        <v>36</v>
      </c>
      <c r="H2948">
        <v>55</v>
      </c>
      <c r="I2948" t="s">
        <v>9837</v>
      </c>
      <c r="J2948" t="s">
        <v>9838</v>
      </c>
      <c r="K2948" t="s">
        <v>9839</v>
      </c>
      <c r="L2948" t="s">
        <v>77992</v>
      </c>
    </row>
    <row r="2949" spans="1:12" x14ac:dyDescent="0.15">
      <c r="A2949" t="s">
        <v>12</v>
      </c>
      <c r="B2949">
        <v>818057</v>
      </c>
      <c r="C2949">
        <v>818077</v>
      </c>
      <c r="D2949" t="s">
        <v>9830</v>
      </c>
      <c r="E2949" t="s">
        <v>90</v>
      </c>
      <c r="F2949" t="s">
        <v>76</v>
      </c>
      <c r="G2949" t="s">
        <v>36</v>
      </c>
      <c r="H2949">
        <v>82</v>
      </c>
      <c r="I2949" t="s">
        <v>9840</v>
      </c>
      <c r="J2949" t="s">
        <v>9841</v>
      </c>
      <c r="K2949" t="s">
        <v>9842</v>
      </c>
      <c r="L2949" t="s">
        <v>78011</v>
      </c>
    </row>
    <row r="2950" spans="1:12" x14ac:dyDescent="0.15">
      <c r="A2950" t="s">
        <v>12</v>
      </c>
      <c r="B2950">
        <v>819112</v>
      </c>
      <c r="C2950">
        <v>819132</v>
      </c>
      <c r="D2950" t="s">
        <v>9843</v>
      </c>
      <c r="E2950" t="s">
        <v>90</v>
      </c>
      <c r="F2950" t="s">
        <v>76</v>
      </c>
      <c r="G2950" t="s">
        <v>16</v>
      </c>
      <c r="H2950">
        <v>7</v>
      </c>
      <c r="I2950" t="s">
        <v>9844</v>
      </c>
      <c r="J2950" t="s">
        <v>9845</v>
      </c>
      <c r="K2950" t="s">
        <v>9846</v>
      </c>
      <c r="L2950" t="s">
        <v>77909</v>
      </c>
    </row>
    <row r="2951" spans="1:12" x14ac:dyDescent="0.15">
      <c r="A2951" t="s">
        <v>12</v>
      </c>
      <c r="B2951">
        <v>819090</v>
      </c>
      <c r="C2951">
        <v>819110</v>
      </c>
      <c r="D2951" t="s">
        <v>9843</v>
      </c>
      <c r="E2951" t="s">
        <v>90</v>
      </c>
      <c r="F2951" t="s">
        <v>76</v>
      </c>
      <c r="G2951" t="s">
        <v>23</v>
      </c>
      <c r="H2951">
        <v>29</v>
      </c>
      <c r="I2951" t="s">
        <v>9847</v>
      </c>
      <c r="J2951" t="s">
        <v>9848</v>
      </c>
      <c r="K2951" t="s">
        <v>9849</v>
      </c>
      <c r="L2951" t="s">
        <v>77921</v>
      </c>
    </row>
    <row r="2952" spans="1:12" x14ac:dyDescent="0.15">
      <c r="A2952" t="s">
        <v>12</v>
      </c>
      <c r="B2952">
        <v>819061</v>
      </c>
      <c r="C2952">
        <v>819081</v>
      </c>
      <c r="D2952" t="s">
        <v>9843</v>
      </c>
      <c r="E2952" t="s">
        <v>90</v>
      </c>
      <c r="F2952" t="s">
        <v>76</v>
      </c>
      <c r="G2952" t="s">
        <v>16</v>
      </c>
      <c r="H2952">
        <v>58</v>
      </c>
      <c r="I2952" t="s">
        <v>9850</v>
      </c>
      <c r="J2952" t="s">
        <v>9851</v>
      </c>
      <c r="K2952" t="s">
        <v>9852</v>
      </c>
      <c r="L2952" t="s">
        <v>77911</v>
      </c>
    </row>
    <row r="2953" spans="1:12" x14ac:dyDescent="0.15">
      <c r="A2953" t="s">
        <v>12</v>
      </c>
      <c r="B2953">
        <v>819036</v>
      </c>
      <c r="C2953">
        <v>819056</v>
      </c>
      <c r="D2953" t="s">
        <v>9843</v>
      </c>
      <c r="E2953" t="s">
        <v>90</v>
      </c>
      <c r="F2953" t="s">
        <v>76</v>
      </c>
      <c r="G2953" t="s">
        <v>32</v>
      </c>
      <c r="H2953">
        <v>83</v>
      </c>
      <c r="I2953" t="s">
        <v>9853</v>
      </c>
      <c r="J2953" t="s">
        <v>9854</v>
      </c>
      <c r="K2953" t="s">
        <v>9855</v>
      </c>
      <c r="L2953" t="s">
        <v>77958</v>
      </c>
    </row>
    <row r="2954" spans="1:12" x14ac:dyDescent="0.15">
      <c r="A2954" t="s">
        <v>12</v>
      </c>
      <c r="B2954">
        <v>819620</v>
      </c>
      <c r="C2954">
        <v>819640</v>
      </c>
      <c r="D2954" t="s">
        <v>9856</v>
      </c>
      <c r="E2954" t="s">
        <v>90</v>
      </c>
      <c r="F2954" t="s">
        <v>76</v>
      </c>
      <c r="G2954" t="s">
        <v>16</v>
      </c>
      <c r="H2954">
        <v>0</v>
      </c>
      <c r="I2954" t="s">
        <v>9857</v>
      </c>
      <c r="J2954" t="s">
        <v>9858</v>
      </c>
      <c r="K2954" t="s">
        <v>9859</v>
      </c>
      <c r="L2954" t="s">
        <v>77980</v>
      </c>
    </row>
    <row r="2955" spans="1:12" x14ac:dyDescent="0.15">
      <c r="A2955" t="s">
        <v>12</v>
      </c>
      <c r="B2955">
        <v>819591</v>
      </c>
      <c r="C2955">
        <v>819611</v>
      </c>
      <c r="D2955" t="s">
        <v>9856</v>
      </c>
      <c r="E2955" t="s">
        <v>90</v>
      </c>
      <c r="F2955" t="s">
        <v>76</v>
      </c>
      <c r="G2955" t="s">
        <v>23</v>
      </c>
      <c r="H2955">
        <v>29</v>
      </c>
      <c r="I2955" t="s">
        <v>9860</v>
      </c>
      <c r="J2955" t="s">
        <v>9861</v>
      </c>
      <c r="K2955" t="s">
        <v>9862</v>
      </c>
      <c r="L2955" t="s">
        <v>77921</v>
      </c>
    </row>
    <row r="2956" spans="1:12" x14ac:dyDescent="0.15">
      <c r="A2956" t="s">
        <v>12</v>
      </c>
      <c r="B2956">
        <v>819570</v>
      </c>
      <c r="C2956">
        <v>819590</v>
      </c>
      <c r="D2956" t="s">
        <v>9856</v>
      </c>
      <c r="E2956" t="s">
        <v>90</v>
      </c>
      <c r="F2956" t="s">
        <v>76</v>
      </c>
      <c r="G2956" t="s">
        <v>16</v>
      </c>
      <c r="H2956">
        <v>50</v>
      </c>
      <c r="I2956" t="s">
        <v>9863</v>
      </c>
      <c r="J2956" t="s">
        <v>9864</v>
      </c>
      <c r="K2956" t="s">
        <v>9865</v>
      </c>
      <c r="L2956" t="s">
        <v>77925</v>
      </c>
    </row>
    <row r="2957" spans="1:12" x14ac:dyDescent="0.15">
      <c r="A2957" t="s">
        <v>12</v>
      </c>
      <c r="B2957">
        <v>819534</v>
      </c>
      <c r="C2957">
        <v>819554</v>
      </c>
      <c r="D2957" t="s">
        <v>9856</v>
      </c>
      <c r="E2957" t="s">
        <v>90</v>
      </c>
      <c r="F2957" t="s">
        <v>76</v>
      </c>
      <c r="G2957" t="s">
        <v>32</v>
      </c>
      <c r="H2957">
        <v>86</v>
      </c>
      <c r="I2957" t="s">
        <v>9866</v>
      </c>
      <c r="J2957" t="s">
        <v>9867</v>
      </c>
      <c r="K2957" t="s">
        <v>9868</v>
      </c>
      <c r="L2957" t="s">
        <v>77929</v>
      </c>
    </row>
    <row r="2958" spans="1:12" x14ac:dyDescent="0.15">
      <c r="A2958" t="s">
        <v>12</v>
      </c>
      <c r="B2958">
        <v>819782</v>
      </c>
      <c r="C2958">
        <v>819802</v>
      </c>
      <c r="D2958" t="s">
        <v>9869</v>
      </c>
      <c r="E2958" t="s">
        <v>9870</v>
      </c>
      <c r="F2958" t="s">
        <v>15</v>
      </c>
      <c r="G2958" t="s">
        <v>36</v>
      </c>
      <c r="H2958">
        <v>0</v>
      </c>
      <c r="I2958" t="s">
        <v>9871</v>
      </c>
      <c r="J2958" t="s">
        <v>9872</v>
      </c>
      <c r="K2958" t="s">
        <v>9873</v>
      </c>
      <c r="L2958" t="s">
        <v>77980</v>
      </c>
    </row>
    <row r="2959" spans="1:12" x14ac:dyDescent="0.15">
      <c r="A2959" t="s">
        <v>12</v>
      </c>
      <c r="B2959">
        <v>819802</v>
      </c>
      <c r="C2959">
        <v>819822</v>
      </c>
      <c r="D2959" t="s">
        <v>9869</v>
      </c>
      <c r="E2959" t="s">
        <v>9870</v>
      </c>
      <c r="F2959" t="s">
        <v>15</v>
      </c>
      <c r="G2959" t="s">
        <v>16</v>
      </c>
      <c r="H2959">
        <v>20</v>
      </c>
      <c r="I2959" t="s">
        <v>9874</v>
      </c>
      <c r="J2959" t="s">
        <v>9875</v>
      </c>
      <c r="K2959" t="s">
        <v>9876</v>
      </c>
      <c r="L2959" t="s">
        <v>77968</v>
      </c>
    </row>
    <row r="2960" spans="1:12" x14ac:dyDescent="0.15">
      <c r="A2960" t="s">
        <v>12</v>
      </c>
      <c r="B2960">
        <v>819828</v>
      </c>
      <c r="C2960">
        <v>819848</v>
      </c>
      <c r="D2960" t="s">
        <v>9869</v>
      </c>
      <c r="E2960" t="s">
        <v>9870</v>
      </c>
      <c r="F2960" t="s">
        <v>15</v>
      </c>
      <c r="G2960" t="s">
        <v>32</v>
      </c>
      <c r="H2960">
        <v>46</v>
      </c>
      <c r="I2960" t="s">
        <v>9877</v>
      </c>
      <c r="J2960" t="s">
        <v>9878</v>
      </c>
      <c r="K2960" t="s">
        <v>9879</v>
      </c>
      <c r="L2960" t="s">
        <v>78004</v>
      </c>
    </row>
    <row r="2961" spans="1:12" x14ac:dyDescent="0.15">
      <c r="A2961" t="s">
        <v>12</v>
      </c>
      <c r="B2961">
        <v>819849</v>
      </c>
      <c r="C2961">
        <v>819869</v>
      </c>
      <c r="D2961" t="s">
        <v>9869</v>
      </c>
      <c r="E2961" t="s">
        <v>9870</v>
      </c>
      <c r="F2961" t="s">
        <v>15</v>
      </c>
      <c r="G2961" t="s">
        <v>16</v>
      </c>
      <c r="H2961">
        <v>67</v>
      </c>
      <c r="I2961" t="s">
        <v>9880</v>
      </c>
      <c r="J2961" t="s">
        <v>9881</v>
      </c>
      <c r="K2961" t="s">
        <v>9882</v>
      </c>
      <c r="L2961" t="s">
        <v>77981</v>
      </c>
    </row>
    <row r="2962" spans="1:12" x14ac:dyDescent="0.15">
      <c r="A2962" t="s">
        <v>12</v>
      </c>
      <c r="B2962">
        <v>821733</v>
      </c>
      <c r="C2962">
        <v>821753</v>
      </c>
      <c r="D2962" t="s">
        <v>9883</v>
      </c>
      <c r="E2962" t="s">
        <v>9884</v>
      </c>
      <c r="F2962" t="s">
        <v>76</v>
      </c>
      <c r="G2962" t="s">
        <v>23</v>
      </c>
      <c r="H2962">
        <v>20</v>
      </c>
      <c r="I2962" t="s">
        <v>9885</v>
      </c>
      <c r="J2962" t="s">
        <v>9886</v>
      </c>
      <c r="K2962" t="s">
        <v>9887</v>
      </c>
      <c r="L2962" t="s">
        <v>77968</v>
      </c>
    </row>
    <row r="2963" spans="1:12" x14ac:dyDescent="0.15">
      <c r="A2963" t="s">
        <v>12</v>
      </c>
      <c r="B2963">
        <v>821701</v>
      </c>
      <c r="C2963">
        <v>821721</v>
      </c>
      <c r="D2963" t="s">
        <v>9883</v>
      </c>
      <c r="E2963" t="s">
        <v>9884</v>
      </c>
      <c r="F2963" t="s">
        <v>76</v>
      </c>
      <c r="G2963" t="s">
        <v>16</v>
      </c>
      <c r="H2963">
        <v>52</v>
      </c>
      <c r="I2963" t="s">
        <v>9888</v>
      </c>
      <c r="J2963" t="s">
        <v>9889</v>
      </c>
      <c r="K2963" t="s">
        <v>9890</v>
      </c>
      <c r="L2963" t="s">
        <v>77959</v>
      </c>
    </row>
    <row r="2964" spans="1:12" x14ac:dyDescent="0.15">
      <c r="A2964" t="s">
        <v>12</v>
      </c>
      <c r="B2964">
        <v>821675</v>
      </c>
      <c r="C2964">
        <v>821695</v>
      </c>
      <c r="D2964" t="s">
        <v>9883</v>
      </c>
      <c r="E2964" t="s">
        <v>9884</v>
      </c>
      <c r="F2964" t="s">
        <v>76</v>
      </c>
      <c r="G2964" t="s">
        <v>36</v>
      </c>
      <c r="H2964">
        <v>78</v>
      </c>
      <c r="I2964" t="s">
        <v>9891</v>
      </c>
      <c r="J2964" t="s">
        <v>9892</v>
      </c>
      <c r="K2964" t="s">
        <v>9893</v>
      </c>
      <c r="L2964" t="s">
        <v>78000</v>
      </c>
    </row>
    <row r="2965" spans="1:12" x14ac:dyDescent="0.15">
      <c r="A2965" t="s">
        <v>12</v>
      </c>
      <c r="B2965">
        <v>821644</v>
      </c>
      <c r="C2965">
        <v>821664</v>
      </c>
      <c r="D2965" t="s">
        <v>9883</v>
      </c>
      <c r="E2965" t="s">
        <v>9884</v>
      </c>
      <c r="F2965" t="s">
        <v>76</v>
      </c>
      <c r="G2965" t="s">
        <v>16</v>
      </c>
      <c r="H2965">
        <v>109</v>
      </c>
      <c r="I2965" t="s">
        <v>9894</v>
      </c>
      <c r="J2965" t="s">
        <v>9895</v>
      </c>
      <c r="K2965" t="s">
        <v>9896</v>
      </c>
      <c r="L2965" t="s">
        <v>77947</v>
      </c>
    </row>
    <row r="2966" spans="1:12" x14ac:dyDescent="0.15">
      <c r="A2966" t="s">
        <v>12</v>
      </c>
      <c r="B2966">
        <v>823211</v>
      </c>
      <c r="C2966">
        <v>823231</v>
      </c>
      <c r="D2966" t="s">
        <v>9897</v>
      </c>
      <c r="E2966" t="s">
        <v>90</v>
      </c>
      <c r="F2966" t="s">
        <v>76</v>
      </c>
      <c r="G2966" t="s">
        <v>16</v>
      </c>
      <c r="H2966">
        <v>0</v>
      </c>
      <c r="I2966" t="s">
        <v>9898</v>
      </c>
      <c r="J2966" t="s">
        <v>9899</v>
      </c>
      <c r="K2966" t="s">
        <v>9900</v>
      </c>
      <c r="L2966" t="s">
        <v>77980</v>
      </c>
    </row>
    <row r="2967" spans="1:12" x14ac:dyDescent="0.15">
      <c r="A2967" t="s">
        <v>12</v>
      </c>
      <c r="B2967">
        <v>823183</v>
      </c>
      <c r="C2967">
        <v>823203</v>
      </c>
      <c r="D2967" t="s">
        <v>9897</v>
      </c>
      <c r="E2967" t="s">
        <v>90</v>
      </c>
      <c r="F2967" t="s">
        <v>76</v>
      </c>
      <c r="G2967" t="s">
        <v>23</v>
      </c>
      <c r="H2967">
        <v>28</v>
      </c>
      <c r="I2967" t="s">
        <v>9901</v>
      </c>
      <c r="J2967" t="s">
        <v>9902</v>
      </c>
      <c r="K2967" t="s">
        <v>9903</v>
      </c>
      <c r="L2967" t="s">
        <v>77956</v>
      </c>
    </row>
    <row r="2968" spans="1:12" x14ac:dyDescent="0.15">
      <c r="A2968" t="s">
        <v>12</v>
      </c>
      <c r="B2968">
        <v>823150</v>
      </c>
      <c r="C2968">
        <v>823170</v>
      </c>
      <c r="D2968" t="s">
        <v>9897</v>
      </c>
      <c r="E2968" t="s">
        <v>90</v>
      </c>
      <c r="F2968" t="s">
        <v>76</v>
      </c>
      <c r="G2968" t="s">
        <v>32</v>
      </c>
      <c r="H2968">
        <v>61</v>
      </c>
      <c r="I2968" t="s">
        <v>9904</v>
      </c>
      <c r="J2968" t="s">
        <v>9905</v>
      </c>
      <c r="K2968" t="s">
        <v>9906</v>
      </c>
      <c r="L2968" t="s">
        <v>77979</v>
      </c>
    </row>
    <row r="2969" spans="1:12" x14ac:dyDescent="0.15">
      <c r="A2969" t="s">
        <v>12</v>
      </c>
      <c r="B2969">
        <v>823122</v>
      </c>
      <c r="C2969">
        <v>823142</v>
      </c>
      <c r="D2969" t="s">
        <v>9897</v>
      </c>
      <c r="E2969" t="s">
        <v>90</v>
      </c>
      <c r="F2969" t="s">
        <v>76</v>
      </c>
      <c r="G2969" t="s">
        <v>16</v>
      </c>
      <c r="H2969">
        <v>89</v>
      </c>
      <c r="I2969" t="s">
        <v>9907</v>
      </c>
      <c r="J2969" t="s">
        <v>9908</v>
      </c>
      <c r="K2969" t="s">
        <v>9909</v>
      </c>
      <c r="L2969" t="s">
        <v>77964</v>
      </c>
    </row>
    <row r="2970" spans="1:12" x14ac:dyDescent="0.15">
      <c r="A2970" t="s">
        <v>12</v>
      </c>
      <c r="B2970">
        <v>823397</v>
      </c>
      <c r="C2970">
        <v>823417</v>
      </c>
      <c r="D2970" t="s">
        <v>9910</v>
      </c>
      <c r="E2970" t="s">
        <v>90</v>
      </c>
      <c r="F2970" t="s">
        <v>15</v>
      </c>
      <c r="G2970" t="s">
        <v>36</v>
      </c>
      <c r="H2970">
        <v>27</v>
      </c>
      <c r="I2970" t="s">
        <v>9911</v>
      </c>
      <c r="J2970" t="s">
        <v>9912</v>
      </c>
      <c r="K2970" t="s">
        <v>9913</v>
      </c>
      <c r="L2970" t="s">
        <v>78013</v>
      </c>
    </row>
    <row r="2971" spans="1:12" x14ac:dyDescent="0.15">
      <c r="A2971" t="s">
        <v>12</v>
      </c>
      <c r="B2971">
        <v>823429</v>
      </c>
      <c r="C2971">
        <v>823449</v>
      </c>
      <c r="D2971" t="s">
        <v>9910</v>
      </c>
      <c r="E2971" t="s">
        <v>90</v>
      </c>
      <c r="F2971" t="s">
        <v>15</v>
      </c>
      <c r="G2971" t="s">
        <v>16</v>
      </c>
      <c r="H2971">
        <v>59</v>
      </c>
      <c r="I2971" t="s">
        <v>9914</v>
      </c>
      <c r="J2971" t="s">
        <v>9915</v>
      </c>
      <c r="K2971" t="s">
        <v>9916</v>
      </c>
      <c r="L2971" t="s">
        <v>78009</v>
      </c>
    </row>
    <row r="2972" spans="1:12" x14ac:dyDescent="0.15">
      <c r="A2972" t="s">
        <v>12</v>
      </c>
      <c r="B2972">
        <v>823459</v>
      </c>
      <c r="C2972">
        <v>823479</v>
      </c>
      <c r="D2972" t="s">
        <v>9910</v>
      </c>
      <c r="E2972" t="s">
        <v>90</v>
      </c>
      <c r="F2972" t="s">
        <v>15</v>
      </c>
      <c r="G2972" t="s">
        <v>23</v>
      </c>
      <c r="H2972">
        <v>89</v>
      </c>
      <c r="I2972" t="s">
        <v>9917</v>
      </c>
      <c r="J2972" t="s">
        <v>9918</v>
      </c>
      <c r="K2972" t="s">
        <v>9919</v>
      </c>
      <c r="L2972" t="s">
        <v>77964</v>
      </c>
    </row>
    <row r="2973" spans="1:12" x14ac:dyDescent="0.15">
      <c r="A2973" t="s">
        <v>12</v>
      </c>
      <c r="B2973">
        <v>823489</v>
      </c>
      <c r="C2973">
        <v>823509</v>
      </c>
      <c r="D2973" t="s">
        <v>9910</v>
      </c>
      <c r="E2973" t="s">
        <v>90</v>
      </c>
      <c r="F2973" t="s">
        <v>15</v>
      </c>
      <c r="G2973" t="s">
        <v>16</v>
      </c>
      <c r="H2973">
        <v>119</v>
      </c>
      <c r="I2973" t="s">
        <v>9920</v>
      </c>
      <c r="J2973" t="s">
        <v>9921</v>
      </c>
      <c r="K2973" t="s">
        <v>9922</v>
      </c>
      <c r="L2973" t="s">
        <v>78058</v>
      </c>
    </row>
    <row r="2974" spans="1:12" x14ac:dyDescent="0.15">
      <c r="A2974" t="s">
        <v>12</v>
      </c>
      <c r="B2974">
        <v>824581</v>
      </c>
      <c r="C2974">
        <v>824601</v>
      </c>
      <c r="D2974" t="s">
        <v>9923</v>
      </c>
      <c r="E2974" t="s">
        <v>90</v>
      </c>
      <c r="F2974" t="s">
        <v>76</v>
      </c>
      <c r="G2974" t="s">
        <v>16</v>
      </c>
      <c r="H2974">
        <v>0</v>
      </c>
      <c r="I2974" t="s">
        <v>9924</v>
      </c>
      <c r="J2974" t="s">
        <v>9925</v>
      </c>
      <c r="K2974" t="s">
        <v>9926</v>
      </c>
      <c r="L2974" t="s">
        <v>77980</v>
      </c>
    </row>
    <row r="2975" spans="1:12" x14ac:dyDescent="0.15">
      <c r="A2975" t="s">
        <v>12</v>
      </c>
      <c r="B2975">
        <v>824556</v>
      </c>
      <c r="C2975">
        <v>824576</v>
      </c>
      <c r="D2975" t="s">
        <v>9923</v>
      </c>
      <c r="E2975" t="s">
        <v>90</v>
      </c>
      <c r="F2975" t="s">
        <v>76</v>
      </c>
      <c r="G2975" t="s">
        <v>23</v>
      </c>
      <c r="H2975">
        <v>25</v>
      </c>
      <c r="I2975" t="s">
        <v>9927</v>
      </c>
      <c r="J2975" t="s">
        <v>9928</v>
      </c>
      <c r="K2975" t="s">
        <v>9929</v>
      </c>
      <c r="L2975" t="s">
        <v>78012</v>
      </c>
    </row>
    <row r="2976" spans="1:12" x14ac:dyDescent="0.15">
      <c r="A2976" t="s">
        <v>12</v>
      </c>
      <c r="B2976">
        <v>824532</v>
      </c>
      <c r="C2976">
        <v>824552</v>
      </c>
      <c r="D2976" t="s">
        <v>9923</v>
      </c>
      <c r="E2976" t="s">
        <v>90</v>
      </c>
      <c r="F2976" t="s">
        <v>76</v>
      </c>
      <c r="G2976" t="s">
        <v>36</v>
      </c>
      <c r="H2976">
        <v>49</v>
      </c>
      <c r="I2976" t="s">
        <v>9930</v>
      </c>
      <c r="J2976" t="s">
        <v>9931</v>
      </c>
      <c r="K2976" t="s">
        <v>9932</v>
      </c>
      <c r="L2976" t="s">
        <v>77913</v>
      </c>
    </row>
    <row r="2977" spans="1:12" x14ac:dyDescent="0.15">
      <c r="A2977" t="s">
        <v>12</v>
      </c>
      <c r="B2977">
        <v>824511</v>
      </c>
      <c r="C2977">
        <v>824531</v>
      </c>
      <c r="D2977" t="s">
        <v>9923</v>
      </c>
      <c r="E2977" t="s">
        <v>90</v>
      </c>
      <c r="F2977" t="s">
        <v>76</v>
      </c>
      <c r="G2977" t="s">
        <v>23</v>
      </c>
      <c r="H2977">
        <v>70</v>
      </c>
      <c r="I2977" t="s">
        <v>9933</v>
      </c>
      <c r="J2977" t="s">
        <v>9934</v>
      </c>
      <c r="K2977" t="s">
        <v>9935</v>
      </c>
      <c r="L2977" t="s">
        <v>77919</v>
      </c>
    </row>
    <row r="2978" spans="1:12" x14ac:dyDescent="0.15">
      <c r="A2978" t="s">
        <v>12</v>
      </c>
      <c r="B2978">
        <v>825166</v>
      </c>
      <c r="C2978">
        <v>825186</v>
      </c>
      <c r="D2978" t="s">
        <v>9936</v>
      </c>
      <c r="E2978" t="s">
        <v>90</v>
      </c>
      <c r="F2978" t="s">
        <v>76</v>
      </c>
      <c r="G2978" t="s">
        <v>32</v>
      </c>
      <c r="H2978">
        <v>1</v>
      </c>
      <c r="I2978" t="s">
        <v>9937</v>
      </c>
      <c r="J2978" t="s">
        <v>9938</v>
      </c>
      <c r="K2978" t="s">
        <v>9939</v>
      </c>
      <c r="L2978" t="s">
        <v>77917</v>
      </c>
    </row>
    <row r="2979" spans="1:12" x14ac:dyDescent="0.15">
      <c r="A2979" t="s">
        <v>12</v>
      </c>
      <c r="B2979">
        <v>825124</v>
      </c>
      <c r="C2979">
        <v>825144</v>
      </c>
      <c r="D2979" t="s">
        <v>9936</v>
      </c>
      <c r="E2979" t="s">
        <v>90</v>
      </c>
      <c r="F2979" t="s">
        <v>76</v>
      </c>
      <c r="G2979" t="s">
        <v>16</v>
      </c>
      <c r="H2979">
        <v>43</v>
      </c>
      <c r="I2979" t="s">
        <v>9940</v>
      </c>
      <c r="J2979" t="s">
        <v>9941</v>
      </c>
      <c r="K2979" t="s">
        <v>9942</v>
      </c>
      <c r="L2979" t="s">
        <v>77942</v>
      </c>
    </row>
    <row r="2980" spans="1:12" x14ac:dyDescent="0.15">
      <c r="A2980" t="s">
        <v>12</v>
      </c>
      <c r="B2980">
        <v>825086</v>
      </c>
      <c r="C2980">
        <v>825106</v>
      </c>
      <c r="D2980" t="s">
        <v>9936</v>
      </c>
      <c r="E2980" t="s">
        <v>90</v>
      </c>
      <c r="F2980" t="s">
        <v>76</v>
      </c>
      <c r="G2980" t="s">
        <v>16</v>
      </c>
      <c r="H2980">
        <v>81</v>
      </c>
      <c r="I2980" t="s">
        <v>9943</v>
      </c>
      <c r="J2980" t="s">
        <v>9944</v>
      </c>
      <c r="K2980" t="s">
        <v>9945</v>
      </c>
      <c r="L2980" t="s">
        <v>78019</v>
      </c>
    </row>
    <row r="2981" spans="1:12" x14ac:dyDescent="0.15">
      <c r="A2981" t="s">
        <v>12</v>
      </c>
      <c r="B2981">
        <v>825058</v>
      </c>
      <c r="C2981">
        <v>825078</v>
      </c>
      <c r="D2981" t="s">
        <v>9936</v>
      </c>
      <c r="E2981" t="s">
        <v>90</v>
      </c>
      <c r="F2981" t="s">
        <v>76</v>
      </c>
      <c r="G2981" t="s">
        <v>32</v>
      </c>
      <c r="H2981">
        <v>109</v>
      </c>
      <c r="I2981" t="s">
        <v>9946</v>
      </c>
      <c r="J2981" t="s">
        <v>9947</v>
      </c>
      <c r="K2981" t="s">
        <v>9948</v>
      </c>
      <c r="L2981" t="s">
        <v>77947</v>
      </c>
    </row>
    <row r="2982" spans="1:12" x14ac:dyDescent="0.15">
      <c r="A2982" t="s">
        <v>12</v>
      </c>
      <c r="B2982">
        <v>826205</v>
      </c>
      <c r="C2982">
        <v>826225</v>
      </c>
      <c r="D2982" t="s">
        <v>9949</v>
      </c>
      <c r="E2982" t="s">
        <v>90</v>
      </c>
      <c r="F2982" t="s">
        <v>76</v>
      </c>
      <c r="G2982" t="s">
        <v>16</v>
      </c>
      <c r="H2982">
        <v>30</v>
      </c>
      <c r="I2982" t="s">
        <v>9950</v>
      </c>
      <c r="J2982" t="s">
        <v>9951</v>
      </c>
      <c r="K2982" t="s">
        <v>9952</v>
      </c>
      <c r="L2982" t="s">
        <v>77984</v>
      </c>
    </row>
    <row r="2983" spans="1:12" x14ac:dyDescent="0.15">
      <c r="A2983" t="s">
        <v>12</v>
      </c>
      <c r="B2983">
        <v>826150</v>
      </c>
      <c r="C2983">
        <v>826170</v>
      </c>
      <c r="D2983" t="s">
        <v>9949</v>
      </c>
      <c r="E2983" t="s">
        <v>90</v>
      </c>
      <c r="F2983" t="s">
        <v>76</v>
      </c>
      <c r="G2983" t="s">
        <v>16</v>
      </c>
      <c r="H2983">
        <v>85</v>
      </c>
      <c r="I2983" t="s">
        <v>9953</v>
      </c>
      <c r="J2983" t="s">
        <v>9954</v>
      </c>
      <c r="K2983" t="s">
        <v>9955</v>
      </c>
      <c r="L2983" t="s">
        <v>77972</v>
      </c>
    </row>
    <row r="2984" spans="1:12" x14ac:dyDescent="0.15">
      <c r="A2984" t="s">
        <v>12</v>
      </c>
      <c r="B2984">
        <v>826074</v>
      </c>
      <c r="C2984">
        <v>826094</v>
      </c>
      <c r="D2984" t="s">
        <v>9949</v>
      </c>
      <c r="E2984" t="s">
        <v>90</v>
      </c>
      <c r="F2984" t="s">
        <v>76</v>
      </c>
      <c r="G2984" t="s">
        <v>16</v>
      </c>
      <c r="H2984">
        <v>161</v>
      </c>
      <c r="I2984" t="s">
        <v>9956</v>
      </c>
      <c r="J2984" t="s">
        <v>9957</v>
      </c>
      <c r="K2984" t="s">
        <v>9958</v>
      </c>
      <c r="L2984" t="s">
        <v>77931</v>
      </c>
    </row>
    <row r="2985" spans="1:12" x14ac:dyDescent="0.15">
      <c r="A2985" t="s">
        <v>12</v>
      </c>
      <c r="B2985">
        <v>826025</v>
      </c>
      <c r="C2985">
        <v>826045</v>
      </c>
      <c r="D2985" t="s">
        <v>9949</v>
      </c>
      <c r="E2985" t="s">
        <v>90</v>
      </c>
      <c r="F2985" t="s">
        <v>76</v>
      </c>
      <c r="G2985" t="s">
        <v>16</v>
      </c>
      <c r="H2985">
        <v>210</v>
      </c>
      <c r="I2985" t="s">
        <v>9959</v>
      </c>
      <c r="J2985" t="s">
        <v>9960</v>
      </c>
      <c r="K2985" t="s">
        <v>9961</v>
      </c>
      <c r="L2985" t="s">
        <v>78089</v>
      </c>
    </row>
    <row r="2986" spans="1:12" x14ac:dyDescent="0.15">
      <c r="A2986" t="s">
        <v>12</v>
      </c>
      <c r="B2986">
        <v>826339</v>
      </c>
      <c r="C2986">
        <v>826359</v>
      </c>
      <c r="D2986" t="s">
        <v>9962</v>
      </c>
      <c r="E2986" t="s">
        <v>90</v>
      </c>
      <c r="F2986" t="s">
        <v>15</v>
      </c>
      <c r="G2986" t="s">
        <v>32</v>
      </c>
      <c r="H2986">
        <v>1</v>
      </c>
      <c r="I2986" t="s">
        <v>9963</v>
      </c>
      <c r="J2986" t="s">
        <v>9964</v>
      </c>
      <c r="K2986" t="s">
        <v>9965</v>
      </c>
      <c r="L2986" t="s">
        <v>77917</v>
      </c>
    </row>
    <row r="2987" spans="1:12" x14ac:dyDescent="0.15">
      <c r="A2987" t="s">
        <v>12</v>
      </c>
      <c r="B2987">
        <v>826373</v>
      </c>
      <c r="C2987">
        <v>826393</v>
      </c>
      <c r="D2987" t="s">
        <v>9962</v>
      </c>
      <c r="E2987" t="s">
        <v>90</v>
      </c>
      <c r="F2987" t="s">
        <v>15</v>
      </c>
      <c r="G2987" t="s">
        <v>32</v>
      </c>
      <c r="H2987">
        <v>35</v>
      </c>
      <c r="I2987" t="s">
        <v>9966</v>
      </c>
      <c r="J2987" t="s">
        <v>9967</v>
      </c>
      <c r="K2987" t="s">
        <v>9968</v>
      </c>
      <c r="L2987" t="s">
        <v>77936</v>
      </c>
    </row>
    <row r="2988" spans="1:12" x14ac:dyDescent="0.15">
      <c r="A2988" t="s">
        <v>12</v>
      </c>
      <c r="B2988">
        <v>826393</v>
      </c>
      <c r="C2988">
        <v>826413</v>
      </c>
      <c r="D2988" t="s">
        <v>9962</v>
      </c>
      <c r="E2988" t="s">
        <v>90</v>
      </c>
      <c r="F2988" t="s">
        <v>15</v>
      </c>
      <c r="G2988" t="s">
        <v>36</v>
      </c>
      <c r="H2988">
        <v>55</v>
      </c>
      <c r="I2988" t="s">
        <v>9969</v>
      </c>
      <c r="J2988" t="s">
        <v>9970</v>
      </c>
      <c r="K2988" t="s">
        <v>9971</v>
      </c>
      <c r="L2988" t="s">
        <v>77992</v>
      </c>
    </row>
    <row r="2989" spans="1:12" x14ac:dyDescent="0.15">
      <c r="A2989" t="s">
        <v>12</v>
      </c>
      <c r="B2989">
        <v>826423</v>
      </c>
      <c r="C2989">
        <v>826443</v>
      </c>
      <c r="D2989" t="s">
        <v>9962</v>
      </c>
      <c r="E2989" t="s">
        <v>90</v>
      </c>
      <c r="F2989" t="s">
        <v>15</v>
      </c>
      <c r="G2989" t="s">
        <v>32</v>
      </c>
      <c r="H2989">
        <v>85</v>
      </c>
      <c r="I2989" t="s">
        <v>9972</v>
      </c>
      <c r="J2989" t="s">
        <v>9973</v>
      </c>
      <c r="K2989" t="s">
        <v>9974</v>
      </c>
      <c r="L2989" t="s">
        <v>77972</v>
      </c>
    </row>
    <row r="2990" spans="1:12" x14ac:dyDescent="0.15">
      <c r="A2990" t="s">
        <v>12</v>
      </c>
      <c r="B2990">
        <v>829201</v>
      </c>
      <c r="C2990">
        <v>829221</v>
      </c>
      <c r="D2990" t="s">
        <v>9975</v>
      </c>
      <c r="E2990" t="s">
        <v>9976</v>
      </c>
      <c r="F2990" t="s">
        <v>76</v>
      </c>
      <c r="G2990" t="s">
        <v>32</v>
      </c>
      <c r="H2990">
        <v>19</v>
      </c>
      <c r="I2990" t="s">
        <v>9977</v>
      </c>
      <c r="J2990" t="s">
        <v>9978</v>
      </c>
      <c r="K2990" t="s">
        <v>9979</v>
      </c>
      <c r="L2990" t="s">
        <v>77982</v>
      </c>
    </row>
    <row r="2991" spans="1:12" x14ac:dyDescent="0.15">
      <c r="A2991" t="s">
        <v>12</v>
      </c>
      <c r="B2991">
        <v>829177</v>
      </c>
      <c r="C2991">
        <v>829197</v>
      </c>
      <c r="D2991" t="s">
        <v>9975</v>
      </c>
      <c r="E2991" t="s">
        <v>9976</v>
      </c>
      <c r="F2991" t="s">
        <v>76</v>
      </c>
      <c r="G2991" t="s">
        <v>23</v>
      </c>
      <c r="H2991">
        <v>43</v>
      </c>
      <c r="I2991" t="s">
        <v>9980</v>
      </c>
      <c r="J2991" t="s">
        <v>9981</v>
      </c>
      <c r="K2991" t="s">
        <v>9982</v>
      </c>
      <c r="L2991" t="s">
        <v>77942</v>
      </c>
    </row>
    <row r="2992" spans="1:12" x14ac:dyDescent="0.15">
      <c r="A2992" t="s">
        <v>12</v>
      </c>
      <c r="B2992">
        <v>829153</v>
      </c>
      <c r="C2992">
        <v>829173</v>
      </c>
      <c r="D2992" t="s">
        <v>9975</v>
      </c>
      <c r="E2992" t="s">
        <v>9976</v>
      </c>
      <c r="F2992" t="s">
        <v>76</v>
      </c>
      <c r="G2992" t="s">
        <v>16</v>
      </c>
      <c r="H2992">
        <v>67</v>
      </c>
      <c r="I2992" t="s">
        <v>9983</v>
      </c>
      <c r="J2992" t="s">
        <v>9984</v>
      </c>
      <c r="K2992" t="s">
        <v>9985</v>
      </c>
      <c r="L2992" t="s">
        <v>77981</v>
      </c>
    </row>
    <row r="2993" spans="1:12" x14ac:dyDescent="0.15">
      <c r="A2993" t="s">
        <v>12</v>
      </c>
      <c r="B2993">
        <v>829130</v>
      </c>
      <c r="C2993">
        <v>829150</v>
      </c>
      <c r="D2993" t="s">
        <v>9975</v>
      </c>
      <c r="E2993" t="s">
        <v>9976</v>
      </c>
      <c r="F2993" t="s">
        <v>76</v>
      </c>
      <c r="G2993" t="s">
        <v>36</v>
      </c>
      <c r="H2993">
        <v>90</v>
      </c>
      <c r="I2993" t="s">
        <v>9986</v>
      </c>
      <c r="J2993" t="s">
        <v>9987</v>
      </c>
      <c r="K2993" t="s">
        <v>9988</v>
      </c>
      <c r="L2993" t="s">
        <v>78017</v>
      </c>
    </row>
    <row r="2994" spans="1:12" x14ac:dyDescent="0.15">
      <c r="A2994" t="s">
        <v>12</v>
      </c>
      <c r="B2994">
        <v>829583</v>
      </c>
      <c r="C2994">
        <v>829603</v>
      </c>
      <c r="D2994" t="s">
        <v>9989</v>
      </c>
      <c r="E2994" t="s">
        <v>90</v>
      </c>
      <c r="F2994" t="s">
        <v>15</v>
      </c>
      <c r="G2994" t="s">
        <v>32</v>
      </c>
      <c r="H2994">
        <v>1</v>
      </c>
      <c r="I2994" t="s">
        <v>9990</v>
      </c>
      <c r="J2994" t="s">
        <v>9991</v>
      </c>
      <c r="K2994" t="s">
        <v>9992</v>
      </c>
      <c r="L2994" t="s">
        <v>77917</v>
      </c>
    </row>
    <row r="2995" spans="1:12" x14ac:dyDescent="0.15">
      <c r="A2995" t="s">
        <v>12</v>
      </c>
      <c r="B2995">
        <v>829603</v>
      </c>
      <c r="C2995">
        <v>829623</v>
      </c>
      <c r="D2995" t="s">
        <v>9989</v>
      </c>
      <c r="E2995" t="s">
        <v>90</v>
      </c>
      <c r="F2995" t="s">
        <v>15</v>
      </c>
      <c r="G2995" t="s">
        <v>36</v>
      </c>
      <c r="H2995">
        <v>21</v>
      </c>
      <c r="I2995" t="s">
        <v>9993</v>
      </c>
      <c r="J2995" t="s">
        <v>9994</v>
      </c>
      <c r="K2995" t="s">
        <v>9995</v>
      </c>
      <c r="L2995" t="s">
        <v>78022</v>
      </c>
    </row>
    <row r="2996" spans="1:12" x14ac:dyDescent="0.15">
      <c r="A2996" t="s">
        <v>12</v>
      </c>
      <c r="B2996">
        <v>829628</v>
      </c>
      <c r="C2996">
        <v>829648</v>
      </c>
      <c r="D2996" t="s">
        <v>9989</v>
      </c>
      <c r="E2996" t="s">
        <v>90</v>
      </c>
      <c r="F2996" t="s">
        <v>15</v>
      </c>
      <c r="G2996" t="s">
        <v>23</v>
      </c>
      <c r="H2996">
        <v>46</v>
      </c>
      <c r="I2996" t="s">
        <v>9996</v>
      </c>
      <c r="J2996" t="s">
        <v>9997</v>
      </c>
      <c r="K2996" t="s">
        <v>9998</v>
      </c>
      <c r="L2996" t="s">
        <v>78004</v>
      </c>
    </row>
    <row r="2997" spans="1:12" x14ac:dyDescent="0.15">
      <c r="A2997" t="s">
        <v>12</v>
      </c>
      <c r="B2997">
        <v>829673</v>
      </c>
      <c r="C2997">
        <v>829693</v>
      </c>
      <c r="D2997" t="s">
        <v>9989</v>
      </c>
      <c r="E2997" t="s">
        <v>90</v>
      </c>
      <c r="F2997" t="s">
        <v>15</v>
      </c>
      <c r="G2997" t="s">
        <v>36</v>
      </c>
      <c r="H2997">
        <v>91</v>
      </c>
      <c r="I2997" t="s">
        <v>9999</v>
      </c>
      <c r="J2997" t="s">
        <v>10000</v>
      </c>
      <c r="K2997" t="s">
        <v>10001</v>
      </c>
      <c r="L2997" t="s">
        <v>77907</v>
      </c>
    </row>
    <row r="2998" spans="1:12" x14ac:dyDescent="0.15">
      <c r="A2998" t="s">
        <v>12</v>
      </c>
      <c r="B2998">
        <v>830896</v>
      </c>
      <c r="C2998">
        <v>830916</v>
      </c>
      <c r="D2998" t="s">
        <v>10002</v>
      </c>
      <c r="E2998" t="s">
        <v>90</v>
      </c>
      <c r="F2998" t="s">
        <v>76</v>
      </c>
      <c r="G2998" t="s">
        <v>36</v>
      </c>
      <c r="H2998">
        <v>10</v>
      </c>
      <c r="I2998" t="s">
        <v>10003</v>
      </c>
      <c r="J2998" t="s">
        <v>10004</v>
      </c>
      <c r="K2998" t="s">
        <v>10005</v>
      </c>
      <c r="L2998" t="s">
        <v>78001</v>
      </c>
    </row>
    <row r="2999" spans="1:12" x14ac:dyDescent="0.15">
      <c r="A2999" t="s">
        <v>12</v>
      </c>
      <c r="B2999">
        <v>830871</v>
      </c>
      <c r="C2999">
        <v>830891</v>
      </c>
      <c r="D2999" t="s">
        <v>10002</v>
      </c>
      <c r="E2999" t="s">
        <v>90</v>
      </c>
      <c r="F2999" t="s">
        <v>76</v>
      </c>
      <c r="G2999" t="s">
        <v>36</v>
      </c>
      <c r="H2999">
        <v>35</v>
      </c>
      <c r="I2999" t="s">
        <v>10006</v>
      </c>
      <c r="J2999" t="s">
        <v>10007</v>
      </c>
      <c r="K2999" t="s">
        <v>10008</v>
      </c>
      <c r="L2999" t="s">
        <v>77936</v>
      </c>
    </row>
    <row r="3000" spans="1:12" x14ac:dyDescent="0.15">
      <c r="A3000" t="s">
        <v>12</v>
      </c>
      <c r="B3000">
        <v>830824</v>
      </c>
      <c r="C3000">
        <v>830844</v>
      </c>
      <c r="D3000" t="s">
        <v>10002</v>
      </c>
      <c r="E3000" t="s">
        <v>90</v>
      </c>
      <c r="F3000" t="s">
        <v>76</v>
      </c>
      <c r="G3000" t="s">
        <v>23</v>
      </c>
      <c r="H3000">
        <v>82</v>
      </c>
      <c r="I3000" t="s">
        <v>10009</v>
      </c>
      <c r="J3000" t="s">
        <v>10010</v>
      </c>
      <c r="K3000" t="s">
        <v>10011</v>
      </c>
      <c r="L3000" t="s">
        <v>78011</v>
      </c>
    </row>
    <row r="3001" spans="1:12" x14ac:dyDescent="0.15">
      <c r="A3001" t="s">
        <v>12</v>
      </c>
      <c r="B3001">
        <v>830785</v>
      </c>
      <c r="C3001">
        <v>830805</v>
      </c>
      <c r="D3001" t="s">
        <v>10002</v>
      </c>
      <c r="E3001" t="s">
        <v>90</v>
      </c>
      <c r="F3001" t="s">
        <v>76</v>
      </c>
      <c r="G3001" t="s">
        <v>32</v>
      </c>
      <c r="H3001">
        <v>121</v>
      </c>
      <c r="I3001" t="s">
        <v>10012</v>
      </c>
      <c r="J3001" t="s">
        <v>10013</v>
      </c>
      <c r="K3001" t="s">
        <v>10014</v>
      </c>
      <c r="L3001" t="s">
        <v>77943</v>
      </c>
    </row>
    <row r="3002" spans="1:12" x14ac:dyDescent="0.15">
      <c r="A3002" t="s">
        <v>12</v>
      </c>
      <c r="B3002">
        <v>831098</v>
      </c>
      <c r="C3002">
        <v>831118</v>
      </c>
      <c r="D3002" t="s">
        <v>10015</v>
      </c>
      <c r="E3002" t="s">
        <v>90</v>
      </c>
      <c r="F3002" t="s">
        <v>15</v>
      </c>
      <c r="G3002" t="s">
        <v>23</v>
      </c>
      <c r="H3002">
        <v>41</v>
      </c>
      <c r="I3002" t="s">
        <v>10016</v>
      </c>
      <c r="J3002" t="s">
        <v>10017</v>
      </c>
      <c r="K3002" t="s">
        <v>10018</v>
      </c>
      <c r="L3002" t="s">
        <v>78014</v>
      </c>
    </row>
    <row r="3003" spans="1:12" x14ac:dyDescent="0.15">
      <c r="A3003" t="s">
        <v>12</v>
      </c>
      <c r="B3003">
        <v>831121</v>
      </c>
      <c r="C3003">
        <v>831141</v>
      </c>
      <c r="D3003" t="s">
        <v>10015</v>
      </c>
      <c r="E3003" t="s">
        <v>90</v>
      </c>
      <c r="F3003" t="s">
        <v>15</v>
      </c>
      <c r="G3003" t="s">
        <v>36</v>
      </c>
      <c r="H3003">
        <v>64</v>
      </c>
      <c r="I3003" t="s">
        <v>10019</v>
      </c>
      <c r="J3003" t="s">
        <v>10020</v>
      </c>
      <c r="K3003" t="s">
        <v>10021</v>
      </c>
      <c r="L3003" t="s">
        <v>77989</v>
      </c>
    </row>
    <row r="3004" spans="1:12" x14ac:dyDescent="0.15">
      <c r="A3004" t="s">
        <v>12</v>
      </c>
      <c r="B3004">
        <v>831143</v>
      </c>
      <c r="C3004">
        <v>831163</v>
      </c>
      <c r="D3004" t="s">
        <v>10015</v>
      </c>
      <c r="E3004" t="s">
        <v>90</v>
      </c>
      <c r="F3004" t="s">
        <v>15</v>
      </c>
      <c r="G3004" t="s">
        <v>32</v>
      </c>
      <c r="H3004">
        <v>86</v>
      </c>
      <c r="I3004" t="s">
        <v>10022</v>
      </c>
      <c r="J3004" t="s">
        <v>10023</v>
      </c>
      <c r="K3004" t="s">
        <v>10024</v>
      </c>
      <c r="L3004" t="s">
        <v>77929</v>
      </c>
    </row>
    <row r="3005" spans="1:12" x14ac:dyDescent="0.15">
      <c r="A3005" t="s">
        <v>12</v>
      </c>
      <c r="B3005">
        <v>831167</v>
      </c>
      <c r="C3005">
        <v>831187</v>
      </c>
      <c r="D3005" t="s">
        <v>10015</v>
      </c>
      <c r="E3005" t="s">
        <v>90</v>
      </c>
      <c r="F3005" t="s">
        <v>15</v>
      </c>
      <c r="G3005" t="s">
        <v>23</v>
      </c>
      <c r="H3005">
        <v>110</v>
      </c>
      <c r="I3005" t="s">
        <v>10025</v>
      </c>
      <c r="J3005" t="s">
        <v>10026</v>
      </c>
      <c r="K3005" t="s">
        <v>10027</v>
      </c>
      <c r="L3005" t="s">
        <v>78030</v>
      </c>
    </row>
    <row r="3006" spans="1:12" x14ac:dyDescent="0.15">
      <c r="A3006" t="s">
        <v>12</v>
      </c>
      <c r="B3006">
        <v>832841</v>
      </c>
      <c r="C3006">
        <v>832861</v>
      </c>
      <c r="D3006" t="s">
        <v>10028</v>
      </c>
      <c r="E3006" t="s">
        <v>90</v>
      </c>
      <c r="F3006" t="s">
        <v>76</v>
      </c>
      <c r="G3006" t="s">
        <v>23</v>
      </c>
      <c r="H3006">
        <v>29</v>
      </c>
      <c r="I3006" t="s">
        <v>10029</v>
      </c>
      <c r="J3006" t="s">
        <v>10030</v>
      </c>
      <c r="K3006" t="s">
        <v>10031</v>
      </c>
      <c r="L3006" t="s">
        <v>77921</v>
      </c>
    </row>
    <row r="3007" spans="1:12" x14ac:dyDescent="0.15">
      <c r="A3007" t="s">
        <v>12</v>
      </c>
      <c r="B3007">
        <v>832814</v>
      </c>
      <c r="C3007">
        <v>832834</v>
      </c>
      <c r="D3007" t="s">
        <v>10028</v>
      </c>
      <c r="E3007" t="s">
        <v>90</v>
      </c>
      <c r="F3007" t="s">
        <v>76</v>
      </c>
      <c r="G3007" t="s">
        <v>23</v>
      </c>
      <c r="H3007">
        <v>56</v>
      </c>
      <c r="I3007" t="s">
        <v>10032</v>
      </c>
      <c r="J3007" t="s">
        <v>10033</v>
      </c>
      <c r="K3007" t="s">
        <v>10034</v>
      </c>
      <c r="L3007" t="s">
        <v>77971</v>
      </c>
    </row>
    <row r="3008" spans="1:12" x14ac:dyDescent="0.15">
      <c r="A3008" t="s">
        <v>12</v>
      </c>
      <c r="B3008">
        <v>832779</v>
      </c>
      <c r="C3008">
        <v>832799</v>
      </c>
      <c r="D3008" t="s">
        <v>10028</v>
      </c>
      <c r="E3008" t="s">
        <v>90</v>
      </c>
      <c r="F3008" t="s">
        <v>76</v>
      </c>
      <c r="G3008" t="s">
        <v>32</v>
      </c>
      <c r="H3008">
        <v>91</v>
      </c>
      <c r="I3008" t="s">
        <v>10035</v>
      </c>
      <c r="J3008" t="s">
        <v>10036</v>
      </c>
      <c r="K3008" t="s">
        <v>10037</v>
      </c>
      <c r="L3008" t="s">
        <v>77907</v>
      </c>
    </row>
    <row r="3009" spans="1:12" x14ac:dyDescent="0.15">
      <c r="A3009" t="s">
        <v>12</v>
      </c>
      <c r="B3009">
        <v>832740</v>
      </c>
      <c r="C3009">
        <v>832760</v>
      </c>
      <c r="D3009" t="s">
        <v>10028</v>
      </c>
      <c r="E3009" t="s">
        <v>90</v>
      </c>
      <c r="F3009" t="s">
        <v>76</v>
      </c>
      <c r="G3009" t="s">
        <v>16</v>
      </c>
      <c r="H3009">
        <v>130</v>
      </c>
      <c r="I3009" t="s">
        <v>10038</v>
      </c>
      <c r="J3009" t="s">
        <v>10039</v>
      </c>
      <c r="K3009" t="s">
        <v>10040</v>
      </c>
      <c r="L3009" t="s">
        <v>77998</v>
      </c>
    </row>
    <row r="3010" spans="1:12" x14ac:dyDescent="0.15">
      <c r="A3010" t="s">
        <v>12</v>
      </c>
      <c r="B3010">
        <v>834616</v>
      </c>
      <c r="C3010">
        <v>834636</v>
      </c>
      <c r="D3010" t="s">
        <v>10041</v>
      </c>
      <c r="E3010" t="s">
        <v>90</v>
      </c>
      <c r="F3010" t="s">
        <v>76</v>
      </c>
      <c r="G3010" t="s">
        <v>32</v>
      </c>
      <c r="H3010">
        <v>25</v>
      </c>
      <c r="I3010" t="s">
        <v>10042</v>
      </c>
      <c r="J3010" t="s">
        <v>10043</v>
      </c>
      <c r="K3010" t="s">
        <v>10044</v>
      </c>
      <c r="L3010" t="s">
        <v>78012</v>
      </c>
    </row>
    <row r="3011" spans="1:12" x14ac:dyDescent="0.15">
      <c r="A3011" t="s">
        <v>12</v>
      </c>
      <c r="B3011">
        <v>834586</v>
      </c>
      <c r="C3011">
        <v>834606</v>
      </c>
      <c r="D3011" t="s">
        <v>10041</v>
      </c>
      <c r="E3011" t="s">
        <v>90</v>
      </c>
      <c r="F3011" t="s">
        <v>76</v>
      </c>
      <c r="G3011" t="s">
        <v>16</v>
      </c>
      <c r="H3011">
        <v>55</v>
      </c>
      <c r="I3011" t="s">
        <v>10045</v>
      </c>
      <c r="J3011" t="s">
        <v>10046</v>
      </c>
      <c r="K3011" t="s">
        <v>10047</v>
      </c>
      <c r="L3011" t="s">
        <v>77992</v>
      </c>
    </row>
    <row r="3012" spans="1:12" x14ac:dyDescent="0.15">
      <c r="A3012" t="s">
        <v>12</v>
      </c>
      <c r="B3012">
        <v>834558</v>
      </c>
      <c r="C3012">
        <v>834578</v>
      </c>
      <c r="D3012" t="s">
        <v>10041</v>
      </c>
      <c r="E3012" t="s">
        <v>90</v>
      </c>
      <c r="F3012" t="s">
        <v>76</v>
      </c>
      <c r="G3012" t="s">
        <v>32</v>
      </c>
      <c r="H3012">
        <v>83</v>
      </c>
      <c r="I3012" t="s">
        <v>10048</v>
      </c>
      <c r="J3012" t="s">
        <v>10049</v>
      </c>
      <c r="K3012" t="s">
        <v>10050</v>
      </c>
      <c r="L3012" t="s">
        <v>77958</v>
      </c>
    </row>
    <row r="3013" spans="1:12" x14ac:dyDescent="0.15">
      <c r="A3013" t="s">
        <v>12</v>
      </c>
      <c r="B3013">
        <v>834532</v>
      </c>
      <c r="C3013">
        <v>834552</v>
      </c>
      <c r="D3013" t="s">
        <v>10041</v>
      </c>
      <c r="E3013" t="s">
        <v>90</v>
      </c>
      <c r="F3013" t="s">
        <v>76</v>
      </c>
      <c r="G3013" t="s">
        <v>23</v>
      </c>
      <c r="H3013">
        <v>109</v>
      </c>
      <c r="I3013" t="s">
        <v>10051</v>
      </c>
      <c r="J3013" t="s">
        <v>10052</v>
      </c>
      <c r="K3013" t="s">
        <v>10053</v>
      </c>
      <c r="L3013" t="s">
        <v>77947</v>
      </c>
    </row>
    <row r="3014" spans="1:12" x14ac:dyDescent="0.15">
      <c r="A3014" t="s">
        <v>12</v>
      </c>
      <c r="B3014">
        <v>835002</v>
      </c>
      <c r="C3014">
        <v>835022</v>
      </c>
      <c r="D3014" t="s">
        <v>10054</v>
      </c>
      <c r="E3014" t="s">
        <v>90</v>
      </c>
      <c r="F3014" t="s">
        <v>15</v>
      </c>
      <c r="G3014" t="s">
        <v>32</v>
      </c>
      <c r="H3014">
        <v>37</v>
      </c>
      <c r="I3014" t="s">
        <v>10055</v>
      </c>
      <c r="J3014" t="s">
        <v>10056</v>
      </c>
      <c r="K3014" t="s">
        <v>10057</v>
      </c>
      <c r="L3014" t="s">
        <v>77906</v>
      </c>
    </row>
    <row r="3015" spans="1:12" x14ac:dyDescent="0.15">
      <c r="A3015" t="s">
        <v>12</v>
      </c>
      <c r="B3015">
        <v>835029</v>
      </c>
      <c r="C3015">
        <v>835049</v>
      </c>
      <c r="D3015" t="s">
        <v>10054</v>
      </c>
      <c r="E3015" t="s">
        <v>90</v>
      </c>
      <c r="F3015" t="s">
        <v>15</v>
      </c>
      <c r="G3015" t="s">
        <v>32</v>
      </c>
      <c r="H3015">
        <v>64</v>
      </c>
      <c r="I3015" t="s">
        <v>10058</v>
      </c>
      <c r="J3015" t="s">
        <v>10059</v>
      </c>
      <c r="K3015" t="s">
        <v>10060</v>
      </c>
      <c r="L3015" t="s">
        <v>77989</v>
      </c>
    </row>
    <row r="3016" spans="1:12" x14ac:dyDescent="0.15">
      <c r="A3016" t="s">
        <v>12</v>
      </c>
      <c r="B3016">
        <v>835071</v>
      </c>
      <c r="C3016">
        <v>835091</v>
      </c>
      <c r="D3016" t="s">
        <v>10054</v>
      </c>
      <c r="E3016" t="s">
        <v>90</v>
      </c>
      <c r="F3016" t="s">
        <v>15</v>
      </c>
      <c r="G3016" t="s">
        <v>36</v>
      </c>
      <c r="H3016">
        <v>106</v>
      </c>
      <c r="I3016" t="s">
        <v>10061</v>
      </c>
      <c r="J3016" t="s">
        <v>10062</v>
      </c>
      <c r="K3016" t="s">
        <v>10063</v>
      </c>
      <c r="L3016" t="s">
        <v>77914</v>
      </c>
    </row>
    <row r="3017" spans="1:12" x14ac:dyDescent="0.15">
      <c r="A3017" t="s">
        <v>12</v>
      </c>
      <c r="B3017">
        <v>835094</v>
      </c>
      <c r="C3017">
        <v>835114</v>
      </c>
      <c r="D3017" t="s">
        <v>10054</v>
      </c>
      <c r="E3017" t="s">
        <v>90</v>
      </c>
      <c r="F3017" t="s">
        <v>15</v>
      </c>
      <c r="G3017" t="s">
        <v>23</v>
      </c>
      <c r="H3017">
        <v>129</v>
      </c>
      <c r="I3017" t="s">
        <v>10064</v>
      </c>
      <c r="J3017" t="s">
        <v>10065</v>
      </c>
      <c r="K3017" t="s">
        <v>10066</v>
      </c>
      <c r="L3017" t="s">
        <v>77988</v>
      </c>
    </row>
    <row r="3018" spans="1:12" x14ac:dyDescent="0.15">
      <c r="A3018" t="s">
        <v>12</v>
      </c>
      <c r="B3018">
        <v>836684</v>
      </c>
      <c r="C3018">
        <v>836704</v>
      </c>
      <c r="D3018" t="s">
        <v>10067</v>
      </c>
      <c r="E3018" t="s">
        <v>10068</v>
      </c>
      <c r="F3018" t="s">
        <v>76</v>
      </c>
      <c r="G3018" t="s">
        <v>36</v>
      </c>
      <c r="H3018">
        <v>19</v>
      </c>
      <c r="I3018" t="s">
        <v>10069</v>
      </c>
      <c r="J3018" t="s">
        <v>10070</v>
      </c>
      <c r="K3018" t="s">
        <v>10071</v>
      </c>
      <c r="L3018" t="s">
        <v>77982</v>
      </c>
    </row>
    <row r="3019" spans="1:12" x14ac:dyDescent="0.15">
      <c r="A3019" t="s">
        <v>12</v>
      </c>
      <c r="B3019">
        <v>836633</v>
      </c>
      <c r="C3019">
        <v>836653</v>
      </c>
      <c r="D3019" t="s">
        <v>10067</v>
      </c>
      <c r="E3019" t="s">
        <v>10068</v>
      </c>
      <c r="F3019" t="s">
        <v>76</v>
      </c>
      <c r="G3019" t="s">
        <v>23</v>
      </c>
      <c r="H3019">
        <v>70</v>
      </c>
      <c r="I3019" t="s">
        <v>10072</v>
      </c>
      <c r="J3019" t="s">
        <v>10073</v>
      </c>
      <c r="K3019" t="s">
        <v>10074</v>
      </c>
      <c r="L3019" t="s">
        <v>77919</v>
      </c>
    </row>
    <row r="3020" spans="1:12" x14ac:dyDescent="0.15">
      <c r="A3020" t="s">
        <v>12</v>
      </c>
      <c r="B3020">
        <v>836572</v>
      </c>
      <c r="C3020">
        <v>836592</v>
      </c>
      <c r="D3020" t="s">
        <v>10067</v>
      </c>
      <c r="E3020" t="s">
        <v>10068</v>
      </c>
      <c r="F3020" t="s">
        <v>76</v>
      </c>
      <c r="G3020" t="s">
        <v>23</v>
      </c>
      <c r="H3020">
        <v>131</v>
      </c>
      <c r="I3020" t="s">
        <v>10075</v>
      </c>
      <c r="J3020" t="s">
        <v>10076</v>
      </c>
      <c r="K3020" t="s">
        <v>10077</v>
      </c>
      <c r="L3020" t="s">
        <v>77941</v>
      </c>
    </row>
    <row r="3021" spans="1:12" x14ac:dyDescent="0.15">
      <c r="A3021" t="s">
        <v>12</v>
      </c>
      <c r="B3021">
        <v>836530</v>
      </c>
      <c r="C3021">
        <v>836550</v>
      </c>
      <c r="D3021" t="s">
        <v>10067</v>
      </c>
      <c r="E3021" t="s">
        <v>10068</v>
      </c>
      <c r="F3021" t="s">
        <v>76</v>
      </c>
      <c r="G3021" t="s">
        <v>32</v>
      </c>
      <c r="H3021">
        <v>173</v>
      </c>
      <c r="I3021" t="s">
        <v>10078</v>
      </c>
      <c r="J3021" t="s">
        <v>10079</v>
      </c>
      <c r="K3021" t="s">
        <v>10080</v>
      </c>
      <c r="L3021" t="s">
        <v>78052</v>
      </c>
    </row>
    <row r="3022" spans="1:12" x14ac:dyDescent="0.15">
      <c r="A3022" t="s">
        <v>12</v>
      </c>
      <c r="B3022">
        <v>837709</v>
      </c>
      <c r="C3022">
        <v>837729</v>
      </c>
      <c r="D3022" t="s">
        <v>10081</v>
      </c>
      <c r="E3022" t="s">
        <v>10082</v>
      </c>
      <c r="F3022" t="s">
        <v>76</v>
      </c>
      <c r="G3022" t="s">
        <v>36</v>
      </c>
      <c r="H3022">
        <v>13</v>
      </c>
      <c r="I3022" t="s">
        <v>10083</v>
      </c>
      <c r="J3022" t="s">
        <v>10084</v>
      </c>
      <c r="K3022" t="s">
        <v>10085</v>
      </c>
      <c r="L3022" t="s">
        <v>77935</v>
      </c>
    </row>
    <row r="3023" spans="1:12" x14ac:dyDescent="0.15">
      <c r="A3023" t="s">
        <v>12</v>
      </c>
      <c r="B3023">
        <v>837611</v>
      </c>
      <c r="C3023">
        <v>837631</v>
      </c>
      <c r="D3023" t="s">
        <v>10081</v>
      </c>
      <c r="E3023" t="s">
        <v>10082</v>
      </c>
      <c r="F3023" t="s">
        <v>76</v>
      </c>
      <c r="G3023" t="s">
        <v>16</v>
      </c>
      <c r="H3023">
        <v>111</v>
      </c>
      <c r="I3023" t="s">
        <v>10086</v>
      </c>
      <c r="J3023" t="s">
        <v>10087</v>
      </c>
      <c r="K3023" t="s">
        <v>10088</v>
      </c>
      <c r="L3023" t="s">
        <v>77908</v>
      </c>
    </row>
    <row r="3024" spans="1:12" x14ac:dyDescent="0.15">
      <c r="A3024" t="s">
        <v>12</v>
      </c>
      <c r="B3024">
        <v>837591</v>
      </c>
      <c r="C3024">
        <v>837611</v>
      </c>
      <c r="D3024" t="s">
        <v>10081</v>
      </c>
      <c r="E3024" t="s">
        <v>10082</v>
      </c>
      <c r="F3024" t="s">
        <v>76</v>
      </c>
      <c r="G3024" t="s">
        <v>23</v>
      </c>
      <c r="H3024">
        <v>131</v>
      </c>
      <c r="I3024" t="s">
        <v>10089</v>
      </c>
      <c r="J3024" t="s">
        <v>10090</v>
      </c>
      <c r="K3024" t="s">
        <v>10091</v>
      </c>
      <c r="L3024" t="s">
        <v>77941</v>
      </c>
    </row>
    <row r="3025" spans="1:12" x14ac:dyDescent="0.15">
      <c r="A3025" t="s">
        <v>12</v>
      </c>
      <c r="B3025">
        <v>837552</v>
      </c>
      <c r="C3025">
        <v>837572</v>
      </c>
      <c r="D3025" t="s">
        <v>10081</v>
      </c>
      <c r="E3025" t="s">
        <v>10082</v>
      </c>
      <c r="F3025" t="s">
        <v>76</v>
      </c>
      <c r="G3025" t="s">
        <v>32</v>
      </c>
      <c r="H3025">
        <v>170</v>
      </c>
      <c r="I3025" t="s">
        <v>10092</v>
      </c>
      <c r="J3025" t="s">
        <v>10093</v>
      </c>
      <c r="K3025" t="s">
        <v>10094</v>
      </c>
      <c r="L3025" t="s">
        <v>78040</v>
      </c>
    </row>
    <row r="3026" spans="1:12" x14ac:dyDescent="0.15">
      <c r="A3026" t="s">
        <v>12</v>
      </c>
      <c r="B3026">
        <v>838652</v>
      </c>
      <c r="C3026">
        <v>838672</v>
      </c>
      <c r="D3026" t="s">
        <v>10095</v>
      </c>
      <c r="E3026" t="s">
        <v>10096</v>
      </c>
      <c r="F3026" t="s">
        <v>76</v>
      </c>
      <c r="G3026" t="s">
        <v>16</v>
      </c>
      <c r="H3026">
        <v>6</v>
      </c>
      <c r="I3026" t="s">
        <v>10097</v>
      </c>
      <c r="J3026" t="s">
        <v>10098</v>
      </c>
      <c r="K3026" t="s">
        <v>10099</v>
      </c>
      <c r="L3026" t="s">
        <v>78025</v>
      </c>
    </row>
    <row r="3027" spans="1:12" x14ac:dyDescent="0.15">
      <c r="A3027" t="s">
        <v>12</v>
      </c>
      <c r="B3027">
        <v>838632</v>
      </c>
      <c r="C3027">
        <v>838652</v>
      </c>
      <c r="D3027" t="s">
        <v>10095</v>
      </c>
      <c r="E3027" t="s">
        <v>10096</v>
      </c>
      <c r="F3027" t="s">
        <v>76</v>
      </c>
      <c r="G3027" t="s">
        <v>23</v>
      </c>
      <c r="H3027">
        <v>26</v>
      </c>
      <c r="I3027" t="s">
        <v>10100</v>
      </c>
      <c r="J3027" t="s">
        <v>10101</v>
      </c>
      <c r="K3027" t="s">
        <v>10102</v>
      </c>
      <c r="L3027" t="s">
        <v>78002</v>
      </c>
    </row>
    <row r="3028" spans="1:12" x14ac:dyDescent="0.15">
      <c r="A3028" t="s">
        <v>12</v>
      </c>
      <c r="B3028">
        <v>838612</v>
      </c>
      <c r="C3028">
        <v>838632</v>
      </c>
      <c r="D3028" t="s">
        <v>10095</v>
      </c>
      <c r="E3028" t="s">
        <v>10096</v>
      </c>
      <c r="F3028" t="s">
        <v>76</v>
      </c>
      <c r="G3028" t="s">
        <v>36</v>
      </c>
      <c r="H3028">
        <v>46</v>
      </c>
      <c r="I3028" t="s">
        <v>10103</v>
      </c>
      <c r="J3028" t="s">
        <v>10104</v>
      </c>
      <c r="K3028" t="s">
        <v>10105</v>
      </c>
      <c r="L3028" t="s">
        <v>78004</v>
      </c>
    </row>
    <row r="3029" spans="1:12" x14ac:dyDescent="0.15">
      <c r="A3029" t="s">
        <v>12</v>
      </c>
      <c r="B3029">
        <v>838588</v>
      </c>
      <c r="C3029">
        <v>838608</v>
      </c>
      <c r="D3029" t="s">
        <v>10095</v>
      </c>
      <c r="E3029" t="s">
        <v>10096</v>
      </c>
      <c r="F3029" t="s">
        <v>76</v>
      </c>
      <c r="G3029" t="s">
        <v>16</v>
      </c>
      <c r="H3029">
        <v>70</v>
      </c>
      <c r="I3029" t="s">
        <v>10106</v>
      </c>
      <c r="J3029" t="s">
        <v>10107</v>
      </c>
      <c r="K3029" t="s">
        <v>10108</v>
      </c>
      <c r="L3029" t="s">
        <v>77919</v>
      </c>
    </row>
    <row r="3030" spans="1:12" x14ac:dyDescent="0.15">
      <c r="A3030" t="s">
        <v>12</v>
      </c>
      <c r="B3030">
        <v>838804</v>
      </c>
      <c r="C3030">
        <v>838824</v>
      </c>
      <c r="D3030" t="s">
        <v>10109</v>
      </c>
      <c r="E3030" t="s">
        <v>10110</v>
      </c>
      <c r="F3030" t="s">
        <v>15</v>
      </c>
      <c r="G3030" t="s">
        <v>36</v>
      </c>
      <c r="H3030">
        <v>0</v>
      </c>
      <c r="I3030" t="s">
        <v>10111</v>
      </c>
      <c r="J3030" t="s">
        <v>10112</v>
      </c>
      <c r="K3030" t="s">
        <v>10113</v>
      </c>
      <c r="L3030" t="s">
        <v>77980</v>
      </c>
    </row>
    <row r="3031" spans="1:12" x14ac:dyDescent="0.15">
      <c r="A3031" t="s">
        <v>12</v>
      </c>
      <c r="B3031">
        <v>838832</v>
      </c>
      <c r="C3031">
        <v>838852</v>
      </c>
      <c r="D3031" t="s">
        <v>10109</v>
      </c>
      <c r="E3031" t="s">
        <v>10110</v>
      </c>
      <c r="F3031" t="s">
        <v>15</v>
      </c>
      <c r="G3031" t="s">
        <v>16</v>
      </c>
      <c r="H3031">
        <v>28</v>
      </c>
      <c r="I3031" t="s">
        <v>10114</v>
      </c>
      <c r="J3031" t="s">
        <v>10115</v>
      </c>
      <c r="K3031" t="s">
        <v>10116</v>
      </c>
      <c r="L3031" t="s">
        <v>77956</v>
      </c>
    </row>
    <row r="3032" spans="1:12" x14ac:dyDescent="0.15">
      <c r="A3032" t="s">
        <v>12</v>
      </c>
      <c r="B3032">
        <v>838859</v>
      </c>
      <c r="C3032">
        <v>838879</v>
      </c>
      <c r="D3032" t="s">
        <v>10109</v>
      </c>
      <c r="E3032" t="s">
        <v>10110</v>
      </c>
      <c r="F3032" t="s">
        <v>15</v>
      </c>
      <c r="G3032" t="s">
        <v>16</v>
      </c>
      <c r="H3032">
        <v>55</v>
      </c>
      <c r="I3032" t="s">
        <v>10117</v>
      </c>
      <c r="J3032" t="s">
        <v>10118</v>
      </c>
      <c r="K3032" t="s">
        <v>10119</v>
      </c>
      <c r="L3032" t="s">
        <v>77992</v>
      </c>
    </row>
    <row r="3033" spans="1:12" x14ac:dyDescent="0.15">
      <c r="A3033" t="s">
        <v>12</v>
      </c>
      <c r="B3033">
        <v>838883</v>
      </c>
      <c r="C3033">
        <v>838903</v>
      </c>
      <c r="D3033" t="s">
        <v>10109</v>
      </c>
      <c r="E3033" t="s">
        <v>10110</v>
      </c>
      <c r="F3033" t="s">
        <v>15</v>
      </c>
      <c r="G3033" t="s">
        <v>32</v>
      </c>
      <c r="H3033">
        <v>79</v>
      </c>
      <c r="I3033" t="s">
        <v>10120</v>
      </c>
      <c r="J3033" t="s">
        <v>10121</v>
      </c>
      <c r="K3033" t="s">
        <v>10122</v>
      </c>
      <c r="L3033" t="s">
        <v>77993</v>
      </c>
    </row>
    <row r="3034" spans="1:12" x14ac:dyDescent="0.15">
      <c r="A3034" t="s">
        <v>12</v>
      </c>
      <c r="B3034">
        <v>840371</v>
      </c>
      <c r="C3034">
        <v>840391</v>
      </c>
      <c r="D3034" t="s">
        <v>10123</v>
      </c>
      <c r="E3034" t="s">
        <v>90</v>
      </c>
      <c r="F3034" t="s">
        <v>76</v>
      </c>
      <c r="G3034" t="s">
        <v>16</v>
      </c>
      <c r="H3034">
        <v>6</v>
      </c>
      <c r="I3034" t="s">
        <v>10124</v>
      </c>
      <c r="J3034" t="s">
        <v>10125</v>
      </c>
      <c r="K3034" t="s">
        <v>10126</v>
      </c>
      <c r="L3034" t="s">
        <v>78025</v>
      </c>
    </row>
    <row r="3035" spans="1:12" x14ac:dyDescent="0.15">
      <c r="A3035" t="s">
        <v>12</v>
      </c>
      <c r="B3035">
        <v>840340</v>
      </c>
      <c r="C3035">
        <v>840360</v>
      </c>
      <c r="D3035" t="s">
        <v>10123</v>
      </c>
      <c r="E3035" t="s">
        <v>90</v>
      </c>
      <c r="F3035" t="s">
        <v>76</v>
      </c>
      <c r="G3035" t="s">
        <v>32</v>
      </c>
      <c r="H3035">
        <v>37</v>
      </c>
      <c r="I3035" t="s">
        <v>10127</v>
      </c>
      <c r="J3035" t="s">
        <v>10128</v>
      </c>
      <c r="K3035" t="s">
        <v>10129</v>
      </c>
      <c r="L3035" t="s">
        <v>77906</v>
      </c>
    </row>
    <row r="3036" spans="1:12" x14ac:dyDescent="0.15">
      <c r="A3036" t="s">
        <v>12</v>
      </c>
      <c r="B3036">
        <v>840319</v>
      </c>
      <c r="C3036">
        <v>840339</v>
      </c>
      <c r="D3036" t="s">
        <v>10123</v>
      </c>
      <c r="E3036" t="s">
        <v>90</v>
      </c>
      <c r="F3036" t="s">
        <v>76</v>
      </c>
      <c r="G3036" t="s">
        <v>16</v>
      </c>
      <c r="H3036">
        <v>58</v>
      </c>
      <c r="I3036" t="s">
        <v>10130</v>
      </c>
      <c r="J3036" t="s">
        <v>10131</v>
      </c>
      <c r="K3036" t="s">
        <v>10132</v>
      </c>
      <c r="L3036" t="s">
        <v>77911</v>
      </c>
    </row>
    <row r="3037" spans="1:12" x14ac:dyDescent="0.15">
      <c r="A3037" t="s">
        <v>12</v>
      </c>
      <c r="B3037">
        <v>840295</v>
      </c>
      <c r="C3037">
        <v>840315</v>
      </c>
      <c r="D3037" t="s">
        <v>10123</v>
      </c>
      <c r="E3037" t="s">
        <v>90</v>
      </c>
      <c r="F3037" t="s">
        <v>76</v>
      </c>
      <c r="G3037" t="s">
        <v>32</v>
      </c>
      <c r="H3037">
        <v>82</v>
      </c>
      <c r="I3037" t="s">
        <v>10133</v>
      </c>
      <c r="J3037" t="s">
        <v>10134</v>
      </c>
      <c r="K3037" t="s">
        <v>10135</v>
      </c>
      <c r="L3037" t="s">
        <v>78011</v>
      </c>
    </row>
    <row r="3038" spans="1:12" x14ac:dyDescent="0.15">
      <c r="A3038" t="s">
        <v>12</v>
      </c>
      <c r="B3038">
        <v>840653</v>
      </c>
      <c r="C3038">
        <v>840673</v>
      </c>
      <c r="D3038" t="s">
        <v>10136</v>
      </c>
      <c r="E3038" t="s">
        <v>90</v>
      </c>
      <c r="F3038" t="s">
        <v>15</v>
      </c>
      <c r="G3038" t="s">
        <v>23</v>
      </c>
      <c r="H3038">
        <v>1</v>
      </c>
      <c r="I3038" t="s">
        <v>10137</v>
      </c>
      <c r="J3038" t="s">
        <v>10138</v>
      </c>
      <c r="K3038" t="s">
        <v>10139</v>
      </c>
      <c r="L3038" t="s">
        <v>77917</v>
      </c>
    </row>
    <row r="3039" spans="1:12" x14ac:dyDescent="0.15">
      <c r="A3039" t="s">
        <v>12</v>
      </c>
      <c r="B3039">
        <v>840684</v>
      </c>
      <c r="C3039">
        <v>840704</v>
      </c>
      <c r="D3039" t="s">
        <v>10136</v>
      </c>
      <c r="E3039" t="s">
        <v>90</v>
      </c>
      <c r="F3039" t="s">
        <v>15</v>
      </c>
      <c r="G3039" t="s">
        <v>16</v>
      </c>
      <c r="H3039">
        <v>32</v>
      </c>
      <c r="I3039" t="s">
        <v>10140</v>
      </c>
      <c r="J3039" t="s">
        <v>10141</v>
      </c>
      <c r="K3039" t="s">
        <v>10142</v>
      </c>
      <c r="L3039" t="s">
        <v>77918</v>
      </c>
    </row>
    <row r="3040" spans="1:12" x14ac:dyDescent="0.15">
      <c r="A3040" t="s">
        <v>12</v>
      </c>
      <c r="B3040">
        <v>840710</v>
      </c>
      <c r="C3040">
        <v>840730</v>
      </c>
      <c r="D3040" t="s">
        <v>10136</v>
      </c>
      <c r="E3040" t="s">
        <v>90</v>
      </c>
      <c r="F3040" t="s">
        <v>15</v>
      </c>
      <c r="G3040" t="s">
        <v>32</v>
      </c>
      <c r="H3040">
        <v>58</v>
      </c>
      <c r="I3040" t="s">
        <v>10143</v>
      </c>
      <c r="J3040" t="s">
        <v>10144</v>
      </c>
      <c r="K3040" t="s">
        <v>10145</v>
      </c>
      <c r="L3040" t="s">
        <v>77911</v>
      </c>
    </row>
    <row r="3041" spans="1:12" x14ac:dyDescent="0.15">
      <c r="A3041" t="s">
        <v>12</v>
      </c>
      <c r="B3041">
        <v>840740</v>
      </c>
      <c r="C3041">
        <v>840760</v>
      </c>
      <c r="D3041" t="s">
        <v>10136</v>
      </c>
      <c r="E3041" t="s">
        <v>90</v>
      </c>
      <c r="F3041" t="s">
        <v>15</v>
      </c>
      <c r="G3041" t="s">
        <v>36</v>
      </c>
      <c r="H3041">
        <v>88</v>
      </c>
      <c r="I3041" t="s">
        <v>10146</v>
      </c>
      <c r="J3041" t="s">
        <v>10147</v>
      </c>
      <c r="K3041" t="s">
        <v>10148</v>
      </c>
      <c r="L3041" t="s">
        <v>77923</v>
      </c>
    </row>
    <row r="3042" spans="1:12" x14ac:dyDescent="0.15">
      <c r="A3042" t="s">
        <v>12</v>
      </c>
      <c r="B3042">
        <v>842814</v>
      </c>
      <c r="C3042">
        <v>842834</v>
      </c>
      <c r="D3042" t="s">
        <v>10149</v>
      </c>
      <c r="E3042" t="s">
        <v>90</v>
      </c>
      <c r="F3042" t="s">
        <v>15</v>
      </c>
      <c r="G3042" t="s">
        <v>36</v>
      </c>
      <c r="H3042">
        <v>10</v>
      </c>
      <c r="I3042" t="s">
        <v>10150</v>
      </c>
      <c r="J3042" t="s">
        <v>10151</v>
      </c>
      <c r="K3042" t="s">
        <v>10152</v>
      </c>
      <c r="L3042" t="s">
        <v>78001</v>
      </c>
    </row>
    <row r="3043" spans="1:12" x14ac:dyDescent="0.15">
      <c r="A3043" t="s">
        <v>12</v>
      </c>
      <c r="B3043">
        <v>842847</v>
      </c>
      <c r="C3043">
        <v>842867</v>
      </c>
      <c r="D3043" t="s">
        <v>10149</v>
      </c>
      <c r="E3043" t="s">
        <v>90</v>
      </c>
      <c r="F3043" t="s">
        <v>15</v>
      </c>
      <c r="G3043" t="s">
        <v>36</v>
      </c>
      <c r="H3043">
        <v>43</v>
      </c>
      <c r="I3043" t="s">
        <v>10153</v>
      </c>
      <c r="J3043" t="s">
        <v>10154</v>
      </c>
      <c r="K3043" t="s">
        <v>10155</v>
      </c>
      <c r="L3043" t="s">
        <v>77942</v>
      </c>
    </row>
    <row r="3044" spans="1:12" x14ac:dyDescent="0.15">
      <c r="A3044" t="s">
        <v>12</v>
      </c>
      <c r="B3044">
        <v>842871</v>
      </c>
      <c r="C3044">
        <v>842891</v>
      </c>
      <c r="D3044" t="s">
        <v>10149</v>
      </c>
      <c r="E3044" t="s">
        <v>90</v>
      </c>
      <c r="F3044" t="s">
        <v>15</v>
      </c>
      <c r="G3044" t="s">
        <v>23</v>
      </c>
      <c r="H3044">
        <v>67</v>
      </c>
      <c r="I3044" t="s">
        <v>10156</v>
      </c>
      <c r="J3044" t="s">
        <v>10157</v>
      </c>
      <c r="K3044" t="s">
        <v>10158</v>
      </c>
      <c r="L3044" t="s">
        <v>77981</v>
      </c>
    </row>
    <row r="3045" spans="1:12" x14ac:dyDescent="0.15">
      <c r="A3045" t="s">
        <v>12</v>
      </c>
      <c r="B3045">
        <v>842922</v>
      </c>
      <c r="C3045">
        <v>842942</v>
      </c>
      <c r="D3045" t="s">
        <v>10149</v>
      </c>
      <c r="E3045" t="s">
        <v>90</v>
      </c>
      <c r="F3045" t="s">
        <v>15</v>
      </c>
      <c r="G3045" t="s">
        <v>16</v>
      </c>
      <c r="H3045">
        <v>118</v>
      </c>
      <c r="I3045" t="s">
        <v>10159</v>
      </c>
      <c r="J3045" t="s">
        <v>10160</v>
      </c>
      <c r="K3045" t="s">
        <v>10161</v>
      </c>
      <c r="L3045" t="s">
        <v>77973</v>
      </c>
    </row>
    <row r="3046" spans="1:12" x14ac:dyDescent="0.15">
      <c r="A3046" t="s">
        <v>12</v>
      </c>
      <c r="B3046">
        <v>844549</v>
      </c>
      <c r="C3046">
        <v>844569</v>
      </c>
      <c r="D3046" t="s">
        <v>10162</v>
      </c>
      <c r="E3046" t="s">
        <v>90</v>
      </c>
      <c r="F3046" t="s">
        <v>15</v>
      </c>
      <c r="G3046" t="s">
        <v>32</v>
      </c>
      <c r="H3046">
        <v>1</v>
      </c>
      <c r="I3046" t="s">
        <v>10163</v>
      </c>
      <c r="J3046" t="s">
        <v>10164</v>
      </c>
      <c r="K3046" t="s">
        <v>10165</v>
      </c>
      <c r="L3046" t="s">
        <v>77917</v>
      </c>
    </row>
    <row r="3047" spans="1:12" x14ac:dyDescent="0.15">
      <c r="A3047" t="s">
        <v>12</v>
      </c>
      <c r="B3047">
        <v>844571</v>
      </c>
      <c r="C3047">
        <v>844591</v>
      </c>
      <c r="D3047" t="s">
        <v>10162</v>
      </c>
      <c r="E3047" t="s">
        <v>90</v>
      </c>
      <c r="F3047" t="s">
        <v>15</v>
      </c>
      <c r="G3047" t="s">
        <v>36</v>
      </c>
      <c r="H3047">
        <v>23</v>
      </c>
      <c r="I3047" t="s">
        <v>10166</v>
      </c>
      <c r="J3047" t="s">
        <v>10167</v>
      </c>
      <c r="K3047" t="s">
        <v>10168</v>
      </c>
      <c r="L3047" t="s">
        <v>77975</v>
      </c>
    </row>
    <row r="3048" spans="1:12" x14ac:dyDescent="0.15">
      <c r="A3048" t="s">
        <v>12</v>
      </c>
      <c r="B3048">
        <v>844592</v>
      </c>
      <c r="C3048">
        <v>844612</v>
      </c>
      <c r="D3048" t="s">
        <v>10162</v>
      </c>
      <c r="E3048" t="s">
        <v>90</v>
      </c>
      <c r="F3048" t="s">
        <v>15</v>
      </c>
      <c r="G3048" t="s">
        <v>32</v>
      </c>
      <c r="H3048">
        <v>44</v>
      </c>
      <c r="I3048" t="s">
        <v>10169</v>
      </c>
      <c r="J3048" t="s">
        <v>10170</v>
      </c>
      <c r="K3048" t="s">
        <v>10171</v>
      </c>
      <c r="L3048" t="s">
        <v>78016</v>
      </c>
    </row>
    <row r="3049" spans="1:12" x14ac:dyDescent="0.15">
      <c r="A3049" t="s">
        <v>12</v>
      </c>
      <c r="B3049">
        <v>844657</v>
      </c>
      <c r="C3049">
        <v>844677</v>
      </c>
      <c r="D3049" t="s">
        <v>10162</v>
      </c>
      <c r="E3049" t="s">
        <v>90</v>
      </c>
      <c r="F3049" t="s">
        <v>15</v>
      </c>
      <c r="G3049" t="s">
        <v>16</v>
      </c>
      <c r="H3049">
        <v>109</v>
      </c>
      <c r="I3049" t="s">
        <v>10172</v>
      </c>
      <c r="J3049" t="s">
        <v>10173</v>
      </c>
      <c r="K3049" t="s">
        <v>10174</v>
      </c>
      <c r="L3049" t="s">
        <v>77947</v>
      </c>
    </row>
    <row r="3050" spans="1:12" x14ac:dyDescent="0.15">
      <c r="A3050" t="s">
        <v>12</v>
      </c>
      <c r="B3050">
        <v>846359</v>
      </c>
      <c r="C3050">
        <v>846379</v>
      </c>
      <c r="D3050" t="s">
        <v>10175</v>
      </c>
      <c r="E3050" t="s">
        <v>90</v>
      </c>
      <c r="F3050" t="s">
        <v>76</v>
      </c>
      <c r="G3050" t="s">
        <v>36</v>
      </c>
      <c r="H3050">
        <v>13</v>
      </c>
      <c r="I3050" t="s">
        <v>10176</v>
      </c>
      <c r="J3050" t="s">
        <v>10177</v>
      </c>
      <c r="K3050" t="s">
        <v>10178</v>
      </c>
      <c r="L3050" t="s">
        <v>77935</v>
      </c>
    </row>
    <row r="3051" spans="1:12" x14ac:dyDescent="0.15">
      <c r="A3051" t="s">
        <v>12</v>
      </c>
      <c r="B3051">
        <v>846332</v>
      </c>
      <c r="C3051">
        <v>846352</v>
      </c>
      <c r="D3051" t="s">
        <v>10175</v>
      </c>
      <c r="E3051" t="s">
        <v>90</v>
      </c>
      <c r="F3051" t="s">
        <v>76</v>
      </c>
      <c r="G3051" t="s">
        <v>16</v>
      </c>
      <c r="H3051">
        <v>40</v>
      </c>
      <c r="I3051" t="s">
        <v>10179</v>
      </c>
      <c r="J3051" t="s">
        <v>10180</v>
      </c>
      <c r="K3051" t="s">
        <v>10181</v>
      </c>
      <c r="L3051" t="s">
        <v>77952</v>
      </c>
    </row>
    <row r="3052" spans="1:12" x14ac:dyDescent="0.15">
      <c r="A3052" t="s">
        <v>12</v>
      </c>
      <c r="B3052">
        <v>846288</v>
      </c>
      <c r="C3052">
        <v>846308</v>
      </c>
      <c r="D3052" t="s">
        <v>10175</v>
      </c>
      <c r="E3052" t="s">
        <v>90</v>
      </c>
      <c r="F3052" t="s">
        <v>76</v>
      </c>
      <c r="G3052" t="s">
        <v>16</v>
      </c>
      <c r="H3052">
        <v>84</v>
      </c>
      <c r="I3052" t="s">
        <v>10182</v>
      </c>
      <c r="J3052" t="s">
        <v>10183</v>
      </c>
      <c r="K3052" t="s">
        <v>10184</v>
      </c>
      <c r="L3052" t="s">
        <v>77946</v>
      </c>
    </row>
    <row r="3053" spans="1:12" x14ac:dyDescent="0.15">
      <c r="A3053" t="s">
        <v>12</v>
      </c>
      <c r="B3053">
        <v>846267</v>
      </c>
      <c r="C3053">
        <v>846287</v>
      </c>
      <c r="D3053" t="s">
        <v>10175</v>
      </c>
      <c r="E3053" t="s">
        <v>90</v>
      </c>
      <c r="F3053" t="s">
        <v>76</v>
      </c>
      <c r="G3053" t="s">
        <v>36</v>
      </c>
      <c r="H3053">
        <v>105</v>
      </c>
      <c r="I3053" t="s">
        <v>10185</v>
      </c>
      <c r="J3053" t="s">
        <v>10186</v>
      </c>
      <c r="K3053" t="s">
        <v>10187</v>
      </c>
      <c r="L3053" t="s">
        <v>78028</v>
      </c>
    </row>
    <row r="3054" spans="1:12" x14ac:dyDescent="0.15">
      <c r="A3054" t="s">
        <v>12</v>
      </c>
      <c r="B3054">
        <v>847490</v>
      </c>
      <c r="C3054">
        <v>847510</v>
      </c>
      <c r="D3054" t="s">
        <v>10188</v>
      </c>
      <c r="E3054" t="s">
        <v>90</v>
      </c>
      <c r="F3054" t="s">
        <v>76</v>
      </c>
      <c r="G3054" t="s">
        <v>16</v>
      </c>
      <c r="H3054">
        <v>8</v>
      </c>
      <c r="I3054" t="s">
        <v>10189</v>
      </c>
      <c r="J3054" t="s">
        <v>10190</v>
      </c>
      <c r="K3054" t="s">
        <v>10191</v>
      </c>
      <c r="L3054" t="s">
        <v>77955</v>
      </c>
    </row>
    <row r="3055" spans="1:12" x14ac:dyDescent="0.15">
      <c r="A3055" t="s">
        <v>12</v>
      </c>
      <c r="B3055">
        <v>847468</v>
      </c>
      <c r="C3055">
        <v>847488</v>
      </c>
      <c r="D3055" t="s">
        <v>10188</v>
      </c>
      <c r="E3055" t="s">
        <v>90</v>
      </c>
      <c r="F3055" t="s">
        <v>76</v>
      </c>
      <c r="G3055" t="s">
        <v>36</v>
      </c>
      <c r="H3055">
        <v>30</v>
      </c>
      <c r="I3055" t="s">
        <v>10192</v>
      </c>
      <c r="J3055" t="s">
        <v>10193</v>
      </c>
      <c r="K3055" t="s">
        <v>10194</v>
      </c>
      <c r="L3055" t="s">
        <v>77984</v>
      </c>
    </row>
    <row r="3056" spans="1:12" x14ac:dyDescent="0.15">
      <c r="A3056" t="s">
        <v>12</v>
      </c>
      <c r="B3056">
        <v>847446</v>
      </c>
      <c r="C3056">
        <v>847466</v>
      </c>
      <c r="D3056" t="s">
        <v>10188</v>
      </c>
      <c r="E3056" t="s">
        <v>90</v>
      </c>
      <c r="F3056" t="s">
        <v>76</v>
      </c>
      <c r="G3056" t="s">
        <v>16</v>
      </c>
      <c r="H3056">
        <v>52</v>
      </c>
      <c r="I3056" t="s">
        <v>10195</v>
      </c>
      <c r="J3056" t="s">
        <v>10196</v>
      </c>
      <c r="K3056" t="s">
        <v>10197</v>
      </c>
      <c r="L3056" t="s">
        <v>77959</v>
      </c>
    </row>
    <row r="3057" spans="1:12" x14ac:dyDescent="0.15">
      <c r="A3057" t="s">
        <v>12</v>
      </c>
      <c r="B3057">
        <v>847368</v>
      </c>
      <c r="C3057">
        <v>847388</v>
      </c>
      <c r="D3057" t="s">
        <v>10188</v>
      </c>
      <c r="E3057" t="s">
        <v>90</v>
      </c>
      <c r="F3057" t="s">
        <v>76</v>
      </c>
      <c r="G3057" t="s">
        <v>16</v>
      </c>
      <c r="H3057">
        <v>130</v>
      </c>
      <c r="I3057" t="s">
        <v>10198</v>
      </c>
      <c r="J3057" t="s">
        <v>10199</v>
      </c>
      <c r="K3057" t="s">
        <v>10200</v>
      </c>
      <c r="L3057" t="s">
        <v>77998</v>
      </c>
    </row>
    <row r="3058" spans="1:12" x14ac:dyDescent="0.15">
      <c r="A3058" t="s">
        <v>12</v>
      </c>
      <c r="B3058">
        <v>848491</v>
      </c>
      <c r="C3058">
        <v>848511</v>
      </c>
      <c r="D3058" t="s">
        <v>10201</v>
      </c>
      <c r="E3058" t="s">
        <v>10202</v>
      </c>
      <c r="F3058" t="s">
        <v>76</v>
      </c>
      <c r="G3058" t="s">
        <v>32</v>
      </c>
      <c r="H3058">
        <v>23</v>
      </c>
      <c r="I3058" t="s">
        <v>10203</v>
      </c>
      <c r="J3058" t="s">
        <v>10204</v>
      </c>
      <c r="K3058" t="s">
        <v>10205</v>
      </c>
      <c r="L3058" t="s">
        <v>77975</v>
      </c>
    </row>
    <row r="3059" spans="1:12" x14ac:dyDescent="0.15">
      <c r="A3059" t="s">
        <v>12</v>
      </c>
      <c r="B3059">
        <v>848465</v>
      </c>
      <c r="C3059">
        <v>848485</v>
      </c>
      <c r="D3059" t="s">
        <v>10201</v>
      </c>
      <c r="E3059" t="s">
        <v>10202</v>
      </c>
      <c r="F3059" t="s">
        <v>76</v>
      </c>
      <c r="G3059" t="s">
        <v>36</v>
      </c>
      <c r="H3059">
        <v>49</v>
      </c>
      <c r="I3059" t="s">
        <v>10206</v>
      </c>
      <c r="J3059" t="s">
        <v>10207</v>
      </c>
      <c r="K3059" t="s">
        <v>10208</v>
      </c>
      <c r="L3059" t="s">
        <v>77913</v>
      </c>
    </row>
    <row r="3060" spans="1:12" x14ac:dyDescent="0.15">
      <c r="A3060" t="s">
        <v>12</v>
      </c>
      <c r="B3060">
        <v>848445</v>
      </c>
      <c r="C3060">
        <v>848465</v>
      </c>
      <c r="D3060" t="s">
        <v>10201</v>
      </c>
      <c r="E3060" t="s">
        <v>10202</v>
      </c>
      <c r="F3060" t="s">
        <v>76</v>
      </c>
      <c r="G3060" t="s">
        <v>16</v>
      </c>
      <c r="H3060">
        <v>69</v>
      </c>
      <c r="I3060" t="s">
        <v>10209</v>
      </c>
      <c r="J3060" t="s">
        <v>10210</v>
      </c>
      <c r="K3060" t="s">
        <v>10211</v>
      </c>
      <c r="L3060" t="s">
        <v>78015</v>
      </c>
    </row>
    <row r="3061" spans="1:12" x14ac:dyDescent="0.15">
      <c r="A3061" t="s">
        <v>12</v>
      </c>
      <c r="B3061">
        <v>848397</v>
      </c>
      <c r="C3061">
        <v>848417</v>
      </c>
      <c r="D3061" t="s">
        <v>10201</v>
      </c>
      <c r="E3061" t="s">
        <v>10202</v>
      </c>
      <c r="F3061" t="s">
        <v>76</v>
      </c>
      <c r="G3061" t="s">
        <v>36</v>
      </c>
      <c r="H3061">
        <v>117</v>
      </c>
      <c r="I3061" t="s">
        <v>10212</v>
      </c>
      <c r="J3061" t="s">
        <v>10213</v>
      </c>
      <c r="K3061" t="s">
        <v>10214</v>
      </c>
      <c r="L3061" t="s">
        <v>77930</v>
      </c>
    </row>
    <row r="3062" spans="1:12" x14ac:dyDescent="0.15">
      <c r="A3062" t="s">
        <v>12</v>
      </c>
      <c r="B3062">
        <v>849514</v>
      </c>
      <c r="C3062">
        <v>849534</v>
      </c>
      <c r="D3062" t="s">
        <v>10215</v>
      </c>
      <c r="E3062" t="s">
        <v>90</v>
      </c>
      <c r="F3062" t="s">
        <v>76</v>
      </c>
      <c r="G3062" t="s">
        <v>32</v>
      </c>
      <c r="H3062">
        <v>7</v>
      </c>
      <c r="I3062" t="s">
        <v>10216</v>
      </c>
      <c r="J3062" t="s">
        <v>10217</v>
      </c>
      <c r="K3062" t="s">
        <v>10218</v>
      </c>
      <c r="L3062" t="s">
        <v>77909</v>
      </c>
    </row>
    <row r="3063" spans="1:12" x14ac:dyDescent="0.15">
      <c r="A3063" t="s">
        <v>12</v>
      </c>
      <c r="B3063">
        <v>849489</v>
      </c>
      <c r="C3063">
        <v>849509</v>
      </c>
      <c r="D3063" t="s">
        <v>10215</v>
      </c>
      <c r="E3063" t="s">
        <v>90</v>
      </c>
      <c r="F3063" t="s">
        <v>76</v>
      </c>
      <c r="G3063" t="s">
        <v>32</v>
      </c>
      <c r="H3063">
        <v>32</v>
      </c>
      <c r="I3063" t="s">
        <v>10219</v>
      </c>
      <c r="J3063" t="s">
        <v>10220</v>
      </c>
      <c r="K3063" t="s">
        <v>10221</v>
      </c>
      <c r="L3063" t="s">
        <v>77918</v>
      </c>
    </row>
    <row r="3064" spans="1:12" x14ac:dyDescent="0.15">
      <c r="A3064" t="s">
        <v>12</v>
      </c>
      <c r="B3064">
        <v>849466</v>
      </c>
      <c r="C3064">
        <v>849486</v>
      </c>
      <c r="D3064" t="s">
        <v>10215</v>
      </c>
      <c r="E3064" t="s">
        <v>90</v>
      </c>
      <c r="F3064" t="s">
        <v>76</v>
      </c>
      <c r="G3064" t="s">
        <v>32</v>
      </c>
      <c r="H3064">
        <v>55</v>
      </c>
      <c r="I3064" t="s">
        <v>10222</v>
      </c>
      <c r="J3064" t="s">
        <v>10223</v>
      </c>
      <c r="K3064" t="s">
        <v>10224</v>
      </c>
      <c r="L3064" t="s">
        <v>77992</v>
      </c>
    </row>
    <row r="3065" spans="1:12" x14ac:dyDescent="0.15">
      <c r="A3065" t="s">
        <v>12</v>
      </c>
      <c r="B3065">
        <v>849444</v>
      </c>
      <c r="C3065">
        <v>849464</v>
      </c>
      <c r="D3065" t="s">
        <v>10215</v>
      </c>
      <c r="E3065" t="s">
        <v>90</v>
      </c>
      <c r="F3065" t="s">
        <v>76</v>
      </c>
      <c r="G3065" t="s">
        <v>23</v>
      </c>
      <c r="H3065">
        <v>77</v>
      </c>
      <c r="I3065" t="s">
        <v>10225</v>
      </c>
      <c r="J3065" t="s">
        <v>10226</v>
      </c>
      <c r="K3065" t="s">
        <v>10227</v>
      </c>
      <c r="L3065" t="s">
        <v>77960</v>
      </c>
    </row>
    <row r="3066" spans="1:12" x14ac:dyDescent="0.15">
      <c r="A3066" t="s">
        <v>12</v>
      </c>
      <c r="B3066">
        <v>850576</v>
      </c>
      <c r="C3066">
        <v>850596</v>
      </c>
      <c r="D3066" t="s">
        <v>10228</v>
      </c>
      <c r="E3066" t="s">
        <v>90</v>
      </c>
      <c r="F3066" t="s">
        <v>76</v>
      </c>
      <c r="G3066" t="s">
        <v>36</v>
      </c>
      <c r="H3066">
        <v>8</v>
      </c>
      <c r="I3066" t="s">
        <v>10229</v>
      </c>
      <c r="J3066" t="s">
        <v>10230</v>
      </c>
      <c r="K3066" t="s">
        <v>10231</v>
      </c>
      <c r="L3066" t="s">
        <v>77955</v>
      </c>
    </row>
    <row r="3067" spans="1:12" x14ac:dyDescent="0.15">
      <c r="A3067" t="s">
        <v>12</v>
      </c>
      <c r="B3067">
        <v>850547</v>
      </c>
      <c r="C3067">
        <v>850567</v>
      </c>
      <c r="D3067" t="s">
        <v>10228</v>
      </c>
      <c r="E3067" t="s">
        <v>90</v>
      </c>
      <c r="F3067" t="s">
        <v>76</v>
      </c>
      <c r="G3067" t="s">
        <v>32</v>
      </c>
      <c r="H3067">
        <v>37</v>
      </c>
      <c r="I3067" t="s">
        <v>10232</v>
      </c>
      <c r="J3067" t="s">
        <v>10233</v>
      </c>
      <c r="K3067" t="s">
        <v>10234</v>
      </c>
      <c r="L3067" t="s">
        <v>77906</v>
      </c>
    </row>
    <row r="3068" spans="1:12" x14ac:dyDescent="0.15">
      <c r="A3068" t="s">
        <v>12</v>
      </c>
      <c r="B3068">
        <v>850525</v>
      </c>
      <c r="C3068">
        <v>850545</v>
      </c>
      <c r="D3068" t="s">
        <v>10228</v>
      </c>
      <c r="E3068" t="s">
        <v>90</v>
      </c>
      <c r="F3068" t="s">
        <v>76</v>
      </c>
      <c r="G3068" t="s">
        <v>23</v>
      </c>
      <c r="H3068">
        <v>59</v>
      </c>
      <c r="I3068" t="s">
        <v>10235</v>
      </c>
      <c r="J3068" t="s">
        <v>10236</v>
      </c>
      <c r="K3068" t="s">
        <v>10237</v>
      </c>
      <c r="L3068" t="s">
        <v>78009</v>
      </c>
    </row>
    <row r="3069" spans="1:12" x14ac:dyDescent="0.15">
      <c r="A3069" t="s">
        <v>12</v>
      </c>
      <c r="B3069">
        <v>850490</v>
      </c>
      <c r="C3069">
        <v>850510</v>
      </c>
      <c r="D3069" t="s">
        <v>10228</v>
      </c>
      <c r="E3069" t="s">
        <v>90</v>
      </c>
      <c r="F3069" t="s">
        <v>76</v>
      </c>
      <c r="G3069" t="s">
        <v>32</v>
      </c>
      <c r="H3069">
        <v>94</v>
      </c>
      <c r="I3069" t="s">
        <v>10238</v>
      </c>
      <c r="J3069" t="s">
        <v>10239</v>
      </c>
      <c r="K3069" t="s">
        <v>10240</v>
      </c>
      <c r="L3069" t="s">
        <v>77927</v>
      </c>
    </row>
    <row r="3070" spans="1:12" x14ac:dyDescent="0.15">
      <c r="A3070" t="s">
        <v>12</v>
      </c>
      <c r="B3070">
        <v>851362</v>
      </c>
      <c r="C3070">
        <v>851382</v>
      </c>
      <c r="D3070" t="s">
        <v>10241</v>
      </c>
      <c r="E3070" t="s">
        <v>90</v>
      </c>
      <c r="F3070" t="s">
        <v>76</v>
      </c>
      <c r="G3070" t="s">
        <v>16</v>
      </c>
      <c r="H3070">
        <v>19</v>
      </c>
      <c r="I3070" t="s">
        <v>10242</v>
      </c>
      <c r="J3070" t="s">
        <v>10243</v>
      </c>
      <c r="K3070" t="s">
        <v>10244</v>
      </c>
      <c r="L3070" t="s">
        <v>77982</v>
      </c>
    </row>
    <row r="3071" spans="1:12" x14ac:dyDescent="0.15">
      <c r="A3071" t="s">
        <v>12</v>
      </c>
      <c r="B3071">
        <v>851341</v>
      </c>
      <c r="C3071">
        <v>851361</v>
      </c>
      <c r="D3071" t="s">
        <v>10241</v>
      </c>
      <c r="E3071" t="s">
        <v>90</v>
      </c>
      <c r="F3071" t="s">
        <v>76</v>
      </c>
      <c r="G3071" t="s">
        <v>36</v>
      </c>
      <c r="H3071">
        <v>40</v>
      </c>
      <c r="I3071" t="s">
        <v>10245</v>
      </c>
      <c r="J3071" t="s">
        <v>10246</v>
      </c>
      <c r="K3071" t="s">
        <v>10247</v>
      </c>
      <c r="L3071" t="s">
        <v>77952</v>
      </c>
    </row>
    <row r="3072" spans="1:12" x14ac:dyDescent="0.15">
      <c r="A3072" t="s">
        <v>12</v>
      </c>
      <c r="B3072">
        <v>851266</v>
      </c>
      <c r="C3072">
        <v>851286</v>
      </c>
      <c r="D3072" t="s">
        <v>10241</v>
      </c>
      <c r="E3072" t="s">
        <v>90</v>
      </c>
      <c r="F3072" t="s">
        <v>76</v>
      </c>
      <c r="G3072" t="s">
        <v>16</v>
      </c>
      <c r="H3072">
        <v>115</v>
      </c>
      <c r="I3072" t="s">
        <v>10248</v>
      </c>
      <c r="J3072" t="s">
        <v>10249</v>
      </c>
      <c r="K3072" t="s">
        <v>10250</v>
      </c>
      <c r="L3072" t="s">
        <v>78020</v>
      </c>
    </row>
    <row r="3073" spans="1:12" x14ac:dyDescent="0.15">
      <c r="A3073" t="s">
        <v>12</v>
      </c>
      <c r="B3073">
        <v>851230</v>
      </c>
      <c r="C3073">
        <v>851250</v>
      </c>
      <c r="D3073" t="s">
        <v>10241</v>
      </c>
      <c r="E3073" t="s">
        <v>90</v>
      </c>
      <c r="F3073" t="s">
        <v>76</v>
      </c>
      <c r="G3073" t="s">
        <v>16</v>
      </c>
      <c r="H3073">
        <v>151</v>
      </c>
      <c r="I3073" t="s">
        <v>10251</v>
      </c>
      <c r="J3073" t="s">
        <v>10252</v>
      </c>
      <c r="K3073" t="s">
        <v>10253</v>
      </c>
      <c r="L3073" t="s">
        <v>78050</v>
      </c>
    </row>
    <row r="3074" spans="1:12" x14ac:dyDescent="0.15">
      <c r="A3074" t="s">
        <v>12</v>
      </c>
      <c r="B3074">
        <v>851732</v>
      </c>
      <c r="C3074">
        <v>851752</v>
      </c>
      <c r="D3074" t="s">
        <v>10254</v>
      </c>
      <c r="E3074" t="s">
        <v>10255</v>
      </c>
      <c r="F3074" t="s">
        <v>15</v>
      </c>
      <c r="G3074" t="s">
        <v>36</v>
      </c>
      <c r="H3074">
        <v>0</v>
      </c>
      <c r="I3074" t="s">
        <v>10256</v>
      </c>
      <c r="J3074" t="s">
        <v>10257</v>
      </c>
      <c r="K3074" t="s">
        <v>10258</v>
      </c>
      <c r="L3074" t="s">
        <v>77980</v>
      </c>
    </row>
    <row r="3075" spans="1:12" x14ac:dyDescent="0.15">
      <c r="A3075" t="s">
        <v>12</v>
      </c>
      <c r="B3075">
        <v>851758</v>
      </c>
      <c r="C3075">
        <v>851778</v>
      </c>
      <c r="D3075" t="s">
        <v>10254</v>
      </c>
      <c r="E3075" t="s">
        <v>10255</v>
      </c>
      <c r="F3075" t="s">
        <v>15</v>
      </c>
      <c r="G3075" t="s">
        <v>32</v>
      </c>
      <c r="H3075">
        <v>26</v>
      </c>
      <c r="I3075" t="s">
        <v>10259</v>
      </c>
      <c r="J3075" t="s">
        <v>10260</v>
      </c>
      <c r="K3075" t="s">
        <v>10261</v>
      </c>
      <c r="L3075" t="s">
        <v>78002</v>
      </c>
    </row>
    <row r="3076" spans="1:12" x14ac:dyDescent="0.15">
      <c r="A3076" t="s">
        <v>12</v>
      </c>
      <c r="B3076">
        <v>851782</v>
      </c>
      <c r="C3076">
        <v>851802</v>
      </c>
      <c r="D3076" t="s">
        <v>10254</v>
      </c>
      <c r="E3076" t="s">
        <v>10255</v>
      </c>
      <c r="F3076" t="s">
        <v>15</v>
      </c>
      <c r="G3076" t="s">
        <v>23</v>
      </c>
      <c r="H3076">
        <v>50</v>
      </c>
      <c r="I3076" t="s">
        <v>10262</v>
      </c>
      <c r="J3076" t="s">
        <v>10263</v>
      </c>
      <c r="K3076" t="s">
        <v>10264</v>
      </c>
      <c r="L3076" t="s">
        <v>77925</v>
      </c>
    </row>
    <row r="3077" spans="1:12" x14ac:dyDescent="0.15">
      <c r="A3077" t="s">
        <v>12</v>
      </c>
      <c r="B3077">
        <v>851825</v>
      </c>
      <c r="C3077">
        <v>851845</v>
      </c>
      <c r="D3077" t="s">
        <v>10254</v>
      </c>
      <c r="E3077" t="s">
        <v>10255</v>
      </c>
      <c r="F3077" t="s">
        <v>15</v>
      </c>
      <c r="G3077" t="s">
        <v>16</v>
      </c>
      <c r="H3077">
        <v>93</v>
      </c>
      <c r="I3077" t="s">
        <v>10265</v>
      </c>
      <c r="J3077" t="s">
        <v>10266</v>
      </c>
      <c r="K3077" t="s">
        <v>10267</v>
      </c>
      <c r="L3077" t="s">
        <v>78044</v>
      </c>
    </row>
    <row r="3078" spans="1:12" x14ac:dyDescent="0.15">
      <c r="A3078" t="s">
        <v>12</v>
      </c>
      <c r="B3078">
        <v>854171</v>
      </c>
      <c r="C3078">
        <v>854191</v>
      </c>
      <c r="D3078" t="s">
        <v>10268</v>
      </c>
      <c r="E3078" t="s">
        <v>90</v>
      </c>
      <c r="F3078" t="s">
        <v>76</v>
      </c>
      <c r="G3078" t="s">
        <v>16</v>
      </c>
      <c r="H3078">
        <v>34</v>
      </c>
      <c r="I3078" t="s">
        <v>10269</v>
      </c>
      <c r="J3078" t="s">
        <v>10270</v>
      </c>
      <c r="K3078" t="s">
        <v>10271</v>
      </c>
      <c r="L3078" t="s">
        <v>77999</v>
      </c>
    </row>
    <row r="3079" spans="1:12" x14ac:dyDescent="0.15">
      <c r="A3079" t="s">
        <v>12</v>
      </c>
      <c r="B3079">
        <v>854149</v>
      </c>
      <c r="C3079">
        <v>854169</v>
      </c>
      <c r="D3079" t="s">
        <v>10268</v>
      </c>
      <c r="E3079" t="s">
        <v>90</v>
      </c>
      <c r="F3079" t="s">
        <v>76</v>
      </c>
      <c r="G3079" t="s">
        <v>23</v>
      </c>
      <c r="H3079">
        <v>56</v>
      </c>
      <c r="I3079" t="s">
        <v>10272</v>
      </c>
      <c r="J3079" t="s">
        <v>10273</v>
      </c>
      <c r="K3079" t="s">
        <v>10274</v>
      </c>
      <c r="L3079" t="s">
        <v>77971</v>
      </c>
    </row>
    <row r="3080" spans="1:12" x14ac:dyDescent="0.15">
      <c r="A3080" t="s">
        <v>12</v>
      </c>
      <c r="B3080">
        <v>854120</v>
      </c>
      <c r="C3080">
        <v>854140</v>
      </c>
      <c r="D3080" t="s">
        <v>10268</v>
      </c>
      <c r="E3080" t="s">
        <v>90</v>
      </c>
      <c r="F3080" t="s">
        <v>76</v>
      </c>
      <c r="G3080" t="s">
        <v>36</v>
      </c>
      <c r="H3080">
        <v>85</v>
      </c>
      <c r="I3080" t="s">
        <v>10275</v>
      </c>
      <c r="J3080" t="s">
        <v>10276</v>
      </c>
      <c r="K3080" t="s">
        <v>10277</v>
      </c>
      <c r="L3080" t="s">
        <v>77972</v>
      </c>
    </row>
    <row r="3081" spans="1:12" x14ac:dyDescent="0.15">
      <c r="A3081" t="s">
        <v>12</v>
      </c>
      <c r="B3081">
        <v>854100</v>
      </c>
      <c r="C3081">
        <v>854120</v>
      </c>
      <c r="D3081" t="s">
        <v>10268</v>
      </c>
      <c r="E3081" t="s">
        <v>90</v>
      </c>
      <c r="F3081" t="s">
        <v>76</v>
      </c>
      <c r="G3081" t="s">
        <v>36</v>
      </c>
      <c r="H3081">
        <v>105</v>
      </c>
      <c r="I3081" t="s">
        <v>10278</v>
      </c>
      <c r="J3081" t="s">
        <v>10279</v>
      </c>
      <c r="K3081" t="s">
        <v>10280</v>
      </c>
      <c r="L3081" t="s">
        <v>78028</v>
      </c>
    </row>
    <row r="3082" spans="1:12" x14ac:dyDescent="0.15">
      <c r="A3082" t="s">
        <v>12</v>
      </c>
      <c r="B3082">
        <v>855266</v>
      </c>
      <c r="C3082">
        <v>855286</v>
      </c>
      <c r="D3082" t="s">
        <v>10281</v>
      </c>
      <c r="E3082" t="s">
        <v>90</v>
      </c>
      <c r="F3082" t="s">
        <v>76</v>
      </c>
      <c r="G3082" t="s">
        <v>16</v>
      </c>
      <c r="H3082">
        <v>17</v>
      </c>
      <c r="I3082" t="s">
        <v>10282</v>
      </c>
      <c r="J3082" t="s">
        <v>10283</v>
      </c>
      <c r="K3082" t="s">
        <v>10284</v>
      </c>
      <c r="L3082" t="s">
        <v>77944</v>
      </c>
    </row>
    <row r="3083" spans="1:12" x14ac:dyDescent="0.15">
      <c r="A3083" t="s">
        <v>12</v>
      </c>
      <c r="B3083">
        <v>855237</v>
      </c>
      <c r="C3083">
        <v>855257</v>
      </c>
      <c r="D3083" t="s">
        <v>10281</v>
      </c>
      <c r="E3083" t="s">
        <v>90</v>
      </c>
      <c r="F3083" t="s">
        <v>76</v>
      </c>
      <c r="G3083" t="s">
        <v>16</v>
      </c>
      <c r="H3083">
        <v>46</v>
      </c>
      <c r="I3083" t="s">
        <v>10285</v>
      </c>
      <c r="J3083" t="s">
        <v>10286</v>
      </c>
      <c r="K3083" t="s">
        <v>10287</v>
      </c>
      <c r="L3083" t="s">
        <v>78004</v>
      </c>
    </row>
    <row r="3084" spans="1:12" x14ac:dyDescent="0.15">
      <c r="A3084" t="s">
        <v>12</v>
      </c>
      <c r="B3084">
        <v>855197</v>
      </c>
      <c r="C3084">
        <v>855217</v>
      </c>
      <c r="D3084" t="s">
        <v>10281</v>
      </c>
      <c r="E3084" t="s">
        <v>90</v>
      </c>
      <c r="F3084" t="s">
        <v>76</v>
      </c>
      <c r="G3084" t="s">
        <v>23</v>
      </c>
      <c r="H3084">
        <v>86</v>
      </c>
      <c r="I3084" t="s">
        <v>10288</v>
      </c>
      <c r="J3084" t="s">
        <v>10289</v>
      </c>
      <c r="K3084" t="s">
        <v>10290</v>
      </c>
      <c r="L3084" t="s">
        <v>77929</v>
      </c>
    </row>
    <row r="3085" spans="1:12" x14ac:dyDescent="0.15">
      <c r="A3085" t="s">
        <v>12</v>
      </c>
      <c r="B3085">
        <v>855176</v>
      </c>
      <c r="C3085">
        <v>855196</v>
      </c>
      <c r="D3085" t="s">
        <v>10281</v>
      </c>
      <c r="E3085" t="s">
        <v>90</v>
      </c>
      <c r="F3085" t="s">
        <v>76</v>
      </c>
      <c r="G3085" t="s">
        <v>23</v>
      </c>
      <c r="H3085">
        <v>107</v>
      </c>
      <c r="I3085" t="s">
        <v>10291</v>
      </c>
      <c r="J3085" t="s">
        <v>10292</v>
      </c>
      <c r="K3085" t="s">
        <v>10293</v>
      </c>
      <c r="L3085" t="s">
        <v>77983</v>
      </c>
    </row>
    <row r="3086" spans="1:12" x14ac:dyDescent="0.15">
      <c r="A3086" t="s">
        <v>12</v>
      </c>
      <c r="B3086">
        <v>856753</v>
      </c>
      <c r="C3086">
        <v>856773</v>
      </c>
      <c r="D3086" t="s">
        <v>10294</v>
      </c>
      <c r="E3086" t="s">
        <v>90</v>
      </c>
      <c r="F3086" t="s">
        <v>76</v>
      </c>
      <c r="G3086" t="s">
        <v>23</v>
      </c>
      <c r="H3086">
        <v>41</v>
      </c>
      <c r="I3086" t="s">
        <v>10295</v>
      </c>
      <c r="J3086" t="s">
        <v>10296</v>
      </c>
      <c r="K3086" t="s">
        <v>10297</v>
      </c>
      <c r="L3086" t="s">
        <v>78014</v>
      </c>
    </row>
    <row r="3087" spans="1:12" x14ac:dyDescent="0.15">
      <c r="A3087" t="s">
        <v>12</v>
      </c>
      <c r="B3087">
        <v>856733</v>
      </c>
      <c r="C3087">
        <v>856753</v>
      </c>
      <c r="D3087" t="s">
        <v>10294</v>
      </c>
      <c r="E3087" t="s">
        <v>90</v>
      </c>
      <c r="F3087" t="s">
        <v>76</v>
      </c>
      <c r="G3087" t="s">
        <v>23</v>
      </c>
      <c r="H3087">
        <v>61</v>
      </c>
      <c r="I3087" t="s">
        <v>10298</v>
      </c>
      <c r="J3087" t="s">
        <v>10299</v>
      </c>
      <c r="K3087" t="s">
        <v>10300</v>
      </c>
      <c r="L3087" t="s">
        <v>77979</v>
      </c>
    </row>
    <row r="3088" spans="1:12" x14ac:dyDescent="0.15">
      <c r="A3088" t="s">
        <v>12</v>
      </c>
      <c r="B3088">
        <v>856694</v>
      </c>
      <c r="C3088">
        <v>856714</v>
      </c>
      <c r="D3088" t="s">
        <v>10294</v>
      </c>
      <c r="E3088" t="s">
        <v>90</v>
      </c>
      <c r="F3088" t="s">
        <v>76</v>
      </c>
      <c r="G3088" t="s">
        <v>16</v>
      </c>
      <c r="H3088">
        <v>100</v>
      </c>
      <c r="I3088" t="s">
        <v>10301</v>
      </c>
      <c r="J3088" t="s">
        <v>10302</v>
      </c>
      <c r="K3088" t="s">
        <v>10303</v>
      </c>
      <c r="L3088" t="s">
        <v>77953</v>
      </c>
    </row>
    <row r="3089" spans="1:12" x14ac:dyDescent="0.15">
      <c r="A3089" t="s">
        <v>12</v>
      </c>
      <c r="B3089">
        <v>856656</v>
      </c>
      <c r="C3089">
        <v>856676</v>
      </c>
      <c r="D3089" t="s">
        <v>10294</v>
      </c>
      <c r="E3089" t="s">
        <v>90</v>
      </c>
      <c r="F3089" t="s">
        <v>76</v>
      </c>
      <c r="G3089" t="s">
        <v>36</v>
      </c>
      <c r="H3089">
        <v>138</v>
      </c>
      <c r="I3089" t="s">
        <v>10304</v>
      </c>
      <c r="J3089" t="s">
        <v>10305</v>
      </c>
      <c r="K3089" t="s">
        <v>10306</v>
      </c>
      <c r="L3089" t="s">
        <v>78064</v>
      </c>
    </row>
    <row r="3090" spans="1:12" x14ac:dyDescent="0.15">
      <c r="A3090" t="s">
        <v>12</v>
      </c>
      <c r="B3090">
        <v>858953</v>
      </c>
      <c r="C3090">
        <v>858973</v>
      </c>
      <c r="D3090" t="s">
        <v>10307</v>
      </c>
      <c r="E3090" t="s">
        <v>90</v>
      </c>
      <c r="F3090" t="s">
        <v>76</v>
      </c>
      <c r="G3090" t="s">
        <v>36</v>
      </c>
      <c r="H3090">
        <v>0</v>
      </c>
      <c r="I3090" t="s">
        <v>10308</v>
      </c>
      <c r="J3090" t="s">
        <v>10309</v>
      </c>
      <c r="K3090" t="s">
        <v>10310</v>
      </c>
      <c r="L3090" t="s">
        <v>77980</v>
      </c>
    </row>
    <row r="3091" spans="1:12" x14ac:dyDescent="0.15">
      <c r="A3091" t="s">
        <v>12</v>
      </c>
      <c r="B3091">
        <v>858905</v>
      </c>
      <c r="C3091">
        <v>858925</v>
      </c>
      <c r="D3091" t="s">
        <v>10307</v>
      </c>
      <c r="E3091" t="s">
        <v>90</v>
      </c>
      <c r="F3091" t="s">
        <v>76</v>
      </c>
      <c r="G3091" t="s">
        <v>16</v>
      </c>
      <c r="H3091">
        <v>48</v>
      </c>
      <c r="I3091" t="s">
        <v>10311</v>
      </c>
      <c r="J3091" t="s">
        <v>10312</v>
      </c>
      <c r="K3091" t="s">
        <v>10313</v>
      </c>
      <c r="L3091" t="s">
        <v>78018</v>
      </c>
    </row>
    <row r="3092" spans="1:12" x14ac:dyDescent="0.15">
      <c r="A3092" t="s">
        <v>12</v>
      </c>
      <c r="B3092">
        <v>858883</v>
      </c>
      <c r="C3092">
        <v>858903</v>
      </c>
      <c r="D3092" t="s">
        <v>10307</v>
      </c>
      <c r="E3092" t="s">
        <v>90</v>
      </c>
      <c r="F3092" t="s">
        <v>76</v>
      </c>
      <c r="G3092" t="s">
        <v>32</v>
      </c>
      <c r="H3092">
        <v>70</v>
      </c>
      <c r="I3092" t="s">
        <v>10314</v>
      </c>
      <c r="J3092" t="s">
        <v>10315</v>
      </c>
      <c r="K3092" t="s">
        <v>10316</v>
      </c>
      <c r="L3092" t="s">
        <v>77919</v>
      </c>
    </row>
    <row r="3093" spans="1:12" x14ac:dyDescent="0.15">
      <c r="A3093" t="s">
        <v>12</v>
      </c>
      <c r="B3093">
        <v>858861</v>
      </c>
      <c r="C3093">
        <v>858881</v>
      </c>
      <c r="D3093" t="s">
        <v>10307</v>
      </c>
      <c r="E3093" t="s">
        <v>90</v>
      </c>
      <c r="F3093" t="s">
        <v>76</v>
      </c>
      <c r="G3093" t="s">
        <v>23</v>
      </c>
      <c r="H3093">
        <v>92</v>
      </c>
      <c r="I3093" t="s">
        <v>10317</v>
      </c>
      <c r="J3093" t="s">
        <v>10318</v>
      </c>
      <c r="K3093" t="s">
        <v>10319</v>
      </c>
      <c r="L3093" t="s">
        <v>78032</v>
      </c>
    </row>
    <row r="3094" spans="1:12" x14ac:dyDescent="0.15">
      <c r="A3094" t="s">
        <v>12</v>
      </c>
      <c r="B3094">
        <v>860218</v>
      </c>
      <c r="C3094">
        <v>860238</v>
      </c>
      <c r="D3094" t="s">
        <v>10320</v>
      </c>
      <c r="E3094" t="s">
        <v>90</v>
      </c>
      <c r="F3094" t="s">
        <v>76</v>
      </c>
      <c r="G3094" t="s">
        <v>32</v>
      </c>
      <c r="H3094">
        <v>1</v>
      </c>
      <c r="I3094" t="s">
        <v>10321</v>
      </c>
      <c r="J3094" t="s">
        <v>10322</v>
      </c>
      <c r="K3094" t="s">
        <v>10323</v>
      </c>
      <c r="L3094" t="s">
        <v>77917</v>
      </c>
    </row>
    <row r="3095" spans="1:12" x14ac:dyDescent="0.15">
      <c r="A3095" t="s">
        <v>12</v>
      </c>
      <c r="B3095">
        <v>860175</v>
      </c>
      <c r="C3095">
        <v>860195</v>
      </c>
      <c r="D3095" t="s">
        <v>10320</v>
      </c>
      <c r="E3095" t="s">
        <v>90</v>
      </c>
      <c r="F3095" t="s">
        <v>76</v>
      </c>
      <c r="G3095" t="s">
        <v>23</v>
      </c>
      <c r="H3095">
        <v>44</v>
      </c>
      <c r="I3095" t="s">
        <v>10324</v>
      </c>
      <c r="J3095" t="s">
        <v>10325</v>
      </c>
      <c r="K3095" t="s">
        <v>10326</v>
      </c>
      <c r="L3095" t="s">
        <v>78016</v>
      </c>
    </row>
    <row r="3096" spans="1:12" x14ac:dyDescent="0.15">
      <c r="A3096" t="s">
        <v>12</v>
      </c>
      <c r="B3096">
        <v>860154</v>
      </c>
      <c r="C3096">
        <v>860174</v>
      </c>
      <c r="D3096" t="s">
        <v>10320</v>
      </c>
      <c r="E3096" t="s">
        <v>90</v>
      </c>
      <c r="F3096" t="s">
        <v>76</v>
      </c>
      <c r="G3096" t="s">
        <v>16</v>
      </c>
      <c r="H3096">
        <v>65</v>
      </c>
      <c r="I3096" t="s">
        <v>10327</v>
      </c>
      <c r="J3096" t="s">
        <v>10328</v>
      </c>
      <c r="K3096" t="s">
        <v>10329</v>
      </c>
      <c r="L3096" t="s">
        <v>78042</v>
      </c>
    </row>
    <row r="3097" spans="1:12" x14ac:dyDescent="0.15">
      <c r="A3097" t="s">
        <v>12</v>
      </c>
      <c r="B3097">
        <v>860119</v>
      </c>
      <c r="C3097">
        <v>860139</v>
      </c>
      <c r="D3097" t="s">
        <v>10320</v>
      </c>
      <c r="E3097" t="s">
        <v>90</v>
      </c>
      <c r="F3097" t="s">
        <v>76</v>
      </c>
      <c r="G3097" t="s">
        <v>16</v>
      </c>
      <c r="H3097">
        <v>100</v>
      </c>
      <c r="I3097" t="s">
        <v>10330</v>
      </c>
      <c r="J3097" t="s">
        <v>10331</v>
      </c>
      <c r="K3097" t="s">
        <v>10332</v>
      </c>
      <c r="L3097" t="s">
        <v>77953</v>
      </c>
    </row>
    <row r="3098" spans="1:12" x14ac:dyDescent="0.15">
      <c r="A3098" t="s">
        <v>12</v>
      </c>
      <c r="B3098">
        <v>860584</v>
      </c>
      <c r="C3098">
        <v>860604</v>
      </c>
      <c r="D3098" t="s">
        <v>10333</v>
      </c>
      <c r="E3098" t="s">
        <v>90</v>
      </c>
      <c r="F3098" t="s">
        <v>76</v>
      </c>
      <c r="G3098" t="s">
        <v>23</v>
      </c>
      <c r="H3098">
        <v>31</v>
      </c>
      <c r="I3098" t="s">
        <v>10334</v>
      </c>
      <c r="J3098" t="s">
        <v>10335</v>
      </c>
      <c r="K3098" t="s">
        <v>10336</v>
      </c>
      <c r="L3098" t="s">
        <v>77910</v>
      </c>
    </row>
    <row r="3099" spans="1:12" x14ac:dyDescent="0.15">
      <c r="A3099" t="s">
        <v>12</v>
      </c>
      <c r="B3099">
        <v>860560</v>
      </c>
      <c r="C3099">
        <v>860580</v>
      </c>
      <c r="D3099" t="s">
        <v>10333</v>
      </c>
      <c r="E3099" t="s">
        <v>90</v>
      </c>
      <c r="F3099" t="s">
        <v>76</v>
      </c>
      <c r="G3099" t="s">
        <v>16</v>
      </c>
      <c r="H3099">
        <v>55</v>
      </c>
      <c r="I3099" t="s">
        <v>10337</v>
      </c>
      <c r="J3099" t="s">
        <v>10338</v>
      </c>
      <c r="K3099" t="s">
        <v>10339</v>
      </c>
      <c r="L3099" t="s">
        <v>77992</v>
      </c>
    </row>
    <row r="3100" spans="1:12" x14ac:dyDescent="0.15">
      <c r="A3100" t="s">
        <v>12</v>
      </c>
      <c r="B3100">
        <v>860530</v>
      </c>
      <c r="C3100">
        <v>860550</v>
      </c>
      <c r="D3100" t="s">
        <v>10333</v>
      </c>
      <c r="E3100" t="s">
        <v>90</v>
      </c>
      <c r="F3100" t="s">
        <v>76</v>
      </c>
      <c r="G3100" t="s">
        <v>16</v>
      </c>
      <c r="H3100">
        <v>85</v>
      </c>
      <c r="I3100" t="s">
        <v>10340</v>
      </c>
      <c r="J3100" t="s">
        <v>10341</v>
      </c>
      <c r="K3100" t="s">
        <v>10342</v>
      </c>
      <c r="L3100" t="s">
        <v>77972</v>
      </c>
    </row>
    <row r="3101" spans="1:12" x14ac:dyDescent="0.15">
      <c r="A3101" t="s">
        <v>12</v>
      </c>
      <c r="B3101">
        <v>860464</v>
      </c>
      <c r="C3101">
        <v>860484</v>
      </c>
      <c r="D3101" t="s">
        <v>10333</v>
      </c>
      <c r="E3101" t="s">
        <v>90</v>
      </c>
      <c r="F3101" t="s">
        <v>76</v>
      </c>
      <c r="G3101" t="s">
        <v>36</v>
      </c>
      <c r="H3101">
        <v>151</v>
      </c>
      <c r="I3101" t="s">
        <v>10343</v>
      </c>
      <c r="J3101" t="s">
        <v>10344</v>
      </c>
      <c r="K3101" t="s">
        <v>10345</v>
      </c>
      <c r="L3101" t="s">
        <v>78050</v>
      </c>
    </row>
    <row r="3102" spans="1:12" x14ac:dyDescent="0.15">
      <c r="A3102" t="s">
        <v>12</v>
      </c>
      <c r="B3102">
        <v>862716</v>
      </c>
      <c r="C3102">
        <v>862736</v>
      </c>
      <c r="D3102" t="s">
        <v>10346</v>
      </c>
      <c r="E3102" t="s">
        <v>90</v>
      </c>
      <c r="F3102" t="s">
        <v>76</v>
      </c>
      <c r="G3102" t="s">
        <v>32</v>
      </c>
      <c r="H3102">
        <v>1</v>
      </c>
      <c r="I3102" t="s">
        <v>10347</v>
      </c>
      <c r="J3102" t="s">
        <v>10348</v>
      </c>
      <c r="K3102" t="s">
        <v>10349</v>
      </c>
      <c r="L3102" t="s">
        <v>77917</v>
      </c>
    </row>
    <row r="3103" spans="1:12" x14ac:dyDescent="0.15">
      <c r="A3103" t="s">
        <v>12</v>
      </c>
      <c r="B3103">
        <v>862671</v>
      </c>
      <c r="C3103">
        <v>862691</v>
      </c>
      <c r="D3103" t="s">
        <v>10346</v>
      </c>
      <c r="E3103" t="s">
        <v>90</v>
      </c>
      <c r="F3103" t="s">
        <v>76</v>
      </c>
      <c r="G3103" t="s">
        <v>16</v>
      </c>
      <c r="H3103">
        <v>46</v>
      </c>
      <c r="I3103" t="s">
        <v>10350</v>
      </c>
      <c r="J3103" t="s">
        <v>10351</v>
      </c>
      <c r="K3103" t="s">
        <v>10352</v>
      </c>
      <c r="L3103" t="s">
        <v>78004</v>
      </c>
    </row>
    <row r="3104" spans="1:12" x14ac:dyDescent="0.15">
      <c r="A3104" t="s">
        <v>12</v>
      </c>
      <c r="B3104">
        <v>862643</v>
      </c>
      <c r="C3104">
        <v>862663</v>
      </c>
      <c r="D3104" t="s">
        <v>10346</v>
      </c>
      <c r="E3104" t="s">
        <v>90</v>
      </c>
      <c r="F3104" t="s">
        <v>76</v>
      </c>
      <c r="G3104" t="s">
        <v>16</v>
      </c>
      <c r="H3104">
        <v>74</v>
      </c>
      <c r="I3104" t="s">
        <v>10353</v>
      </c>
      <c r="J3104" t="s">
        <v>10354</v>
      </c>
      <c r="K3104" t="s">
        <v>10355</v>
      </c>
      <c r="L3104" t="s">
        <v>78005</v>
      </c>
    </row>
    <row r="3105" spans="1:12" x14ac:dyDescent="0.15">
      <c r="A3105" t="s">
        <v>12</v>
      </c>
      <c r="B3105">
        <v>862601</v>
      </c>
      <c r="C3105">
        <v>862621</v>
      </c>
      <c r="D3105" t="s">
        <v>10346</v>
      </c>
      <c r="E3105" t="s">
        <v>90</v>
      </c>
      <c r="F3105" t="s">
        <v>76</v>
      </c>
      <c r="G3105" t="s">
        <v>23</v>
      </c>
      <c r="H3105">
        <v>116</v>
      </c>
      <c r="I3105" t="s">
        <v>10356</v>
      </c>
      <c r="J3105" t="s">
        <v>10357</v>
      </c>
      <c r="K3105" t="s">
        <v>10358</v>
      </c>
      <c r="L3105" t="s">
        <v>77976</v>
      </c>
    </row>
    <row r="3106" spans="1:12" x14ac:dyDescent="0.15">
      <c r="A3106" t="s">
        <v>12</v>
      </c>
      <c r="B3106">
        <v>863147</v>
      </c>
      <c r="C3106">
        <v>863167</v>
      </c>
      <c r="D3106" t="s">
        <v>10359</v>
      </c>
      <c r="E3106" t="s">
        <v>90</v>
      </c>
      <c r="F3106" t="s">
        <v>76</v>
      </c>
      <c r="G3106" t="s">
        <v>32</v>
      </c>
      <c r="H3106">
        <v>1</v>
      </c>
      <c r="I3106" t="s">
        <v>10360</v>
      </c>
      <c r="J3106" t="s">
        <v>10361</v>
      </c>
      <c r="K3106" t="s">
        <v>10362</v>
      </c>
      <c r="L3106" t="s">
        <v>77917</v>
      </c>
    </row>
    <row r="3107" spans="1:12" x14ac:dyDescent="0.15">
      <c r="A3107" t="s">
        <v>12</v>
      </c>
      <c r="B3107">
        <v>863101</v>
      </c>
      <c r="C3107">
        <v>863121</v>
      </c>
      <c r="D3107" t="s">
        <v>10359</v>
      </c>
      <c r="E3107" t="s">
        <v>90</v>
      </c>
      <c r="F3107" t="s">
        <v>76</v>
      </c>
      <c r="G3107" t="s">
        <v>32</v>
      </c>
      <c r="H3107">
        <v>47</v>
      </c>
      <c r="I3107" t="s">
        <v>10363</v>
      </c>
      <c r="J3107" t="s">
        <v>10364</v>
      </c>
      <c r="K3107" t="s">
        <v>10365</v>
      </c>
      <c r="L3107" t="s">
        <v>77932</v>
      </c>
    </row>
    <row r="3108" spans="1:12" x14ac:dyDescent="0.15">
      <c r="A3108" t="s">
        <v>12</v>
      </c>
      <c r="B3108">
        <v>863036</v>
      </c>
      <c r="C3108">
        <v>863056</v>
      </c>
      <c r="D3108" t="s">
        <v>10359</v>
      </c>
      <c r="E3108" t="s">
        <v>90</v>
      </c>
      <c r="F3108" t="s">
        <v>76</v>
      </c>
      <c r="G3108" t="s">
        <v>32</v>
      </c>
      <c r="H3108">
        <v>112</v>
      </c>
      <c r="I3108" t="s">
        <v>10366</v>
      </c>
      <c r="J3108" t="s">
        <v>10367</v>
      </c>
      <c r="K3108" t="s">
        <v>10368</v>
      </c>
      <c r="L3108" t="s">
        <v>77950</v>
      </c>
    </row>
    <row r="3109" spans="1:12" x14ac:dyDescent="0.15">
      <c r="A3109" t="s">
        <v>12</v>
      </c>
      <c r="B3109">
        <v>862982</v>
      </c>
      <c r="C3109">
        <v>863002</v>
      </c>
      <c r="D3109" t="s">
        <v>10359</v>
      </c>
      <c r="E3109" t="s">
        <v>90</v>
      </c>
      <c r="F3109" t="s">
        <v>76</v>
      </c>
      <c r="G3109" t="s">
        <v>16</v>
      </c>
      <c r="H3109">
        <v>166</v>
      </c>
      <c r="I3109" t="s">
        <v>10369</v>
      </c>
      <c r="J3109" t="s">
        <v>10370</v>
      </c>
      <c r="K3109" t="s">
        <v>10371</v>
      </c>
      <c r="L3109" t="s">
        <v>77996</v>
      </c>
    </row>
    <row r="3110" spans="1:12" x14ac:dyDescent="0.15">
      <c r="A3110" t="s">
        <v>12</v>
      </c>
      <c r="B3110">
        <v>864985</v>
      </c>
      <c r="C3110">
        <v>865005</v>
      </c>
      <c r="D3110" t="s">
        <v>10372</v>
      </c>
      <c r="E3110" t="s">
        <v>90</v>
      </c>
      <c r="F3110" t="s">
        <v>76</v>
      </c>
      <c r="G3110" t="s">
        <v>16</v>
      </c>
      <c r="H3110">
        <v>9</v>
      </c>
      <c r="I3110" t="s">
        <v>10373</v>
      </c>
      <c r="J3110" t="s">
        <v>10374</v>
      </c>
      <c r="K3110" t="s">
        <v>10375</v>
      </c>
      <c r="L3110" t="s">
        <v>77939</v>
      </c>
    </row>
    <row r="3111" spans="1:12" x14ac:dyDescent="0.15">
      <c r="A3111" t="s">
        <v>12</v>
      </c>
      <c r="B3111">
        <v>864962</v>
      </c>
      <c r="C3111">
        <v>864982</v>
      </c>
      <c r="D3111" t="s">
        <v>10372</v>
      </c>
      <c r="E3111" t="s">
        <v>90</v>
      </c>
      <c r="F3111" t="s">
        <v>76</v>
      </c>
      <c r="G3111" t="s">
        <v>23</v>
      </c>
      <c r="H3111">
        <v>32</v>
      </c>
      <c r="I3111" t="s">
        <v>10376</v>
      </c>
      <c r="J3111" t="s">
        <v>10377</v>
      </c>
      <c r="K3111" t="s">
        <v>10378</v>
      </c>
      <c r="L3111" t="s">
        <v>77918</v>
      </c>
    </row>
    <row r="3112" spans="1:12" x14ac:dyDescent="0.15">
      <c r="A3112" t="s">
        <v>12</v>
      </c>
      <c r="B3112">
        <v>864936</v>
      </c>
      <c r="C3112">
        <v>864956</v>
      </c>
      <c r="D3112" t="s">
        <v>10372</v>
      </c>
      <c r="E3112" t="s">
        <v>90</v>
      </c>
      <c r="F3112" t="s">
        <v>76</v>
      </c>
      <c r="G3112" t="s">
        <v>36</v>
      </c>
      <c r="H3112">
        <v>58</v>
      </c>
      <c r="I3112" t="s">
        <v>10379</v>
      </c>
      <c r="J3112" t="s">
        <v>10380</v>
      </c>
      <c r="K3112" t="s">
        <v>10381</v>
      </c>
      <c r="L3112" t="s">
        <v>77911</v>
      </c>
    </row>
    <row r="3113" spans="1:12" x14ac:dyDescent="0.15">
      <c r="A3113" t="s">
        <v>12</v>
      </c>
      <c r="B3113">
        <v>864798</v>
      </c>
      <c r="C3113">
        <v>864818</v>
      </c>
      <c r="D3113" t="s">
        <v>10372</v>
      </c>
      <c r="E3113" t="s">
        <v>90</v>
      </c>
      <c r="F3113" t="s">
        <v>76</v>
      </c>
      <c r="G3113" t="s">
        <v>16</v>
      </c>
      <c r="H3113">
        <v>196</v>
      </c>
      <c r="I3113" t="s">
        <v>10382</v>
      </c>
      <c r="J3113" t="s">
        <v>10383</v>
      </c>
      <c r="K3113" t="s">
        <v>10384</v>
      </c>
      <c r="L3113" t="s">
        <v>78090</v>
      </c>
    </row>
    <row r="3114" spans="1:12" x14ac:dyDescent="0.15">
      <c r="A3114" t="s">
        <v>12</v>
      </c>
      <c r="B3114">
        <v>865562</v>
      </c>
      <c r="C3114">
        <v>865582</v>
      </c>
      <c r="D3114" t="s">
        <v>10385</v>
      </c>
      <c r="E3114" t="s">
        <v>90</v>
      </c>
      <c r="F3114" t="s">
        <v>76</v>
      </c>
      <c r="G3114" t="s">
        <v>16</v>
      </c>
      <c r="H3114">
        <v>14</v>
      </c>
      <c r="I3114" t="s">
        <v>10386</v>
      </c>
      <c r="J3114" t="s">
        <v>10387</v>
      </c>
      <c r="K3114" t="s">
        <v>10388</v>
      </c>
      <c r="L3114" t="s">
        <v>77924</v>
      </c>
    </row>
    <row r="3115" spans="1:12" x14ac:dyDescent="0.15">
      <c r="A3115" t="s">
        <v>12</v>
      </c>
      <c r="B3115">
        <v>865538</v>
      </c>
      <c r="C3115">
        <v>865558</v>
      </c>
      <c r="D3115" t="s">
        <v>10385</v>
      </c>
      <c r="E3115" t="s">
        <v>90</v>
      </c>
      <c r="F3115" t="s">
        <v>76</v>
      </c>
      <c r="G3115" t="s">
        <v>32</v>
      </c>
      <c r="H3115">
        <v>38</v>
      </c>
      <c r="I3115" t="s">
        <v>10389</v>
      </c>
      <c r="J3115" t="s">
        <v>10390</v>
      </c>
      <c r="K3115" t="s">
        <v>10391</v>
      </c>
      <c r="L3115" t="s">
        <v>78008</v>
      </c>
    </row>
    <row r="3116" spans="1:12" x14ac:dyDescent="0.15">
      <c r="A3116" t="s">
        <v>12</v>
      </c>
      <c r="B3116">
        <v>865489</v>
      </c>
      <c r="C3116">
        <v>865509</v>
      </c>
      <c r="D3116" t="s">
        <v>10385</v>
      </c>
      <c r="E3116" t="s">
        <v>90</v>
      </c>
      <c r="F3116" t="s">
        <v>76</v>
      </c>
      <c r="G3116" t="s">
        <v>36</v>
      </c>
      <c r="H3116">
        <v>87</v>
      </c>
      <c r="I3116" t="s">
        <v>10392</v>
      </c>
      <c r="J3116" t="s">
        <v>10393</v>
      </c>
      <c r="K3116" t="s">
        <v>10394</v>
      </c>
      <c r="L3116" t="s">
        <v>78024</v>
      </c>
    </row>
    <row r="3117" spans="1:12" x14ac:dyDescent="0.15">
      <c r="A3117" t="s">
        <v>12</v>
      </c>
      <c r="B3117">
        <v>865467</v>
      </c>
      <c r="C3117">
        <v>865487</v>
      </c>
      <c r="D3117" t="s">
        <v>10385</v>
      </c>
      <c r="E3117" t="s">
        <v>90</v>
      </c>
      <c r="F3117" t="s">
        <v>76</v>
      </c>
      <c r="G3117" t="s">
        <v>32</v>
      </c>
      <c r="H3117">
        <v>109</v>
      </c>
      <c r="I3117" t="s">
        <v>10395</v>
      </c>
      <c r="J3117" t="s">
        <v>10396</v>
      </c>
      <c r="K3117" t="s">
        <v>10397</v>
      </c>
      <c r="L3117" t="s">
        <v>77947</v>
      </c>
    </row>
    <row r="3118" spans="1:12" x14ac:dyDescent="0.15">
      <c r="A3118" t="s">
        <v>12</v>
      </c>
      <c r="B3118">
        <v>866257</v>
      </c>
      <c r="C3118">
        <v>866277</v>
      </c>
      <c r="D3118" t="s">
        <v>10398</v>
      </c>
      <c r="E3118" t="s">
        <v>90</v>
      </c>
      <c r="F3118" t="s">
        <v>76</v>
      </c>
      <c r="G3118" t="s">
        <v>23</v>
      </c>
      <c r="H3118">
        <v>13</v>
      </c>
      <c r="I3118" t="s">
        <v>10399</v>
      </c>
      <c r="J3118" t="s">
        <v>10400</v>
      </c>
      <c r="K3118" t="s">
        <v>10401</v>
      </c>
      <c r="L3118" t="s">
        <v>77935</v>
      </c>
    </row>
    <row r="3119" spans="1:12" x14ac:dyDescent="0.15">
      <c r="A3119" t="s">
        <v>12</v>
      </c>
      <c r="B3119">
        <v>866216</v>
      </c>
      <c r="C3119">
        <v>866236</v>
      </c>
      <c r="D3119" t="s">
        <v>10398</v>
      </c>
      <c r="E3119" t="s">
        <v>90</v>
      </c>
      <c r="F3119" t="s">
        <v>76</v>
      </c>
      <c r="G3119" t="s">
        <v>32</v>
      </c>
      <c r="H3119">
        <v>54</v>
      </c>
      <c r="I3119" t="s">
        <v>10402</v>
      </c>
      <c r="J3119" t="s">
        <v>10403</v>
      </c>
      <c r="K3119" t="s">
        <v>10404</v>
      </c>
      <c r="L3119" t="s">
        <v>77961</v>
      </c>
    </row>
    <row r="3120" spans="1:12" x14ac:dyDescent="0.15">
      <c r="A3120" t="s">
        <v>12</v>
      </c>
      <c r="B3120">
        <v>866196</v>
      </c>
      <c r="C3120">
        <v>866216</v>
      </c>
      <c r="D3120" t="s">
        <v>10398</v>
      </c>
      <c r="E3120" t="s">
        <v>90</v>
      </c>
      <c r="F3120" t="s">
        <v>76</v>
      </c>
      <c r="G3120" t="s">
        <v>16</v>
      </c>
      <c r="H3120">
        <v>74</v>
      </c>
      <c r="I3120" t="s">
        <v>10405</v>
      </c>
      <c r="J3120" t="s">
        <v>10406</v>
      </c>
      <c r="K3120" t="s">
        <v>10407</v>
      </c>
      <c r="L3120" t="s">
        <v>78005</v>
      </c>
    </row>
    <row r="3121" spans="1:12" x14ac:dyDescent="0.15">
      <c r="A3121" t="s">
        <v>12</v>
      </c>
      <c r="B3121">
        <v>866160</v>
      </c>
      <c r="C3121">
        <v>866180</v>
      </c>
      <c r="D3121" t="s">
        <v>10398</v>
      </c>
      <c r="E3121" t="s">
        <v>90</v>
      </c>
      <c r="F3121" t="s">
        <v>76</v>
      </c>
      <c r="G3121" t="s">
        <v>32</v>
      </c>
      <c r="H3121">
        <v>110</v>
      </c>
      <c r="I3121" t="s">
        <v>10408</v>
      </c>
      <c r="J3121" t="s">
        <v>10409</v>
      </c>
      <c r="K3121" t="s">
        <v>10410</v>
      </c>
      <c r="L3121" t="s">
        <v>78030</v>
      </c>
    </row>
    <row r="3122" spans="1:12" x14ac:dyDescent="0.15">
      <c r="A3122" t="s">
        <v>12</v>
      </c>
      <c r="B3122">
        <v>866621</v>
      </c>
      <c r="C3122">
        <v>866641</v>
      </c>
      <c r="D3122" t="s">
        <v>10411</v>
      </c>
      <c r="E3122" t="s">
        <v>90</v>
      </c>
      <c r="F3122" t="s">
        <v>76</v>
      </c>
      <c r="G3122" t="s">
        <v>16</v>
      </c>
      <c r="H3122">
        <v>13</v>
      </c>
      <c r="I3122" t="s">
        <v>10412</v>
      </c>
      <c r="J3122" t="s">
        <v>10413</v>
      </c>
      <c r="K3122" t="s">
        <v>10414</v>
      </c>
      <c r="L3122" t="s">
        <v>77935</v>
      </c>
    </row>
    <row r="3123" spans="1:12" x14ac:dyDescent="0.15">
      <c r="A3123" t="s">
        <v>12</v>
      </c>
      <c r="B3123">
        <v>866593</v>
      </c>
      <c r="C3123">
        <v>866613</v>
      </c>
      <c r="D3123" t="s">
        <v>10411</v>
      </c>
      <c r="E3123" t="s">
        <v>90</v>
      </c>
      <c r="F3123" t="s">
        <v>76</v>
      </c>
      <c r="G3123" t="s">
        <v>36</v>
      </c>
      <c r="H3123">
        <v>41</v>
      </c>
      <c r="I3123" t="s">
        <v>10415</v>
      </c>
      <c r="J3123" t="s">
        <v>10416</v>
      </c>
      <c r="K3123" t="s">
        <v>10417</v>
      </c>
      <c r="L3123" t="s">
        <v>78014</v>
      </c>
    </row>
    <row r="3124" spans="1:12" x14ac:dyDescent="0.15">
      <c r="A3124" t="s">
        <v>12</v>
      </c>
      <c r="B3124">
        <v>866557</v>
      </c>
      <c r="C3124">
        <v>866577</v>
      </c>
      <c r="D3124" t="s">
        <v>10411</v>
      </c>
      <c r="E3124" t="s">
        <v>90</v>
      </c>
      <c r="F3124" t="s">
        <v>76</v>
      </c>
      <c r="G3124" t="s">
        <v>16</v>
      </c>
      <c r="H3124">
        <v>77</v>
      </c>
      <c r="I3124" t="s">
        <v>10418</v>
      </c>
      <c r="J3124" t="s">
        <v>10419</v>
      </c>
      <c r="K3124" t="s">
        <v>10420</v>
      </c>
      <c r="L3124" t="s">
        <v>77960</v>
      </c>
    </row>
    <row r="3125" spans="1:12" x14ac:dyDescent="0.15">
      <c r="A3125" t="s">
        <v>12</v>
      </c>
      <c r="B3125">
        <v>866533</v>
      </c>
      <c r="C3125">
        <v>866553</v>
      </c>
      <c r="D3125" t="s">
        <v>10411</v>
      </c>
      <c r="E3125" t="s">
        <v>90</v>
      </c>
      <c r="F3125" t="s">
        <v>76</v>
      </c>
      <c r="G3125" t="s">
        <v>36</v>
      </c>
      <c r="H3125">
        <v>101</v>
      </c>
      <c r="I3125" t="s">
        <v>10421</v>
      </c>
      <c r="J3125" t="s">
        <v>10422</v>
      </c>
      <c r="K3125" t="s">
        <v>10423</v>
      </c>
      <c r="L3125" t="s">
        <v>77997</v>
      </c>
    </row>
    <row r="3126" spans="1:12" x14ac:dyDescent="0.15">
      <c r="A3126" t="s">
        <v>12</v>
      </c>
      <c r="B3126">
        <v>868200</v>
      </c>
      <c r="C3126">
        <v>868220</v>
      </c>
      <c r="D3126" t="s">
        <v>10424</v>
      </c>
      <c r="E3126" t="s">
        <v>90</v>
      </c>
      <c r="F3126" t="s">
        <v>76</v>
      </c>
      <c r="G3126" t="s">
        <v>32</v>
      </c>
      <c r="H3126">
        <v>34</v>
      </c>
      <c r="I3126" t="s">
        <v>10425</v>
      </c>
      <c r="J3126" t="s">
        <v>10426</v>
      </c>
      <c r="K3126" t="s">
        <v>10427</v>
      </c>
      <c r="L3126" t="s">
        <v>77999</v>
      </c>
    </row>
    <row r="3127" spans="1:12" x14ac:dyDescent="0.15">
      <c r="A3127" t="s">
        <v>12</v>
      </c>
      <c r="B3127">
        <v>868180</v>
      </c>
      <c r="C3127">
        <v>868200</v>
      </c>
      <c r="D3127" t="s">
        <v>10424</v>
      </c>
      <c r="E3127" t="s">
        <v>90</v>
      </c>
      <c r="F3127" t="s">
        <v>76</v>
      </c>
      <c r="G3127" t="s">
        <v>23</v>
      </c>
      <c r="H3127">
        <v>54</v>
      </c>
      <c r="I3127" t="s">
        <v>10428</v>
      </c>
      <c r="J3127" t="s">
        <v>10429</v>
      </c>
      <c r="K3127" t="s">
        <v>10430</v>
      </c>
      <c r="L3127" t="s">
        <v>77961</v>
      </c>
    </row>
    <row r="3128" spans="1:12" x14ac:dyDescent="0.15">
      <c r="A3128" t="s">
        <v>12</v>
      </c>
      <c r="B3128">
        <v>868146</v>
      </c>
      <c r="C3128">
        <v>868166</v>
      </c>
      <c r="D3128" t="s">
        <v>10424</v>
      </c>
      <c r="E3128" t="s">
        <v>90</v>
      </c>
      <c r="F3128" t="s">
        <v>76</v>
      </c>
      <c r="G3128" t="s">
        <v>16</v>
      </c>
      <c r="H3128">
        <v>88</v>
      </c>
      <c r="I3128" t="s">
        <v>10431</v>
      </c>
      <c r="J3128" t="s">
        <v>10432</v>
      </c>
      <c r="K3128" t="s">
        <v>10433</v>
      </c>
      <c r="L3128" t="s">
        <v>77923</v>
      </c>
    </row>
    <row r="3129" spans="1:12" x14ac:dyDescent="0.15">
      <c r="A3129" t="s">
        <v>12</v>
      </c>
      <c r="B3129">
        <v>868116</v>
      </c>
      <c r="C3129">
        <v>868136</v>
      </c>
      <c r="D3129" t="s">
        <v>10424</v>
      </c>
      <c r="E3129" t="s">
        <v>90</v>
      </c>
      <c r="F3129" t="s">
        <v>76</v>
      </c>
      <c r="G3129" t="s">
        <v>32</v>
      </c>
      <c r="H3129">
        <v>118</v>
      </c>
      <c r="I3129" t="s">
        <v>10434</v>
      </c>
      <c r="J3129" t="s">
        <v>10435</v>
      </c>
      <c r="K3129" t="s">
        <v>10436</v>
      </c>
      <c r="L3129" t="s">
        <v>77973</v>
      </c>
    </row>
    <row r="3130" spans="1:12" x14ac:dyDescent="0.15">
      <c r="A3130" t="s">
        <v>12</v>
      </c>
      <c r="B3130">
        <v>869297</v>
      </c>
      <c r="C3130">
        <v>869317</v>
      </c>
      <c r="D3130" t="s">
        <v>10437</v>
      </c>
      <c r="E3130" t="s">
        <v>90</v>
      </c>
      <c r="F3130" t="s">
        <v>76</v>
      </c>
      <c r="G3130" t="s">
        <v>32</v>
      </c>
      <c r="H3130">
        <v>32</v>
      </c>
      <c r="I3130" t="s">
        <v>10438</v>
      </c>
      <c r="J3130" t="s">
        <v>10439</v>
      </c>
      <c r="K3130" t="s">
        <v>10440</v>
      </c>
      <c r="L3130" t="s">
        <v>77918</v>
      </c>
    </row>
    <row r="3131" spans="1:12" x14ac:dyDescent="0.15">
      <c r="A3131" t="s">
        <v>12</v>
      </c>
      <c r="B3131">
        <v>869270</v>
      </c>
      <c r="C3131">
        <v>869290</v>
      </c>
      <c r="D3131" t="s">
        <v>10437</v>
      </c>
      <c r="E3131" t="s">
        <v>90</v>
      </c>
      <c r="F3131" t="s">
        <v>76</v>
      </c>
      <c r="G3131" t="s">
        <v>16</v>
      </c>
      <c r="H3131">
        <v>59</v>
      </c>
      <c r="I3131" t="s">
        <v>10441</v>
      </c>
      <c r="J3131" t="s">
        <v>10442</v>
      </c>
      <c r="K3131" t="s">
        <v>10443</v>
      </c>
      <c r="L3131" t="s">
        <v>78009</v>
      </c>
    </row>
    <row r="3132" spans="1:12" x14ac:dyDescent="0.15">
      <c r="A3132" t="s">
        <v>12</v>
      </c>
      <c r="B3132">
        <v>869220</v>
      </c>
      <c r="C3132">
        <v>869240</v>
      </c>
      <c r="D3132" t="s">
        <v>10437</v>
      </c>
      <c r="E3132" t="s">
        <v>90</v>
      </c>
      <c r="F3132" t="s">
        <v>76</v>
      </c>
      <c r="G3132" t="s">
        <v>32</v>
      </c>
      <c r="H3132">
        <v>109</v>
      </c>
      <c r="I3132" t="s">
        <v>10444</v>
      </c>
      <c r="J3132" t="s">
        <v>10445</v>
      </c>
      <c r="K3132" t="s">
        <v>10446</v>
      </c>
      <c r="L3132" t="s">
        <v>77947</v>
      </c>
    </row>
    <row r="3133" spans="1:12" x14ac:dyDescent="0.15">
      <c r="A3133" t="s">
        <v>12</v>
      </c>
      <c r="B3133">
        <v>869187</v>
      </c>
      <c r="C3133">
        <v>869207</v>
      </c>
      <c r="D3133" t="s">
        <v>10437</v>
      </c>
      <c r="E3133" t="s">
        <v>90</v>
      </c>
      <c r="F3133" t="s">
        <v>76</v>
      </c>
      <c r="G3133" t="s">
        <v>16</v>
      </c>
      <c r="H3133">
        <v>142</v>
      </c>
      <c r="I3133" t="s">
        <v>10447</v>
      </c>
      <c r="J3133" t="s">
        <v>10448</v>
      </c>
      <c r="K3133" t="s">
        <v>10449</v>
      </c>
      <c r="L3133" t="s">
        <v>77990</v>
      </c>
    </row>
    <row r="3134" spans="1:12" x14ac:dyDescent="0.15">
      <c r="A3134" t="s">
        <v>12</v>
      </c>
      <c r="B3134">
        <v>870183</v>
      </c>
      <c r="C3134">
        <v>870203</v>
      </c>
      <c r="D3134" t="s">
        <v>10450</v>
      </c>
      <c r="E3134" t="s">
        <v>90</v>
      </c>
      <c r="F3134" t="s">
        <v>76</v>
      </c>
      <c r="G3134" t="s">
        <v>36</v>
      </c>
      <c r="H3134">
        <v>0</v>
      </c>
      <c r="I3134" t="s">
        <v>10451</v>
      </c>
      <c r="J3134" t="s">
        <v>10452</v>
      </c>
      <c r="K3134" t="s">
        <v>10453</v>
      </c>
      <c r="L3134" t="s">
        <v>77980</v>
      </c>
    </row>
    <row r="3135" spans="1:12" x14ac:dyDescent="0.15">
      <c r="A3135" t="s">
        <v>12</v>
      </c>
      <c r="B3135">
        <v>870155</v>
      </c>
      <c r="C3135">
        <v>870175</v>
      </c>
      <c r="D3135" t="s">
        <v>10450</v>
      </c>
      <c r="E3135" t="s">
        <v>90</v>
      </c>
      <c r="F3135" t="s">
        <v>76</v>
      </c>
      <c r="G3135" t="s">
        <v>23</v>
      </c>
      <c r="H3135">
        <v>28</v>
      </c>
      <c r="I3135" t="s">
        <v>10454</v>
      </c>
      <c r="J3135" t="s">
        <v>10455</v>
      </c>
      <c r="K3135" t="s">
        <v>10456</v>
      </c>
      <c r="L3135" t="s">
        <v>77956</v>
      </c>
    </row>
    <row r="3136" spans="1:12" x14ac:dyDescent="0.15">
      <c r="A3136" t="s">
        <v>12</v>
      </c>
      <c r="B3136">
        <v>870130</v>
      </c>
      <c r="C3136">
        <v>870150</v>
      </c>
      <c r="D3136" t="s">
        <v>10450</v>
      </c>
      <c r="E3136" t="s">
        <v>90</v>
      </c>
      <c r="F3136" t="s">
        <v>76</v>
      </c>
      <c r="G3136" t="s">
        <v>23</v>
      </c>
      <c r="H3136">
        <v>53</v>
      </c>
      <c r="I3136" t="s">
        <v>10457</v>
      </c>
      <c r="J3136" t="s">
        <v>10458</v>
      </c>
      <c r="K3136" t="s">
        <v>10459</v>
      </c>
      <c r="L3136" t="s">
        <v>77922</v>
      </c>
    </row>
    <row r="3137" spans="1:12" x14ac:dyDescent="0.15">
      <c r="A3137" t="s">
        <v>12</v>
      </c>
      <c r="B3137">
        <v>870107</v>
      </c>
      <c r="C3137">
        <v>870127</v>
      </c>
      <c r="D3137" t="s">
        <v>10450</v>
      </c>
      <c r="E3137" t="s">
        <v>90</v>
      </c>
      <c r="F3137" t="s">
        <v>76</v>
      </c>
      <c r="G3137" t="s">
        <v>32</v>
      </c>
      <c r="H3137">
        <v>76</v>
      </c>
      <c r="I3137" t="s">
        <v>10460</v>
      </c>
      <c r="J3137" t="s">
        <v>10461</v>
      </c>
      <c r="K3137" t="s">
        <v>10462</v>
      </c>
      <c r="L3137" t="s">
        <v>77985</v>
      </c>
    </row>
    <row r="3138" spans="1:12" x14ac:dyDescent="0.15">
      <c r="A3138" t="s">
        <v>12</v>
      </c>
      <c r="B3138">
        <v>871322</v>
      </c>
      <c r="C3138">
        <v>871342</v>
      </c>
      <c r="D3138" t="s">
        <v>10463</v>
      </c>
      <c r="E3138" t="s">
        <v>90</v>
      </c>
      <c r="F3138" t="s">
        <v>76</v>
      </c>
      <c r="G3138" t="s">
        <v>32</v>
      </c>
      <c r="H3138">
        <v>1</v>
      </c>
      <c r="I3138" t="s">
        <v>10464</v>
      </c>
      <c r="J3138" t="s">
        <v>10465</v>
      </c>
      <c r="K3138" t="s">
        <v>10466</v>
      </c>
      <c r="L3138" t="s">
        <v>77917</v>
      </c>
    </row>
    <row r="3139" spans="1:12" x14ac:dyDescent="0.15">
      <c r="A3139" t="s">
        <v>12</v>
      </c>
      <c r="B3139">
        <v>871300</v>
      </c>
      <c r="C3139">
        <v>871320</v>
      </c>
      <c r="D3139" t="s">
        <v>10463</v>
      </c>
      <c r="E3139" t="s">
        <v>90</v>
      </c>
      <c r="F3139" t="s">
        <v>76</v>
      </c>
      <c r="G3139" t="s">
        <v>32</v>
      </c>
      <c r="H3139">
        <v>23</v>
      </c>
      <c r="I3139" t="s">
        <v>10467</v>
      </c>
      <c r="J3139" t="s">
        <v>10468</v>
      </c>
      <c r="K3139" t="s">
        <v>10469</v>
      </c>
      <c r="L3139" t="s">
        <v>77975</v>
      </c>
    </row>
    <row r="3140" spans="1:12" x14ac:dyDescent="0.15">
      <c r="A3140" t="s">
        <v>12</v>
      </c>
      <c r="B3140">
        <v>871279</v>
      </c>
      <c r="C3140">
        <v>871299</v>
      </c>
      <c r="D3140" t="s">
        <v>10463</v>
      </c>
      <c r="E3140" t="s">
        <v>90</v>
      </c>
      <c r="F3140" t="s">
        <v>76</v>
      </c>
      <c r="G3140" t="s">
        <v>32</v>
      </c>
      <c r="H3140">
        <v>44</v>
      </c>
      <c r="I3140" t="s">
        <v>10470</v>
      </c>
      <c r="J3140" t="s">
        <v>10471</v>
      </c>
      <c r="K3140" t="s">
        <v>10472</v>
      </c>
      <c r="L3140" t="s">
        <v>78016</v>
      </c>
    </row>
    <row r="3141" spans="1:12" x14ac:dyDescent="0.15">
      <c r="A3141" t="s">
        <v>12</v>
      </c>
      <c r="B3141">
        <v>871246</v>
      </c>
      <c r="C3141">
        <v>871266</v>
      </c>
      <c r="D3141" t="s">
        <v>10463</v>
      </c>
      <c r="E3141" t="s">
        <v>90</v>
      </c>
      <c r="F3141" t="s">
        <v>76</v>
      </c>
      <c r="G3141" t="s">
        <v>16</v>
      </c>
      <c r="H3141">
        <v>77</v>
      </c>
      <c r="I3141" t="s">
        <v>10473</v>
      </c>
      <c r="J3141" t="s">
        <v>10474</v>
      </c>
      <c r="K3141" t="s">
        <v>10475</v>
      </c>
      <c r="L3141" t="s">
        <v>77960</v>
      </c>
    </row>
    <row r="3142" spans="1:12" x14ac:dyDescent="0.15">
      <c r="A3142" t="s">
        <v>12</v>
      </c>
      <c r="B3142">
        <v>871774</v>
      </c>
      <c r="C3142">
        <v>871794</v>
      </c>
      <c r="D3142" t="s">
        <v>10476</v>
      </c>
      <c r="E3142" t="s">
        <v>10477</v>
      </c>
      <c r="F3142" t="s">
        <v>15</v>
      </c>
      <c r="G3142" t="s">
        <v>32</v>
      </c>
      <c r="H3142">
        <v>12</v>
      </c>
      <c r="I3142" t="s">
        <v>10478</v>
      </c>
      <c r="J3142" t="s">
        <v>10479</v>
      </c>
      <c r="K3142" t="s">
        <v>10480</v>
      </c>
      <c r="L3142" t="s">
        <v>77991</v>
      </c>
    </row>
    <row r="3143" spans="1:12" x14ac:dyDescent="0.15">
      <c r="A3143" t="s">
        <v>12</v>
      </c>
      <c r="B3143">
        <v>871803</v>
      </c>
      <c r="C3143">
        <v>871823</v>
      </c>
      <c r="D3143" t="s">
        <v>10476</v>
      </c>
      <c r="E3143" t="s">
        <v>10477</v>
      </c>
      <c r="F3143" t="s">
        <v>15</v>
      </c>
      <c r="G3143" t="s">
        <v>32</v>
      </c>
      <c r="H3143">
        <v>41</v>
      </c>
      <c r="I3143" t="s">
        <v>10481</v>
      </c>
      <c r="J3143" t="s">
        <v>10482</v>
      </c>
      <c r="K3143" t="s">
        <v>10483</v>
      </c>
      <c r="L3143" t="s">
        <v>78014</v>
      </c>
    </row>
    <row r="3144" spans="1:12" x14ac:dyDescent="0.15">
      <c r="A3144" t="s">
        <v>12</v>
      </c>
      <c r="B3144">
        <v>871833</v>
      </c>
      <c r="C3144">
        <v>871853</v>
      </c>
      <c r="D3144" t="s">
        <v>10476</v>
      </c>
      <c r="E3144" t="s">
        <v>10477</v>
      </c>
      <c r="F3144" t="s">
        <v>15</v>
      </c>
      <c r="G3144" t="s">
        <v>23</v>
      </c>
      <c r="H3144">
        <v>71</v>
      </c>
      <c r="I3144" t="s">
        <v>10484</v>
      </c>
      <c r="J3144" t="s">
        <v>10485</v>
      </c>
      <c r="K3144" t="s">
        <v>10486</v>
      </c>
      <c r="L3144" t="s">
        <v>77969</v>
      </c>
    </row>
    <row r="3145" spans="1:12" x14ac:dyDescent="0.15">
      <c r="A3145" t="s">
        <v>12</v>
      </c>
      <c r="B3145">
        <v>871858</v>
      </c>
      <c r="C3145">
        <v>871878</v>
      </c>
      <c r="D3145" t="s">
        <v>10476</v>
      </c>
      <c r="E3145" t="s">
        <v>10477</v>
      </c>
      <c r="F3145" t="s">
        <v>15</v>
      </c>
      <c r="G3145" t="s">
        <v>16</v>
      </c>
      <c r="H3145">
        <v>96</v>
      </c>
      <c r="I3145" t="s">
        <v>10487</v>
      </c>
      <c r="J3145" t="s">
        <v>10488</v>
      </c>
      <c r="K3145" t="s">
        <v>10489</v>
      </c>
      <c r="L3145" t="s">
        <v>77912</v>
      </c>
    </row>
    <row r="3146" spans="1:12" x14ac:dyDescent="0.15">
      <c r="A3146" t="s">
        <v>12</v>
      </c>
      <c r="B3146">
        <v>873125</v>
      </c>
      <c r="C3146">
        <v>873145</v>
      </c>
      <c r="D3146" t="s">
        <v>10490</v>
      </c>
      <c r="E3146" t="s">
        <v>90</v>
      </c>
      <c r="F3146" t="s">
        <v>15</v>
      </c>
      <c r="G3146" t="s">
        <v>16</v>
      </c>
      <c r="H3146">
        <v>19</v>
      </c>
      <c r="I3146" t="s">
        <v>10491</v>
      </c>
      <c r="J3146" t="s">
        <v>10492</v>
      </c>
      <c r="K3146" t="s">
        <v>10493</v>
      </c>
      <c r="L3146" t="s">
        <v>77982</v>
      </c>
    </row>
    <row r="3147" spans="1:12" x14ac:dyDescent="0.15">
      <c r="A3147" t="s">
        <v>12</v>
      </c>
      <c r="B3147">
        <v>873174</v>
      </c>
      <c r="C3147">
        <v>873194</v>
      </c>
      <c r="D3147" t="s">
        <v>10490</v>
      </c>
      <c r="E3147" t="s">
        <v>90</v>
      </c>
      <c r="F3147" t="s">
        <v>15</v>
      </c>
      <c r="G3147" t="s">
        <v>32</v>
      </c>
      <c r="H3147">
        <v>68</v>
      </c>
      <c r="I3147" t="s">
        <v>10494</v>
      </c>
      <c r="J3147" t="s">
        <v>10495</v>
      </c>
      <c r="K3147" t="s">
        <v>10496</v>
      </c>
      <c r="L3147" t="s">
        <v>77962</v>
      </c>
    </row>
    <row r="3148" spans="1:12" x14ac:dyDescent="0.15">
      <c r="A3148" t="s">
        <v>12</v>
      </c>
      <c r="B3148">
        <v>873232</v>
      </c>
      <c r="C3148">
        <v>873252</v>
      </c>
      <c r="D3148" t="s">
        <v>10490</v>
      </c>
      <c r="E3148" t="s">
        <v>90</v>
      </c>
      <c r="F3148" t="s">
        <v>15</v>
      </c>
      <c r="G3148" t="s">
        <v>32</v>
      </c>
      <c r="H3148">
        <v>126</v>
      </c>
      <c r="I3148" t="s">
        <v>10497</v>
      </c>
      <c r="J3148" t="s">
        <v>10498</v>
      </c>
      <c r="K3148" t="s">
        <v>10499</v>
      </c>
      <c r="L3148" t="s">
        <v>78078</v>
      </c>
    </row>
    <row r="3149" spans="1:12" x14ac:dyDescent="0.15">
      <c r="A3149" t="s">
        <v>12</v>
      </c>
      <c r="B3149">
        <v>873256</v>
      </c>
      <c r="C3149">
        <v>873276</v>
      </c>
      <c r="D3149" t="s">
        <v>10490</v>
      </c>
      <c r="E3149" t="s">
        <v>90</v>
      </c>
      <c r="F3149" t="s">
        <v>15</v>
      </c>
      <c r="G3149" t="s">
        <v>23</v>
      </c>
      <c r="H3149">
        <v>150</v>
      </c>
      <c r="I3149" t="s">
        <v>10500</v>
      </c>
      <c r="J3149" t="s">
        <v>10501</v>
      </c>
      <c r="K3149" t="s">
        <v>10502</v>
      </c>
      <c r="L3149" t="s">
        <v>78086</v>
      </c>
    </row>
    <row r="3150" spans="1:12" x14ac:dyDescent="0.15">
      <c r="A3150" t="s">
        <v>12</v>
      </c>
      <c r="B3150">
        <v>873755</v>
      </c>
      <c r="C3150">
        <v>873775</v>
      </c>
      <c r="D3150" t="s">
        <v>10503</v>
      </c>
      <c r="E3150" t="s">
        <v>90</v>
      </c>
      <c r="F3150" t="s">
        <v>15</v>
      </c>
      <c r="G3150" t="s">
        <v>23</v>
      </c>
      <c r="H3150">
        <v>42</v>
      </c>
      <c r="I3150" t="s">
        <v>10504</v>
      </c>
      <c r="J3150" t="s">
        <v>10505</v>
      </c>
      <c r="K3150" t="s">
        <v>10506</v>
      </c>
      <c r="L3150" t="s">
        <v>77945</v>
      </c>
    </row>
    <row r="3151" spans="1:12" x14ac:dyDescent="0.15">
      <c r="A3151" t="s">
        <v>12</v>
      </c>
      <c r="B3151">
        <v>873778</v>
      </c>
      <c r="C3151">
        <v>873798</v>
      </c>
      <c r="D3151" t="s">
        <v>10503</v>
      </c>
      <c r="E3151" t="s">
        <v>90</v>
      </c>
      <c r="F3151" t="s">
        <v>15</v>
      </c>
      <c r="G3151" t="s">
        <v>36</v>
      </c>
      <c r="H3151">
        <v>65</v>
      </c>
      <c r="I3151" t="s">
        <v>10507</v>
      </c>
      <c r="J3151" t="s">
        <v>10508</v>
      </c>
      <c r="K3151" t="s">
        <v>10509</v>
      </c>
      <c r="L3151" t="s">
        <v>78042</v>
      </c>
    </row>
    <row r="3152" spans="1:12" x14ac:dyDescent="0.15">
      <c r="A3152" t="s">
        <v>12</v>
      </c>
      <c r="B3152">
        <v>873802</v>
      </c>
      <c r="C3152">
        <v>873822</v>
      </c>
      <c r="D3152" t="s">
        <v>10503</v>
      </c>
      <c r="E3152" t="s">
        <v>90</v>
      </c>
      <c r="F3152" t="s">
        <v>15</v>
      </c>
      <c r="G3152" t="s">
        <v>23</v>
      </c>
      <c r="H3152">
        <v>89</v>
      </c>
      <c r="I3152" t="s">
        <v>10510</v>
      </c>
      <c r="J3152" t="s">
        <v>10511</v>
      </c>
      <c r="K3152" t="s">
        <v>10512</v>
      </c>
      <c r="L3152" t="s">
        <v>77964</v>
      </c>
    </row>
    <row r="3153" spans="1:12" x14ac:dyDescent="0.15">
      <c r="A3153" t="s">
        <v>12</v>
      </c>
      <c r="B3153">
        <v>873828</v>
      </c>
      <c r="C3153">
        <v>873848</v>
      </c>
      <c r="D3153" t="s">
        <v>10503</v>
      </c>
      <c r="E3153" t="s">
        <v>90</v>
      </c>
      <c r="F3153" t="s">
        <v>15</v>
      </c>
      <c r="G3153" t="s">
        <v>16</v>
      </c>
      <c r="H3153">
        <v>115</v>
      </c>
      <c r="I3153" t="s">
        <v>10513</v>
      </c>
      <c r="J3153" t="s">
        <v>10514</v>
      </c>
      <c r="K3153" t="s">
        <v>10515</v>
      </c>
      <c r="L3153" t="s">
        <v>78020</v>
      </c>
    </row>
    <row r="3154" spans="1:12" x14ac:dyDescent="0.15">
      <c r="A3154" t="s">
        <v>12</v>
      </c>
      <c r="B3154">
        <v>874209</v>
      </c>
      <c r="C3154">
        <v>874229</v>
      </c>
      <c r="D3154" t="s">
        <v>10516</v>
      </c>
      <c r="E3154" t="s">
        <v>90</v>
      </c>
      <c r="F3154" t="s">
        <v>15</v>
      </c>
      <c r="G3154" t="s">
        <v>32</v>
      </c>
      <c r="H3154">
        <v>1</v>
      </c>
      <c r="I3154" t="s">
        <v>10517</v>
      </c>
      <c r="J3154" t="s">
        <v>10518</v>
      </c>
      <c r="K3154" t="s">
        <v>10519</v>
      </c>
      <c r="L3154" t="s">
        <v>77917</v>
      </c>
    </row>
    <row r="3155" spans="1:12" x14ac:dyDescent="0.15">
      <c r="A3155" t="s">
        <v>12</v>
      </c>
      <c r="B3155">
        <v>874245</v>
      </c>
      <c r="C3155">
        <v>874265</v>
      </c>
      <c r="D3155" t="s">
        <v>10516</v>
      </c>
      <c r="E3155" t="s">
        <v>90</v>
      </c>
      <c r="F3155" t="s">
        <v>15</v>
      </c>
      <c r="G3155" t="s">
        <v>32</v>
      </c>
      <c r="H3155">
        <v>37</v>
      </c>
      <c r="I3155" t="s">
        <v>10520</v>
      </c>
      <c r="J3155" t="s">
        <v>10521</v>
      </c>
      <c r="K3155" t="s">
        <v>10522</v>
      </c>
      <c r="L3155" t="s">
        <v>77906</v>
      </c>
    </row>
    <row r="3156" spans="1:12" x14ac:dyDescent="0.15">
      <c r="A3156" t="s">
        <v>12</v>
      </c>
      <c r="B3156">
        <v>874308</v>
      </c>
      <c r="C3156">
        <v>874328</v>
      </c>
      <c r="D3156" t="s">
        <v>10516</v>
      </c>
      <c r="E3156" t="s">
        <v>90</v>
      </c>
      <c r="F3156" t="s">
        <v>15</v>
      </c>
      <c r="G3156" t="s">
        <v>32</v>
      </c>
      <c r="H3156">
        <v>100</v>
      </c>
      <c r="I3156" t="s">
        <v>10523</v>
      </c>
      <c r="J3156" t="s">
        <v>10524</v>
      </c>
      <c r="K3156" t="s">
        <v>10525</v>
      </c>
      <c r="L3156" t="s">
        <v>77953</v>
      </c>
    </row>
    <row r="3157" spans="1:12" x14ac:dyDescent="0.15">
      <c r="A3157" t="s">
        <v>12</v>
      </c>
      <c r="B3157">
        <v>874346</v>
      </c>
      <c r="C3157">
        <v>874366</v>
      </c>
      <c r="D3157" t="s">
        <v>10516</v>
      </c>
      <c r="E3157" t="s">
        <v>90</v>
      </c>
      <c r="F3157" t="s">
        <v>15</v>
      </c>
      <c r="G3157" t="s">
        <v>23</v>
      </c>
      <c r="H3157">
        <v>138</v>
      </c>
      <c r="I3157" t="s">
        <v>10526</v>
      </c>
      <c r="J3157" t="s">
        <v>10527</v>
      </c>
      <c r="K3157" t="s">
        <v>10528</v>
      </c>
      <c r="L3157" t="s">
        <v>78064</v>
      </c>
    </row>
    <row r="3158" spans="1:12" x14ac:dyDescent="0.15">
      <c r="A3158" t="s">
        <v>12</v>
      </c>
      <c r="B3158">
        <v>875417</v>
      </c>
      <c r="C3158">
        <v>875437</v>
      </c>
      <c r="D3158" t="s">
        <v>10529</v>
      </c>
      <c r="E3158" t="s">
        <v>90</v>
      </c>
      <c r="F3158" t="s">
        <v>15</v>
      </c>
      <c r="G3158" t="s">
        <v>36</v>
      </c>
      <c r="H3158">
        <v>27</v>
      </c>
      <c r="I3158" t="s">
        <v>10530</v>
      </c>
      <c r="J3158" t="s">
        <v>10531</v>
      </c>
      <c r="K3158" t="s">
        <v>10532</v>
      </c>
      <c r="L3158" t="s">
        <v>78013</v>
      </c>
    </row>
    <row r="3159" spans="1:12" x14ac:dyDescent="0.15">
      <c r="A3159" t="s">
        <v>12</v>
      </c>
      <c r="B3159">
        <v>875455</v>
      </c>
      <c r="C3159">
        <v>875475</v>
      </c>
      <c r="D3159" t="s">
        <v>10529</v>
      </c>
      <c r="E3159" t="s">
        <v>90</v>
      </c>
      <c r="F3159" t="s">
        <v>15</v>
      </c>
      <c r="G3159" t="s">
        <v>32</v>
      </c>
      <c r="H3159">
        <v>65</v>
      </c>
      <c r="I3159" t="s">
        <v>10533</v>
      </c>
      <c r="J3159" t="s">
        <v>10534</v>
      </c>
      <c r="K3159" t="s">
        <v>10535</v>
      </c>
      <c r="L3159" t="s">
        <v>78042</v>
      </c>
    </row>
    <row r="3160" spans="1:12" x14ac:dyDescent="0.15">
      <c r="A3160" t="s">
        <v>12</v>
      </c>
      <c r="B3160">
        <v>875496</v>
      </c>
      <c r="C3160">
        <v>875516</v>
      </c>
      <c r="D3160" t="s">
        <v>10529</v>
      </c>
      <c r="E3160" t="s">
        <v>90</v>
      </c>
      <c r="F3160" t="s">
        <v>15</v>
      </c>
      <c r="G3160" t="s">
        <v>16</v>
      </c>
      <c r="H3160">
        <v>106</v>
      </c>
      <c r="I3160" t="s">
        <v>10536</v>
      </c>
      <c r="J3160" t="s">
        <v>10537</v>
      </c>
      <c r="K3160" t="s">
        <v>10538</v>
      </c>
      <c r="L3160" t="s">
        <v>77914</v>
      </c>
    </row>
    <row r="3161" spans="1:12" x14ac:dyDescent="0.15">
      <c r="A3161" t="s">
        <v>12</v>
      </c>
      <c r="B3161">
        <v>875525</v>
      </c>
      <c r="C3161">
        <v>875545</v>
      </c>
      <c r="D3161" t="s">
        <v>10529</v>
      </c>
      <c r="E3161" t="s">
        <v>90</v>
      </c>
      <c r="F3161" t="s">
        <v>15</v>
      </c>
      <c r="G3161" t="s">
        <v>16</v>
      </c>
      <c r="H3161">
        <v>135</v>
      </c>
      <c r="I3161" t="s">
        <v>10539</v>
      </c>
      <c r="J3161" t="s">
        <v>10540</v>
      </c>
      <c r="K3161" t="s">
        <v>10541</v>
      </c>
      <c r="L3161" t="s">
        <v>77978</v>
      </c>
    </row>
    <row r="3162" spans="1:12" x14ac:dyDescent="0.15">
      <c r="A3162" t="s">
        <v>12</v>
      </c>
      <c r="B3162">
        <v>876272</v>
      </c>
      <c r="C3162">
        <v>876292</v>
      </c>
      <c r="D3162" t="s">
        <v>10542</v>
      </c>
      <c r="E3162" t="s">
        <v>90</v>
      </c>
      <c r="F3162" t="s">
        <v>15</v>
      </c>
      <c r="G3162" t="s">
        <v>32</v>
      </c>
      <c r="H3162">
        <v>7</v>
      </c>
      <c r="I3162" t="s">
        <v>10543</v>
      </c>
      <c r="J3162" t="s">
        <v>10544</v>
      </c>
      <c r="K3162" t="s">
        <v>10545</v>
      </c>
      <c r="L3162" t="s">
        <v>77909</v>
      </c>
    </row>
    <row r="3163" spans="1:12" x14ac:dyDescent="0.15">
      <c r="A3163" t="s">
        <v>12</v>
      </c>
      <c r="B3163">
        <v>876296</v>
      </c>
      <c r="C3163">
        <v>876316</v>
      </c>
      <c r="D3163" t="s">
        <v>10542</v>
      </c>
      <c r="E3163" t="s">
        <v>90</v>
      </c>
      <c r="F3163" t="s">
        <v>15</v>
      </c>
      <c r="G3163" t="s">
        <v>32</v>
      </c>
      <c r="H3163">
        <v>31</v>
      </c>
      <c r="I3163" t="s">
        <v>10546</v>
      </c>
      <c r="J3163" t="s">
        <v>10547</v>
      </c>
      <c r="K3163" t="s">
        <v>10548</v>
      </c>
      <c r="L3163" t="s">
        <v>77910</v>
      </c>
    </row>
    <row r="3164" spans="1:12" x14ac:dyDescent="0.15">
      <c r="A3164" t="s">
        <v>12</v>
      </c>
      <c r="B3164">
        <v>876405</v>
      </c>
      <c r="C3164">
        <v>876425</v>
      </c>
      <c r="D3164" t="s">
        <v>10542</v>
      </c>
      <c r="E3164" t="s">
        <v>90</v>
      </c>
      <c r="F3164" t="s">
        <v>15</v>
      </c>
      <c r="G3164" t="s">
        <v>32</v>
      </c>
      <c r="H3164">
        <v>140</v>
      </c>
      <c r="I3164" t="s">
        <v>10549</v>
      </c>
      <c r="J3164" t="s">
        <v>10550</v>
      </c>
      <c r="K3164" t="s">
        <v>10551</v>
      </c>
      <c r="L3164" t="s">
        <v>78038</v>
      </c>
    </row>
    <row r="3165" spans="1:12" x14ac:dyDescent="0.15">
      <c r="A3165" t="s">
        <v>12</v>
      </c>
      <c r="B3165">
        <v>876431</v>
      </c>
      <c r="C3165">
        <v>876451</v>
      </c>
      <c r="D3165" t="s">
        <v>10542</v>
      </c>
      <c r="E3165" t="s">
        <v>90</v>
      </c>
      <c r="F3165" t="s">
        <v>15</v>
      </c>
      <c r="G3165" t="s">
        <v>32</v>
      </c>
      <c r="H3165">
        <v>166</v>
      </c>
      <c r="I3165" t="s">
        <v>10552</v>
      </c>
      <c r="J3165" t="s">
        <v>10553</v>
      </c>
      <c r="K3165" t="s">
        <v>10554</v>
      </c>
      <c r="L3165" t="s">
        <v>77996</v>
      </c>
    </row>
    <row r="3166" spans="1:12" x14ac:dyDescent="0.15">
      <c r="A3166" t="s">
        <v>12</v>
      </c>
      <c r="B3166">
        <v>877104</v>
      </c>
      <c r="C3166">
        <v>877124</v>
      </c>
      <c r="D3166" t="s">
        <v>10555</v>
      </c>
      <c r="E3166" t="s">
        <v>90</v>
      </c>
      <c r="F3166" t="s">
        <v>15</v>
      </c>
      <c r="G3166" t="s">
        <v>32</v>
      </c>
      <c r="H3166">
        <v>18</v>
      </c>
      <c r="I3166" t="s">
        <v>10556</v>
      </c>
      <c r="J3166" t="s">
        <v>10557</v>
      </c>
      <c r="K3166" t="s">
        <v>10558</v>
      </c>
      <c r="L3166" t="s">
        <v>78007</v>
      </c>
    </row>
    <row r="3167" spans="1:12" x14ac:dyDescent="0.15">
      <c r="A3167" t="s">
        <v>12</v>
      </c>
      <c r="B3167">
        <v>877124</v>
      </c>
      <c r="C3167">
        <v>877144</v>
      </c>
      <c r="D3167" t="s">
        <v>10555</v>
      </c>
      <c r="E3167" t="s">
        <v>90</v>
      </c>
      <c r="F3167" t="s">
        <v>15</v>
      </c>
      <c r="G3167" t="s">
        <v>32</v>
      </c>
      <c r="H3167">
        <v>38</v>
      </c>
      <c r="I3167" t="s">
        <v>10559</v>
      </c>
      <c r="J3167" t="s">
        <v>10560</v>
      </c>
      <c r="K3167" t="s">
        <v>10561</v>
      </c>
      <c r="L3167" t="s">
        <v>78008</v>
      </c>
    </row>
    <row r="3168" spans="1:12" x14ac:dyDescent="0.15">
      <c r="A3168" t="s">
        <v>12</v>
      </c>
      <c r="B3168">
        <v>877160</v>
      </c>
      <c r="C3168">
        <v>877180</v>
      </c>
      <c r="D3168" t="s">
        <v>10555</v>
      </c>
      <c r="E3168" t="s">
        <v>90</v>
      </c>
      <c r="F3168" t="s">
        <v>15</v>
      </c>
      <c r="G3168" t="s">
        <v>32</v>
      </c>
      <c r="H3168">
        <v>74</v>
      </c>
      <c r="I3168" t="s">
        <v>10562</v>
      </c>
      <c r="J3168" t="s">
        <v>10563</v>
      </c>
      <c r="K3168" t="s">
        <v>10564</v>
      </c>
      <c r="L3168" t="s">
        <v>78005</v>
      </c>
    </row>
    <row r="3169" spans="1:12" x14ac:dyDescent="0.15">
      <c r="A3169" t="s">
        <v>12</v>
      </c>
      <c r="B3169">
        <v>877192</v>
      </c>
      <c r="C3169">
        <v>877212</v>
      </c>
      <c r="D3169" t="s">
        <v>10555</v>
      </c>
      <c r="E3169" t="s">
        <v>90</v>
      </c>
      <c r="F3169" t="s">
        <v>15</v>
      </c>
      <c r="G3169" t="s">
        <v>32</v>
      </c>
      <c r="H3169">
        <v>106</v>
      </c>
      <c r="I3169" t="s">
        <v>10565</v>
      </c>
      <c r="J3169" t="s">
        <v>10566</v>
      </c>
      <c r="K3169" t="s">
        <v>10567</v>
      </c>
      <c r="L3169" t="s">
        <v>77914</v>
      </c>
    </row>
    <row r="3170" spans="1:12" x14ac:dyDescent="0.15">
      <c r="A3170" t="s">
        <v>12</v>
      </c>
      <c r="B3170">
        <v>878879</v>
      </c>
      <c r="C3170">
        <v>878899</v>
      </c>
      <c r="D3170" t="s">
        <v>10568</v>
      </c>
      <c r="E3170" t="s">
        <v>90</v>
      </c>
      <c r="F3170" t="s">
        <v>15</v>
      </c>
      <c r="G3170" t="s">
        <v>16</v>
      </c>
      <c r="H3170">
        <v>34</v>
      </c>
      <c r="I3170" t="s">
        <v>10569</v>
      </c>
      <c r="J3170" t="s">
        <v>10570</v>
      </c>
      <c r="K3170" t="s">
        <v>10571</v>
      </c>
      <c r="L3170" t="s">
        <v>77999</v>
      </c>
    </row>
    <row r="3171" spans="1:12" x14ac:dyDescent="0.15">
      <c r="A3171" t="s">
        <v>12</v>
      </c>
      <c r="B3171">
        <v>878951</v>
      </c>
      <c r="C3171">
        <v>878971</v>
      </c>
      <c r="D3171" t="s">
        <v>10568</v>
      </c>
      <c r="E3171" t="s">
        <v>90</v>
      </c>
      <c r="F3171" t="s">
        <v>15</v>
      </c>
      <c r="G3171" t="s">
        <v>16</v>
      </c>
      <c r="H3171">
        <v>106</v>
      </c>
      <c r="I3171" t="s">
        <v>10572</v>
      </c>
      <c r="J3171" t="s">
        <v>10573</v>
      </c>
      <c r="K3171" t="s">
        <v>10574</v>
      </c>
      <c r="L3171" t="s">
        <v>77914</v>
      </c>
    </row>
    <row r="3172" spans="1:12" x14ac:dyDescent="0.15">
      <c r="A3172" t="s">
        <v>12</v>
      </c>
      <c r="B3172">
        <v>878994</v>
      </c>
      <c r="C3172">
        <v>879014</v>
      </c>
      <c r="D3172" t="s">
        <v>10568</v>
      </c>
      <c r="E3172" t="s">
        <v>90</v>
      </c>
      <c r="F3172" t="s">
        <v>15</v>
      </c>
      <c r="G3172" t="s">
        <v>23</v>
      </c>
      <c r="H3172">
        <v>149</v>
      </c>
      <c r="I3172" t="s">
        <v>10575</v>
      </c>
      <c r="J3172" t="s">
        <v>10576</v>
      </c>
      <c r="K3172" t="s">
        <v>10577</v>
      </c>
      <c r="L3172" t="s">
        <v>78045</v>
      </c>
    </row>
    <row r="3173" spans="1:12" x14ac:dyDescent="0.15">
      <c r="A3173" t="s">
        <v>12</v>
      </c>
      <c r="B3173">
        <v>879021</v>
      </c>
      <c r="C3173">
        <v>879041</v>
      </c>
      <c r="D3173" t="s">
        <v>10568</v>
      </c>
      <c r="E3173" t="s">
        <v>90</v>
      </c>
      <c r="F3173" t="s">
        <v>15</v>
      </c>
      <c r="G3173" t="s">
        <v>23</v>
      </c>
      <c r="H3173">
        <v>176</v>
      </c>
      <c r="I3173" t="s">
        <v>10578</v>
      </c>
      <c r="J3173" t="s">
        <v>10579</v>
      </c>
      <c r="K3173" t="s">
        <v>10580</v>
      </c>
      <c r="L3173" t="s">
        <v>78091</v>
      </c>
    </row>
    <row r="3174" spans="1:12" x14ac:dyDescent="0.15">
      <c r="A3174" t="s">
        <v>12</v>
      </c>
      <c r="B3174">
        <v>879549</v>
      </c>
      <c r="C3174">
        <v>879569</v>
      </c>
      <c r="D3174" t="s">
        <v>10581</v>
      </c>
      <c r="E3174" t="s">
        <v>90</v>
      </c>
      <c r="F3174" t="s">
        <v>15</v>
      </c>
      <c r="G3174" t="s">
        <v>16</v>
      </c>
      <c r="H3174">
        <v>0</v>
      </c>
      <c r="I3174" t="s">
        <v>10582</v>
      </c>
      <c r="J3174" t="s">
        <v>10583</v>
      </c>
      <c r="K3174" t="s">
        <v>10584</v>
      </c>
      <c r="L3174" t="s">
        <v>77980</v>
      </c>
    </row>
    <row r="3175" spans="1:12" x14ac:dyDescent="0.15">
      <c r="A3175" t="s">
        <v>12</v>
      </c>
      <c r="B3175">
        <v>879574</v>
      </c>
      <c r="C3175">
        <v>879594</v>
      </c>
      <c r="D3175" t="s">
        <v>10581</v>
      </c>
      <c r="E3175" t="s">
        <v>90</v>
      </c>
      <c r="F3175" t="s">
        <v>15</v>
      </c>
      <c r="G3175" t="s">
        <v>32</v>
      </c>
      <c r="H3175">
        <v>25</v>
      </c>
      <c r="I3175" t="s">
        <v>10585</v>
      </c>
      <c r="J3175" t="s">
        <v>10586</v>
      </c>
      <c r="K3175" t="s">
        <v>10587</v>
      </c>
      <c r="L3175" t="s">
        <v>78012</v>
      </c>
    </row>
    <row r="3176" spans="1:12" x14ac:dyDescent="0.15">
      <c r="A3176" t="s">
        <v>12</v>
      </c>
      <c r="B3176">
        <v>879604</v>
      </c>
      <c r="C3176">
        <v>879624</v>
      </c>
      <c r="D3176" t="s">
        <v>10581</v>
      </c>
      <c r="E3176" t="s">
        <v>90</v>
      </c>
      <c r="F3176" t="s">
        <v>15</v>
      </c>
      <c r="G3176" t="s">
        <v>16</v>
      </c>
      <c r="H3176">
        <v>55</v>
      </c>
      <c r="I3176" t="s">
        <v>10588</v>
      </c>
      <c r="J3176" t="s">
        <v>10589</v>
      </c>
      <c r="K3176" t="s">
        <v>10590</v>
      </c>
      <c r="L3176" t="s">
        <v>77992</v>
      </c>
    </row>
    <row r="3177" spans="1:12" x14ac:dyDescent="0.15">
      <c r="A3177" t="s">
        <v>12</v>
      </c>
      <c r="B3177">
        <v>879646</v>
      </c>
      <c r="C3177">
        <v>879666</v>
      </c>
      <c r="D3177" t="s">
        <v>10581</v>
      </c>
      <c r="E3177" t="s">
        <v>90</v>
      </c>
      <c r="F3177" t="s">
        <v>15</v>
      </c>
      <c r="G3177" t="s">
        <v>23</v>
      </c>
      <c r="H3177">
        <v>97</v>
      </c>
      <c r="I3177" t="s">
        <v>10591</v>
      </c>
      <c r="J3177" t="s">
        <v>10592</v>
      </c>
      <c r="K3177" t="s">
        <v>10593</v>
      </c>
      <c r="L3177" t="s">
        <v>78010</v>
      </c>
    </row>
    <row r="3178" spans="1:12" x14ac:dyDescent="0.15">
      <c r="A3178" t="s">
        <v>12</v>
      </c>
      <c r="B3178">
        <v>879950</v>
      </c>
      <c r="C3178">
        <v>879970</v>
      </c>
      <c r="D3178" t="s">
        <v>10594</v>
      </c>
      <c r="E3178" t="s">
        <v>90</v>
      </c>
      <c r="F3178" t="s">
        <v>15</v>
      </c>
      <c r="G3178" t="s">
        <v>32</v>
      </c>
      <c r="H3178">
        <v>0</v>
      </c>
      <c r="I3178" t="s">
        <v>10595</v>
      </c>
      <c r="J3178" t="s">
        <v>10596</v>
      </c>
      <c r="K3178" t="s">
        <v>10597</v>
      </c>
      <c r="L3178" t="s">
        <v>77980</v>
      </c>
    </row>
    <row r="3179" spans="1:12" x14ac:dyDescent="0.15">
      <c r="A3179" t="s">
        <v>12</v>
      </c>
      <c r="B3179">
        <v>879973</v>
      </c>
      <c r="C3179">
        <v>879993</v>
      </c>
      <c r="D3179" t="s">
        <v>10594</v>
      </c>
      <c r="E3179" t="s">
        <v>90</v>
      </c>
      <c r="F3179" t="s">
        <v>15</v>
      </c>
      <c r="G3179" t="s">
        <v>32</v>
      </c>
      <c r="H3179">
        <v>23</v>
      </c>
      <c r="I3179" t="s">
        <v>10598</v>
      </c>
      <c r="J3179" t="s">
        <v>10599</v>
      </c>
      <c r="K3179" t="s">
        <v>10600</v>
      </c>
      <c r="L3179" t="s">
        <v>77975</v>
      </c>
    </row>
    <row r="3180" spans="1:12" x14ac:dyDescent="0.15">
      <c r="A3180" t="s">
        <v>12</v>
      </c>
      <c r="B3180">
        <v>879993</v>
      </c>
      <c r="C3180">
        <v>880013</v>
      </c>
      <c r="D3180" t="s">
        <v>10594</v>
      </c>
      <c r="E3180" t="s">
        <v>90</v>
      </c>
      <c r="F3180" t="s">
        <v>15</v>
      </c>
      <c r="G3180" t="s">
        <v>23</v>
      </c>
      <c r="H3180">
        <v>43</v>
      </c>
      <c r="I3180" t="s">
        <v>10601</v>
      </c>
      <c r="J3180" t="s">
        <v>10602</v>
      </c>
      <c r="K3180" t="s">
        <v>10603</v>
      </c>
      <c r="L3180" t="s">
        <v>77942</v>
      </c>
    </row>
    <row r="3181" spans="1:12" x14ac:dyDescent="0.15">
      <c r="A3181" t="s">
        <v>12</v>
      </c>
      <c r="B3181">
        <v>880037</v>
      </c>
      <c r="C3181">
        <v>880057</v>
      </c>
      <c r="D3181" t="s">
        <v>10594</v>
      </c>
      <c r="E3181" t="s">
        <v>90</v>
      </c>
      <c r="F3181" t="s">
        <v>15</v>
      </c>
      <c r="G3181" t="s">
        <v>16</v>
      </c>
      <c r="H3181">
        <v>87</v>
      </c>
      <c r="I3181" t="s">
        <v>10604</v>
      </c>
      <c r="J3181" t="s">
        <v>10605</v>
      </c>
      <c r="K3181" t="s">
        <v>10606</v>
      </c>
      <c r="L3181" t="s">
        <v>78024</v>
      </c>
    </row>
    <row r="3182" spans="1:12" x14ac:dyDescent="0.15">
      <c r="A3182" t="s">
        <v>12</v>
      </c>
      <c r="B3182">
        <v>880808</v>
      </c>
      <c r="C3182">
        <v>880828</v>
      </c>
      <c r="D3182" t="s">
        <v>10607</v>
      </c>
      <c r="E3182" t="s">
        <v>90</v>
      </c>
      <c r="F3182" t="s">
        <v>76</v>
      </c>
      <c r="G3182" t="s">
        <v>23</v>
      </c>
      <c r="H3182">
        <v>12</v>
      </c>
      <c r="I3182" t="s">
        <v>10608</v>
      </c>
      <c r="J3182" t="s">
        <v>10609</v>
      </c>
      <c r="K3182" t="s">
        <v>10610</v>
      </c>
      <c r="L3182" t="s">
        <v>77991</v>
      </c>
    </row>
    <row r="3183" spans="1:12" x14ac:dyDescent="0.15">
      <c r="A3183" t="s">
        <v>12</v>
      </c>
      <c r="B3183">
        <v>880781</v>
      </c>
      <c r="C3183">
        <v>880801</v>
      </c>
      <c r="D3183" t="s">
        <v>10607</v>
      </c>
      <c r="E3183" t="s">
        <v>90</v>
      </c>
      <c r="F3183" t="s">
        <v>76</v>
      </c>
      <c r="G3183" t="s">
        <v>16</v>
      </c>
      <c r="H3183">
        <v>39</v>
      </c>
      <c r="I3183" t="s">
        <v>10611</v>
      </c>
      <c r="J3183" t="s">
        <v>10612</v>
      </c>
      <c r="K3183" t="s">
        <v>10613</v>
      </c>
      <c r="L3183" t="s">
        <v>78041</v>
      </c>
    </row>
    <row r="3184" spans="1:12" x14ac:dyDescent="0.15">
      <c r="A3184" t="s">
        <v>12</v>
      </c>
      <c r="B3184">
        <v>880752</v>
      </c>
      <c r="C3184">
        <v>880772</v>
      </c>
      <c r="D3184" t="s">
        <v>10607</v>
      </c>
      <c r="E3184" t="s">
        <v>90</v>
      </c>
      <c r="F3184" t="s">
        <v>76</v>
      </c>
      <c r="G3184" t="s">
        <v>36</v>
      </c>
      <c r="H3184">
        <v>68</v>
      </c>
      <c r="I3184" t="s">
        <v>10614</v>
      </c>
      <c r="J3184" t="s">
        <v>10615</v>
      </c>
      <c r="K3184" t="s">
        <v>10616</v>
      </c>
      <c r="L3184" t="s">
        <v>77962</v>
      </c>
    </row>
    <row r="3185" spans="1:12" x14ac:dyDescent="0.15">
      <c r="A3185" t="s">
        <v>12</v>
      </c>
      <c r="B3185">
        <v>880728</v>
      </c>
      <c r="C3185">
        <v>880748</v>
      </c>
      <c r="D3185" t="s">
        <v>10607</v>
      </c>
      <c r="E3185" t="s">
        <v>90</v>
      </c>
      <c r="F3185" t="s">
        <v>76</v>
      </c>
      <c r="G3185" t="s">
        <v>32</v>
      </c>
      <c r="H3185">
        <v>92</v>
      </c>
      <c r="I3185" t="s">
        <v>10617</v>
      </c>
      <c r="J3185" t="s">
        <v>10618</v>
      </c>
      <c r="K3185" t="s">
        <v>10619</v>
      </c>
      <c r="L3185" t="s">
        <v>78032</v>
      </c>
    </row>
    <row r="3186" spans="1:12" x14ac:dyDescent="0.15">
      <c r="A3186" t="s">
        <v>12</v>
      </c>
      <c r="B3186">
        <v>881365</v>
      </c>
      <c r="C3186">
        <v>881385</v>
      </c>
      <c r="D3186" t="s">
        <v>10620</v>
      </c>
      <c r="E3186" t="s">
        <v>90</v>
      </c>
      <c r="F3186" t="s">
        <v>15</v>
      </c>
      <c r="G3186" t="s">
        <v>36</v>
      </c>
      <c r="H3186">
        <v>12</v>
      </c>
      <c r="I3186" t="s">
        <v>10621</v>
      </c>
      <c r="J3186" t="s">
        <v>10622</v>
      </c>
      <c r="K3186" t="s">
        <v>10623</v>
      </c>
      <c r="L3186" t="s">
        <v>77991</v>
      </c>
    </row>
    <row r="3187" spans="1:12" x14ac:dyDescent="0.15">
      <c r="A3187" t="s">
        <v>12</v>
      </c>
      <c r="B3187">
        <v>881399</v>
      </c>
      <c r="C3187">
        <v>881419</v>
      </c>
      <c r="D3187" t="s">
        <v>10620</v>
      </c>
      <c r="E3187" t="s">
        <v>90</v>
      </c>
      <c r="F3187" t="s">
        <v>15</v>
      </c>
      <c r="G3187" t="s">
        <v>23</v>
      </c>
      <c r="H3187">
        <v>46</v>
      </c>
      <c r="I3187" t="s">
        <v>10624</v>
      </c>
      <c r="J3187" t="s">
        <v>10625</v>
      </c>
      <c r="K3187" t="s">
        <v>10626</v>
      </c>
      <c r="L3187" t="s">
        <v>78004</v>
      </c>
    </row>
    <row r="3188" spans="1:12" x14ac:dyDescent="0.15">
      <c r="A3188" t="s">
        <v>12</v>
      </c>
      <c r="B3188">
        <v>881419</v>
      </c>
      <c r="C3188">
        <v>881439</v>
      </c>
      <c r="D3188" t="s">
        <v>10620</v>
      </c>
      <c r="E3188" t="s">
        <v>90</v>
      </c>
      <c r="F3188" t="s">
        <v>15</v>
      </c>
      <c r="G3188" t="s">
        <v>16</v>
      </c>
      <c r="H3188">
        <v>66</v>
      </c>
      <c r="I3188" t="s">
        <v>10627</v>
      </c>
      <c r="J3188" t="s">
        <v>10628</v>
      </c>
      <c r="K3188" t="s">
        <v>10629</v>
      </c>
      <c r="L3188" t="s">
        <v>77928</v>
      </c>
    </row>
    <row r="3189" spans="1:12" x14ac:dyDescent="0.15">
      <c r="A3189" t="s">
        <v>12</v>
      </c>
      <c r="B3189">
        <v>881450</v>
      </c>
      <c r="C3189">
        <v>881470</v>
      </c>
      <c r="D3189" t="s">
        <v>10620</v>
      </c>
      <c r="E3189" t="s">
        <v>90</v>
      </c>
      <c r="F3189" t="s">
        <v>15</v>
      </c>
      <c r="G3189" t="s">
        <v>32</v>
      </c>
      <c r="H3189">
        <v>97</v>
      </c>
      <c r="I3189" t="s">
        <v>10630</v>
      </c>
      <c r="J3189" t="s">
        <v>10631</v>
      </c>
      <c r="K3189" t="s">
        <v>10632</v>
      </c>
      <c r="L3189" t="s">
        <v>78010</v>
      </c>
    </row>
    <row r="3190" spans="1:12" x14ac:dyDescent="0.15">
      <c r="A3190" t="s">
        <v>12</v>
      </c>
      <c r="B3190">
        <v>881740</v>
      </c>
      <c r="C3190">
        <v>881760</v>
      </c>
      <c r="D3190" t="s">
        <v>10633</v>
      </c>
      <c r="E3190" t="s">
        <v>90</v>
      </c>
      <c r="F3190" t="s">
        <v>15</v>
      </c>
      <c r="G3190" t="s">
        <v>16</v>
      </c>
      <c r="H3190">
        <v>58</v>
      </c>
      <c r="I3190" t="s">
        <v>10634</v>
      </c>
      <c r="J3190" t="s">
        <v>10635</v>
      </c>
      <c r="K3190" t="s">
        <v>10636</v>
      </c>
      <c r="L3190" t="s">
        <v>77911</v>
      </c>
    </row>
    <row r="3191" spans="1:12" x14ac:dyDescent="0.15">
      <c r="A3191" t="s">
        <v>12</v>
      </c>
      <c r="B3191">
        <v>881846</v>
      </c>
      <c r="C3191">
        <v>881866</v>
      </c>
      <c r="D3191" t="s">
        <v>10633</v>
      </c>
      <c r="E3191" t="s">
        <v>90</v>
      </c>
      <c r="F3191" t="s">
        <v>15</v>
      </c>
      <c r="G3191" t="s">
        <v>23</v>
      </c>
      <c r="H3191">
        <v>164</v>
      </c>
      <c r="I3191" t="s">
        <v>10637</v>
      </c>
      <c r="J3191" t="s">
        <v>10638</v>
      </c>
      <c r="K3191" t="s">
        <v>10639</v>
      </c>
      <c r="L3191" t="s">
        <v>78081</v>
      </c>
    </row>
    <row r="3192" spans="1:12" x14ac:dyDescent="0.15">
      <c r="A3192" t="s">
        <v>12</v>
      </c>
      <c r="B3192">
        <v>881878</v>
      </c>
      <c r="C3192">
        <v>881898</v>
      </c>
      <c r="D3192" t="s">
        <v>10633</v>
      </c>
      <c r="E3192" t="s">
        <v>90</v>
      </c>
      <c r="F3192" t="s">
        <v>15</v>
      </c>
      <c r="G3192" t="s">
        <v>16</v>
      </c>
      <c r="H3192">
        <v>196</v>
      </c>
      <c r="I3192" t="s">
        <v>10640</v>
      </c>
      <c r="J3192" t="s">
        <v>10641</v>
      </c>
      <c r="K3192" t="s">
        <v>10642</v>
      </c>
      <c r="L3192" t="s">
        <v>78090</v>
      </c>
    </row>
    <row r="3193" spans="1:12" x14ac:dyDescent="0.15">
      <c r="A3193" t="s">
        <v>12</v>
      </c>
      <c r="B3193">
        <v>882000</v>
      </c>
      <c r="C3193">
        <v>882020</v>
      </c>
      <c r="D3193" t="s">
        <v>10633</v>
      </c>
      <c r="E3193" t="s">
        <v>90</v>
      </c>
      <c r="F3193" t="s">
        <v>15</v>
      </c>
      <c r="G3193" t="s">
        <v>16</v>
      </c>
      <c r="H3193">
        <v>318</v>
      </c>
      <c r="I3193" t="s">
        <v>10643</v>
      </c>
      <c r="J3193" t="s">
        <v>10644</v>
      </c>
      <c r="K3193" t="s">
        <v>10645</v>
      </c>
      <c r="L3193" t="s">
        <v>78092</v>
      </c>
    </row>
    <row r="3194" spans="1:12" x14ac:dyDescent="0.15">
      <c r="A3194" t="s">
        <v>12</v>
      </c>
      <c r="B3194">
        <v>882542</v>
      </c>
      <c r="C3194">
        <v>882562</v>
      </c>
      <c r="D3194" t="s">
        <v>10646</v>
      </c>
      <c r="E3194" t="s">
        <v>90</v>
      </c>
      <c r="F3194" t="s">
        <v>15</v>
      </c>
      <c r="G3194" t="s">
        <v>23</v>
      </c>
      <c r="H3194">
        <v>7</v>
      </c>
      <c r="I3194" t="s">
        <v>10647</v>
      </c>
      <c r="J3194" t="s">
        <v>10648</v>
      </c>
      <c r="K3194" t="s">
        <v>10649</v>
      </c>
      <c r="L3194" t="str">
        <f>HYPERLINK("https://www.ncbi.nlm.nih.gov/nuccore/FM209186.1?report=graph&amp;tracks=[key:gene_model_track,Options:GeneOnly]&amp;mk=882543:882562|offset_7|00cc00&amp;v=882342:882762&amp;c=444444", "offset 7")</f>
        <v>offset 7</v>
      </c>
    </row>
    <row r="3195" spans="1:12" x14ac:dyDescent="0.15">
      <c r="A3195" t="s">
        <v>12</v>
      </c>
      <c r="B3195">
        <v>883090</v>
      </c>
      <c r="C3195">
        <v>883110</v>
      </c>
      <c r="D3195" t="s">
        <v>10650</v>
      </c>
      <c r="E3195" t="s">
        <v>90</v>
      </c>
      <c r="F3195" t="s">
        <v>15</v>
      </c>
      <c r="G3195" t="s">
        <v>32</v>
      </c>
      <c r="H3195">
        <v>88</v>
      </c>
      <c r="I3195" t="s">
        <v>10651</v>
      </c>
      <c r="J3195" t="s">
        <v>10652</v>
      </c>
      <c r="K3195" t="s">
        <v>10653</v>
      </c>
      <c r="L3195" t="s">
        <v>77923</v>
      </c>
    </row>
    <row r="3196" spans="1:12" x14ac:dyDescent="0.15">
      <c r="A3196" t="s">
        <v>12</v>
      </c>
      <c r="B3196">
        <v>883190</v>
      </c>
      <c r="C3196">
        <v>883210</v>
      </c>
      <c r="D3196" t="s">
        <v>10650</v>
      </c>
      <c r="E3196" t="s">
        <v>90</v>
      </c>
      <c r="F3196" t="s">
        <v>15</v>
      </c>
      <c r="G3196" t="s">
        <v>16</v>
      </c>
      <c r="H3196">
        <v>188</v>
      </c>
      <c r="I3196" t="s">
        <v>10654</v>
      </c>
      <c r="J3196" t="s">
        <v>10655</v>
      </c>
      <c r="K3196" t="s">
        <v>10656</v>
      </c>
      <c r="L3196" t="s">
        <v>78074</v>
      </c>
    </row>
    <row r="3197" spans="1:12" x14ac:dyDescent="0.15">
      <c r="A3197" t="s">
        <v>12</v>
      </c>
      <c r="B3197">
        <v>883374</v>
      </c>
      <c r="C3197">
        <v>883394</v>
      </c>
      <c r="D3197" t="s">
        <v>10650</v>
      </c>
      <c r="E3197" t="s">
        <v>90</v>
      </c>
      <c r="F3197" t="s">
        <v>15</v>
      </c>
      <c r="G3197" t="s">
        <v>23</v>
      </c>
      <c r="H3197">
        <v>372</v>
      </c>
      <c r="I3197" t="s">
        <v>10657</v>
      </c>
      <c r="J3197" t="s">
        <v>10658</v>
      </c>
      <c r="K3197" t="s">
        <v>10659</v>
      </c>
      <c r="L3197" t="s">
        <v>78093</v>
      </c>
    </row>
    <row r="3198" spans="1:12" x14ac:dyDescent="0.15">
      <c r="A3198" t="s">
        <v>12</v>
      </c>
      <c r="B3198">
        <v>883421</v>
      </c>
      <c r="C3198">
        <v>883441</v>
      </c>
      <c r="D3198" t="s">
        <v>10650</v>
      </c>
      <c r="E3198" t="s">
        <v>90</v>
      </c>
      <c r="F3198" t="s">
        <v>15</v>
      </c>
      <c r="G3198" t="s">
        <v>32</v>
      </c>
      <c r="H3198">
        <v>419</v>
      </c>
      <c r="I3198" t="s">
        <v>10660</v>
      </c>
      <c r="J3198" t="s">
        <v>10661</v>
      </c>
      <c r="K3198" t="s">
        <v>10662</v>
      </c>
      <c r="L3198" t="s">
        <v>78094</v>
      </c>
    </row>
    <row r="3199" spans="1:12" x14ac:dyDescent="0.15">
      <c r="A3199" t="s">
        <v>12</v>
      </c>
      <c r="B3199">
        <v>884184</v>
      </c>
      <c r="C3199">
        <v>884204</v>
      </c>
      <c r="D3199" t="s">
        <v>10663</v>
      </c>
      <c r="E3199" t="s">
        <v>90</v>
      </c>
      <c r="F3199" t="s">
        <v>15</v>
      </c>
      <c r="G3199" t="s">
        <v>32</v>
      </c>
      <c r="H3199">
        <v>44</v>
      </c>
      <c r="I3199" t="s">
        <v>10664</v>
      </c>
      <c r="J3199" t="s">
        <v>10665</v>
      </c>
      <c r="K3199" t="s">
        <v>10666</v>
      </c>
      <c r="L3199" t="s">
        <v>78016</v>
      </c>
    </row>
    <row r="3200" spans="1:12" x14ac:dyDescent="0.15">
      <c r="A3200" t="s">
        <v>12</v>
      </c>
      <c r="B3200">
        <v>884217</v>
      </c>
      <c r="C3200">
        <v>884237</v>
      </c>
      <c r="D3200" t="s">
        <v>10663</v>
      </c>
      <c r="E3200" t="s">
        <v>90</v>
      </c>
      <c r="F3200" t="s">
        <v>15</v>
      </c>
      <c r="G3200" t="s">
        <v>23</v>
      </c>
      <c r="H3200">
        <v>77</v>
      </c>
      <c r="I3200" t="s">
        <v>10667</v>
      </c>
      <c r="J3200" t="s">
        <v>10668</v>
      </c>
      <c r="K3200" t="s">
        <v>10669</v>
      </c>
      <c r="L3200" t="s">
        <v>77960</v>
      </c>
    </row>
    <row r="3201" spans="1:12" x14ac:dyDescent="0.15">
      <c r="A3201" t="s">
        <v>12</v>
      </c>
      <c r="B3201">
        <v>884237</v>
      </c>
      <c r="C3201">
        <v>884257</v>
      </c>
      <c r="D3201" t="s">
        <v>10663</v>
      </c>
      <c r="E3201" t="s">
        <v>90</v>
      </c>
      <c r="F3201" t="s">
        <v>15</v>
      </c>
      <c r="G3201" t="s">
        <v>32</v>
      </c>
      <c r="H3201">
        <v>97</v>
      </c>
      <c r="I3201" t="s">
        <v>10670</v>
      </c>
      <c r="J3201" t="s">
        <v>10671</v>
      </c>
      <c r="K3201" t="s">
        <v>10672</v>
      </c>
      <c r="L3201" t="s">
        <v>78010</v>
      </c>
    </row>
    <row r="3202" spans="1:12" x14ac:dyDescent="0.15">
      <c r="A3202" t="s">
        <v>12</v>
      </c>
      <c r="B3202">
        <v>884261</v>
      </c>
      <c r="C3202">
        <v>884281</v>
      </c>
      <c r="D3202" t="s">
        <v>10663</v>
      </c>
      <c r="E3202" t="s">
        <v>90</v>
      </c>
      <c r="F3202" t="s">
        <v>15</v>
      </c>
      <c r="G3202" t="s">
        <v>16</v>
      </c>
      <c r="H3202">
        <v>121</v>
      </c>
      <c r="I3202" t="s">
        <v>10673</v>
      </c>
      <c r="J3202" t="s">
        <v>10674</v>
      </c>
      <c r="K3202" t="s">
        <v>10675</v>
      </c>
      <c r="L3202" t="s">
        <v>77943</v>
      </c>
    </row>
    <row r="3203" spans="1:12" x14ac:dyDescent="0.15">
      <c r="A3203" t="s">
        <v>12</v>
      </c>
      <c r="B3203">
        <v>884446</v>
      </c>
      <c r="C3203">
        <v>884466</v>
      </c>
      <c r="D3203" t="s">
        <v>10676</v>
      </c>
      <c r="E3203" t="s">
        <v>90</v>
      </c>
      <c r="F3203" t="s">
        <v>15</v>
      </c>
      <c r="G3203" t="s">
        <v>23</v>
      </c>
      <c r="H3203">
        <v>11</v>
      </c>
      <c r="I3203" t="s">
        <v>10677</v>
      </c>
      <c r="J3203" t="s">
        <v>10678</v>
      </c>
      <c r="K3203" t="s">
        <v>10679</v>
      </c>
      <c r="L3203" t="s">
        <v>77974</v>
      </c>
    </row>
    <row r="3204" spans="1:12" x14ac:dyDescent="0.15">
      <c r="A3204" t="s">
        <v>12</v>
      </c>
      <c r="B3204">
        <v>884478</v>
      </c>
      <c r="C3204">
        <v>884498</v>
      </c>
      <c r="D3204" t="s">
        <v>10676</v>
      </c>
      <c r="E3204" t="s">
        <v>90</v>
      </c>
      <c r="F3204" t="s">
        <v>15</v>
      </c>
      <c r="G3204" t="s">
        <v>32</v>
      </c>
      <c r="H3204">
        <v>43</v>
      </c>
      <c r="I3204" t="s">
        <v>10680</v>
      </c>
      <c r="J3204" t="s">
        <v>10681</v>
      </c>
      <c r="K3204" t="s">
        <v>10682</v>
      </c>
      <c r="L3204" t="s">
        <v>77942</v>
      </c>
    </row>
    <row r="3205" spans="1:12" x14ac:dyDescent="0.15">
      <c r="A3205" t="s">
        <v>12</v>
      </c>
      <c r="B3205">
        <v>884509</v>
      </c>
      <c r="C3205">
        <v>884529</v>
      </c>
      <c r="D3205" t="s">
        <v>10676</v>
      </c>
      <c r="E3205" t="s">
        <v>90</v>
      </c>
      <c r="F3205" t="s">
        <v>15</v>
      </c>
      <c r="G3205" t="s">
        <v>32</v>
      </c>
      <c r="H3205">
        <v>74</v>
      </c>
      <c r="I3205" t="s">
        <v>10683</v>
      </c>
      <c r="J3205" t="s">
        <v>10684</v>
      </c>
      <c r="K3205" t="s">
        <v>10685</v>
      </c>
      <c r="L3205" t="s">
        <v>78005</v>
      </c>
    </row>
    <row r="3206" spans="1:12" x14ac:dyDescent="0.15">
      <c r="A3206" t="s">
        <v>12</v>
      </c>
      <c r="B3206">
        <v>884547</v>
      </c>
      <c r="C3206">
        <v>884567</v>
      </c>
      <c r="D3206" t="s">
        <v>10676</v>
      </c>
      <c r="E3206" t="s">
        <v>90</v>
      </c>
      <c r="F3206" t="s">
        <v>15</v>
      </c>
      <c r="G3206" t="s">
        <v>23</v>
      </c>
      <c r="H3206">
        <v>112</v>
      </c>
      <c r="I3206" t="s">
        <v>10686</v>
      </c>
      <c r="J3206" t="s">
        <v>10687</v>
      </c>
      <c r="K3206" t="s">
        <v>10688</v>
      </c>
      <c r="L3206" t="s">
        <v>77950</v>
      </c>
    </row>
    <row r="3207" spans="1:12" x14ac:dyDescent="0.15">
      <c r="A3207" t="s">
        <v>12</v>
      </c>
      <c r="B3207">
        <v>886632</v>
      </c>
      <c r="C3207">
        <v>886652</v>
      </c>
      <c r="D3207" t="s">
        <v>10689</v>
      </c>
      <c r="E3207" t="s">
        <v>90</v>
      </c>
      <c r="F3207" t="s">
        <v>15</v>
      </c>
      <c r="G3207" t="s">
        <v>23</v>
      </c>
      <c r="H3207">
        <v>30</v>
      </c>
      <c r="I3207" t="s">
        <v>10690</v>
      </c>
      <c r="J3207" t="s">
        <v>10691</v>
      </c>
      <c r="K3207" t="s">
        <v>10692</v>
      </c>
      <c r="L3207" t="s">
        <v>77984</v>
      </c>
    </row>
    <row r="3208" spans="1:12" x14ac:dyDescent="0.15">
      <c r="A3208" t="s">
        <v>12</v>
      </c>
      <c r="B3208">
        <v>886667</v>
      </c>
      <c r="C3208">
        <v>886687</v>
      </c>
      <c r="D3208" t="s">
        <v>10689</v>
      </c>
      <c r="E3208" t="s">
        <v>90</v>
      </c>
      <c r="F3208" t="s">
        <v>15</v>
      </c>
      <c r="G3208" t="s">
        <v>32</v>
      </c>
      <c r="H3208">
        <v>65</v>
      </c>
      <c r="I3208" t="s">
        <v>10693</v>
      </c>
      <c r="J3208" t="s">
        <v>10694</v>
      </c>
      <c r="K3208" t="s">
        <v>10695</v>
      </c>
      <c r="L3208" t="s">
        <v>78042</v>
      </c>
    </row>
    <row r="3209" spans="1:12" x14ac:dyDescent="0.15">
      <c r="A3209" t="s">
        <v>12</v>
      </c>
      <c r="B3209">
        <v>886704</v>
      </c>
      <c r="C3209">
        <v>886724</v>
      </c>
      <c r="D3209" t="s">
        <v>10689</v>
      </c>
      <c r="E3209" t="s">
        <v>90</v>
      </c>
      <c r="F3209" t="s">
        <v>15</v>
      </c>
      <c r="G3209" t="s">
        <v>23</v>
      </c>
      <c r="H3209">
        <v>102</v>
      </c>
      <c r="I3209" t="s">
        <v>10696</v>
      </c>
      <c r="J3209" t="s">
        <v>10697</v>
      </c>
      <c r="K3209" t="s">
        <v>10698</v>
      </c>
      <c r="L3209" t="s">
        <v>77933</v>
      </c>
    </row>
    <row r="3210" spans="1:12" x14ac:dyDescent="0.15">
      <c r="A3210" t="s">
        <v>12</v>
      </c>
      <c r="B3210">
        <v>886750</v>
      </c>
      <c r="C3210">
        <v>886770</v>
      </c>
      <c r="D3210" t="s">
        <v>10689</v>
      </c>
      <c r="E3210" t="s">
        <v>90</v>
      </c>
      <c r="F3210" t="s">
        <v>15</v>
      </c>
      <c r="G3210" t="s">
        <v>16</v>
      </c>
      <c r="H3210">
        <v>148</v>
      </c>
      <c r="I3210" t="s">
        <v>10699</v>
      </c>
      <c r="J3210" t="s">
        <v>10700</v>
      </c>
      <c r="K3210" t="s">
        <v>10701</v>
      </c>
      <c r="L3210" t="s">
        <v>78043</v>
      </c>
    </row>
    <row r="3211" spans="1:12" x14ac:dyDescent="0.15">
      <c r="A3211" t="s">
        <v>12</v>
      </c>
      <c r="B3211">
        <v>888584</v>
      </c>
      <c r="C3211">
        <v>888604</v>
      </c>
      <c r="D3211" t="s">
        <v>10702</v>
      </c>
      <c r="E3211" t="s">
        <v>90</v>
      </c>
      <c r="F3211" t="s">
        <v>15</v>
      </c>
      <c r="G3211" t="s">
        <v>23</v>
      </c>
      <c r="H3211">
        <v>7</v>
      </c>
      <c r="I3211" t="s">
        <v>10703</v>
      </c>
      <c r="J3211" t="s">
        <v>10704</v>
      </c>
      <c r="K3211" t="s">
        <v>10705</v>
      </c>
      <c r="L3211" t="s">
        <v>77909</v>
      </c>
    </row>
    <row r="3212" spans="1:12" x14ac:dyDescent="0.15">
      <c r="A3212" t="s">
        <v>12</v>
      </c>
      <c r="B3212">
        <v>888633</v>
      </c>
      <c r="C3212">
        <v>888653</v>
      </c>
      <c r="D3212" t="s">
        <v>10702</v>
      </c>
      <c r="E3212" t="s">
        <v>90</v>
      </c>
      <c r="F3212" t="s">
        <v>15</v>
      </c>
      <c r="G3212" t="s">
        <v>36</v>
      </c>
      <c r="H3212">
        <v>56</v>
      </c>
      <c r="I3212" t="s">
        <v>10706</v>
      </c>
      <c r="J3212" t="s">
        <v>10707</v>
      </c>
      <c r="K3212" t="s">
        <v>10708</v>
      </c>
      <c r="L3212" t="s">
        <v>77971</v>
      </c>
    </row>
    <row r="3213" spans="1:12" x14ac:dyDescent="0.15">
      <c r="A3213" t="s">
        <v>12</v>
      </c>
      <c r="B3213">
        <v>888672</v>
      </c>
      <c r="C3213">
        <v>888692</v>
      </c>
      <c r="D3213" t="s">
        <v>10702</v>
      </c>
      <c r="E3213" t="s">
        <v>90</v>
      </c>
      <c r="F3213" t="s">
        <v>15</v>
      </c>
      <c r="G3213" t="s">
        <v>16</v>
      </c>
      <c r="H3213">
        <v>95</v>
      </c>
      <c r="I3213" t="s">
        <v>10709</v>
      </c>
      <c r="J3213" t="s">
        <v>10710</v>
      </c>
      <c r="K3213" t="s">
        <v>10711</v>
      </c>
      <c r="L3213" t="s">
        <v>77920</v>
      </c>
    </row>
    <row r="3214" spans="1:12" x14ac:dyDescent="0.15">
      <c r="A3214" t="s">
        <v>12</v>
      </c>
      <c r="B3214">
        <v>888707</v>
      </c>
      <c r="C3214">
        <v>888727</v>
      </c>
      <c r="D3214" t="s">
        <v>10702</v>
      </c>
      <c r="E3214" t="s">
        <v>90</v>
      </c>
      <c r="F3214" t="s">
        <v>15</v>
      </c>
      <c r="G3214" t="s">
        <v>32</v>
      </c>
      <c r="H3214">
        <v>130</v>
      </c>
      <c r="I3214" t="s">
        <v>10712</v>
      </c>
      <c r="J3214" t="s">
        <v>10713</v>
      </c>
      <c r="K3214" t="s">
        <v>10714</v>
      </c>
      <c r="L3214" t="s">
        <v>77998</v>
      </c>
    </row>
    <row r="3215" spans="1:12" x14ac:dyDescent="0.15">
      <c r="A3215" t="s">
        <v>12</v>
      </c>
      <c r="B3215">
        <v>890431</v>
      </c>
      <c r="C3215">
        <v>890451</v>
      </c>
      <c r="D3215" t="s">
        <v>10715</v>
      </c>
      <c r="E3215" t="s">
        <v>90</v>
      </c>
      <c r="F3215" t="s">
        <v>15</v>
      </c>
      <c r="G3215" t="s">
        <v>36</v>
      </c>
      <c r="H3215">
        <v>51</v>
      </c>
      <c r="I3215" t="s">
        <v>10716</v>
      </c>
      <c r="J3215" t="s">
        <v>10717</v>
      </c>
      <c r="K3215" t="s">
        <v>10718</v>
      </c>
      <c r="L3215" t="str">
        <f>HYPERLINK("https://www.ncbi.nlm.nih.gov/nuccore/FM209186.1?report=graph&amp;tracks=[key:gene_model_track,Options:GeneOnly]&amp;mk=890432:890451|offset_51|00cc00,890516:890535|offset_135|444444,890551:890570|offset_170|444444&amp;v=890231:890770&amp;c=444444", "offset 51")</f>
        <v>offset 51</v>
      </c>
    </row>
    <row r="3216" spans="1:12" x14ac:dyDescent="0.15">
      <c r="A3216" t="s">
        <v>12</v>
      </c>
      <c r="B3216">
        <v>890515</v>
      </c>
      <c r="C3216">
        <v>890535</v>
      </c>
      <c r="D3216" t="s">
        <v>10715</v>
      </c>
      <c r="E3216" t="s">
        <v>90</v>
      </c>
      <c r="F3216" t="s">
        <v>15</v>
      </c>
      <c r="G3216" t="s">
        <v>23</v>
      </c>
      <c r="H3216">
        <v>135</v>
      </c>
      <c r="I3216" t="s">
        <v>10719</v>
      </c>
      <c r="J3216" t="s">
        <v>10720</v>
      </c>
      <c r="K3216" t="s">
        <v>10721</v>
      </c>
      <c r="L3216" t="str">
        <f>HYPERLINK("https://www.ncbi.nlm.nih.gov/nuccore/FM209186.1?report=graph&amp;tracks=[key:gene_model_track,Options:GeneOnly]&amp;mk=890432:890451|offset_51|444444,890516:890535|offset_135|00cc00,890551:890570|offset_170|444444&amp;v=890231:890770&amp;c=444444", "offset 135")</f>
        <v>offset 135</v>
      </c>
    </row>
    <row r="3217" spans="1:12" x14ac:dyDescent="0.15">
      <c r="A3217" t="s">
        <v>12</v>
      </c>
      <c r="B3217">
        <v>890550</v>
      </c>
      <c r="C3217">
        <v>890570</v>
      </c>
      <c r="D3217" t="s">
        <v>10715</v>
      </c>
      <c r="E3217" t="s">
        <v>90</v>
      </c>
      <c r="F3217" t="s">
        <v>15</v>
      </c>
      <c r="G3217" t="s">
        <v>36</v>
      </c>
      <c r="H3217">
        <v>170</v>
      </c>
      <c r="I3217" t="s">
        <v>10722</v>
      </c>
      <c r="J3217" t="s">
        <v>10723</v>
      </c>
      <c r="K3217" t="s">
        <v>10724</v>
      </c>
      <c r="L3217" t="str">
        <f>HYPERLINK("https://www.ncbi.nlm.nih.gov/nuccore/FM209186.1?report=graph&amp;tracks=[key:gene_model_track,Options:GeneOnly]&amp;mk=890432:890451|offset_51|444444,890516:890535|offset_135|444444,890551:890570|offset_170|00cc00&amp;v=890231:890770&amp;c=444444", "offset 170")</f>
        <v>offset 170</v>
      </c>
    </row>
    <row r="3218" spans="1:12" x14ac:dyDescent="0.15">
      <c r="A3218" t="s">
        <v>12</v>
      </c>
      <c r="B3218">
        <v>891762</v>
      </c>
      <c r="C3218">
        <v>891782</v>
      </c>
      <c r="D3218" t="s">
        <v>10725</v>
      </c>
      <c r="E3218" t="s">
        <v>90</v>
      </c>
      <c r="F3218" t="s">
        <v>15</v>
      </c>
      <c r="G3218" t="s">
        <v>23</v>
      </c>
      <c r="H3218">
        <v>72</v>
      </c>
      <c r="I3218" t="s">
        <v>10726</v>
      </c>
      <c r="J3218" t="s">
        <v>10727</v>
      </c>
      <c r="K3218" t="s">
        <v>10728</v>
      </c>
      <c r="L3218" t="s">
        <v>78066</v>
      </c>
    </row>
    <row r="3219" spans="1:12" x14ac:dyDescent="0.15">
      <c r="A3219" t="s">
        <v>12</v>
      </c>
      <c r="B3219">
        <v>891787</v>
      </c>
      <c r="C3219">
        <v>891807</v>
      </c>
      <c r="D3219" t="s">
        <v>10725</v>
      </c>
      <c r="E3219" t="s">
        <v>90</v>
      </c>
      <c r="F3219" t="s">
        <v>15</v>
      </c>
      <c r="G3219" t="s">
        <v>32</v>
      </c>
      <c r="H3219">
        <v>97</v>
      </c>
      <c r="I3219" t="s">
        <v>10729</v>
      </c>
      <c r="J3219" t="s">
        <v>10730</v>
      </c>
      <c r="K3219" t="s">
        <v>10731</v>
      </c>
      <c r="L3219" t="s">
        <v>78010</v>
      </c>
    </row>
    <row r="3220" spans="1:12" x14ac:dyDescent="0.15">
      <c r="A3220" t="s">
        <v>12</v>
      </c>
      <c r="B3220">
        <v>891827</v>
      </c>
      <c r="C3220">
        <v>891847</v>
      </c>
      <c r="D3220" t="s">
        <v>10725</v>
      </c>
      <c r="E3220" t="s">
        <v>90</v>
      </c>
      <c r="F3220" t="s">
        <v>15</v>
      </c>
      <c r="G3220" t="s">
        <v>36</v>
      </c>
      <c r="H3220">
        <v>137</v>
      </c>
      <c r="I3220" t="s">
        <v>10732</v>
      </c>
      <c r="J3220" t="s">
        <v>10733</v>
      </c>
      <c r="K3220" t="s">
        <v>10734</v>
      </c>
      <c r="L3220" t="s">
        <v>77987</v>
      </c>
    </row>
    <row r="3221" spans="1:12" x14ac:dyDescent="0.15">
      <c r="A3221" t="s">
        <v>12</v>
      </c>
      <c r="B3221">
        <v>891880</v>
      </c>
      <c r="C3221">
        <v>891900</v>
      </c>
      <c r="D3221" t="s">
        <v>10725</v>
      </c>
      <c r="E3221" t="s">
        <v>90</v>
      </c>
      <c r="F3221" t="s">
        <v>15</v>
      </c>
      <c r="G3221" t="s">
        <v>23</v>
      </c>
      <c r="H3221">
        <v>190</v>
      </c>
      <c r="I3221" t="s">
        <v>10735</v>
      </c>
      <c r="J3221" t="s">
        <v>10736</v>
      </c>
      <c r="K3221" t="s">
        <v>10737</v>
      </c>
      <c r="L3221" t="s">
        <v>78095</v>
      </c>
    </row>
    <row r="3222" spans="1:12" x14ac:dyDescent="0.15">
      <c r="A3222" t="s">
        <v>12</v>
      </c>
      <c r="B3222">
        <v>894531</v>
      </c>
      <c r="C3222">
        <v>894551</v>
      </c>
      <c r="D3222" t="s">
        <v>10738</v>
      </c>
      <c r="E3222" t="s">
        <v>90</v>
      </c>
      <c r="F3222" t="s">
        <v>15</v>
      </c>
      <c r="G3222" t="s">
        <v>16</v>
      </c>
      <c r="H3222">
        <v>901</v>
      </c>
      <c r="I3222" t="s">
        <v>10739</v>
      </c>
      <c r="J3222" t="s">
        <v>10740</v>
      </c>
      <c r="K3222" t="s">
        <v>10741</v>
      </c>
      <c r="L3222" t="s">
        <v>78096</v>
      </c>
    </row>
    <row r="3223" spans="1:12" x14ac:dyDescent="0.15">
      <c r="A3223" t="s">
        <v>12</v>
      </c>
      <c r="B3223">
        <v>894648</v>
      </c>
      <c r="C3223">
        <v>894668</v>
      </c>
      <c r="D3223" t="s">
        <v>10738</v>
      </c>
      <c r="E3223" t="s">
        <v>90</v>
      </c>
      <c r="F3223" t="s">
        <v>15</v>
      </c>
      <c r="G3223" t="s">
        <v>36</v>
      </c>
      <c r="H3223">
        <v>1018</v>
      </c>
      <c r="I3223" t="s">
        <v>10742</v>
      </c>
      <c r="J3223" t="s">
        <v>10743</v>
      </c>
      <c r="K3223" t="s">
        <v>10744</v>
      </c>
      <c r="L3223" t="s">
        <v>78097</v>
      </c>
    </row>
    <row r="3224" spans="1:12" x14ac:dyDescent="0.15">
      <c r="A3224" t="s">
        <v>12</v>
      </c>
      <c r="B3224">
        <v>894711</v>
      </c>
      <c r="C3224">
        <v>894731</v>
      </c>
      <c r="D3224" t="s">
        <v>10738</v>
      </c>
      <c r="E3224" t="s">
        <v>90</v>
      </c>
      <c r="F3224" t="s">
        <v>15</v>
      </c>
      <c r="G3224" t="s">
        <v>36</v>
      </c>
      <c r="H3224">
        <v>1081</v>
      </c>
      <c r="I3224" t="s">
        <v>10745</v>
      </c>
      <c r="J3224" t="s">
        <v>10746</v>
      </c>
      <c r="K3224" t="s">
        <v>10747</v>
      </c>
      <c r="L3224" t="s">
        <v>78098</v>
      </c>
    </row>
    <row r="3225" spans="1:12" x14ac:dyDescent="0.15">
      <c r="A3225" t="s">
        <v>12</v>
      </c>
      <c r="B3225">
        <v>894926</v>
      </c>
      <c r="C3225">
        <v>894946</v>
      </c>
      <c r="D3225" t="s">
        <v>10738</v>
      </c>
      <c r="E3225" t="s">
        <v>90</v>
      </c>
      <c r="F3225" t="s">
        <v>15</v>
      </c>
      <c r="G3225" t="s">
        <v>16</v>
      </c>
      <c r="H3225">
        <v>1296</v>
      </c>
      <c r="I3225" t="s">
        <v>10748</v>
      </c>
      <c r="J3225" t="s">
        <v>10749</v>
      </c>
      <c r="K3225" t="s">
        <v>10750</v>
      </c>
      <c r="L3225" t="s">
        <v>78099</v>
      </c>
    </row>
    <row r="3226" spans="1:12" x14ac:dyDescent="0.15">
      <c r="A3226" t="s">
        <v>12</v>
      </c>
      <c r="B3226">
        <v>897185</v>
      </c>
      <c r="C3226">
        <v>897205</v>
      </c>
      <c r="D3226" t="s">
        <v>10751</v>
      </c>
      <c r="E3226" t="s">
        <v>90</v>
      </c>
      <c r="F3226" t="s">
        <v>15</v>
      </c>
      <c r="G3226" t="s">
        <v>32</v>
      </c>
      <c r="H3226">
        <v>109</v>
      </c>
      <c r="I3226" t="s">
        <v>10752</v>
      </c>
      <c r="J3226" t="s">
        <v>10753</v>
      </c>
      <c r="K3226" t="s">
        <v>10754</v>
      </c>
      <c r="L3226" t="s">
        <v>77947</v>
      </c>
    </row>
    <row r="3227" spans="1:12" x14ac:dyDescent="0.15">
      <c r="A3227" t="s">
        <v>12</v>
      </c>
      <c r="B3227">
        <v>897494</v>
      </c>
      <c r="C3227">
        <v>897514</v>
      </c>
      <c r="D3227" t="s">
        <v>10751</v>
      </c>
      <c r="E3227" t="s">
        <v>90</v>
      </c>
      <c r="F3227" t="s">
        <v>15</v>
      </c>
      <c r="G3227" t="s">
        <v>23</v>
      </c>
      <c r="H3227">
        <v>418</v>
      </c>
      <c r="I3227" t="s">
        <v>10755</v>
      </c>
      <c r="J3227" t="s">
        <v>10756</v>
      </c>
      <c r="K3227" t="s">
        <v>10757</v>
      </c>
      <c r="L3227" t="s">
        <v>78100</v>
      </c>
    </row>
    <row r="3228" spans="1:12" x14ac:dyDescent="0.15">
      <c r="A3228" t="s">
        <v>12</v>
      </c>
      <c r="B3228">
        <v>897516</v>
      </c>
      <c r="C3228">
        <v>897536</v>
      </c>
      <c r="D3228" t="s">
        <v>10751</v>
      </c>
      <c r="E3228" t="s">
        <v>90</v>
      </c>
      <c r="F3228" t="s">
        <v>15</v>
      </c>
      <c r="G3228" t="s">
        <v>32</v>
      </c>
      <c r="H3228">
        <v>440</v>
      </c>
      <c r="I3228" t="s">
        <v>10758</v>
      </c>
      <c r="J3228" t="s">
        <v>10759</v>
      </c>
      <c r="K3228" t="s">
        <v>10760</v>
      </c>
      <c r="L3228" t="s">
        <v>78101</v>
      </c>
    </row>
    <row r="3229" spans="1:12" x14ac:dyDescent="0.15">
      <c r="A3229" t="s">
        <v>12</v>
      </c>
      <c r="B3229">
        <v>897544</v>
      </c>
      <c r="C3229">
        <v>897564</v>
      </c>
      <c r="D3229" t="s">
        <v>10751</v>
      </c>
      <c r="E3229" t="s">
        <v>90</v>
      </c>
      <c r="F3229" t="s">
        <v>15</v>
      </c>
      <c r="G3229" t="s">
        <v>32</v>
      </c>
      <c r="H3229">
        <v>468</v>
      </c>
      <c r="I3229" t="s">
        <v>10761</v>
      </c>
      <c r="J3229" t="s">
        <v>10762</v>
      </c>
      <c r="K3229" t="s">
        <v>10763</v>
      </c>
      <c r="L3229" t="s">
        <v>78102</v>
      </c>
    </row>
    <row r="3230" spans="1:12" x14ac:dyDescent="0.15">
      <c r="A3230" t="s">
        <v>12</v>
      </c>
      <c r="B3230">
        <v>898420</v>
      </c>
      <c r="C3230">
        <v>898440</v>
      </c>
      <c r="D3230" t="s">
        <v>10764</v>
      </c>
      <c r="E3230" t="s">
        <v>90</v>
      </c>
      <c r="F3230" t="s">
        <v>15</v>
      </c>
      <c r="G3230" t="s">
        <v>16</v>
      </c>
      <c r="H3230">
        <v>46</v>
      </c>
      <c r="I3230" t="s">
        <v>10765</v>
      </c>
      <c r="J3230" t="s">
        <v>10766</v>
      </c>
      <c r="K3230" t="s">
        <v>10767</v>
      </c>
      <c r="L3230" t="s">
        <v>78004</v>
      </c>
    </row>
    <row r="3231" spans="1:12" x14ac:dyDescent="0.15">
      <c r="A3231" t="s">
        <v>12</v>
      </c>
      <c r="B3231">
        <v>898479</v>
      </c>
      <c r="C3231">
        <v>898499</v>
      </c>
      <c r="D3231" t="s">
        <v>10764</v>
      </c>
      <c r="E3231" t="s">
        <v>90</v>
      </c>
      <c r="F3231" t="s">
        <v>15</v>
      </c>
      <c r="G3231" t="s">
        <v>16</v>
      </c>
      <c r="H3231">
        <v>105</v>
      </c>
      <c r="I3231" t="s">
        <v>10768</v>
      </c>
      <c r="J3231" t="s">
        <v>10769</v>
      </c>
      <c r="K3231" t="s">
        <v>10770</v>
      </c>
      <c r="L3231" t="s">
        <v>78028</v>
      </c>
    </row>
    <row r="3232" spans="1:12" x14ac:dyDescent="0.15">
      <c r="A3232" t="s">
        <v>12</v>
      </c>
      <c r="B3232">
        <v>898525</v>
      </c>
      <c r="C3232">
        <v>898545</v>
      </c>
      <c r="D3232" t="s">
        <v>10764</v>
      </c>
      <c r="E3232" t="s">
        <v>90</v>
      </c>
      <c r="F3232" t="s">
        <v>15</v>
      </c>
      <c r="G3232" t="s">
        <v>16</v>
      </c>
      <c r="H3232">
        <v>151</v>
      </c>
      <c r="I3232" t="s">
        <v>10771</v>
      </c>
      <c r="J3232" t="s">
        <v>10772</v>
      </c>
      <c r="K3232" t="s">
        <v>10773</v>
      </c>
      <c r="L3232" t="s">
        <v>78050</v>
      </c>
    </row>
    <row r="3233" spans="1:12" x14ac:dyDescent="0.15">
      <c r="A3233" t="s">
        <v>12</v>
      </c>
      <c r="B3233">
        <v>898555</v>
      </c>
      <c r="C3233">
        <v>898575</v>
      </c>
      <c r="D3233" t="s">
        <v>10764</v>
      </c>
      <c r="E3233" t="s">
        <v>90</v>
      </c>
      <c r="F3233" t="s">
        <v>15</v>
      </c>
      <c r="G3233" t="s">
        <v>16</v>
      </c>
      <c r="H3233">
        <v>181</v>
      </c>
      <c r="I3233" t="s">
        <v>10774</v>
      </c>
      <c r="J3233" t="s">
        <v>10775</v>
      </c>
      <c r="K3233" t="s">
        <v>10776</v>
      </c>
      <c r="L3233" t="s">
        <v>78031</v>
      </c>
    </row>
    <row r="3234" spans="1:12" x14ac:dyDescent="0.15">
      <c r="A3234" t="s">
        <v>12</v>
      </c>
      <c r="B3234">
        <v>898835</v>
      </c>
      <c r="C3234">
        <v>898855</v>
      </c>
      <c r="D3234" t="s">
        <v>10777</v>
      </c>
      <c r="E3234" t="s">
        <v>90</v>
      </c>
      <c r="F3234" t="s">
        <v>15</v>
      </c>
      <c r="G3234" t="s">
        <v>16</v>
      </c>
      <c r="H3234">
        <v>51</v>
      </c>
      <c r="I3234" t="s">
        <v>10778</v>
      </c>
      <c r="J3234" t="s">
        <v>10779</v>
      </c>
      <c r="K3234" t="s">
        <v>10780</v>
      </c>
      <c r="L3234" t="s">
        <v>78023</v>
      </c>
    </row>
    <row r="3235" spans="1:12" x14ac:dyDescent="0.15">
      <c r="A3235" t="s">
        <v>12</v>
      </c>
      <c r="B3235">
        <v>898888</v>
      </c>
      <c r="C3235">
        <v>898908</v>
      </c>
      <c r="D3235" t="s">
        <v>10777</v>
      </c>
      <c r="E3235" t="s">
        <v>90</v>
      </c>
      <c r="F3235" t="s">
        <v>15</v>
      </c>
      <c r="G3235" t="s">
        <v>23</v>
      </c>
      <c r="H3235">
        <v>104</v>
      </c>
      <c r="I3235" t="s">
        <v>10781</v>
      </c>
      <c r="J3235" t="s">
        <v>10782</v>
      </c>
      <c r="K3235" t="s">
        <v>10783</v>
      </c>
      <c r="L3235" t="s">
        <v>77963</v>
      </c>
    </row>
    <row r="3236" spans="1:12" x14ac:dyDescent="0.15">
      <c r="A3236" t="s">
        <v>12</v>
      </c>
      <c r="B3236">
        <v>899095</v>
      </c>
      <c r="C3236">
        <v>899115</v>
      </c>
      <c r="D3236" t="s">
        <v>10777</v>
      </c>
      <c r="E3236" t="s">
        <v>90</v>
      </c>
      <c r="F3236" t="s">
        <v>15</v>
      </c>
      <c r="G3236" t="s">
        <v>23</v>
      </c>
      <c r="H3236">
        <v>311</v>
      </c>
      <c r="I3236" t="s">
        <v>10784</v>
      </c>
      <c r="J3236" t="s">
        <v>10785</v>
      </c>
      <c r="K3236" t="s">
        <v>10786</v>
      </c>
      <c r="L3236" t="s">
        <v>78103</v>
      </c>
    </row>
    <row r="3237" spans="1:12" x14ac:dyDescent="0.15">
      <c r="A3237" t="s">
        <v>12</v>
      </c>
      <c r="B3237">
        <v>899151</v>
      </c>
      <c r="C3237">
        <v>899171</v>
      </c>
      <c r="D3237" t="s">
        <v>10777</v>
      </c>
      <c r="E3237" t="s">
        <v>90</v>
      </c>
      <c r="F3237" t="s">
        <v>15</v>
      </c>
      <c r="G3237" t="s">
        <v>16</v>
      </c>
      <c r="H3237">
        <v>367</v>
      </c>
      <c r="I3237" t="s">
        <v>10787</v>
      </c>
      <c r="J3237" t="s">
        <v>10788</v>
      </c>
      <c r="K3237" t="s">
        <v>10789</v>
      </c>
      <c r="L3237" t="s">
        <v>78104</v>
      </c>
    </row>
    <row r="3238" spans="1:12" x14ac:dyDescent="0.15">
      <c r="A3238" t="s">
        <v>12</v>
      </c>
      <c r="B3238">
        <v>899429</v>
      </c>
      <c r="C3238">
        <v>899449</v>
      </c>
      <c r="D3238" t="s">
        <v>10790</v>
      </c>
      <c r="E3238" t="s">
        <v>90</v>
      </c>
      <c r="F3238" t="s">
        <v>15</v>
      </c>
      <c r="G3238" t="s">
        <v>16</v>
      </c>
      <c r="H3238">
        <v>89</v>
      </c>
      <c r="I3238" t="s">
        <v>10791</v>
      </c>
      <c r="J3238" t="s">
        <v>10792</v>
      </c>
      <c r="K3238" t="s">
        <v>10793</v>
      </c>
      <c r="L3238" t="s">
        <v>77964</v>
      </c>
    </row>
    <row r="3239" spans="1:12" x14ac:dyDescent="0.15">
      <c r="A3239" t="s">
        <v>12</v>
      </c>
      <c r="B3239">
        <v>899449</v>
      </c>
      <c r="C3239">
        <v>899469</v>
      </c>
      <c r="D3239" t="s">
        <v>10790</v>
      </c>
      <c r="E3239" t="s">
        <v>90</v>
      </c>
      <c r="F3239" t="s">
        <v>15</v>
      </c>
      <c r="G3239" t="s">
        <v>16</v>
      </c>
      <c r="H3239">
        <v>109</v>
      </c>
      <c r="I3239" t="s">
        <v>10794</v>
      </c>
      <c r="J3239" t="s">
        <v>10795</v>
      </c>
      <c r="K3239" t="s">
        <v>10796</v>
      </c>
      <c r="L3239" t="s">
        <v>77947</v>
      </c>
    </row>
    <row r="3240" spans="1:12" x14ac:dyDescent="0.15">
      <c r="A3240" t="s">
        <v>12</v>
      </c>
      <c r="B3240">
        <v>899475</v>
      </c>
      <c r="C3240">
        <v>899495</v>
      </c>
      <c r="D3240" t="s">
        <v>10790</v>
      </c>
      <c r="E3240" t="s">
        <v>90</v>
      </c>
      <c r="F3240" t="s">
        <v>15</v>
      </c>
      <c r="G3240" t="s">
        <v>16</v>
      </c>
      <c r="H3240">
        <v>135</v>
      </c>
      <c r="I3240" t="s">
        <v>10797</v>
      </c>
      <c r="J3240" t="s">
        <v>10798</v>
      </c>
      <c r="K3240" t="s">
        <v>10799</v>
      </c>
      <c r="L3240" t="s">
        <v>77978</v>
      </c>
    </row>
    <row r="3241" spans="1:12" x14ac:dyDescent="0.15">
      <c r="A3241" t="s">
        <v>12</v>
      </c>
      <c r="B3241">
        <v>899521</v>
      </c>
      <c r="C3241">
        <v>899541</v>
      </c>
      <c r="D3241" t="s">
        <v>10790</v>
      </c>
      <c r="E3241" t="s">
        <v>90</v>
      </c>
      <c r="F3241" t="s">
        <v>15</v>
      </c>
      <c r="G3241" t="s">
        <v>36</v>
      </c>
      <c r="H3241">
        <v>181</v>
      </c>
      <c r="I3241" t="s">
        <v>10800</v>
      </c>
      <c r="J3241" t="s">
        <v>10801</v>
      </c>
      <c r="K3241" t="s">
        <v>10802</v>
      </c>
      <c r="L3241" t="s">
        <v>78031</v>
      </c>
    </row>
    <row r="3242" spans="1:12" x14ac:dyDescent="0.15">
      <c r="A3242" t="s">
        <v>12</v>
      </c>
      <c r="B3242">
        <v>899766</v>
      </c>
      <c r="C3242">
        <v>899786</v>
      </c>
      <c r="D3242" t="s">
        <v>10803</v>
      </c>
      <c r="E3242" t="s">
        <v>90</v>
      </c>
      <c r="F3242" t="s">
        <v>15</v>
      </c>
      <c r="G3242" t="s">
        <v>36</v>
      </c>
      <c r="H3242">
        <v>17</v>
      </c>
      <c r="I3242" t="s">
        <v>10804</v>
      </c>
      <c r="J3242" t="s">
        <v>10805</v>
      </c>
      <c r="K3242" t="s">
        <v>10806</v>
      </c>
      <c r="L3242" t="s">
        <v>77944</v>
      </c>
    </row>
    <row r="3243" spans="1:12" x14ac:dyDescent="0.15">
      <c r="A3243" t="s">
        <v>12</v>
      </c>
      <c r="B3243">
        <v>899800</v>
      </c>
      <c r="C3243">
        <v>899820</v>
      </c>
      <c r="D3243" t="s">
        <v>10803</v>
      </c>
      <c r="E3243" t="s">
        <v>90</v>
      </c>
      <c r="F3243" t="s">
        <v>15</v>
      </c>
      <c r="G3243" t="s">
        <v>32</v>
      </c>
      <c r="H3243">
        <v>51</v>
      </c>
      <c r="I3243" t="s">
        <v>10807</v>
      </c>
      <c r="J3243" t="s">
        <v>10808</v>
      </c>
      <c r="K3243" t="s">
        <v>10809</v>
      </c>
      <c r="L3243" t="s">
        <v>78023</v>
      </c>
    </row>
    <row r="3244" spans="1:12" x14ac:dyDescent="0.15">
      <c r="A3244" t="s">
        <v>12</v>
      </c>
      <c r="B3244">
        <v>899824</v>
      </c>
      <c r="C3244">
        <v>899844</v>
      </c>
      <c r="D3244" t="s">
        <v>10803</v>
      </c>
      <c r="E3244" t="s">
        <v>90</v>
      </c>
      <c r="F3244" t="s">
        <v>15</v>
      </c>
      <c r="G3244" t="s">
        <v>32</v>
      </c>
      <c r="H3244">
        <v>75</v>
      </c>
      <c r="I3244" t="s">
        <v>10810</v>
      </c>
      <c r="J3244" t="s">
        <v>10811</v>
      </c>
      <c r="K3244" t="s">
        <v>10812</v>
      </c>
      <c r="L3244" t="s">
        <v>78027</v>
      </c>
    </row>
    <row r="3245" spans="1:12" x14ac:dyDescent="0.15">
      <c r="A3245" t="s">
        <v>12</v>
      </c>
      <c r="B3245">
        <v>899881</v>
      </c>
      <c r="C3245">
        <v>899901</v>
      </c>
      <c r="D3245" t="s">
        <v>10803</v>
      </c>
      <c r="E3245" t="s">
        <v>90</v>
      </c>
      <c r="F3245" t="s">
        <v>15</v>
      </c>
      <c r="G3245" t="s">
        <v>16</v>
      </c>
      <c r="H3245">
        <v>132</v>
      </c>
      <c r="I3245" t="s">
        <v>10813</v>
      </c>
      <c r="J3245" t="s">
        <v>10814</v>
      </c>
      <c r="K3245" t="s">
        <v>10815</v>
      </c>
      <c r="L3245" t="s">
        <v>77938</v>
      </c>
    </row>
    <row r="3246" spans="1:12" x14ac:dyDescent="0.15">
      <c r="A3246" t="s">
        <v>12</v>
      </c>
      <c r="B3246">
        <v>901339</v>
      </c>
      <c r="C3246">
        <v>901359</v>
      </c>
      <c r="D3246" t="s">
        <v>10816</v>
      </c>
      <c r="E3246" t="s">
        <v>90</v>
      </c>
      <c r="F3246" t="s">
        <v>15</v>
      </c>
      <c r="G3246" t="s">
        <v>16</v>
      </c>
      <c r="H3246">
        <v>18</v>
      </c>
      <c r="I3246" t="s">
        <v>10817</v>
      </c>
      <c r="J3246" t="s">
        <v>10818</v>
      </c>
      <c r="K3246" t="s">
        <v>10819</v>
      </c>
      <c r="L3246" t="s">
        <v>78007</v>
      </c>
    </row>
    <row r="3247" spans="1:12" x14ac:dyDescent="0.15">
      <c r="A3247" t="s">
        <v>12</v>
      </c>
      <c r="B3247">
        <v>901375</v>
      </c>
      <c r="C3247">
        <v>901395</v>
      </c>
      <c r="D3247" t="s">
        <v>10816</v>
      </c>
      <c r="E3247" t="s">
        <v>90</v>
      </c>
      <c r="F3247" t="s">
        <v>15</v>
      </c>
      <c r="G3247" t="s">
        <v>16</v>
      </c>
      <c r="H3247">
        <v>54</v>
      </c>
      <c r="I3247" t="s">
        <v>10820</v>
      </c>
      <c r="J3247" t="s">
        <v>10821</v>
      </c>
      <c r="K3247" t="s">
        <v>10822</v>
      </c>
      <c r="L3247" t="s">
        <v>77961</v>
      </c>
    </row>
    <row r="3248" spans="1:12" x14ac:dyDescent="0.15">
      <c r="A3248" t="s">
        <v>12</v>
      </c>
      <c r="B3248">
        <v>901397</v>
      </c>
      <c r="C3248">
        <v>901417</v>
      </c>
      <c r="D3248" t="s">
        <v>10816</v>
      </c>
      <c r="E3248" t="s">
        <v>90</v>
      </c>
      <c r="F3248" t="s">
        <v>15</v>
      </c>
      <c r="G3248" t="s">
        <v>32</v>
      </c>
      <c r="H3248">
        <v>76</v>
      </c>
      <c r="I3248" t="s">
        <v>10823</v>
      </c>
      <c r="J3248" t="s">
        <v>10824</v>
      </c>
      <c r="K3248" t="s">
        <v>10825</v>
      </c>
      <c r="L3248" t="s">
        <v>77985</v>
      </c>
    </row>
    <row r="3249" spans="1:12" x14ac:dyDescent="0.15">
      <c r="A3249" t="s">
        <v>12</v>
      </c>
      <c r="B3249">
        <v>901417</v>
      </c>
      <c r="C3249">
        <v>901437</v>
      </c>
      <c r="D3249" t="s">
        <v>10816</v>
      </c>
      <c r="E3249" t="s">
        <v>90</v>
      </c>
      <c r="F3249" t="s">
        <v>15</v>
      </c>
      <c r="G3249" t="s">
        <v>36</v>
      </c>
      <c r="H3249">
        <v>96</v>
      </c>
      <c r="I3249" t="s">
        <v>10826</v>
      </c>
      <c r="J3249" t="s">
        <v>10827</v>
      </c>
      <c r="K3249" t="s">
        <v>10828</v>
      </c>
      <c r="L3249" t="s">
        <v>77912</v>
      </c>
    </row>
    <row r="3250" spans="1:12" x14ac:dyDescent="0.15">
      <c r="A3250" t="s">
        <v>12</v>
      </c>
      <c r="B3250">
        <v>902079</v>
      </c>
      <c r="C3250">
        <v>902099</v>
      </c>
      <c r="D3250" t="s">
        <v>10829</v>
      </c>
      <c r="E3250" t="s">
        <v>90</v>
      </c>
      <c r="F3250" t="s">
        <v>15</v>
      </c>
      <c r="G3250" t="s">
        <v>16</v>
      </c>
      <c r="H3250">
        <v>39</v>
      </c>
      <c r="I3250" t="s">
        <v>10830</v>
      </c>
      <c r="J3250" t="s">
        <v>10831</v>
      </c>
      <c r="K3250" t="s">
        <v>10832</v>
      </c>
      <c r="L3250" t="s">
        <v>78041</v>
      </c>
    </row>
    <row r="3251" spans="1:12" x14ac:dyDescent="0.15">
      <c r="A3251" t="s">
        <v>12</v>
      </c>
      <c r="B3251">
        <v>902137</v>
      </c>
      <c r="C3251">
        <v>902157</v>
      </c>
      <c r="D3251" t="s">
        <v>10829</v>
      </c>
      <c r="E3251" t="s">
        <v>90</v>
      </c>
      <c r="F3251" t="s">
        <v>15</v>
      </c>
      <c r="G3251" t="s">
        <v>23</v>
      </c>
      <c r="H3251">
        <v>97</v>
      </c>
      <c r="I3251" t="s">
        <v>10833</v>
      </c>
      <c r="J3251" t="s">
        <v>10834</v>
      </c>
      <c r="K3251" t="s">
        <v>10835</v>
      </c>
      <c r="L3251" t="s">
        <v>78010</v>
      </c>
    </row>
    <row r="3252" spans="1:12" x14ac:dyDescent="0.15">
      <c r="A3252" t="s">
        <v>12</v>
      </c>
      <c r="B3252">
        <v>902218</v>
      </c>
      <c r="C3252">
        <v>902238</v>
      </c>
      <c r="D3252" t="s">
        <v>10829</v>
      </c>
      <c r="E3252" t="s">
        <v>90</v>
      </c>
      <c r="F3252" t="s">
        <v>15</v>
      </c>
      <c r="G3252" t="s">
        <v>32</v>
      </c>
      <c r="H3252">
        <v>178</v>
      </c>
      <c r="I3252" t="s">
        <v>10836</v>
      </c>
      <c r="J3252" t="s">
        <v>10837</v>
      </c>
      <c r="K3252" t="s">
        <v>10838</v>
      </c>
      <c r="L3252" t="s">
        <v>78105</v>
      </c>
    </row>
    <row r="3253" spans="1:12" x14ac:dyDescent="0.15">
      <c r="A3253" t="s">
        <v>12</v>
      </c>
      <c r="B3253">
        <v>902246</v>
      </c>
      <c r="C3253">
        <v>902266</v>
      </c>
      <c r="D3253" t="s">
        <v>10829</v>
      </c>
      <c r="E3253" t="s">
        <v>90</v>
      </c>
      <c r="F3253" t="s">
        <v>15</v>
      </c>
      <c r="G3253" t="s">
        <v>23</v>
      </c>
      <c r="H3253">
        <v>206</v>
      </c>
      <c r="I3253" t="s">
        <v>10839</v>
      </c>
      <c r="J3253" t="s">
        <v>10840</v>
      </c>
      <c r="K3253" t="s">
        <v>10841</v>
      </c>
      <c r="L3253" t="s">
        <v>78106</v>
      </c>
    </row>
    <row r="3254" spans="1:12" x14ac:dyDescent="0.15">
      <c r="A3254" t="s">
        <v>12</v>
      </c>
      <c r="B3254">
        <v>902647</v>
      </c>
      <c r="C3254">
        <v>902667</v>
      </c>
      <c r="D3254" t="s">
        <v>10842</v>
      </c>
      <c r="E3254" t="s">
        <v>90</v>
      </c>
      <c r="F3254" t="s">
        <v>15</v>
      </c>
      <c r="G3254" t="s">
        <v>16</v>
      </c>
      <c r="H3254">
        <v>46</v>
      </c>
      <c r="I3254" t="s">
        <v>10843</v>
      </c>
      <c r="J3254" t="s">
        <v>10844</v>
      </c>
      <c r="K3254" t="s">
        <v>10845</v>
      </c>
      <c r="L3254" t="s">
        <v>78004</v>
      </c>
    </row>
    <row r="3255" spans="1:12" x14ac:dyDescent="0.15">
      <c r="A3255" t="s">
        <v>12</v>
      </c>
      <c r="B3255">
        <v>902710</v>
      </c>
      <c r="C3255">
        <v>902730</v>
      </c>
      <c r="D3255" t="s">
        <v>10842</v>
      </c>
      <c r="E3255" t="s">
        <v>90</v>
      </c>
      <c r="F3255" t="s">
        <v>15</v>
      </c>
      <c r="G3255" t="s">
        <v>32</v>
      </c>
      <c r="H3255">
        <v>109</v>
      </c>
      <c r="I3255" t="s">
        <v>10846</v>
      </c>
      <c r="J3255" t="s">
        <v>10847</v>
      </c>
      <c r="K3255" t="s">
        <v>10848</v>
      </c>
      <c r="L3255" t="s">
        <v>77947</v>
      </c>
    </row>
    <row r="3256" spans="1:12" x14ac:dyDescent="0.15">
      <c r="A3256" t="s">
        <v>12</v>
      </c>
      <c r="B3256">
        <v>902738</v>
      </c>
      <c r="C3256">
        <v>902758</v>
      </c>
      <c r="D3256" t="s">
        <v>10842</v>
      </c>
      <c r="E3256" t="s">
        <v>90</v>
      </c>
      <c r="F3256" t="s">
        <v>15</v>
      </c>
      <c r="G3256" t="s">
        <v>36</v>
      </c>
      <c r="H3256">
        <v>137</v>
      </c>
      <c r="I3256" t="s">
        <v>10849</v>
      </c>
      <c r="J3256" t="s">
        <v>10850</v>
      </c>
      <c r="K3256" t="s">
        <v>10851</v>
      </c>
      <c r="L3256" t="s">
        <v>77987</v>
      </c>
    </row>
    <row r="3257" spans="1:12" x14ac:dyDescent="0.15">
      <c r="A3257" t="s">
        <v>12</v>
      </c>
      <c r="B3257">
        <v>902768</v>
      </c>
      <c r="C3257">
        <v>902788</v>
      </c>
      <c r="D3257" t="s">
        <v>10842</v>
      </c>
      <c r="E3257" t="s">
        <v>90</v>
      </c>
      <c r="F3257" t="s">
        <v>15</v>
      </c>
      <c r="G3257" t="s">
        <v>36</v>
      </c>
      <c r="H3257">
        <v>167</v>
      </c>
      <c r="I3257" t="s">
        <v>10852</v>
      </c>
      <c r="J3257" t="s">
        <v>10853</v>
      </c>
      <c r="K3257" t="s">
        <v>10854</v>
      </c>
      <c r="L3257" t="s">
        <v>77916</v>
      </c>
    </row>
    <row r="3258" spans="1:12" x14ac:dyDescent="0.15">
      <c r="A3258" t="s">
        <v>12</v>
      </c>
      <c r="B3258">
        <v>903459</v>
      </c>
      <c r="C3258">
        <v>903479</v>
      </c>
      <c r="D3258" t="s">
        <v>10855</v>
      </c>
      <c r="E3258" t="s">
        <v>90</v>
      </c>
      <c r="F3258" t="s">
        <v>15</v>
      </c>
      <c r="G3258" t="s">
        <v>16</v>
      </c>
      <c r="H3258">
        <v>30</v>
      </c>
      <c r="I3258" t="s">
        <v>10856</v>
      </c>
      <c r="J3258" t="s">
        <v>10857</v>
      </c>
      <c r="K3258" t="s">
        <v>10858</v>
      </c>
      <c r="L3258" t="s">
        <v>77984</v>
      </c>
    </row>
    <row r="3259" spans="1:12" x14ac:dyDescent="0.15">
      <c r="A3259" t="s">
        <v>12</v>
      </c>
      <c r="B3259">
        <v>903491</v>
      </c>
      <c r="C3259">
        <v>903511</v>
      </c>
      <c r="D3259" t="s">
        <v>10855</v>
      </c>
      <c r="E3259" t="s">
        <v>90</v>
      </c>
      <c r="F3259" t="s">
        <v>15</v>
      </c>
      <c r="G3259" t="s">
        <v>23</v>
      </c>
      <c r="H3259">
        <v>62</v>
      </c>
      <c r="I3259" t="s">
        <v>10859</v>
      </c>
      <c r="J3259" t="s">
        <v>10860</v>
      </c>
      <c r="K3259" t="s">
        <v>10861</v>
      </c>
      <c r="L3259" t="s">
        <v>77949</v>
      </c>
    </row>
    <row r="3260" spans="1:12" x14ac:dyDescent="0.15">
      <c r="A3260" t="s">
        <v>12</v>
      </c>
      <c r="B3260">
        <v>903523</v>
      </c>
      <c r="C3260">
        <v>903543</v>
      </c>
      <c r="D3260" t="s">
        <v>10855</v>
      </c>
      <c r="E3260" t="s">
        <v>90</v>
      </c>
      <c r="F3260" t="s">
        <v>15</v>
      </c>
      <c r="G3260" t="s">
        <v>16</v>
      </c>
      <c r="H3260">
        <v>94</v>
      </c>
      <c r="I3260" t="s">
        <v>10862</v>
      </c>
      <c r="J3260" t="s">
        <v>10863</v>
      </c>
      <c r="K3260" t="s">
        <v>10864</v>
      </c>
      <c r="L3260" t="s">
        <v>77927</v>
      </c>
    </row>
    <row r="3261" spans="1:12" x14ac:dyDescent="0.15">
      <c r="A3261" t="s">
        <v>12</v>
      </c>
      <c r="B3261">
        <v>903552</v>
      </c>
      <c r="C3261">
        <v>903572</v>
      </c>
      <c r="D3261" t="s">
        <v>10855</v>
      </c>
      <c r="E3261" t="s">
        <v>90</v>
      </c>
      <c r="F3261" t="s">
        <v>15</v>
      </c>
      <c r="G3261" t="s">
        <v>16</v>
      </c>
      <c r="H3261">
        <v>123</v>
      </c>
      <c r="I3261" t="s">
        <v>10865</v>
      </c>
      <c r="J3261" t="s">
        <v>10866</v>
      </c>
      <c r="K3261" t="s">
        <v>10867</v>
      </c>
      <c r="L3261" t="s">
        <v>78061</v>
      </c>
    </row>
    <row r="3262" spans="1:12" x14ac:dyDescent="0.15">
      <c r="A3262" t="s">
        <v>12</v>
      </c>
      <c r="B3262">
        <v>903754</v>
      </c>
      <c r="C3262">
        <v>903774</v>
      </c>
      <c r="D3262" t="s">
        <v>10868</v>
      </c>
      <c r="E3262" t="s">
        <v>90</v>
      </c>
      <c r="F3262" t="s">
        <v>15</v>
      </c>
      <c r="G3262" t="s">
        <v>32</v>
      </c>
      <c r="H3262">
        <v>17</v>
      </c>
      <c r="I3262" t="s">
        <v>10869</v>
      </c>
      <c r="J3262" t="s">
        <v>10870</v>
      </c>
      <c r="K3262" t="s">
        <v>10871</v>
      </c>
      <c r="L3262" t="s">
        <v>77944</v>
      </c>
    </row>
    <row r="3263" spans="1:12" x14ac:dyDescent="0.15">
      <c r="A3263" t="s">
        <v>12</v>
      </c>
      <c r="B3263">
        <v>903810</v>
      </c>
      <c r="C3263">
        <v>903830</v>
      </c>
      <c r="D3263" t="s">
        <v>10868</v>
      </c>
      <c r="E3263" t="s">
        <v>90</v>
      </c>
      <c r="F3263" t="s">
        <v>15</v>
      </c>
      <c r="G3263" t="s">
        <v>16</v>
      </c>
      <c r="H3263">
        <v>73</v>
      </c>
      <c r="I3263" t="s">
        <v>10872</v>
      </c>
      <c r="J3263" t="s">
        <v>10873</v>
      </c>
      <c r="K3263" t="s">
        <v>10874</v>
      </c>
      <c r="L3263" t="s">
        <v>77926</v>
      </c>
    </row>
    <row r="3264" spans="1:12" x14ac:dyDescent="0.15">
      <c r="A3264" t="s">
        <v>12</v>
      </c>
      <c r="B3264">
        <v>903834</v>
      </c>
      <c r="C3264">
        <v>903854</v>
      </c>
      <c r="D3264" t="s">
        <v>10868</v>
      </c>
      <c r="E3264" t="s">
        <v>90</v>
      </c>
      <c r="F3264" t="s">
        <v>15</v>
      </c>
      <c r="G3264" t="s">
        <v>23</v>
      </c>
      <c r="H3264">
        <v>97</v>
      </c>
      <c r="I3264" t="s">
        <v>10875</v>
      </c>
      <c r="J3264" t="s">
        <v>10876</v>
      </c>
      <c r="K3264" t="s">
        <v>10877</v>
      </c>
      <c r="L3264" t="s">
        <v>78010</v>
      </c>
    </row>
    <row r="3265" spans="1:12" x14ac:dyDescent="0.15">
      <c r="A3265" t="s">
        <v>12</v>
      </c>
      <c r="B3265">
        <v>903854</v>
      </c>
      <c r="C3265">
        <v>903874</v>
      </c>
      <c r="D3265" t="s">
        <v>10868</v>
      </c>
      <c r="E3265" t="s">
        <v>90</v>
      </c>
      <c r="F3265" t="s">
        <v>15</v>
      </c>
      <c r="G3265" t="s">
        <v>16</v>
      </c>
      <c r="H3265">
        <v>117</v>
      </c>
      <c r="I3265" t="s">
        <v>10878</v>
      </c>
      <c r="J3265" t="s">
        <v>10879</v>
      </c>
      <c r="K3265" t="s">
        <v>10880</v>
      </c>
      <c r="L3265" t="s">
        <v>77930</v>
      </c>
    </row>
    <row r="3266" spans="1:12" x14ac:dyDescent="0.15">
      <c r="A3266" t="s">
        <v>12</v>
      </c>
      <c r="B3266">
        <v>904078</v>
      </c>
      <c r="C3266">
        <v>904098</v>
      </c>
      <c r="D3266" t="s">
        <v>10881</v>
      </c>
      <c r="E3266" t="s">
        <v>90</v>
      </c>
      <c r="F3266" t="s">
        <v>15</v>
      </c>
      <c r="G3266" t="s">
        <v>16</v>
      </c>
      <c r="H3266">
        <v>29</v>
      </c>
      <c r="I3266" t="s">
        <v>10882</v>
      </c>
      <c r="J3266" t="s">
        <v>10883</v>
      </c>
      <c r="K3266" t="s">
        <v>10884</v>
      </c>
      <c r="L3266" t="s">
        <v>77921</v>
      </c>
    </row>
    <row r="3267" spans="1:12" x14ac:dyDescent="0.15">
      <c r="A3267" t="s">
        <v>12</v>
      </c>
      <c r="B3267">
        <v>904105</v>
      </c>
      <c r="C3267">
        <v>904125</v>
      </c>
      <c r="D3267" t="s">
        <v>10881</v>
      </c>
      <c r="E3267" t="s">
        <v>90</v>
      </c>
      <c r="F3267" t="s">
        <v>15</v>
      </c>
      <c r="G3267" t="s">
        <v>23</v>
      </c>
      <c r="H3267">
        <v>56</v>
      </c>
      <c r="I3267" t="s">
        <v>10885</v>
      </c>
      <c r="J3267" t="s">
        <v>10886</v>
      </c>
      <c r="K3267" t="s">
        <v>10887</v>
      </c>
      <c r="L3267" t="s">
        <v>77971</v>
      </c>
    </row>
    <row r="3268" spans="1:12" x14ac:dyDescent="0.15">
      <c r="A3268" t="s">
        <v>12</v>
      </c>
      <c r="B3268">
        <v>904126</v>
      </c>
      <c r="C3268">
        <v>904146</v>
      </c>
      <c r="D3268" t="s">
        <v>10881</v>
      </c>
      <c r="E3268" t="s">
        <v>90</v>
      </c>
      <c r="F3268" t="s">
        <v>15</v>
      </c>
      <c r="G3268" t="s">
        <v>23</v>
      </c>
      <c r="H3268">
        <v>77</v>
      </c>
      <c r="I3268" t="s">
        <v>10888</v>
      </c>
      <c r="J3268" t="s">
        <v>10889</v>
      </c>
      <c r="K3268" t="s">
        <v>10890</v>
      </c>
      <c r="L3268" t="s">
        <v>77960</v>
      </c>
    </row>
    <row r="3269" spans="1:12" x14ac:dyDescent="0.15">
      <c r="A3269" t="s">
        <v>12</v>
      </c>
      <c r="B3269">
        <v>904156</v>
      </c>
      <c r="C3269">
        <v>904176</v>
      </c>
      <c r="D3269" t="s">
        <v>10881</v>
      </c>
      <c r="E3269" t="s">
        <v>90</v>
      </c>
      <c r="F3269" t="s">
        <v>15</v>
      </c>
      <c r="G3269" t="s">
        <v>23</v>
      </c>
      <c r="H3269">
        <v>107</v>
      </c>
      <c r="I3269" t="s">
        <v>10891</v>
      </c>
      <c r="J3269" t="s">
        <v>10892</v>
      </c>
      <c r="K3269" t="s">
        <v>10893</v>
      </c>
      <c r="L3269" t="s">
        <v>77983</v>
      </c>
    </row>
    <row r="3270" spans="1:12" x14ac:dyDescent="0.15">
      <c r="A3270" t="s">
        <v>12</v>
      </c>
      <c r="B3270">
        <v>906070</v>
      </c>
      <c r="C3270">
        <v>906090</v>
      </c>
      <c r="D3270" t="s">
        <v>10894</v>
      </c>
      <c r="E3270" t="s">
        <v>10895</v>
      </c>
      <c r="F3270" t="s">
        <v>15</v>
      </c>
      <c r="G3270" t="s">
        <v>36</v>
      </c>
      <c r="H3270">
        <v>0</v>
      </c>
      <c r="I3270" t="s">
        <v>10896</v>
      </c>
      <c r="J3270" t="s">
        <v>10897</v>
      </c>
      <c r="K3270" t="s">
        <v>10898</v>
      </c>
      <c r="L3270" t="s">
        <v>77980</v>
      </c>
    </row>
    <row r="3271" spans="1:12" x14ac:dyDescent="0.15">
      <c r="A3271" t="s">
        <v>12</v>
      </c>
      <c r="B3271">
        <v>906099</v>
      </c>
      <c r="C3271">
        <v>906119</v>
      </c>
      <c r="D3271" t="s">
        <v>10894</v>
      </c>
      <c r="E3271" t="s">
        <v>10895</v>
      </c>
      <c r="F3271" t="s">
        <v>15</v>
      </c>
      <c r="G3271" t="s">
        <v>23</v>
      </c>
      <c r="H3271">
        <v>29</v>
      </c>
      <c r="I3271" t="s">
        <v>10899</v>
      </c>
      <c r="J3271" t="s">
        <v>10900</v>
      </c>
      <c r="K3271" t="s">
        <v>10901</v>
      </c>
      <c r="L3271" t="s">
        <v>77921</v>
      </c>
    </row>
    <row r="3272" spans="1:12" x14ac:dyDescent="0.15">
      <c r="A3272" t="s">
        <v>12</v>
      </c>
      <c r="B3272">
        <v>906132</v>
      </c>
      <c r="C3272">
        <v>906152</v>
      </c>
      <c r="D3272" t="s">
        <v>10894</v>
      </c>
      <c r="E3272" t="s">
        <v>10895</v>
      </c>
      <c r="F3272" t="s">
        <v>15</v>
      </c>
      <c r="G3272" t="s">
        <v>32</v>
      </c>
      <c r="H3272">
        <v>62</v>
      </c>
      <c r="I3272" t="s">
        <v>10902</v>
      </c>
      <c r="J3272" t="s">
        <v>10903</v>
      </c>
      <c r="K3272" t="s">
        <v>10904</v>
      </c>
      <c r="L3272" t="s">
        <v>77949</v>
      </c>
    </row>
    <row r="3273" spans="1:12" x14ac:dyDescent="0.15">
      <c r="A3273" t="s">
        <v>12</v>
      </c>
      <c r="B3273">
        <v>906161</v>
      </c>
      <c r="C3273">
        <v>906181</v>
      </c>
      <c r="D3273" t="s">
        <v>10894</v>
      </c>
      <c r="E3273" t="s">
        <v>10895</v>
      </c>
      <c r="F3273" t="s">
        <v>15</v>
      </c>
      <c r="G3273" t="s">
        <v>16</v>
      </c>
      <c r="H3273">
        <v>91</v>
      </c>
      <c r="I3273" t="s">
        <v>10905</v>
      </c>
      <c r="J3273" t="s">
        <v>10906</v>
      </c>
      <c r="K3273" t="s">
        <v>10907</v>
      </c>
      <c r="L3273" t="s">
        <v>77907</v>
      </c>
    </row>
    <row r="3274" spans="1:12" x14ac:dyDescent="0.15">
      <c r="A3274" t="s">
        <v>12</v>
      </c>
      <c r="B3274">
        <v>908557</v>
      </c>
      <c r="C3274">
        <v>908577</v>
      </c>
      <c r="D3274" t="s">
        <v>10908</v>
      </c>
      <c r="E3274" t="s">
        <v>90</v>
      </c>
      <c r="F3274" t="s">
        <v>76</v>
      </c>
      <c r="G3274" t="s">
        <v>36</v>
      </c>
      <c r="H3274">
        <v>17</v>
      </c>
      <c r="I3274" t="s">
        <v>10909</v>
      </c>
      <c r="J3274" t="s">
        <v>10910</v>
      </c>
      <c r="K3274" t="s">
        <v>10911</v>
      </c>
      <c r="L3274" t="s">
        <v>77944</v>
      </c>
    </row>
    <row r="3275" spans="1:12" x14ac:dyDescent="0.15">
      <c r="A3275" t="s">
        <v>12</v>
      </c>
      <c r="B3275">
        <v>908521</v>
      </c>
      <c r="C3275">
        <v>908541</v>
      </c>
      <c r="D3275" t="s">
        <v>10908</v>
      </c>
      <c r="E3275" t="s">
        <v>90</v>
      </c>
      <c r="F3275" t="s">
        <v>76</v>
      </c>
      <c r="G3275" t="s">
        <v>23</v>
      </c>
      <c r="H3275">
        <v>53</v>
      </c>
      <c r="I3275" t="s">
        <v>10912</v>
      </c>
      <c r="J3275" t="s">
        <v>10913</v>
      </c>
      <c r="K3275" t="s">
        <v>10914</v>
      </c>
      <c r="L3275" t="s">
        <v>77922</v>
      </c>
    </row>
    <row r="3276" spans="1:12" x14ac:dyDescent="0.15">
      <c r="A3276" t="s">
        <v>12</v>
      </c>
      <c r="B3276">
        <v>908501</v>
      </c>
      <c r="C3276">
        <v>908521</v>
      </c>
      <c r="D3276" t="s">
        <v>10908</v>
      </c>
      <c r="E3276" t="s">
        <v>90</v>
      </c>
      <c r="F3276" t="s">
        <v>76</v>
      </c>
      <c r="G3276" t="s">
        <v>16</v>
      </c>
      <c r="H3276">
        <v>73</v>
      </c>
      <c r="I3276" t="s">
        <v>10915</v>
      </c>
      <c r="J3276" t="s">
        <v>10916</v>
      </c>
      <c r="K3276" t="s">
        <v>10917</v>
      </c>
      <c r="L3276" t="s">
        <v>77926</v>
      </c>
    </row>
    <row r="3277" spans="1:12" x14ac:dyDescent="0.15">
      <c r="A3277" t="s">
        <v>12</v>
      </c>
      <c r="B3277">
        <v>908468</v>
      </c>
      <c r="C3277">
        <v>908488</v>
      </c>
      <c r="D3277" t="s">
        <v>10908</v>
      </c>
      <c r="E3277" t="s">
        <v>90</v>
      </c>
      <c r="F3277" t="s">
        <v>76</v>
      </c>
      <c r="G3277" t="s">
        <v>36</v>
      </c>
      <c r="H3277">
        <v>106</v>
      </c>
      <c r="I3277" t="s">
        <v>10918</v>
      </c>
      <c r="J3277" t="s">
        <v>10919</v>
      </c>
      <c r="K3277" t="s">
        <v>10920</v>
      </c>
      <c r="L3277" t="s">
        <v>77914</v>
      </c>
    </row>
    <row r="3278" spans="1:12" x14ac:dyDescent="0.15">
      <c r="A3278" t="s">
        <v>12</v>
      </c>
      <c r="B3278">
        <v>908964</v>
      </c>
      <c r="C3278">
        <v>908984</v>
      </c>
      <c r="D3278" t="s">
        <v>10921</v>
      </c>
      <c r="E3278" t="s">
        <v>90</v>
      </c>
      <c r="F3278" t="s">
        <v>15</v>
      </c>
      <c r="G3278" t="s">
        <v>23</v>
      </c>
      <c r="H3278">
        <v>6</v>
      </c>
      <c r="I3278" t="s">
        <v>10922</v>
      </c>
      <c r="J3278" t="s">
        <v>10923</v>
      </c>
      <c r="K3278" t="s">
        <v>10924</v>
      </c>
      <c r="L3278" t="s">
        <v>78025</v>
      </c>
    </row>
    <row r="3279" spans="1:12" x14ac:dyDescent="0.15">
      <c r="A3279" t="s">
        <v>12</v>
      </c>
      <c r="B3279">
        <v>909008</v>
      </c>
      <c r="C3279">
        <v>909028</v>
      </c>
      <c r="D3279" t="s">
        <v>10921</v>
      </c>
      <c r="E3279" t="s">
        <v>90</v>
      </c>
      <c r="F3279" t="s">
        <v>15</v>
      </c>
      <c r="G3279" t="s">
        <v>23</v>
      </c>
      <c r="H3279">
        <v>50</v>
      </c>
      <c r="I3279" t="s">
        <v>10925</v>
      </c>
      <c r="J3279" t="s">
        <v>10926</v>
      </c>
      <c r="K3279" t="s">
        <v>10927</v>
      </c>
      <c r="L3279" t="s">
        <v>77925</v>
      </c>
    </row>
    <row r="3280" spans="1:12" x14ac:dyDescent="0.15">
      <c r="A3280" t="s">
        <v>12</v>
      </c>
      <c r="B3280">
        <v>909044</v>
      </c>
      <c r="C3280">
        <v>909064</v>
      </c>
      <c r="D3280" t="s">
        <v>10921</v>
      </c>
      <c r="E3280" t="s">
        <v>90</v>
      </c>
      <c r="F3280" t="s">
        <v>15</v>
      </c>
      <c r="G3280" t="s">
        <v>36</v>
      </c>
      <c r="H3280">
        <v>86</v>
      </c>
      <c r="I3280" t="s">
        <v>10928</v>
      </c>
      <c r="J3280" t="s">
        <v>10929</v>
      </c>
      <c r="K3280" t="s">
        <v>10930</v>
      </c>
      <c r="L3280" t="s">
        <v>77929</v>
      </c>
    </row>
    <row r="3281" spans="1:12" x14ac:dyDescent="0.15">
      <c r="A3281" t="s">
        <v>12</v>
      </c>
      <c r="B3281">
        <v>909074</v>
      </c>
      <c r="C3281">
        <v>909094</v>
      </c>
      <c r="D3281" t="s">
        <v>10921</v>
      </c>
      <c r="E3281" t="s">
        <v>90</v>
      </c>
      <c r="F3281" t="s">
        <v>15</v>
      </c>
      <c r="G3281" t="s">
        <v>23</v>
      </c>
      <c r="H3281">
        <v>116</v>
      </c>
      <c r="I3281" t="s">
        <v>10931</v>
      </c>
      <c r="J3281" t="s">
        <v>10932</v>
      </c>
      <c r="K3281" t="s">
        <v>10933</v>
      </c>
      <c r="L3281" t="s">
        <v>77976</v>
      </c>
    </row>
    <row r="3282" spans="1:12" x14ac:dyDescent="0.15">
      <c r="A3282" t="s">
        <v>12</v>
      </c>
      <c r="B3282">
        <v>910252</v>
      </c>
      <c r="C3282">
        <v>910272</v>
      </c>
      <c r="D3282" t="s">
        <v>10934</v>
      </c>
      <c r="E3282" t="s">
        <v>90</v>
      </c>
      <c r="F3282" t="s">
        <v>15</v>
      </c>
      <c r="G3282" t="s">
        <v>23</v>
      </c>
      <c r="H3282">
        <v>0</v>
      </c>
      <c r="I3282" t="s">
        <v>10935</v>
      </c>
      <c r="J3282" t="s">
        <v>10936</v>
      </c>
      <c r="K3282" t="s">
        <v>10937</v>
      </c>
      <c r="L3282" t="s">
        <v>77980</v>
      </c>
    </row>
    <row r="3283" spans="1:12" x14ac:dyDescent="0.15">
      <c r="A3283" t="s">
        <v>12</v>
      </c>
      <c r="B3283">
        <v>910280</v>
      </c>
      <c r="C3283">
        <v>910300</v>
      </c>
      <c r="D3283" t="s">
        <v>10934</v>
      </c>
      <c r="E3283" t="s">
        <v>90</v>
      </c>
      <c r="F3283" t="s">
        <v>15</v>
      </c>
      <c r="G3283" t="s">
        <v>36</v>
      </c>
      <c r="H3283">
        <v>28</v>
      </c>
      <c r="I3283" t="s">
        <v>10938</v>
      </c>
      <c r="J3283" t="s">
        <v>10939</v>
      </c>
      <c r="K3283" t="s">
        <v>10940</v>
      </c>
      <c r="L3283" t="s">
        <v>77956</v>
      </c>
    </row>
    <row r="3284" spans="1:12" x14ac:dyDescent="0.15">
      <c r="A3284" t="s">
        <v>12</v>
      </c>
      <c r="B3284">
        <v>910307</v>
      </c>
      <c r="C3284">
        <v>910327</v>
      </c>
      <c r="D3284" t="s">
        <v>10934</v>
      </c>
      <c r="E3284" t="s">
        <v>90</v>
      </c>
      <c r="F3284" t="s">
        <v>15</v>
      </c>
      <c r="G3284" t="s">
        <v>16</v>
      </c>
      <c r="H3284">
        <v>55</v>
      </c>
      <c r="I3284" t="s">
        <v>10941</v>
      </c>
      <c r="J3284" t="s">
        <v>10942</v>
      </c>
      <c r="K3284" t="s">
        <v>10943</v>
      </c>
      <c r="L3284" t="s">
        <v>77992</v>
      </c>
    </row>
    <row r="3285" spans="1:12" x14ac:dyDescent="0.15">
      <c r="A3285" t="s">
        <v>12</v>
      </c>
      <c r="B3285">
        <v>910327</v>
      </c>
      <c r="C3285">
        <v>910347</v>
      </c>
      <c r="D3285" t="s">
        <v>10934</v>
      </c>
      <c r="E3285" t="s">
        <v>90</v>
      </c>
      <c r="F3285" t="s">
        <v>15</v>
      </c>
      <c r="G3285" t="s">
        <v>36</v>
      </c>
      <c r="H3285">
        <v>75</v>
      </c>
      <c r="I3285" t="s">
        <v>10944</v>
      </c>
      <c r="J3285" t="s">
        <v>10945</v>
      </c>
      <c r="K3285" t="s">
        <v>10946</v>
      </c>
      <c r="L3285" t="s">
        <v>78027</v>
      </c>
    </row>
    <row r="3286" spans="1:12" x14ac:dyDescent="0.15">
      <c r="A3286" t="s">
        <v>12</v>
      </c>
      <c r="B3286">
        <v>910864</v>
      </c>
      <c r="C3286">
        <v>910884</v>
      </c>
      <c r="D3286" t="s">
        <v>10947</v>
      </c>
      <c r="E3286" t="s">
        <v>90</v>
      </c>
      <c r="F3286" t="s">
        <v>76</v>
      </c>
      <c r="G3286" t="s">
        <v>16</v>
      </c>
      <c r="H3286">
        <v>49</v>
      </c>
      <c r="I3286" t="s">
        <v>10948</v>
      </c>
      <c r="J3286" t="s">
        <v>10949</v>
      </c>
      <c r="K3286" t="s">
        <v>10950</v>
      </c>
      <c r="L3286" t="s">
        <v>77913</v>
      </c>
    </row>
    <row r="3287" spans="1:12" x14ac:dyDescent="0.15">
      <c r="A3287" t="s">
        <v>12</v>
      </c>
      <c r="B3287">
        <v>910836</v>
      </c>
      <c r="C3287">
        <v>910856</v>
      </c>
      <c r="D3287" t="s">
        <v>10947</v>
      </c>
      <c r="E3287" t="s">
        <v>90</v>
      </c>
      <c r="F3287" t="s">
        <v>76</v>
      </c>
      <c r="G3287" t="s">
        <v>23</v>
      </c>
      <c r="H3287">
        <v>77</v>
      </c>
      <c r="I3287" t="s">
        <v>10951</v>
      </c>
      <c r="J3287" t="s">
        <v>10952</v>
      </c>
      <c r="K3287" t="s">
        <v>10953</v>
      </c>
      <c r="L3287" t="s">
        <v>77960</v>
      </c>
    </row>
    <row r="3288" spans="1:12" x14ac:dyDescent="0.15">
      <c r="A3288" t="s">
        <v>12</v>
      </c>
      <c r="B3288">
        <v>910796</v>
      </c>
      <c r="C3288">
        <v>910816</v>
      </c>
      <c r="D3288" t="s">
        <v>10947</v>
      </c>
      <c r="E3288" t="s">
        <v>90</v>
      </c>
      <c r="F3288" t="s">
        <v>76</v>
      </c>
      <c r="G3288" t="s">
        <v>16</v>
      </c>
      <c r="H3288">
        <v>117</v>
      </c>
      <c r="I3288" t="s">
        <v>10954</v>
      </c>
      <c r="J3288" t="s">
        <v>10955</v>
      </c>
      <c r="K3288" t="s">
        <v>10956</v>
      </c>
      <c r="L3288" t="s">
        <v>77930</v>
      </c>
    </row>
    <row r="3289" spans="1:12" x14ac:dyDescent="0.15">
      <c r="A3289" t="s">
        <v>12</v>
      </c>
      <c r="B3289">
        <v>910771</v>
      </c>
      <c r="C3289">
        <v>910791</v>
      </c>
      <c r="D3289" t="s">
        <v>10947</v>
      </c>
      <c r="E3289" t="s">
        <v>90</v>
      </c>
      <c r="F3289" t="s">
        <v>76</v>
      </c>
      <c r="G3289" t="s">
        <v>36</v>
      </c>
      <c r="H3289">
        <v>142</v>
      </c>
      <c r="I3289" t="s">
        <v>10957</v>
      </c>
      <c r="J3289" t="s">
        <v>10958</v>
      </c>
      <c r="K3289" t="s">
        <v>10959</v>
      </c>
      <c r="L3289" t="s">
        <v>77990</v>
      </c>
    </row>
    <row r="3290" spans="1:12" x14ac:dyDescent="0.15">
      <c r="A3290" t="s">
        <v>12</v>
      </c>
      <c r="B3290">
        <v>912400</v>
      </c>
      <c r="C3290">
        <v>912420</v>
      </c>
      <c r="D3290" t="s">
        <v>10960</v>
      </c>
      <c r="E3290" t="s">
        <v>90</v>
      </c>
      <c r="F3290" t="s">
        <v>76</v>
      </c>
      <c r="G3290" t="s">
        <v>23</v>
      </c>
      <c r="H3290">
        <v>24</v>
      </c>
      <c r="I3290" t="s">
        <v>10961</v>
      </c>
      <c r="J3290" t="s">
        <v>10962</v>
      </c>
      <c r="K3290" t="s">
        <v>10963</v>
      </c>
      <c r="L3290" t="s">
        <v>77966</v>
      </c>
    </row>
    <row r="3291" spans="1:12" x14ac:dyDescent="0.15">
      <c r="A3291" t="s">
        <v>12</v>
      </c>
      <c r="B3291">
        <v>912357</v>
      </c>
      <c r="C3291">
        <v>912377</v>
      </c>
      <c r="D3291" t="s">
        <v>10960</v>
      </c>
      <c r="E3291" t="s">
        <v>90</v>
      </c>
      <c r="F3291" t="s">
        <v>76</v>
      </c>
      <c r="G3291" t="s">
        <v>16</v>
      </c>
      <c r="H3291">
        <v>67</v>
      </c>
      <c r="I3291" t="s">
        <v>10964</v>
      </c>
      <c r="J3291" t="s">
        <v>10965</v>
      </c>
      <c r="K3291" t="s">
        <v>10966</v>
      </c>
      <c r="L3291" t="s">
        <v>77981</v>
      </c>
    </row>
    <row r="3292" spans="1:12" x14ac:dyDescent="0.15">
      <c r="A3292" t="s">
        <v>12</v>
      </c>
      <c r="B3292">
        <v>912312</v>
      </c>
      <c r="C3292">
        <v>912332</v>
      </c>
      <c r="D3292" t="s">
        <v>10960</v>
      </c>
      <c r="E3292" t="s">
        <v>90</v>
      </c>
      <c r="F3292" t="s">
        <v>76</v>
      </c>
      <c r="G3292" t="s">
        <v>23</v>
      </c>
      <c r="H3292">
        <v>112</v>
      </c>
      <c r="I3292" t="s">
        <v>10967</v>
      </c>
      <c r="J3292" t="s">
        <v>10968</v>
      </c>
      <c r="K3292" t="s">
        <v>10969</v>
      </c>
      <c r="L3292" t="s">
        <v>77950</v>
      </c>
    </row>
    <row r="3293" spans="1:12" x14ac:dyDescent="0.15">
      <c r="A3293" t="s">
        <v>12</v>
      </c>
      <c r="B3293">
        <v>912254</v>
      </c>
      <c r="C3293">
        <v>912274</v>
      </c>
      <c r="D3293" t="s">
        <v>10960</v>
      </c>
      <c r="E3293" t="s">
        <v>90</v>
      </c>
      <c r="F3293" t="s">
        <v>76</v>
      </c>
      <c r="G3293" t="s">
        <v>23</v>
      </c>
      <c r="H3293">
        <v>170</v>
      </c>
      <c r="I3293" t="s">
        <v>10970</v>
      </c>
      <c r="J3293" t="s">
        <v>10971</v>
      </c>
      <c r="K3293" t="s">
        <v>10972</v>
      </c>
      <c r="L3293" t="s">
        <v>78040</v>
      </c>
    </row>
    <row r="3294" spans="1:12" x14ac:dyDescent="0.15">
      <c r="A3294" t="s">
        <v>12</v>
      </c>
      <c r="B3294">
        <v>914078</v>
      </c>
      <c r="C3294">
        <v>914098</v>
      </c>
      <c r="D3294" t="s">
        <v>10973</v>
      </c>
      <c r="E3294" t="s">
        <v>90</v>
      </c>
      <c r="F3294" t="s">
        <v>76</v>
      </c>
      <c r="G3294" t="s">
        <v>16</v>
      </c>
      <c r="H3294">
        <v>25</v>
      </c>
      <c r="I3294" t="s">
        <v>10974</v>
      </c>
      <c r="J3294" t="s">
        <v>10975</v>
      </c>
      <c r="K3294" t="s">
        <v>10976</v>
      </c>
      <c r="L3294" t="s">
        <v>78012</v>
      </c>
    </row>
    <row r="3295" spans="1:12" x14ac:dyDescent="0.15">
      <c r="A3295" t="s">
        <v>12</v>
      </c>
      <c r="B3295">
        <v>914056</v>
      </c>
      <c r="C3295">
        <v>914076</v>
      </c>
      <c r="D3295" t="s">
        <v>10973</v>
      </c>
      <c r="E3295" t="s">
        <v>90</v>
      </c>
      <c r="F3295" t="s">
        <v>76</v>
      </c>
      <c r="G3295" t="s">
        <v>16</v>
      </c>
      <c r="H3295">
        <v>47</v>
      </c>
      <c r="I3295" t="s">
        <v>10977</v>
      </c>
      <c r="J3295" t="s">
        <v>10978</v>
      </c>
      <c r="K3295" t="s">
        <v>10979</v>
      </c>
      <c r="L3295" t="s">
        <v>77932</v>
      </c>
    </row>
    <row r="3296" spans="1:12" x14ac:dyDescent="0.15">
      <c r="A3296" t="s">
        <v>12</v>
      </c>
      <c r="B3296">
        <v>914036</v>
      </c>
      <c r="C3296">
        <v>914056</v>
      </c>
      <c r="D3296" t="s">
        <v>10973</v>
      </c>
      <c r="E3296" t="s">
        <v>90</v>
      </c>
      <c r="F3296" t="s">
        <v>76</v>
      </c>
      <c r="G3296" t="s">
        <v>16</v>
      </c>
      <c r="H3296">
        <v>67</v>
      </c>
      <c r="I3296" t="s">
        <v>10980</v>
      </c>
      <c r="J3296" t="s">
        <v>10981</v>
      </c>
      <c r="K3296" t="s">
        <v>10982</v>
      </c>
      <c r="L3296" t="s">
        <v>77981</v>
      </c>
    </row>
    <row r="3297" spans="1:12" x14ac:dyDescent="0.15">
      <c r="A3297" t="s">
        <v>12</v>
      </c>
      <c r="B3297">
        <v>914006</v>
      </c>
      <c r="C3297">
        <v>914026</v>
      </c>
      <c r="D3297" t="s">
        <v>10973</v>
      </c>
      <c r="E3297" t="s">
        <v>90</v>
      </c>
      <c r="F3297" t="s">
        <v>76</v>
      </c>
      <c r="G3297" t="s">
        <v>32</v>
      </c>
      <c r="H3297">
        <v>97</v>
      </c>
      <c r="I3297" t="s">
        <v>10983</v>
      </c>
      <c r="J3297" t="s">
        <v>10984</v>
      </c>
      <c r="K3297" t="s">
        <v>10985</v>
      </c>
      <c r="L3297" t="s">
        <v>78010</v>
      </c>
    </row>
    <row r="3298" spans="1:12" x14ac:dyDescent="0.15">
      <c r="A3298" t="s">
        <v>12</v>
      </c>
      <c r="B3298">
        <v>915922</v>
      </c>
      <c r="C3298">
        <v>915942</v>
      </c>
      <c r="D3298" t="s">
        <v>10986</v>
      </c>
      <c r="E3298" t="s">
        <v>90</v>
      </c>
      <c r="F3298" t="s">
        <v>76</v>
      </c>
      <c r="G3298" t="s">
        <v>16</v>
      </c>
      <c r="H3298">
        <v>0</v>
      </c>
      <c r="I3298" t="s">
        <v>10987</v>
      </c>
      <c r="J3298" t="s">
        <v>10988</v>
      </c>
      <c r="K3298" t="s">
        <v>10989</v>
      </c>
      <c r="L3298" t="s">
        <v>77980</v>
      </c>
    </row>
    <row r="3299" spans="1:12" x14ac:dyDescent="0.15">
      <c r="A3299" t="s">
        <v>12</v>
      </c>
      <c r="B3299">
        <v>915896</v>
      </c>
      <c r="C3299">
        <v>915916</v>
      </c>
      <c r="D3299" t="s">
        <v>10986</v>
      </c>
      <c r="E3299" t="s">
        <v>90</v>
      </c>
      <c r="F3299" t="s">
        <v>76</v>
      </c>
      <c r="G3299" t="s">
        <v>36</v>
      </c>
      <c r="H3299">
        <v>26</v>
      </c>
      <c r="I3299" t="s">
        <v>10990</v>
      </c>
      <c r="J3299" t="s">
        <v>10991</v>
      </c>
      <c r="K3299" t="s">
        <v>10992</v>
      </c>
      <c r="L3299" t="s">
        <v>78002</v>
      </c>
    </row>
    <row r="3300" spans="1:12" x14ac:dyDescent="0.15">
      <c r="A3300" t="s">
        <v>12</v>
      </c>
      <c r="B3300">
        <v>915864</v>
      </c>
      <c r="C3300">
        <v>915884</v>
      </c>
      <c r="D3300" t="s">
        <v>10986</v>
      </c>
      <c r="E3300" t="s">
        <v>90</v>
      </c>
      <c r="F3300" t="s">
        <v>76</v>
      </c>
      <c r="G3300" t="s">
        <v>16</v>
      </c>
      <c r="H3300">
        <v>58</v>
      </c>
      <c r="I3300" t="s">
        <v>10993</v>
      </c>
      <c r="J3300" t="s">
        <v>10994</v>
      </c>
      <c r="K3300" t="s">
        <v>10995</v>
      </c>
      <c r="L3300" t="s">
        <v>77911</v>
      </c>
    </row>
    <row r="3301" spans="1:12" x14ac:dyDescent="0.15">
      <c r="A3301" t="s">
        <v>12</v>
      </c>
      <c r="B3301">
        <v>915839</v>
      </c>
      <c r="C3301">
        <v>915859</v>
      </c>
      <c r="D3301" t="s">
        <v>10986</v>
      </c>
      <c r="E3301" t="s">
        <v>90</v>
      </c>
      <c r="F3301" t="s">
        <v>76</v>
      </c>
      <c r="G3301" t="s">
        <v>16</v>
      </c>
      <c r="H3301">
        <v>83</v>
      </c>
      <c r="I3301" t="s">
        <v>10996</v>
      </c>
      <c r="J3301" t="s">
        <v>10997</v>
      </c>
      <c r="K3301" t="s">
        <v>10998</v>
      </c>
      <c r="L3301" t="s">
        <v>77958</v>
      </c>
    </row>
    <row r="3302" spans="1:12" x14ac:dyDescent="0.15">
      <c r="A3302" t="s">
        <v>12</v>
      </c>
      <c r="B3302">
        <v>916120</v>
      </c>
      <c r="C3302">
        <v>916140</v>
      </c>
      <c r="D3302" t="s">
        <v>10999</v>
      </c>
      <c r="E3302" t="s">
        <v>90</v>
      </c>
      <c r="F3302" t="s">
        <v>15</v>
      </c>
      <c r="G3302" t="s">
        <v>36</v>
      </c>
      <c r="H3302">
        <v>73</v>
      </c>
      <c r="I3302" t="s">
        <v>11000</v>
      </c>
      <c r="J3302" t="s">
        <v>11001</v>
      </c>
      <c r="K3302" t="s">
        <v>11002</v>
      </c>
      <c r="L3302" t="s">
        <v>77926</v>
      </c>
    </row>
    <row r="3303" spans="1:12" x14ac:dyDescent="0.15">
      <c r="A3303" t="s">
        <v>12</v>
      </c>
      <c r="B3303">
        <v>916169</v>
      </c>
      <c r="C3303">
        <v>916189</v>
      </c>
      <c r="D3303" t="s">
        <v>10999</v>
      </c>
      <c r="E3303" t="s">
        <v>90</v>
      </c>
      <c r="F3303" t="s">
        <v>15</v>
      </c>
      <c r="G3303" t="s">
        <v>23</v>
      </c>
      <c r="H3303">
        <v>122</v>
      </c>
      <c r="I3303" t="s">
        <v>11003</v>
      </c>
      <c r="J3303" t="s">
        <v>11004</v>
      </c>
      <c r="K3303" t="s">
        <v>11005</v>
      </c>
      <c r="L3303" t="s">
        <v>78033</v>
      </c>
    </row>
    <row r="3304" spans="1:12" x14ac:dyDescent="0.15">
      <c r="A3304" t="s">
        <v>12</v>
      </c>
      <c r="B3304">
        <v>916201</v>
      </c>
      <c r="C3304">
        <v>916221</v>
      </c>
      <c r="D3304" t="s">
        <v>10999</v>
      </c>
      <c r="E3304" t="s">
        <v>90</v>
      </c>
      <c r="F3304" t="s">
        <v>15</v>
      </c>
      <c r="G3304" t="s">
        <v>23</v>
      </c>
      <c r="H3304">
        <v>154</v>
      </c>
      <c r="I3304" t="s">
        <v>11006</v>
      </c>
      <c r="J3304" t="s">
        <v>11007</v>
      </c>
      <c r="K3304" t="s">
        <v>11008</v>
      </c>
      <c r="L3304" t="s">
        <v>78107</v>
      </c>
    </row>
    <row r="3305" spans="1:12" x14ac:dyDescent="0.15">
      <c r="A3305" t="s">
        <v>12</v>
      </c>
      <c r="B3305">
        <v>916224</v>
      </c>
      <c r="C3305">
        <v>916244</v>
      </c>
      <c r="D3305" t="s">
        <v>10999</v>
      </c>
      <c r="E3305" t="s">
        <v>90</v>
      </c>
      <c r="F3305" t="s">
        <v>15</v>
      </c>
      <c r="G3305" t="s">
        <v>36</v>
      </c>
      <c r="H3305">
        <v>177</v>
      </c>
      <c r="I3305" t="s">
        <v>11009</v>
      </c>
      <c r="J3305" t="s">
        <v>11010</v>
      </c>
      <c r="K3305" t="s">
        <v>11011</v>
      </c>
      <c r="L3305" t="s">
        <v>78108</v>
      </c>
    </row>
    <row r="3306" spans="1:12" x14ac:dyDescent="0.15">
      <c r="A3306" t="s">
        <v>12</v>
      </c>
      <c r="B3306">
        <v>917728</v>
      </c>
      <c r="C3306">
        <v>917748</v>
      </c>
      <c r="D3306" t="s">
        <v>11012</v>
      </c>
      <c r="E3306" t="s">
        <v>90</v>
      </c>
      <c r="F3306" t="s">
        <v>15</v>
      </c>
      <c r="G3306" t="s">
        <v>23</v>
      </c>
      <c r="H3306">
        <v>11</v>
      </c>
      <c r="I3306" t="s">
        <v>11013</v>
      </c>
      <c r="J3306" t="s">
        <v>11014</v>
      </c>
      <c r="K3306" t="s">
        <v>11015</v>
      </c>
      <c r="L3306" t="s">
        <v>77974</v>
      </c>
    </row>
    <row r="3307" spans="1:12" x14ac:dyDescent="0.15">
      <c r="A3307" t="s">
        <v>12</v>
      </c>
      <c r="B3307">
        <v>917754</v>
      </c>
      <c r="C3307">
        <v>917774</v>
      </c>
      <c r="D3307" t="s">
        <v>11012</v>
      </c>
      <c r="E3307" t="s">
        <v>90</v>
      </c>
      <c r="F3307" t="s">
        <v>15</v>
      </c>
      <c r="G3307" t="s">
        <v>16</v>
      </c>
      <c r="H3307">
        <v>37</v>
      </c>
      <c r="I3307" t="s">
        <v>11016</v>
      </c>
      <c r="J3307" t="s">
        <v>11017</v>
      </c>
      <c r="K3307" t="s">
        <v>11018</v>
      </c>
      <c r="L3307" t="s">
        <v>77906</v>
      </c>
    </row>
    <row r="3308" spans="1:12" x14ac:dyDescent="0.15">
      <c r="A3308" t="s">
        <v>12</v>
      </c>
      <c r="B3308">
        <v>917774</v>
      </c>
      <c r="C3308">
        <v>917794</v>
      </c>
      <c r="D3308" t="s">
        <v>11012</v>
      </c>
      <c r="E3308" t="s">
        <v>90</v>
      </c>
      <c r="F3308" t="s">
        <v>15</v>
      </c>
      <c r="G3308" t="s">
        <v>36</v>
      </c>
      <c r="H3308">
        <v>57</v>
      </c>
      <c r="I3308" t="s">
        <v>11019</v>
      </c>
      <c r="J3308" t="s">
        <v>11020</v>
      </c>
      <c r="K3308" t="s">
        <v>11021</v>
      </c>
      <c r="L3308" t="s">
        <v>78049</v>
      </c>
    </row>
    <row r="3309" spans="1:12" x14ac:dyDescent="0.15">
      <c r="A3309" t="s">
        <v>12</v>
      </c>
      <c r="B3309">
        <v>917798</v>
      </c>
      <c r="C3309">
        <v>917818</v>
      </c>
      <c r="D3309" t="s">
        <v>11012</v>
      </c>
      <c r="E3309" t="s">
        <v>90</v>
      </c>
      <c r="F3309" t="s">
        <v>15</v>
      </c>
      <c r="G3309" t="s">
        <v>36</v>
      </c>
      <c r="H3309">
        <v>81</v>
      </c>
      <c r="I3309" t="s">
        <v>11022</v>
      </c>
      <c r="J3309" t="s">
        <v>11023</v>
      </c>
      <c r="K3309" t="s">
        <v>11024</v>
      </c>
      <c r="L3309" t="s">
        <v>78019</v>
      </c>
    </row>
    <row r="3310" spans="1:12" x14ac:dyDescent="0.15">
      <c r="A3310" t="s">
        <v>12</v>
      </c>
      <c r="B3310">
        <v>919073</v>
      </c>
      <c r="C3310">
        <v>919093</v>
      </c>
      <c r="D3310" t="s">
        <v>11025</v>
      </c>
      <c r="E3310" t="s">
        <v>90</v>
      </c>
      <c r="F3310" t="s">
        <v>76</v>
      </c>
      <c r="G3310" t="s">
        <v>32</v>
      </c>
      <c r="H3310">
        <v>1</v>
      </c>
      <c r="I3310" t="s">
        <v>11026</v>
      </c>
      <c r="J3310" t="s">
        <v>11027</v>
      </c>
      <c r="K3310" t="s">
        <v>11028</v>
      </c>
      <c r="L3310" t="s">
        <v>77917</v>
      </c>
    </row>
    <row r="3311" spans="1:12" x14ac:dyDescent="0.15">
      <c r="A3311" t="s">
        <v>12</v>
      </c>
      <c r="B3311">
        <v>919012</v>
      </c>
      <c r="C3311">
        <v>919032</v>
      </c>
      <c r="D3311" t="s">
        <v>11025</v>
      </c>
      <c r="E3311" t="s">
        <v>90</v>
      </c>
      <c r="F3311" t="s">
        <v>76</v>
      </c>
      <c r="G3311" t="s">
        <v>23</v>
      </c>
      <c r="H3311">
        <v>62</v>
      </c>
      <c r="I3311" t="s">
        <v>11029</v>
      </c>
      <c r="J3311" t="s">
        <v>11030</v>
      </c>
      <c r="K3311" t="s">
        <v>11031</v>
      </c>
      <c r="L3311" t="s">
        <v>77949</v>
      </c>
    </row>
    <row r="3312" spans="1:12" x14ac:dyDescent="0.15">
      <c r="A3312" t="s">
        <v>12</v>
      </c>
      <c r="B3312">
        <v>918990</v>
      </c>
      <c r="C3312">
        <v>919010</v>
      </c>
      <c r="D3312" t="s">
        <v>11025</v>
      </c>
      <c r="E3312" t="s">
        <v>90</v>
      </c>
      <c r="F3312" t="s">
        <v>76</v>
      </c>
      <c r="G3312" t="s">
        <v>36</v>
      </c>
      <c r="H3312">
        <v>84</v>
      </c>
      <c r="I3312" t="s">
        <v>11032</v>
      </c>
      <c r="J3312" t="s">
        <v>11033</v>
      </c>
      <c r="K3312" t="s">
        <v>11034</v>
      </c>
      <c r="L3312" t="s">
        <v>77946</v>
      </c>
    </row>
    <row r="3313" spans="1:12" x14ac:dyDescent="0.15">
      <c r="A3313" t="s">
        <v>12</v>
      </c>
      <c r="B3313">
        <v>918968</v>
      </c>
      <c r="C3313">
        <v>918988</v>
      </c>
      <c r="D3313" t="s">
        <v>11025</v>
      </c>
      <c r="E3313" t="s">
        <v>90</v>
      </c>
      <c r="F3313" t="s">
        <v>76</v>
      </c>
      <c r="G3313" t="s">
        <v>32</v>
      </c>
      <c r="H3313">
        <v>106</v>
      </c>
      <c r="I3313" t="s">
        <v>11035</v>
      </c>
      <c r="J3313" t="s">
        <v>11036</v>
      </c>
      <c r="K3313" t="s">
        <v>11037</v>
      </c>
      <c r="L3313" t="s">
        <v>77914</v>
      </c>
    </row>
    <row r="3314" spans="1:12" x14ac:dyDescent="0.15">
      <c r="A3314" t="s">
        <v>12</v>
      </c>
      <c r="B3314">
        <v>919889</v>
      </c>
      <c r="C3314">
        <v>919909</v>
      </c>
      <c r="D3314" t="s">
        <v>11038</v>
      </c>
      <c r="E3314" t="s">
        <v>11039</v>
      </c>
      <c r="F3314" t="s">
        <v>76</v>
      </c>
      <c r="G3314" t="s">
        <v>32</v>
      </c>
      <c r="H3314">
        <v>1</v>
      </c>
      <c r="I3314" t="s">
        <v>11040</v>
      </c>
      <c r="J3314" t="s">
        <v>11041</v>
      </c>
      <c r="K3314" t="s">
        <v>11042</v>
      </c>
      <c r="L3314" t="s">
        <v>77917</v>
      </c>
    </row>
    <row r="3315" spans="1:12" x14ac:dyDescent="0.15">
      <c r="A3315" t="s">
        <v>12</v>
      </c>
      <c r="B3315">
        <v>919867</v>
      </c>
      <c r="C3315">
        <v>919887</v>
      </c>
      <c r="D3315" t="s">
        <v>11038</v>
      </c>
      <c r="E3315" t="s">
        <v>11039</v>
      </c>
      <c r="F3315" t="s">
        <v>76</v>
      </c>
      <c r="G3315" t="s">
        <v>32</v>
      </c>
      <c r="H3315">
        <v>23</v>
      </c>
      <c r="I3315" t="s">
        <v>11043</v>
      </c>
      <c r="J3315" t="s">
        <v>11044</v>
      </c>
      <c r="K3315" t="s">
        <v>11045</v>
      </c>
      <c r="L3315" t="s">
        <v>77975</v>
      </c>
    </row>
    <row r="3316" spans="1:12" x14ac:dyDescent="0.15">
      <c r="A3316" t="s">
        <v>12</v>
      </c>
      <c r="B3316">
        <v>919841</v>
      </c>
      <c r="C3316">
        <v>919861</v>
      </c>
      <c r="D3316" t="s">
        <v>11038</v>
      </c>
      <c r="E3316" t="s">
        <v>11039</v>
      </c>
      <c r="F3316" t="s">
        <v>76</v>
      </c>
      <c r="G3316" t="s">
        <v>16</v>
      </c>
      <c r="H3316">
        <v>49</v>
      </c>
      <c r="I3316" t="s">
        <v>11046</v>
      </c>
      <c r="J3316" t="s">
        <v>11047</v>
      </c>
      <c r="K3316" t="s">
        <v>11048</v>
      </c>
      <c r="L3316" t="s">
        <v>77913</v>
      </c>
    </row>
    <row r="3317" spans="1:12" x14ac:dyDescent="0.15">
      <c r="A3317" t="s">
        <v>12</v>
      </c>
      <c r="B3317">
        <v>919805</v>
      </c>
      <c r="C3317">
        <v>919825</v>
      </c>
      <c r="D3317" t="s">
        <v>11038</v>
      </c>
      <c r="E3317" t="s">
        <v>11039</v>
      </c>
      <c r="F3317" t="s">
        <v>76</v>
      </c>
      <c r="G3317" t="s">
        <v>36</v>
      </c>
      <c r="H3317">
        <v>85</v>
      </c>
      <c r="I3317" t="s">
        <v>11049</v>
      </c>
      <c r="J3317" t="s">
        <v>11050</v>
      </c>
      <c r="K3317" t="s">
        <v>11051</v>
      </c>
      <c r="L3317" t="s">
        <v>77972</v>
      </c>
    </row>
    <row r="3318" spans="1:12" x14ac:dyDescent="0.15">
      <c r="A3318" t="s">
        <v>12</v>
      </c>
      <c r="B3318">
        <v>921199</v>
      </c>
      <c r="C3318">
        <v>921219</v>
      </c>
      <c r="D3318" t="s">
        <v>11052</v>
      </c>
      <c r="E3318" t="s">
        <v>90</v>
      </c>
      <c r="F3318" t="s">
        <v>76</v>
      </c>
      <c r="G3318" t="s">
        <v>32</v>
      </c>
      <c r="H3318">
        <v>13</v>
      </c>
      <c r="I3318" t="s">
        <v>11053</v>
      </c>
      <c r="J3318" t="s">
        <v>11054</v>
      </c>
      <c r="K3318" t="s">
        <v>11055</v>
      </c>
      <c r="L3318" t="s">
        <v>77935</v>
      </c>
    </row>
    <row r="3319" spans="1:12" x14ac:dyDescent="0.15">
      <c r="A3319" t="s">
        <v>12</v>
      </c>
      <c r="B3319">
        <v>921178</v>
      </c>
      <c r="C3319">
        <v>921198</v>
      </c>
      <c r="D3319" t="s">
        <v>11052</v>
      </c>
      <c r="E3319" t="s">
        <v>90</v>
      </c>
      <c r="F3319" t="s">
        <v>76</v>
      </c>
      <c r="G3319" t="s">
        <v>36</v>
      </c>
      <c r="H3319">
        <v>34</v>
      </c>
      <c r="I3319" t="s">
        <v>11056</v>
      </c>
      <c r="J3319" t="s">
        <v>11057</v>
      </c>
      <c r="K3319" t="s">
        <v>11058</v>
      </c>
      <c r="L3319" t="s">
        <v>77999</v>
      </c>
    </row>
    <row r="3320" spans="1:12" x14ac:dyDescent="0.15">
      <c r="A3320" t="s">
        <v>12</v>
      </c>
      <c r="B3320">
        <v>921157</v>
      </c>
      <c r="C3320">
        <v>921177</v>
      </c>
      <c r="D3320" t="s">
        <v>11052</v>
      </c>
      <c r="E3320" t="s">
        <v>90</v>
      </c>
      <c r="F3320" t="s">
        <v>76</v>
      </c>
      <c r="G3320" t="s">
        <v>36</v>
      </c>
      <c r="H3320">
        <v>55</v>
      </c>
      <c r="I3320" t="s">
        <v>11059</v>
      </c>
      <c r="J3320" t="s">
        <v>11060</v>
      </c>
      <c r="K3320" t="s">
        <v>11061</v>
      </c>
      <c r="L3320" t="s">
        <v>77992</v>
      </c>
    </row>
    <row r="3321" spans="1:12" x14ac:dyDescent="0.15">
      <c r="A3321" t="s">
        <v>12</v>
      </c>
      <c r="B3321">
        <v>921100</v>
      </c>
      <c r="C3321">
        <v>921120</v>
      </c>
      <c r="D3321" t="s">
        <v>11052</v>
      </c>
      <c r="E3321" t="s">
        <v>90</v>
      </c>
      <c r="F3321" t="s">
        <v>76</v>
      </c>
      <c r="G3321" t="s">
        <v>36</v>
      </c>
      <c r="H3321">
        <v>112</v>
      </c>
      <c r="I3321" t="s">
        <v>11062</v>
      </c>
      <c r="J3321" t="s">
        <v>11063</v>
      </c>
      <c r="K3321" t="s">
        <v>11064</v>
      </c>
      <c r="L3321" t="s">
        <v>77950</v>
      </c>
    </row>
    <row r="3322" spans="1:12" x14ac:dyDescent="0.15">
      <c r="A3322" t="s">
        <v>12</v>
      </c>
      <c r="B3322">
        <v>921696</v>
      </c>
      <c r="C3322">
        <v>921716</v>
      </c>
      <c r="D3322" t="s">
        <v>11065</v>
      </c>
      <c r="E3322" t="s">
        <v>11066</v>
      </c>
      <c r="F3322" t="s">
        <v>76</v>
      </c>
      <c r="G3322" t="s">
        <v>32</v>
      </c>
      <c r="H3322">
        <v>1</v>
      </c>
      <c r="I3322" t="s">
        <v>11067</v>
      </c>
      <c r="J3322" t="s">
        <v>11068</v>
      </c>
      <c r="K3322" t="s">
        <v>11069</v>
      </c>
      <c r="L3322" t="s">
        <v>77917</v>
      </c>
    </row>
    <row r="3323" spans="1:12" x14ac:dyDescent="0.15">
      <c r="A3323" t="s">
        <v>12</v>
      </c>
      <c r="B3323">
        <v>921669</v>
      </c>
      <c r="C3323">
        <v>921689</v>
      </c>
      <c r="D3323" t="s">
        <v>11065</v>
      </c>
      <c r="E3323" t="s">
        <v>11066</v>
      </c>
      <c r="F3323" t="s">
        <v>76</v>
      </c>
      <c r="G3323" t="s">
        <v>16</v>
      </c>
      <c r="H3323">
        <v>28</v>
      </c>
      <c r="I3323" t="s">
        <v>11070</v>
      </c>
      <c r="J3323" t="s">
        <v>11071</v>
      </c>
      <c r="K3323" t="s">
        <v>11072</v>
      </c>
      <c r="L3323" t="s">
        <v>77956</v>
      </c>
    </row>
    <row r="3324" spans="1:12" x14ac:dyDescent="0.15">
      <c r="A3324" t="s">
        <v>12</v>
      </c>
      <c r="B3324">
        <v>921640</v>
      </c>
      <c r="C3324">
        <v>921660</v>
      </c>
      <c r="D3324" t="s">
        <v>11065</v>
      </c>
      <c r="E3324" t="s">
        <v>11066</v>
      </c>
      <c r="F3324" t="s">
        <v>76</v>
      </c>
      <c r="G3324" t="s">
        <v>36</v>
      </c>
      <c r="H3324">
        <v>57</v>
      </c>
      <c r="I3324" t="s">
        <v>11073</v>
      </c>
      <c r="J3324" t="s">
        <v>11074</v>
      </c>
      <c r="K3324" t="s">
        <v>11075</v>
      </c>
      <c r="L3324" t="s">
        <v>78049</v>
      </c>
    </row>
    <row r="3325" spans="1:12" x14ac:dyDescent="0.15">
      <c r="A3325" t="s">
        <v>12</v>
      </c>
      <c r="B3325">
        <v>921537</v>
      </c>
      <c r="C3325">
        <v>921557</v>
      </c>
      <c r="D3325" t="s">
        <v>11065</v>
      </c>
      <c r="E3325" t="s">
        <v>11066</v>
      </c>
      <c r="F3325" t="s">
        <v>76</v>
      </c>
      <c r="G3325" t="s">
        <v>16</v>
      </c>
      <c r="H3325">
        <v>160</v>
      </c>
      <c r="I3325" t="s">
        <v>11076</v>
      </c>
      <c r="J3325" t="s">
        <v>11077</v>
      </c>
      <c r="K3325" t="s">
        <v>11078</v>
      </c>
      <c r="L3325" t="s">
        <v>78075</v>
      </c>
    </row>
    <row r="3326" spans="1:12" x14ac:dyDescent="0.15">
      <c r="A3326" t="s">
        <v>12</v>
      </c>
      <c r="B3326">
        <v>922606</v>
      </c>
      <c r="C3326">
        <v>922626</v>
      </c>
      <c r="D3326" t="s">
        <v>11079</v>
      </c>
      <c r="E3326" t="s">
        <v>11080</v>
      </c>
      <c r="F3326" t="s">
        <v>76</v>
      </c>
      <c r="G3326" t="s">
        <v>32</v>
      </c>
      <c r="H3326">
        <v>25</v>
      </c>
      <c r="I3326" t="s">
        <v>11081</v>
      </c>
      <c r="J3326" t="s">
        <v>11082</v>
      </c>
      <c r="K3326" t="s">
        <v>11083</v>
      </c>
      <c r="L3326" t="s">
        <v>78012</v>
      </c>
    </row>
    <row r="3327" spans="1:12" x14ac:dyDescent="0.15">
      <c r="A3327" t="s">
        <v>12</v>
      </c>
      <c r="B3327">
        <v>922578</v>
      </c>
      <c r="C3327">
        <v>922598</v>
      </c>
      <c r="D3327" t="s">
        <v>11079</v>
      </c>
      <c r="E3327" t="s">
        <v>11080</v>
      </c>
      <c r="F3327" t="s">
        <v>76</v>
      </c>
      <c r="G3327" t="s">
        <v>23</v>
      </c>
      <c r="H3327">
        <v>53</v>
      </c>
      <c r="I3327" t="s">
        <v>11084</v>
      </c>
      <c r="J3327" t="s">
        <v>11085</v>
      </c>
      <c r="K3327" t="s">
        <v>11086</v>
      </c>
      <c r="L3327" t="s">
        <v>77922</v>
      </c>
    </row>
    <row r="3328" spans="1:12" x14ac:dyDescent="0.15">
      <c r="A3328" t="s">
        <v>12</v>
      </c>
      <c r="B3328">
        <v>922542</v>
      </c>
      <c r="C3328">
        <v>922562</v>
      </c>
      <c r="D3328" t="s">
        <v>11079</v>
      </c>
      <c r="E3328" t="s">
        <v>11080</v>
      </c>
      <c r="F3328" t="s">
        <v>76</v>
      </c>
      <c r="G3328" t="s">
        <v>32</v>
      </c>
      <c r="H3328">
        <v>89</v>
      </c>
      <c r="I3328" t="s">
        <v>11087</v>
      </c>
      <c r="J3328" t="s">
        <v>11088</v>
      </c>
      <c r="K3328" t="s">
        <v>11089</v>
      </c>
      <c r="L3328" t="s">
        <v>77964</v>
      </c>
    </row>
    <row r="3329" spans="1:12" x14ac:dyDescent="0.15">
      <c r="A3329" t="s">
        <v>12</v>
      </c>
      <c r="B3329">
        <v>922509</v>
      </c>
      <c r="C3329">
        <v>922529</v>
      </c>
      <c r="D3329" t="s">
        <v>11079</v>
      </c>
      <c r="E3329" t="s">
        <v>11080</v>
      </c>
      <c r="F3329" t="s">
        <v>76</v>
      </c>
      <c r="G3329" t="s">
        <v>16</v>
      </c>
      <c r="H3329">
        <v>122</v>
      </c>
      <c r="I3329" t="s">
        <v>11090</v>
      </c>
      <c r="J3329" t="s">
        <v>11091</v>
      </c>
      <c r="K3329" t="s">
        <v>11092</v>
      </c>
      <c r="L3329" t="s">
        <v>78033</v>
      </c>
    </row>
    <row r="3330" spans="1:12" x14ac:dyDescent="0.15">
      <c r="A3330" t="s">
        <v>12</v>
      </c>
      <c r="B3330">
        <v>924150</v>
      </c>
      <c r="C3330">
        <v>924170</v>
      </c>
      <c r="D3330" t="s">
        <v>11093</v>
      </c>
      <c r="E3330" t="s">
        <v>11094</v>
      </c>
      <c r="F3330" t="s">
        <v>76</v>
      </c>
      <c r="G3330" t="s">
        <v>16</v>
      </c>
      <c r="H3330">
        <v>73</v>
      </c>
      <c r="I3330" t="s">
        <v>11095</v>
      </c>
      <c r="J3330" t="s">
        <v>11096</v>
      </c>
      <c r="K3330" t="s">
        <v>11097</v>
      </c>
      <c r="L3330" t="s">
        <v>77926</v>
      </c>
    </row>
    <row r="3331" spans="1:12" x14ac:dyDescent="0.15">
      <c r="A3331" t="s">
        <v>12</v>
      </c>
      <c r="B3331">
        <v>924126</v>
      </c>
      <c r="C3331">
        <v>924146</v>
      </c>
      <c r="D3331" t="s">
        <v>11093</v>
      </c>
      <c r="E3331" t="s">
        <v>11094</v>
      </c>
      <c r="F3331" t="s">
        <v>76</v>
      </c>
      <c r="G3331" t="s">
        <v>32</v>
      </c>
      <c r="H3331">
        <v>97</v>
      </c>
      <c r="I3331" t="s">
        <v>11098</v>
      </c>
      <c r="J3331" t="s">
        <v>11099</v>
      </c>
      <c r="K3331" t="s">
        <v>11100</v>
      </c>
      <c r="L3331" t="s">
        <v>78010</v>
      </c>
    </row>
    <row r="3332" spans="1:12" x14ac:dyDescent="0.15">
      <c r="A3332" t="s">
        <v>12</v>
      </c>
      <c r="B3332">
        <v>924084</v>
      </c>
      <c r="C3332">
        <v>924104</v>
      </c>
      <c r="D3332" t="s">
        <v>11093</v>
      </c>
      <c r="E3332" t="s">
        <v>11094</v>
      </c>
      <c r="F3332" t="s">
        <v>76</v>
      </c>
      <c r="G3332" t="s">
        <v>36</v>
      </c>
      <c r="H3332">
        <v>139</v>
      </c>
      <c r="I3332" t="s">
        <v>11101</v>
      </c>
      <c r="J3332" t="s">
        <v>11102</v>
      </c>
      <c r="K3332" t="s">
        <v>11103</v>
      </c>
      <c r="L3332" t="s">
        <v>78029</v>
      </c>
    </row>
    <row r="3333" spans="1:12" x14ac:dyDescent="0.15">
      <c r="A3333" t="s">
        <v>12</v>
      </c>
      <c r="B3333">
        <v>924060</v>
      </c>
      <c r="C3333">
        <v>924080</v>
      </c>
      <c r="D3333" t="s">
        <v>11093</v>
      </c>
      <c r="E3333" t="s">
        <v>11094</v>
      </c>
      <c r="F3333" t="s">
        <v>76</v>
      </c>
      <c r="G3333" t="s">
        <v>32</v>
      </c>
      <c r="H3333">
        <v>163</v>
      </c>
      <c r="I3333" t="s">
        <v>11104</v>
      </c>
      <c r="J3333" t="s">
        <v>11105</v>
      </c>
      <c r="K3333" t="s">
        <v>11106</v>
      </c>
      <c r="L3333" t="s">
        <v>78065</v>
      </c>
    </row>
    <row r="3334" spans="1:12" x14ac:dyDescent="0.15">
      <c r="A3334" t="s">
        <v>12</v>
      </c>
      <c r="B3334">
        <v>924998</v>
      </c>
      <c r="C3334">
        <v>925018</v>
      </c>
      <c r="D3334" t="s">
        <v>11107</v>
      </c>
      <c r="E3334" t="s">
        <v>90</v>
      </c>
      <c r="F3334" t="s">
        <v>76</v>
      </c>
      <c r="G3334" t="s">
        <v>32</v>
      </c>
      <c r="H3334">
        <v>1</v>
      </c>
      <c r="I3334" t="s">
        <v>11108</v>
      </c>
      <c r="J3334" t="s">
        <v>11109</v>
      </c>
      <c r="K3334" t="s">
        <v>11110</v>
      </c>
      <c r="L3334" t="s">
        <v>77917</v>
      </c>
    </row>
    <row r="3335" spans="1:12" x14ac:dyDescent="0.15">
      <c r="A3335" t="s">
        <v>12</v>
      </c>
      <c r="B3335">
        <v>924973</v>
      </c>
      <c r="C3335">
        <v>924993</v>
      </c>
      <c r="D3335" t="s">
        <v>11107</v>
      </c>
      <c r="E3335" t="s">
        <v>90</v>
      </c>
      <c r="F3335" t="s">
        <v>76</v>
      </c>
      <c r="G3335" t="s">
        <v>32</v>
      </c>
      <c r="H3335">
        <v>26</v>
      </c>
      <c r="I3335" t="s">
        <v>11111</v>
      </c>
      <c r="J3335" t="s">
        <v>11112</v>
      </c>
      <c r="K3335" t="s">
        <v>11113</v>
      </c>
      <c r="L3335" t="s">
        <v>78002</v>
      </c>
    </row>
    <row r="3336" spans="1:12" x14ac:dyDescent="0.15">
      <c r="A3336" t="s">
        <v>12</v>
      </c>
      <c r="B3336">
        <v>924938</v>
      </c>
      <c r="C3336">
        <v>924958</v>
      </c>
      <c r="D3336" t="s">
        <v>11107</v>
      </c>
      <c r="E3336" t="s">
        <v>90</v>
      </c>
      <c r="F3336" t="s">
        <v>76</v>
      </c>
      <c r="G3336" t="s">
        <v>32</v>
      </c>
      <c r="H3336">
        <v>61</v>
      </c>
      <c r="I3336" t="s">
        <v>11114</v>
      </c>
      <c r="J3336" t="s">
        <v>11115</v>
      </c>
      <c r="K3336" t="s">
        <v>11116</v>
      </c>
      <c r="L3336" t="s">
        <v>77979</v>
      </c>
    </row>
    <row r="3337" spans="1:12" x14ac:dyDescent="0.15">
      <c r="A3337" t="s">
        <v>12</v>
      </c>
      <c r="B3337">
        <v>924902</v>
      </c>
      <c r="C3337">
        <v>924922</v>
      </c>
      <c r="D3337" t="s">
        <v>11107</v>
      </c>
      <c r="E3337" t="s">
        <v>90</v>
      </c>
      <c r="F3337" t="s">
        <v>76</v>
      </c>
      <c r="G3337" t="s">
        <v>16</v>
      </c>
      <c r="H3337">
        <v>97</v>
      </c>
      <c r="I3337" t="s">
        <v>11117</v>
      </c>
      <c r="J3337" t="s">
        <v>11118</v>
      </c>
      <c r="K3337" t="s">
        <v>11119</v>
      </c>
      <c r="L3337" t="s">
        <v>78010</v>
      </c>
    </row>
    <row r="3338" spans="1:12" x14ac:dyDescent="0.15">
      <c r="A3338" t="s">
        <v>12</v>
      </c>
      <c r="B3338">
        <v>925661</v>
      </c>
      <c r="C3338">
        <v>925681</v>
      </c>
      <c r="D3338" t="s">
        <v>11120</v>
      </c>
      <c r="E3338" t="s">
        <v>90</v>
      </c>
      <c r="F3338" t="s">
        <v>76</v>
      </c>
      <c r="G3338" t="s">
        <v>16</v>
      </c>
      <c r="H3338">
        <v>8</v>
      </c>
      <c r="I3338" t="s">
        <v>11121</v>
      </c>
      <c r="J3338" t="s">
        <v>11122</v>
      </c>
      <c r="K3338" t="s">
        <v>11123</v>
      </c>
      <c r="L3338" t="s">
        <v>77955</v>
      </c>
    </row>
    <row r="3339" spans="1:12" x14ac:dyDescent="0.15">
      <c r="A3339" t="s">
        <v>12</v>
      </c>
      <c r="B3339">
        <v>925632</v>
      </c>
      <c r="C3339">
        <v>925652</v>
      </c>
      <c r="D3339" t="s">
        <v>11120</v>
      </c>
      <c r="E3339" t="s">
        <v>90</v>
      </c>
      <c r="F3339" t="s">
        <v>76</v>
      </c>
      <c r="G3339" t="s">
        <v>36</v>
      </c>
      <c r="H3339">
        <v>37</v>
      </c>
      <c r="I3339" t="s">
        <v>11124</v>
      </c>
      <c r="J3339" t="s">
        <v>11125</v>
      </c>
      <c r="K3339" t="s">
        <v>11126</v>
      </c>
      <c r="L3339" t="s">
        <v>77906</v>
      </c>
    </row>
    <row r="3340" spans="1:12" x14ac:dyDescent="0.15">
      <c r="A3340" t="s">
        <v>12</v>
      </c>
      <c r="B3340">
        <v>925589</v>
      </c>
      <c r="C3340">
        <v>925609</v>
      </c>
      <c r="D3340" t="s">
        <v>11120</v>
      </c>
      <c r="E3340" t="s">
        <v>90</v>
      </c>
      <c r="F3340" t="s">
        <v>76</v>
      </c>
      <c r="G3340" t="s">
        <v>16</v>
      </c>
      <c r="H3340">
        <v>80</v>
      </c>
      <c r="I3340" t="s">
        <v>11127</v>
      </c>
      <c r="J3340" t="s">
        <v>11128</v>
      </c>
      <c r="K3340" t="s">
        <v>11129</v>
      </c>
      <c r="L3340" t="s">
        <v>77940</v>
      </c>
    </row>
    <row r="3341" spans="1:12" x14ac:dyDescent="0.15">
      <c r="A3341" t="s">
        <v>12</v>
      </c>
      <c r="B3341">
        <v>925567</v>
      </c>
      <c r="C3341">
        <v>925587</v>
      </c>
      <c r="D3341" t="s">
        <v>11120</v>
      </c>
      <c r="E3341" t="s">
        <v>90</v>
      </c>
      <c r="F3341" t="s">
        <v>76</v>
      </c>
      <c r="G3341" t="s">
        <v>16</v>
      </c>
      <c r="H3341">
        <v>102</v>
      </c>
      <c r="I3341" t="s">
        <v>11130</v>
      </c>
      <c r="J3341" t="s">
        <v>11131</v>
      </c>
      <c r="K3341" t="s">
        <v>11132</v>
      </c>
      <c r="L3341" t="s">
        <v>77933</v>
      </c>
    </row>
    <row r="3342" spans="1:12" x14ac:dyDescent="0.15">
      <c r="A3342" t="s">
        <v>12</v>
      </c>
      <c r="B3342">
        <v>925914</v>
      </c>
      <c r="C3342">
        <v>925934</v>
      </c>
      <c r="D3342" t="s">
        <v>11133</v>
      </c>
      <c r="E3342" t="s">
        <v>90</v>
      </c>
      <c r="F3342" t="s">
        <v>15</v>
      </c>
      <c r="G3342" t="s">
        <v>32</v>
      </c>
      <c r="H3342">
        <v>6</v>
      </c>
      <c r="I3342" t="s">
        <v>11134</v>
      </c>
      <c r="J3342" t="s">
        <v>11135</v>
      </c>
      <c r="K3342" t="s">
        <v>11136</v>
      </c>
      <c r="L3342" t="s">
        <v>78025</v>
      </c>
    </row>
    <row r="3343" spans="1:12" x14ac:dyDescent="0.15">
      <c r="A3343" t="s">
        <v>12</v>
      </c>
      <c r="B3343">
        <v>925961</v>
      </c>
      <c r="C3343">
        <v>925981</v>
      </c>
      <c r="D3343" t="s">
        <v>11133</v>
      </c>
      <c r="E3343" t="s">
        <v>90</v>
      </c>
      <c r="F3343" t="s">
        <v>15</v>
      </c>
      <c r="G3343" t="s">
        <v>32</v>
      </c>
      <c r="H3343">
        <v>53</v>
      </c>
      <c r="I3343" t="s">
        <v>11137</v>
      </c>
      <c r="J3343" t="s">
        <v>11138</v>
      </c>
      <c r="K3343" t="s">
        <v>11139</v>
      </c>
      <c r="L3343" t="s">
        <v>77922</v>
      </c>
    </row>
    <row r="3344" spans="1:12" x14ac:dyDescent="0.15">
      <c r="A3344" t="s">
        <v>12</v>
      </c>
      <c r="B3344">
        <v>926006</v>
      </c>
      <c r="C3344">
        <v>926026</v>
      </c>
      <c r="D3344" t="s">
        <v>11133</v>
      </c>
      <c r="E3344" t="s">
        <v>90</v>
      </c>
      <c r="F3344" t="s">
        <v>15</v>
      </c>
      <c r="G3344" t="s">
        <v>23</v>
      </c>
      <c r="H3344">
        <v>98</v>
      </c>
      <c r="I3344" t="s">
        <v>11140</v>
      </c>
      <c r="J3344" t="s">
        <v>11141</v>
      </c>
      <c r="K3344" t="s">
        <v>11142</v>
      </c>
      <c r="L3344" t="s">
        <v>78048</v>
      </c>
    </row>
    <row r="3345" spans="1:12" x14ac:dyDescent="0.15">
      <c r="A3345" t="s">
        <v>12</v>
      </c>
      <c r="B3345">
        <v>926034</v>
      </c>
      <c r="C3345">
        <v>926054</v>
      </c>
      <c r="D3345" t="s">
        <v>11133</v>
      </c>
      <c r="E3345" t="s">
        <v>90</v>
      </c>
      <c r="F3345" t="s">
        <v>15</v>
      </c>
      <c r="G3345" t="s">
        <v>16</v>
      </c>
      <c r="H3345">
        <v>126</v>
      </c>
      <c r="I3345" t="s">
        <v>11143</v>
      </c>
      <c r="J3345" t="s">
        <v>11144</v>
      </c>
      <c r="K3345" t="s">
        <v>11145</v>
      </c>
      <c r="L3345" t="s">
        <v>78078</v>
      </c>
    </row>
    <row r="3346" spans="1:12" x14ac:dyDescent="0.15">
      <c r="A3346" t="s">
        <v>12</v>
      </c>
      <c r="B3346">
        <v>926872</v>
      </c>
      <c r="C3346">
        <v>926892</v>
      </c>
      <c r="D3346" t="s">
        <v>11146</v>
      </c>
      <c r="E3346" t="s">
        <v>11147</v>
      </c>
      <c r="F3346" t="s">
        <v>15</v>
      </c>
      <c r="G3346" t="s">
        <v>32</v>
      </c>
      <c r="H3346">
        <v>1</v>
      </c>
      <c r="I3346" t="s">
        <v>11148</v>
      </c>
      <c r="J3346" t="s">
        <v>11149</v>
      </c>
      <c r="K3346" t="s">
        <v>11150</v>
      </c>
      <c r="L3346" t="s">
        <v>77917</v>
      </c>
    </row>
    <row r="3347" spans="1:12" x14ac:dyDescent="0.15">
      <c r="A3347" t="s">
        <v>12</v>
      </c>
      <c r="B3347">
        <v>926893</v>
      </c>
      <c r="C3347">
        <v>926913</v>
      </c>
      <c r="D3347" t="s">
        <v>11146</v>
      </c>
      <c r="E3347" t="s">
        <v>11147</v>
      </c>
      <c r="F3347" t="s">
        <v>15</v>
      </c>
      <c r="G3347" t="s">
        <v>32</v>
      </c>
      <c r="H3347">
        <v>22</v>
      </c>
      <c r="I3347" t="s">
        <v>11151</v>
      </c>
      <c r="J3347" t="s">
        <v>11152</v>
      </c>
      <c r="K3347" t="s">
        <v>11153</v>
      </c>
      <c r="L3347" t="s">
        <v>77948</v>
      </c>
    </row>
    <row r="3348" spans="1:12" x14ac:dyDescent="0.15">
      <c r="A3348" t="s">
        <v>12</v>
      </c>
      <c r="B3348">
        <v>926914</v>
      </c>
      <c r="C3348">
        <v>926934</v>
      </c>
      <c r="D3348" t="s">
        <v>11146</v>
      </c>
      <c r="E3348" t="s">
        <v>11147</v>
      </c>
      <c r="F3348" t="s">
        <v>15</v>
      </c>
      <c r="G3348" t="s">
        <v>23</v>
      </c>
      <c r="H3348">
        <v>43</v>
      </c>
      <c r="I3348" t="s">
        <v>11154</v>
      </c>
      <c r="J3348" t="s">
        <v>11155</v>
      </c>
      <c r="K3348" t="s">
        <v>11156</v>
      </c>
      <c r="L3348" t="s">
        <v>77942</v>
      </c>
    </row>
    <row r="3349" spans="1:12" x14ac:dyDescent="0.15">
      <c r="A3349" t="s">
        <v>12</v>
      </c>
      <c r="B3349">
        <v>926939</v>
      </c>
      <c r="C3349">
        <v>926959</v>
      </c>
      <c r="D3349" t="s">
        <v>11146</v>
      </c>
      <c r="E3349" t="s">
        <v>11147</v>
      </c>
      <c r="F3349" t="s">
        <v>15</v>
      </c>
      <c r="G3349" t="s">
        <v>16</v>
      </c>
      <c r="H3349">
        <v>68</v>
      </c>
      <c r="I3349" t="s">
        <v>11157</v>
      </c>
      <c r="J3349" t="s">
        <v>11158</v>
      </c>
      <c r="K3349" t="s">
        <v>11159</v>
      </c>
      <c r="L3349" t="s">
        <v>77962</v>
      </c>
    </row>
    <row r="3350" spans="1:12" x14ac:dyDescent="0.15">
      <c r="A3350" t="s">
        <v>12</v>
      </c>
      <c r="B3350">
        <v>928347</v>
      </c>
      <c r="C3350">
        <v>928367</v>
      </c>
      <c r="D3350" t="s">
        <v>11160</v>
      </c>
      <c r="E3350" t="s">
        <v>90</v>
      </c>
      <c r="F3350" t="s">
        <v>76</v>
      </c>
      <c r="G3350" t="s">
        <v>32</v>
      </c>
      <c r="H3350">
        <v>1</v>
      </c>
      <c r="I3350" t="s">
        <v>11161</v>
      </c>
      <c r="J3350" t="s">
        <v>11162</v>
      </c>
      <c r="K3350" t="s">
        <v>11163</v>
      </c>
      <c r="L3350" t="s">
        <v>77917</v>
      </c>
    </row>
    <row r="3351" spans="1:12" x14ac:dyDescent="0.15">
      <c r="A3351" t="s">
        <v>12</v>
      </c>
      <c r="B3351">
        <v>928319</v>
      </c>
      <c r="C3351">
        <v>928339</v>
      </c>
      <c r="D3351" t="s">
        <v>11160</v>
      </c>
      <c r="E3351" t="s">
        <v>90</v>
      </c>
      <c r="F3351" t="s">
        <v>76</v>
      </c>
      <c r="G3351" t="s">
        <v>23</v>
      </c>
      <c r="H3351">
        <v>29</v>
      </c>
      <c r="I3351" t="s">
        <v>11164</v>
      </c>
      <c r="J3351" t="s">
        <v>11165</v>
      </c>
      <c r="K3351" t="s">
        <v>11166</v>
      </c>
      <c r="L3351" t="s">
        <v>77921</v>
      </c>
    </row>
    <row r="3352" spans="1:12" x14ac:dyDescent="0.15">
      <c r="A3352" t="s">
        <v>12</v>
      </c>
      <c r="B3352">
        <v>928288</v>
      </c>
      <c r="C3352">
        <v>928308</v>
      </c>
      <c r="D3352" t="s">
        <v>11160</v>
      </c>
      <c r="E3352" t="s">
        <v>90</v>
      </c>
      <c r="F3352" t="s">
        <v>76</v>
      </c>
      <c r="G3352" t="s">
        <v>36</v>
      </c>
      <c r="H3352">
        <v>60</v>
      </c>
      <c r="I3352" t="s">
        <v>11167</v>
      </c>
      <c r="J3352" t="s">
        <v>11168</v>
      </c>
      <c r="K3352" t="s">
        <v>11169</v>
      </c>
      <c r="L3352" t="s">
        <v>78006</v>
      </c>
    </row>
    <row r="3353" spans="1:12" x14ac:dyDescent="0.15">
      <c r="A3353" t="s">
        <v>12</v>
      </c>
      <c r="B3353">
        <v>928223</v>
      </c>
      <c r="C3353">
        <v>928243</v>
      </c>
      <c r="D3353" t="s">
        <v>11160</v>
      </c>
      <c r="E3353" t="s">
        <v>90</v>
      </c>
      <c r="F3353" t="s">
        <v>76</v>
      </c>
      <c r="G3353" t="s">
        <v>16</v>
      </c>
      <c r="H3353">
        <v>125</v>
      </c>
      <c r="I3353" t="s">
        <v>11170</v>
      </c>
      <c r="J3353" t="s">
        <v>11171</v>
      </c>
      <c r="K3353" t="s">
        <v>11172</v>
      </c>
      <c r="L3353" t="s">
        <v>78034</v>
      </c>
    </row>
    <row r="3354" spans="1:12" x14ac:dyDescent="0.15">
      <c r="A3354" t="s">
        <v>12</v>
      </c>
      <c r="B3354">
        <v>930596</v>
      </c>
      <c r="C3354">
        <v>930616</v>
      </c>
      <c r="D3354" t="s">
        <v>11173</v>
      </c>
      <c r="E3354" t="s">
        <v>90</v>
      </c>
      <c r="F3354" t="s">
        <v>76</v>
      </c>
      <c r="G3354" t="s">
        <v>36</v>
      </c>
      <c r="H3354">
        <v>16</v>
      </c>
      <c r="I3354" t="s">
        <v>11174</v>
      </c>
      <c r="J3354" t="s">
        <v>11175</v>
      </c>
      <c r="K3354" t="s">
        <v>11176</v>
      </c>
      <c r="L3354" t="s">
        <v>77905</v>
      </c>
    </row>
    <row r="3355" spans="1:12" x14ac:dyDescent="0.15">
      <c r="A3355" t="s">
        <v>12</v>
      </c>
      <c r="B3355">
        <v>930564</v>
      </c>
      <c r="C3355">
        <v>930584</v>
      </c>
      <c r="D3355" t="s">
        <v>11173</v>
      </c>
      <c r="E3355" t="s">
        <v>90</v>
      </c>
      <c r="F3355" t="s">
        <v>76</v>
      </c>
      <c r="G3355" t="s">
        <v>36</v>
      </c>
      <c r="H3355">
        <v>48</v>
      </c>
      <c r="I3355" t="s">
        <v>11177</v>
      </c>
      <c r="J3355" t="s">
        <v>11178</v>
      </c>
      <c r="K3355" t="s">
        <v>11179</v>
      </c>
      <c r="L3355" t="s">
        <v>78018</v>
      </c>
    </row>
    <row r="3356" spans="1:12" x14ac:dyDescent="0.15">
      <c r="A3356" t="s">
        <v>12</v>
      </c>
      <c r="B3356">
        <v>930537</v>
      </c>
      <c r="C3356">
        <v>930557</v>
      </c>
      <c r="D3356" t="s">
        <v>11173</v>
      </c>
      <c r="E3356" t="s">
        <v>90</v>
      </c>
      <c r="F3356" t="s">
        <v>76</v>
      </c>
      <c r="G3356" t="s">
        <v>16</v>
      </c>
      <c r="H3356">
        <v>75</v>
      </c>
      <c r="I3356" t="s">
        <v>11180</v>
      </c>
      <c r="J3356" t="s">
        <v>11181</v>
      </c>
      <c r="K3356" t="s">
        <v>11182</v>
      </c>
      <c r="L3356" t="s">
        <v>78027</v>
      </c>
    </row>
    <row r="3357" spans="1:12" x14ac:dyDescent="0.15">
      <c r="A3357" t="s">
        <v>12</v>
      </c>
      <c r="B3357">
        <v>930496</v>
      </c>
      <c r="C3357">
        <v>930516</v>
      </c>
      <c r="D3357" t="s">
        <v>11173</v>
      </c>
      <c r="E3357" t="s">
        <v>90</v>
      </c>
      <c r="F3357" t="s">
        <v>76</v>
      </c>
      <c r="G3357" t="s">
        <v>23</v>
      </c>
      <c r="H3357">
        <v>116</v>
      </c>
      <c r="I3357" t="s">
        <v>11183</v>
      </c>
      <c r="J3357" t="s">
        <v>11184</v>
      </c>
      <c r="K3357" t="s">
        <v>11185</v>
      </c>
      <c r="L3357" t="s">
        <v>77976</v>
      </c>
    </row>
    <row r="3358" spans="1:12" x14ac:dyDescent="0.15">
      <c r="A3358" t="s">
        <v>12</v>
      </c>
      <c r="B3358">
        <v>931220</v>
      </c>
      <c r="C3358">
        <v>931240</v>
      </c>
      <c r="D3358" t="s">
        <v>11186</v>
      </c>
      <c r="E3358" t="s">
        <v>90</v>
      </c>
      <c r="F3358" t="s">
        <v>76</v>
      </c>
      <c r="G3358" t="s">
        <v>36</v>
      </c>
      <c r="H3358">
        <v>7</v>
      </c>
      <c r="I3358" t="s">
        <v>11187</v>
      </c>
      <c r="J3358" t="s">
        <v>11188</v>
      </c>
      <c r="K3358" t="s">
        <v>11189</v>
      </c>
      <c r="L3358" t="s">
        <v>77909</v>
      </c>
    </row>
    <row r="3359" spans="1:12" x14ac:dyDescent="0.15">
      <c r="A3359" t="s">
        <v>12</v>
      </c>
      <c r="B3359">
        <v>931196</v>
      </c>
      <c r="C3359">
        <v>931216</v>
      </c>
      <c r="D3359" t="s">
        <v>11186</v>
      </c>
      <c r="E3359" t="s">
        <v>90</v>
      </c>
      <c r="F3359" t="s">
        <v>76</v>
      </c>
      <c r="G3359" t="s">
        <v>16</v>
      </c>
      <c r="H3359">
        <v>31</v>
      </c>
      <c r="I3359" t="s">
        <v>11190</v>
      </c>
      <c r="J3359" t="s">
        <v>11191</v>
      </c>
      <c r="K3359" t="s">
        <v>11192</v>
      </c>
      <c r="L3359" t="s">
        <v>77910</v>
      </c>
    </row>
    <row r="3360" spans="1:12" x14ac:dyDescent="0.15">
      <c r="A3360" t="s">
        <v>12</v>
      </c>
      <c r="B3360">
        <v>931171</v>
      </c>
      <c r="C3360">
        <v>931191</v>
      </c>
      <c r="D3360" t="s">
        <v>11186</v>
      </c>
      <c r="E3360" t="s">
        <v>90</v>
      </c>
      <c r="F3360" t="s">
        <v>76</v>
      </c>
      <c r="G3360" t="s">
        <v>23</v>
      </c>
      <c r="H3360">
        <v>56</v>
      </c>
      <c r="I3360" t="s">
        <v>11193</v>
      </c>
      <c r="J3360" t="s">
        <v>11194</v>
      </c>
      <c r="K3360" t="s">
        <v>11195</v>
      </c>
      <c r="L3360" t="s">
        <v>77971</v>
      </c>
    </row>
    <row r="3361" spans="1:12" x14ac:dyDescent="0.15">
      <c r="A3361" t="s">
        <v>12</v>
      </c>
      <c r="B3361">
        <v>931150</v>
      </c>
      <c r="C3361">
        <v>931170</v>
      </c>
      <c r="D3361" t="s">
        <v>11186</v>
      </c>
      <c r="E3361" t="s">
        <v>90</v>
      </c>
      <c r="F3361" t="s">
        <v>76</v>
      </c>
      <c r="G3361" t="s">
        <v>16</v>
      </c>
      <c r="H3361">
        <v>77</v>
      </c>
      <c r="I3361" t="s">
        <v>11196</v>
      </c>
      <c r="J3361" t="s">
        <v>11197</v>
      </c>
      <c r="K3361" t="s">
        <v>11198</v>
      </c>
      <c r="L3361" t="s">
        <v>77960</v>
      </c>
    </row>
    <row r="3362" spans="1:12" x14ac:dyDescent="0.15">
      <c r="A3362" t="s">
        <v>12</v>
      </c>
      <c r="B3362">
        <v>932716</v>
      </c>
      <c r="C3362">
        <v>932736</v>
      </c>
      <c r="D3362" t="s">
        <v>11199</v>
      </c>
      <c r="E3362" t="s">
        <v>90</v>
      </c>
      <c r="F3362" t="s">
        <v>76</v>
      </c>
      <c r="G3362" t="s">
        <v>36</v>
      </c>
      <c r="H3362">
        <v>14</v>
      </c>
      <c r="I3362" t="s">
        <v>11200</v>
      </c>
      <c r="J3362" t="s">
        <v>11201</v>
      </c>
      <c r="K3362" t="s">
        <v>11202</v>
      </c>
      <c r="L3362" t="s">
        <v>77924</v>
      </c>
    </row>
    <row r="3363" spans="1:12" x14ac:dyDescent="0.15">
      <c r="A3363" t="s">
        <v>12</v>
      </c>
      <c r="B3363">
        <v>932691</v>
      </c>
      <c r="C3363">
        <v>932711</v>
      </c>
      <c r="D3363" t="s">
        <v>11199</v>
      </c>
      <c r="E3363" t="s">
        <v>90</v>
      </c>
      <c r="F3363" t="s">
        <v>76</v>
      </c>
      <c r="G3363" t="s">
        <v>16</v>
      </c>
      <c r="H3363">
        <v>39</v>
      </c>
      <c r="I3363" t="s">
        <v>11203</v>
      </c>
      <c r="J3363" t="s">
        <v>11204</v>
      </c>
      <c r="K3363" t="s">
        <v>11205</v>
      </c>
      <c r="L3363" t="s">
        <v>78041</v>
      </c>
    </row>
    <row r="3364" spans="1:12" x14ac:dyDescent="0.15">
      <c r="A3364" t="s">
        <v>12</v>
      </c>
      <c r="B3364">
        <v>932671</v>
      </c>
      <c r="C3364">
        <v>932691</v>
      </c>
      <c r="D3364" t="s">
        <v>11199</v>
      </c>
      <c r="E3364" t="s">
        <v>90</v>
      </c>
      <c r="F3364" t="s">
        <v>76</v>
      </c>
      <c r="G3364" t="s">
        <v>23</v>
      </c>
      <c r="H3364">
        <v>59</v>
      </c>
      <c r="I3364" t="s">
        <v>11206</v>
      </c>
      <c r="J3364" t="s">
        <v>11207</v>
      </c>
      <c r="K3364" t="s">
        <v>11208</v>
      </c>
      <c r="L3364" t="s">
        <v>78009</v>
      </c>
    </row>
    <row r="3365" spans="1:12" x14ac:dyDescent="0.15">
      <c r="A3365" t="s">
        <v>12</v>
      </c>
      <c r="B3365">
        <v>932633</v>
      </c>
      <c r="C3365">
        <v>932653</v>
      </c>
      <c r="D3365" t="s">
        <v>11199</v>
      </c>
      <c r="E3365" t="s">
        <v>90</v>
      </c>
      <c r="F3365" t="s">
        <v>76</v>
      </c>
      <c r="G3365" t="s">
        <v>32</v>
      </c>
      <c r="H3365">
        <v>97</v>
      </c>
      <c r="I3365" t="s">
        <v>11209</v>
      </c>
      <c r="J3365" t="s">
        <v>11210</v>
      </c>
      <c r="K3365" t="s">
        <v>11211</v>
      </c>
      <c r="L3365" t="s">
        <v>78010</v>
      </c>
    </row>
    <row r="3366" spans="1:12" x14ac:dyDescent="0.15">
      <c r="A3366" t="s">
        <v>12</v>
      </c>
      <c r="B3366">
        <v>933170</v>
      </c>
      <c r="C3366">
        <v>933190</v>
      </c>
      <c r="D3366" t="s">
        <v>11212</v>
      </c>
      <c r="E3366" t="s">
        <v>90</v>
      </c>
      <c r="F3366" t="s">
        <v>15</v>
      </c>
      <c r="G3366" t="s">
        <v>32</v>
      </c>
      <c r="H3366">
        <v>1</v>
      </c>
      <c r="I3366" t="s">
        <v>11213</v>
      </c>
      <c r="J3366" t="s">
        <v>11214</v>
      </c>
      <c r="K3366" t="s">
        <v>11215</v>
      </c>
      <c r="L3366" t="s">
        <v>77917</v>
      </c>
    </row>
    <row r="3367" spans="1:12" x14ac:dyDescent="0.15">
      <c r="A3367" t="s">
        <v>12</v>
      </c>
      <c r="B3367">
        <v>933194</v>
      </c>
      <c r="C3367">
        <v>933214</v>
      </c>
      <c r="D3367" t="s">
        <v>11212</v>
      </c>
      <c r="E3367" t="s">
        <v>90</v>
      </c>
      <c r="F3367" t="s">
        <v>15</v>
      </c>
      <c r="G3367" t="s">
        <v>36</v>
      </c>
      <c r="H3367">
        <v>25</v>
      </c>
      <c r="I3367" t="s">
        <v>11216</v>
      </c>
      <c r="J3367" t="s">
        <v>11217</v>
      </c>
      <c r="K3367" t="s">
        <v>11218</v>
      </c>
      <c r="L3367" t="s">
        <v>78012</v>
      </c>
    </row>
    <row r="3368" spans="1:12" x14ac:dyDescent="0.15">
      <c r="A3368" t="s">
        <v>12</v>
      </c>
      <c r="B3368">
        <v>933233</v>
      </c>
      <c r="C3368">
        <v>933253</v>
      </c>
      <c r="D3368" t="s">
        <v>11212</v>
      </c>
      <c r="E3368" t="s">
        <v>90</v>
      </c>
      <c r="F3368" t="s">
        <v>15</v>
      </c>
      <c r="G3368" t="s">
        <v>36</v>
      </c>
      <c r="H3368">
        <v>64</v>
      </c>
      <c r="I3368" t="s">
        <v>11219</v>
      </c>
      <c r="J3368" t="s">
        <v>11220</v>
      </c>
      <c r="K3368" t="s">
        <v>11221</v>
      </c>
      <c r="L3368" t="s">
        <v>77989</v>
      </c>
    </row>
    <row r="3369" spans="1:12" x14ac:dyDescent="0.15">
      <c r="A3369" t="s">
        <v>12</v>
      </c>
      <c r="B3369">
        <v>933260</v>
      </c>
      <c r="C3369">
        <v>933280</v>
      </c>
      <c r="D3369" t="s">
        <v>11212</v>
      </c>
      <c r="E3369" t="s">
        <v>90</v>
      </c>
      <c r="F3369" t="s">
        <v>15</v>
      </c>
      <c r="G3369" t="s">
        <v>32</v>
      </c>
      <c r="H3369">
        <v>91</v>
      </c>
      <c r="I3369" t="s">
        <v>11222</v>
      </c>
      <c r="J3369" t="s">
        <v>11223</v>
      </c>
      <c r="K3369" t="s">
        <v>11224</v>
      </c>
      <c r="L3369" t="s">
        <v>77907</v>
      </c>
    </row>
    <row r="3370" spans="1:12" x14ac:dyDescent="0.15">
      <c r="A3370" t="s">
        <v>12</v>
      </c>
      <c r="B3370">
        <v>933832</v>
      </c>
      <c r="C3370">
        <v>933852</v>
      </c>
      <c r="D3370" t="s">
        <v>11225</v>
      </c>
      <c r="E3370" t="s">
        <v>90</v>
      </c>
      <c r="F3370" t="s">
        <v>15</v>
      </c>
      <c r="G3370" t="s">
        <v>36</v>
      </c>
      <c r="H3370">
        <v>0</v>
      </c>
      <c r="I3370" t="s">
        <v>11226</v>
      </c>
      <c r="J3370" t="s">
        <v>11227</v>
      </c>
      <c r="K3370" t="s">
        <v>11228</v>
      </c>
      <c r="L3370" t="s">
        <v>77980</v>
      </c>
    </row>
    <row r="3371" spans="1:12" x14ac:dyDescent="0.15">
      <c r="A3371" t="s">
        <v>12</v>
      </c>
      <c r="B3371">
        <v>933854</v>
      </c>
      <c r="C3371">
        <v>933874</v>
      </c>
      <c r="D3371" t="s">
        <v>11225</v>
      </c>
      <c r="E3371" t="s">
        <v>90</v>
      </c>
      <c r="F3371" t="s">
        <v>15</v>
      </c>
      <c r="G3371" t="s">
        <v>36</v>
      </c>
      <c r="H3371">
        <v>22</v>
      </c>
      <c r="I3371" t="s">
        <v>11229</v>
      </c>
      <c r="J3371" t="s">
        <v>11230</v>
      </c>
      <c r="K3371" t="s">
        <v>11231</v>
      </c>
      <c r="L3371" t="s">
        <v>77948</v>
      </c>
    </row>
    <row r="3372" spans="1:12" x14ac:dyDescent="0.15">
      <c r="A3372" t="s">
        <v>12</v>
      </c>
      <c r="B3372">
        <v>933890</v>
      </c>
      <c r="C3372">
        <v>933910</v>
      </c>
      <c r="D3372" t="s">
        <v>11225</v>
      </c>
      <c r="E3372" t="s">
        <v>90</v>
      </c>
      <c r="F3372" t="s">
        <v>15</v>
      </c>
      <c r="G3372" t="s">
        <v>36</v>
      </c>
      <c r="H3372">
        <v>58</v>
      </c>
      <c r="I3372" t="s">
        <v>11232</v>
      </c>
      <c r="J3372" t="s">
        <v>11233</v>
      </c>
      <c r="K3372" t="s">
        <v>11234</v>
      </c>
      <c r="L3372" t="s">
        <v>77911</v>
      </c>
    </row>
    <row r="3373" spans="1:12" x14ac:dyDescent="0.15">
      <c r="A3373" t="s">
        <v>12</v>
      </c>
      <c r="B3373">
        <v>933914</v>
      </c>
      <c r="C3373">
        <v>933934</v>
      </c>
      <c r="D3373" t="s">
        <v>11225</v>
      </c>
      <c r="E3373" t="s">
        <v>90</v>
      </c>
      <c r="F3373" t="s">
        <v>15</v>
      </c>
      <c r="G3373" t="s">
        <v>32</v>
      </c>
      <c r="H3373">
        <v>82</v>
      </c>
      <c r="I3373" t="s">
        <v>11235</v>
      </c>
      <c r="J3373" t="s">
        <v>11236</v>
      </c>
      <c r="K3373" t="s">
        <v>11237</v>
      </c>
      <c r="L3373" t="s">
        <v>78011</v>
      </c>
    </row>
    <row r="3374" spans="1:12" x14ac:dyDescent="0.15">
      <c r="A3374" t="s">
        <v>12</v>
      </c>
      <c r="B3374">
        <v>935185</v>
      </c>
      <c r="C3374">
        <v>935205</v>
      </c>
      <c r="D3374" t="s">
        <v>11238</v>
      </c>
      <c r="E3374" t="s">
        <v>90</v>
      </c>
      <c r="F3374" t="s">
        <v>15</v>
      </c>
      <c r="G3374" t="s">
        <v>16</v>
      </c>
      <c r="H3374">
        <v>35</v>
      </c>
      <c r="I3374" t="s">
        <v>11239</v>
      </c>
      <c r="J3374" t="s">
        <v>11240</v>
      </c>
      <c r="K3374" t="s">
        <v>11241</v>
      </c>
      <c r="L3374" t="s">
        <v>77936</v>
      </c>
    </row>
    <row r="3375" spans="1:12" x14ac:dyDescent="0.15">
      <c r="A3375" t="s">
        <v>12</v>
      </c>
      <c r="B3375">
        <v>935226</v>
      </c>
      <c r="C3375">
        <v>935246</v>
      </c>
      <c r="D3375" t="s">
        <v>11238</v>
      </c>
      <c r="E3375" t="s">
        <v>90</v>
      </c>
      <c r="F3375" t="s">
        <v>15</v>
      </c>
      <c r="G3375" t="s">
        <v>16</v>
      </c>
      <c r="H3375">
        <v>76</v>
      </c>
      <c r="I3375" t="s">
        <v>11242</v>
      </c>
      <c r="J3375" t="s">
        <v>11243</v>
      </c>
      <c r="K3375" t="s">
        <v>11244</v>
      </c>
      <c r="L3375" t="s">
        <v>77985</v>
      </c>
    </row>
    <row r="3376" spans="1:12" x14ac:dyDescent="0.15">
      <c r="A3376" t="s">
        <v>12</v>
      </c>
      <c r="B3376">
        <v>935307</v>
      </c>
      <c r="C3376">
        <v>935327</v>
      </c>
      <c r="D3376" t="s">
        <v>11238</v>
      </c>
      <c r="E3376" t="s">
        <v>90</v>
      </c>
      <c r="F3376" t="s">
        <v>15</v>
      </c>
      <c r="G3376" t="s">
        <v>16</v>
      </c>
      <c r="H3376">
        <v>157</v>
      </c>
      <c r="I3376" t="s">
        <v>11245</v>
      </c>
      <c r="J3376" t="s">
        <v>11246</v>
      </c>
      <c r="K3376" t="s">
        <v>11247</v>
      </c>
      <c r="L3376" t="s">
        <v>78068</v>
      </c>
    </row>
    <row r="3377" spans="1:12" x14ac:dyDescent="0.15">
      <c r="A3377" t="s">
        <v>12</v>
      </c>
      <c r="B3377">
        <v>935338</v>
      </c>
      <c r="C3377">
        <v>935358</v>
      </c>
      <c r="D3377" t="s">
        <v>11238</v>
      </c>
      <c r="E3377" t="s">
        <v>90</v>
      </c>
      <c r="F3377" t="s">
        <v>15</v>
      </c>
      <c r="G3377" t="s">
        <v>32</v>
      </c>
      <c r="H3377">
        <v>188</v>
      </c>
      <c r="I3377" t="s">
        <v>11248</v>
      </c>
      <c r="J3377" t="s">
        <v>11249</v>
      </c>
      <c r="K3377" t="s">
        <v>11250</v>
      </c>
      <c r="L3377" t="s">
        <v>78074</v>
      </c>
    </row>
    <row r="3378" spans="1:12" x14ac:dyDescent="0.15">
      <c r="A3378" t="s">
        <v>12</v>
      </c>
      <c r="B3378">
        <v>939945</v>
      </c>
      <c r="C3378">
        <v>939965</v>
      </c>
      <c r="D3378" t="s">
        <v>11251</v>
      </c>
      <c r="E3378" t="s">
        <v>90</v>
      </c>
      <c r="F3378" t="s">
        <v>76</v>
      </c>
      <c r="G3378" t="s">
        <v>32</v>
      </c>
      <c r="H3378">
        <v>1</v>
      </c>
      <c r="I3378" t="s">
        <v>11252</v>
      </c>
      <c r="J3378" t="s">
        <v>11253</v>
      </c>
      <c r="K3378" t="s">
        <v>11254</v>
      </c>
      <c r="L3378" t="s">
        <v>77917</v>
      </c>
    </row>
    <row r="3379" spans="1:12" x14ac:dyDescent="0.15">
      <c r="A3379" t="s">
        <v>12</v>
      </c>
      <c r="B3379">
        <v>939923</v>
      </c>
      <c r="C3379">
        <v>939943</v>
      </c>
      <c r="D3379" t="s">
        <v>11251</v>
      </c>
      <c r="E3379" t="s">
        <v>90</v>
      </c>
      <c r="F3379" t="s">
        <v>76</v>
      </c>
      <c r="G3379" t="s">
        <v>16</v>
      </c>
      <c r="H3379">
        <v>23</v>
      </c>
      <c r="I3379" t="s">
        <v>11255</v>
      </c>
      <c r="J3379" t="s">
        <v>11256</v>
      </c>
      <c r="K3379" t="s">
        <v>11257</v>
      </c>
      <c r="L3379" t="s">
        <v>77975</v>
      </c>
    </row>
    <row r="3380" spans="1:12" x14ac:dyDescent="0.15">
      <c r="A3380" t="s">
        <v>12</v>
      </c>
      <c r="B3380">
        <v>939900</v>
      </c>
      <c r="C3380">
        <v>939920</v>
      </c>
      <c r="D3380" t="s">
        <v>11251</v>
      </c>
      <c r="E3380" t="s">
        <v>90</v>
      </c>
      <c r="F3380" t="s">
        <v>76</v>
      </c>
      <c r="G3380" t="s">
        <v>23</v>
      </c>
      <c r="H3380">
        <v>46</v>
      </c>
      <c r="I3380" t="s">
        <v>11258</v>
      </c>
      <c r="J3380" t="s">
        <v>11259</v>
      </c>
      <c r="K3380" t="s">
        <v>11260</v>
      </c>
      <c r="L3380" t="s">
        <v>78004</v>
      </c>
    </row>
    <row r="3381" spans="1:12" x14ac:dyDescent="0.15">
      <c r="A3381" t="s">
        <v>12</v>
      </c>
      <c r="B3381">
        <v>939868</v>
      </c>
      <c r="C3381">
        <v>939888</v>
      </c>
      <c r="D3381" t="s">
        <v>11251</v>
      </c>
      <c r="E3381" t="s">
        <v>90</v>
      </c>
      <c r="F3381" t="s">
        <v>76</v>
      </c>
      <c r="G3381" t="s">
        <v>36</v>
      </c>
      <c r="H3381">
        <v>78</v>
      </c>
      <c r="I3381" t="s">
        <v>11261</v>
      </c>
      <c r="J3381" t="s">
        <v>11262</v>
      </c>
      <c r="K3381" t="s">
        <v>11263</v>
      </c>
      <c r="L3381" t="s">
        <v>78000</v>
      </c>
    </row>
    <row r="3382" spans="1:12" x14ac:dyDescent="0.15">
      <c r="A3382" t="s">
        <v>12</v>
      </c>
      <c r="B3382">
        <v>941191</v>
      </c>
      <c r="C3382">
        <v>941211</v>
      </c>
      <c r="D3382" t="s">
        <v>11264</v>
      </c>
      <c r="E3382" t="s">
        <v>11265</v>
      </c>
      <c r="F3382" t="s">
        <v>76</v>
      </c>
      <c r="G3382" t="s">
        <v>32</v>
      </c>
      <c r="H3382">
        <v>13</v>
      </c>
      <c r="I3382" t="s">
        <v>11266</v>
      </c>
      <c r="J3382" t="s">
        <v>11267</v>
      </c>
      <c r="K3382" t="s">
        <v>11268</v>
      </c>
      <c r="L3382" t="s">
        <v>77935</v>
      </c>
    </row>
    <row r="3383" spans="1:12" x14ac:dyDescent="0.15">
      <c r="A3383" t="s">
        <v>12</v>
      </c>
      <c r="B3383">
        <v>941164</v>
      </c>
      <c r="C3383">
        <v>941184</v>
      </c>
      <c r="D3383" t="s">
        <v>11264</v>
      </c>
      <c r="E3383" t="s">
        <v>11265</v>
      </c>
      <c r="F3383" t="s">
        <v>76</v>
      </c>
      <c r="G3383" t="s">
        <v>16</v>
      </c>
      <c r="H3383">
        <v>40</v>
      </c>
      <c r="I3383" t="s">
        <v>11269</v>
      </c>
      <c r="J3383" t="s">
        <v>11270</v>
      </c>
      <c r="K3383" t="s">
        <v>11271</v>
      </c>
      <c r="L3383" t="s">
        <v>77952</v>
      </c>
    </row>
    <row r="3384" spans="1:12" x14ac:dyDescent="0.15">
      <c r="A3384" t="s">
        <v>12</v>
      </c>
      <c r="B3384">
        <v>941140</v>
      </c>
      <c r="C3384">
        <v>941160</v>
      </c>
      <c r="D3384" t="s">
        <v>11264</v>
      </c>
      <c r="E3384" t="s">
        <v>11265</v>
      </c>
      <c r="F3384" t="s">
        <v>76</v>
      </c>
      <c r="G3384" t="s">
        <v>32</v>
      </c>
      <c r="H3384">
        <v>64</v>
      </c>
      <c r="I3384" t="s">
        <v>11272</v>
      </c>
      <c r="J3384" t="s">
        <v>11273</v>
      </c>
      <c r="K3384" t="s">
        <v>11274</v>
      </c>
      <c r="L3384" t="s">
        <v>77989</v>
      </c>
    </row>
    <row r="3385" spans="1:12" x14ac:dyDescent="0.15">
      <c r="A3385" t="s">
        <v>12</v>
      </c>
      <c r="B3385">
        <v>941116</v>
      </c>
      <c r="C3385">
        <v>941136</v>
      </c>
      <c r="D3385" t="s">
        <v>11264</v>
      </c>
      <c r="E3385" t="s">
        <v>11265</v>
      </c>
      <c r="F3385" t="s">
        <v>76</v>
      </c>
      <c r="G3385" t="s">
        <v>36</v>
      </c>
      <c r="H3385">
        <v>88</v>
      </c>
      <c r="I3385" t="s">
        <v>11275</v>
      </c>
      <c r="J3385" t="s">
        <v>11276</v>
      </c>
      <c r="K3385" t="s">
        <v>11277</v>
      </c>
      <c r="L3385" t="s">
        <v>77923</v>
      </c>
    </row>
    <row r="3386" spans="1:12" x14ac:dyDescent="0.15">
      <c r="A3386" t="s">
        <v>12</v>
      </c>
      <c r="B3386">
        <v>941384</v>
      </c>
      <c r="C3386">
        <v>941404</v>
      </c>
      <c r="D3386" t="s">
        <v>11278</v>
      </c>
      <c r="E3386" t="s">
        <v>11279</v>
      </c>
      <c r="F3386" t="s">
        <v>15</v>
      </c>
      <c r="G3386" t="s">
        <v>36</v>
      </c>
      <c r="H3386">
        <v>12</v>
      </c>
      <c r="I3386" t="s">
        <v>11280</v>
      </c>
      <c r="J3386" t="s">
        <v>11281</v>
      </c>
      <c r="K3386" t="s">
        <v>11282</v>
      </c>
      <c r="L3386" t="s">
        <v>77991</v>
      </c>
    </row>
    <row r="3387" spans="1:12" x14ac:dyDescent="0.15">
      <c r="A3387" t="s">
        <v>12</v>
      </c>
      <c r="B3387">
        <v>941445</v>
      </c>
      <c r="C3387">
        <v>941465</v>
      </c>
      <c r="D3387" t="s">
        <v>11278</v>
      </c>
      <c r="E3387" t="s">
        <v>11279</v>
      </c>
      <c r="F3387" t="s">
        <v>15</v>
      </c>
      <c r="G3387" t="s">
        <v>36</v>
      </c>
      <c r="H3387">
        <v>73</v>
      </c>
      <c r="I3387" t="s">
        <v>11283</v>
      </c>
      <c r="J3387" t="s">
        <v>11284</v>
      </c>
      <c r="K3387" t="s">
        <v>11285</v>
      </c>
      <c r="L3387" t="s">
        <v>77926</v>
      </c>
    </row>
    <row r="3388" spans="1:12" x14ac:dyDescent="0.15">
      <c r="A3388" t="s">
        <v>12</v>
      </c>
      <c r="B3388">
        <v>941488</v>
      </c>
      <c r="C3388">
        <v>941508</v>
      </c>
      <c r="D3388" t="s">
        <v>11278</v>
      </c>
      <c r="E3388" t="s">
        <v>11279</v>
      </c>
      <c r="F3388" t="s">
        <v>15</v>
      </c>
      <c r="G3388" t="s">
        <v>32</v>
      </c>
      <c r="H3388">
        <v>116</v>
      </c>
      <c r="I3388" t="s">
        <v>11286</v>
      </c>
      <c r="J3388" t="s">
        <v>11287</v>
      </c>
      <c r="K3388" t="s">
        <v>11288</v>
      </c>
      <c r="L3388" t="s">
        <v>77976</v>
      </c>
    </row>
    <row r="3389" spans="1:12" x14ac:dyDescent="0.15">
      <c r="A3389" t="s">
        <v>12</v>
      </c>
      <c r="B3389">
        <v>941526</v>
      </c>
      <c r="C3389">
        <v>941546</v>
      </c>
      <c r="D3389" t="s">
        <v>11278</v>
      </c>
      <c r="E3389" t="s">
        <v>11279</v>
      </c>
      <c r="F3389" t="s">
        <v>15</v>
      </c>
      <c r="G3389" t="s">
        <v>36</v>
      </c>
      <c r="H3389">
        <v>154</v>
      </c>
      <c r="I3389" t="s">
        <v>11289</v>
      </c>
      <c r="J3389" t="s">
        <v>11290</v>
      </c>
      <c r="K3389" t="s">
        <v>11291</v>
      </c>
      <c r="L3389" t="s">
        <v>78107</v>
      </c>
    </row>
    <row r="3390" spans="1:12" x14ac:dyDescent="0.15">
      <c r="A3390" t="s">
        <v>12</v>
      </c>
      <c r="B3390">
        <v>942449</v>
      </c>
      <c r="C3390">
        <v>942469</v>
      </c>
      <c r="D3390" t="s">
        <v>11292</v>
      </c>
      <c r="E3390" t="s">
        <v>90</v>
      </c>
      <c r="F3390" t="s">
        <v>76</v>
      </c>
      <c r="G3390" t="s">
        <v>16</v>
      </c>
      <c r="H3390">
        <v>32</v>
      </c>
      <c r="I3390" t="s">
        <v>11293</v>
      </c>
      <c r="J3390" t="s">
        <v>11294</v>
      </c>
      <c r="K3390" t="s">
        <v>11295</v>
      </c>
      <c r="L3390" t="s">
        <v>77918</v>
      </c>
    </row>
    <row r="3391" spans="1:12" x14ac:dyDescent="0.15">
      <c r="A3391" t="s">
        <v>12</v>
      </c>
      <c r="B3391">
        <v>942396</v>
      </c>
      <c r="C3391">
        <v>942416</v>
      </c>
      <c r="D3391" t="s">
        <v>11292</v>
      </c>
      <c r="E3391" t="s">
        <v>90</v>
      </c>
      <c r="F3391" t="s">
        <v>76</v>
      </c>
      <c r="G3391" t="s">
        <v>16</v>
      </c>
      <c r="H3391">
        <v>85</v>
      </c>
      <c r="I3391" t="s">
        <v>11296</v>
      </c>
      <c r="J3391" t="s">
        <v>11297</v>
      </c>
      <c r="K3391" t="s">
        <v>11298</v>
      </c>
      <c r="L3391" t="s">
        <v>77972</v>
      </c>
    </row>
    <row r="3392" spans="1:12" x14ac:dyDescent="0.15">
      <c r="A3392" t="s">
        <v>12</v>
      </c>
      <c r="B3392">
        <v>942374</v>
      </c>
      <c r="C3392">
        <v>942394</v>
      </c>
      <c r="D3392" t="s">
        <v>11292</v>
      </c>
      <c r="E3392" t="s">
        <v>90</v>
      </c>
      <c r="F3392" t="s">
        <v>76</v>
      </c>
      <c r="G3392" t="s">
        <v>32</v>
      </c>
      <c r="H3392">
        <v>107</v>
      </c>
      <c r="I3392" t="s">
        <v>11299</v>
      </c>
      <c r="J3392" t="s">
        <v>11300</v>
      </c>
      <c r="K3392" t="s">
        <v>11301</v>
      </c>
      <c r="L3392" t="s">
        <v>77983</v>
      </c>
    </row>
    <row r="3393" spans="1:12" x14ac:dyDescent="0.15">
      <c r="A3393" t="s">
        <v>12</v>
      </c>
      <c r="B3393">
        <v>942347</v>
      </c>
      <c r="C3393">
        <v>942367</v>
      </c>
      <c r="D3393" t="s">
        <v>11292</v>
      </c>
      <c r="E3393" t="s">
        <v>90</v>
      </c>
      <c r="F3393" t="s">
        <v>76</v>
      </c>
      <c r="G3393" t="s">
        <v>36</v>
      </c>
      <c r="H3393">
        <v>134</v>
      </c>
      <c r="I3393" t="s">
        <v>11302</v>
      </c>
      <c r="J3393" t="s">
        <v>11303</v>
      </c>
      <c r="K3393" t="s">
        <v>11304</v>
      </c>
      <c r="L3393" t="s">
        <v>78039</v>
      </c>
    </row>
    <row r="3394" spans="1:12" x14ac:dyDescent="0.15">
      <c r="A3394" t="s">
        <v>12</v>
      </c>
      <c r="B3394">
        <v>944028</v>
      </c>
      <c r="C3394">
        <v>944048</v>
      </c>
      <c r="D3394" t="s">
        <v>11305</v>
      </c>
      <c r="E3394" t="s">
        <v>90</v>
      </c>
      <c r="F3394" t="s">
        <v>76</v>
      </c>
      <c r="G3394" t="s">
        <v>16</v>
      </c>
      <c r="H3394">
        <v>18</v>
      </c>
      <c r="I3394" t="s">
        <v>11306</v>
      </c>
      <c r="J3394" t="s">
        <v>11307</v>
      </c>
      <c r="K3394" t="s">
        <v>11308</v>
      </c>
      <c r="L3394" t="s">
        <v>78007</v>
      </c>
    </row>
    <row r="3395" spans="1:12" x14ac:dyDescent="0.15">
      <c r="A3395" t="s">
        <v>12</v>
      </c>
      <c r="B3395">
        <v>943996</v>
      </c>
      <c r="C3395">
        <v>944016</v>
      </c>
      <c r="D3395" t="s">
        <v>11305</v>
      </c>
      <c r="E3395" t="s">
        <v>90</v>
      </c>
      <c r="F3395" t="s">
        <v>76</v>
      </c>
      <c r="G3395" t="s">
        <v>32</v>
      </c>
      <c r="H3395">
        <v>50</v>
      </c>
      <c r="I3395" t="s">
        <v>11309</v>
      </c>
      <c r="J3395" t="s">
        <v>11310</v>
      </c>
      <c r="K3395" t="s">
        <v>11311</v>
      </c>
      <c r="L3395" t="s">
        <v>77925</v>
      </c>
    </row>
    <row r="3396" spans="1:12" x14ac:dyDescent="0.15">
      <c r="A3396" t="s">
        <v>12</v>
      </c>
      <c r="B3396">
        <v>943969</v>
      </c>
      <c r="C3396">
        <v>943989</v>
      </c>
      <c r="D3396" t="s">
        <v>11305</v>
      </c>
      <c r="E3396" t="s">
        <v>90</v>
      </c>
      <c r="F3396" t="s">
        <v>76</v>
      </c>
      <c r="G3396" t="s">
        <v>32</v>
      </c>
      <c r="H3396">
        <v>77</v>
      </c>
      <c r="I3396" t="s">
        <v>11312</v>
      </c>
      <c r="J3396" t="s">
        <v>11313</v>
      </c>
      <c r="K3396" t="s">
        <v>11314</v>
      </c>
      <c r="L3396" t="s">
        <v>77960</v>
      </c>
    </row>
    <row r="3397" spans="1:12" x14ac:dyDescent="0.15">
      <c r="A3397" t="s">
        <v>12</v>
      </c>
      <c r="B3397">
        <v>943912</v>
      </c>
      <c r="C3397">
        <v>943932</v>
      </c>
      <c r="D3397" t="s">
        <v>11305</v>
      </c>
      <c r="E3397" t="s">
        <v>90</v>
      </c>
      <c r="F3397" t="s">
        <v>76</v>
      </c>
      <c r="G3397" t="s">
        <v>23</v>
      </c>
      <c r="H3397">
        <v>134</v>
      </c>
      <c r="I3397" t="s">
        <v>11315</v>
      </c>
      <c r="J3397" t="s">
        <v>11316</v>
      </c>
      <c r="K3397" t="s">
        <v>11317</v>
      </c>
      <c r="L3397" t="s">
        <v>78039</v>
      </c>
    </row>
    <row r="3398" spans="1:12" x14ac:dyDescent="0.15">
      <c r="A3398" t="s">
        <v>12</v>
      </c>
      <c r="B3398">
        <v>944396</v>
      </c>
      <c r="C3398">
        <v>944416</v>
      </c>
      <c r="D3398" t="s">
        <v>11318</v>
      </c>
      <c r="E3398" t="s">
        <v>90</v>
      </c>
      <c r="F3398" t="s">
        <v>15</v>
      </c>
      <c r="G3398" t="s">
        <v>16</v>
      </c>
      <c r="H3398">
        <v>7</v>
      </c>
      <c r="I3398" t="s">
        <v>11319</v>
      </c>
      <c r="J3398" t="s">
        <v>11320</v>
      </c>
      <c r="K3398" t="s">
        <v>11321</v>
      </c>
      <c r="L3398" t="s">
        <v>77909</v>
      </c>
    </row>
    <row r="3399" spans="1:12" x14ac:dyDescent="0.15">
      <c r="A3399" t="s">
        <v>12</v>
      </c>
      <c r="B3399">
        <v>944423</v>
      </c>
      <c r="C3399">
        <v>944443</v>
      </c>
      <c r="D3399" t="s">
        <v>11318</v>
      </c>
      <c r="E3399" t="s">
        <v>90</v>
      </c>
      <c r="F3399" t="s">
        <v>15</v>
      </c>
      <c r="G3399" t="s">
        <v>16</v>
      </c>
      <c r="H3399">
        <v>34</v>
      </c>
      <c r="I3399" t="s">
        <v>11322</v>
      </c>
      <c r="J3399" t="s">
        <v>11323</v>
      </c>
      <c r="K3399" t="s">
        <v>11324</v>
      </c>
      <c r="L3399" t="s">
        <v>77999</v>
      </c>
    </row>
    <row r="3400" spans="1:12" x14ac:dyDescent="0.15">
      <c r="A3400" t="s">
        <v>12</v>
      </c>
      <c r="B3400">
        <v>944483</v>
      </c>
      <c r="C3400">
        <v>944503</v>
      </c>
      <c r="D3400" t="s">
        <v>11318</v>
      </c>
      <c r="E3400" t="s">
        <v>90</v>
      </c>
      <c r="F3400" t="s">
        <v>15</v>
      </c>
      <c r="G3400" t="s">
        <v>16</v>
      </c>
      <c r="H3400">
        <v>94</v>
      </c>
      <c r="I3400" t="s">
        <v>11325</v>
      </c>
      <c r="J3400" t="s">
        <v>11326</v>
      </c>
      <c r="K3400" t="s">
        <v>11327</v>
      </c>
      <c r="L3400" t="s">
        <v>77927</v>
      </c>
    </row>
    <row r="3401" spans="1:12" x14ac:dyDescent="0.15">
      <c r="A3401" t="s">
        <v>12</v>
      </c>
      <c r="B3401">
        <v>944528</v>
      </c>
      <c r="C3401">
        <v>944548</v>
      </c>
      <c r="D3401" t="s">
        <v>11318</v>
      </c>
      <c r="E3401" t="s">
        <v>90</v>
      </c>
      <c r="F3401" t="s">
        <v>15</v>
      </c>
      <c r="G3401" t="s">
        <v>16</v>
      </c>
      <c r="H3401">
        <v>139</v>
      </c>
      <c r="I3401" t="s">
        <v>11328</v>
      </c>
      <c r="J3401" t="s">
        <v>11329</v>
      </c>
      <c r="K3401" t="s">
        <v>11330</v>
      </c>
      <c r="L3401" t="s">
        <v>78029</v>
      </c>
    </row>
    <row r="3402" spans="1:12" x14ac:dyDescent="0.15">
      <c r="A3402" t="s">
        <v>12</v>
      </c>
      <c r="B3402">
        <v>944931</v>
      </c>
      <c r="C3402">
        <v>944951</v>
      </c>
      <c r="D3402" t="s">
        <v>11331</v>
      </c>
      <c r="E3402" t="s">
        <v>90</v>
      </c>
      <c r="F3402" t="s">
        <v>15</v>
      </c>
      <c r="G3402" t="s">
        <v>36</v>
      </c>
      <c r="H3402">
        <v>0</v>
      </c>
      <c r="I3402" t="s">
        <v>11332</v>
      </c>
      <c r="J3402" t="s">
        <v>11333</v>
      </c>
      <c r="K3402" t="s">
        <v>11334</v>
      </c>
      <c r="L3402" t="s">
        <v>77980</v>
      </c>
    </row>
    <row r="3403" spans="1:12" x14ac:dyDescent="0.15">
      <c r="A3403" t="s">
        <v>12</v>
      </c>
      <c r="B3403">
        <v>944960</v>
      </c>
      <c r="C3403">
        <v>944980</v>
      </c>
      <c r="D3403" t="s">
        <v>11331</v>
      </c>
      <c r="E3403" t="s">
        <v>90</v>
      </c>
      <c r="F3403" t="s">
        <v>15</v>
      </c>
      <c r="G3403" t="s">
        <v>23</v>
      </c>
      <c r="H3403">
        <v>29</v>
      </c>
      <c r="I3403" t="s">
        <v>11335</v>
      </c>
      <c r="J3403" t="s">
        <v>11336</v>
      </c>
      <c r="K3403" t="s">
        <v>11337</v>
      </c>
      <c r="L3403" t="s">
        <v>77921</v>
      </c>
    </row>
    <row r="3404" spans="1:12" x14ac:dyDescent="0.15">
      <c r="A3404" t="s">
        <v>12</v>
      </c>
      <c r="B3404">
        <v>944985</v>
      </c>
      <c r="C3404">
        <v>945005</v>
      </c>
      <c r="D3404" t="s">
        <v>11331</v>
      </c>
      <c r="E3404" t="s">
        <v>90</v>
      </c>
      <c r="F3404" t="s">
        <v>15</v>
      </c>
      <c r="G3404" t="s">
        <v>16</v>
      </c>
      <c r="H3404">
        <v>54</v>
      </c>
      <c r="I3404" t="s">
        <v>11338</v>
      </c>
      <c r="J3404" t="s">
        <v>11339</v>
      </c>
      <c r="K3404" t="s">
        <v>11340</v>
      </c>
      <c r="L3404" t="s">
        <v>77961</v>
      </c>
    </row>
    <row r="3405" spans="1:12" x14ac:dyDescent="0.15">
      <c r="A3405" t="s">
        <v>12</v>
      </c>
      <c r="B3405">
        <v>945023</v>
      </c>
      <c r="C3405">
        <v>945043</v>
      </c>
      <c r="D3405" t="s">
        <v>11331</v>
      </c>
      <c r="E3405" t="s">
        <v>90</v>
      </c>
      <c r="F3405" t="s">
        <v>15</v>
      </c>
      <c r="G3405" t="s">
        <v>23</v>
      </c>
      <c r="H3405">
        <v>92</v>
      </c>
      <c r="I3405" t="s">
        <v>11341</v>
      </c>
      <c r="J3405" t="s">
        <v>11342</v>
      </c>
      <c r="K3405" t="s">
        <v>11343</v>
      </c>
      <c r="L3405" t="s">
        <v>78032</v>
      </c>
    </row>
    <row r="3406" spans="1:12" x14ac:dyDescent="0.15">
      <c r="A3406" t="s">
        <v>12</v>
      </c>
      <c r="B3406">
        <v>945768</v>
      </c>
      <c r="C3406">
        <v>945788</v>
      </c>
      <c r="D3406" t="s">
        <v>11344</v>
      </c>
      <c r="E3406" t="s">
        <v>90</v>
      </c>
      <c r="F3406" t="s">
        <v>15</v>
      </c>
      <c r="G3406" t="s">
        <v>23</v>
      </c>
      <c r="H3406">
        <v>14</v>
      </c>
      <c r="I3406" t="s">
        <v>11345</v>
      </c>
      <c r="J3406" t="s">
        <v>11346</v>
      </c>
      <c r="K3406" t="s">
        <v>11347</v>
      </c>
      <c r="L3406" t="s">
        <v>77924</v>
      </c>
    </row>
    <row r="3407" spans="1:12" x14ac:dyDescent="0.15">
      <c r="A3407" t="s">
        <v>12</v>
      </c>
      <c r="B3407">
        <v>945794</v>
      </c>
      <c r="C3407">
        <v>945814</v>
      </c>
      <c r="D3407" t="s">
        <v>11344</v>
      </c>
      <c r="E3407" t="s">
        <v>90</v>
      </c>
      <c r="F3407" t="s">
        <v>15</v>
      </c>
      <c r="G3407" t="s">
        <v>36</v>
      </c>
      <c r="H3407">
        <v>40</v>
      </c>
      <c r="I3407" t="s">
        <v>11348</v>
      </c>
      <c r="J3407" t="s">
        <v>11349</v>
      </c>
      <c r="K3407" t="s">
        <v>11350</v>
      </c>
      <c r="L3407" t="s">
        <v>77952</v>
      </c>
    </row>
    <row r="3408" spans="1:12" x14ac:dyDescent="0.15">
      <c r="A3408" t="s">
        <v>12</v>
      </c>
      <c r="B3408">
        <v>945826</v>
      </c>
      <c r="C3408">
        <v>945846</v>
      </c>
      <c r="D3408" t="s">
        <v>11344</v>
      </c>
      <c r="E3408" t="s">
        <v>90</v>
      </c>
      <c r="F3408" t="s">
        <v>15</v>
      </c>
      <c r="G3408" t="s">
        <v>16</v>
      </c>
      <c r="H3408">
        <v>72</v>
      </c>
      <c r="I3408" t="s">
        <v>11351</v>
      </c>
      <c r="J3408" t="s">
        <v>11352</v>
      </c>
      <c r="K3408" t="s">
        <v>11353</v>
      </c>
      <c r="L3408" t="s">
        <v>78066</v>
      </c>
    </row>
    <row r="3409" spans="1:12" x14ac:dyDescent="0.15">
      <c r="A3409" t="s">
        <v>12</v>
      </c>
      <c r="B3409">
        <v>945852</v>
      </c>
      <c r="C3409">
        <v>945872</v>
      </c>
      <c r="D3409" t="s">
        <v>11344</v>
      </c>
      <c r="E3409" t="s">
        <v>90</v>
      </c>
      <c r="F3409" t="s">
        <v>15</v>
      </c>
      <c r="G3409" t="s">
        <v>23</v>
      </c>
      <c r="H3409">
        <v>98</v>
      </c>
      <c r="I3409" t="s">
        <v>11354</v>
      </c>
      <c r="J3409" t="s">
        <v>11355</v>
      </c>
      <c r="K3409" t="s">
        <v>11356</v>
      </c>
      <c r="L3409" t="s">
        <v>78048</v>
      </c>
    </row>
    <row r="3410" spans="1:12" x14ac:dyDescent="0.15">
      <c r="A3410" t="s">
        <v>12</v>
      </c>
      <c r="B3410">
        <v>947239</v>
      </c>
      <c r="C3410">
        <v>947259</v>
      </c>
      <c r="D3410" t="s">
        <v>11357</v>
      </c>
      <c r="E3410" t="s">
        <v>90</v>
      </c>
      <c r="F3410" t="s">
        <v>76</v>
      </c>
      <c r="G3410" t="s">
        <v>16</v>
      </c>
      <c r="H3410">
        <v>13</v>
      </c>
      <c r="I3410" t="s">
        <v>11358</v>
      </c>
      <c r="J3410" t="s">
        <v>11359</v>
      </c>
      <c r="K3410" t="s">
        <v>11360</v>
      </c>
      <c r="L3410" t="s">
        <v>77935</v>
      </c>
    </row>
    <row r="3411" spans="1:12" x14ac:dyDescent="0.15">
      <c r="A3411" t="s">
        <v>12</v>
      </c>
      <c r="B3411">
        <v>947216</v>
      </c>
      <c r="C3411">
        <v>947236</v>
      </c>
      <c r="D3411" t="s">
        <v>11357</v>
      </c>
      <c r="E3411" t="s">
        <v>90</v>
      </c>
      <c r="F3411" t="s">
        <v>76</v>
      </c>
      <c r="G3411" t="s">
        <v>36</v>
      </c>
      <c r="H3411">
        <v>36</v>
      </c>
      <c r="I3411" t="s">
        <v>11361</v>
      </c>
      <c r="J3411" t="s">
        <v>11362</v>
      </c>
      <c r="K3411" t="s">
        <v>11363</v>
      </c>
      <c r="L3411" t="s">
        <v>78003</v>
      </c>
    </row>
    <row r="3412" spans="1:12" x14ac:dyDescent="0.15">
      <c r="A3412" t="s">
        <v>12</v>
      </c>
      <c r="B3412">
        <v>947179</v>
      </c>
      <c r="C3412">
        <v>947199</v>
      </c>
      <c r="D3412" t="s">
        <v>11357</v>
      </c>
      <c r="E3412" t="s">
        <v>90</v>
      </c>
      <c r="F3412" t="s">
        <v>76</v>
      </c>
      <c r="G3412" t="s">
        <v>16</v>
      </c>
      <c r="H3412">
        <v>73</v>
      </c>
      <c r="I3412" t="s">
        <v>11364</v>
      </c>
      <c r="J3412" t="s">
        <v>11365</v>
      </c>
      <c r="K3412" t="s">
        <v>11366</v>
      </c>
      <c r="L3412" t="s">
        <v>77926</v>
      </c>
    </row>
    <row r="3413" spans="1:12" x14ac:dyDescent="0.15">
      <c r="A3413" t="s">
        <v>12</v>
      </c>
      <c r="B3413">
        <v>947157</v>
      </c>
      <c r="C3413">
        <v>947177</v>
      </c>
      <c r="D3413" t="s">
        <v>11357</v>
      </c>
      <c r="E3413" t="s">
        <v>90</v>
      </c>
      <c r="F3413" t="s">
        <v>76</v>
      </c>
      <c r="G3413" t="s">
        <v>23</v>
      </c>
      <c r="H3413">
        <v>95</v>
      </c>
      <c r="I3413" t="s">
        <v>11367</v>
      </c>
      <c r="J3413" t="s">
        <v>11368</v>
      </c>
      <c r="K3413" t="s">
        <v>11369</v>
      </c>
      <c r="L3413" t="s">
        <v>77920</v>
      </c>
    </row>
    <row r="3414" spans="1:12" x14ac:dyDescent="0.15">
      <c r="A3414" t="s">
        <v>12</v>
      </c>
      <c r="B3414">
        <v>947912</v>
      </c>
      <c r="C3414">
        <v>947932</v>
      </c>
      <c r="D3414" t="s">
        <v>11370</v>
      </c>
      <c r="E3414" t="s">
        <v>90</v>
      </c>
      <c r="F3414" t="s">
        <v>76</v>
      </c>
      <c r="G3414" t="s">
        <v>32</v>
      </c>
      <c r="H3414">
        <v>1</v>
      </c>
      <c r="I3414" t="s">
        <v>11371</v>
      </c>
      <c r="J3414" t="s">
        <v>11372</v>
      </c>
      <c r="K3414" t="s">
        <v>11373</v>
      </c>
      <c r="L3414" t="s">
        <v>77917</v>
      </c>
    </row>
    <row r="3415" spans="1:12" x14ac:dyDescent="0.15">
      <c r="A3415" t="s">
        <v>12</v>
      </c>
      <c r="B3415">
        <v>947885</v>
      </c>
      <c r="C3415">
        <v>947905</v>
      </c>
      <c r="D3415" t="s">
        <v>11370</v>
      </c>
      <c r="E3415" t="s">
        <v>90</v>
      </c>
      <c r="F3415" t="s">
        <v>76</v>
      </c>
      <c r="G3415" t="s">
        <v>23</v>
      </c>
      <c r="H3415">
        <v>28</v>
      </c>
      <c r="I3415" t="s">
        <v>11374</v>
      </c>
      <c r="J3415" t="s">
        <v>11375</v>
      </c>
      <c r="K3415" t="s">
        <v>11376</v>
      </c>
      <c r="L3415" t="s">
        <v>77956</v>
      </c>
    </row>
    <row r="3416" spans="1:12" x14ac:dyDescent="0.15">
      <c r="A3416" t="s">
        <v>12</v>
      </c>
      <c r="B3416">
        <v>947857</v>
      </c>
      <c r="C3416">
        <v>947877</v>
      </c>
      <c r="D3416" t="s">
        <v>11370</v>
      </c>
      <c r="E3416" t="s">
        <v>90</v>
      </c>
      <c r="F3416" t="s">
        <v>76</v>
      </c>
      <c r="G3416" t="s">
        <v>23</v>
      </c>
      <c r="H3416">
        <v>56</v>
      </c>
      <c r="I3416" t="s">
        <v>11377</v>
      </c>
      <c r="J3416" t="s">
        <v>11378</v>
      </c>
      <c r="K3416" t="s">
        <v>11379</v>
      </c>
      <c r="L3416" t="s">
        <v>77971</v>
      </c>
    </row>
    <row r="3417" spans="1:12" x14ac:dyDescent="0.15">
      <c r="A3417" t="s">
        <v>12</v>
      </c>
      <c r="B3417">
        <v>947831</v>
      </c>
      <c r="C3417">
        <v>947851</v>
      </c>
      <c r="D3417" t="s">
        <v>11370</v>
      </c>
      <c r="E3417" t="s">
        <v>90</v>
      </c>
      <c r="F3417" t="s">
        <v>76</v>
      </c>
      <c r="G3417" t="s">
        <v>16</v>
      </c>
      <c r="H3417">
        <v>82</v>
      </c>
      <c r="I3417" t="s">
        <v>11380</v>
      </c>
      <c r="J3417" t="s">
        <v>11381</v>
      </c>
      <c r="K3417" t="s">
        <v>11382</v>
      </c>
      <c r="L3417" t="s">
        <v>78011</v>
      </c>
    </row>
    <row r="3418" spans="1:12" x14ac:dyDescent="0.15">
      <c r="A3418" t="s">
        <v>12</v>
      </c>
      <c r="B3418">
        <v>949323</v>
      </c>
      <c r="C3418">
        <v>949343</v>
      </c>
      <c r="D3418" t="s">
        <v>11383</v>
      </c>
      <c r="E3418" t="s">
        <v>90</v>
      </c>
      <c r="F3418" t="s">
        <v>76</v>
      </c>
      <c r="G3418" t="s">
        <v>16</v>
      </c>
      <c r="H3418">
        <v>24</v>
      </c>
      <c r="I3418" t="s">
        <v>11384</v>
      </c>
      <c r="J3418" t="s">
        <v>11385</v>
      </c>
      <c r="K3418" t="s">
        <v>11386</v>
      </c>
      <c r="L3418" t="s">
        <v>77966</v>
      </c>
    </row>
    <row r="3419" spans="1:12" x14ac:dyDescent="0.15">
      <c r="A3419" t="s">
        <v>12</v>
      </c>
      <c r="B3419">
        <v>949284</v>
      </c>
      <c r="C3419">
        <v>949304</v>
      </c>
      <c r="D3419" t="s">
        <v>11383</v>
      </c>
      <c r="E3419" t="s">
        <v>90</v>
      </c>
      <c r="F3419" t="s">
        <v>76</v>
      </c>
      <c r="G3419" t="s">
        <v>36</v>
      </c>
      <c r="H3419">
        <v>63</v>
      </c>
      <c r="I3419" t="s">
        <v>11387</v>
      </c>
      <c r="J3419" t="s">
        <v>11388</v>
      </c>
      <c r="K3419" t="s">
        <v>11389</v>
      </c>
      <c r="L3419" t="s">
        <v>77957</v>
      </c>
    </row>
    <row r="3420" spans="1:12" x14ac:dyDescent="0.15">
      <c r="A3420" t="s">
        <v>12</v>
      </c>
      <c r="B3420">
        <v>949256</v>
      </c>
      <c r="C3420">
        <v>949276</v>
      </c>
      <c r="D3420" t="s">
        <v>11383</v>
      </c>
      <c r="E3420" t="s">
        <v>90</v>
      </c>
      <c r="F3420" t="s">
        <v>76</v>
      </c>
      <c r="G3420" t="s">
        <v>23</v>
      </c>
      <c r="H3420">
        <v>91</v>
      </c>
      <c r="I3420" t="s">
        <v>11390</v>
      </c>
      <c r="J3420" t="s">
        <v>11391</v>
      </c>
      <c r="K3420" t="s">
        <v>11392</v>
      </c>
      <c r="L3420" t="s">
        <v>77907</v>
      </c>
    </row>
    <row r="3421" spans="1:12" x14ac:dyDescent="0.15">
      <c r="A3421" t="s">
        <v>12</v>
      </c>
      <c r="B3421">
        <v>949228</v>
      </c>
      <c r="C3421">
        <v>949248</v>
      </c>
      <c r="D3421" t="s">
        <v>11383</v>
      </c>
      <c r="E3421" t="s">
        <v>90</v>
      </c>
      <c r="F3421" t="s">
        <v>76</v>
      </c>
      <c r="G3421" t="s">
        <v>32</v>
      </c>
      <c r="H3421">
        <v>119</v>
      </c>
      <c r="I3421" t="s">
        <v>11393</v>
      </c>
      <c r="J3421" t="s">
        <v>11394</v>
      </c>
      <c r="K3421" t="s">
        <v>11395</v>
      </c>
      <c r="L3421" t="s">
        <v>78058</v>
      </c>
    </row>
    <row r="3422" spans="1:12" x14ac:dyDescent="0.15">
      <c r="A3422" t="s">
        <v>12</v>
      </c>
      <c r="B3422">
        <v>950043</v>
      </c>
      <c r="C3422">
        <v>950063</v>
      </c>
      <c r="D3422" t="s">
        <v>11396</v>
      </c>
      <c r="E3422" t="s">
        <v>90</v>
      </c>
      <c r="F3422" t="s">
        <v>76</v>
      </c>
      <c r="G3422" t="s">
        <v>16</v>
      </c>
      <c r="H3422">
        <v>41</v>
      </c>
      <c r="I3422" t="s">
        <v>11397</v>
      </c>
      <c r="J3422" t="s">
        <v>11398</v>
      </c>
      <c r="K3422" t="s">
        <v>11399</v>
      </c>
      <c r="L3422" t="s">
        <v>78014</v>
      </c>
    </row>
    <row r="3423" spans="1:12" x14ac:dyDescent="0.15">
      <c r="A3423" t="s">
        <v>12</v>
      </c>
      <c r="B3423">
        <v>949990</v>
      </c>
      <c r="C3423">
        <v>950010</v>
      </c>
      <c r="D3423" t="s">
        <v>11396</v>
      </c>
      <c r="E3423" t="s">
        <v>90</v>
      </c>
      <c r="F3423" t="s">
        <v>76</v>
      </c>
      <c r="G3423" t="s">
        <v>32</v>
      </c>
      <c r="H3423">
        <v>94</v>
      </c>
      <c r="I3423" t="s">
        <v>11400</v>
      </c>
      <c r="J3423" t="s">
        <v>11401</v>
      </c>
      <c r="K3423" t="s">
        <v>11402</v>
      </c>
      <c r="L3423" t="s">
        <v>77927</v>
      </c>
    </row>
    <row r="3424" spans="1:12" x14ac:dyDescent="0.15">
      <c r="A3424" t="s">
        <v>12</v>
      </c>
      <c r="B3424">
        <v>949953</v>
      </c>
      <c r="C3424">
        <v>949973</v>
      </c>
      <c r="D3424" t="s">
        <v>11396</v>
      </c>
      <c r="E3424" t="s">
        <v>90</v>
      </c>
      <c r="F3424" t="s">
        <v>76</v>
      </c>
      <c r="G3424" t="s">
        <v>23</v>
      </c>
      <c r="H3424">
        <v>131</v>
      </c>
      <c r="I3424" t="s">
        <v>11403</v>
      </c>
      <c r="J3424" t="s">
        <v>11404</v>
      </c>
      <c r="K3424" t="s">
        <v>11405</v>
      </c>
      <c r="L3424" t="s">
        <v>77941</v>
      </c>
    </row>
    <row r="3425" spans="1:12" x14ac:dyDescent="0.15">
      <c r="A3425" t="s">
        <v>12</v>
      </c>
      <c r="B3425">
        <v>949932</v>
      </c>
      <c r="C3425">
        <v>949952</v>
      </c>
      <c r="D3425" t="s">
        <v>11396</v>
      </c>
      <c r="E3425" t="s">
        <v>90</v>
      </c>
      <c r="F3425" t="s">
        <v>76</v>
      </c>
      <c r="G3425" t="s">
        <v>23</v>
      </c>
      <c r="H3425">
        <v>152</v>
      </c>
      <c r="I3425" t="s">
        <v>11406</v>
      </c>
      <c r="J3425" t="s">
        <v>11407</v>
      </c>
      <c r="K3425" t="s">
        <v>11408</v>
      </c>
      <c r="L3425" t="s">
        <v>77954</v>
      </c>
    </row>
    <row r="3426" spans="1:12" x14ac:dyDescent="0.15">
      <c r="A3426" t="s">
        <v>12</v>
      </c>
      <c r="B3426">
        <v>950460</v>
      </c>
      <c r="C3426">
        <v>950480</v>
      </c>
      <c r="D3426" t="s">
        <v>11409</v>
      </c>
      <c r="E3426" t="s">
        <v>90</v>
      </c>
      <c r="F3426" t="s">
        <v>15</v>
      </c>
      <c r="G3426" t="s">
        <v>36</v>
      </c>
      <c r="H3426">
        <v>0</v>
      </c>
      <c r="I3426" t="s">
        <v>11410</v>
      </c>
      <c r="J3426" t="s">
        <v>11411</v>
      </c>
      <c r="K3426" t="s">
        <v>11412</v>
      </c>
      <c r="L3426" t="s">
        <v>77980</v>
      </c>
    </row>
    <row r="3427" spans="1:12" x14ac:dyDescent="0.15">
      <c r="A3427" t="s">
        <v>12</v>
      </c>
      <c r="B3427">
        <v>950482</v>
      </c>
      <c r="C3427">
        <v>950502</v>
      </c>
      <c r="D3427" t="s">
        <v>11409</v>
      </c>
      <c r="E3427" t="s">
        <v>90</v>
      </c>
      <c r="F3427" t="s">
        <v>15</v>
      </c>
      <c r="G3427" t="s">
        <v>32</v>
      </c>
      <c r="H3427">
        <v>22</v>
      </c>
      <c r="I3427" t="s">
        <v>11413</v>
      </c>
      <c r="J3427" t="s">
        <v>11414</v>
      </c>
      <c r="K3427" t="s">
        <v>11415</v>
      </c>
      <c r="L3427" t="s">
        <v>77948</v>
      </c>
    </row>
    <row r="3428" spans="1:12" x14ac:dyDescent="0.15">
      <c r="A3428" t="s">
        <v>12</v>
      </c>
      <c r="B3428">
        <v>950511</v>
      </c>
      <c r="C3428">
        <v>950531</v>
      </c>
      <c r="D3428" t="s">
        <v>11409</v>
      </c>
      <c r="E3428" t="s">
        <v>90</v>
      </c>
      <c r="F3428" t="s">
        <v>15</v>
      </c>
      <c r="G3428" t="s">
        <v>36</v>
      </c>
      <c r="H3428">
        <v>51</v>
      </c>
      <c r="I3428" t="s">
        <v>11416</v>
      </c>
      <c r="J3428" t="s">
        <v>11417</v>
      </c>
      <c r="K3428" t="s">
        <v>11418</v>
      </c>
      <c r="L3428" t="s">
        <v>78023</v>
      </c>
    </row>
    <row r="3429" spans="1:12" x14ac:dyDescent="0.15">
      <c r="A3429" t="s">
        <v>12</v>
      </c>
      <c r="B3429">
        <v>950533</v>
      </c>
      <c r="C3429">
        <v>950553</v>
      </c>
      <c r="D3429" t="s">
        <v>11409</v>
      </c>
      <c r="E3429" t="s">
        <v>90</v>
      </c>
      <c r="F3429" t="s">
        <v>15</v>
      </c>
      <c r="G3429" t="s">
        <v>16</v>
      </c>
      <c r="H3429">
        <v>73</v>
      </c>
      <c r="I3429" t="s">
        <v>11419</v>
      </c>
      <c r="J3429" t="s">
        <v>11420</v>
      </c>
      <c r="K3429" t="s">
        <v>11421</v>
      </c>
      <c r="L3429" t="s">
        <v>77926</v>
      </c>
    </row>
    <row r="3430" spans="1:12" x14ac:dyDescent="0.15">
      <c r="A3430" t="s">
        <v>12</v>
      </c>
      <c r="B3430">
        <v>952371</v>
      </c>
      <c r="C3430">
        <v>952391</v>
      </c>
      <c r="D3430" t="s">
        <v>11422</v>
      </c>
      <c r="E3430" t="s">
        <v>90</v>
      </c>
      <c r="F3430" t="s">
        <v>76</v>
      </c>
      <c r="G3430" t="s">
        <v>32</v>
      </c>
      <c r="H3430">
        <v>10</v>
      </c>
      <c r="I3430" t="s">
        <v>11423</v>
      </c>
      <c r="J3430" t="s">
        <v>11424</v>
      </c>
      <c r="K3430" t="s">
        <v>11425</v>
      </c>
      <c r="L3430" t="s">
        <v>78001</v>
      </c>
    </row>
    <row r="3431" spans="1:12" x14ac:dyDescent="0.15">
      <c r="A3431" t="s">
        <v>12</v>
      </c>
      <c r="B3431">
        <v>952326</v>
      </c>
      <c r="C3431">
        <v>952346</v>
      </c>
      <c r="D3431" t="s">
        <v>11422</v>
      </c>
      <c r="E3431" t="s">
        <v>90</v>
      </c>
      <c r="F3431" t="s">
        <v>76</v>
      </c>
      <c r="G3431" t="s">
        <v>16</v>
      </c>
      <c r="H3431">
        <v>55</v>
      </c>
      <c r="I3431" t="s">
        <v>11426</v>
      </c>
      <c r="J3431" t="s">
        <v>11427</v>
      </c>
      <c r="K3431" t="s">
        <v>11428</v>
      </c>
      <c r="L3431" t="s">
        <v>77992</v>
      </c>
    </row>
    <row r="3432" spans="1:12" x14ac:dyDescent="0.15">
      <c r="A3432" t="s">
        <v>12</v>
      </c>
      <c r="B3432">
        <v>952304</v>
      </c>
      <c r="C3432">
        <v>952324</v>
      </c>
      <c r="D3432" t="s">
        <v>11422</v>
      </c>
      <c r="E3432" t="s">
        <v>90</v>
      </c>
      <c r="F3432" t="s">
        <v>76</v>
      </c>
      <c r="G3432" t="s">
        <v>16</v>
      </c>
      <c r="H3432">
        <v>77</v>
      </c>
      <c r="I3432" t="s">
        <v>11429</v>
      </c>
      <c r="J3432" t="s">
        <v>11430</v>
      </c>
      <c r="K3432" t="s">
        <v>11431</v>
      </c>
      <c r="L3432" t="s">
        <v>77960</v>
      </c>
    </row>
    <row r="3433" spans="1:12" x14ac:dyDescent="0.15">
      <c r="A3433" t="s">
        <v>12</v>
      </c>
      <c r="B3433">
        <v>952284</v>
      </c>
      <c r="C3433">
        <v>952304</v>
      </c>
      <c r="D3433" t="s">
        <v>11422</v>
      </c>
      <c r="E3433" t="s">
        <v>90</v>
      </c>
      <c r="F3433" t="s">
        <v>76</v>
      </c>
      <c r="G3433" t="s">
        <v>16</v>
      </c>
      <c r="H3433">
        <v>97</v>
      </c>
      <c r="I3433" t="s">
        <v>11432</v>
      </c>
      <c r="J3433" t="s">
        <v>11433</v>
      </c>
      <c r="K3433" t="s">
        <v>11434</v>
      </c>
      <c r="L3433" t="s">
        <v>78010</v>
      </c>
    </row>
    <row r="3434" spans="1:12" x14ac:dyDescent="0.15">
      <c r="A3434" t="s">
        <v>12</v>
      </c>
      <c r="B3434">
        <v>953839</v>
      </c>
      <c r="C3434">
        <v>953859</v>
      </c>
      <c r="D3434" t="s">
        <v>11435</v>
      </c>
      <c r="E3434" t="s">
        <v>90</v>
      </c>
      <c r="F3434" t="s">
        <v>76</v>
      </c>
      <c r="G3434" t="s">
        <v>32</v>
      </c>
      <c r="H3434">
        <v>1</v>
      </c>
      <c r="I3434" t="s">
        <v>11436</v>
      </c>
      <c r="J3434" t="s">
        <v>11437</v>
      </c>
      <c r="K3434" t="s">
        <v>11438</v>
      </c>
      <c r="L3434" t="s">
        <v>77917</v>
      </c>
    </row>
    <row r="3435" spans="1:12" x14ac:dyDescent="0.15">
      <c r="A3435" t="s">
        <v>12</v>
      </c>
      <c r="B3435">
        <v>953816</v>
      </c>
      <c r="C3435">
        <v>953836</v>
      </c>
      <c r="D3435" t="s">
        <v>11435</v>
      </c>
      <c r="E3435" t="s">
        <v>90</v>
      </c>
      <c r="F3435" t="s">
        <v>76</v>
      </c>
      <c r="G3435" t="s">
        <v>16</v>
      </c>
      <c r="H3435">
        <v>24</v>
      </c>
      <c r="I3435" t="s">
        <v>11439</v>
      </c>
      <c r="J3435" t="s">
        <v>11440</v>
      </c>
      <c r="K3435" t="s">
        <v>11441</v>
      </c>
      <c r="L3435" t="s">
        <v>77966</v>
      </c>
    </row>
    <row r="3436" spans="1:12" x14ac:dyDescent="0.15">
      <c r="A3436" t="s">
        <v>12</v>
      </c>
      <c r="B3436">
        <v>953793</v>
      </c>
      <c r="C3436">
        <v>953813</v>
      </c>
      <c r="D3436" t="s">
        <v>11435</v>
      </c>
      <c r="E3436" t="s">
        <v>90</v>
      </c>
      <c r="F3436" t="s">
        <v>76</v>
      </c>
      <c r="G3436" t="s">
        <v>23</v>
      </c>
      <c r="H3436">
        <v>47</v>
      </c>
      <c r="I3436" t="s">
        <v>11442</v>
      </c>
      <c r="J3436" t="s">
        <v>11443</v>
      </c>
      <c r="K3436" t="s">
        <v>11444</v>
      </c>
      <c r="L3436" t="s">
        <v>77932</v>
      </c>
    </row>
    <row r="3437" spans="1:12" x14ac:dyDescent="0.15">
      <c r="A3437" t="s">
        <v>12</v>
      </c>
      <c r="B3437">
        <v>953773</v>
      </c>
      <c r="C3437">
        <v>953793</v>
      </c>
      <c r="D3437" t="s">
        <v>11435</v>
      </c>
      <c r="E3437" t="s">
        <v>90</v>
      </c>
      <c r="F3437" t="s">
        <v>76</v>
      </c>
      <c r="G3437" t="s">
        <v>16</v>
      </c>
      <c r="H3437">
        <v>67</v>
      </c>
      <c r="I3437" t="s">
        <v>11445</v>
      </c>
      <c r="J3437" t="s">
        <v>11446</v>
      </c>
      <c r="K3437" t="s">
        <v>11447</v>
      </c>
      <c r="L3437" t="s">
        <v>77981</v>
      </c>
    </row>
    <row r="3438" spans="1:12" x14ac:dyDescent="0.15">
      <c r="A3438" t="s">
        <v>12</v>
      </c>
      <c r="B3438">
        <v>954650</v>
      </c>
      <c r="C3438">
        <v>954670</v>
      </c>
      <c r="D3438" t="s">
        <v>11448</v>
      </c>
      <c r="E3438" t="s">
        <v>90</v>
      </c>
      <c r="F3438" t="s">
        <v>76</v>
      </c>
      <c r="G3438" t="s">
        <v>16</v>
      </c>
      <c r="H3438">
        <v>0</v>
      </c>
      <c r="I3438" t="s">
        <v>11449</v>
      </c>
      <c r="J3438" t="s">
        <v>11450</v>
      </c>
      <c r="K3438" t="s">
        <v>11451</v>
      </c>
      <c r="L3438" t="s">
        <v>77980</v>
      </c>
    </row>
    <row r="3439" spans="1:12" x14ac:dyDescent="0.15">
      <c r="A3439" t="s">
        <v>12</v>
      </c>
      <c r="B3439">
        <v>954622</v>
      </c>
      <c r="C3439">
        <v>954642</v>
      </c>
      <c r="D3439" t="s">
        <v>11448</v>
      </c>
      <c r="E3439" t="s">
        <v>90</v>
      </c>
      <c r="F3439" t="s">
        <v>76</v>
      </c>
      <c r="G3439" t="s">
        <v>16</v>
      </c>
      <c r="H3439">
        <v>28</v>
      </c>
      <c r="I3439" t="s">
        <v>11452</v>
      </c>
      <c r="J3439" t="s">
        <v>11453</v>
      </c>
      <c r="K3439" t="s">
        <v>11454</v>
      </c>
      <c r="L3439" t="s">
        <v>77956</v>
      </c>
    </row>
    <row r="3440" spans="1:12" x14ac:dyDescent="0.15">
      <c r="A3440" t="s">
        <v>12</v>
      </c>
      <c r="B3440">
        <v>954574</v>
      </c>
      <c r="C3440">
        <v>954594</v>
      </c>
      <c r="D3440" t="s">
        <v>11448</v>
      </c>
      <c r="E3440" t="s">
        <v>90</v>
      </c>
      <c r="F3440" t="s">
        <v>76</v>
      </c>
      <c r="G3440" t="s">
        <v>32</v>
      </c>
      <c r="H3440">
        <v>76</v>
      </c>
      <c r="I3440" t="s">
        <v>11455</v>
      </c>
      <c r="J3440" t="s">
        <v>11456</v>
      </c>
      <c r="K3440" t="s">
        <v>11457</v>
      </c>
      <c r="L3440" t="s">
        <v>77985</v>
      </c>
    </row>
    <row r="3441" spans="1:12" x14ac:dyDescent="0.15">
      <c r="A3441" t="s">
        <v>12</v>
      </c>
      <c r="B3441">
        <v>954544</v>
      </c>
      <c r="C3441">
        <v>954564</v>
      </c>
      <c r="D3441" t="s">
        <v>11448</v>
      </c>
      <c r="E3441" t="s">
        <v>90</v>
      </c>
      <c r="F3441" t="s">
        <v>76</v>
      </c>
      <c r="G3441" t="s">
        <v>16</v>
      </c>
      <c r="H3441">
        <v>106</v>
      </c>
      <c r="I3441" t="s">
        <v>11458</v>
      </c>
      <c r="J3441" t="s">
        <v>11459</v>
      </c>
      <c r="K3441" t="s">
        <v>11460</v>
      </c>
      <c r="L3441" t="s">
        <v>77914</v>
      </c>
    </row>
    <row r="3442" spans="1:12" x14ac:dyDescent="0.15">
      <c r="A3442" t="s">
        <v>12</v>
      </c>
      <c r="B3442">
        <v>955698</v>
      </c>
      <c r="C3442">
        <v>955718</v>
      </c>
      <c r="D3442" t="s">
        <v>11461</v>
      </c>
      <c r="E3442" t="s">
        <v>90</v>
      </c>
      <c r="F3442" t="s">
        <v>76</v>
      </c>
      <c r="G3442" t="s">
        <v>16</v>
      </c>
      <c r="H3442">
        <v>25</v>
      </c>
      <c r="I3442" t="s">
        <v>11462</v>
      </c>
      <c r="J3442" t="s">
        <v>11463</v>
      </c>
      <c r="K3442" t="s">
        <v>11464</v>
      </c>
      <c r="L3442" t="s">
        <v>78012</v>
      </c>
    </row>
    <row r="3443" spans="1:12" x14ac:dyDescent="0.15">
      <c r="A3443" t="s">
        <v>12</v>
      </c>
      <c r="B3443">
        <v>955664</v>
      </c>
      <c r="C3443">
        <v>955684</v>
      </c>
      <c r="D3443" t="s">
        <v>11461</v>
      </c>
      <c r="E3443" t="s">
        <v>90</v>
      </c>
      <c r="F3443" t="s">
        <v>76</v>
      </c>
      <c r="G3443" t="s">
        <v>32</v>
      </c>
      <c r="H3443">
        <v>59</v>
      </c>
      <c r="I3443" t="s">
        <v>11465</v>
      </c>
      <c r="J3443" t="s">
        <v>11466</v>
      </c>
      <c r="K3443" t="s">
        <v>11467</v>
      </c>
      <c r="L3443" t="s">
        <v>78009</v>
      </c>
    </row>
    <row r="3444" spans="1:12" x14ac:dyDescent="0.15">
      <c r="A3444" t="s">
        <v>12</v>
      </c>
      <c r="B3444">
        <v>955626</v>
      </c>
      <c r="C3444">
        <v>955646</v>
      </c>
      <c r="D3444" t="s">
        <v>11461</v>
      </c>
      <c r="E3444" t="s">
        <v>90</v>
      </c>
      <c r="F3444" t="s">
        <v>76</v>
      </c>
      <c r="G3444" t="s">
        <v>23</v>
      </c>
      <c r="H3444">
        <v>97</v>
      </c>
      <c r="I3444" t="s">
        <v>11468</v>
      </c>
      <c r="J3444" t="s">
        <v>11469</v>
      </c>
      <c r="K3444" t="s">
        <v>11470</v>
      </c>
      <c r="L3444" t="s">
        <v>78010</v>
      </c>
    </row>
    <row r="3445" spans="1:12" x14ac:dyDescent="0.15">
      <c r="A3445" t="s">
        <v>12</v>
      </c>
      <c r="B3445">
        <v>955589</v>
      </c>
      <c r="C3445">
        <v>955609</v>
      </c>
      <c r="D3445" t="s">
        <v>11461</v>
      </c>
      <c r="E3445" t="s">
        <v>90</v>
      </c>
      <c r="F3445" t="s">
        <v>76</v>
      </c>
      <c r="G3445" t="s">
        <v>32</v>
      </c>
      <c r="H3445">
        <v>134</v>
      </c>
      <c r="I3445" t="s">
        <v>11471</v>
      </c>
      <c r="J3445" t="s">
        <v>11472</v>
      </c>
      <c r="K3445" t="s">
        <v>11473</v>
      </c>
      <c r="L3445" t="s">
        <v>78039</v>
      </c>
    </row>
    <row r="3446" spans="1:12" x14ac:dyDescent="0.15">
      <c r="A3446" t="s">
        <v>12</v>
      </c>
      <c r="B3446">
        <v>956957</v>
      </c>
      <c r="C3446">
        <v>956977</v>
      </c>
      <c r="D3446" t="s">
        <v>11474</v>
      </c>
      <c r="E3446" t="s">
        <v>90</v>
      </c>
      <c r="F3446" t="s">
        <v>76</v>
      </c>
      <c r="G3446" t="s">
        <v>16</v>
      </c>
      <c r="H3446">
        <v>22</v>
      </c>
      <c r="I3446" t="s">
        <v>11475</v>
      </c>
      <c r="J3446" t="s">
        <v>11476</v>
      </c>
      <c r="K3446" t="s">
        <v>11477</v>
      </c>
      <c r="L3446" t="s">
        <v>77948</v>
      </c>
    </row>
    <row r="3447" spans="1:12" x14ac:dyDescent="0.15">
      <c r="A3447" t="s">
        <v>12</v>
      </c>
      <c r="B3447">
        <v>956920</v>
      </c>
      <c r="C3447">
        <v>956940</v>
      </c>
      <c r="D3447" t="s">
        <v>11474</v>
      </c>
      <c r="E3447" t="s">
        <v>90</v>
      </c>
      <c r="F3447" t="s">
        <v>76</v>
      </c>
      <c r="G3447" t="s">
        <v>23</v>
      </c>
      <c r="H3447">
        <v>59</v>
      </c>
      <c r="I3447" t="s">
        <v>11478</v>
      </c>
      <c r="J3447" t="s">
        <v>11479</v>
      </c>
      <c r="K3447" t="s">
        <v>11480</v>
      </c>
      <c r="L3447" t="s">
        <v>78009</v>
      </c>
    </row>
    <row r="3448" spans="1:12" x14ac:dyDescent="0.15">
      <c r="A3448" t="s">
        <v>12</v>
      </c>
      <c r="B3448">
        <v>956893</v>
      </c>
      <c r="C3448">
        <v>956913</v>
      </c>
      <c r="D3448" t="s">
        <v>11474</v>
      </c>
      <c r="E3448" t="s">
        <v>90</v>
      </c>
      <c r="F3448" t="s">
        <v>76</v>
      </c>
      <c r="G3448" t="s">
        <v>16</v>
      </c>
      <c r="H3448">
        <v>86</v>
      </c>
      <c r="I3448" t="s">
        <v>11481</v>
      </c>
      <c r="J3448" t="s">
        <v>11482</v>
      </c>
      <c r="K3448" t="s">
        <v>11483</v>
      </c>
      <c r="L3448" t="s">
        <v>77929</v>
      </c>
    </row>
    <row r="3449" spans="1:12" x14ac:dyDescent="0.15">
      <c r="A3449" t="s">
        <v>12</v>
      </c>
      <c r="B3449">
        <v>956868</v>
      </c>
      <c r="C3449">
        <v>956888</v>
      </c>
      <c r="D3449" t="s">
        <v>11474</v>
      </c>
      <c r="E3449" t="s">
        <v>90</v>
      </c>
      <c r="F3449" t="s">
        <v>76</v>
      </c>
      <c r="G3449" t="s">
        <v>36</v>
      </c>
      <c r="H3449">
        <v>111</v>
      </c>
      <c r="I3449" t="s">
        <v>11484</v>
      </c>
      <c r="J3449" t="s">
        <v>11485</v>
      </c>
      <c r="K3449" t="s">
        <v>11486</v>
      </c>
      <c r="L3449" t="s">
        <v>77908</v>
      </c>
    </row>
    <row r="3450" spans="1:12" x14ac:dyDescent="0.15">
      <c r="A3450" t="s">
        <v>12</v>
      </c>
      <c r="B3450">
        <v>957583</v>
      </c>
      <c r="C3450">
        <v>957603</v>
      </c>
      <c r="D3450" t="s">
        <v>11487</v>
      </c>
      <c r="E3450" t="s">
        <v>90</v>
      </c>
      <c r="F3450" t="s">
        <v>76</v>
      </c>
      <c r="G3450" t="s">
        <v>36</v>
      </c>
      <c r="H3450">
        <v>0</v>
      </c>
      <c r="I3450" t="s">
        <v>11488</v>
      </c>
      <c r="J3450" t="s">
        <v>11489</v>
      </c>
      <c r="K3450" t="s">
        <v>11490</v>
      </c>
      <c r="L3450" t="s">
        <v>77980</v>
      </c>
    </row>
    <row r="3451" spans="1:12" x14ac:dyDescent="0.15">
      <c r="A3451" t="s">
        <v>12</v>
      </c>
      <c r="B3451">
        <v>957563</v>
      </c>
      <c r="C3451">
        <v>957583</v>
      </c>
      <c r="D3451" t="s">
        <v>11487</v>
      </c>
      <c r="E3451" t="s">
        <v>90</v>
      </c>
      <c r="F3451" t="s">
        <v>76</v>
      </c>
      <c r="G3451" t="s">
        <v>16</v>
      </c>
      <c r="H3451">
        <v>20</v>
      </c>
      <c r="I3451" t="s">
        <v>11491</v>
      </c>
      <c r="J3451" t="s">
        <v>11492</v>
      </c>
      <c r="K3451" t="s">
        <v>11493</v>
      </c>
      <c r="L3451" t="s">
        <v>77968</v>
      </c>
    </row>
    <row r="3452" spans="1:12" x14ac:dyDescent="0.15">
      <c r="A3452" t="s">
        <v>12</v>
      </c>
      <c r="B3452">
        <v>957538</v>
      </c>
      <c r="C3452">
        <v>957558</v>
      </c>
      <c r="D3452" t="s">
        <v>11487</v>
      </c>
      <c r="E3452" t="s">
        <v>90</v>
      </c>
      <c r="F3452" t="s">
        <v>76</v>
      </c>
      <c r="G3452" t="s">
        <v>16</v>
      </c>
      <c r="H3452">
        <v>45</v>
      </c>
      <c r="I3452" t="s">
        <v>11494</v>
      </c>
      <c r="J3452" t="s">
        <v>11495</v>
      </c>
      <c r="K3452" t="s">
        <v>11496</v>
      </c>
      <c r="L3452" t="s">
        <v>77967</v>
      </c>
    </row>
    <row r="3453" spans="1:12" x14ac:dyDescent="0.15">
      <c r="A3453" t="s">
        <v>12</v>
      </c>
      <c r="B3453">
        <v>957517</v>
      </c>
      <c r="C3453">
        <v>957537</v>
      </c>
      <c r="D3453" t="s">
        <v>11487</v>
      </c>
      <c r="E3453" t="s">
        <v>90</v>
      </c>
      <c r="F3453" t="s">
        <v>76</v>
      </c>
      <c r="G3453" t="s">
        <v>16</v>
      </c>
      <c r="H3453">
        <v>66</v>
      </c>
      <c r="I3453" t="s">
        <v>11497</v>
      </c>
      <c r="J3453" t="s">
        <v>11498</v>
      </c>
      <c r="K3453" t="s">
        <v>11499</v>
      </c>
      <c r="L3453" t="s">
        <v>77928</v>
      </c>
    </row>
    <row r="3454" spans="1:12" x14ac:dyDescent="0.15">
      <c r="A3454" t="s">
        <v>12</v>
      </c>
      <c r="B3454">
        <v>957927</v>
      </c>
      <c r="C3454">
        <v>957947</v>
      </c>
      <c r="D3454" t="s">
        <v>11500</v>
      </c>
      <c r="E3454" t="s">
        <v>90</v>
      </c>
      <c r="F3454" t="s">
        <v>15</v>
      </c>
      <c r="G3454" t="s">
        <v>36</v>
      </c>
      <c r="H3454">
        <v>6</v>
      </c>
      <c r="I3454" t="s">
        <v>11501</v>
      </c>
      <c r="J3454" t="s">
        <v>11502</v>
      </c>
      <c r="K3454" t="s">
        <v>11503</v>
      </c>
      <c r="L3454" t="s">
        <v>78025</v>
      </c>
    </row>
    <row r="3455" spans="1:12" x14ac:dyDescent="0.15">
      <c r="A3455" t="s">
        <v>12</v>
      </c>
      <c r="B3455">
        <v>957949</v>
      </c>
      <c r="C3455">
        <v>957969</v>
      </c>
      <c r="D3455" t="s">
        <v>11500</v>
      </c>
      <c r="E3455" t="s">
        <v>90</v>
      </c>
      <c r="F3455" t="s">
        <v>15</v>
      </c>
      <c r="G3455" t="s">
        <v>36</v>
      </c>
      <c r="H3455">
        <v>28</v>
      </c>
      <c r="I3455" t="s">
        <v>11504</v>
      </c>
      <c r="J3455" t="s">
        <v>11505</v>
      </c>
      <c r="K3455" t="s">
        <v>11506</v>
      </c>
      <c r="L3455" t="s">
        <v>77956</v>
      </c>
    </row>
    <row r="3456" spans="1:12" x14ac:dyDescent="0.15">
      <c r="A3456" t="s">
        <v>12</v>
      </c>
      <c r="B3456">
        <v>957976</v>
      </c>
      <c r="C3456">
        <v>957996</v>
      </c>
      <c r="D3456" t="s">
        <v>11500</v>
      </c>
      <c r="E3456" t="s">
        <v>90</v>
      </c>
      <c r="F3456" t="s">
        <v>15</v>
      </c>
      <c r="G3456" t="s">
        <v>36</v>
      </c>
      <c r="H3456">
        <v>55</v>
      </c>
      <c r="I3456" t="s">
        <v>11507</v>
      </c>
      <c r="J3456" t="s">
        <v>11508</v>
      </c>
      <c r="K3456" t="s">
        <v>11509</v>
      </c>
      <c r="L3456" t="s">
        <v>77992</v>
      </c>
    </row>
    <row r="3457" spans="1:12" x14ac:dyDescent="0.15">
      <c r="A3457" t="s">
        <v>12</v>
      </c>
      <c r="B3457">
        <v>958018</v>
      </c>
      <c r="C3457">
        <v>958038</v>
      </c>
      <c r="D3457" t="s">
        <v>11500</v>
      </c>
      <c r="E3457" t="s">
        <v>90</v>
      </c>
      <c r="F3457" t="s">
        <v>15</v>
      </c>
      <c r="G3457" t="s">
        <v>32</v>
      </c>
      <c r="H3457">
        <v>97</v>
      </c>
      <c r="I3457" t="s">
        <v>11510</v>
      </c>
      <c r="J3457" t="s">
        <v>11511</v>
      </c>
      <c r="K3457" t="s">
        <v>11512</v>
      </c>
      <c r="L3457" t="s">
        <v>78010</v>
      </c>
    </row>
    <row r="3458" spans="1:12" x14ac:dyDescent="0.15">
      <c r="A3458" t="s">
        <v>12</v>
      </c>
      <c r="B3458">
        <v>958935</v>
      </c>
      <c r="C3458">
        <v>958955</v>
      </c>
      <c r="D3458" t="s">
        <v>11513</v>
      </c>
      <c r="E3458" t="s">
        <v>90</v>
      </c>
      <c r="F3458" t="s">
        <v>15</v>
      </c>
      <c r="G3458" t="s">
        <v>16</v>
      </c>
      <c r="H3458">
        <v>7</v>
      </c>
      <c r="I3458" t="s">
        <v>11514</v>
      </c>
      <c r="J3458" t="s">
        <v>11515</v>
      </c>
      <c r="K3458" t="s">
        <v>11516</v>
      </c>
      <c r="L3458" t="s">
        <v>77909</v>
      </c>
    </row>
    <row r="3459" spans="1:12" x14ac:dyDescent="0.15">
      <c r="A3459" t="s">
        <v>12</v>
      </c>
      <c r="B3459">
        <v>958956</v>
      </c>
      <c r="C3459">
        <v>958976</v>
      </c>
      <c r="D3459" t="s">
        <v>11513</v>
      </c>
      <c r="E3459" t="s">
        <v>90</v>
      </c>
      <c r="F3459" t="s">
        <v>15</v>
      </c>
      <c r="G3459" t="s">
        <v>36</v>
      </c>
      <c r="H3459">
        <v>28</v>
      </c>
      <c r="I3459" t="s">
        <v>11517</v>
      </c>
      <c r="J3459" t="s">
        <v>11518</v>
      </c>
      <c r="K3459" t="s">
        <v>11519</v>
      </c>
      <c r="L3459" t="s">
        <v>77956</v>
      </c>
    </row>
    <row r="3460" spans="1:12" x14ac:dyDescent="0.15">
      <c r="A3460" t="s">
        <v>12</v>
      </c>
      <c r="B3460">
        <v>958979</v>
      </c>
      <c r="C3460">
        <v>958999</v>
      </c>
      <c r="D3460" t="s">
        <v>11513</v>
      </c>
      <c r="E3460" t="s">
        <v>90</v>
      </c>
      <c r="F3460" t="s">
        <v>15</v>
      </c>
      <c r="G3460" t="s">
        <v>36</v>
      </c>
      <c r="H3460">
        <v>51</v>
      </c>
      <c r="I3460" t="s">
        <v>11520</v>
      </c>
      <c r="J3460" t="s">
        <v>11521</v>
      </c>
      <c r="K3460" t="s">
        <v>11522</v>
      </c>
      <c r="L3460" t="s">
        <v>78023</v>
      </c>
    </row>
    <row r="3461" spans="1:12" x14ac:dyDescent="0.15">
      <c r="A3461" t="s">
        <v>12</v>
      </c>
      <c r="B3461">
        <v>959004</v>
      </c>
      <c r="C3461">
        <v>959024</v>
      </c>
      <c r="D3461" t="s">
        <v>11513</v>
      </c>
      <c r="E3461" t="s">
        <v>90</v>
      </c>
      <c r="F3461" t="s">
        <v>15</v>
      </c>
      <c r="G3461" t="s">
        <v>16</v>
      </c>
      <c r="H3461">
        <v>76</v>
      </c>
      <c r="I3461" t="s">
        <v>11523</v>
      </c>
      <c r="J3461" t="s">
        <v>11524</v>
      </c>
      <c r="K3461" t="s">
        <v>11525</v>
      </c>
      <c r="L3461" t="s">
        <v>77985</v>
      </c>
    </row>
    <row r="3462" spans="1:12" x14ac:dyDescent="0.15">
      <c r="A3462" t="s">
        <v>12</v>
      </c>
      <c r="B3462">
        <v>960439</v>
      </c>
      <c r="C3462">
        <v>960459</v>
      </c>
      <c r="D3462" t="s">
        <v>11526</v>
      </c>
      <c r="E3462" t="s">
        <v>90</v>
      </c>
      <c r="F3462" t="s">
        <v>76</v>
      </c>
      <c r="G3462" t="s">
        <v>23</v>
      </c>
      <c r="H3462">
        <v>8</v>
      </c>
      <c r="I3462" t="s">
        <v>11527</v>
      </c>
      <c r="J3462" t="s">
        <v>11528</v>
      </c>
      <c r="K3462" t="s">
        <v>11529</v>
      </c>
      <c r="L3462" t="s">
        <v>77955</v>
      </c>
    </row>
    <row r="3463" spans="1:12" x14ac:dyDescent="0.15">
      <c r="A3463" t="s">
        <v>12</v>
      </c>
      <c r="B3463">
        <v>960416</v>
      </c>
      <c r="C3463">
        <v>960436</v>
      </c>
      <c r="D3463" t="s">
        <v>11526</v>
      </c>
      <c r="E3463" t="s">
        <v>90</v>
      </c>
      <c r="F3463" t="s">
        <v>76</v>
      </c>
      <c r="G3463" t="s">
        <v>32</v>
      </c>
      <c r="H3463">
        <v>31</v>
      </c>
      <c r="I3463" t="s">
        <v>11530</v>
      </c>
      <c r="J3463" t="s">
        <v>11531</v>
      </c>
      <c r="K3463" t="s">
        <v>11532</v>
      </c>
      <c r="L3463" t="s">
        <v>77910</v>
      </c>
    </row>
    <row r="3464" spans="1:12" x14ac:dyDescent="0.15">
      <c r="A3464" t="s">
        <v>12</v>
      </c>
      <c r="B3464">
        <v>960386</v>
      </c>
      <c r="C3464">
        <v>960406</v>
      </c>
      <c r="D3464" t="s">
        <v>11526</v>
      </c>
      <c r="E3464" t="s">
        <v>90</v>
      </c>
      <c r="F3464" t="s">
        <v>76</v>
      </c>
      <c r="G3464" t="s">
        <v>32</v>
      </c>
      <c r="H3464">
        <v>61</v>
      </c>
      <c r="I3464" t="s">
        <v>11533</v>
      </c>
      <c r="J3464" t="s">
        <v>11534</v>
      </c>
      <c r="K3464" t="s">
        <v>11535</v>
      </c>
      <c r="L3464" t="s">
        <v>77979</v>
      </c>
    </row>
    <row r="3465" spans="1:12" x14ac:dyDescent="0.15">
      <c r="A3465" t="s">
        <v>12</v>
      </c>
      <c r="B3465">
        <v>960335</v>
      </c>
      <c r="C3465">
        <v>960355</v>
      </c>
      <c r="D3465" t="s">
        <v>11526</v>
      </c>
      <c r="E3465" t="s">
        <v>90</v>
      </c>
      <c r="F3465" t="s">
        <v>76</v>
      </c>
      <c r="G3465" t="s">
        <v>16</v>
      </c>
      <c r="H3465">
        <v>112</v>
      </c>
      <c r="I3465" t="s">
        <v>11536</v>
      </c>
      <c r="J3465" t="s">
        <v>11537</v>
      </c>
      <c r="K3465" t="s">
        <v>11538</v>
      </c>
      <c r="L3465" t="s">
        <v>77950</v>
      </c>
    </row>
    <row r="3466" spans="1:12" x14ac:dyDescent="0.15">
      <c r="A3466" t="s">
        <v>12</v>
      </c>
      <c r="B3466">
        <v>961426</v>
      </c>
      <c r="C3466">
        <v>961446</v>
      </c>
      <c r="D3466" t="s">
        <v>11539</v>
      </c>
      <c r="E3466" t="s">
        <v>90</v>
      </c>
      <c r="F3466" t="s">
        <v>76</v>
      </c>
      <c r="G3466" t="s">
        <v>23</v>
      </c>
      <c r="H3466">
        <v>15</v>
      </c>
      <c r="I3466" t="s">
        <v>11540</v>
      </c>
      <c r="J3466" t="s">
        <v>11541</v>
      </c>
      <c r="K3466" t="s">
        <v>11542</v>
      </c>
      <c r="L3466" t="s">
        <v>77970</v>
      </c>
    </row>
    <row r="3467" spans="1:12" x14ac:dyDescent="0.15">
      <c r="A3467" t="s">
        <v>12</v>
      </c>
      <c r="B3467">
        <v>961398</v>
      </c>
      <c r="C3467">
        <v>961418</v>
      </c>
      <c r="D3467" t="s">
        <v>11539</v>
      </c>
      <c r="E3467" t="s">
        <v>90</v>
      </c>
      <c r="F3467" t="s">
        <v>76</v>
      </c>
      <c r="G3467" t="s">
        <v>16</v>
      </c>
      <c r="H3467">
        <v>43</v>
      </c>
      <c r="I3467" t="s">
        <v>11543</v>
      </c>
      <c r="J3467" t="s">
        <v>11544</v>
      </c>
      <c r="K3467" t="s">
        <v>11545</v>
      </c>
      <c r="L3467" t="s">
        <v>77942</v>
      </c>
    </row>
    <row r="3468" spans="1:12" x14ac:dyDescent="0.15">
      <c r="A3468" t="s">
        <v>12</v>
      </c>
      <c r="B3468">
        <v>961353</v>
      </c>
      <c r="C3468">
        <v>961373</v>
      </c>
      <c r="D3468" t="s">
        <v>11539</v>
      </c>
      <c r="E3468" t="s">
        <v>90</v>
      </c>
      <c r="F3468" t="s">
        <v>76</v>
      </c>
      <c r="G3468" t="s">
        <v>16</v>
      </c>
      <c r="H3468">
        <v>88</v>
      </c>
      <c r="I3468" t="s">
        <v>11546</v>
      </c>
      <c r="J3468" t="s">
        <v>11547</v>
      </c>
      <c r="K3468" t="s">
        <v>11548</v>
      </c>
      <c r="L3468" t="s">
        <v>77923</v>
      </c>
    </row>
    <row r="3469" spans="1:12" x14ac:dyDescent="0.15">
      <c r="A3469" t="s">
        <v>12</v>
      </c>
      <c r="B3469">
        <v>961330</v>
      </c>
      <c r="C3469">
        <v>961350</v>
      </c>
      <c r="D3469" t="s">
        <v>11539</v>
      </c>
      <c r="E3469" t="s">
        <v>90</v>
      </c>
      <c r="F3469" t="s">
        <v>76</v>
      </c>
      <c r="G3469" t="s">
        <v>16</v>
      </c>
      <c r="H3469">
        <v>111</v>
      </c>
      <c r="I3469" t="s">
        <v>11549</v>
      </c>
      <c r="J3469" t="s">
        <v>11550</v>
      </c>
      <c r="K3469" t="s">
        <v>11551</v>
      </c>
      <c r="L3469" t="s">
        <v>77908</v>
      </c>
    </row>
    <row r="3470" spans="1:12" x14ac:dyDescent="0.15">
      <c r="A3470" t="s">
        <v>12</v>
      </c>
      <c r="B3470">
        <v>961647</v>
      </c>
      <c r="C3470">
        <v>961667</v>
      </c>
      <c r="D3470" t="s">
        <v>11552</v>
      </c>
      <c r="E3470" t="s">
        <v>90</v>
      </c>
      <c r="F3470" t="s">
        <v>15</v>
      </c>
      <c r="G3470" t="s">
        <v>32</v>
      </c>
      <c r="H3470">
        <v>1</v>
      </c>
      <c r="I3470" t="s">
        <v>11553</v>
      </c>
      <c r="J3470" t="s">
        <v>11554</v>
      </c>
      <c r="K3470" t="s">
        <v>11555</v>
      </c>
      <c r="L3470" t="s">
        <v>77917</v>
      </c>
    </row>
    <row r="3471" spans="1:12" x14ac:dyDescent="0.15">
      <c r="A3471" t="s">
        <v>12</v>
      </c>
      <c r="B3471">
        <v>961669</v>
      </c>
      <c r="C3471">
        <v>961689</v>
      </c>
      <c r="D3471" t="s">
        <v>11552</v>
      </c>
      <c r="E3471" t="s">
        <v>90</v>
      </c>
      <c r="F3471" t="s">
        <v>15</v>
      </c>
      <c r="G3471" t="s">
        <v>36</v>
      </c>
      <c r="H3471">
        <v>23</v>
      </c>
      <c r="I3471" t="s">
        <v>11556</v>
      </c>
      <c r="J3471" t="s">
        <v>11557</v>
      </c>
      <c r="K3471" t="s">
        <v>11558</v>
      </c>
      <c r="L3471" t="s">
        <v>77975</v>
      </c>
    </row>
    <row r="3472" spans="1:12" x14ac:dyDescent="0.15">
      <c r="A3472" t="s">
        <v>12</v>
      </c>
      <c r="B3472">
        <v>961700</v>
      </c>
      <c r="C3472">
        <v>961720</v>
      </c>
      <c r="D3472" t="s">
        <v>11552</v>
      </c>
      <c r="E3472" t="s">
        <v>90</v>
      </c>
      <c r="F3472" t="s">
        <v>15</v>
      </c>
      <c r="G3472" t="s">
        <v>36</v>
      </c>
      <c r="H3472">
        <v>54</v>
      </c>
      <c r="I3472" t="s">
        <v>11559</v>
      </c>
      <c r="J3472" t="s">
        <v>11560</v>
      </c>
      <c r="K3472" t="s">
        <v>11561</v>
      </c>
      <c r="L3472" t="s">
        <v>77961</v>
      </c>
    </row>
    <row r="3473" spans="1:12" x14ac:dyDescent="0.15">
      <c r="A3473" t="s">
        <v>12</v>
      </c>
      <c r="B3473">
        <v>961722</v>
      </c>
      <c r="C3473">
        <v>961742</v>
      </c>
      <c r="D3473" t="s">
        <v>11552</v>
      </c>
      <c r="E3473" t="s">
        <v>90</v>
      </c>
      <c r="F3473" t="s">
        <v>15</v>
      </c>
      <c r="G3473" t="s">
        <v>23</v>
      </c>
      <c r="H3473">
        <v>76</v>
      </c>
      <c r="I3473" t="s">
        <v>11562</v>
      </c>
      <c r="J3473" t="s">
        <v>11563</v>
      </c>
      <c r="K3473" t="s">
        <v>11564</v>
      </c>
      <c r="L3473" t="s">
        <v>77985</v>
      </c>
    </row>
    <row r="3474" spans="1:12" x14ac:dyDescent="0.15">
      <c r="A3474" t="s">
        <v>12</v>
      </c>
      <c r="B3474">
        <v>962962</v>
      </c>
      <c r="C3474">
        <v>962982</v>
      </c>
      <c r="D3474" t="s">
        <v>11565</v>
      </c>
      <c r="E3474" t="s">
        <v>11566</v>
      </c>
      <c r="F3474" t="s">
        <v>76</v>
      </c>
      <c r="G3474" t="s">
        <v>36</v>
      </c>
      <c r="H3474">
        <v>0</v>
      </c>
      <c r="I3474" t="s">
        <v>11567</v>
      </c>
      <c r="J3474" t="s">
        <v>11568</v>
      </c>
      <c r="K3474" t="s">
        <v>11569</v>
      </c>
      <c r="L3474" t="s">
        <v>77980</v>
      </c>
    </row>
    <row r="3475" spans="1:12" x14ac:dyDescent="0.15">
      <c r="A3475" t="s">
        <v>12</v>
      </c>
      <c r="B3475">
        <v>962931</v>
      </c>
      <c r="C3475">
        <v>962951</v>
      </c>
      <c r="D3475" t="s">
        <v>11565</v>
      </c>
      <c r="E3475" t="s">
        <v>11566</v>
      </c>
      <c r="F3475" t="s">
        <v>76</v>
      </c>
      <c r="G3475" t="s">
        <v>23</v>
      </c>
      <c r="H3475">
        <v>31</v>
      </c>
      <c r="I3475" t="s">
        <v>11570</v>
      </c>
      <c r="J3475" t="s">
        <v>11571</v>
      </c>
      <c r="K3475" t="s">
        <v>11572</v>
      </c>
      <c r="L3475" t="s">
        <v>77910</v>
      </c>
    </row>
    <row r="3476" spans="1:12" x14ac:dyDescent="0.15">
      <c r="A3476" t="s">
        <v>12</v>
      </c>
      <c r="B3476">
        <v>962883</v>
      </c>
      <c r="C3476">
        <v>962903</v>
      </c>
      <c r="D3476" t="s">
        <v>11565</v>
      </c>
      <c r="E3476" t="s">
        <v>11566</v>
      </c>
      <c r="F3476" t="s">
        <v>76</v>
      </c>
      <c r="G3476" t="s">
        <v>32</v>
      </c>
      <c r="H3476">
        <v>79</v>
      </c>
      <c r="I3476" t="s">
        <v>11573</v>
      </c>
      <c r="J3476" t="s">
        <v>11574</v>
      </c>
      <c r="K3476" t="s">
        <v>11575</v>
      </c>
      <c r="L3476" t="s">
        <v>77993</v>
      </c>
    </row>
    <row r="3477" spans="1:12" x14ac:dyDescent="0.15">
      <c r="A3477" t="s">
        <v>12</v>
      </c>
      <c r="B3477">
        <v>962850</v>
      </c>
      <c r="C3477">
        <v>962870</v>
      </c>
      <c r="D3477" t="s">
        <v>11565</v>
      </c>
      <c r="E3477" t="s">
        <v>11566</v>
      </c>
      <c r="F3477" t="s">
        <v>76</v>
      </c>
      <c r="G3477" t="s">
        <v>16</v>
      </c>
      <c r="H3477">
        <v>112</v>
      </c>
      <c r="I3477" t="s">
        <v>11576</v>
      </c>
      <c r="J3477" t="s">
        <v>11577</v>
      </c>
      <c r="K3477" t="s">
        <v>11578</v>
      </c>
      <c r="L3477" t="s">
        <v>77950</v>
      </c>
    </row>
    <row r="3478" spans="1:12" x14ac:dyDescent="0.15">
      <c r="A3478" t="s">
        <v>12</v>
      </c>
      <c r="B3478">
        <v>964544</v>
      </c>
      <c r="C3478">
        <v>964564</v>
      </c>
      <c r="D3478" t="s">
        <v>11579</v>
      </c>
      <c r="E3478" t="s">
        <v>11580</v>
      </c>
      <c r="F3478" t="s">
        <v>76</v>
      </c>
      <c r="G3478" t="s">
        <v>36</v>
      </c>
      <c r="H3478">
        <v>9</v>
      </c>
      <c r="I3478" t="s">
        <v>11581</v>
      </c>
      <c r="J3478" t="s">
        <v>11582</v>
      </c>
      <c r="K3478" t="s">
        <v>11583</v>
      </c>
      <c r="L3478" t="s">
        <v>77939</v>
      </c>
    </row>
    <row r="3479" spans="1:12" x14ac:dyDescent="0.15">
      <c r="A3479" t="s">
        <v>12</v>
      </c>
      <c r="B3479">
        <v>964522</v>
      </c>
      <c r="C3479">
        <v>964542</v>
      </c>
      <c r="D3479" t="s">
        <v>11579</v>
      </c>
      <c r="E3479" t="s">
        <v>11580</v>
      </c>
      <c r="F3479" t="s">
        <v>76</v>
      </c>
      <c r="G3479" t="s">
        <v>32</v>
      </c>
      <c r="H3479">
        <v>31</v>
      </c>
      <c r="I3479" t="s">
        <v>11584</v>
      </c>
      <c r="J3479" t="s">
        <v>11585</v>
      </c>
      <c r="K3479" t="s">
        <v>11586</v>
      </c>
      <c r="L3479" t="s">
        <v>77910</v>
      </c>
    </row>
    <row r="3480" spans="1:12" x14ac:dyDescent="0.15">
      <c r="A3480" t="s">
        <v>12</v>
      </c>
      <c r="B3480">
        <v>964485</v>
      </c>
      <c r="C3480">
        <v>964505</v>
      </c>
      <c r="D3480" t="s">
        <v>11579</v>
      </c>
      <c r="E3480" t="s">
        <v>11580</v>
      </c>
      <c r="F3480" t="s">
        <v>76</v>
      </c>
      <c r="G3480" t="s">
        <v>23</v>
      </c>
      <c r="H3480">
        <v>68</v>
      </c>
      <c r="I3480" t="s">
        <v>11587</v>
      </c>
      <c r="J3480" t="s">
        <v>11588</v>
      </c>
      <c r="K3480" t="s">
        <v>11589</v>
      </c>
      <c r="L3480" t="s">
        <v>77962</v>
      </c>
    </row>
    <row r="3481" spans="1:12" x14ac:dyDescent="0.15">
      <c r="A3481" t="s">
        <v>12</v>
      </c>
      <c r="B3481">
        <v>964449</v>
      </c>
      <c r="C3481">
        <v>964469</v>
      </c>
      <c r="D3481" t="s">
        <v>11579</v>
      </c>
      <c r="E3481" t="s">
        <v>11580</v>
      </c>
      <c r="F3481" t="s">
        <v>76</v>
      </c>
      <c r="G3481" t="s">
        <v>16</v>
      </c>
      <c r="H3481">
        <v>104</v>
      </c>
      <c r="I3481" t="s">
        <v>11590</v>
      </c>
      <c r="J3481" t="s">
        <v>11591</v>
      </c>
      <c r="K3481" t="s">
        <v>11592</v>
      </c>
      <c r="L3481" t="s">
        <v>77963</v>
      </c>
    </row>
    <row r="3482" spans="1:12" x14ac:dyDescent="0.15">
      <c r="A3482" t="s">
        <v>12</v>
      </c>
      <c r="B3482">
        <v>965001</v>
      </c>
      <c r="C3482">
        <v>965021</v>
      </c>
      <c r="D3482" t="s">
        <v>11593</v>
      </c>
      <c r="E3482" t="s">
        <v>90</v>
      </c>
      <c r="F3482" t="s">
        <v>76</v>
      </c>
      <c r="G3482" t="s">
        <v>16</v>
      </c>
      <c r="H3482">
        <v>8</v>
      </c>
      <c r="I3482" t="s">
        <v>11594</v>
      </c>
      <c r="J3482" t="s">
        <v>11595</v>
      </c>
      <c r="K3482" t="s">
        <v>11596</v>
      </c>
      <c r="L3482" t="s">
        <v>77955</v>
      </c>
    </row>
    <row r="3483" spans="1:12" x14ac:dyDescent="0.15">
      <c r="A3483" t="s">
        <v>12</v>
      </c>
      <c r="B3483">
        <v>964978</v>
      </c>
      <c r="C3483">
        <v>964998</v>
      </c>
      <c r="D3483" t="s">
        <v>11593</v>
      </c>
      <c r="E3483" t="s">
        <v>90</v>
      </c>
      <c r="F3483" t="s">
        <v>76</v>
      </c>
      <c r="G3483" t="s">
        <v>16</v>
      </c>
      <c r="H3483">
        <v>31</v>
      </c>
      <c r="I3483" t="s">
        <v>11597</v>
      </c>
      <c r="J3483" t="s">
        <v>11598</v>
      </c>
      <c r="K3483" t="s">
        <v>11599</v>
      </c>
      <c r="L3483" t="s">
        <v>77910</v>
      </c>
    </row>
    <row r="3484" spans="1:12" x14ac:dyDescent="0.15">
      <c r="A3484" t="s">
        <v>12</v>
      </c>
      <c r="B3484">
        <v>964950</v>
      </c>
      <c r="C3484">
        <v>964970</v>
      </c>
      <c r="D3484" t="s">
        <v>11593</v>
      </c>
      <c r="E3484" t="s">
        <v>90</v>
      </c>
      <c r="F3484" t="s">
        <v>76</v>
      </c>
      <c r="G3484" t="s">
        <v>23</v>
      </c>
      <c r="H3484">
        <v>59</v>
      </c>
      <c r="I3484" t="s">
        <v>11600</v>
      </c>
      <c r="J3484" t="s">
        <v>11601</v>
      </c>
      <c r="K3484" t="s">
        <v>11602</v>
      </c>
      <c r="L3484" t="s">
        <v>78009</v>
      </c>
    </row>
    <row r="3485" spans="1:12" x14ac:dyDescent="0.15">
      <c r="A3485" t="s">
        <v>12</v>
      </c>
      <c r="B3485">
        <v>964907</v>
      </c>
      <c r="C3485">
        <v>964927</v>
      </c>
      <c r="D3485" t="s">
        <v>11593</v>
      </c>
      <c r="E3485" t="s">
        <v>90</v>
      </c>
      <c r="F3485" t="s">
        <v>76</v>
      </c>
      <c r="G3485" t="s">
        <v>36</v>
      </c>
      <c r="H3485">
        <v>102</v>
      </c>
      <c r="I3485" t="s">
        <v>11603</v>
      </c>
      <c r="J3485" t="s">
        <v>11604</v>
      </c>
      <c r="K3485" t="s">
        <v>11605</v>
      </c>
      <c r="L3485" t="s">
        <v>77933</v>
      </c>
    </row>
    <row r="3486" spans="1:12" x14ac:dyDescent="0.15">
      <c r="A3486" t="s">
        <v>12</v>
      </c>
      <c r="B3486">
        <v>965935</v>
      </c>
      <c r="C3486">
        <v>965955</v>
      </c>
      <c r="D3486" t="s">
        <v>11606</v>
      </c>
      <c r="E3486" t="s">
        <v>90</v>
      </c>
      <c r="F3486" t="s">
        <v>76</v>
      </c>
      <c r="G3486" t="s">
        <v>32</v>
      </c>
      <c r="H3486">
        <v>47</v>
      </c>
      <c r="I3486" t="s">
        <v>11607</v>
      </c>
      <c r="J3486" t="s">
        <v>11608</v>
      </c>
      <c r="K3486" t="s">
        <v>11609</v>
      </c>
      <c r="L3486" t="s">
        <v>77932</v>
      </c>
    </row>
    <row r="3487" spans="1:12" x14ac:dyDescent="0.15">
      <c r="A3487" t="s">
        <v>12</v>
      </c>
      <c r="B3487">
        <v>965912</v>
      </c>
      <c r="C3487">
        <v>965932</v>
      </c>
      <c r="D3487" t="s">
        <v>11606</v>
      </c>
      <c r="E3487" t="s">
        <v>90</v>
      </c>
      <c r="F3487" t="s">
        <v>76</v>
      </c>
      <c r="G3487" t="s">
        <v>16</v>
      </c>
      <c r="H3487">
        <v>70</v>
      </c>
      <c r="I3487" t="s">
        <v>11610</v>
      </c>
      <c r="J3487" t="s">
        <v>11611</v>
      </c>
      <c r="K3487" t="s">
        <v>11612</v>
      </c>
      <c r="L3487" t="s">
        <v>77919</v>
      </c>
    </row>
    <row r="3488" spans="1:12" x14ac:dyDescent="0.15">
      <c r="A3488" t="s">
        <v>12</v>
      </c>
      <c r="B3488">
        <v>965888</v>
      </c>
      <c r="C3488">
        <v>965908</v>
      </c>
      <c r="D3488" t="s">
        <v>11606</v>
      </c>
      <c r="E3488" t="s">
        <v>90</v>
      </c>
      <c r="F3488" t="s">
        <v>76</v>
      </c>
      <c r="G3488" t="s">
        <v>32</v>
      </c>
      <c r="H3488">
        <v>94</v>
      </c>
      <c r="I3488" t="s">
        <v>11613</v>
      </c>
      <c r="J3488" t="s">
        <v>11614</v>
      </c>
      <c r="K3488" t="s">
        <v>11615</v>
      </c>
      <c r="L3488" t="s">
        <v>77927</v>
      </c>
    </row>
    <row r="3489" spans="1:12" x14ac:dyDescent="0.15">
      <c r="A3489" t="s">
        <v>12</v>
      </c>
      <c r="B3489">
        <v>965851</v>
      </c>
      <c r="C3489">
        <v>965871</v>
      </c>
      <c r="D3489" t="s">
        <v>11606</v>
      </c>
      <c r="E3489" t="s">
        <v>90</v>
      </c>
      <c r="F3489" t="s">
        <v>76</v>
      </c>
      <c r="G3489" t="s">
        <v>32</v>
      </c>
      <c r="H3489">
        <v>131</v>
      </c>
      <c r="I3489" t="s">
        <v>11616</v>
      </c>
      <c r="J3489" t="s">
        <v>11617</v>
      </c>
      <c r="K3489" t="s">
        <v>11618</v>
      </c>
      <c r="L3489" t="s">
        <v>77941</v>
      </c>
    </row>
    <row r="3490" spans="1:12" x14ac:dyDescent="0.15">
      <c r="A3490" t="s">
        <v>12</v>
      </c>
      <c r="B3490">
        <v>967364</v>
      </c>
      <c r="C3490">
        <v>967384</v>
      </c>
      <c r="D3490" t="s">
        <v>11619</v>
      </c>
      <c r="E3490" t="s">
        <v>90</v>
      </c>
      <c r="F3490" t="s">
        <v>76</v>
      </c>
      <c r="G3490" t="s">
        <v>36</v>
      </c>
      <c r="H3490">
        <v>0</v>
      </c>
      <c r="I3490" t="s">
        <v>11620</v>
      </c>
      <c r="J3490" t="s">
        <v>11621</v>
      </c>
      <c r="K3490" t="s">
        <v>11622</v>
      </c>
      <c r="L3490" t="s">
        <v>77980</v>
      </c>
    </row>
    <row r="3491" spans="1:12" x14ac:dyDescent="0.15">
      <c r="A3491" t="s">
        <v>12</v>
      </c>
      <c r="B3491">
        <v>967338</v>
      </c>
      <c r="C3491">
        <v>967358</v>
      </c>
      <c r="D3491" t="s">
        <v>11619</v>
      </c>
      <c r="E3491" t="s">
        <v>90</v>
      </c>
      <c r="F3491" t="s">
        <v>76</v>
      </c>
      <c r="G3491" t="s">
        <v>23</v>
      </c>
      <c r="H3491">
        <v>26</v>
      </c>
      <c r="I3491" t="s">
        <v>11623</v>
      </c>
      <c r="J3491" t="s">
        <v>11624</v>
      </c>
      <c r="K3491" t="s">
        <v>11625</v>
      </c>
      <c r="L3491" t="s">
        <v>78002</v>
      </c>
    </row>
    <row r="3492" spans="1:12" x14ac:dyDescent="0.15">
      <c r="A3492" t="s">
        <v>12</v>
      </c>
      <c r="B3492">
        <v>967280</v>
      </c>
      <c r="C3492">
        <v>967300</v>
      </c>
      <c r="D3492" t="s">
        <v>11619</v>
      </c>
      <c r="E3492" t="s">
        <v>90</v>
      </c>
      <c r="F3492" t="s">
        <v>76</v>
      </c>
      <c r="G3492" t="s">
        <v>16</v>
      </c>
      <c r="H3492">
        <v>84</v>
      </c>
      <c r="I3492" t="s">
        <v>11626</v>
      </c>
      <c r="J3492" t="s">
        <v>11627</v>
      </c>
      <c r="K3492" t="s">
        <v>11628</v>
      </c>
      <c r="L3492" t="s">
        <v>77946</v>
      </c>
    </row>
    <row r="3493" spans="1:12" x14ac:dyDescent="0.15">
      <c r="A3493" t="s">
        <v>12</v>
      </c>
      <c r="B3493">
        <v>967260</v>
      </c>
      <c r="C3493">
        <v>967280</v>
      </c>
      <c r="D3493" t="s">
        <v>11619</v>
      </c>
      <c r="E3493" t="s">
        <v>90</v>
      </c>
      <c r="F3493" t="s">
        <v>76</v>
      </c>
      <c r="G3493" t="s">
        <v>16</v>
      </c>
      <c r="H3493">
        <v>104</v>
      </c>
      <c r="I3493" t="s">
        <v>11629</v>
      </c>
      <c r="J3493" t="s">
        <v>11630</v>
      </c>
      <c r="K3493" t="s">
        <v>11631</v>
      </c>
      <c r="L3493" t="s">
        <v>77963</v>
      </c>
    </row>
    <row r="3494" spans="1:12" x14ac:dyDescent="0.15">
      <c r="A3494" t="s">
        <v>12</v>
      </c>
      <c r="B3494">
        <v>968197</v>
      </c>
      <c r="C3494">
        <v>968217</v>
      </c>
      <c r="D3494" t="s">
        <v>11632</v>
      </c>
      <c r="E3494" t="s">
        <v>90</v>
      </c>
      <c r="F3494" t="s">
        <v>76</v>
      </c>
      <c r="G3494" t="s">
        <v>23</v>
      </c>
      <c r="H3494">
        <v>0</v>
      </c>
      <c r="I3494" t="s">
        <v>11633</v>
      </c>
      <c r="J3494" t="s">
        <v>11634</v>
      </c>
      <c r="K3494" t="s">
        <v>11635</v>
      </c>
      <c r="L3494" t="s">
        <v>77980</v>
      </c>
    </row>
    <row r="3495" spans="1:12" x14ac:dyDescent="0.15">
      <c r="A3495" t="s">
        <v>12</v>
      </c>
      <c r="B3495">
        <v>968175</v>
      </c>
      <c r="C3495">
        <v>968195</v>
      </c>
      <c r="D3495" t="s">
        <v>11632</v>
      </c>
      <c r="E3495" t="s">
        <v>90</v>
      </c>
      <c r="F3495" t="s">
        <v>76</v>
      </c>
      <c r="G3495" t="s">
        <v>16</v>
      </c>
      <c r="H3495">
        <v>22</v>
      </c>
      <c r="I3495" t="s">
        <v>11636</v>
      </c>
      <c r="J3495" t="s">
        <v>11637</v>
      </c>
      <c r="K3495" t="s">
        <v>11638</v>
      </c>
      <c r="L3495" t="s">
        <v>77948</v>
      </c>
    </row>
    <row r="3496" spans="1:12" x14ac:dyDescent="0.15">
      <c r="A3496" t="s">
        <v>12</v>
      </c>
      <c r="B3496">
        <v>968154</v>
      </c>
      <c r="C3496">
        <v>968174</v>
      </c>
      <c r="D3496" t="s">
        <v>11632</v>
      </c>
      <c r="E3496" t="s">
        <v>90</v>
      </c>
      <c r="F3496" t="s">
        <v>76</v>
      </c>
      <c r="G3496" t="s">
        <v>36</v>
      </c>
      <c r="H3496">
        <v>43</v>
      </c>
      <c r="I3496" t="s">
        <v>11639</v>
      </c>
      <c r="J3496" t="s">
        <v>11640</v>
      </c>
      <c r="K3496" t="s">
        <v>11641</v>
      </c>
      <c r="L3496" t="s">
        <v>77942</v>
      </c>
    </row>
    <row r="3497" spans="1:12" x14ac:dyDescent="0.15">
      <c r="A3497" t="s">
        <v>12</v>
      </c>
      <c r="B3497">
        <v>968134</v>
      </c>
      <c r="C3497">
        <v>968154</v>
      </c>
      <c r="D3497" t="s">
        <v>11632</v>
      </c>
      <c r="E3497" t="s">
        <v>90</v>
      </c>
      <c r="F3497" t="s">
        <v>76</v>
      </c>
      <c r="G3497" t="s">
        <v>16</v>
      </c>
      <c r="H3497">
        <v>63</v>
      </c>
      <c r="I3497" t="s">
        <v>11642</v>
      </c>
      <c r="J3497" t="s">
        <v>11643</v>
      </c>
      <c r="K3497" t="s">
        <v>11644</v>
      </c>
      <c r="L3497" t="s">
        <v>77957</v>
      </c>
    </row>
    <row r="3498" spans="1:12" x14ac:dyDescent="0.15">
      <c r="A3498" t="s">
        <v>12</v>
      </c>
      <c r="B3498">
        <v>968723</v>
      </c>
      <c r="C3498">
        <v>968743</v>
      </c>
      <c r="D3498" t="s">
        <v>11645</v>
      </c>
      <c r="E3498" t="s">
        <v>11646</v>
      </c>
      <c r="F3498" t="s">
        <v>15</v>
      </c>
      <c r="G3498" t="s">
        <v>36</v>
      </c>
      <c r="H3498">
        <v>33</v>
      </c>
      <c r="I3498" t="s">
        <v>11647</v>
      </c>
      <c r="J3498" t="s">
        <v>11648</v>
      </c>
      <c r="K3498" t="s">
        <v>11649</v>
      </c>
      <c r="L3498" t="s">
        <v>77977</v>
      </c>
    </row>
    <row r="3499" spans="1:12" x14ac:dyDescent="0.15">
      <c r="A3499" t="s">
        <v>12</v>
      </c>
      <c r="B3499">
        <v>968743</v>
      </c>
      <c r="C3499">
        <v>968763</v>
      </c>
      <c r="D3499" t="s">
        <v>11645</v>
      </c>
      <c r="E3499" t="s">
        <v>11646</v>
      </c>
      <c r="F3499" t="s">
        <v>15</v>
      </c>
      <c r="G3499" t="s">
        <v>23</v>
      </c>
      <c r="H3499">
        <v>53</v>
      </c>
      <c r="I3499" t="s">
        <v>11650</v>
      </c>
      <c r="J3499" t="s">
        <v>11651</v>
      </c>
      <c r="K3499" t="s">
        <v>11652</v>
      </c>
      <c r="L3499" t="s">
        <v>77922</v>
      </c>
    </row>
    <row r="3500" spans="1:12" x14ac:dyDescent="0.15">
      <c r="A3500" t="s">
        <v>12</v>
      </c>
      <c r="B3500">
        <v>968769</v>
      </c>
      <c r="C3500">
        <v>968789</v>
      </c>
      <c r="D3500" t="s">
        <v>11645</v>
      </c>
      <c r="E3500" t="s">
        <v>11646</v>
      </c>
      <c r="F3500" t="s">
        <v>15</v>
      </c>
      <c r="G3500" t="s">
        <v>36</v>
      </c>
      <c r="H3500">
        <v>79</v>
      </c>
      <c r="I3500" t="s">
        <v>11653</v>
      </c>
      <c r="J3500" t="s">
        <v>11654</v>
      </c>
      <c r="K3500" t="s">
        <v>11655</v>
      </c>
      <c r="L3500" t="s">
        <v>77993</v>
      </c>
    </row>
    <row r="3501" spans="1:12" x14ac:dyDescent="0.15">
      <c r="A3501" t="s">
        <v>12</v>
      </c>
      <c r="B3501">
        <v>968811</v>
      </c>
      <c r="C3501">
        <v>968831</v>
      </c>
      <c r="D3501" t="s">
        <v>11645</v>
      </c>
      <c r="E3501" t="s">
        <v>11646</v>
      </c>
      <c r="F3501" t="s">
        <v>15</v>
      </c>
      <c r="G3501" t="s">
        <v>16</v>
      </c>
      <c r="H3501">
        <v>121</v>
      </c>
      <c r="I3501" t="s">
        <v>11656</v>
      </c>
      <c r="J3501" t="s">
        <v>11657</v>
      </c>
      <c r="K3501" t="s">
        <v>11658</v>
      </c>
      <c r="L3501" t="s">
        <v>77943</v>
      </c>
    </row>
    <row r="3502" spans="1:12" x14ac:dyDescent="0.15">
      <c r="A3502" t="s">
        <v>12</v>
      </c>
      <c r="B3502">
        <v>969291</v>
      </c>
      <c r="C3502">
        <v>969311</v>
      </c>
      <c r="D3502" t="s">
        <v>11659</v>
      </c>
      <c r="E3502" t="s">
        <v>11660</v>
      </c>
      <c r="F3502" t="s">
        <v>15</v>
      </c>
      <c r="G3502" t="s">
        <v>32</v>
      </c>
      <c r="H3502">
        <v>1</v>
      </c>
      <c r="I3502" t="s">
        <v>11661</v>
      </c>
      <c r="J3502" t="s">
        <v>11662</v>
      </c>
      <c r="K3502" t="s">
        <v>11663</v>
      </c>
      <c r="L3502" t="s">
        <v>77917</v>
      </c>
    </row>
    <row r="3503" spans="1:12" x14ac:dyDescent="0.15">
      <c r="A3503" t="s">
        <v>12</v>
      </c>
      <c r="B3503">
        <v>969345</v>
      </c>
      <c r="C3503">
        <v>969365</v>
      </c>
      <c r="D3503" t="s">
        <v>11659</v>
      </c>
      <c r="E3503" t="s">
        <v>11660</v>
      </c>
      <c r="F3503" t="s">
        <v>15</v>
      </c>
      <c r="G3503" t="s">
        <v>32</v>
      </c>
      <c r="H3503">
        <v>55</v>
      </c>
      <c r="I3503" t="s">
        <v>11664</v>
      </c>
      <c r="J3503" t="s">
        <v>11665</v>
      </c>
      <c r="K3503" t="s">
        <v>11666</v>
      </c>
      <c r="L3503" t="s">
        <v>77992</v>
      </c>
    </row>
    <row r="3504" spans="1:12" x14ac:dyDescent="0.15">
      <c r="A3504" t="s">
        <v>12</v>
      </c>
      <c r="B3504">
        <v>969375</v>
      </c>
      <c r="C3504">
        <v>969395</v>
      </c>
      <c r="D3504" t="s">
        <v>11659</v>
      </c>
      <c r="E3504" t="s">
        <v>11660</v>
      </c>
      <c r="F3504" t="s">
        <v>15</v>
      </c>
      <c r="G3504" t="s">
        <v>16</v>
      </c>
      <c r="H3504">
        <v>85</v>
      </c>
      <c r="I3504" t="s">
        <v>11667</v>
      </c>
      <c r="J3504" t="s">
        <v>11668</v>
      </c>
      <c r="K3504" t="s">
        <v>11669</v>
      </c>
      <c r="L3504" t="s">
        <v>77972</v>
      </c>
    </row>
    <row r="3505" spans="1:12" x14ac:dyDescent="0.15">
      <c r="A3505" t="s">
        <v>12</v>
      </c>
      <c r="B3505">
        <v>969410</v>
      </c>
      <c r="C3505">
        <v>969430</v>
      </c>
      <c r="D3505" t="s">
        <v>11659</v>
      </c>
      <c r="E3505" t="s">
        <v>11660</v>
      </c>
      <c r="F3505" t="s">
        <v>15</v>
      </c>
      <c r="G3505" t="s">
        <v>16</v>
      </c>
      <c r="H3505">
        <v>120</v>
      </c>
      <c r="I3505" t="s">
        <v>11670</v>
      </c>
      <c r="J3505" t="s">
        <v>11671</v>
      </c>
      <c r="K3505" t="s">
        <v>11672</v>
      </c>
      <c r="L3505" t="s">
        <v>78047</v>
      </c>
    </row>
    <row r="3506" spans="1:12" x14ac:dyDescent="0.15">
      <c r="A3506" t="s">
        <v>12</v>
      </c>
      <c r="B3506">
        <v>970359</v>
      </c>
      <c r="C3506">
        <v>970379</v>
      </c>
      <c r="D3506" t="s">
        <v>11673</v>
      </c>
      <c r="E3506" t="s">
        <v>11674</v>
      </c>
      <c r="F3506" t="s">
        <v>15</v>
      </c>
      <c r="G3506" t="s">
        <v>16</v>
      </c>
      <c r="H3506">
        <v>7</v>
      </c>
      <c r="I3506" t="s">
        <v>11675</v>
      </c>
      <c r="J3506" t="s">
        <v>11676</v>
      </c>
      <c r="K3506" t="s">
        <v>11677</v>
      </c>
      <c r="L3506" t="s">
        <v>77909</v>
      </c>
    </row>
    <row r="3507" spans="1:12" x14ac:dyDescent="0.15">
      <c r="A3507" t="s">
        <v>12</v>
      </c>
      <c r="B3507">
        <v>970391</v>
      </c>
      <c r="C3507">
        <v>970411</v>
      </c>
      <c r="D3507" t="s">
        <v>11673</v>
      </c>
      <c r="E3507" t="s">
        <v>11674</v>
      </c>
      <c r="F3507" t="s">
        <v>15</v>
      </c>
      <c r="G3507" t="s">
        <v>16</v>
      </c>
      <c r="H3507">
        <v>39</v>
      </c>
      <c r="I3507" t="s">
        <v>11678</v>
      </c>
      <c r="J3507" t="s">
        <v>11679</v>
      </c>
      <c r="K3507" t="s">
        <v>11680</v>
      </c>
      <c r="L3507" t="s">
        <v>78041</v>
      </c>
    </row>
    <row r="3508" spans="1:12" x14ac:dyDescent="0.15">
      <c r="A3508" t="s">
        <v>12</v>
      </c>
      <c r="B3508">
        <v>970428</v>
      </c>
      <c r="C3508">
        <v>970448</v>
      </c>
      <c r="D3508" t="s">
        <v>11673</v>
      </c>
      <c r="E3508" t="s">
        <v>11674</v>
      </c>
      <c r="F3508" t="s">
        <v>15</v>
      </c>
      <c r="G3508" t="s">
        <v>36</v>
      </c>
      <c r="H3508">
        <v>76</v>
      </c>
      <c r="I3508" t="s">
        <v>11681</v>
      </c>
      <c r="J3508" t="s">
        <v>11682</v>
      </c>
      <c r="K3508" t="s">
        <v>11683</v>
      </c>
      <c r="L3508" t="s">
        <v>77985</v>
      </c>
    </row>
    <row r="3509" spans="1:12" x14ac:dyDescent="0.15">
      <c r="A3509" t="s">
        <v>12</v>
      </c>
      <c r="B3509">
        <v>970525</v>
      </c>
      <c r="C3509">
        <v>970545</v>
      </c>
      <c r="D3509" t="s">
        <v>11673</v>
      </c>
      <c r="E3509" t="s">
        <v>11674</v>
      </c>
      <c r="F3509" t="s">
        <v>15</v>
      </c>
      <c r="G3509" t="s">
        <v>16</v>
      </c>
      <c r="H3509">
        <v>173</v>
      </c>
      <c r="I3509" t="s">
        <v>11684</v>
      </c>
      <c r="J3509" t="s">
        <v>11685</v>
      </c>
      <c r="K3509" t="s">
        <v>11686</v>
      </c>
      <c r="L3509" t="s">
        <v>78052</v>
      </c>
    </row>
    <row r="3510" spans="1:12" x14ac:dyDescent="0.15">
      <c r="A3510" t="s">
        <v>12</v>
      </c>
      <c r="B3510">
        <v>972890</v>
      </c>
      <c r="C3510">
        <v>972910</v>
      </c>
      <c r="D3510" t="s">
        <v>11687</v>
      </c>
      <c r="E3510" t="s">
        <v>11688</v>
      </c>
      <c r="F3510" t="s">
        <v>15</v>
      </c>
      <c r="G3510" t="s">
        <v>16</v>
      </c>
      <c r="H3510">
        <v>7</v>
      </c>
      <c r="I3510" t="s">
        <v>11689</v>
      </c>
      <c r="J3510" t="s">
        <v>11690</v>
      </c>
      <c r="K3510" t="s">
        <v>11691</v>
      </c>
      <c r="L3510" t="s">
        <v>77909</v>
      </c>
    </row>
    <row r="3511" spans="1:12" x14ac:dyDescent="0.15">
      <c r="A3511" t="s">
        <v>12</v>
      </c>
      <c r="B3511">
        <v>972947</v>
      </c>
      <c r="C3511">
        <v>972967</v>
      </c>
      <c r="D3511" t="s">
        <v>11687</v>
      </c>
      <c r="E3511" t="s">
        <v>11688</v>
      </c>
      <c r="F3511" t="s">
        <v>15</v>
      </c>
      <c r="G3511" t="s">
        <v>16</v>
      </c>
      <c r="H3511">
        <v>64</v>
      </c>
      <c r="I3511" t="s">
        <v>11692</v>
      </c>
      <c r="J3511" t="s">
        <v>11693</v>
      </c>
      <c r="K3511" t="s">
        <v>11694</v>
      </c>
      <c r="L3511" t="s">
        <v>77989</v>
      </c>
    </row>
    <row r="3512" spans="1:12" x14ac:dyDescent="0.15">
      <c r="A3512" t="s">
        <v>12</v>
      </c>
      <c r="B3512">
        <v>972968</v>
      </c>
      <c r="C3512">
        <v>972988</v>
      </c>
      <c r="D3512" t="s">
        <v>11687</v>
      </c>
      <c r="E3512" t="s">
        <v>11688</v>
      </c>
      <c r="F3512" t="s">
        <v>15</v>
      </c>
      <c r="G3512" t="s">
        <v>16</v>
      </c>
      <c r="H3512">
        <v>85</v>
      </c>
      <c r="I3512" t="s">
        <v>11695</v>
      </c>
      <c r="J3512" t="s">
        <v>11696</v>
      </c>
      <c r="K3512" t="s">
        <v>11697</v>
      </c>
      <c r="L3512" t="s">
        <v>77972</v>
      </c>
    </row>
    <row r="3513" spans="1:12" x14ac:dyDescent="0.15">
      <c r="A3513" t="s">
        <v>12</v>
      </c>
      <c r="B3513">
        <v>972994</v>
      </c>
      <c r="C3513">
        <v>973014</v>
      </c>
      <c r="D3513" t="s">
        <v>11687</v>
      </c>
      <c r="E3513" t="s">
        <v>11688</v>
      </c>
      <c r="F3513" t="s">
        <v>15</v>
      </c>
      <c r="G3513" t="s">
        <v>16</v>
      </c>
      <c r="H3513">
        <v>111</v>
      </c>
      <c r="I3513" t="s">
        <v>11698</v>
      </c>
      <c r="J3513" t="s">
        <v>11699</v>
      </c>
      <c r="K3513" t="s">
        <v>11700</v>
      </c>
      <c r="L3513" t="s">
        <v>77908</v>
      </c>
    </row>
    <row r="3514" spans="1:12" x14ac:dyDescent="0.15">
      <c r="A3514" t="s">
        <v>12</v>
      </c>
      <c r="B3514">
        <v>973748</v>
      </c>
      <c r="C3514">
        <v>973768</v>
      </c>
      <c r="D3514" t="s">
        <v>11701</v>
      </c>
      <c r="E3514" t="s">
        <v>11702</v>
      </c>
      <c r="F3514" t="s">
        <v>15</v>
      </c>
      <c r="G3514" t="s">
        <v>36</v>
      </c>
      <c r="H3514">
        <v>37</v>
      </c>
      <c r="I3514" t="s">
        <v>11703</v>
      </c>
      <c r="J3514" t="s">
        <v>11704</v>
      </c>
      <c r="K3514" t="s">
        <v>11705</v>
      </c>
      <c r="L3514" t="s">
        <v>77906</v>
      </c>
    </row>
    <row r="3515" spans="1:12" x14ac:dyDescent="0.15">
      <c r="A3515" t="s">
        <v>12</v>
      </c>
      <c r="B3515">
        <v>973808</v>
      </c>
      <c r="C3515">
        <v>973828</v>
      </c>
      <c r="D3515" t="s">
        <v>11701</v>
      </c>
      <c r="E3515" t="s">
        <v>11702</v>
      </c>
      <c r="F3515" t="s">
        <v>15</v>
      </c>
      <c r="G3515" t="s">
        <v>32</v>
      </c>
      <c r="H3515">
        <v>97</v>
      </c>
      <c r="I3515" t="s">
        <v>11706</v>
      </c>
      <c r="J3515" t="s">
        <v>11707</v>
      </c>
      <c r="K3515" t="s">
        <v>11708</v>
      </c>
      <c r="L3515" t="s">
        <v>78010</v>
      </c>
    </row>
    <row r="3516" spans="1:12" x14ac:dyDescent="0.15">
      <c r="A3516" t="s">
        <v>12</v>
      </c>
      <c r="B3516">
        <v>973835</v>
      </c>
      <c r="C3516">
        <v>973855</v>
      </c>
      <c r="D3516" t="s">
        <v>11701</v>
      </c>
      <c r="E3516" t="s">
        <v>11702</v>
      </c>
      <c r="F3516" t="s">
        <v>15</v>
      </c>
      <c r="G3516" t="s">
        <v>36</v>
      </c>
      <c r="H3516">
        <v>124</v>
      </c>
      <c r="I3516" t="s">
        <v>11709</v>
      </c>
      <c r="J3516" t="s">
        <v>11710</v>
      </c>
      <c r="K3516" t="s">
        <v>11711</v>
      </c>
      <c r="L3516" t="s">
        <v>78046</v>
      </c>
    </row>
    <row r="3517" spans="1:12" x14ac:dyDescent="0.15">
      <c r="A3517" t="s">
        <v>12</v>
      </c>
      <c r="B3517">
        <v>973861</v>
      </c>
      <c r="C3517">
        <v>973881</v>
      </c>
      <c r="D3517" t="s">
        <v>11701</v>
      </c>
      <c r="E3517" t="s">
        <v>11702</v>
      </c>
      <c r="F3517" t="s">
        <v>15</v>
      </c>
      <c r="G3517" t="s">
        <v>16</v>
      </c>
      <c r="H3517">
        <v>150</v>
      </c>
      <c r="I3517" t="s">
        <v>11712</v>
      </c>
      <c r="J3517" t="s">
        <v>11713</v>
      </c>
      <c r="K3517" t="s">
        <v>11714</v>
      </c>
      <c r="L3517" t="s">
        <v>78086</v>
      </c>
    </row>
    <row r="3518" spans="1:12" x14ac:dyDescent="0.15">
      <c r="A3518" t="s">
        <v>12</v>
      </c>
      <c r="B3518">
        <v>976868</v>
      </c>
      <c r="C3518">
        <v>976888</v>
      </c>
      <c r="D3518" t="s">
        <v>11715</v>
      </c>
      <c r="E3518" t="s">
        <v>11716</v>
      </c>
      <c r="F3518" t="s">
        <v>15</v>
      </c>
      <c r="G3518" t="s">
        <v>32</v>
      </c>
      <c r="H3518">
        <v>1</v>
      </c>
      <c r="I3518" t="s">
        <v>11717</v>
      </c>
      <c r="J3518" t="s">
        <v>11718</v>
      </c>
      <c r="K3518" t="s">
        <v>11719</v>
      </c>
      <c r="L3518" t="s">
        <v>77917</v>
      </c>
    </row>
    <row r="3519" spans="1:12" x14ac:dyDescent="0.15">
      <c r="A3519" t="s">
        <v>12</v>
      </c>
      <c r="B3519">
        <v>976888</v>
      </c>
      <c r="C3519">
        <v>976908</v>
      </c>
      <c r="D3519" t="s">
        <v>11715</v>
      </c>
      <c r="E3519" t="s">
        <v>11716</v>
      </c>
      <c r="F3519" t="s">
        <v>15</v>
      </c>
      <c r="G3519" t="s">
        <v>23</v>
      </c>
      <c r="H3519">
        <v>21</v>
      </c>
      <c r="I3519" t="s">
        <v>11720</v>
      </c>
      <c r="J3519" t="s">
        <v>11721</v>
      </c>
      <c r="K3519" t="s">
        <v>11722</v>
      </c>
      <c r="L3519" t="s">
        <v>78022</v>
      </c>
    </row>
    <row r="3520" spans="1:12" x14ac:dyDescent="0.15">
      <c r="A3520" t="s">
        <v>12</v>
      </c>
      <c r="B3520">
        <v>976908</v>
      </c>
      <c r="C3520">
        <v>976928</v>
      </c>
      <c r="D3520" t="s">
        <v>11715</v>
      </c>
      <c r="E3520" t="s">
        <v>11716</v>
      </c>
      <c r="F3520" t="s">
        <v>15</v>
      </c>
      <c r="G3520" t="s">
        <v>16</v>
      </c>
      <c r="H3520">
        <v>41</v>
      </c>
      <c r="I3520" t="s">
        <v>11723</v>
      </c>
      <c r="J3520" t="s">
        <v>11724</v>
      </c>
      <c r="K3520" t="s">
        <v>11725</v>
      </c>
      <c r="L3520" t="s">
        <v>78014</v>
      </c>
    </row>
    <row r="3521" spans="1:12" x14ac:dyDescent="0.15">
      <c r="A3521" t="s">
        <v>12</v>
      </c>
      <c r="B3521">
        <v>976959</v>
      </c>
      <c r="C3521">
        <v>976979</v>
      </c>
      <c r="D3521" t="s">
        <v>11715</v>
      </c>
      <c r="E3521" t="s">
        <v>11716</v>
      </c>
      <c r="F3521" t="s">
        <v>15</v>
      </c>
      <c r="G3521" t="s">
        <v>23</v>
      </c>
      <c r="H3521">
        <v>92</v>
      </c>
      <c r="I3521" t="s">
        <v>11726</v>
      </c>
      <c r="J3521" t="s">
        <v>11727</v>
      </c>
      <c r="K3521" t="s">
        <v>11728</v>
      </c>
      <c r="L3521" t="s">
        <v>78032</v>
      </c>
    </row>
    <row r="3522" spans="1:12" x14ac:dyDescent="0.15">
      <c r="A3522" t="s">
        <v>12</v>
      </c>
      <c r="B3522">
        <v>978664</v>
      </c>
      <c r="C3522">
        <v>978684</v>
      </c>
      <c r="D3522" t="s">
        <v>11729</v>
      </c>
      <c r="E3522" t="s">
        <v>90</v>
      </c>
      <c r="F3522" t="s">
        <v>15</v>
      </c>
      <c r="G3522" t="s">
        <v>36</v>
      </c>
      <c r="H3522">
        <v>7</v>
      </c>
      <c r="I3522" t="s">
        <v>11730</v>
      </c>
      <c r="J3522" t="s">
        <v>11731</v>
      </c>
      <c r="K3522" t="s">
        <v>11732</v>
      </c>
      <c r="L3522" t="s">
        <v>77909</v>
      </c>
    </row>
    <row r="3523" spans="1:12" x14ac:dyDescent="0.15">
      <c r="A3523" t="s">
        <v>12</v>
      </c>
      <c r="B3523">
        <v>978702</v>
      </c>
      <c r="C3523">
        <v>978722</v>
      </c>
      <c r="D3523" t="s">
        <v>11729</v>
      </c>
      <c r="E3523" t="s">
        <v>90</v>
      </c>
      <c r="F3523" t="s">
        <v>15</v>
      </c>
      <c r="G3523" t="s">
        <v>36</v>
      </c>
      <c r="H3523">
        <v>45</v>
      </c>
      <c r="I3523" t="s">
        <v>11733</v>
      </c>
      <c r="J3523" t="s">
        <v>11734</v>
      </c>
      <c r="K3523" t="s">
        <v>11735</v>
      </c>
      <c r="L3523" t="s">
        <v>77967</v>
      </c>
    </row>
    <row r="3524" spans="1:12" x14ac:dyDescent="0.15">
      <c r="A3524" t="s">
        <v>12</v>
      </c>
      <c r="B3524">
        <v>978724</v>
      </c>
      <c r="C3524">
        <v>978744</v>
      </c>
      <c r="D3524" t="s">
        <v>11729</v>
      </c>
      <c r="E3524" t="s">
        <v>90</v>
      </c>
      <c r="F3524" t="s">
        <v>15</v>
      </c>
      <c r="G3524" t="s">
        <v>23</v>
      </c>
      <c r="H3524">
        <v>67</v>
      </c>
      <c r="I3524" t="s">
        <v>11736</v>
      </c>
      <c r="J3524" t="s">
        <v>11737</v>
      </c>
      <c r="K3524" t="s">
        <v>11738</v>
      </c>
      <c r="L3524" t="s">
        <v>77981</v>
      </c>
    </row>
    <row r="3525" spans="1:12" x14ac:dyDescent="0.15">
      <c r="A3525" t="s">
        <v>12</v>
      </c>
      <c r="B3525">
        <v>978772</v>
      </c>
      <c r="C3525">
        <v>978792</v>
      </c>
      <c r="D3525" t="s">
        <v>11729</v>
      </c>
      <c r="E3525" t="s">
        <v>90</v>
      </c>
      <c r="F3525" t="s">
        <v>15</v>
      </c>
      <c r="G3525" t="s">
        <v>32</v>
      </c>
      <c r="H3525">
        <v>115</v>
      </c>
      <c r="I3525" t="s">
        <v>11739</v>
      </c>
      <c r="J3525" t="s">
        <v>11740</v>
      </c>
      <c r="K3525" t="s">
        <v>11741</v>
      </c>
      <c r="L3525" t="s">
        <v>78020</v>
      </c>
    </row>
    <row r="3526" spans="1:12" x14ac:dyDescent="0.15">
      <c r="A3526" t="s">
        <v>12</v>
      </c>
      <c r="B3526">
        <v>979942</v>
      </c>
      <c r="C3526">
        <v>979962</v>
      </c>
      <c r="D3526" t="s">
        <v>11742</v>
      </c>
      <c r="E3526" t="s">
        <v>90</v>
      </c>
      <c r="F3526" t="s">
        <v>76</v>
      </c>
      <c r="G3526" t="s">
        <v>23</v>
      </c>
      <c r="H3526">
        <v>44</v>
      </c>
      <c r="I3526" t="s">
        <v>11743</v>
      </c>
      <c r="J3526" t="s">
        <v>11744</v>
      </c>
      <c r="K3526" t="s">
        <v>11745</v>
      </c>
      <c r="L3526" t="s">
        <v>78016</v>
      </c>
    </row>
    <row r="3527" spans="1:12" x14ac:dyDescent="0.15">
      <c r="A3527" t="s">
        <v>12</v>
      </c>
      <c r="B3527">
        <v>979921</v>
      </c>
      <c r="C3527">
        <v>979941</v>
      </c>
      <c r="D3527" t="s">
        <v>11742</v>
      </c>
      <c r="E3527" t="s">
        <v>90</v>
      </c>
      <c r="F3527" t="s">
        <v>76</v>
      </c>
      <c r="G3527" t="s">
        <v>23</v>
      </c>
      <c r="H3527">
        <v>65</v>
      </c>
      <c r="I3527" t="s">
        <v>11746</v>
      </c>
      <c r="J3527" t="s">
        <v>11747</v>
      </c>
      <c r="K3527" t="s">
        <v>11748</v>
      </c>
      <c r="L3527" t="s">
        <v>78042</v>
      </c>
    </row>
    <row r="3528" spans="1:12" x14ac:dyDescent="0.15">
      <c r="A3528" t="s">
        <v>12</v>
      </c>
      <c r="B3528">
        <v>979895</v>
      </c>
      <c r="C3528">
        <v>979915</v>
      </c>
      <c r="D3528" t="s">
        <v>11742</v>
      </c>
      <c r="E3528" t="s">
        <v>90</v>
      </c>
      <c r="F3528" t="s">
        <v>76</v>
      </c>
      <c r="G3528" t="s">
        <v>16</v>
      </c>
      <c r="H3528">
        <v>91</v>
      </c>
      <c r="I3528" t="s">
        <v>11749</v>
      </c>
      <c r="J3528" t="s">
        <v>11750</v>
      </c>
      <c r="K3528" t="s">
        <v>11751</v>
      </c>
      <c r="L3528" t="s">
        <v>77907</v>
      </c>
    </row>
    <row r="3529" spans="1:12" x14ac:dyDescent="0.15">
      <c r="A3529" t="s">
        <v>12</v>
      </c>
      <c r="B3529">
        <v>979869</v>
      </c>
      <c r="C3529">
        <v>979889</v>
      </c>
      <c r="D3529" t="s">
        <v>11742</v>
      </c>
      <c r="E3529" t="s">
        <v>90</v>
      </c>
      <c r="F3529" t="s">
        <v>76</v>
      </c>
      <c r="G3529" t="s">
        <v>36</v>
      </c>
      <c r="H3529">
        <v>117</v>
      </c>
      <c r="I3529" t="s">
        <v>11752</v>
      </c>
      <c r="J3529" t="s">
        <v>11753</v>
      </c>
      <c r="K3529" t="s">
        <v>11754</v>
      </c>
      <c r="L3529" t="s">
        <v>77930</v>
      </c>
    </row>
    <row r="3530" spans="1:12" x14ac:dyDescent="0.15">
      <c r="A3530" t="s">
        <v>12</v>
      </c>
      <c r="B3530">
        <v>983034</v>
      </c>
      <c r="C3530">
        <v>983054</v>
      </c>
      <c r="D3530" t="s">
        <v>11755</v>
      </c>
      <c r="E3530" t="s">
        <v>90</v>
      </c>
      <c r="F3530" t="s">
        <v>76</v>
      </c>
      <c r="G3530" t="s">
        <v>32</v>
      </c>
      <c r="H3530">
        <v>1</v>
      </c>
      <c r="I3530" t="s">
        <v>11756</v>
      </c>
      <c r="J3530" t="s">
        <v>11757</v>
      </c>
      <c r="K3530" t="s">
        <v>11758</v>
      </c>
      <c r="L3530" t="s">
        <v>77917</v>
      </c>
    </row>
    <row r="3531" spans="1:12" x14ac:dyDescent="0.15">
      <c r="A3531" t="s">
        <v>12</v>
      </c>
      <c r="B3531">
        <v>982986</v>
      </c>
      <c r="C3531">
        <v>983006</v>
      </c>
      <c r="D3531" t="s">
        <v>11755</v>
      </c>
      <c r="E3531" t="s">
        <v>90</v>
      </c>
      <c r="F3531" t="s">
        <v>76</v>
      </c>
      <c r="G3531" t="s">
        <v>36</v>
      </c>
      <c r="H3531">
        <v>49</v>
      </c>
      <c r="I3531" t="s">
        <v>11759</v>
      </c>
      <c r="J3531" t="s">
        <v>11760</v>
      </c>
      <c r="K3531" t="s">
        <v>11761</v>
      </c>
      <c r="L3531" t="s">
        <v>77913</v>
      </c>
    </row>
    <row r="3532" spans="1:12" x14ac:dyDescent="0.15">
      <c r="A3532" t="s">
        <v>12</v>
      </c>
      <c r="B3532">
        <v>982937</v>
      </c>
      <c r="C3532">
        <v>982957</v>
      </c>
      <c r="D3532" t="s">
        <v>11755</v>
      </c>
      <c r="E3532" t="s">
        <v>90</v>
      </c>
      <c r="F3532" t="s">
        <v>76</v>
      </c>
      <c r="G3532" t="s">
        <v>16</v>
      </c>
      <c r="H3532">
        <v>98</v>
      </c>
      <c r="I3532" t="s">
        <v>11762</v>
      </c>
      <c r="J3532" t="s">
        <v>11763</v>
      </c>
      <c r="K3532" t="s">
        <v>11764</v>
      </c>
      <c r="L3532" t="s">
        <v>78048</v>
      </c>
    </row>
    <row r="3533" spans="1:12" x14ac:dyDescent="0.15">
      <c r="A3533" t="s">
        <v>12</v>
      </c>
      <c r="B3533">
        <v>982905</v>
      </c>
      <c r="C3533">
        <v>982925</v>
      </c>
      <c r="D3533" t="s">
        <v>11755</v>
      </c>
      <c r="E3533" t="s">
        <v>90</v>
      </c>
      <c r="F3533" t="s">
        <v>76</v>
      </c>
      <c r="G3533" t="s">
        <v>16</v>
      </c>
      <c r="H3533">
        <v>130</v>
      </c>
      <c r="I3533" t="s">
        <v>11765</v>
      </c>
      <c r="J3533" t="s">
        <v>11766</v>
      </c>
      <c r="K3533" t="s">
        <v>11767</v>
      </c>
      <c r="L3533" t="s">
        <v>77998</v>
      </c>
    </row>
    <row r="3534" spans="1:12" x14ac:dyDescent="0.15">
      <c r="A3534" t="s">
        <v>12</v>
      </c>
      <c r="B3534">
        <v>983440</v>
      </c>
      <c r="C3534">
        <v>983460</v>
      </c>
      <c r="D3534" t="s">
        <v>11768</v>
      </c>
      <c r="E3534" t="s">
        <v>90</v>
      </c>
      <c r="F3534" t="s">
        <v>76</v>
      </c>
      <c r="G3534" t="s">
        <v>16</v>
      </c>
      <c r="H3534">
        <v>11</v>
      </c>
      <c r="I3534" t="s">
        <v>11769</v>
      </c>
      <c r="J3534" t="s">
        <v>11770</v>
      </c>
      <c r="K3534" t="s">
        <v>11771</v>
      </c>
      <c r="L3534" t="s">
        <v>77974</v>
      </c>
    </row>
    <row r="3535" spans="1:12" x14ac:dyDescent="0.15">
      <c r="A3535" t="s">
        <v>12</v>
      </c>
      <c r="B3535">
        <v>983390</v>
      </c>
      <c r="C3535">
        <v>983410</v>
      </c>
      <c r="D3535" t="s">
        <v>11768</v>
      </c>
      <c r="E3535" t="s">
        <v>90</v>
      </c>
      <c r="F3535" t="s">
        <v>76</v>
      </c>
      <c r="G3535" t="s">
        <v>16</v>
      </c>
      <c r="H3535">
        <v>61</v>
      </c>
      <c r="I3535" t="s">
        <v>11772</v>
      </c>
      <c r="J3535" t="s">
        <v>11773</v>
      </c>
      <c r="K3535" t="s">
        <v>11774</v>
      </c>
      <c r="L3535" t="s">
        <v>77979</v>
      </c>
    </row>
    <row r="3536" spans="1:12" x14ac:dyDescent="0.15">
      <c r="A3536" t="s">
        <v>12</v>
      </c>
      <c r="B3536">
        <v>983345</v>
      </c>
      <c r="C3536">
        <v>983365</v>
      </c>
      <c r="D3536" t="s">
        <v>11768</v>
      </c>
      <c r="E3536" t="s">
        <v>90</v>
      </c>
      <c r="F3536" t="s">
        <v>76</v>
      </c>
      <c r="G3536" t="s">
        <v>16</v>
      </c>
      <c r="H3536">
        <v>106</v>
      </c>
      <c r="I3536" t="s">
        <v>11775</v>
      </c>
      <c r="J3536" t="s">
        <v>11776</v>
      </c>
      <c r="K3536" t="s">
        <v>11777</v>
      </c>
      <c r="L3536" t="s">
        <v>77914</v>
      </c>
    </row>
    <row r="3537" spans="1:12" x14ac:dyDescent="0.15">
      <c r="A3537" t="s">
        <v>12</v>
      </c>
      <c r="B3537">
        <v>983322</v>
      </c>
      <c r="C3537">
        <v>983342</v>
      </c>
      <c r="D3537" t="s">
        <v>11768</v>
      </c>
      <c r="E3537" t="s">
        <v>90</v>
      </c>
      <c r="F3537" t="s">
        <v>76</v>
      </c>
      <c r="G3537" t="s">
        <v>36</v>
      </c>
      <c r="H3537">
        <v>129</v>
      </c>
      <c r="I3537" t="s">
        <v>11778</v>
      </c>
      <c r="J3537" t="s">
        <v>11779</v>
      </c>
      <c r="K3537" t="s">
        <v>11780</v>
      </c>
      <c r="L3537" t="s">
        <v>77988</v>
      </c>
    </row>
    <row r="3538" spans="1:12" x14ac:dyDescent="0.15">
      <c r="A3538" t="s">
        <v>12</v>
      </c>
      <c r="B3538">
        <v>983821</v>
      </c>
      <c r="C3538">
        <v>983841</v>
      </c>
      <c r="D3538" t="s">
        <v>11781</v>
      </c>
      <c r="E3538" t="s">
        <v>90</v>
      </c>
      <c r="F3538" t="s">
        <v>76</v>
      </c>
      <c r="G3538" t="s">
        <v>32</v>
      </c>
      <c r="H3538">
        <v>1</v>
      </c>
      <c r="I3538" t="s">
        <v>11782</v>
      </c>
      <c r="J3538" t="s">
        <v>11783</v>
      </c>
      <c r="K3538" t="s">
        <v>11784</v>
      </c>
      <c r="L3538" t="s">
        <v>77917</v>
      </c>
    </row>
    <row r="3539" spans="1:12" x14ac:dyDescent="0.15">
      <c r="A3539" t="s">
        <v>12</v>
      </c>
      <c r="B3539">
        <v>983799</v>
      </c>
      <c r="C3539">
        <v>983819</v>
      </c>
      <c r="D3539" t="s">
        <v>11781</v>
      </c>
      <c r="E3539" t="s">
        <v>90</v>
      </c>
      <c r="F3539" t="s">
        <v>76</v>
      </c>
      <c r="G3539" t="s">
        <v>23</v>
      </c>
      <c r="H3539">
        <v>23</v>
      </c>
      <c r="I3539" t="s">
        <v>11785</v>
      </c>
      <c r="J3539" t="s">
        <v>11786</v>
      </c>
      <c r="K3539" t="s">
        <v>11787</v>
      </c>
      <c r="L3539" t="s">
        <v>77975</v>
      </c>
    </row>
    <row r="3540" spans="1:12" x14ac:dyDescent="0.15">
      <c r="A3540" t="s">
        <v>12</v>
      </c>
      <c r="B3540">
        <v>983767</v>
      </c>
      <c r="C3540">
        <v>983787</v>
      </c>
      <c r="D3540" t="s">
        <v>11781</v>
      </c>
      <c r="E3540" t="s">
        <v>90</v>
      </c>
      <c r="F3540" t="s">
        <v>76</v>
      </c>
      <c r="G3540" t="s">
        <v>16</v>
      </c>
      <c r="H3540">
        <v>55</v>
      </c>
      <c r="I3540" t="s">
        <v>11788</v>
      </c>
      <c r="J3540" t="s">
        <v>11789</v>
      </c>
      <c r="K3540" t="s">
        <v>11790</v>
      </c>
      <c r="L3540" t="s">
        <v>77992</v>
      </c>
    </row>
    <row r="3541" spans="1:12" x14ac:dyDescent="0.15">
      <c r="A3541" t="s">
        <v>12</v>
      </c>
      <c r="B3541">
        <v>983745</v>
      </c>
      <c r="C3541">
        <v>983765</v>
      </c>
      <c r="D3541" t="s">
        <v>11781</v>
      </c>
      <c r="E3541" t="s">
        <v>90</v>
      </c>
      <c r="F3541" t="s">
        <v>76</v>
      </c>
      <c r="G3541" t="s">
        <v>32</v>
      </c>
      <c r="H3541">
        <v>77</v>
      </c>
      <c r="I3541" t="s">
        <v>11791</v>
      </c>
      <c r="J3541" t="s">
        <v>11792</v>
      </c>
      <c r="K3541" t="s">
        <v>11793</v>
      </c>
      <c r="L3541" t="s">
        <v>77960</v>
      </c>
    </row>
    <row r="3542" spans="1:12" x14ac:dyDescent="0.15">
      <c r="A3542" t="s">
        <v>12</v>
      </c>
      <c r="B3542">
        <v>984915</v>
      </c>
      <c r="C3542">
        <v>984935</v>
      </c>
      <c r="D3542" t="s">
        <v>11794</v>
      </c>
      <c r="E3542" t="s">
        <v>90</v>
      </c>
      <c r="F3542" t="s">
        <v>76</v>
      </c>
      <c r="G3542" t="s">
        <v>32</v>
      </c>
      <c r="H3542">
        <v>1</v>
      </c>
      <c r="I3542" t="s">
        <v>11795</v>
      </c>
      <c r="J3542" t="s">
        <v>11796</v>
      </c>
      <c r="K3542" t="s">
        <v>11797</v>
      </c>
      <c r="L3542" t="s">
        <v>77917</v>
      </c>
    </row>
    <row r="3543" spans="1:12" x14ac:dyDescent="0.15">
      <c r="A3543" t="s">
        <v>12</v>
      </c>
      <c r="B3543">
        <v>984894</v>
      </c>
      <c r="C3543">
        <v>984914</v>
      </c>
      <c r="D3543" t="s">
        <v>11794</v>
      </c>
      <c r="E3543" t="s">
        <v>90</v>
      </c>
      <c r="F3543" t="s">
        <v>76</v>
      </c>
      <c r="G3543" t="s">
        <v>16</v>
      </c>
      <c r="H3543">
        <v>22</v>
      </c>
      <c r="I3543" t="s">
        <v>11798</v>
      </c>
      <c r="J3543" t="s">
        <v>11799</v>
      </c>
      <c r="K3543" t="s">
        <v>11800</v>
      </c>
      <c r="L3543" t="s">
        <v>77948</v>
      </c>
    </row>
    <row r="3544" spans="1:12" x14ac:dyDescent="0.15">
      <c r="A3544" t="s">
        <v>12</v>
      </c>
      <c r="B3544">
        <v>984867</v>
      </c>
      <c r="C3544">
        <v>984887</v>
      </c>
      <c r="D3544" t="s">
        <v>11794</v>
      </c>
      <c r="E3544" t="s">
        <v>90</v>
      </c>
      <c r="F3544" t="s">
        <v>76</v>
      </c>
      <c r="G3544" t="s">
        <v>23</v>
      </c>
      <c r="H3544">
        <v>49</v>
      </c>
      <c r="I3544" t="s">
        <v>11801</v>
      </c>
      <c r="J3544" t="s">
        <v>11802</v>
      </c>
      <c r="K3544" t="s">
        <v>11803</v>
      </c>
      <c r="L3544" t="s">
        <v>77913</v>
      </c>
    </row>
    <row r="3545" spans="1:12" x14ac:dyDescent="0.15">
      <c r="A3545" t="s">
        <v>12</v>
      </c>
      <c r="B3545">
        <v>984846</v>
      </c>
      <c r="C3545">
        <v>984866</v>
      </c>
      <c r="D3545" t="s">
        <v>11794</v>
      </c>
      <c r="E3545" t="s">
        <v>90</v>
      </c>
      <c r="F3545" t="s">
        <v>76</v>
      </c>
      <c r="G3545" t="s">
        <v>32</v>
      </c>
      <c r="H3545">
        <v>70</v>
      </c>
      <c r="I3545" t="s">
        <v>11804</v>
      </c>
      <c r="J3545" t="s">
        <v>11805</v>
      </c>
      <c r="K3545" t="s">
        <v>11806</v>
      </c>
      <c r="L3545" t="s">
        <v>77919</v>
      </c>
    </row>
    <row r="3546" spans="1:12" x14ac:dyDescent="0.15">
      <c r="A3546" t="s">
        <v>12</v>
      </c>
      <c r="B3546">
        <v>985177</v>
      </c>
      <c r="C3546">
        <v>985197</v>
      </c>
      <c r="D3546" t="s">
        <v>11807</v>
      </c>
      <c r="E3546" t="s">
        <v>90</v>
      </c>
      <c r="F3546" t="s">
        <v>15</v>
      </c>
      <c r="G3546" t="s">
        <v>32</v>
      </c>
      <c r="H3546">
        <v>13</v>
      </c>
      <c r="I3546" t="s">
        <v>11808</v>
      </c>
      <c r="J3546" t="s">
        <v>11809</v>
      </c>
      <c r="K3546" t="s">
        <v>11810</v>
      </c>
      <c r="L3546" t="s">
        <v>77935</v>
      </c>
    </row>
    <row r="3547" spans="1:12" x14ac:dyDescent="0.15">
      <c r="A3547" t="s">
        <v>12</v>
      </c>
      <c r="B3547">
        <v>985198</v>
      </c>
      <c r="C3547">
        <v>985218</v>
      </c>
      <c r="D3547" t="s">
        <v>11807</v>
      </c>
      <c r="E3547" t="s">
        <v>90</v>
      </c>
      <c r="F3547" t="s">
        <v>15</v>
      </c>
      <c r="G3547" t="s">
        <v>23</v>
      </c>
      <c r="H3547">
        <v>34</v>
      </c>
      <c r="I3547" t="s">
        <v>11811</v>
      </c>
      <c r="J3547" t="s">
        <v>11812</v>
      </c>
      <c r="K3547" t="s">
        <v>11813</v>
      </c>
      <c r="L3547" t="s">
        <v>77999</v>
      </c>
    </row>
    <row r="3548" spans="1:12" x14ac:dyDescent="0.15">
      <c r="A3548" t="s">
        <v>12</v>
      </c>
      <c r="B3548">
        <v>985220</v>
      </c>
      <c r="C3548">
        <v>985240</v>
      </c>
      <c r="D3548" t="s">
        <v>11807</v>
      </c>
      <c r="E3548" t="s">
        <v>90</v>
      </c>
      <c r="F3548" t="s">
        <v>15</v>
      </c>
      <c r="G3548" t="s">
        <v>23</v>
      </c>
      <c r="H3548">
        <v>56</v>
      </c>
      <c r="I3548" t="s">
        <v>11814</v>
      </c>
      <c r="J3548" t="s">
        <v>11815</v>
      </c>
      <c r="K3548" t="s">
        <v>11816</v>
      </c>
      <c r="L3548" t="s">
        <v>77971</v>
      </c>
    </row>
    <row r="3549" spans="1:12" x14ac:dyDescent="0.15">
      <c r="A3549" t="s">
        <v>12</v>
      </c>
      <c r="B3549">
        <v>985240</v>
      </c>
      <c r="C3549">
        <v>985260</v>
      </c>
      <c r="D3549" t="s">
        <v>11807</v>
      </c>
      <c r="E3549" t="s">
        <v>90</v>
      </c>
      <c r="F3549" t="s">
        <v>15</v>
      </c>
      <c r="G3549" t="s">
        <v>16</v>
      </c>
      <c r="H3549">
        <v>76</v>
      </c>
      <c r="I3549" t="s">
        <v>11817</v>
      </c>
      <c r="J3549" t="s">
        <v>11818</v>
      </c>
      <c r="K3549" t="s">
        <v>11819</v>
      </c>
      <c r="L3549" t="s">
        <v>77985</v>
      </c>
    </row>
    <row r="3550" spans="1:12" x14ac:dyDescent="0.15">
      <c r="A3550" t="s">
        <v>12</v>
      </c>
      <c r="B3550">
        <v>986832</v>
      </c>
      <c r="C3550">
        <v>986852</v>
      </c>
      <c r="D3550" t="s">
        <v>11820</v>
      </c>
      <c r="E3550" t="s">
        <v>90</v>
      </c>
      <c r="F3550" t="s">
        <v>15</v>
      </c>
      <c r="G3550" t="s">
        <v>32</v>
      </c>
      <c r="H3550">
        <v>13</v>
      </c>
      <c r="I3550" t="s">
        <v>11821</v>
      </c>
      <c r="J3550" t="s">
        <v>11822</v>
      </c>
      <c r="K3550" t="s">
        <v>11823</v>
      </c>
      <c r="L3550" t="s">
        <v>77935</v>
      </c>
    </row>
    <row r="3551" spans="1:12" x14ac:dyDescent="0.15">
      <c r="A3551" t="s">
        <v>12</v>
      </c>
      <c r="B3551">
        <v>986854</v>
      </c>
      <c r="C3551">
        <v>986874</v>
      </c>
      <c r="D3551" t="s">
        <v>11820</v>
      </c>
      <c r="E3551" t="s">
        <v>90</v>
      </c>
      <c r="F3551" t="s">
        <v>15</v>
      </c>
      <c r="G3551" t="s">
        <v>16</v>
      </c>
      <c r="H3551">
        <v>35</v>
      </c>
      <c r="I3551" t="s">
        <v>11824</v>
      </c>
      <c r="J3551" t="s">
        <v>11825</v>
      </c>
      <c r="K3551" t="s">
        <v>11826</v>
      </c>
      <c r="L3551" t="s">
        <v>77936</v>
      </c>
    </row>
    <row r="3552" spans="1:12" x14ac:dyDescent="0.15">
      <c r="A3552" t="s">
        <v>12</v>
      </c>
      <c r="B3552">
        <v>986880</v>
      </c>
      <c r="C3552">
        <v>986900</v>
      </c>
      <c r="D3552" t="s">
        <v>11820</v>
      </c>
      <c r="E3552" t="s">
        <v>90</v>
      </c>
      <c r="F3552" t="s">
        <v>15</v>
      </c>
      <c r="G3552" t="s">
        <v>36</v>
      </c>
      <c r="H3552">
        <v>61</v>
      </c>
      <c r="I3552" t="s">
        <v>11827</v>
      </c>
      <c r="J3552" t="s">
        <v>11828</v>
      </c>
      <c r="K3552" t="s">
        <v>11829</v>
      </c>
      <c r="L3552" t="s">
        <v>77979</v>
      </c>
    </row>
    <row r="3553" spans="1:12" x14ac:dyDescent="0.15">
      <c r="A3553" t="s">
        <v>12</v>
      </c>
      <c r="B3553">
        <v>986910</v>
      </c>
      <c r="C3553">
        <v>986930</v>
      </c>
      <c r="D3553" t="s">
        <v>11820</v>
      </c>
      <c r="E3553" t="s">
        <v>90</v>
      </c>
      <c r="F3553" t="s">
        <v>15</v>
      </c>
      <c r="G3553" t="s">
        <v>32</v>
      </c>
      <c r="H3553">
        <v>91</v>
      </c>
      <c r="I3553" t="s">
        <v>11830</v>
      </c>
      <c r="J3553" t="s">
        <v>11831</v>
      </c>
      <c r="K3553" t="s">
        <v>11832</v>
      </c>
      <c r="L3553" t="s">
        <v>77907</v>
      </c>
    </row>
    <row r="3554" spans="1:12" x14ac:dyDescent="0.15">
      <c r="A3554" t="s">
        <v>12</v>
      </c>
      <c r="B3554">
        <v>988335</v>
      </c>
      <c r="C3554">
        <v>988355</v>
      </c>
      <c r="D3554" t="s">
        <v>11833</v>
      </c>
      <c r="E3554" t="s">
        <v>90</v>
      </c>
      <c r="F3554" t="s">
        <v>15</v>
      </c>
      <c r="G3554" t="s">
        <v>32</v>
      </c>
      <c r="H3554">
        <v>51</v>
      </c>
      <c r="I3554" t="s">
        <v>11834</v>
      </c>
      <c r="J3554" t="s">
        <v>11835</v>
      </c>
      <c r="K3554" t="s">
        <v>11836</v>
      </c>
      <c r="L3554" t="s">
        <v>78023</v>
      </c>
    </row>
    <row r="3555" spans="1:12" x14ac:dyDescent="0.15">
      <c r="A3555" t="s">
        <v>12</v>
      </c>
      <c r="B3555">
        <v>988357</v>
      </c>
      <c r="C3555">
        <v>988377</v>
      </c>
      <c r="D3555" t="s">
        <v>11833</v>
      </c>
      <c r="E3555" t="s">
        <v>90</v>
      </c>
      <c r="F3555" t="s">
        <v>15</v>
      </c>
      <c r="G3555" t="s">
        <v>32</v>
      </c>
      <c r="H3555">
        <v>73</v>
      </c>
      <c r="I3555" t="s">
        <v>11837</v>
      </c>
      <c r="J3555" t="s">
        <v>11838</v>
      </c>
      <c r="K3555" t="s">
        <v>11839</v>
      </c>
      <c r="L3555" t="s">
        <v>77926</v>
      </c>
    </row>
    <row r="3556" spans="1:12" x14ac:dyDescent="0.15">
      <c r="A3556" t="s">
        <v>12</v>
      </c>
      <c r="B3556">
        <v>988382</v>
      </c>
      <c r="C3556">
        <v>988402</v>
      </c>
      <c r="D3556" t="s">
        <v>11833</v>
      </c>
      <c r="E3556" t="s">
        <v>90</v>
      </c>
      <c r="F3556" t="s">
        <v>15</v>
      </c>
      <c r="G3556" t="s">
        <v>23</v>
      </c>
      <c r="H3556">
        <v>98</v>
      </c>
      <c r="I3556" t="s">
        <v>11840</v>
      </c>
      <c r="J3556" t="s">
        <v>11841</v>
      </c>
      <c r="K3556" t="s">
        <v>11842</v>
      </c>
      <c r="L3556" t="s">
        <v>78048</v>
      </c>
    </row>
    <row r="3557" spans="1:12" x14ac:dyDescent="0.15">
      <c r="A3557" t="s">
        <v>12</v>
      </c>
      <c r="B3557">
        <v>988445</v>
      </c>
      <c r="C3557">
        <v>988465</v>
      </c>
      <c r="D3557" t="s">
        <v>11833</v>
      </c>
      <c r="E3557" t="s">
        <v>90</v>
      </c>
      <c r="F3557" t="s">
        <v>15</v>
      </c>
      <c r="G3557" t="s">
        <v>23</v>
      </c>
      <c r="H3557">
        <v>161</v>
      </c>
      <c r="I3557" t="s">
        <v>11843</v>
      </c>
      <c r="J3557" t="s">
        <v>11844</v>
      </c>
      <c r="K3557" t="s">
        <v>11845</v>
      </c>
      <c r="L3557" t="s">
        <v>77931</v>
      </c>
    </row>
    <row r="3558" spans="1:12" x14ac:dyDescent="0.15">
      <c r="A3558" t="s">
        <v>12</v>
      </c>
      <c r="B3558">
        <v>989023</v>
      </c>
      <c r="C3558">
        <v>989043</v>
      </c>
      <c r="D3558" t="s">
        <v>11846</v>
      </c>
      <c r="E3558" t="s">
        <v>90</v>
      </c>
      <c r="F3558" t="s">
        <v>15</v>
      </c>
      <c r="G3558" t="s">
        <v>16</v>
      </c>
      <c r="H3558">
        <v>0</v>
      </c>
      <c r="I3558" t="s">
        <v>11847</v>
      </c>
      <c r="J3558" t="s">
        <v>11848</v>
      </c>
      <c r="K3558" t="s">
        <v>11849</v>
      </c>
      <c r="L3558" t="s">
        <v>77980</v>
      </c>
    </row>
    <row r="3559" spans="1:12" x14ac:dyDescent="0.15">
      <c r="A3559" t="s">
        <v>12</v>
      </c>
      <c r="B3559">
        <v>989063</v>
      </c>
      <c r="C3559">
        <v>989083</v>
      </c>
      <c r="D3559" t="s">
        <v>11846</v>
      </c>
      <c r="E3559" t="s">
        <v>90</v>
      </c>
      <c r="F3559" t="s">
        <v>15</v>
      </c>
      <c r="G3559" t="s">
        <v>23</v>
      </c>
      <c r="H3559">
        <v>40</v>
      </c>
      <c r="I3559" t="s">
        <v>11850</v>
      </c>
      <c r="J3559" t="s">
        <v>11851</v>
      </c>
      <c r="K3559" t="s">
        <v>11852</v>
      </c>
      <c r="L3559" t="s">
        <v>77952</v>
      </c>
    </row>
    <row r="3560" spans="1:12" x14ac:dyDescent="0.15">
      <c r="A3560" t="s">
        <v>12</v>
      </c>
      <c r="B3560">
        <v>989110</v>
      </c>
      <c r="C3560">
        <v>989130</v>
      </c>
      <c r="D3560" t="s">
        <v>11846</v>
      </c>
      <c r="E3560" t="s">
        <v>90</v>
      </c>
      <c r="F3560" t="s">
        <v>15</v>
      </c>
      <c r="G3560" t="s">
        <v>36</v>
      </c>
      <c r="H3560">
        <v>87</v>
      </c>
      <c r="I3560" t="s">
        <v>11853</v>
      </c>
      <c r="J3560" t="s">
        <v>11854</v>
      </c>
      <c r="K3560" t="s">
        <v>11855</v>
      </c>
      <c r="L3560" t="s">
        <v>78024</v>
      </c>
    </row>
    <row r="3561" spans="1:12" x14ac:dyDescent="0.15">
      <c r="A3561" t="s">
        <v>12</v>
      </c>
      <c r="B3561">
        <v>989184</v>
      </c>
      <c r="C3561">
        <v>989204</v>
      </c>
      <c r="D3561" t="s">
        <v>11846</v>
      </c>
      <c r="E3561" t="s">
        <v>90</v>
      </c>
      <c r="F3561" t="s">
        <v>15</v>
      </c>
      <c r="G3561" t="s">
        <v>16</v>
      </c>
      <c r="H3561">
        <v>161</v>
      </c>
      <c r="I3561" t="s">
        <v>11856</v>
      </c>
      <c r="J3561" t="s">
        <v>11857</v>
      </c>
      <c r="K3561" t="s">
        <v>11858</v>
      </c>
      <c r="L3561" t="s">
        <v>77931</v>
      </c>
    </row>
    <row r="3562" spans="1:12" x14ac:dyDescent="0.15">
      <c r="A3562" t="s">
        <v>12</v>
      </c>
      <c r="B3562">
        <v>990243</v>
      </c>
      <c r="C3562">
        <v>990263</v>
      </c>
      <c r="D3562" t="s">
        <v>11859</v>
      </c>
      <c r="E3562" t="s">
        <v>90</v>
      </c>
      <c r="F3562" t="s">
        <v>15</v>
      </c>
      <c r="G3562" t="s">
        <v>32</v>
      </c>
      <c r="H3562">
        <v>1</v>
      </c>
      <c r="I3562" t="s">
        <v>11860</v>
      </c>
      <c r="J3562" t="s">
        <v>11861</v>
      </c>
      <c r="K3562" t="s">
        <v>11862</v>
      </c>
      <c r="L3562" t="s">
        <v>77917</v>
      </c>
    </row>
    <row r="3563" spans="1:12" x14ac:dyDescent="0.15">
      <c r="A3563" t="s">
        <v>12</v>
      </c>
      <c r="B3563">
        <v>990282</v>
      </c>
      <c r="C3563">
        <v>990302</v>
      </c>
      <c r="D3563" t="s">
        <v>11859</v>
      </c>
      <c r="E3563" t="s">
        <v>90</v>
      </c>
      <c r="F3563" t="s">
        <v>15</v>
      </c>
      <c r="G3563" t="s">
        <v>36</v>
      </c>
      <c r="H3563">
        <v>40</v>
      </c>
      <c r="I3563" t="s">
        <v>11863</v>
      </c>
      <c r="J3563" t="s">
        <v>11864</v>
      </c>
      <c r="K3563" t="s">
        <v>11865</v>
      </c>
      <c r="L3563" t="s">
        <v>77952</v>
      </c>
    </row>
    <row r="3564" spans="1:12" x14ac:dyDescent="0.15">
      <c r="A3564" t="s">
        <v>12</v>
      </c>
      <c r="B3564">
        <v>990304</v>
      </c>
      <c r="C3564">
        <v>990324</v>
      </c>
      <c r="D3564" t="s">
        <v>11859</v>
      </c>
      <c r="E3564" t="s">
        <v>90</v>
      </c>
      <c r="F3564" t="s">
        <v>15</v>
      </c>
      <c r="G3564" t="s">
        <v>23</v>
      </c>
      <c r="H3564">
        <v>62</v>
      </c>
      <c r="I3564" t="s">
        <v>11866</v>
      </c>
      <c r="J3564" t="s">
        <v>11867</v>
      </c>
      <c r="K3564" t="s">
        <v>11868</v>
      </c>
      <c r="L3564" t="s">
        <v>77949</v>
      </c>
    </row>
    <row r="3565" spans="1:12" x14ac:dyDescent="0.15">
      <c r="A3565" t="s">
        <v>12</v>
      </c>
      <c r="B3565">
        <v>990331</v>
      </c>
      <c r="C3565">
        <v>990351</v>
      </c>
      <c r="D3565" t="s">
        <v>11859</v>
      </c>
      <c r="E3565" t="s">
        <v>90</v>
      </c>
      <c r="F3565" t="s">
        <v>15</v>
      </c>
      <c r="G3565" t="s">
        <v>23</v>
      </c>
      <c r="H3565">
        <v>89</v>
      </c>
      <c r="I3565" t="s">
        <v>11869</v>
      </c>
      <c r="J3565" t="s">
        <v>11870</v>
      </c>
      <c r="K3565" t="s">
        <v>11871</v>
      </c>
      <c r="L3565" t="s">
        <v>77964</v>
      </c>
    </row>
    <row r="3566" spans="1:12" x14ac:dyDescent="0.15">
      <c r="A3566" t="s">
        <v>12</v>
      </c>
      <c r="B3566">
        <v>991133</v>
      </c>
      <c r="C3566">
        <v>991153</v>
      </c>
      <c r="D3566" t="s">
        <v>11872</v>
      </c>
      <c r="E3566" t="s">
        <v>90</v>
      </c>
      <c r="F3566" t="s">
        <v>15</v>
      </c>
      <c r="G3566" t="s">
        <v>36</v>
      </c>
      <c r="H3566">
        <v>14</v>
      </c>
      <c r="I3566" t="s">
        <v>11873</v>
      </c>
      <c r="J3566" t="s">
        <v>11874</v>
      </c>
      <c r="K3566" t="s">
        <v>11875</v>
      </c>
      <c r="L3566" t="s">
        <v>77924</v>
      </c>
    </row>
    <row r="3567" spans="1:12" x14ac:dyDescent="0.15">
      <c r="A3567" t="s">
        <v>12</v>
      </c>
      <c r="B3567">
        <v>991156</v>
      </c>
      <c r="C3567">
        <v>991176</v>
      </c>
      <c r="D3567" t="s">
        <v>11872</v>
      </c>
      <c r="E3567" t="s">
        <v>90</v>
      </c>
      <c r="F3567" t="s">
        <v>15</v>
      </c>
      <c r="G3567" t="s">
        <v>16</v>
      </c>
      <c r="H3567">
        <v>37</v>
      </c>
      <c r="I3567" t="s">
        <v>11876</v>
      </c>
      <c r="J3567" t="s">
        <v>11877</v>
      </c>
      <c r="K3567" t="s">
        <v>11878</v>
      </c>
      <c r="L3567" t="s">
        <v>77906</v>
      </c>
    </row>
    <row r="3568" spans="1:12" x14ac:dyDescent="0.15">
      <c r="A3568" t="s">
        <v>12</v>
      </c>
      <c r="B3568">
        <v>991205</v>
      </c>
      <c r="C3568">
        <v>991225</v>
      </c>
      <c r="D3568" t="s">
        <v>11872</v>
      </c>
      <c r="E3568" t="s">
        <v>90</v>
      </c>
      <c r="F3568" t="s">
        <v>15</v>
      </c>
      <c r="G3568" t="s">
        <v>16</v>
      </c>
      <c r="H3568">
        <v>86</v>
      </c>
      <c r="I3568" t="s">
        <v>11879</v>
      </c>
      <c r="J3568" t="s">
        <v>11880</v>
      </c>
      <c r="K3568" t="s">
        <v>11881</v>
      </c>
      <c r="L3568" t="s">
        <v>77929</v>
      </c>
    </row>
    <row r="3569" spans="1:12" x14ac:dyDescent="0.15">
      <c r="A3569" t="s">
        <v>12</v>
      </c>
      <c r="B3569">
        <v>991226</v>
      </c>
      <c r="C3569">
        <v>991246</v>
      </c>
      <c r="D3569" t="s">
        <v>11872</v>
      </c>
      <c r="E3569" t="s">
        <v>90</v>
      </c>
      <c r="F3569" t="s">
        <v>15</v>
      </c>
      <c r="G3569" t="s">
        <v>23</v>
      </c>
      <c r="H3569">
        <v>107</v>
      </c>
      <c r="I3569" t="s">
        <v>11882</v>
      </c>
      <c r="J3569" t="s">
        <v>11883</v>
      </c>
      <c r="K3569" t="s">
        <v>11884</v>
      </c>
      <c r="L3569" t="s">
        <v>77983</v>
      </c>
    </row>
    <row r="3570" spans="1:12" x14ac:dyDescent="0.15">
      <c r="A3570" t="s">
        <v>12</v>
      </c>
      <c r="B3570">
        <v>992386</v>
      </c>
      <c r="C3570">
        <v>992406</v>
      </c>
      <c r="D3570" t="s">
        <v>11885</v>
      </c>
      <c r="E3570" t="s">
        <v>90</v>
      </c>
      <c r="F3570" t="s">
        <v>76</v>
      </c>
      <c r="G3570" t="s">
        <v>36</v>
      </c>
      <c r="H3570">
        <v>0</v>
      </c>
      <c r="I3570" t="s">
        <v>11886</v>
      </c>
      <c r="J3570" t="s">
        <v>11887</v>
      </c>
      <c r="K3570" t="s">
        <v>11888</v>
      </c>
      <c r="L3570" t="s">
        <v>77980</v>
      </c>
    </row>
    <row r="3571" spans="1:12" x14ac:dyDescent="0.15">
      <c r="A3571" t="s">
        <v>12</v>
      </c>
      <c r="B3571">
        <v>992364</v>
      </c>
      <c r="C3571">
        <v>992384</v>
      </c>
      <c r="D3571" t="s">
        <v>11885</v>
      </c>
      <c r="E3571" t="s">
        <v>90</v>
      </c>
      <c r="F3571" t="s">
        <v>76</v>
      </c>
      <c r="G3571" t="s">
        <v>36</v>
      </c>
      <c r="H3571">
        <v>22</v>
      </c>
      <c r="I3571" t="s">
        <v>11889</v>
      </c>
      <c r="J3571" t="s">
        <v>11890</v>
      </c>
      <c r="K3571" t="s">
        <v>11891</v>
      </c>
      <c r="L3571" t="s">
        <v>77948</v>
      </c>
    </row>
    <row r="3572" spans="1:12" x14ac:dyDescent="0.15">
      <c r="A3572" t="s">
        <v>12</v>
      </c>
      <c r="B3572">
        <v>992334</v>
      </c>
      <c r="C3572">
        <v>992354</v>
      </c>
      <c r="D3572" t="s">
        <v>11885</v>
      </c>
      <c r="E3572" t="s">
        <v>90</v>
      </c>
      <c r="F3572" t="s">
        <v>76</v>
      </c>
      <c r="G3572" t="s">
        <v>16</v>
      </c>
      <c r="H3572">
        <v>52</v>
      </c>
      <c r="I3572" t="s">
        <v>11892</v>
      </c>
      <c r="J3572" t="s">
        <v>11893</v>
      </c>
      <c r="K3572" t="s">
        <v>11894</v>
      </c>
      <c r="L3572" t="s">
        <v>77959</v>
      </c>
    </row>
    <row r="3573" spans="1:12" x14ac:dyDescent="0.15">
      <c r="A3573" t="s">
        <v>12</v>
      </c>
      <c r="B3573">
        <v>992310</v>
      </c>
      <c r="C3573">
        <v>992330</v>
      </c>
      <c r="D3573" t="s">
        <v>11885</v>
      </c>
      <c r="E3573" t="s">
        <v>90</v>
      </c>
      <c r="F3573" t="s">
        <v>76</v>
      </c>
      <c r="G3573" t="s">
        <v>23</v>
      </c>
      <c r="H3573">
        <v>76</v>
      </c>
      <c r="I3573" t="s">
        <v>11895</v>
      </c>
      <c r="J3573" t="s">
        <v>11896</v>
      </c>
      <c r="K3573" t="s">
        <v>11897</v>
      </c>
      <c r="L3573" t="s">
        <v>77985</v>
      </c>
    </row>
    <row r="3574" spans="1:12" x14ac:dyDescent="0.15">
      <c r="A3574" t="s">
        <v>12</v>
      </c>
      <c r="B3574">
        <v>993155</v>
      </c>
      <c r="C3574">
        <v>993175</v>
      </c>
      <c r="D3574" t="s">
        <v>11898</v>
      </c>
      <c r="E3574" t="s">
        <v>11899</v>
      </c>
      <c r="F3574" t="s">
        <v>76</v>
      </c>
      <c r="G3574" t="s">
        <v>23</v>
      </c>
      <c r="H3574">
        <v>13</v>
      </c>
      <c r="I3574" t="s">
        <v>11900</v>
      </c>
      <c r="J3574" t="s">
        <v>11901</v>
      </c>
      <c r="K3574" t="s">
        <v>11902</v>
      </c>
      <c r="L3574" t="s">
        <v>77935</v>
      </c>
    </row>
    <row r="3575" spans="1:12" x14ac:dyDescent="0.15">
      <c r="A3575" t="s">
        <v>12</v>
      </c>
      <c r="B3575">
        <v>993131</v>
      </c>
      <c r="C3575">
        <v>993151</v>
      </c>
      <c r="D3575" t="s">
        <v>11898</v>
      </c>
      <c r="E3575" t="s">
        <v>11899</v>
      </c>
      <c r="F3575" t="s">
        <v>76</v>
      </c>
      <c r="G3575" t="s">
        <v>36</v>
      </c>
      <c r="H3575">
        <v>37</v>
      </c>
      <c r="I3575" t="s">
        <v>11903</v>
      </c>
      <c r="J3575" t="s">
        <v>11904</v>
      </c>
      <c r="K3575" t="s">
        <v>11905</v>
      </c>
      <c r="L3575" t="s">
        <v>77906</v>
      </c>
    </row>
    <row r="3576" spans="1:12" x14ac:dyDescent="0.15">
      <c r="A3576" t="s">
        <v>12</v>
      </c>
      <c r="B3576">
        <v>993107</v>
      </c>
      <c r="C3576">
        <v>993127</v>
      </c>
      <c r="D3576" t="s">
        <v>11898</v>
      </c>
      <c r="E3576" t="s">
        <v>11899</v>
      </c>
      <c r="F3576" t="s">
        <v>76</v>
      </c>
      <c r="G3576" t="s">
        <v>16</v>
      </c>
      <c r="H3576">
        <v>61</v>
      </c>
      <c r="I3576" t="s">
        <v>11906</v>
      </c>
      <c r="J3576" t="s">
        <v>11907</v>
      </c>
      <c r="K3576" t="s">
        <v>11908</v>
      </c>
      <c r="L3576" t="s">
        <v>77979</v>
      </c>
    </row>
    <row r="3577" spans="1:12" x14ac:dyDescent="0.15">
      <c r="A3577" t="s">
        <v>12</v>
      </c>
      <c r="B3577">
        <v>993080</v>
      </c>
      <c r="C3577">
        <v>993100</v>
      </c>
      <c r="D3577" t="s">
        <v>11898</v>
      </c>
      <c r="E3577" t="s">
        <v>11899</v>
      </c>
      <c r="F3577" t="s">
        <v>76</v>
      </c>
      <c r="G3577" t="s">
        <v>16</v>
      </c>
      <c r="H3577">
        <v>88</v>
      </c>
      <c r="I3577" t="s">
        <v>11909</v>
      </c>
      <c r="J3577" t="s">
        <v>11910</v>
      </c>
      <c r="K3577" t="s">
        <v>11911</v>
      </c>
      <c r="L3577" t="s">
        <v>77923</v>
      </c>
    </row>
    <row r="3578" spans="1:12" x14ac:dyDescent="0.15">
      <c r="A3578" t="s">
        <v>12</v>
      </c>
      <c r="B3578">
        <v>993834</v>
      </c>
      <c r="C3578">
        <v>993854</v>
      </c>
      <c r="D3578" t="s">
        <v>11912</v>
      </c>
      <c r="E3578" t="s">
        <v>90</v>
      </c>
      <c r="F3578" t="s">
        <v>76</v>
      </c>
      <c r="G3578" t="s">
        <v>16</v>
      </c>
      <c r="H3578">
        <v>0</v>
      </c>
      <c r="I3578" t="s">
        <v>11913</v>
      </c>
      <c r="J3578" t="s">
        <v>11914</v>
      </c>
      <c r="K3578" t="s">
        <v>11915</v>
      </c>
      <c r="L3578" t="s">
        <v>77980</v>
      </c>
    </row>
    <row r="3579" spans="1:12" x14ac:dyDescent="0.15">
      <c r="A3579" t="s">
        <v>12</v>
      </c>
      <c r="B3579">
        <v>993811</v>
      </c>
      <c r="C3579">
        <v>993831</v>
      </c>
      <c r="D3579" t="s">
        <v>11912</v>
      </c>
      <c r="E3579" t="s">
        <v>90</v>
      </c>
      <c r="F3579" t="s">
        <v>76</v>
      </c>
      <c r="G3579" t="s">
        <v>23</v>
      </c>
      <c r="H3579">
        <v>23</v>
      </c>
      <c r="I3579" t="s">
        <v>11916</v>
      </c>
      <c r="J3579" t="s">
        <v>11917</v>
      </c>
      <c r="K3579" t="s">
        <v>11918</v>
      </c>
      <c r="L3579" t="s">
        <v>77975</v>
      </c>
    </row>
    <row r="3580" spans="1:12" x14ac:dyDescent="0.15">
      <c r="A3580" t="s">
        <v>12</v>
      </c>
      <c r="B3580">
        <v>993787</v>
      </c>
      <c r="C3580">
        <v>993807</v>
      </c>
      <c r="D3580" t="s">
        <v>11912</v>
      </c>
      <c r="E3580" t="s">
        <v>90</v>
      </c>
      <c r="F3580" t="s">
        <v>76</v>
      </c>
      <c r="G3580" t="s">
        <v>23</v>
      </c>
      <c r="H3580">
        <v>47</v>
      </c>
      <c r="I3580" t="s">
        <v>11919</v>
      </c>
      <c r="J3580" t="s">
        <v>11920</v>
      </c>
      <c r="K3580" t="s">
        <v>11921</v>
      </c>
      <c r="L3580" t="s">
        <v>77932</v>
      </c>
    </row>
    <row r="3581" spans="1:12" x14ac:dyDescent="0.15">
      <c r="A3581" t="s">
        <v>12</v>
      </c>
      <c r="B3581">
        <v>993764</v>
      </c>
      <c r="C3581">
        <v>993784</v>
      </c>
      <c r="D3581" t="s">
        <v>11912</v>
      </c>
      <c r="E3581" t="s">
        <v>90</v>
      </c>
      <c r="F3581" t="s">
        <v>76</v>
      </c>
      <c r="G3581" t="s">
        <v>16</v>
      </c>
      <c r="H3581">
        <v>70</v>
      </c>
      <c r="I3581" t="s">
        <v>11922</v>
      </c>
      <c r="J3581" t="s">
        <v>11923</v>
      </c>
      <c r="K3581" t="s">
        <v>11924</v>
      </c>
      <c r="L3581" t="s">
        <v>77919</v>
      </c>
    </row>
    <row r="3582" spans="1:12" x14ac:dyDescent="0.15">
      <c r="A3582" t="s">
        <v>12</v>
      </c>
      <c r="B3582">
        <v>995103</v>
      </c>
      <c r="C3582">
        <v>995123</v>
      </c>
      <c r="D3582" t="s">
        <v>11925</v>
      </c>
      <c r="E3582" t="s">
        <v>90</v>
      </c>
      <c r="F3582" t="s">
        <v>76</v>
      </c>
      <c r="G3582" t="s">
        <v>16</v>
      </c>
      <c r="H3582">
        <v>14</v>
      </c>
      <c r="I3582" t="s">
        <v>11926</v>
      </c>
      <c r="J3582" t="s">
        <v>11927</v>
      </c>
      <c r="K3582" t="s">
        <v>11928</v>
      </c>
      <c r="L3582" t="s">
        <v>77924</v>
      </c>
    </row>
    <row r="3583" spans="1:12" x14ac:dyDescent="0.15">
      <c r="A3583" t="s">
        <v>12</v>
      </c>
      <c r="B3583">
        <v>995080</v>
      </c>
      <c r="C3583">
        <v>995100</v>
      </c>
      <c r="D3583" t="s">
        <v>11925</v>
      </c>
      <c r="E3583" t="s">
        <v>90</v>
      </c>
      <c r="F3583" t="s">
        <v>76</v>
      </c>
      <c r="G3583" t="s">
        <v>32</v>
      </c>
      <c r="H3583">
        <v>37</v>
      </c>
      <c r="I3583" t="s">
        <v>11929</v>
      </c>
      <c r="J3583" t="s">
        <v>11930</v>
      </c>
      <c r="K3583" t="s">
        <v>11931</v>
      </c>
      <c r="L3583" t="s">
        <v>77906</v>
      </c>
    </row>
    <row r="3584" spans="1:12" x14ac:dyDescent="0.15">
      <c r="A3584" t="s">
        <v>12</v>
      </c>
      <c r="B3584">
        <v>995044</v>
      </c>
      <c r="C3584">
        <v>995064</v>
      </c>
      <c r="D3584" t="s">
        <v>11925</v>
      </c>
      <c r="E3584" t="s">
        <v>90</v>
      </c>
      <c r="F3584" t="s">
        <v>76</v>
      </c>
      <c r="G3584" t="s">
        <v>32</v>
      </c>
      <c r="H3584">
        <v>73</v>
      </c>
      <c r="I3584" t="s">
        <v>11932</v>
      </c>
      <c r="J3584" t="s">
        <v>11933</v>
      </c>
      <c r="K3584" t="s">
        <v>11934</v>
      </c>
      <c r="L3584" t="s">
        <v>77926</v>
      </c>
    </row>
    <row r="3585" spans="1:12" x14ac:dyDescent="0.15">
      <c r="A3585" t="s">
        <v>12</v>
      </c>
      <c r="B3585">
        <v>994996</v>
      </c>
      <c r="C3585">
        <v>995016</v>
      </c>
      <c r="D3585" t="s">
        <v>11925</v>
      </c>
      <c r="E3585" t="s">
        <v>90</v>
      </c>
      <c r="F3585" t="s">
        <v>76</v>
      </c>
      <c r="G3585" t="s">
        <v>16</v>
      </c>
      <c r="H3585">
        <v>121</v>
      </c>
      <c r="I3585" t="s">
        <v>11935</v>
      </c>
      <c r="J3585" t="s">
        <v>11936</v>
      </c>
      <c r="K3585" t="s">
        <v>11937</v>
      </c>
      <c r="L3585" t="s">
        <v>77943</v>
      </c>
    </row>
    <row r="3586" spans="1:12" x14ac:dyDescent="0.15">
      <c r="A3586" t="s">
        <v>12</v>
      </c>
      <c r="B3586">
        <v>995824</v>
      </c>
      <c r="C3586">
        <v>995844</v>
      </c>
      <c r="D3586" t="s">
        <v>11938</v>
      </c>
      <c r="E3586" t="s">
        <v>90</v>
      </c>
      <c r="F3586" t="s">
        <v>76</v>
      </c>
      <c r="G3586" t="s">
        <v>36</v>
      </c>
      <c r="H3586">
        <v>0</v>
      </c>
      <c r="I3586" t="s">
        <v>11939</v>
      </c>
      <c r="J3586" t="s">
        <v>11940</v>
      </c>
      <c r="K3586" t="s">
        <v>11941</v>
      </c>
      <c r="L3586" t="s">
        <v>77980</v>
      </c>
    </row>
    <row r="3587" spans="1:12" x14ac:dyDescent="0.15">
      <c r="A3587" t="s">
        <v>12</v>
      </c>
      <c r="B3587">
        <v>995804</v>
      </c>
      <c r="C3587">
        <v>995824</v>
      </c>
      <c r="D3587" t="s">
        <v>11938</v>
      </c>
      <c r="E3587" t="s">
        <v>90</v>
      </c>
      <c r="F3587" t="s">
        <v>76</v>
      </c>
      <c r="G3587" t="s">
        <v>23</v>
      </c>
      <c r="H3587">
        <v>20</v>
      </c>
      <c r="I3587" t="s">
        <v>11942</v>
      </c>
      <c r="J3587" t="s">
        <v>11943</v>
      </c>
      <c r="K3587" t="s">
        <v>11944</v>
      </c>
      <c r="L3587" t="s">
        <v>77968</v>
      </c>
    </row>
    <row r="3588" spans="1:12" x14ac:dyDescent="0.15">
      <c r="A3588" t="s">
        <v>12</v>
      </c>
      <c r="B3588">
        <v>995779</v>
      </c>
      <c r="C3588">
        <v>995799</v>
      </c>
      <c r="D3588" t="s">
        <v>11938</v>
      </c>
      <c r="E3588" t="s">
        <v>90</v>
      </c>
      <c r="F3588" t="s">
        <v>76</v>
      </c>
      <c r="G3588" t="s">
        <v>36</v>
      </c>
      <c r="H3588">
        <v>45</v>
      </c>
      <c r="I3588" t="s">
        <v>11945</v>
      </c>
      <c r="J3588" t="s">
        <v>11946</v>
      </c>
      <c r="K3588" t="s">
        <v>11947</v>
      </c>
      <c r="L3588" t="s">
        <v>77967</v>
      </c>
    </row>
    <row r="3589" spans="1:12" x14ac:dyDescent="0.15">
      <c r="A3589" t="s">
        <v>12</v>
      </c>
      <c r="B3589">
        <v>995752</v>
      </c>
      <c r="C3589">
        <v>995772</v>
      </c>
      <c r="D3589" t="s">
        <v>11938</v>
      </c>
      <c r="E3589" t="s">
        <v>90</v>
      </c>
      <c r="F3589" t="s">
        <v>76</v>
      </c>
      <c r="G3589" t="s">
        <v>36</v>
      </c>
      <c r="H3589">
        <v>72</v>
      </c>
      <c r="I3589" t="s">
        <v>11948</v>
      </c>
      <c r="J3589" t="s">
        <v>11949</v>
      </c>
      <c r="K3589" t="s">
        <v>11950</v>
      </c>
      <c r="L3589" t="s">
        <v>78066</v>
      </c>
    </row>
    <row r="3590" spans="1:12" x14ac:dyDescent="0.15">
      <c r="A3590" t="s">
        <v>12</v>
      </c>
      <c r="B3590">
        <v>996477</v>
      </c>
      <c r="C3590">
        <v>996497</v>
      </c>
      <c r="D3590" t="s">
        <v>11951</v>
      </c>
      <c r="E3590" t="s">
        <v>90</v>
      </c>
      <c r="F3590" t="s">
        <v>76</v>
      </c>
      <c r="G3590" t="s">
        <v>36</v>
      </c>
      <c r="H3590">
        <v>8</v>
      </c>
      <c r="I3590" t="s">
        <v>11952</v>
      </c>
      <c r="J3590" t="s">
        <v>11953</v>
      </c>
      <c r="K3590" t="s">
        <v>11954</v>
      </c>
      <c r="L3590" t="s">
        <v>77955</v>
      </c>
    </row>
    <row r="3591" spans="1:12" x14ac:dyDescent="0.15">
      <c r="A3591" t="s">
        <v>12</v>
      </c>
      <c r="B3591">
        <v>996442</v>
      </c>
      <c r="C3591">
        <v>996462</v>
      </c>
      <c r="D3591" t="s">
        <v>11951</v>
      </c>
      <c r="E3591" t="s">
        <v>90</v>
      </c>
      <c r="F3591" t="s">
        <v>76</v>
      </c>
      <c r="G3591" t="s">
        <v>16</v>
      </c>
      <c r="H3591">
        <v>43</v>
      </c>
      <c r="I3591" t="s">
        <v>11955</v>
      </c>
      <c r="J3591" t="s">
        <v>11956</v>
      </c>
      <c r="K3591" t="s">
        <v>11957</v>
      </c>
      <c r="L3591" t="s">
        <v>77942</v>
      </c>
    </row>
    <row r="3592" spans="1:12" x14ac:dyDescent="0.15">
      <c r="A3592" t="s">
        <v>12</v>
      </c>
      <c r="B3592">
        <v>996417</v>
      </c>
      <c r="C3592">
        <v>996437</v>
      </c>
      <c r="D3592" t="s">
        <v>11951</v>
      </c>
      <c r="E3592" t="s">
        <v>90</v>
      </c>
      <c r="F3592" t="s">
        <v>76</v>
      </c>
      <c r="G3592" t="s">
        <v>32</v>
      </c>
      <c r="H3592">
        <v>68</v>
      </c>
      <c r="I3592" t="s">
        <v>11958</v>
      </c>
      <c r="J3592" t="s">
        <v>11959</v>
      </c>
      <c r="K3592" t="s">
        <v>11960</v>
      </c>
      <c r="L3592" t="s">
        <v>77962</v>
      </c>
    </row>
    <row r="3593" spans="1:12" x14ac:dyDescent="0.15">
      <c r="A3593" t="s">
        <v>12</v>
      </c>
      <c r="B3593">
        <v>996396</v>
      </c>
      <c r="C3593">
        <v>996416</v>
      </c>
      <c r="D3593" t="s">
        <v>11951</v>
      </c>
      <c r="E3593" t="s">
        <v>90</v>
      </c>
      <c r="F3593" t="s">
        <v>76</v>
      </c>
      <c r="G3593" t="s">
        <v>23</v>
      </c>
      <c r="H3593">
        <v>89</v>
      </c>
      <c r="I3593" t="s">
        <v>11961</v>
      </c>
      <c r="J3593" t="s">
        <v>11962</v>
      </c>
      <c r="K3593" t="s">
        <v>11963</v>
      </c>
      <c r="L3593" t="s">
        <v>77964</v>
      </c>
    </row>
    <row r="3594" spans="1:12" x14ac:dyDescent="0.15">
      <c r="A3594" t="s">
        <v>12</v>
      </c>
      <c r="B3594">
        <v>996673</v>
      </c>
      <c r="C3594">
        <v>996693</v>
      </c>
      <c r="D3594" t="s">
        <v>11964</v>
      </c>
      <c r="E3594" t="s">
        <v>90</v>
      </c>
      <c r="F3594" t="s">
        <v>15</v>
      </c>
      <c r="G3594" t="s">
        <v>16</v>
      </c>
      <c r="H3594">
        <v>36</v>
      </c>
      <c r="I3594" t="s">
        <v>11965</v>
      </c>
      <c r="J3594" t="s">
        <v>11966</v>
      </c>
      <c r="K3594" t="s">
        <v>11967</v>
      </c>
      <c r="L3594" t="s">
        <v>78003</v>
      </c>
    </row>
    <row r="3595" spans="1:12" x14ac:dyDescent="0.15">
      <c r="A3595" t="s">
        <v>12</v>
      </c>
      <c r="B3595">
        <v>996701</v>
      </c>
      <c r="C3595">
        <v>996721</v>
      </c>
      <c r="D3595" t="s">
        <v>11964</v>
      </c>
      <c r="E3595" t="s">
        <v>90</v>
      </c>
      <c r="F3595" t="s">
        <v>15</v>
      </c>
      <c r="G3595" t="s">
        <v>16</v>
      </c>
      <c r="H3595">
        <v>64</v>
      </c>
      <c r="I3595" t="s">
        <v>11968</v>
      </c>
      <c r="J3595" t="s">
        <v>11969</v>
      </c>
      <c r="K3595" t="s">
        <v>11970</v>
      </c>
      <c r="L3595" t="s">
        <v>77989</v>
      </c>
    </row>
    <row r="3596" spans="1:12" x14ac:dyDescent="0.15">
      <c r="A3596" t="s">
        <v>12</v>
      </c>
      <c r="B3596">
        <v>996754</v>
      </c>
      <c r="C3596">
        <v>996774</v>
      </c>
      <c r="D3596" t="s">
        <v>11964</v>
      </c>
      <c r="E3596" t="s">
        <v>90</v>
      </c>
      <c r="F3596" t="s">
        <v>15</v>
      </c>
      <c r="G3596" t="s">
        <v>16</v>
      </c>
      <c r="H3596">
        <v>117</v>
      </c>
      <c r="I3596" t="s">
        <v>11971</v>
      </c>
      <c r="J3596" t="s">
        <v>11972</v>
      </c>
      <c r="K3596" t="s">
        <v>11973</v>
      </c>
      <c r="L3596" t="s">
        <v>77930</v>
      </c>
    </row>
    <row r="3597" spans="1:12" x14ac:dyDescent="0.15">
      <c r="A3597" t="s">
        <v>12</v>
      </c>
      <c r="B3597">
        <v>996793</v>
      </c>
      <c r="C3597">
        <v>996813</v>
      </c>
      <c r="D3597" t="s">
        <v>11964</v>
      </c>
      <c r="E3597" t="s">
        <v>90</v>
      </c>
      <c r="F3597" t="s">
        <v>15</v>
      </c>
      <c r="G3597" t="s">
        <v>16</v>
      </c>
      <c r="H3597">
        <v>156</v>
      </c>
      <c r="I3597" t="s">
        <v>11974</v>
      </c>
      <c r="J3597" t="s">
        <v>11975</v>
      </c>
      <c r="K3597" t="s">
        <v>11976</v>
      </c>
      <c r="L3597" t="s">
        <v>78109</v>
      </c>
    </row>
    <row r="3598" spans="1:12" x14ac:dyDescent="0.15">
      <c r="A3598" t="s">
        <v>12</v>
      </c>
      <c r="B3598">
        <v>997853</v>
      </c>
      <c r="C3598">
        <v>997873</v>
      </c>
      <c r="D3598" t="s">
        <v>11977</v>
      </c>
      <c r="E3598" t="s">
        <v>90</v>
      </c>
      <c r="F3598" t="s">
        <v>76</v>
      </c>
      <c r="G3598" t="s">
        <v>36</v>
      </c>
      <c r="H3598">
        <v>15</v>
      </c>
      <c r="I3598" t="s">
        <v>11978</v>
      </c>
      <c r="J3598" t="s">
        <v>11979</v>
      </c>
      <c r="K3598" t="s">
        <v>11980</v>
      </c>
      <c r="L3598" t="s">
        <v>77970</v>
      </c>
    </row>
    <row r="3599" spans="1:12" x14ac:dyDescent="0.15">
      <c r="A3599" t="s">
        <v>12</v>
      </c>
      <c r="B3599">
        <v>997828</v>
      </c>
      <c r="C3599">
        <v>997848</v>
      </c>
      <c r="D3599" t="s">
        <v>11977</v>
      </c>
      <c r="E3599" t="s">
        <v>90</v>
      </c>
      <c r="F3599" t="s">
        <v>76</v>
      </c>
      <c r="G3599" t="s">
        <v>32</v>
      </c>
      <c r="H3599">
        <v>40</v>
      </c>
      <c r="I3599" t="s">
        <v>11981</v>
      </c>
      <c r="J3599" t="s">
        <v>11982</v>
      </c>
      <c r="K3599" t="s">
        <v>11983</v>
      </c>
      <c r="L3599" t="s">
        <v>77952</v>
      </c>
    </row>
    <row r="3600" spans="1:12" x14ac:dyDescent="0.15">
      <c r="A3600" t="s">
        <v>12</v>
      </c>
      <c r="B3600">
        <v>997794</v>
      </c>
      <c r="C3600">
        <v>997814</v>
      </c>
      <c r="D3600" t="s">
        <v>11977</v>
      </c>
      <c r="E3600" t="s">
        <v>90</v>
      </c>
      <c r="F3600" t="s">
        <v>76</v>
      </c>
      <c r="G3600" t="s">
        <v>32</v>
      </c>
      <c r="H3600">
        <v>74</v>
      </c>
      <c r="I3600" t="s">
        <v>11984</v>
      </c>
      <c r="J3600" t="s">
        <v>11985</v>
      </c>
      <c r="K3600" t="s">
        <v>11986</v>
      </c>
      <c r="L3600" t="s">
        <v>78005</v>
      </c>
    </row>
    <row r="3601" spans="1:12" x14ac:dyDescent="0.15">
      <c r="A3601" t="s">
        <v>12</v>
      </c>
      <c r="B3601">
        <v>997765</v>
      </c>
      <c r="C3601">
        <v>997785</v>
      </c>
      <c r="D3601" t="s">
        <v>11977</v>
      </c>
      <c r="E3601" t="s">
        <v>90</v>
      </c>
      <c r="F3601" t="s">
        <v>76</v>
      </c>
      <c r="G3601" t="s">
        <v>16</v>
      </c>
      <c r="H3601">
        <v>103</v>
      </c>
      <c r="I3601" t="s">
        <v>11987</v>
      </c>
      <c r="J3601" t="s">
        <v>11988</v>
      </c>
      <c r="K3601" t="s">
        <v>11989</v>
      </c>
      <c r="L3601" t="s">
        <v>77937</v>
      </c>
    </row>
    <row r="3602" spans="1:12" x14ac:dyDescent="0.15">
      <c r="A3602" t="s">
        <v>12</v>
      </c>
      <c r="B3602">
        <v>998477</v>
      </c>
      <c r="C3602">
        <v>998497</v>
      </c>
      <c r="D3602" t="s">
        <v>11990</v>
      </c>
      <c r="E3602" t="s">
        <v>90</v>
      </c>
      <c r="F3602" t="s">
        <v>76</v>
      </c>
      <c r="G3602" t="s">
        <v>16</v>
      </c>
      <c r="H3602">
        <v>8</v>
      </c>
      <c r="I3602" t="s">
        <v>11991</v>
      </c>
      <c r="J3602" t="s">
        <v>11992</v>
      </c>
      <c r="K3602" t="s">
        <v>11993</v>
      </c>
      <c r="L3602" t="s">
        <v>77955</v>
      </c>
    </row>
    <row r="3603" spans="1:12" x14ac:dyDescent="0.15">
      <c r="A3603" t="s">
        <v>12</v>
      </c>
      <c r="B3603">
        <v>998454</v>
      </c>
      <c r="C3603">
        <v>998474</v>
      </c>
      <c r="D3603" t="s">
        <v>11990</v>
      </c>
      <c r="E3603" t="s">
        <v>90</v>
      </c>
      <c r="F3603" t="s">
        <v>76</v>
      </c>
      <c r="G3603" t="s">
        <v>36</v>
      </c>
      <c r="H3603">
        <v>31</v>
      </c>
      <c r="I3603" t="s">
        <v>11994</v>
      </c>
      <c r="J3603" t="s">
        <v>11995</v>
      </c>
      <c r="K3603" t="s">
        <v>11996</v>
      </c>
      <c r="L3603" t="s">
        <v>77910</v>
      </c>
    </row>
    <row r="3604" spans="1:12" x14ac:dyDescent="0.15">
      <c r="A3604" t="s">
        <v>12</v>
      </c>
      <c r="B3604">
        <v>998434</v>
      </c>
      <c r="C3604">
        <v>998454</v>
      </c>
      <c r="D3604" t="s">
        <v>11990</v>
      </c>
      <c r="E3604" t="s">
        <v>90</v>
      </c>
      <c r="F3604" t="s">
        <v>76</v>
      </c>
      <c r="G3604" t="s">
        <v>16</v>
      </c>
      <c r="H3604">
        <v>51</v>
      </c>
      <c r="I3604" t="s">
        <v>11997</v>
      </c>
      <c r="J3604" t="s">
        <v>11998</v>
      </c>
      <c r="K3604" t="s">
        <v>11999</v>
      </c>
      <c r="L3604" t="s">
        <v>78023</v>
      </c>
    </row>
    <row r="3605" spans="1:12" x14ac:dyDescent="0.15">
      <c r="A3605" t="s">
        <v>12</v>
      </c>
      <c r="B3605">
        <v>998372</v>
      </c>
      <c r="C3605">
        <v>998392</v>
      </c>
      <c r="D3605" t="s">
        <v>11990</v>
      </c>
      <c r="E3605" t="s">
        <v>90</v>
      </c>
      <c r="F3605" t="s">
        <v>76</v>
      </c>
      <c r="G3605" t="s">
        <v>36</v>
      </c>
      <c r="H3605">
        <v>113</v>
      </c>
      <c r="I3605" t="s">
        <v>12000</v>
      </c>
      <c r="J3605" t="s">
        <v>12001</v>
      </c>
      <c r="K3605" t="s">
        <v>12002</v>
      </c>
      <c r="L3605" t="s">
        <v>77986</v>
      </c>
    </row>
    <row r="3606" spans="1:12" x14ac:dyDescent="0.15">
      <c r="A3606" t="s">
        <v>12</v>
      </c>
      <c r="B3606">
        <v>999057</v>
      </c>
      <c r="C3606">
        <v>999077</v>
      </c>
      <c r="D3606" t="s">
        <v>12003</v>
      </c>
      <c r="E3606" t="s">
        <v>90</v>
      </c>
      <c r="F3606" t="s">
        <v>76</v>
      </c>
      <c r="G3606" t="s">
        <v>36</v>
      </c>
      <c r="H3606">
        <v>12</v>
      </c>
      <c r="I3606" t="s">
        <v>12004</v>
      </c>
      <c r="J3606" t="s">
        <v>12005</v>
      </c>
      <c r="K3606" t="s">
        <v>12006</v>
      </c>
      <c r="L3606" t="s">
        <v>77991</v>
      </c>
    </row>
    <row r="3607" spans="1:12" x14ac:dyDescent="0.15">
      <c r="A3607" t="s">
        <v>12</v>
      </c>
      <c r="B3607">
        <v>999035</v>
      </c>
      <c r="C3607">
        <v>999055</v>
      </c>
      <c r="D3607" t="s">
        <v>12003</v>
      </c>
      <c r="E3607" t="s">
        <v>90</v>
      </c>
      <c r="F3607" t="s">
        <v>76</v>
      </c>
      <c r="G3607" t="s">
        <v>36</v>
      </c>
      <c r="H3607">
        <v>34</v>
      </c>
      <c r="I3607" t="s">
        <v>12007</v>
      </c>
      <c r="J3607" t="s">
        <v>12008</v>
      </c>
      <c r="K3607" t="s">
        <v>12009</v>
      </c>
      <c r="L3607" t="s">
        <v>77999</v>
      </c>
    </row>
    <row r="3608" spans="1:12" x14ac:dyDescent="0.15">
      <c r="A3608" t="s">
        <v>12</v>
      </c>
      <c r="B3608">
        <v>999011</v>
      </c>
      <c r="C3608">
        <v>999031</v>
      </c>
      <c r="D3608" t="s">
        <v>12003</v>
      </c>
      <c r="E3608" t="s">
        <v>90</v>
      </c>
      <c r="F3608" t="s">
        <v>76</v>
      </c>
      <c r="G3608" t="s">
        <v>16</v>
      </c>
      <c r="H3608">
        <v>58</v>
      </c>
      <c r="I3608" t="s">
        <v>12010</v>
      </c>
      <c r="J3608" t="s">
        <v>12011</v>
      </c>
      <c r="K3608" t="s">
        <v>12012</v>
      </c>
      <c r="L3608" t="s">
        <v>77911</v>
      </c>
    </row>
    <row r="3609" spans="1:12" x14ac:dyDescent="0.15">
      <c r="A3609" t="s">
        <v>12</v>
      </c>
      <c r="B3609">
        <v>998991</v>
      </c>
      <c r="C3609">
        <v>999011</v>
      </c>
      <c r="D3609" t="s">
        <v>12003</v>
      </c>
      <c r="E3609" t="s">
        <v>90</v>
      </c>
      <c r="F3609" t="s">
        <v>76</v>
      </c>
      <c r="G3609" t="s">
        <v>16</v>
      </c>
      <c r="H3609">
        <v>78</v>
      </c>
      <c r="I3609" t="s">
        <v>12013</v>
      </c>
      <c r="J3609" t="s">
        <v>12014</v>
      </c>
      <c r="K3609" t="s">
        <v>12015</v>
      </c>
      <c r="L3609" t="s">
        <v>78000</v>
      </c>
    </row>
    <row r="3610" spans="1:12" x14ac:dyDescent="0.15">
      <c r="A3610" t="s">
        <v>12</v>
      </c>
      <c r="B3610">
        <v>999275</v>
      </c>
      <c r="C3610">
        <v>999295</v>
      </c>
      <c r="D3610" t="s">
        <v>12016</v>
      </c>
      <c r="E3610" t="s">
        <v>90</v>
      </c>
      <c r="F3610" t="s">
        <v>15</v>
      </c>
      <c r="G3610" t="s">
        <v>32</v>
      </c>
      <c r="H3610">
        <v>1</v>
      </c>
      <c r="I3610" t="s">
        <v>12017</v>
      </c>
      <c r="J3610" t="s">
        <v>12018</v>
      </c>
      <c r="K3610" t="s">
        <v>12019</v>
      </c>
      <c r="L3610" t="s">
        <v>77917</v>
      </c>
    </row>
    <row r="3611" spans="1:12" x14ac:dyDescent="0.15">
      <c r="A3611" t="s">
        <v>12</v>
      </c>
      <c r="B3611">
        <v>999299</v>
      </c>
      <c r="C3611">
        <v>999319</v>
      </c>
      <c r="D3611" t="s">
        <v>12016</v>
      </c>
      <c r="E3611" t="s">
        <v>90</v>
      </c>
      <c r="F3611" t="s">
        <v>15</v>
      </c>
      <c r="G3611" t="s">
        <v>36</v>
      </c>
      <c r="H3611">
        <v>25</v>
      </c>
      <c r="I3611" t="s">
        <v>12020</v>
      </c>
      <c r="J3611" t="s">
        <v>12021</v>
      </c>
      <c r="K3611" t="s">
        <v>12022</v>
      </c>
      <c r="L3611" t="s">
        <v>78012</v>
      </c>
    </row>
    <row r="3612" spans="1:12" x14ac:dyDescent="0.15">
      <c r="A3612" t="s">
        <v>12</v>
      </c>
      <c r="B3612">
        <v>999354</v>
      </c>
      <c r="C3612">
        <v>999374</v>
      </c>
      <c r="D3612" t="s">
        <v>12016</v>
      </c>
      <c r="E3612" t="s">
        <v>90</v>
      </c>
      <c r="F3612" t="s">
        <v>15</v>
      </c>
      <c r="G3612" t="s">
        <v>16</v>
      </c>
      <c r="H3612">
        <v>80</v>
      </c>
      <c r="I3612" t="s">
        <v>12023</v>
      </c>
      <c r="J3612" t="s">
        <v>12024</v>
      </c>
      <c r="K3612" t="s">
        <v>12025</v>
      </c>
      <c r="L3612" t="s">
        <v>77940</v>
      </c>
    </row>
    <row r="3613" spans="1:12" x14ac:dyDescent="0.15">
      <c r="A3613" t="s">
        <v>12</v>
      </c>
      <c r="B3613">
        <v>999392</v>
      </c>
      <c r="C3613">
        <v>999412</v>
      </c>
      <c r="D3613" t="s">
        <v>12016</v>
      </c>
      <c r="E3613" t="s">
        <v>90</v>
      </c>
      <c r="F3613" t="s">
        <v>15</v>
      </c>
      <c r="G3613" t="s">
        <v>32</v>
      </c>
      <c r="H3613">
        <v>118</v>
      </c>
      <c r="I3613" t="s">
        <v>12026</v>
      </c>
      <c r="J3613" t="s">
        <v>12027</v>
      </c>
      <c r="K3613" t="s">
        <v>12028</v>
      </c>
      <c r="L3613" t="s">
        <v>77973</v>
      </c>
    </row>
    <row r="3614" spans="1:12" x14ac:dyDescent="0.15">
      <c r="A3614" t="s">
        <v>12</v>
      </c>
      <c r="B3614">
        <v>999745</v>
      </c>
      <c r="C3614">
        <v>999765</v>
      </c>
      <c r="D3614" t="s">
        <v>12029</v>
      </c>
      <c r="E3614" t="s">
        <v>12030</v>
      </c>
      <c r="F3614" t="s">
        <v>15</v>
      </c>
      <c r="G3614" t="s">
        <v>16</v>
      </c>
      <c r="H3614">
        <v>10</v>
      </c>
      <c r="I3614" t="s">
        <v>12031</v>
      </c>
      <c r="J3614" t="s">
        <v>12032</v>
      </c>
      <c r="K3614" t="s">
        <v>12033</v>
      </c>
      <c r="L3614" t="s">
        <v>78001</v>
      </c>
    </row>
    <row r="3615" spans="1:12" x14ac:dyDescent="0.15">
      <c r="A3615" t="s">
        <v>12</v>
      </c>
      <c r="B3615">
        <v>999788</v>
      </c>
      <c r="C3615">
        <v>999808</v>
      </c>
      <c r="D3615" t="s">
        <v>12029</v>
      </c>
      <c r="E3615" t="s">
        <v>12030</v>
      </c>
      <c r="F3615" t="s">
        <v>15</v>
      </c>
      <c r="G3615" t="s">
        <v>32</v>
      </c>
      <c r="H3615">
        <v>53</v>
      </c>
      <c r="I3615" t="s">
        <v>12034</v>
      </c>
      <c r="J3615" t="s">
        <v>12035</v>
      </c>
      <c r="K3615" t="s">
        <v>12036</v>
      </c>
      <c r="L3615" t="s">
        <v>77922</v>
      </c>
    </row>
    <row r="3616" spans="1:12" x14ac:dyDescent="0.15">
      <c r="A3616" t="s">
        <v>12</v>
      </c>
      <c r="B3616">
        <v>999810</v>
      </c>
      <c r="C3616">
        <v>999830</v>
      </c>
      <c r="D3616" t="s">
        <v>12029</v>
      </c>
      <c r="E3616" t="s">
        <v>12030</v>
      </c>
      <c r="F3616" t="s">
        <v>15</v>
      </c>
      <c r="G3616" t="s">
        <v>16</v>
      </c>
      <c r="H3616">
        <v>75</v>
      </c>
      <c r="I3616" t="s">
        <v>12037</v>
      </c>
      <c r="J3616" t="s">
        <v>12038</v>
      </c>
      <c r="K3616" t="s">
        <v>12039</v>
      </c>
      <c r="L3616" t="s">
        <v>78027</v>
      </c>
    </row>
    <row r="3617" spans="1:12" x14ac:dyDescent="0.15">
      <c r="A3617" t="s">
        <v>12</v>
      </c>
      <c r="B3617">
        <v>999880</v>
      </c>
      <c r="C3617">
        <v>999900</v>
      </c>
      <c r="D3617" t="s">
        <v>12029</v>
      </c>
      <c r="E3617" t="s">
        <v>12030</v>
      </c>
      <c r="F3617" t="s">
        <v>15</v>
      </c>
      <c r="G3617" t="s">
        <v>16</v>
      </c>
      <c r="H3617">
        <v>145</v>
      </c>
      <c r="I3617" t="s">
        <v>12040</v>
      </c>
      <c r="J3617" t="s">
        <v>12041</v>
      </c>
      <c r="K3617" t="s">
        <v>12042</v>
      </c>
      <c r="L3617" t="s">
        <v>77915</v>
      </c>
    </row>
    <row r="3618" spans="1:12" x14ac:dyDescent="0.15">
      <c r="A3618" t="s">
        <v>12</v>
      </c>
      <c r="B3618">
        <v>1001294</v>
      </c>
      <c r="C3618">
        <v>1001314</v>
      </c>
      <c r="D3618" t="s">
        <v>12043</v>
      </c>
      <c r="E3618" t="s">
        <v>12044</v>
      </c>
      <c r="F3618" t="s">
        <v>15</v>
      </c>
      <c r="G3618" t="s">
        <v>16</v>
      </c>
      <c r="H3618">
        <v>10</v>
      </c>
      <c r="I3618" t="s">
        <v>12045</v>
      </c>
      <c r="J3618" t="s">
        <v>12046</v>
      </c>
      <c r="K3618" t="s">
        <v>12047</v>
      </c>
      <c r="L3618" t="s">
        <v>78001</v>
      </c>
    </row>
    <row r="3619" spans="1:12" x14ac:dyDescent="0.15">
      <c r="A3619" t="s">
        <v>12</v>
      </c>
      <c r="B3619">
        <v>1001322</v>
      </c>
      <c r="C3619">
        <v>1001342</v>
      </c>
      <c r="D3619" t="s">
        <v>12043</v>
      </c>
      <c r="E3619" t="s">
        <v>12044</v>
      </c>
      <c r="F3619" t="s">
        <v>15</v>
      </c>
      <c r="G3619" t="s">
        <v>16</v>
      </c>
      <c r="H3619">
        <v>38</v>
      </c>
      <c r="I3619" t="s">
        <v>12048</v>
      </c>
      <c r="J3619" t="s">
        <v>12049</v>
      </c>
      <c r="K3619" t="s">
        <v>12050</v>
      </c>
      <c r="L3619" t="s">
        <v>78008</v>
      </c>
    </row>
    <row r="3620" spans="1:12" x14ac:dyDescent="0.15">
      <c r="A3620" t="s">
        <v>12</v>
      </c>
      <c r="B3620">
        <v>1001349</v>
      </c>
      <c r="C3620">
        <v>1001369</v>
      </c>
      <c r="D3620" t="s">
        <v>12043</v>
      </c>
      <c r="E3620" t="s">
        <v>12044</v>
      </c>
      <c r="F3620" t="s">
        <v>15</v>
      </c>
      <c r="G3620" t="s">
        <v>23</v>
      </c>
      <c r="H3620">
        <v>65</v>
      </c>
      <c r="I3620" t="s">
        <v>12051</v>
      </c>
      <c r="J3620" t="s">
        <v>12052</v>
      </c>
      <c r="K3620" t="s">
        <v>12053</v>
      </c>
      <c r="L3620" t="s">
        <v>78042</v>
      </c>
    </row>
    <row r="3621" spans="1:12" x14ac:dyDescent="0.15">
      <c r="A3621" t="s">
        <v>12</v>
      </c>
      <c r="B3621">
        <v>1001435</v>
      </c>
      <c r="C3621">
        <v>1001455</v>
      </c>
      <c r="D3621" t="s">
        <v>12043</v>
      </c>
      <c r="E3621" t="s">
        <v>12044</v>
      </c>
      <c r="F3621" t="s">
        <v>15</v>
      </c>
      <c r="G3621" t="s">
        <v>16</v>
      </c>
      <c r="H3621">
        <v>151</v>
      </c>
      <c r="I3621" t="s">
        <v>12054</v>
      </c>
      <c r="J3621" t="s">
        <v>12055</v>
      </c>
      <c r="K3621" t="s">
        <v>12056</v>
      </c>
      <c r="L3621" t="s">
        <v>78050</v>
      </c>
    </row>
    <row r="3622" spans="1:12" x14ac:dyDescent="0.15">
      <c r="A3622" t="s">
        <v>12</v>
      </c>
      <c r="B3622">
        <v>1001970</v>
      </c>
      <c r="C3622">
        <v>1001990</v>
      </c>
      <c r="D3622" t="s">
        <v>12057</v>
      </c>
      <c r="E3622" t="s">
        <v>12058</v>
      </c>
      <c r="F3622" t="s">
        <v>15</v>
      </c>
      <c r="G3622" t="s">
        <v>36</v>
      </c>
      <c r="H3622">
        <v>0</v>
      </c>
      <c r="I3622" t="s">
        <v>12059</v>
      </c>
      <c r="J3622" t="s">
        <v>12060</v>
      </c>
      <c r="K3622" t="s">
        <v>12061</v>
      </c>
      <c r="L3622" t="s">
        <v>77980</v>
      </c>
    </row>
    <row r="3623" spans="1:12" x14ac:dyDescent="0.15">
      <c r="A3623" t="s">
        <v>12</v>
      </c>
      <c r="B3623">
        <v>1002011</v>
      </c>
      <c r="C3623">
        <v>1002031</v>
      </c>
      <c r="D3623" t="s">
        <v>12057</v>
      </c>
      <c r="E3623" t="s">
        <v>12058</v>
      </c>
      <c r="F3623" t="s">
        <v>15</v>
      </c>
      <c r="G3623" t="s">
        <v>16</v>
      </c>
      <c r="H3623">
        <v>41</v>
      </c>
      <c r="I3623" t="s">
        <v>12062</v>
      </c>
      <c r="J3623" t="s">
        <v>12063</v>
      </c>
      <c r="K3623" t="s">
        <v>12064</v>
      </c>
      <c r="L3623" t="s">
        <v>78014</v>
      </c>
    </row>
    <row r="3624" spans="1:12" x14ac:dyDescent="0.15">
      <c r="A3624" t="s">
        <v>12</v>
      </c>
      <c r="B3624">
        <v>1002032</v>
      </c>
      <c r="C3624">
        <v>1002052</v>
      </c>
      <c r="D3624" t="s">
        <v>12057</v>
      </c>
      <c r="E3624" t="s">
        <v>12058</v>
      </c>
      <c r="F3624" t="s">
        <v>15</v>
      </c>
      <c r="G3624" t="s">
        <v>23</v>
      </c>
      <c r="H3624">
        <v>62</v>
      </c>
      <c r="I3624" t="s">
        <v>12065</v>
      </c>
      <c r="J3624" t="s">
        <v>12066</v>
      </c>
      <c r="K3624" t="s">
        <v>12067</v>
      </c>
      <c r="L3624" t="s">
        <v>77949</v>
      </c>
    </row>
    <row r="3625" spans="1:12" x14ac:dyDescent="0.15">
      <c r="A3625" t="s">
        <v>12</v>
      </c>
      <c r="B3625">
        <v>1002068</v>
      </c>
      <c r="C3625">
        <v>1002088</v>
      </c>
      <c r="D3625" t="s">
        <v>12057</v>
      </c>
      <c r="E3625" t="s">
        <v>12058</v>
      </c>
      <c r="F3625" t="s">
        <v>15</v>
      </c>
      <c r="G3625" t="s">
        <v>23</v>
      </c>
      <c r="H3625">
        <v>98</v>
      </c>
      <c r="I3625" t="s">
        <v>12068</v>
      </c>
      <c r="J3625" t="s">
        <v>12069</v>
      </c>
      <c r="K3625" t="s">
        <v>12070</v>
      </c>
      <c r="L3625" t="s">
        <v>78048</v>
      </c>
    </row>
    <row r="3626" spans="1:12" x14ac:dyDescent="0.15">
      <c r="A3626" t="s">
        <v>12</v>
      </c>
      <c r="B3626">
        <v>1003192</v>
      </c>
      <c r="C3626">
        <v>1003212</v>
      </c>
      <c r="D3626" t="s">
        <v>12071</v>
      </c>
      <c r="E3626" t="s">
        <v>12072</v>
      </c>
      <c r="F3626" t="s">
        <v>15</v>
      </c>
      <c r="G3626" t="s">
        <v>36</v>
      </c>
      <c r="H3626">
        <v>7</v>
      </c>
      <c r="I3626" t="s">
        <v>12073</v>
      </c>
      <c r="J3626" t="s">
        <v>12074</v>
      </c>
      <c r="K3626" t="s">
        <v>12075</v>
      </c>
      <c r="L3626" t="s">
        <v>77909</v>
      </c>
    </row>
    <row r="3627" spans="1:12" x14ac:dyDescent="0.15">
      <c r="A3627" t="s">
        <v>12</v>
      </c>
      <c r="B3627">
        <v>1003213</v>
      </c>
      <c r="C3627">
        <v>1003233</v>
      </c>
      <c r="D3627" t="s">
        <v>12071</v>
      </c>
      <c r="E3627" t="s">
        <v>12072</v>
      </c>
      <c r="F3627" t="s">
        <v>15</v>
      </c>
      <c r="G3627" t="s">
        <v>23</v>
      </c>
      <c r="H3627">
        <v>28</v>
      </c>
      <c r="I3627" t="s">
        <v>12076</v>
      </c>
      <c r="J3627" t="s">
        <v>12077</v>
      </c>
      <c r="K3627" t="s">
        <v>12078</v>
      </c>
      <c r="L3627" t="s">
        <v>77956</v>
      </c>
    </row>
    <row r="3628" spans="1:12" x14ac:dyDescent="0.15">
      <c r="A3628" t="s">
        <v>12</v>
      </c>
      <c r="B3628">
        <v>1003253</v>
      </c>
      <c r="C3628">
        <v>1003273</v>
      </c>
      <c r="D3628" t="s">
        <v>12071</v>
      </c>
      <c r="E3628" t="s">
        <v>12072</v>
      </c>
      <c r="F3628" t="s">
        <v>15</v>
      </c>
      <c r="G3628" t="s">
        <v>16</v>
      </c>
      <c r="H3628">
        <v>68</v>
      </c>
      <c r="I3628" t="s">
        <v>12079</v>
      </c>
      <c r="J3628" t="s">
        <v>12080</v>
      </c>
      <c r="K3628" t="s">
        <v>12081</v>
      </c>
      <c r="L3628" t="s">
        <v>77962</v>
      </c>
    </row>
    <row r="3629" spans="1:12" x14ac:dyDescent="0.15">
      <c r="A3629" t="s">
        <v>12</v>
      </c>
      <c r="B3629">
        <v>1003303</v>
      </c>
      <c r="C3629">
        <v>1003323</v>
      </c>
      <c r="D3629" t="s">
        <v>12071</v>
      </c>
      <c r="E3629" t="s">
        <v>12072</v>
      </c>
      <c r="F3629" t="s">
        <v>15</v>
      </c>
      <c r="G3629" t="s">
        <v>23</v>
      </c>
      <c r="H3629">
        <v>118</v>
      </c>
      <c r="I3629" t="s">
        <v>12082</v>
      </c>
      <c r="J3629" t="s">
        <v>12083</v>
      </c>
      <c r="K3629" t="s">
        <v>12084</v>
      </c>
      <c r="L3629" t="s">
        <v>77973</v>
      </c>
    </row>
    <row r="3630" spans="1:12" x14ac:dyDescent="0.15">
      <c r="A3630" t="s">
        <v>12</v>
      </c>
      <c r="B3630">
        <v>1003684</v>
      </c>
      <c r="C3630">
        <v>1003704</v>
      </c>
      <c r="D3630" t="s">
        <v>12085</v>
      </c>
      <c r="E3630" t="s">
        <v>12086</v>
      </c>
      <c r="F3630" t="s">
        <v>15</v>
      </c>
      <c r="G3630" t="s">
        <v>36</v>
      </c>
      <c r="H3630">
        <v>26</v>
      </c>
      <c r="I3630" t="s">
        <v>12087</v>
      </c>
      <c r="J3630" t="s">
        <v>12088</v>
      </c>
      <c r="K3630" t="s">
        <v>12089</v>
      </c>
      <c r="L3630" t="s">
        <v>78002</v>
      </c>
    </row>
    <row r="3631" spans="1:12" x14ac:dyDescent="0.15">
      <c r="A3631" t="s">
        <v>12</v>
      </c>
      <c r="B3631">
        <v>1003716</v>
      </c>
      <c r="C3631">
        <v>1003736</v>
      </c>
      <c r="D3631" t="s">
        <v>12085</v>
      </c>
      <c r="E3631" t="s">
        <v>12086</v>
      </c>
      <c r="F3631" t="s">
        <v>15</v>
      </c>
      <c r="G3631" t="s">
        <v>16</v>
      </c>
      <c r="H3631">
        <v>58</v>
      </c>
      <c r="I3631" t="s">
        <v>12090</v>
      </c>
      <c r="J3631" t="s">
        <v>12091</v>
      </c>
      <c r="K3631" t="s">
        <v>12092</v>
      </c>
      <c r="L3631" t="s">
        <v>77911</v>
      </c>
    </row>
    <row r="3632" spans="1:12" x14ac:dyDescent="0.15">
      <c r="A3632" t="s">
        <v>12</v>
      </c>
      <c r="B3632">
        <v>1003743</v>
      </c>
      <c r="C3632">
        <v>1003763</v>
      </c>
      <c r="D3632" t="s">
        <v>12085</v>
      </c>
      <c r="E3632" t="s">
        <v>12086</v>
      </c>
      <c r="F3632" t="s">
        <v>15</v>
      </c>
      <c r="G3632" t="s">
        <v>16</v>
      </c>
      <c r="H3632">
        <v>85</v>
      </c>
      <c r="I3632" t="s">
        <v>12093</v>
      </c>
      <c r="J3632" t="s">
        <v>12094</v>
      </c>
      <c r="K3632" t="s">
        <v>12095</v>
      </c>
      <c r="L3632" t="s">
        <v>77972</v>
      </c>
    </row>
    <row r="3633" spans="1:12" x14ac:dyDescent="0.15">
      <c r="A3633" t="s">
        <v>12</v>
      </c>
      <c r="B3633">
        <v>1003773</v>
      </c>
      <c r="C3633">
        <v>1003793</v>
      </c>
      <c r="D3633" t="s">
        <v>12085</v>
      </c>
      <c r="E3633" t="s">
        <v>12086</v>
      </c>
      <c r="F3633" t="s">
        <v>15</v>
      </c>
      <c r="G3633" t="s">
        <v>16</v>
      </c>
      <c r="H3633">
        <v>115</v>
      </c>
      <c r="I3633" t="s">
        <v>12096</v>
      </c>
      <c r="J3633" t="s">
        <v>12097</v>
      </c>
      <c r="K3633" t="s">
        <v>12098</v>
      </c>
      <c r="L3633" t="s">
        <v>78020</v>
      </c>
    </row>
    <row r="3634" spans="1:12" x14ac:dyDescent="0.15">
      <c r="A3634" t="s">
        <v>12</v>
      </c>
      <c r="B3634">
        <v>1004182</v>
      </c>
      <c r="C3634">
        <v>1004202</v>
      </c>
      <c r="D3634" t="s">
        <v>12099</v>
      </c>
      <c r="E3634" t="s">
        <v>12100</v>
      </c>
      <c r="F3634" t="s">
        <v>15</v>
      </c>
      <c r="G3634" t="s">
        <v>16</v>
      </c>
      <c r="H3634">
        <v>26</v>
      </c>
      <c r="I3634" t="s">
        <v>12101</v>
      </c>
      <c r="J3634" t="s">
        <v>12102</v>
      </c>
      <c r="K3634" t="s">
        <v>12103</v>
      </c>
      <c r="L3634" t="s">
        <v>78002</v>
      </c>
    </row>
    <row r="3635" spans="1:12" x14ac:dyDescent="0.15">
      <c r="A3635" t="s">
        <v>12</v>
      </c>
      <c r="B3635">
        <v>1004213</v>
      </c>
      <c r="C3635">
        <v>1004233</v>
      </c>
      <c r="D3635" t="s">
        <v>12099</v>
      </c>
      <c r="E3635" t="s">
        <v>12100</v>
      </c>
      <c r="F3635" t="s">
        <v>15</v>
      </c>
      <c r="G3635" t="s">
        <v>16</v>
      </c>
      <c r="H3635">
        <v>57</v>
      </c>
      <c r="I3635" t="s">
        <v>12104</v>
      </c>
      <c r="J3635" t="s">
        <v>12105</v>
      </c>
      <c r="K3635" t="s">
        <v>12106</v>
      </c>
      <c r="L3635" t="s">
        <v>78049</v>
      </c>
    </row>
    <row r="3636" spans="1:12" x14ac:dyDescent="0.15">
      <c r="A3636" t="s">
        <v>12</v>
      </c>
      <c r="B3636">
        <v>1004253</v>
      </c>
      <c r="C3636">
        <v>1004273</v>
      </c>
      <c r="D3636" t="s">
        <v>12099</v>
      </c>
      <c r="E3636" t="s">
        <v>12100</v>
      </c>
      <c r="F3636" t="s">
        <v>15</v>
      </c>
      <c r="G3636" t="s">
        <v>36</v>
      </c>
      <c r="H3636">
        <v>97</v>
      </c>
      <c r="I3636" t="s">
        <v>12107</v>
      </c>
      <c r="J3636" t="s">
        <v>12108</v>
      </c>
      <c r="K3636" t="s">
        <v>12109</v>
      </c>
      <c r="L3636" t="s">
        <v>78010</v>
      </c>
    </row>
    <row r="3637" spans="1:12" x14ac:dyDescent="0.15">
      <c r="A3637" t="s">
        <v>12</v>
      </c>
      <c r="B3637">
        <v>1004292</v>
      </c>
      <c r="C3637">
        <v>1004312</v>
      </c>
      <c r="D3637" t="s">
        <v>12099</v>
      </c>
      <c r="E3637" t="s">
        <v>12100</v>
      </c>
      <c r="F3637" t="s">
        <v>15</v>
      </c>
      <c r="G3637" t="s">
        <v>32</v>
      </c>
      <c r="H3637">
        <v>136</v>
      </c>
      <c r="I3637" t="s">
        <v>12110</v>
      </c>
      <c r="J3637" t="s">
        <v>12111</v>
      </c>
      <c r="K3637" t="s">
        <v>12112</v>
      </c>
      <c r="L3637" t="s">
        <v>78057</v>
      </c>
    </row>
    <row r="3638" spans="1:12" x14ac:dyDescent="0.15">
      <c r="A3638" t="s">
        <v>12</v>
      </c>
      <c r="B3638">
        <v>1005132</v>
      </c>
      <c r="C3638">
        <v>1005152</v>
      </c>
      <c r="D3638" t="s">
        <v>12113</v>
      </c>
      <c r="E3638" t="s">
        <v>12114</v>
      </c>
      <c r="F3638" t="s">
        <v>15</v>
      </c>
      <c r="G3638" t="s">
        <v>23</v>
      </c>
      <c r="H3638">
        <v>15</v>
      </c>
      <c r="I3638" t="s">
        <v>12115</v>
      </c>
      <c r="J3638" t="s">
        <v>12116</v>
      </c>
      <c r="K3638" t="s">
        <v>12117</v>
      </c>
      <c r="L3638" t="s">
        <v>77970</v>
      </c>
    </row>
    <row r="3639" spans="1:12" x14ac:dyDescent="0.15">
      <c r="A3639" t="s">
        <v>12</v>
      </c>
      <c r="B3639">
        <v>1005153</v>
      </c>
      <c r="C3639">
        <v>1005173</v>
      </c>
      <c r="D3639" t="s">
        <v>12113</v>
      </c>
      <c r="E3639" t="s">
        <v>12114</v>
      </c>
      <c r="F3639" t="s">
        <v>15</v>
      </c>
      <c r="G3639" t="s">
        <v>16</v>
      </c>
      <c r="H3639">
        <v>36</v>
      </c>
      <c r="I3639" t="s">
        <v>12118</v>
      </c>
      <c r="J3639" t="s">
        <v>12119</v>
      </c>
      <c r="K3639" t="s">
        <v>12120</v>
      </c>
      <c r="L3639" t="s">
        <v>78003</v>
      </c>
    </row>
    <row r="3640" spans="1:12" x14ac:dyDescent="0.15">
      <c r="A3640" t="s">
        <v>12</v>
      </c>
      <c r="B3640">
        <v>1005180</v>
      </c>
      <c r="C3640">
        <v>1005200</v>
      </c>
      <c r="D3640" t="s">
        <v>12113</v>
      </c>
      <c r="E3640" t="s">
        <v>12114</v>
      </c>
      <c r="F3640" t="s">
        <v>15</v>
      </c>
      <c r="G3640" t="s">
        <v>36</v>
      </c>
      <c r="H3640">
        <v>63</v>
      </c>
      <c r="I3640" t="s">
        <v>12121</v>
      </c>
      <c r="J3640" t="s">
        <v>12122</v>
      </c>
      <c r="K3640" t="s">
        <v>12123</v>
      </c>
      <c r="L3640" t="s">
        <v>77957</v>
      </c>
    </row>
    <row r="3641" spans="1:12" x14ac:dyDescent="0.15">
      <c r="A3641" t="s">
        <v>12</v>
      </c>
      <c r="B3641">
        <v>1005211</v>
      </c>
      <c r="C3641">
        <v>1005231</v>
      </c>
      <c r="D3641" t="s">
        <v>12113</v>
      </c>
      <c r="E3641" t="s">
        <v>12114</v>
      </c>
      <c r="F3641" t="s">
        <v>15</v>
      </c>
      <c r="G3641" t="s">
        <v>16</v>
      </c>
      <c r="H3641">
        <v>94</v>
      </c>
      <c r="I3641" t="s">
        <v>12124</v>
      </c>
      <c r="J3641" t="s">
        <v>12125</v>
      </c>
      <c r="K3641" t="s">
        <v>12126</v>
      </c>
      <c r="L3641" t="s">
        <v>77927</v>
      </c>
    </row>
    <row r="3642" spans="1:12" x14ac:dyDescent="0.15">
      <c r="A3642" t="s">
        <v>12</v>
      </c>
      <c r="B3642">
        <v>1005641</v>
      </c>
      <c r="C3642">
        <v>1005661</v>
      </c>
      <c r="D3642" t="s">
        <v>12127</v>
      </c>
      <c r="E3642" t="s">
        <v>90</v>
      </c>
      <c r="F3642" t="s">
        <v>15</v>
      </c>
      <c r="G3642" t="s">
        <v>32</v>
      </c>
      <c r="H3642">
        <v>0</v>
      </c>
      <c r="I3642" t="s">
        <v>12128</v>
      </c>
      <c r="J3642" t="s">
        <v>12129</v>
      </c>
      <c r="K3642" t="s">
        <v>12130</v>
      </c>
      <c r="L3642" t="s">
        <v>77980</v>
      </c>
    </row>
    <row r="3643" spans="1:12" x14ac:dyDescent="0.15">
      <c r="A3643" t="s">
        <v>12</v>
      </c>
      <c r="B3643">
        <v>1005683</v>
      </c>
      <c r="C3643">
        <v>1005703</v>
      </c>
      <c r="D3643" t="s">
        <v>12127</v>
      </c>
      <c r="E3643" t="s">
        <v>90</v>
      </c>
      <c r="F3643" t="s">
        <v>15</v>
      </c>
      <c r="G3643" t="s">
        <v>36</v>
      </c>
      <c r="H3643">
        <v>42</v>
      </c>
      <c r="I3643" t="s">
        <v>12131</v>
      </c>
      <c r="J3643" t="s">
        <v>12132</v>
      </c>
      <c r="K3643" t="s">
        <v>12133</v>
      </c>
      <c r="L3643" t="s">
        <v>77945</v>
      </c>
    </row>
    <row r="3644" spans="1:12" x14ac:dyDescent="0.15">
      <c r="A3644" t="s">
        <v>12</v>
      </c>
      <c r="B3644">
        <v>1005703</v>
      </c>
      <c r="C3644">
        <v>1005723</v>
      </c>
      <c r="D3644" t="s">
        <v>12127</v>
      </c>
      <c r="E3644" t="s">
        <v>90</v>
      </c>
      <c r="F3644" t="s">
        <v>15</v>
      </c>
      <c r="G3644" t="s">
        <v>36</v>
      </c>
      <c r="H3644">
        <v>62</v>
      </c>
      <c r="I3644" t="s">
        <v>12134</v>
      </c>
      <c r="J3644" t="s">
        <v>12135</v>
      </c>
      <c r="K3644" t="s">
        <v>12136</v>
      </c>
      <c r="L3644" t="s">
        <v>77949</v>
      </c>
    </row>
    <row r="3645" spans="1:12" x14ac:dyDescent="0.15">
      <c r="A3645" t="s">
        <v>12</v>
      </c>
      <c r="B3645">
        <v>1005738</v>
      </c>
      <c r="C3645">
        <v>1005758</v>
      </c>
      <c r="D3645" t="s">
        <v>12127</v>
      </c>
      <c r="E3645" t="s">
        <v>90</v>
      </c>
      <c r="F3645" t="s">
        <v>15</v>
      </c>
      <c r="G3645" t="s">
        <v>23</v>
      </c>
      <c r="H3645">
        <v>97</v>
      </c>
      <c r="I3645" t="s">
        <v>12137</v>
      </c>
      <c r="J3645" t="s">
        <v>12138</v>
      </c>
      <c r="K3645" t="s">
        <v>12139</v>
      </c>
      <c r="L3645" t="s">
        <v>78010</v>
      </c>
    </row>
    <row r="3646" spans="1:12" x14ac:dyDescent="0.15">
      <c r="A3646" t="s">
        <v>12</v>
      </c>
      <c r="B3646">
        <v>1006412</v>
      </c>
      <c r="C3646">
        <v>1006432</v>
      </c>
      <c r="D3646" t="s">
        <v>12140</v>
      </c>
      <c r="E3646" t="s">
        <v>90</v>
      </c>
      <c r="F3646" t="s">
        <v>15</v>
      </c>
      <c r="G3646" t="s">
        <v>36</v>
      </c>
      <c r="H3646">
        <v>22</v>
      </c>
      <c r="I3646" t="s">
        <v>12141</v>
      </c>
      <c r="J3646" t="s">
        <v>12142</v>
      </c>
      <c r="K3646" t="s">
        <v>12143</v>
      </c>
      <c r="L3646" t="s">
        <v>77948</v>
      </c>
    </row>
    <row r="3647" spans="1:12" x14ac:dyDescent="0.15">
      <c r="A3647" t="s">
        <v>12</v>
      </c>
      <c r="B3647">
        <v>1006439</v>
      </c>
      <c r="C3647">
        <v>1006459</v>
      </c>
      <c r="D3647" t="s">
        <v>12140</v>
      </c>
      <c r="E3647" t="s">
        <v>90</v>
      </c>
      <c r="F3647" t="s">
        <v>15</v>
      </c>
      <c r="G3647" t="s">
        <v>23</v>
      </c>
      <c r="H3647">
        <v>49</v>
      </c>
      <c r="I3647" t="s">
        <v>12144</v>
      </c>
      <c r="J3647" t="s">
        <v>12145</v>
      </c>
      <c r="K3647" t="s">
        <v>12146</v>
      </c>
      <c r="L3647" t="s">
        <v>77913</v>
      </c>
    </row>
    <row r="3648" spans="1:12" x14ac:dyDescent="0.15">
      <c r="A3648" t="s">
        <v>12</v>
      </c>
      <c r="B3648">
        <v>1006473</v>
      </c>
      <c r="C3648">
        <v>1006493</v>
      </c>
      <c r="D3648" t="s">
        <v>12140</v>
      </c>
      <c r="E3648" t="s">
        <v>90</v>
      </c>
      <c r="F3648" t="s">
        <v>15</v>
      </c>
      <c r="G3648" t="s">
        <v>23</v>
      </c>
      <c r="H3648">
        <v>83</v>
      </c>
      <c r="I3648" t="s">
        <v>12147</v>
      </c>
      <c r="J3648" t="s">
        <v>12148</v>
      </c>
      <c r="K3648" t="s">
        <v>12149</v>
      </c>
      <c r="L3648" t="s">
        <v>77958</v>
      </c>
    </row>
    <row r="3649" spans="1:12" x14ac:dyDescent="0.15">
      <c r="A3649" t="s">
        <v>12</v>
      </c>
      <c r="B3649">
        <v>1006509</v>
      </c>
      <c r="C3649">
        <v>1006529</v>
      </c>
      <c r="D3649" t="s">
        <v>12140</v>
      </c>
      <c r="E3649" t="s">
        <v>90</v>
      </c>
      <c r="F3649" t="s">
        <v>15</v>
      </c>
      <c r="G3649" t="s">
        <v>32</v>
      </c>
      <c r="H3649">
        <v>119</v>
      </c>
      <c r="I3649" t="s">
        <v>12150</v>
      </c>
      <c r="J3649" t="s">
        <v>12151</v>
      </c>
      <c r="K3649" t="s">
        <v>12152</v>
      </c>
      <c r="L3649" t="s">
        <v>78058</v>
      </c>
    </row>
    <row r="3650" spans="1:12" x14ac:dyDescent="0.15">
      <c r="A3650" t="s">
        <v>12</v>
      </c>
      <c r="B3650">
        <v>1007165</v>
      </c>
      <c r="C3650">
        <v>1007185</v>
      </c>
      <c r="D3650" t="s">
        <v>12153</v>
      </c>
      <c r="E3650" t="s">
        <v>12154</v>
      </c>
      <c r="F3650" t="s">
        <v>15</v>
      </c>
      <c r="G3650" t="s">
        <v>16</v>
      </c>
      <c r="H3650">
        <v>0</v>
      </c>
      <c r="I3650" t="s">
        <v>12155</v>
      </c>
      <c r="J3650" t="s">
        <v>12156</v>
      </c>
      <c r="K3650" t="s">
        <v>12157</v>
      </c>
      <c r="L3650" t="s">
        <v>77980</v>
      </c>
    </row>
    <row r="3651" spans="1:12" x14ac:dyDescent="0.15">
      <c r="A3651" t="s">
        <v>12</v>
      </c>
      <c r="B3651">
        <v>1007187</v>
      </c>
      <c r="C3651">
        <v>1007207</v>
      </c>
      <c r="D3651" t="s">
        <v>12153</v>
      </c>
      <c r="E3651" t="s">
        <v>12154</v>
      </c>
      <c r="F3651" t="s">
        <v>15</v>
      </c>
      <c r="G3651" t="s">
        <v>16</v>
      </c>
      <c r="H3651">
        <v>22</v>
      </c>
      <c r="I3651" t="s">
        <v>12158</v>
      </c>
      <c r="J3651" t="s">
        <v>12159</v>
      </c>
      <c r="K3651" t="s">
        <v>12160</v>
      </c>
      <c r="L3651" t="s">
        <v>77948</v>
      </c>
    </row>
    <row r="3652" spans="1:12" x14ac:dyDescent="0.15">
      <c r="A3652" t="s">
        <v>12</v>
      </c>
      <c r="B3652">
        <v>1007207</v>
      </c>
      <c r="C3652">
        <v>1007227</v>
      </c>
      <c r="D3652" t="s">
        <v>12153</v>
      </c>
      <c r="E3652" t="s">
        <v>12154</v>
      </c>
      <c r="F3652" t="s">
        <v>15</v>
      </c>
      <c r="G3652" t="s">
        <v>36</v>
      </c>
      <c r="H3652">
        <v>42</v>
      </c>
      <c r="I3652" t="s">
        <v>12161</v>
      </c>
      <c r="J3652" t="s">
        <v>12162</v>
      </c>
      <c r="K3652" t="s">
        <v>12163</v>
      </c>
      <c r="L3652" t="s">
        <v>77945</v>
      </c>
    </row>
    <row r="3653" spans="1:12" x14ac:dyDescent="0.15">
      <c r="A3653" t="s">
        <v>12</v>
      </c>
      <c r="B3653">
        <v>1007236</v>
      </c>
      <c r="C3653">
        <v>1007256</v>
      </c>
      <c r="D3653" t="s">
        <v>12153</v>
      </c>
      <c r="E3653" t="s">
        <v>12154</v>
      </c>
      <c r="F3653" t="s">
        <v>15</v>
      </c>
      <c r="G3653" t="s">
        <v>23</v>
      </c>
      <c r="H3653">
        <v>71</v>
      </c>
      <c r="I3653" t="s">
        <v>12164</v>
      </c>
      <c r="J3653" t="s">
        <v>12165</v>
      </c>
      <c r="K3653" t="s">
        <v>12166</v>
      </c>
      <c r="L3653" t="s">
        <v>77969</v>
      </c>
    </row>
    <row r="3654" spans="1:12" x14ac:dyDescent="0.15">
      <c r="A3654" t="s">
        <v>12</v>
      </c>
      <c r="B3654">
        <v>1007790</v>
      </c>
      <c r="C3654">
        <v>1007810</v>
      </c>
      <c r="D3654" t="s">
        <v>12167</v>
      </c>
      <c r="E3654" t="s">
        <v>90</v>
      </c>
      <c r="F3654" t="s">
        <v>15</v>
      </c>
      <c r="G3654" t="s">
        <v>32</v>
      </c>
      <c r="H3654">
        <v>11</v>
      </c>
      <c r="I3654" t="s">
        <v>12168</v>
      </c>
      <c r="J3654" t="s">
        <v>12169</v>
      </c>
      <c r="K3654" t="s">
        <v>12170</v>
      </c>
      <c r="L3654" t="s">
        <v>77974</v>
      </c>
    </row>
    <row r="3655" spans="1:12" x14ac:dyDescent="0.15">
      <c r="A3655" t="s">
        <v>12</v>
      </c>
      <c r="B3655">
        <v>1007819</v>
      </c>
      <c r="C3655">
        <v>1007839</v>
      </c>
      <c r="D3655" t="s">
        <v>12167</v>
      </c>
      <c r="E3655" t="s">
        <v>90</v>
      </c>
      <c r="F3655" t="s">
        <v>15</v>
      </c>
      <c r="G3655" t="s">
        <v>23</v>
      </c>
      <c r="H3655">
        <v>40</v>
      </c>
      <c r="I3655" t="s">
        <v>12171</v>
      </c>
      <c r="J3655" t="s">
        <v>12172</v>
      </c>
      <c r="K3655" t="s">
        <v>12173</v>
      </c>
      <c r="L3655" t="s">
        <v>77952</v>
      </c>
    </row>
    <row r="3656" spans="1:12" x14ac:dyDescent="0.15">
      <c r="A3656" t="s">
        <v>12</v>
      </c>
      <c r="B3656">
        <v>1007851</v>
      </c>
      <c r="C3656">
        <v>1007871</v>
      </c>
      <c r="D3656" t="s">
        <v>12167</v>
      </c>
      <c r="E3656" t="s">
        <v>90</v>
      </c>
      <c r="F3656" t="s">
        <v>15</v>
      </c>
      <c r="G3656" t="s">
        <v>16</v>
      </c>
      <c r="H3656">
        <v>72</v>
      </c>
      <c r="I3656" t="s">
        <v>12174</v>
      </c>
      <c r="J3656" t="s">
        <v>12175</v>
      </c>
      <c r="K3656" t="s">
        <v>12176</v>
      </c>
      <c r="L3656" t="s">
        <v>78066</v>
      </c>
    </row>
    <row r="3657" spans="1:12" x14ac:dyDescent="0.15">
      <c r="A3657" t="s">
        <v>12</v>
      </c>
      <c r="B3657">
        <v>1007890</v>
      </c>
      <c r="C3657">
        <v>1007910</v>
      </c>
      <c r="D3657" t="s">
        <v>12167</v>
      </c>
      <c r="E3657" t="s">
        <v>90</v>
      </c>
      <c r="F3657" t="s">
        <v>15</v>
      </c>
      <c r="G3657" t="s">
        <v>36</v>
      </c>
      <c r="H3657">
        <v>111</v>
      </c>
      <c r="I3657" t="s">
        <v>12177</v>
      </c>
      <c r="J3657" t="s">
        <v>12178</v>
      </c>
      <c r="K3657" t="s">
        <v>12179</v>
      </c>
      <c r="L3657" t="s">
        <v>77908</v>
      </c>
    </row>
    <row r="3658" spans="1:12" x14ac:dyDescent="0.15">
      <c r="A3658" t="s">
        <v>12</v>
      </c>
      <c r="B3658">
        <v>1008223</v>
      </c>
      <c r="C3658">
        <v>1008243</v>
      </c>
      <c r="D3658" t="s">
        <v>12180</v>
      </c>
      <c r="E3658" t="s">
        <v>90</v>
      </c>
      <c r="F3658" t="s">
        <v>15</v>
      </c>
      <c r="G3658" t="s">
        <v>23</v>
      </c>
      <c r="H3658">
        <v>25</v>
      </c>
      <c r="I3658" t="s">
        <v>12181</v>
      </c>
      <c r="J3658" t="s">
        <v>12182</v>
      </c>
      <c r="K3658" t="s">
        <v>12183</v>
      </c>
      <c r="L3658" t="s">
        <v>78012</v>
      </c>
    </row>
    <row r="3659" spans="1:12" x14ac:dyDescent="0.15">
      <c r="A3659" t="s">
        <v>12</v>
      </c>
      <c r="B3659">
        <v>1008244</v>
      </c>
      <c r="C3659">
        <v>1008264</v>
      </c>
      <c r="D3659" t="s">
        <v>12180</v>
      </c>
      <c r="E3659" t="s">
        <v>90</v>
      </c>
      <c r="F3659" t="s">
        <v>15</v>
      </c>
      <c r="G3659" t="s">
        <v>16</v>
      </c>
      <c r="H3659">
        <v>46</v>
      </c>
      <c r="I3659" t="s">
        <v>12184</v>
      </c>
      <c r="J3659" t="s">
        <v>12185</v>
      </c>
      <c r="K3659" t="s">
        <v>12186</v>
      </c>
      <c r="L3659" t="s">
        <v>78004</v>
      </c>
    </row>
    <row r="3660" spans="1:12" x14ac:dyDescent="0.15">
      <c r="A3660" t="s">
        <v>12</v>
      </c>
      <c r="B3660">
        <v>1008272</v>
      </c>
      <c r="C3660">
        <v>1008292</v>
      </c>
      <c r="D3660" t="s">
        <v>12180</v>
      </c>
      <c r="E3660" t="s">
        <v>90</v>
      </c>
      <c r="F3660" t="s">
        <v>15</v>
      </c>
      <c r="G3660" t="s">
        <v>23</v>
      </c>
      <c r="H3660">
        <v>74</v>
      </c>
      <c r="I3660" t="s">
        <v>12187</v>
      </c>
      <c r="J3660" t="s">
        <v>12188</v>
      </c>
      <c r="K3660" t="s">
        <v>12189</v>
      </c>
      <c r="L3660" t="s">
        <v>78005</v>
      </c>
    </row>
    <row r="3661" spans="1:12" x14ac:dyDescent="0.15">
      <c r="A3661" t="s">
        <v>12</v>
      </c>
      <c r="B3661">
        <v>1008299</v>
      </c>
      <c r="C3661">
        <v>1008319</v>
      </c>
      <c r="D3661" t="s">
        <v>12180</v>
      </c>
      <c r="E3661" t="s">
        <v>90</v>
      </c>
      <c r="F3661" t="s">
        <v>15</v>
      </c>
      <c r="G3661" t="s">
        <v>23</v>
      </c>
      <c r="H3661">
        <v>101</v>
      </c>
      <c r="I3661" t="s">
        <v>12190</v>
      </c>
      <c r="J3661" t="s">
        <v>12191</v>
      </c>
      <c r="K3661" t="s">
        <v>12192</v>
      </c>
      <c r="L3661" t="s">
        <v>77997</v>
      </c>
    </row>
    <row r="3662" spans="1:12" x14ac:dyDescent="0.15">
      <c r="A3662" t="s">
        <v>12</v>
      </c>
      <c r="B3662">
        <v>1011092</v>
      </c>
      <c r="C3662">
        <v>1011112</v>
      </c>
      <c r="D3662" t="s">
        <v>12193</v>
      </c>
      <c r="E3662" t="s">
        <v>12194</v>
      </c>
      <c r="F3662" t="s">
        <v>76</v>
      </c>
      <c r="G3662" t="s">
        <v>36</v>
      </c>
      <c r="H3662">
        <v>6</v>
      </c>
      <c r="I3662" t="s">
        <v>12195</v>
      </c>
      <c r="J3662" t="s">
        <v>12196</v>
      </c>
      <c r="K3662" t="s">
        <v>12197</v>
      </c>
      <c r="L3662" t="s">
        <v>78025</v>
      </c>
    </row>
    <row r="3663" spans="1:12" x14ac:dyDescent="0.15">
      <c r="A3663" t="s">
        <v>12</v>
      </c>
      <c r="B3663">
        <v>1011071</v>
      </c>
      <c r="C3663">
        <v>1011091</v>
      </c>
      <c r="D3663" t="s">
        <v>12193</v>
      </c>
      <c r="E3663" t="s">
        <v>12194</v>
      </c>
      <c r="F3663" t="s">
        <v>76</v>
      </c>
      <c r="G3663" t="s">
        <v>36</v>
      </c>
      <c r="H3663">
        <v>27</v>
      </c>
      <c r="I3663" t="s">
        <v>12198</v>
      </c>
      <c r="J3663" t="s">
        <v>12199</v>
      </c>
      <c r="K3663" t="s">
        <v>12200</v>
      </c>
      <c r="L3663" t="s">
        <v>78013</v>
      </c>
    </row>
    <row r="3664" spans="1:12" x14ac:dyDescent="0.15">
      <c r="A3664" t="s">
        <v>12</v>
      </c>
      <c r="B3664">
        <v>1011050</v>
      </c>
      <c r="C3664">
        <v>1011070</v>
      </c>
      <c r="D3664" t="s">
        <v>12193</v>
      </c>
      <c r="E3664" t="s">
        <v>12194</v>
      </c>
      <c r="F3664" t="s">
        <v>76</v>
      </c>
      <c r="G3664" t="s">
        <v>36</v>
      </c>
      <c r="H3664">
        <v>48</v>
      </c>
      <c r="I3664" t="s">
        <v>12201</v>
      </c>
      <c r="J3664" t="s">
        <v>12202</v>
      </c>
      <c r="K3664" t="s">
        <v>12203</v>
      </c>
      <c r="L3664" t="s">
        <v>78018</v>
      </c>
    </row>
    <row r="3665" spans="1:12" x14ac:dyDescent="0.15">
      <c r="A3665" t="s">
        <v>12</v>
      </c>
      <c r="B3665">
        <v>1011026</v>
      </c>
      <c r="C3665">
        <v>1011046</v>
      </c>
      <c r="D3665" t="s">
        <v>12193</v>
      </c>
      <c r="E3665" t="s">
        <v>12194</v>
      </c>
      <c r="F3665" t="s">
        <v>76</v>
      </c>
      <c r="G3665" t="s">
        <v>16</v>
      </c>
      <c r="H3665">
        <v>72</v>
      </c>
      <c r="I3665" t="s">
        <v>12204</v>
      </c>
      <c r="J3665" t="s">
        <v>12205</v>
      </c>
      <c r="K3665" t="s">
        <v>12206</v>
      </c>
      <c r="L3665" t="s">
        <v>78066</v>
      </c>
    </row>
    <row r="3666" spans="1:12" x14ac:dyDescent="0.15">
      <c r="A3666" t="s">
        <v>12</v>
      </c>
      <c r="B3666">
        <v>1012065</v>
      </c>
      <c r="C3666">
        <v>1012085</v>
      </c>
      <c r="D3666" t="s">
        <v>12207</v>
      </c>
      <c r="E3666" t="s">
        <v>12208</v>
      </c>
      <c r="F3666" t="s">
        <v>76</v>
      </c>
      <c r="G3666" t="s">
        <v>32</v>
      </c>
      <c r="H3666">
        <v>29</v>
      </c>
      <c r="I3666" t="s">
        <v>12209</v>
      </c>
      <c r="J3666" t="s">
        <v>12210</v>
      </c>
      <c r="K3666" t="s">
        <v>12211</v>
      </c>
      <c r="L3666" t="s">
        <v>77921</v>
      </c>
    </row>
    <row r="3667" spans="1:12" x14ac:dyDescent="0.15">
      <c r="A3667" t="s">
        <v>12</v>
      </c>
      <c r="B3667">
        <v>1012045</v>
      </c>
      <c r="C3667">
        <v>1012065</v>
      </c>
      <c r="D3667" t="s">
        <v>12207</v>
      </c>
      <c r="E3667" t="s">
        <v>12208</v>
      </c>
      <c r="F3667" t="s">
        <v>76</v>
      </c>
      <c r="G3667" t="s">
        <v>36</v>
      </c>
      <c r="H3667">
        <v>49</v>
      </c>
      <c r="I3667" t="s">
        <v>12212</v>
      </c>
      <c r="J3667" t="s">
        <v>12213</v>
      </c>
      <c r="K3667" t="s">
        <v>12214</v>
      </c>
      <c r="L3667" t="s">
        <v>77913</v>
      </c>
    </row>
    <row r="3668" spans="1:12" x14ac:dyDescent="0.15">
      <c r="A3668" t="s">
        <v>12</v>
      </c>
      <c r="B3668">
        <v>1012022</v>
      </c>
      <c r="C3668">
        <v>1012042</v>
      </c>
      <c r="D3668" t="s">
        <v>12207</v>
      </c>
      <c r="E3668" t="s">
        <v>12208</v>
      </c>
      <c r="F3668" t="s">
        <v>76</v>
      </c>
      <c r="G3668" t="s">
        <v>36</v>
      </c>
      <c r="H3668">
        <v>72</v>
      </c>
      <c r="I3668" t="s">
        <v>12215</v>
      </c>
      <c r="J3668" t="s">
        <v>12216</v>
      </c>
      <c r="K3668" t="s">
        <v>12217</v>
      </c>
      <c r="L3668" t="s">
        <v>78066</v>
      </c>
    </row>
    <row r="3669" spans="1:12" x14ac:dyDescent="0.15">
      <c r="A3669" t="s">
        <v>12</v>
      </c>
      <c r="B3669">
        <v>1012002</v>
      </c>
      <c r="C3669">
        <v>1012022</v>
      </c>
      <c r="D3669" t="s">
        <v>12207</v>
      </c>
      <c r="E3669" t="s">
        <v>12208</v>
      </c>
      <c r="F3669" t="s">
        <v>76</v>
      </c>
      <c r="G3669" t="s">
        <v>23</v>
      </c>
      <c r="H3669">
        <v>92</v>
      </c>
      <c r="I3669" t="s">
        <v>12218</v>
      </c>
      <c r="J3669" t="s">
        <v>12219</v>
      </c>
      <c r="K3669" t="s">
        <v>12220</v>
      </c>
      <c r="L3669" t="s">
        <v>78032</v>
      </c>
    </row>
    <row r="3670" spans="1:12" x14ac:dyDescent="0.15">
      <c r="A3670" t="s">
        <v>12</v>
      </c>
      <c r="B3670">
        <v>1012333</v>
      </c>
      <c r="C3670">
        <v>1012353</v>
      </c>
      <c r="D3670" t="s">
        <v>12221</v>
      </c>
      <c r="E3670" t="s">
        <v>12222</v>
      </c>
      <c r="F3670" t="s">
        <v>76</v>
      </c>
      <c r="G3670" t="s">
        <v>16</v>
      </c>
      <c r="H3670">
        <v>0</v>
      </c>
      <c r="I3670" t="s">
        <v>12223</v>
      </c>
      <c r="J3670" t="s">
        <v>12224</v>
      </c>
      <c r="K3670" t="s">
        <v>12225</v>
      </c>
      <c r="L3670" t="s">
        <v>77980</v>
      </c>
    </row>
    <row r="3671" spans="1:12" x14ac:dyDescent="0.15">
      <c r="A3671" t="s">
        <v>12</v>
      </c>
      <c r="B3671">
        <v>1012313</v>
      </c>
      <c r="C3671">
        <v>1012333</v>
      </c>
      <c r="D3671" t="s">
        <v>12221</v>
      </c>
      <c r="E3671" t="s">
        <v>12222</v>
      </c>
      <c r="F3671" t="s">
        <v>76</v>
      </c>
      <c r="G3671" t="s">
        <v>23</v>
      </c>
      <c r="H3671">
        <v>20</v>
      </c>
      <c r="I3671" t="s">
        <v>12226</v>
      </c>
      <c r="J3671" t="s">
        <v>12227</v>
      </c>
      <c r="K3671" t="s">
        <v>12228</v>
      </c>
      <c r="L3671" t="s">
        <v>77968</v>
      </c>
    </row>
    <row r="3672" spans="1:12" x14ac:dyDescent="0.15">
      <c r="A3672" t="s">
        <v>12</v>
      </c>
      <c r="B3672">
        <v>1012290</v>
      </c>
      <c r="C3672">
        <v>1012310</v>
      </c>
      <c r="D3672" t="s">
        <v>12221</v>
      </c>
      <c r="E3672" t="s">
        <v>12222</v>
      </c>
      <c r="F3672" t="s">
        <v>76</v>
      </c>
      <c r="G3672" t="s">
        <v>16</v>
      </c>
      <c r="H3672">
        <v>43</v>
      </c>
      <c r="I3672" t="s">
        <v>12229</v>
      </c>
      <c r="J3672" t="s">
        <v>12230</v>
      </c>
      <c r="K3672" t="s">
        <v>12231</v>
      </c>
      <c r="L3672" t="s">
        <v>77942</v>
      </c>
    </row>
    <row r="3673" spans="1:12" x14ac:dyDescent="0.15">
      <c r="A3673" t="s">
        <v>12</v>
      </c>
      <c r="B3673">
        <v>1012265</v>
      </c>
      <c r="C3673">
        <v>1012285</v>
      </c>
      <c r="D3673" t="s">
        <v>12221</v>
      </c>
      <c r="E3673" t="s">
        <v>12222</v>
      </c>
      <c r="F3673" t="s">
        <v>76</v>
      </c>
      <c r="G3673" t="s">
        <v>23</v>
      </c>
      <c r="H3673">
        <v>68</v>
      </c>
      <c r="I3673" t="s">
        <v>12232</v>
      </c>
      <c r="J3673" t="s">
        <v>12233</v>
      </c>
      <c r="K3673" t="s">
        <v>12234</v>
      </c>
      <c r="L3673" t="s">
        <v>77962</v>
      </c>
    </row>
    <row r="3674" spans="1:12" x14ac:dyDescent="0.15">
      <c r="A3674" t="s">
        <v>12</v>
      </c>
      <c r="B3674">
        <v>1012521</v>
      </c>
      <c r="C3674">
        <v>1012541</v>
      </c>
      <c r="D3674" t="s">
        <v>12235</v>
      </c>
      <c r="E3674" t="s">
        <v>90</v>
      </c>
      <c r="F3674" t="s">
        <v>15</v>
      </c>
      <c r="G3674" t="s">
        <v>32</v>
      </c>
      <c r="H3674">
        <v>11</v>
      </c>
      <c r="I3674" t="s">
        <v>12236</v>
      </c>
      <c r="J3674" t="s">
        <v>12237</v>
      </c>
      <c r="K3674" t="s">
        <v>12238</v>
      </c>
      <c r="L3674" t="s">
        <v>77974</v>
      </c>
    </row>
    <row r="3675" spans="1:12" x14ac:dyDescent="0.15">
      <c r="A3675" t="s">
        <v>12</v>
      </c>
      <c r="B3675">
        <v>1012546</v>
      </c>
      <c r="C3675">
        <v>1012566</v>
      </c>
      <c r="D3675" t="s">
        <v>12235</v>
      </c>
      <c r="E3675" t="s">
        <v>90</v>
      </c>
      <c r="F3675" t="s">
        <v>15</v>
      </c>
      <c r="G3675" t="s">
        <v>36</v>
      </c>
      <c r="H3675">
        <v>36</v>
      </c>
      <c r="I3675" t="s">
        <v>12239</v>
      </c>
      <c r="J3675" t="s">
        <v>12240</v>
      </c>
      <c r="K3675" t="s">
        <v>12241</v>
      </c>
      <c r="L3675" t="s">
        <v>78003</v>
      </c>
    </row>
    <row r="3676" spans="1:12" x14ac:dyDescent="0.15">
      <c r="A3676" t="s">
        <v>12</v>
      </c>
      <c r="B3676">
        <v>1012577</v>
      </c>
      <c r="C3676">
        <v>1012597</v>
      </c>
      <c r="D3676" t="s">
        <v>12235</v>
      </c>
      <c r="E3676" t="s">
        <v>90</v>
      </c>
      <c r="F3676" t="s">
        <v>15</v>
      </c>
      <c r="G3676" t="s">
        <v>32</v>
      </c>
      <c r="H3676">
        <v>67</v>
      </c>
      <c r="I3676" t="s">
        <v>12242</v>
      </c>
      <c r="J3676" t="s">
        <v>12243</v>
      </c>
      <c r="K3676" t="s">
        <v>12244</v>
      </c>
      <c r="L3676" t="s">
        <v>77981</v>
      </c>
    </row>
    <row r="3677" spans="1:12" x14ac:dyDescent="0.15">
      <c r="A3677" t="s">
        <v>12</v>
      </c>
      <c r="B3677">
        <v>1012599</v>
      </c>
      <c r="C3677">
        <v>1012619</v>
      </c>
      <c r="D3677" t="s">
        <v>12235</v>
      </c>
      <c r="E3677" t="s">
        <v>90</v>
      </c>
      <c r="F3677" t="s">
        <v>15</v>
      </c>
      <c r="G3677" t="s">
        <v>23</v>
      </c>
      <c r="H3677">
        <v>89</v>
      </c>
      <c r="I3677" t="s">
        <v>12245</v>
      </c>
      <c r="J3677" t="s">
        <v>12246</v>
      </c>
      <c r="K3677" t="s">
        <v>12247</v>
      </c>
      <c r="L3677" t="s">
        <v>77964</v>
      </c>
    </row>
    <row r="3678" spans="1:12" x14ac:dyDescent="0.15">
      <c r="A3678" t="s">
        <v>12</v>
      </c>
      <c r="B3678">
        <v>1014891</v>
      </c>
      <c r="C3678">
        <v>1014911</v>
      </c>
      <c r="D3678" t="s">
        <v>12248</v>
      </c>
      <c r="E3678" t="s">
        <v>90</v>
      </c>
      <c r="F3678" t="s">
        <v>76</v>
      </c>
      <c r="G3678" t="s">
        <v>23</v>
      </c>
      <c r="H3678">
        <v>8</v>
      </c>
      <c r="I3678" t="s">
        <v>12249</v>
      </c>
      <c r="J3678" t="s">
        <v>12250</v>
      </c>
      <c r="K3678" t="s">
        <v>12251</v>
      </c>
      <c r="L3678" t="s">
        <v>77955</v>
      </c>
    </row>
    <row r="3679" spans="1:12" x14ac:dyDescent="0.15">
      <c r="A3679" t="s">
        <v>12</v>
      </c>
      <c r="B3679">
        <v>1014847</v>
      </c>
      <c r="C3679">
        <v>1014867</v>
      </c>
      <c r="D3679" t="s">
        <v>12248</v>
      </c>
      <c r="E3679" t="s">
        <v>90</v>
      </c>
      <c r="F3679" t="s">
        <v>76</v>
      </c>
      <c r="G3679" t="s">
        <v>16</v>
      </c>
      <c r="H3679">
        <v>52</v>
      </c>
      <c r="I3679" t="s">
        <v>12252</v>
      </c>
      <c r="J3679" t="s">
        <v>12253</v>
      </c>
      <c r="K3679" t="s">
        <v>12254</v>
      </c>
      <c r="L3679" t="s">
        <v>77959</v>
      </c>
    </row>
    <row r="3680" spans="1:12" x14ac:dyDescent="0.15">
      <c r="A3680" t="s">
        <v>12</v>
      </c>
      <c r="B3680">
        <v>1014812</v>
      </c>
      <c r="C3680">
        <v>1014832</v>
      </c>
      <c r="D3680" t="s">
        <v>12248</v>
      </c>
      <c r="E3680" t="s">
        <v>90</v>
      </c>
      <c r="F3680" t="s">
        <v>76</v>
      </c>
      <c r="G3680" t="s">
        <v>16</v>
      </c>
      <c r="H3680">
        <v>87</v>
      </c>
      <c r="I3680" t="s">
        <v>12255</v>
      </c>
      <c r="J3680" t="s">
        <v>12256</v>
      </c>
      <c r="K3680" t="s">
        <v>12257</v>
      </c>
      <c r="L3680" t="s">
        <v>78024</v>
      </c>
    </row>
    <row r="3681" spans="1:12" x14ac:dyDescent="0.15">
      <c r="A3681" t="s">
        <v>12</v>
      </c>
      <c r="B3681">
        <v>1014784</v>
      </c>
      <c r="C3681">
        <v>1014804</v>
      </c>
      <c r="D3681" t="s">
        <v>12248</v>
      </c>
      <c r="E3681" t="s">
        <v>90</v>
      </c>
      <c r="F3681" t="s">
        <v>76</v>
      </c>
      <c r="G3681" t="s">
        <v>23</v>
      </c>
      <c r="H3681">
        <v>115</v>
      </c>
      <c r="I3681" t="s">
        <v>12258</v>
      </c>
      <c r="J3681" t="s">
        <v>12259</v>
      </c>
      <c r="K3681" t="s">
        <v>12260</v>
      </c>
      <c r="L3681" t="s">
        <v>78020</v>
      </c>
    </row>
    <row r="3682" spans="1:12" x14ac:dyDescent="0.15">
      <c r="A3682" t="s">
        <v>12</v>
      </c>
      <c r="B3682">
        <v>1016702</v>
      </c>
      <c r="C3682">
        <v>1016722</v>
      </c>
      <c r="D3682" t="s">
        <v>12261</v>
      </c>
      <c r="E3682" t="s">
        <v>90</v>
      </c>
      <c r="F3682" t="s">
        <v>76</v>
      </c>
      <c r="G3682" t="s">
        <v>32</v>
      </c>
      <c r="H3682">
        <v>1</v>
      </c>
      <c r="I3682" t="s">
        <v>12262</v>
      </c>
      <c r="J3682" t="s">
        <v>12263</v>
      </c>
      <c r="K3682" t="s">
        <v>12264</v>
      </c>
      <c r="L3682" t="s">
        <v>77917</v>
      </c>
    </row>
    <row r="3683" spans="1:12" x14ac:dyDescent="0.15">
      <c r="A3683" t="s">
        <v>12</v>
      </c>
      <c r="B3683">
        <v>1016656</v>
      </c>
      <c r="C3683">
        <v>1016676</v>
      </c>
      <c r="D3683" t="s">
        <v>12261</v>
      </c>
      <c r="E3683" t="s">
        <v>90</v>
      </c>
      <c r="F3683" t="s">
        <v>76</v>
      </c>
      <c r="G3683" t="s">
        <v>23</v>
      </c>
      <c r="H3683">
        <v>47</v>
      </c>
      <c r="I3683" t="s">
        <v>12265</v>
      </c>
      <c r="J3683" t="s">
        <v>12266</v>
      </c>
      <c r="K3683" t="s">
        <v>12267</v>
      </c>
      <c r="L3683" t="s">
        <v>77932</v>
      </c>
    </row>
    <row r="3684" spans="1:12" x14ac:dyDescent="0.15">
      <c r="A3684" t="s">
        <v>12</v>
      </c>
      <c r="B3684">
        <v>1016608</v>
      </c>
      <c r="C3684">
        <v>1016628</v>
      </c>
      <c r="D3684" t="s">
        <v>12261</v>
      </c>
      <c r="E3684" t="s">
        <v>90</v>
      </c>
      <c r="F3684" t="s">
        <v>76</v>
      </c>
      <c r="G3684" t="s">
        <v>32</v>
      </c>
      <c r="H3684">
        <v>95</v>
      </c>
      <c r="I3684" t="s">
        <v>12268</v>
      </c>
      <c r="J3684" t="s">
        <v>12269</v>
      </c>
      <c r="K3684" t="s">
        <v>12270</v>
      </c>
      <c r="L3684" t="s">
        <v>77920</v>
      </c>
    </row>
    <row r="3685" spans="1:12" x14ac:dyDescent="0.15">
      <c r="A3685" t="s">
        <v>12</v>
      </c>
      <c r="B3685">
        <v>1016573</v>
      </c>
      <c r="C3685">
        <v>1016593</v>
      </c>
      <c r="D3685" t="s">
        <v>12261</v>
      </c>
      <c r="E3685" t="s">
        <v>90</v>
      </c>
      <c r="F3685" t="s">
        <v>76</v>
      </c>
      <c r="G3685" t="s">
        <v>23</v>
      </c>
      <c r="H3685">
        <v>130</v>
      </c>
      <c r="I3685" t="s">
        <v>12271</v>
      </c>
      <c r="J3685" t="s">
        <v>12272</v>
      </c>
      <c r="K3685" t="s">
        <v>12273</v>
      </c>
      <c r="L3685" t="s">
        <v>77998</v>
      </c>
    </row>
    <row r="3686" spans="1:12" x14ac:dyDescent="0.15">
      <c r="A3686" t="s">
        <v>12</v>
      </c>
      <c r="B3686">
        <v>1017440</v>
      </c>
      <c r="C3686">
        <v>1017460</v>
      </c>
      <c r="D3686" t="s">
        <v>12274</v>
      </c>
      <c r="E3686" t="s">
        <v>90</v>
      </c>
      <c r="F3686" t="s">
        <v>76</v>
      </c>
      <c r="G3686" t="s">
        <v>16</v>
      </c>
      <c r="H3686">
        <v>7</v>
      </c>
      <c r="I3686" t="s">
        <v>12275</v>
      </c>
      <c r="J3686" t="s">
        <v>12276</v>
      </c>
      <c r="K3686" t="s">
        <v>12277</v>
      </c>
      <c r="L3686" t="s">
        <v>77909</v>
      </c>
    </row>
    <row r="3687" spans="1:12" x14ac:dyDescent="0.15">
      <c r="A3687" t="s">
        <v>12</v>
      </c>
      <c r="B3687">
        <v>1017390</v>
      </c>
      <c r="C3687">
        <v>1017410</v>
      </c>
      <c r="D3687" t="s">
        <v>12274</v>
      </c>
      <c r="E3687" t="s">
        <v>90</v>
      </c>
      <c r="F3687" t="s">
        <v>76</v>
      </c>
      <c r="G3687" t="s">
        <v>16</v>
      </c>
      <c r="H3687">
        <v>57</v>
      </c>
      <c r="I3687" t="s">
        <v>12278</v>
      </c>
      <c r="J3687" t="s">
        <v>12279</v>
      </c>
      <c r="K3687" t="s">
        <v>12280</v>
      </c>
      <c r="L3687" t="s">
        <v>78049</v>
      </c>
    </row>
    <row r="3688" spans="1:12" x14ac:dyDescent="0.15">
      <c r="A3688" t="s">
        <v>12</v>
      </c>
      <c r="B3688">
        <v>1017361</v>
      </c>
      <c r="C3688">
        <v>1017381</v>
      </c>
      <c r="D3688" t="s">
        <v>12274</v>
      </c>
      <c r="E3688" t="s">
        <v>90</v>
      </c>
      <c r="F3688" t="s">
        <v>76</v>
      </c>
      <c r="G3688" t="s">
        <v>23</v>
      </c>
      <c r="H3688">
        <v>86</v>
      </c>
      <c r="I3688" t="s">
        <v>12281</v>
      </c>
      <c r="J3688" t="s">
        <v>12282</v>
      </c>
      <c r="K3688" t="s">
        <v>12283</v>
      </c>
      <c r="L3688" t="s">
        <v>77929</v>
      </c>
    </row>
    <row r="3689" spans="1:12" x14ac:dyDescent="0.15">
      <c r="A3689" t="s">
        <v>12</v>
      </c>
      <c r="B3689">
        <v>1017341</v>
      </c>
      <c r="C3689">
        <v>1017361</v>
      </c>
      <c r="D3689" t="s">
        <v>12274</v>
      </c>
      <c r="E3689" t="s">
        <v>90</v>
      </c>
      <c r="F3689" t="s">
        <v>76</v>
      </c>
      <c r="G3689" t="s">
        <v>32</v>
      </c>
      <c r="H3689">
        <v>106</v>
      </c>
      <c r="I3689" t="s">
        <v>12284</v>
      </c>
      <c r="J3689" t="s">
        <v>12285</v>
      </c>
      <c r="K3689" t="s">
        <v>12286</v>
      </c>
      <c r="L3689" t="s">
        <v>77914</v>
      </c>
    </row>
    <row r="3690" spans="1:12" x14ac:dyDescent="0.15">
      <c r="A3690" t="s">
        <v>12</v>
      </c>
      <c r="B3690">
        <v>1018369</v>
      </c>
      <c r="C3690">
        <v>1018389</v>
      </c>
      <c r="D3690" t="s">
        <v>12287</v>
      </c>
      <c r="E3690" t="s">
        <v>90</v>
      </c>
      <c r="F3690" t="s">
        <v>76</v>
      </c>
      <c r="G3690" t="s">
        <v>32</v>
      </c>
      <c r="H3690">
        <v>1</v>
      </c>
      <c r="I3690" t="s">
        <v>12288</v>
      </c>
      <c r="J3690" t="s">
        <v>12289</v>
      </c>
      <c r="K3690" t="s">
        <v>12290</v>
      </c>
      <c r="L3690" t="s">
        <v>77917</v>
      </c>
    </row>
    <row r="3691" spans="1:12" x14ac:dyDescent="0.15">
      <c r="A3691" t="s">
        <v>12</v>
      </c>
      <c r="B3691">
        <v>1018333</v>
      </c>
      <c r="C3691">
        <v>1018353</v>
      </c>
      <c r="D3691" t="s">
        <v>12287</v>
      </c>
      <c r="E3691" t="s">
        <v>90</v>
      </c>
      <c r="F3691" t="s">
        <v>76</v>
      </c>
      <c r="G3691" t="s">
        <v>16</v>
      </c>
      <c r="H3691">
        <v>37</v>
      </c>
      <c r="I3691" t="s">
        <v>12291</v>
      </c>
      <c r="J3691" t="s">
        <v>12292</v>
      </c>
      <c r="K3691" t="s">
        <v>12293</v>
      </c>
      <c r="L3691" t="s">
        <v>77906</v>
      </c>
    </row>
    <row r="3692" spans="1:12" x14ac:dyDescent="0.15">
      <c r="A3692" t="s">
        <v>12</v>
      </c>
      <c r="B3692">
        <v>1018302</v>
      </c>
      <c r="C3692">
        <v>1018322</v>
      </c>
      <c r="D3692" t="s">
        <v>12287</v>
      </c>
      <c r="E3692" t="s">
        <v>90</v>
      </c>
      <c r="F3692" t="s">
        <v>76</v>
      </c>
      <c r="G3692" t="s">
        <v>16</v>
      </c>
      <c r="H3692">
        <v>68</v>
      </c>
      <c r="I3692" t="s">
        <v>12294</v>
      </c>
      <c r="J3692" t="s">
        <v>12295</v>
      </c>
      <c r="K3692" t="s">
        <v>12296</v>
      </c>
      <c r="L3692" t="s">
        <v>77962</v>
      </c>
    </row>
    <row r="3693" spans="1:12" x14ac:dyDescent="0.15">
      <c r="A3693" t="s">
        <v>12</v>
      </c>
      <c r="B3693">
        <v>1018243</v>
      </c>
      <c r="C3693">
        <v>1018263</v>
      </c>
      <c r="D3693" t="s">
        <v>12287</v>
      </c>
      <c r="E3693" t="s">
        <v>90</v>
      </c>
      <c r="F3693" t="s">
        <v>76</v>
      </c>
      <c r="G3693" t="s">
        <v>32</v>
      </c>
      <c r="H3693">
        <v>127</v>
      </c>
      <c r="I3693" t="s">
        <v>12297</v>
      </c>
      <c r="J3693" t="s">
        <v>12298</v>
      </c>
      <c r="K3693" t="s">
        <v>12299</v>
      </c>
      <c r="L3693" t="s">
        <v>78026</v>
      </c>
    </row>
    <row r="3694" spans="1:12" x14ac:dyDescent="0.15">
      <c r="A3694" t="s">
        <v>12</v>
      </c>
      <c r="B3694">
        <v>1021075</v>
      </c>
      <c r="C3694">
        <v>1021095</v>
      </c>
      <c r="D3694" t="s">
        <v>12300</v>
      </c>
      <c r="E3694" t="s">
        <v>90</v>
      </c>
      <c r="F3694" t="s">
        <v>76</v>
      </c>
      <c r="G3694" t="s">
        <v>16</v>
      </c>
      <c r="H3694">
        <v>0</v>
      </c>
      <c r="I3694" t="s">
        <v>12301</v>
      </c>
      <c r="J3694" t="s">
        <v>12302</v>
      </c>
      <c r="K3694" t="s">
        <v>12303</v>
      </c>
      <c r="L3694" t="s">
        <v>77980</v>
      </c>
    </row>
    <row r="3695" spans="1:12" x14ac:dyDescent="0.15">
      <c r="A3695" t="s">
        <v>12</v>
      </c>
      <c r="B3695">
        <v>1021055</v>
      </c>
      <c r="C3695">
        <v>1021075</v>
      </c>
      <c r="D3695" t="s">
        <v>12300</v>
      </c>
      <c r="E3695" t="s">
        <v>90</v>
      </c>
      <c r="F3695" t="s">
        <v>76</v>
      </c>
      <c r="G3695" t="s">
        <v>32</v>
      </c>
      <c r="H3695">
        <v>20</v>
      </c>
      <c r="I3695" t="s">
        <v>12304</v>
      </c>
      <c r="J3695" t="s">
        <v>12305</v>
      </c>
      <c r="K3695" t="s">
        <v>12306</v>
      </c>
      <c r="L3695" t="s">
        <v>77968</v>
      </c>
    </row>
    <row r="3696" spans="1:12" x14ac:dyDescent="0.15">
      <c r="A3696" t="s">
        <v>12</v>
      </c>
      <c r="B3696">
        <v>1021016</v>
      </c>
      <c r="C3696">
        <v>1021036</v>
      </c>
      <c r="D3696" t="s">
        <v>12300</v>
      </c>
      <c r="E3696" t="s">
        <v>90</v>
      </c>
      <c r="F3696" t="s">
        <v>76</v>
      </c>
      <c r="G3696" t="s">
        <v>23</v>
      </c>
      <c r="H3696">
        <v>59</v>
      </c>
      <c r="I3696" t="s">
        <v>12307</v>
      </c>
      <c r="J3696" t="s">
        <v>12308</v>
      </c>
      <c r="K3696" t="s">
        <v>12309</v>
      </c>
      <c r="L3696" t="s">
        <v>78009</v>
      </c>
    </row>
    <row r="3697" spans="1:12" x14ac:dyDescent="0.15">
      <c r="A3697" t="s">
        <v>12</v>
      </c>
      <c r="B3697">
        <v>1020989</v>
      </c>
      <c r="C3697">
        <v>1021009</v>
      </c>
      <c r="D3697" t="s">
        <v>12300</v>
      </c>
      <c r="E3697" t="s">
        <v>90</v>
      </c>
      <c r="F3697" t="s">
        <v>76</v>
      </c>
      <c r="G3697" t="s">
        <v>23</v>
      </c>
      <c r="H3697">
        <v>86</v>
      </c>
      <c r="I3697" t="s">
        <v>12310</v>
      </c>
      <c r="J3697" t="s">
        <v>12311</v>
      </c>
      <c r="K3697" t="s">
        <v>12312</v>
      </c>
      <c r="L3697" t="s">
        <v>77929</v>
      </c>
    </row>
    <row r="3698" spans="1:12" x14ac:dyDescent="0.15">
      <c r="A3698" t="s">
        <v>12</v>
      </c>
      <c r="B3698">
        <v>1022095</v>
      </c>
      <c r="C3698">
        <v>1022115</v>
      </c>
      <c r="D3698" t="s">
        <v>12313</v>
      </c>
      <c r="E3698" t="s">
        <v>90</v>
      </c>
      <c r="F3698" t="s">
        <v>76</v>
      </c>
      <c r="G3698" t="s">
        <v>23</v>
      </c>
      <c r="H3698">
        <v>0</v>
      </c>
      <c r="I3698" t="s">
        <v>12314</v>
      </c>
      <c r="J3698" t="s">
        <v>12315</v>
      </c>
      <c r="K3698" t="s">
        <v>12316</v>
      </c>
      <c r="L3698" t="s">
        <v>77980</v>
      </c>
    </row>
    <row r="3699" spans="1:12" x14ac:dyDescent="0.15">
      <c r="A3699" t="s">
        <v>12</v>
      </c>
      <c r="B3699">
        <v>1022070</v>
      </c>
      <c r="C3699">
        <v>1022090</v>
      </c>
      <c r="D3699" t="s">
        <v>12313</v>
      </c>
      <c r="E3699" t="s">
        <v>90</v>
      </c>
      <c r="F3699" t="s">
        <v>76</v>
      </c>
      <c r="G3699" t="s">
        <v>36</v>
      </c>
      <c r="H3699">
        <v>25</v>
      </c>
      <c r="I3699" t="s">
        <v>12317</v>
      </c>
      <c r="J3699" t="s">
        <v>12318</v>
      </c>
      <c r="K3699" t="s">
        <v>12319</v>
      </c>
      <c r="L3699" t="s">
        <v>78012</v>
      </c>
    </row>
    <row r="3700" spans="1:12" x14ac:dyDescent="0.15">
      <c r="A3700" t="s">
        <v>12</v>
      </c>
      <c r="B3700">
        <v>1022010</v>
      </c>
      <c r="C3700">
        <v>1022030</v>
      </c>
      <c r="D3700" t="s">
        <v>12313</v>
      </c>
      <c r="E3700" t="s">
        <v>90</v>
      </c>
      <c r="F3700" t="s">
        <v>76</v>
      </c>
      <c r="G3700" t="s">
        <v>16</v>
      </c>
      <c r="H3700">
        <v>85</v>
      </c>
      <c r="I3700" t="s">
        <v>12320</v>
      </c>
      <c r="J3700" t="s">
        <v>12321</v>
      </c>
      <c r="K3700" t="s">
        <v>12322</v>
      </c>
      <c r="L3700" t="s">
        <v>77972</v>
      </c>
    </row>
    <row r="3701" spans="1:12" x14ac:dyDescent="0.15">
      <c r="A3701" t="s">
        <v>12</v>
      </c>
      <c r="B3701">
        <v>1021990</v>
      </c>
      <c r="C3701">
        <v>1022010</v>
      </c>
      <c r="D3701" t="s">
        <v>12313</v>
      </c>
      <c r="E3701" t="s">
        <v>90</v>
      </c>
      <c r="F3701" t="s">
        <v>76</v>
      </c>
      <c r="G3701" t="s">
        <v>16</v>
      </c>
      <c r="H3701">
        <v>105</v>
      </c>
      <c r="I3701" t="s">
        <v>12323</v>
      </c>
      <c r="J3701" t="s">
        <v>12324</v>
      </c>
      <c r="K3701" t="s">
        <v>12325</v>
      </c>
      <c r="L3701" t="s">
        <v>78028</v>
      </c>
    </row>
    <row r="3702" spans="1:12" x14ac:dyDescent="0.15">
      <c r="A3702" t="s">
        <v>12</v>
      </c>
      <c r="B3702">
        <v>1022916</v>
      </c>
      <c r="C3702">
        <v>1022936</v>
      </c>
      <c r="D3702" t="s">
        <v>12326</v>
      </c>
      <c r="E3702" t="s">
        <v>12327</v>
      </c>
      <c r="F3702" t="s">
        <v>76</v>
      </c>
      <c r="G3702" t="s">
        <v>23</v>
      </c>
      <c r="H3702">
        <v>34</v>
      </c>
      <c r="I3702" t="s">
        <v>12328</v>
      </c>
      <c r="J3702" t="s">
        <v>12329</v>
      </c>
      <c r="K3702" t="s">
        <v>12330</v>
      </c>
      <c r="L3702" t="s">
        <v>77999</v>
      </c>
    </row>
    <row r="3703" spans="1:12" x14ac:dyDescent="0.15">
      <c r="A3703" t="s">
        <v>12</v>
      </c>
      <c r="B3703">
        <v>1022871</v>
      </c>
      <c r="C3703">
        <v>1022891</v>
      </c>
      <c r="D3703" t="s">
        <v>12326</v>
      </c>
      <c r="E3703" t="s">
        <v>12327</v>
      </c>
      <c r="F3703" t="s">
        <v>76</v>
      </c>
      <c r="G3703" t="s">
        <v>16</v>
      </c>
      <c r="H3703">
        <v>79</v>
      </c>
      <c r="I3703" t="s">
        <v>12331</v>
      </c>
      <c r="J3703" t="s">
        <v>12332</v>
      </c>
      <c r="K3703" t="s">
        <v>12333</v>
      </c>
      <c r="L3703" t="s">
        <v>77993</v>
      </c>
    </row>
    <row r="3704" spans="1:12" x14ac:dyDescent="0.15">
      <c r="A3704" t="s">
        <v>12</v>
      </c>
      <c r="B3704">
        <v>1022832</v>
      </c>
      <c r="C3704">
        <v>1022852</v>
      </c>
      <c r="D3704" t="s">
        <v>12326</v>
      </c>
      <c r="E3704" t="s">
        <v>12327</v>
      </c>
      <c r="F3704" t="s">
        <v>76</v>
      </c>
      <c r="G3704" t="s">
        <v>36</v>
      </c>
      <c r="H3704">
        <v>118</v>
      </c>
      <c r="I3704" t="s">
        <v>12334</v>
      </c>
      <c r="J3704" t="s">
        <v>12335</v>
      </c>
      <c r="K3704" t="s">
        <v>12336</v>
      </c>
      <c r="L3704" t="s">
        <v>77973</v>
      </c>
    </row>
    <row r="3705" spans="1:12" x14ac:dyDescent="0.15">
      <c r="A3705" t="s">
        <v>12</v>
      </c>
      <c r="B3705">
        <v>1022805</v>
      </c>
      <c r="C3705">
        <v>1022825</v>
      </c>
      <c r="D3705" t="s">
        <v>12326</v>
      </c>
      <c r="E3705" t="s">
        <v>12327</v>
      </c>
      <c r="F3705" t="s">
        <v>76</v>
      </c>
      <c r="G3705" t="s">
        <v>32</v>
      </c>
      <c r="H3705">
        <v>145</v>
      </c>
      <c r="I3705" t="s">
        <v>12337</v>
      </c>
      <c r="J3705" t="s">
        <v>12338</v>
      </c>
      <c r="K3705" t="s">
        <v>12339</v>
      </c>
      <c r="L3705" t="s">
        <v>77915</v>
      </c>
    </row>
    <row r="3706" spans="1:12" x14ac:dyDescent="0.15">
      <c r="A3706" t="s">
        <v>12</v>
      </c>
      <c r="B3706">
        <v>1023565</v>
      </c>
      <c r="C3706">
        <v>1023585</v>
      </c>
      <c r="D3706" t="s">
        <v>12340</v>
      </c>
      <c r="E3706" t="s">
        <v>90</v>
      </c>
      <c r="F3706" t="s">
        <v>76</v>
      </c>
      <c r="G3706" t="s">
        <v>32</v>
      </c>
      <c r="H3706">
        <v>1</v>
      </c>
      <c r="I3706" t="s">
        <v>12341</v>
      </c>
      <c r="J3706" t="s">
        <v>12342</v>
      </c>
      <c r="K3706" t="s">
        <v>12343</v>
      </c>
      <c r="L3706" t="s">
        <v>77917</v>
      </c>
    </row>
    <row r="3707" spans="1:12" x14ac:dyDescent="0.15">
      <c r="A3707" t="s">
        <v>12</v>
      </c>
      <c r="B3707">
        <v>1023543</v>
      </c>
      <c r="C3707">
        <v>1023563</v>
      </c>
      <c r="D3707" t="s">
        <v>12340</v>
      </c>
      <c r="E3707" t="s">
        <v>90</v>
      </c>
      <c r="F3707" t="s">
        <v>76</v>
      </c>
      <c r="G3707" t="s">
        <v>32</v>
      </c>
      <c r="H3707">
        <v>23</v>
      </c>
      <c r="I3707" t="s">
        <v>12344</v>
      </c>
      <c r="J3707" t="s">
        <v>12345</v>
      </c>
      <c r="K3707" t="s">
        <v>12346</v>
      </c>
      <c r="L3707" t="s">
        <v>77975</v>
      </c>
    </row>
    <row r="3708" spans="1:12" x14ac:dyDescent="0.15">
      <c r="A3708" t="s">
        <v>12</v>
      </c>
      <c r="B3708">
        <v>1023522</v>
      </c>
      <c r="C3708">
        <v>1023542</v>
      </c>
      <c r="D3708" t="s">
        <v>12340</v>
      </c>
      <c r="E3708" t="s">
        <v>90</v>
      </c>
      <c r="F3708" t="s">
        <v>76</v>
      </c>
      <c r="G3708" t="s">
        <v>23</v>
      </c>
      <c r="H3708">
        <v>44</v>
      </c>
      <c r="I3708" t="s">
        <v>12347</v>
      </c>
      <c r="J3708" t="s">
        <v>12348</v>
      </c>
      <c r="K3708" t="s">
        <v>12349</v>
      </c>
      <c r="L3708" t="s">
        <v>78016</v>
      </c>
    </row>
    <row r="3709" spans="1:12" x14ac:dyDescent="0.15">
      <c r="A3709" t="s">
        <v>12</v>
      </c>
      <c r="B3709">
        <v>1023499</v>
      </c>
      <c r="C3709">
        <v>1023519</v>
      </c>
      <c r="D3709" t="s">
        <v>12340</v>
      </c>
      <c r="E3709" t="s">
        <v>90</v>
      </c>
      <c r="F3709" t="s">
        <v>76</v>
      </c>
      <c r="G3709" t="s">
        <v>23</v>
      </c>
      <c r="H3709">
        <v>67</v>
      </c>
      <c r="I3709" t="s">
        <v>12350</v>
      </c>
      <c r="J3709" t="s">
        <v>12351</v>
      </c>
      <c r="K3709" t="s">
        <v>12352</v>
      </c>
      <c r="L3709" t="s">
        <v>77981</v>
      </c>
    </row>
    <row r="3710" spans="1:12" x14ac:dyDescent="0.15">
      <c r="A3710" t="s">
        <v>12</v>
      </c>
      <c r="B3710">
        <v>1023814</v>
      </c>
      <c r="C3710">
        <v>1023834</v>
      </c>
      <c r="D3710" t="s">
        <v>12353</v>
      </c>
      <c r="E3710" t="s">
        <v>90</v>
      </c>
      <c r="F3710" t="s">
        <v>15</v>
      </c>
      <c r="G3710" t="s">
        <v>16</v>
      </c>
      <c r="H3710">
        <v>34</v>
      </c>
      <c r="I3710" t="s">
        <v>12354</v>
      </c>
      <c r="J3710" t="s">
        <v>12355</v>
      </c>
      <c r="K3710" t="s">
        <v>12356</v>
      </c>
      <c r="L3710" t="s">
        <v>77999</v>
      </c>
    </row>
    <row r="3711" spans="1:12" x14ac:dyDescent="0.15">
      <c r="A3711" t="s">
        <v>12</v>
      </c>
      <c r="B3711">
        <v>1023838</v>
      </c>
      <c r="C3711">
        <v>1023858</v>
      </c>
      <c r="D3711" t="s">
        <v>12353</v>
      </c>
      <c r="E3711" t="s">
        <v>90</v>
      </c>
      <c r="F3711" t="s">
        <v>15</v>
      </c>
      <c r="G3711" t="s">
        <v>23</v>
      </c>
      <c r="H3711">
        <v>58</v>
      </c>
      <c r="I3711" t="s">
        <v>12357</v>
      </c>
      <c r="J3711" t="s">
        <v>12358</v>
      </c>
      <c r="K3711" t="s">
        <v>12359</v>
      </c>
      <c r="L3711" t="s">
        <v>77911</v>
      </c>
    </row>
    <row r="3712" spans="1:12" x14ac:dyDescent="0.15">
      <c r="A3712" t="s">
        <v>12</v>
      </c>
      <c r="B3712">
        <v>1023871</v>
      </c>
      <c r="C3712">
        <v>1023891</v>
      </c>
      <c r="D3712" t="s">
        <v>12353</v>
      </c>
      <c r="E3712" t="s">
        <v>90</v>
      </c>
      <c r="F3712" t="s">
        <v>15</v>
      </c>
      <c r="G3712" t="s">
        <v>23</v>
      </c>
      <c r="H3712">
        <v>91</v>
      </c>
      <c r="I3712" t="s">
        <v>12360</v>
      </c>
      <c r="J3712" t="s">
        <v>12361</v>
      </c>
      <c r="K3712" t="s">
        <v>12362</v>
      </c>
      <c r="L3712" t="s">
        <v>77907</v>
      </c>
    </row>
    <row r="3713" spans="1:12" x14ac:dyDescent="0.15">
      <c r="A3713" t="s">
        <v>12</v>
      </c>
      <c r="B3713">
        <v>1023893</v>
      </c>
      <c r="C3713">
        <v>1023913</v>
      </c>
      <c r="D3713" t="s">
        <v>12353</v>
      </c>
      <c r="E3713" t="s">
        <v>90</v>
      </c>
      <c r="F3713" t="s">
        <v>15</v>
      </c>
      <c r="G3713" t="s">
        <v>16</v>
      </c>
      <c r="H3713">
        <v>113</v>
      </c>
      <c r="I3713" t="s">
        <v>12363</v>
      </c>
      <c r="J3713" t="s">
        <v>12364</v>
      </c>
      <c r="K3713" t="s">
        <v>12365</v>
      </c>
      <c r="L3713" t="s">
        <v>77986</v>
      </c>
    </row>
    <row r="3714" spans="1:12" x14ac:dyDescent="0.15">
      <c r="A3714" t="s">
        <v>12</v>
      </c>
      <c r="B3714">
        <v>1025096</v>
      </c>
      <c r="C3714">
        <v>1025116</v>
      </c>
      <c r="D3714" t="s">
        <v>12366</v>
      </c>
      <c r="E3714" t="s">
        <v>12367</v>
      </c>
      <c r="F3714" t="s">
        <v>76</v>
      </c>
      <c r="G3714" t="s">
        <v>36</v>
      </c>
      <c r="H3714">
        <v>0</v>
      </c>
      <c r="I3714" t="s">
        <v>12368</v>
      </c>
      <c r="J3714" t="s">
        <v>12369</v>
      </c>
      <c r="K3714" t="s">
        <v>12370</v>
      </c>
      <c r="L3714" t="s">
        <v>77980</v>
      </c>
    </row>
    <row r="3715" spans="1:12" x14ac:dyDescent="0.15">
      <c r="A3715" t="s">
        <v>12</v>
      </c>
      <c r="B3715">
        <v>1025071</v>
      </c>
      <c r="C3715">
        <v>1025091</v>
      </c>
      <c r="D3715" t="s">
        <v>12366</v>
      </c>
      <c r="E3715" t="s">
        <v>12367</v>
      </c>
      <c r="F3715" t="s">
        <v>76</v>
      </c>
      <c r="G3715" t="s">
        <v>16</v>
      </c>
      <c r="H3715">
        <v>25</v>
      </c>
      <c r="I3715" t="s">
        <v>12371</v>
      </c>
      <c r="J3715" t="s">
        <v>12372</v>
      </c>
      <c r="K3715" t="s">
        <v>12373</v>
      </c>
      <c r="L3715" t="s">
        <v>78012</v>
      </c>
    </row>
    <row r="3716" spans="1:12" x14ac:dyDescent="0.15">
      <c r="A3716" t="s">
        <v>12</v>
      </c>
      <c r="B3716">
        <v>1025027</v>
      </c>
      <c r="C3716">
        <v>1025047</v>
      </c>
      <c r="D3716" t="s">
        <v>12366</v>
      </c>
      <c r="E3716" t="s">
        <v>12367</v>
      </c>
      <c r="F3716" t="s">
        <v>76</v>
      </c>
      <c r="G3716" t="s">
        <v>16</v>
      </c>
      <c r="H3716">
        <v>69</v>
      </c>
      <c r="I3716" t="s">
        <v>12374</v>
      </c>
      <c r="J3716" t="s">
        <v>12375</v>
      </c>
      <c r="K3716" t="s">
        <v>12376</v>
      </c>
      <c r="L3716" t="s">
        <v>78015</v>
      </c>
    </row>
    <row r="3717" spans="1:12" x14ac:dyDescent="0.15">
      <c r="A3717" t="s">
        <v>12</v>
      </c>
      <c r="B3717">
        <v>1024984</v>
      </c>
      <c r="C3717">
        <v>1025004</v>
      </c>
      <c r="D3717" t="s">
        <v>12366</v>
      </c>
      <c r="E3717" t="s">
        <v>12367</v>
      </c>
      <c r="F3717" t="s">
        <v>76</v>
      </c>
      <c r="G3717" t="s">
        <v>16</v>
      </c>
      <c r="H3717">
        <v>112</v>
      </c>
      <c r="I3717" t="s">
        <v>12377</v>
      </c>
      <c r="J3717" t="s">
        <v>12378</v>
      </c>
      <c r="K3717" t="s">
        <v>12379</v>
      </c>
      <c r="L3717" t="s">
        <v>77950</v>
      </c>
    </row>
    <row r="3718" spans="1:12" x14ac:dyDescent="0.15">
      <c r="A3718" t="s">
        <v>12</v>
      </c>
      <c r="B3718">
        <v>1025959</v>
      </c>
      <c r="C3718">
        <v>1025979</v>
      </c>
      <c r="D3718" t="s">
        <v>12380</v>
      </c>
      <c r="E3718" t="s">
        <v>90</v>
      </c>
      <c r="F3718" t="s">
        <v>76</v>
      </c>
      <c r="G3718" t="s">
        <v>32</v>
      </c>
      <c r="H3718">
        <v>47</v>
      </c>
      <c r="I3718" t="s">
        <v>12381</v>
      </c>
      <c r="J3718" t="s">
        <v>12382</v>
      </c>
      <c r="K3718" t="s">
        <v>12383</v>
      </c>
      <c r="L3718" t="s">
        <v>77932</v>
      </c>
    </row>
    <row r="3719" spans="1:12" x14ac:dyDescent="0.15">
      <c r="A3719" t="s">
        <v>12</v>
      </c>
      <c r="B3719">
        <v>1025913</v>
      </c>
      <c r="C3719">
        <v>1025933</v>
      </c>
      <c r="D3719" t="s">
        <v>12380</v>
      </c>
      <c r="E3719" t="s">
        <v>90</v>
      </c>
      <c r="F3719" t="s">
        <v>76</v>
      </c>
      <c r="G3719" t="s">
        <v>16</v>
      </c>
      <c r="H3719">
        <v>93</v>
      </c>
      <c r="I3719" t="s">
        <v>12384</v>
      </c>
      <c r="J3719" t="s">
        <v>12385</v>
      </c>
      <c r="K3719" t="s">
        <v>12386</v>
      </c>
      <c r="L3719" t="s">
        <v>78044</v>
      </c>
    </row>
    <row r="3720" spans="1:12" x14ac:dyDescent="0.15">
      <c r="A3720" t="s">
        <v>12</v>
      </c>
      <c r="B3720">
        <v>1025875</v>
      </c>
      <c r="C3720">
        <v>1025895</v>
      </c>
      <c r="D3720" t="s">
        <v>12380</v>
      </c>
      <c r="E3720" t="s">
        <v>90</v>
      </c>
      <c r="F3720" t="s">
        <v>76</v>
      </c>
      <c r="G3720" t="s">
        <v>23</v>
      </c>
      <c r="H3720">
        <v>131</v>
      </c>
      <c r="I3720" t="s">
        <v>12387</v>
      </c>
      <c r="J3720" t="s">
        <v>12388</v>
      </c>
      <c r="K3720" t="s">
        <v>12389</v>
      </c>
      <c r="L3720" t="s">
        <v>77941</v>
      </c>
    </row>
    <row r="3721" spans="1:12" x14ac:dyDescent="0.15">
      <c r="A3721" t="s">
        <v>12</v>
      </c>
      <c r="B3721">
        <v>1025846</v>
      </c>
      <c r="C3721">
        <v>1025866</v>
      </c>
      <c r="D3721" t="s">
        <v>12380</v>
      </c>
      <c r="E3721" t="s">
        <v>90</v>
      </c>
      <c r="F3721" t="s">
        <v>76</v>
      </c>
      <c r="G3721" t="s">
        <v>16</v>
      </c>
      <c r="H3721">
        <v>160</v>
      </c>
      <c r="I3721" t="s">
        <v>12390</v>
      </c>
      <c r="J3721" t="s">
        <v>12391</v>
      </c>
      <c r="K3721" t="s">
        <v>12392</v>
      </c>
      <c r="L3721" t="s">
        <v>78075</v>
      </c>
    </row>
    <row r="3722" spans="1:12" x14ac:dyDescent="0.15">
      <c r="A3722" t="s">
        <v>12</v>
      </c>
      <c r="B3722">
        <v>1026660</v>
      </c>
      <c r="C3722">
        <v>1026680</v>
      </c>
      <c r="D3722" t="s">
        <v>12393</v>
      </c>
      <c r="E3722" t="s">
        <v>90</v>
      </c>
      <c r="F3722" t="s">
        <v>76</v>
      </c>
      <c r="G3722" t="s">
        <v>36</v>
      </c>
      <c r="H3722">
        <v>14</v>
      </c>
      <c r="I3722" t="s">
        <v>12394</v>
      </c>
      <c r="J3722" t="s">
        <v>12395</v>
      </c>
      <c r="K3722" t="s">
        <v>12396</v>
      </c>
      <c r="L3722" t="s">
        <v>77924</v>
      </c>
    </row>
    <row r="3723" spans="1:12" x14ac:dyDescent="0.15">
      <c r="A3723" t="s">
        <v>12</v>
      </c>
      <c r="B3723">
        <v>1026639</v>
      </c>
      <c r="C3723">
        <v>1026659</v>
      </c>
      <c r="D3723" t="s">
        <v>12393</v>
      </c>
      <c r="E3723" t="s">
        <v>90</v>
      </c>
      <c r="F3723" t="s">
        <v>76</v>
      </c>
      <c r="G3723" t="s">
        <v>23</v>
      </c>
      <c r="H3723">
        <v>35</v>
      </c>
      <c r="I3723" t="s">
        <v>12397</v>
      </c>
      <c r="J3723" t="s">
        <v>12398</v>
      </c>
      <c r="K3723" t="s">
        <v>12399</v>
      </c>
      <c r="L3723" t="s">
        <v>77936</v>
      </c>
    </row>
    <row r="3724" spans="1:12" x14ac:dyDescent="0.15">
      <c r="A3724" t="s">
        <v>12</v>
      </c>
      <c r="B3724">
        <v>1026586</v>
      </c>
      <c r="C3724">
        <v>1026606</v>
      </c>
      <c r="D3724" t="s">
        <v>12393</v>
      </c>
      <c r="E3724" t="s">
        <v>90</v>
      </c>
      <c r="F3724" t="s">
        <v>76</v>
      </c>
      <c r="G3724" t="s">
        <v>32</v>
      </c>
      <c r="H3724">
        <v>88</v>
      </c>
      <c r="I3724" t="s">
        <v>12400</v>
      </c>
      <c r="J3724" t="s">
        <v>12401</v>
      </c>
      <c r="K3724" t="s">
        <v>12402</v>
      </c>
      <c r="L3724" t="s">
        <v>77923</v>
      </c>
    </row>
    <row r="3725" spans="1:12" x14ac:dyDescent="0.15">
      <c r="A3725" t="s">
        <v>12</v>
      </c>
      <c r="B3725">
        <v>1026556</v>
      </c>
      <c r="C3725">
        <v>1026576</v>
      </c>
      <c r="D3725" t="s">
        <v>12393</v>
      </c>
      <c r="E3725" t="s">
        <v>90</v>
      </c>
      <c r="F3725" t="s">
        <v>76</v>
      </c>
      <c r="G3725" t="s">
        <v>16</v>
      </c>
      <c r="H3725">
        <v>118</v>
      </c>
      <c r="I3725" t="s">
        <v>12403</v>
      </c>
      <c r="J3725" t="s">
        <v>12404</v>
      </c>
      <c r="K3725" t="s">
        <v>12405</v>
      </c>
      <c r="L3725" t="s">
        <v>77973</v>
      </c>
    </row>
    <row r="3726" spans="1:12" x14ac:dyDescent="0.15">
      <c r="A3726" t="s">
        <v>12</v>
      </c>
      <c r="B3726">
        <v>1027855</v>
      </c>
      <c r="C3726">
        <v>1027875</v>
      </c>
      <c r="D3726" t="s">
        <v>12406</v>
      </c>
      <c r="E3726" t="s">
        <v>90</v>
      </c>
      <c r="F3726" t="s">
        <v>76</v>
      </c>
      <c r="G3726" t="s">
        <v>36</v>
      </c>
      <c r="H3726">
        <v>14</v>
      </c>
      <c r="I3726" t="s">
        <v>12407</v>
      </c>
      <c r="J3726" t="s">
        <v>12408</v>
      </c>
      <c r="K3726" t="s">
        <v>12409</v>
      </c>
      <c r="L3726" t="s">
        <v>77924</v>
      </c>
    </row>
    <row r="3727" spans="1:12" x14ac:dyDescent="0.15">
      <c r="A3727" t="s">
        <v>12</v>
      </c>
      <c r="B3727">
        <v>1027830</v>
      </c>
      <c r="C3727">
        <v>1027850</v>
      </c>
      <c r="D3727" t="s">
        <v>12406</v>
      </c>
      <c r="E3727" t="s">
        <v>90</v>
      </c>
      <c r="F3727" t="s">
        <v>76</v>
      </c>
      <c r="G3727" t="s">
        <v>32</v>
      </c>
      <c r="H3727">
        <v>39</v>
      </c>
      <c r="I3727" t="s">
        <v>12410</v>
      </c>
      <c r="J3727" t="s">
        <v>12411</v>
      </c>
      <c r="K3727" t="s">
        <v>12412</v>
      </c>
      <c r="L3727" t="s">
        <v>78041</v>
      </c>
    </row>
    <row r="3728" spans="1:12" x14ac:dyDescent="0.15">
      <c r="A3728" t="s">
        <v>12</v>
      </c>
      <c r="B3728">
        <v>1027788</v>
      </c>
      <c r="C3728">
        <v>1027808</v>
      </c>
      <c r="D3728" t="s">
        <v>12406</v>
      </c>
      <c r="E3728" t="s">
        <v>90</v>
      </c>
      <c r="F3728" t="s">
        <v>76</v>
      </c>
      <c r="G3728" t="s">
        <v>16</v>
      </c>
      <c r="H3728">
        <v>81</v>
      </c>
      <c r="I3728" t="s">
        <v>12413</v>
      </c>
      <c r="J3728" t="s">
        <v>12414</v>
      </c>
      <c r="K3728" t="s">
        <v>12415</v>
      </c>
      <c r="L3728" t="s">
        <v>78019</v>
      </c>
    </row>
    <row r="3729" spans="1:12" x14ac:dyDescent="0.15">
      <c r="A3729" t="s">
        <v>12</v>
      </c>
      <c r="B3729">
        <v>1027756</v>
      </c>
      <c r="C3729">
        <v>1027776</v>
      </c>
      <c r="D3729" t="s">
        <v>12406</v>
      </c>
      <c r="E3729" t="s">
        <v>90</v>
      </c>
      <c r="F3729" t="s">
        <v>76</v>
      </c>
      <c r="G3729" t="s">
        <v>16</v>
      </c>
      <c r="H3729">
        <v>113</v>
      </c>
      <c r="I3729" t="s">
        <v>12416</v>
      </c>
      <c r="J3729" t="s">
        <v>12417</v>
      </c>
      <c r="K3729" t="s">
        <v>12418</v>
      </c>
      <c r="L3729" t="s">
        <v>77986</v>
      </c>
    </row>
    <row r="3730" spans="1:12" x14ac:dyDescent="0.15">
      <c r="A3730" t="s">
        <v>12</v>
      </c>
      <c r="B3730">
        <v>1029236</v>
      </c>
      <c r="C3730">
        <v>1029256</v>
      </c>
      <c r="D3730" t="s">
        <v>12419</v>
      </c>
      <c r="E3730" t="s">
        <v>90</v>
      </c>
      <c r="F3730" t="s">
        <v>76</v>
      </c>
      <c r="G3730" t="s">
        <v>32</v>
      </c>
      <c r="H3730">
        <v>1</v>
      </c>
      <c r="I3730" t="s">
        <v>12420</v>
      </c>
      <c r="J3730" t="s">
        <v>12421</v>
      </c>
      <c r="K3730" t="s">
        <v>12422</v>
      </c>
      <c r="L3730" t="s">
        <v>77917</v>
      </c>
    </row>
    <row r="3731" spans="1:12" x14ac:dyDescent="0.15">
      <c r="A3731" t="s">
        <v>12</v>
      </c>
      <c r="B3731">
        <v>1029209</v>
      </c>
      <c r="C3731">
        <v>1029229</v>
      </c>
      <c r="D3731" t="s">
        <v>12419</v>
      </c>
      <c r="E3731" t="s">
        <v>90</v>
      </c>
      <c r="F3731" t="s">
        <v>76</v>
      </c>
      <c r="G3731" t="s">
        <v>16</v>
      </c>
      <c r="H3731">
        <v>28</v>
      </c>
      <c r="I3731" t="s">
        <v>12423</v>
      </c>
      <c r="J3731" t="s">
        <v>12424</v>
      </c>
      <c r="K3731" t="s">
        <v>12425</v>
      </c>
      <c r="L3731" t="s">
        <v>77956</v>
      </c>
    </row>
    <row r="3732" spans="1:12" x14ac:dyDescent="0.15">
      <c r="A3732" t="s">
        <v>12</v>
      </c>
      <c r="B3732">
        <v>1029182</v>
      </c>
      <c r="C3732">
        <v>1029202</v>
      </c>
      <c r="D3732" t="s">
        <v>12419</v>
      </c>
      <c r="E3732" t="s">
        <v>90</v>
      </c>
      <c r="F3732" t="s">
        <v>76</v>
      </c>
      <c r="G3732" t="s">
        <v>32</v>
      </c>
      <c r="H3732">
        <v>55</v>
      </c>
      <c r="I3732" t="s">
        <v>12426</v>
      </c>
      <c r="J3732" t="s">
        <v>12427</v>
      </c>
      <c r="K3732" t="s">
        <v>12428</v>
      </c>
      <c r="L3732" t="s">
        <v>77992</v>
      </c>
    </row>
    <row r="3733" spans="1:12" x14ac:dyDescent="0.15">
      <c r="A3733" t="s">
        <v>12</v>
      </c>
      <c r="B3733">
        <v>1029158</v>
      </c>
      <c r="C3733">
        <v>1029178</v>
      </c>
      <c r="D3733" t="s">
        <v>12419</v>
      </c>
      <c r="E3733" t="s">
        <v>90</v>
      </c>
      <c r="F3733" t="s">
        <v>76</v>
      </c>
      <c r="G3733" t="s">
        <v>36</v>
      </c>
      <c r="H3733">
        <v>79</v>
      </c>
      <c r="I3733" t="s">
        <v>12429</v>
      </c>
      <c r="J3733" t="s">
        <v>12430</v>
      </c>
      <c r="K3733" t="s">
        <v>12431</v>
      </c>
      <c r="L3733" t="s">
        <v>77993</v>
      </c>
    </row>
    <row r="3734" spans="1:12" x14ac:dyDescent="0.15">
      <c r="A3734" t="s">
        <v>12</v>
      </c>
      <c r="B3734">
        <v>1029729</v>
      </c>
      <c r="C3734">
        <v>1029749</v>
      </c>
      <c r="D3734" t="s">
        <v>12432</v>
      </c>
      <c r="E3734" t="s">
        <v>90</v>
      </c>
      <c r="F3734" t="s">
        <v>76</v>
      </c>
      <c r="G3734" t="s">
        <v>32</v>
      </c>
      <c r="H3734">
        <v>19</v>
      </c>
      <c r="I3734" t="s">
        <v>12433</v>
      </c>
      <c r="J3734" t="s">
        <v>12434</v>
      </c>
      <c r="K3734" t="s">
        <v>12435</v>
      </c>
      <c r="L3734" t="s">
        <v>77982</v>
      </c>
    </row>
    <row r="3735" spans="1:12" x14ac:dyDescent="0.15">
      <c r="A3735" t="s">
        <v>12</v>
      </c>
      <c r="B3735">
        <v>1029700</v>
      </c>
      <c r="C3735">
        <v>1029720</v>
      </c>
      <c r="D3735" t="s">
        <v>12432</v>
      </c>
      <c r="E3735" t="s">
        <v>90</v>
      </c>
      <c r="F3735" t="s">
        <v>76</v>
      </c>
      <c r="G3735" t="s">
        <v>16</v>
      </c>
      <c r="H3735">
        <v>48</v>
      </c>
      <c r="I3735" t="s">
        <v>12436</v>
      </c>
      <c r="J3735" t="s">
        <v>12437</v>
      </c>
      <c r="K3735" t="s">
        <v>12438</v>
      </c>
      <c r="L3735" t="s">
        <v>78018</v>
      </c>
    </row>
    <row r="3736" spans="1:12" x14ac:dyDescent="0.15">
      <c r="A3736" t="s">
        <v>12</v>
      </c>
      <c r="B3736">
        <v>1029660</v>
      </c>
      <c r="C3736">
        <v>1029680</v>
      </c>
      <c r="D3736" t="s">
        <v>12432</v>
      </c>
      <c r="E3736" t="s">
        <v>90</v>
      </c>
      <c r="F3736" t="s">
        <v>76</v>
      </c>
      <c r="G3736" t="s">
        <v>23</v>
      </c>
      <c r="H3736">
        <v>88</v>
      </c>
      <c r="I3736" t="s">
        <v>12439</v>
      </c>
      <c r="J3736" t="s">
        <v>12440</v>
      </c>
      <c r="K3736" t="s">
        <v>12441</v>
      </c>
      <c r="L3736" t="s">
        <v>77923</v>
      </c>
    </row>
    <row r="3737" spans="1:12" x14ac:dyDescent="0.15">
      <c r="A3737" t="s">
        <v>12</v>
      </c>
      <c r="B3737">
        <v>1029635</v>
      </c>
      <c r="C3737">
        <v>1029655</v>
      </c>
      <c r="D3737" t="s">
        <v>12432</v>
      </c>
      <c r="E3737" t="s">
        <v>90</v>
      </c>
      <c r="F3737" t="s">
        <v>76</v>
      </c>
      <c r="G3737" t="s">
        <v>23</v>
      </c>
      <c r="H3737">
        <v>113</v>
      </c>
      <c r="I3737" t="s">
        <v>12442</v>
      </c>
      <c r="J3737" t="s">
        <v>12443</v>
      </c>
      <c r="K3737" t="s">
        <v>12444</v>
      </c>
      <c r="L3737" t="s">
        <v>77986</v>
      </c>
    </row>
    <row r="3738" spans="1:12" x14ac:dyDescent="0.15">
      <c r="A3738" t="s">
        <v>12</v>
      </c>
      <c r="B3738">
        <v>1030732</v>
      </c>
      <c r="C3738">
        <v>1030752</v>
      </c>
      <c r="D3738" t="s">
        <v>12445</v>
      </c>
      <c r="E3738" t="s">
        <v>90</v>
      </c>
      <c r="F3738" t="s">
        <v>76</v>
      </c>
      <c r="G3738" t="s">
        <v>16</v>
      </c>
      <c r="H3738">
        <v>0</v>
      </c>
      <c r="I3738" t="s">
        <v>12446</v>
      </c>
      <c r="J3738" t="s">
        <v>12447</v>
      </c>
      <c r="K3738" t="s">
        <v>12448</v>
      </c>
      <c r="L3738" t="s">
        <v>77980</v>
      </c>
    </row>
    <row r="3739" spans="1:12" x14ac:dyDescent="0.15">
      <c r="A3739" t="s">
        <v>12</v>
      </c>
      <c r="B3739">
        <v>1030711</v>
      </c>
      <c r="C3739">
        <v>1030731</v>
      </c>
      <c r="D3739" t="s">
        <v>12445</v>
      </c>
      <c r="E3739" t="s">
        <v>90</v>
      </c>
      <c r="F3739" t="s">
        <v>76</v>
      </c>
      <c r="G3739" t="s">
        <v>36</v>
      </c>
      <c r="H3739">
        <v>21</v>
      </c>
      <c r="I3739" t="s">
        <v>12449</v>
      </c>
      <c r="J3739" t="s">
        <v>12450</v>
      </c>
      <c r="K3739" t="s">
        <v>12451</v>
      </c>
      <c r="L3739" t="s">
        <v>78022</v>
      </c>
    </row>
    <row r="3740" spans="1:12" x14ac:dyDescent="0.15">
      <c r="A3740" t="s">
        <v>12</v>
      </c>
      <c r="B3740">
        <v>1030691</v>
      </c>
      <c r="C3740">
        <v>1030711</v>
      </c>
      <c r="D3740" t="s">
        <v>12445</v>
      </c>
      <c r="E3740" t="s">
        <v>90</v>
      </c>
      <c r="F3740" t="s">
        <v>76</v>
      </c>
      <c r="G3740" t="s">
        <v>36</v>
      </c>
      <c r="H3740">
        <v>41</v>
      </c>
      <c r="I3740" t="s">
        <v>12452</v>
      </c>
      <c r="J3740" t="s">
        <v>12453</v>
      </c>
      <c r="K3740" t="s">
        <v>12454</v>
      </c>
      <c r="L3740" t="s">
        <v>78014</v>
      </c>
    </row>
    <row r="3741" spans="1:12" x14ac:dyDescent="0.15">
      <c r="A3741" t="s">
        <v>12</v>
      </c>
      <c r="B3741">
        <v>1030664</v>
      </c>
      <c r="C3741">
        <v>1030684</v>
      </c>
      <c r="D3741" t="s">
        <v>12445</v>
      </c>
      <c r="E3741" t="s">
        <v>90</v>
      </c>
      <c r="F3741" t="s">
        <v>76</v>
      </c>
      <c r="G3741" t="s">
        <v>36</v>
      </c>
      <c r="H3741">
        <v>68</v>
      </c>
      <c r="I3741" t="s">
        <v>12455</v>
      </c>
      <c r="J3741" t="s">
        <v>12456</v>
      </c>
      <c r="K3741" t="s">
        <v>12457</v>
      </c>
      <c r="L3741" t="s">
        <v>77962</v>
      </c>
    </row>
    <row r="3742" spans="1:12" x14ac:dyDescent="0.15">
      <c r="A3742" t="s">
        <v>12</v>
      </c>
      <c r="B3742">
        <v>1032121</v>
      </c>
      <c r="C3742">
        <v>1032141</v>
      </c>
      <c r="D3742" t="s">
        <v>12458</v>
      </c>
      <c r="E3742" t="s">
        <v>12459</v>
      </c>
      <c r="F3742" t="s">
        <v>76</v>
      </c>
      <c r="G3742" t="s">
        <v>36</v>
      </c>
      <c r="H3742">
        <v>16</v>
      </c>
      <c r="I3742" t="s">
        <v>12460</v>
      </c>
      <c r="J3742" t="s">
        <v>12461</v>
      </c>
      <c r="K3742" t="s">
        <v>12462</v>
      </c>
      <c r="L3742" t="s">
        <v>77905</v>
      </c>
    </row>
    <row r="3743" spans="1:12" x14ac:dyDescent="0.15">
      <c r="A3743" t="s">
        <v>12</v>
      </c>
      <c r="B3743">
        <v>1032100</v>
      </c>
      <c r="C3743">
        <v>1032120</v>
      </c>
      <c r="D3743" t="s">
        <v>12458</v>
      </c>
      <c r="E3743" t="s">
        <v>12459</v>
      </c>
      <c r="F3743" t="s">
        <v>76</v>
      </c>
      <c r="G3743" t="s">
        <v>23</v>
      </c>
      <c r="H3743">
        <v>37</v>
      </c>
      <c r="I3743" t="s">
        <v>12463</v>
      </c>
      <c r="J3743" t="s">
        <v>12464</v>
      </c>
      <c r="K3743" t="s">
        <v>12465</v>
      </c>
      <c r="L3743" t="s">
        <v>77906</v>
      </c>
    </row>
    <row r="3744" spans="1:12" x14ac:dyDescent="0.15">
      <c r="A3744" t="s">
        <v>12</v>
      </c>
      <c r="B3744">
        <v>1032067</v>
      </c>
      <c r="C3744">
        <v>1032087</v>
      </c>
      <c r="D3744" t="s">
        <v>12458</v>
      </c>
      <c r="E3744" t="s">
        <v>12459</v>
      </c>
      <c r="F3744" t="s">
        <v>76</v>
      </c>
      <c r="G3744" t="s">
        <v>32</v>
      </c>
      <c r="H3744">
        <v>70</v>
      </c>
      <c r="I3744" t="s">
        <v>12466</v>
      </c>
      <c r="J3744" t="s">
        <v>12467</v>
      </c>
      <c r="K3744" t="s">
        <v>12468</v>
      </c>
      <c r="L3744" t="s">
        <v>77919</v>
      </c>
    </row>
    <row r="3745" spans="1:12" x14ac:dyDescent="0.15">
      <c r="A3745" t="s">
        <v>12</v>
      </c>
      <c r="B3745">
        <v>1032046</v>
      </c>
      <c r="C3745">
        <v>1032066</v>
      </c>
      <c r="D3745" t="s">
        <v>12458</v>
      </c>
      <c r="E3745" t="s">
        <v>12459</v>
      </c>
      <c r="F3745" t="s">
        <v>76</v>
      </c>
      <c r="G3745" t="s">
        <v>16</v>
      </c>
      <c r="H3745">
        <v>91</v>
      </c>
      <c r="I3745" t="s">
        <v>12469</v>
      </c>
      <c r="J3745" t="s">
        <v>12470</v>
      </c>
      <c r="K3745" t="s">
        <v>12471</v>
      </c>
      <c r="L3745" t="s">
        <v>77907</v>
      </c>
    </row>
    <row r="3746" spans="1:12" x14ac:dyDescent="0.15">
      <c r="A3746" t="s">
        <v>12</v>
      </c>
      <c r="B3746">
        <v>1033644</v>
      </c>
      <c r="C3746">
        <v>1033664</v>
      </c>
      <c r="D3746" t="s">
        <v>12472</v>
      </c>
      <c r="E3746" t="s">
        <v>90</v>
      </c>
      <c r="F3746" t="s">
        <v>76</v>
      </c>
      <c r="G3746" t="s">
        <v>36</v>
      </c>
      <c r="H3746">
        <v>0</v>
      </c>
      <c r="I3746" t="s">
        <v>12473</v>
      </c>
      <c r="J3746" t="s">
        <v>12474</v>
      </c>
      <c r="K3746" t="s">
        <v>12475</v>
      </c>
      <c r="L3746" t="s">
        <v>77980</v>
      </c>
    </row>
    <row r="3747" spans="1:12" x14ac:dyDescent="0.15">
      <c r="A3747" t="s">
        <v>12</v>
      </c>
      <c r="B3747">
        <v>1033621</v>
      </c>
      <c r="C3747">
        <v>1033641</v>
      </c>
      <c r="D3747" t="s">
        <v>12472</v>
      </c>
      <c r="E3747" t="s">
        <v>90</v>
      </c>
      <c r="F3747" t="s">
        <v>76</v>
      </c>
      <c r="G3747" t="s">
        <v>32</v>
      </c>
      <c r="H3747">
        <v>23</v>
      </c>
      <c r="I3747" t="s">
        <v>12476</v>
      </c>
      <c r="J3747" t="s">
        <v>12477</v>
      </c>
      <c r="K3747" t="s">
        <v>12478</v>
      </c>
      <c r="L3747" t="s">
        <v>77975</v>
      </c>
    </row>
    <row r="3748" spans="1:12" x14ac:dyDescent="0.15">
      <c r="A3748" t="s">
        <v>12</v>
      </c>
      <c r="B3748">
        <v>1033577</v>
      </c>
      <c r="C3748">
        <v>1033597</v>
      </c>
      <c r="D3748" t="s">
        <v>12472</v>
      </c>
      <c r="E3748" t="s">
        <v>90</v>
      </c>
      <c r="F3748" t="s">
        <v>76</v>
      </c>
      <c r="G3748" t="s">
        <v>16</v>
      </c>
      <c r="H3748">
        <v>67</v>
      </c>
      <c r="I3748" t="s">
        <v>12479</v>
      </c>
      <c r="J3748" t="s">
        <v>12480</v>
      </c>
      <c r="K3748" t="s">
        <v>12481</v>
      </c>
      <c r="L3748" t="s">
        <v>77981</v>
      </c>
    </row>
    <row r="3749" spans="1:12" x14ac:dyDescent="0.15">
      <c r="A3749" t="s">
        <v>12</v>
      </c>
      <c r="B3749">
        <v>1033505</v>
      </c>
      <c r="C3749">
        <v>1033525</v>
      </c>
      <c r="D3749" t="s">
        <v>12472</v>
      </c>
      <c r="E3749" t="s">
        <v>90</v>
      </c>
      <c r="F3749" t="s">
        <v>76</v>
      </c>
      <c r="G3749" t="s">
        <v>23</v>
      </c>
      <c r="H3749">
        <v>139</v>
      </c>
      <c r="I3749" t="s">
        <v>12482</v>
      </c>
      <c r="J3749" t="s">
        <v>12483</v>
      </c>
      <c r="K3749" t="s">
        <v>12484</v>
      </c>
      <c r="L3749" t="s">
        <v>78029</v>
      </c>
    </row>
    <row r="3750" spans="1:12" x14ac:dyDescent="0.15">
      <c r="A3750" t="s">
        <v>12</v>
      </c>
      <c r="B3750">
        <v>1035361</v>
      </c>
      <c r="C3750">
        <v>1035381</v>
      </c>
      <c r="D3750" t="s">
        <v>12485</v>
      </c>
      <c r="E3750" t="s">
        <v>90</v>
      </c>
      <c r="F3750" t="s">
        <v>76</v>
      </c>
      <c r="G3750" t="s">
        <v>36</v>
      </c>
      <c r="H3750">
        <v>13</v>
      </c>
      <c r="I3750" t="s">
        <v>12486</v>
      </c>
      <c r="J3750" t="s">
        <v>12487</v>
      </c>
      <c r="K3750" t="s">
        <v>12488</v>
      </c>
      <c r="L3750" t="str">
        <f>HYPERLINK("https://www.ncbi.nlm.nih.gov/nuccore/FM209186.1?report=graph&amp;tracks=[key:gene_model_track,Options:GeneOnly]&amp;mk=1035362:1035381|offset_13|00cc00,1035341:1035360|offset_34|444444&amp;v=1035161:1035560&amp;c=444444", "offset 13")</f>
        <v>offset 13</v>
      </c>
    </row>
    <row r="3751" spans="1:12" x14ac:dyDescent="0.15">
      <c r="A3751" t="s">
        <v>12</v>
      </c>
      <c r="B3751">
        <v>1035340</v>
      </c>
     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 r="H3751">
        <v>34</v>
      </c>
      <c r="I3751" t="s">
        <v>12489</v>
      </c>
      <c r="J3751" t="s">
        <v>12490</v>
      </c>
      <c r="K3751" t="s">
        <v>12491</v>
      </c>
      <c r="L3751" t="str">
        <f>HYPERLINK("https://www.ncbi.nlm.nih.gov/nuccore/FM209186.1?report=graph&amp;tracks=[key:gene_model_track,Options:GeneOnly]&amp;mk=1035362:1035381|offset_13|444444,1035341:1035360|offset_34|00cc00&amp;v=1035161:1035560&amp;c=444444", "offset 34")</f>
        <v>offset 34</v>
      </c>
    </row>
    <row r="3752" spans="1:12" x14ac:dyDescent="0.15">
      <c r="A3752" t="s">
        <v>12</v>
      </c>
      <c r="B3752">
        <v>1035738</v>
      </c>
      <c r="C3752">
        <v>1035758</v>
      </c>
      <c r="D3752" t="s">
        <v>12492</v>
      </c>
      <c r="E3752" t="s">
        <v>90</v>
      </c>
      <c r="F3752" t="s">
        <v>15</v>
      </c>
      <c r="G3752" t="s">
        <v>23</v>
      </c>
      <c r="H3752">
        <v>6</v>
      </c>
      <c r="I3752" t="s">
        <v>12493</v>
      </c>
      <c r="J3752" t="s">
        <v>12494</v>
      </c>
      <c r="K3752" t="s">
        <v>12495</v>
      </c>
      <c r="L3752" t="s">
        <v>78025</v>
      </c>
    </row>
    <row r="3753" spans="1:12" x14ac:dyDescent="0.15">
      <c r="A3753" t="s">
        <v>12</v>
      </c>
      <c r="B3753">
        <v>1035758</v>
      </c>
      <c r="C3753">
        <v>1035778</v>
      </c>
      <c r="D3753" t="s">
        <v>12492</v>
      </c>
      <c r="E3753" t="s">
        <v>90</v>
      </c>
      <c r="F3753" t="s">
        <v>15</v>
      </c>
      <c r="G3753" t="s">
        <v>32</v>
      </c>
      <c r="H3753">
        <v>26</v>
      </c>
      <c r="I3753" t="s">
        <v>12496</v>
      </c>
      <c r="J3753" t="s">
        <v>12497</v>
      </c>
      <c r="K3753" t="s">
        <v>12498</v>
      </c>
      <c r="L3753" t="s">
        <v>78002</v>
      </c>
    </row>
    <row r="3754" spans="1:12" x14ac:dyDescent="0.15">
      <c r="A3754" t="s">
        <v>12</v>
      </c>
      <c r="B3754">
        <v>1035778</v>
      </c>
      <c r="C3754">
        <v>1035798</v>
      </c>
      <c r="D3754" t="s">
        <v>12492</v>
      </c>
      <c r="E3754" t="s">
        <v>90</v>
      </c>
      <c r="F3754" t="s">
        <v>15</v>
      </c>
      <c r="G3754" t="s">
        <v>16</v>
      </c>
      <c r="H3754">
        <v>46</v>
      </c>
      <c r="I3754" t="s">
        <v>12499</v>
      </c>
      <c r="J3754" t="s">
        <v>12500</v>
      </c>
      <c r="K3754" t="s">
        <v>12501</v>
      </c>
      <c r="L3754" t="s">
        <v>78004</v>
      </c>
    </row>
    <row r="3755" spans="1:12" x14ac:dyDescent="0.15">
      <c r="A3755" t="s">
        <v>12</v>
      </c>
      <c r="B3755">
        <v>1035798</v>
      </c>
      <c r="C3755">
        <v>1035818</v>
      </c>
      <c r="D3755" t="s">
        <v>12492</v>
      </c>
      <c r="E3755" t="s">
        <v>90</v>
      </c>
      <c r="F3755" t="s">
        <v>15</v>
      </c>
      <c r="G3755" t="s">
        <v>16</v>
      </c>
      <c r="H3755">
        <v>66</v>
      </c>
      <c r="I3755" t="s">
        <v>12502</v>
      </c>
      <c r="J3755" t="s">
        <v>12503</v>
      </c>
      <c r="K3755" t="s">
        <v>12504</v>
      </c>
      <c r="L3755" t="s">
        <v>77928</v>
      </c>
    </row>
    <row r="3756" spans="1:12" x14ac:dyDescent="0.15">
      <c r="A3756" t="s">
        <v>12</v>
      </c>
      <c r="B3756">
        <v>1037832</v>
      </c>
      <c r="C3756">
        <v>1037852</v>
      </c>
      <c r="D3756" t="s">
        <v>12505</v>
      </c>
      <c r="E3756" t="s">
        <v>12506</v>
      </c>
      <c r="F3756" t="s">
        <v>15</v>
      </c>
      <c r="G3756" t="s">
        <v>32</v>
      </c>
      <c r="H3756">
        <v>11</v>
      </c>
      <c r="I3756" t="s">
        <v>12507</v>
      </c>
      <c r="J3756" t="s">
        <v>12508</v>
      </c>
      <c r="K3756" t="s">
        <v>12509</v>
      </c>
      <c r="L3756" t="s">
        <v>77974</v>
      </c>
    </row>
    <row r="3757" spans="1:12" x14ac:dyDescent="0.15">
      <c r="A3757" t="s">
        <v>12</v>
      </c>
      <c r="B3757">
        <v>1037855</v>
      </c>
      <c r="C3757">
        <v>1037875</v>
      </c>
      <c r="D3757" t="s">
        <v>12505</v>
      </c>
      <c r="E3757" t="s">
        <v>12506</v>
      </c>
      <c r="F3757" t="s">
        <v>15</v>
      </c>
      <c r="G3757" t="s">
        <v>23</v>
      </c>
      <c r="H3757">
        <v>34</v>
      </c>
      <c r="I3757" t="s">
        <v>12510</v>
      </c>
      <c r="J3757" t="s">
        <v>12511</v>
      </c>
      <c r="K3757" t="s">
        <v>12512</v>
      </c>
      <c r="L3757" t="s">
        <v>77999</v>
      </c>
    </row>
    <row r="3758" spans="1:12" x14ac:dyDescent="0.15">
      <c r="A3758" t="s">
        <v>12</v>
      </c>
      <c r="B3758">
        <v>1037882</v>
      </c>
      <c r="C3758">
        <v>1037902</v>
      </c>
      <c r="D3758" t="s">
        <v>12505</v>
      </c>
      <c r="E3758" t="s">
        <v>12506</v>
      </c>
      <c r="F3758" t="s">
        <v>15</v>
      </c>
      <c r="G3758" t="s">
        <v>32</v>
      </c>
      <c r="H3758">
        <v>61</v>
      </c>
      <c r="I3758" t="s">
        <v>12513</v>
      </c>
      <c r="J3758" t="s">
        <v>12514</v>
      </c>
      <c r="K3758" t="s">
        <v>12515</v>
      </c>
      <c r="L3758" t="s">
        <v>77979</v>
      </c>
    </row>
    <row r="3759" spans="1:12" x14ac:dyDescent="0.15">
      <c r="A3759" t="s">
        <v>12</v>
      </c>
      <c r="B3759">
        <v>1037906</v>
      </c>
      <c r="C3759">
        <v>1037926</v>
      </c>
      <c r="D3759" t="s">
        <v>12505</v>
      </c>
      <c r="E3759" t="s">
        <v>12506</v>
      </c>
      <c r="F3759" t="s">
        <v>15</v>
      </c>
      <c r="G3759" t="s">
        <v>16</v>
      </c>
      <c r="H3759">
        <v>85</v>
      </c>
      <c r="I3759" t="s">
        <v>12516</v>
      </c>
      <c r="J3759" t="s">
        <v>12517</v>
      </c>
      <c r="K3759" t="s">
        <v>12518</v>
      </c>
      <c r="L3759" t="s">
        <v>77972</v>
      </c>
    </row>
    <row r="3760" spans="1:12" x14ac:dyDescent="0.15">
      <c r="A3760" t="s">
        <v>12</v>
      </c>
      <c r="B3760">
        <v>1039197</v>
      </c>
      <c r="C3760">
        <v>1039217</v>
      </c>
      <c r="D3760" t="s">
        <v>12519</v>
      </c>
      <c r="E3760" t="s">
        <v>90</v>
      </c>
      <c r="F3760" t="s">
        <v>15</v>
      </c>
      <c r="G3760" t="s">
        <v>16</v>
      </c>
      <c r="H3760">
        <v>12</v>
      </c>
      <c r="I3760" t="s">
        <v>12520</v>
      </c>
      <c r="J3760" t="s">
        <v>12521</v>
      </c>
      <c r="K3760" t="s">
        <v>12522</v>
      </c>
      <c r="L3760" t="s">
        <v>77991</v>
      </c>
    </row>
    <row r="3761" spans="1:12" x14ac:dyDescent="0.15">
      <c r="A3761" t="s">
        <v>12</v>
      </c>
      <c r="B3761">
        <v>1039222</v>
      </c>
      <c r="C3761">
        <v>1039242</v>
      </c>
      <c r="D3761" t="s">
        <v>12519</v>
      </c>
      <c r="E3761" t="s">
        <v>90</v>
      </c>
      <c r="F3761" t="s">
        <v>15</v>
      </c>
      <c r="G3761" t="s">
        <v>16</v>
      </c>
      <c r="H3761">
        <v>37</v>
      </c>
      <c r="I3761" t="s">
        <v>12523</v>
      </c>
      <c r="J3761" t="s">
        <v>12524</v>
      </c>
      <c r="K3761" t="s">
        <v>12525</v>
      </c>
      <c r="L3761" t="s">
        <v>77906</v>
      </c>
    </row>
    <row r="3762" spans="1:12" x14ac:dyDescent="0.15">
      <c r="A3762" t="s">
        <v>12</v>
      </c>
      <c r="B3762">
        <v>1039247</v>
      </c>
      <c r="C3762">
        <v>1039267</v>
      </c>
      <c r="D3762" t="s">
        <v>12519</v>
      </c>
      <c r="E3762" t="s">
        <v>90</v>
      </c>
      <c r="F3762" t="s">
        <v>15</v>
      </c>
      <c r="G3762" t="s">
        <v>23</v>
      </c>
      <c r="H3762">
        <v>62</v>
      </c>
      <c r="I3762" t="s">
        <v>12526</v>
      </c>
      <c r="J3762" t="s">
        <v>12527</v>
      </c>
      <c r="K3762" t="s">
        <v>12528</v>
      </c>
      <c r="L3762" t="s">
        <v>77949</v>
      </c>
    </row>
    <row r="3763" spans="1:12" x14ac:dyDescent="0.15">
      <c r="A3763" t="s">
        <v>12</v>
      </c>
      <c r="B3763">
        <v>1039295</v>
      </c>
      <c r="C3763">
        <v>1039315</v>
      </c>
      <c r="D3763" t="s">
        <v>12519</v>
      </c>
      <c r="E3763" t="s">
        <v>90</v>
      </c>
      <c r="F3763" t="s">
        <v>15</v>
      </c>
      <c r="G3763" t="s">
        <v>23</v>
      </c>
      <c r="H3763">
        <v>110</v>
      </c>
      <c r="I3763" t="s">
        <v>12529</v>
      </c>
      <c r="J3763" t="s">
        <v>12530</v>
      </c>
      <c r="K3763" t="s">
        <v>12531</v>
      </c>
      <c r="L3763" t="s">
        <v>78030</v>
      </c>
    </row>
    <row r="3764" spans="1:12" x14ac:dyDescent="0.15">
      <c r="A3764" t="s">
        <v>12</v>
      </c>
      <c r="B3764">
        <v>1039859</v>
      </c>
      <c r="C3764">
        <v>1039879</v>
      </c>
      <c r="D3764" t="s">
        <v>12532</v>
      </c>
      <c r="E3764" t="s">
        <v>90</v>
      </c>
      <c r="F3764" t="s">
        <v>15</v>
      </c>
      <c r="G3764" t="s">
        <v>32</v>
      </c>
      <c r="H3764">
        <v>43</v>
      </c>
      <c r="I3764" t="s">
        <v>12533</v>
      </c>
      <c r="J3764" t="s">
        <v>12534</v>
      </c>
      <c r="K3764" t="s">
        <v>12535</v>
      </c>
      <c r="L3764" t="s">
        <v>77942</v>
      </c>
    </row>
    <row r="3765" spans="1:12" x14ac:dyDescent="0.15">
      <c r="A3765" t="s">
        <v>12</v>
      </c>
      <c r="B3765">
        <v>1039883</v>
      </c>
      <c r="C3765">
        <v>1039903</v>
      </c>
      <c r="D3765" t="s">
        <v>12532</v>
      </c>
      <c r="E3765" t="s">
        <v>90</v>
      </c>
      <c r="F3765" t="s">
        <v>15</v>
      </c>
      <c r="G3765" t="s">
        <v>32</v>
      </c>
      <c r="H3765">
        <v>67</v>
      </c>
      <c r="I3765" t="s">
        <v>12536</v>
      </c>
      <c r="J3765" t="s">
        <v>12537</v>
      </c>
      <c r="K3765" t="s">
        <v>12538</v>
      </c>
      <c r="L3765" t="s">
        <v>77981</v>
      </c>
    </row>
    <row r="3766" spans="1:12" x14ac:dyDescent="0.15">
      <c r="A3766" t="s">
        <v>12</v>
      </c>
      <c r="B3766">
        <v>1039910</v>
      </c>
      <c r="C3766">
        <v>1039930</v>
      </c>
      <c r="D3766" t="s">
        <v>12532</v>
      </c>
      <c r="E3766" t="s">
        <v>90</v>
      </c>
      <c r="F3766" t="s">
        <v>15</v>
      </c>
      <c r="G3766" t="s">
        <v>16</v>
      </c>
      <c r="H3766">
        <v>94</v>
      </c>
      <c r="I3766" t="s">
        <v>12539</v>
      </c>
      <c r="J3766" t="s">
        <v>12540</v>
      </c>
      <c r="K3766" t="s">
        <v>12541</v>
      </c>
      <c r="L3766" t="s">
        <v>77927</v>
      </c>
    </row>
    <row r="3767" spans="1:12" x14ac:dyDescent="0.15">
      <c r="A3767" t="s">
        <v>12</v>
      </c>
      <c r="B3767">
        <v>1039935</v>
      </c>
      <c r="C3767">
        <v>1039955</v>
      </c>
      <c r="D3767" t="s">
        <v>12532</v>
      </c>
      <c r="E3767" t="s">
        <v>90</v>
      </c>
      <c r="F3767" t="s">
        <v>15</v>
      </c>
      <c r="G3767" t="s">
        <v>23</v>
      </c>
      <c r="H3767">
        <v>119</v>
      </c>
      <c r="I3767" t="s">
        <v>12542</v>
      </c>
      <c r="J3767" t="s">
        <v>12543</v>
      </c>
      <c r="K3767" t="s">
        <v>12544</v>
      </c>
      <c r="L3767" t="s">
        <v>78058</v>
      </c>
    </row>
    <row r="3768" spans="1:12" x14ac:dyDescent="0.15">
      <c r="A3768" t="s">
        <v>12</v>
      </c>
      <c r="B3768">
        <v>1040718</v>
      </c>
      <c r="C3768">
        <v>1040738</v>
      </c>
      <c r="D3768" t="s">
        <v>12545</v>
      </c>
      <c r="E3768" t="s">
        <v>90</v>
      </c>
      <c r="F3768" t="s">
        <v>76</v>
      </c>
      <c r="G3768" t="s">
        <v>36</v>
      </c>
      <c r="H3768">
        <v>15</v>
      </c>
      <c r="I3768" t="s">
        <v>12546</v>
      </c>
      <c r="J3768" t="s">
        <v>12547</v>
      </c>
      <c r="K3768" t="s">
        <v>12548</v>
      </c>
      <c r="L3768" t="s">
        <v>77970</v>
      </c>
    </row>
    <row r="3769" spans="1:12" x14ac:dyDescent="0.15">
      <c r="A3769" t="s">
        <v>12</v>
      </c>
      <c r="B3769">
        <v>1040690</v>
      </c>
      <c r="C3769">
        <v>1040710</v>
      </c>
      <c r="D3769" t="s">
        <v>12545</v>
      </c>
      <c r="E3769" t="s">
        <v>90</v>
      </c>
      <c r="F3769" t="s">
        <v>76</v>
      </c>
      <c r="G3769" t="s">
        <v>16</v>
      </c>
      <c r="H3769">
        <v>43</v>
      </c>
      <c r="I3769" t="s">
        <v>12549</v>
      </c>
      <c r="J3769" t="s">
        <v>12550</v>
      </c>
      <c r="K3769" t="s">
        <v>12551</v>
      </c>
      <c r="L3769" t="s">
        <v>77942</v>
      </c>
    </row>
    <row r="3770" spans="1:12" x14ac:dyDescent="0.15">
      <c r="A3770" t="s">
        <v>12</v>
      </c>
      <c r="B3770">
        <v>1040636</v>
      </c>
      <c r="C3770">
        <v>1040656</v>
      </c>
      <c r="D3770" t="s">
        <v>12545</v>
      </c>
      <c r="E3770" t="s">
        <v>90</v>
      </c>
      <c r="F3770" t="s">
        <v>76</v>
      </c>
      <c r="G3770" t="s">
        <v>32</v>
      </c>
      <c r="H3770">
        <v>97</v>
      </c>
      <c r="I3770" t="s">
        <v>12552</v>
      </c>
      <c r="J3770" t="s">
        <v>12553</v>
      </c>
      <c r="K3770" t="s">
        <v>12554</v>
      </c>
      <c r="L3770" t="s">
        <v>78010</v>
      </c>
    </row>
    <row r="3771" spans="1:12" x14ac:dyDescent="0.15">
      <c r="A3771" t="s">
        <v>12</v>
      </c>
      <c r="B3771">
        <v>1040595</v>
      </c>
      <c r="C3771">
        <v>1040615</v>
      </c>
      <c r="D3771" t="s">
        <v>12545</v>
      </c>
      <c r="E3771" t="s">
        <v>90</v>
      </c>
      <c r="F3771" t="s">
        <v>76</v>
      </c>
      <c r="G3771" t="s">
        <v>16</v>
      </c>
      <c r="H3771">
        <v>138</v>
      </c>
      <c r="I3771" t="s">
        <v>12555</v>
      </c>
      <c r="J3771" t="s">
        <v>12556</v>
      </c>
      <c r="K3771" t="s">
        <v>12557</v>
      </c>
      <c r="L3771" t="s">
        <v>78064</v>
      </c>
    </row>
    <row r="3772" spans="1:12" x14ac:dyDescent="0.15">
      <c r="A3772" t="s">
        <v>12</v>
      </c>
      <c r="B3772">
        <v>1042508</v>
      </c>
      <c r="C3772">
        <v>1042528</v>
      </c>
      <c r="D3772" t="s">
        <v>12558</v>
      </c>
      <c r="E3772" t="s">
        <v>90</v>
      </c>
      <c r="F3772" t="s">
        <v>76</v>
      </c>
      <c r="G3772" t="s">
        <v>36</v>
      </c>
      <c r="H3772">
        <v>11</v>
      </c>
      <c r="I3772" t="s">
        <v>12559</v>
      </c>
      <c r="J3772" t="s">
        <v>12560</v>
      </c>
      <c r="K3772" t="s">
        <v>12561</v>
      </c>
      <c r="L3772" t="s">
        <v>77974</v>
      </c>
    </row>
    <row r="3773" spans="1:12" x14ac:dyDescent="0.15">
      <c r="A3773" t="s">
        <v>12</v>
      </c>
      <c r="B3773">
        <v>1042482</v>
      </c>
      <c r="C3773">
        <v>1042502</v>
      </c>
      <c r="D3773" t="s">
        <v>12558</v>
      </c>
      <c r="E3773" t="s">
        <v>90</v>
      </c>
      <c r="F3773" t="s">
        <v>76</v>
      </c>
      <c r="G3773" t="s">
        <v>16</v>
      </c>
      <c r="H3773">
        <v>37</v>
      </c>
      <c r="I3773" t="s">
        <v>12562</v>
      </c>
      <c r="J3773" t="s">
        <v>12563</v>
      </c>
      <c r="K3773" t="s">
        <v>12564</v>
      </c>
      <c r="L3773" t="s">
        <v>77906</v>
      </c>
    </row>
    <row r="3774" spans="1:12" x14ac:dyDescent="0.15">
      <c r="A3774" t="s">
        <v>12</v>
      </c>
      <c r="B3774">
        <v>1042461</v>
      </c>
      <c r="C3774">
        <v>1042481</v>
      </c>
      <c r="D3774" t="s">
        <v>12558</v>
      </c>
      <c r="E3774" t="s">
        <v>90</v>
      </c>
      <c r="F3774" t="s">
        <v>76</v>
      </c>
      <c r="G3774" t="s">
        <v>16</v>
      </c>
      <c r="H3774">
        <v>58</v>
      </c>
      <c r="I3774" t="s">
        <v>12565</v>
      </c>
      <c r="J3774" t="s">
        <v>12566</v>
      </c>
      <c r="K3774" t="s">
        <v>12567</v>
      </c>
      <c r="L3774" t="s">
        <v>77911</v>
      </c>
    </row>
    <row r="3775" spans="1:12" x14ac:dyDescent="0.15">
      <c r="A3775" t="s">
        <v>12</v>
      </c>
      <c r="B3775">
        <v>1042433</v>
      </c>
      <c r="C3775">
        <v>1042453</v>
      </c>
      <c r="D3775" t="s">
        <v>12558</v>
      </c>
      <c r="E3775" t="s">
        <v>90</v>
      </c>
      <c r="F3775" t="s">
        <v>76</v>
      </c>
      <c r="G3775" t="s">
        <v>36</v>
      </c>
      <c r="H3775">
        <v>86</v>
      </c>
      <c r="I3775" t="s">
        <v>12568</v>
      </c>
      <c r="J3775" t="s">
        <v>12569</v>
      </c>
      <c r="K3775" t="s">
        <v>12570</v>
      </c>
      <c r="L3775" t="s">
        <v>77929</v>
      </c>
    </row>
    <row r="3776" spans="1:12" x14ac:dyDescent="0.15">
      <c r="A3776" t="s">
        <v>12</v>
      </c>
      <c r="B3776">
        <v>1043159</v>
      </c>
      <c r="C3776">
        <v>1043179</v>
      </c>
      <c r="D3776" t="s">
        <v>12571</v>
      </c>
      <c r="E3776" t="s">
        <v>90</v>
      </c>
      <c r="F3776" t="s">
        <v>76</v>
      </c>
      <c r="G3776" t="s">
        <v>32</v>
      </c>
      <c r="H3776">
        <v>6</v>
      </c>
      <c r="I3776" t="s">
        <v>12572</v>
      </c>
      <c r="J3776" t="s">
        <v>12573</v>
      </c>
      <c r="K3776" t="s">
        <v>12574</v>
      </c>
      <c r="L3776" t="s">
        <v>78025</v>
      </c>
    </row>
    <row r="3777" spans="1:12" x14ac:dyDescent="0.15">
      <c r="A3777" t="s">
        <v>12</v>
      </c>
      <c r="B3777">
        <v>1043109</v>
      </c>
      <c r="C3777">
        <v>1043129</v>
      </c>
      <c r="D3777" t="s">
        <v>12571</v>
      </c>
      <c r="E3777" t="s">
        <v>90</v>
      </c>
      <c r="F3777" t="s">
        <v>76</v>
      </c>
      <c r="G3777" t="s">
        <v>32</v>
      </c>
      <c r="H3777">
        <v>56</v>
      </c>
      <c r="I3777" t="s">
        <v>12575</v>
      </c>
      <c r="J3777" t="s">
        <v>12576</v>
      </c>
      <c r="K3777" t="s">
        <v>12577</v>
      </c>
      <c r="L3777" t="s">
        <v>77971</v>
      </c>
    </row>
    <row r="3778" spans="1:12" x14ac:dyDescent="0.15">
      <c r="A3778" t="s">
        <v>12</v>
      </c>
      <c r="B3778">
        <v>1043085</v>
      </c>
      <c r="C3778">
        <v>1043105</v>
      </c>
      <c r="D3778" t="s">
        <v>12571</v>
      </c>
      <c r="E3778" t="s">
        <v>90</v>
      </c>
      <c r="F3778" t="s">
        <v>76</v>
      </c>
      <c r="G3778" t="s">
        <v>32</v>
      </c>
      <c r="H3778">
        <v>80</v>
      </c>
      <c r="I3778" t="s">
        <v>12578</v>
      </c>
      <c r="J3778" t="s">
        <v>12579</v>
      </c>
      <c r="K3778" t="s">
        <v>12580</v>
      </c>
      <c r="L3778" t="s">
        <v>77940</v>
      </c>
    </row>
    <row r="3779" spans="1:12" x14ac:dyDescent="0.15">
      <c r="A3779" t="s">
        <v>12</v>
      </c>
      <c r="B3779">
        <v>1043062</v>
      </c>
      <c r="C3779">
        <v>1043082</v>
      </c>
      <c r="D3779" t="s">
        <v>12571</v>
      </c>
      <c r="E3779" t="s">
        <v>90</v>
      </c>
      <c r="F3779" t="s">
        <v>76</v>
      </c>
      <c r="G3779" t="s">
        <v>16</v>
      </c>
      <c r="H3779">
        <v>103</v>
      </c>
      <c r="I3779" t="s">
        <v>12581</v>
      </c>
      <c r="J3779" t="s">
        <v>12582</v>
      </c>
      <c r="K3779" t="s">
        <v>12583</v>
      </c>
      <c r="L3779" t="s">
        <v>77937</v>
      </c>
    </row>
    <row r="3780" spans="1:12" x14ac:dyDescent="0.15">
      <c r="A3780" t="s">
        <v>12</v>
      </c>
      <c r="B3780">
        <v>1043330</v>
      </c>
      <c r="C3780">
        <v>1043350</v>
      </c>
      <c r="D3780" t="s">
        <v>12584</v>
      </c>
      <c r="E3780" t="s">
        <v>90</v>
      </c>
      <c r="F3780" t="s">
        <v>15</v>
      </c>
      <c r="G3780" t="s">
        <v>32</v>
      </c>
      <c r="H3780">
        <v>0</v>
      </c>
      <c r="I3780" t="s">
        <v>12585</v>
      </c>
      <c r="J3780" t="s">
        <v>12586</v>
      </c>
      <c r="K3780" t="s">
        <v>12587</v>
      </c>
      <c r="L3780" t="s">
        <v>77980</v>
      </c>
    </row>
    <row r="3781" spans="1:12" x14ac:dyDescent="0.15">
      <c r="A3781" t="s">
        <v>12</v>
      </c>
      <c r="B3781">
        <v>1043363</v>
      </c>
      <c r="C3781">
        <v>1043383</v>
      </c>
      <c r="D3781" t="s">
        <v>12584</v>
      </c>
      <c r="E3781" t="s">
        <v>90</v>
      </c>
      <c r="F3781" t="s">
        <v>15</v>
      </c>
      <c r="G3781" t="s">
        <v>36</v>
      </c>
      <c r="H3781">
        <v>33</v>
      </c>
      <c r="I3781" t="s">
        <v>12588</v>
      </c>
      <c r="J3781" t="s">
        <v>12589</v>
      </c>
      <c r="K3781" t="s">
        <v>12590</v>
      </c>
      <c r="L3781" t="s">
        <v>77977</v>
      </c>
    </row>
    <row r="3782" spans="1:12" x14ac:dyDescent="0.15">
      <c r="A3782" t="s">
        <v>12</v>
      </c>
      <c r="B3782">
        <v>1043416</v>
      </c>
      <c r="C3782">
        <v>1043436</v>
      </c>
      <c r="D3782" t="s">
        <v>12584</v>
      </c>
      <c r="E3782" t="s">
        <v>90</v>
      </c>
      <c r="F3782" t="s">
        <v>15</v>
      </c>
      <c r="G3782" t="s">
        <v>32</v>
      </c>
      <c r="H3782">
        <v>86</v>
      </c>
      <c r="I3782" t="s">
        <v>12591</v>
      </c>
      <c r="J3782" t="s">
        <v>12592</v>
      </c>
      <c r="K3782" t="s">
        <v>12593</v>
      </c>
      <c r="L3782" t="s">
        <v>77929</v>
      </c>
    </row>
    <row r="3783" spans="1:12" x14ac:dyDescent="0.15">
      <c r="A3783" t="s">
        <v>12</v>
      </c>
      <c r="B3783">
        <v>1043453</v>
      </c>
      <c r="C3783">
        <v>1043473</v>
      </c>
      <c r="D3783" t="s">
        <v>12584</v>
      </c>
      <c r="E3783" t="s">
        <v>90</v>
      </c>
      <c r="F3783" t="s">
        <v>15</v>
      </c>
      <c r="G3783" t="s">
        <v>36</v>
      </c>
      <c r="H3783">
        <v>123</v>
      </c>
      <c r="I3783" t="s">
        <v>12594</v>
      </c>
      <c r="J3783" t="s">
        <v>12595</v>
      </c>
      <c r="K3783" t="s">
        <v>12596</v>
      </c>
      <c r="L3783" t="s">
        <v>78061</v>
      </c>
    </row>
    <row r="3784" spans="1:12" x14ac:dyDescent="0.15">
      <c r="A3784" t="s">
        <v>12</v>
      </c>
      <c r="B3784">
        <v>1043759</v>
      </c>
      <c r="C3784">
        <v>1043779</v>
      </c>
      <c r="D3784" t="s">
        <v>12597</v>
      </c>
      <c r="E3784" t="s">
        <v>90</v>
      </c>
      <c r="F3784" t="s">
        <v>15</v>
      </c>
      <c r="G3784" t="s">
        <v>36</v>
      </c>
      <c r="H3784">
        <v>19</v>
      </c>
      <c r="I3784" t="s">
        <v>12598</v>
      </c>
      <c r="J3784" t="s">
        <v>12599</v>
      </c>
      <c r="K3784" t="s">
        <v>12600</v>
      </c>
      <c r="L3784" t="s">
        <v>77982</v>
      </c>
    </row>
    <row r="3785" spans="1:12" x14ac:dyDescent="0.15">
      <c r="A3785" t="s">
        <v>12</v>
      </c>
      <c r="B3785">
        <v>1043782</v>
      </c>
      <c r="C3785">
        <v>1043802</v>
      </c>
      <c r="D3785" t="s">
        <v>12597</v>
      </c>
      <c r="E3785" t="s">
        <v>90</v>
      </c>
      <c r="F3785" t="s">
        <v>15</v>
      </c>
      <c r="G3785" t="s">
        <v>16</v>
      </c>
      <c r="H3785">
        <v>42</v>
      </c>
      <c r="I3785" t="s">
        <v>12601</v>
      </c>
      <c r="J3785" t="s">
        <v>12602</v>
      </c>
      <c r="K3785" t="s">
        <v>12603</v>
      </c>
      <c r="L3785" t="s">
        <v>77945</v>
      </c>
    </row>
    <row r="3786" spans="1:12" x14ac:dyDescent="0.15">
      <c r="A3786" t="s">
        <v>12</v>
      </c>
      <c r="B3786">
        <v>1043804</v>
      </c>
      <c r="C3786">
        <v>1043824</v>
      </c>
      <c r="D3786" t="s">
        <v>12597</v>
      </c>
      <c r="E3786" t="s">
        <v>90</v>
      </c>
      <c r="F3786" t="s">
        <v>15</v>
      </c>
      <c r="G3786" t="s">
        <v>36</v>
      </c>
      <c r="H3786">
        <v>64</v>
      </c>
      <c r="I3786" t="s">
        <v>12604</v>
      </c>
      <c r="J3786" t="s">
        <v>12605</v>
      </c>
      <c r="K3786" t="s">
        <v>12606</v>
      </c>
      <c r="L3786" t="s">
        <v>77989</v>
      </c>
    </row>
    <row r="3787" spans="1:12" x14ac:dyDescent="0.15">
      <c r="A3787" t="s">
        <v>12</v>
      </c>
      <c r="B3787">
        <v>1043825</v>
      </c>
      <c r="C3787">
        <v>1043845</v>
      </c>
      <c r="D3787" t="s">
        <v>12597</v>
      </c>
      <c r="E3787" t="s">
        <v>90</v>
      </c>
      <c r="F3787" t="s">
        <v>15</v>
      </c>
      <c r="G3787" t="s">
        <v>36</v>
      </c>
      <c r="H3787">
        <v>85</v>
      </c>
      <c r="I3787" t="s">
        <v>12607</v>
      </c>
      <c r="J3787" t="s">
        <v>12608</v>
      </c>
      <c r="K3787" t="s">
        <v>12609</v>
      </c>
      <c r="L3787" t="s">
        <v>77972</v>
      </c>
    </row>
    <row r="3788" spans="1:12" x14ac:dyDescent="0.15">
      <c r="A3788" t="s">
        <v>12</v>
      </c>
      <c r="B3788">
        <v>1044482</v>
      </c>
      <c r="C3788">
        <v>1044502</v>
      </c>
      <c r="D3788" t="s">
        <v>12610</v>
      </c>
      <c r="E3788" t="s">
        <v>90</v>
      </c>
      <c r="F3788" t="s">
        <v>15</v>
      </c>
      <c r="G3788" t="s">
        <v>16</v>
      </c>
      <c r="H3788">
        <v>12</v>
      </c>
      <c r="I3788" t="s">
        <v>12611</v>
      </c>
      <c r="J3788" t="s">
        <v>12612</v>
      </c>
      <c r="K3788" t="s">
        <v>12613</v>
      </c>
      <c r="L3788" t="s">
        <v>77991</v>
      </c>
    </row>
    <row r="3789" spans="1:12" x14ac:dyDescent="0.15">
      <c r="A3789" t="s">
        <v>12</v>
      </c>
      <c r="B3789">
        <v>1044511</v>
      </c>
      <c r="C3789">
        <v>1044531</v>
      </c>
      <c r="D3789" t="s">
        <v>12610</v>
      </c>
      <c r="E3789" t="s">
        <v>90</v>
      </c>
      <c r="F3789" t="s">
        <v>15</v>
      </c>
      <c r="G3789" t="s">
        <v>36</v>
      </c>
      <c r="H3789">
        <v>41</v>
      </c>
      <c r="I3789" t="s">
        <v>12614</v>
      </c>
      <c r="J3789" t="s">
        <v>12615</v>
      </c>
      <c r="K3789" t="s">
        <v>12616</v>
      </c>
      <c r="L3789" t="s">
        <v>78014</v>
      </c>
    </row>
    <row r="3790" spans="1:12" x14ac:dyDescent="0.15">
      <c r="A3790" t="s">
        <v>12</v>
      </c>
      <c r="B3790">
        <v>1044553</v>
      </c>
      <c r="C3790">
        <v>1044573</v>
      </c>
      <c r="D3790" t="s">
        <v>12610</v>
      </c>
      <c r="E3790" t="s">
        <v>90</v>
      </c>
      <c r="F3790" t="s">
        <v>15</v>
      </c>
      <c r="G3790" t="s">
        <v>23</v>
      </c>
      <c r="H3790">
        <v>83</v>
      </c>
      <c r="I3790" t="s">
        <v>12617</v>
      </c>
      <c r="J3790" t="s">
        <v>12618</v>
      </c>
      <c r="K3790" t="s">
        <v>12619</v>
      </c>
      <c r="L3790" t="s">
        <v>77958</v>
      </c>
    </row>
    <row r="3791" spans="1:12" x14ac:dyDescent="0.15">
      <c r="A3791" t="s">
        <v>12</v>
      </c>
      <c r="B3791">
        <v>1044588</v>
      </c>
      <c r="C3791">
        <v>1044608</v>
      </c>
      <c r="D3791" t="s">
        <v>12610</v>
      </c>
      <c r="E3791" t="s">
        <v>90</v>
      </c>
      <c r="F3791" t="s">
        <v>15</v>
      </c>
      <c r="G3791" t="s">
        <v>16</v>
      </c>
      <c r="H3791">
        <v>118</v>
      </c>
      <c r="I3791" t="s">
        <v>12620</v>
      </c>
      <c r="J3791" t="s">
        <v>12621</v>
      </c>
      <c r="K3791" t="s">
        <v>12622</v>
      </c>
      <c r="L3791" t="s">
        <v>77973</v>
      </c>
    </row>
    <row r="3792" spans="1:12" x14ac:dyDescent="0.15">
      <c r="A3792" t="s">
        <v>12</v>
      </c>
      <c r="B3792">
        <v>1046343</v>
      </c>
      <c r="C3792">
        <v>1046363</v>
      </c>
      <c r="D3792" t="s">
        <v>12623</v>
      </c>
      <c r="E3792" t="s">
        <v>90</v>
      </c>
      <c r="F3792" t="s">
        <v>76</v>
      </c>
      <c r="G3792" t="s">
        <v>23</v>
      </c>
      <c r="H3792">
        <v>25</v>
      </c>
      <c r="I3792" t="s">
        <v>12624</v>
      </c>
      <c r="J3792" t="s">
        <v>12625</v>
      </c>
      <c r="K3792" t="s">
        <v>12626</v>
      </c>
      <c r="L3792" t="s">
        <v>78012</v>
      </c>
    </row>
    <row r="3793" spans="1:12" x14ac:dyDescent="0.15">
      <c r="A3793" t="s">
        <v>12</v>
      </c>
      <c r="B3793">
        <v>1046307</v>
      </c>
      <c r="C3793">
        <v>1046327</v>
      </c>
      <c r="D3793" t="s">
        <v>12623</v>
      </c>
      <c r="E3793" t="s">
        <v>90</v>
      </c>
      <c r="F3793" t="s">
        <v>76</v>
      </c>
      <c r="G3793" t="s">
        <v>32</v>
      </c>
      <c r="H3793">
        <v>61</v>
      </c>
      <c r="I3793" t="s">
        <v>12627</v>
      </c>
      <c r="J3793" t="s">
        <v>12628</v>
      </c>
      <c r="K3793" t="s">
        <v>12629</v>
      </c>
      <c r="L3793" t="s">
        <v>77979</v>
      </c>
    </row>
    <row r="3794" spans="1:12" x14ac:dyDescent="0.15">
      <c r="A3794" t="s">
        <v>12</v>
      </c>
      <c r="B3794">
        <v>1046274</v>
      </c>
      <c r="C3794">
        <v>1046294</v>
      </c>
      <c r="D3794" t="s">
        <v>12623</v>
      </c>
      <c r="E3794" t="s">
        <v>90</v>
      </c>
      <c r="F3794" t="s">
        <v>76</v>
      </c>
      <c r="G3794" t="s">
        <v>32</v>
      </c>
      <c r="H3794">
        <v>94</v>
      </c>
      <c r="I3794" t="s">
        <v>12630</v>
      </c>
      <c r="J3794" t="s">
        <v>12631</v>
      </c>
      <c r="K3794" t="s">
        <v>12632</v>
      </c>
      <c r="L3794" t="s">
        <v>77927</v>
      </c>
    </row>
    <row r="3795" spans="1:12" x14ac:dyDescent="0.15">
      <c r="A3795" t="s">
        <v>12</v>
      </c>
      <c r="B3795">
        <v>1046254</v>
      </c>
      <c r="C3795">
        <v>1046274</v>
      </c>
      <c r="D3795" t="s">
        <v>12623</v>
      </c>
      <c r="E3795" t="s">
        <v>90</v>
      </c>
      <c r="F3795" t="s">
        <v>76</v>
      </c>
      <c r="G3795" t="s">
        <v>36</v>
      </c>
      <c r="H3795">
        <v>114</v>
      </c>
      <c r="I3795" t="s">
        <v>12633</v>
      </c>
      <c r="J3795" t="s">
        <v>12634</v>
      </c>
      <c r="K3795" t="s">
        <v>12635</v>
      </c>
      <c r="L3795" t="s">
        <v>77965</v>
      </c>
    </row>
    <row r="3796" spans="1:12" x14ac:dyDescent="0.15">
      <c r="A3796" t="s">
        <v>12</v>
      </c>
      <c r="B3796">
        <v>1047084</v>
      </c>
      <c r="C3796">
        <v>1047104</v>
      </c>
      <c r="D3796" t="s">
        <v>12636</v>
      </c>
      <c r="E3796" t="s">
        <v>90</v>
      </c>
      <c r="F3796" t="s">
        <v>76</v>
      </c>
      <c r="G3796" t="s">
        <v>36</v>
      </c>
      <c r="H3796">
        <v>0</v>
      </c>
      <c r="I3796" t="s">
        <v>12637</v>
      </c>
      <c r="J3796" t="s">
        <v>12638</v>
      </c>
      <c r="K3796" t="s">
        <v>12639</v>
      </c>
      <c r="L3796" t="s">
        <v>77980</v>
      </c>
    </row>
    <row r="3797" spans="1:12" x14ac:dyDescent="0.15">
      <c r="A3797" t="s">
        <v>12</v>
      </c>
      <c r="B3797">
        <v>1047064</v>
      </c>
      <c r="C3797">
        <v>1047084</v>
      </c>
      <c r="D3797" t="s">
        <v>12636</v>
      </c>
      <c r="E3797" t="s">
        <v>90</v>
      </c>
      <c r="F3797" t="s">
        <v>76</v>
      </c>
      <c r="G3797" t="s">
        <v>23</v>
      </c>
      <c r="H3797">
        <v>20</v>
      </c>
      <c r="I3797" t="s">
        <v>12640</v>
      </c>
      <c r="J3797" t="s">
        <v>12641</v>
      </c>
      <c r="K3797" t="s">
        <v>12642</v>
      </c>
      <c r="L3797" t="s">
        <v>77968</v>
      </c>
    </row>
    <row r="3798" spans="1:12" x14ac:dyDescent="0.15">
      <c r="A3798" t="s">
        <v>12</v>
      </c>
      <c r="B3798">
        <v>1047041</v>
      </c>
      <c r="C3798">
        <v>1047061</v>
      </c>
      <c r="D3798" t="s">
        <v>12636</v>
      </c>
      <c r="E3798" t="s">
        <v>90</v>
      </c>
      <c r="F3798" t="s">
        <v>76</v>
      </c>
      <c r="G3798" t="s">
        <v>36</v>
      </c>
      <c r="H3798">
        <v>43</v>
      </c>
      <c r="I3798" t="s">
        <v>12643</v>
      </c>
      <c r="J3798" t="s">
        <v>12644</v>
      </c>
      <c r="K3798" t="s">
        <v>12645</v>
      </c>
      <c r="L3798" t="s">
        <v>77942</v>
      </c>
    </row>
    <row r="3799" spans="1:12" x14ac:dyDescent="0.15">
      <c r="A3799" t="s">
        <v>12</v>
      </c>
      <c r="B3799">
        <v>1047013</v>
      </c>
      <c r="C3799">
        <v>1047033</v>
      </c>
      <c r="D3799" t="s">
        <v>12636</v>
      </c>
      <c r="E3799" t="s">
        <v>90</v>
      </c>
      <c r="F3799" t="s">
        <v>76</v>
      </c>
      <c r="G3799" t="s">
        <v>16</v>
      </c>
      <c r="H3799">
        <v>71</v>
      </c>
      <c r="I3799" t="s">
        <v>12646</v>
      </c>
      <c r="J3799" t="s">
        <v>12647</v>
      </c>
      <c r="K3799" t="s">
        <v>12648</v>
      </c>
      <c r="L3799" t="s">
        <v>77969</v>
      </c>
    </row>
    <row r="3800" spans="1:12" x14ac:dyDescent="0.15">
      <c r="A3800" t="s">
        <v>12</v>
      </c>
      <c r="B3800">
        <v>1047198</v>
      </c>
      <c r="C3800">
        <v>1047218</v>
      </c>
      <c r="D3800" t="s">
        <v>12649</v>
      </c>
      <c r="E3800" t="s">
        <v>90</v>
      </c>
      <c r="F3800" t="s">
        <v>15</v>
      </c>
      <c r="G3800" t="s">
        <v>36</v>
      </c>
      <c r="H3800">
        <v>31</v>
      </c>
      <c r="I3800" t="s">
        <v>12650</v>
      </c>
      <c r="J3800" t="s">
        <v>12651</v>
      </c>
      <c r="K3800" t="s">
        <v>12652</v>
      </c>
      <c r="L3800" t="s">
        <v>77910</v>
      </c>
    </row>
    <row r="3801" spans="1:12" x14ac:dyDescent="0.15">
      <c r="A3801" t="s">
        <v>12</v>
      </c>
      <c r="B3801">
        <v>1047225</v>
      </c>
      <c r="C3801">
        <v>1047245</v>
      </c>
      <c r="D3801" t="s">
        <v>12649</v>
      </c>
      <c r="E3801" t="s">
        <v>90</v>
      </c>
      <c r="F3801" t="s">
        <v>15</v>
      </c>
      <c r="G3801" t="s">
        <v>16</v>
      </c>
      <c r="H3801">
        <v>58</v>
      </c>
      <c r="I3801" t="s">
        <v>12653</v>
      </c>
      <c r="J3801" t="s">
        <v>12654</v>
      </c>
      <c r="K3801" t="s">
        <v>12655</v>
      </c>
      <c r="L3801" t="s">
        <v>77911</v>
      </c>
    </row>
    <row r="3802" spans="1:12" x14ac:dyDescent="0.15">
      <c r="A3802" t="s">
        <v>12</v>
      </c>
      <c r="B3802">
        <v>1047255</v>
      </c>
      <c r="C3802">
        <v>1047275</v>
      </c>
      <c r="D3802" t="s">
        <v>12649</v>
      </c>
      <c r="E3802" t="s">
        <v>90</v>
      </c>
      <c r="F3802" t="s">
        <v>15</v>
      </c>
      <c r="G3802" t="s">
        <v>16</v>
      </c>
      <c r="H3802">
        <v>88</v>
      </c>
      <c r="I3802" t="s">
        <v>12656</v>
      </c>
      <c r="J3802" t="s">
        <v>12657</v>
      </c>
      <c r="K3802" t="s">
        <v>12658</v>
      </c>
      <c r="L3802" t="s">
        <v>77923</v>
      </c>
    </row>
    <row r="3803" spans="1:12" x14ac:dyDescent="0.15">
      <c r="A3803" t="s">
        <v>12</v>
      </c>
      <c r="B3803">
        <v>1047283</v>
      </c>
      <c r="C3803">
        <v>1047303</v>
      </c>
      <c r="D3803" t="s">
        <v>12649</v>
      </c>
      <c r="E3803" t="s">
        <v>90</v>
      </c>
      <c r="F3803" t="s">
        <v>15</v>
      </c>
      <c r="G3803" t="s">
        <v>16</v>
      </c>
      <c r="H3803">
        <v>116</v>
      </c>
      <c r="I3803" t="s">
        <v>12659</v>
      </c>
      <c r="J3803" t="s">
        <v>12660</v>
      </c>
      <c r="K3803" t="s">
        <v>12661</v>
      </c>
      <c r="L3803" t="s">
        <v>77976</v>
      </c>
    </row>
    <row r="3804" spans="1:12" x14ac:dyDescent="0.15">
      <c r="A3804" t="s">
        <v>12</v>
      </c>
      <c r="B3804">
        <v>1049235</v>
      </c>
      <c r="C3804">
        <v>1049255</v>
      </c>
      <c r="D3804" t="s">
        <v>12662</v>
      </c>
      <c r="E3804" t="s">
        <v>90</v>
      </c>
      <c r="F3804" t="s">
        <v>76</v>
      </c>
      <c r="G3804" t="s">
        <v>32</v>
      </c>
      <c r="H3804">
        <v>1</v>
      </c>
      <c r="I3804" t="s">
        <v>12663</v>
      </c>
      <c r="J3804" t="s">
        <v>12664</v>
      </c>
      <c r="K3804" t="s">
        <v>12665</v>
      </c>
      <c r="L3804" t="s">
        <v>77917</v>
      </c>
    </row>
    <row r="3805" spans="1:12" x14ac:dyDescent="0.15">
      <c r="A3805" t="s">
        <v>12</v>
      </c>
      <c r="B3805">
        <v>1049188</v>
      </c>
      <c r="C3805">
        <v>1049208</v>
      </c>
      <c r="D3805" t="s">
        <v>12662</v>
      </c>
      <c r="E3805" t="s">
        <v>90</v>
      </c>
      <c r="F3805" t="s">
        <v>76</v>
      </c>
      <c r="G3805" t="s">
        <v>16</v>
      </c>
      <c r="H3805">
        <v>48</v>
      </c>
      <c r="I3805" t="s">
        <v>12666</v>
      </c>
      <c r="J3805" t="s">
        <v>12667</v>
      </c>
      <c r="K3805" t="s">
        <v>12668</v>
      </c>
      <c r="L3805" t="s">
        <v>78018</v>
      </c>
    </row>
    <row r="3806" spans="1:12" x14ac:dyDescent="0.15">
      <c r="A3806" t="s">
        <v>12</v>
      </c>
      <c r="B3806">
        <v>1049130</v>
      </c>
      <c r="C3806">
        <v>1049150</v>
      </c>
      <c r="D3806" t="s">
        <v>12662</v>
      </c>
      <c r="E3806" t="s">
        <v>90</v>
      </c>
      <c r="F3806" t="s">
        <v>76</v>
      </c>
      <c r="G3806" t="s">
        <v>16</v>
      </c>
      <c r="H3806">
        <v>106</v>
      </c>
      <c r="I3806" t="s">
        <v>12669</v>
      </c>
      <c r="J3806" t="s">
        <v>12670</v>
      </c>
      <c r="K3806" t="s">
        <v>12671</v>
      </c>
      <c r="L3806" t="s">
        <v>77914</v>
      </c>
    </row>
    <row r="3807" spans="1:12" x14ac:dyDescent="0.15">
      <c r="A3807" t="s">
        <v>12</v>
      </c>
      <c r="B3807">
        <v>1049105</v>
      </c>
      <c r="C3807">
        <v>1049125</v>
      </c>
      <c r="D3807" t="s">
        <v>12662</v>
      </c>
      <c r="E3807" t="s">
        <v>90</v>
      </c>
      <c r="F3807" t="s">
        <v>76</v>
      </c>
      <c r="G3807" t="s">
        <v>23</v>
      </c>
      <c r="H3807">
        <v>131</v>
      </c>
      <c r="I3807" t="s">
        <v>12672</v>
      </c>
      <c r="J3807" t="s">
        <v>12673</v>
      </c>
      <c r="K3807" t="s">
        <v>12674</v>
      </c>
      <c r="L3807" t="s">
        <v>77941</v>
      </c>
    </row>
    <row r="3808" spans="1:12" x14ac:dyDescent="0.15">
      <c r="A3808" t="s">
        <v>12</v>
      </c>
      <c r="B3808">
        <v>1049554</v>
      </c>
      <c r="C3808">
        <v>1049574</v>
      </c>
      <c r="D3808" t="s">
        <v>12675</v>
      </c>
      <c r="E3808" t="s">
        <v>12676</v>
      </c>
      <c r="F3808" t="s">
        <v>15</v>
      </c>
      <c r="G3808" t="s">
        <v>32</v>
      </c>
      <c r="H3808">
        <v>1</v>
      </c>
      <c r="I3808" t="s">
        <v>12677</v>
      </c>
      <c r="J3808" t="s">
        <v>12678</v>
      </c>
      <c r="K3808" t="s">
        <v>12679</v>
      </c>
      <c r="L3808" t="s">
        <v>77917</v>
      </c>
    </row>
    <row r="3809" spans="1:12" x14ac:dyDescent="0.15">
      <c r="A3809" t="s">
        <v>12</v>
      </c>
      <c r="B3809">
        <v>1049585</v>
      </c>
      <c r="C3809">
        <v>1049605</v>
      </c>
      <c r="D3809" t="s">
        <v>12675</v>
      </c>
      <c r="E3809" t="s">
        <v>12676</v>
      </c>
      <c r="F3809" t="s">
        <v>15</v>
      </c>
      <c r="G3809" t="s">
        <v>16</v>
      </c>
      <c r="H3809">
        <v>32</v>
      </c>
      <c r="I3809" t="s">
        <v>12680</v>
      </c>
      <c r="J3809" t="s">
        <v>12681</v>
      </c>
      <c r="K3809" t="s">
        <v>12682</v>
      </c>
      <c r="L3809" t="s">
        <v>77918</v>
      </c>
    </row>
    <row r="3810" spans="1:12" x14ac:dyDescent="0.15">
      <c r="A3810" t="s">
        <v>12</v>
      </c>
      <c r="B3810">
        <v>1049608</v>
      </c>
      <c r="C3810">
        <v>1049628</v>
      </c>
      <c r="D3810" t="s">
        <v>12675</v>
      </c>
      <c r="E3810" t="s">
        <v>12676</v>
      </c>
      <c r="F3810" t="s">
        <v>15</v>
      </c>
      <c r="G3810" t="s">
        <v>16</v>
      </c>
      <c r="H3810">
        <v>55</v>
      </c>
      <c r="I3810" t="s">
        <v>12683</v>
      </c>
      <c r="J3810" t="s">
        <v>12684</v>
      </c>
      <c r="K3810" t="s">
        <v>12685</v>
      </c>
      <c r="L3810" t="s">
        <v>77992</v>
      </c>
    </row>
    <row r="3811" spans="1:12" x14ac:dyDescent="0.15">
      <c r="A3811" t="s">
        <v>12</v>
      </c>
      <c r="B3811">
        <v>1049632</v>
      </c>
      <c r="C3811">
        <v>1049652</v>
      </c>
      <c r="D3811" t="s">
        <v>12675</v>
      </c>
      <c r="E3811" t="s">
        <v>12676</v>
      </c>
      <c r="F3811" t="s">
        <v>15</v>
      </c>
      <c r="G3811" t="s">
        <v>16</v>
      </c>
      <c r="H3811">
        <v>79</v>
      </c>
      <c r="I3811" t="s">
        <v>12686</v>
      </c>
      <c r="J3811" t="s">
        <v>12687</v>
      </c>
      <c r="K3811" t="s">
        <v>12688</v>
      </c>
      <c r="L3811" t="s">
        <v>77993</v>
      </c>
    </row>
    <row r="3812" spans="1:12" x14ac:dyDescent="0.15">
      <c r="A3812" t="s">
        <v>12</v>
      </c>
      <c r="B3812">
        <v>1050838</v>
      </c>
      <c r="C3812">
        <v>1050858</v>
      </c>
      <c r="D3812" t="s">
        <v>12689</v>
      </c>
      <c r="E3812" t="s">
        <v>12690</v>
      </c>
      <c r="F3812" t="s">
        <v>15</v>
      </c>
      <c r="G3812" t="s">
        <v>23</v>
      </c>
      <c r="H3812">
        <v>20</v>
      </c>
      <c r="I3812" t="s">
        <v>12691</v>
      </c>
      <c r="J3812" t="s">
        <v>12692</v>
      </c>
      <c r="K3812" t="s">
        <v>12693</v>
      </c>
      <c r="L3812" t="s">
        <v>77968</v>
      </c>
    </row>
    <row r="3813" spans="1:12" x14ac:dyDescent="0.15">
      <c r="A3813" t="s">
        <v>12</v>
      </c>
      <c r="B3813">
        <v>1050859</v>
      </c>
      <c r="C3813">
        <v>1050879</v>
      </c>
      <c r="D3813" t="s">
        <v>12689</v>
      </c>
      <c r="E3813" t="s">
        <v>12690</v>
      </c>
      <c r="F3813" t="s">
        <v>15</v>
      </c>
      <c r="G3813" t="s">
        <v>36</v>
      </c>
      <c r="H3813">
        <v>41</v>
      </c>
      <c r="I3813" t="s">
        <v>12694</v>
      </c>
      <c r="J3813" t="s">
        <v>12695</v>
      </c>
      <c r="K3813" t="s">
        <v>12696</v>
      </c>
      <c r="L3813" t="s">
        <v>78014</v>
      </c>
    </row>
    <row r="3814" spans="1:12" x14ac:dyDescent="0.15">
      <c r="A3814" t="s">
        <v>12</v>
      </c>
      <c r="B3814">
        <v>1050928</v>
      </c>
      <c r="C3814">
        <v>1050948</v>
      </c>
      <c r="D3814" t="s">
        <v>12689</v>
      </c>
      <c r="E3814" t="s">
        <v>12690</v>
      </c>
      <c r="F3814" t="s">
        <v>15</v>
      </c>
      <c r="G3814" t="s">
        <v>23</v>
      </c>
      <c r="H3814">
        <v>110</v>
      </c>
      <c r="I3814" t="s">
        <v>12697</v>
      </c>
      <c r="J3814" t="s">
        <v>12698</v>
      </c>
      <c r="K3814" t="s">
        <v>12699</v>
      </c>
      <c r="L3814" t="s">
        <v>78030</v>
      </c>
    </row>
    <row r="3815" spans="1:12" x14ac:dyDescent="0.15">
      <c r="A3815" t="s">
        <v>12</v>
      </c>
      <c r="B3815">
        <v>1050950</v>
      </c>
      <c r="C3815">
        <v>1050970</v>
      </c>
      <c r="D3815" t="s">
        <v>12689</v>
      </c>
      <c r="E3815" t="s">
        <v>12690</v>
      </c>
      <c r="F3815" t="s">
        <v>15</v>
      </c>
      <c r="G3815" t="s">
        <v>16</v>
      </c>
      <c r="H3815">
        <v>132</v>
      </c>
      <c r="I3815" t="s">
        <v>12700</v>
      </c>
      <c r="J3815" t="s">
        <v>12701</v>
      </c>
      <c r="K3815" t="s">
        <v>12702</v>
      </c>
      <c r="L3815" t="s">
        <v>77938</v>
      </c>
    </row>
    <row r="3816" spans="1:12" x14ac:dyDescent="0.15">
      <c r="A3816" t="s">
        <v>12</v>
      </c>
      <c r="B3816">
        <v>1051495</v>
      </c>
      <c r="C3816">
        <v>1051515</v>
      </c>
      <c r="D3816" t="s">
        <v>12703</v>
      </c>
      <c r="E3816" t="s">
        <v>90</v>
      </c>
      <c r="F3816" t="s">
        <v>15</v>
      </c>
      <c r="G3816" t="s">
        <v>16</v>
      </c>
      <c r="H3816">
        <v>10</v>
      </c>
      <c r="I3816" t="s">
        <v>12704</v>
      </c>
      <c r="J3816" t="s">
        <v>12705</v>
      </c>
      <c r="K3816" t="s">
        <v>12706</v>
      </c>
      <c r="L3816" t="s">
        <v>78001</v>
      </c>
    </row>
    <row r="3817" spans="1:12" x14ac:dyDescent="0.15">
      <c r="A3817" t="s">
        <v>12</v>
      </c>
      <c r="B3817">
        <v>1051516</v>
      </c>
      <c r="C3817">
        <v>1051536</v>
      </c>
      <c r="D3817" t="s">
        <v>12703</v>
      </c>
      <c r="E3817" t="s">
        <v>90</v>
      </c>
      <c r="F3817" t="s">
        <v>15</v>
      </c>
      <c r="G3817" t="s">
        <v>32</v>
      </c>
      <c r="H3817">
        <v>31</v>
      </c>
      <c r="I3817" t="s">
        <v>12707</v>
      </c>
      <c r="J3817" t="s">
        <v>12708</v>
      </c>
      <c r="K3817" t="s">
        <v>12709</v>
      </c>
      <c r="L3817" t="s">
        <v>77910</v>
      </c>
    </row>
    <row r="3818" spans="1:12" x14ac:dyDescent="0.15">
      <c r="A3818" t="s">
        <v>12</v>
      </c>
      <c r="B3818">
        <v>1051543</v>
      </c>
      <c r="C3818">
        <v>1051563</v>
      </c>
      <c r="D3818" t="s">
        <v>12703</v>
      </c>
      <c r="E3818" t="s">
        <v>90</v>
      </c>
      <c r="F3818" t="s">
        <v>15</v>
      </c>
      <c r="G3818" t="s">
        <v>36</v>
      </c>
      <c r="H3818">
        <v>58</v>
      </c>
      <c r="I3818" t="s">
        <v>12710</v>
      </c>
      <c r="J3818" t="s">
        <v>12711</v>
      </c>
      <c r="K3818" t="s">
        <v>12712</v>
      </c>
      <c r="L3818" t="s">
        <v>77911</v>
      </c>
    </row>
    <row r="3819" spans="1:12" x14ac:dyDescent="0.15">
      <c r="A3819" t="s">
        <v>12</v>
      </c>
      <c r="B3819">
        <v>1051588</v>
      </c>
      <c r="C3819">
        <v>1051608</v>
      </c>
      <c r="D3819" t="s">
        <v>12703</v>
      </c>
      <c r="E3819" t="s">
        <v>90</v>
      </c>
      <c r="F3819" t="s">
        <v>15</v>
      </c>
      <c r="G3819" t="s">
        <v>16</v>
      </c>
      <c r="H3819">
        <v>103</v>
      </c>
      <c r="I3819" t="s">
        <v>12713</v>
      </c>
      <c r="J3819" t="s">
        <v>12714</v>
      </c>
      <c r="K3819" t="s">
        <v>12715</v>
      </c>
      <c r="L3819" t="s">
        <v>77937</v>
      </c>
    </row>
    <row r="3820" spans="1:12" x14ac:dyDescent="0.15">
      <c r="A3820" t="s">
        <v>12</v>
      </c>
      <c r="B3820">
        <v>1051863</v>
      </c>
      <c r="C3820">
        <v>1051883</v>
      </c>
      <c r="D3820" t="s">
        <v>12716</v>
      </c>
      <c r="E3820" t="s">
        <v>90</v>
      </c>
      <c r="F3820" t="s">
        <v>15</v>
      </c>
      <c r="G3820" t="s">
        <v>23</v>
      </c>
      <c r="H3820">
        <v>14</v>
      </c>
      <c r="I3820" t="s">
        <v>12717</v>
      </c>
      <c r="J3820" t="s">
        <v>12718</v>
      </c>
      <c r="K3820" t="s">
        <v>12719</v>
      </c>
      <c r="L3820" t="s">
        <v>77924</v>
      </c>
    </row>
    <row r="3821" spans="1:12" x14ac:dyDescent="0.15">
      <c r="A3821" t="s">
        <v>12</v>
      </c>
      <c r="B3821">
        <v>1051888</v>
      </c>
      <c r="C3821">
        <v>1051908</v>
      </c>
      <c r="D3821" t="s">
        <v>12716</v>
      </c>
      <c r="E3821" t="s">
        <v>90</v>
      </c>
      <c r="F3821" t="s">
        <v>15</v>
      </c>
      <c r="G3821" t="s">
        <v>23</v>
      </c>
      <c r="H3821">
        <v>39</v>
      </c>
      <c r="I3821" t="s">
        <v>12720</v>
      </c>
      <c r="J3821" t="s">
        <v>12721</v>
      </c>
      <c r="K3821" t="s">
        <v>12722</v>
      </c>
      <c r="L3821" t="s">
        <v>78041</v>
      </c>
    </row>
    <row r="3822" spans="1:12" x14ac:dyDescent="0.15">
      <c r="A3822" t="s">
        <v>12</v>
      </c>
      <c r="B3822">
        <v>1051929</v>
      </c>
      <c r="C3822">
        <v>1051949</v>
      </c>
      <c r="D3822" t="s">
        <v>12716</v>
      </c>
      <c r="E3822" t="s">
        <v>90</v>
      </c>
      <c r="F3822" t="s">
        <v>15</v>
      </c>
      <c r="G3822" t="s">
        <v>23</v>
      </c>
      <c r="H3822">
        <v>80</v>
      </c>
      <c r="I3822" t="s">
        <v>12723</v>
      </c>
      <c r="J3822" t="s">
        <v>12724</v>
      </c>
      <c r="K3822" t="s">
        <v>12725</v>
      </c>
      <c r="L3822" t="s">
        <v>77940</v>
      </c>
    </row>
    <row r="3823" spans="1:12" x14ac:dyDescent="0.15">
      <c r="A3823" t="s">
        <v>12</v>
      </c>
      <c r="B3823">
        <v>1051965</v>
      </c>
      <c r="C3823">
        <v>1051985</v>
      </c>
      <c r="D3823" t="s">
        <v>12716</v>
      </c>
      <c r="E3823" t="s">
        <v>90</v>
      </c>
      <c r="F3823" t="s">
        <v>15</v>
      </c>
      <c r="G3823" t="s">
        <v>36</v>
      </c>
      <c r="H3823">
        <v>116</v>
      </c>
      <c r="I3823" t="s">
        <v>12726</v>
      </c>
      <c r="J3823" t="s">
        <v>12727</v>
      </c>
      <c r="K3823" t="s">
        <v>12728</v>
      </c>
      <c r="L3823" t="s">
        <v>77976</v>
      </c>
    </row>
    <row r="3824" spans="1:12" x14ac:dyDescent="0.15">
      <c r="A3824" t="s">
        <v>12</v>
      </c>
      <c r="B3824">
        <v>1052335</v>
      </c>
      <c r="C3824">
        <v>1052355</v>
      </c>
      <c r="D3824" t="s">
        <v>12729</v>
      </c>
      <c r="E3824" t="s">
        <v>12730</v>
      </c>
      <c r="F3824" t="s">
        <v>15</v>
      </c>
      <c r="G3824" t="s">
        <v>16</v>
      </c>
      <c r="H3824">
        <v>6</v>
      </c>
      <c r="I3824" t="s">
        <v>12731</v>
      </c>
      <c r="J3824" t="s">
        <v>12732</v>
      </c>
      <c r="K3824" t="s">
        <v>12733</v>
      </c>
      <c r="L3824" t="s">
        <v>78025</v>
      </c>
    </row>
    <row r="3825" spans="1:12" x14ac:dyDescent="0.15">
      <c r="A3825" t="s">
        <v>12</v>
      </c>
      <c r="B3825">
        <v>1052358</v>
      </c>
      <c r="C3825">
        <v>1052378</v>
      </c>
      <c r="D3825" t="s">
        <v>12729</v>
      </c>
      <c r="E3825" t="s">
        <v>12730</v>
      </c>
      <c r="F3825" t="s">
        <v>15</v>
      </c>
      <c r="G3825" t="s">
        <v>32</v>
      </c>
      <c r="H3825">
        <v>29</v>
      </c>
      <c r="I3825" t="s">
        <v>12734</v>
      </c>
      <c r="J3825" t="s">
        <v>12735</v>
      </c>
      <c r="K3825" t="s">
        <v>12736</v>
      </c>
      <c r="L3825" t="s">
        <v>77921</v>
      </c>
    </row>
    <row r="3826" spans="1:12" x14ac:dyDescent="0.15">
      <c r="A3826" t="s">
        <v>12</v>
      </c>
      <c r="B3826">
        <v>1052451</v>
      </c>
      <c r="C3826">
        <v>1052471</v>
      </c>
      <c r="D3826" t="s">
        <v>12729</v>
      </c>
      <c r="E3826" t="s">
        <v>12730</v>
      </c>
      <c r="F3826" t="s">
        <v>15</v>
      </c>
      <c r="G3826" t="s">
        <v>32</v>
      </c>
      <c r="H3826">
        <v>122</v>
      </c>
      <c r="I3826" t="s">
        <v>12737</v>
      </c>
      <c r="J3826" t="s">
        <v>12738</v>
      </c>
      <c r="K3826" t="s">
        <v>12739</v>
      </c>
      <c r="L3826" t="s">
        <v>78033</v>
      </c>
    </row>
    <row r="3827" spans="1:12" x14ac:dyDescent="0.15">
      <c r="A3827" t="s">
        <v>12</v>
      </c>
      <c r="B3827">
        <v>1052478</v>
      </c>
      <c r="C3827">
        <v>1052498</v>
      </c>
      <c r="D3827" t="s">
        <v>12729</v>
      </c>
      <c r="E3827" t="s">
        <v>12730</v>
      </c>
      <c r="F3827" t="s">
        <v>15</v>
      </c>
      <c r="G3827" t="s">
        <v>32</v>
      </c>
      <c r="H3827">
        <v>149</v>
      </c>
      <c r="I3827" t="s">
        <v>12740</v>
      </c>
      <c r="J3827" t="s">
        <v>12741</v>
      </c>
      <c r="K3827" t="s">
        <v>12742</v>
      </c>
      <c r="L3827" t="s">
        <v>78045</v>
      </c>
    </row>
    <row r="3828" spans="1:12" x14ac:dyDescent="0.15">
      <c r="A3828" t="s">
        <v>12</v>
      </c>
      <c r="B3828">
        <v>1054317</v>
      </c>
      <c r="C3828">
        <v>1054337</v>
      </c>
      <c r="D3828" t="s">
        <v>12743</v>
      </c>
      <c r="E3828" t="s">
        <v>12744</v>
      </c>
      <c r="F3828" t="s">
        <v>15</v>
      </c>
      <c r="G3828" t="s">
        <v>32</v>
      </c>
      <c r="H3828">
        <v>16</v>
      </c>
      <c r="I3828" t="s">
        <v>12745</v>
      </c>
      <c r="J3828" t="s">
        <v>12746</v>
      </c>
      <c r="K3828" t="s">
        <v>12747</v>
      </c>
      <c r="L3828" t="s">
        <v>77905</v>
      </c>
    </row>
    <row r="3829" spans="1:12" x14ac:dyDescent="0.15">
      <c r="A3829" t="s">
        <v>12</v>
      </c>
      <c r="B3829">
        <v>1054380</v>
      </c>
      <c r="C3829">
        <v>1054400</v>
      </c>
      <c r="D3829" t="s">
        <v>12743</v>
      </c>
      <c r="E3829" t="s">
        <v>12744</v>
      </c>
      <c r="F3829" t="s">
        <v>15</v>
      </c>
      <c r="G3829" t="s">
        <v>32</v>
      </c>
      <c r="H3829">
        <v>79</v>
      </c>
      <c r="I3829" t="s">
        <v>12748</v>
      </c>
      <c r="J3829" t="s">
        <v>12749</v>
      </c>
      <c r="K3829" t="s">
        <v>12750</v>
      </c>
      <c r="L3829" t="s">
        <v>77993</v>
      </c>
    </row>
    <row r="3830" spans="1:12" x14ac:dyDescent="0.15">
      <c r="A3830" t="s">
        <v>12</v>
      </c>
      <c r="B3830">
        <v>1054443</v>
      </c>
      <c r="C3830">
        <v>1054463</v>
      </c>
      <c r="D3830" t="s">
        <v>12743</v>
      </c>
      <c r="E3830" t="s">
        <v>12744</v>
      </c>
      <c r="F3830" t="s">
        <v>15</v>
      </c>
      <c r="G3830" t="s">
        <v>32</v>
      </c>
      <c r="H3830">
        <v>142</v>
      </c>
      <c r="I3830" t="s">
        <v>12751</v>
      </c>
      <c r="J3830" t="s">
        <v>12752</v>
      </c>
      <c r="K3830" t="s">
        <v>12753</v>
      </c>
      <c r="L3830" t="s">
        <v>77990</v>
      </c>
    </row>
    <row r="3831" spans="1:12" x14ac:dyDescent="0.15">
      <c r="A3831" t="s">
        <v>12</v>
      </c>
      <c r="B3831">
        <v>1054485</v>
      </c>
      <c r="C3831">
        <v>1054505</v>
      </c>
      <c r="D3831" t="s">
        <v>12743</v>
      </c>
      <c r="E3831" t="s">
        <v>12744</v>
      </c>
      <c r="F3831" t="s">
        <v>15</v>
      </c>
      <c r="G3831" t="s">
        <v>36</v>
      </c>
      <c r="H3831">
        <v>184</v>
      </c>
      <c r="I3831" t="s">
        <v>12754</v>
      </c>
      <c r="J3831" t="s">
        <v>12755</v>
      </c>
      <c r="K3831" t="s">
        <v>12756</v>
      </c>
      <c r="L3831" t="s">
        <v>78021</v>
      </c>
    </row>
    <row r="3832" spans="1:12" x14ac:dyDescent="0.15">
      <c r="A3832" t="s">
        <v>12</v>
      </c>
      <c r="B3832">
        <v>1055453</v>
      </c>
      <c r="C3832">
        <v>1055473</v>
      </c>
      <c r="D3832" t="s">
        <v>12757</v>
      </c>
      <c r="E3832" t="s">
        <v>12758</v>
      </c>
      <c r="F3832" t="s">
        <v>15</v>
      </c>
      <c r="G3832" t="s">
        <v>32</v>
      </c>
      <c r="H3832">
        <v>40</v>
      </c>
      <c r="I3832" t="s">
        <v>12759</v>
      </c>
      <c r="J3832" t="s">
        <v>12760</v>
      </c>
      <c r="K3832" t="s">
        <v>12761</v>
      </c>
      <c r="L3832" t="s">
        <v>77952</v>
      </c>
    </row>
    <row r="3833" spans="1:12" x14ac:dyDescent="0.15">
      <c r="A3833" t="s">
        <v>12</v>
      </c>
      <c r="B3833">
        <v>1055480</v>
      </c>
      <c r="C3833">
        <v>1055500</v>
      </c>
      <c r="D3833" t="s">
        <v>12757</v>
      </c>
      <c r="E3833" t="s">
        <v>12758</v>
      </c>
      <c r="F3833" t="s">
        <v>15</v>
      </c>
      <c r="G3833" t="s">
        <v>16</v>
      </c>
      <c r="H3833">
        <v>67</v>
      </c>
      <c r="I3833" t="s">
        <v>12762</v>
      </c>
      <c r="J3833" t="s">
        <v>12763</v>
      </c>
      <c r="K3833" t="s">
        <v>12764</v>
      </c>
      <c r="L3833" t="s">
        <v>77981</v>
      </c>
    </row>
    <row r="3834" spans="1:12" x14ac:dyDescent="0.15">
      <c r="A3834" t="s">
        <v>12</v>
      </c>
      <c r="B3834">
        <v>1055507</v>
      </c>
      <c r="C3834">
        <v>1055527</v>
      </c>
      <c r="D3834" t="s">
        <v>12757</v>
      </c>
      <c r="E3834" t="s">
        <v>12758</v>
      </c>
      <c r="F3834" t="s">
        <v>15</v>
      </c>
      <c r="G3834" t="s">
        <v>36</v>
      </c>
      <c r="H3834">
        <v>94</v>
      </c>
      <c r="I3834" t="s">
        <v>12765</v>
      </c>
      <c r="J3834" t="s">
        <v>12766</v>
      </c>
      <c r="K3834" t="s">
        <v>12767</v>
      </c>
      <c r="L3834" t="s">
        <v>77927</v>
      </c>
    </row>
    <row r="3835" spans="1:12" x14ac:dyDescent="0.15">
      <c r="A3835" t="s">
        <v>12</v>
      </c>
      <c r="B3835">
        <v>1055533</v>
      </c>
      <c r="C3835">
        <v>1055553</v>
      </c>
      <c r="D3835" t="s">
        <v>12757</v>
      </c>
      <c r="E3835" t="s">
        <v>12758</v>
      </c>
      <c r="F3835" t="s">
        <v>15</v>
      </c>
      <c r="G3835" t="s">
        <v>16</v>
      </c>
      <c r="H3835">
        <v>120</v>
      </c>
      <c r="I3835" t="s">
        <v>12768</v>
      </c>
      <c r="J3835" t="s">
        <v>12769</v>
      </c>
      <c r="K3835" t="s">
        <v>12770</v>
      </c>
      <c r="L3835" t="s">
        <v>78047</v>
      </c>
    </row>
    <row r="3836" spans="1:12" x14ac:dyDescent="0.15">
      <c r="A3836" t="s">
        <v>12</v>
      </c>
      <c r="B3836">
        <v>1056449</v>
      </c>
      <c r="C3836">
        <v>1056469</v>
      </c>
      <c r="D3836" t="s">
        <v>12771</v>
      </c>
      <c r="E3836" t="s">
        <v>90</v>
      </c>
      <c r="F3836" t="s">
        <v>15</v>
      </c>
      <c r="G3836" t="s">
        <v>16</v>
      </c>
      <c r="H3836">
        <v>17</v>
      </c>
      <c r="I3836" t="s">
        <v>12772</v>
      </c>
      <c r="J3836" t="s">
        <v>12773</v>
      </c>
      <c r="K3836" t="s">
        <v>12774</v>
      </c>
      <c r="L3836" t="s">
        <v>77944</v>
      </c>
    </row>
    <row r="3837" spans="1:12" x14ac:dyDescent="0.15">
      <c r="A3837" t="s">
        <v>12</v>
      </c>
      <c r="B3837">
        <v>1056469</v>
      </c>
      <c r="C3837">
        <v>1056489</v>
      </c>
      <c r="D3837" t="s">
        <v>12771</v>
      </c>
      <c r="E3837" t="s">
        <v>90</v>
      </c>
      <c r="F3837" t="s">
        <v>15</v>
      </c>
      <c r="G3837" t="s">
        <v>16</v>
      </c>
      <c r="H3837">
        <v>37</v>
      </c>
      <c r="I3837" t="s">
        <v>12775</v>
      </c>
      <c r="J3837" t="s">
        <v>12776</v>
      </c>
      <c r="K3837" t="s">
        <v>12777</v>
      </c>
      <c r="L3837" t="s">
        <v>77906</v>
      </c>
    </row>
    <row r="3838" spans="1:12" x14ac:dyDescent="0.15">
      <c r="A3838" t="s">
        <v>12</v>
      </c>
      <c r="B3838">
        <v>1056496</v>
      </c>
      <c r="C3838">
        <v>1056516</v>
      </c>
      <c r="D3838" t="s">
        <v>12771</v>
      </c>
      <c r="E3838" t="s">
        <v>90</v>
      </c>
      <c r="F3838" t="s">
        <v>15</v>
      </c>
      <c r="G3838" t="s">
        <v>16</v>
      </c>
      <c r="H3838">
        <v>64</v>
      </c>
      <c r="I3838" t="s">
        <v>12778</v>
      </c>
      <c r="J3838" t="s">
        <v>12779</v>
      </c>
      <c r="K3838" t="s">
        <v>12780</v>
      </c>
      <c r="L3838" t="s">
        <v>77989</v>
      </c>
    </row>
    <row r="3839" spans="1:12" x14ac:dyDescent="0.15">
      <c r="A3839" t="s">
        <v>12</v>
      </c>
      <c r="B3839">
        <v>1056517</v>
      </c>
      <c r="C3839">
        <v>1056537</v>
      </c>
      <c r="D3839" t="s">
        <v>12771</v>
      </c>
      <c r="E3839" t="s">
        <v>90</v>
      </c>
      <c r="F3839" t="s">
        <v>15</v>
      </c>
      <c r="G3839" t="s">
        <v>32</v>
      </c>
      <c r="H3839">
        <v>85</v>
      </c>
      <c r="I3839" t="s">
        <v>12781</v>
      </c>
      <c r="J3839" t="s">
        <v>12782</v>
      </c>
      <c r="K3839" t="s">
        <v>12783</v>
      </c>
      <c r="L3839" t="s">
        <v>77972</v>
      </c>
    </row>
    <row r="3840" spans="1:12" x14ac:dyDescent="0.15">
      <c r="A3840" t="s">
        <v>12</v>
      </c>
      <c r="B3840">
        <v>1057539</v>
      </c>
      <c r="C3840">
        <v>1057559</v>
      </c>
      <c r="D3840" t="s">
        <v>12784</v>
      </c>
      <c r="E3840" t="s">
        <v>12785</v>
      </c>
      <c r="F3840" t="s">
        <v>15</v>
      </c>
      <c r="G3840" t="s">
        <v>32</v>
      </c>
      <c r="H3840">
        <v>13</v>
      </c>
      <c r="I3840" t="s">
        <v>12786</v>
      </c>
      <c r="J3840" t="s">
        <v>12787</v>
      </c>
      <c r="K3840" t="s">
        <v>12788</v>
      </c>
      <c r="L3840" t="s">
        <v>77935</v>
      </c>
    </row>
    <row r="3841" spans="1:12" x14ac:dyDescent="0.15">
      <c r="A3841" t="s">
        <v>12</v>
      </c>
      <c r="B3841">
        <v>1057570</v>
      </c>
      <c r="C3841">
        <v>1057590</v>
      </c>
      <c r="D3841" t="s">
        <v>12784</v>
      </c>
      <c r="E3841" t="s">
        <v>12785</v>
      </c>
      <c r="F3841" t="s">
        <v>15</v>
      </c>
      <c r="G3841" t="s">
        <v>23</v>
      </c>
      <c r="H3841">
        <v>44</v>
      </c>
      <c r="I3841" t="s">
        <v>12789</v>
      </c>
      <c r="J3841" t="s">
        <v>12790</v>
      </c>
      <c r="K3841" t="s">
        <v>12791</v>
      </c>
      <c r="L3841" t="s">
        <v>78016</v>
      </c>
    </row>
    <row r="3842" spans="1:12" x14ac:dyDescent="0.15">
      <c r="A3842" t="s">
        <v>12</v>
      </c>
      <c r="B3842">
        <v>1057608</v>
      </c>
      <c r="C3842">
        <v>1057628</v>
      </c>
      <c r="D3842" t="s">
        <v>12784</v>
      </c>
      <c r="E3842" t="s">
        <v>12785</v>
      </c>
      <c r="F3842" t="s">
        <v>15</v>
      </c>
      <c r="G3842" t="s">
        <v>32</v>
      </c>
      <c r="H3842">
        <v>82</v>
      </c>
      <c r="I3842" t="s">
        <v>12792</v>
      </c>
      <c r="J3842" t="s">
        <v>12793</v>
      </c>
      <c r="K3842" t="s">
        <v>12794</v>
      </c>
      <c r="L3842" t="s">
        <v>78011</v>
      </c>
    </row>
    <row r="3843" spans="1:12" x14ac:dyDescent="0.15">
      <c r="A3843" t="s">
        <v>12</v>
      </c>
      <c r="B3843">
        <v>1057635</v>
      </c>
      <c r="C3843">
        <v>1057655</v>
      </c>
      <c r="D3843" t="s">
        <v>12784</v>
      </c>
      <c r="E3843" t="s">
        <v>12785</v>
      </c>
      <c r="F3843" t="s">
        <v>15</v>
      </c>
      <c r="G3843" t="s">
        <v>16</v>
      </c>
      <c r="H3843">
        <v>109</v>
      </c>
      <c r="I3843" t="s">
        <v>12795</v>
      </c>
      <c r="J3843" t="s">
        <v>12796</v>
      </c>
      <c r="K3843" t="s">
        <v>12797</v>
      </c>
      <c r="L3843" t="s">
        <v>77947</v>
      </c>
    </row>
    <row r="3844" spans="1:12" x14ac:dyDescent="0.15">
      <c r="A3844" t="s">
        <v>12</v>
      </c>
      <c r="B3844">
        <v>1058764</v>
      </c>
      <c r="C3844">
        <v>1058784</v>
      </c>
      <c r="D3844" t="s">
        <v>12798</v>
      </c>
      <c r="E3844" t="s">
        <v>90</v>
      </c>
      <c r="F3844" t="s">
        <v>15</v>
      </c>
      <c r="G3844" t="s">
        <v>16</v>
      </c>
      <c r="H3844">
        <v>7</v>
      </c>
      <c r="I3844" t="s">
        <v>12799</v>
      </c>
      <c r="J3844" t="s">
        <v>12800</v>
      </c>
      <c r="K3844" t="s">
        <v>12801</v>
      </c>
      <c r="L3844" t="s">
        <v>77909</v>
      </c>
    </row>
    <row r="3845" spans="1:12" x14ac:dyDescent="0.15">
      <c r="A3845" t="s">
        <v>12</v>
      </c>
      <c r="B3845">
        <v>1058784</v>
      </c>
      <c r="C3845">
        <v>1058804</v>
      </c>
      <c r="D3845" t="s">
        <v>12798</v>
      </c>
      <c r="E3845" t="s">
        <v>90</v>
      </c>
      <c r="F3845" t="s">
        <v>15</v>
      </c>
      <c r="G3845" t="s">
        <v>36</v>
      </c>
      <c r="H3845">
        <v>27</v>
      </c>
      <c r="I3845" t="s">
        <v>12802</v>
      </c>
      <c r="J3845" t="s">
        <v>12803</v>
      </c>
      <c r="K3845" t="s">
        <v>12804</v>
      </c>
      <c r="L3845" t="s">
        <v>78013</v>
      </c>
    </row>
    <row r="3846" spans="1:12" x14ac:dyDescent="0.15">
      <c r="A3846" t="s">
        <v>12</v>
      </c>
      <c r="B3846">
        <v>1058817</v>
      </c>
      <c r="C3846">
        <v>1058837</v>
      </c>
      <c r="D3846" t="s">
        <v>12798</v>
      </c>
      <c r="E3846" t="s">
        <v>90</v>
      </c>
      <c r="F3846" t="s">
        <v>15</v>
      </c>
      <c r="G3846" t="s">
        <v>16</v>
      </c>
      <c r="H3846">
        <v>60</v>
      </c>
      <c r="I3846" t="s">
        <v>12805</v>
      </c>
      <c r="J3846" t="s">
        <v>12806</v>
      </c>
      <c r="K3846" t="s">
        <v>12807</v>
      </c>
      <c r="L3846" t="s">
        <v>78006</v>
      </c>
    </row>
    <row r="3847" spans="1:12" x14ac:dyDescent="0.15">
      <c r="A3847" t="s">
        <v>12</v>
      </c>
      <c r="B3847">
        <v>1058839</v>
      </c>
      <c r="C3847">
        <v>1058859</v>
      </c>
      <c r="D3847" t="s">
        <v>12798</v>
      </c>
      <c r="E3847" t="s">
        <v>90</v>
      </c>
      <c r="F3847" t="s">
        <v>15</v>
      </c>
      <c r="G3847" t="s">
        <v>16</v>
      </c>
      <c r="H3847">
        <v>82</v>
      </c>
      <c r="I3847" t="s">
        <v>12808</v>
      </c>
      <c r="J3847" t="s">
        <v>12809</v>
      </c>
      <c r="K3847" t="s">
        <v>12810</v>
      </c>
      <c r="L3847" t="s">
        <v>78011</v>
      </c>
    </row>
    <row r="3848" spans="1:12" x14ac:dyDescent="0.15">
      <c r="A3848" t="s">
        <v>12</v>
      </c>
      <c r="B3848">
        <v>1059061</v>
      </c>
      <c r="C3848">
        <v>1059081</v>
      </c>
      <c r="D3848" t="s">
        <v>12811</v>
      </c>
      <c r="E3848" t="s">
        <v>12812</v>
      </c>
      <c r="F3848" t="s">
        <v>15</v>
      </c>
      <c r="G3848" t="s">
        <v>16</v>
      </c>
      <c r="H3848">
        <v>23</v>
      </c>
      <c r="I3848" t="s">
        <v>12813</v>
      </c>
      <c r="J3848" t="s">
        <v>12814</v>
      </c>
      <c r="K3848" t="s">
        <v>12815</v>
      </c>
      <c r="L3848" t="s">
        <v>77975</v>
      </c>
    </row>
    <row r="3849" spans="1:12" x14ac:dyDescent="0.15">
      <c r="A3849" t="s">
        <v>12</v>
      </c>
      <c r="B3849">
        <v>1059081</v>
      </c>
      <c r="C3849">
        <v>1059101</v>
      </c>
      <c r="D3849" t="s">
        <v>12811</v>
      </c>
      <c r="E3849" t="s">
        <v>12812</v>
      </c>
      <c r="F3849" t="s">
        <v>15</v>
      </c>
      <c r="G3849" t="s">
        <v>23</v>
      </c>
      <c r="H3849">
        <v>43</v>
      </c>
      <c r="I3849" t="s">
        <v>12816</v>
      </c>
      <c r="J3849" t="s">
        <v>12817</v>
      </c>
      <c r="K3849" t="s">
        <v>12818</v>
      </c>
      <c r="L3849" t="s">
        <v>77942</v>
      </c>
    </row>
    <row r="3850" spans="1:12" x14ac:dyDescent="0.15">
      <c r="A3850" t="s">
        <v>12</v>
      </c>
      <c r="B3850">
        <v>1059120</v>
      </c>
      <c r="C3850">
        <v>1059140</v>
      </c>
      <c r="D3850" t="s">
        <v>12811</v>
      </c>
      <c r="E3850" t="s">
        <v>12812</v>
      </c>
      <c r="F3850" t="s">
        <v>15</v>
      </c>
      <c r="G3850" t="s">
        <v>16</v>
      </c>
      <c r="H3850">
        <v>82</v>
      </c>
      <c r="I3850" t="s">
        <v>12819</v>
      </c>
      <c r="J3850" t="s">
        <v>12820</v>
      </c>
      <c r="K3850" t="s">
        <v>12821</v>
      </c>
      <c r="L3850" t="s">
        <v>78011</v>
      </c>
    </row>
    <row r="3851" spans="1:12" x14ac:dyDescent="0.15">
      <c r="A3851" t="s">
        <v>12</v>
      </c>
      <c r="B3851">
        <v>1059150</v>
      </c>
      <c r="C3851">
        <v>1059170</v>
      </c>
      <c r="D3851" t="s">
        <v>12811</v>
      </c>
      <c r="E3851" t="s">
        <v>12812</v>
      </c>
      <c r="F3851" t="s">
        <v>15</v>
      </c>
      <c r="G3851" t="s">
        <v>23</v>
      </c>
      <c r="H3851">
        <v>112</v>
      </c>
      <c r="I3851" t="s">
        <v>12822</v>
      </c>
      <c r="J3851" t="s">
        <v>12823</v>
      </c>
      <c r="K3851" t="s">
        <v>12824</v>
      </c>
      <c r="L3851" t="s">
        <v>77950</v>
      </c>
    </row>
    <row r="3852" spans="1:12" x14ac:dyDescent="0.15">
      <c r="A3852" t="s">
        <v>12</v>
      </c>
      <c r="B3852">
        <v>1059713</v>
      </c>
      <c r="C3852">
        <v>1059733</v>
      </c>
      <c r="D3852" t="s">
        <v>12825</v>
      </c>
      <c r="E3852" t="s">
        <v>12826</v>
      </c>
      <c r="F3852" t="s">
        <v>15</v>
      </c>
      <c r="G3852" t="s">
        <v>16</v>
      </c>
      <c r="H3852">
        <v>25</v>
      </c>
      <c r="I3852" t="s">
        <v>12827</v>
      </c>
      <c r="J3852" t="s">
        <v>12828</v>
      </c>
      <c r="K3852" t="s">
        <v>12829</v>
      </c>
      <c r="L3852" t="s">
        <v>78012</v>
      </c>
    </row>
    <row r="3853" spans="1:12" x14ac:dyDescent="0.15">
      <c r="A3853" t="s">
        <v>12</v>
      </c>
      <c r="B3853">
        <v>1059784</v>
      </c>
      <c r="C3853">
        <v>1059804</v>
      </c>
      <c r="D3853" t="s">
        <v>12825</v>
      </c>
      <c r="E3853" t="s">
        <v>12826</v>
      </c>
      <c r="F3853" t="s">
        <v>15</v>
      </c>
      <c r="G3853" t="s">
        <v>16</v>
      </c>
      <c r="H3853">
        <v>96</v>
      </c>
      <c r="I3853" t="s">
        <v>12830</v>
      </c>
      <c r="J3853" t="s">
        <v>12831</v>
      </c>
      <c r="K3853" t="s">
        <v>12832</v>
      </c>
      <c r="L3853" t="s">
        <v>77912</v>
      </c>
    </row>
    <row r="3854" spans="1:12" x14ac:dyDescent="0.15">
      <c r="A3854" t="s">
        <v>12</v>
      </c>
      <c r="B3854">
        <v>1059814</v>
      </c>
      <c r="C3854">
        <v>1059834</v>
      </c>
      <c r="D3854" t="s">
        <v>12825</v>
      </c>
      <c r="E3854" t="s">
        <v>12826</v>
      </c>
      <c r="F3854" t="s">
        <v>15</v>
      </c>
      <c r="G3854" t="s">
        <v>16</v>
      </c>
      <c r="H3854">
        <v>126</v>
      </c>
      <c r="I3854" t="s">
        <v>12833</v>
      </c>
      <c r="J3854" t="s">
        <v>12834</v>
      </c>
      <c r="K3854" t="s">
        <v>12835</v>
      </c>
      <c r="L3854" t="s">
        <v>78078</v>
      </c>
    </row>
    <row r="3855" spans="1:12" x14ac:dyDescent="0.15">
      <c r="A3855" t="s">
        <v>12</v>
      </c>
      <c r="B3855">
        <v>1059834</v>
      </c>
      <c r="C3855">
        <v>1059854</v>
      </c>
      <c r="D3855" t="s">
        <v>12825</v>
      </c>
      <c r="E3855" t="s">
        <v>12826</v>
      </c>
      <c r="F3855" t="s">
        <v>15</v>
      </c>
      <c r="G3855" t="s">
        <v>16</v>
      </c>
      <c r="H3855">
        <v>146</v>
      </c>
      <c r="I3855" t="s">
        <v>12836</v>
      </c>
      <c r="J3855" t="s">
        <v>12837</v>
      </c>
      <c r="K3855" t="s">
        <v>12838</v>
      </c>
      <c r="L3855" t="s">
        <v>78063</v>
      </c>
    </row>
    <row r="3856" spans="1:12" x14ac:dyDescent="0.15">
      <c r="A3856" t="s">
        <v>12</v>
      </c>
      <c r="B3856">
        <v>1061677</v>
      </c>
      <c r="C3856">
        <v>1061697</v>
      </c>
      <c r="D3856" t="s">
        <v>12839</v>
      </c>
      <c r="E3856" t="s">
        <v>90</v>
      </c>
      <c r="F3856" t="s">
        <v>76</v>
      </c>
      <c r="G3856" t="s">
        <v>16</v>
      </c>
      <c r="H3856">
        <v>13</v>
      </c>
      <c r="I3856" t="s">
        <v>12840</v>
      </c>
      <c r="J3856" t="s">
        <v>12841</v>
      </c>
      <c r="K3856" t="s">
        <v>12842</v>
      </c>
      <c r="L3856" t="s">
        <v>77935</v>
      </c>
    </row>
    <row r="3857" spans="1:12" x14ac:dyDescent="0.15">
      <c r="A3857" t="s">
        <v>12</v>
      </c>
      <c r="B3857">
        <v>1061635</v>
      </c>
      <c r="C3857">
        <v>1061655</v>
      </c>
      <c r="D3857" t="s">
        <v>12839</v>
      </c>
      <c r="E3857" t="s">
        <v>90</v>
      </c>
      <c r="F3857" t="s">
        <v>76</v>
      </c>
      <c r="G3857" t="s">
        <v>23</v>
      </c>
      <c r="H3857">
        <v>55</v>
      </c>
      <c r="I3857" t="s">
        <v>12843</v>
      </c>
      <c r="J3857" t="s">
        <v>12844</v>
      </c>
      <c r="K3857" t="s">
        <v>12845</v>
      </c>
      <c r="L3857" t="s">
        <v>77992</v>
      </c>
    </row>
    <row r="3858" spans="1:12" x14ac:dyDescent="0.15">
      <c r="A3858" t="s">
        <v>12</v>
      </c>
      <c r="B3858">
        <v>1061601</v>
      </c>
      <c r="C3858">
        <v>1061621</v>
      </c>
      <c r="D3858" t="s">
        <v>12839</v>
      </c>
      <c r="E3858" t="s">
        <v>90</v>
      </c>
      <c r="F3858" t="s">
        <v>76</v>
      </c>
      <c r="G3858" t="s">
        <v>23</v>
      </c>
      <c r="H3858">
        <v>89</v>
      </c>
      <c r="I3858" t="s">
        <v>12846</v>
      </c>
      <c r="J3858" t="s">
        <v>12847</v>
      </c>
      <c r="K3858" t="s">
        <v>12848</v>
      </c>
      <c r="L3858" t="s">
        <v>77964</v>
      </c>
    </row>
    <row r="3859" spans="1:12" x14ac:dyDescent="0.15">
      <c r="A3859" t="s">
        <v>12</v>
      </c>
      <c r="B3859">
        <v>1061573</v>
      </c>
      <c r="C3859">
        <v>1061593</v>
      </c>
      <c r="D3859" t="s">
        <v>12839</v>
      </c>
      <c r="E3859" t="s">
        <v>90</v>
      </c>
      <c r="F3859" t="s">
        <v>76</v>
      </c>
      <c r="G3859" t="s">
        <v>36</v>
      </c>
      <c r="H3859">
        <v>117</v>
      </c>
      <c r="I3859" t="s">
        <v>12849</v>
      </c>
      <c r="J3859" t="s">
        <v>12850</v>
      </c>
      <c r="K3859" t="s">
        <v>12851</v>
      </c>
      <c r="L3859" t="s">
        <v>77930</v>
      </c>
    </row>
    <row r="3860" spans="1:12" x14ac:dyDescent="0.15">
      <c r="A3860" t="s">
        <v>12</v>
      </c>
      <c r="B3860">
        <v>1061817</v>
      </c>
      <c r="C3860">
        <v>1061837</v>
      </c>
      <c r="D3860" t="s">
        <v>12852</v>
      </c>
      <c r="E3860" t="s">
        <v>90</v>
      </c>
      <c r="F3860" t="s">
        <v>15</v>
      </c>
      <c r="G3860" t="s">
        <v>16</v>
      </c>
      <c r="H3860">
        <v>0</v>
      </c>
      <c r="I3860" t="s">
        <v>12853</v>
      </c>
      <c r="J3860" t="s">
        <v>12854</v>
      </c>
      <c r="K3860" t="s">
        <v>12855</v>
      </c>
      <c r="L3860" t="s">
        <v>77980</v>
      </c>
    </row>
    <row r="3861" spans="1:12" x14ac:dyDescent="0.15">
      <c r="A3861" t="s">
        <v>12</v>
      </c>
      <c r="B3861">
        <v>1061842</v>
      </c>
      <c r="C3861">
        <v>1061862</v>
      </c>
      <c r="D3861" t="s">
        <v>12852</v>
      </c>
      <c r="E3861" t="s">
        <v>90</v>
      </c>
      <c r="F3861" t="s">
        <v>15</v>
      </c>
      <c r="G3861" t="s">
        <v>32</v>
      </c>
      <c r="H3861">
        <v>25</v>
      </c>
      <c r="I3861" t="s">
        <v>12856</v>
      </c>
      <c r="J3861" t="s">
        <v>12857</v>
      </c>
      <c r="K3861" t="s">
        <v>12858</v>
      </c>
      <c r="L3861" t="s">
        <v>78012</v>
      </c>
    </row>
    <row r="3862" spans="1:12" x14ac:dyDescent="0.15">
      <c r="A3862" t="s">
        <v>12</v>
      </c>
      <c r="B3862">
        <v>1061863</v>
      </c>
      <c r="C3862">
        <v>1061883</v>
      </c>
      <c r="D3862" t="s">
        <v>12852</v>
      </c>
      <c r="E3862" t="s">
        <v>90</v>
      </c>
      <c r="F3862" t="s">
        <v>15</v>
      </c>
      <c r="G3862" t="s">
        <v>23</v>
      </c>
      <c r="H3862">
        <v>46</v>
      </c>
      <c r="I3862" t="s">
        <v>12859</v>
      </c>
      <c r="J3862" t="s">
        <v>12860</v>
      </c>
      <c r="K3862" t="s">
        <v>12861</v>
      </c>
      <c r="L3862" t="s">
        <v>78004</v>
      </c>
    </row>
    <row r="3863" spans="1:12" x14ac:dyDescent="0.15">
      <c r="A3863" t="s">
        <v>12</v>
      </c>
      <c r="B3863">
        <v>1061899</v>
      </c>
      <c r="C3863">
        <v>1061919</v>
      </c>
      <c r="D3863" t="s">
        <v>12852</v>
      </c>
      <c r="E3863" t="s">
        <v>90</v>
      </c>
      <c r="F3863" t="s">
        <v>15</v>
      </c>
      <c r="G3863" t="s">
        <v>16</v>
      </c>
      <c r="H3863">
        <v>82</v>
      </c>
      <c r="I3863" t="s">
        <v>12862</v>
      </c>
      <c r="J3863" t="s">
        <v>12863</v>
      </c>
      <c r="K3863" t="s">
        <v>12864</v>
      </c>
      <c r="L3863" t="s">
        <v>78011</v>
      </c>
    </row>
    <row r="3864" spans="1:12" x14ac:dyDescent="0.15">
      <c r="A3864" t="s">
        <v>12</v>
      </c>
      <c r="B3864">
        <v>1064133</v>
      </c>
      <c r="C3864">
        <v>1064153</v>
      </c>
      <c r="D3864" t="s">
        <v>12865</v>
      </c>
      <c r="E3864" t="s">
        <v>90</v>
      </c>
      <c r="F3864" t="s">
        <v>76</v>
      </c>
      <c r="G3864" t="s">
        <v>36</v>
      </c>
      <c r="H3864">
        <v>11</v>
      </c>
      <c r="I3864" t="s">
        <v>12866</v>
      </c>
      <c r="J3864" t="s">
        <v>12867</v>
      </c>
      <c r="K3864" t="s">
        <v>12868</v>
      </c>
      <c r="L3864" t="s">
        <v>77974</v>
      </c>
    </row>
    <row r="3865" spans="1:12" x14ac:dyDescent="0.15">
      <c r="A3865" t="s">
        <v>12</v>
      </c>
      <c r="B3865">
        <v>1064086</v>
      </c>
      <c r="C3865">
        <v>1064106</v>
      </c>
      <c r="D3865" t="s">
        <v>12865</v>
      </c>
      <c r="E3865" t="s">
        <v>90</v>
      </c>
      <c r="F3865" t="s">
        <v>76</v>
      </c>
      <c r="G3865" t="s">
        <v>16</v>
      </c>
      <c r="H3865">
        <v>58</v>
      </c>
      <c r="I3865" t="s">
        <v>12869</v>
      </c>
      <c r="J3865" t="s">
        <v>12870</v>
      </c>
      <c r="K3865" t="s">
        <v>12871</v>
      </c>
      <c r="L3865" t="s">
        <v>77911</v>
      </c>
    </row>
    <row r="3866" spans="1:12" x14ac:dyDescent="0.15">
      <c r="A3866" t="s">
        <v>12</v>
      </c>
      <c r="B3866">
        <v>1064064</v>
      </c>
      <c r="C3866">
        <v>1064084</v>
      </c>
      <c r="D3866" t="s">
        <v>12865</v>
      </c>
      <c r="E3866" t="s">
        <v>90</v>
      </c>
      <c r="F3866" t="s">
        <v>76</v>
      </c>
      <c r="G3866" t="s">
        <v>23</v>
      </c>
      <c r="H3866">
        <v>80</v>
      </c>
      <c r="I3866" t="s">
        <v>12872</v>
      </c>
      <c r="J3866" t="s">
        <v>12873</v>
      </c>
      <c r="K3866" t="s">
        <v>12874</v>
      </c>
      <c r="L3866" t="s">
        <v>77940</v>
      </c>
    </row>
    <row r="3867" spans="1:12" x14ac:dyDescent="0.15">
      <c r="A3867" t="s">
        <v>12</v>
      </c>
      <c r="B3867">
        <v>1064036</v>
      </c>
      <c r="C3867">
        <v>1064056</v>
      </c>
      <c r="D3867" t="s">
        <v>12865</v>
      </c>
      <c r="E3867" t="s">
        <v>90</v>
      </c>
      <c r="F3867" t="s">
        <v>76</v>
      </c>
      <c r="G3867" t="s">
        <v>16</v>
      </c>
      <c r="H3867">
        <v>108</v>
      </c>
      <c r="I3867" t="s">
        <v>12875</v>
      </c>
      <c r="J3867" t="s">
        <v>12876</v>
      </c>
      <c r="K3867" t="s">
        <v>12877</v>
      </c>
      <c r="L3867" t="s">
        <v>77994</v>
      </c>
    </row>
    <row r="3868" spans="1:12" x14ac:dyDescent="0.15">
      <c r="A3868" t="s">
        <v>12</v>
      </c>
      <c r="B3868">
        <v>1064871</v>
      </c>
      <c r="C3868">
        <v>1064891</v>
      </c>
      <c r="D3868" t="s">
        <v>12878</v>
      </c>
      <c r="E3868" t="s">
        <v>90</v>
      </c>
      <c r="F3868" t="s">
        <v>76</v>
      </c>
      <c r="G3868" t="s">
        <v>32</v>
      </c>
      <c r="H3868">
        <v>1</v>
      </c>
      <c r="I3868" t="s">
        <v>12879</v>
      </c>
      <c r="J3868" t="s">
        <v>12880</v>
      </c>
      <c r="K3868" t="s">
        <v>12881</v>
      </c>
      <c r="L3868" t="s">
        <v>77917</v>
      </c>
    </row>
    <row r="3869" spans="1:12" x14ac:dyDescent="0.15">
      <c r="A3869" t="s">
        <v>12</v>
      </c>
      <c r="B3869">
        <v>1064848</v>
      </c>
      <c r="C3869">
        <v>1064868</v>
      </c>
      <c r="D3869" t="s">
        <v>12878</v>
      </c>
      <c r="E3869" t="s">
        <v>90</v>
      </c>
      <c r="F3869" t="s">
        <v>76</v>
      </c>
      <c r="G3869" t="s">
        <v>16</v>
      </c>
      <c r="H3869">
        <v>24</v>
      </c>
      <c r="I3869" t="s">
        <v>12882</v>
      </c>
      <c r="J3869" t="s">
        <v>12883</v>
      </c>
      <c r="K3869" t="s">
        <v>12884</v>
      </c>
      <c r="L3869" t="s">
        <v>77966</v>
      </c>
    </row>
    <row r="3870" spans="1:12" x14ac:dyDescent="0.15">
      <c r="A3870" t="s">
        <v>12</v>
      </c>
      <c r="B3870">
        <v>1064823</v>
      </c>
      <c r="C3870">
        <v>1064843</v>
      </c>
      <c r="D3870" t="s">
        <v>12878</v>
      </c>
      <c r="E3870" t="s">
        <v>90</v>
      </c>
      <c r="F3870" t="s">
        <v>76</v>
      </c>
      <c r="G3870" t="s">
        <v>36</v>
      </c>
      <c r="H3870">
        <v>49</v>
      </c>
      <c r="I3870" t="s">
        <v>12885</v>
      </c>
      <c r="J3870" t="s">
        <v>12886</v>
      </c>
      <c r="K3870" t="s">
        <v>12887</v>
      </c>
      <c r="L3870" t="s">
        <v>77913</v>
      </c>
    </row>
    <row r="3871" spans="1:12" x14ac:dyDescent="0.15">
      <c r="A3871" t="s">
        <v>12</v>
      </c>
      <c r="B3871">
        <v>1064801</v>
      </c>
      <c r="C3871">
        <v>1064821</v>
      </c>
      <c r="D3871" t="s">
        <v>12878</v>
      </c>
      <c r="E3871" t="s">
        <v>90</v>
      </c>
      <c r="F3871" t="s">
        <v>76</v>
      </c>
      <c r="G3871" t="s">
        <v>32</v>
      </c>
      <c r="H3871">
        <v>71</v>
      </c>
      <c r="I3871" t="s">
        <v>12888</v>
      </c>
      <c r="J3871" t="s">
        <v>12889</v>
      </c>
      <c r="K3871" t="s">
        <v>12890</v>
      </c>
      <c r="L3871" t="s">
        <v>77969</v>
      </c>
    </row>
    <row r="3872" spans="1:12" x14ac:dyDescent="0.15">
      <c r="A3872" t="s">
        <v>12</v>
      </c>
      <c r="B3872">
        <v>1066001</v>
      </c>
      <c r="C3872">
        <v>1066021</v>
      </c>
      <c r="D3872" t="s">
        <v>12891</v>
      </c>
      <c r="E3872" t="s">
        <v>12892</v>
      </c>
      <c r="F3872" t="s">
        <v>76</v>
      </c>
      <c r="G3872" t="s">
        <v>23</v>
      </c>
      <c r="H3872">
        <v>0</v>
      </c>
      <c r="I3872" t="s">
        <v>12893</v>
      </c>
      <c r="J3872" t="s">
        <v>12894</v>
      </c>
      <c r="K3872" t="s">
        <v>12895</v>
      </c>
      <c r="L3872" t="s">
        <v>77980</v>
      </c>
    </row>
    <row r="3873" spans="1:12" x14ac:dyDescent="0.15">
      <c r="A3873" t="s">
        <v>12</v>
      </c>
      <c r="B3873">
        <v>1065973</v>
      </c>
      <c r="C3873">
        <v>1065993</v>
      </c>
      <c r="D3873" t="s">
        <v>12891</v>
      </c>
      <c r="E3873" t="s">
        <v>12892</v>
      </c>
      <c r="F3873" t="s">
        <v>76</v>
      </c>
      <c r="G3873" t="s">
        <v>32</v>
      </c>
      <c r="H3873">
        <v>28</v>
      </c>
      <c r="I3873" t="s">
        <v>12896</v>
      </c>
      <c r="J3873" t="s">
        <v>12897</v>
      </c>
      <c r="K3873" t="s">
        <v>12898</v>
      </c>
      <c r="L3873" t="s">
        <v>77956</v>
      </c>
    </row>
    <row r="3874" spans="1:12" x14ac:dyDescent="0.15">
      <c r="A3874" t="s">
        <v>12</v>
      </c>
      <c r="B3874">
        <v>1065947</v>
      </c>
      <c r="C3874">
        <v>1065967</v>
      </c>
      <c r="D3874" t="s">
        <v>12891</v>
      </c>
      <c r="E3874" t="s">
        <v>12892</v>
      </c>
      <c r="F3874" t="s">
        <v>76</v>
      </c>
      <c r="G3874" t="s">
        <v>36</v>
      </c>
      <c r="H3874">
        <v>54</v>
      </c>
      <c r="I3874" t="s">
        <v>12899</v>
      </c>
      <c r="J3874" t="s">
        <v>12900</v>
      </c>
      <c r="K3874" t="s">
        <v>12901</v>
      </c>
      <c r="L3874" t="s">
        <v>77961</v>
      </c>
    </row>
    <row r="3875" spans="1:12" x14ac:dyDescent="0.15">
      <c r="A3875" t="s">
        <v>12</v>
      </c>
      <c r="B3875">
        <v>1065920</v>
      </c>
      <c r="C3875">
        <v>1065940</v>
      </c>
      <c r="D3875" t="s">
        <v>12891</v>
      </c>
      <c r="E3875" t="s">
        <v>12892</v>
      </c>
      <c r="F3875" t="s">
        <v>76</v>
      </c>
      <c r="G3875" t="s">
        <v>16</v>
      </c>
      <c r="H3875">
        <v>81</v>
      </c>
      <c r="I3875" t="s">
        <v>12902</v>
      </c>
      <c r="J3875" t="s">
        <v>12903</v>
      </c>
      <c r="K3875" t="s">
        <v>12904</v>
      </c>
      <c r="L3875" t="s">
        <v>78019</v>
      </c>
    </row>
    <row r="3876" spans="1:12" x14ac:dyDescent="0.15">
      <c r="A3876" t="s">
        <v>12</v>
      </c>
      <c r="B3876">
        <v>1066643</v>
      </c>
      <c r="C3876">
        <v>1066663</v>
      </c>
      <c r="D3876" t="s">
        <v>12905</v>
      </c>
      <c r="E3876" t="s">
        <v>90</v>
      </c>
      <c r="F3876" t="s">
        <v>76</v>
      </c>
      <c r="G3876" t="s">
        <v>32</v>
      </c>
      <c r="H3876">
        <v>19</v>
      </c>
      <c r="I3876" t="s">
        <v>12906</v>
      </c>
      <c r="J3876" t="s">
        <v>12907</v>
      </c>
      <c r="K3876" t="s">
        <v>12908</v>
      </c>
      <c r="L3876" t="s">
        <v>77982</v>
      </c>
    </row>
    <row r="3877" spans="1:12" x14ac:dyDescent="0.15">
      <c r="A3877" t="s">
        <v>12</v>
      </c>
      <c r="B3877">
        <v>1066616</v>
      </c>
      <c r="C3877">
        <v>1066636</v>
      </c>
      <c r="D3877" t="s">
        <v>12905</v>
      </c>
      <c r="E3877" t="s">
        <v>90</v>
      </c>
      <c r="F3877" t="s">
        <v>76</v>
      </c>
      <c r="G3877" t="s">
        <v>36</v>
      </c>
      <c r="H3877">
        <v>46</v>
      </c>
      <c r="I3877" t="s">
        <v>12909</v>
      </c>
      <c r="J3877" t="s">
        <v>12910</v>
      </c>
      <c r="K3877" t="s">
        <v>12911</v>
      </c>
      <c r="L3877" t="s">
        <v>78004</v>
      </c>
    </row>
    <row r="3878" spans="1:12" x14ac:dyDescent="0.15">
      <c r="A3878" t="s">
        <v>12</v>
      </c>
      <c r="B3878">
        <v>1066594</v>
      </c>
      <c r="C3878">
        <v>1066614</v>
      </c>
      <c r="D3878" t="s">
        <v>12905</v>
      </c>
      <c r="E3878" t="s">
        <v>90</v>
      </c>
      <c r="F3878" t="s">
        <v>76</v>
      </c>
      <c r="G3878" t="s">
        <v>32</v>
      </c>
      <c r="H3878">
        <v>68</v>
      </c>
      <c r="I3878" t="s">
        <v>12912</v>
      </c>
      <c r="J3878" t="s">
        <v>12913</v>
      </c>
      <c r="K3878" t="s">
        <v>12914</v>
      </c>
      <c r="L3878" t="s">
        <v>77962</v>
      </c>
    </row>
    <row r="3879" spans="1:12" x14ac:dyDescent="0.15">
      <c r="A3879" t="s">
        <v>12</v>
      </c>
      <c r="B3879">
        <v>1066529</v>
      </c>
      <c r="C3879">
        <v>1066549</v>
      </c>
      <c r="D3879" t="s">
        <v>12905</v>
      </c>
      <c r="E3879" t="s">
        <v>90</v>
      </c>
      <c r="F3879" t="s">
        <v>76</v>
      </c>
      <c r="G3879" t="s">
        <v>23</v>
      </c>
      <c r="H3879">
        <v>133</v>
      </c>
      <c r="I3879" t="s">
        <v>12915</v>
      </c>
      <c r="J3879" t="s">
        <v>12916</v>
      </c>
      <c r="K3879" t="s">
        <v>12917</v>
      </c>
      <c r="L3879" t="s">
        <v>77995</v>
      </c>
    </row>
    <row r="3880" spans="1:12" x14ac:dyDescent="0.15">
      <c r="A3880" t="s">
        <v>12</v>
      </c>
      <c r="B3880">
        <v>1069349</v>
      </c>
      <c r="C3880">
        <v>1069369</v>
      </c>
      <c r="D3880" t="s">
        <v>12918</v>
      </c>
      <c r="E3880" t="s">
        <v>12919</v>
      </c>
      <c r="F3880" t="s">
        <v>76</v>
      </c>
      <c r="G3880" t="s">
        <v>32</v>
      </c>
      <c r="H3880">
        <v>1</v>
      </c>
      <c r="I3880" t="s">
        <v>12920</v>
      </c>
      <c r="J3880" t="s">
        <v>12921</v>
      </c>
      <c r="K3880" t="s">
        <v>12922</v>
      </c>
      <c r="L3880" t="s">
        <v>77917</v>
      </c>
    </row>
    <row r="3881" spans="1:12" x14ac:dyDescent="0.15">
      <c r="A3881" t="s">
        <v>12</v>
      </c>
      <c r="B3881">
        <v>1069329</v>
      </c>
      <c r="C3881">
        <v>1069349</v>
      </c>
      <c r="D3881" t="s">
        <v>12918</v>
      </c>
      <c r="E3881" t="s">
        <v>12919</v>
      </c>
      <c r="F3881" t="s">
        <v>76</v>
      </c>
      <c r="G3881" t="s">
        <v>32</v>
      </c>
      <c r="H3881">
        <v>21</v>
      </c>
      <c r="I3881" t="s">
        <v>12923</v>
      </c>
      <c r="J3881" t="s">
        <v>12924</v>
      </c>
      <c r="K3881" t="s">
        <v>12925</v>
      </c>
      <c r="L3881" t="s">
        <v>78022</v>
      </c>
    </row>
    <row r="3882" spans="1:12" x14ac:dyDescent="0.15">
      <c r="A3882" t="s">
        <v>12</v>
      </c>
      <c r="B3882">
        <v>1069307</v>
      </c>
      <c r="C3882">
        <v>1069327</v>
      </c>
      <c r="D3882" t="s">
        <v>12918</v>
      </c>
      <c r="E3882" t="s">
        <v>12919</v>
      </c>
      <c r="F3882" t="s">
        <v>76</v>
      </c>
      <c r="G3882" t="s">
        <v>36</v>
      </c>
      <c r="H3882">
        <v>43</v>
      </c>
      <c r="I3882" t="s">
        <v>12926</v>
      </c>
      <c r="J3882" t="s">
        <v>12927</v>
      </c>
      <c r="K3882" t="s">
        <v>12928</v>
      </c>
      <c r="L3882" t="s">
        <v>77942</v>
      </c>
    </row>
    <row r="3883" spans="1:12" x14ac:dyDescent="0.15">
      <c r="A3883" t="s">
        <v>12</v>
      </c>
      <c r="B3883">
        <v>1069285</v>
      </c>
      <c r="C3883">
        <v>1069305</v>
      </c>
      <c r="D3883" t="s">
        <v>12918</v>
      </c>
      <c r="E3883" t="s">
        <v>12919</v>
      </c>
      <c r="F3883" t="s">
        <v>76</v>
      </c>
      <c r="G3883" t="s">
        <v>32</v>
      </c>
      <c r="H3883">
        <v>65</v>
      </c>
      <c r="I3883" t="s">
        <v>12929</v>
      </c>
      <c r="J3883" t="s">
        <v>12930</v>
      </c>
      <c r="K3883" t="s">
        <v>12931</v>
      </c>
      <c r="L3883" t="s">
        <v>78042</v>
      </c>
    </row>
    <row r="3884" spans="1:12" x14ac:dyDescent="0.15">
      <c r="A3884" t="s">
        <v>12</v>
      </c>
      <c r="B3884">
        <v>1069610</v>
      </c>
      <c r="C3884">
        <v>1069630</v>
      </c>
      <c r="D3884" t="s">
        <v>12932</v>
      </c>
      <c r="E3884" t="s">
        <v>90</v>
      </c>
      <c r="F3884" t="s">
        <v>15</v>
      </c>
      <c r="G3884" t="s">
        <v>36</v>
      </c>
      <c r="H3884">
        <v>70</v>
      </c>
      <c r="I3884" t="s">
        <v>12933</v>
      </c>
      <c r="J3884" t="s">
        <v>12934</v>
      </c>
      <c r="K3884" t="s">
        <v>12935</v>
      </c>
      <c r="L3884" t="s">
        <v>77919</v>
      </c>
    </row>
    <row r="3885" spans="1:12" x14ac:dyDescent="0.15">
      <c r="A3885" t="s">
        <v>12</v>
      </c>
      <c r="B3885">
        <v>1069637</v>
      </c>
      <c r="C3885">
        <v>1069657</v>
      </c>
      <c r="D3885" t="s">
        <v>12932</v>
      </c>
      <c r="E3885" t="s">
        <v>90</v>
      </c>
      <c r="F3885" t="s">
        <v>15</v>
      </c>
      <c r="G3885" t="s">
        <v>16</v>
      </c>
      <c r="H3885">
        <v>97</v>
      </c>
      <c r="I3885" t="s">
        <v>12936</v>
      </c>
      <c r="J3885" t="s">
        <v>12937</v>
      </c>
      <c r="K3885" t="s">
        <v>12938</v>
      </c>
      <c r="L3885" t="s">
        <v>78010</v>
      </c>
    </row>
    <row r="3886" spans="1:12" x14ac:dyDescent="0.15">
      <c r="A3886" t="s">
        <v>12</v>
      </c>
      <c r="B3886">
        <v>1069660</v>
      </c>
      <c r="C3886">
        <v>1069680</v>
      </c>
      <c r="D3886" t="s">
        <v>12932</v>
      </c>
      <c r="E3886" t="s">
        <v>90</v>
      </c>
      <c r="F3886" t="s">
        <v>15</v>
      </c>
      <c r="G3886" t="s">
        <v>36</v>
      </c>
      <c r="H3886">
        <v>120</v>
      </c>
      <c r="I3886" t="s">
        <v>12939</v>
      </c>
      <c r="J3886" t="s">
        <v>12940</v>
      </c>
      <c r="K3886" t="s">
        <v>12941</v>
      </c>
      <c r="L3886" t="s">
        <v>78047</v>
      </c>
    </row>
    <row r="3887" spans="1:12" x14ac:dyDescent="0.15">
      <c r="A3887" t="s">
        <v>12</v>
      </c>
      <c r="B3887">
        <v>1069725</v>
      </c>
      <c r="C3887">
        <v>1069745</v>
      </c>
      <c r="D3887" t="s">
        <v>12932</v>
      </c>
      <c r="E3887" t="s">
        <v>90</v>
      </c>
      <c r="F3887" t="s">
        <v>15</v>
      </c>
      <c r="G3887" t="s">
        <v>32</v>
      </c>
      <c r="H3887">
        <v>185</v>
      </c>
      <c r="I3887" t="s">
        <v>12942</v>
      </c>
      <c r="J3887" t="s">
        <v>12943</v>
      </c>
      <c r="K3887" t="s">
        <v>12944</v>
      </c>
      <c r="L3887" t="s">
        <v>78084</v>
      </c>
    </row>
    <row r="3888" spans="1:12" x14ac:dyDescent="0.15">
      <c r="A3888" t="s">
        <v>12</v>
      </c>
      <c r="B3888">
        <v>1070050</v>
      </c>
      <c r="C3888">
        <v>1070070</v>
      </c>
      <c r="D3888" t="s">
        <v>12945</v>
      </c>
      <c r="E3888" t="s">
        <v>90</v>
      </c>
      <c r="F3888" t="s">
        <v>15</v>
      </c>
      <c r="G3888" t="s">
        <v>16</v>
      </c>
      <c r="H3888">
        <v>6</v>
      </c>
      <c r="I3888" t="s">
        <v>12946</v>
      </c>
      <c r="J3888" t="s">
        <v>12947</v>
      </c>
      <c r="K3888" t="s">
        <v>12948</v>
      </c>
      <c r="L3888" t="s">
        <v>78025</v>
      </c>
    </row>
    <row r="3889" spans="1:12" x14ac:dyDescent="0.15">
      <c r="A3889" t="s">
        <v>12</v>
      </c>
      <c r="B3889">
        <v>1070083</v>
      </c>
      <c r="C3889">
        <v>1070103</v>
      </c>
      <c r="D3889" t="s">
        <v>12945</v>
      </c>
      <c r="E3889" t="s">
        <v>90</v>
      </c>
      <c r="F3889" t="s">
        <v>15</v>
      </c>
      <c r="G3889" t="s">
        <v>16</v>
      </c>
      <c r="H3889">
        <v>39</v>
      </c>
      <c r="I3889" t="s">
        <v>12949</v>
      </c>
      <c r="J3889" t="s">
        <v>12950</v>
      </c>
      <c r="K3889" t="s">
        <v>12951</v>
      </c>
      <c r="L3889" t="s">
        <v>78041</v>
      </c>
    </row>
    <row r="3890" spans="1:12" x14ac:dyDescent="0.15">
      <c r="A3890" t="s">
        <v>12</v>
      </c>
      <c r="B3890">
        <v>1070132</v>
      </c>
      <c r="C3890">
        <v>1070152</v>
      </c>
      <c r="D3890" t="s">
        <v>12945</v>
      </c>
      <c r="E3890" t="s">
        <v>90</v>
      </c>
      <c r="F3890" t="s">
        <v>15</v>
      </c>
      <c r="G3890" t="s">
        <v>32</v>
      </c>
      <c r="H3890">
        <v>88</v>
      </c>
      <c r="I3890" t="s">
        <v>12952</v>
      </c>
      <c r="J3890" t="s">
        <v>12953</v>
      </c>
      <c r="K3890" t="s">
        <v>12954</v>
      </c>
      <c r="L3890" t="s">
        <v>77923</v>
      </c>
    </row>
    <row r="3891" spans="1:12" x14ac:dyDescent="0.15">
      <c r="A3891" t="s">
        <v>12</v>
      </c>
      <c r="B3891">
        <v>1070200</v>
      </c>
      <c r="C3891">
        <v>1070220</v>
      </c>
      <c r="D3891" t="s">
        <v>12945</v>
      </c>
      <c r="E3891" t="s">
        <v>90</v>
      </c>
      <c r="F3891" t="s">
        <v>15</v>
      </c>
      <c r="G3891" t="s">
        <v>16</v>
      </c>
      <c r="H3891">
        <v>156</v>
      </c>
      <c r="I3891" t="s">
        <v>12955</v>
      </c>
      <c r="J3891" t="s">
        <v>12956</v>
      </c>
      <c r="K3891" t="s">
        <v>12957</v>
      </c>
      <c r="L3891" t="s">
        <v>78109</v>
      </c>
    </row>
    <row r="3892" spans="1:12" x14ac:dyDescent="0.15">
      <c r="A3892" t="s">
        <v>12</v>
      </c>
      <c r="B3892">
        <v>1072350</v>
      </c>
      <c r="C3892">
        <v>1072370</v>
      </c>
      <c r="D3892" t="s">
        <v>12958</v>
      </c>
      <c r="E3892" t="s">
        <v>12959</v>
      </c>
      <c r="F3892" t="s">
        <v>76</v>
      </c>
      <c r="G3892" t="s">
        <v>36</v>
      </c>
      <c r="H3892">
        <v>21</v>
      </c>
      <c r="I3892" t="s">
        <v>12960</v>
      </c>
      <c r="J3892" t="s">
        <v>12961</v>
      </c>
      <c r="K3892" t="s">
        <v>12962</v>
      </c>
      <c r="L3892" t="s">
        <v>78022</v>
      </c>
    </row>
    <row r="3893" spans="1:12" x14ac:dyDescent="0.15">
      <c r="A3893" t="s">
        <v>12</v>
      </c>
      <c r="B3893">
        <v>1072300</v>
      </c>
      <c r="C3893">
        <v>1072320</v>
      </c>
      <c r="D3893" t="s">
        <v>12958</v>
      </c>
      <c r="E3893" t="s">
        <v>12959</v>
      </c>
      <c r="F3893" t="s">
        <v>76</v>
      </c>
      <c r="G3893" t="s">
        <v>23</v>
      </c>
      <c r="H3893">
        <v>71</v>
      </c>
      <c r="I3893" t="s">
        <v>12963</v>
      </c>
      <c r="J3893" t="s">
        <v>12964</v>
      </c>
      <c r="K3893" t="s">
        <v>12965</v>
      </c>
      <c r="L3893" t="s">
        <v>77969</v>
      </c>
    </row>
    <row r="3894" spans="1:12" x14ac:dyDescent="0.15">
      <c r="A3894" t="s">
        <v>12</v>
      </c>
      <c r="B3894">
        <v>1072272</v>
      </c>
      <c r="C3894">
        <v>1072292</v>
      </c>
      <c r="D3894" t="s">
        <v>12958</v>
      </c>
      <c r="E3894" t="s">
        <v>12959</v>
      </c>
      <c r="F3894" t="s">
        <v>76</v>
      </c>
      <c r="G3894" t="s">
        <v>16</v>
      </c>
      <c r="H3894">
        <v>99</v>
      </c>
      <c r="I3894" t="s">
        <v>12966</v>
      </c>
      <c r="J3894" t="s">
        <v>12967</v>
      </c>
      <c r="K3894" t="s">
        <v>12968</v>
      </c>
      <c r="L3894" t="s">
        <v>78051</v>
      </c>
    </row>
    <row r="3895" spans="1:12" x14ac:dyDescent="0.15">
      <c r="A3895" t="s">
        <v>12</v>
      </c>
      <c r="B3895">
        <v>1072250</v>
      </c>
      <c r="C3895">
        <v>1072270</v>
      </c>
      <c r="D3895" t="s">
        <v>12958</v>
      </c>
      <c r="E3895" t="s">
        <v>12959</v>
      </c>
      <c r="F3895" t="s">
        <v>76</v>
      </c>
      <c r="G3895" t="s">
        <v>36</v>
      </c>
      <c r="H3895">
        <v>121</v>
      </c>
      <c r="I3895" t="s">
        <v>12969</v>
      </c>
      <c r="J3895" t="s">
        <v>12970</v>
      </c>
      <c r="K3895" t="s">
        <v>12971</v>
      </c>
      <c r="L3895" t="s">
        <v>77943</v>
      </c>
    </row>
    <row r="3896" spans="1:12" x14ac:dyDescent="0.15">
      <c r="A3896" t="s">
        <v>12</v>
      </c>
      <c r="B3896">
        <v>1073382</v>
      </c>
      <c r="C3896">
        <v>1073402</v>
      </c>
      <c r="D3896" t="s">
        <v>12972</v>
      </c>
      <c r="E3896" t="s">
        <v>90</v>
      </c>
      <c r="F3896" t="s">
        <v>76</v>
      </c>
      <c r="G3896" t="s">
        <v>16</v>
      </c>
      <c r="H3896">
        <v>14</v>
      </c>
      <c r="I3896" t="s">
        <v>12973</v>
      </c>
      <c r="J3896" t="s">
        <v>12974</v>
      </c>
      <c r="K3896" t="s">
        <v>12975</v>
      </c>
      <c r="L3896" t="s">
        <v>77924</v>
      </c>
    </row>
    <row r="3897" spans="1:12" x14ac:dyDescent="0.15">
      <c r="A3897" t="s">
        <v>12</v>
      </c>
      <c r="B3897">
        <v>1073359</v>
      </c>
      <c r="C3897">
        <v>1073379</v>
      </c>
      <c r="D3897" t="s">
        <v>12972</v>
      </c>
      <c r="E3897" t="s">
        <v>90</v>
      </c>
      <c r="F3897" t="s">
        <v>76</v>
      </c>
      <c r="G3897" t="s">
        <v>23</v>
      </c>
      <c r="H3897">
        <v>37</v>
      </c>
      <c r="I3897" t="s">
        <v>12976</v>
      </c>
      <c r="J3897" t="s">
        <v>12977</v>
      </c>
      <c r="K3897" t="s">
        <v>12978</v>
      </c>
      <c r="L3897" t="s">
        <v>77906</v>
      </c>
    </row>
    <row r="3898" spans="1:12" x14ac:dyDescent="0.15">
      <c r="A3898" t="s">
        <v>12</v>
      </c>
      <c r="B3898">
        <v>1073329</v>
      </c>
      <c r="C3898">
        <v>1073349</v>
      </c>
      <c r="D3898" t="s">
        <v>12972</v>
      </c>
      <c r="E3898" t="s">
        <v>90</v>
      </c>
      <c r="F3898" t="s">
        <v>76</v>
      </c>
      <c r="G3898" t="s">
        <v>36</v>
      </c>
      <c r="H3898">
        <v>67</v>
      </c>
      <c r="I3898" t="s">
        <v>12979</v>
      </c>
      <c r="J3898" t="s">
        <v>12980</v>
      </c>
      <c r="K3898" t="s">
        <v>12981</v>
      </c>
      <c r="L3898" t="s">
        <v>77981</v>
      </c>
    </row>
    <row r="3899" spans="1:12" x14ac:dyDescent="0.15">
      <c r="A3899" t="s">
        <v>12</v>
      </c>
      <c r="B3899">
        <v>1073281</v>
      </c>
      <c r="C3899">
        <v>1073301</v>
      </c>
      <c r="D3899" t="s">
        <v>12972</v>
      </c>
      <c r="E3899" t="s">
        <v>90</v>
      </c>
      <c r="F3899" t="s">
        <v>76</v>
      </c>
      <c r="G3899" t="s">
        <v>36</v>
      </c>
      <c r="H3899">
        <v>115</v>
      </c>
      <c r="I3899" t="s">
        <v>12982</v>
      </c>
      <c r="J3899" t="s">
        <v>12983</v>
      </c>
      <c r="K3899" t="s">
        <v>12984</v>
      </c>
      <c r="L3899" t="s">
        <v>78020</v>
      </c>
    </row>
    <row r="3900" spans="1:12" x14ac:dyDescent="0.15">
      <c r="A3900" t="s">
        <v>12</v>
      </c>
      <c r="B3900">
        <v>1073838</v>
      </c>
      <c r="C3900">
        <v>1073858</v>
      </c>
      <c r="D3900" t="s">
        <v>12985</v>
      </c>
      <c r="E3900" t="s">
        <v>90</v>
      </c>
      <c r="F3900" t="s">
        <v>76</v>
      </c>
      <c r="G3900" t="s">
        <v>16</v>
      </c>
      <c r="H3900">
        <v>37</v>
      </c>
      <c r="I3900" t="s">
        <v>12986</v>
      </c>
      <c r="J3900" t="s">
        <v>12987</v>
      </c>
      <c r="K3900" t="s">
        <v>12988</v>
      </c>
      <c r="L3900" t="s">
        <v>77906</v>
      </c>
    </row>
    <row r="3901" spans="1:12" x14ac:dyDescent="0.15">
      <c r="A3901" t="s">
        <v>12</v>
      </c>
      <c r="B3901">
        <v>1073807</v>
      </c>
      <c r="C3901">
        <v>1073827</v>
      </c>
      <c r="D3901" t="s">
        <v>12985</v>
      </c>
      <c r="E3901" t="s">
        <v>90</v>
      </c>
      <c r="F3901" t="s">
        <v>76</v>
      </c>
      <c r="G3901" t="s">
        <v>16</v>
      </c>
      <c r="H3901">
        <v>68</v>
      </c>
      <c r="I3901" t="s">
        <v>12989</v>
      </c>
      <c r="J3901" t="s">
        <v>12990</v>
      </c>
      <c r="K3901" t="s">
        <v>12991</v>
      </c>
      <c r="L3901" t="s">
        <v>77962</v>
      </c>
    </row>
    <row r="3902" spans="1:12" x14ac:dyDescent="0.15">
      <c r="A3902" t="s">
        <v>12</v>
      </c>
      <c r="B3902">
        <v>1073787</v>
      </c>
      <c r="C3902">
        <v>1073807</v>
      </c>
      <c r="D3902" t="s">
        <v>12985</v>
      </c>
      <c r="E3902" t="s">
        <v>90</v>
      </c>
      <c r="F3902" t="s">
        <v>76</v>
      </c>
      <c r="G3902" t="s">
        <v>36</v>
      </c>
      <c r="H3902">
        <v>88</v>
      </c>
      <c r="I3902" t="s">
        <v>12992</v>
      </c>
      <c r="J3902" t="s">
        <v>12993</v>
      </c>
      <c r="K3902" t="s">
        <v>12994</v>
      </c>
      <c r="L3902" t="s">
        <v>77923</v>
      </c>
    </row>
    <row r="3903" spans="1:12" x14ac:dyDescent="0.15">
      <c r="A3903" t="s">
        <v>12</v>
      </c>
      <c r="B3903">
        <v>1073757</v>
      </c>
      <c r="C3903">
        <v>1073777</v>
      </c>
      <c r="D3903" t="s">
        <v>12985</v>
      </c>
      <c r="E3903" t="s">
        <v>90</v>
      </c>
      <c r="F3903" t="s">
        <v>76</v>
      </c>
      <c r="G3903" t="s">
        <v>32</v>
      </c>
      <c r="H3903">
        <v>118</v>
      </c>
      <c r="I3903" t="s">
        <v>12995</v>
      </c>
      <c r="J3903" t="s">
        <v>12996</v>
      </c>
      <c r="K3903" t="s">
        <v>12997</v>
      </c>
      <c r="L3903" t="s">
        <v>77973</v>
      </c>
    </row>
    <row r="3904" spans="1:12" x14ac:dyDescent="0.15">
      <c r="A3904" t="s">
        <v>12</v>
      </c>
      <c r="B3904">
        <v>1074886</v>
      </c>
      <c r="C3904">
        <v>1074906</v>
      </c>
      <c r="D3904" t="s">
        <v>12998</v>
      </c>
      <c r="E3904" t="s">
        <v>90</v>
      </c>
      <c r="F3904" t="s">
        <v>76</v>
      </c>
      <c r="G3904" t="s">
        <v>23</v>
      </c>
      <c r="H3904">
        <v>1</v>
      </c>
      <c r="I3904" t="s">
        <v>12999</v>
      </c>
      <c r="J3904" t="s">
        <v>13000</v>
      </c>
      <c r="K3904" t="s">
        <v>13001</v>
      </c>
      <c r="L3904" t="s">
        <v>77917</v>
      </c>
    </row>
    <row r="3905" spans="1:12" x14ac:dyDescent="0.15">
      <c r="A3905" t="s">
        <v>12</v>
      </c>
      <c r="B3905">
        <v>1074835</v>
      </c>
      <c r="C3905">
        <v>1074855</v>
      </c>
      <c r="D3905" t="s">
        <v>12998</v>
      </c>
      <c r="E3905" t="s">
        <v>90</v>
      </c>
      <c r="F3905" t="s">
        <v>76</v>
      </c>
      <c r="G3905" t="s">
        <v>36</v>
      </c>
      <c r="H3905">
        <v>52</v>
      </c>
      <c r="I3905" t="s">
        <v>13002</v>
      </c>
      <c r="J3905" t="s">
        <v>13003</v>
      </c>
      <c r="K3905" t="s">
        <v>13004</v>
      </c>
      <c r="L3905" t="s">
        <v>77959</v>
      </c>
    </row>
    <row r="3906" spans="1:12" x14ac:dyDescent="0.15">
      <c r="A3906" t="s">
        <v>12</v>
      </c>
      <c r="B3906">
        <v>1074792</v>
      </c>
      <c r="C3906">
        <v>1074812</v>
      </c>
      <c r="D3906" t="s">
        <v>12998</v>
      </c>
      <c r="E3906" t="s">
        <v>90</v>
      </c>
      <c r="F3906" t="s">
        <v>76</v>
      </c>
      <c r="G3906" t="s">
        <v>32</v>
      </c>
      <c r="H3906">
        <v>95</v>
      </c>
      <c r="I3906" t="s">
        <v>13005</v>
      </c>
      <c r="J3906" t="s">
        <v>13006</v>
      </c>
      <c r="K3906" t="s">
        <v>13007</v>
      </c>
      <c r="L3906" t="s">
        <v>77920</v>
      </c>
    </row>
    <row r="3907" spans="1:12" x14ac:dyDescent="0.15">
      <c r="A3907" t="s">
        <v>12</v>
      </c>
      <c r="B3907">
        <v>1074759</v>
      </c>
      <c r="C3907">
        <v>1074779</v>
      </c>
      <c r="D3907" t="s">
        <v>12998</v>
      </c>
      <c r="E3907" t="s">
        <v>90</v>
      </c>
      <c r="F3907" t="s">
        <v>76</v>
      </c>
      <c r="G3907" t="s">
        <v>16</v>
      </c>
      <c r="H3907">
        <v>128</v>
      </c>
      <c r="I3907" t="s">
        <v>13008</v>
      </c>
      <c r="J3907" t="s">
        <v>13009</v>
      </c>
      <c r="K3907" t="s">
        <v>13010</v>
      </c>
      <c r="L3907" t="s">
        <v>77934</v>
      </c>
    </row>
    <row r="3908" spans="1:12" x14ac:dyDescent="0.15">
      <c r="A3908" t="s">
        <v>12</v>
      </c>
      <c r="B3908">
        <v>1076389</v>
      </c>
      <c r="C3908">
        <v>1076409</v>
      </c>
      <c r="D3908" t="s">
        <v>13011</v>
      </c>
      <c r="E3908" t="s">
        <v>90</v>
      </c>
      <c r="F3908" t="s">
        <v>76</v>
      </c>
      <c r="G3908" t="s">
        <v>32</v>
      </c>
      <c r="H3908">
        <v>7</v>
      </c>
      <c r="I3908" t="s">
        <v>13012</v>
      </c>
      <c r="J3908" t="s">
        <v>13013</v>
      </c>
      <c r="K3908" t="s">
        <v>13014</v>
      </c>
      <c r="L3908" t="s">
        <v>77909</v>
      </c>
    </row>
    <row r="3909" spans="1:12" x14ac:dyDescent="0.15">
      <c r="A3909" t="s">
        <v>12</v>
      </c>
      <c r="B3909">
        <v>1076368</v>
      </c>
      <c r="C3909">
        <v>1076388</v>
      </c>
      <c r="D3909" t="s">
        <v>13011</v>
      </c>
      <c r="E3909" t="s">
        <v>90</v>
      </c>
      <c r="F3909" t="s">
        <v>76</v>
      </c>
      <c r="G3909" t="s">
        <v>36</v>
      </c>
      <c r="H3909">
        <v>28</v>
      </c>
      <c r="I3909" t="s">
        <v>13015</v>
      </c>
      <c r="J3909" t="s">
        <v>13016</v>
      </c>
      <c r="K3909" t="s">
        <v>13017</v>
      </c>
      <c r="L3909" t="s">
        <v>77956</v>
      </c>
    </row>
    <row r="3910" spans="1:12" x14ac:dyDescent="0.15">
      <c r="A3910" t="s">
        <v>12</v>
      </c>
      <c r="B3910">
        <v>1076322</v>
      </c>
      <c r="C3910">
        <v>1076342</v>
      </c>
      <c r="D3910" t="s">
        <v>13011</v>
      </c>
      <c r="E3910" t="s">
        <v>90</v>
      </c>
      <c r="F3910" t="s">
        <v>76</v>
      </c>
      <c r="G3910" t="s">
        <v>23</v>
      </c>
      <c r="H3910">
        <v>74</v>
      </c>
      <c r="I3910" t="s">
        <v>13018</v>
      </c>
      <c r="J3910" t="s">
        <v>13019</v>
      </c>
      <c r="K3910" t="s">
        <v>13020</v>
      </c>
      <c r="L3910" t="s">
        <v>78005</v>
      </c>
    </row>
    <row r="3911" spans="1:12" x14ac:dyDescent="0.15">
      <c r="A3911" t="s">
        <v>12</v>
      </c>
      <c r="B3911">
        <v>1076301</v>
      </c>
      <c r="C3911">
        <v>1076321</v>
      </c>
      <c r="D3911" t="s">
        <v>13011</v>
      </c>
      <c r="E3911" t="s">
        <v>90</v>
      </c>
      <c r="F3911" t="s">
        <v>76</v>
      </c>
      <c r="G3911" t="s">
        <v>23</v>
      </c>
      <c r="H3911">
        <v>95</v>
      </c>
      <c r="I3911" t="s">
        <v>13021</v>
      </c>
      <c r="J3911" t="s">
        <v>13022</v>
      </c>
      <c r="K3911" t="s">
        <v>13023</v>
      </c>
      <c r="L3911" t="s">
        <v>77920</v>
      </c>
    </row>
    <row r="3912" spans="1:12" x14ac:dyDescent="0.15">
      <c r="A3912" t="s">
        <v>12</v>
      </c>
      <c r="B3912">
        <v>1076545</v>
      </c>
      <c r="C3912">
        <v>1076565</v>
      </c>
      <c r="D3912" t="s">
        <v>13024</v>
      </c>
      <c r="E3912" t="s">
        <v>90</v>
      </c>
      <c r="F3912" t="s">
        <v>15</v>
      </c>
      <c r="G3912" t="s">
        <v>32</v>
      </c>
      <c r="H3912">
        <v>1</v>
      </c>
      <c r="I3912" t="s">
        <v>13025</v>
      </c>
      <c r="J3912" t="s">
        <v>13026</v>
      </c>
      <c r="K3912" t="s">
        <v>13027</v>
      </c>
      <c r="L3912" t="s">
        <v>77917</v>
      </c>
    </row>
    <row r="3913" spans="1:12" x14ac:dyDescent="0.15">
      <c r="A3913" t="s">
        <v>12</v>
      </c>
      <c r="B3913">
        <v>1076565</v>
      </c>
      <c r="C3913">
        <v>1076585</v>
      </c>
      <c r="D3913" t="s">
        <v>13024</v>
      </c>
      <c r="E3913" t="s">
        <v>90</v>
      </c>
      <c r="F3913" t="s">
        <v>15</v>
      </c>
      <c r="G3913" t="s">
        <v>36</v>
      </c>
      <c r="H3913">
        <v>21</v>
      </c>
      <c r="I3913" t="s">
        <v>13028</v>
      </c>
      <c r="J3913" t="s">
        <v>13029</v>
      </c>
      <c r="K3913" t="s">
        <v>13030</v>
      </c>
      <c r="L3913" t="s">
        <v>78022</v>
      </c>
    </row>
    <row r="3914" spans="1:12" x14ac:dyDescent="0.15">
      <c r="A3914" t="s">
        <v>12</v>
      </c>
      <c r="B3914">
        <v>1076591</v>
      </c>
      <c r="C3914">
        <v>1076611</v>
      </c>
      <c r="D3914" t="s">
        <v>13024</v>
      </c>
      <c r="E3914" t="s">
        <v>90</v>
      </c>
      <c r="F3914" t="s">
        <v>15</v>
      </c>
      <c r="G3914" t="s">
        <v>32</v>
      </c>
      <c r="H3914">
        <v>47</v>
      </c>
      <c r="I3914" t="s">
        <v>13031</v>
      </c>
      <c r="J3914" t="s">
        <v>13032</v>
      </c>
      <c r="K3914" t="s">
        <v>13033</v>
      </c>
      <c r="L3914" t="s">
        <v>77932</v>
      </c>
    </row>
    <row r="3915" spans="1:12" x14ac:dyDescent="0.15">
      <c r="A3915" t="s">
        <v>12</v>
      </c>
      <c r="B3915">
        <v>1076630</v>
      </c>
      <c r="C3915">
        <v>1076650</v>
      </c>
      <c r="D3915" t="s">
        <v>13024</v>
      </c>
      <c r="E3915" t="s">
        <v>90</v>
      </c>
      <c r="F3915" t="s">
        <v>15</v>
      </c>
      <c r="G3915" t="s">
        <v>32</v>
      </c>
      <c r="H3915">
        <v>86</v>
      </c>
      <c r="I3915" t="s">
        <v>13034</v>
      </c>
      <c r="J3915" t="s">
        <v>13035</v>
      </c>
      <c r="K3915" t="s">
        <v>13036</v>
      </c>
      <c r="L3915" t="s">
        <v>77929</v>
      </c>
    </row>
    <row r="3916" spans="1:12" x14ac:dyDescent="0.15">
      <c r="A3916" t="s">
        <v>12</v>
      </c>
      <c r="B3916">
        <v>1077413</v>
      </c>
      <c r="C3916">
        <v>1077433</v>
      </c>
      <c r="D3916" t="s">
        <v>13037</v>
      </c>
      <c r="E3916" t="s">
        <v>90</v>
      </c>
      <c r="F3916" t="s">
        <v>76</v>
      </c>
      <c r="G3916" t="s">
        <v>16</v>
      </c>
      <c r="H3916">
        <v>8</v>
      </c>
      <c r="I3916" t="s">
        <v>13038</v>
      </c>
      <c r="J3916" t="s">
        <v>13039</v>
      </c>
      <c r="K3916" t="s">
        <v>13040</v>
      </c>
      <c r="L3916" t="s">
        <v>77955</v>
      </c>
    </row>
    <row r="3917" spans="1:12" x14ac:dyDescent="0.15">
      <c r="A3917" t="s">
        <v>12</v>
      </c>
      <c r="B3917">
        <v>1077393</v>
      </c>
      <c r="C3917">
        <v>1077413</v>
      </c>
      <c r="D3917" t="s">
        <v>13037</v>
      </c>
      <c r="E3917" t="s">
        <v>90</v>
      </c>
      <c r="F3917" t="s">
        <v>76</v>
      </c>
      <c r="G3917" t="s">
        <v>36</v>
      </c>
      <c r="H3917">
        <v>28</v>
      </c>
      <c r="I3917" t="s">
        <v>13041</v>
      </c>
      <c r="J3917" t="s">
        <v>13042</v>
      </c>
      <c r="K3917" t="s">
        <v>13043</v>
      </c>
      <c r="L3917" t="s">
        <v>77956</v>
      </c>
    </row>
    <row r="3918" spans="1:12" x14ac:dyDescent="0.15">
      <c r="A3918" t="s">
        <v>12</v>
      </c>
      <c r="B3918">
        <v>1077367</v>
      </c>
      <c r="C3918">
        <v>1077387</v>
      </c>
      <c r="D3918" t="s">
        <v>13037</v>
      </c>
      <c r="E3918" t="s">
        <v>90</v>
      </c>
      <c r="F3918" t="s">
        <v>76</v>
      </c>
      <c r="G3918" t="s">
        <v>16</v>
      </c>
      <c r="H3918">
        <v>54</v>
      </c>
      <c r="I3918" t="s">
        <v>13044</v>
      </c>
      <c r="J3918" t="s">
        <v>13045</v>
      </c>
      <c r="K3918" t="s">
        <v>13046</v>
      </c>
      <c r="L3918" t="s">
        <v>77961</v>
      </c>
    </row>
    <row r="3919" spans="1:12" x14ac:dyDescent="0.15">
      <c r="A3919" t="s">
        <v>12</v>
      </c>
      <c r="B3919">
        <v>1077328</v>
      </c>
      <c r="C3919">
        <v>1077348</v>
      </c>
      <c r="D3919" t="s">
        <v>13037</v>
      </c>
      <c r="E3919" t="s">
        <v>90</v>
      </c>
      <c r="F3919" t="s">
        <v>76</v>
      </c>
      <c r="G3919" t="s">
        <v>32</v>
      </c>
      <c r="H3919">
        <v>93</v>
      </c>
      <c r="I3919" t="s">
        <v>13047</v>
      </c>
      <c r="J3919" t="s">
        <v>13048</v>
      </c>
      <c r="K3919" t="s">
        <v>13049</v>
      </c>
      <c r="L3919" t="s">
        <v>78044</v>
      </c>
    </row>
    <row r="3920" spans="1:12" x14ac:dyDescent="0.15">
      <c r="A3920" t="s">
        <v>12</v>
      </c>
      <c r="B3920">
        <v>1078912</v>
      </c>
      <c r="C3920">
        <v>1078932</v>
      </c>
      <c r="D3920" t="s">
        <v>13050</v>
      </c>
      <c r="E3920" t="s">
        <v>13051</v>
      </c>
      <c r="F3920" t="s">
        <v>76</v>
      </c>
      <c r="G3920" t="s">
        <v>32</v>
      </c>
      <c r="H3920">
        <v>1</v>
      </c>
      <c r="I3920" t="s">
        <v>13052</v>
      </c>
      <c r="J3920" t="s">
        <v>13053</v>
      </c>
      <c r="K3920" t="s">
        <v>13054</v>
      </c>
      <c r="L3920" t="s">
        <v>77917</v>
      </c>
    </row>
    <row r="3921" spans="1:12" x14ac:dyDescent="0.15">
      <c r="A3921" t="s">
        <v>12</v>
      </c>
      <c r="B3921">
        <v>1078879</v>
      </c>
      <c r="C3921">
        <v>1078899</v>
      </c>
      <c r="D3921" t="s">
        <v>13050</v>
      </c>
      <c r="E3921" t="s">
        <v>13051</v>
      </c>
      <c r="F3921" t="s">
        <v>76</v>
      </c>
      <c r="G3921" t="s">
        <v>36</v>
      </c>
      <c r="H3921">
        <v>34</v>
      </c>
      <c r="I3921" t="s">
        <v>13055</v>
      </c>
      <c r="J3921" t="s">
        <v>13056</v>
      </c>
      <c r="K3921" t="s">
        <v>13057</v>
      </c>
      <c r="L3921" t="s">
        <v>77999</v>
      </c>
    </row>
    <row r="3922" spans="1:12" x14ac:dyDescent="0.15">
      <c r="A3922" t="s">
        <v>12</v>
      </c>
      <c r="B3922">
        <v>1078849</v>
      </c>
      <c r="C3922">
        <v>1078869</v>
      </c>
      <c r="D3922" t="s">
        <v>13050</v>
      </c>
      <c r="E3922" t="s">
        <v>13051</v>
      </c>
      <c r="F3922" t="s">
        <v>76</v>
      </c>
      <c r="G3922" t="s">
        <v>36</v>
      </c>
      <c r="H3922">
        <v>64</v>
      </c>
      <c r="I3922" t="s">
        <v>13058</v>
      </c>
      <c r="J3922" t="s">
        <v>13059</v>
      </c>
      <c r="K3922" t="s">
        <v>13060</v>
      </c>
      <c r="L3922" t="s">
        <v>77989</v>
      </c>
    </row>
    <row r="3923" spans="1:12" x14ac:dyDescent="0.15">
      <c r="A3923" t="s">
        <v>12</v>
      </c>
      <c r="B3923">
        <v>1078816</v>
      </c>
      <c r="C3923">
        <v>1078836</v>
      </c>
      <c r="D3923" t="s">
        <v>13050</v>
      </c>
      <c r="E3923" t="s">
        <v>13051</v>
      </c>
      <c r="F3923" t="s">
        <v>76</v>
      </c>
      <c r="G3923" t="s">
        <v>36</v>
      </c>
      <c r="H3923">
        <v>97</v>
      </c>
      <c r="I3923" t="s">
        <v>13061</v>
      </c>
      <c r="J3923" t="s">
        <v>13062</v>
      </c>
      <c r="K3923" t="s">
        <v>13063</v>
      </c>
      <c r="L3923" t="s">
        <v>78010</v>
      </c>
    </row>
    <row r="3924" spans="1:12" x14ac:dyDescent="0.15">
      <c r="A3924" t="s">
        <v>12</v>
      </c>
      <c r="B3924">
        <v>1079580</v>
      </c>
      <c r="C3924">
        <v>1079600</v>
      </c>
      <c r="D3924" t="s">
        <v>13064</v>
      </c>
      <c r="E3924" t="s">
        <v>13065</v>
      </c>
      <c r="F3924" t="s">
        <v>76</v>
      </c>
      <c r="G3924" t="s">
        <v>16</v>
      </c>
      <c r="H3924">
        <v>0</v>
      </c>
      <c r="I3924" t="s">
        <v>13066</v>
      </c>
      <c r="J3924" t="s">
        <v>13067</v>
      </c>
      <c r="K3924" t="s">
        <v>13068</v>
      </c>
      <c r="L3924" t="s">
        <v>77980</v>
      </c>
    </row>
    <row r="3925" spans="1:12" x14ac:dyDescent="0.15">
      <c r="A3925" t="s">
        <v>12</v>
      </c>
      <c r="B3925">
        <v>1079549</v>
      </c>
      <c r="C3925">
        <v>1079569</v>
      </c>
      <c r="D3925" t="s">
        <v>13064</v>
      </c>
      <c r="E3925" t="s">
        <v>13065</v>
      </c>
      <c r="F3925" t="s">
        <v>76</v>
      </c>
      <c r="G3925" t="s">
        <v>16</v>
      </c>
      <c r="H3925">
        <v>31</v>
      </c>
      <c r="I3925" t="s">
        <v>13069</v>
      </c>
      <c r="J3925" t="s">
        <v>13070</v>
      </c>
      <c r="K3925" t="s">
        <v>13071</v>
      </c>
      <c r="L3925" t="s">
        <v>77910</v>
      </c>
    </row>
    <row r="3926" spans="1:12" x14ac:dyDescent="0.15">
      <c r="A3926" t="s">
        <v>12</v>
      </c>
      <c r="B3926">
        <v>1079524</v>
      </c>
      <c r="C3926">
        <v>1079544</v>
      </c>
      <c r="D3926" t="s">
        <v>13064</v>
      </c>
      <c r="E3926" t="s">
        <v>13065</v>
      </c>
      <c r="F3926" t="s">
        <v>76</v>
      </c>
      <c r="G3926" t="s">
        <v>16</v>
      </c>
      <c r="H3926">
        <v>56</v>
      </c>
      <c r="I3926" t="s">
        <v>13072</v>
      </c>
      <c r="J3926" t="s">
        <v>13073</v>
      </c>
      <c r="K3926" t="s">
        <v>13074</v>
      </c>
      <c r="L3926" t="s">
        <v>77971</v>
      </c>
    </row>
    <row r="3927" spans="1:12" x14ac:dyDescent="0.15">
      <c r="A3927" t="s">
        <v>12</v>
      </c>
      <c r="B3927">
        <v>1079501</v>
      </c>
      <c r="C3927">
        <v>1079521</v>
      </c>
      <c r="D3927" t="s">
        <v>13064</v>
      </c>
      <c r="E3927" t="s">
        <v>13065</v>
      </c>
      <c r="F3927" t="s">
        <v>76</v>
      </c>
      <c r="G3927" t="s">
        <v>16</v>
      </c>
      <c r="H3927">
        <v>79</v>
      </c>
      <c r="I3927" t="s">
        <v>13075</v>
      </c>
      <c r="J3927" t="s">
        <v>13076</v>
      </c>
      <c r="K3927" t="s">
        <v>13077</v>
      </c>
      <c r="L3927" t="s">
        <v>77993</v>
      </c>
    </row>
    <row r="3928" spans="1:12" x14ac:dyDescent="0.15">
      <c r="A3928" t="s">
        <v>12</v>
      </c>
      <c r="B3928">
        <v>1080387</v>
      </c>
      <c r="C3928">
        <v>1080407</v>
      </c>
      <c r="D3928" t="s">
        <v>13078</v>
      </c>
      <c r="E3928" t="s">
        <v>13079</v>
      </c>
      <c r="F3928" t="s">
        <v>76</v>
      </c>
      <c r="G3928" t="s">
        <v>32</v>
      </c>
      <c r="H3928">
        <v>1</v>
      </c>
      <c r="I3928" t="s">
        <v>13080</v>
      </c>
      <c r="J3928" t="s">
        <v>13081</v>
      </c>
      <c r="K3928" t="s">
        <v>13082</v>
      </c>
      <c r="L3928" t="s">
        <v>77917</v>
      </c>
    </row>
    <row r="3929" spans="1:12" x14ac:dyDescent="0.15">
      <c r="A3929" t="s">
        <v>12</v>
      </c>
      <c r="B3929">
        <v>1080365</v>
      </c>
      <c r="C3929">
        <v>1080385</v>
      </c>
      <c r="D3929" t="s">
        <v>13078</v>
      </c>
      <c r="E3929" t="s">
        <v>13079</v>
      </c>
      <c r="F3929" t="s">
        <v>76</v>
      </c>
      <c r="G3929" t="s">
        <v>36</v>
      </c>
      <c r="H3929">
        <v>23</v>
      </c>
      <c r="I3929" t="s">
        <v>13083</v>
      </c>
      <c r="J3929" t="s">
        <v>13084</v>
      </c>
      <c r="K3929" t="s">
        <v>13085</v>
      </c>
      <c r="L3929" t="s">
        <v>77975</v>
      </c>
    </row>
    <row r="3930" spans="1:12" x14ac:dyDescent="0.15">
      <c r="A3930" t="s">
        <v>12</v>
      </c>
      <c r="B3930">
        <v>1080345</v>
      </c>
      <c r="C3930">
        <v>1080365</v>
      </c>
      <c r="D3930" t="s">
        <v>13078</v>
      </c>
      <c r="E3930" t="s">
        <v>13079</v>
      </c>
      <c r="F3930" t="s">
        <v>76</v>
      </c>
      <c r="G3930" t="s">
        <v>16</v>
      </c>
      <c r="H3930">
        <v>43</v>
      </c>
      <c r="I3930" t="s">
        <v>13086</v>
      </c>
      <c r="J3930" t="s">
        <v>13087</v>
      </c>
      <c r="K3930" t="s">
        <v>13088</v>
      </c>
      <c r="L3930" t="s">
        <v>77942</v>
      </c>
    </row>
    <row r="3931" spans="1:12" x14ac:dyDescent="0.15">
      <c r="A3931" t="s">
        <v>12</v>
      </c>
      <c r="B3931">
        <v>1080321</v>
      </c>
      <c r="C3931">
        <v>1080341</v>
      </c>
      <c r="D3931" t="s">
        <v>13078</v>
      </c>
      <c r="E3931" t="s">
        <v>13079</v>
      </c>
      <c r="F3931" t="s">
        <v>76</v>
      </c>
      <c r="G3931" t="s">
        <v>16</v>
      </c>
      <c r="H3931">
        <v>67</v>
      </c>
      <c r="I3931" t="s">
        <v>13089</v>
      </c>
      <c r="J3931" t="s">
        <v>13090</v>
      </c>
      <c r="K3931" t="s">
        <v>13091</v>
      </c>
      <c r="L3931" t="s">
        <v>77981</v>
      </c>
    </row>
    <row r="3932" spans="1:12" x14ac:dyDescent="0.15">
      <c r="A3932" t="s">
        <v>12</v>
      </c>
      <c r="B3932">
        <v>1080657</v>
      </c>
      <c r="C3932">
        <v>1080677</v>
      </c>
      <c r="D3932" t="s">
        <v>13092</v>
      </c>
      <c r="E3932" t="s">
        <v>13093</v>
      </c>
      <c r="F3932" t="s">
        <v>15</v>
      </c>
      <c r="G3932" t="s">
        <v>16</v>
      </c>
      <c r="H3932">
        <v>39</v>
      </c>
      <c r="I3932" t="s">
        <v>13094</v>
      </c>
      <c r="J3932" t="s">
        <v>13095</v>
      </c>
      <c r="K3932" t="s">
        <v>13096</v>
      </c>
      <c r="L3932" t="s">
        <v>78041</v>
      </c>
    </row>
    <row r="3933" spans="1:12" x14ac:dyDescent="0.15">
      <c r="A3933" t="s">
        <v>12</v>
      </c>
      <c r="B3933">
        <v>1080705</v>
      </c>
      <c r="C3933">
        <v>1080725</v>
      </c>
      <c r="D3933" t="s">
        <v>13092</v>
      </c>
      <c r="E3933" t="s">
        <v>13093</v>
      </c>
      <c r="F3933" t="s">
        <v>15</v>
      </c>
      <c r="G3933" t="s">
        <v>16</v>
      </c>
      <c r="H3933">
        <v>87</v>
      </c>
      <c r="I3933" t="s">
        <v>13097</v>
      </c>
      <c r="J3933" t="s">
        <v>13098</v>
      </c>
      <c r="K3933" t="s">
        <v>13099</v>
      </c>
      <c r="L3933" t="s">
        <v>78024</v>
      </c>
    </row>
    <row r="3934" spans="1:12" x14ac:dyDescent="0.15">
      <c r="A3934" t="s">
        <v>12</v>
      </c>
      <c r="B3934">
        <v>1080751</v>
      </c>
      <c r="C3934">
        <v>1080771</v>
      </c>
      <c r="D3934" t="s">
        <v>13092</v>
      </c>
      <c r="E3934" t="s">
        <v>13093</v>
      </c>
      <c r="F3934" t="s">
        <v>15</v>
      </c>
      <c r="G3934" t="s">
        <v>16</v>
      </c>
      <c r="H3934">
        <v>133</v>
      </c>
      <c r="I3934" t="s">
        <v>13100</v>
      </c>
      <c r="J3934" t="s">
        <v>13101</v>
      </c>
      <c r="K3934" t="s">
        <v>13102</v>
      </c>
      <c r="L3934" t="s">
        <v>77995</v>
      </c>
    </row>
    <row r="3935" spans="1:12" x14ac:dyDescent="0.15">
      <c r="A3935" t="s">
        <v>12</v>
      </c>
      <c r="B3935">
        <v>1080778</v>
      </c>
      <c r="C3935">
        <v>1080798</v>
      </c>
      <c r="D3935" t="s">
        <v>13092</v>
      </c>
      <c r="E3935" t="s">
        <v>13093</v>
      </c>
      <c r="F3935" t="s">
        <v>15</v>
      </c>
      <c r="G3935" t="s">
        <v>32</v>
      </c>
      <c r="H3935">
        <v>160</v>
      </c>
      <c r="I3935" t="s">
        <v>13103</v>
      </c>
      <c r="J3935" t="s">
        <v>13104</v>
      </c>
      <c r="K3935" t="s">
        <v>13105</v>
      </c>
      <c r="L3935" t="s">
        <v>78075</v>
      </c>
    </row>
    <row r="3936" spans="1:12" x14ac:dyDescent="0.15">
      <c r="A3936" t="s">
        <v>12</v>
      </c>
      <c r="B3936">
        <v>1083130</v>
      </c>
      <c r="C3936">
        <v>1083150</v>
      </c>
      <c r="D3936" t="s">
        <v>13106</v>
      </c>
      <c r="E3936" t="s">
        <v>90</v>
      </c>
      <c r="F3936" t="s">
        <v>15</v>
      </c>
      <c r="G3936" t="s">
        <v>16</v>
      </c>
      <c r="H3936">
        <v>19</v>
      </c>
      <c r="I3936" t="s">
        <v>13107</v>
      </c>
      <c r="J3936" t="s">
        <v>13108</v>
      </c>
      <c r="K3936" t="s">
        <v>13109</v>
      </c>
      <c r="L3936" t="s">
        <v>77982</v>
      </c>
    </row>
    <row r="3937" spans="1:12" x14ac:dyDescent="0.15">
      <c r="A3937" t="s">
        <v>12</v>
      </c>
      <c r="B3937">
        <v>1083173</v>
      </c>
      <c r="C3937">
        <v>1083193</v>
      </c>
      <c r="D3937" t="s">
        <v>13106</v>
      </c>
      <c r="E3937" t="s">
        <v>90</v>
      </c>
      <c r="F3937" t="s">
        <v>15</v>
      </c>
      <c r="G3937" t="s">
        <v>23</v>
      </c>
      <c r="H3937">
        <v>62</v>
      </c>
      <c r="I3937" t="s">
        <v>13110</v>
      </c>
      <c r="J3937" t="s">
        <v>13111</v>
      </c>
      <c r="K3937" t="s">
        <v>13112</v>
      </c>
      <c r="L3937" t="s">
        <v>77949</v>
      </c>
    </row>
    <row r="3938" spans="1:12" x14ac:dyDescent="0.15">
      <c r="A3938" t="s">
        <v>12</v>
      </c>
      <c r="B3938">
        <v>1083214</v>
      </c>
      <c r="C3938">
        <v>1083234</v>
      </c>
      <c r="D3938" t="s">
        <v>13106</v>
      </c>
      <c r="E3938" t="s">
        <v>90</v>
      </c>
      <c r="F3938" t="s">
        <v>15</v>
      </c>
      <c r="G3938" t="s">
        <v>16</v>
      </c>
      <c r="H3938">
        <v>103</v>
      </c>
      <c r="I3938" t="s">
        <v>13113</v>
      </c>
      <c r="J3938" t="s">
        <v>13114</v>
      </c>
      <c r="K3938" t="s">
        <v>13115</v>
      </c>
      <c r="L3938" t="s">
        <v>77937</v>
      </c>
    </row>
    <row r="3939" spans="1:12" x14ac:dyDescent="0.15">
      <c r="A3939" t="s">
        <v>12</v>
      </c>
      <c r="B3939">
        <v>1083238</v>
      </c>
      <c r="C3939">
        <v>1083258</v>
      </c>
      <c r="D3939" t="s">
        <v>13106</v>
      </c>
      <c r="E3939" t="s">
        <v>90</v>
      </c>
      <c r="F3939" t="s">
        <v>15</v>
      </c>
      <c r="G3939" t="s">
        <v>16</v>
      </c>
      <c r="H3939">
        <v>127</v>
      </c>
      <c r="I3939" t="s">
        <v>13116</v>
      </c>
      <c r="J3939" t="s">
        <v>13117</v>
      </c>
      <c r="K3939" t="s">
        <v>13118</v>
      </c>
      <c r="L3939" t="s">
        <v>78026</v>
      </c>
    </row>
    <row r="3940" spans="1:12" x14ac:dyDescent="0.15">
      <c r="A3940" t="s">
        <v>12</v>
      </c>
      <c r="B3940">
        <v>1083763</v>
      </c>
      <c r="C3940">
        <v>1083783</v>
      </c>
      <c r="D3940" t="s">
        <v>13119</v>
      </c>
      <c r="E3940" t="s">
        <v>90</v>
      </c>
      <c r="F3940" t="s">
        <v>15</v>
      </c>
      <c r="G3940" t="s">
        <v>23</v>
      </c>
      <c r="H3940">
        <v>8</v>
      </c>
      <c r="I3940" t="s">
        <v>13120</v>
      </c>
      <c r="J3940" t="s">
        <v>13121</v>
      </c>
      <c r="K3940" t="s">
        <v>13122</v>
      </c>
      <c r="L3940" t="s">
        <v>77955</v>
      </c>
    </row>
    <row r="3941" spans="1:12" x14ac:dyDescent="0.15">
      <c r="A3941" t="s">
        <v>12</v>
      </c>
      <c r="B3941">
        <v>1083783</v>
      </c>
      <c r="C3941">
        <v>1083803</v>
      </c>
      <c r="D3941" t="s">
        <v>13119</v>
      </c>
      <c r="E3941" t="s">
        <v>90</v>
      </c>
      <c r="F3941" t="s">
        <v>15</v>
      </c>
      <c r="G3941" t="s">
        <v>36</v>
      </c>
      <c r="H3941">
        <v>28</v>
      </c>
      <c r="I3941" t="s">
        <v>13123</v>
      </c>
      <c r="J3941" t="s">
        <v>13124</v>
      </c>
      <c r="K3941" t="s">
        <v>13125</v>
      </c>
      <c r="L3941" t="s">
        <v>77956</v>
      </c>
    </row>
    <row r="3942" spans="1:12" x14ac:dyDescent="0.15">
      <c r="A3942" t="s">
        <v>12</v>
      </c>
      <c r="B3942">
        <v>1083806</v>
      </c>
      <c r="C3942">
        <v>1083826</v>
      </c>
      <c r="D3942" t="s">
        <v>13119</v>
      </c>
      <c r="E3942" t="s">
        <v>90</v>
      </c>
      <c r="F3942" t="s">
        <v>15</v>
      </c>
      <c r="G3942" t="s">
        <v>16</v>
      </c>
      <c r="H3942">
        <v>51</v>
      </c>
      <c r="I3942" t="s">
        <v>13126</v>
      </c>
      <c r="J3942" t="s">
        <v>13127</v>
      </c>
      <c r="K3942" t="s">
        <v>13128</v>
      </c>
      <c r="L3942" t="s">
        <v>78023</v>
      </c>
    </row>
    <row r="3943" spans="1:12" x14ac:dyDescent="0.15">
      <c r="A3943" t="s">
        <v>12</v>
      </c>
      <c r="B3943">
        <v>1083826</v>
      </c>
      <c r="C3943">
        <v>1083846</v>
      </c>
      <c r="D3943" t="s">
        <v>13119</v>
      </c>
      <c r="E3943" t="s">
        <v>90</v>
      </c>
      <c r="F3943" t="s">
        <v>15</v>
      </c>
      <c r="G3943" t="s">
        <v>23</v>
      </c>
      <c r="H3943">
        <v>71</v>
      </c>
      <c r="I3943" t="s">
        <v>13129</v>
      </c>
      <c r="J3943" t="s">
        <v>13130</v>
      </c>
      <c r="K3943" t="s">
        <v>13131</v>
      </c>
      <c r="L3943" t="s">
        <v>77969</v>
      </c>
    </row>
    <row r="3944" spans="1:12" x14ac:dyDescent="0.15">
      <c r="A3944" t="s">
        <v>12</v>
      </c>
      <c r="B3944">
        <v>1085465</v>
      </c>
      <c r="C3944">
        <v>1085485</v>
      </c>
      <c r="D3944" t="s">
        <v>13132</v>
      </c>
      <c r="E3944" t="s">
        <v>90</v>
      </c>
      <c r="F3944" t="s">
        <v>15</v>
      </c>
      <c r="G3944" t="s">
        <v>16</v>
      </c>
      <c r="H3944">
        <v>49</v>
      </c>
      <c r="I3944" t="s">
        <v>13133</v>
      </c>
      <c r="J3944" t="s">
        <v>13134</v>
      </c>
      <c r="K3944" t="s">
        <v>13135</v>
      </c>
      <c r="L3944" t="s">
        <v>77913</v>
      </c>
    </row>
    <row r="3945" spans="1:12" x14ac:dyDescent="0.15">
      <c r="A3945" t="s">
        <v>12</v>
      </c>
      <c r="B3945">
        <v>1085496</v>
      </c>
      <c r="C3945">
        <v>1085516</v>
      </c>
      <c r="D3945" t="s">
        <v>13132</v>
      </c>
      <c r="E3945" t="s">
        <v>90</v>
      </c>
      <c r="F3945" t="s">
        <v>15</v>
      </c>
      <c r="G3945" t="s">
        <v>16</v>
      </c>
      <c r="H3945">
        <v>80</v>
      </c>
      <c r="I3945" t="s">
        <v>13136</v>
      </c>
      <c r="J3945" t="s">
        <v>13137</v>
      </c>
      <c r="K3945" t="s">
        <v>13138</v>
      </c>
      <c r="L3945" t="s">
        <v>77940</v>
      </c>
    </row>
    <row r="3946" spans="1:12" x14ac:dyDescent="0.15">
      <c r="A3946" t="s">
        <v>12</v>
      </c>
      <c r="B3946">
        <v>1085544</v>
      </c>
      <c r="C3946">
        <v>1085564</v>
      </c>
      <c r="D3946" t="s">
        <v>13132</v>
      </c>
      <c r="E3946" t="s">
        <v>90</v>
      </c>
      <c r="F3946" t="s">
        <v>15</v>
      </c>
      <c r="G3946" t="s">
        <v>23</v>
      </c>
      <c r="H3946">
        <v>128</v>
      </c>
      <c r="I3946" t="s">
        <v>13139</v>
      </c>
      <c r="J3946" t="s">
        <v>13140</v>
      </c>
      <c r="K3946" t="s">
        <v>13141</v>
      </c>
      <c r="L3946" t="s">
        <v>77934</v>
      </c>
    </row>
    <row r="3947" spans="1:12" x14ac:dyDescent="0.15">
      <c r="A3947" t="s">
        <v>12</v>
      </c>
      <c r="B3947">
        <v>1085577</v>
      </c>
      <c r="C3947">
        <v>1085597</v>
      </c>
      <c r="D3947" t="s">
        <v>13132</v>
      </c>
      <c r="E3947" t="s">
        <v>90</v>
      </c>
      <c r="F3947" t="s">
        <v>15</v>
      </c>
      <c r="G3947" t="s">
        <v>32</v>
      </c>
      <c r="H3947">
        <v>161</v>
      </c>
      <c r="I3947" t="s">
        <v>13142</v>
      </c>
      <c r="J3947" t="s">
        <v>13143</v>
      </c>
      <c r="K3947" t="s">
        <v>13144</v>
      </c>
      <c r="L3947" t="s">
        <v>77931</v>
      </c>
    </row>
    <row r="3948" spans="1:12" x14ac:dyDescent="0.15">
      <c r="A3948" t="s">
        <v>12</v>
      </c>
      <c r="B3948">
        <v>1085903</v>
      </c>
      <c r="C3948">
        <v>1085923</v>
      </c>
      <c r="D3948" t="s">
        <v>13145</v>
      </c>
      <c r="E3948" t="s">
        <v>13146</v>
      </c>
      <c r="F3948" t="s">
        <v>15</v>
      </c>
      <c r="G3948" t="s">
        <v>32</v>
      </c>
      <c r="H3948">
        <v>1</v>
      </c>
      <c r="I3948" t="s">
        <v>13147</v>
      </c>
      <c r="J3948" t="s">
        <v>13148</v>
      </c>
      <c r="K3948" t="s">
        <v>13149</v>
      </c>
      <c r="L3948" t="s">
        <v>77917</v>
      </c>
    </row>
    <row r="3949" spans="1:12" x14ac:dyDescent="0.15">
      <c r="A3949" t="s">
        <v>12</v>
      </c>
      <c r="B3949">
        <v>1085923</v>
      </c>
      <c r="C3949">
        <v>1085943</v>
      </c>
      <c r="D3949" t="s">
        <v>13145</v>
      </c>
      <c r="E3949" t="s">
        <v>13146</v>
      </c>
      <c r="F3949" t="s">
        <v>15</v>
      </c>
      <c r="G3949" t="s">
        <v>36</v>
      </c>
      <c r="H3949">
        <v>21</v>
      </c>
      <c r="I3949" t="s">
        <v>13150</v>
      </c>
      <c r="J3949" t="s">
        <v>13151</v>
      </c>
      <c r="K3949" t="s">
        <v>13152</v>
      </c>
      <c r="L3949" t="s">
        <v>78022</v>
      </c>
    </row>
    <row r="3950" spans="1:12" x14ac:dyDescent="0.15">
      <c r="A3950" t="s">
        <v>12</v>
      </c>
      <c r="B3950">
        <v>1085963</v>
      </c>
      <c r="C3950">
        <v>1085983</v>
      </c>
      <c r="D3950" t="s">
        <v>13145</v>
      </c>
      <c r="E3950" t="s">
        <v>13146</v>
      </c>
      <c r="F3950" t="s">
        <v>15</v>
      </c>
      <c r="G3950" t="s">
        <v>36</v>
      </c>
      <c r="H3950">
        <v>61</v>
      </c>
      <c r="I3950" t="s">
        <v>13153</v>
      </c>
      <c r="J3950" t="s">
        <v>13154</v>
      </c>
      <c r="K3950" t="s">
        <v>13155</v>
      </c>
      <c r="L3950" t="s">
        <v>77979</v>
      </c>
    </row>
    <row r="3951" spans="1:12" x14ac:dyDescent="0.15">
      <c r="A3951" t="s">
        <v>12</v>
      </c>
      <c r="B3951">
        <v>1085988</v>
      </c>
      <c r="C3951">
        <v>1086008</v>
      </c>
      <c r="D3951" t="s">
        <v>13145</v>
      </c>
      <c r="E3951" t="s">
        <v>13146</v>
      </c>
      <c r="F3951" t="s">
        <v>15</v>
      </c>
      <c r="G3951" t="s">
        <v>16</v>
      </c>
      <c r="H3951">
        <v>86</v>
      </c>
      <c r="I3951" t="s">
        <v>13156</v>
      </c>
      <c r="J3951" t="s">
        <v>13157</v>
      </c>
      <c r="K3951" t="s">
        <v>13158</v>
      </c>
      <c r="L3951" t="s">
        <v>77929</v>
      </c>
    </row>
    <row r="3952" spans="1:12" x14ac:dyDescent="0.15">
      <c r="A3952" t="s">
        <v>12</v>
      </c>
      <c r="B3952">
        <v>1089136</v>
      </c>
      <c r="C3952">
        <v>1089156</v>
      </c>
      <c r="D3952" t="s">
        <v>13159</v>
      </c>
      <c r="E3952" t="s">
        <v>90</v>
      </c>
      <c r="F3952" t="s">
        <v>76</v>
      </c>
      <c r="G3952" t="s">
        <v>36</v>
      </c>
      <c r="H3952">
        <v>6</v>
      </c>
      <c r="I3952" t="s">
        <v>13160</v>
      </c>
      <c r="J3952" t="s">
        <v>13161</v>
      </c>
      <c r="K3952" t="s">
        <v>13162</v>
      </c>
      <c r="L3952" t="s">
        <v>78025</v>
      </c>
    </row>
    <row r="3953" spans="1:12" x14ac:dyDescent="0.15">
      <c r="A3953" t="s">
        <v>12</v>
      </c>
      <c r="B3953">
        <v>1089075</v>
      </c>
      <c r="C3953">
        <v>1089095</v>
      </c>
      <c r="D3953" t="s">
        <v>13159</v>
      </c>
      <c r="E3953" t="s">
        <v>90</v>
      </c>
      <c r="F3953" t="s">
        <v>76</v>
      </c>
      <c r="G3953" t="s">
        <v>23</v>
      </c>
      <c r="H3953">
        <v>67</v>
      </c>
      <c r="I3953" t="s">
        <v>13163</v>
      </c>
      <c r="J3953" t="s">
        <v>13164</v>
      </c>
      <c r="K3953" t="s">
        <v>13165</v>
      </c>
      <c r="L3953" t="s">
        <v>77981</v>
      </c>
    </row>
    <row r="3954" spans="1:12" x14ac:dyDescent="0.15">
      <c r="A3954" t="s">
        <v>12</v>
      </c>
      <c r="B3954">
        <v>1089053</v>
      </c>
      <c r="C3954">
        <v>1089073</v>
      </c>
      <c r="D3954" t="s">
        <v>13159</v>
      </c>
      <c r="E3954" t="s">
        <v>90</v>
      </c>
      <c r="F3954" t="s">
        <v>76</v>
      </c>
      <c r="G3954" t="s">
        <v>32</v>
      </c>
      <c r="H3954">
        <v>89</v>
      </c>
      <c r="I3954" t="s">
        <v>13166</v>
      </c>
      <c r="J3954" t="s">
        <v>13167</v>
      </c>
      <c r="K3954" t="s">
        <v>13168</v>
      </c>
      <c r="L3954" t="s">
        <v>77964</v>
      </c>
    </row>
    <row r="3955" spans="1:12" x14ac:dyDescent="0.15">
      <c r="A3955" t="s">
        <v>12</v>
      </c>
      <c r="B3955">
        <v>1089032</v>
      </c>
      <c r="C3955">
        <v>1089052</v>
      </c>
      <c r="D3955" t="s">
        <v>13159</v>
      </c>
      <c r="E3955" t="s">
        <v>90</v>
      </c>
      <c r="F3955" t="s">
        <v>76</v>
      </c>
      <c r="G3955" t="s">
        <v>16</v>
      </c>
      <c r="H3955">
        <v>110</v>
      </c>
      <c r="I3955" t="s">
        <v>13169</v>
      </c>
      <c r="J3955" t="s">
        <v>13170</v>
      </c>
      <c r="K3955" t="s">
        <v>13171</v>
      </c>
      <c r="L3955" t="s">
        <v>78030</v>
      </c>
    </row>
    <row r="3956" spans="1:12" x14ac:dyDescent="0.15">
      <c r="A3956" t="s">
        <v>12</v>
      </c>
      <c r="B3956">
        <v>1089318</v>
      </c>
      <c r="C3956">
        <v>1089338</v>
      </c>
      <c r="D3956" t="s">
        <v>13172</v>
      </c>
      <c r="E3956" t="s">
        <v>90</v>
      </c>
      <c r="F3956" t="s">
        <v>15</v>
      </c>
      <c r="G3956" t="s">
        <v>16</v>
      </c>
      <c r="H3956">
        <v>18</v>
      </c>
      <c r="I3956" t="s">
        <v>13173</v>
      </c>
      <c r="J3956" t="s">
        <v>13174</v>
      </c>
      <c r="K3956" t="s">
        <v>13175</v>
      </c>
      <c r="L3956" t="s">
        <v>78007</v>
      </c>
    </row>
    <row r="3957" spans="1:12" x14ac:dyDescent="0.15">
      <c r="A3957" t="s">
        <v>12</v>
      </c>
      <c r="B3957">
        <v>1089351</v>
      </c>
      <c r="C3957">
        <v>1089371</v>
      </c>
      <c r="D3957" t="s">
        <v>13172</v>
      </c>
      <c r="E3957" t="s">
        <v>90</v>
      </c>
      <c r="F3957" t="s">
        <v>15</v>
      </c>
      <c r="G3957" t="s">
        <v>16</v>
      </c>
      <c r="H3957">
        <v>51</v>
      </c>
      <c r="I3957" t="s">
        <v>13176</v>
      </c>
      <c r="J3957" t="s">
        <v>13177</v>
      </c>
      <c r="K3957" t="s">
        <v>13178</v>
      </c>
      <c r="L3957" t="s">
        <v>78023</v>
      </c>
    </row>
    <row r="3958" spans="1:12" x14ac:dyDescent="0.15">
      <c r="A3958" t="s">
        <v>12</v>
      </c>
      <c r="B3958">
        <v>1089397</v>
      </c>
      <c r="C3958">
        <v>1089417</v>
      </c>
      <c r="D3958" t="s">
        <v>13172</v>
      </c>
      <c r="E3958" t="s">
        <v>90</v>
      </c>
      <c r="F3958" t="s">
        <v>15</v>
      </c>
      <c r="G3958" t="s">
        <v>36</v>
      </c>
      <c r="H3958">
        <v>97</v>
      </c>
      <c r="I3958" t="s">
        <v>13179</v>
      </c>
      <c r="J3958" t="s">
        <v>13180</v>
      </c>
      <c r="K3958" t="s">
        <v>13181</v>
      </c>
      <c r="L3958" t="s">
        <v>78010</v>
      </c>
    </row>
    <row r="3959" spans="1:12" x14ac:dyDescent="0.15">
      <c r="A3959" t="s">
        <v>12</v>
      </c>
      <c r="B3959">
        <v>1089420</v>
      </c>
      <c r="C3959">
        <v>1089440</v>
      </c>
      <c r="D3959" t="s">
        <v>13172</v>
      </c>
      <c r="E3959" t="s">
        <v>90</v>
      </c>
      <c r="F3959" t="s">
        <v>15</v>
      </c>
      <c r="G3959" t="s">
        <v>16</v>
      </c>
      <c r="H3959">
        <v>120</v>
      </c>
      <c r="I3959" t="s">
        <v>13182</v>
      </c>
      <c r="J3959" t="s">
        <v>13183</v>
      </c>
      <c r="K3959" t="s">
        <v>13184</v>
      </c>
      <c r="L3959" t="s">
        <v>78047</v>
      </c>
    </row>
    <row r="3960" spans="1:12" x14ac:dyDescent="0.15">
      <c r="A3960" t="s">
        <v>12</v>
      </c>
      <c r="B3960">
        <v>1090275</v>
      </c>
      <c r="C3960">
        <v>1090295</v>
      </c>
      <c r="D3960" t="s">
        <v>13185</v>
      </c>
      <c r="E3960" t="s">
        <v>90</v>
      </c>
      <c r="F3960" t="s">
        <v>76</v>
      </c>
      <c r="G3960" t="s">
        <v>32</v>
      </c>
      <c r="H3960">
        <v>1</v>
      </c>
      <c r="I3960" t="s">
        <v>13186</v>
      </c>
      <c r="J3960" t="s">
        <v>13187</v>
      </c>
      <c r="K3960" t="s">
        <v>13188</v>
      </c>
      <c r="L3960" t="s">
        <v>77917</v>
      </c>
    </row>
    <row r="3961" spans="1:12" x14ac:dyDescent="0.15">
      <c r="A3961" t="s">
        <v>12</v>
      </c>
      <c r="B3961">
        <v>1090227</v>
      </c>
      <c r="C3961">
        <v>1090247</v>
      </c>
      <c r="D3961" t="s">
        <v>13185</v>
      </c>
      <c r="E3961" t="s">
        <v>90</v>
      </c>
      <c r="F3961" t="s">
        <v>76</v>
      </c>
      <c r="G3961" t="s">
        <v>32</v>
      </c>
      <c r="H3961">
        <v>49</v>
      </c>
      <c r="I3961" t="s">
        <v>13189</v>
      </c>
      <c r="J3961" t="s">
        <v>13190</v>
      </c>
      <c r="K3961" t="s">
        <v>13191</v>
      </c>
      <c r="L3961" t="s">
        <v>77913</v>
      </c>
    </row>
    <row r="3962" spans="1:12" x14ac:dyDescent="0.15">
      <c r="A3962" t="s">
        <v>12</v>
      </c>
      <c r="B3962">
        <v>1090199</v>
      </c>
      <c r="C3962">
        <v>1090219</v>
      </c>
      <c r="D3962" t="s">
        <v>13185</v>
      </c>
      <c r="E3962" t="s">
        <v>90</v>
      </c>
      <c r="F3962" t="s">
        <v>76</v>
      </c>
      <c r="G3962" t="s">
        <v>16</v>
      </c>
      <c r="H3962">
        <v>77</v>
      </c>
      <c r="I3962" t="s">
        <v>13192</v>
      </c>
      <c r="J3962" t="s">
        <v>13193</v>
      </c>
      <c r="K3962" t="s">
        <v>13194</v>
      </c>
      <c r="L3962" t="s">
        <v>77960</v>
      </c>
    </row>
    <row r="3963" spans="1:12" x14ac:dyDescent="0.15">
      <c r="A3963" t="s">
        <v>12</v>
      </c>
      <c r="B3963">
        <v>1090179</v>
      </c>
      <c r="C3963">
        <v>1090199</v>
      </c>
      <c r="D3963" t="s">
        <v>13185</v>
      </c>
      <c r="E3963" t="s">
        <v>90</v>
      </c>
      <c r="F3963" t="s">
        <v>76</v>
      </c>
      <c r="G3963" t="s">
        <v>36</v>
      </c>
      <c r="H3963">
        <v>97</v>
      </c>
      <c r="I3963" t="s">
        <v>13195</v>
      </c>
      <c r="J3963" t="s">
        <v>13196</v>
      </c>
      <c r="K3963" t="s">
        <v>13197</v>
      </c>
      <c r="L3963" t="s">
        <v>78010</v>
      </c>
    </row>
    <row r="3964" spans="1:12" x14ac:dyDescent="0.15">
      <c r="A3964" t="s">
        <v>12</v>
      </c>
      <c r="B3964">
        <v>1090586</v>
      </c>
      <c r="C3964">
        <v>1090606</v>
      </c>
      <c r="D3964" t="s">
        <v>13198</v>
      </c>
      <c r="E3964" t="s">
        <v>90</v>
      </c>
      <c r="F3964" t="s">
        <v>76</v>
      </c>
      <c r="G3964" t="s">
        <v>32</v>
      </c>
      <c r="H3964">
        <v>0</v>
      </c>
      <c r="I3964" t="s">
        <v>13199</v>
      </c>
      <c r="J3964" t="s">
        <v>13200</v>
      </c>
      <c r="K3964" t="s">
        <v>13201</v>
      </c>
      <c r="L3964" t="s">
        <v>77980</v>
      </c>
    </row>
    <row r="3965" spans="1:12" x14ac:dyDescent="0.15">
      <c r="A3965" t="s">
        <v>12</v>
      </c>
      <c r="B3965">
        <v>1090549</v>
      </c>
      <c r="C3965">
        <v>1090569</v>
      </c>
      <c r="D3965" t="s">
        <v>13198</v>
      </c>
      <c r="E3965" t="s">
        <v>90</v>
      </c>
      <c r="F3965" t="s">
        <v>76</v>
      </c>
      <c r="G3965" t="s">
        <v>16</v>
      </c>
      <c r="H3965">
        <v>37</v>
      </c>
      <c r="I3965" t="s">
        <v>13202</v>
      </c>
      <c r="J3965" t="s">
        <v>13203</v>
      </c>
      <c r="K3965" t="s">
        <v>13204</v>
      </c>
      <c r="L3965" t="s">
        <v>77906</v>
      </c>
    </row>
    <row r="3966" spans="1:12" x14ac:dyDescent="0.15">
      <c r="A3966" t="s">
        <v>12</v>
      </c>
      <c r="B3966">
        <v>1090527</v>
      </c>
      <c r="C3966">
        <v>1090547</v>
      </c>
      <c r="D3966" t="s">
        <v>13198</v>
      </c>
      <c r="E3966" t="s">
        <v>90</v>
      </c>
      <c r="F3966" t="s">
        <v>76</v>
      </c>
      <c r="G3966" t="s">
        <v>23</v>
      </c>
      <c r="H3966">
        <v>59</v>
      </c>
      <c r="I3966" t="s">
        <v>13205</v>
      </c>
      <c r="J3966" t="s">
        <v>13206</v>
      </c>
      <c r="K3966" t="s">
        <v>13207</v>
      </c>
      <c r="L3966" t="s">
        <v>78009</v>
      </c>
    </row>
    <row r="3967" spans="1:12" x14ac:dyDescent="0.15">
      <c r="A3967" t="s">
        <v>12</v>
      </c>
      <c r="B3967">
        <v>1090500</v>
      </c>
      <c r="C3967">
        <v>1090520</v>
      </c>
      <c r="D3967" t="s">
        <v>13198</v>
      </c>
      <c r="E3967" t="s">
        <v>90</v>
      </c>
      <c r="F3967" t="s">
        <v>76</v>
      </c>
      <c r="G3967" t="s">
        <v>23</v>
      </c>
      <c r="H3967">
        <v>86</v>
      </c>
      <c r="I3967" t="s">
        <v>13208</v>
      </c>
      <c r="J3967" t="s">
        <v>13209</v>
      </c>
      <c r="K3967" t="s">
        <v>13210</v>
      </c>
      <c r="L3967" t="s">
        <v>77929</v>
      </c>
    </row>
    <row r="3968" spans="1:12" x14ac:dyDescent="0.15">
      <c r="A3968" t="s">
        <v>12</v>
      </c>
      <c r="B3968">
        <v>1091297</v>
      </c>
      <c r="C3968">
        <v>1091317</v>
      </c>
      <c r="D3968" t="s">
        <v>13211</v>
      </c>
      <c r="E3968" t="s">
        <v>90</v>
      </c>
      <c r="F3968" t="s">
        <v>76</v>
      </c>
      <c r="G3968" t="s">
        <v>16</v>
      </c>
      <c r="H3968">
        <v>0</v>
      </c>
      <c r="I3968" t="s">
        <v>13212</v>
      </c>
      <c r="J3968" t="s">
        <v>13213</v>
      </c>
      <c r="K3968" t="s">
        <v>13214</v>
      </c>
      <c r="L3968" t="s">
        <v>77980</v>
      </c>
    </row>
    <row r="3969" spans="1:12" x14ac:dyDescent="0.15">
      <c r="A3969" t="s">
        <v>12</v>
      </c>
      <c r="B3969">
        <v>1091271</v>
      </c>
      <c r="C3969">
        <v>1091291</v>
      </c>
      <c r="D3969" t="s">
        <v>13211</v>
      </c>
      <c r="E3969" t="s">
        <v>90</v>
      </c>
      <c r="F3969" t="s">
        <v>76</v>
      </c>
      <c r="G3969" t="s">
        <v>23</v>
      </c>
      <c r="H3969">
        <v>26</v>
      </c>
      <c r="I3969" t="s">
        <v>13215</v>
      </c>
      <c r="J3969" t="s">
        <v>13216</v>
      </c>
      <c r="K3969" t="s">
        <v>13217</v>
      </c>
      <c r="L3969" t="s">
        <v>78002</v>
      </c>
    </row>
    <row r="3970" spans="1:12" x14ac:dyDescent="0.15">
      <c r="A3970" t="s">
        <v>12</v>
      </c>
      <c r="B3970">
        <v>1091241</v>
      </c>
      <c r="C3970">
        <v>1091261</v>
      </c>
      <c r="D3970" t="s">
        <v>13211</v>
      </c>
      <c r="E3970" t="s">
        <v>90</v>
      </c>
      <c r="F3970" t="s">
        <v>76</v>
      </c>
      <c r="G3970" t="s">
        <v>23</v>
      </c>
      <c r="H3970">
        <v>56</v>
      </c>
      <c r="I3970" t="s">
        <v>13218</v>
      </c>
      <c r="J3970" t="s">
        <v>13219</v>
      </c>
      <c r="K3970" t="s">
        <v>13220</v>
      </c>
      <c r="L3970" t="s">
        <v>77971</v>
      </c>
    </row>
    <row r="3971" spans="1:12" x14ac:dyDescent="0.15">
      <c r="A3971" t="s">
        <v>12</v>
      </c>
      <c r="B3971">
        <v>1091220</v>
      </c>
      <c r="C3971">
        <v>1091240</v>
      </c>
      <c r="D3971" t="s">
        <v>13211</v>
      </c>
      <c r="E3971" t="s">
        <v>90</v>
      </c>
      <c r="F3971" t="s">
        <v>76</v>
      </c>
      <c r="G3971" t="s">
        <v>32</v>
      </c>
      <c r="H3971">
        <v>77</v>
      </c>
      <c r="I3971" t="s">
        <v>13221</v>
      </c>
      <c r="J3971" t="s">
        <v>13222</v>
      </c>
      <c r="K3971" t="s">
        <v>13223</v>
      </c>
      <c r="L3971" t="s">
        <v>77960</v>
      </c>
    </row>
    <row r="3972" spans="1:12" x14ac:dyDescent="0.15">
      <c r="A3972" t="s">
        <v>12</v>
      </c>
      <c r="B3972">
        <v>1092409</v>
      </c>
      <c r="C3972">
        <v>1092429</v>
      </c>
      <c r="D3972" t="s">
        <v>13224</v>
      </c>
      <c r="E3972" t="s">
        <v>90</v>
      </c>
      <c r="F3972" t="s">
        <v>76</v>
      </c>
      <c r="G3972" t="s">
        <v>16</v>
      </c>
      <c r="H3972">
        <v>55</v>
      </c>
      <c r="I3972" t="s">
        <v>13225</v>
      </c>
      <c r="J3972" t="s">
        <v>13226</v>
      </c>
      <c r="K3972" t="s">
        <v>13227</v>
      </c>
      <c r="L3972" t="s">
        <v>77992</v>
      </c>
    </row>
    <row r="3973" spans="1:12" x14ac:dyDescent="0.15">
      <c r="A3973" t="s">
        <v>12</v>
      </c>
      <c r="B3973">
        <v>1092387</v>
      </c>
      <c r="C3973">
        <v>1092407</v>
      </c>
      <c r="D3973" t="s">
        <v>13224</v>
      </c>
      <c r="E3973" t="s">
        <v>90</v>
      </c>
      <c r="F3973" t="s">
        <v>76</v>
      </c>
      <c r="G3973" t="s">
        <v>32</v>
      </c>
      <c r="H3973">
        <v>77</v>
      </c>
      <c r="I3973" t="s">
        <v>13228</v>
      </c>
      <c r="J3973" t="s">
        <v>13229</v>
      </c>
      <c r="K3973" t="s">
        <v>13230</v>
      </c>
      <c r="L3973" t="s">
        <v>77960</v>
      </c>
    </row>
    <row r="3974" spans="1:12" x14ac:dyDescent="0.15">
      <c r="A3974" t="s">
        <v>12</v>
      </c>
      <c r="B3974">
        <v>1092360</v>
      </c>
      <c r="C3974">
        <v>1092380</v>
      </c>
      <c r="D3974" t="s">
        <v>13224</v>
      </c>
      <c r="E3974" t="s">
        <v>90</v>
      </c>
      <c r="F3974" t="s">
        <v>76</v>
      </c>
      <c r="G3974" t="s">
        <v>23</v>
      </c>
      <c r="H3974">
        <v>104</v>
      </c>
      <c r="I3974" t="s">
        <v>13231</v>
      </c>
      <c r="J3974" t="s">
        <v>13232</v>
      </c>
      <c r="K3974" t="s">
        <v>13233</v>
      </c>
      <c r="L3974" t="s">
        <v>77963</v>
      </c>
    </row>
    <row r="3975" spans="1:12" x14ac:dyDescent="0.15">
      <c r="A3975" t="s">
        <v>12</v>
      </c>
      <c r="B3975">
        <v>1092336</v>
      </c>
      <c r="C3975">
        <v>1092356</v>
      </c>
      <c r="D3975" t="s">
        <v>13224</v>
      </c>
      <c r="E3975" t="s">
        <v>90</v>
      </c>
      <c r="F3975" t="s">
        <v>76</v>
      </c>
      <c r="G3975" t="s">
        <v>36</v>
      </c>
      <c r="H3975">
        <v>128</v>
      </c>
      <c r="I3975" t="s">
        <v>13234</v>
      </c>
      <c r="J3975" t="s">
        <v>13235</v>
      </c>
      <c r="K3975" t="s">
        <v>13236</v>
      </c>
      <c r="L3975" t="s">
        <v>77934</v>
      </c>
    </row>
    <row r="3976" spans="1:12" x14ac:dyDescent="0.15">
      <c r="A3976" t="s">
        <v>12</v>
      </c>
      <c r="B3976">
        <v>1093317</v>
      </c>
      <c r="C3976">
        <v>1093337</v>
      </c>
      <c r="D3976" t="s">
        <v>13237</v>
      </c>
      <c r="E3976" t="s">
        <v>90</v>
      </c>
      <c r="F3976" t="s">
        <v>76</v>
      </c>
      <c r="G3976" t="s">
        <v>36</v>
      </c>
      <c r="H3976">
        <v>0</v>
      </c>
      <c r="I3976" t="s">
        <v>13238</v>
      </c>
      <c r="J3976" t="s">
        <v>13239</v>
      </c>
      <c r="K3976" t="s">
        <v>13240</v>
      </c>
      <c r="L3976" t="s">
        <v>77980</v>
      </c>
    </row>
    <row r="3977" spans="1:12" x14ac:dyDescent="0.15">
      <c r="A3977" t="s">
        <v>12</v>
      </c>
      <c r="B3977">
        <v>1093274</v>
      </c>
      <c r="C3977">
        <v>1093294</v>
      </c>
      <c r="D3977" t="s">
        <v>13237</v>
      </c>
      <c r="E3977" t="s">
        <v>90</v>
      </c>
      <c r="F3977" t="s">
        <v>76</v>
      </c>
      <c r="G3977" t="s">
        <v>32</v>
      </c>
      <c r="H3977">
        <v>43</v>
      </c>
      <c r="I3977" t="s">
        <v>13241</v>
      </c>
      <c r="J3977" t="s">
        <v>13242</v>
      </c>
      <c r="K3977" t="s">
        <v>13243</v>
      </c>
      <c r="L3977" t="s">
        <v>77942</v>
      </c>
    </row>
    <row r="3978" spans="1:12" x14ac:dyDescent="0.15">
      <c r="A3978" t="s">
        <v>12</v>
      </c>
      <c r="B3978">
        <v>1093250</v>
      </c>
      <c r="C3978">
        <v>1093270</v>
      </c>
      <c r="D3978" t="s">
        <v>13237</v>
      </c>
      <c r="E3978" t="s">
        <v>90</v>
      </c>
      <c r="F3978" t="s">
        <v>76</v>
      </c>
      <c r="G3978" t="s">
        <v>16</v>
      </c>
      <c r="H3978">
        <v>67</v>
      </c>
      <c r="I3978" t="s">
        <v>13244</v>
      </c>
      <c r="J3978" t="s">
        <v>13245</v>
      </c>
      <c r="K3978" t="s">
        <v>13246</v>
      </c>
      <c r="L3978" t="s">
        <v>77981</v>
      </c>
    </row>
    <row r="3979" spans="1:12" x14ac:dyDescent="0.15">
      <c r="A3979" t="s">
        <v>12</v>
      </c>
      <c r="B3979">
        <v>1093226</v>
      </c>
      <c r="C3979">
        <v>1093246</v>
      </c>
      <c r="D3979" t="s">
        <v>13237</v>
      </c>
      <c r="E3979" t="s">
        <v>90</v>
      </c>
      <c r="F3979" t="s">
        <v>76</v>
      </c>
      <c r="G3979" t="s">
        <v>32</v>
      </c>
      <c r="H3979">
        <v>91</v>
      </c>
      <c r="I3979" t="s">
        <v>13247</v>
      </c>
      <c r="J3979" t="s">
        <v>13248</v>
      </c>
      <c r="K3979" t="s">
        <v>13249</v>
      </c>
      <c r="L3979" t="s">
        <v>77907</v>
      </c>
    </row>
    <row r="3980" spans="1:12" x14ac:dyDescent="0.15">
      <c r="A3980" t="s">
        <v>12</v>
      </c>
      <c r="B3980">
        <v>1093814</v>
      </c>
      <c r="C3980">
        <v>1093834</v>
      </c>
      <c r="D3980" t="s">
        <v>13250</v>
      </c>
      <c r="E3980" t="s">
        <v>90</v>
      </c>
      <c r="F3980" t="s">
        <v>76</v>
      </c>
      <c r="G3980" t="s">
        <v>23</v>
      </c>
      <c r="H3980">
        <v>8</v>
      </c>
      <c r="I3980" t="s">
        <v>13251</v>
      </c>
      <c r="J3980" t="s">
        <v>13252</v>
      </c>
      <c r="K3980" t="s">
        <v>13253</v>
      </c>
      <c r="L3980" t="s">
        <v>77955</v>
      </c>
    </row>
    <row r="3981" spans="1:12" x14ac:dyDescent="0.15">
      <c r="A3981" t="s">
        <v>12</v>
      </c>
      <c r="B3981">
        <v>1093791</v>
      </c>
      <c r="C3981">
        <v>1093811</v>
      </c>
      <c r="D3981" t="s">
        <v>13250</v>
      </c>
      <c r="E3981" t="s">
        <v>90</v>
      </c>
      <c r="F3981" t="s">
        <v>76</v>
      </c>
      <c r="G3981" t="s">
        <v>16</v>
      </c>
      <c r="H3981">
        <v>31</v>
      </c>
      <c r="I3981" t="s">
        <v>13254</v>
      </c>
      <c r="J3981" t="s">
        <v>13255</v>
      </c>
      <c r="K3981" t="s">
        <v>13256</v>
      </c>
      <c r="L3981" t="s">
        <v>77910</v>
      </c>
    </row>
    <row r="3982" spans="1:12" x14ac:dyDescent="0.15">
      <c r="A3982" t="s">
        <v>12</v>
      </c>
      <c r="B3982">
        <v>1093766</v>
      </c>
      <c r="C3982">
        <v>1093786</v>
      </c>
      <c r="D3982" t="s">
        <v>13250</v>
      </c>
      <c r="E3982" t="s">
        <v>90</v>
      </c>
      <c r="F3982" t="s">
        <v>76</v>
      </c>
      <c r="G3982" t="s">
        <v>32</v>
      </c>
      <c r="H3982">
        <v>56</v>
      </c>
      <c r="I3982" t="s">
        <v>13257</v>
      </c>
      <c r="J3982" t="s">
        <v>13258</v>
      </c>
      <c r="K3982" t="s">
        <v>13259</v>
      </c>
      <c r="L3982" t="s">
        <v>77971</v>
      </c>
    </row>
    <row r="3983" spans="1:12" x14ac:dyDescent="0.15">
      <c r="A3983" t="s">
        <v>12</v>
      </c>
      <c r="B3983">
        <v>1093736</v>
      </c>
      <c r="C3983">
        <v>1093756</v>
      </c>
      <c r="D3983" t="s">
        <v>13250</v>
      </c>
      <c r="E3983" t="s">
        <v>90</v>
      </c>
      <c r="F3983" t="s">
        <v>76</v>
      </c>
      <c r="G3983" t="s">
        <v>36</v>
      </c>
      <c r="H3983">
        <v>86</v>
      </c>
      <c r="I3983" t="s">
        <v>13260</v>
      </c>
      <c r="J3983" t="s">
        <v>13261</v>
      </c>
      <c r="K3983" t="s">
        <v>13262</v>
      </c>
      <c r="L3983" t="s">
        <v>77929</v>
      </c>
    </row>
    <row r="3984" spans="1:12" x14ac:dyDescent="0.15">
      <c r="A3984" t="s">
        <v>12</v>
      </c>
      <c r="B3984">
        <v>1093993</v>
      </c>
      <c r="C3984">
        <v>1094013</v>
      </c>
      <c r="D3984" t="s">
        <v>13263</v>
      </c>
      <c r="E3984" t="s">
        <v>90</v>
      </c>
      <c r="F3984" t="s">
        <v>15</v>
      </c>
      <c r="G3984" t="s">
        <v>36</v>
      </c>
      <c r="H3984">
        <v>10</v>
      </c>
      <c r="I3984" t="s">
        <v>13264</v>
      </c>
      <c r="J3984" t="s">
        <v>13265</v>
      </c>
      <c r="K3984" t="s">
        <v>13266</v>
      </c>
      <c r="L3984" t="s">
        <v>78001</v>
      </c>
    </row>
    <row r="3985" spans="1:12" x14ac:dyDescent="0.15">
      <c r="A3985" t="s">
        <v>12</v>
      </c>
      <c r="B3985">
        <v>1094016</v>
      </c>
      <c r="C3985">
        <v>1094036</v>
      </c>
      <c r="D3985" t="s">
        <v>13263</v>
      </c>
      <c r="E3985" t="s">
        <v>90</v>
      </c>
      <c r="F3985" t="s">
        <v>15</v>
      </c>
      <c r="G3985" t="s">
        <v>36</v>
      </c>
      <c r="H3985">
        <v>33</v>
      </c>
      <c r="I3985" t="s">
        <v>13267</v>
      </c>
      <c r="J3985" t="s">
        <v>13268</v>
      </c>
      <c r="K3985" t="s">
        <v>13269</v>
      </c>
      <c r="L3985" t="s">
        <v>77977</v>
      </c>
    </row>
    <row r="3986" spans="1:12" x14ac:dyDescent="0.15">
      <c r="A3986" t="s">
        <v>12</v>
      </c>
      <c r="B3986">
        <v>1094048</v>
      </c>
      <c r="C3986">
        <v>1094068</v>
      </c>
      <c r="D3986" t="s">
        <v>13263</v>
      </c>
      <c r="E3986" t="s">
        <v>90</v>
      </c>
      <c r="F3986" t="s">
        <v>15</v>
      </c>
      <c r="G3986" t="s">
        <v>32</v>
      </c>
      <c r="H3986">
        <v>65</v>
      </c>
      <c r="I3986" t="s">
        <v>13270</v>
      </c>
      <c r="J3986" t="s">
        <v>13271</v>
      </c>
      <c r="K3986" t="s">
        <v>13272</v>
      </c>
      <c r="L3986" t="s">
        <v>78042</v>
      </c>
    </row>
    <row r="3987" spans="1:12" x14ac:dyDescent="0.15">
      <c r="A3987" t="s">
        <v>12</v>
      </c>
      <c r="B3987">
        <v>1094070</v>
      </c>
      <c r="C3987">
        <v>1094090</v>
      </c>
      <c r="D3987" t="s">
        <v>13263</v>
      </c>
      <c r="E3987" t="s">
        <v>90</v>
      </c>
      <c r="F3987" t="s">
        <v>15</v>
      </c>
      <c r="G3987" t="s">
        <v>16</v>
      </c>
      <c r="H3987">
        <v>87</v>
      </c>
      <c r="I3987" t="s">
        <v>13273</v>
      </c>
      <c r="J3987" t="s">
        <v>13274</v>
      </c>
      <c r="K3987" t="s">
        <v>13275</v>
      </c>
      <c r="L3987" t="s">
        <v>78024</v>
      </c>
    </row>
    <row r="3988" spans="1:12" x14ac:dyDescent="0.15">
      <c r="A3988" t="s">
        <v>12</v>
      </c>
      <c r="B3988">
        <v>1096898</v>
      </c>
      <c r="C3988">
        <v>1096918</v>
      </c>
      <c r="D3988" t="s">
        <v>13276</v>
      </c>
      <c r="E3988" t="s">
        <v>90</v>
      </c>
      <c r="F3988" t="s">
        <v>76</v>
      </c>
      <c r="G3988" t="s">
        <v>16</v>
      </c>
      <c r="H3988">
        <v>0</v>
      </c>
      <c r="I3988" t="s">
        <v>13277</v>
      </c>
      <c r="J3988" t="s">
        <v>13278</v>
      </c>
      <c r="K3988" t="s">
        <v>13279</v>
      </c>
      <c r="L3988" t="s">
        <v>77980</v>
      </c>
    </row>
    <row r="3989" spans="1:12" x14ac:dyDescent="0.15">
      <c r="A3989" t="s">
        <v>12</v>
      </c>
      <c r="B3989">
        <v>1096853</v>
      </c>
      <c r="C3989">
        <v>1096873</v>
      </c>
      <c r="D3989" t="s">
        <v>13276</v>
      </c>
      <c r="E3989" t="s">
        <v>90</v>
      </c>
      <c r="F3989" t="s">
        <v>76</v>
      </c>
      <c r="G3989" t="s">
        <v>36</v>
      </c>
      <c r="H3989">
        <v>45</v>
      </c>
      <c r="I3989" t="s">
        <v>13280</v>
      </c>
      <c r="J3989" t="s">
        <v>13281</v>
      </c>
      <c r="K3989" t="s">
        <v>13282</v>
      </c>
      <c r="L3989" t="s">
        <v>77967</v>
      </c>
    </row>
    <row r="3990" spans="1:12" x14ac:dyDescent="0.15">
      <c r="A3990" t="s">
        <v>12</v>
      </c>
      <c r="B3990">
        <v>1096830</v>
      </c>
      <c r="C3990">
        <v>1096850</v>
      </c>
      <c r="D3990" t="s">
        <v>13276</v>
      </c>
      <c r="E3990" t="s">
        <v>90</v>
      </c>
      <c r="F3990" t="s">
        <v>76</v>
      </c>
      <c r="G3990" t="s">
        <v>32</v>
      </c>
      <c r="H3990">
        <v>68</v>
      </c>
      <c r="I3990" t="s">
        <v>13283</v>
      </c>
      <c r="J3990" t="s">
        <v>13284</v>
      </c>
      <c r="K3990" t="s">
        <v>13285</v>
      </c>
      <c r="L3990" t="s">
        <v>77962</v>
      </c>
    </row>
    <row r="3991" spans="1:12" x14ac:dyDescent="0.15">
      <c r="A3991" t="s">
        <v>12</v>
      </c>
      <c r="B3991">
        <v>1096794</v>
      </c>
      <c r="C3991">
        <v>1096814</v>
      </c>
      <c r="D3991" t="s">
        <v>13276</v>
      </c>
      <c r="E3991" t="s">
        <v>90</v>
      </c>
      <c r="F3991" t="s">
        <v>76</v>
      </c>
      <c r="G3991" t="s">
        <v>16</v>
      </c>
      <c r="H3991">
        <v>104</v>
      </c>
      <c r="I3991" t="s">
        <v>13286</v>
      </c>
      <c r="J3991" t="s">
        <v>13287</v>
      </c>
      <c r="K3991" t="s">
        <v>13288</v>
      </c>
      <c r="L3991" t="s">
        <v>77963</v>
      </c>
    </row>
    <row r="3992" spans="1:12" x14ac:dyDescent="0.15">
      <c r="A3992" t="s">
        <v>12</v>
      </c>
      <c r="B3992">
        <v>1097655</v>
      </c>
      <c r="C3992">
        <v>1097675</v>
      </c>
      <c r="D3992" t="s">
        <v>13289</v>
      </c>
      <c r="E3992" t="s">
        <v>90</v>
      </c>
      <c r="F3992" t="s">
        <v>76</v>
      </c>
      <c r="G3992" t="s">
        <v>32</v>
      </c>
      <c r="H3992">
        <v>1</v>
      </c>
      <c r="I3992" t="s">
        <v>13290</v>
      </c>
      <c r="J3992" t="s">
        <v>13291</v>
      </c>
      <c r="K3992" t="s">
        <v>13292</v>
      </c>
      <c r="L3992" t="s">
        <v>77917</v>
      </c>
    </row>
    <row r="3993" spans="1:12" x14ac:dyDescent="0.15">
      <c r="A3993" t="s">
        <v>12</v>
      </c>
      <c r="B3993">
        <v>1097631</v>
      </c>
      <c r="C3993">
        <v>1097651</v>
      </c>
      <c r="D3993" t="s">
        <v>13289</v>
      </c>
      <c r="E3993" t="s">
        <v>90</v>
      </c>
      <c r="F3993" t="s">
        <v>76</v>
      </c>
      <c r="G3993" t="s">
        <v>36</v>
      </c>
      <c r="H3993">
        <v>25</v>
      </c>
      <c r="I3993" t="s">
        <v>13293</v>
      </c>
      <c r="J3993" t="s">
        <v>13294</v>
      </c>
      <c r="K3993" t="s">
        <v>13295</v>
      </c>
      <c r="L3993" t="s">
        <v>78012</v>
      </c>
    </row>
    <row r="3994" spans="1:12" x14ac:dyDescent="0.15">
      <c r="A3994" t="s">
        <v>12</v>
      </c>
      <c r="B3994">
        <v>1097598</v>
      </c>
      <c r="C3994">
        <v>1097618</v>
      </c>
      <c r="D3994" t="s">
        <v>13289</v>
      </c>
      <c r="E3994" t="s">
        <v>90</v>
      </c>
      <c r="F3994" t="s">
        <v>76</v>
      </c>
      <c r="G3994" t="s">
        <v>16</v>
      </c>
      <c r="H3994">
        <v>58</v>
      </c>
      <c r="I3994" t="s">
        <v>13296</v>
      </c>
      <c r="J3994" t="s">
        <v>13297</v>
      </c>
      <c r="K3994" t="s">
        <v>13298</v>
      </c>
      <c r="L3994" t="s">
        <v>77911</v>
      </c>
    </row>
    <row r="3995" spans="1:12" x14ac:dyDescent="0.15">
      <c r="A3995" t="s">
        <v>12</v>
      </c>
      <c r="B3995">
        <v>1097566</v>
      </c>
      <c r="C3995">
        <v>1097586</v>
      </c>
      <c r="D3995" t="s">
        <v>13289</v>
      </c>
      <c r="E3995" t="s">
        <v>90</v>
      </c>
      <c r="F3995" t="s">
        <v>76</v>
      </c>
      <c r="G3995" t="s">
        <v>16</v>
      </c>
      <c r="H3995">
        <v>90</v>
      </c>
      <c r="I3995" t="s">
        <v>13299</v>
      </c>
      <c r="J3995" t="s">
        <v>13300</v>
      </c>
      <c r="K3995" t="s">
        <v>13301</v>
      </c>
      <c r="L3995" t="s">
        <v>78017</v>
      </c>
    </row>
    <row r="3996" spans="1:12" x14ac:dyDescent="0.15">
      <c r="A3996" t="s">
        <v>12</v>
      </c>
      <c r="B3996">
        <v>1098853</v>
      </c>
      <c r="C3996">
        <v>1098873</v>
      </c>
      <c r="D3996" t="s">
        <v>13302</v>
      </c>
      <c r="E3996" t="s">
        <v>90</v>
      </c>
      <c r="F3996" t="s">
        <v>76</v>
      </c>
      <c r="G3996" t="s">
        <v>23</v>
      </c>
      <c r="H3996">
        <v>32</v>
      </c>
      <c r="I3996" t="s">
        <v>13303</v>
      </c>
      <c r="J3996" t="s">
        <v>13304</v>
      </c>
      <c r="K3996" t="s">
        <v>13305</v>
      </c>
      <c r="L3996" t="s">
        <v>77918</v>
      </c>
    </row>
    <row r="3997" spans="1:12" x14ac:dyDescent="0.15">
      <c r="A3997" t="s">
        <v>12</v>
      </c>
      <c r="B3997">
        <v>1098819</v>
      </c>
      <c r="C3997">
        <v>1098839</v>
      </c>
      <c r="D3997" t="s">
        <v>13302</v>
      </c>
      <c r="E3997" t="s">
        <v>90</v>
      </c>
      <c r="F3997" t="s">
        <v>76</v>
      </c>
      <c r="G3997" t="s">
        <v>36</v>
      </c>
      <c r="H3997">
        <v>66</v>
      </c>
      <c r="I3997" t="s">
        <v>13306</v>
      </c>
      <c r="J3997" t="s">
        <v>13307</v>
      </c>
      <c r="K3997" t="s">
        <v>13308</v>
      </c>
      <c r="L3997" t="s">
        <v>77928</v>
      </c>
    </row>
    <row r="3998" spans="1:12" x14ac:dyDescent="0.15">
      <c r="A3998" t="s">
        <v>12</v>
      </c>
      <c r="B3998">
        <v>1098790</v>
      </c>
      <c r="C3998">
        <v>1098810</v>
      </c>
      <c r="D3998" t="s">
        <v>13302</v>
      </c>
      <c r="E3998" t="s">
        <v>90</v>
      </c>
      <c r="F3998" t="s">
        <v>76</v>
      </c>
      <c r="G3998" t="s">
        <v>23</v>
      </c>
      <c r="H3998">
        <v>95</v>
      </c>
      <c r="I3998" t="s">
        <v>13309</v>
      </c>
      <c r="J3998" t="s">
        <v>13310</v>
      </c>
      <c r="K3998" t="s">
        <v>13311</v>
      </c>
      <c r="L3998" t="s">
        <v>77920</v>
      </c>
    </row>
    <row r="3999" spans="1:12" x14ac:dyDescent="0.15">
      <c r="A3999" t="s">
        <v>12</v>
      </c>
      <c r="B3999">
        <v>1098767</v>
      </c>
      <c r="C3999">
        <v>1098787</v>
      </c>
      <c r="D3999" t="s">
        <v>13302</v>
      </c>
      <c r="E3999" t="s">
        <v>90</v>
      </c>
      <c r="F3999" t="s">
        <v>76</v>
      </c>
      <c r="G3999" t="s">
        <v>36</v>
      </c>
      <c r="H3999">
        <v>118</v>
      </c>
      <c r="I3999" t="s">
        <v>13312</v>
      </c>
      <c r="J3999" t="s">
        <v>13313</v>
      </c>
      <c r="K3999" t="s">
        <v>13314</v>
      </c>
      <c r="L3999" t="s">
        <v>77973</v>
      </c>
    </row>
    <row r="4000" spans="1:12" x14ac:dyDescent="0.15">
      <c r="A4000" t="s">
        <v>12</v>
      </c>
      <c r="B4000">
        <v>1098972</v>
      </c>
      <c r="C4000">
        <v>1098992</v>
      </c>
      <c r="D4000" t="s">
        <v>13315</v>
      </c>
      <c r="E4000" t="s">
        <v>90</v>
      </c>
      <c r="F4000" t="s">
        <v>15</v>
      </c>
      <c r="G4000" t="s">
        <v>16</v>
      </c>
      <c r="H4000">
        <v>6</v>
      </c>
      <c r="I4000" t="s">
        <v>13316</v>
      </c>
      <c r="J4000" t="s">
        <v>13317</v>
      </c>
      <c r="K4000" t="s">
        <v>13318</v>
      </c>
      <c r="L4000" t="s">
        <v>78025</v>
      </c>
    </row>
    <row r="4001" spans="1:12" x14ac:dyDescent="0.15">
      <c r="A4001" t="s">
        <v>12</v>
      </c>
      <c r="B4001">
        <v>1098992</v>
      </c>
      <c r="C4001">
        <v>1099012</v>
      </c>
      <c r="D4001" t="s">
        <v>13315</v>
      </c>
      <c r="E4001" t="s">
        <v>90</v>
      </c>
      <c r="F4001" t="s">
        <v>15</v>
      </c>
      <c r="G4001" t="s">
        <v>32</v>
      </c>
      <c r="H4001">
        <v>26</v>
      </c>
      <c r="I4001" t="s">
        <v>13319</v>
      </c>
      <c r="J4001" t="s">
        <v>13320</v>
      </c>
      <c r="K4001" t="s">
        <v>13321</v>
      </c>
      <c r="L4001" t="s">
        <v>78002</v>
      </c>
    </row>
    <row r="4002" spans="1:12" x14ac:dyDescent="0.15">
      <c r="A4002" t="s">
        <v>12</v>
      </c>
      <c r="B4002">
        <v>1099069</v>
      </c>
      <c r="C4002">
        <v>1099089</v>
      </c>
      <c r="D4002" t="s">
        <v>13315</v>
      </c>
      <c r="E4002" t="s">
        <v>90</v>
      </c>
      <c r="F4002" t="s">
        <v>15</v>
      </c>
      <c r="G4002" t="s">
        <v>36</v>
      </c>
      <c r="H4002">
        <v>103</v>
      </c>
      <c r="I4002" t="s">
        <v>13322</v>
      </c>
      <c r="J4002" t="s">
        <v>13323</v>
      </c>
      <c r="K4002" t="s">
        <v>13324</v>
      </c>
      <c r="L4002" t="s">
        <v>77937</v>
      </c>
    </row>
    <row r="4003" spans="1:12" x14ac:dyDescent="0.15">
      <c r="A4003" t="s">
        <v>12</v>
      </c>
      <c r="B4003">
        <v>1099124</v>
      </c>
      <c r="C4003">
        <v>1099144</v>
      </c>
      <c r="D4003" t="s">
        <v>13315</v>
      </c>
      <c r="E4003" t="s">
        <v>90</v>
      </c>
      <c r="F4003" t="s">
        <v>15</v>
      </c>
      <c r="G4003" t="s">
        <v>23</v>
      </c>
      <c r="H4003">
        <v>158</v>
      </c>
      <c r="I4003" t="s">
        <v>13325</v>
      </c>
      <c r="J4003" t="s">
        <v>13326</v>
      </c>
      <c r="K4003" t="s">
        <v>13327</v>
      </c>
      <c r="L4003" t="s">
        <v>78070</v>
      </c>
    </row>
    <row r="4004" spans="1:12" x14ac:dyDescent="0.15">
      <c r="A4004" t="s">
        <v>12</v>
      </c>
      <c r="B4004">
        <v>1100223</v>
      </c>
      <c r="C4004">
        <v>1100243</v>
      </c>
      <c r="D4004" t="s">
        <v>13328</v>
      </c>
      <c r="E4004" t="s">
        <v>90</v>
      </c>
      <c r="F4004" t="s">
        <v>76</v>
      </c>
      <c r="G4004" t="s">
        <v>32</v>
      </c>
      <c r="H4004">
        <v>1</v>
      </c>
      <c r="I4004" t="s">
        <v>13329</v>
      </c>
      <c r="J4004" t="s">
        <v>13330</v>
      </c>
      <c r="K4004" t="s">
        <v>13331</v>
      </c>
      <c r="L4004" t="s">
        <v>77917</v>
      </c>
    </row>
    <row r="4005" spans="1:12" x14ac:dyDescent="0.15">
      <c r="A4005" t="s">
        <v>12</v>
      </c>
      <c r="B4005">
        <v>1100201</v>
      </c>
      <c r="C4005">
        <v>1100221</v>
      </c>
      <c r="D4005" t="s">
        <v>13328</v>
      </c>
      <c r="E4005" t="s">
        <v>90</v>
      </c>
      <c r="F4005" t="s">
        <v>76</v>
      </c>
      <c r="G4005" t="s">
        <v>36</v>
      </c>
      <c r="H4005">
        <v>23</v>
      </c>
      <c r="I4005" t="s">
        <v>13332</v>
      </c>
      <c r="J4005" t="s">
        <v>13333</v>
      </c>
      <c r="K4005" t="s">
        <v>13334</v>
      </c>
      <c r="L4005" t="s">
        <v>77975</v>
      </c>
    </row>
    <row r="4006" spans="1:12" x14ac:dyDescent="0.15">
      <c r="A4006" t="s">
        <v>12</v>
      </c>
      <c r="B4006">
        <v>1100178</v>
      </c>
      <c r="C4006">
        <v>1100198</v>
      </c>
      <c r="D4006" t="s">
        <v>13328</v>
      </c>
      <c r="E4006" t="s">
        <v>90</v>
      </c>
      <c r="F4006" t="s">
        <v>76</v>
      </c>
      <c r="G4006" t="s">
        <v>32</v>
      </c>
      <c r="H4006">
        <v>46</v>
      </c>
      <c r="I4006" t="s">
        <v>13335</v>
      </c>
      <c r="J4006" t="s">
        <v>13336</v>
      </c>
      <c r="K4006" t="s">
        <v>13337</v>
      </c>
      <c r="L4006" t="s">
        <v>78004</v>
      </c>
    </row>
    <row r="4007" spans="1:12" x14ac:dyDescent="0.15">
      <c r="A4007" t="s">
        <v>12</v>
      </c>
      <c r="B4007">
        <v>1100158</v>
      </c>
      <c r="C4007">
        <v>1100178</v>
      </c>
      <c r="D4007" t="s">
        <v>13328</v>
      </c>
      <c r="E4007" t="s">
        <v>90</v>
      </c>
      <c r="F4007" t="s">
        <v>76</v>
      </c>
      <c r="G4007" t="s">
        <v>36</v>
      </c>
      <c r="H4007">
        <v>66</v>
      </c>
      <c r="I4007" t="s">
        <v>13338</v>
      </c>
      <c r="J4007" t="s">
        <v>13339</v>
      </c>
      <c r="K4007" t="s">
        <v>13340</v>
      </c>
      <c r="L4007" t="s">
        <v>77928</v>
      </c>
    </row>
    <row r="4008" spans="1:12" x14ac:dyDescent="0.15">
      <c r="A4008" t="s">
        <v>12</v>
      </c>
      <c r="B4008">
        <v>1100938</v>
      </c>
      <c r="C4008">
        <v>1100958</v>
      </c>
      <c r="D4008" t="s">
        <v>13341</v>
      </c>
      <c r="E4008" t="s">
        <v>90</v>
      </c>
      <c r="F4008" t="s">
        <v>76</v>
      </c>
      <c r="G4008" t="s">
        <v>23</v>
      </c>
      <c r="H4008">
        <v>9</v>
      </c>
      <c r="I4008" t="s">
        <v>13342</v>
      </c>
      <c r="J4008" t="s">
        <v>13343</v>
      </c>
      <c r="K4008" t="s">
        <v>13344</v>
      </c>
      <c r="L4008" t="s">
        <v>77939</v>
      </c>
    </row>
    <row r="4009" spans="1:12" x14ac:dyDescent="0.15">
      <c r="A4009" t="s">
        <v>12</v>
      </c>
      <c r="B4009">
        <v>1100916</v>
      </c>
      <c r="C4009">
        <v>1100936</v>
      </c>
      <c r="D4009" t="s">
        <v>13341</v>
      </c>
      <c r="E4009" t="s">
        <v>90</v>
      </c>
      <c r="F4009" t="s">
        <v>76</v>
      </c>
      <c r="G4009" t="s">
        <v>23</v>
      </c>
      <c r="H4009">
        <v>31</v>
      </c>
      <c r="I4009" t="s">
        <v>13345</v>
      </c>
      <c r="J4009" t="s">
        <v>13346</v>
      </c>
      <c r="K4009" t="s">
        <v>13347</v>
      </c>
      <c r="L4009" t="s">
        <v>77910</v>
      </c>
    </row>
    <row r="4010" spans="1:12" x14ac:dyDescent="0.15">
      <c r="A4010" t="s">
        <v>12</v>
      </c>
      <c r="B4010">
        <v>1100894</v>
      </c>
      <c r="C4010">
        <v>1100914</v>
      </c>
      <c r="D4010" t="s">
        <v>13341</v>
      </c>
      <c r="E4010" t="s">
        <v>90</v>
      </c>
      <c r="F4010" t="s">
        <v>76</v>
      </c>
      <c r="G4010" t="s">
        <v>23</v>
      </c>
      <c r="H4010">
        <v>53</v>
      </c>
      <c r="I4010" t="s">
        <v>13348</v>
      </c>
      <c r="J4010" t="s">
        <v>13349</v>
      </c>
      <c r="K4010" t="s">
        <v>13350</v>
      </c>
      <c r="L4010" t="s">
        <v>77922</v>
      </c>
    </row>
    <row r="4011" spans="1:12" x14ac:dyDescent="0.15">
      <c r="A4011" t="s">
        <v>12</v>
      </c>
      <c r="B4011">
        <v>1100870</v>
      </c>
      <c r="C4011">
        <v>1100890</v>
      </c>
      <c r="D4011" t="s">
        <v>13341</v>
      </c>
      <c r="E4011" t="s">
        <v>90</v>
      </c>
      <c r="F4011" t="s">
        <v>76</v>
      </c>
      <c r="G4011" t="s">
        <v>23</v>
      </c>
      <c r="H4011">
        <v>77</v>
      </c>
      <c r="I4011" t="s">
        <v>13351</v>
      </c>
      <c r="J4011" t="s">
        <v>13352</v>
      </c>
      <c r="K4011" t="s">
        <v>13353</v>
      </c>
      <c r="L4011" t="s">
        <v>77960</v>
      </c>
    </row>
    <row r="4012" spans="1:12" x14ac:dyDescent="0.15">
      <c r="A4012" t="s">
        <v>12</v>
      </c>
      <c r="B4012">
        <v>1102125</v>
      </c>
      <c r="C4012">
        <v>1102145</v>
      </c>
      <c r="D4012" t="s">
        <v>13354</v>
      </c>
      <c r="E4012" t="s">
        <v>90</v>
      </c>
      <c r="F4012" t="s">
        <v>76</v>
      </c>
      <c r="G4012" t="s">
        <v>16</v>
      </c>
      <c r="H4012">
        <v>0</v>
      </c>
      <c r="I4012" t="s">
        <v>13355</v>
      </c>
      <c r="J4012" t="s">
        <v>13356</v>
      </c>
      <c r="K4012" t="s">
        <v>13357</v>
      </c>
      <c r="L4012" t="s">
        <v>77980</v>
      </c>
    </row>
    <row r="4013" spans="1:12" x14ac:dyDescent="0.15">
      <c r="A4013" t="s">
        <v>12</v>
      </c>
      <c r="B4013">
        <v>1102104</v>
      </c>
      <c r="C4013">
        <v>1102124</v>
      </c>
      <c r="D4013" t="s">
        <v>13354</v>
      </c>
      <c r="E4013" t="s">
        <v>90</v>
      </c>
      <c r="F4013" t="s">
        <v>76</v>
      </c>
      <c r="G4013" t="s">
        <v>16</v>
      </c>
      <c r="H4013">
        <v>21</v>
      </c>
      <c r="I4013" t="s">
        <v>13358</v>
      </c>
      <c r="J4013" t="s">
        <v>13359</v>
      </c>
      <c r="K4013" t="s">
        <v>13360</v>
      </c>
      <c r="L4013" t="s">
        <v>78022</v>
      </c>
    </row>
    <row r="4014" spans="1:12" x14ac:dyDescent="0.15">
      <c r="A4014" t="s">
        <v>12</v>
      </c>
      <c r="B4014">
        <v>1102080</v>
      </c>
      <c r="C4014">
        <v>1102100</v>
      </c>
      <c r="D4014" t="s">
        <v>13354</v>
      </c>
      <c r="E4014" t="s">
        <v>90</v>
      </c>
      <c r="F4014" t="s">
        <v>76</v>
      </c>
      <c r="G4014" t="s">
        <v>36</v>
      </c>
      <c r="H4014">
        <v>45</v>
      </c>
      <c r="I4014" t="s">
        <v>13361</v>
      </c>
      <c r="J4014" t="s">
        <v>13362</v>
      </c>
      <c r="K4014" t="s">
        <v>13363</v>
      </c>
      <c r="L4014" t="s">
        <v>77967</v>
      </c>
    </row>
    <row r="4015" spans="1:12" x14ac:dyDescent="0.15">
      <c r="A4015" t="s">
        <v>12</v>
      </c>
      <c r="B4015">
        <v>1102034</v>
      </c>
      <c r="C4015">
        <v>1102054</v>
      </c>
      <c r="D4015" t="s">
        <v>13354</v>
      </c>
      <c r="E4015" t="s">
        <v>90</v>
      </c>
      <c r="F4015" t="s">
        <v>76</v>
      </c>
      <c r="G4015" t="s">
        <v>32</v>
      </c>
      <c r="H4015">
        <v>91</v>
      </c>
      <c r="I4015" t="s">
        <v>13364</v>
      </c>
      <c r="J4015" t="s">
        <v>13365</v>
      </c>
      <c r="K4015" t="s">
        <v>13366</v>
      </c>
      <c r="L4015" t="s">
        <v>77907</v>
      </c>
    </row>
    <row r="4016" spans="1:12" x14ac:dyDescent="0.15">
      <c r="A4016" t="s">
        <v>12</v>
      </c>
      <c r="B4016">
        <v>1102864</v>
      </c>
      <c r="C4016">
        <v>1102884</v>
      </c>
      <c r="D4016" t="s">
        <v>13367</v>
      </c>
      <c r="E4016" t="s">
        <v>90</v>
      </c>
      <c r="F4016" t="s">
        <v>76</v>
      </c>
      <c r="G4016" t="s">
        <v>16</v>
      </c>
      <c r="H4016">
        <v>0</v>
      </c>
      <c r="I4016" t="s">
        <v>13368</v>
      </c>
      <c r="J4016" t="s">
        <v>13369</v>
      </c>
      <c r="K4016" t="s">
        <v>13370</v>
      </c>
      <c r="L4016" t="s">
        <v>77980</v>
      </c>
    </row>
    <row r="4017" spans="1:12" x14ac:dyDescent="0.15">
      <c r="A4017" t="s">
        <v>12</v>
      </c>
      <c r="B4017">
        <v>1102839</v>
      </c>
      <c r="C4017">
        <v>1102859</v>
      </c>
      <c r="D4017" t="s">
        <v>13367</v>
      </c>
      <c r="E4017" t="s">
        <v>90</v>
      </c>
      <c r="F4017" t="s">
        <v>76</v>
      </c>
      <c r="G4017" t="s">
        <v>16</v>
      </c>
      <c r="H4017">
        <v>25</v>
      </c>
      <c r="I4017" t="s">
        <v>13371</v>
      </c>
      <c r="J4017" t="s">
        <v>13372</v>
      </c>
      <c r="K4017" t="s">
        <v>13373</v>
      </c>
      <c r="L4017" t="s">
        <v>78012</v>
      </c>
    </row>
    <row r="4018" spans="1:12" x14ac:dyDescent="0.15">
      <c r="A4018" t="s">
        <v>12</v>
      </c>
      <c r="B4018">
        <v>1102805</v>
      </c>
      <c r="C4018">
        <v>1102825</v>
      </c>
      <c r="D4018" t="s">
        <v>13367</v>
      </c>
      <c r="E4018" t="s">
        <v>90</v>
      </c>
      <c r="F4018" t="s">
        <v>76</v>
      </c>
      <c r="G4018" t="s">
        <v>23</v>
      </c>
      <c r="H4018">
        <v>59</v>
      </c>
      <c r="I4018" t="s">
        <v>13374</v>
      </c>
      <c r="J4018" t="s">
        <v>13375</v>
      </c>
      <c r="K4018" t="s">
        <v>13376</v>
      </c>
      <c r="L4018" t="s">
        <v>78009</v>
      </c>
    </row>
    <row r="4019" spans="1:12" x14ac:dyDescent="0.15">
      <c r="A4019" t="s">
        <v>12</v>
      </c>
      <c r="B4019">
        <v>1102778</v>
      </c>
      <c r="C4019">
        <v>1102798</v>
      </c>
      <c r="D4019" t="s">
        <v>13367</v>
      </c>
      <c r="E4019" t="s">
        <v>90</v>
      </c>
      <c r="F4019" t="s">
        <v>76</v>
      </c>
      <c r="G4019" t="s">
        <v>23</v>
      </c>
      <c r="H4019">
        <v>86</v>
      </c>
      <c r="I4019" t="s">
        <v>13377</v>
      </c>
      <c r="J4019" t="s">
        <v>13378</v>
      </c>
      <c r="K4019" t="s">
        <v>13379</v>
      </c>
      <c r="L4019" t="s">
        <v>77929</v>
      </c>
    </row>
    <row r="4020" spans="1:12" x14ac:dyDescent="0.15">
      <c r="A4020" t="s">
        <v>12</v>
      </c>
      <c r="B4020">
        <v>1103168</v>
      </c>
      <c r="C4020">
        <v>1103188</v>
      </c>
      <c r="D4020" t="s">
        <v>13380</v>
      </c>
      <c r="E4020" t="s">
        <v>90</v>
      </c>
      <c r="F4020" t="s">
        <v>15</v>
      </c>
      <c r="G4020" t="s">
        <v>23</v>
      </c>
      <c r="H4020">
        <v>44</v>
      </c>
      <c r="I4020" t="s">
        <v>13381</v>
      </c>
      <c r="J4020" t="s">
        <v>13382</v>
      </c>
      <c r="K4020" t="s">
        <v>13383</v>
      </c>
      <c r="L4020" t="s">
        <v>78016</v>
      </c>
    </row>
    <row r="4021" spans="1:12" x14ac:dyDescent="0.15">
      <c r="A4021" t="s">
        <v>12</v>
      </c>
      <c r="B4021">
        <v>1103207</v>
      </c>
      <c r="C4021">
        <v>1103227</v>
      </c>
      <c r="D4021" t="s">
        <v>13380</v>
      </c>
      <c r="E4021" t="s">
        <v>90</v>
      </c>
      <c r="F4021" t="s">
        <v>15</v>
      </c>
      <c r="G4021" t="s">
        <v>32</v>
      </c>
      <c r="H4021">
        <v>83</v>
      </c>
      <c r="I4021" t="s">
        <v>13384</v>
      </c>
      <c r="J4021" t="s">
        <v>13385</v>
      </c>
      <c r="K4021" t="s">
        <v>13386</v>
      </c>
      <c r="L4021" t="s">
        <v>77958</v>
      </c>
    </row>
    <row r="4022" spans="1:12" x14ac:dyDescent="0.15">
      <c r="A4022" t="s">
        <v>12</v>
      </c>
      <c r="B4022">
        <v>1103286</v>
      </c>
      <c r="C4022">
        <v>1103306</v>
      </c>
      <c r="D4022" t="s">
        <v>13380</v>
      </c>
      <c r="E4022" t="s">
        <v>90</v>
      </c>
      <c r="F4022" t="s">
        <v>15</v>
      </c>
      <c r="G4022" t="s">
        <v>16</v>
      </c>
      <c r="H4022">
        <v>162</v>
      </c>
      <c r="I4022" t="s">
        <v>13387</v>
      </c>
      <c r="J4022" t="s">
        <v>13388</v>
      </c>
      <c r="K4022" t="s">
        <v>13389</v>
      </c>
      <c r="L4022" t="s">
        <v>78062</v>
      </c>
    </row>
    <row r="4023" spans="1:12" x14ac:dyDescent="0.15">
      <c r="A4023" t="s">
        <v>12</v>
      </c>
      <c r="B4023">
        <v>1103350</v>
      </c>
      <c r="C4023">
        <v>1103370</v>
      </c>
      <c r="D4023" t="s">
        <v>13380</v>
      </c>
      <c r="E4023" t="s">
        <v>90</v>
      </c>
      <c r="F4023" t="s">
        <v>15</v>
      </c>
      <c r="G4023" t="s">
        <v>16</v>
      </c>
      <c r="H4023">
        <v>226</v>
      </c>
      <c r="I4023" t="s">
        <v>13390</v>
      </c>
      <c r="J4023" t="s">
        <v>13391</v>
      </c>
      <c r="K4023" t="s">
        <v>13392</v>
      </c>
      <c r="L4023" t="s">
        <v>78110</v>
      </c>
    </row>
    <row r="4024" spans="1:12" x14ac:dyDescent="0.15">
      <c r="A4024" t="s">
        <v>12</v>
      </c>
      <c r="B4024">
        <v>1103765</v>
      </c>
      <c r="C4024">
        <v>1103785</v>
      </c>
      <c r="D4024" t="s">
        <v>13393</v>
      </c>
      <c r="E4024" t="s">
        <v>90</v>
      </c>
      <c r="F4024" t="s">
        <v>15</v>
      </c>
      <c r="G4024" t="s">
        <v>36</v>
      </c>
      <c r="H4024">
        <v>0</v>
      </c>
      <c r="I4024" t="s">
        <v>13394</v>
      </c>
      <c r="J4024" t="s">
        <v>13395</v>
      </c>
      <c r="K4024" t="s">
        <v>13396</v>
      </c>
      <c r="L4024" t="s">
        <v>77980</v>
      </c>
    </row>
    <row r="4025" spans="1:12" x14ac:dyDescent="0.15">
      <c r="A4025" t="s">
        <v>12</v>
      </c>
      <c r="B4025">
        <v>1103786</v>
      </c>
      <c r="C4025">
        <v>1103806</v>
      </c>
      <c r="D4025" t="s">
        <v>13393</v>
      </c>
      <c r="E4025" t="s">
        <v>90</v>
      </c>
      <c r="F4025" t="s">
        <v>15</v>
      </c>
      <c r="G4025" t="s">
        <v>36</v>
      </c>
      <c r="H4025">
        <v>21</v>
      </c>
      <c r="I4025" t="s">
        <v>13397</v>
      </c>
      <c r="J4025" t="s">
        <v>13398</v>
      </c>
      <c r="K4025" t="s">
        <v>13399</v>
      </c>
      <c r="L4025" t="s">
        <v>78022</v>
      </c>
    </row>
    <row r="4026" spans="1:12" x14ac:dyDescent="0.15">
      <c r="A4026" t="s">
        <v>12</v>
      </c>
      <c r="B4026">
        <v>1103814</v>
      </c>
      <c r="C4026">
        <v>1103834</v>
      </c>
      <c r="D4026" t="s">
        <v>13393</v>
      </c>
      <c r="E4026" t="s">
        <v>90</v>
      </c>
      <c r="F4026" t="s">
        <v>15</v>
      </c>
      <c r="G4026" t="s">
        <v>16</v>
      </c>
      <c r="H4026">
        <v>49</v>
      </c>
      <c r="I4026" t="s">
        <v>13400</v>
      </c>
      <c r="J4026" t="s">
        <v>13401</v>
      </c>
      <c r="K4026" t="s">
        <v>13402</v>
      </c>
      <c r="L4026" t="s">
        <v>77913</v>
      </c>
    </row>
    <row r="4027" spans="1:12" x14ac:dyDescent="0.15">
      <c r="A4027" t="s">
        <v>12</v>
      </c>
      <c r="B4027">
        <v>1103838</v>
      </c>
      <c r="C4027">
        <v>1103858</v>
      </c>
      <c r="D4027" t="s">
        <v>13393</v>
      </c>
      <c r="E4027" t="s">
        <v>90</v>
      </c>
      <c r="F4027" t="s">
        <v>15</v>
      </c>
      <c r="G4027" t="s">
        <v>16</v>
      </c>
      <c r="H4027">
        <v>73</v>
      </c>
      <c r="I4027" t="s">
        <v>13403</v>
      </c>
      <c r="J4027" t="s">
        <v>13404</v>
      </c>
      <c r="K4027" t="s">
        <v>13405</v>
      </c>
      <c r="L4027" t="s">
        <v>77926</v>
      </c>
    </row>
    <row r="4028" spans="1:12" x14ac:dyDescent="0.15">
      <c r="A4028" t="s">
        <v>12</v>
      </c>
      <c r="B4028">
        <v>1104362</v>
      </c>
      <c r="C4028">
        <v>1104382</v>
      </c>
      <c r="D4028" t="s">
        <v>13406</v>
      </c>
      <c r="E4028" t="s">
        <v>90</v>
      </c>
      <c r="F4028" t="s">
        <v>15</v>
      </c>
      <c r="G4028" t="s">
        <v>36</v>
      </c>
      <c r="H4028">
        <v>16</v>
      </c>
      <c r="I4028" t="s">
        <v>13407</v>
      </c>
      <c r="J4028" t="s">
        <v>13408</v>
      </c>
      <c r="K4028" t="s">
        <v>13409</v>
      </c>
      <c r="L4028" t="s">
        <v>77905</v>
      </c>
    </row>
    <row r="4029" spans="1:12" x14ac:dyDescent="0.15">
      <c r="A4029" t="s">
        <v>12</v>
      </c>
      <c r="B4029">
        <v>1104392</v>
      </c>
      <c r="C4029">
        <v>1104412</v>
      </c>
      <c r="D4029" t="s">
        <v>13406</v>
      </c>
      <c r="E4029" t="s">
        <v>90</v>
      </c>
      <c r="F4029" t="s">
        <v>15</v>
      </c>
      <c r="G4029" t="s">
        <v>36</v>
      </c>
      <c r="H4029">
        <v>46</v>
      </c>
      <c r="I4029" t="s">
        <v>13410</v>
      </c>
      <c r="J4029" t="s">
        <v>13411</v>
      </c>
      <c r="K4029" t="s">
        <v>13412</v>
      </c>
      <c r="L4029" t="s">
        <v>78004</v>
      </c>
    </row>
    <row r="4030" spans="1:12" x14ac:dyDescent="0.15">
      <c r="A4030" t="s">
        <v>12</v>
      </c>
      <c r="B4030">
        <v>1104418</v>
      </c>
      <c r="C4030">
        <v>1104438</v>
      </c>
      <c r="D4030" t="s">
        <v>13406</v>
      </c>
      <c r="E4030" t="s">
        <v>90</v>
      </c>
      <c r="F4030" t="s">
        <v>15</v>
      </c>
      <c r="G4030" t="s">
        <v>23</v>
      </c>
      <c r="H4030">
        <v>72</v>
      </c>
      <c r="I4030" t="s">
        <v>13413</v>
      </c>
      <c r="J4030" t="s">
        <v>13414</v>
      </c>
      <c r="K4030" t="s">
        <v>13415</v>
      </c>
      <c r="L4030" t="s">
        <v>78066</v>
      </c>
    </row>
    <row r="4031" spans="1:12" x14ac:dyDescent="0.15">
      <c r="A4031" t="s">
        <v>12</v>
      </c>
      <c r="B4031">
        <v>1104440</v>
      </c>
      <c r="C4031">
        <v>1104460</v>
      </c>
      <c r="D4031" t="s">
        <v>13406</v>
      </c>
      <c r="E4031" t="s">
        <v>90</v>
      </c>
      <c r="F4031" t="s">
        <v>15</v>
      </c>
      <c r="G4031" t="s">
        <v>32</v>
      </c>
      <c r="H4031">
        <v>94</v>
      </c>
      <c r="I4031" t="s">
        <v>13416</v>
      </c>
      <c r="J4031" t="s">
        <v>13417</v>
      </c>
      <c r="K4031" t="s">
        <v>13418</v>
      </c>
      <c r="L4031" t="s">
        <v>77927</v>
      </c>
    </row>
    <row r="4032" spans="1:12" x14ac:dyDescent="0.15">
      <c r="A4032" t="s">
        <v>12</v>
      </c>
      <c r="B4032">
        <v>1106867</v>
      </c>
      <c r="C4032">
        <v>1106887</v>
      </c>
      <c r="D4032" t="s">
        <v>13419</v>
      </c>
      <c r="E4032" t="s">
        <v>90</v>
      </c>
      <c r="F4032" t="s">
        <v>76</v>
      </c>
      <c r="G4032" t="s">
        <v>16</v>
      </c>
      <c r="H4032">
        <v>7</v>
      </c>
      <c r="I4032" t="s">
        <v>13420</v>
      </c>
      <c r="J4032" t="s">
        <v>13421</v>
      </c>
      <c r="K4032" t="s">
        <v>13422</v>
      </c>
      <c r="L4032" t="s">
        <v>77909</v>
      </c>
    </row>
    <row r="4033" spans="1:12" x14ac:dyDescent="0.15">
      <c r="A4033" t="s">
        <v>12</v>
      </c>
      <c r="B4033">
        <v>1106819</v>
      </c>
      <c r="C4033">
        <v>1106839</v>
      </c>
      <c r="D4033" t="s">
        <v>13419</v>
      </c>
      <c r="E4033" t="s">
        <v>90</v>
      </c>
      <c r="F4033" t="s">
        <v>76</v>
      </c>
      <c r="G4033" t="s">
        <v>32</v>
      </c>
      <c r="H4033">
        <v>55</v>
      </c>
      <c r="I4033" t="s">
        <v>13423</v>
      </c>
      <c r="J4033" t="s">
        <v>13424</v>
      </c>
      <c r="K4033" t="s">
        <v>13425</v>
      </c>
      <c r="L4033" t="s">
        <v>77992</v>
      </c>
    </row>
    <row r="4034" spans="1:12" x14ac:dyDescent="0.15">
      <c r="A4034" t="s">
        <v>12</v>
      </c>
      <c r="B4034">
        <v>1106791</v>
      </c>
      <c r="C4034">
        <v>1106811</v>
      </c>
      <c r="D4034" t="s">
        <v>13419</v>
      </c>
      <c r="E4034" t="s">
        <v>90</v>
      </c>
      <c r="F4034" t="s">
        <v>76</v>
      </c>
      <c r="G4034" t="s">
        <v>23</v>
      </c>
      <c r="H4034">
        <v>83</v>
      </c>
      <c r="I4034" t="s">
        <v>13426</v>
      </c>
      <c r="J4034" t="s">
        <v>13427</v>
      </c>
      <c r="K4034" t="s">
        <v>13428</v>
      </c>
      <c r="L4034" t="s">
        <v>77958</v>
      </c>
    </row>
    <row r="4035" spans="1:12" x14ac:dyDescent="0.15">
      <c r="A4035" t="s">
        <v>12</v>
      </c>
      <c r="B4035">
        <v>1106762</v>
      </c>
      <c r="C4035">
        <v>1106782</v>
      </c>
      <c r="D4035" t="s">
        <v>13419</v>
      </c>
      <c r="E4035" t="s">
        <v>90</v>
      </c>
      <c r="F4035" t="s">
        <v>76</v>
      </c>
      <c r="G4035" t="s">
        <v>36</v>
      </c>
      <c r="H4035">
        <v>112</v>
      </c>
      <c r="I4035" t="s">
        <v>13429</v>
      </c>
      <c r="J4035" t="s">
        <v>13430</v>
      </c>
      <c r="K4035" t="s">
        <v>13431</v>
      </c>
      <c r="L4035" t="s">
        <v>77950</v>
      </c>
    </row>
    <row r="4036" spans="1:12" x14ac:dyDescent="0.15">
      <c r="A4036" t="s">
        <v>12</v>
      </c>
      <c r="B4036">
        <v>1107834</v>
      </c>
      <c r="C4036">
        <v>1107854</v>
      </c>
      <c r="D4036" t="s">
        <v>13432</v>
      </c>
      <c r="E4036" t="s">
        <v>13433</v>
      </c>
      <c r="F4036" t="s">
        <v>76</v>
      </c>
      <c r="G4036" t="s">
        <v>32</v>
      </c>
      <c r="H4036">
        <v>29</v>
      </c>
      <c r="I4036" t="s">
        <v>13434</v>
      </c>
      <c r="J4036" t="s">
        <v>13435</v>
      </c>
      <c r="K4036" t="s">
        <v>13436</v>
      </c>
      <c r="L4036" t="s">
        <v>77921</v>
      </c>
    </row>
    <row r="4037" spans="1:12" x14ac:dyDescent="0.15">
      <c r="A4037" t="s">
        <v>12</v>
      </c>
      <c r="B4037">
        <v>1107814</v>
      </c>
      <c r="C4037">
        <v>1107834</v>
      </c>
      <c r="D4037" t="s">
        <v>13432</v>
      </c>
      <c r="E4037" t="s">
        <v>13433</v>
      </c>
      <c r="F4037" t="s">
        <v>76</v>
      </c>
      <c r="G4037" t="s">
        <v>16</v>
      </c>
      <c r="H4037">
        <v>49</v>
      </c>
      <c r="I4037" t="s">
        <v>13437</v>
      </c>
      <c r="J4037" t="s">
        <v>13438</v>
      </c>
      <c r="K4037" t="s">
        <v>13439</v>
      </c>
      <c r="L4037" t="s">
        <v>77913</v>
      </c>
    </row>
    <row r="4038" spans="1:12" x14ac:dyDescent="0.15">
      <c r="A4038" t="s">
        <v>12</v>
      </c>
      <c r="B4038">
        <v>1107772</v>
      </c>
      <c r="C4038">
        <v>1107792</v>
      </c>
      <c r="D4038" t="s">
        <v>13432</v>
      </c>
      <c r="E4038" t="s">
        <v>13433</v>
      </c>
      <c r="F4038" t="s">
        <v>76</v>
      </c>
      <c r="G4038" t="s">
        <v>16</v>
      </c>
      <c r="H4038">
        <v>91</v>
      </c>
      <c r="I4038" t="s">
        <v>13440</v>
      </c>
      <c r="J4038" t="s">
        <v>13441</v>
      </c>
      <c r="K4038" t="s">
        <v>13442</v>
      </c>
      <c r="L4038" t="s">
        <v>77907</v>
      </c>
    </row>
    <row r="4039" spans="1:12" x14ac:dyDescent="0.15">
      <c r="A4039" t="s">
        <v>12</v>
      </c>
      <c r="B4039">
        <v>1107748</v>
      </c>
      <c r="C4039">
        <v>1107768</v>
      </c>
      <c r="D4039" t="s">
        <v>13432</v>
      </c>
      <c r="E4039" t="s">
        <v>13433</v>
      </c>
      <c r="F4039" t="s">
        <v>76</v>
      </c>
      <c r="G4039" t="s">
        <v>32</v>
      </c>
      <c r="H4039">
        <v>115</v>
      </c>
      <c r="I4039" t="s">
        <v>13443</v>
      </c>
      <c r="J4039" t="s">
        <v>13444</v>
      </c>
      <c r="K4039" t="s">
        <v>13445</v>
      </c>
      <c r="L4039" t="s">
        <v>78020</v>
      </c>
    </row>
    <row r="4040" spans="1:12" x14ac:dyDescent="0.15">
      <c r="A4040" t="s">
        <v>12</v>
      </c>
      <c r="B4040">
        <v>1108090</v>
      </c>
      <c r="C4040">
        <v>1108110</v>
      </c>
      <c r="D4040" t="s">
        <v>13446</v>
      </c>
      <c r="E4040" t="s">
        <v>90</v>
      </c>
      <c r="F4040" t="s">
        <v>76</v>
      </c>
      <c r="G4040" t="s">
        <v>36</v>
      </c>
      <c r="H4040">
        <v>9</v>
      </c>
      <c r="I4040" t="s">
        <v>13447</v>
      </c>
      <c r="J4040" t="s">
        <v>13448</v>
      </c>
      <c r="K4040" t="s">
        <v>13449</v>
      </c>
      <c r="L4040" t="s">
        <v>77939</v>
      </c>
    </row>
    <row r="4041" spans="1:12" x14ac:dyDescent="0.15">
      <c r="A4041" t="s">
        <v>12</v>
      </c>
      <c r="B4041">
        <v>1108065</v>
      </c>
      <c r="C4041">
        <v>1108085</v>
      </c>
      <c r="D4041" t="s">
        <v>13446</v>
      </c>
      <c r="E4041" t="s">
        <v>90</v>
      </c>
      <c r="F4041" t="s">
        <v>76</v>
      </c>
      <c r="G4041" t="s">
        <v>36</v>
      </c>
      <c r="H4041">
        <v>34</v>
      </c>
      <c r="I4041" t="s">
        <v>13450</v>
      </c>
      <c r="J4041" t="s">
        <v>13451</v>
      </c>
      <c r="K4041" t="s">
        <v>13452</v>
      </c>
      <c r="L4041" t="s">
        <v>77999</v>
      </c>
    </row>
    <row r="4042" spans="1:12" x14ac:dyDescent="0.15">
      <c r="A4042" t="s">
        <v>12</v>
      </c>
      <c r="B4042">
        <v>1108043</v>
      </c>
      <c r="C4042">
        <v>1108063</v>
      </c>
      <c r="D4042" t="s">
        <v>13446</v>
      </c>
      <c r="E4042" t="s">
        <v>90</v>
      </c>
      <c r="F4042" t="s">
        <v>76</v>
      </c>
      <c r="G4042" t="s">
        <v>23</v>
      </c>
      <c r="H4042">
        <v>56</v>
      </c>
      <c r="I4042" t="s">
        <v>13453</v>
      </c>
      <c r="J4042" t="s">
        <v>13454</v>
      </c>
      <c r="K4042" t="s">
        <v>13455</v>
      </c>
      <c r="L4042" t="s">
        <v>77971</v>
      </c>
    </row>
    <row r="4043" spans="1:12" x14ac:dyDescent="0.15">
      <c r="A4043" t="s">
        <v>12</v>
      </c>
      <c r="B4043">
        <v>1108006</v>
      </c>
      <c r="C4043">
        <v>1108026</v>
      </c>
      <c r="D4043" t="s">
        <v>13446</v>
      </c>
      <c r="E4043" t="s">
        <v>90</v>
      </c>
      <c r="F4043" t="s">
        <v>76</v>
      </c>
      <c r="G4043" t="s">
        <v>32</v>
      </c>
      <c r="H4043">
        <v>93</v>
      </c>
      <c r="I4043" t="s">
        <v>13456</v>
      </c>
      <c r="J4043" t="s">
        <v>13457</v>
      </c>
      <c r="K4043" t="s">
        <v>13458</v>
      </c>
      <c r="L4043" t="s">
        <v>78044</v>
      </c>
    </row>
    <row r="4044" spans="1:12" x14ac:dyDescent="0.15">
      <c r="A4044" t="s">
        <v>12</v>
      </c>
      <c r="B4044">
        <v>1108203</v>
      </c>
      <c r="C4044">
        <v>1108223</v>
      </c>
      <c r="D4044" t="s">
        <v>13459</v>
      </c>
      <c r="E4044" t="s">
        <v>13460</v>
      </c>
      <c r="F4044" t="s">
        <v>15</v>
      </c>
      <c r="G4044" t="s">
        <v>23</v>
      </c>
      <c r="H4044">
        <v>39</v>
      </c>
      <c r="I4044" t="s">
        <v>13461</v>
      </c>
      <c r="J4044" t="s">
        <v>13462</v>
      </c>
      <c r="K4044" t="s">
        <v>13463</v>
      </c>
      <c r="L4044" t="s">
        <v>78041</v>
      </c>
    </row>
    <row r="4045" spans="1:12" x14ac:dyDescent="0.15">
      <c r="A4045" t="s">
        <v>12</v>
      </c>
      <c r="B4045">
        <v>1108231</v>
      </c>
      <c r="C4045">
        <v>1108251</v>
      </c>
      <c r="D4045" t="s">
        <v>13459</v>
      </c>
      <c r="E4045" t="s">
        <v>13460</v>
      </c>
      <c r="F4045" t="s">
        <v>15</v>
      </c>
      <c r="G4045" t="s">
        <v>36</v>
      </c>
      <c r="H4045">
        <v>67</v>
      </c>
      <c r="I4045" t="s">
        <v>13464</v>
      </c>
      <c r="J4045" t="s">
        <v>13465</v>
      </c>
      <c r="K4045" t="s">
        <v>13466</v>
      </c>
      <c r="L4045" t="s">
        <v>77981</v>
      </c>
    </row>
    <row r="4046" spans="1:12" x14ac:dyDescent="0.15">
      <c r="A4046" t="s">
        <v>12</v>
      </c>
      <c r="B4046">
        <v>1108295</v>
      </c>
      <c r="C4046">
        <v>1108315</v>
      </c>
      <c r="D4046" t="s">
        <v>13459</v>
      </c>
      <c r="E4046" t="s">
        <v>13460</v>
      </c>
      <c r="F4046" t="s">
        <v>15</v>
      </c>
      <c r="G4046" t="s">
        <v>23</v>
      </c>
      <c r="H4046">
        <v>131</v>
      </c>
      <c r="I4046" t="s">
        <v>13467</v>
      </c>
      <c r="J4046" t="s">
        <v>13468</v>
      </c>
      <c r="K4046" t="s">
        <v>13469</v>
      </c>
      <c r="L4046" t="s">
        <v>77941</v>
      </c>
    </row>
    <row r="4047" spans="1:12" x14ac:dyDescent="0.15">
      <c r="A4047" t="s">
        <v>12</v>
      </c>
      <c r="B4047">
        <v>1108324</v>
      </c>
      <c r="C4047">
        <v>1108344</v>
      </c>
      <c r="D4047" t="s">
        <v>13459</v>
      </c>
      <c r="E4047" t="s">
        <v>13460</v>
      </c>
      <c r="F4047" t="s">
        <v>15</v>
      </c>
      <c r="G4047" t="s">
        <v>32</v>
      </c>
      <c r="H4047">
        <v>160</v>
      </c>
      <c r="I4047" t="s">
        <v>13470</v>
      </c>
      <c r="J4047" t="s">
        <v>13471</v>
      </c>
      <c r="K4047" t="s">
        <v>13472</v>
      </c>
      <c r="L4047" t="s">
        <v>78075</v>
      </c>
    </row>
    <row r="4048" spans="1:12" x14ac:dyDescent="0.15">
      <c r="A4048" t="s">
        <v>12</v>
      </c>
      <c r="B4048">
        <v>1109464</v>
      </c>
      <c r="C4048">
        <v>1109484</v>
      </c>
      <c r="D4048" t="s">
        <v>13473</v>
      </c>
      <c r="E4048" t="s">
        <v>13474</v>
      </c>
      <c r="F4048" t="s">
        <v>15</v>
      </c>
      <c r="G4048" t="s">
        <v>23</v>
      </c>
      <c r="H4048">
        <v>20</v>
      </c>
      <c r="I4048" t="s">
        <v>13475</v>
      </c>
      <c r="J4048" t="s">
        <v>13476</v>
      </c>
      <c r="K4048" t="s">
        <v>13477</v>
      </c>
      <c r="L4048" t="s">
        <v>77968</v>
      </c>
    </row>
    <row r="4049" spans="1:12" x14ac:dyDescent="0.15">
      <c r="A4049" t="s">
        <v>12</v>
      </c>
      <c r="B4049">
        <v>1109500</v>
      </c>
      <c r="C4049">
        <v>1109520</v>
      </c>
      <c r="D4049" t="s">
        <v>13473</v>
      </c>
      <c r="E4049" t="s">
        <v>13474</v>
      </c>
      <c r="F4049" t="s">
        <v>15</v>
      </c>
      <c r="G4049" t="s">
        <v>23</v>
      </c>
      <c r="H4049">
        <v>56</v>
      </c>
      <c r="I4049" t="s">
        <v>13478</v>
      </c>
      <c r="J4049" t="s">
        <v>13479</v>
      </c>
      <c r="K4049" t="s">
        <v>13480</v>
      </c>
      <c r="L4049" t="s">
        <v>77971</v>
      </c>
    </row>
    <row r="4050" spans="1:12" x14ac:dyDescent="0.15">
      <c r="A4050" t="s">
        <v>12</v>
      </c>
      <c r="B4050">
        <v>1109522</v>
      </c>
      <c r="C4050">
        <v>1109542</v>
      </c>
      <c r="D4050" t="s">
        <v>13473</v>
      </c>
      <c r="E4050" t="s">
        <v>13474</v>
      </c>
      <c r="F4050" t="s">
        <v>15</v>
      </c>
      <c r="G4050" t="s">
        <v>16</v>
      </c>
      <c r="H4050">
        <v>78</v>
      </c>
      <c r="I4050" t="s">
        <v>13481</v>
      </c>
      <c r="J4050" t="s">
        <v>13482</v>
      </c>
      <c r="K4050" t="s">
        <v>13483</v>
      </c>
      <c r="L4050" t="s">
        <v>78000</v>
      </c>
    </row>
    <row r="4051" spans="1:12" x14ac:dyDescent="0.15">
      <c r="A4051" t="s">
        <v>12</v>
      </c>
      <c r="B4051">
        <v>1109577</v>
      </c>
      <c r="C4051">
        <v>1109597</v>
      </c>
      <c r="D4051" t="s">
        <v>13473</v>
      </c>
      <c r="E4051" t="s">
        <v>13474</v>
      </c>
      <c r="F4051" t="s">
        <v>15</v>
      </c>
      <c r="G4051" t="s">
        <v>16</v>
      </c>
      <c r="H4051">
        <v>133</v>
      </c>
      <c r="I4051" t="s">
        <v>13484</v>
      </c>
      <c r="J4051" t="s">
        <v>13485</v>
      </c>
      <c r="K4051" t="s">
        <v>13486</v>
      </c>
      <c r="L4051" t="s">
        <v>77995</v>
      </c>
    </row>
    <row r="4052" spans="1:12" x14ac:dyDescent="0.15">
      <c r="A4052" t="s">
        <v>12</v>
      </c>
      <c r="B4052">
        <v>1113308</v>
      </c>
      <c r="C4052">
        <v>1113328</v>
      </c>
      <c r="D4052" t="s">
        <v>13487</v>
      </c>
      <c r="E4052" t="s">
        <v>90</v>
      </c>
      <c r="F4052" t="s">
        <v>15</v>
      </c>
      <c r="G4052" t="s">
        <v>23</v>
      </c>
      <c r="H4052">
        <v>11</v>
      </c>
      <c r="I4052" t="s">
        <v>13488</v>
      </c>
      <c r="J4052" t="s">
        <v>13489</v>
      </c>
      <c r="K4052" t="s">
        <v>13490</v>
      </c>
      <c r="L4052" t="s">
        <v>77974</v>
      </c>
    </row>
    <row r="4053" spans="1:12" x14ac:dyDescent="0.15">
      <c r="A4053" t="s">
        <v>12</v>
      </c>
      <c r="B4053">
        <v>1113342</v>
      </c>
      <c r="C4053">
        <v>1113362</v>
      </c>
      <c r="D4053" t="s">
        <v>13487</v>
      </c>
      <c r="E4053" t="s">
        <v>90</v>
      </c>
      <c r="F4053" t="s">
        <v>15</v>
      </c>
      <c r="G4053" t="s">
        <v>32</v>
      </c>
      <c r="H4053">
        <v>45</v>
      </c>
      <c r="I4053" t="s">
        <v>13491</v>
      </c>
      <c r="J4053" t="s">
        <v>13492</v>
      </c>
      <c r="K4053" t="s">
        <v>13493</v>
      </c>
      <c r="L4053" t="s">
        <v>77967</v>
      </c>
    </row>
    <row r="4054" spans="1:12" x14ac:dyDescent="0.15">
      <c r="A4054" t="s">
        <v>12</v>
      </c>
      <c r="B4054">
        <v>1113368</v>
      </c>
      <c r="C4054">
        <v>1113388</v>
      </c>
      <c r="D4054" t="s">
        <v>13487</v>
      </c>
      <c r="E4054" t="s">
        <v>90</v>
      </c>
      <c r="F4054" t="s">
        <v>15</v>
      </c>
      <c r="G4054" t="s">
        <v>23</v>
      </c>
      <c r="H4054">
        <v>71</v>
      </c>
      <c r="I4054" t="s">
        <v>13494</v>
      </c>
      <c r="J4054" t="s">
        <v>13495</v>
      </c>
      <c r="K4054" t="s">
        <v>13496</v>
      </c>
      <c r="L4054" t="s">
        <v>77969</v>
      </c>
    </row>
    <row r="4055" spans="1:12" x14ac:dyDescent="0.15">
      <c r="A4055" t="s">
        <v>12</v>
      </c>
      <c r="B4055">
        <v>1113392</v>
      </c>
      <c r="C4055">
        <v>1113412</v>
      </c>
      <c r="D4055" t="s">
        <v>13487</v>
      </c>
      <c r="E4055" t="s">
        <v>90</v>
      </c>
      <c r="F4055" t="s">
        <v>15</v>
      </c>
      <c r="G4055" t="s">
        <v>16</v>
      </c>
      <c r="H4055">
        <v>95</v>
      </c>
      <c r="I4055" t="s">
        <v>13497</v>
      </c>
      <c r="J4055" t="s">
        <v>13498</v>
      </c>
      <c r="K4055" t="s">
        <v>13499</v>
      </c>
      <c r="L4055" t="s">
        <v>77920</v>
      </c>
    </row>
    <row r="4056" spans="1:12" x14ac:dyDescent="0.15">
      <c r="A4056" t="s">
        <v>12</v>
      </c>
      <c r="B4056">
        <v>1113914</v>
      </c>
      <c r="C4056">
        <v>1113934</v>
      </c>
      <c r="D4056" t="s">
        <v>13500</v>
      </c>
      <c r="E4056" t="s">
        <v>90</v>
      </c>
      <c r="F4056" t="s">
        <v>15</v>
      </c>
      <c r="G4056" t="s">
        <v>36</v>
      </c>
      <c r="H4056">
        <v>0</v>
      </c>
      <c r="I4056" t="s">
        <v>13501</v>
      </c>
      <c r="J4056" t="s">
        <v>13502</v>
      </c>
      <c r="K4056" t="s">
        <v>13503</v>
      </c>
      <c r="L4056" t="s">
        <v>77980</v>
      </c>
    </row>
    <row r="4057" spans="1:12" x14ac:dyDescent="0.15">
      <c r="A4057" t="s">
        <v>12</v>
      </c>
      <c r="B4057">
        <v>1113934</v>
      </c>
      <c r="C4057">
        <v>1113954</v>
      </c>
      <c r="D4057" t="s">
        <v>13500</v>
      </c>
      <c r="E4057" t="s">
        <v>90</v>
      </c>
      <c r="F4057" t="s">
        <v>15</v>
      </c>
      <c r="G4057" t="s">
        <v>36</v>
      </c>
      <c r="H4057">
        <v>20</v>
      </c>
      <c r="I4057" t="s">
        <v>13504</v>
      </c>
      <c r="J4057" t="s">
        <v>13505</v>
      </c>
      <c r="K4057" t="s">
        <v>13506</v>
      </c>
      <c r="L4057" t="s">
        <v>77968</v>
      </c>
    </row>
    <row r="4058" spans="1:12" x14ac:dyDescent="0.15">
      <c r="A4058" t="s">
        <v>12</v>
      </c>
      <c r="B4058">
        <v>1113962</v>
      </c>
      <c r="C4058">
        <v>1113982</v>
      </c>
      <c r="D4058" t="s">
        <v>13500</v>
      </c>
      <c r="E4058" t="s">
        <v>90</v>
      </c>
      <c r="F4058" t="s">
        <v>15</v>
      </c>
      <c r="G4058" t="s">
        <v>16</v>
      </c>
      <c r="H4058">
        <v>48</v>
      </c>
      <c r="I4058" t="s">
        <v>13507</v>
      </c>
      <c r="J4058" t="s">
        <v>13508</v>
      </c>
      <c r="K4058" t="s">
        <v>13509</v>
      </c>
      <c r="L4058" t="s">
        <v>78018</v>
      </c>
    </row>
    <row r="4059" spans="1:12" x14ac:dyDescent="0.15">
      <c r="A4059" t="s">
        <v>12</v>
      </c>
      <c r="B4059">
        <v>1114011</v>
      </c>
      <c r="C4059">
        <v>1114031</v>
      </c>
      <c r="D4059" t="s">
        <v>13500</v>
      </c>
      <c r="E4059" t="s">
        <v>90</v>
      </c>
      <c r="F4059" t="s">
        <v>15</v>
      </c>
      <c r="G4059" t="s">
        <v>16</v>
      </c>
      <c r="H4059">
        <v>97</v>
      </c>
      <c r="I4059" t="s">
        <v>13510</v>
      </c>
      <c r="J4059" t="s">
        <v>13511</v>
      </c>
      <c r="K4059" t="s">
        <v>13512</v>
      </c>
      <c r="L4059" t="s">
        <v>78010</v>
      </c>
    </row>
    <row r="4060" spans="1:12" x14ac:dyDescent="0.15">
      <c r="A4060" t="s">
        <v>12</v>
      </c>
      <c r="B4060">
        <v>1114526</v>
      </c>
      <c r="C4060">
        <v>1114546</v>
      </c>
      <c r="D4060" t="s">
        <v>13513</v>
      </c>
      <c r="E4060" t="s">
        <v>90</v>
      </c>
      <c r="F4060" t="s">
        <v>15</v>
      </c>
      <c r="G4060" t="s">
        <v>23</v>
      </c>
      <c r="H4060">
        <v>31</v>
      </c>
      <c r="I4060" t="s">
        <v>13514</v>
      </c>
      <c r="J4060" t="s">
        <v>13515</v>
      </c>
      <c r="K4060" t="s">
        <v>13516</v>
      </c>
      <c r="L4060" t="s">
        <v>77910</v>
      </c>
    </row>
    <row r="4061" spans="1:12" x14ac:dyDescent="0.15">
      <c r="A4061" t="s">
        <v>12</v>
      </c>
      <c r="B4061">
        <v>1114551</v>
      </c>
      <c r="C4061">
        <v>1114571</v>
      </c>
      <c r="D4061" t="s">
        <v>13513</v>
      </c>
      <c r="E4061" t="s">
        <v>90</v>
      </c>
      <c r="F4061" t="s">
        <v>15</v>
      </c>
      <c r="G4061" t="s">
        <v>36</v>
      </c>
      <c r="H4061">
        <v>56</v>
      </c>
      <c r="I4061" t="s">
        <v>13517</v>
      </c>
      <c r="J4061" t="s">
        <v>13518</v>
      </c>
      <c r="K4061" t="s">
        <v>13519</v>
      </c>
      <c r="L4061" t="s">
        <v>77971</v>
      </c>
    </row>
    <row r="4062" spans="1:12" x14ac:dyDescent="0.15">
      <c r="A4062" t="s">
        <v>12</v>
      </c>
      <c r="B4062">
        <v>1114573</v>
      </c>
      <c r="C4062">
        <v>1114593</v>
      </c>
      <c r="D4062" t="s">
        <v>13513</v>
      </c>
      <c r="E4062" t="s">
        <v>90</v>
      </c>
      <c r="F4062" t="s">
        <v>15</v>
      </c>
      <c r="G4062" t="s">
        <v>36</v>
      </c>
      <c r="H4062">
        <v>78</v>
      </c>
      <c r="I4062" t="s">
        <v>13520</v>
      </c>
      <c r="J4062" t="s">
        <v>13521</v>
      </c>
      <c r="K4062" t="s">
        <v>13522</v>
      </c>
      <c r="L4062" t="s">
        <v>78000</v>
      </c>
    </row>
    <row r="4063" spans="1:12" x14ac:dyDescent="0.15">
      <c r="A4063" t="s">
        <v>12</v>
      </c>
      <c r="B4063">
        <v>1114606</v>
      </c>
      <c r="C4063">
        <v>1114626</v>
      </c>
      <c r="D4063" t="s">
        <v>13513</v>
      </c>
      <c r="E4063" t="s">
        <v>90</v>
      </c>
      <c r="F4063" t="s">
        <v>15</v>
      </c>
      <c r="G4063" t="s">
        <v>16</v>
      </c>
      <c r="H4063">
        <v>111</v>
      </c>
      <c r="I4063" t="s">
        <v>13523</v>
      </c>
      <c r="J4063" t="s">
        <v>13524</v>
      </c>
      <c r="K4063" t="s">
        <v>13525</v>
      </c>
      <c r="L4063" t="s">
        <v>77908</v>
      </c>
    </row>
    <row r="4064" spans="1:12" x14ac:dyDescent="0.15">
      <c r="A4064" t="s">
        <v>12</v>
      </c>
      <c r="B4064">
        <v>1116124</v>
      </c>
      <c r="C4064">
        <v>1116144</v>
      </c>
      <c r="D4064" t="s">
        <v>13526</v>
      </c>
      <c r="E4064" t="s">
        <v>13527</v>
      </c>
      <c r="F4064" t="s">
        <v>15</v>
      </c>
      <c r="G4064" t="s">
        <v>36</v>
      </c>
      <c r="H4064">
        <v>0</v>
      </c>
      <c r="I4064" t="s">
        <v>13528</v>
      </c>
      <c r="J4064" t="s">
        <v>13529</v>
      </c>
      <c r="K4064" t="s">
        <v>13530</v>
      </c>
      <c r="L4064" t="s">
        <v>77980</v>
      </c>
    </row>
    <row r="4065" spans="1:12" x14ac:dyDescent="0.15">
      <c r="A4065" t="s">
        <v>12</v>
      </c>
      <c r="B4065">
        <v>1116147</v>
      </c>
      <c r="C4065">
        <v>1116167</v>
      </c>
      <c r="D4065" t="s">
        <v>13526</v>
      </c>
      <c r="E4065" t="s">
        <v>13527</v>
      </c>
      <c r="F4065" t="s">
        <v>15</v>
      </c>
      <c r="G4065" t="s">
        <v>23</v>
      </c>
      <c r="H4065">
        <v>23</v>
      </c>
      <c r="I4065" t="s">
        <v>13531</v>
      </c>
      <c r="J4065" t="s">
        <v>13532</v>
      </c>
      <c r="K4065" t="s">
        <v>13533</v>
      </c>
      <c r="L4065" t="s">
        <v>77975</v>
      </c>
    </row>
    <row r="4066" spans="1:12" x14ac:dyDescent="0.15">
      <c r="A4066" t="s">
        <v>12</v>
      </c>
      <c r="B4066">
        <v>1116172</v>
      </c>
      <c r="C4066">
        <v>1116192</v>
      </c>
      <c r="D4066" t="s">
        <v>13526</v>
      </c>
      <c r="E4066" t="s">
        <v>13527</v>
      </c>
      <c r="F4066" t="s">
        <v>15</v>
      </c>
      <c r="G4066" t="s">
        <v>36</v>
      </c>
      <c r="H4066">
        <v>48</v>
      </c>
      <c r="I4066" t="s">
        <v>13534</v>
      </c>
      <c r="J4066" t="s">
        <v>13535</v>
      </c>
      <c r="K4066" t="s">
        <v>13536</v>
      </c>
      <c r="L4066" t="s">
        <v>78018</v>
      </c>
    </row>
    <row r="4067" spans="1:12" x14ac:dyDescent="0.15">
      <c r="A4067" t="s">
        <v>12</v>
      </c>
      <c r="B4067">
        <v>1116192</v>
      </c>
      <c r="C4067">
        <v>1116212</v>
      </c>
      <c r="D4067" t="s">
        <v>13526</v>
      </c>
      <c r="E4067" t="s">
        <v>13527</v>
      </c>
      <c r="F4067" t="s">
        <v>15</v>
      </c>
      <c r="G4067" t="s">
        <v>16</v>
      </c>
      <c r="H4067">
        <v>68</v>
      </c>
      <c r="I4067" t="s">
        <v>13537</v>
      </c>
      <c r="J4067" t="s">
        <v>13538</v>
      </c>
      <c r="K4067" t="s">
        <v>13539</v>
      </c>
      <c r="L4067" t="s">
        <v>77962</v>
      </c>
    </row>
    <row r="4068" spans="1:12" x14ac:dyDescent="0.15">
      <c r="A4068" t="s">
        <v>12</v>
      </c>
      <c r="B4068">
        <v>1117003</v>
      </c>
      <c r="C4068">
        <v>1117023</v>
      </c>
      <c r="D4068" t="s">
        <v>13540</v>
      </c>
      <c r="E4068" t="s">
        <v>90</v>
      </c>
      <c r="F4068" t="s">
        <v>15</v>
      </c>
      <c r="G4068" t="s">
        <v>16</v>
      </c>
      <c r="H4068">
        <v>13</v>
      </c>
      <c r="I4068" t="s">
        <v>13541</v>
      </c>
      <c r="J4068" t="s">
        <v>13542</v>
      </c>
      <c r="K4068" t="s">
        <v>13543</v>
      </c>
      <c r="L4068" t="s">
        <v>77935</v>
      </c>
    </row>
    <row r="4069" spans="1:12" x14ac:dyDescent="0.15">
      <c r="A4069" t="s">
        <v>12</v>
      </c>
      <c r="B4069">
        <v>1117039</v>
      </c>
      <c r="C4069">
        <v>1117059</v>
      </c>
      <c r="D4069" t="s">
        <v>13540</v>
      </c>
      <c r="E4069" t="s">
        <v>90</v>
      </c>
      <c r="F4069" t="s">
        <v>15</v>
      </c>
      <c r="G4069" t="s">
        <v>36</v>
      </c>
      <c r="H4069">
        <v>49</v>
      </c>
      <c r="I4069" t="s">
        <v>13544</v>
      </c>
      <c r="J4069" t="s">
        <v>13545</v>
      </c>
      <c r="K4069" t="s">
        <v>13546</v>
      </c>
      <c r="L4069" t="s">
        <v>77913</v>
      </c>
    </row>
    <row r="4070" spans="1:12" x14ac:dyDescent="0.15">
      <c r="A4070" t="s">
        <v>12</v>
      </c>
      <c r="B4070">
        <v>1117065</v>
      </c>
      <c r="C4070">
        <v>1117085</v>
      </c>
      <c r="D4070" t="s">
        <v>13540</v>
      </c>
      <c r="E4070" t="s">
        <v>90</v>
      </c>
      <c r="F4070" t="s">
        <v>15</v>
      </c>
      <c r="G4070" t="s">
        <v>16</v>
      </c>
      <c r="H4070">
        <v>75</v>
      </c>
      <c r="I4070" t="s">
        <v>13547</v>
      </c>
      <c r="J4070" t="s">
        <v>13548</v>
      </c>
      <c r="K4070" t="s">
        <v>13549</v>
      </c>
      <c r="L4070" t="s">
        <v>78027</v>
      </c>
    </row>
    <row r="4071" spans="1:12" x14ac:dyDescent="0.15">
      <c r="A4071" t="s">
        <v>12</v>
      </c>
      <c r="B4071">
        <v>1117092</v>
      </c>
      <c r="C4071">
        <v>1117112</v>
      </c>
      <c r="D4071" t="s">
        <v>13540</v>
      </c>
      <c r="E4071" t="s">
        <v>90</v>
      </c>
      <c r="F4071" t="s">
        <v>15</v>
      </c>
      <c r="G4071" t="s">
        <v>36</v>
      </c>
      <c r="H4071">
        <v>102</v>
      </c>
      <c r="I4071" t="s">
        <v>13550</v>
      </c>
      <c r="J4071" t="s">
        <v>13551</v>
      </c>
      <c r="K4071" t="s">
        <v>13552</v>
      </c>
      <c r="L4071" t="s">
        <v>77933</v>
      </c>
    </row>
    <row r="4072" spans="1:12" x14ac:dyDescent="0.15">
      <c r="A4072" t="s">
        <v>12</v>
      </c>
      <c r="B4072">
        <v>1117971</v>
      </c>
      <c r="C4072">
        <v>1117991</v>
      </c>
      <c r="D4072" t="s">
        <v>13553</v>
      </c>
      <c r="E4072" t="s">
        <v>90</v>
      </c>
      <c r="F4072" t="s">
        <v>76</v>
      </c>
      <c r="G4072" t="s">
        <v>32</v>
      </c>
      <c r="H4072">
        <v>1</v>
      </c>
      <c r="I4072" t="s">
        <v>13554</v>
      </c>
      <c r="J4072" t="s">
        <v>13555</v>
      </c>
      <c r="K4072" t="s">
        <v>13556</v>
      </c>
      <c r="L4072" t="s">
        <v>77917</v>
      </c>
    </row>
    <row r="4073" spans="1:12" x14ac:dyDescent="0.15">
      <c r="A4073" t="s">
        <v>12</v>
      </c>
      <c r="B4073">
        <v>1117932</v>
      </c>
      <c r="C4073">
        <v>1117952</v>
      </c>
      <c r="D4073" t="s">
        <v>13553</v>
      </c>
      <c r="E4073" t="s">
        <v>90</v>
      </c>
      <c r="F4073" t="s">
        <v>76</v>
      </c>
      <c r="G4073" t="s">
        <v>16</v>
      </c>
      <c r="H4073">
        <v>40</v>
      </c>
      <c r="I4073" t="s">
        <v>13557</v>
      </c>
      <c r="J4073" t="s">
        <v>13558</v>
      </c>
      <c r="K4073" t="s">
        <v>13559</v>
      </c>
      <c r="L4073" t="s">
        <v>77952</v>
      </c>
    </row>
    <row r="4074" spans="1:12" x14ac:dyDescent="0.15">
      <c r="A4074" t="s">
        <v>12</v>
      </c>
      <c r="B4074">
        <v>1117908</v>
      </c>
      <c r="C4074">
        <v>1117928</v>
      </c>
      <c r="D4074" t="s">
        <v>13553</v>
      </c>
      <c r="E4074" t="s">
        <v>90</v>
      </c>
      <c r="F4074" t="s">
        <v>76</v>
      </c>
      <c r="G4074" t="s">
        <v>32</v>
      </c>
      <c r="H4074">
        <v>64</v>
      </c>
      <c r="I4074" t="s">
        <v>13560</v>
      </c>
      <c r="J4074" t="s">
        <v>13561</v>
      </c>
      <c r="K4074" t="s">
        <v>13562</v>
      </c>
      <c r="L4074" t="s">
        <v>77989</v>
      </c>
    </row>
    <row r="4075" spans="1:12" x14ac:dyDescent="0.15">
      <c r="A4075" t="s">
        <v>12</v>
      </c>
      <c r="B4075">
        <v>1117886</v>
      </c>
      <c r="C4075">
        <v>1117906</v>
      </c>
      <c r="D4075" t="s">
        <v>13553</v>
      </c>
      <c r="E4075" t="s">
        <v>90</v>
      </c>
      <c r="F4075" t="s">
        <v>76</v>
      </c>
      <c r="G4075" t="s">
        <v>32</v>
      </c>
      <c r="H4075">
        <v>86</v>
      </c>
      <c r="I4075" t="s">
        <v>13563</v>
      </c>
      <c r="J4075" t="s">
        <v>13564</v>
      </c>
      <c r="K4075" t="s">
        <v>13565</v>
      </c>
      <c r="L4075" t="s">
        <v>77929</v>
      </c>
    </row>
    <row r="4076" spans="1:12" x14ac:dyDescent="0.15">
      <c r="A4076" t="s">
        <v>12</v>
      </c>
      <c r="B4076">
        <v>1118374</v>
      </c>
      <c r="C4076">
        <v>1118394</v>
      </c>
      <c r="D4076" t="s">
        <v>13566</v>
      </c>
      <c r="E4076" t="s">
        <v>90</v>
      </c>
      <c r="F4076" t="s">
        <v>15</v>
      </c>
      <c r="G4076" t="s">
        <v>36</v>
      </c>
      <c r="H4076">
        <v>13</v>
      </c>
      <c r="I4076" t="s">
        <v>13567</v>
      </c>
      <c r="J4076" t="s">
        <v>13568</v>
      </c>
      <c r="K4076" t="s">
        <v>13569</v>
      </c>
      <c r="L4076" t="s">
        <v>77935</v>
      </c>
    </row>
    <row r="4077" spans="1:12" x14ac:dyDescent="0.15">
      <c r="A4077" t="s">
        <v>12</v>
      </c>
      <c r="B4077">
        <v>1118394</v>
      </c>
      <c r="C4077">
        <v>1118414</v>
      </c>
      <c r="D4077" t="s">
        <v>13566</v>
      </c>
      <c r="E4077" t="s">
        <v>90</v>
      </c>
      <c r="F4077" t="s">
        <v>15</v>
      </c>
      <c r="G4077" t="s">
        <v>36</v>
      </c>
      <c r="H4077">
        <v>33</v>
      </c>
      <c r="I4077" t="s">
        <v>13570</v>
      </c>
      <c r="J4077" t="s">
        <v>13571</v>
      </c>
      <c r="K4077" t="s">
        <v>13572</v>
      </c>
      <c r="L4077" t="s">
        <v>77977</v>
      </c>
    </row>
    <row r="4078" spans="1:12" x14ac:dyDescent="0.15">
      <c r="A4078" t="s">
        <v>12</v>
      </c>
      <c r="B4078">
        <v>1118416</v>
      </c>
      <c r="C4078">
        <v>1118436</v>
      </c>
      <c r="D4078" t="s">
        <v>13566</v>
      </c>
      <c r="E4078" t="s">
        <v>90</v>
      </c>
      <c r="F4078" t="s">
        <v>15</v>
      </c>
      <c r="G4078" t="s">
        <v>16</v>
      </c>
      <c r="H4078">
        <v>55</v>
      </c>
      <c r="I4078" t="s">
        <v>13573</v>
      </c>
      <c r="J4078" t="s">
        <v>13574</v>
      </c>
      <c r="K4078" t="s">
        <v>13575</v>
      </c>
      <c r="L4078" t="s">
        <v>77992</v>
      </c>
    </row>
    <row r="4079" spans="1:12" x14ac:dyDescent="0.15">
      <c r="A4079" t="s">
        <v>12</v>
      </c>
      <c r="B4079">
        <v>1118466</v>
      </c>
      <c r="C4079">
        <v>1118486</v>
      </c>
      <c r="D4079" t="s">
        <v>13566</v>
      </c>
      <c r="E4079" t="s">
        <v>90</v>
      </c>
      <c r="F4079" t="s">
        <v>15</v>
      </c>
      <c r="G4079" t="s">
        <v>16</v>
      </c>
      <c r="H4079">
        <v>105</v>
      </c>
      <c r="I4079" t="s">
        <v>13576</v>
      </c>
      <c r="J4079" t="s">
        <v>13577</v>
      </c>
      <c r="K4079" t="s">
        <v>13578</v>
      </c>
      <c r="L4079" t="s">
        <v>78028</v>
      </c>
    </row>
    <row r="4080" spans="1:12" x14ac:dyDescent="0.15">
      <c r="A4080" t="s">
        <v>12</v>
      </c>
      <c r="B4080">
        <v>1119486</v>
      </c>
      <c r="C4080">
        <v>1119506</v>
      </c>
      <c r="D4080" t="s">
        <v>13579</v>
      </c>
      <c r="E4080" t="s">
        <v>90</v>
      </c>
      <c r="F4080" t="s">
        <v>15</v>
      </c>
      <c r="G4080" t="s">
        <v>16</v>
      </c>
      <c r="H4080">
        <v>0</v>
      </c>
      <c r="I4080" t="s">
        <v>13580</v>
      </c>
      <c r="J4080" t="s">
        <v>13581</v>
      </c>
      <c r="K4080" t="s">
        <v>13582</v>
      </c>
      <c r="L4080" t="s">
        <v>77980</v>
      </c>
    </row>
    <row r="4081" spans="1:12" x14ac:dyDescent="0.15">
      <c r="A4081" t="s">
        <v>12</v>
      </c>
      <c r="B4081">
        <v>1119512</v>
      </c>
      <c r="C4081">
        <v>1119532</v>
      </c>
      <c r="D4081" t="s">
        <v>13579</v>
      </c>
      <c r="E4081" t="s">
        <v>90</v>
      </c>
      <c r="F4081" t="s">
        <v>15</v>
      </c>
      <c r="G4081" t="s">
        <v>16</v>
      </c>
      <c r="H4081">
        <v>26</v>
      </c>
      <c r="I4081" t="s">
        <v>13583</v>
      </c>
      <c r="J4081" t="s">
        <v>13584</v>
      </c>
      <c r="K4081" t="s">
        <v>13585</v>
      </c>
      <c r="L4081" t="s">
        <v>78002</v>
      </c>
    </row>
    <row r="4082" spans="1:12" x14ac:dyDescent="0.15">
      <c r="A4082" t="s">
        <v>12</v>
      </c>
      <c r="B4082">
        <v>1119532</v>
      </c>
      <c r="C4082">
        <v>1119552</v>
      </c>
      <c r="D4082" t="s">
        <v>13579</v>
      </c>
      <c r="E4082" t="s">
        <v>90</v>
      </c>
      <c r="F4082" t="s">
        <v>15</v>
      </c>
      <c r="G4082" t="s">
        <v>23</v>
      </c>
      <c r="H4082">
        <v>46</v>
      </c>
      <c r="I4082" t="s">
        <v>13586</v>
      </c>
      <c r="J4082" t="s">
        <v>13587</v>
      </c>
      <c r="K4082" t="s">
        <v>13588</v>
      </c>
      <c r="L4082" t="s">
        <v>78004</v>
      </c>
    </row>
    <row r="4083" spans="1:12" x14ac:dyDescent="0.15">
      <c r="A4083" t="s">
        <v>12</v>
      </c>
      <c r="B4083">
        <v>1119562</v>
      </c>
      <c r="C4083">
        <v>1119582</v>
      </c>
      <c r="D4083" t="s">
        <v>13579</v>
      </c>
      <c r="E4083" t="s">
        <v>90</v>
      </c>
      <c r="F4083" t="s">
        <v>15</v>
      </c>
      <c r="G4083" t="s">
        <v>16</v>
      </c>
      <c r="H4083">
        <v>76</v>
      </c>
      <c r="I4083" t="s">
        <v>13589</v>
      </c>
      <c r="J4083" t="s">
        <v>13590</v>
      </c>
      <c r="K4083" t="s">
        <v>13591</v>
      </c>
      <c r="L4083" t="s">
        <v>77985</v>
      </c>
    </row>
    <row r="4084" spans="1:12" x14ac:dyDescent="0.15">
      <c r="A4084" t="s">
        <v>12</v>
      </c>
      <c r="B4084">
        <v>1120583</v>
      </c>
      <c r="C4084">
        <v>1120603</v>
      </c>
      <c r="D4084" t="s">
        <v>13592</v>
      </c>
      <c r="E4084" t="s">
        <v>90</v>
      </c>
      <c r="F4084" t="s">
        <v>15</v>
      </c>
      <c r="G4084" t="s">
        <v>16</v>
      </c>
      <c r="H4084">
        <v>19</v>
      </c>
      <c r="I4084" t="s">
        <v>13593</v>
      </c>
      <c r="J4084" t="s">
        <v>13594</v>
      </c>
      <c r="K4084" t="s">
        <v>13595</v>
      </c>
      <c r="L4084" t="s">
        <v>77982</v>
      </c>
    </row>
    <row r="4085" spans="1:12" x14ac:dyDescent="0.15">
      <c r="A4085" t="s">
        <v>12</v>
      </c>
      <c r="B4085">
        <v>1120628</v>
      </c>
      <c r="C4085">
        <v>1120648</v>
      </c>
      <c r="D4085" t="s">
        <v>13592</v>
      </c>
      <c r="E4085" t="s">
        <v>90</v>
      </c>
      <c r="F4085" t="s">
        <v>15</v>
      </c>
      <c r="G4085" t="s">
        <v>32</v>
      </c>
      <c r="H4085">
        <v>64</v>
      </c>
      <c r="I4085" t="s">
        <v>13596</v>
      </c>
      <c r="J4085" t="s">
        <v>13597</v>
      </c>
      <c r="K4085" t="s">
        <v>13598</v>
      </c>
      <c r="L4085" t="s">
        <v>77989</v>
      </c>
    </row>
    <row r="4086" spans="1:12" x14ac:dyDescent="0.15">
      <c r="A4086" t="s">
        <v>12</v>
      </c>
      <c r="B4086">
        <v>1120722</v>
      </c>
      <c r="C4086">
        <v>1120742</v>
      </c>
      <c r="D4086" t="s">
        <v>13592</v>
      </c>
      <c r="E4086" t="s">
        <v>90</v>
      </c>
      <c r="F4086" t="s">
        <v>15</v>
      </c>
      <c r="G4086" t="s">
        <v>23</v>
      </c>
      <c r="H4086">
        <v>158</v>
      </c>
      <c r="I4086" t="s">
        <v>13599</v>
      </c>
      <c r="J4086" t="s">
        <v>13600</v>
      </c>
      <c r="K4086" t="s">
        <v>13601</v>
      </c>
      <c r="L4086" t="s">
        <v>78070</v>
      </c>
    </row>
    <row r="4087" spans="1:12" x14ac:dyDescent="0.15">
      <c r="A4087" t="s">
        <v>12</v>
      </c>
      <c r="B4087">
        <v>1120746</v>
      </c>
      <c r="C4087">
        <v>1120766</v>
      </c>
      <c r="D4087" t="s">
        <v>13592</v>
      </c>
      <c r="E4087" t="s">
        <v>90</v>
      </c>
      <c r="F4087" t="s">
        <v>15</v>
      </c>
      <c r="G4087" t="s">
        <v>32</v>
      </c>
      <c r="H4087">
        <v>182</v>
      </c>
      <c r="I4087" t="s">
        <v>13602</v>
      </c>
      <c r="J4087" t="s">
        <v>13603</v>
      </c>
      <c r="K4087" t="s">
        <v>13604</v>
      </c>
      <c r="L4087" t="s">
        <v>78111</v>
      </c>
    </row>
    <row r="4088" spans="1:12" x14ac:dyDescent="0.15">
      <c r="A4088" t="s">
        <v>12</v>
      </c>
      <c r="B4088">
        <v>1121361</v>
      </c>
      <c r="C4088">
        <v>1121381</v>
      </c>
      <c r="D4088" t="s">
        <v>13605</v>
      </c>
      <c r="E4088" t="s">
        <v>90</v>
      </c>
      <c r="F4088" t="s">
        <v>15</v>
      </c>
      <c r="G4088" t="s">
        <v>36</v>
      </c>
      <c r="H4088">
        <v>16</v>
      </c>
      <c r="I4088" t="s">
        <v>13606</v>
      </c>
      <c r="J4088" t="s">
        <v>13607</v>
      </c>
      <c r="K4088" t="s">
        <v>13608</v>
      </c>
      <c r="L4088" t="s">
        <v>77905</v>
      </c>
    </row>
    <row r="4089" spans="1:12" x14ac:dyDescent="0.15">
      <c r="A4089" t="s">
        <v>12</v>
      </c>
      <c r="B4089">
        <v>1121384</v>
      </c>
      <c r="C4089">
        <v>1121404</v>
      </c>
      <c r="D4089" t="s">
        <v>13605</v>
      </c>
      <c r="E4089" t="s">
        <v>90</v>
      </c>
      <c r="F4089" t="s">
        <v>15</v>
      </c>
      <c r="G4089" t="s">
        <v>23</v>
      </c>
      <c r="H4089">
        <v>39</v>
      </c>
      <c r="I4089" t="s">
        <v>13609</v>
      </c>
      <c r="J4089" t="s">
        <v>13610</v>
      </c>
      <c r="K4089" t="s">
        <v>13611</v>
      </c>
      <c r="L4089" t="s">
        <v>78041</v>
      </c>
    </row>
    <row r="4090" spans="1:12" x14ac:dyDescent="0.15">
      <c r="A4090" t="s">
        <v>12</v>
      </c>
      <c r="B4090">
        <v>1121409</v>
      </c>
      <c r="C4090">
        <v>1121429</v>
      </c>
      <c r="D4090" t="s">
        <v>13605</v>
      </c>
      <c r="E4090" t="s">
        <v>90</v>
      </c>
      <c r="F4090" t="s">
        <v>15</v>
      </c>
      <c r="G4090" t="s">
        <v>16</v>
      </c>
      <c r="H4090">
        <v>64</v>
      </c>
      <c r="I4090" t="s">
        <v>13612</v>
      </c>
      <c r="J4090" t="s">
        <v>13613</v>
      </c>
      <c r="K4090" t="s">
        <v>13614</v>
      </c>
      <c r="L4090" t="s">
        <v>77989</v>
      </c>
    </row>
    <row r="4091" spans="1:12" x14ac:dyDescent="0.15">
      <c r="A4091" t="s">
        <v>12</v>
      </c>
      <c r="B4091">
        <v>1121433</v>
      </c>
      <c r="C4091">
        <v>1121453</v>
      </c>
      <c r="D4091" t="s">
        <v>13605</v>
      </c>
      <c r="E4091" t="s">
        <v>90</v>
      </c>
      <c r="F4091" t="s">
        <v>15</v>
      </c>
      <c r="G4091" t="s">
        <v>16</v>
      </c>
      <c r="H4091">
        <v>88</v>
      </c>
      <c r="I4091" t="s">
        <v>13615</v>
      </c>
      <c r="J4091" t="s">
        <v>13616</v>
      </c>
      <c r="K4091" t="s">
        <v>13617</v>
      </c>
      <c r="L4091" t="s">
        <v>77923</v>
      </c>
    </row>
    <row r="4092" spans="1:12" x14ac:dyDescent="0.15">
      <c r="A4092" t="s">
        <v>12</v>
      </c>
      <c r="B4092">
        <v>1122278</v>
      </c>
      <c r="C4092">
        <v>1122298</v>
      </c>
      <c r="D4092" t="s">
        <v>13618</v>
      </c>
      <c r="E4092" t="s">
        <v>13619</v>
      </c>
      <c r="F4092" t="s">
        <v>15</v>
      </c>
      <c r="G4092" t="s">
        <v>23</v>
      </c>
      <c r="H4092">
        <v>8</v>
      </c>
      <c r="I4092" t="s">
        <v>13620</v>
      </c>
      <c r="J4092" t="s">
        <v>13621</v>
      </c>
      <c r="K4092" t="s">
        <v>13622</v>
      </c>
      <c r="L4092" t="s">
        <v>77955</v>
      </c>
    </row>
    <row r="4093" spans="1:12" x14ac:dyDescent="0.15">
      <c r="A4093" t="s">
        <v>12</v>
      </c>
      <c r="B4093">
        <v>1122300</v>
      </c>
      <c r="C4093">
        <v>1122320</v>
      </c>
      <c r="D4093" t="s">
        <v>13618</v>
      </c>
      <c r="E4093" t="s">
        <v>13619</v>
      </c>
      <c r="F4093" t="s">
        <v>15</v>
      </c>
      <c r="G4093" t="s">
        <v>16</v>
      </c>
      <c r="H4093">
        <v>30</v>
      </c>
      <c r="I4093" t="s">
        <v>13623</v>
      </c>
      <c r="J4093" t="s">
        <v>13624</v>
      </c>
      <c r="K4093" t="s">
        <v>13625</v>
      </c>
      <c r="L4093" t="s">
        <v>77984</v>
      </c>
    </row>
    <row r="4094" spans="1:12" x14ac:dyDescent="0.15">
      <c r="A4094" t="s">
        <v>12</v>
      </c>
      <c r="B4094">
        <v>1122342</v>
      </c>
      <c r="C4094">
        <v>1122362</v>
      </c>
      <c r="D4094" t="s">
        <v>13618</v>
      </c>
      <c r="E4094" t="s">
        <v>13619</v>
      </c>
      <c r="F4094" t="s">
        <v>15</v>
      </c>
      <c r="G4094" t="s">
        <v>16</v>
      </c>
      <c r="H4094">
        <v>72</v>
      </c>
      <c r="I4094" t="s">
        <v>13626</v>
      </c>
      <c r="J4094" t="s">
        <v>13627</v>
      </c>
      <c r="K4094" t="s">
        <v>13628</v>
      </c>
      <c r="L4094" t="s">
        <v>78066</v>
      </c>
    </row>
    <row r="4095" spans="1:12" x14ac:dyDescent="0.15">
      <c r="A4095" t="s">
        <v>12</v>
      </c>
      <c r="B4095">
        <v>1122367</v>
      </c>
      <c r="C4095">
        <v>1122387</v>
      </c>
      <c r="D4095" t="s">
        <v>13618</v>
      </c>
      <c r="E4095" t="s">
        <v>13619</v>
      </c>
      <c r="F4095" t="s">
        <v>15</v>
      </c>
      <c r="G4095" t="s">
        <v>32</v>
      </c>
      <c r="H4095">
        <v>97</v>
      </c>
      <c r="I4095" t="s">
        <v>13629</v>
      </c>
      <c r="J4095" t="s">
        <v>13630</v>
      </c>
      <c r="K4095" t="s">
        <v>13631</v>
      </c>
      <c r="L4095" t="s">
        <v>78010</v>
      </c>
    </row>
    <row r="4096" spans="1:12" x14ac:dyDescent="0.15">
      <c r="A4096" t="s">
        <v>12</v>
      </c>
      <c r="B4096">
        <v>1123267</v>
      </c>
      <c r="C4096">
        <v>1123287</v>
      </c>
      <c r="D4096" t="s">
        <v>13632</v>
      </c>
      <c r="E4096" t="s">
        <v>90</v>
      </c>
      <c r="F4096" t="s">
        <v>15</v>
      </c>
      <c r="G4096" t="s">
        <v>32</v>
      </c>
      <c r="H4096">
        <v>1</v>
      </c>
      <c r="I4096" t="s">
        <v>13633</v>
      </c>
      <c r="J4096" t="s">
        <v>13634</v>
      </c>
      <c r="K4096" t="s">
        <v>13635</v>
      </c>
      <c r="L4096" t="s">
        <v>77917</v>
      </c>
    </row>
    <row r="4097" spans="1:12" x14ac:dyDescent="0.15">
      <c r="A4097" t="s">
        <v>12</v>
      </c>
      <c r="B4097">
        <v>1123302</v>
      </c>
      <c r="C4097">
        <v>1123322</v>
      </c>
      <c r="D4097" t="s">
        <v>13632</v>
      </c>
      <c r="E4097" t="s">
        <v>90</v>
      </c>
      <c r="F4097" t="s">
        <v>15</v>
      </c>
      <c r="G4097" t="s">
        <v>32</v>
      </c>
      <c r="H4097">
        <v>36</v>
      </c>
      <c r="I4097" t="s">
        <v>13636</v>
      </c>
      <c r="J4097" t="s">
        <v>13637</v>
      </c>
      <c r="K4097" t="s">
        <v>13638</v>
      </c>
      <c r="L4097" t="s">
        <v>78003</v>
      </c>
    </row>
    <row r="4098" spans="1:12" x14ac:dyDescent="0.15">
      <c r="A4098" t="s">
        <v>12</v>
      </c>
      <c r="B4098">
        <v>1123322</v>
      </c>
      <c r="C4098">
        <v>1123342</v>
      </c>
      <c r="D4098" t="s">
        <v>13632</v>
      </c>
      <c r="E4098" t="s">
        <v>90</v>
      </c>
      <c r="F4098" t="s">
        <v>15</v>
      </c>
      <c r="G4098" t="s">
        <v>23</v>
      </c>
      <c r="H4098">
        <v>56</v>
      </c>
      <c r="I4098" t="s">
        <v>13639</v>
      </c>
      <c r="J4098" t="s">
        <v>13640</v>
      </c>
      <c r="K4098" t="s">
        <v>13641</v>
      </c>
      <c r="L4098" t="s">
        <v>77971</v>
      </c>
    </row>
    <row r="4099" spans="1:12" x14ac:dyDescent="0.15">
      <c r="A4099" t="s">
        <v>12</v>
      </c>
      <c r="B4099">
        <v>1123345</v>
      </c>
      <c r="C4099">
        <v>1123365</v>
      </c>
      <c r="D4099" t="s">
        <v>13632</v>
      </c>
      <c r="E4099" t="s">
        <v>90</v>
      </c>
      <c r="F4099" t="s">
        <v>15</v>
      </c>
      <c r="G4099" t="s">
        <v>16</v>
      </c>
      <c r="H4099">
        <v>79</v>
      </c>
      <c r="I4099" t="s">
        <v>13642</v>
      </c>
      <c r="J4099" t="s">
        <v>13643</v>
      </c>
      <c r="K4099" t="s">
        <v>13644</v>
      </c>
      <c r="L4099" t="s">
        <v>77993</v>
      </c>
    </row>
    <row r="4100" spans="1:12" x14ac:dyDescent="0.15">
      <c r="A4100" t="s">
        <v>12</v>
      </c>
      <c r="B4100">
        <v>1127343</v>
      </c>
      <c r="C4100">
        <v>1127363</v>
      </c>
      <c r="D4100" t="s">
        <v>13645</v>
      </c>
      <c r="E4100" t="s">
        <v>90</v>
      </c>
      <c r="F4100" t="s">
        <v>76</v>
      </c>
      <c r="G4100" t="s">
        <v>36</v>
      </c>
      <c r="H4100">
        <v>9</v>
      </c>
      <c r="I4100" t="s">
        <v>13646</v>
      </c>
      <c r="J4100" t="s">
        <v>13647</v>
      </c>
      <c r="K4100" t="s">
        <v>13648</v>
      </c>
      <c r="L4100" t="s">
        <v>77939</v>
      </c>
    </row>
    <row r="4101" spans="1:12" x14ac:dyDescent="0.15">
      <c r="A4101" t="s">
        <v>12</v>
      </c>
      <c r="B4101">
        <v>1127317</v>
      </c>
      <c r="C4101">
        <v>1127337</v>
      </c>
      <c r="D4101" t="s">
        <v>13645</v>
      </c>
      <c r="E4101" t="s">
        <v>90</v>
      </c>
      <c r="F4101" t="s">
        <v>76</v>
      </c>
      <c r="G4101" t="s">
        <v>23</v>
      </c>
      <c r="H4101">
        <v>35</v>
      </c>
      <c r="I4101" t="s">
        <v>13649</v>
      </c>
      <c r="J4101" t="s">
        <v>13650</v>
      </c>
      <c r="K4101" t="s">
        <v>13651</v>
      </c>
      <c r="L4101" t="s">
        <v>77936</v>
      </c>
    </row>
    <row r="4102" spans="1:12" x14ac:dyDescent="0.15">
      <c r="A4102" t="s">
        <v>12</v>
      </c>
      <c r="B4102">
        <v>1127281</v>
      </c>
      <c r="C4102">
        <v>1127301</v>
      </c>
      <c r="D4102" t="s">
        <v>13645</v>
      </c>
      <c r="E4102" t="s">
        <v>90</v>
      </c>
      <c r="F4102" t="s">
        <v>76</v>
      </c>
      <c r="G4102" t="s">
        <v>36</v>
      </c>
      <c r="H4102">
        <v>71</v>
      </c>
      <c r="I4102" t="s">
        <v>13652</v>
      </c>
      <c r="J4102" t="s">
        <v>13653</v>
      </c>
      <c r="K4102" t="s">
        <v>13654</v>
      </c>
      <c r="L4102" t="s">
        <v>77969</v>
      </c>
    </row>
    <row r="4103" spans="1:12" x14ac:dyDescent="0.15">
      <c r="A4103" t="s">
        <v>12</v>
      </c>
      <c r="B4103">
        <v>1127252</v>
      </c>
      <c r="C4103">
        <v>1127272</v>
      </c>
      <c r="D4103" t="s">
        <v>13645</v>
      </c>
      <c r="E4103" t="s">
        <v>90</v>
      </c>
      <c r="F4103" t="s">
        <v>76</v>
      </c>
      <c r="G4103" t="s">
        <v>16</v>
      </c>
      <c r="H4103">
        <v>100</v>
      </c>
      <c r="I4103" t="s">
        <v>13655</v>
      </c>
      <c r="J4103" t="s">
        <v>13656</v>
      </c>
      <c r="K4103" t="s">
        <v>13657</v>
      </c>
      <c r="L4103" t="s">
        <v>77953</v>
      </c>
    </row>
    <row r="4104" spans="1:12" x14ac:dyDescent="0.15">
      <c r="A4104" t="s">
        <v>12</v>
      </c>
      <c r="B4104">
        <v>1128516</v>
      </c>
      <c r="C4104">
        <v>1128536</v>
      </c>
      <c r="D4104" t="s">
        <v>13658</v>
      </c>
      <c r="E4104" t="s">
        <v>90</v>
      </c>
      <c r="F4104" t="s">
        <v>76</v>
      </c>
      <c r="G4104" t="s">
        <v>36</v>
      </c>
      <c r="H4104">
        <v>0</v>
      </c>
      <c r="I4104" t="s">
        <v>13659</v>
      </c>
      <c r="J4104" t="s">
        <v>13660</v>
      </c>
      <c r="K4104" t="s">
        <v>13661</v>
      </c>
      <c r="L4104" t="s">
        <v>77980</v>
      </c>
    </row>
    <row r="4105" spans="1:12" x14ac:dyDescent="0.15">
      <c r="A4105" t="s">
        <v>12</v>
      </c>
      <c r="B4105">
        <v>1128496</v>
      </c>
      <c r="C4105">
        <v>1128516</v>
      </c>
      <c r="D4105" t="s">
        <v>13658</v>
      </c>
      <c r="E4105" t="s">
        <v>90</v>
      </c>
      <c r="F4105" t="s">
        <v>76</v>
      </c>
      <c r="G4105" t="s">
        <v>36</v>
      </c>
      <c r="H4105">
        <v>20</v>
      </c>
      <c r="I4105" t="s">
        <v>13662</v>
      </c>
      <c r="J4105" t="s">
        <v>13663</v>
      </c>
      <c r="K4105" t="s">
        <v>13664</v>
      </c>
      <c r="L4105" t="s">
        <v>77968</v>
      </c>
    </row>
    <row r="4106" spans="1:12" x14ac:dyDescent="0.15">
      <c r="A4106" t="s">
        <v>12</v>
      </c>
      <c r="B4106">
        <v>1128476</v>
      </c>
      <c r="C4106">
        <v>1128496</v>
      </c>
      <c r="D4106" t="s">
        <v>13658</v>
      </c>
      <c r="E4106" t="s">
        <v>90</v>
      </c>
      <c r="F4106" t="s">
        <v>76</v>
      </c>
      <c r="G4106" t="s">
        <v>16</v>
      </c>
      <c r="H4106">
        <v>40</v>
      </c>
      <c r="I4106" t="s">
        <v>13665</v>
      </c>
      <c r="J4106" t="s">
        <v>13666</v>
      </c>
      <c r="K4106" t="s">
        <v>13667</v>
      </c>
      <c r="L4106" t="s">
        <v>77952</v>
      </c>
    </row>
    <row r="4107" spans="1:12" x14ac:dyDescent="0.15">
      <c r="A4107" t="s">
        <v>12</v>
      </c>
      <c r="B4107">
        <v>1128448</v>
      </c>
      <c r="C4107">
        <v>1128468</v>
      </c>
      <c r="D4107" t="s">
        <v>13658</v>
      </c>
      <c r="E4107" t="s">
        <v>90</v>
      </c>
      <c r="F4107" t="s">
        <v>76</v>
      </c>
      <c r="G4107" t="s">
        <v>16</v>
      </c>
      <c r="H4107">
        <v>68</v>
      </c>
      <c r="I4107" t="s">
        <v>13668</v>
      </c>
      <c r="J4107" t="s">
        <v>13669</v>
      </c>
      <c r="K4107" t="s">
        <v>13670</v>
      </c>
      <c r="L4107" t="s">
        <v>77962</v>
      </c>
    </row>
    <row r="4108" spans="1:12" x14ac:dyDescent="0.15">
      <c r="A4108" t="s">
        <v>12</v>
      </c>
      <c r="B4108">
        <v>1129442</v>
      </c>
      <c r="C4108">
        <v>1129462</v>
      </c>
      <c r="D4108" t="s">
        <v>13671</v>
      </c>
      <c r="E4108" t="s">
        <v>90</v>
      </c>
      <c r="F4108" t="s">
        <v>76</v>
      </c>
      <c r="G4108" t="s">
        <v>36</v>
      </c>
      <c r="H4108">
        <v>28</v>
      </c>
      <c r="I4108" t="s">
        <v>13672</v>
      </c>
      <c r="J4108" t="s">
        <v>13673</v>
      </c>
      <c r="K4108" t="s">
        <v>13674</v>
      </c>
      <c r="L4108" t="s">
        <v>77956</v>
      </c>
    </row>
    <row r="4109" spans="1:12" x14ac:dyDescent="0.15">
      <c r="A4109" t="s">
        <v>12</v>
      </c>
      <c r="B4109">
        <v>1129418</v>
      </c>
      <c r="C4109">
        <v>1129438</v>
      </c>
      <c r="D4109" t="s">
        <v>13671</v>
      </c>
      <c r="E4109" t="s">
        <v>90</v>
      </c>
      <c r="F4109" t="s">
        <v>76</v>
      </c>
      <c r="G4109" t="s">
        <v>16</v>
      </c>
      <c r="H4109">
        <v>52</v>
      </c>
      <c r="I4109" t="s">
        <v>13675</v>
      </c>
      <c r="J4109" t="s">
        <v>13676</v>
      </c>
      <c r="K4109" t="s">
        <v>13677</v>
      </c>
      <c r="L4109" t="s">
        <v>77959</v>
      </c>
    </row>
    <row r="4110" spans="1:12" x14ac:dyDescent="0.15">
      <c r="A4110" t="s">
        <v>12</v>
      </c>
      <c r="B4110">
        <v>1129396</v>
      </c>
      <c r="C4110">
        <v>1129416</v>
      </c>
      <c r="D4110" t="s">
        <v>13671</v>
      </c>
      <c r="E4110" t="s">
        <v>90</v>
      </c>
      <c r="F4110" t="s">
        <v>76</v>
      </c>
      <c r="G4110" t="s">
        <v>23</v>
      </c>
      <c r="H4110">
        <v>74</v>
      </c>
      <c r="I4110" t="s">
        <v>13678</v>
      </c>
      <c r="J4110" t="s">
        <v>13679</v>
      </c>
      <c r="K4110" t="s">
        <v>13680</v>
      </c>
      <c r="L4110" t="s">
        <v>78005</v>
      </c>
    </row>
    <row r="4111" spans="1:12" x14ac:dyDescent="0.15">
      <c r="A4111" t="s">
        <v>12</v>
      </c>
      <c r="B4111">
        <v>1129375</v>
      </c>
      <c r="C4111">
        <v>1129395</v>
      </c>
      <c r="D4111" t="s">
        <v>13671</v>
      </c>
      <c r="E4111" t="s">
        <v>90</v>
      </c>
      <c r="F4111" t="s">
        <v>76</v>
      </c>
      <c r="G4111" t="s">
        <v>36</v>
      </c>
      <c r="H4111">
        <v>95</v>
      </c>
      <c r="I4111" t="s">
        <v>13681</v>
      </c>
      <c r="J4111" t="s">
        <v>13682</v>
      </c>
      <c r="K4111" t="s">
        <v>13683</v>
      </c>
      <c r="L4111" t="s">
        <v>77920</v>
      </c>
    </row>
    <row r="4112" spans="1:12" x14ac:dyDescent="0.15">
      <c r="A4112" t="s">
        <v>12</v>
      </c>
      <c r="B4112">
        <v>1129809</v>
      </c>
      <c r="C4112">
        <v>1129829</v>
      </c>
      <c r="D4112" t="s">
        <v>13684</v>
      </c>
      <c r="E4112" t="s">
        <v>90</v>
      </c>
      <c r="F4112" t="s">
        <v>76</v>
      </c>
      <c r="G4112" t="s">
        <v>23</v>
      </c>
      <c r="H4112">
        <v>14</v>
      </c>
      <c r="I4112" t="s">
        <v>13685</v>
      </c>
      <c r="J4112" t="s">
        <v>13686</v>
      </c>
      <c r="K4112" t="s">
        <v>13687</v>
      </c>
      <c r="L4112" t="str">
        <f>HYPERLINK("https://www.ncbi.nlm.nih.gov/nuccore/FM209186.1?report=graph&amp;tracks=[key:gene_model_track,Options:GeneOnly]&amp;mk=1129810:1129829|offset_14|00cc00,1129777:1129796|offset_47|444444,1129731:1129750|offset_93|444444&amp;v=1129609:1129950&amp;c=444444", "offset 14")</f>
        <v>offset 14</v>
      </c>
    </row>
    <row r="4113" spans="1:12" x14ac:dyDescent="0.15">
      <c r="A4113" t="s">
        <v>12</v>
      </c>
      <c r="B4113">
        <v>1129776</v>
      </c>
      <c r="C4113">
        <v>1129796</v>
      </c>
      <c r="D4113" t="s">
        <v>13684</v>
      </c>
      <c r="E4113" t="s">
        <v>90</v>
      </c>
      <c r="F4113" t="s">
        <v>76</v>
      </c>
      <c r="G4113" t="s">
        <v>16</v>
      </c>
      <c r="H4113">
        <v>47</v>
      </c>
      <c r="I4113" t="s">
        <v>13688</v>
      </c>
      <c r="J4113" t="s">
        <v>13689</v>
      </c>
      <c r="K4113" t="s">
        <v>13690</v>
      </c>
      <c r="L4113" t="str">
        <f>HYPERLINK("https://www.ncbi.nlm.nih.gov/nuccore/FM209186.1?report=graph&amp;tracks=[key:gene_model_track,Options:GeneOnly]&amp;mk=1129810:1129829|offset_14|444444,1129777:1129796|offset_47|00cc00,1129731:1129750|offset_93|444444&amp;v=1129609:1129950&amp;c=444444", "offset 47")</f>
        <v>offset 47</v>
      </c>
    </row>
    <row r="4114" spans="1:12" x14ac:dyDescent="0.15">
      <c r="A4114" t="s">
        <v>12</v>
      </c>
      <c r="B4114">
        <v>1129730</v>
      </c>
      <c r="C4114">
        <v>1129750</v>
      </c>
      <c r="D4114" t="s">
        <v>13684</v>
      </c>
      <c r="E4114" t="s">
        <v>90</v>
      </c>
      <c r="F4114" t="s">
        <v>76</v>
      </c>
      <c r="G4114" t="s">
        <v>36</v>
      </c>
      <c r="H4114">
        <v>93</v>
      </c>
      <c r="I4114" t="s">
        <v>13691</v>
      </c>
      <c r="J4114" t="s">
        <v>13692</v>
      </c>
      <c r="K4114" t="s">
        <v>13693</v>
      </c>
      <c r="L4114" t="str">
        <f>HYPERLINK("https://www.ncbi.nlm.nih.gov/nuccore/FM209186.1?report=graph&amp;tracks=[key:gene_model_track,Options:GeneOnly]&amp;mk=1129810:1129829|offset_14|444444,1129777:1129796|offset_47|444444,1129731:1129750|offset_93|00cc00&amp;v=1129609:1129950&amp;c=444444", "offset 93")</f>
        <v>offset 93</v>
      </c>
    </row>
    <row r="4115" spans="1:12" x14ac:dyDescent="0.15">
      <c r="A4115" t="s">
        <v>12</v>
      </c>
      <c r="B4115">
        <v>1129928</v>
      </c>
      <c r="C4115">
        <v>1129948</v>
      </c>
      <c r="D4115" t="s">
        <v>13694</v>
      </c>
      <c r="E4115" t="s">
        <v>13695</v>
      </c>
      <c r="F4115" t="s">
        <v>15</v>
      </c>
      <c r="G4115" t="s">
        <v>32</v>
      </c>
      <c r="H4115">
        <v>1</v>
      </c>
      <c r="I4115" t="s">
        <v>13696</v>
      </c>
      <c r="J4115" t="s">
        <v>13697</v>
      </c>
      <c r="K4115" t="s">
        <v>13698</v>
      </c>
      <c r="L4115" t="s">
        <v>77917</v>
      </c>
    </row>
    <row r="4116" spans="1:12" x14ac:dyDescent="0.15">
      <c r="A4116" t="s">
        <v>12</v>
      </c>
      <c r="B4116">
        <v>1129953</v>
      </c>
      <c r="C4116">
        <v>1129973</v>
      </c>
      <c r="D4116" t="s">
        <v>13694</v>
      </c>
      <c r="E4116" t="s">
        <v>13695</v>
      </c>
      <c r="F4116" t="s">
        <v>15</v>
      </c>
      <c r="G4116" t="s">
        <v>23</v>
      </c>
      <c r="H4116">
        <v>26</v>
      </c>
      <c r="I4116" t="s">
        <v>13699</v>
      </c>
      <c r="J4116" t="s">
        <v>13700</v>
      </c>
      <c r="K4116" t="s">
        <v>13701</v>
      </c>
      <c r="L4116" t="s">
        <v>78002</v>
      </c>
    </row>
    <row r="4117" spans="1:12" x14ac:dyDescent="0.15">
      <c r="A4117" t="s">
        <v>12</v>
      </c>
      <c r="B4117">
        <v>1129979</v>
      </c>
      <c r="C4117">
        <v>1129999</v>
      </c>
      <c r="D4117" t="s">
        <v>13694</v>
      </c>
      <c r="E4117" t="s">
        <v>13695</v>
      </c>
      <c r="F4117" t="s">
        <v>15</v>
      </c>
      <c r="G4117" t="s">
        <v>16</v>
      </c>
      <c r="H4117">
        <v>52</v>
      </c>
      <c r="I4117" t="s">
        <v>13702</v>
      </c>
      <c r="J4117" t="s">
        <v>13703</v>
      </c>
      <c r="K4117" t="s">
        <v>13704</v>
      </c>
      <c r="L4117" t="s">
        <v>77959</v>
      </c>
    </row>
    <row r="4118" spans="1:12" x14ac:dyDescent="0.15">
      <c r="A4118" t="s">
        <v>12</v>
      </c>
      <c r="B4118">
        <v>1130001</v>
      </c>
      <c r="C4118">
        <v>1130021</v>
      </c>
      <c r="D4118" t="s">
        <v>13694</v>
      </c>
      <c r="E4118" t="s">
        <v>13695</v>
      </c>
      <c r="F4118" t="s">
        <v>15</v>
      </c>
      <c r="G4118" t="s">
        <v>36</v>
      </c>
      <c r="H4118">
        <v>74</v>
      </c>
      <c r="I4118" t="s">
        <v>13705</v>
      </c>
      <c r="J4118" t="s">
        <v>13706</v>
      </c>
      <c r="K4118" t="s">
        <v>13707</v>
      </c>
      <c r="L4118" t="s">
        <v>78005</v>
      </c>
    </row>
    <row r="4119" spans="1:12" x14ac:dyDescent="0.15">
      <c r="A4119" t="s">
        <v>12</v>
      </c>
      <c r="B4119">
        <v>1131415</v>
      </c>
      <c r="C4119">
        <v>1131435</v>
      </c>
      <c r="D4119" t="s">
        <v>13708</v>
      </c>
      <c r="E4119" t="s">
        <v>13709</v>
      </c>
      <c r="F4119" t="s">
        <v>15</v>
      </c>
      <c r="G4119" t="s">
        <v>36</v>
      </c>
      <c r="H4119">
        <v>18</v>
      </c>
      <c r="I4119" t="s">
        <v>13710</v>
      </c>
      <c r="J4119" t="s">
        <v>13711</v>
      </c>
      <c r="K4119" t="s">
        <v>13712</v>
      </c>
      <c r="L4119" t="s">
        <v>78007</v>
      </c>
    </row>
    <row r="4120" spans="1:12" x14ac:dyDescent="0.15">
      <c r="A4120" t="s">
        <v>12</v>
      </c>
      <c r="B4120">
        <v>1131480</v>
      </c>
      <c r="C4120">
        <v>1131500</v>
      </c>
      <c r="D4120" t="s">
        <v>13708</v>
      </c>
      <c r="E4120" t="s">
        <v>13709</v>
      </c>
      <c r="F4120" t="s">
        <v>15</v>
      </c>
      <c r="G4120" t="s">
        <v>23</v>
      </c>
      <c r="H4120">
        <v>83</v>
      </c>
      <c r="I4120" t="s">
        <v>13713</v>
      </c>
      <c r="J4120" t="s">
        <v>13714</v>
      </c>
      <c r="K4120" t="s">
        <v>13715</v>
      </c>
      <c r="L4120" t="s">
        <v>77958</v>
      </c>
    </row>
    <row r="4121" spans="1:12" x14ac:dyDescent="0.15">
      <c r="A4121" t="s">
        <v>12</v>
      </c>
      <c r="B4121">
        <v>1131502</v>
      </c>
      <c r="C4121">
        <v>1131522</v>
      </c>
      <c r="D4121" t="s">
        <v>13708</v>
      </c>
      <c r="E4121" t="s">
        <v>13709</v>
      </c>
      <c r="F4121" t="s">
        <v>15</v>
      </c>
      <c r="G4121" t="s">
        <v>16</v>
      </c>
      <c r="H4121">
        <v>105</v>
      </c>
      <c r="I4121" t="s">
        <v>13716</v>
      </c>
      <c r="J4121" t="s">
        <v>13717</v>
      </c>
      <c r="K4121" t="s">
        <v>13718</v>
      </c>
      <c r="L4121" t="s">
        <v>78028</v>
      </c>
    </row>
    <row r="4122" spans="1:12" x14ac:dyDescent="0.15">
      <c r="A4122" t="s">
        <v>12</v>
      </c>
      <c r="B4122">
        <v>1131525</v>
      </c>
      <c r="C4122">
        <v>1131545</v>
      </c>
      <c r="D4122" t="s">
        <v>13708</v>
      </c>
      <c r="E4122" t="s">
        <v>13709</v>
      </c>
      <c r="F4122" t="s">
        <v>15</v>
      </c>
      <c r="G4122" t="s">
        <v>16</v>
      </c>
      <c r="H4122">
        <v>128</v>
      </c>
      <c r="I4122" t="s">
        <v>13719</v>
      </c>
      <c r="J4122" t="s">
        <v>13720</v>
      </c>
      <c r="K4122" t="s">
        <v>13721</v>
      </c>
      <c r="L4122" t="s">
        <v>77934</v>
      </c>
    </row>
    <row r="4123" spans="1:12" x14ac:dyDescent="0.15">
      <c r="A4123" t="s">
        <v>12</v>
      </c>
      <c r="B4123">
        <v>1132426</v>
      </c>
      <c r="C4123">
        <v>1132446</v>
      </c>
      <c r="D4123" t="s">
        <v>13722</v>
      </c>
      <c r="E4123" t="s">
        <v>90</v>
      </c>
      <c r="F4123" t="s">
        <v>15</v>
      </c>
      <c r="G4123" t="s">
        <v>16</v>
      </c>
      <c r="H4123">
        <v>8</v>
      </c>
      <c r="I4123" t="s">
        <v>13723</v>
      </c>
      <c r="J4123" t="s">
        <v>13724</v>
      </c>
      <c r="K4123" t="s">
        <v>13725</v>
      </c>
      <c r="L4123" t="s">
        <v>77955</v>
      </c>
    </row>
    <row r="4124" spans="1:12" x14ac:dyDescent="0.15">
      <c r="A4124" t="s">
        <v>12</v>
      </c>
      <c r="B4124">
        <v>1132461</v>
      </c>
      <c r="C4124">
        <v>1132481</v>
      </c>
      <c r="D4124" t="s">
        <v>13722</v>
      </c>
      <c r="E4124" t="s">
        <v>90</v>
      </c>
      <c r="F4124" t="s">
        <v>15</v>
      </c>
      <c r="G4124" t="s">
        <v>32</v>
      </c>
      <c r="H4124">
        <v>43</v>
      </c>
      <c r="I4124" t="s">
        <v>13726</v>
      </c>
      <c r="J4124" t="s">
        <v>13727</v>
      </c>
      <c r="K4124" t="s">
        <v>13728</v>
      </c>
      <c r="L4124" t="s">
        <v>77942</v>
      </c>
    </row>
    <row r="4125" spans="1:12" x14ac:dyDescent="0.15">
      <c r="A4125" t="s">
        <v>12</v>
      </c>
      <c r="B4125">
        <v>1132483</v>
      </c>
      <c r="C4125">
        <v>1132503</v>
      </c>
      <c r="D4125" t="s">
        <v>13722</v>
      </c>
      <c r="E4125" t="s">
        <v>90</v>
      </c>
      <c r="F4125" t="s">
        <v>15</v>
      </c>
      <c r="G4125" t="s">
        <v>23</v>
      </c>
      <c r="H4125">
        <v>65</v>
      </c>
      <c r="I4125" t="s">
        <v>13729</v>
      </c>
      <c r="J4125" t="s">
        <v>13730</v>
      </c>
      <c r="K4125" t="s">
        <v>13731</v>
      </c>
      <c r="L4125" t="s">
        <v>78042</v>
      </c>
    </row>
    <row r="4126" spans="1:12" x14ac:dyDescent="0.15">
      <c r="A4126" t="s">
        <v>12</v>
      </c>
      <c r="B4126">
        <v>1132525</v>
      </c>
      <c r="C4126">
        <v>1132545</v>
      </c>
      <c r="D4126" t="s">
        <v>13722</v>
      </c>
      <c r="E4126" t="s">
        <v>90</v>
      </c>
      <c r="F4126" t="s">
        <v>15</v>
      </c>
      <c r="G4126" t="s">
        <v>23</v>
      </c>
      <c r="H4126">
        <v>107</v>
      </c>
      <c r="I4126" t="s">
        <v>13732</v>
      </c>
      <c r="J4126" t="s">
        <v>13733</v>
      </c>
      <c r="K4126" t="s">
        <v>13734</v>
      </c>
      <c r="L4126" t="s">
        <v>77983</v>
      </c>
    </row>
    <row r="4127" spans="1:12" x14ac:dyDescent="0.15">
      <c r="A4127" t="s">
        <v>12</v>
      </c>
      <c r="B4127">
        <v>1133609</v>
      </c>
      <c r="C4127">
        <v>1133629</v>
      </c>
      <c r="D4127" t="s">
        <v>13735</v>
      </c>
      <c r="E4127" t="s">
        <v>90</v>
      </c>
      <c r="F4127" t="s">
        <v>76</v>
      </c>
      <c r="G4127" t="s">
        <v>23</v>
      </c>
      <c r="H4127">
        <v>29</v>
      </c>
      <c r="I4127" t="s">
        <v>13736</v>
      </c>
      <c r="J4127" t="s">
        <v>13737</v>
      </c>
      <c r="K4127" t="s">
        <v>13738</v>
      </c>
      <c r="L4127" t="s">
        <v>77921</v>
      </c>
    </row>
    <row r="4128" spans="1:12" x14ac:dyDescent="0.15">
      <c r="A4128" t="s">
        <v>12</v>
      </c>
      <c r="B4128">
        <v>1133582</v>
      </c>
      <c r="C4128">
        <v>1133602</v>
      </c>
      <c r="D4128" t="s">
        <v>13735</v>
      </c>
      <c r="E4128" t="s">
        <v>90</v>
      </c>
      <c r="F4128" t="s">
        <v>76</v>
      </c>
      <c r="G4128" t="s">
        <v>36</v>
      </c>
      <c r="H4128">
        <v>56</v>
      </c>
      <c r="I4128" t="s">
        <v>13739</v>
      </c>
      <c r="J4128" t="s">
        <v>13740</v>
      </c>
      <c r="K4128" t="s">
        <v>13741</v>
      </c>
      <c r="L4128" t="s">
        <v>77971</v>
      </c>
    </row>
    <row r="4129" spans="1:12" x14ac:dyDescent="0.15">
      <c r="A4129" t="s">
        <v>12</v>
      </c>
      <c r="B4129">
        <v>1133549</v>
      </c>
      <c r="C4129">
        <v>1133569</v>
      </c>
      <c r="D4129" t="s">
        <v>13735</v>
      </c>
      <c r="E4129" t="s">
        <v>90</v>
      </c>
      <c r="F4129" t="s">
        <v>76</v>
      </c>
      <c r="G4129" t="s">
        <v>36</v>
      </c>
      <c r="H4129">
        <v>89</v>
      </c>
      <c r="I4129" t="s">
        <v>13742</v>
      </c>
      <c r="J4129" t="s">
        <v>13743</v>
      </c>
      <c r="K4129" t="s">
        <v>13744</v>
      </c>
      <c r="L4129" t="s">
        <v>77964</v>
      </c>
    </row>
    <row r="4130" spans="1:12" x14ac:dyDescent="0.15">
      <c r="A4130" t="s">
        <v>12</v>
      </c>
      <c r="B4130">
        <v>1133526</v>
      </c>
      <c r="C4130">
        <v>1133546</v>
      </c>
      <c r="D4130" t="s">
        <v>13735</v>
      </c>
      <c r="E4130" t="s">
        <v>90</v>
      </c>
      <c r="F4130" t="s">
        <v>76</v>
      </c>
      <c r="G4130" t="s">
        <v>16</v>
      </c>
      <c r="H4130">
        <v>112</v>
      </c>
      <c r="I4130" t="s">
        <v>13745</v>
      </c>
      <c r="J4130" t="s">
        <v>13746</v>
      </c>
      <c r="K4130" t="s">
        <v>13747</v>
      </c>
      <c r="L4130" t="s">
        <v>77950</v>
      </c>
    </row>
    <row r="4131" spans="1:12" x14ac:dyDescent="0.15">
      <c r="A4131" t="s">
        <v>12</v>
      </c>
      <c r="B4131">
        <v>1133760</v>
      </c>
      <c r="C4131">
        <v>1133780</v>
      </c>
      <c r="D4131" t="s">
        <v>13748</v>
      </c>
      <c r="E4131" t="s">
        <v>90</v>
      </c>
      <c r="F4131" t="s">
        <v>15</v>
      </c>
      <c r="G4131" t="s">
        <v>32</v>
      </c>
      <c r="H4131">
        <v>1</v>
      </c>
      <c r="I4131" t="s">
        <v>13749</v>
      </c>
      <c r="J4131" t="s">
        <v>13750</v>
      </c>
      <c r="K4131" t="s">
        <v>13751</v>
      </c>
      <c r="L4131" t="s">
        <v>77917</v>
      </c>
    </row>
    <row r="4132" spans="1:12" x14ac:dyDescent="0.15">
      <c r="A4132" t="s">
        <v>12</v>
      </c>
      <c r="B4132">
        <v>1133785</v>
      </c>
      <c r="C4132">
        <v>1133805</v>
      </c>
      <c r="D4132" t="s">
        <v>13748</v>
      </c>
      <c r="E4132" t="s">
        <v>90</v>
      </c>
      <c r="F4132" t="s">
        <v>15</v>
      </c>
      <c r="G4132" t="s">
        <v>16</v>
      </c>
      <c r="H4132">
        <v>26</v>
      </c>
      <c r="I4132" t="s">
        <v>13752</v>
      </c>
      <c r="J4132" t="s">
        <v>13753</v>
      </c>
      <c r="K4132" t="s">
        <v>13754</v>
      </c>
      <c r="L4132" t="s">
        <v>78002</v>
      </c>
    </row>
    <row r="4133" spans="1:12" x14ac:dyDescent="0.15">
      <c r="A4133" t="s">
        <v>12</v>
      </c>
      <c r="B4133">
        <v>1133815</v>
      </c>
      <c r="C4133">
        <v>1133835</v>
      </c>
      <c r="D4133" t="s">
        <v>13748</v>
      </c>
      <c r="E4133" t="s">
        <v>90</v>
      </c>
      <c r="F4133" t="s">
        <v>15</v>
      </c>
      <c r="G4133" t="s">
        <v>32</v>
      </c>
      <c r="H4133">
        <v>56</v>
      </c>
      <c r="I4133" t="s">
        <v>13755</v>
      </c>
      <c r="J4133" t="s">
        <v>13756</v>
      </c>
      <c r="K4133" t="s">
        <v>13757</v>
      </c>
      <c r="L4133" t="s">
        <v>77971</v>
      </c>
    </row>
    <row r="4134" spans="1:12" x14ac:dyDescent="0.15">
      <c r="A4134" t="s">
        <v>12</v>
      </c>
      <c r="B4134">
        <v>1133837</v>
      </c>
      <c r="C4134">
        <v>1133857</v>
      </c>
      <c r="D4134" t="s">
        <v>13748</v>
      </c>
      <c r="E4134" t="s">
        <v>90</v>
      </c>
      <c r="F4134" t="s">
        <v>15</v>
      </c>
      <c r="G4134" t="s">
        <v>36</v>
      </c>
      <c r="H4134">
        <v>78</v>
      </c>
      <c r="I4134" t="s">
        <v>13758</v>
      </c>
      <c r="J4134" t="s">
        <v>13759</v>
      </c>
      <c r="K4134" t="s">
        <v>13760</v>
      </c>
      <c r="L4134" t="s">
        <v>78000</v>
      </c>
    </row>
    <row r="4135" spans="1:12" x14ac:dyDescent="0.15">
      <c r="A4135" t="s">
        <v>12</v>
      </c>
      <c r="B4135">
        <v>1136152</v>
      </c>
      <c r="C4135">
        <v>1136172</v>
      </c>
      <c r="D4135" t="s">
        <v>13761</v>
      </c>
      <c r="E4135" t="s">
        <v>90</v>
      </c>
      <c r="F4135" t="s">
        <v>76</v>
      </c>
      <c r="G4135" t="s">
        <v>32</v>
      </c>
      <c r="H4135">
        <v>1</v>
      </c>
      <c r="I4135" t="s">
        <v>13762</v>
      </c>
      <c r="J4135" t="s">
        <v>13763</v>
      </c>
      <c r="K4135" t="s">
        <v>13764</v>
      </c>
      <c r="L4135" t="s">
        <v>77917</v>
      </c>
    </row>
    <row r="4136" spans="1:12" x14ac:dyDescent="0.15">
      <c r="A4136" t="s">
        <v>12</v>
      </c>
      <c r="B4136">
        <v>1136128</v>
      </c>
      <c r="C4136">
        <v>1136148</v>
      </c>
      <c r="D4136" t="s">
        <v>13761</v>
      </c>
      <c r="E4136" t="s">
        <v>90</v>
      </c>
      <c r="F4136" t="s">
        <v>76</v>
      </c>
      <c r="G4136" t="s">
        <v>16</v>
      </c>
      <c r="H4136">
        <v>25</v>
      </c>
      <c r="I4136" t="s">
        <v>13765</v>
      </c>
      <c r="J4136" t="s">
        <v>13766</v>
      </c>
      <c r="K4136" t="s">
        <v>13767</v>
      </c>
      <c r="L4136" t="s">
        <v>78012</v>
      </c>
    </row>
    <row r="4137" spans="1:12" x14ac:dyDescent="0.15">
      <c r="A4137" t="s">
        <v>12</v>
      </c>
      <c r="B4137">
        <v>1136100</v>
      </c>
      <c r="C4137">
        <v>1136120</v>
      </c>
      <c r="D4137" t="s">
        <v>13761</v>
      </c>
      <c r="E4137" t="s">
        <v>90</v>
      </c>
      <c r="F4137" t="s">
        <v>76</v>
      </c>
      <c r="G4137" t="s">
        <v>32</v>
      </c>
      <c r="H4137">
        <v>53</v>
      </c>
      <c r="I4137" t="s">
        <v>13768</v>
      </c>
      <c r="J4137" t="s">
        <v>13769</v>
      </c>
      <c r="K4137" t="s">
        <v>13770</v>
      </c>
      <c r="L4137" t="s">
        <v>77922</v>
      </c>
    </row>
    <row r="4138" spans="1:12" x14ac:dyDescent="0.15">
      <c r="A4138" t="s">
        <v>12</v>
      </c>
      <c r="B4138">
        <v>1136077</v>
      </c>
      <c r="C4138">
        <v>1136097</v>
      </c>
      <c r="D4138" t="s">
        <v>13761</v>
      </c>
      <c r="E4138" t="s">
        <v>90</v>
      </c>
      <c r="F4138" t="s">
        <v>76</v>
      </c>
      <c r="G4138" t="s">
        <v>16</v>
      </c>
      <c r="H4138">
        <v>76</v>
      </c>
      <c r="I4138" t="s">
        <v>13771</v>
      </c>
      <c r="J4138" t="s">
        <v>13772</v>
      </c>
      <c r="K4138" t="s">
        <v>13773</v>
      </c>
      <c r="L4138" t="s">
        <v>77985</v>
      </c>
    </row>
    <row r="4139" spans="1:12" x14ac:dyDescent="0.15">
      <c r="A4139" t="s">
        <v>12</v>
      </c>
      <c r="B4139">
        <v>1136354</v>
      </c>
      <c r="C4139">
        <v>1136374</v>
      </c>
      <c r="D4139" t="s">
        <v>13774</v>
      </c>
      <c r="E4139" t="s">
        <v>90</v>
      </c>
      <c r="F4139" t="s">
        <v>15</v>
      </c>
      <c r="G4139" t="s">
        <v>36</v>
      </c>
      <c r="H4139">
        <v>0</v>
      </c>
      <c r="I4139" t="s">
        <v>13775</v>
      </c>
      <c r="J4139" t="s">
        <v>13776</v>
      </c>
      <c r="K4139" t="s">
        <v>13777</v>
      </c>
      <c r="L4139" t="s">
        <v>77980</v>
      </c>
    </row>
    <row r="4140" spans="1:12" x14ac:dyDescent="0.15">
      <c r="A4140" t="s">
        <v>12</v>
      </c>
      <c r="B4140">
        <v>1136377</v>
      </c>
      <c r="C4140">
        <v>1136397</v>
      </c>
      <c r="D4140" t="s">
        <v>13774</v>
      </c>
      <c r="E4140" t="s">
        <v>90</v>
      </c>
      <c r="F4140" t="s">
        <v>15</v>
      </c>
      <c r="G4140" t="s">
        <v>36</v>
      </c>
      <c r="H4140">
        <v>23</v>
      </c>
      <c r="I4140" t="s">
        <v>13778</v>
      </c>
      <c r="J4140" t="s">
        <v>13779</v>
      </c>
      <c r="K4140" t="s">
        <v>13780</v>
      </c>
      <c r="L4140" t="s">
        <v>77975</v>
      </c>
    </row>
    <row r="4141" spans="1:12" x14ac:dyDescent="0.15">
      <c r="A4141" t="s">
        <v>12</v>
      </c>
      <c r="B4141">
        <v>1136405</v>
      </c>
      <c r="C4141">
        <v>1136425</v>
      </c>
      <c r="D4141" t="s">
        <v>13774</v>
      </c>
      <c r="E4141" t="s">
        <v>90</v>
      </c>
      <c r="F4141" t="s">
        <v>15</v>
      </c>
      <c r="G4141" t="s">
        <v>16</v>
      </c>
      <c r="H4141">
        <v>51</v>
      </c>
      <c r="I4141" t="s">
        <v>13781</v>
      </c>
      <c r="J4141" t="s">
        <v>13782</v>
      </c>
      <c r="K4141" t="s">
        <v>13783</v>
      </c>
      <c r="L4141" t="s">
        <v>78023</v>
      </c>
    </row>
    <row r="4142" spans="1:12" x14ac:dyDescent="0.15">
      <c r="A4142" t="s">
        <v>12</v>
      </c>
      <c r="B4142">
        <v>1136433</v>
      </c>
      <c r="C4142">
        <v>1136453</v>
      </c>
      <c r="D4142" t="s">
        <v>13774</v>
      </c>
      <c r="E4142" t="s">
        <v>90</v>
      </c>
      <c r="F4142" t="s">
        <v>15</v>
      </c>
      <c r="G4142" t="s">
        <v>16</v>
      </c>
      <c r="H4142">
        <v>79</v>
      </c>
      <c r="I4142" t="s">
        <v>13784</v>
      </c>
      <c r="J4142" t="s">
        <v>13785</v>
      </c>
      <c r="K4142" t="s">
        <v>13786</v>
      </c>
      <c r="L4142" t="s">
        <v>77993</v>
      </c>
    </row>
    <row r="4143" spans="1:12" x14ac:dyDescent="0.15">
      <c r="A4143" t="s">
        <v>12</v>
      </c>
      <c r="B4143">
        <v>1138258</v>
      </c>
      <c r="C4143">
        <v>1138278</v>
      </c>
      <c r="D4143" t="s">
        <v>13787</v>
      </c>
      <c r="E4143" t="s">
        <v>90</v>
      </c>
      <c r="F4143" t="s">
        <v>15</v>
      </c>
      <c r="G4143" t="s">
        <v>36</v>
      </c>
      <c r="H4143">
        <v>10</v>
      </c>
      <c r="I4143" t="s">
        <v>13788</v>
      </c>
      <c r="J4143" t="s">
        <v>13789</v>
      </c>
      <c r="K4143" t="s">
        <v>13790</v>
      </c>
      <c r="L4143" t="s">
        <v>78001</v>
      </c>
    </row>
    <row r="4144" spans="1:12" x14ac:dyDescent="0.15">
      <c r="A4144" t="s">
        <v>12</v>
      </c>
      <c r="B4144">
        <v>1138290</v>
      </c>
      <c r="C4144">
        <v>1138310</v>
      </c>
      <c r="D4144" t="s">
        <v>13787</v>
      </c>
      <c r="E4144" t="s">
        <v>90</v>
      </c>
      <c r="F4144" t="s">
        <v>15</v>
      </c>
      <c r="G4144" t="s">
        <v>16</v>
      </c>
      <c r="H4144">
        <v>42</v>
      </c>
      <c r="I4144" t="s">
        <v>13791</v>
      </c>
      <c r="J4144" t="s">
        <v>13792</v>
      </c>
      <c r="K4144" t="s">
        <v>13793</v>
      </c>
      <c r="L4144" t="s">
        <v>77945</v>
      </c>
    </row>
    <row r="4145" spans="1:12" x14ac:dyDescent="0.15">
      <c r="A4145" t="s">
        <v>12</v>
      </c>
      <c r="B4145">
        <v>1138312</v>
      </c>
      <c r="C4145">
        <v>1138332</v>
      </c>
      <c r="D4145" t="s">
        <v>13787</v>
      </c>
      <c r="E4145" t="s">
        <v>90</v>
      </c>
      <c r="F4145" t="s">
        <v>15</v>
      </c>
      <c r="G4145" t="s">
        <v>23</v>
      </c>
      <c r="H4145">
        <v>64</v>
      </c>
      <c r="I4145" t="s">
        <v>13794</v>
      </c>
      <c r="J4145" t="s">
        <v>13795</v>
      </c>
      <c r="K4145" t="s">
        <v>13796</v>
      </c>
      <c r="L4145" t="s">
        <v>77989</v>
      </c>
    </row>
    <row r="4146" spans="1:12" x14ac:dyDescent="0.15">
      <c r="A4146" t="s">
        <v>12</v>
      </c>
      <c r="B4146">
        <v>1138369</v>
      </c>
      <c r="C4146">
        <v>1138389</v>
      </c>
      <c r="D4146" t="s">
        <v>13787</v>
      </c>
      <c r="E4146" t="s">
        <v>90</v>
      </c>
      <c r="F4146" t="s">
        <v>15</v>
      </c>
      <c r="G4146" t="s">
        <v>23</v>
      </c>
      <c r="H4146">
        <v>121</v>
      </c>
      <c r="I4146" t="s">
        <v>13797</v>
      </c>
      <c r="J4146" t="s">
        <v>13798</v>
      </c>
      <c r="K4146" t="s">
        <v>13799</v>
      </c>
      <c r="L4146" t="s">
        <v>77943</v>
      </c>
    </row>
    <row r="4147" spans="1:12" x14ac:dyDescent="0.15">
      <c r="A4147" t="s">
        <v>12</v>
      </c>
      <c r="B4147">
        <v>1140265</v>
      </c>
      <c r="C4147">
        <v>1140285</v>
      </c>
      <c r="D4147" t="s">
        <v>13800</v>
      </c>
      <c r="E4147" t="s">
        <v>90</v>
      </c>
      <c r="F4147" t="s">
        <v>15</v>
      </c>
      <c r="G4147" t="s">
        <v>16</v>
      </c>
      <c r="H4147">
        <v>31</v>
      </c>
      <c r="I4147" t="s">
        <v>13801</v>
      </c>
      <c r="J4147" t="s">
        <v>13802</v>
      </c>
      <c r="K4147" t="s">
        <v>13803</v>
      </c>
      <c r="L4147" t="s">
        <v>77910</v>
      </c>
    </row>
    <row r="4148" spans="1:12" x14ac:dyDescent="0.15">
      <c r="A4148" t="s">
        <v>12</v>
      </c>
      <c r="B4148">
        <v>1140292</v>
      </c>
      <c r="C4148">
        <v>1140312</v>
      </c>
      <c r="D4148" t="s">
        <v>13800</v>
      </c>
      <c r="E4148" t="s">
        <v>90</v>
      </c>
      <c r="F4148" t="s">
        <v>15</v>
      </c>
      <c r="G4148" t="s">
        <v>32</v>
      </c>
      <c r="H4148">
        <v>58</v>
      </c>
      <c r="I4148" t="s">
        <v>13804</v>
      </c>
      <c r="J4148" t="s">
        <v>13805</v>
      </c>
      <c r="K4148" t="s">
        <v>13806</v>
      </c>
      <c r="L4148" t="s">
        <v>77911</v>
      </c>
    </row>
    <row r="4149" spans="1:12" x14ac:dyDescent="0.15">
      <c r="A4149" t="s">
        <v>12</v>
      </c>
      <c r="B4149">
        <v>1140343</v>
      </c>
      <c r="C4149">
        <v>1140363</v>
      </c>
      <c r="D4149" t="s">
        <v>13800</v>
      </c>
      <c r="E4149" t="s">
        <v>90</v>
      </c>
      <c r="F4149" t="s">
        <v>15</v>
      </c>
      <c r="G4149" t="s">
        <v>32</v>
      </c>
      <c r="H4149">
        <v>109</v>
      </c>
      <c r="I4149" t="s">
        <v>13807</v>
      </c>
      <c r="J4149" t="s">
        <v>13808</v>
      </c>
      <c r="K4149" t="s">
        <v>13809</v>
      </c>
      <c r="L4149" t="s">
        <v>77947</v>
      </c>
    </row>
    <row r="4150" spans="1:12" x14ac:dyDescent="0.15">
      <c r="A4150" t="s">
        <v>12</v>
      </c>
      <c r="B4150">
        <v>1140397</v>
      </c>
      <c r="C4150">
        <v>1140417</v>
      </c>
      <c r="D4150" t="s">
        <v>13800</v>
      </c>
      <c r="E4150" t="s">
        <v>90</v>
      </c>
      <c r="F4150" t="s">
        <v>15</v>
      </c>
      <c r="G4150" t="s">
        <v>16</v>
      </c>
      <c r="H4150">
        <v>163</v>
      </c>
      <c r="I4150" t="s">
        <v>13810</v>
      </c>
      <c r="J4150" t="s">
        <v>13811</v>
      </c>
      <c r="K4150" t="s">
        <v>13812</v>
      </c>
      <c r="L4150" t="s">
        <v>78065</v>
      </c>
    </row>
    <row r="4151" spans="1:12" x14ac:dyDescent="0.15">
      <c r="A4151" t="s">
        <v>12</v>
      </c>
      <c r="B4151">
        <v>1141956</v>
      </c>
      <c r="C4151">
        <v>1141976</v>
      </c>
      <c r="D4151" t="s">
        <v>13813</v>
      </c>
      <c r="E4151" t="s">
        <v>90</v>
      </c>
      <c r="F4151" t="s">
        <v>15</v>
      </c>
      <c r="G4151" t="s">
        <v>23</v>
      </c>
      <c r="H4151">
        <v>22</v>
      </c>
      <c r="I4151" t="s">
        <v>13814</v>
      </c>
      <c r="J4151" t="s">
        <v>13815</v>
      </c>
      <c r="K4151" t="s">
        <v>13816</v>
      </c>
      <c r="L4151" t="s">
        <v>77948</v>
      </c>
    </row>
    <row r="4152" spans="1:12" x14ac:dyDescent="0.15">
      <c r="A4152" t="s">
        <v>12</v>
      </c>
      <c r="B4152">
        <v>1141977</v>
      </c>
      <c r="C4152">
        <v>1141997</v>
      </c>
      <c r="D4152" t="s">
        <v>13813</v>
      </c>
      <c r="E4152" t="s">
        <v>90</v>
      </c>
      <c r="F4152" t="s">
        <v>15</v>
      </c>
      <c r="G4152" t="s">
        <v>16</v>
      </c>
      <c r="H4152">
        <v>43</v>
      </c>
      <c r="I4152" t="s">
        <v>13817</v>
      </c>
      <c r="J4152" t="s">
        <v>13818</v>
      </c>
      <c r="K4152" t="s">
        <v>13819</v>
      </c>
      <c r="L4152" t="s">
        <v>77942</v>
      </c>
    </row>
    <row r="4153" spans="1:12" x14ac:dyDescent="0.15">
      <c r="A4153" t="s">
        <v>12</v>
      </c>
      <c r="B4153">
        <v>1142005</v>
      </c>
      <c r="C4153">
        <v>1142025</v>
      </c>
      <c r="D4153" t="s">
        <v>13813</v>
      </c>
      <c r="E4153" t="s">
        <v>90</v>
      </c>
      <c r="F4153" t="s">
        <v>15</v>
      </c>
      <c r="G4153" t="s">
        <v>16</v>
      </c>
      <c r="H4153">
        <v>71</v>
      </c>
      <c r="I4153" t="s">
        <v>13820</v>
      </c>
      <c r="J4153" t="s">
        <v>13821</v>
      </c>
      <c r="K4153" t="s">
        <v>13822</v>
      </c>
      <c r="L4153" t="s">
        <v>77969</v>
      </c>
    </row>
    <row r="4154" spans="1:12" x14ac:dyDescent="0.15">
      <c r="A4154" t="s">
        <v>12</v>
      </c>
      <c r="B4154">
        <v>1142025</v>
      </c>
      <c r="C4154">
        <v>1142045</v>
      </c>
      <c r="D4154" t="s">
        <v>13813</v>
      </c>
      <c r="E4154" t="s">
        <v>90</v>
      </c>
      <c r="F4154" t="s">
        <v>15</v>
      </c>
      <c r="G4154" t="s">
        <v>36</v>
      </c>
      <c r="H4154">
        <v>91</v>
      </c>
      <c r="I4154" t="s">
        <v>13823</v>
      </c>
      <c r="J4154" t="s">
        <v>13824</v>
      </c>
      <c r="K4154" t="s">
        <v>13825</v>
      </c>
      <c r="L4154" t="s">
        <v>77907</v>
      </c>
    </row>
    <row r="4155" spans="1:12" x14ac:dyDescent="0.15">
      <c r="A4155" t="s">
        <v>12</v>
      </c>
      <c r="B4155">
        <v>1147032</v>
      </c>
      <c r="C4155">
        <v>1147052</v>
      </c>
      <c r="D4155" t="s">
        <v>13826</v>
      </c>
      <c r="E4155" t="s">
        <v>90</v>
      </c>
      <c r="F4155" t="s">
        <v>76</v>
      </c>
      <c r="G4155" t="s">
        <v>32</v>
      </c>
      <c r="H4155">
        <v>13</v>
      </c>
      <c r="I4155" t="s">
        <v>13827</v>
      </c>
      <c r="J4155" t="s">
        <v>13828</v>
      </c>
      <c r="K4155" t="s">
        <v>13829</v>
      </c>
      <c r="L4155" t="s">
        <v>77935</v>
      </c>
    </row>
    <row r="4156" spans="1:12" x14ac:dyDescent="0.15">
      <c r="A4156" t="s">
        <v>12</v>
      </c>
      <c r="B4156">
        <v>1147009</v>
      </c>
      <c r="C4156">
        <v>1147029</v>
      </c>
      <c r="D4156" t="s">
        <v>13826</v>
      </c>
      <c r="E4156" t="s">
        <v>90</v>
      </c>
      <c r="F4156" t="s">
        <v>76</v>
      </c>
      <c r="G4156" t="s">
        <v>16</v>
      </c>
      <c r="H4156">
        <v>36</v>
      </c>
      <c r="I4156" t="s">
        <v>13830</v>
      </c>
      <c r="J4156" t="s">
        <v>13831</v>
      </c>
      <c r="K4156" t="s">
        <v>13832</v>
      </c>
      <c r="L4156" t="s">
        <v>78003</v>
      </c>
    </row>
    <row r="4157" spans="1:12" x14ac:dyDescent="0.15">
      <c r="A4157" t="s">
        <v>12</v>
      </c>
      <c r="B4157">
        <v>1146978</v>
      </c>
      <c r="C4157">
        <v>1146998</v>
      </c>
      <c r="D4157" t="s">
        <v>13826</v>
      </c>
      <c r="E4157" t="s">
        <v>90</v>
      </c>
      <c r="F4157" t="s">
        <v>76</v>
      </c>
      <c r="G4157" t="s">
        <v>16</v>
      </c>
      <c r="H4157">
        <v>67</v>
      </c>
      <c r="I4157" t="s">
        <v>13833</v>
      </c>
      <c r="J4157" t="s">
        <v>13834</v>
      </c>
      <c r="K4157" t="s">
        <v>13835</v>
      </c>
      <c r="L4157" t="s">
        <v>77981</v>
      </c>
    </row>
    <row r="4158" spans="1:12" x14ac:dyDescent="0.15">
      <c r="A4158" t="s">
        <v>12</v>
      </c>
      <c r="B4158">
        <v>1146946</v>
      </c>
      <c r="C4158">
        <v>1146966</v>
      </c>
      <c r="D4158" t="s">
        <v>13826</v>
      </c>
      <c r="E4158" t="s">
        <v>90</v>
      </c>
      <c r="F4158" t="s">
        <v>76</v>
      </c>
      <c r="G4158" t="s">
        <v>36</v>
      </c>
      <c r="H4158">
        <v>99</v>
      </c>
      <c r="I4158" t="s">
        <v>13836</v>
      </c>
      <c r="J4158" t="s">
        <v>13837</v>
      </c>
      <c r="K4158" t="s">
        <v>13838</v>
      </c>
      <c r="L4158" t="s">
        <v>78051</v>
      </c>
    </row>
    <row r="4159" spans="1:12" x14ac:dyDescent="0.15">
      <c r="A4159" t="s">
        <v>12</v>
      </c>
      <c r="B4159">
        <v>1147579</v>
      </c>
      <c r="C4159">
        <v>1147599</v>
      </c>
      <c r="D4159" t="s">
        <v>13839</v>
      </c>
      <c r="E4159" t="s">
        <v>90</v>
      </c>
      <c r="F4159" t="s">
        <v>15</v>
      </c>
      <c r="G4159" t="s">
        <v>32</v>
      </c>
      <c r="H4159">
        <v>11</v>
      </c>
      <c r="I4159" t="s">
        <v>13840</v>
      </c>
      <c r="J4159" t="s">
        <v>13841</v>
      </c>
      <c r="K4159" t="s">
        <v>13842</v>
      </c>
      <c r="L4159" t="s">
        <v>77974</v>
      </c>
    </row>
    <row r="4160" spans="1:12" x14ac:dyDescent="0.15">
      <c r="A4160" t="s">
        <v>12</v>
      </c>
      <c r="B4160">
        <v>1147599</v>
      </c>
      <c r="C4160">
        <v>1147619</v>
      </c>
      <c r="D4160" t="s">
        <v>13839</v>
      </c>
      <c r="E4160" t="s">
        <v>90</v>
      </c>
      <c r="F4160" t="s">
        <v>15</v>
      </c>
      <c r="G4160" t="s">
        <v>36</v>
      </c>
      <c r="H4160">
        <v>31</v>
      </c>
      <c r="I4160" t="s">
        <v>13843</v>
      </c>
      <c r="J4160" t="s">
        <v>13844</v>
      </c>
      <c r="K4160" t="s">
        <v>13845</v>
      </c>
      <c r="L4160" t="s">
        <v>77910</v>
      </c>
    </row>
    <row r="4161" spans="1:12" x14ac:dyDescent="0.15">
      <c r="A4161" t="s">
        <v>12</v>
      </c>
      <c r="B4161">
        <v>1147626</v>
      </c>
      <c r="C4161">
        <v>1147646</v>
      </c>
      <c r="D4161" t="s">
        <v>13839</v>
      </c>
      <c r="E4161" t="s">
        <v>90</v>
      </c>
      <c r="F4161" t="s">
        <v>15</v>
      </c>
      <c r="G4161" t="s">
        <v>32</v>
      </c>
      <c r="H4161">
        <v>58</v>
      </c>
      <c r="I4161" t="s">
        <v>13846</v>
      </c>
      <c r="J4161" t="s">
        <v>13847</v>
      </c>
      <c r="K4161" t="s">
        <v>13848</v>
      </c>
      <c r="L4161" t="s">
        <v>77911</v>
      </c>
    </row>
    <row r="4162" spans="1:12" x14ac:dyDescent="0.15">
      <c r="A4162" t="s">
        <v>12</v>
      </c>
      <c r="B4162">
        <v>1147646</v>
      </c>
      <c r="C4162">
        <v>1147666</v>
      </c>
      <c r="D4162" t="s">
        <v>13839</v>
      </c>
      <c r="E4162" t="s">
        <v>90</v>
      </c>
      <c r="F4162" t="s">
        <v>15</v>
      </c>
      <c r="G4162" t="s">
        <v>16</v>
      </c>
      <c r="H4162">
        <v>78</v>
      </c>
      <c r="I4162" t="s">
        <v>13849</v>
      </c>
      <c r="J4162" t="s">
        <v>13850</v>
      </c>
      <c r="K4162" t="s">
        <v>13851</v>
      </c>
      <c r="L4162" t="s">
        <v>78000</v>
      </c>
    </row>
    <row r="4163" spans="1:12" x14ac:dyDescent="0.15">
      <c r="A4163" t="s">
        <v>12</v>
      </c>
      <c r="B4163">
        <v>1149218</v>
      </c>
      <c r="C4163">
        <v>1149238</v>
      </c>
      <c r="D4163" t="s">
        <v>13852</v>
      </c>
      <c r="E4163" t="s">
        <v>13853</v>
      </c>
      <c r="F4163" t="s">
        <v>15</v>
      </c>
      <c r="G4163" t="s">
        <v>36</v>
      </c>
      <c r="H4163">
        <v>10</v>
      </c>
      <c r="I4163" t="s">
        <v>13854</v>
      </c>
      <c r="J4163" t="s">
        <v>13855</v>
      </c>
      <c r="K4163" t="s">
        <v>13856</v>
      </c>
      <c r="L4163" t="s">
        <v>78001</v>
      </c>
    </row>
    <row r="4164" spans="1:12" x14ac:dyDescent="0.15">
      <c r="A4164" t="s">
        <v>12</v>
      </c>
      <c r="B4164">
        <v>1149242</v>
      </c>
      <c r="C4164">
        <v>1149262</v>
      </c>
      <c r="D4164" t="s">
        <v>13852</v>
      </c>
      <c r="E4164" t="s">
        <v>13853</v>
      </c>
      <c r="F4164" t="s">
        <v>15</v>
      </c>
      <c r="G4164" t="s">
        <v>32</v>
      </c>
      <c r="H4164">
        <v>34</v>
      </c>
      <c r="I4164" t="s">
        <v>13857</v>
      </c>
      <c r="J4164" t="s">
        <v>13858</v>
      </c>
      <c r="K4164" t="s">
        <v>13859</v>
      </c>
      <c r="L4164" t="s">
        <v>77999</v>
      </c>
    </row>
    <row r="4165" spans="1:12" x14ac:dyDescent="0.15">
      <c r="A4165" t="s">
        <v>12</v>
      </c>
      <c r="B4165">
        <v>1149269</v>
      </c>
      <c r="C4165">
        <v>1149289</v>
      </c>
      <c r="D4165" t="s">
        <v>13852</v>
      </c>
      <c r="E4165" t="s">
        <v>13853</v>
      </c>
      <c r="F4165" t="s">
        <v>15</v>
      </c>
      <c r="G4165" t="s">
        <v>16</v>
      </c>
      <c r="H4165">
        <v>61</v>
      </c>
      <c r="I4165" t="s">
        <v>13860</v>
      </c>
      <c r="J4165" t="s">
        <v>13861</v>
      </c>
      <c r="K4165" t="s">
        <v>13862</v>
      </c>
      <c r="L4165" t="s">
        <v>77979</v>
      </c>
    </row>
    <row r="4166" spans="1:12" x14ac:dyDescent="0.15">
      <c r="A4166" t="s">
        <v>12</v>
      </c>
      <c r="B4166">
        <v>1149293</v>
      </c>
      <c r="C4166">
        <v>1149313</v>
      </c>
      <c r="D4166" t="s">
        <v>13852</v>
      </c>
      <c r="E4166" t="s">
        <v>13853</v>
      </c>
      <c r="F4166" t="s">
        <v>15</v>
      </c>
      <c r="G4166" t="s">
        <v>16</v>
      </c>
      <c r="H4166">
        <v>85</v>
      </c>
      <c r="I4166" t="s">
        <v>13863</v>
      </c>
      <c r="J4166" t="s">
        <v>13864</v>
      </c>
      <c r="K4166" t="s">
        <v>13865</v>
      </c>
      <c r="L4166" t="s">
        <v>77972</v>
      </c>
    </row>
    <row r="4167" spans="1:12" x14ac:dyDescent="0.15">
      <c r="A4167" t="s">
        <v>12</v>
      </c>
      <c r="B4167">
        <v>1149695</v>
      </c>
      <c r="C4167">
        <v>1149715</v>
      </c>
      <c r="D4167" t="s">
        <v>13866</v>
      </c>
      <c r="E4167" t="s">
        <v>13867</v>
      </c>
      <c r="F4167" t="s">
        <v>15</v>
      </c>
      <c r="G4167" t="s">
        <v>16</v>
      </c>
      <c r="H4167">
        <v>8</v>
      </c>
      <c r="I4167" t="s">
        <v>13868</v>
      </c>
      <c r="J4167" t="s">
        <v>13869</v>
      </c>
      <c r="K4167" t="s">
        <v>13870</v>
      </c>
      <c r="L4167" t="s">
        <v>77955</v>
      </c>
    </row>
    <row r="4168" spans="1:12" x14ac:dyDescent="0.15">
      <c r="A4168" t="s">
        <v>12</v>
      </c>
      <c r="B4168">
        <v>1149719</v>
      </c>
      <c r="C4168">
        <v>1149739</v>
      </c>
      <c r="D4168" t="s">
        <v>13866</v>
      </c>
      <c r="E4168" t="s">
        <v>13867</v>
      </c>
      <c r="F4168" t="s">
        <v>15</v>
      </c>
      <c r="G4168" t="s">
        <v>16</v>
      </c>
      <c r="H4168">
        <v>32</v>
      </c>
      <c r="I4168" t="s">
        <v>13871</v>
      </c>
      <c r="J4168" t="s">
        <v>13872</v>
      </c>
      <c r="K4168" t="s">
        <v>13873</v>
      </c>
      <c r="L4168" t="s">
        <v>77918</v>
      </c>
    </row>
    <row r="4169" spans="1:12" x14ac:dyDescent="0.15">
      <c r="A4169" t="s">
        <v>12</v>
      </c>
      <c r="B4169">
        <v>1149763</v>
      </c>
      <c r="C4169">
        <v>1149783</v>
      </c>
      <c r="D4169" t="s">
        <v>13866</v>
      </c>
      <c r="E4169" t="s">
        <v>13867</v>
      </c>
      <c r="F4169" t="s">
        <v>15</v>
      </c>
      <c r="G4169" t="s">
        <v>16</v>
      </c>
      <c r="H4169">
        <v>76</v>
      </c>
      <c r="I4169" t="s">
        <v>13874</v>
      </c>
      <c r="J4169" t="s">
        <v>13875</v>
      </c>
      <c r="K4169" t="s">
        <v>13876</v>
      </c>
      <c r="L4169" t="s">
        <v>77985</v>
      </c>
    </row>
    <row r="4170" spans="1:12" x14ac:dyDescent="0.15">
      <c r="A4170" t="s">
        <v>12</v>
      </c>
      <c r="B4170">
        <v>1149797</v>
      </c>
      <c r="C4170">
        <v>1149817</v>
      </c>
      <c r="D4170" t="s">
        <v>13866</v>
      </c>
      <c r="E4170" t="s">
        <v>13867</v>
      </c>
      <c r="F4170" t="s">
        <v>15</v>
      </c>
      <c r="G4170" t="s">
        <v>23</v>
      </c>
      <c r="H4170">
        <v>110</v>
      </c>
      <c r="I4170" t="s">
        <v>13877</v>
      </c>
      <c r="J4170" t="s">
        <v>13878</v>
      </c>
      <c r="K4170" t="s">
        <v>13879</v>
      </c>
      <c r="L4170" t="s">
        <v>78030</v>
      </c>
    </row>
    <row r="4171" spans="1:12" x14ac:dyDescent="0.15">
      <c r="A4171" t="s">
        <v>12</v>
      </c>
      <c r="B4171">
        <v>1149943</v>
      </c>
      <c r="C4171">
        <v>1149963</v>
      </c>
      <c r="D4171" t="s">
        <v>13880</v>
      </c>
      <c r="E4171" t="s">
        <v>13881</v>
      </c>
      <c r="F4171" t="s">
        <v>15</v>
      </c>
      <c r="G4171" t="s">
        <v>36</v>
      </c>
      <c r="H4171">
        <v>0</v>
      </c>
      <c r="I4171" t="s">
        <v>13882</v>
      </c>
      <c r="J4171" t="s">
        <v>13883</v>
      </c>
      <c r="K4171" t="s">
        <v>13884</v>
      </c>
      <c r="L4171" t="s">
        <v>77980</v>
      </c>
    </row>
    <row r="4172" spans="1:12" x14ac:dyDescent="0.15">
      <c r="A4172" t="s">
        <v>12</v>
      </c>
      <c r="B4172">
        <v>1149968</v>
      </c>
      <c r="C4172">
        <v>1149988</v>
      </c>
      <c r="D4172" t="s">
        <v>13880</v>
      </c>
      <c r="E4172" t="s">
        <v>13881</v>
      </c>
      <c r="F4172" t="s">
        <v>15</v>
      </c>
      <c r="G4172" t="s">
        <v>16</v>
      </c>
      <c r="H4172">
        <v>25</v>
      </c>
      <c r="I4172" t="s">
        <v>13885</v>
      </c>
      <c r="J4172" t="s">
        <v>13886</v>
      </c>
      <c r="K4172" t="s">
        <v>13887</v>
      </c>
      <c r="L4172" t="s">
        <v>78012</v>
      </c>
    </row>
    <row r="4173" spans="1:12" x14ac:dyDescent="0.15">
      <c r="A4173" t="s">
        <v>12</v>
      </c>
      <c r="B4173">
        <v>1149999</v>
      </c>
      <c r="C4173">
        <v>1150019</v>
      </c>
      <c r="D4173" t="s">
        <v>13880</v>
      </c>
      <c r="E4173" t="s">
        <v>13881</v>
      </c>
      <c r="F4173" t="s">
        <v>15</v>
      </c>
      <c r="G4173" t="s">
        <v>23</v>
      </c>
      <c r="H4173">
        <v>56</v>
      </c>
      <c r="I4173" t="s">
        <v>13888</v>
      </c>
      <c r="J4173" t="s">
        <v>13889</v>
      </c>
      <c r="K4173" t="s">
        <v>13890</v>
      </c>
      <c r="L4173" t="s">
        <v>77971</v>
      </c>
    </row>
    <row r="4174" spans="1:12" x14ac:dyDescent="0.15">
      <c r="A4174" t="s">
        <v>12</v>
      </c>
      <c r="B4174">
        <v>1150092</v>
      </c>
      <c r="C4174">
        <v>1150112</v>
      </c>
      <c r="D4174" t="s">
        <v>13880</v>
      </c>
      <c r="E4174" t="s">
        <v>13881</v>
      </c>
      <c r="F4174" t="s">
        <v>15</v>
      </c>
      <c r="G4174" t="s">
        <v>23</v>
      </c>
      <c r="H4174">
        <v>149</v>
      </c>
      <c r="I4174" t="s">
        <v>13891</v>
      </c>
      <c r="J4174" t="s">
        <v>13892</v>
      </c>
      <c r="K4174" t="s">
        <v>13893</v>
      </c>
      <c r="L4174" t="s">
        <v>78045</v>
      </c>
    </row>
    <row r="4175" spans="1:12" x14ac:dyDescent="0.15">
      <c r="A4175" t="s">
        <v>12</v>
      </c>
      <c r="B4175">
        <v>1150498</v>
      </c>
      <c r="C4175">
        <v>1150518</v>
      </c>
      <c r="D4175" t="s">
        <v>13894</v>
      </c>
      <c r="E4175" t="s">
        <v>13895</v>
      </c>
      <c r="F4175" t="s">
        <v>15</v>
      </c>
      <c r="G4175" t="s">
        <v>32</v>
      </c>
      <c r="H4175">
        <v>1</v>
      </c>
      <c r="I4175" t="s">
        <v>13896</v>
      </c>
      <c r="J4175" t="s">
        <v>13897</v>
      </c>
      <c r="K4175" t="s">
        <v>13898</v>
      </c>
      <c r="L4175" t="s">
        <v>77917</v>
      </c>
    </row>
    <row r="4176" spans="1:12" x14ac:dyDescent="0.15">
      <c r="A4176" t="s">
        <v>12</v>
      </c>
      <c r="B4176">
        <v>1150519</v>
      </c>
      <c r="C4176">
        <v>1150539</v>
      </c>
      <c r="D4176" t="s">
        <v>13894</v>
      </c>
      <c r="E4176" t="s">
        <v>13895</v>
      </c>
      <c r="F4176" t="s">
        <v>15</v>
      </c>
      <c r="G4176" t="s">
        <v>32</v>
      </c>
      <c r="H4176">
        <v>22</v>
      </c>
      <c r="I4176" t="s">
        <v>13899</v>
      </c>
      <c r="J4176" t="s">
        <v>13900</v>
      </c>
      <c r="K4176" t="s">
        <v>13901</v>
      </c>
      <c r="L4176" t="s">
        <v>77948</v>
      </c>
    </row>
    <row r="4177" spans="1:12" x14ac:dyDescent="0.15">
      <c r="A4177" t="s">
        <v>12</v>
      </c>
      <c r="B4177">
        <v>1150579</v>
      </c>
      <c r="C4177">
        <v>1150599</v>
      </c>
      <c r="D4177" t="s">
        <v>13894</v>
      </c>
      <c r="E4177" t="s">
        <v>13895</v>
      </c>
      <c r="F4177" t="s">
        <v>15</v>
      </c>
      <c r="G4177" t="s">
        <v>16</v>
      </c>
      <c r="H4177">
        <v>82</v>
      </c>
      <c r="I4177" t="s">
        <v>13902</v>
      </c>
      <c r="J4177" t="s">
        <v>13903</v>
      </c>
      <c r="K4177" t="s">
        <v>13904</v>
      </c>
      <c r="L4177" t="s">
        <v>78011</v>
      </c>
    </row>
    <row r="4178" spans="1:12" x14ac:dyDescent="0.15">
      <c r="A4178" t="s">
        <v>12</v>
      </c>
      <c r="B4178">
        <v>1150618</v>
      </c>
      <c r="C4178">
        <v>1150638</v>
      </c>
      <c r="D4178" t="s">
        <v>13894</v>
      </c>
      <c r="E4178" t="s">
        <v>13895</v>
      </c>
      <c r="F4178" t="s">
        <v>15</v>
      </c>
      <c r="G4178" t="s">
        <v>16</v>
      </c>
      <c r="H4178">
        <v>121</v>
      </c>
      <c r="I4178" t="s">
        <v>13905</v>
      </c>
      <c r="J4178" t="s">
        <v>13906</v>
      </c>
      <c r="K4178" t="s">
        <v>13907</v>
      </c>
      <c r="L4178" t="s">
        <v>77943</v>
      </c>
    </row>
    <row r="4179" spans="1:12" x14ac:dyDescent="0.15">
      <c r="A4179" t="s">
        <v>12</v>
      </c>
      <c r="B4179">
        <v>1151109</v>
      </c>
      <c r="C4179">
        <v>1151129</v>
      </c>
      <c r="D4179" t="s">
        <v>13908</v>
      </c>
      <c r="E4179" t="s">
        <v>13909</v>
      </c>
      <c r="F4179" t="s">
        <v>15</v>
      </c>
      <c r="G4179" t="s">
        <v>16</v>
      </c>
      <c r="H4179">
        <v>58</v>
      </c>
      <c r="I4179" t="s">
        <v>13910</v>
      </c>
      <c r="J4179" t="s">
        <v>13911</v>
      </c>
      <c r="K4179" t="s">
        <v>13912</v>
      </c>
      <c r="L4179" t="s">
        <v>77911</v>
      </c>
    </row>
    <row r="4180" spans="1:12" x14ac:dyDescent="0.15">
      <c r="A4180" t="s">
        <v>12</v>
      </c>
      <c r="B4180">
        <v>1151134</v>
      </c>
      <c r="C4180">
        <v>1151154</v>
      </c>
      <c r="D4180" t="s">
        <v>13908</v>
      </c>
      <c r="E4180" t="s">
        <v>13909</v>
      </c>
      <c r="F4180" t="s">
        <v>15</v>
      </c>
      <c r="G4180" t="s">
        <v>36</v>
      </c>
      <c r="H4180">
        <v>83</v>
      </c>
      <c r="I4180" t="s">
        <v>13913</v>
      </c>
      <c r="J4180" t="s">
        <v>13914</v>
      </c>
      <c r="K4180" t="s">
        <v>13915</v>
      </c>
      <c r="L4180" t="s">
        <v>77958</v>
      </c>
    </row>
    <row r="4181" spans="1:12" x14ac:dyDescent="0.15">
      <c r="A4181" t="s">
        <v>12</v>
      </c>
      <c r="B4181">
        <v>1151157</v>
      </c>
      <c r="C4181">
        <v>1151177</v>
      </c>
      <c r="D4181" t="s">
        <v>13908</v>
      </c>
      <c r="E4181" t="s">
        <v>13909</v>
      </c>
      <c r="F4181" t="s">
        <v>15</v>
      </c>
      <c r="G4181" t="s">
        <v>36</v>
      </c>
      <c r="H4181">
        <v>106</v>
      </c>
      <c r="I4181" t="s">
        <v>13916</v>
      </c>
      <c r="J4181" t="s">
        <v>13917</v>
      </c>
      <c r="K4181" t="s">
        <v>13918</v>
      </c>
      <c r="L4181" t="s">
        <v>77914</v>
      </c>
    </row>
    <row r="4182" spans="1:12" x14ac:dyDescent="0.15">
      <c r="A4182" t="s">
        <v>12</v>
      </c>
      <c r="B4182">
        <v>1151194</v>
      </c>
      <c r="C4182">
        <v>1151214</v>
      </c>
      <c r="D4182" t="s">
        <v>13908</v>
      </c>
      <c r="E4182" t="s">
        <v>13909</v>
      </c>
      <c r="F4182" t="s">
        <v>15</v>
      </c>
      <c r="G4182" t="s">
        <v>23</v>
      </c>
      <c r="H4182">
        <v>143</v>
      </c>
      <c r="I4182" t="s">
        <v>13919</v>
      </c>
      <c r="J4182" t="s">
        <v>13920</v>
      </c>
      <c r="K4182" t="s">
        <v>13921</v>
      </c>
      <c r="L4182" t="s">
        <v>78076</v>
      </c>
    </row>
    <row r="4183" spans="1:12" x14ac:dyDescent="0.15">
      <c r="A4183" t="s">
        <v>12</v>
      </c>
      <c r="B4183">
        <v>1152389</v>
      </c>
      <c r="C4183">
        <v>1152409</v>
      </c>
      <c r="D4183" t="s">
        <v>13922</v>
      </c>
      <c r="E4183" t="s">
        <v>90</v>
      </c>
      <c r="F4183" t="s">
        <v>15</v>
      </c>
      <c r="G4183" t="s">
        <v>36</v>
      </c>
      <c r="H4183">
        <v>0</v>
      </c>
      <c r="I4183" t="s">
        <v>13923</v>
      </c>
      <c r="J4183" t="s">
        <v>13924</v>
      </c>
      <c r="K4183" t="s">
        <v>13925</v>
      </c>
      <c r="L4183" t="s">
        <v>77980</v>
      </c>
    </row>
    <row r="4184" spans="1:12" x14ac:dyDescent="0.15">
      <c r="A4184" t="s">
        <v>12</v>
      </c>
      <c r="B4184">
        <v>1152418</v>
      </c>
      <c r="C4184">
        <v>1152438</v>
      </c>
      <c r="D4184" t="s">
        <v>13922</v>
      </c>
      <c r="E4184" t="s">
        <v>90</v>
      </c>
      <c r="F4184" t="s">
        <v>15</v>
      </c>
      <c r="G4184" t="s">
        <v>23</v>
      </c>
      <c r="H4184">
        <v>29</v>
      </c>
      <c r="I4184" t="s">
        <v>13926</v>
      </c>
      <c r="J4184" t="s">
        <v>13927</v>
      </c>
      <c r="K4184" t="s">
        <v>13928</v>
      </c>
      <c r="L4184" t="s">
        <v>77921</v>
      </c>
    </row>
    <row r="4185" spans="1:12" x14ac:dyDescent="0.15">
      <c r="A4185" t="s">
        <v>12</v>
      </c>
      <c r="B4185">
        <v>1152438</v>
      </c>
      <c r="C4185">
        <v>1152458</v>
      </c>
      <c r="D4185" t="s">
        <v>13922</v>
      </c>
      <c r="E4185" t="s">
        <v>90</v>
      </c>
      <c r="F4185" t="s">
        <v>15</v>
      </c>
      <c r="G4185" t="s">
        <v>36</v>
      </c>
      <c r="H4185">
        <v>49</v>
      </c>
      <c r="I4185" t="s">
        <v>13929</v>
      </c>
      <c r="J4185" t="s">
        <v>13930</v>
      </c>
      <c r="K4185" t="s">
        <v>13931</v>
      </c>
      <c r="L4185" t="s">
        <v>77913</v>
      </c>
    </row>
    <row r="4186" spans="1:12" x14ac:dyDescent="0.15">
      <c r="A4186" t="s">
        <v>12</v>
      </c>
      <c r="B4186">
        <v>1152459</v>
      </c>
      <c r="C4186">
        <v>1152479</v>
      </c>
      <c r="D4186" t="s">
        <v>13922</v>
      </c>
      <c r="E4186" t="s">
        <v>90</v>
      </c>
      <c r="F4186" t="s">
        <v>15</v>
      </c>
      <c r="G4186" t="s">
        <v>32</v>
      </c>
      <c r="H4186">
        <v>70</v>
      </c>
      <c r="I4186" t="s">
        <v>13932</v>
      </c>
      <c r="J4186" t="s">
        <v>13933</v>
      </c>
      <c r="K4186" t="s">
        <v>13934</v>
      </c>
      <c r="L4186" t="s">
        <v>77919</v>
      </c>
    </row>
    <row r="4187" spans="1:12" x14ac:dyDescent="0.15">
      <c r="A4187" t="s">
        <v>12</v>
      </c>
      <c r="B4187">
        <v>1153410</v>
      </c>
      <c r="C4187">
        <v>1153430</v>
      </c>
      <c r="D4187" t="s">
        <v>13935</v>
      </c>
      <c r="E4187" t="s">
        <v>90</v>
      </c>
      <c r="F4187" t="s">
        <v>15</v>
      </c>
      <c r="G4187" t="s">
        <v>23</v>
      </c>
      <c r="H4187">
        <v>14</v>
      </c>
      <c r="I4187" t="s">
        <v>13936</v>
      </c>
      <c r="J4187" t="s">
        <v>13937</v>
      </c>
      <c r="K4187" t="s">
        <v>13938</v>
      </c>
      <c r="L4187" t="s">
        <v>77924</v>
      </c>
    </row>
    <row r="4188" spans="1:12" x14ac:dyDescent="0.15">
      <c r="A4188" t="s">
        <v>12</v>
      </c>
      <c r="B4188">
        <v>1153463</v>
      </c>
      <c r="C4188">
        <v>1153483</v>
      </c>
      <c r="D4188" t="s">
        <v>13935</v>
      </c>
      <c r="E4188" t="s">
        <v>90</v>
      </c>
      <c r="F4188" t="s">
        <v>15</v>
      </c>
      <c r="G4188" t="s">
        <v>16</v>
      </c>
      <c r="H4188">
        <v>67</v>
      </c>
      <c r="I4188" t="s">
        <v>13939</v>
      </c>
      <c r="J4188" t="s">
        <v>13940</v>
      </c>
      <c r="K4188" t="s">
        <v>13941</v>
      </c>
      <c r="L4188" t="s">
        <v>77981</v>
      </c>
    </row>
    <row r="4189" spans="1:12" x14ac:dyDescent="0.15">
      <c r="A4189" t="s">
        <v>12</v>
      </c>
      <c r="B4189">
        <v>1153497</v>
      </c>
      <c r="C4189">
        <v>1153517</v>
      </c>
      <c r="D4189" t="s">
        <v>13935</v>
      </c>
      <c r="E4189" t="s">
        <v>90</v>
      </c>
      <c r="F4189" t="s">
        <v>15</v>
      </c>
      <c r="G4189" t="s">
        <v>23</v>
      </c>
      <c r="H4189">
        <v>101</v>
      </c>
      <c r="I4189" t="s">
        <v>13942</v>
      </c>
      <c r="J4189" t="s">
        <v>13943</v>
      </c>
      <c r="K4189" t="s">
        <v>13944</v>
      </c>
      <c r="L4189" t="s">
        <v>77997</v>
      </c>
    </row>
    <row r="4190" spans="1:12" x14ac:dyDescent="0.15">
      <c r="A4190" t="s">
        <v>12</v>
      </c>
      <c r="B4190">
        <v>1153517</v>
      </c>
      <c r="C4190">
        <v>1153537</v>
      </c>
      <c r="D4190" t="s">
        <v>13935</v>
      </c>
      <c r="E4190" t="s">
        <v>90</v>
      </c>
      <c r="F4190" t="s">
        <v>15</v>
      </c>
      <c r="G4190" t="s">
        <v>32</v>
      </c>
      <c r="H4190">
        <v>121</v>
      </c>
      <c r="I4190" t="s">
        <v>13945</v>
      </c>
      <c r="J4190" t="s">
        <v>13946</v>
      </c>
      <c r="K4190" t="s">
        <v>13947</v>
      </c>
      <c r="L4190" t="s">
        <v>77943</v>
      </c>
    </row>
    <row r="4191" spans="1:12" x14ac:dyDescent="0.15">
      <c r="A4191" t="s">
        <v>12</v>
      </c>
      <c r="B4191">
        <v>1154294</v>
      </c>
      <c r="C4191">
        <v>1154314</v>
      </c>
      <c r="D4191" t="s">
        <v>13948</v>
      </c>
      <c r="E4191" t="s">
        <v>90</v>
      </c>
      <c r="F4191" t="s">
        <v>15</v>
      </c>
      <c r="G4191" t="s">
        <v>32</v>
      </c>
      <c r="H4191">
        <v>14</v>
      </c>
      <c r="I4191" t="s">
        <v>13949</v>
      </c>
      <c r="J4191" t="s">
        <v>13950</v>
      </c>
      <c r="K4191" t="s">
        <v>13951</v>
      </c>
      <c r="L4191" t="s">
        <v>77924</v>
      </c>
    </row>
    <row r="4192" spans="1:12" x14ac:dyDescent="0.15">
      <c r="A4192" t="s">
        <v>12</v>
      </c>
      <c r="B4192">
        <v>1154317</v>
      </c>
      <c r="C4192">
        <v>1154337</v>
      </c>
      <c r="D4192" t="s">
        <v>13948</v>
      </c>
      <c r="E4192" t="s">
        <v>90</v>
      </c>
      <c r="F4192" t="s">
        <v>15</v>
      </c>
      <c r="G4192" t="s">
        <v>16</v>
      </c>
      <c r="H4192">
        <v>37</v>
      </c>
      <c r="I4192" t="s">
        <v>13952</v>
      </c>
      <c r="J4192" t="s">
        <v>13953</v>
      </c>
      <c r="K4192" t="s">
        <v>13954</v>
      </c>
      <c r="L4192" t="s">
        <v>77906</v>
      </c>
    </row>
    <row r="4193" spans="1:12" x14ac:dyDescent="0.15">
      <c r="A4193" t="s">
        <v>12</v>
      </c>
      <c r="B4193">
        <v>1154349</v>
      </c>
      <c r="C4193">
        <v>1154369</v>
      </c>
      <c r="D4193" t="s">
        <v>13948</v>
      </c>
      <c r="E4193" t="s">
        <v>90</v>
      </c>
      <c r="F4193" t="s">
        <v>15</v>
      </c>
      <c r="G4193" t="s">
        <v>16</v>
      </c>
      <c r="H4193">
        <v>69</v>
      </c>
      <c r="I4193" t="s">
        <v>13955</v>
      </c>
      <c r="J4193" t="s">
        <v>13956</v>
      </c>
      <c r="K4193" t="s">
        <v>13957</v>
      </c>
      <c r="L4193" t="s">
        <v>78015</v>
      </c>
    </row>
    <row r="4194" spans="1:12" x14ac:dyDescent="0.15">
      <c r="A4194" t="s">
        <v>12</v>
      </c>
      <c r="B4194">
        <v>1154372</v>
      </c>
      <c r="C4194">
        <v>1154392</v>
      </c>
      <c r="D4194" t="s">
        <v>13948</v>
      </c>
      <c r="E4194" t="s">
        <v>90</v>
      </c>
      <c r="F4194" t="s">
        <v>15</v>
      </c>
      <c r="G4194" t="s">
        <v>23</v>
      </c>
      <c r="H4194">
        <v>92</v>
      </c>
      <c r="I4194" t="s">
        <v>13958</v>
      </c>
      <c r="J4194" t="s">
        <v>13959</v>
      </c>
      <c r="K4194" t="s">
        <v>13960</v>
      </c>
      <c r="L4194" t="s">
        <v>78032</v>
      </c>
    </row>
    <row r="4195" spans="1:12" x14ac:dyDescent="0.15">
      <c r="A4195" t="s">
        <v>12</v>
      </c>
      <c r="B4195">
        <v>1155073</v>
      </c>
      <c r="C4195">
        <v>1155093</v>
      </c>
      <c r="D4195" t="s">
        <v>13961</v>
      </c>
      <c r="E4195" t="s">
        <v>90</v>
      </c>
      <c r="F4195" t="s">
        <v>15</v>
      </c>
      <c r="G4195" t="s">
        <v>16</v>
      </c>
      <c r="H4195">
        <v>26</v>
      </c>
      <c r="I4195" t="s">
        <v>13962</v>
      </c>
      <c r="J4195" t="s">
        <v>13963</v>
      </c>
      <c r="K4195" t="s">
        <v>13964</v>
      </c>
      <c r="L4195" t="s">
        <v>78002</v>
      </c>
    </row>
    <row r="4196" spans="1:12" x14ac:dyDescent="0.15">
      <c r="A4196" t="s">
        <v>12</v>
      </c>
      <c r="B4196">
        <v>1155113</v>
      </c>
      <c r="C4196">
        <v>1155133</v>
      </c>
      <c r="D4196" t="s">
        <v>13961</v>
      </c>
      <c r="E4196" t="s">
        <v>90</v>
      </c>
      <c r="F4196" t="s">
        <v>15</v>
      </c>
      <c r="G4196" t="s">
        <v>16</v>
      </c>
      <c r="H4196">
        <v>66</v>
      </c>
      <c r="I4196" t="s">
        <v>13965</v>
      </c>
      <c r="J4196" t="s">
        <v>13966</v>
      </c>
      <c r="K4196" t="s">
        <v>13967</v>
      </c>
      <c r="L4196" t="s">
        <v>77928</v>
      </c>
    </row>
    <row r="4197" spans="1:12" x14ac:dyDescent="0.15">
      <c r="A4197" t="s">
        <v>12</v>
      </c>
      <c r="B4197">
        <v>1155146</v>
      </c>
      <c r="C4197">
        <v>1155166</v>
      </c>
      <c r="D4197" t="s">
        <v>13961</v>
      </c>
      <c r="E4197" t="s">
        <v>90</v>
      </c>
      <c r="F4197" t="s">
        <v>15</v>
      </c>
      <c r="G4197" t="s">
        <v>36</v>
      </c>
      <c r="H4197">
        <v>99</v>
      </c>
      <c r="I4197" t="s">
        <v>13968</v>
      </c>
      <c r="J4197" t="s">
        <v>13969</v>
      </c>
      <c r="K4197" t="s">
        <v>13970</v>
      </c>
      <c r="L4197" t="s">
        <v>78051</v>
      </c>
    </row>
    <row r="4198" spans="1:12" x14ac:dyDescent="0.15">
      <c r="A4198" t="s">
        <v>12</v>
      </c>
      <c r="B4198">
        <v>1155168</v>
      </c>
      <c r="C4198">
        <v>1155188</v>
      </c>
      <c r="D4198" t="s">
        <v>13961</v>
      </c>
      <c r="E4198" t="s">
        <v>90</v>
      </c>
      <c r="F4198" t="s">
        <v>15</v>
      </c>
      <c r="G4198" t="s">
        <v>16</v>
      </c>
      <c r="H4198">
        <v>121</v>
      </c>
      <c r="I4198" t="s">
        <v>13971</v>
      </c>
      <c r="J4198" t="s">
        <v>13972</v>
      </c>
      <c r="K4198" t="s">
        <v>13973</v>
      </c>
      <c r="L4198" t="s">
        <v>77943</v>
      </c>
    </row>
    <row r="4199" spans="1:12" x14ac:dyDescent="0.15">
      <c r="A4199" t="s">
        <v>12</v>
      </c>
      <c r="B4199">
        <v>1156646</v>
      </c>
      <c r="C4199">
        <v>1156666</v>
      </c>
      <c r="D4199" t="s">
        <v>13974</v>
      </c>
      <c r="E4199" t="s">
        <v>90</v>
      </c>
      <c r="F4199" t="s">
        <v>15</v>
      </c>
      <c r="G4199" t="s">
        <v>16</v>
      </c>
      <c r="H4199">
        <v>0</v>
      </c>
      <c r="I4199" t="s">
        <v>13975</v>
      </c>
      <c r="J4199" t="s">
        <v>13976</v>
      </c>
      <c r="K4199" t="s">
        <v>13977</v>
      </c>
      <c r="L4199" t="s">
        <v>77980</v>
      </c>
    </row>
    <row r="4200" spans="1:12" x14ac:dyDescent="0.15">
      <c r="A4200" t="s">
        <v>12</v>
      </c>
      <c r="B4200">
        <v>1156668</v>
      </c>
      <c r="C4200">
        <v>1156688</v>
      </c>
      <c r="D4200" t="s">
        <v>13974</v>
      </c>
      <c r="E4200" t="s">
        <v>90</v>
      </c>
      <c r="F4200" t="s">
        <v>15</v>
      </c>
      <c r="G4200" t="s">
        <v>16</v>
      </c>
      <c r="H4200">
        <v>22</v>
      </c>
      <c r="I4200" t="s">
        <v>13978</v>
      </c>
      <c r="J4200" t="s">
        <v>13979</v>
      </c>
      <c r="K4200" t="s">
        <v>13980</v>
      </c>
      <c r="L4200" t="s">
        <v>77948</v>
      </c>
    </row>
    <row r="4201" spans="1:12" x14ac:dyDescent="0.15">
      <c r="A4201" t="s">
        <v>12</v>
      </c>
      <c r="B4201">
        <v>1156699</v>
      </c>
      <c r="C4201">
        <v>1156719</v>
      </c>
      <c r="D4201" t="s">
        <v>13974</v>
      </c>
      <c r="E4201" t="s">
        <v>90</v>
      </c>
      <c r="F4201" t="s">
        <v>15</v>
      </c>
      <c r="G4201" t="s">
        <v>23</v>
      </c>
      <c r="H4201">
        <v>53</v>
      </c>
      <c r="I4201" t="s">
        <v>13981</v>
      </c>
      <c r="J4201" t="s">
        <v>13982</v>
      </c>
      <c r="K4201" t="s">
        <v>13983</v>
      </c>
      <c r="L4201" t="s">
        <v>77922</v>
      </c>
    </row>
    <row r="4202" spans="1:12" x14ac:dyDescent="0.15">
      <c r="A4202" t="s">
        <v>12</v>
      </c>
      <c r="B4202">
        <v>1156719</v>
      </c>
      <c r="C4202">
        <v>1156739</v>
      </c>
      <c r="D4202" t="s">
        <v>13974</v>
      </c>
      <c r="E4202" t="s">
        <v>90</v>
      </c>
      <c r="F4202" t="s">
        <v>15</v>
      </c>
      <c r="G4202" t="s">
        <v>16</v>
      </c>
      <c r="H4202">
        <v>73</v>
      </c>
      <c r="I4202" t="s">
        <v>13984</v>
      </c>
      <c r="J4202" t="s">
        <v>13985</v>
      </c>
      <c r="K4202" t="s">
        <v>13986</v>
      </c>
      <c r="L4202" t="s">
        <v>77926</v>
      </c>
    </row>
    <row r="4203" spans="1:12" x14ac:dyDescent="0.15">
      <c r="A4203" t="s">
        <v>12</v>
      </c>
      <c r="B4203">
        <v>1160254</v>
      </c>
      <c r="C4203">
        <v>1160274</v>
      </c>
      <c r="D4203" t="s">
        <v>13987</v>
      </c>
      <c r="E4203" t="s">
        <v>90</v>
      </c>
      <c r="F4203" t="s">
        <v>76</v>
      </c>
      <c r="G4203" t="s">
        <v>32</v>
      </c>
      <c r="H4203">
        <v>13</v>
      </c>
      <c r="I4203" t="s">
        <v>13988</v>
      </c>
      <c r="J4203" t="s">
        <v>13989</v>
      </c>
      <c r="K4203" t="s">
        <v>13990</v>
      </c>
      <c r="L4203" t="s">
        <v>77935</v>
      </c>
    </row>
    <row r="4204" spans="1:12" x14ac:dyDescent="0.15">
      <c r="A4204" t="s">
        <v>12</v>
      </c>
      <c r="B4204">
        <v>1160213</v>
      </c>
      <c r="C4204">
        <v>1160233</v>
      </c>
      <c r="D4204" t="s">
        <v>13987</v>
      </c>
      <c r="E4204" t="s">
        <v>90</v>
      </c>
      <c r="F4204" t="s">
        <v>76</v>
      </c>
      <c r="G4204" t="s">
        <v>16</v>
      </c>
      <c r="H4204">
        <v>54</v>
      </c>
      <c r="I4204" t="s">
        <v>13991</v>
      </c>
      <c r="J4204" t="s">
        <v>13992</v>
      </c>
      <c r="K4204" t="s">
        <v>13993</v>
      </c>
      <c r="L4204" t="s">
        <v>77961</v>
      </c>
    </row>
    <row r="4205" spans="1:12" x14ac:dyDescent="0.15">
      <c r="A4205" t="s">
        <v>12</v>
      </c>
      <c r="B4205">
        <v>1160184</v>
      </c>
      <c r="C4205">
        <v>1160204</v>
      </c>
      <c r="D4205" t="s">
        <v>13987</v>
      </c>
      <c r="E4205" t="s">
        <v>90</v>
      </c>
      <c r="F4205" t="s">
        <v>76</v>
      </c>
      <c r="G4205" t="s">
        <v>32</v>
      </c>
      <c r="H4205">
        <v>83</v>
      </c>
      <c r="I4205" t="s">
        <v>13994</v>
      </c>
      <c r="J4205" t="s">
        <v>13995</v>
      </c>
      <c r="K4205" t="s">
        <v>13996</v>
      </c>
      <c r="L4205" t="s">
        <v>77958</v>
      </c>
    </row>
    <row r="4206" spans="1:12" x14ac:dyDescent="0.15">
      <c r="A4206" t="s">
        <v>12</v>
      </c>
      <c r="B4206">
        <v>1160157</v>
      </c>
      <c r="C4206">
        <v>1160177</v>
      </c>
      <c r="D4206" t="s">
        <v>13987</v>
      </c>
      <c r="E4206" t="s">
        <v>90</v>
      </c>
      <c r="F4206" t="s">
        <v>76</v>
      </c>
      <c r="G4206" t="s">
        <v>23</v>
      </c>
      <c r="H4206">
        <v>110</v>
      </c>
      <c r="I4206" t="s">
        <v>13997</v>
      </c>
      <c r="J4206" t="s">
        <v>13998</v>
      </c>
      <c r="K4206" t="s">
        <v>13999</v>
      </c>
      <c r="L4206" t="s">
        <v>78030</v>
      </c>
    </row>
    <row r="4207" spans="1:12" x14ac:dyDescent="0.15">
      <c r="A4207" t="s">
        <v>12</v>
      </c>
      <c r="B4207">
        <v>1161023</v>
      </c>
      <c r="C4207">
        <v>1161043</v>
      </c>
      <c r="D4207" t="s">
        <v>14000</v>
      </c>
      <c r="E4207" t="s">
        <v>90</v>
      </c>
      <c r="F4207" t="s">
        <v>76</v>
      </c>
      <c r="G4207" t="s">
        <v>16</v>
      </c>
      <c r="H4207">
        <v>26</v>
      </c>
      <c r="I4207" t="s">
        <v>14001</v>
      </c>
      <c r="J4207" t="s">
        <v>14002</v>
      </c>
      <c r="K4207" t="s">
        <v>14003</v>
      </c>
      <c r="L4207" t="s">
        <v>78002</v>
      </c>
    </row>
    <row r="4208" spans="1:12" x14ac:dyDescent="0.15">
      <c r="A4208" t="s">
        <v>12</v>
      </c>
      <c r="B4208">
        <v>1161001</v>
      </c>
      <c r="C4208">
        <v>1161021</v>
      </c>
      <c r="D4208" t="s">
        <v>14000</v>
      </c>
      <c r="E4208" t="s">
        <v>90</v>
      </c>
      <c r="F4208" t="s">
        <v>76</v>
      </c>
      <c r="G4208" t="s">
        <v>16</v>
      </c>
      <c r="H4208">
        <v>48</v>
      </c>
      <c r="I4208" t="s">
        <v>14004</v>
      </c>
      <c r="J4208" t="s">
        <v>14005</v>
      </c>
      <c r="K4208" t="s">
        <v>14006</v>
      </c>
      <c r="L4208" t="s">
        <v>78018</v>
      </c>
    </row>
    <row r="4209" spans="1:12" x14ac:dyDescent="0.15">
      <c r="A4209" t="s">
        <v>12</v>
      </c>
      <c r="B4209">
        <v>1160980</v>
      </c>
      <c r="C4209">
        <v>1161000</v>
      </c>
      <c r="D4209" t="s">
        <v>14000</v>
      </c>
      <c r="E4209" t="s">
        <v>90</v>
      </c>
      <c r="F4209" t="s">
        <v>76</v>
      </c>
      <c r="G4209" t="s">
        <v>36</v>
      </c>
      <c r="H4209">
        <v>69</v>
      </c>
      <c r="I4209" t="s">
        <v>14007</v>
      </c>
      <c r="J4209" t="s">
        <v>14008</v>
      </c>
      <c r="K4209" t="s">
        <v>14009</v>
      </c>
      <c r="L4209" t="s">
        <v>78015</v>
      </c>
    </row>
    <row r="4210" spans="1:12" x14ac:dyDescent="0.15">
      <c r="A4210" t="s">
        <v>12</v>
      </c>
      <c r="B4210">
        <v>1160956</v>
      </c>
      <c r="C4210">
        <v>1160976</v>
      </c>
      <c r="D4210" t="s">
        <v>14000</v>
      </c>
      <c r="E4210" t="s">
        <v>90</v>
      </c>
      <c r="F4210" t="s">
        <v>76</v>
      </c>
      <c r="G4210" t="s">
        <v>16</v>
      </c>
      <c r="H4210">
        <v>93</v>
      </c>
      <c r="I4210" t="s">
        <v>14010</v>
      </c>
      <c r="J4210" t="s">
        <v>14011</v>
      </c>
      <c r="K4210" t="s">
        <v>14012</v>
      </c>
      <c r="L4210" t="s">
        <v>78044</v>
      </c>
    </row>
    <row r="4211" spans="1:12" x14ac:dyDescent="0.15">
      <c r="A4211" t="s">
        <v>12</v>
      </c>
      <c r="B4211">
        <v>1161410</v>
      </c>
      <c r="C4211">
        <v>1161430</v>
      </c>
      <c r="D4211" t="s">
        <v>14013</v>
      </c>
      <c r="E4211" t="s">
        <v>90</v>
      </c>
      <c r="F4211" t="s">
        <v>76</v>
      </c>
      <c r="G4211" t="s">
        <v>16</v>
      </c>
      <c r="H4211">
        <v>19</v>
      </c>
      <c r="I4211" t="s">
        <v>14014</v>
      </c>
      <c r="J4211" t="s">
        <v>14015</v>
      </c>
      <c r="K4211" t="s">
        <v>14016</v>
      </c>
      <c r="L4211" t="s">
        <v>77982</v>
      </c>
    </row>
    <row r="4212" spans="1:12" x14ac:dyDescent="0.15">
      <c r="A4212" t="s">
        <v>12</v>
      </c>
      <c r="B4212">
        <v>1161382</v>
      </c>
      <c r="C4212">
        <v>1161402</v>
      </c>
      <c r="D4212" t="s">
        <v>14013</v>
      </c>
      <c r="E4212" t="s">
        <v>90</v>
      </c>
      <c r="F4212" t="s">
        <v>76</v>
      </c>
      <c r="G4212" t="s">
        <v>16</v>
      </c>
      <c r="H4212">
        <v>47</v>
      </c>
      <c r="I4212" t="s">
        <v>14017</v>
      </c>
      <c r="J4212" t="s">
        <v>14018</v>
      </c>
      <c r="K4212" t="s">
        <v>14019</v>
      </c>
      <c r="L4212" t="s">
        <v>77932</v>
      </c>
    </row>
    <row r="4213" spans="1:12" x14ac:dyDescent="0.15">
      <c r="A4213" t="s">
        <v>12</v>
      </c>
      <c r="B4213">
        <v>1161355</v>
      </c>
      <c r="C4213">
        <v>1161375</v>
      </c>
      <c r="D4213" t="s">
        <v>14013</v>
      </c>
      <c r="E4213" t="s">
        <v>90</v>
      </c>
      <c r="F4213" t="s">
        <v>76</v>
      </c>
      <c r="G4213" t="s">
        <v>23</v>
      </c>
      <c r="H4213">
        <v>74</v>
      </c>
      <c r="I4213" t="s">
        <v>14020</v>
      </c>
      <c r="J4213" t="s">
        <v>14021</v>
      </c>
      <c r="K4213" t="s">
        <v>14022</v>
      </c>
      <c r="L4213" t="s">
        <v>78005</v>
      </c>
    </row>
    <row r="4214" spans="1:12" x14ac:dyDescent="0.15">
      <c r="A4214" t="s">
        <v>12</v>
      </c>
      <c r="B4214">
        <v>1161330</v>
      </c>
      <c r="C4214">
        <v>1161350</v>
      </c>
      <c r="D4214" t="s">
        <v>14013</v>
      </c>
      <c r="E4214" t="s">
        <v>90</v>
      </c>
      <c r="F4214" t="s">
        <v>76</v>
      </c>
      <c r="G4214" t="s">
        <v>36</v>
      </c>
      <c r="H4214">
        <v>99</v>
      </c>
      <c r="I4214" t="s">
        <v>14023</v>
      </c>
      <c r="J4214" t="s">
        <v>14024</v>
      </c>
      <c r="K4214" t="s">
        <v>14025</v>
      </c>
      <c r="L4214" t="s">
        <v>78051</v>
      </c>
    </row>
    <row r="4215" spans="1:12" x14ac:dyDescent="0.15">
      <c r="A4215" t="s">
        <v>12</v>
      </c>
      <c r="B4215">
        <v>1161935</v>
      </c>
      <c r="C4215">
        <v>1161955</v>
      </c>
      <c r="D4215" t="s">
        <v>14026</v>
      </c>
      <c r="E4215" t="s">
        <v>90</v>
      </c>
      <c r="F4215" t="s">
        <v>76</v>
      </c>
      <c r="G4215" t="s">
        <v>32</v>
      </c>
      <c r="H4215">
        <v>14</v>
      </c>
      <c r="I4215" t="s">
        <v>14027</v>
      </c>
      <c r="J4215" t="s">
        <v>14028</v>
      </c>
      <c r="K4215" t="s">
        <v>14029</v>
      </c>
      <c r="L4215" t="s">
        <v>77924</v>
      </c>
    </row>
    <row r="4216" spans="1:12" x14ac:dyDescent="0.15">
      <c r="A4216" t="s">
        <v>12</v>
      </c>
      <c r="B4216">
        <v>1161910</v>
      </c>
      <c r="C4216">
        <v>1161930</v>
      </c>
      <c r="D4216" t="s">
        <v>14026</v>
      </c>
      <c r="E4216" t="s">
        <v>90</v>
      </c>
      <c r="F4216" t="s">
        <v>76</v>
      </c>
      <c r="G4216" t="s">
        <v>16</v>
      </c>
      <c r="H4216">
        <v>39</v>
      </c>
      <c r="I4216" t="s">
        <v>14030</v>
      </c>
      <c r="J4216" t="s">
        <v>14031</v>
      </c>
      <c r="K4216" t="s">
        <v>14032</v>
      </c>
      <c r="L4216" t="s">
        <v>78041</v>
      </c>
    </row>
    <row r="4217" spans="1:12" x14ac:dyDescent="0.15">
      <c r="A4217" t="s">
        <v>12</v>
      </c>
      <c r="B4217">
        <v>1161890</v>
      </c>
      <c r="C4217">
        <v>1161910</v>
      </c>
      <c r="D4217" t="s">
        <v>14026</v>
      </c>
      <c r="E4217" t="s">
        <v>90</v>
      </c>
      <c r="F4217" t="s">
        <v>76</v>
      </c>
      <c r="G4217" t="s">
        <v>23</v>
      </c>
      <c r="H4217">
        <v>59</v>
      </c>
      <c r="I4217" t="s">
        <v>14033</v>
      </c>
      <c r="J4217" t="s">
        <v>14034</v>
      </c>
      <c r="K4217" t="s">
        <v>14035</v>
      </c>
      <c r="L4217" t="s">
        <v>78009</v>
      </c>
    </row>
    <row r="4218" spans="1:12" x14ac:dyDescent="0.15">
      <c r="A4218" t="s">
        <v>12</v>
      </c>
      <c r="B4218">
        <v>1161869</v>
      </c>
      <c r="C4218">
        <v>1161889</v>
      </c>
      <c r="D4218" t="s">
        <v>14026</v>
      </c>
      <c r="E4218" t="s">
        <v>90</v>
      </c>
      <c r="F4218" t="s">
        <v>76</v>
      </c>
      <c r="G4218" t="s">
        <v>23</v>
      </c>
      <c r="H4218">
        <v>80</v>
      </c>
      <c r="I4218" t="s">
        <v>14036</v>
      </c>
      <c r="J4218" t="s">
        <v>14037</v>
      </c>
      <c r="K4218" t="s">
        <v>14038</v>
      </c>
      <c r="L4218" t="s">
        <v>77940</v>
      </c>
    </row>
    <row r="4219" spans="1:12" x14ac:dyDescent="0.15">
      <c r="A4219" t="s">
        <v>12</v>
      </c>
      <c r="B4219">
        <v>1162326</v>
      </c>
      <c r="C4219">
        <v>1162346</v>
      </c>
      <c r="D4219" t="s">
        <v>14039</v>
      </c>
      <c r="E4219" t="s">
        <v>90</v>
      </c>
      <c r="F4219" t="s">
        <v>76</v>
      </c>
      <c r="G4219" t="s">
        <v>36</v>
      </c>
      <c r="H4219">
        <v>15</v>
      </c>
      <c r="I4219" t="s">
        <v>14040</v>
      </c>
      <c r="J4219" t="s">
        <v>14041</v>
      </c>
      <c r="K4219" t="s">
        <v>14042</v>
      </c>
      <c r="L4219" t="s">
        <v>77970</v>
      </c>
    </row>
    <row r="4220" spans="1:12" x14ac:dyDescent="0.15">
      <c r="A4220" t="s">
        <v>12</v>
      </c>
      <c r="B4220">
        <v>1162305</v>
      </c>
      <c r="C4220">
        <v>1162325</v>
      </c>
      <c r="D4220" t="s">
        <v>14039</v>
      </c>
      <c r="E4220" t="s">
        <v>90</v>
      </c>
      <c r="F4220" t="s">
        <v>76</v>
      </c>
      <c r="G4220" t="s">
        <v>16</v>
      </c>
      <c r="H4220">
        <v>36</v>
      </c>
      <c r="I4220" t="s">
        <v>14043</v>
      </c>
      <c r="J4220" t="s">
        <v>14044</v>
      </c>
      <c r="K4220" t="s">
        <v>14045</v>
      </c>
      <c r="L4220" t="s">
        <v>78003</v>
      </c>
    </row>
    <row r="4221" spans="1:12" x14ac:dyDescent="0.15">
      <c r="A4221" t="s">
        <v>12</v>
      </c>
      <c r="B4221">
        <v>1162282</v>
      </c>
      <c r="C4221">
        <v>1162302</v>
      </c>
      <c r="D4221" t="s">
        <v>14039</v>
      </c>
      <c r="E4221" t="s">
        <v>90</v>
      </c>
      <c r="F4221" t="s">
        <v>76</v>
      </c>
      <c r="G4221" t="s">
        <v>32</v>
      </c>
      <c r="H4221">
        <v>59</v>
      </c>
      <c r="I4221" t="s">
        <v>14046</v>
      </c>
      <c r="J4221" t="s">
        <v>14047</v>
      </c>
      <c r="K4221" t="s">
        <v>14048</v>
      </c>
      <c r="L4221" t="s">
        <v>78009</v>
      </c>
    </row>
    <row r="4222" spans="1:12" x14ac:dyDescent="0.15">
      <c r="A4222" t="s">
        <v>12</v>
      </c>
      <c r="B4222">
        <v>1162251</v>
      </c>
      <c r="C4222">
        <v>1162271</v>
      </c>
      <c r="D4222" t="s">
        <v>14039</v>
      </c>
      <c r="E4222" t="s">
        <v>90</v>
      </c>
      <c r="F4222" t="s">
        <v>76</v>
      </c>
      <c r="G4222" t="s">
        <v>36</v>
      </c>
      <c r="H4222">
        <v>90</v>
      </c>
      <c r="I4222" t="s">
        <v>14049</v>
      </c>
      <c r="J4222" t="s">
        <v>14050</v>
      </c>
      <c r="K4222" t="s">
        <v>14051</v>
      </c>
      <c r="L4222" t="s">
        <v>78017</v>
      </c>
    </row>
    <row r="4223" spans="1:12" x14ac:dyDescent="0.15">
      <c r="A4223" t="s">
        <v>12</v>
      </c>
      <c r="B4223">
        <v>1164308</v>
      </c>
      <c r="C4223">
        <v>1164328</v>
      </c>
      <c r="D4223" t="s">
        <v>14052</v>
      </c>
      <c r="E4223" t="s">
        <v>14053</v>
      </c>
      <c r="F4223" t="s">
        <v>76</v>
      </c>
      <c r="G4223" t="s">
        <v>32</v>
      </c>
      <c r="H4223">
        <v>1</v>
      </c>
      <c r="I4223" t="s">
        <v>14054</v>
      </c>
      <c r="J4223" t="s">
        <v>14055</v>
      </c>
      <c r="K4223" t="s">
        <v>14056</v>
      </c>
      <c r="L4223" t="s">
        <v>77917</v>
      </c>
    </row>
    <row r="4224" spans="1:12" x14ac:dyDescent="0.15">
      <c r="A4224" t="s">
        <v>12</v>
      </c>
      <c r="B4224">
        <v>1164274</v>
      </c>
      <c r="C4224">
        <v>1164294</v>
      </c>
      <c r="D4224" t="s">
        <v>14052</v>
      </c>
      <c r="E4224" t="s">
        <v>14053</v>
      </c>
      <c r="F4224" t="s">
        <v>76</v>
      </c>
      <c r="G4224" t="s">
        <v>16</v>
      </c>
      <c r="H4224">
        <v>35</v>
      </c>
      <c r="I4224" t="s">
        <v>14057</v>
      </c>
      <c r="J4224" t="s">
        <v>14058</v>
      </c>
      <c r="K4224" t="s">
        <v>14059</v>
      </c>
      <c r="L4224" t="s">
        <v>77936</v>
      </c>
    </row>
    <row r="4225" spans="1:12" x14ac:dyDescent="0.15">
      <c r="A4225" t="s">
        <v>12</v>
      </c>
      <c r="B4225">
        <v>1164254</v>
      </c>
      <c r="C4225">
        <v>1164274</v>
      </c>
      <c r="D4225" t="s">
        <v>14052</v>
      </c>
      <c r="E4225" t="s">
        <v>14053</v>
      </c>
      <c r="F4225" t="s">
        <v>76</v>
      </c>
      <c r="G4225" t="s">
        <v>36</v>
      </c>
      <c r="H4225">
        <v>55</v>
      </c>
      <c r="I4225" t="s">
        <v>14060</v>
      </c>
      <c r="J4225" t="s">
        <v>14061</v>
      </c>
      <c r="K4225" t="s">
        <v>14062</v>
      </c>
      <c r="L4225" t="s">
        <v>77992</v>
      </c>
    </row>
    <row r="4226" spans="1:12" x14ac:dyDescent="0.15">
      <c r="A4226" t="s">
        <v>12</v>
      </c>
      <c r="B4226">
        <v>1164233</v>
      </c>
      <c r="C4226">
        <v>1164253</v>
      </c>
      <c r="D4226" t="s">
        <v>14052</v>
      </c>
      <c r="E4226" t="s">
        <v>14053</v>
      </c>
      <c r="F4226" t="s">
        <v>76</v>
      </c>
      <c r="G4226" t="s">
        <v>32</v>
      </c>
      <c r="H4226">
        <v>76</v>
      </c>
      <c r="I4226" t="s">
        <v>14063</v>
      </c>
      <c r="J4226" t="s">
        <v>14064</v>
      </c>
      <c r="K4226" t="s">
        <v>14065</v>
      </c>
      <c r="L4226" t="s">
        <v>77985</v>
      </c>
    </row>
    <row r="4227" spans="1:12" x14ac:dyDescent="0.15">
      <c r="A4227" t="s">
        <v>12</v>
      </c>
      <c r="B4227">
        <v>1164550</v>
      </c>
      <c r="C4227">
        <v>1164570</v>
      </c>
      <c r="D4227" t="s">
        <v>14066</v>
      </c>
      <c r="E4227" t="s">
        <v>90</v>
      </c>
      <c r="F4227" t="s">
        <v>15</v>
      </c>
      <c r="G4227" t="s">
        <v>32</v>
      </c>
      <c r="H4227">
        <v>1</v>
      </c>
      <c r="I4227" t="s">
        <v>14067</v>
      </c>
      <c r="J4227" t="s">
        <v>14068</v>
      </c>
      <c r="K4227" t="s">
        <v>14069</v>
      </c>
      <c r="L4227" t="s">
        <v>77917</v>
      </c>
    </row>
    <row r="4228" spans="1:12" x14ac:dyDescent="0.15">
      <c r="A4228" t="s">
        <v>12</v>
      </c>
      <c r="B4228">
        <v>1164577</v>
      </c>
      <c r="C4228">
        <v>1164597</v>
      </c>
      <c r="D4228" t="s">
        <v>14066</v>
      </c>
      <c r="E4228" t="s">
        <v>90</v>
      </c>
      <c r="F4228" t="s">
        <v>15</v>
      </c>
      <c r="G4228" t="s">
        <v>36</v>
      </c>
      <c r="H4228">
        <v>28</v>
      </c>
      <c r="I4228" t="s">
        <v>14070</v>
      </c>
      <c r="J4228" t="s">
        <v>14071</v>
      </c>
      <c r="K4228" t="s">
        <v>14072</v>
      </c>
      <c r="L4228" t="s">
        <v>77956</v>
      </c>
    </row>
    <row r="4229" spans="1:12" x14ac:dyDescent="0.15">
      <c r="A4229" t="s">
        <v>12</v>
      </c>
      <c r="B4229">
        <v>1164622</v>
      </c>
      <c r="C4229">
        <v>1164642</v>
      </c>
      <c r="D4229" t="s">
        <v>14066</v>
      </c>
      <c r="E4229" t="s">
        <v>90</v>
      </c>
      <c r="F4229" t="s">
        <v>15</v>
      </c>
      <c r="G4229" t="s">
        <v>16</v>
      </c>
      <c r="H4229">
        <v>73</v>
      </c>
      <c r="I4229" t="s">
        <v>14073</v>
      </c>
      <c r="J4229" t="s">
        <v>14074</v>
      </c>
      <c r="K4229" t="s">
        <v>14075</v>
      </c>
      <c r="L4229" t="s">
        <v>77926</v>
      </c>
    </row>
    <row r="4230" spans="1:12" x14ac:dyDescent="0.15">
      <c r="A4230" t="s">
        <v>12</v>
      </c>
      <c r="B4230">
        <v>1164656</v>
      </c>
      <c r="C4230">
        <v>1164676</v>
      </c>
      <c r="D4230" t="s">
        <v>14066</v>
      </c>
      <c r="E4230" t="s">
        <v>90</v>
      </c>
      <c r="F4230" t="s">
        <v>15</v>
      </c>
      <c r="G4230" t="s">
        <v>32</v>
      </c>
      <c r="H4230">
        <v>107</v>
      </c>
      <c r="I4230" t="s">
        <v>14076</v>
      </c>
      <c r="J4230" t="s">
        <v>14077</v>
      </c>
      <c r="K4230" t="s">
        <v>14078</v>
      </c>
      <c r="L4230" t="s">
        <v>77983</v>
      </c>
    </row>
    <row r="4231" spans="1:12" x14ac:dyDescent="0.15">
      <c r="A4231" t="s">
        <v>12</v>
      </c>
      <c r="B4231">
        <v>1167434</v>
      </c>
      <c r="C4231">
        <v>1167454</v>
      </c>
      <c r="D4231" t="s">
        <v>14079</v>
      </c>
      <c r="E4231" t="s">
        <v>14080</v>
      </c>
      <c r="F4231" t="s">
        <v>76</v>
      </c>
      <c r="G4231" t="s">
        <v>36</v>
      </c>
      <c r="H4231">
        <v>7</v>
      </c>
      <c r="I4231" t="s">
        <v>14081</v>
      </c>
      <c r="J4231" t="s">
        <v>14082</v>
      </c>
      <c r="K4231" t="s">
        <v>14083</v>
      </c>
      <c r="L4231" t="s">
        <v>77909</v>
      </c>
    </row>
    <row r="4232" spans="1:12" x14ac:dyDescent="0.15">
      <c r="A4232" t="s">
        <v>12</v>
      </c>
      <c r="B4232">
        <v>1167414</v>
      </c>
      <c r="C4232">
        <v>1167434</v>
      </c>
      <c r="D4232" t="s">
        <v>14079</v>
      </c>
      <c r="E4232" t="s">
        <v>14080</v>
      </c>
      <c r="F4232" t="s">
        <v>76</v>
      </c>
      <c r="G4232" t="s">
        <v>16</v>
      </c>
      <c r="H4232">
        <v>27</v>
      </c>
      <c r="I4232" t="s">
        <v>14084</v>
      </c>
      <c r="J4232" t="s">
        <v>14085</v>
      </c>
      <c r="K4232" t="s">
        <v>14086</v>
      </c>
      <c r="L4232" t="s">
        <v>78013</v>
      </c>
    </row>
    <row r="4233" spans="1:12" x14ac:dyDescent="0.15">
      <c r="A4233" t="s">
        <v>12</v>
      </c>
      <c r="B4233">
        <v>1167394</v>
      </c>
      <c r="C4233">
        <v>1167414</v>
      </c>
      <c r="D4233" t="s">
        <v>14079</v>
      </c>
      <c r="E4233" t="s">
        <v>14080</v>
      </c>
      <c r="F4233" t="s">
        <v>76</v>
      </c>
      <c r="G4233" t="s">
        <v>23</v>
      </c>
      <c r="H4233">
        <v>47</v>
      </c>
      <c r="I4233" t="s">
        <v>14087</v>
      </c>
      <c r="J4233" t="s">
        <v>14088</v>
      </c>
      <c r="K4233" t="s">
        <v>14089</v>
      </c>
      <c r="L4233" t="s">
        <v>77932</v>
      </c>
    </row>
    <row r="4234" spans="1:12" x14ac:dyDescent="0.15">
      <c r="A4234" t="s">
        <v>12</v>
      </c>
      <c r="B4234">
        <v>1167374</v>
      </c>
      <c r="C4234">
        <v>1167394</v>
      </c>
      <c r="D4234" t="s">
        <v>14079</v>
      </c>
      <c r="E4234" t="s">
        <v>14080</v>
      </c>
      <c r="F4234" t="s">
        <v>76</v>
      </c>
      <c r="G4234" t="s">
        <v>16</v>
      </c>
      <c r="H4234">
        <v>67</v>
      </c>
      <c r="I4234" t="s">
        <v>14090</v>
      </c>
      <c r="J4234" t="s">
        <v>14091</v>
      </c>
      <c r="K4234" t="s">
        <v>14092</v>
      </c>
      <c r="L4234" t="s">
        <v>77981</v>
      </c>
    </row>
    <row r="4235" spans="1:12" x14ac:dyDescent="0.15">
      <c r="A4235" t="s">
        <v>12</v>
      </c>
      <c r="B4235">
        <v>1168481</v>
      </c>
      <c r="C4235">
        <v>1168501</v>
      </c>
      <c r="D4235" t="s">
        <v>14093</v>
      </c>
      <c r="E4235" t="s">
        <v>90</v>
      </c>
      <c r="F4235" t="s">
        <v>76</v>
      </c>
      <c r="G4235" t="s">
        <v>23</v>
      </c>
      <c r="H4235">
        <v>8</v>
      </c>
      <c r="I4235" t="s">
        <v>14094</v>
      </c>
      <c r="J4235" t="s">
        <v>14095</v>
      </c>
      <c r="K4235" t="s">
        <v>14096</v>
      </c>
      <c r="L4235" t="s">
        <v>77955</v>
      </c>
    </row>
    <row r="4236" spans="1:12" x14ac:dyDescent="0.15">
      <c r="A4236" t="s">
        <v>12</v>
      </c>
      <c r="B4236">
        <v>1168459</v>
      </c>
      <c r="C4236">
        <v>1168479</v>
      </c>
      <c r="D4236" t="s">
        <v>14093</v>
      </c>
      <c r="E4236" t="s">
        <v>90</v>
      </c>
      <c r="F4236" t="s">
        <v>76</v>
      </c>
      <c r="G4236" t="s">
        <v>16</v>
      </c>
      <c r="H4236">
        <v>30</v>
      </c>
      <c r="I4236" t="s">
        <v>14097</v>
      </c>
      <c r="J4236" t="s">
        <v>14098</v>
      </c>
      <c r="K4236" t="s">
        <v>14099</v>
      </c>
      <c r="L4236" t="s">
        <v>77984</v>
      </c>
    </row>
    <row r="4237" spans="1:12" x14ac:dyDescent="0.15">
      <c r="A4237" t="s">
        <v>12</v>
      </c>
      <c r="B4237">
        <v>1168437</v>
      </c>
      <c r="C4237">
        <v>1168457</v>
      </c>
      <c r="D4237" t="s">
        <v>14093</v>
      </c>
      <c r="E4237" t="s">
        <v>90</v>
      </c>
      <c r="F4237" t="s">
        <v>76</v>
      </c>
      <c r="G4237" t="s">
        <v>16</v>
      </c>
      <c r="H4237">
        <v>52</v>
      </c>
      <c r="I4237" t="s">
        <v>14100</v>
      </c>
      <c r="J4237" t="s">
        <v>14101</v>
      </c>
      <c r="K4237" t="s">
        <v>14102</v>
      </c>
      <c r="L4237" t="s">
        <v>77959</v>
      </c>
    </row>
    <row r="4238" spans="1:12" x14ac:dyDescent="0.15">
      <c r="A4238" t="s">
        <v>12</v>
      </c>
      <c r="B4238">
        <v>1168391</v>
      </c>
      <c r="C4238">
        <v>1168411</v>
      </c>
      <c r="D4238" t="s">
        <v>14093</v>
      </c>
      <c r="E4238" t="s">
        <v>90</v>
      </c>
      <c r="F4238" t="s">
        <v>76</v>
      </c>
      <c r="G4238" t="s">
        <v>23</v>
      </c>
      <c r="H4238">
        <v>98</v>
      </c>
      <c r="I4238" t="s">
        <v>14103</v>
      </c>
      <c r="J4238" t="s">
        <v>14104</v>
      </c>
      <c r="K4238" t="s">
        <v>14105</v>
      </c>
      <c r="L4238" t="s">
        <v>78048</v>
      </c>
    </row>
    <row r="4239" spans="1:12" x14ac:dyDescent="0.15">
      <c r="A4239" t="s">
        <v>12</v>
      </c>
      <c r="B4239">
        <v>1168982</v>
      </c>
      <c r="C4239">
        <v>1169002</v>
      </c>
      <c r="D4239" t="s">
        <v>14106</v>
      </c>
      <c r="E4239" t="s">
        <v>90</v>
      </c>
      <c r="F4239" t="s">
        <v>76</v>
      </c>
      <c r="G4239" t="s">
        <v>16</v>
      </c>
      <c r="H4239">
        <v>13</v>
      </c>
      <c r="I4239" t="s">
        <v>14107</v>
      </c>
      <c r="J4239" t="s">
        <v>14108</v>
      </c>
      <c r="K4239" t="s">
        <v>14109</v>
      </c>
      <c r="L4239" t="s">
        <v>77935</v>
      </c>
    </row>
    <row r="4240" spans="1:12" x14ac:dyDescent="0.15">
      <c r="A4240" t="s">
        <v>12</v>
      </c>
      <c r="B4240">
        <v>1168951</v>
      </c>
      <c r="C4240">
        <v>1168971</v>
      </c>
      <c r="D4240" t="s">
        <v>14106</v>
      </c>
      <c r="E4240" t="s">
        <v>90</v>
      </c>
      <c r="F4240" t="s">
        <v>76</v>
      </c>
      <c r="G4240" t="s">
        <v>23</v>
      </c>
      <c r="H4240">
        <v>44</v>
      </c>
      <c r="I4240" t="s">
        <v>14110</v>
      </c>
      <c r="J4240" t="s">
        <v>14111</v>
      </c>
      <c r="K4240" t="s">
        <v>14112</v>
      </c>
      <c r="L4240" t="s">
        <v>78016</v>
      </c>
    </row>
    <row r="4241" spans="1:12" x14ac:dyDescent="0.15">
      <c r="A4241" t="s">
        <v>12</v>
      </c>
      <c r="B4241">
        <v>1168906</v>
      </c>
      <c r="C4241">
        <v>1168926</v>
      </c>
      <c r="D4241" t="s">
        <v>14106</v>
      </c>
      <c r="E4241" t="s">
        <v>90</v>
      </c>
      <c r="F4241" t="s">
        <v>76</v>
      </c>
      <c r="G4241" t="s">
        <v>16</v>
      </c>
      <c r="H4241">
        <v>89</v>
      </c>
      <c r="I4241" t="s">
        <v>14113</v>
      </c>
      <c r="J4241" t="s">
        <v>14114</v>
      </c>
      <c r="K4241" t="s">
        <v>14115</v>
      </c>
      <c r="L4241" t="s">
        <v>77964</v>
      </c>
    </row>
    <row r="4242" spans="1:12" x14ac:dyDescent="0.15">
      <c r="A4242" t="s">
        <v>12</v>
      </c>
      <c r="B4242">
        <v>1168871</v>
      </c>
      <c r="C4242">
        <v>1168891</v>
      </c>
      <c r="D4242" t="s">
        <v>14106</v>
      </c>
      <c r="E4242" t="s">
        <v>90</v>
      </c>
      <c r="F4242" t="s">
        <v>76</v>
      </c>
      <c r="G4242" t="s">
        <v>36</v>
      </c>
      <c r="H4242">
        <v>124</v>
      </c>
      <c r="I4242" t="s">
        <v>14116</v>
      </c>
      <c r="J4242" t="s">
        <v>14117</v>
      </c>
      <c r="K4242" t="s">
        <v>14118</v>
      </c>
      <c r="L4242" t="s">
        <v>78046</v>
      </c>
    </row>
    <row r="4243" spans="1:12" x14ac:dyDescent="0.15">
      <c r="A4243" t="s">
        <v>12</v>
      </c>
      <c r="B4243">
        <v>1169969</v>
      </c>
      <c r="C4243">
        <v>1169989</v>
      </c>
      <c r="D4243" t="s">
        <v>14119</v>
      </c>
      <c r="E4243" t="s">
        <v>90</v>
      </c>
      <c r="F4243" t="s">
        <v>76</v>
      </c>
      <c r="G4243" t="s">
        <v>32</v>
      </c>
      <c r="H4243">
        <v>8</v>
      </c>
      <c r="I4243" t="s">
        <v>14120</v>
      </c>
      <c r="J4243" t="s">
        <v>14121</v>
      </c>
      <c r="K4243" t="s">
        <v>14122</v>
      </c>
      <c r="L4243" t="s">
        <v>77955</v>
      </c>
    </row>
    <row r="4244" spans="1:12" x14ac:dyDescent="0.15">
      <c r="A4244" t="s">
        <v>12</v>
      </c>
      <c r="B4244">
        <v>1169945</v>
      </c>
      <c r="C4244">
        <v>1169965</v>
      </c>
      <c r="D4244" t="s">
        <v>14119</v>
      </c>
      <c r="E4244" t="s">
        <v>90</v>
      </c>
      <c r="F4244" t="s">
        <v>76</v>
      </c>
      <c r="G4244" t="s">
        <v>16</v>
      </c>
      <c r="H4244">
        <v>32</v>
      </c>
      <c r="I4244" t="s">
        <v>14123</v>
      </c>
      <c r="J4244" t="s">
        <v>14124</v>
      </c>
      <c r="K4244" t="s">
        <v>14125</v>
      </c>
      <c r="L4244" t="s">
        <v>77918</v>
      </c>
    </row>
    <row r="4245" spans="1:12" x14ac:dyDescent="0.15">
      <c r="A4245" t="s">
        <v>12</v>
      </c>
      <c r="B4245">
        <v>1169925</v>
      </c>
      <c r="C4245">
        <v>1169945</v>
      </c>
      <c r="D4245" t="s">
        <v>14119</v>
      </c>
      <c r="E4245" t="s">
        <v>90</v>
      </c>
      <c r="F4245" t="s">
        <v>76</v>
      </c>
      <c r="G4245" t="s">
        <v>32</v>
      </c>
      <c r="H4245">
        <v>52</v>
      </c>
      <c r="I4245" t="s">
        <v>14126</v>
      </c>
      <c r="J4245" t="s">
        <v>14127</v>
      </c>
      <c r="K4245" t="s">
        <v>14128</v>
      </c>
      <c r="L4245" t="s">
        <v>77959</v>
      </c>
    </row>
    <row r="4246" spans="1:12" x14ac:dyDescent="0.15">
      <c r="A4246" t="s">
        <v>12</v>
      </c>
      <c r="B4246">
        <v>1169885</v>
      </c>
      <c r="C4246">
        <v>1169905</v>
      </c>
      <c r="D4246" t="s">
        <v>14119</v>
      </c>
      <c r="E4246" t="s">
        <v>90</v>
      </c>
      <c r="F4246" t="s">
        <v>76</v>
      </c>
      <c r="G4246" t="s">
        <v>23</v>
      </c>
      <c r="H4246">
        <v>92</v>
      </c>
      <c r="I4246" t="s">
        <v>14129</v>
      </c>
      <c r="J4246" t="s">
        <v>14130</v>
      </c>
      <c r="K4246" t="s">
        <v>14131</v>
      </c>
      <c r="L4246" t="s">
        <v>78032</v>
      </c>
    </row>
    <row r="4247" spans="1:12" x14ac:dyDescent="0.15">
      <c r="A4247" t="s">
        <v>12</v>
      </c>
      <c r="B4247">
        <v>1170123</v>
      </c>
      <c r="C4247">
        <v>1170143</v>
      </c>
      <c r="D4247" t="s">
        <v>14132</v>
      </c>
      <c r="E4247" t="s">
        <v>90</v>
      </c>
      <c r="F4247" t="s">
        <v>15</v>
      </c>
      <c r="G4247" t="s">
        <v>32</v>
      </c>
      <c r="H4247">
        <v>1</v>
      </c>
      <c r="I4247" t="s">
        <v>14133</v>
      </c>
      <c r="J4247" t="s">
        <v>14134</v>
      </c>
      <c r="K4247" t="s">
        <v>14135</v>
      </c>
      <c r="L4247" t="s">
        <v>77917</v>
      </c>
    </row>
    <row r="4248" spans="1:12" x14ac:dyDescent="0.15">
      <c r="A4248" t="s">
        <v>12</v>
      </c>
      <c r="B4248">
        <v>1170168</v>
      </c>
      <c r="C4248">
        <v>1170188</v>
      </c>
      <c r="D4248" t="s">
        <v>14132</v>
      </c>
      <c r="E4248" t="s">
        <v>90</v>
      </c>
      <c r="F4248" t="s">
        <v>15</v>
      </c>
      <c r="G4248" t="s">
        <v>32</v>
      </c>
      <c r="H4248">
        <v>46</v>
      </c>
      <c r="I4248" t="s">
        <v>14136</v>
      </c>
      <c r="J4248" t="s">
        <v>14137</v>
      </c>
      <c r="K4248" t="s">
        <v>14138</v>
      </c>
      <c r="L4248" t="s">
        <v>78004</v>
      </c>
    </row>
    <row r="4249" spans="1:12" x14ac:dyDescent="0.15">
      <c r="A4249" t="s">
        <v>12</v>
      </c>
      <c r="B4249">
        <v>1170199</v>
      </c>
      <c r="C4249">
        <v>1170219</v>
      </c>
      <c r="D4249" t="s">
        <v>14132</v>
      </c>
      <c r="E4249" t="s">
        <v>90</v>
      </c>
      <c r="F4249" t="s">
        <v>15</v>
      </c>
      <c r="G4249" t="s">
        <v>36</v>
      </c>
      <c r="H4249">
        <v>77</v>
      </c>
      <c r="I4249" t="s">
        <v>14139</v>
      </c>
      <c r="J4249" t="s">
        <v>14140</v>
      </c>
      <c r="K4249" t="s">
        <v>14141</v>
      </c>
      <c r="L4249" t="s">
        <v>77960</v>
      </c>
    </row>
    <row r="4250" spans="1:12" x14ac:dyDescent="0.15">
      <c r="A4250" t="s">
        <v>12</v>
      </c>
      <c r="B4250">
        <v>1170225</v>
      </c>
      <c r="C4250">
        <v>1170245</v>
      </c>
      <c r="D4250" t="s">
        <v>14132</v>
      </c>
      <c r="E4250" t="s">
        <v>90</v>
      </c>
      <c r="F4250" t="s">
        <v>15</v>
      </c>
      <c r="G4250" t="s">
        <v>23</v>
      </c>
      <c r="H4250">
        <v>103</v>
      </c>
      <c r="I4250" t="s">
        <v>14142</v>
      </c>
      <c r="J4250" t="s">
        <v>14143</v>
      </c>
      <c r="K4250" t="s">
        <v>14144</v>
      </c>
      <c r="L4250" t="s">
        <v>77937</v>
      </c>
    </row>
    <row r="4251" spans="1:12" x14ac:dyDescent="0.15">
      <c r="A4251" t="s">
        <v>12</v>
      </c>
      <c r="B4251">
        <v>1171968</v>
      </c>
      <c r="C4251">
        <v>1171988</v>
      </c>
      <c r="D4251" t="s">
        <v>14145</v>
      </c>
      <c r="E4251" t="s">
        <v>90</v>
      </c>
      <c r="F4251" t="s">
        <v>76</v>
      </c>
      <c r="G4251" t="s">
        <v>23</v>
      </c>
      <c r="H4251">
        <v>32</v>
      </c>
      <c r="I4251" t="s">
        <v>14146</v>
      </c>
      <c r="J4251" t="s">
        <v>14147</v>
      </c>
      <c r="K4251" t="s">
        <v>14148</v>
      </c>
      <c r="L4251" t="s">
        <v>77918</v>
      </c>
    </row>
    <row r="4252" spans="1:12" x14ac:dyDescent="0.15">
      <c r="A4252" t="s">
        <v>12</v>
      </c>
      <c r="B4252">
        <v>1171935</v>
      </c>
      <c r="C4252">
        <v>1171955</v>
      </c>
      <c r="D4252" t="s">
        <v>14145</v>
      </c>
      <c r="E4252" t="s">
        <v>90</v>
      </c>
      <c r="F4252" t="s">
        <v>76</v>
      </c>
      <c r="G4252" t="s">
        <v>32</v>
      </c>
      <c r="H4252">
        <v>65</v>
      </c>
      <c r="I4252" t="s">
        <v>14149</v>
      </c>
      <c r="J4252" t="s">
        <v>14150</v>
      </c>
      <c r="K4252" t="s">
        <v>14151</v>
      </c>
      <c r="L4252" t="s">
        <v>78042</v>
      </c>
    </row>
    <row r="4253" spans="1:12" x14ac:dyDescent="0.15">
      <c r="A4253" t="s">
        <v>12</v>
      </c>
      <c r="B4253">
        <v>1171910</v>
      </c>
      <c r="C4253">
        <v>1171930</v>
      </c>
      <c r="D4253" t="s">
        <v>14145</v>
      </c>
      <c r="E4253" t="s">
        <v>90</v>
      </c>
      <c r="F4253" t="s">
        <v>76</v>
      </c>
      <c r="G4253" t="s">
        <v>16</v>
      </c>
      <c r="H4253">
        <v>90</v>
      </c>
      <c r="I4253" t="s">
        <v>14152</v>
      </c>
      <c r="J4253" t="s">
        <v>14153</v>
      </c>
      <c r="K4253" t="s">
        <v>14154</v>
      </c>
      <c r="L4253" t="s">
        <v>78017</v>
      </c>
    </row>
    <row r="4254" spans="1:12" x14ac:dyDescent="0.15">
      <c r="A4254" t="s">
        <v>12</v>
      </c>
      <c r="B4254">
        <v>1171879</v>
      </c>
      <c r="C4254">
        <v>1171899</v>
      </c>
      <c r="D4254" t="s">
        <v>14145</v>
      </c>
      <c r="E4254" t="s">
        <v>90</v>
      </c>
      <c r="F4254" t="s">
        <v>76</v>
      </c>
      <c r="G4254" t="s">
        <v>16</v>
      </c>
      <c r="H4254">
        <v>121</v>
      </c>
      <c r="I4254" t="s">
        <v>14155</v>
      </c>
      <c r="J4254" t="s">
        <v>14156</v>
      </c>
      <c r="K4254" t="s">
        <v>14157</v>
      </c>
      <c r="L4254" t="s">
        <v>77943</v>
      </c>
    </row>
    <row r="4255" spans="1:12" x14ac:dyDescent="0.15">
      <c r="A4255" t="s">
        <v>12</v>
      </c>
      <c r="B4255">
        <v>1173038</v>
      </c>
      <c r="C4255">
        <v>1173058</v>
      </c>
      <c r="D4255" t="s">
        <v>14158</v>
      </c>
      <c r="E4255" t="s">
        <v>90</v>
      </c>
      <c r="F4255" t="s">
        <v>76</v>
      </c>
      <c r="G4255" t="s">
        <v>36</v>
      </c>
      <c r="H4255">
        <v>10</v>
      </c>
      <c r="I4255" t="s">
        <v>14159</v>
      </c>
      <c r="J4255" t="s">
        <v>14160</v>
      </c>
      <c r="K4255" t="s">
        <v>14161</v>
      </c>
      <c r="L4255" t="s">
        <v>78001</v>
      </c>
    </row>
    <row r="4256" spans="1:12" x14ac:dyDescent="0.15">
      <c r="A4256" t="s">
        <v>12</v>
      </c>
      <c r="B4256">
        <v>1172999</v>
      </c>
      <c r="C4256">
        <v>1173019</v>
      </c>
      <c r="D4256" t="s">
        <v>14158</v>
      </c>
      <c r="E4256" t="s">
        <v>90</v>
      </c>
      <c r="F4256" t="s">
        <v>76</v>
      </c>
      <c r="G4256" t="s">
        <v>16</v>
      </c>
      <c r="H4256">
        <v>49</v>
      </c>
      <c r="I4256" t="s">
        <v>14162</v>
      </c>
      <c r="J4256" t="s">
        <v>14163</v>
      </c>
      <c r="K4256" t="s">
        <v>14164</v>
      </c>
      <c r="L4256" t="s">
        <v>77913</v>
      </c>
    </row>
    <row r="4257" spans="1:12" x14ac:dyDescent="0.15">
      <c r="A4257" t="s">
        <v>12</v>
      </c>
      <c r="B4257">
        <v>1172978</v>
      </c>
      <c r="C4257">
        <v>1172998</v>
      </c>
      <c r="D4257" t="s">
        <v>14158</v>
      </c>
      <c r="E4257" t="s">
        <v>90</v>
      </c>
      <c r="F4257" t="s">
        <v>76</v>
      </c>
      <c r="G4257" t="s">
        <v>36</v>
      </c>
      <c r="H4257">
        <v>70</v>
      </c>
      <c r="I4257" t="s">
        <v>14165</v>
      </c>
      <c r="J4257" t="s">
        <v>14166</v>
      </c>
      <c r="K4257" t="s">
        <v>14167</v>
      </c>
      <c r="L4257" t="s">
        <v>77919</v>
      </c>
    </row>
    <row r="4258" spans="1:12" x14ac:dyDescent="0.15">
      <c r="A4258" t="s">
        <v>12</v>
      </c>
      <c r="B4258">
        <v>1172957</v>
      </c>
      <c r="C4258">
        <v>1172977</v>
      </c>
      <c r="D4258" t="s">
        <v>14158</v>
      </c>
      <c r="E4258" t="s">
        <v>90</v>
      </c>
      <c r="F4258" t="s">
        <v>76</v>
      </c>
      <c r="G4258" t="s">
        <v>16</v>
      </c>
      <c r="H4258">
        <v>91</v>
      </c>
      <c r="I4258" t="s">
        <v>14168</v>
      </c>
      <c r="J4258" t="s">
        <v>14169</v>
      </c>
      <c r="K4258" t="s">
        <v>14170</v>
      </c>
      <c r="L4258" t="s">
        <v>77907</v>
      </c>
    </row>
    <row r="4259" spans="1:12" x14ac:dyDescent="0.15">
      <c r="A4259" t="s">
        <v>12</v>
      </c>
      <c r="B4259">
        <v>1173314</v>
      </c>
      <c r="C4259">
        <v>1173334</v>
      </c>
      <c r="D4259" t="s">
        <v>14171</v>
      </c>
      <c r="E4259" t="s">
        <v>90</v>
      </c>
      <c r="F4259" t="s">
        <v>15</v>
      </c>
      <c r="G4259" t="s">
        <v>23</v>
      </c>
      <c r="H4259">
        <v>1</v>
      </c>
      <c r="I4259" t="s">
        <v>14172</v>
      </c>
      <c r="J4259" t="s">
        <v>14173</v>
      </c>
      <c r="K4259" t="s">
        <v>14174</v>
      </c>
      <c r="L4259" t="s">
        <v>77917</v>
      </c>
    </row>
    <row r="4260" spans="1:12" x14ac:dyDescent="0.15">
      <c r="A4260" t="s">
        <v>12</v>
      </c>
      <c r="B4260">
        <v>1173353</v>
      </c>
      <c r="C4260">
        <v>1173373</v>
      </c>
      <c r="D4260" t="s">
        <v>14171</v>
      </c>
      <c r="E4260" t="s">
        <v>90</v>
      </c>
      <c r="F4260" t="s">
        <v>15</v>
      </c>
      <c r="G4260" t="s">
        <v>16</v>
      </c>
      <c r="H4260">
        <v>40</v>
      </c>
      <c r="I4260" t="s">
        <v>14175</v>
      </c>
      <c r="J4260" t="s">
        <v>14176</v>
      </c>
      <c r="K4260" t="s">
        <v>14177</v>
      </c>
      <c r="L4260" t="s">
        <v>77952</v>
      </c>
    </row>
    <row r="4261" spans="1:12" x14ac:dyDescent="0.15">
      <c r="A4261" t="s">
        <v>12</v>
      </c>
      <c r="B4261">
        <v>1173389</v>
      </c>
      <c r="C4261">
        <v>1173409</v>
      </c>
      <c r="D4261" t="s">
        <v>14171</v>
      </c>
      <c r="E4261" t="s">
        <v>90</v>
      </c>
      <c r="F4261" t="s">
        <v>15</v>
      </c>
      <c r="G4261" t="s">
        <v>36</v>
      </c>
      <c r="H4261">
        <v>76</v>
      </c>
      <c r="I4261" t="s">
        <v>14178</v>
      </c>
      <c r="J4261" t="s">
        <v>14179</v>
      </c>
      <c r="K4261" t="s">
        <v>14180</v>
      </c>
      <c r="L4261" t="s">
        <v>77985</v>
      </c>
    </row>
    <row r="4262" spans="1:12" x14ac:dyDescent="0.15">
      <c r="A4262" t="s">
        <v>12</v>
      </c>
      <c r="B4262">
        <v>1173413</v>
      </c>
      <c r="C4262">
        <v>1173433</v>
      </c>
      <c r="D4262" t="s">
        <v>14171</v>
      </c>
      <c r="E4262" t="s">
        <v>90</v>
      </c>
      <c r="F4262" t="s">
        <v>15</v>
      </c>
      <c r="G4262" t="s">
        <v>32</v>
      </c>
      <c r="H4262">
        <v>100</v>
      </c>
      <c r="I4262" t="s">
        <v>14181</v>
      </c>
      <c r="J4262" t="s">
        <v>14182</v>
      </c>
      <c r="K4262" t="s">
        <v>14183</v>
      </c>
      <c r="L4262" t="s">
        <v>77953</v>
      </c>
    </row>
    <row r="4263" spans="1:12" x14ac:dyDescent="0.15">
      <c r="A4263" t="s">
        <v>12</v>
      </c>
      <c r="B4263">
        <v>1174811</v>
      </c>
      <c r="C4263">
        <v>1174831</v>
      </c>
      <c r="D4263" t="s">
        <v>14184</v>
      </c>
      <c r="E4263" t="s">
        <v>90</v>
      </c>
      <c r="F4263" t="s">
        <v>15</v>
      </c>
      <c r="G4263" t="s">
        <v>16</v>
      </c>
      <c r="H4263">
        <v>11</v>
      </c>
      <c r="I4263" t="s">
        <v>14185</v>
      </c>
      <c r="J4263" t="s">
        <v>14186</v>
      </c>
      <c r="K4263" t="s">
        <v>14187</v>
      </c>
      <c r="L4263" t="s">
        <v>77974</v>
      </c>
    </row>
    <row r="4264" spans="1:12" x14ac:dyDescent="0.15">
      <c r="A4264" t="s">
        <v>12</v>
      </c>
      <c r="B4264">
        <v>1174833</v>
      </c>
      <c r="C4264">
        <v>1174853</v>
      </c>
      <c r="D4264" t="s">
        <v>14184</v>
      </c>
      <c r="E4264" t="s">
        <v>90</v>
      </c>
      <c r="F4264" t="s">
        <v>15</v>
      </c>
      <c r="G4264" t="s">
        <v>36</v>
      </c>
      <c r="H4264">
        <v>33</v>
      </c>
      <c r="I4264" t="s">
        <v>14188</v>
      </c>
      <c r="J4264" t="s">
        <v>14189</v>
      </c>
      <c r="K4264" t="s">
        <v>14190</v>
      </c>
      <c r="L4264" t="s">
        <v>77977</v>
      </c>
    </row>
    <row r="4265" spans="1:12" x14ac:dyDescent="0.15">
      <c r="A4265" t="s">
        <v>12</v>
      </c>
      <c r="B4265">
        <v>1174864</v>
      </c>
      <c r="C4265">
        <v>1174884</v>
      </c>
      <c r="D4265" t="s">
        <v>14184</v>
      </c>
      <c r="E4265" t="s">
        <v>90</v>
      </c>
      <c r="F4265" t="s">
        <v>15</v>
      </c>
      <c r="G4265" t="s">
        <v>16</v>
      </c>
      <c r="H4265">
        <v>64</v>
      </c>
      <c r="I4265" t="s">
        <v>14191</v>
      </c>
      <c r="J4265" t="s">
        <v>14192</v>
      </c>
      <c r="K4265" t="s">
        <v>14193</v>
      </c>
      <c r="L4265" t="s">
        <v>77989</v>
      </c>
    </row>
    <row r="4266" spans="1:12" x14ac:dyDescent="0.15">
      <c r="A4266" t="s">
        <v>12</v>
      </c>
      <c r="B4266">
        <v>1174891</v>
      </c>
      <c r="C4266">
        <v>1174911</v>
      </c>
      <c r="D4266" t="s">
        <v>14184</v>
      </c>
      <c r="E4266" t="s">
        <v>90</v>
      </c>
      <c r="F4266" t="s">
        <v>15</v>
      </c>
      <c r="G4266" t="s">
        <v>23</v>
      </c>
      <c r="H4266">
        <v>91</v>
      </c>
      <c r="I4266" t="s">
        <v>14194</v>
      </c>
      <c r="J4266" t="s">
        <v>14195</v>
      </c>
      <c r="K4266" t="s">
        <v>14196</v>
      </c>
      <c r="L4266" t="s">
        <v>77907</v>
      </c>
    </row>
    <row r="4267" spans="1:12" x14ac:dyDescent="0.15">
      <c r="A4267" t="s">
        <v>12</v>
      </c>
      <c r="B4267">
        <v>1177223</v>
      </c>
      <c r="C4267">
        <v>1177243</v>
      </c>
      <c r="D4267" t="s">
        <v>14197</v>
      </c>
      <c r="E4267" t="s">
        <v>90</v>
      </c>
      <c r="F4267" t="s">
        <v>15</v>
      </c>
      <c r="G4267" t="s">
        <v>32</v>
      </c>
      <c r="H4267">
        <v>1</v>
      </c>
      <c r="I4267" t="s">
        <v>14198</v>
      </c>
      <c r="J4267" t="s">
        <v>14199</v>
      </c>
      <c r="K4267" t="s">
        <v>14200</v>
      </c>
      <c r="L4267" t="s">
        <v>77917</v>
      </c>
    </row>
    <row r="4268" spans="1:12" x14ac:dyDescent="0.15">
      <c r="A4268" t="s">
        <v>12</v>
      </c>
      <c r="B4268">
        <v>1177280</v>
      </c>
      <c r="C4268">
        <v>1177300</v>
      </c>
      <c r="D4268" t="s">
        <v>14197</v>
      </c>
      <c r="E4268" t="s">
        <v>90</v>
      </c>
      <c r="F4268" t="s">
        <v>15</v>
      </c>
      <c r="G4268" t="s">
        <v>16</v>
      </c>
      <c r="H4268">
        <v>58</v>
      </c>
      <c r="I4268" t="s">
        <v>14201</v>
      </c>
      <c r="J4268" t="s">
        <v>14202</v>
      </c>
      <c r="K4268" t="s">
        <v>14203</v>
      </c>
      <c r="L4268" t="s">
        <v>77911</v>
      </c>
    </row>
    <row r="4269" spans="1:12" x14ac:dyDescent="0.15">
      <c r="A4269" t="s">
        <v>12</v>
      </c>
      <c r="B4269">
        <v>1177322</v>
      </c>
      <c r="C4269">
        <v>1177342</v>
      </c>
      <c r="D4269" t="s">
        <v>14197</v>
      </c>
      <c r="E4269" t="s">
        <v>90</v>
      </c>
      <c r="F4269" t="s">
        <v>15</v>
      </c>
      <c r="G4269" t="s">
        <v>36</v>
      </c>
      <c r="H4269">
        <v>100</v>
      </c>
      <c r="I4269" t="s">
        <v>14204</v>
      </c>
      <c r="J4269" t="s">
        <v>14205</v>
      </c>
      <c r="K4269" t="s">
        <v>14206</v>
      </c>
      <c r="L4269" t="s">
        <v>77953</v>
      </c>
    </row>
    <row r="4270" spans="1:12" x14ac:dyDescent="0.15">
      <c r="A4270" t="s">
        <v>12</v>
      </c>
      <c r="B4270">
        <v>1177352</v>
      </c>
      <c r="C4270">
        <v>1177372</v>
      </c>
      <c r="D4270" t="s">
        <v>14197</v>
      </c>
      <c r="E4270" t="s">
        <v>90</v>
      </c>
      <c r="F4270" t="s">
        <v>15</v>
      </c>
      <c r="G4270" t="s">
        <v>16</v>
      </c>
      <c r="H4270">
        <v>130</v>
      </c>
      <c r="I4270" t="s">
        <v>14207</v>
      </c>
      <c r="J4270" t="s">
        <v>14208</v>
      </c>
      <c r="K4270" t="s">
        <v>14209</v>
      </c>
      <c r="L4270" t="s">
        <v>77998</v>
      </c>
    </row>
    <row r="4271" spans="1:12" x14ac:dyDescent="0.15">
      <c r="A4271" t="s">
        <v>12</v>
      </c>
      <c r="B4271">
        <v>1179371</v>
      </c>
      <c r="C4271">
        <v>1179391</v>
      </c>
      <c r="D4271" t="s">
        <v>14210</v>
      </c>
      <c r="E4271" t="s">
        <v>90</v>
      </c>
      <c r="F4271" t="s">
        <v>76</v>
      </c>
      <c r="G4271" t="s">
        <v>23</v>
      </c>
      <c r="H4271">
        <v>31</v>
      </c>
      <c r="I4271" t="s">
        <v>14211</v>
      </c>
      <c r="J4271" t="s">
        <v>14212</v>
      </c>
      <c r="K4271" t="s">
        <v>14213</v>
      </c>
      <c r="L4271" t="s">
        <v>77910</v>
      </c>
    </row>
    <row r="4272" spans="1:12" x14ac:dyDescent="0.15">
      <c r="A4272" t="s">
        <v>12</v>
      </c>
      <c r="B4272">
        <v>1179343</v>
      </c>
      <c r="C4272">
        <v>1179363</v>
      </c>
      <c r="D4272" t="s">
        <v>14210</v>
      </c>
      <c r="E4272" t="s">
        <v>90</v>
      </c>
      <c r="F4272" t="s">
        <v>76</v>
      </c>
      <c r="G4272" t="s">
        <v>16</v>
      </c>
      <c r="H4272">
        <v>59</v>
      </c>
      <c r="I4272" t="s">
        <v>14214</v>
      </c>
      <c r="J4272" t="s">
        <v>14215</v>
      </c>
      <c r="K4272" t="s">
        <v>14216</v>
      </c>
      <c r="L4272" t="s">
        <v>78009</v>
      </c>
    </row>
    <row r="4273" spans="1:12" x14ac:dyDescent="0.15">
      <c r="A4273" t="s">
        <v>12</v>
      </c>
      <c r="B4273">
        <v>1179322</v>
      </c>
      <c r="C4273">
        <v>1179342</v>
      </c>
      <c r="D4273" t="s">
        <v>14210</v>
      </c>
      <c r="E4273" t="s">
        <v>90</v>
      </c>
      <c r="F4273" t="s">
        <v>76</v>
      </c>
      <c r="G4273" t="s">
        <v>23</v>
      </c>
      <c r="H4273">
        <v>80</v>
      </c>
      <c r="I4273" t="s">
        <v>14217</v>
      </c>
      <c r="J4273" t="s">
        <v>14218</v>
      </c>
      <c r="K4273" t="s">
        <v>14219</v>
      </c>
      <c r="L4273" t="s">
        <v>77940</v>
      </c>
    </row>
    <row r="4274" spans="1:12" x14ac:dyDescent="0.15">
      <c r="A4274" t="s">
        <v>12</v>
      </c>
      <c r="B4274">
        <v>1179263</v>
      </c>
      <c r="C4274">
        <v>1179283</v>
      </c>
      <c r="D4274" t="s">
        <v>14210</v>
      </c>
      <c r="E4274" t="s">
        <v>90</v>
      </c>
      <c r="F4274" t="s">
        <v>76</v>
      </c>
      <c r="G4274" t="s">
        <v>32</v>
      </c>
      <c r="H4274">
        <v>139</v>
      </c>
      <c r="I4274" t="s">
        <v>14220</v>
      </c>
      <c r="J4274" t="s">
        <v>14221</v>
      </c>
      <c r="K4274" t="s">
        <v>14222</v>
      </c>
      <c r="L4274" t="s">
        <v>78029</v>
      </c>
    </row>
    <row r="4275" spans="1:12" x14ac:dyDescent="0.15">
      <c r="A4275" t="s">
        <v>12</v>
      </c>
      <c r="B4275">
        <v>1180052</v>
      </c>
      <c r="C4275">
        <v>1180072</v>
      </c>
      <c r="D4275" t="s">
        <v>14223</v>
      </c>
      <c r="E4275" t="s">
        <v>90</v>
      </c>
      <c r="F4275" t="s">
        <v>76</v>
      </c>
      <c r="G4275" t="s">
        <v>36</v>
      </c>
      <c r="H4275">
        <v>25</v>
      </c>
      <c r="I4275" t="s">
        <v>14224</v>
      </c>
      <c r="J4275" t="s">
        <v>14225</v>
      </c>
      <c r="K4275" t="s">
        <v>14226</v>
      </c>
      <c r="L4275" t="s">
        <v>78012</v>
      </c>
    </row>
    <row r="4276" spans="1:12" x14ac:dyDescent="0.15">
      <c r="A4276" t="s">
        <v>12</v>
      </c>
      <c r="B4276">
        <v>1180027</v>
      </c>
      <c r="C4276">
        <v>1180047</v>
      </c>
      <c r="D4276" t="s">
        <v>14223</v>
      </c>
      <c r="E4276" t="s">
        <v>90</v>
      </c>
      <c r="F4276" t="s">
        <v>76</v>
      </c>
      <c r="G4276" t="s">
        <v>32</v>
      </c>
      <c r="H4276">
        <v>50</v>
      </c>
      <c r="I4276" t="s">
        <v>14227</v>
      </c>
      <c r="J4276" t="s">
        <v>14228</v>
      </c>
      <c r="K4276" t="s">
        <v>14229</v>
      </c>
      <c r="L4276" t="s">
        <v>77925</v>
      </c>
    </row>
    <row r="4277" spans="1:12" x14ac:dyDescent="0.15">
      <c r="A4277" t="s">
        <v>12</v>
      </c>
      <c r="B4277">
        <v>1179989</v>
      </c>
      <c r="C4277">
        <v>1180009</v>
      </c>
      <c r="D4277" t="s">
        <v>14223</v>
      </c>
      <c r="E4277" t="s">
        <v>90</v>
      </c>
      <c r="F4277" t="s">
        <v>76</v>
      </c>
      <c r="G4277" t="s">
        <v>16</v>
      </c>
      <c r="H4277">
        <v>88</v>
      </c>
      <c r="I4277" t="s">
        <v>14230</v>
      </c>
      <c r="J4277" t="s">
        <v>14231</v>
      </c>
      <c r="K4277" t="s">
        <v>14232</v>
      </c>
      <c r="L4277" t="s">
        <v>77923</v>
      </c>
    </row>
    <row r="4278" spans="1:12" x14ac:dyDescent="0.15">
      <c r="A4278" t="s">
        <v>12</v>
      </c>
      <c r="B4278">
        <v>1179940</v>
      </c>
      <c r="C4278">
        <v>1179960</v>
      </c>
      <c r="D4278" t="s">
        <v>14223</v>
      </c>
      <c r="E4278" t="s">
        <v>90</v>
      </c>
      <c r="F4278" t="s">
        <v>76</v>
      </c>
      <c r="G4278" t="s">
        <v>16</v>
      </c>
      <c r="H4278">
        <v>137</v>
      </c>
      <c r="I4278" t="s">
        <v>14233</v>
      </c>
      <c r="J4278" t="s">
        <v>14234</v>
      </c>
      <c r="K4278" t="s">
        <v>14235</v>
      </c>
      <c r="L4278" t="s">
        <v>77987</v>
      </c>
    </row>
    <row r="4279" spans="1:12" x14ac:dyDescent="0.15">
      <c r="A4279" t="s">
        <v>12</v>
      </c>
      <c r="B4279">
        <v>1181004</v>
      </c>
      <c r="C4279">
        <v>1181024</v>
      </c>
      <c r="D4279" t="s">
        <v>14236</v>
      </c>
      <c r="E4279" t="s">
        <v>90</v>
      </c>
      <c r="F4279" t="s">
        <v>76</v>
      </c>
      <c r="G4279" t="s">
        <v>16</v>
      </c>
      <c r="H4279">
        <v>8</v>
      </c>
      <c r="I4279" t="s">
        <v>14237</v>
      </c>
      <c r="J4279" t="s">
        <v>14238</v>
      </c>
      <c r="K4279" t="s">
        <v>14239</v>
      </c>
      <c r="L4279" t="s">
        <v>77955</v>
      </c>
    </row>
    <row r="4280" spans="1:12" x14ac:dyDescent="0.15">
      <c r="A4280" t="s">
        <v>12</v>
      </c>
      <c r="B4280">
        <v>1180972</v>
      </c>
      <c r="C4280">
        <v>1180992</v>
      </c>
      <c r="D4280" t="s">
        <v>14236</v>
      </c>
      <c r="E4280" t="s">
        <v>90</v>
      </c>
      <c r="F4280" t="s">
        <v>76</v>
      </c>
      <c r="G4280" t="s">
        <v>16</v>
      </c>
      <c r="H4280">
        <v>40</v>
      </c>
      <c r="I4280" t="s">
        <v>14240</v>
      </c>
      <c r="J4280" t="s">
        <v>14241</v>
      </c>
      <c r="K4280" t="s">
        <v>14242</v>
      </c>
      <c r="L4280" t="s">
        <v>77952</v>
      </c>
    </row>
    <row r="4281" spans="1:12" x14ac:dyDescent="0.15">
      <c r="A4281" t="s">
        <v>12</v>
      </c>
      <c r="B4281">
        <v>1180936</v>
      </c>
      <c r="C4281">
        <v>1180956</v>
      </c>
      <c r="D4281" t="s">
        <v>14236</v>
      </c>
      <c r="E4281" t="s">
        <v>90</v>
      </c>
      <c r="F4281" t="s">
        <v>76</v>
      </c>
      <c r="G4281" t="s">
        <v>36</v>
      </c>
      <c r="H4281">
        <v>76</v>
      </c>
      <c r="I4281" t="s">
        <v>14243</v>
      </c>
      <c r="J4281" t="s">
        <v>14244</v>
      </c>
      <c r="K4281" t="s">
        <v>14245</v>
      </c>
      <c r="L4281" t="s">
        <v>77985</v>
      </c>
    </row>
    <row r="4282" spans="1:12" x14ac:dyDescent="0.15">
      <c r="A4282" t="s">
        <v>12</v>
      </c>
      <c r="B4282">
        <v>1180909</v>
      </c>
      <c r="C4282">
        <v>1180929</v>
      </c>
      <c r="D4282" t="s">
        <v>14236</v>
      </c>
      <c r="E4282" t="s">
        <v>90</v>
      </c>
      <c r="F4282" t="s">
        <v>76</v>
      </c>
      <c r="G4282" t="s">
        <v>16</v>
      </c>
      <c r="H4282">
        <v>103</v>
      </c>
      <c r="I4282" t="s">
        <v>14246</v>
      </c>
      <c r="J4282" t="s">
        <v>14247</v>
      </c>
      <c r="K4282" t="s">
        <v>14248</v>
      </c>
      <c r="L4282" t="s">
        <v>77937</v>
      </c>
    </row>
    <row r="4283" spans="1:12" x14ac:dyDescent="0.15">
      <c r="A4283" t="s">
        <v>12</v>
      </c>
      <c r="B4283">
        <v>1181733</v>
      </c>
      <c r="C4283">
        <v>1181753</v>
      </c>
      <c r="D4283" t="s">
        <v>14249</v>
      </c>
      <c r="E4283" t="s">
        <v>90</v>
      </c>
      <c r="F4283" t="s">
        <v>76</v>
      </c>
      <c r="G4283" t="s">
        <v>32</v>
      </c>
      <c r="H4283">
        <v>1</v>
      </c>
      <c r="I4283" t="s">
        <v>14250</v>
      </c>
      <c r="J4283" t="s">
        <v>14251</v>
      </c>
      <c r="K4283" t="s">
        <v>14252</v>
      </c>
      <c r="L4283" t="s">
        <v>77917</v>
      </c>
    </row>
    <row r="4284" spans="1:12" x14ac:dyDescent="0.15">
      <c r="A4284" t="s">
        <v>12</v>
      </c>
      <c r="B4284">
        <v>1181709</v>
      </c>
      <c r="C4284">
        <v>1181729</v>
      </c>
      <c r="D4284" t="s">
        <v>14249</v>
      </c>
      <c r="E4284" t="s">
        <v>90</v>
      </c>
      <c r="F4284" t="s">
        <v>76</v>
      </c>
      <c r="G4284" t="s">
        <v>36</v>
      </c>
      <c r="H4284">
        <v>25</v>
      </c>
      <c r="I4284" t="s">
        <v>14253</v>
      </c>
      <c r="J4284" t="s">
        <v>14254</v>
      </c>
      <c r="K4284" t="s">
        <v>14255</v>
      </c>
      <c r="L4284" t="s">
        <v>78012</v>
      </c>
    </row>
    <row r="4285" spans="1:12" x14ac:dyDescent="0.15">
      <c r="A4285" t="s">
        <v>12</v>
      </c>
      <c r="B4285">
        <v>1181685</v>
      </c>
      <c r="C4285">
        <v>1181705</v>
      </c>
      <c r="D4285" t="s">
        <v>14249</v>
      </c>
      <c r="E4285" t="s">
        <v>90</v>
      </c>
      <c r="F4285" t="s">
        <v>76</v>
      </c>
      <c r="G4285" t="s">
        <v>16</v>
      </c>
      <c r="H4285">
        <v>49</v>
      </c>
      <c r="I4285" t="s">
        <v>14256</v>
      </c>
      <c r="J4285" t="s">
        <v>14257</v>
      </c>
      <c r="K4285" t="s">
        <v>14258</v>
      </c>
      <c r="L4285" t="s">
        <v>77913</v>
      </c>
    </row>
    <row r="4286" spans="1:12" x14ac:dyDescent="0.15">
      <c r="A4286" t="s">
        <v>12</v>
      </c>
      <c r="B4286">
        <v>1181652</v>
      </c>
      <c r="C4286">
        <v>1181672</v>
      </c>
      <c r="D4286" t="s">
        <v>14249</v>
      </c>
      <c r="E4286" t="s">
        <v>90</v>
      </c>
      <c r="F4286" t="s">
        <v>76</v>
      </c>
      <c r="G4286" t="s">
        <v>36</v>
      </c>
      <c r="H4286">
        <v>82</v>
      </c>
      <c r="I4286" t="s">
        <v>14259</v>
      </c>
      <c r="J4286" t="s">
        <v>14260</v>
      </c>
      <c r="K4286" t="s">
        <v>14261</v>
      </c>
      <c r="L4286" t="s">
        <v>78011</v>
      </c>
    </row>
    <row r="4287" spans="1:12" x14ac:dyDescent="0.15">
      <c r="A4287" t="s">
        <v>12</v>
      </c>
      <c r="B4287">
        <v>1182226</v>
      </c>
      <c r="C4287">
        <v>1182246</v>
      </c>
      <c r="D4287" t="s">
        <v>14262</v>
      </c>
      <c r="E4287" t="s">
        <v>14263</v>
      </c>
      <c r="F4287" t="s">
        <v>15</v>
      </c>
      <c r="G4287" t="s">
        <v>23</v>
      </c>
      <c r="H4287">
        <v>31</v>
      </c>
      <c r="I4287" t="s">
        <v>14264</v>
      </c>
      <c r="J4287" t="s">
        <v>14265</v>
      </c>
      <c r="K4287" t="s">
        <v>14266</v>
      </c>
      <c r="L4287" t="s">
        <v>77910</v>
      </c>
    </row>
    <row r="4288" spans="1:12" x14ac:dyDescent="0.15">
      <c r="A4288" t="s">
        <v>12</v>
      </c>
      <c r="B4288">
        <v>1182257</v>
      </c>
      <c r="C4288">
        <v>1182277</v>
      </c>
      <c r="D4288" t="s">
        <v>14262</v>
      </c>
      <c r="E4288" t="s">
        <v>14263</v>
      </c>
      <c r="F4288" t="s">
        <v>15</v>
      </c>
      <c r="G4288" t="s">
        <v>16</v>
      </c>
      <c r="H4288">
        <v>62</v>
      </c>
      <c r="I4288" t="s">
        <v>14267</v>
      </c>
      <c r="J4288" t="s">
        <v>14268</v>
      </c>
      <c r="K4288" t="s">
        <v>14269</v>
      </c>
      <c r="L4288" t="s">
        <v>77949</v>
      </c>
    </row>
    <row r="4289" spans="1:12" x14ac:dyDescent="0.15">
      <c r="A4289" t="s">
        <v>12</v>
      </c>
      <c r="B4289">
        <v>1182323</v>
      </c>
      <c r="C4289">
        <v>1182343</v>
      </c>
      <c r="D4289" t="s">
        <v>14262</v>
      </c>
      <c r="E4289" t="s">
        <v>14263</v>
      </c>
      <c r="F4289" t="s">
        <v>15</v>
      </c>
      <c r="G4289" t="s">
        <v>32</v>
      </c>
      <c r="H4289">
        <v>128</v>
      </c>
      <c r="I4289" t="s">
        <v>14270</v>
      </c>
      <c r="J4289" t="s">
        <v>14271</v>
      </c>
      <c r="K4289" t="s">
        <v>14272</v>
      </c>
      <c r="L4289" t="s">
        <v>77934</v>
      </c>
    </row>
    <row r="4290" spans="1:12" x14ac:dyDescent="0.15">
      <c r="A4290" t="s">
        <v>12</v>
      </c>
      <c r="B4290">
        <v>1182348</v>
      </c>
      <c r="C4290">
        <v>1182368</v>
      </c>
      <c r="D4290" t="s">
        <v>14262</v>
      </c>
      <c r="E4290" t="s">
        <v>14263</v>
      </c>
      <c r="F4290" t="s">
        <v>15</v>
      </c>
      <c r="G4290" t="s">
        <v>16</v>
      </c>
      <c r="H4290">
        <v>153</v>
      </c>
      <c r="I4290" t="s">
        <v>14273</v>
      </c>
      <c r="J4290" t="s">
        <v>14274</v>
      </c>
      <c r="K4290" t="s">
        <v>14275</v>
      </c>
      <c r="L4290" t="s">
        <v>78112</v>
      </c>
    </row>
    <row r="4291" spans="1:12" x14ac:dyDescent="0.15">
      <c r="A4291" t="s">
        <v>12</v>
      </c>
      <c r="B4291">
        <v>1183724</v>
      </c>
      <c r="C4291">
        <v>1183744</v>
      </c>
      <c r="D4291" t="s">
        <v>14276</v>
      </c>
      <c r="E4291" t="s">
        <v>90</v>
      </c>
      <c r="F4291" t="s">
        <v>76</v>
      </c>
      <c r="G4291" t="s">
        <v>36</v>
      </c>
      <c r="H4291">
        <v>30</v>
      </c>
      <c r="I4291" t="s">
        <v>14277</v>
      </c>
      <c r="J4291" t="s">
        <v>14278</v>
      </c>
      <c r="K4291" t="s">
        <v>14279</v>
      </c>
      <c r="L4291" t="s">
        <v>77984</v>
      </c>
    </row>
    <row r="4292" spans="1:12" x14ac:dyDescent="0.15">
      <c r="A4292" t="s">
        <v>12</v>
      </c>
      <c r="B4292">
        <v>1183699</v>
      </c>
      <c r="C4292">
        <v>1183719</v>
      </c>
      <c r="D4292" t="s">
        <v>14276</v>
      </c>
      <c r="E4292" t="s">
        <v>90</v>
      </c>
      <c r="F4292" t="s">
        <v>76</v>
      </c>
      <c r="G4292" t="s">
        <v>16</v>
      </c>
      <c r="H4292">
        <v>55</v>
      </c>
      <c r="I4292" t="s">
        <v>14280</v>
      </c>
      <c r="J4292" t="s">
        <v>14281</v>
      </c>
      <c r="K4292" t="s">
        <v>14282</v>
      </c>
      <c r="L4292" t="s">
        <v>77992</v>
      </c>
    </row>
    <row r="4293" spans="1:12" x14ac:dyDescent="0.15">
      <c r="A4293" t="s">
        <v>12</v>
      </c>
      <c r="B4293">
        <v>1183629</v>
      </c>
      <c r="C4293">
        <v>1183649</v>
      </c>
      <c r="D4293" t="s">
        <v>14276</v>
      </c>
      <c r="E4293" t="s">
        <v>90</v>
      </c>
      <c r="F4293" t="s">
        <v>76</v>
      </c>
      <c r="G4293" t="s">
        <v>23</v>
      </c>
      <c r="H4293">
        <v>125</v>
      </c>
      <c r="I4293" t="s">
        <v>14283</v>
      </c>
      <c r="J4293" t="s">
        <v>14284</v>
      </c>
      <c r="K4293" t="s">
        <v>14285</v>
      </c>
      <c r="L4293" t="s">
        <v>78034</v>
      </c>
    </row>
    <row r="4294" spans="1:12" x14ac:dyDescent="0.15">
      <c r="A4294" t="s">
        <v>12</v>
      </c>
      <c r="B4294">
        <v>1183600</v>
      </c>
      <c r="C4294">
        <v>1183620</v>
      </c>
      <c r="D4294" t="s">
        <v>14276</v>
      </c>
      <c r="E4294" t="s">
        <v>90</v>
      </c>
      <c r="F4294" t="s">
        <v>76</v>
      </c>
      <c r="G4294" t="s">
        <v>36</v>
      </c>
      <c r="H4294">
        <v>154</v>
      </c>
      <c r="I4294" t="s">
        <v>14286</v>
      </c>
      <c r="J4294" t="s">
        <v>14287</v>
      </c>
      <c r="K4294" t="s">
        <v>14288</v>
      </c>
      <c r="L4294" t="s">
        <v>78107</v>
      </c>
    </row>
    <row r="4295" spans="1:12" x14ac:dyDescent="0.15">
      <c r="A4295" t="s">
        <v>12</v>
      </c>
      <c r="B4295">
        <v>1184683</v>
      </c>
      <c r="C4295">
        <v>1184703</v>
      </c>
      <c r="D4295" t="s">
        <v>14289</v>
      </c>
      <c r="E4295" t="s">
        <v>90</v>
      </c>
      <c r="F4295" t="s">
        <v>76</v>
      </c>
      <c r="G4295" t="s">
        <v>36</v>
      </c>
      <c r="H4295">
        <v>0</v>
      </c>
      <c r="I4295" t="s">
        <v>14290</v>
      </c>
      <c r="J4295" t="s">
        <v>14291</v>
      </c>
      <c r="K4295" t="s">
        <v>14292</v>
      </c>
      <c r="L4295" t="s">
        <v>77980</v>
      </c>
    </row>
    <row r="4296" spans="1:12" x14ac:dyDescent="0.15">
      <c r="A4296" t="s">
        <v>12</v>
      </c>
      <c r="B4296">
        <v>1184660</v>
      </c>
      <c r="C4296">
        <v>1184680</v>
      </c>
      <c r="D4296" t="s">
        <v>14289</v>
      </c>
      <c r="E4296" t="s">
        <v>90</v>
      </c>
      <c r="F4296" t="s">
        <v>76</v>
      </c>
      <c r="G4296" t="s">
        <v>36</v>
      </c>
      <c r="H4296">
        <v>23</v>
      </c>
      <c r="I4296" t="s">
        <v>14293</v>
      </c>
      <c r="J4296" t="s">
        <v>14294</v>
      </c>
      <c r="K4296" t="s">
        <v>14295</v>
      </c>
      <c r="L4296" t="s">
        <v>77975</v>
      </c>
    </row>
    <row r="4297" spans="1:12" x14ac:dyDescent="0.15">
      <c r="A4297" t="s">
        <v>12</v>
      </c>
      <c r="B4297">
        <v>1184634</v>
      </c>
      <c r="C4297">
        <v>1184654</v>
      </c>
      <c r="D4297" t="s">
        <v>14289</v>
      </c>
      <c r="E4297" t="s">
        <v>90</v>
      </c>
      <c r="F4297" t="s">
        <v>76</v>
      </c>
      <c r="G4297" t="s">
        <v>36</v>
      </c>
      <c r="H4297">
        <v>49</v>
      </c>
      <c r="I4297" t="s">
        <v>14296</v>
      </c>
      <c r="J4297" t="s">
        <v>14297</v>
      </c>
      <c r="K4297" t="s">
        <v>14298</v>
      </c>
      <c r="L4297" t="s">
        <v>77913</v>
      </c>
    </row>
    <row r="4298" spans="1:12" x14ac:dyDescent="0.15">
      <c r="A4298" t="s">
        <v>12</v>
      </c>
      <c r="B4298">
        <v>1184595</v>
      </c>
      <c r="C4298">
        <v>1184615</v>
      </c>
      <c r="D4298" t="s">
        <v>14289</v>
      </c>
      <c r="E4298" t="s">
        <v>90</v>
      </c>
      <c r="F4298" t="s">
        <v>76</v>
      </c>
      <c r="G4298" t="s">
        <v>16</v>
      </c>
      <c r="H4298">
        <v>88</v>
      </c>
      <c r="I4298" t="s">
        <v>14299</v>
      </c>
      <c r="J4298" t="s">
        <v>14300</v>
      </c>
      <c r="K4298" t="s">
        <v>14301</v>
      </c>
      <c r="L4298" t="s">
        <v>77923</v>
      </c>
    </row>
    <row r="4299" spans="1:12" x14ac:dyDescent="0.15">
      <c r="A4299" t="s">
        <v>12</v>
      </c>
      <c r="B4299">
        <v>1185436</v>
      </c>
      <c r="C4299">
        <v>1185456</v>
      </c>
      <c r="D4299" t="s">
        <v>14302</v>
      </c>
      <c r="E4299" t="s">
        <v>90</v>
      </c>
      <c r="F4299" t="s">
        <v>76</v>
      </c>
      <c r="G4299" t="s">
        <v>16</v>
      </c>
      <c r="H4299">
        <v>8</v>
      </c>
      <c r="I4299" t="s">
        <v>14303</v>
      </c>
      <c r="J4299" t="s">
        <v>14304</v>
      </c>
      <c r="K4299" t="s">
        <v>14305</v>
      </c>
      <c r="L4299" t="s">
        <v>77955</v>
      </c>
    </row>
    <row r="4300" spans="1:12" x14ac:dyDescent="0.15">
      <c r="A4300" t="s">
        <v>12</v>
      </c>
      <c r="B4300">
        <v>1185401</v>
      </c>
      <c r="C4300">
        <v>1185421</v>
      </c>
      <c r="D4300" t="s">
        <v>14302</v>
      </c>
      <c r="E4300" t="s">
        <v>90</v>
      </c>
      <c r="F4300" t="s">
        <v>76</v>
      </c>
      <c r="G4300" t="s">
        <v>16</v>
      </c>
      <c r="H4300">
        <v>43</v>
      </c>
      <c r="I4300" t="s">
        <v>14306</v>
      </c>
      <c r="J4300" t="s">
        <v>14307</v>
      </c>
      <c r="K4300" t="s">
        <v>14308</v>
      </c>
      <c r="L4300" t="s">
        <v>77942</v>
      </c>
    </row>
    <row r="4301" spans="1:12" x14ac:dyDescent="0.15">
      <c r="A4301" t="s">
        <v>12</v>
      </c>
      <c r="B4301">
        <v>1185370</v>
      </c>
      <c r="C4301">
        <v>1185390</v>
      </c>
      <c r="D4301" t="s">
        <v>14302</v>
      </c>
      <c r="E4301" t="s">
        <v>90</v>
      </c>
      <c r="F4301" t="s">
        <v>76</v>
      </c>
      <c r="G4301" t="s">
        <v>36</v>
      </c>
      <c r="H4301">
        <v>74</v>
      </c>
      <c r="I4301" t="s">
        <v>14309</v>
      </c>
      <c r="J4301" t="s">
        <v>14310</v>
      </c>
      <c r="K4301" t="s">
        <v>14311</v>
      </c>
      <c r="L4301" t="s">
        <v>78005</v>
      </c>
    </row>
    <row r="4302" spans="1:12" x14ac:dyDescent="0.15">
      <c r="A4302" t="s">
        <v>12</v>
      </c>
      <c r="B4302">
        <v>1185347</v>
      </c>
      <c r="C4302">
        <v>1185367</v>
      </c>
      <c r="D4302" t="s">
        <v>14302</v>
      </c>
      <c r="E4302" t="s">
        <v>90</v>
      </c>
      <c r="F4302" t="s">
        <v>76</v>
      </c>
      <c r="G4302" t="s">
        <v>16</v>
      </c>
      <c r="H4302">
        <v>97</v>
      </c>
      <c r="I4302" t="s">
        <v>14312</v>
      </c>
      <c r="J4302" t="s">
        <v>14313</v>
      </c>
      <c r="K4302" t="s">
        <v>14314</v>
      </c>
      <c r="L4302" t="s">
        <v>78010</v>
      </c>
    </row>
    <row r="4303" spans="1:12" x14ac:dyDescent="0.15">
      <c r="A4303" t="s">
        <v>12</v>
      </c>
      <c r="B4303">
        <v>1185924</v>
      </c>
      <c r="C4303">
        <v>1185944</v>
      </c>
      <c r="D4303" t="s">
        <v>14315</v>
      </c>
      <c r="E4303" t="s">
        <v>90</v>
      </c>
      <c r="F4303" t="s">
        <v>76</v>
      </c>
      <c r="G4303" t="s">
        <v>32</v>
      </c>
      <c r="H4303">
        <v>1</v>
      </c>
      <c r="I4303" t="s">
        <v>14316</v>
      </c>
      <c r="J4303" t="s">
        <v>14317</v>
      </c>
      <c r="K4303" t="s">
        <v>14318</v>
      </c>
      <c r="L4303" t="s">
        <v>77917</v>
      </c>
    </row>
    <row r="4304" spans="1:12" x14ac:dyDescent="0.15">
      <c r="A4304" t="s">
        <v>12</v>
      </c>
      <c r="B4304">
        <v>1185901</v>
      </c>
      <c r="C4304">
        <v>1185921</v>
      </c>
      <c r="D4304" t="s">
        <v>14315</v>
      </c>
      <c r="E4304" t="s">
        <v>90</v>
      </c>
      <c r="F4304" t="s">
        <v>76</v>
      </c>
      <c r="G4304" t="s">
        <v>36</v>
      </c>
      <c r="H4304">
        <v>24</v>
      </c>
      <c r="I4304" t="s">
        <v>14319</v>
      </c>
      <c r="J4304" t="s">
        <v>14320</v>
      </c>
      <c r="K4304" t="s">
        <v>14321</v>
      </c>
      <c r="L4304" t="s">
        <v>77966</v>
      </c>
    </row>
    <row r="4305" spans="1:12" x14ac:dyDescent="0.15">
      <c r="A4305" t="s">
        <v>12</v>
      </c>
      <c r="B4305">
        <v>1185830</v>
      </c>
      <c r="C4305">
        <v>1185850</v>
      </c>
      <c r="D4305" t="s">
        <v>14315</v>
      </c>
      <c r="E4305" t="s">
        <v>90</v>
      </c>
      <c r="F4305" t="s">
        <v>76</v>
      </c>
      <c r="G4305" t="s">
        <v>16</v>
      </c>
      <c r="H4305">
        <v>95</v>
      </c>
      <c r="I4305" t="s">
        <v>14322</v>
      </c>
      <c r="J4305" t="s">
        <v>14323</v>
      </c>
      <c r="K4305" t="s">
        <v>14324</v>
      </c>
      <c r="L4305" t="s">
        <v>77920</v>
      </c>
    </row>
    <row r="4306" spans="1:12" x14ac:dyDescent="0.15">
      <c r="A4306" t="s">
        <v>12</v>
      </c>
      <c r="B4306">
        <v>1185771</v>
      </c>
      <c r="C4306">
        <v>1185791</v>
      </c>
      <c r="D4306" t="s">
        <v>14315</v>
      </c>
      <c r="E4306" t="s">
        <v>90</v>
      </c>
      <c r="F4306" t="s">
        <v>76</v>
      </c>
      <c r="G4306" t="s">
        <v>23</v>
      </c>
      <c r="H4306">
        <v>154</v>
      </c>
      <c r="I4306" t="s">
        <v>14325</v>
      </c>
      <c r="J4306" t="s">
        <v>14326</v>
      </c>
      <c r="K4306" t="s">
        <v>14327</v>
      </c>
      <c r="L4306" t="s">
        <v>78107</v>
      </c>
    </row>
    <row r="4307" spans="1:12" x14ac:dyDescent="0.15">
      <c r="A4307" t="s">
        <v>12</v>
      </c>
      <c r="B4307">
        <v>1186776</v>
      </c>
      <c r="C4307">
        <v>1186796</v>
      </c>
      <c r="D4307" t="s">
        <v>14328</v>
      </c>
      <c r="E4307" t="s">
        <v>90</v>
      </c>
      <c r="F4307" t="s">
        <v>76</v>
      </c>
      <c r="G4307" t="s">
        <v>36</v>
      </c>
      <c r="H4307">
        <v>0</v>
      </c>
      <c r="I4307" t="s">
        <v>14329</v>
      </c>
      <c r="J4307" t="s">
        <v>14330</v>
      </c>
      <c r="K4307" t="s">
        <v>14331</v>
      </c>
      <c r="L4307" t="s">
        <v>77980</v>
      </c>
    </row>
    <row r="4308" spans="1:12" x14ac:dyDescent="0.15">
      <c r="A4308" t="s">
        <v>12</v>
      </c>
      <c r="B4308">
        <v>1186721</v>
      </c>
      <c r="C4308">
        <v>1186741</v>
      </c>
      <c r="D4308" t="s">
        <v>14328</v>
      </c>
      <c r="E4308" t="s">
        <v>90</v>
      </c>
      <c r="F4308" t="s">
        <v>76</v>
      </c>
      <c r="G4308" t="s">
        <v>36</v>
      </c>
      <c r="H4308">
        <v>55</v>
      </c>
      <c r="I4308" t="s">
        <v>14332</v>
      </c>
      <c r="J4308" t="s">
        <v>14333</v>
      </c>
      <c r="K4308" t="s">
        <v>14334</v>
      </c>
      <c r="L4308" t="s">
        <v>77992</v>
      </c>
    </row>
    <row r="4309" spans="1:12" x14ac:dyDescent="0.15">
      <c r="A4309" t="s">
        <v>12</v>
      </c>
      <c r="B4309">
        <v>1186697</v>
      </c>
      <c r="C4309">
        <v>1186717</v>
      </c>
      <c r="D4309" t="s">
        <v>14328</v>
      </c>
      <c r="E4309" t="s">
        <v>90</v>
      </c>
      <c r="F4309" t="s">
        <v>76</v>
      </c>
      <c r="G4309" t="s">
        <v>16</v>
      </c>
      <c r="H4309">
        <v>79</v>
      </c>
      <c r="I4309" t="s">
        <v>14335</v>
      </c>
      <c r="J4309" t="s">
        <v>14336</v>
      </c>
      <c r="K4309" t="s">
        <v>14337</v>
      </c>
      <c r="L4309" t="s">
        <v>77993</v>
      </c>
    </row>
    <row r="4310" spans="1:12" x14ac:dyDescent="0.15">
      <c r="A4310" t="s">
        <v>12</v>
      </c>
      <c r="B4310">
        <v>1186649</v>
      </c>
      <c r="C4310">
        <v>1186669</v>
      </c>
      <c r="D4310" t="s">
        <v>14328</v>
      </c>
      <c r="E4310" t="s">
        <v>90</v>
      </c>
      <c r="F4310" t="s">
        <v>76</v>
      </c>
      <c r="G4310" t="s">
        <v>36</v>
      </c>
      <c r="H4310">
        <v>127</v>
      </c>
      <c r="I4310" t="s">
        <v>14338</v>
      </c>
      <c r="J4310" t="s">
        <v>14339</v>
      </c>
      <c r="K4310" t="s">
        <v>14340</v>
      </c>
      <c r="L4310" t="s">
        <v>78026</v>
      </c>
    </row>
    <row r="4311" spans="1:12" x14ac:dyDescent="0.15">
      <c r="A4311" t="s">
        <v>12</v>
      </c>
      <c r="B4311">
        <v>1187612</v>
      </c>
      <c r="C4311">
        <v>1187632</v>
      </c>
      <c r="D4311" t="s">
        <v>14341</v>
      </c>
      <c r="E4311" t="s">
        <v>90</v>
      </c>
      <c r="F4311" t="s">
        <v>76</v>
      </c>
      <c r="G4311" t="s">
        <v>16</v>
      </c>
      <c r="H4311">
        <v>0</v>
      </c>
      <c r="I4311" t="s">
        <v>14342</v>
      </c>
      <c r="J4311" t="s">
        <v>14343</v>
      </c>
      <c r="K4311" t="s">
        <v>14344</v>
      </c>
      <c r="L4311" t="s">
        <v>77980</v>
      </c>
    </row>
    <row r="4312" spans="1:12" x14ac:dyDescent="0.15">
      <c r="A4312" t="s">
        <v>12</v>
      </c>
      <c r="B4312">
        <v>1187586</v>
      </c>
      <c r="C4312">
        <v>1187606</v>
      </c>
      <c r="D4312" t="s">
        <v>14341</v>
      </c>
      <c r="E4312" t="s">
        <v>90</v>
      </c>
      <c r="F4312" t="s">
        <v>76</v>
      </c>
      <c r="G4312" t="s">
        <v>32</v>
      </c>
      <c r="H4312">
        <v>26</v>
      </c>
      <c r="I4312" t="s">
        <v>14345</v>
      </c>
      <c r="J4312" t="s">
        <v>14346</v>
      </c>
      <c r="K4312" t="s">
        <v>14347</v>
      </c>
      <c r="L4312" t="s">
        <v>78002</v>
      </c>
    </row>
    <row r="4313" spans="1:12" x14ac:dyDescent="0.15">
      <c r="A4313" t="s">
        <v>12</v>
      </c>
      <c r="B4313">
        <v>1187566</v>
      </c>
      <c r="C4313">
        <v>1187586</v>
      </c>
      <c r="D4313" t="s">
        <v>14341</v>
      </c>
      <c r="E4313" t="s">
        <v>90</v>
      </c>
      <c r="F4313" t="s">
        <v>76</v>
      </c>
      <c r="G4313" t="s">
        <v>32</v>
      </c>
      <c r="H4313">
        <v>46</v>
      </c>
      <c r="I4313" t="s">
        <v>14348</v>
      </c>
      <c r="J4313" t="s">
        <v>14349</v>
      </c>
      <c r="K4313" t="s">
        <v>14350</v>
      </c>
      <c r="L4313" t="s">
        <v>78004</v>
      </c>
    </row>
    <row r="4314" spans="1:12" x14ac:dyDescent="0.15">
      <c r="A4314" t="s">
        <v>12</v>
      </c>
      <c r="B4314">
        <v>1187546</v>
      </c>
      <c r="C4314">
        <v>1187566</v>
      </c>
      <c r="D4314" t="s">
        <v>14341</v>
      </c>
      <c r="E4314" t="s">
        <v>90</v>
      </c>
      <c r="F4314" t="s">
        <v>76</v>
      </c>
      <c r="G4314" t="s">
        <v>36</v>
      </c>
      <c r="H4314">
        <v>66</v>
      </c>
      <c r="I4314" t="s">
        <v>14351</v>
      </c>
      <c r="J4314" t="s">
        <v>14352</v>
      </c>
      <c r="K4314" t="s">
        <v>14353</v>
      </c>
      <c r="L4314" t="s">
        <v>77928</v>
      </c>
    </row>
    <row r="4315" spans="1:12" x14ac:dyDescent="0.15">
      <c r="A4315" t="s">
        <v>12</v>
      </c>
      <c r="B4315">
        <v>1188061</v>
      </c>
      <c r="C4315">
        <v>1188081</v>
      </c>
      <c r="D4315" t="s">
        <v>14354</v>
      </c>
      <c r="E4315" t="s">
        <v>90</v>
      </c>
      <c r="F4315" t="s">
        <v>76</v>
      </c>
      <c r="G4315" t="s">
        <v>23</v>
      </c>
      <c r="H4315">
        <v>31</v>
      </c>
      <c r="I4315" t="s">
        <v>14355</v>
      </c>
      <c r="J4315" t="s">
        <v>14356</v>
      </c>
      <c r="K4315" t="s">
        <v>14357</v>
      </c>
      <c r="L4315" t="s">
        <v>77910</v>
      </c>
    </row>
    <row r="4316" spans="1:12" x14ac:dyDescent="0.15">
      <c r="A4316" t="s">
        <v>12</v>
      </c>
      <c r="B4316">
        <v>1188035</v>
      </c>
      <c r="C4316">
        <v>1188055</v>
      </c>
      <c r="D4316" t="s">
        <v>14354</v>
      </c>
      <c r="E4316" t="s">
        <v>90</v>
      </c>
      <c r="F4316" t="s">
        <v>76</v>
      </c>
      <c r="G4316" t="s">
        <v>16</v>
      </c>
      <c r="H4316">
        <v>57</v>
      </c>
      <c r="I4316" t="s">
        <v>14358</v>
      </c>
      <c r="J4316" t="s">
        <v>14359</v>
      </c>
      <c r="K4316" t="s">
        <v>14360</v>
      </c>
      <c r="L4316" t="s">
        <v>78049</v>
      </c>
    </row>
    <row r="4317" spans="1:12" x14ac:dyDescent="0.15">
      <c r="A4317" t="s">
        <v>12</v>
      </c>
      <c r="B4317">
        <v>1188012</v>
      </c>
      <c r="C4317">
        <v>1188032</v>
      </c>
      <c r="D4317" t="s">
        <v>14354</v>
      </c>
      <c r="E4317" t="s">
        <v>90</v>
      </c>
      <c r="F4317" t="s">
        <v>76</v>
      </c>
      <c r="G4317" t="s">
        <v>23</v>
      </c>
      <c r="H4317">
        <v>80</v>
      </c>
      <c r="I4317" t="s">
        <v>14361</v>
      </c>
      <c r="J4317" t="s">
        <v>14362</v>
      </c>
      <c r="K4317" t="s">
        <v>14363</v>
      </c>
      <c r="L4317" t="s">
        <v>77940</v>
      </c>
    </row>
    <row r="4318" spans="1:12" x14ac:dyDescent="0.15">
      <c r="A4318" t="s">
        <v>12</v>
      </c>
      <c r="B4318">
        <v>1187977</v>
      </c>
      <c r="C4318">
        <v>1187997</v>
      </c>
      <c r="D4318" t="s">
        <v>14354</v>
      </c>
      <c r="E4318" t="s">
        <v>90</v>
      </c>
      <c r="F4318" t="s">
        <v>76</v>
      </c>
      <c r="G4318" t="s">
        <v>23</v>
      </c>
      <c r="H4318">
        <v>115</v>
      </c>
      <c r="I4318" t="s">
        <v>14364</v>
      </c>
      <c r="J4318" t="s">
        <v>14365</v>
      </c>
      <c r="K4318" t="s">
        <v>14366</v>
      </c>
      <c r="L4318" t="s">
        <v>78020</v>
      </c>
    </row>
    <row r="4319" spans="1:12" x14ac:dyDescent="0.15">
      <c r="A4319" t="s">
        <v>12</v>
      </c>
      <c r="B4319">
        <v>1188638</v>
      </c>
      <c r="C4319">
        <v>1188658</v>
      </c>
      <c r="D4319" t="s">
        <v>14367</v>
      </c>
      <c r="E4319" t="s">
        <v>90</v>
      </c>
      <c r="F4319" t="s">
        <v>76</v>
      </c>
      <c r="G4319" t="s">
        <v>36</v>
      </c>
      <c r="H4319">
        <v>21</v>
      </c>
      <c r="I4319" t="s">
        <v>14368</v>
      </c>
      <c r="J4319" t="s">
        <v>14369</v>
      </c>
      <c r="K4319" t="s">
        <v>14370</v>
      </c>
      <c r="L4319" t="s">
        <v>78022</v>
      </c>
    </row>
    <row r="4320" spans="1:12" x14ac:dyDescent="0.15">
      <c r="A4320" t="s">
        <v>12</v>
      </c>
      <c r="B4320">
        <v>1188610</v>
      </c>
      <c r="C4320">
        <v>1188630</v>
      </c>
      <c r="D4320" t="s">
        <v>14367</v>
      </c>
      <c r="E4320" t="s">
        <v>90</v>
      </c>
      <c r="F4320" t="s">
        <v>76</v>
      </c>
      <c r="G4320" t="s">
        <v>23</v>
      </c>
      <c r="H4320">
        <v>49</v>
      </c>
      <c r="I4320" t="s">
        <v>14371</v>
      </c>
      <c r="J4320" t="s">
        <v>14372</v>
      </c>
      <c r="K4320" t="s">
        <v>14373</v>
      </c>
      <c r="L4320" t="s">
        <v>77913</v>
      </c>
    </row>
    <row r="4321" spans="1:12" x14ac:dyDescent="0.15">
      <c r="A4321" t="s">
        <v>12</v>
      </c>
      <c r="B4321">
        <v>1188577</v>
      </c>
      <c r="C4321">
        <v>1188597</v>
      </c>
      <c r="D4321" t="s">
        <v>14367</v>
      </c>
      <c r="E4321" t="s">
        <v>90</v>
      </c>
      <c r="F4321" t="s">
        <v>76</v>
      </c>
      <c r="G4321" t="s">
        <v>32</v>
      </c>
      <c r="H4321">
        <v>82</v>
      </c>
      <c r="I4321" t="s">
        <v>14374</v>
      </c>
      <c r="J4321" t="s">
        <v>14375</v>
      </c>
      <c r="K4321" t="s">
        <v>14376</v>
      </c>
      <c r="L4321" t="s">
        <v>78011</v>
      </c>
    </row>
    <row r="4322" spans="1:12" x14ac:dyDescent="0.15">
      <c r="A4322" t="s">
        <v>12</v>
      </c>
      <c r="B4322">
        <v>1188547</v>
      </c>
      <c r="C4322">
        <v>1188567</v>
      </c>
      <c r="D4322" t="s">
        <v>14367</v>
      </c>
      <c r="E4322" t="s">
        <v>90</v>
      </c>
      <c r="F4322" t="s">
        <v>76</v>
      </c>
      <c r="G4322" t="s">
        <v>36</v>
      </c>
      <c r="H4322">
        <v>112</v>
      </c>
      <c r="I4322" t="s">
        <v>14377</v>
      </c>
      <c r="J4322" t="s">
        <v>14378</v>
      </c>
      <c r="K4322" t="s">
        <v>14379</v>
      </c>
      <c r="L4322" t="s">
        <v>77950</v>
      </c>
    </row>
    <row r="4323" spans="1:12" x14ac:dyDescent="0.15">
      <c r="A4323" t="s">
        <v>12</v>
      </c>
      <c r="B4323">
        <v>1189384</v>
      </c>
      <c r="C4323">
        <v>1189404</v>
      </c>
      <c r="D4323" t="s">
        <v>14380</v>
      </c>
      <c r="E4323" t="s">
        <v>14381</v>
      </c>
      <c r="F4323" t="s">
        <v>76</v>
      </c>
      <c r="G4323" t="s">
        <v>32</v>
      </c>
      <c r="H4323">
        <v>19</v>
      </c>
      <c r="I4323" t="s">
        <v>14382</v>
      </c>
      <c r="J4323" t="s">
        <v>14383</v>
      </c>
      <c r="K4323" t="s">
        <v>14384</v>
      </c>
      <c r="L4323" t="s">
        <v>77982</v>
      </c>
    </row>
    <row r="4324" spans="1:12" x14ac:dyDescent="0.15">
      <c r="A4324" t="s">
        <v>12</v>
      </c>
      <c r="B4324">
        <v>1189344</v>
      </c>
      <c r="C4324">
        <v>1189364</v>
      </c>
      <c r="D4324" t="s">
        <v>14380</v>
      </c>
      <c r="E4324" t="s">
        <v>14381</v>
      </c>
      <c r="F4324" t="s">
        <v>76</v>
      </c>
      <c r="G4324" t="s">
        <v>32</v>
      </c>
      <c r="H4324">
        <v>59</v>
      </c>
      <c r="I4324" t="s">
        <v>14385</v>
      </c>
      <c r="J4324" t="s">
        <v>14386</v>
      </c>
      <c r="K4324" t="s">
        <v>14387</v>
      </c>
      <c r="L4324" t="s">
        <v>78009</v>
      </c>
    </row>
    <row r="4325" spans="1:12" x14ac:dyDescent="0.15">
      <c r="A4325" t="s">
        <v>12</v>
      </c>
      <c r="B4325">
        <v>1189318</v>
      </c>
      <c r="C4325">
        <v>1189338</v>
      </c>
      <c r="D4325" t="s">
        <v>14380</v>
      </c>
      <c r="E4325" t="s">
        <v>14381</v>
      </c>
      <c r="F4325" t="s">
        <v>76</v>
      </c>
      <c r="G4325" t="s">
        <v>36</v>
      </c>
      <c r="H4325">
        <v>85</v>
      </c>
      <c r="I4325" t="s">
        <v>14388</v>
      </c>
      <c r="J4325" t="s">
        <v>14389</v>
      </c>
      <c r="K4325" t="s">
        <v>14390</v>
      </c>
      <c r="L4325" t="s">
        <v>77972</v>
      </c>
    </row>
    <row r="4326" spans="1:12" x14ac:dyDescent="0.15">
      <c r="A4326" t="s">
        <v>12</v>
      </c>
      <c r="B4326">
        <v>1189273</v>
      </c>
      <c r="C4326">
        <v>1189293</v>
      </c>
      <c r="D4326" t="s">
        <v>14380</v>
      </c>
      <c r="E4326" t="s">
        <v>14381</v>
      </c>
      <c r="F4326" t="s">
        <v>76</v>
      </c>
      <c r="G4326" t="s">
        <v>16</v>
      </c>
      <c r="H4326">
        <v>130</v>
      </c>
      <c r="I4326" t="s">
        <v>14391</v>
      </c>
      <c r="J4326" t="s">
        <v>14392</v>
      </c>
      <c r="K4326" t="s">
        <v>14393</v>
      </c>
      <c r="L4326" t="s">
        <v>77998</v>
      </c>
    </row>
    <row r="4327" spans="1:12" x14ac:dyDescent="0.15">
      <c r="A4327" t="s">
        <v>12</v>
      </c>
      <c r="B4327">
        <v>1191252</v>
      </c>
      <c r="C4327">
        <v>1191272</v>
      </c>
      <c r="D4327" t="s">
        <v>14394</v>
      </c>
      <c r="E4327" t="s">
        <v>14395</v>
      </c>
      <c r="F4327" t="s">
        <v>76</v>
      </c>
      <c r="G4327" t="s">
        <v>16</v>
      </c>
      <c r="H4327">
        <v>16</v>
      </c>
      <c r="I4327" t="s">
        <v>14396</v>
      </c>
      <c r="J4327" t="s">
        <v>14397</v>
      </c>
      <c r="K4327" t="s">
        <v>14398</v>
      </c>
      <c r="L4327" t="s">
        <v>77905</v>
      </c>
    </row>
    <row r="4328" spans="1:12" x14ac:dyDescent="0.15">
      <c r="A4328" t="s">
        <v>12</v>
      </c>
      <c r="B4328">
        <v>1191201</v>
      </c>
      <c r="C4328">
        <v>1191221</v>
      </c>
      <c r="D4328" t="s">
        <v>14394</v>
      </c>
      <c r="E4328" t="s">
        <v>14395</v>
      </c>
      <c r="F4328" t="s">
        <v>76</v>
      </c>
      <c r="G4328" t="s">
        <v>16</v>
      </c>
      <c r="H4328">
        <v>67</v>
      </c>
      <c r="I4328" t="s">
        <v>14399</v>
      </c>
      <c r="J4328" t="s">
        <v>14400</v>
      </c>
      <c r="K4328" t="s">
        <v>14401</v>
      </c>
      <c r="L4328" t="s">
        <v>77981</v>
      </c>
    </row>
    <row r="4329" spans="1:12" x14ac:dyDescent="0.15">
      <c r="A4329" t="s">
        <v>12</v>
      </c>
      <c r="B4329">
        <v>1191177</v>
      </c>
      <c r="C4329">
        <v>1191197</v>
      </c>
      <c r="D4329" t="s">
        <v>14394</v>
      </c>
      <c r="E4329" t="s">
        <v>14395</v>
      </c>
      <c r="F4329" t="s">
        <v>76</v>
      </c>
      <c r="G4329" t="s">
        <v>36</v>
      </c>
      <c r="H4329">
        <v>91</v>
      </c>
      <c r="I4329" t="s">
        <v>14402</v>
      </c>
      <c r="J4329" t="s">
        <v>14403</v>
      </c>
      <c r="K4329" t="s">
        <v>14404</v>
      </c>
      <c r="L4329" t="s">
        <v>77907</v>
      </c>
    </row>
    <row r="4330" spans="1:12" x14ac:dyDescent="0.15">
      <c r="A4330" t="s">
        <v>12</v>
      </c>
      <c r="B4330">
        <v>1191152</v>
      </c>
      <c r="C4330">
        <v>1191172</v>
      </c>
      <c r="D4330" t="s">
        <v>14394</v>
      </c>
      <c r="E4330" t="s">
        <v>14395</v>
      </c>
      <c r="F4330" t="s">
        <v>76</v>
      </c>
      <c r="G4330" t="s">
        <v>23</v>
      </c>
      <c r="H4330">
        <v>116</v>
      </c>
      <c r="I4330" t="s">
        <v>14405</v>
      </c>
      <c r="J4330" t="s">
        <v>14406</v>
      </c>
      <c r="K4330" t="s">
        <v>14407</v>
      </c>
      <c r="L4330" t="s">
        <v>77976</v>
      </c>
    </row>
    <row r="4331" spans="1:12" x14ac:dyDescent="0.15">
      <c r="A4331" t="s">
        <v>12</v>
      </c>
      <c r="B4331">
        <v>1191463</v>
      </c>
      <c r="C4331">
        <v>1191483</v>
      </c>
      <c r="D4331" t="s">
        <v>14408</v>
      </c>
      <c r="E4331" t="s">
        <v>14409</v>
      </c>
      <c r="F4331" t="s">
        <v>15</v>
      </c>
      <c r="G4331" t="s">
        <v>32</v>
      </c>
      <c r="H4331">
        <v>1</v>
      </c>
      <c r="I4331" t="s">
        <v>14410</v>
      </c>
      <c r="J4331" t="s">
        <v>14411</v>
      </c>
      <c r="K4331" t="s">
        <v>14412</v>
      </c>
      <c r="L4331" t="s">
        <v>77917</v>
      </c>
    </row>
    <row r="4332" spans="1:12" x14ac:dyDescent="0.15">
      <c r="A4332" t="s">
        <v>12</v>
      </c>
      <c r="B4332">
        <v>1191493</v>
      </c>
      <c r="C4332">
        <v>1191513</v>
      </c>
      <c r="D4332" t="s">
        <v>14408</v>
      </c>
      <c r="E4332" t="s">
        <v>14409</v>
      </c>
      <c r="F4332" t="s">
        <v>15</v>
      </c>
      <c r="G4332" t="s">
        <v>16</v>
      </c>
      <c r="H4332">
        <v>31</v>
      </c>
      <c r="I4332" t="s">
        <v>14413</v>
      </c>
      <c r="J4332" t="s">
        <v>14414</v>
      </c>
      <c r="K4332" t="s">
        <v>14415</v>
      </c>
      <c r="L4332" t="s">
        <v>77910</v>
      </c>
    </row>
    <row r="4333" spans="1:12" x14ac:dyDescent="0.15">
      <c r="A4333" t="s">
        <v>12</v>
      </c>
      <c r="B4333">
        <v>1191517</v>
      </c>
      <c r="C4333">
        <v>1191537</v>
      </c>
      <c r="D4333" t="s">
        <v>14408</v>
      </c>
      <c r="E4333" t="s">
        <v>14409</v>
      </c>
      <c r="F4333" t="s">
        <v>15</v>
      </c>
      <c r="G4333" t="s">
        <v>23</v>
      </c>
      <c r="H4333">
        <v>55</v>
      </c>
      <c r="I4333" t="s">
        <v>14416</v>
      </c>
      <c r="J4333" t="s">
        <v>14417</v>
      </c>
      <c r="K4333" t="s">
        <v>14418</v>
      </c>
      <c r="L4333" t="s">
        <v>77992</v>
      </c>
    </row>
    <row r="4334" spans="1:12" x14ac:dyDescent="0.15">
      <c r="A4334" t="s">
        <v>12</v>
      </c>
      <c r="B4334">
        <v>1191566</v>
      </c>
      <c r="C4334">
        <v>1191586</v>
      </c>
      <c r="D4334" t="s">
        <v>14408</v>
      </c>
      <c r="E4334" t="s">
        <v>14409</v>
      </c>
      <c r="F4334" t="s">
        <v>15</v>
      </c>
      <c r="G4334" t="s">
        <v>16</v>
      </c>
      <c r="H4334">
        <v>104</v>
      </c>
      <c r="I4334" t="s">
        <v>14419</v>
      </c>
      <c r="J4334" t="s">
        <v>14420</v>
      </c>
      <c r="K4334" t="s">
        <v>14421</v>
      </c>
      <c r="L4334" t="s">
        <v>77963</v>
      </c>
    </row>
    <row r="4335" spans="1:12" x14ac:dyDescent="0.15">
      <c r="A4335" t="s">
        <v>12</v>
      </c>
      <c r="B4335">
        <v>1192785</v>
      </c>
      <c r="C4335">
        <v>1192805</v>
      </c>
      <c r="D4335" t="s">
        <v>14422</v>
      </c>
      <c r="E4335" t="s">
        <v>14423</v>
      </c>
      <c r="F4335" t="s">
        <v>15</v>
      </c>
      <c r="G4335" t="s">
        <v>32</v>
      </c>
      <c r="H4335">
        <v>16</v>
      </c>
      <c r="I4335" t="s">
        <v>14424</v>
      </c>
      <c r="J4335" t="s">
        <v>14425</v>
      </c>
      <c r="K4335" t="s">
        <v>14426</v>
      </c>
      <c r="L4335" t="s">
        <v>77905</v>
      </c>
    </row>
    <row r="4336" spans="1:12" x14ac:dyDescent="0.15">
      <c r="A4336" t="s">
        <v>12</v>
      </c>
      <c r="B4336">
        <v>1192834</v>
      </c>
      <c r="C4336">
        <v>1192854</v>
      </c>
      <c r="D4336" t="s">
        <v>14422</v>
      </c>
      <c r="E4336" t="s">
        <v>14423</v>
      </c>
      <c r="F4336" t="s">
        <v>15</v>
      </c>
      <c r="G4336" t="s">
        <v>36</v>
      </c>
      <c r="H4336">
        <v>65</v>
      </c>
      <c r="I4336" t="s">
        <v>14427</v>
      </c>
      <c r="J4336" t="s">
        <v>14428</v>
      </c>
      <c r="K4336" t="s">
        <v>14429</v>
      </c>
      <c r="L4336" t="s">
        <v>78042</v>
      </c>
    </row>
    <row r="4337" spans="1:12" x14ac:dyDescent="0.15">
      <c r="A4337" t="s">
        <v>12</v>
      </c>
      <c r="B4337">
        <v>1192878</v>
      </c>
      <c r="C4337">
        <v>1192898</v>
      </c>
      <c r="D4337" t="s">
        <v>14422</v>
      </c>
      <c r="E4337" t="s">
        <v>14423</v>
      </c>
      <c r="F4337" t="s">
        <v>15</v>
      </c>
      <c r="G4337" t="s">
        <v>32</v>
      </c>
      <c r="H4337">
        <v>109</v>
      </c>
      <c r="I4337" t="s">
        <v>14430</v>
      </c>
      <c r="J4337" t="s">
        <v>14431</v>
      </c>
      <c r="K4337" t="s">
        <v>14432</v>
      </c>
      <c r="L4337" t="s">
        <v>77947</v>
      </c>
    </row>
    <row r="4338" spans="1:12" x14ac:dyDescent="0.15">
      <c r="A4338" t="s">
        <v>12</v>
      </c>
      <c r="B4338">
        <v>1192920</v>
      </c>
      <c r="C4338">
        <v>1192940</v>
      </c>
      <c r="D4338" t="s">
        <v>14422</v>
      </c>
      <c r="E4338" t="s">
        <v>14423</v>
      </c>
      <c r="F4338" t="s">
        <v>15</v>
      </c>
      <c r="G4338" t="s">
        <v>23</v>
      </c>
      <c r="H4338">
        <v>151</v>
      </c>
      <c r="I4338" t="s">
        <v>14433</v>
      </c>
      <c r="J4338" t="s">
        <v>14434</v>
      </c>
      <c r="K4338" t="s">
        <v>14435</v>
      </c>
      <c r="L4338" t="s">
        <v>78050</v>
      </c>
    </row>
    <row r="4339" spans="1:12" x14ac:dyDescent="0.15">
      <c r="A4339" t="s">
        <v>12</v>
      </c>
      <c r="B4339">
        <v>1194262</v>
      </c>
      <c r="C4339">
        <v>1194282</v>
      </c>
      <c r="D4339" t="s">
        <v>14436</v>
      </c>
      <c r="E4339" t="s">
        <v>14437</v>
      </c>
      <c r="F4339" t="s">
        <v>15</v>
      </c>
      <c r="G4339" t="s">
        <v>23</v>
      </c>
      <c r="H4339">
        <v>11</v>
      </c>
      <c r="I4339" t="s">
        <v>14438</v>
      </c>
      <c r="J4339" t="s">
        <v>14439</v>
      </c>
      <c r="K4339" t="s">
        <v>14440</v>
      </c>
      <c r="L4339" t="s">
        <v>77974</v>
      </c>
    </row>
    <row r="4340" spans="1:12" x14ac:dyDescent="0.15">
      <c r="A4340" t="s">
        <v>12</v>
      </c>
      <c r="B4340">
        <v>1194309</v>
      </c>
      <c r="C4340">
        <v>1194329</v>
      </c>
      <c r="D4340" t="s">
        <v>14436</v>
      </c>
      <c r="E4340" t="s">
        <v>14437</v>
      </c>
      <c r="F4340" t="s">
        <v>15</v>
      </c>
      <c r="G4340" t="s">
        <v>16</v>
      </c>
      <c r="H4340">
        <v>58</v>
      </c>
      <c r="I4340" t="s">
        <v>14441</v>
      </c>
      <c r="J4340" t="s">
        <v>14442</v>
      </c>
      <c r="K4340" t="s">
        <v>14443</v>
      </c>
      <c r="L4340" t="s">
        <v>77911</v>
      </c>
    </row>
    <row r="4341" spans="1:12" x14ac:dyDescent="0.15">
      <c r="A4341" t="s">
        <v>12</v>
      </c>
      <c r="B4341">
        <v>1194340</v>
      </c>
      <c r="C4341">
        <v>1194360</v>
      </c>
      <c r="D4341" t="s">
        <v>14436</v>
      </c>
      <c r="E4341" t="s">
        <v>14437</v>
      </c>
      <c r="F4341" t="s">
        <v>15</v>
      </c>
      <c r="G4341" t="s">
        <v>16</v>
      </c>
      <c r="H4341">
        <v>89</v>
      </c>
      <c r="I4341" t="s">
        <v>14444</v>
      </c>
      <c r="J4341" t="s">
        <v>14445</v>
      </c>
      <c r="K4341" t="s">
        <v>14446</v>
      </c>
      <c r="L4341" t="s">
        <v>77964</v>
      </c>
    </row>
    <row r="4342" spans="1:12" x14ac:dyDescent="0.15">
      <c r="A4342" t="s">
        <v>12</v>
      </c>
      <c r="B4342">
        <v>1194361</v>
      </c>
      <c r="C4342">
        <v>1194381</v>
      </c>
      <c r="D4342" t="s">
        <v>14436</v>
      </c>
      <c r="E4342" t="s">
        <v>14437</v>
      </c>
      <c r="F4342" t="s">
        <v>15</v>
      </c>
      <c r="G4342" t="s">
        <v>16</v>
      </c>
      <c r="H4342">
        <v>110</v>
      </c>
      <c r="I4342" t="s">
        <v>14447</v>
      </c>
      <c r="J4342" t="s">
        <v>14448</v>
      </c>
      <c r="K4342" t="s">
        <v>14449</v>
      </c>
      <c r="L4342" t="s">
        <v>78030</v>
      </c>
    </row>
    <row r="4343" spans="1:12" x14ac:dyDescent="0.15">
      <c r="A4343" t="s">
        <v>12</v>
      </c>
      <c r="B4343">
        <v>1198049</v>
      </c>
      <c r="C4343">
        <v>1198069</v>
      </c>
      <c r="D4343" t="s">
        <v>14450</v>
      </c>
      <c r="E4343" t="s">
        <v>14451</v>
      </c>
      <c r="F4343" t="s">
        <v>15</v>
      </c>
      <c r="G4343" t="s">
        <v>32</v>
      </c>
      <c r="H4343">
        <v>1</v>
      </c>
      <c r="I4343" t="s">
        <v>14452</v>
      </c>
      <c r="J4343" t="s">
        <v>14453</v>
      </c>
      <c r="K4343" t="s">
        <v>14454</v>
      </c>
      <c r="L4343" t="s">
        <v>77917</v>
      </c>
    </row>
    <row r="4344" spans="1:12" x14ac:dyDescent="0.15">
      <c r="A4344" t="s">
        <v>12</v>
      </c>
      <c r="B4344">
        <v>1198086</v>
      </c>
      <c r="C4344">
        <v>1198106</v>
      </c>
      <c r="D4344" t="s">
        <v>14450</v>
      </c>
      <c r="E4344" t="s">
        <v>14451</v>
      </c>
      <c r="F4344" t="s">
        <v>15</v>
      </c>
      <c r="G4344" t="s">
        <v>23</v>
      </c>
      <c r="H4344">
        <v>38</v>
      </c>
      <c r="I4344" t="s">
        <v>14455</v>
      </c>
      <c r="J4344" t="s">
        <v>14456</v>
      </c>
      <c r="K4344" t="s">
        <v>14457</v>
      </c>
      <c r="L4344" t="s">
        <v>78008</v>
      </c>
    </row>
    <row r="4345" spans="1:12" x14ac:dyDescent="0.15">
      <c r="A4345" t="s">
        <v>12</v>
      </c>
      <c r="B4345">
        <v>1198107</v>
      </c>
      <c r="C4345">
        <v>1198127</v>
      </c>
      <c r="D4345" t="s">
        <v>14450</v>
      </c>
      <c r="E4345" t="s">
        <v>14451</v>
      </c>
      <c r="F4345" t="s">
        <v>15</v>
      </c>
      <c r="G4345" t="s">
        <v>32</v>
      </c>
      <c r="H4345">
        <v>59</v>
      </c>
      <c r="I4345" t="s">
        <v>14458</v>
      </c>
      <c r="J4345" t="s">
        <v>14459</v>
      </c>
      <c r="K4345" t="s">
        <v>14460</v>
      </c>
      <c r="L4345" t="s">
        <v>78009</v>
      </c>
    </row>
    <row r="4346" spans="1:12" x14ac:dyDescent="0.15">
      <c r="A4346" t="s">
        <v>12</v>
      </c>
      <c r="B4346">
        <v>1198142</v>
      </c>
      <c r="C4346">
        <v>1198162</v>
      </c>
      <c r="D4346" t="s">
        <v>14450</v>
      </c>
      <c r="E4346" t="s">
        <v>14451</v>
      </c>
      <c r="F4346" t="s">
        <v>15</v>
      </c>
      <c r="G4346" t="s">
        <v>32</v>
      </c>
      <c r="H4346">
        <v>94</v>
      </c>
      <c r="I4346" t="s">
        <v>14461</v>
      </c>
      <c r="J4346" t="s">
        <v>14462</v>
      </c>
      <c r="K4346" t="s">
        <v>14463</v>
      </c>
      <c r="L4346" t="s">
        <v>77927</v>
      </c>
    </row>
    <row r="4347" spans="1:12" x14ac:dyDescent="0.15">
      <c r="A4347" t="s">
        <v>12</v>
      </c>
      <c r="B4347">
        <v>1199596</v>
      </c>
      <c r="C4347">
        <v>1199616</v>
      </c>
      <c r="D4347" t="s">
        <v>14464</v>
      </c>
      <c r="E4347" t="s">
        <v>14465</v>
      </c>
      <c r="F4347" t="s">
        <v>15</v>
      </c>
      <c r="G4347" t="s">
        <v>32</v>
      </c>
      <c r="H4347">
        <v>1</v>
      </c>
      <c r="I4347" t="s">
        <v>14466</v>
      </c>
      <c r="J4347" t="s">
        <v>14467</v>
      </c>
      <c r="K4347" t="s">
        <v>14468</v>
      </c>
      <c r="L4347" t="s">
        <v>77917</v>
      </c>
    </row>
    <row r="4348" spans="1:12" x14ac:dyDescent="0.15">
      <c r="A4348" t="s">
        <v>12</v>
      </c>
      <c r="B4348">
        <v>1199624</v>
      </c>
      <c r="C4348">
        <v>1199644</v>
      </c>
      <c r="D4348" t="s">
        <v>14464</v>
      </c>
      <c r="E4348" t="s">
        <v>14465</v>
      </c>
      <c r="F4348" t="s">
        <v>15</v>
      </c>
      <c r="G4348" t="s">
        <v>23</v>
      </c>
      <c r="H4348">
        <v>29</v>
      </c>
      <c r="I4348" t="s">
        <v>14469</v>
      </c>
      <c r="J4348" t="s">
        <v>14470</v>
      </c>
      <c r="K4348" t="s">
        <v>14471</v>
      </c>
      <c r="L4348" t="s">
        <v>77921</v>
      </c>
    </row>
    <row r="4349" spans="1:12" x14ac:dyDescent="0.15">
      <c r="A4349" t="s">
        <v>12</v>
      </c>
      <c r="B4349">
        <v>1199675</v>
      </c>
      <c r="C4349">
        <v>1199695</v>
      </c>
      <c r="D4349" t="s">
        <v>14464</v>
      </c>
      <c r="E4349" t="s">
        <v>14465</v>
      </c>
      <c r="F4349" t="s">
        <v>15</v>
      </c>
      <c r="G4349" t="s">
        <v>23</v>
      </c>
      <c r="H4349">
        <v>80</v>
      </c>
      <c r="I4349" t="s">
        <v>14472</v>
      </c>
      <c r="J4349" t="s">
        <v>14473</v>
      </c>
      <c r="K4349" t="s">
        <v>14474</v>
      </c>
      <c r="L4349" t="s">
        <v>77940</v>
      </c>
    </row>
    <row r="4350" spans="1:12" x14ac:dyDescent="0.15">
      <c r="A4350" t="s">
        <v>12</v>
      </c>
      <c r="B4350">
        <v>1199696</v>
      </c>
      <c r="C4350">
        <v>1199716</v>
      </c>
      <c r="D4350" t="s">
        <v>14464</v>
      </c>
      <c r="E4350" t="s">
        <v>14465</v>
      </c>
      <c r="F4350" t="s">
        <v>15</v>
      </c>
      <c r="G4350" t="s">
        <v>16</v>
      </c>
      <c r="H4350">
        <v>101</v>
      </c>
      <c r="I4350" t="s">
        <v>14475</v>
      </c>
      <c r="J4350" t="s">
        <v>14476</v>
      </c>
      <c r="K4350" t="s">
        <v>14477</v>
      </c>
      <c r="L4350" t="s">
        <v>77997</v>
      </c>
    </row>
    <row r="4351" spans="1:12" x14ac:dyDescent="0.15">
      <c r="A4351" t="s">
        <v>12</v>
      </c>
      <c r="B4351">
        <v>1200348</v>
      </c>
      <c r="C4351">
        <v>1200368</v>
      </c>
      <c r="D4351" t="s">
        <v>14478</v>
      </c>
      <c r="E4351" t="s">
        <v>14479</v>
      </c>
      <c r="F4351" t="s">
        <v>15</v>
      </c>
      <c r="G4351" t="s">
        <v>32</v>
      </c>
      <c r="H4351">
        <v>10</v>
      </c>
      <c r="I4351" t="s">
        <v>14480</v>
      </c>
      <c r="J4351" t="s">
        <v>14481</v>
      </c>
      <c r="K4351" t="s">
        <v>14482</v>
      </c>
      <c r="L4351" t="s">
        <v>78001</v>
      </c>
    </row>
    <row r="4352" spans="1:12" x14ac:dyDescent="0.15">
      <c r="A4352" t="s">
        <v>12</v>
      </c>
      <c r="B4352">
        <v>1200374</v>
      </c>
      <c r="C4352">
        <v>1200394</v>
      </c>
      <c r="D4352" t="s">
        <v>14478</v>
      </c>
      <c r="E4352" t="s">
        <v>14479</v>
      </c>
      <c r="F4352" t="s">
        <v>15</v>
      </c>
      <c r="G4352" t="s">
        <v>36</v>
      </c>
      <c r="H4352">
        <v>36</v>
      </c>
      <c r="I4352" t="s">
        <v>14483</v>
      </c>
      <c r="J4352" t="s">
        <v>14484</v>
      </c>
      <c r="K4352" t="s">
        <v>14485</v>
      </c>
      <c r="L4352" t="s">
        <v>78003</v>
      </c>
    </row>
    <row r="4353" spans="1:12" x14ac:dyDescent="0.15">
      <c r="A4353" t="s">
        <v>12</v>
      </c>
      <c r="B4353">
        <v>1200397</v>
      </c>
      <c r="C4353">
        <v>1200417</v>
      </c>
      <c r="D4353" t="s">
        <v>14478</v>
      </c>
      <c r="E4353" t="s">
        <v>14479</v>
      </c>
      <c r="F4353" t="s">
        <v>15</v>
      </c>
      <c r="G4353" t="s">
        <v>23</v>
      </c>
      <c r="H4353">
        <v>59</v>
      </c>
      <c r="I4353" t="s">
        <v>14486</v>
      </c>
      <c r="J4353" t="s">
        <v>14487</v>
      </c>
      <c r="K4353" t="s">
        <v>14488</v>
      </c>
      <c r="L4353" t="s">
        <v>78009</v>
      </c>
    </row>
    <row r="4354" spans="1:12" x14ac:dyDescent="0.15">
      <c r="A4354" t="s">
        <v>12</v>
      </c>
      <c r="B4354">
        <v>1200424</v>
      </c>
      <c r="C4354">
        <v>1200444</v>
      </c>
      <c r="D4354" t="s">
        <v>14478</v>
      </c>
      <c r="E4354" t="s">
        <v>14479</v>
      </c>
      <c r="F4354" t="s">
        <v>15</v>
      </c>
      <c r="G4354" t="s">
        <v>23</v>
      </c>
      <c r="H4354">
        <v>86</v>
      </c>
      <c r="I4354" t="s">
        <v>14489</v>
      </c>
      <c r="J4354" t="s">
        <v>14490</v>
      </c>
      <c r="K4354" t="s">
        <v>14491</v>
      </c>
      <c r="L4354" t="s">
        <v>77929</v>
      </c>
    </row>
    <row r="4355" spans="1:12" x14ac:dyDescent="0.15">
      <c r="A4355" t="s">
        <v>12</v>
      </c>
      <c r="B4355">
        <v>1201089</v>
      </c>
      <c r="C4355">
        <v>1201109</v>
      </c>
      <c r="D4355" t="s">
        <v>14492</v>
      </c>
      <c r="E4355" t="s">
        <v>90</v>
      </c>
      <c r="F4355" t="s">
        <v>15</v>
      </c>
      <c r="G4355" t="s">
        <v>36</v>
      </c>
      <c r="H4355">
        <v>13</v>
      </c>
      <c r="I4355" t="s">
        <v>14493</v>
      </c>
      <c r="J4355" t="s">
        <v>14494</v>
      </c>
      <c r="K4355" t="s">
        <v>14495</v>
      </c>
      <c r="L4355" t="s">
        <v>77935</v>
      </c>
    </row>
    <row r="4356" spans="1:12" x14ac:dyDescent="0.15">
      <c r="A4356" t="s">
        <v>12</v>
      </c>
      <c r="B4356">
        <v>1201149</v>
      </c>
      <c r="C4356">
        <v>1201169</v>
      </c>
      <c r="D4356" t="s">
        <v>14492</v>
      </c>
      <c r="E4356" t="s">
        <v>90</v>
      </c>
      <c r="F4356" t="s">
        <v>15</v>
      </c>
      <c r="G4356" t="s">
        <v>32</v>
      </c>
      <c r="H4356">
        <v>73</v>
      </c>
      <c r="I4356" t="s">
        <v>14496</v>
      </c>
      <c r="J4356" t="s">
        <v>14497</v>
      </c>
      <c r="K4356" t="s">
        <v>14498</v>
      </c>
      <c r="L4356" t="s">
        <v>77926</v>
      </c>
    </row>
    <row r="4357" spans="1:12" x14ac:dyDescent="0.15">
      <c r="A4357" t="s">
        <v>12</v>
      </c>
      <c r="B4357">
        <v>1201186</v>
      </c>
      <c r="C4357">
        <v>1201206</v>
      </c>
      <c r="D4357" t="s">
        <v>14492</v>
      </c>
      <c r="E4357" t="s">
        <v>90</v>
      </c>
      <c r="F4357" t="s">
        <v>15</v>
      </c>
      <c r="G4357" t="s">
        <v>32</v>
      </c>
      <c r="H4357">
        <v>110</v>
      </c>
      <c r="I4357" t="s">
        <v>14499</v>
      </c>
      <c r="J4357" t="s">
        <v>14500</v>
      </c>
      <c r="K4357" t="s">
        <v>14501</v>
      </c>
      <c r="L4357" t="s">
        <v>78030</v>
      </c>
    </row>
    <row r="4358" spans="1:12" x14ac:dyDescent="0.15">
      <c r="A4358" t="s">
        <v>12</v>
      </c>
      <c r="B4358">
        <v>1201221</v>
      </c>
      <c r="C4358">
        <v>1201241</v>
      </c>
      <c r="D4358" t="s">
        <v>14492</v>
      </c>
      <c r="E4358" t="s">
        <v>90</v>
      </c>
      <c r="F4358" t="s">
        <v>15</v>
      </c>
      <c r="G4358" t="s">
        <v>16</v>
      </c>
      <c r="H4358">
        <v>145</v>
      </c>
      <c r="I4358" t="s">
        <v>14502</v>
      </c>
      <c r="J4358" t="s">
        <v>14503</v>
      </c>
      <c r="K4358" t="s">
        <v>14504</v>
      </c>
      <c r="L4358" t="s">
        <v>77915</v>
      </c>
    </row>
    <row r="4359" spans="1:12" x14ac:dyDescent="0.15">
      <c r="A4359" t="s">
        <v>12</v>
      </c>
      <c r="B4359">
        <v>1201980</v>
      </c>
      <c r="C4359">
        <v>1202000</v>
      </c>
      <c r="D4359" t="s">
        <v>14505</v>
      </c>
      <c r="E4359" t="s">
        <v>14506</v>
      </c>
      <c r="F4359" t="s">
        <v>15</v>
      </c>
      <c r="G4359" t="s">
        <v>16</v>
      </c>
      <c r="H4359">
        <v>29</v>
      </c>
      <c r="I4359" t="s">
        <v>14507</v>
      </c>
      <c r="J4359" t="s">
        <v>14508</v>
      </c>
      <c r="K4359" t="s">
        <v>14509</v>
      </c>
      <c r="L4359" t="s">
        <v>77921</v>
      </c>
    </row>
    <row r="4360" spans="1:12" x14ac:dyDescent="0.15">
      <c r="A4360" t="s">
        <v>12</v>
      </c>
      <c r="B4360">
        <v>1202001</v>
      </c>
      <c r="C4360">
        <v>1202021</v>
      </c>
      <c r="D4360" t="s">
        <v>14505</v>
      </c>
      <c r="E4360" t="s">
        <v>14506</v>
      </c>
      <c r="F4360" t="s">
        <v>15</v>
      </c>
      <c r="G4360" t="s">
        <v>23</v>
      </c>
      <c r="H4360">
        <v>50</v>
      </c>
      <c r="I4360" t="s">
        <v>14510</v>
      </c>
      <c r="J4360" t="s">
        <v>14511</v>
      </c>
      <c r="K4360" t="s">
        <v>14512</v>
      </c>
      <c r="L4360" t="s">
        <v>77925</v>
      </c>
    </row>
    <row r="4361" spans="1:12" x14ac:dyDescent="0.15">
      <c r="A4361" t="s">
        <v>12</v>
      </c>
      <c r="B4361">
        <v>1202028</v>
      </c>
      <c r="C4361">
        <v>1202048</v>
      </c>
      <c r="D4361" t="s">
        <v>14505</v>
      </c>
      <c r="E4361" t="s">
        <v>14506</v>
      </c>
      <c r="F4361" t="s">
        <v>15</v>
      </c>
      <c r="G4361" t="s">
        <v>16</v>
      </c>
      <c r="H4361">
        <v>77</v>
      </c>
      <c r="I4361" t="s">
        <v>14513</v>
      </c>
      <c r="J4361" t="s">
        <v>14514</v>
      </c>
      <c r="K4361" t="s">
        <v>14515</v>
      </c>
      <c r="L4361" t="s">
        <v>77960</v>
      </c>
    </row>
    <row r="4362" spans="1:12" x14ac:dyDescent="0.15">
      <c r="A4362" t="s">
        <v>12</v>
      </c>
      <c r="B4362">
        <v>1202048</v>
      </c>
      <c r="C4362">
        <v>1202068</v>
      </c>
      <c r="D4362" t="s">
        <v>14505</v>
      </c>
      <c r="E4362" t="s">
        <v>14506</v>
      </c>
      <c r="F4362" t="s">
        <v>15</v>
      </c>
      <c r="G4362" t="s">
        <v>16</v>
      </c>
      <c r="H4362">
        <v>97</v>
      </c>
      <c r="I4362" t="s">
        <v>14516</v>
      </c>
      <c r="J4362" t="s">
        <v>14517</v>
      </c>
      <c r="K4362" t="s">
        <v>14518</v>
      </c>
      <c r="L4362" t="s">
        <v>78010</v>
      </c>
    </row>
    <row r="4363" spans="1:12" x14ac:dyDescent="0.15">
      <c r="A4363" t="s">
        <v>12</v>
      </c>
      <c r="B4363">
        <v>1203579</v>
      </c>
      <c r="C4363">
        <v>1203599</v>
      </c>
      <c r="D4363" t="s">
        <v>14519</v>
      </c>
      <c r="E4363" t="s">
        <v>90</v>
      </c>
      <c r="F4363" t="s">
        <v>15</v>
      </c>
      <c r="G4363" t="s">
        <v>32</v>
      </c>
      <c r="H4363">
        <v>1</v>
      </c>
      <c r="I4363" t="s">
        <v>14520</v>
      </c>
      <c r="J4363" t="s">
        <v>14521</v>
      </c>
      <c r="K4363" t="s">
        <v>14522</v>
      </c>
      <c r="L4363" t="s">
        <v>77917</v>
      </c>
    </row>
    <row r="4364" spans="1:12" x14ac:dyDescent="0.15">
      <c r="A4364" t="s">
        <v>12</v>
      </c>
      <c r="B4364">
        <v>1203600</v>
      </c>
      <c r="C4364">
        <v>1203620</v>
      </c>
      <c r="D4364" t="s">
        <v>14519</v>
      </c>
      <c r="E4364" t="s">
        <v>90</v>
      </c>
      <c r="F4364" t="s">
        <v>15</v>
      </c>
      <c r="G4364" t="s">
        <v>32</v>
      </c>
      <c r="H4364">
        <v>22</v>
      </c>
      <c r="I4364" t="s">
        <v>14523</v>
      </c>
      <c r="J4364" t="s">
        <v>14524</v>
      </c>
      <c r="K4364" t="s">
        <v>14525</v>
      </c>
      <c r="L4364" t="s">
        <v>77948</v>
      </c>
    </row>
    <row r="4365" spans="1:12" x14ac:dyDescent="0.15">
      <c r="A4365" t="s">
        <v>12</v>
      </c>
      <c r="B4365">
        <v>1203639</v>
      </c>
      <c r="C4365">
        <v>1203659</v>
      </c>
      <c r="D4365" t="s">
        <v>14519</v>
      </c>
      <c r="E4365" t="s">
        <v>90</v>
      </c>
      <c r="F4365" t="s">
        <v>15</v>
      </c>
      <c r="G4365" t="s">
        <v>32</v>
      </c>
      <c r="H4365">
        <v>61</v>
      </c>
      <c r="I4365" t="s">
        <v>14526</v>
      </c>
      <c r="J4365" t="s">
        <v>14527</v>
      </c>
      <c r="K4365" t="s">
        <v>14528</v>
      </c>
      <c r="L4365" t="s">
        <v>77979</v>
      </c>
    </row>
    <row r="4366" spans="1:12" x14ac:dyDescent="0.15">
      <c r="A4366" t="s">
        <v>12</v>
      </c>
      <c r="B4366">
        <v>1203690</v>
      </c>
      <c r="C4366">
        <v>1203710</v>
      </c>
      <c r="D4366" t="s">
        <v>14519</v>
      </c>
      <c r="E4366" t="s">
        <v>90</v>
      </c>
      <c r="F4366" t="s">
        <v>15</v>
      </c>
      <c r="G4366" t="s">
        <v>16</v>
      </c>
      <c r="H4366">
        <v>112</v>
      </c>
      <c r="I4366" t="s">
        <v>14529</v>
      </c>
      <c r="J4366" t="s">
        <v>14530</v>
      </c>
      <c r="K4366" t="s">
        <v>14531</v>
      </c>
      <c r="L4366" t="s">
        <v>77950</v>
      </c>
    </row>
    <row r="4367" spans="1:12" x14ac:dyDescent="0.15">
      <c r="A4367" t="s">
        <v>12</v>
      </c>
      <c r="B4367">
        <v>1204998</v>
      </c>
      <c r="C4367">
        <v>1205018</v>
      </c>
      <c r="D4367" t="s">
        <v>14532</v>
      </c>
      <c r="E4367" t="s">
        <v>90</v>
      </c>
      <c r="F4367" t="s">
        <v>76</v>
      </c>
      <c r="G4367" t="s">
        <v>36</v>
      </c>
      <c r="H4367">
        <v>8</v>
      </c>
      <c r="I4367" t="s">
        <v>14533</v>
      </c>
      <c r="J4367" t="s">
        <v>14534</v>
      </c>
      <c r="K4367" t="s">
        <v>14535</v>
      </c>
      <c r="L4367" t="s">
        <v>77955</v>
      </c>
    </row>
    <row r="4368" spans="1:12" x14ac:dyDescent="0.15">
      <c r="A4368" t="s">
        <v>12</v>
      </c>
      <c r="B4368">
        <v>1204957</v>
      </c>
      <c r="C4368">
        <v>1204977</v>
      </c>
      <c r="D4368" t="s">
        <v>14532</v>
      </c>
      <c r="E4368" t="s">
        <v>90</v>
      </c>
      <c r="F4368" t="s">
        <v>76</v>
      </c>
      <c r="G4368" t="s">
        <v>16</v>
      </c>
      <c r="H4368">
        <v>49</v>
      </c>
      <c r="I4368" t="s">
        <v>14536</v>
      </c>
      <c r="J4368" t="s">
        <v>14537</v>
      </c>
      <c r="K4368" t="s">
        <v>14538</v>
      </c>
      <c r="L4368" t="s">
        <v>77913</v>
      </c>
    </row>
    <row r="4369" spans="1:12" x14ac:dyDescent="0.15">
      <c r="A4369" t="s">
        <v>12</v>
      </c>
      <c r="B4369">
        <v>1204932</v>
      </c>
      <c r="C4369">
        <v>1204952</v>
      </c>
      <c r="D4369" t="s">
        <v>14532</v>
      </c>
      <c r="E4369" t="s">
        <v>90</v>
      </c>
      <c r="F4369" t="s">
        <v>76</v>
      </c>
      <c r="G4369" t="s">
        <v>36</v>
      </c>
      <c r="H4369">
        <v>74</v>
      </c>
      <c r="I4369" t="s">
        <v>14539</v>
      </c>
      <c r="J4369" t="s">
        <v>14540</v>
      </c>
      <c r="K4369" t="s">
        <v>14541</v>
      </c>
      <c r="L4369" t="s">
        <v>78005</v>
      </c>
    </row>
    <row r="4370" spans="1:12" x14ac:dyDescent="0.15">
      <c r="A4370" t="s">
        <v>12</v>
      </c>
      <c r="B4370">
        <v>1204896</v>
      </c>
      <c r="C4370">
        <v>1204916</v>
      </c>
      <c r="D4370" t="s">
        <v>14532</v>
      </c>
      <c r="E4370" t="s">
        <v>90</v>
      </c>
      <c r="F4370" t="s">
        <v>76</v>
      </c>
      <c r="G4370" t="s">
        <v>32</v>
      </c>
      <c r="H4370">
        <v>110</v>
      </c>
      <c r="I4370" t="s">
        <v>14542</v>
      </c>
      <c r="J4370" t="s">
        <v>14543</v>
      </c>
      <c r="K4370" t="s">
        <v>14544</v>
      </c>
      <c r="L4370" t="s">
        <v>78030</v>
      </c>
    </row>
    <row r="4371" spans="1:12" x14ac:dyDescent="0.15">
      <c r="A4371" t="s">
        <v>12</v>
      </c>
      <c r="B4371">
        <v>1206162</v>
      </c>
      <c r="C4371">
        <v>1206182</v>
      </c>
      <c r="D4371" t="s">
        <v>14545</v>
      </c>
      <c r="E4371" t="s">
        <v>90</v>
      </c>
      <c r="F4371" t="s">
        <v>76</v>
      </c>
      <c r="G4371" t="s">
        <v>16</v>
      </c>
      <c r="H4371">
        <v>34</v>
      </c>
      <c r="I4371" t="s">
        <v>14546</v>
      </c>
      <c r="J4371" t="s">
        <v>14547</v>
      </c>
      <c r="K4371" t="s">
        <v>14548</v>
      </c>
      <c r="L4371" t="s">
        <v>77999</v>
      </c>
    </row>
    <row r="4372" spans="1:12" x14ac:dyDescent="0.15">
      <c r="A4372" t="s">
        <v>12</v>
      </c>
      <c r="B4372">
        <v>1206141</v>
      </c>
      <c r="C4372">
        <v>1206161</v>
      </c>
      <c r="D4372" t="s">
        <v>14545</v>
      </c>
      <c r="E4372" t="s">
        <v>90</v>
      </c>
      <c r="F4372" t="s">
        <v>76</v>
      </c>
      <c r="G4372" t="s">
        <v>16</v>
      </c>
      <c r="H4372">
        <v>55</v>
      </c>
      <c r="I4372" t="s">
        <v>14549</v>
      </c>
      <c r="J4372" t="s">
        <v>14550</v>
      </c>
      <c r="K4372" t="s">
        <v>14551</v>
      </c>
      <c r="L4372" t="s">
        <v>77992</v>
      </c>
    </row>
    <row r="4373" spans="1:12" x14ac:dyDescent="0.15">
      <c r="A4373" t="s">
        <v>12</v>
      </c>
      <c r="B4373">
        <v>1206116</v>
      </c>
      <c r="C4373">
        <v>1206136</v>
      </c>
      <c r="D4373" t="s">
        <v>14545</v>
      </c>
      <c r="E4373" t="s">
        <v>90</v>
      </c>
      <c r="F4373" t="s">
        <v>76</v>
      </c>
      <c r="G4373" t="s">
        <v>16</v>
      </c>
      <c r="H4373">
        <v>80</v>
      </c>
      <c r="I4373" t="s">
        <v>14552</v>
      </c>
      <c r="J4373" t="s">
        <v>14553</v>
      </c>
      <c r="K4373" t="s">
        <v>14554</v>
      </c>
      <c r="L4373" t="s">
        <v>77940</v>
      </c>
    </row>
    <row r="4374" spans="1:12" x14ac:dyDescent="0.15">
      <c r="A4374" t="s">
        <v>12</v>
      </c>
      <c r="B4374">
        <v>1206085</v>
      </c>
      <c r="C4374">
        <v>1206105</v>
      </c>
      <c r="D4374" t="s">
        <v>14545</v>
      </c>
      <c r="E4374" t="s">
        <v>90</v>
      </c>
      <c r="F4374" t="s">
        <v>76</v>
      </c>
      <c r="G4374" t="s">
        <v>36</v>
      </c>
      <c r="H4374">
        <v>111</v>
      </c>
      <c r="I4374" t="s">
        <v>14555</v>
      </c>
      <c r="J4374" t="s">
        <v>14556</v>
      </c>
      <c r="K4374" t="s">
        <v>14557</v>
      </c>
      <c r="L4374" t="s">
        <v>77908</v>
      </c>
    </row>
    <row r="4375" spans="1:12" x14ac:dyDescent="0.15">
      <c r="A4375" t="s">
        <v>12</v>
      </c>
      <c r="B4375">
        <v>1207156</v>
      </c>
      <c r="C4375">
        <v>1207176</v>
      </c>
      <c r="D4375" t="s">
        <v>14558</v>
      </c>
      <c r="E4375" t="s">
        <v>90</v>
      </c>
      <c r="F4375" t="s">
        <v>76</v>
      </c>
      <c r="G4375" t="s">
        <v>16</v>
      </c>
      <c r="H4375">
        <v>10</v>
      </c>
      <c r="I4375" t="s">
        <v>14559</v>
      </c>
      <c r="J4375" t="s">
        <v>14560</v>
      </c>
      <c r="K4375" t="s">
        <v>14561</v>
      </c>
      <c r="L4375" t="s">
        <v>78001</v>
      </c>
    </row>
    <row r="4376" spans="1:12" x14ac:dyDescent="0.15">
      <c r="A4376" t="s">
        <v>12</v>
      </c>
      <c r="B4376">
        <v>1207123</v>
      </c>
      <c r="C4376">
        <v>1207143</v>
      </c>
      <c r="D4376" t="s">
        <v>14558</v>
      </c>
      <c r="E4376" t="s">
        <v>90</v>
      </c>
      <c r="F4376" t="s">
        <v>76</v>
      </c>
      <c r="G4376" t="s">
        <v>16</v>
      </c>
      <c r="H4376">
        <v>43</v>
      </c>
      <c r="I4376" t="s">
        <v>14562</v>
      </c>
      <c r="J4376" t="s">
        <v>14563</v>
      </c>
      <c r="K4376" t="s">
        <v>14564</v>
      </c>
      <c r="L4376" t="s">
        <v>77942</v>
      </c>
    </row>
    <row r="4377" spans="1:12" x14ac:dyDescent="0.15">
      <c r="A4377" t="s">
        <v>12</v>
      </c>
      <c r="B4377">
        <v>1207092</v>
      </c>
      <c r="C4377">
        <v>1207112</v>
      </c>
      <c r="D4377" t="s">
        <v>14558</v>
      </c>
      <c r="E4377" t="s">
        <v>90</v>
      </c>
      <c r="F4377" t="s">
        <v>76</v>
      </c>
      <c r="G4377" t="s">
        <v>32</v>
      </c>
      <c r="H4377">
        <v>74</v>
      </c>
      <c r="I4377" t="s">
        <v>14565</v>
      </c>
      <c r="J4377" t="s">
        <v>14566</v>
      </c>
      <c r="K4377" t="s">
        <v>14567</v>
      </c>
      <c r="L4377" t="s">
        <v>78005</v>
      </c>
    </row>
    <row r="4378" spans="1:12" x14ac:dyDescent="0.15">
      <c r="A4378" t="s">
        <v>12</v>
      </c>
      <c r="B4378">
        <v>1207060</v>
      </c>
      <c r="C4378">
        <v>1207080</v>
      </c>
      <c r="D4378" t="s">
        <v>14558</v>
      </c>
      <c r="E4378" t="s">
        <v>90</v>
      </c>
      <c r="F4378" t="s">
        <v>76</v>
      </c>
      <c r="G4378" t="s">
        <v>16</v>
      </c>
      <c r="H4378">
        <v>106</v>
      </c>
      <c r="I4378" t="s">
        <v>14568</v>
      </c>
      <c r="J4378" t="s">
        <v>14569</v>
      </c>
      <c r="K4378" t="s">
        <v>14570</v>
      </c>
      <c r="L4378" t="s">
        <v>77914</v>
      </c>
    </row>
    <row r="4379" spans="1:12" x14ac:dyDescent="0.15">
      <c r="A4379" t="s">
        <v>12</v>
      </c>
      <c r="B4379">
        <v>1208508</v>
      </c>
      <c r="C4379">
        <v>1208528</v>
      </c>
      <c r="D4379" t="s">
        <v>14571</v>
      </c>
      <c r="E4379" t="s">
        <v>14572</v>
      </c>
      <c r="F4379" t="s">
        <v>76</v>
      </c>
      <c r="G4379" t="s">
        <v>16</v>
      </c>
      <c r="H4379">
        <v>12</v>
      </c>
      <c r="I4379" t="s">
        <v>14573</v>
      </c>
      <c r="J4379" t="s">
        <v>14574</v>
      </c>
      <c r="K4379" t="s">
        <v>14575</v>
      </c>
      <c r="L4379" t="s">
        <v>77991</v>
      </c>
    </row>
    <row r="4380" spans="1:12" x14ac:dyDescent="0.15">
      <c r="A4380" t="s">
        <v>12</v>
      </c>
      <c r="B4380">
        <v>1208485</v>
      </c>
      <c r="C4380">
        <v>1208505</v>
      </c>
      <c r="D4380" t="s">
        <v>14571</v>
      </c>
      <c r="E4380" t="s">
        <v>14572</v>
      </c>
      <c r="F4380" t="s">
        <v>76</v>
      </c>
      <c r="G4380" t="s">
        <v>32</v>
      </c>
      <c r="H4380">
        <v>35</v>
      </c>
      <c r="I4380" t="s">
        <v>14576</v>
      </c>
      <c r="J4380" t="s">
        <v>14577</v>
      </c>
      <c r="K4380" t="s">
        <v>14578</v>
      </c>
      <c r="L4380" t="s">
        <v>77936</v>
      </c>
    </row>
    <row r="4381" spans="1:12" x14ac:dyDescent="0.15">
      <c r="A4381" t="s">
        <v>12</v>
      </c>
      <c r="B4381">
        <v>1208461</v>
      </c>
      <c r="C4381">
        <v>1208481</v>
      </c>
      <c r="D4381" t="s">
        <v>14571</v>
      </c>
      <c r="E4381" t="s">
        <v>14572</v>
      </c>
      <c r="F4381" t="s">
        <v>76</v>
      </c>
      <c r="G4381" t="s">
        <v>23</v>
      </c>
      <c r="H4381">
        <v>59</v>
      </c>
      <c r="I4381" t="s">
        <v>14579</v>
      </c>
      <c r="J4381" t="s">
        <v>14580</v>
      </c>
      <c r="K4381" t="s">
        <v>14581</v>
      </c>
      <c r="L4381" t="s">
        <v>78009</v>
      </c>
    </row>
    <row r="4382" spans="1:12" x14ac:dyDescent="0.15">
      <c r="A4382" t="s">
        <v>12</v>
      </c>
      <c r="B4382">
        <v>1208440</v>
      </c>
      <c r="C4382">
        <v>1208460</v>
      </c>
      <c r="D4382" t="s">
        <v>14571</v>
      </c>
      <c r="E4382" t="s">
        <v>14572</v>
      </c>
      <c r="F4382" t="s">
        <v>76</v>
      </c>
      <c r="G4382" t="s">
        <v>23</v>
      </c>
      <c r="H4382">
        <v>80</v>
      </c>
      <c r="I4382" t="s">
        <v>14582</v>
      </c>
      <c r="J4382" t="s">
        <v>14583</v>
      </c>
      <c r="K4382" t="s">
        <v>14584</v>
      </c>
      <c r="L4382" t="s">
        <v>77940</v>
      </c>
    </row>
    <row r="4383" spans="1:12" x14ac:dyDescent="0.15">
      <c r="A4383" t="s">
        <v>12</v>
      </c>
      <c r="B4383">
        <v>1209154</v>
      </c>
      <c r="C4383">
        <v>1209174</v>
      </c>
      <c r="D4383" t="s">
        <v>14585</v>
      </c>
      <c r="E4383" t="s">
        <v>90</v>
      </c>
      <c r="F4383" t="s">
        <v>15</v>
      </c>
      <c r="G4383" t="s">
        <v>32</v>
      </c>
      <c r="H4383">
        <v>1</v>
      </c>
      <c r="I4383" t="s">
        <v>14586</v>
      </c>
      <c r="J4383" t="s">
        <v>14587</v>
      </c>
      <c r="K4383" t="s">
        <v>14588</v>
      </c>
      <c r="L4383" t="s">
        <v>77917</v>
      </c>
    </row>
    <row r="4384" spans="1:12" x14ac:dyDescent="0.15">
      <c r="A4384" t="s">
        <v>12</v>
      </c>
      <c r="B4384">
        <v>1209199</v>
      </c>
      <c r="C4384">
        <v>1209219</v>
      </c>
      <c r="D4384" t="s">
        <v>14585</v>
      </c>
      <c r="E4384" t="s">
        <v>90</v>
      </c>
      <c r="F4384" t="s">
        <v>15</v>
      </c>
      <c r="G4384" t="s">
        <v>36</v>
      </c>
      <c r="H4384">
        <v>46</v>
      </c>
      <c r="I4384" t="s">
        <v>14589</v>
      </c>
      <c r="J4384" t="s">
        <v>14590</v>
      </c>
      <c r="K4384" t="s">
        <v>14591</v>
      </c>
      <c r="L4384" t="s">
        <v>78004</v>
      </c>
    </row>
    <row r="4385" spans="1:12" x14ac:dyDescent="0.15">
      <c r="A4385" t="s">
        <v>12</v>
      </c>
      <c r="B4385">
        <v>1209230</v>
      </c>
      <c r="C4385">
        <v>1209250</v>
      </c>
      <c r="D4385" t="s">
        <v>14585</v>
      </c>
      <c r="E4385" t="s">
        <v>90</v>
      </c>
      <c r="F4385" t="s">
        <v>15</v>
      </c>
      <c r="G4385" t="s">
        <v>23</v>
      </c>
      <c r="H4385">
        <v>77</v>
      </c>
      <c r="I4385" t="s">
        <v>14592</v>
      </c>
      <c r="J4385" t="s">
        <v>14593</v>
      </c>
      <c r="K4385" t="s">
        <v>14594</v>
      </c>
      <c r="L4385" t="s">
        <v>77960</v>
      </c>
    </row>
    <row r="4386" spans="1:12" x14ac:dyDescent="0.15">
      <c r="A4386" t="s">
        <v>12</v>
      </c>
      <c r="B4386">
        <v>1209275</v>
      </c>
      <c r="C4386">
        <v>1209295</v>
      </c>
      <c r="D4386" t="s">
        <v>14585</v>
      </c>
      <c r="E4386" t="s">
        <v>90</v>
      </c>
      <c r="F4386" t="s">
        <v>15</v>
      </c>
      <c r="G4386" t="s">
        <v>32</v>
      </c>
      <c r="H4386">
        <v>122</v>
      </c>
      <c r="I4386" t="s">
        <v>14595</v>
      </c>
      <c r="J4386" t="s">
        <v>14596</v>
      </c>
      <c r="K4386" t="s">
        <v>14597</v>
      </c>
      <c r="L4386" t="s">
        <v>78033</v>
      </c>
    </row>
    <row r="4387" spans="1:12" x14ac:dyDescent="0.15">
      <c r="A4387" t="s">
        <v>12</v>
      </c>
      <c r="B4387">
        <v>1211683</v>
      </c>
      <c r="C4387">
        <v>1211703</v>
      </c>
      <c r="D4387" t="s">
        <v>14598</v>
      </c>
      <c r="E4387" t="s">
        <v>90</v>
      </c>
      <c r="F4387" t="s">
        <v>76</v>
      </c>
      <c r="G4387" t="s">
        <v>36</v>
      </c>
      <c r="H4387">
        <v>12</v>
      </c>
      <c r="I4387" t="s">
        <v>14599</v>
      </c>
      <c r="J4387" t="s">
        <v>14600</v>
      </c>
      <c r="K4387" t="s">
        <v>14601</v>
      </c>
      <c r="L4387" t="s">
        <v>77991</v>
      </c>
    </row>
    <row r="4388" spans="1:12" x14ac:dyDescent="0.15">
      <c r="A4388" t="s">
        <v>12</v>
      </c>
      <c r="B4388">
        <v>1211658</v>
      </c>
      <c r="C4388">
        <v>1211678</v>
      </c>
      <c r="D4388" t="s">
        <v>14598</v>
      </c>
      <c r="E4388" t="s">
        <v>90</v>
      </c>
      <c r="F4388" t="s">
        <v>76</v>
      </c>
      <c r="G4388" t="s">
        <v>16</v>
      </c>
      <c r="H4388">
        <v>37</v>
      </c>
      <c r="I4388" t="s">
        <v>14602</v>
      </c>
      <c r="J4388" t="s">
        <v>14603</v>
      </c>
      <c r="K4388" t="s">
        <v>14604</v>
      </c>
      <c r="L4388" t="s">
        <v>77906</v>
      </c>
    </row>
    <row r="4389" spans="1:12" x14ac:dyDescent="0.15">
      <c r="A4389" t="s">
        <v>12</v>
      </c>
      <c r="B4389">
        <v>1211630</v>
      </c>
      <c r="C4389">
        <v>1211650</v>
      </c>
      <c r="D4389" t="s">
        <v>14598</v>
      </c>
      <c r="E4389" t="s">
        <v>90</v>
      </c>
      <c r="F4389" t="s">
        <v>76</v>
      </c>
      <c r="G4389" t="s">
        <v>23</v>
      </c>
      <c r="H4389">
        <v>65</v>
      </c>
      <c r="I4389" t="s">
        <v>14605</v>
      </c>
      <c r="J4389" t="s">
        <v>14606</v>
      </c>
      <c r="K4389" t="s">
        <v>14607</v>
      </c>
      <c r="L4389" t="s">
        <v>78042</v>
      </c>
    </row>
    <row r="4390" spans="1:12" x14ac:dyDescent="0.15">
      <c r="A4390" t="s">
        <v>12</v>
      </c>
      <c r="B4390">
        <v>1211602</v>
      </c>
      <c r="C4390">
        <v>1211622</v>
      </c>
      <c r="D4390" t="s">
        <v>14598</v>
      </c>
      <c r="E4390" t="s">
        <v>90</v>
      </c>
      <c r="F4390" t="s">
        <v>76</v>
      </c>
      <c r="G4390" t="s">
        <v>16</v>
      </c>
      <c r="H4390">
        <v>93</v>
      </c>
      <c r="I4390" t="s">
        <v>14608</v>
      </c>
      <c r="J4390" t="s">
        <v>14609</v>
      </c>
      <c r="K4390" t="s">
        <v>14610</v>
      </c>
      <c r="L4390" t="s">
        <v>78044</v>
      </c>
    </row>
    <row r="4391" spans="1:12" x14ac:dyDescent="0.15">
      <c r="A4391" t="s">
        <v>12</v>
      </c>
      <c r="B4391">
        <v>1212066</v>
      </c>
      <c r="C4391">
        <v>1212086</v>
      </c>
      <c r="D4391" t="s">
        <v>14611</v>
      </c>
      <c r="E4391" t="s">
        <v>90</v>
      </c>
      <c r="F4391" t="s">
        <v>15</v>
      </c>
      <c r="G4391" t="s">
        <v>32</v>
      </c>
      <c r="H4391">
        <v>55</v>
      </c>
      <c r="I4391" t="s">
        <v>14612</v>
      </c>
      <c r="J4391" t="s">
        <v>14613</v>
      </c>
      <c r="K4391" t="s">
        <v>14614</v>
      </c>
      <c r="L4391" t="s">
        <v>77992</v>
      </c>
    </row>
    <row r="4392" spans="1:12" x14ac:dyDescent="0.15">
      <c r="A4392" t="s">
        <v>12</v>
      </c>
      <c r="B4392">
        <v>1212145</v>
      </c>
      <c r="C4392">
        <v>1212165</v>
      </c>
      <c r="D4392" t="s">
        <v>14611</v>
      </c>
      <c r="E4392" t="s">
        <v>90</v>
      </c>
      <c r="F4392" t="s">
        <v>15</v>
      </c>
      <c r="G4392" t="s">
        <v>23</v>
      </c>
      <c r="H4392">
        <v>134</v>
      </c>
      <c r="I4392" t="s">
        <v>14615</v>
      </c>
      <c r="J4392" t="s">
        <v>14616</v>
      </c>
      <c r="K4392" t="s">
        <v>14617</v>
      </c>
      <c r="L4392" t="s">
        <v>78039</v>
      </c>
    </row>
    <row r="4393" spans="1:12" x14ac:dyDescent="0.15">
      <c r="A4393" t="s">
        <v>12</v>
      </c>
      <c r="B4393">
        <v>1212165</v>
      </c>
      <c r="C4393">
        <v>1212185</v>
      </c>
      <c r="D4393" t="s">
        <v>14611</v>
      </c>
      <c r="E4393" t="s">
        <v>90</v>
      </c>
      <c r="F4393" t="s">
        <v>15</v>
      </c>
      <c r="G4393" t="s">
        <v>16</v>
      </c>
      <c r="H4393">
        <v>154</v>
      </c>
      <c r="I4393" t="s">
        <v>14618</v>
      </c>
      <c r="J4393" t="s">
        <v>14619</v>
      </c>
      <c r="K4393" t="s">
        <v>14620</v>
      </c>
      <c r="L4393" t="s">
        <v>78107</v>
      </c>
    </row>
    <row r="4394" spans="1:12" x14ac:dyDescent="0.15">
      <c r="A4394" t="s">
        <v>12</v>
      </c>
      <c r="B4394">
        <v>1212240</v>
      </c>
      <c r="C4394">
        <v>1212260</v>
      </c>
      <c r="D4394" t="s">
        <v>14611</v>
      </c>
      <c r="E4394" t="s">
        <v>90</v>
      </c>
      <c r="F4394" t="s">
        <v>15</v>
      </c>
      <c r="G4394" t="s">
        <v>16</v>
      </c>
      <c r="H4394">
        <v>229</v>
      </c>
      <c r="I4394" t="s">
        <v>14621</v>
      </c>
      <c r="J4394" t="s">
        <v>14622</v>
      </c>
      <c r="K4394" t="s">
        <v>14623</v>
      </c>
      <c r="L4394" t="s">
        <v>78113</v>
      </c>
    </row>
    <row r="4395" spans="1:12" x14ac:dyDescent="0.15">
      <c r="A4395" t="s">
        <v>12</v>
      </c>
      <c r="B4395">
        <v>1213154</v>
      </c>
      <c r="C4395">
        <v>1213174</v>
      </c>
      <c r="D4395" t="s">
        <v>14624</v>
      </c>
      <c r="E4395" t="s">
        <v>14625</v>
      </c>
      <c r="F4395" t="s">
        <v>15</v>
      </c>
      <c r="G4395" t="s">
        <v>36</v>
      </c>
      <c r="H4395">
        <v>6</v>
      </c>
      <c r="I4395" t="s">
        <v>14626</v>
      </c>
      <c r="J4395" t="s">
        <v>14627</v>
      </c>
      <c r="K4395" t="s">
        <v>14628</v>
      </c>
      <c r="L4395" t="s">
        <v>78025</v>
      </c>
    </row>
    <row r="4396" spans="1:12" x14ac:dyDescent="0.15">
      <c r="A4396" t="s">
        <v>12</v>
      </c>
      <c r="B4396">
        <v>1213175</v>
      </c>
      <c r="C4396">
        <v>1213195</v>
      </c>
      <c r="D4396" t="s">
        <v>14624</v>
      </c>
      <c r="E4396" t="s">
        <v>14625</v>
      </c>
      <c r="F4396" t="s">
        <v>15</v>
      </c>
      <c r="G4396" t="s">
        <v>36</v>
      </c>
      <c r="H4396">
        <v>27</v>
      </c>
      <c r="I4396" t="s">
        <v>14629</v>
      </c>
      <c r="J4396" t="s">
        <v>14630</v>
      </c>
      <c r="K4396" t="s">
        <v>14631</v>
      </c>
      <c r="L4396" t="s">
        <v>78013</v>
      </c>
    </row>
    <row r="4397" spans="1:12" x14ac:dyDescent="0.15">
      <c r="A4397" t="s">
        <v>12</v>
      </c>
      <c r="B4397">
        <v>1213204</v>
      </c>
      <c r="C4397">
        <v>1213224</v>
      </c>
      <c r="D4397" t="s">
        <v>14624</v>
      </c>
      <c r="E4397" t="s">
        <v>14625</v>
      </c>
      <c r="F4397" t="s">
        <v>15</v>
      </c>
      <c r="G4397" t="s">
        <v>32</v>
      </c>
      <c r="H4397">
        <v>56</v>
      </c>
      <c r="I4397" t="s">
        <v>14632</v>
      </c>
      <c r="J4397" t="s">
        <v>14633</v>
      </c>
      <c r="K4397" t="s">
        <v>14634</v>
      </c>
      <c r="L4397" t="s">
        <v>77971</v>
      </c>
    </row>
    <row r="4398" spans="1:12" x14ac:dyDescent="0.15">
      <c r="A4398" t="s">
        <v>12</v>
      </c>
      <c r="B4398">
        <v>1213230</v>
      </c>
      <c r="C4398">
        <v>1213250</v>
      </c>
      <c r="D4398" t="s">
        <v>14624</v>
      </c>
      <c r="E4398" t="s">
        <v>14625</v>
      </c>
      <c r="F4398" t="s">
        <v>15</v>
      </c>
      <c r="G4398" t="s">
        <v>36</v>
      </c>
      <c r="H4398">
        <v>82</v>
      </c>
      <c r="I4398" t="s">
        <v>14635</v>
      </c>
      <c r="J4398" t="s">
        <v>14636</v>
      </c>
      <c r="K4398" t="s">
        <v>14637</v>
      </c>
      <c r="L4398" t="s">
        <v>78011</v>
      </c>
    </row>
    <row r="4399" spans="1:12" x14ac:dyDescent="0.15">
      <c r="A4399" t="s">
        <v>12</v>
      </c>
      <c r="B4399">
        <v>1213942</v>
      </c>
      <c r="C4399">
        <v>1213962</v>
      </c>
      <c r="D4399" t="s">
        <v>14638</v>
      </c>
      <c r="E4399" t="s">
        <v>90</v>
      </c>
      <c r="F4399" t="s">
        <v>15</v>
      </c>
      <c r="G4399" t="s">
        <v>36</v>
      </c>
      <c r="H4399">
        <v>7</v>
      </c>
      <c r="I4399" t="s">
        <v>14639</v>
      </c>
      <c r="J4399" t="s">
        <v>14640</v>
      </c>
      <c r="K4399" t="s">
        <v>14641</v>
      </c>
      <c r="L4399" t="s">
        <v>77909</v>
      </c>
    </row>
    <row r="4400" spans="1:12" x14ac:dyDescent="0.15">
      <c r="A4400" t="s">
        <v>12</v>
      </c>
      <c r="B4400">
        <v>1213985</v>
      </c>
      <c r="C4400">
        <v>1214005</v>
      </c>
      <c r="D4400" t="s">
        <v>14638</v>
      </c>
      <c r="E4400" t="s">
        <v>90</v>
      </c>
      <c r="F4400" t="s">
        <v>15</v>
      </c>
      <c r="G4400" t="s">
        <v>32</v>
      </c>
      <c r="H4400">
        <v>50</v>
      </c>
      <c r="I4400" t="s">
        <v>14642</v>
      </c>
      <c r="J4400" t="s">
        <v>14643</v>
      </c>
      <c r="K4400" t="s">
        <v>14644</v>
      </c>
      <c r="L4400" t="s">
        <v>77925</v>
      </c>
    </row>
    <row r="4401" spans="1:12" x14ac:dyDescent="0.15">
      <c r="A4401" t="s">
        <v>12</v>
      </c>
      <c r="B4401">
        <v>1214005</v>
      </c>
      <c r="C4401">
        <v>1214025</v>
      </c>
      <c r="D4401" t="s">
        <v>14638</v>
      </c>
      <c r="E4401" t="s">
        <v>90</v>
      </c>
      <c r="F4401" t="s">
        <v>15</v>
      </c>
      <c r="G4401" t="s">
        <v>32</v>
      </c>
      <c r="H4401">
        <v>70</v>
      </c>
      <c r="I4401" t="s">
        <v>14645</v>
      </c>
      <c r="J4401" t="s">
        <v>14646</v>
      </c>
      <c r="K4401" t="s">
        <v>14647</v>
      </c>
      <c r="L4401" t="s">
        <v>77919</v>
      </c>
    </row>
    <row r="4402" spans="1:12" x14ac:dyDescent="0.15">
      <c r="A4402" t="s">
        <v>12</v>
      </c>
      <c r="B4402">
        <v>1214025</v>
      </c>
      <c r="C4402">
        <v>1214045</v>
      </c>
      <c r="D4402" t="s">
        <v>14638</v>
      </c>
      <c r="E4402" t="s">
        <v>90</v>
      </c>
      <c r="F4402" t="s">
        <v>15</v>
      </c>
      <c r="G4402" t="s">
        <v>36</v>
      </c>
      <c r="H4402">
        <v>90</v>
      </c>
      <c r="I4402" t="s">
        <v>14648</v>
      </c>
      <c r="J4402" t="s">
        <v>14649</v>
      </c>
      <c r="K4402" t="s">
        <v>14650</v>
      </c>
      <c r="L4402" t="s">
        <v>78017</v>
      </c>
    </row>
    <row r="4403" spans="1:12" x14ac:dyDescent="0.15">
      <c r="A4403" t="s">
        <v>12</v>
      </c>
      <c r="B4403">
        <v>1214501</v>
      </c>
      <c r="C4403">
        <v>1214521</v>
      </c>
      <c r="D4403" t="s">
        <v>14651</v>
      </c>
      <c r="E4403" t="s">
        <v>90</v>
      </c>
      <c r="F4403" t="s">
        <v>15</v>
      </c>
      <c r="G4403" t="s">
        <v>32</v>
      </c>
      <c r="H4403">
        <v>17</v>
      </c>
      <c r="I4403" t="s">
        <v>14652</v>
      </c>
      <c r="J4403" t="s">
        <v>14653</v>
      </c>
      <c r="K4403" t="s">
        <v>14654</v>
      </c>
      <c r="L4403" t="s">
        <v>77944</v>
      </c>
    </row>
    <row r="4404" spans="1:12" x14ac:dyDescent="0.15">
      <c r="A4404" t="s">
        <v>12</v>
      </c>
      <c r="B4404">
        <v>1214526</v>
      </c>
      <c r="C4404">
        <v>1214546</v>
      </c>
      <c r="D4404" t="s">
        <v>14651</v>
      </c>
      <c r="E4404" t="s">
        <v>90</v>
      </c>
      <c r="F4404" t="s">
        <v>15</v>
      </c>
      <c r="G4404" t="s">
        <v>36</v>
      </c>
      <c r="H4404">
        <v>42</v>
      </c>
      <c r="I4404" t="s">
        <v>14655</v>
      </c>
      <c r="J4404" t="s">
        <v>14656</v>
      </c>
      <c r="K4404" t="s">
        <v>14657</v>
      </c>
      <c r="L4404" t="s">
        <v>77945</v>
      </c>
    </row>
    <row r="4405" spans="1:12" x14ac:dyDescent="0.15">
      <c r="A4405" t="s">
        <v>12</v>
      </c>
      <c r="B4405">
        <v>1214546</v>
      </c>
      <c r="C4405">
        <v>1214566</v>
      </c>
      <c r="D4405" t="s">
        <v>14651</v>
      </c>
      <c r="E4405" t="s">
        <v>90</v>
      </c>
      <c r="F4405" t="s">
        <v>15</v>
      </c>
      <c r="G4405" t="s">
        <v>23</v>
      </c>
      <c r="H4405">
        <v>62</v>
      </c>
      <c r="I4405" t="s">
        <v>14658</v>
      </c>
      <c r="J4405" t="s">
        <v>14659</v>
      </c>
      <c r="K4405" t="s">
        <v>14660</v>
      </c>
      <c r="L4405" t="s">
        <v>77949</v>
      </c>
    </row>
    <row r="4406" spans="1:12" x14ac:dyDescent="0.15">
      <c r="A4406" t="s">
        <v>12</v>
      </c>
      <c r="B4406">
        <v>1214575</v>
      </c>
      <c r="C4406">
        <v>1214595</v>
      </c>
      <c r="D4406" t="s">
        <v>14651</v>
      </c>
      <c r="E4406" t="s">
        <v>90</v>
      </c>
      <c r="F4406" t="s">
        <v>15</v>
      </c>
      <c r="G4406" t="s">
        <v>16</v>
      </c>
      <c r="H4406">
        <v>91</v>
      </c>
      <c r="I4406" t="s">
        <v>14661</v>
      </c>
      <c r="J4406" t="s">
        <v>14662</v>
      </c>
      <c r="K4406" t="s">
        <v>14663</v>
      </c>
      <c r="L4406" t="s">
        <v>77907</v>
      </c>
    </row>
    <row r="4407" spans="1:12" x14ac:dyDescent="0.15">
      <c r="A4407" t="s">
        <v>12</v>
      </c>
      <c r="B4407">
        <v>1215197</v>
      </c>
      <c r="C4407">
        <v>1215217</v>
      </c>
      <c r="D4407" t="s">
        <v>14664</v>
      </c>
      <c r="E4407" t="s">
        <v>90</v>
      </c>
      <c r="F4407" t="s">
        <v>15</v>
      </c>
      <c r="G4407" t="s">
        <v>16</v>
      </c>
      <c r="H4407">
        <v>19</v>
      </c>
      <c r="I4407" t="s">
        <v>14665</v>
      </c>
      <c r="J4407" t="s">
        <v>14666</v>
      </c>
      <c r="K4407" t="s">
        <v>14667</v>
      </c>
      <c r="L4407" t="s">
        <v>77982</v>
      </c>
    </row>
    <row r="4408" spans="1:12" x14ac:dyDescent="0.15">
      <c r="A4408" t="s">
        <v>12</v>
      </c>
      <c r="B4408">
        <v>1215234</v>
      </c>
      <c r="C4408">
        <v>1215254</v>
      </c>
      <c r="D4408" t="s">
        <v>14664</v>
      </c>
      <c r="E4408" t="s">
        <v>90</v>
      </c>
      <c r="F4408" t="s">
        <v>15</v>
      </c>
      <c r="G4408" t="s">
        <v>23</v>
      </c>
      <c r="H4408">
        <v>56</v>
      </c>
      <c r="I4408" t="s">
        <v>14668</v>
      </c>
      <c r="J4408" t="s">
        <v>14669</v>
      </c>
      <c r="K4408" t="s">
        <v>14670</v>
      </c>
      <c r="L4408" t="s">
        <v>77971</v>
      </c>
    </row>
    <row r="4409" spans="1:12" x14ac:dyDescent="0.15">
      <c r="A4409" t="s">
        <v>12</v>
      </c>
      <c r="B4409">
        <v>1215283</v>
      </c>
      <c r="C4409">
        <v>1215303</v>
      </c>
      <c r="D4409" t="s">
        <v>14664</v>
      </c>
      <c r="E4409" t="s">
        <v>90</v>
      </c>
      <c r="F4409" t="s">
        <v>15</v>
      </c>
      <c r="G4409" t="s">
        <v>16</v>
      </c>
      <c r="H4409">
        <v>105</v>
      </c>
      <c r="I4409" t="s">
        <v>14671</v>
      </c>
      <c r="J4409" t="s">
        <v>14672</v>
      </c>
      <c r="K4409" t="s">
        <v>14673</v>
      </c>
      <c r="L4409" t="s">
        <v>78028</v>
      </c>
    </row>
    <row r="4410" spans="1:12" x14ac:dyDescent="0.15">
      <c r="A4410" t="s">
        <v>12</v>
      </c>
      <c r="B4410">
        <v>1215333</v>
      </c>
      <c r="C4410">
        <v>1215353</v>
      </c>
      <c r="D4410" t="s">
        <v>14664</v>
      </c>
      <c r="E4410" t="s">
        <v>90</v>
      </c>
      <c r="F4410" t="s">
        <v>15</v>
      </c>
      <c r="G4410" t="s">
        <v>32</v>
      </c>
      <c r="H4410">
        <v>155</v>
      </c>
      <c r="I4410" t="s">
        <v>14674</v>
      </c>
      <c r="J4410" t="s">
        <v>14675</v>
      </c>
      <c r="K4410" t="s">
        <v>14676</v>
      </c>
      <c r="L4410" t="s">
        <v>78083</v>
      </c>
    </row>
    <row r="4411" spans="1:12" x14ac:dyDescent="0.15">
      <c r="A4411" t="s">
        <v>12</v>
      </c>
      <c r="B4411">
        <v>1215532</v>
      </c>
      <c r="C4411">
        <v>1215552</v>
      </c>
      <c r="D4411" t="s">
        <v>14677</v>
      </c>
      <c r="E4411" t="s">
        <v>90</v>
      </c>
      <c r="F4411" t="s">
        <v>15</v>
      </c>
      <c r="G4411" t="s">
        <v>23</v>
      </c>
      <c r="H4411">
        <v>11</v>
      </c>
      <c r="I4411" t="s">
        <v>14678</v>
      </c>
      <c r="J4411" t="s">
        <v>14679</v>
      </c>
      <c r="K4411" t="s">
        <v>14680</v>
      </c>
      <c r="L4411" t="s">
        <v>77974</v>
      </c>
    </row>
    <row r="4412" spans="1:12" x14ac:dyDescent="0.15">
      <c r="A4412" t="s">
        <v>12</v>
      </c>
      <c r="B4412">
        <v>1215562</v>
      </c>
      <c r="C4412">
        <v>1215582</v>
      </c>
      <c r="D4412" t="s">
        <v>14677</v>
      </c>
      <c r="E4412" t="s">
        <v>90</v>
      </c>
      <c r="F4412" t="s">
        <v>15</v>
      </c>
      <c r="G4412" t="s">
        <v>16</v>
      </c>
      <c r="H4412">
        <v>41</v>
      </c>
      <c r="I4412" t="s">
        <v>14681</v>
      </c>
      <c r="J4412" t="s">
        <v>14682</v>
      </c>
      <c r="K4412" t="s">
        <v>14683</v>
      </c>
      <c r="L4412" t="s">
        <v>78014</v>
      </c>
    </row>
    <row r="4413" spans="1:12" x14ac:dyDescent="0.15">
      <c r="A4413" t="s">
        <v>12</v>
      </c>
      <c r="B4413">
        <v>1215592</v>
      </c>
      <c r="C4413">
        <v>1215612</v>
      </c>
      <c r="D4413" t="s">
        <v>14677</v>
      </c>
      <c r="E4413" t="s">
        <v>90</v>
      </c>
      <c r="F4413" t="s">
        <v>15</v>
      </c>
      <c r="G4413" t="s">
        <v>36</v>
      </c>
      <c r="H4413">
        <v>71</v>
      </c>
      <c r="I4413" t="s">
        <v>14684</v>
      </c>
      <c r="J4413" t="s">
        <v>14685</v>
      </c>
      <c r="K4413" t="s">
        <v>14686</v>
      </c>
      <c r="L4413" t="s">
        <v>77969</v>
      </c>
    </row>
    <row r="4414" spans="1:12" x14ac:dyDescent="0.15">
      <c r="A4414" t="s">
        <v>12</v>
      </c>
      <c r="B4414">
        <v>1215664</v>
      </c>
      <c r="C4414">
        <v>1215684</v>
      </c>
      <c r="D4414" t="s">
        <v>14677</v>
      </c>
      <c r="E4414" t="s">
        <v>90</v>
      </c>
      <c r="F4414" t="s">
        <v>15</v>
      </c>
      <c r="G4414" t="s">
        <v>36</v>
      </c>
      <c r="H4414">
        <v>143</v>
      </c>
      <c r="I4414" t="s">
        <v>14687</v>
      </c>
      <c r="J4414" t="s">
        <v>14688</v>
      </c>
      <c r="K4414" t="s">
        <v>14689</v>
      </c>
      <c r="L4414" t="s">
        <v>78076</v>
      </c>
    </row>
    <row r="4415" spans="1:12" x14ac:dyDescent="0.15">
      <c r="A4415" t="s">
        <v>12</v>
      </c>
      <c r="B4415">
        <v>1216331</v>
      </c>
      <c r="C4415">
        <v>1216351</v>
      </c>
      <c r="D4415" t="s">
        <v>14690</v>
      </c>
      <c r="E4415" t="s">
        <v>90</v>
      </c>
      <c r="F4415" t="s">
        <v>15</v>
      </c>
      <c r="G4415" t="s">
        <v>36</v>
      </c>
      <c r="H4415">
        <v>0</v>
      </c>
      <c r="I4415" t="s">
        <v>14691</v>
      </c>
      <c r="J4415" t="s">
        <v>14692</v>
      </c>
      <c r="K4415" t="s">
        <v>14693</v>
      </c>
      <c r="L4415" t="s">
        <v>77980</v>
      </c>
    </row>
    <row r="4416" spans="1:12" x14ac:dyDescent="0.15">
      <c r="A4416" t="s">
        <v>12</v>
      </c>
      <c r="B4416">
        <v>1216361</v>
      </c>
      <c r="C4416">
        <v>1216381</v>
      </c>
      <c r="D4416" t="s">
        <v>14690</v>
      </c>
      <c r="E4416" t="s">
        <v>90</v>
      </c>
      <c r="F4416" t="s">
        <v>15</v>
      </c>
      <c r="G4416" t="s">
        <v>36</v>
      </c>
      <c r="H4416">
        <v>30</v>
      </c>
      <c r="I4416" t="s">
        <v>14694</v>
      </c>
      <c r="J4416" t="s">
        <v>14695</v>
      </c>
      <c r="K4416" t="s">
        <v>14696</v>
      </c>
      <c r="L4416" t="s">
        <v>77984</v>
      </c>
    </row>
    <row r="4417" spans="1:12" x14ac:dyDescent="0.15">
      <c r="A4417" t="s">
        <v>12</v>
      </c>
      <c r="B4417">
        <v>1216390</v>
      </c>
      <c r="C4417">
        <v>1216410</v>
      </c>
      <c r="D4417" t="s">
        <v>14690</v>
      </c>
      <c r="E4417" t="s">
        <v>90</v>
      </c>
      <c r="F4417" t="s">
        <v>15</v>
      </c>
      <c r="G4417" t="s">
        <v>23</v>
      </c>
      <c r="H4417">
        <v>59</v>
      </c>
      <c r="I4417" t="s">
        <v>14697</v>
      </c>
      <c r="J4417" t="s">
        <v>14698</v>
      </c>
      <c r="K4417" t="s">
        <v>14699</v>
      </c>
      <c r="L4417" t="s">
        <v>78009</v>
      </c>
    </row>
    <row r="4418" spans="1:12" x14ac:dyDescent="0.15">
      <c r="A4418" t="s">
        <v>12</v>
      </c>
      <c r="B4418">
        <v>1216416</v>
      </c>
      <c r="C4418">
        <v>1216436</v>
      </c>
      <c r="D4418" t="s">
        <v>14690</v>
      </c>
      <c r="E4418" t="s">
        <v>90</v>
      </c>
      <c r="F4418" t="s">
        <v>15</v>
      </c>
      <c r="G4418" t="s">
        <v>23</v>
      </c>
      <c r="H4418">
        <v>85</v>
      </c>
      <c r="I4418" t="s">
        <v>14700</v>
      </c>
      <c r="J4418" t="s">
        <v>14701</v>
      </c>
      <c r="K4418" t="s">
        <v>14702</v>
      </c>
      <c r="L4418" t="s">
        <v>77972</v>
      </c>
    </row>
    <row r="4419" spans="1:12" x14ac:dyDescent="0.15">
      <c r="A4419" t="s">
        <v>12</v>
      </c>
      <c r="B4419">
        <v>1217276</v>
      </c>
      <c r="C4419">
        <v>1217296</v>
      </c>
      <c r="D4419" t="s">
        <v>14703</v>
      </c>
      <c r="E4419" t="s">
        <v>90</v>
      </c>
      <c r="F4419" t="s">
        <v>15</v>
      </c>
      <c r="G4419" t="s">
        <v>16</v>
      </c>
      <c r="H4419">
        <v>6</v>
      </c>
      <c r="I4419" t="s">
        <v>14704</v>
      </c>
      <c r="J4419" t="s">
        <v>14705</v>
      </c>
      <c r="K4419" t="s">
        <v>14706</v>
      </c>
      <c r="L4419" t="s">
        <v>78025</v>
      </c>
    </row>
    <row r="4420" spans="1:12" x14ac:dyDescent="0.15">
      <c r="A4420" t="s">
        <v>12</v>
      </c>
      <c r="B4420">
        <v>1217300</v>
      </c>
      <c r="C4420">
        <v>1217320</v>
      </c>
      <c r="D4420" t="s">
        <v>14703</v>
      </c>
      <c r="E4420" t="s">
        <v>90</v>
      </c>
      <c r="F4420" t="s">
        <v>15</v>
      </c>
      <c r="G4420" t="s">
        <v>16</v>
      </c>
      <c r="H4420">
        <v>30</v>
      </c>
      <c r="I4420" t="s">
        <v>14707</v>
      </c>
      <c r="J4420" t="s">
        <v>14708</v>
      </c>
      <c r="K4420" t="s">
        <v>14709</v>
      </c>
      <c r="L4420" t="s">
        <v>77984</v>
      </c>
    </row>
    <row r="4421" spans="1:12" x14ac:dyDescent="0.15">
      <c r="A4421" t="s">
        <v>12</v>
      </c>
      <c r="B4421">
        <v>1217330</v>
      </c>
      <c r="C4421">
        <v>1217350</v>
      </c>
      <c r="D4421" t="s">
        <v>14703</v>
      </c>
      <c r="E4421" t="s">
        <v>90</v>
      </c>
      <c r="F4421" t="s">
        <v>15</v>
      </c>
      <c r="G4421" t="s">
        <v>36</v>
      </c>
      <c r="H4421">
        <v>60</v>
      </c>
      <c r="I4421" t="s">
        <v>14710</v>
      </c>
      <c r="J4421" t="s">
        <v>14711</v>
      </c>
      <c r="K4421" t="s">
        <v>14712</v>
      </c>
      <c r="L4421" t="s">
        <v>78006</v>
      </c>
    </row>
    <row r="4422" spans="1:12" x14ac:dyDescent="0.15">
      <c r="A4422" t="s">
        <v>12</v>
      </c>
      <c r="B4422">
        <v>1217355</v>
      </c>
      <c r="C4422">
        <v>1217375</v>
      </c>
      <c r="D4422" t="s">
        <v>14703</v>
      </c>
      <c r="E4422" t="s">
        <v>90</v>
      </c>
      <c r="F4422" t="s">
        <v>15</v>
      </c>
      <c r="G4422" t="s">
        <v>16</v>
      </c>
      <c r="H4422">
        <v>85</v>
      </c>
      <c r="I4422" t="s">
        <v>14713</v>
      </c>
      <c r="J4422" t="s">
        <v>14714</v>
      </c>
      <c r="K4422" t="s">
        <v>14715</v>
      </c>
      <c r="L4422" t="s">
        <v>77972</v>
      </c>
    </row>
    <row r="4423" spans="1:12" x14ac:dyDescent="0.15">
      <c r="A4423" t="s">
        <v>12</v>
      </c>
      <c r="B4423">
        <v>1218112</v>
      </c>
      <c r="C4423">
        <v>1218132</v>
      </c>
      <c r="D4423" t="s">
        <v>14716</v>
      </c>
      <c r="E4423" t="s">
        <v>90</v>
      </c>
      <c r="F4423" t="s">
        <v>15</v>
      </c>
      <c r="G4423" t="s">
        <v>32</v>
      </c>
      <c r="H4423">
        <v>1</v>
      </c>
      <c r="I4423" t="s">
        <v>14717</v>
      </c>
      <c r="J4423" t="s">
        <v>14718</v>
      </c>
      <c r="K4423" t="s">
        <v>14719</v>
      </c>
      <c r="L4423" t="s">
        <v>77917</v>
      </c>
    </row>
    <row r="4424" spans="1:12" x14ac:dyDescent="0.15">
      <c r="A4424" t="s">
        <v>12</v>
      </c>
      <c r="B4424">
        <v>1218148</v>
      </c>
      <c r="C4424">
        <v>1218168</v>
      </c>
      <c r="D4424" t="s">
        <v>14716</v>
      </c>
      <c r="E4424" t="s">
        <v>90</v>
      </c>
      <c r="F4424" t="s">
        <v>15</v>
      </c>
      <c r="G4424" t="s">
        <v>16</v>
      </c>
      <c r="H4424">
        <v>37</v>
      </c>
      <c r="I4424" t="s">
        <v>14720</v>
      </c>
      <c r="J4424" t="s">
        <v>14721</v>
      </c>
      <c r="K4424" t="s">
        <v>14722</v>
      </c>
      <c r="L4424" t="s">
        <v>77906</v>
      </c>
    </row>
    <row r="4425" spans="1:12" x14ac:dyDescent="0.15">
      <c r="A4425" t="s">
        <v>12</v>
      </c>
      <c r="B4425">
        <v>1218170</v>
      </c>
      <c r="C4425">
        <v>1218190</v>
      </c>
      <c r="D4425" t="s">
        <v>14716</v>
      </c>
      <c r="E4425" t="s">
        <v>90</v>
      </c>
      <c r="F4425" t="s">
        <v>15</v>
      </c>
      <c r="G4425" t="s">
        <v>32</v>
      </c>
      <c r="H4425">
        <v>59</v>
      </c>
      <c r="I4425" t="s">
        <v>14723</v>
      </c>
      <c r="J4425" t="s">
        <v>14724</v>
      </c>
      <c r="K4425" t="s">
        <v>14725</v>
      </c>
      <c r="L4425" t="s">
        <v>78009</v>
      </c>
    </row>
    <row r="4426" spans="1:12" x14ac:dyDescent="0.15">
      <c r="A4426" t="s">
        <v>12</v>
      </c>
      <c r="B4426">
        <v>1218192</v>
      </c>
      <c r="C4426">
        <v>1218212</v>
      </c>
      <c r="D4426" t="s">
        <v>14716</v>
      </c>
      <c r="E4426" t="s">
        <v>90</v>
      </c>
      <c r="F4426" t="s">
        <v>15</v>
      </c>
      <c r="G4426" t="s">
        <v>16</v>
      </c>
      <c r="H4426">
        <v>81</v>
      </c>
      <c r="I4426" t="s">
        <v>14726</v>
      </c>
      <c r="J4426" t="s">
        <v>14727</v>
      </c>
      <c r="K4426" t="s">
        <v>14728</v>
      </c>
      <c r="L4426" t="s">
        <v>78019</v>
      </c>
    </row>
    <row r="4427" spans="1:12" x14ac:dyDescent="0.15">
      <c r="A4427" t="s">
        <v>12</v>
      </c>
      <c r="B4427">
        <v>1220039</v>
      </c>
      <c r="C4427">
        <v>1220059</v>
      </c>
      <c r="D4427" t="s">
        <v>14729</v>
      </c>
      <c r="E4427" t="s">
        <v>90</v>
      </c>
      <c r="F4427" t="s">
        <v>76</v>
      </c>
      <c r="G4427" t="s">
        <v>32</v>
      </c>
      <c r="H4427">
        <v>11</v>
      </c>
      <c r="I4427" t="s">
        <v>14730</v>
      </c>
      <c r="J4427" t="s">
        <v>14731</v>
      </c>
      <c r="K4427" t="s">
        <v>14732</v>
      </c>
      <c r="L4427" t="s">
        <v>77974</v>
      </c>
    </row>
    <row r="4428" spans="1:12" x14ac:dyDescent="0.15">
      <c r="A4428" t="s">
        <v>12</v>
      </c>
      <c r="B4428">
        <v>1220005</v>
      </c>
      <c r="C4428">
        <v>1220025</v>
      </c>
      <c r="D4428" t="s">
        <v>14729</v>
      </c>
      <c r="E4428" t="s">
        <v>90</v>
      </c>
      <c r="F4428" t="s">
        <v>76</v>
      </c>
      <c r="G4428" t="s">
        <v>36</v>
      </c>
      <c r="H4428">
        <v>45</v>
      </c>
      <c r="I4428" t="s">
        <v>14733</v>
      </c>
      <c r="J4428" t="s">
        <v>14734</v>
      </c>
      <c r="K4428" t="s">
        <v>14735</v>
      </c>
      <c r="L4428" t="s">
        <v>77967</v>
      </c>
    </row>
    <row r="4429" spans="1:12" x14ac:dyDescent="0.15">
      <c r="A4429" t="s">
        <v>12</v>
      </c>
      <c r="B4429">
        <v>1219968</v>
      </c>
      <c r="C4429">
        <v>1219988</v>
      </c>
      <c r="D4429" t="s">
        <v>14729</v>
      </c>
      <c r="E4429" t="s">
        <v>90</v>
      </c>
      <c r="F4429" t="s">
        <v>76</v>
      </c>
      <c r="G4429" t="s">
        <v>16</v>
      </c>
      <c r="H4429">
        <v>82</v>
      </c>
      <c r="I4429" t="s">
        <v>14736</v>
      </c>
      <c r="J4429" t="s">
        <v>14737</v>
      </c>
      <c r="K4429" t="s">
        <v>14738</v>
      </c>
      <c r="L4429" t="s">
        <v>78011</v>
      </c>
    </row>
    <row r="4430" spans="1:12" x14ac:dyDescent="0.15">
      <c r="A4430" t="s">
        <v>12</v>
      </c>
      <c r="B4430">
        <v>1219947</v>
      </c>
      <c r="C4430">
        <v>1219967</v>
      </c>
      <c r="D4430" t="s">
        <v>14729</v>
      </c>
      <c r="E4430" t="s">
        <v>90</v>
      </c>
      <c r="F4430" t="s">
        <v>76</v>
      </c>
      <c r="G4430" t="s">
        <v>32</v>
      </c>
      <c r="H4430">
        <v>103</v>
      </c>
      <c r="I4430" t="s">
        <v>14739</v>
      </c>
      <c r="J4430" t="s">
        <v>14740</v>
      </c>
      <c r="K4430" t="s">
        <v>14741</v>
      </c>
      <c r="L4430" t="s">
        <v>77937</v>
      </c>
    </row>
    <row r="4431" spans="1:12" x14ac:dyDescent="0.15">
      <c r="A4431" t="s">
        <v>12</v>
      </c>
      <c r="B4431">
        <v>1221478</v>
      </c>
      <c r="C4431">
        <v>1221498</v>
      </c>
      <c r="D4431" t="s">
        <v>14742</v>
      </c>
      <c r="E4431" t="s">
        <v>90</v>
      </c>
      <c r="F4431" t="s">
        <v>76</v>
      </c>
      <c r="G4431" t="s">
        <v>23</v>
      </c>
      <c r="H4431">
        <v>20</v>
      </c>
      <c r="I4431" t="s">
        <v>14743</v>
      </c>
      <c r="J4431" t="s">
        <v>14744</v>
      </c>
      <c r="K4431" t="s">
        <v>14745</v>
      </c>
      <c r="L4431" t="s">
        <v>77968</v>
      </c>
    </row>
    <row r="4432" spans="1:12" x14ac:dyDescent="0.15">
      <c r="A4432" t="s">
        <v>12</v>
      </c>
      <c r="B4432">
        <v>1221457</v>
      </c>
      <c r="C4432">
        <v>1221477</v>
      </c>
      <c r="D4432" t="s">
        <v>14742</v>
      </c>
      <c r="E4432" t="s">
        <v>90</v>
      </c>
      <c r="F4432" t="s">
        <v>76</v>
      </c>
      <c r="G4432" t="s">
        <v>23</v>
      </c>
      <c r="H4432">
        <v>41</v>
      </c>
      <c r="I4432" t="s">
        <v>14746</v>
      </c>
      <c r="J4432" t="s">
        <v>14747</v>
      </c>
      <c r="K4432" t="s">
        <v>14748</v>
      </c>
      <c r="L4432" t="s">
        <v>78014</v>
      </c>
    </row>
    <row r="4433" spans="1:12" x14ac:dyDescent="0.15">
      <c r="A4433" t="s">
        <v>12</v>
      </c>
      <c r="B4433">
        <v>1221419</v>
      </c>
      <c r="C4433">
        <v>1221439</v>
      </c>
      <c r="D4433" t="s">
        <v>14742</v>
      </c>
      <c r="E4433" t="s">
        <v>90</v>
      </c>
      <c r="F4433" t="s">
        <v>76</v>
      </c>
      <c r="G4433" t="s">
        <v>16</v>
      </c>
      <c r="H4433">
        <v>79</v>
      </c>
      <c r="I4433" t="s">
        <v>14749</v>
      </c>
      <c r="J4433" t="s">
        <v>14750</v>
      </c>
      <c r="K4433" t="s">
        <v>14751</v>
      </c>
      <c r="L4433" t="s">
        <v>77993</v>
      </c>
    </row>
    <row r="4434" spans="1:12" x14ac:dyDescent="0.15">
      <c r="A4434" t="s">
        <v>12</v>
      </c>
      <c r="B4434">
        <v>1221385</v>
      </c>
      <c r="C4434">
        <v>1221405</v>
      </c>
      <c r="D4434" t="s">
        <v>14742</v>
      </c>
      <c r="E4434" t="s">
        <v>90</v>
      </c>
      <c r="F4434" t="s">
        <v>76</v>
      </c>
      <c r="G4434" t="s">
        <v>36</v>
      </c>
      <c r="H4434">
        <v>113</v>
      </c>
      <c r="I4434" t="s">
        <v>14752</v>
      </c>
      <c r="J4434" t="s">
        <v>14753</v>
      </c>
      <c r="K4434" t="s">
        <v>14754</v>
      </c>
      <c r="L4434" t="s">
        <v>77986</v>
      </c>
    </row>
    <row r="4435" spans="1:12" x14ac:dyDescent="0.15">
      <c r="A4435" t="s">
        <v>12</v>
      </c>
      <c r="B4435">
        <v>1222028</v>
      </c>
      <c r="C4435">
        <v>1222048</v>
      </c>
      <c r="D4435" t="s">
        <v>14755</v>
      </c>
      <c r="E4435" t="s">
        <v>90</v>
      </c>
      <c r="F4435" t="s">
        <v>76</v>
      </c>
      <c r="G4435" t="s">
        <v>23</v>
      </c>
      <c r="H4435">
        <v>14</v>
      </c>
      <c r="I4435" t="s">
        <v>14756</v>
      </c>
      <c r="J4435" t="s">
        <v>14757</v>
      </c>
      <c r="K4435" t="s">
        <v>14758</v>
      </c>
      <c r="L4435" t="s">
        <v>77924</v>
      </c>
    </row>
    <row r="4436" spans="1:12" x14ac:dyDescent="0.15">
      <c r="A4436" t="s">
        <v>12</v>
      </c>
      <c r="B4436">
        <v>1222002</v>
      </c>
      <c r="C4436">
        <v>1222022</v>
      </c>
      <c r="D4436" t="s">
        <v>14755</v>
      </c>
      <c r="E4436" t="s">
        <v>90</v>
      </c>
      <c r="F4436" t="s">
        <v>76</v>
      </c>
      <c r="G4436" t="s">
        <v>32</v>
      </c>
      <c r="H4436">
        <v>40</v>
      </c>
      <c r="I4436" t="s">
        <v>14759</v>
      </c>
      <c r="J4436" t="s">
        <v>14760</v>
      </c>
      <c r="K4436" t="s">
        <v>14761</v>
      </c>
      <c r="L4436" t="s">
        <v>77952</v>
      </c>
    </row>
    <row r="4437" spans="1:12" x14ac:dyDescent="0.15">
      <c r="A4437" t="s">
        <v>12</v>
      </c>
      <c r="B4437">
        <v>1221972</v>
      </c>
      <c r="C4437">
        <v>1221992</v>
      </c>
      <c r="D4437" t="s">
        <v>14755</v>
      </c>
      <c r="E4437" t="s">
        <v>90</v>
      </c>
      <c r="F4437" t="s">
        <v>76</v>
      </c>
      <c r="G4437" t="s">
        <v>23</v>
      </c>
      <c r="H4437">
        <v>70</v>
      </c>
      <c r="I4437" t="s">
        <v>14762</v>
      </c>
      <c r="J4437" t="s">
        <v>14763</v>
      </c>
      <c r="K4437" t="s">
        <v>14764</v>
      </c>
      <c r="L4437" t="s">
        <v>77919</v>
      </c>
    </row>
    <row r="4438" spans="1:12" x14ac:dyDescent="0.15">
      <c r="A4438" t="s">
        <v>12</v>
      </c>
      <c r="B4438">
        <v>1221941</v>
      </c>
      <c r="C4438">
        <v>1221961</v>
      </c>
      <c r="D4438" t="s">
        <v>14755</v>
      </c>
      <c r="E4438" t="s">
        <v>90</v>
      </c>
      <c r="F4438" t="s">
        <v>76</v>
      </c>
      <c r="G4438" t="s">
        <v>36</v>
      </c>
      <c r="H4438">
        <v>101</v>
      </c>
      <c r="I4438" t="s">
        <v>14765</v>
      </c>
      <c r="J4438" t="s">
        <v>14766</v>
      </c>
      <c r="K4438" t="s">
        <v>14767</v>
      </c>
      <c r="L4438" t="s">
        <v>77997</v>
      </c>
    </row>
    <row r="4439" spans="1:12" x14ac:dyDescent="0.15">
      <c r="A4439" t="s">
        <v>12</v>
      </c>
      <c r="B4439">
        <v>1222166</v>
      </c>
      <c r="C4439">
        <v>1222186</v>
      </c>
      <c r="D4439" t="s">
        <v>14768</v>
      </c>
      <c r="E4439" t="s">
        <v>90</v>
      </c>
      <c r="F4439" t="s">
        <v>15</v>
      </c>
      <c r="G4439" t="s">
        <v>32</v>
      </c>
      <c r="H4439">
        <v>1</v>
      </c>
      <c r="I4439" t="s">
        <v>14769</v>
      </c>
      <c r="J4439" t="s">
        <v>14770</v>
      </c>
      <c r="K4439" t="s">
        <v>14771</v>
      </c>
      <c r="L4439" t="s">
        <v>77917</v>
      </c>
    </row>
    <row r="4440" spans="1:12" x14ac:dyDescent="0.15">
      <c r="A4440" t="s">
        <v>12</v>
      </c>
      <c r="B4440">
        <v>1222187</v>
      </c>
      <c r="C4440">
        <v>1222207</v>
      </c>
      <c r="D4440" t="s">
        <v>14768</v>
      </c>
      <c r="E4440" t="s">
        <v>90</v>
      </c>
      <c r="F4440" t="s">
        <v>15</v>
      </c>
      <c r="G4440" t="s">
        <v>23</v>
      </c>
      <c r="H4440">
        <v>22</v>
      </c>
      <c r="I4440" t="s">
        <v>14772</v>
      </c>
      <c r="J4440" t="s">
        <v>14773</v>
      </c>
      <c r="K4440" t="s">
        <v>14774</v>
      </c>
      <c r="L4440" t="s">
        <v>77948</v>
      </c>
    </row>
    <row r="4441" spans="1:12" x14ac:dyDescent="0.15">
      <c r="A4441" t="s">
        <v>12</v>
      </c>
      <c r="B4441">
        <v>1222212</v>
      </c>
      <c r="C4441">
        <v>1222232</v>
      </c>
      <c r="D4441" t="s">
        <v>14768</v>
      </c>
      <c r="E4441" t="s">
        <v>90</v>
      </c>
      <c r="F4441" t="s">
        <v>15</v>
      </c>
      <c r="G4441" t="s">
        <v>32</v>
      </c>
      <c r="H4441">
        <v>47</v>
      </c>
      <c r="I4441" t="s">
        <v>14775</v>
      </c>
      <c r="J4441" t="s">
        <v>14776</v>
      </c>
      <c r="K4441" t="s">
        <v>14777</v>
      </c>
      <c r="L4441" t="s">
        <v>77932</v>
      </c>
    </row>
    <row r="4442" spans="1:12" x14ac:dyDescent="0.15">
      <c r="A4442" t="s">
        <v>12</v>
      </c>
      <c r="B4442">
        <v>1222232</v>
      </c>
      <c r="C4442">
        <v>1222252</v>
      </c>
      <c r="D4442" t="s">
        <v>14768</v>
      </c>
      <c r="E4442" t="s">
        <v>90</v>
      </c>
      <c r="F4442" t="s">
        <v>15</v>
      </c>
      <c r="G4442" t="s">
        <v>32</v>
      </c>
      <c r="H4442">
        <v>67</v>
      </c>
      <c r="I4442" t="s">
        <v>14778</v>
      </c>
      <c r="J4442" t="s">
        <v>14779</v>
      </c>
      <c r="K4442" t="s">
        <v>14780</v>
      </c>
      <c r="L4442" t="s">
        <v>77981</v>
      </c>
    </row>
    <row r="4443" spans="1:12" x14ac:dyDescent="0.15">
      <c r="A4443" t="s">
        <v>12</v>
      </c>
      <c r="B4443">
        <v>1223563</v>
      </c>
      <c r="C4443">
        <v>1223583</v>
      </c>
      <c r="D4443" t="s">
        <v>14781</v>
      </c>
      <c r="E4443" t="s">
        <v>90</v>
      </c>
      <c r="F4443" t="s">
        <v>76</v>
      </c>
      <c r="G4443" t="s">
        <v>23</v>
      </c>
      <c r="H4443">
        <v>11</v>
      </c>
      <c r="I4443" t="s">
        <v>14782</v>
      </c>
      <c r="J4443" t="s">
        <v>14783</v>
      </c>
      <c r="K4443" t="s">
        <v>14784</v>
      </c>
      <c r="L4443" t="s">
        <v>77974</v>
      </c>
    </row>
    <row r="4444" spans="1:12" x14ac:dyDescent="0.15">
      <c r="A4444" t="s">
        <v>12</v>
      </c>
      <c r="B4444">
        <v>1223522</v>
      </c>
      <c r="C4444">
        <v>1223542</v>
      </c>
      <c r="D4444" t="s">
        <v>14781</v>
      </c>
      <c r="E4444" t="s">
        <v>90</v>
      </c>
      <c r="F4444" t="s">
        <v>76</v>
      </c>
      <c r="G4444" t="s">
        <v>36</v>
      </c>
      <c r="H4444">
        <v>52</v>
      </c>
      <c r="I4444" t="s">
        <v>14785</v>
      </c>
      <c r="J4444" t="s">
        <v>14786</v>
      </c>
      <c r="K4444" t="s">
        <v>14787</v>
      </c>
      <c r="L4444" t="s">
        <v>77959</v>
      </c>
    </row>
    <row r="4445" spans="1:12" x14ac:dyDescent="0.15">
      <c r="A4445" t="s">
        <v>12</v>
      </c>
      <c r="B4445">
        <v>1223498</v>
      </c>
      <c r="C4445">
        <v>1223518</v>
      </c>
      <c r="D4445" t="s">
        <v>14781</v>
      </c>
      <c r="E4445" t="s">
        <v>90</v>
      </c>
      <c r="F4445" t="s">
        <v>76</v>
      </c>
      <c r="G4445" t="s">
        <v>16</v>
      </c>
      <c r="H4445">
        <v>76</v>
      </c>
      <c r="I4445" t="s">
        <v>14788</v>
      </c>
      <c r="J4445" t="s">
        <v>14789</v>
      </c>
      <c r="K4445" t="s">
        <v>14790</v>
      </c>
      <c r="L4445" t="s">
        <v>77985</v>
      </c>
    </row>
    <row r="4446" spans="1:12" x14ac:dyDescent="0.15">
      <c r="A4446" t="s">
        <v>12</v>
      </c>
      <c r="B4446">
        <v>1223477</v>
      </c>
      <c r="C4446">
        <v>1223497</v>
      </c>
      <c r="D4446" t="s">
        <v>14781</v>
      </c>
      <c r="E4446" t="s">
        <v>90</v>
      </c>
      <c r="F4446" t="s">
        <v>76</v>
      </c>
      <c r="G4446" t="s">
        <v>36</v>
      </c>
      <c r="H4446">
        <v>97</v>
      </c>
      <c r="I4446" t="s">
        <v>14791</v>
      </c>
      <c r="J4446" t="s">
        <v>14792</v>
      </c>
      <c r="K4446" t="s">
        <v>14793</v>
      </c>
      <c r="L4446" t="s">
        <v>78010</v>
      </c>
    </row>
    <row r="4447" spans="1:12" x14ac:dyDescent="0.15">
      <c r="A4447" t="s">
        <v>12</v>
      </c>
      <c r="B4447">
        <v>1223747</v>
      </c>
      <c r="C4447">
        <v>1223767</v>
      </c>
      <c r="D4447" t="s">
        <v>14794</v>
      </c>
      <c r="E4447" t="s">
        <v>90</v>
      </c>
      <c r="F4447" t="s">
        <v>15</v>
      </c>
      <c r="G4447" t="s">
        <v>23</v>
      </c>
      <c r="H4447">
        <v>30</v>
      </c>
      <c r="I4447" t="s">
        <v>14795</v>
      </c>
      <c r="J4447" t="s">
        <v>14796</v>
      </c>
      <c r="K4447" t="s">
        <v>14797</v>
      </c>
      <c r="L4447" t="s">
        <v>77984</v>
      </c>
    </row>
    <row r="4448" spans="1:12" x14ac:dyDescent="0.15">
      <c r="A4448" t="s">
        <v>12</v>
      </c>
      <c r="B4448">
        <v>1223773</v>
      </c>
      <c r="C4448">
        <v>1223793</v>
      </c>
      <c r="D4448" t="s">
        <v>14794</v>
      </c>
      <c r="E4448" t="s">
        <v>90</v>
      </c>
      <c r="F4448" t="s">
        <v>15</v>
      </c>
      <c r="G4448" t="s">
        <v>23</v>
      </c>
      <c r="H4448">
        <v>56</v>
      </c>
      <c r="I4448" t="s">
        <v>14798</v>
      </c>
      <c r="J4448" t="s">
        <v>14799</v>
      </c>
      <c r="K4448" t="s">
        <v>14800</v>
      </c>
      <c r="L4448" t="s">
        <v>77971</v>
      </c>
    </row>
    <row r="4449" spans="1:12" x14ac:dyDescent="0.15">
      <c r="A4449" t="s">
        <v>12</v>
      </c>
      <c r="B4449">
        <v>1223793</v>
      </c>
      <c r="C4449">
        <v>1223813</v>
      </c>
      <c r="D4449" t="s">
        <v>14794</v>
      </c>
      <c r="E4449" t="s">
        <v>90</v>
      </c>
      <c r="F4449" t="s">
        <v>15</v>
      </c>
      <c r="G4449" t="s">
        <v>23</v>
      </c>
      <c r="H4449">
        <v>76</v>
      </c>
      <c r="I4449" t="s">
        <v>14801</v>
      </c>
      <c r="J4449" t="s">
        <v>14802</v>
      </c>
      <c r="K4449" t="s">
        <v>14803</v>
      </c>
      <c r="L4449" t="s">
        <v>77985</v>
      </c>
    </row>
    <row r="4450" spans="1:12" x14ac:dyDescent="0.15">
      <c r="A4450" t="s">
        <v>12</v>
      </c>
      <c r="B4450">
        <v>1223821</v>
      </c>
      <c r="C4450">
        <v>1223841</v>
      </c>
      <c r="D4450" t="s">
        <v>14794</v>
      </c>
      <c r="E4450" t="s">
        <v>90</v>
      </c>
      <c r="F4450" t="s">
        <v>15</v>
      </c>
      <c r="G4450" t="s">
        <v>16</v>
      </c>
      <c r="H4450">
        <v>104</v>
      </c>
      <c r="I4450" t="s">
        <v>14804</v>
      </c>
      <c r="J4450" t="s">
        <v>14805</v>
      </c>
      <c r="K4450" t="s">
        <v>14806</v>
      </c>
      <c r="L4450" t="s">
        <v>77963</v>
      </c>
    </row>
    <row r="4451" spans="1:12" x14ac:dyDescent="0.15">
      <c r="A4451" t="s">
        <v>12</v>
      </c>
      <c r="B4451">
        <v>1224890</v>
      </c>
      <c r="C4451">
        <v>1224910</v>
      </c>
      <c r="D4451" t="s">
        <v>14807</v>
      </c>
      <c r="E4451" t="s">
        <v>90</v>
      </c>
      <c r="F4451" t="s">
        <v>76</v>
      </c>
      <c r="G4451" t="s">
        <v>16</v>
      </c>
      <c r="H4451">
        <v>0</v>
      </c>
      <c r="I4451" t="s">
        <v>14808</v>
      </c>
      <c r="J4451" t="s">
        <v>14809</v>
      </c>
      <c r="K4451" t="s">
        <v>14810</v>
      </c>
      <c r="L4451" t="s">
        <v>77980</v>
      </c>
    </row>
    <row r="4452" spans="1:12" x14ac:dyDescent="0.15">
      <c r="A4452" t="s">
        <v>12</v>
      </c>
      <c r="B4452">
        <v>1224868</v>
      </c>
      <c r="C4452">
        <v>1224888</v>
      </c>
      <c r="D4452" t="s">
        <v>14807</v>
      </c>
      <c r="E4452" t="s">
        <v>90</v>
      </c>
      <c r="F4452" t="s">
        <v>76</v>
      </c>
      <c r="G4452" t="s">
        <v>23</v>
      </c>
      <c r="H4452">
        <v>22</v>
      </c>
      <c r="I4452" t="s">
        <v>14811</v>
      </c>
      <c r="J4452" t="s">
        <v>14812</v>
      </c>
      <c r="K4452" t="s">
        <v>14813</v>
      </c>
      <c r="L4452" t="s">
        <v>77948</v>
      </c>
    </row>
    <row r="4453" spans="1:12" x14ac:dyDescent="0.15">
      <c r="A4453" t="s">
        <v>12</v>
      </c>
      <c r="B4453">
        <v>1224844</v>
      </c>
      <c r="C4453">
        <v>1224864</v>
      </c>
      <c r="D4453" t="s">
        <v>14807</v>
      </c>
      <c r="E4453" t="s">
        <v>90</v>
      </c>
      <c r="F4453" t="s">
        <v>76</v>
      </c>
      <c r="G4453" t="s">
        <v>32</v>
      </c>
      <c r="H4453">
        <v>46</v>
      </c>
      <c r="I4453" t="s">
        <v>14814</v>
      </c>
      <c r="J4453" t="s">
        <v>14815</v>
      </c>
      <c r="K4453" t="s">
        <v>14816</v>
      </c>
      <c r="L4453" t="s">
        <v>78004</v>
      </c>
    </row>
    <row r="4454" spans="1:12" x14ac:dyDescent="0.15">
      <c r="A4454" t="s">
        <v>12</v>
      </c>
      <c r="B4454">
        <v>1224823</v>
      </c>
      <c r="C4454">
        <v>1224843</v>
      </c>
      <c r="D4454" t="s">
        <v>14807</v>
      </c>
      <c r="E4454" t="s">
        <v>90</v>
      </c>
      <c r="F4454" t="s">
        <v>76</v>
      </c>
      <c r="G4454" t="s">
        <v>16</v>
      </c>
      <c r="H4454">
        <v>67</v>
      </c>
      <c r="I4454" t="s">
        <v>14817</v>
      </c>
      <c r="J4454" t="s">
        <v>14818</v>
      </c>
      <c r="K4454" t="s">
        <v>14819</v>
      </c>
      <c r="L4454" t="s">
        <v>77981</v>
      </c>
    </row>
    <row r="4455" spans="1:12" x14ac:dyDescent="0.15">
      <c r="A4455" t="s">
        <v>12</v>
      </c>
      <c r="B4455">
        <v>1225263</v>
      </c>
      <c r="C4455">
        <v>1225283</v>
      </c>
      <c r="D4455" t="s">
        <v>14820</v>
      </c>
      <c r="E4455" t="s">
        <v>90</v>
      </c>
      <c r="F4455" t="s">
        <v>76</v>
      </c>
      <c r="G4455" t="s">
        <v>32</v>
      </c>
      <c r="H4455">
        <v>1</v>
      </c>
      <c r="I4455" t="s">
        <v>14821</v>
      </c>
      <c r="J4455" t="s">
        <v>14822</v>
      </c>
      <c r="K4455" t="s">
        <v>14823</v>
      </c>
      <c r="L4455" t="s">
        <v>77917</v>
      </c>
    </row>
    <row r="4456" spans="1:12" x14ac:dyDescent="0.15">
      <c r="A4456" t="s">
        <v>12</v>
      </c>
      <c r="B4456">
        <v>1225242</v>
      </c>
      <c r="C4456">
        <v>1225262</v>
      </c>
      <c r="D4456" t="s">
        <v>14820</v>
      </c>
      <c r="E4456" t="s">
        <v>90</v>
      </c>
      <c r="F4456" t="s">
        <v>76</v>
      </c>
      <c r="G4456" t="s">
        <v>16</v>
      </c>
      <c r="H4456">
        <v>22</v>
      </c>
      <c r="I4456" t="s">
        <v>14824</v>
      </c>
      <c r="J4456" t="s">
        <v>14825</v>
      </c>
      <c r="K4456" t="s">
        <v>14826</v>
      </c>
      <c r="L4456" t="s">
        <v>77948</v>
      </c>
    </row>
    <row r="4457" spans="1:12" x14ac:dyDescent="0.15">
      <c r="A4457" t="s">
        <v>12</v>
      </c>
      <c r="B4457">
        <v>1225208</v>
      </c>
      <c r="C4457">
        <v>1225228</v>
      </c>
      <c r="D4457" t="s">
        <v>14820</v>
      </c>
      <c r="E4457" t="s">
        <v>90</v>
      </c>
      <c r="F4457" t="s">
        <v>76</v>
      </c>
      <c r="G4457" t="s">
        <v>36</v>
      </c>
      <c r="H4457">
        <v>56</v>
      </c>
      <c r="I4457" t="s">
        <v>14827</v>
      </c>
      <c r="J4457" t="s">
        <v>14828</v>
      </c>
      <c r="K4457" t="s">
        <v>14829</v>
      </c>
      <c r="L4457" t="s">
        <v>77971</v>
      </c>
    </row>
    <row r="4458" spans="1:12" x14ac:dyDescent="0.15">
      <c r="A4458" t="s">
        <v>12</v>
      </c>
      <c r="B4458">
        <v>1225175</v>
      </c>
      <c r="C4458">
        <v>1225195</v>
      </c>
      <c r="D4458" t="s">
        <v>14820</v>
      </c>
      <c r="E4458" t="s">
        <v>90</v>
      </c>
      <c r="F4458" t="s">
        <v>76</v>
      </c>
      <c r="G4458" t="s">
        <v>23</v>
      </c>
      <c r="H4458">
        <v>89</v>
      </c>
      <c r="I4458" t="s">
        <v>14830</v>
      </c>
      <c r="J4458" t="s">
        <v>14831</v>
      </c>
      <c r="K4458" t="s">
        <v>14832</v>
      </c>
      <c r="L4458" t="s">
        <v>77964</v>
      </c>
    </row>
    <row r="4459" spans="1:12" x14ac:dyDescent="0.15">
      <c r="A4459" t="s">
        <v>12</v>
      </c>
      <c r="B4459">
        <v>1225491</v>
      </c>
      <c r="C4459">
        <v>1225511</v>
      </c>
      <c r="D4459" t="s">
        <v>14833</v>
      </c>
      <c r="E4459" t="s">
        <v>14834</v>
      </c>
      <c r="F4459" t="s">
        <v>15</v>
      </c>
      <c r="G4459" t="s">
        <v>32</v>
      </c>
      <c r="H4459">
        <v>20</v>
      </c>
      <c r="I4459" t="s">
        <v>14835</v>
      </c>
      <c r="J4459" t="s">
        <v>14836</v>
      </c>
      <c r="K4459" t="s">
        <v>14837</v>
      </c>
      <c r="L4459" t="s">
        <v>77968</v>
      </c>
    </row>
    <row r="4460" spans="1:12" x14ac:dyDescent="0.15">
      <c r="A4460" t="s">
        <v>12</v>
      </c>
      <c r="B4460">
        <v>1225511</v>
      </c>
      <c r="C4460">
        <v>1225531</v>
      </c>
      <c r="D4460" t="s">
        <v>14833</v>
      </c>
      <c r="E4460" t="s">
        <v>14834</v>
      </c>
      <c r="F4460" t="s">
        <v>15</v>
      </c>
      <c r="G4460" t="s">
        <v>16</v>
      </c>
      <c r="H4460">
        <v>40</v>
      </c>
      <c r="I4460" t="s">
        <v>14838</v>
      </c>
      <c r="J4460" t="s">
        <v>14839</v>
      </c>
      <c r="K4460" t="s">
        <v>14840</v>
      </c>
      <c r="L4460" t="s">
        <v>77952</v>
      </c>
    </row>
    <row r="4461" spans="1:12" x14ac:dyDescent="0.15">
      <c r="A4461" t="s">
        <v>12</v>
      </c>
      <c r="B4461">
        <v>1225532</v>
      </c>
      <c r="C4461">
        <v>1225552</v>
      </c>
      <c r="D4461" t="s">
        <v>14833</v>
      </c>
      <c r="E4461" t="s">
        <v>14834</v>
      </c>
      <c r="F4461" t="s">
        <v>15</v>
      </c>
      <c r="G4461" t="s">
        <v>32</v>
      </c>
      <c r="H4461">
        <v>61</v>
      </c>
      <c r="I4461" t="s">
        <v>14841</v>
      </c>
      <c r="J4461" t="s">
        <v>14842</v>
      </c>
      <c r="K4461" t="s">
        <v>14843</v>
      </c>
      <c r="L4461" t="s">
        <v>77979</v>
      </c>
    </row>
    <row r="4462" spans="1:12" x14ac:dyDescent="0.15">
      <c r="A4462" t="s">
        <v>12</v>
      </c>
      <c r="B4462">
        <v>1225559</v>
      </c>
      <c r="C4462">
        <v>1225579</v>
      </c>
      <c r="D4462" t="s">
        <v>14833</v>
      </c>
      <c r="E4462" t="s">
        <v>14834</v>
      </c>
      <c r="F4462" t="s">
        <v>15</v>
      </c>
      <c r="G4462" t="s">
        <v>36</v>
      </c>
      <c r="H4462">
        <v>88</v>
      </c>
      <c r="I4462" t="s">
        <v>14844</v>
      </c>
      <c r="J4462" t="s">
        <v>14845</v>
      </c>
      <c r="K4462" t="s">
        <v>14846</v>
      </c>
      <c r="L4462" t="s">
        <v>77923</v>
      </c>
    </row>
    <row r="4463" spans="1:12" x14ac:dyDescent="0.15">
      <c r="A4463" t="s">
        <v>12</v>
      </c>
      <c r="B4463">
        <v>1227907</v>
      </c>
      <c r="C4463">
        <v>1227927</v>
      </c>
      <c r="D4463" t="s">
        <v>14847</v>
      </c>
      <c r="E4463" t="s">
        <v>90</v>
      </c>
      <c r="F4463" t="s">
        <v>76</v>
      </c>
      <c r="G4463" t="s">
        <v>36</v>
      </c>
      <c r="H4463">
        <v>6</v>
      </c>
      <c r="I4463" t="s">
        <v>14848</v>
      </c>
      <c r="J4463" t="s">
        <v>14849</v>
      </c>
      <c r="K4463" t="s">
        <v>14850</v>
      </c>
      <c r="L4463" t="s">
        <v>78025</v>
      </c>
    </row>
    <row r="4464" spans="1:12" x14ac:dyDescent="0.15">
      <c r="A4464" t="s">
        <v>12</v>
      </c>
      <c r="B4464">
        <v>1227879</v>
      </c>
      <c r="C4464">
        <v>1227899</v>
      </c>
      <c r="D4464" t="s">
        <v>14847</v>
      </c>
      <c r="E4464" t="s">
        <v>90</v>
      </c>
      <c r="F4464" t="s">
        <v>76</v>
      </c>
      <c r="G4464" t="s">
        <v>16</v>
      </c>
      <c r="H4464">
        <v>34</v>
      </c>
      <c r="I4464" t="s">
        <v>14851</v>
      </c>
      <c r="J4464" t="s">
        <v>14852</v>
      </c>
      <c r="K4464" t="s">
        <v>14853</v>
      </c>
      <c r="L4464" t="s">
        <v>77999</v>
      </c>
    </row>
    <row r="4465" spans="1:12" x14ac:dyDescent="0.15">
      <c r="A4465" t="s">
        <v>12</v>
      </c>
      <c r="B4465">
        <v>1227851</v>
      </c>
      <c r="C4465">
        <v>1227871</v>
      </c>
      <c r="D4465" t="s">
        <v>14847</v>
      </c>
      <c r="E4465" t="s">
        <v>90</v>
      </c>
      <c r="F4465" t="s">
        <v>76</v>
      </c>
      <c r="G4465" t="s">
        <v>36</v>
      </c>
      <c r="H4465">
        <v>62</v>
      </c>
      <c r="I4465" t="s">
        <v>14854</v>
      </c>
      <c r="J4465" t="s">
        <v>14855</v>
      </c>
      <c r="K4465" t="s">
        <v>14856</v>
      </c>
      <c r="L4465" t="s">
        <v>77949</v>
      </c>
    </row>
    <row r="4466" spans="1:12" x14ac:dyDescent="0.15">
      <c r="A4466" t="s">
        <v>12</v>
      </c>
      <c r="B4466">
        <v>1227812</v>
      </c>
      <c r="C4466">
        <v>1227832</v>
      </c>
      <c r="D4466" t="s">
        <v>14847</v>
      </c>
      <c r="E4466" t="s">
        <v>90</v>
      </c>
      <c r="F4466" t="s">
        <v>76</v>
      </c>
      <c r="G4466" t="s">
        <v>23</v>
      </c>
      <c r="H4466">
        <v>101</v>
      </c>
      <c r="I4466" t="s">
        <v>14857</v>
      </c>
      <c r="J4466" t="s">
        <v>14858</v>
      </c>
      <c r="K4466" t="s">
        <v>14859</v>
      </c>
      <c r="L4466" t="s">
        <v>77997</v>
      </c>
    </row>
    <row r="4467" spans="1:12" x14ac:dyDescent="0.15">
      <c r="A4467" t="s">
        <v>12</v>
      </c>
      <c r="B4467">
        <v>1229829</v>
      </c>
      <c r="C4467">
        <v>1229849</v>
      </c>
      <c r="D4467" t="s">
        <v>14860</v>
      </c>
      <c r="E4467" t="s">
        <v>90</v>
      </c>
      <c r="F4467" t="s">
        <v>76</v>
      </c>
      <c r="G4467" t="s">
        <v>23</v>
      </c>
      <c r="H4467">
        <v>8</v>
      </c>
      <c r="I4467" t="s">
        <v>14861</v>
      </c>
      <c r="J4467" t="s">
        <v>14862</v>
      </c>
      <c r="K4467" t="s">
        <v>14863</v>
      </c>
      <c r="L4467" t="s">
        <v>77955</v>
      </c>
    </row>
    <row r="4468" spans="1:12" x14ac:dyDescent="0.15">
      <c r="A4468" t="s">
        <v>12</v>
      </c>
      <c r="B4468">
        <v>1229797</v>
      </c>
      <c r="C4468">
        <v>1229817</v>
      </c>
      <c r="D4468" t="s">
        <v>14860</v>
      </c>
      <c r="E4468" t="s">
        <v>90</v>
      </c>
      <c r="F4468" t="s">
        <v>76</v>
      </c>
      <c r="G4468" t="s">
        <v>32</v>
      </c>
      <c r="H4468">
        <v>40</v>
      </c>
      <c r="I4468" t="s">
        <v>14864</v>
      </c>
      <c r="J4468" t="s">
        <v>14865</v>
      </c>
      <c r="K4468" t="s">
        <v>14866</v>
      </c>
      <c r="L4468" t="s">
        <v>77952</v>
      </c>
    </row>
    <row r="4469" spans="1:12" x14ac:dyDescent="0.15">
      <c r="A4469" t="s">
        <v>12</v>
      </c>
      <c r="B4469">
        <v>1229769</v>
      </c>
      <c r="C4469">
        <v>1229789</v>
      </c>
      <c r="D4469" t="s">
        <v>14860</v>
      </c>
      <c r="E4469" t="s">
        <v>90</v>
      </c>
      <c r="F4469" t="s">
        <v>76</v>
      </c>
      <c r="G4469" t="s">
        <v>16</v>
      </c>
      <c r="H4469">
        <v>68</v>
      </c>
      <c r="I4469" t="s">
        <v>14867</v>
      </c>
      <c r="J4469" t="s">
        <v>14868</v>
      </c>
      <c r="K4469" t="s">
        <v>14869</v>
      </c>
      <c r="L4469" t="s">
        <v>77962</v>
      </c>
    </row>
    <row r="4470" spans="1:12" x14ac:dyDescent="0.15">
      <c r="A4470" t="s">
        <v>12</v>
      </c>
      <c r="B4470">
        <v>1229746</v>
      </c>
      <c r="C4470">
        <v>1229766</v>
      </c>
      <c r="D4470" t="s">
        <v>14860</v>
      </c>
      <c r="E4470" t="s">
        <v>90</v>
      </c>
      <c r="F4470" t="s">
        <v>76</v>
      </c>
      <c r="G4470" t="s">
        <v>36</v>
      </c>
      <c r="H4470">
        <v>91</v>
      </c>
      <c r="I4470" t="s">
        <v>14870</v>
      </c>
      <c r="J4470" t="s">
        <v>14871</v>
      </c>
      <c r="K4470" t="s">
        <v>14872</v>
      </c>
      <c r="L4470" t="s">
        <v>77907</v>
      </c>
    </row>
    <row r="4471" spans="1:12" x14ac:dyDescent="0.15">
      <c r="A4471" t="s">
        <v>12</v>
      </c>
      <c r="B4471">
        <v>1230749</v>
      </c>
      <c r="C4471">
        <v>1230769</v>
      </c>
      <c r="D4471" t="s">
        <v>14873</v>
      </c>
      <c r="E4471" t="s">
        <v>90</v>
      </c>
      <c r="F4471" t="s">
        <v>76</v>
      </c>
      <c r="G4471" t="s">
        <v>32</v>
      </c>
      <c r="H4471">
        <v>1</v>
      </c>
      <c r="I4471" t="s">
        <v>14874</v>
      </c>
      <c r="J4471" t="s">
        <v>14875</v>
      </c>
      <c r="K4471" t="s">
        <v>14876</v>
      </c>
      <c r="L4471" t="s">
        <v>77917</v>
      </c>
    </row>
    <row r="4472" spans="1:12" x14ac:dyDescent="0.15">
      <c r="A4472" t="s">
        <v>12</v>
      </c>
      <c r="B4472">
        <v>1230719</v>
      </c>
      <c r="C4472">
        <v>1230739</v>
      </c>
      <c r="D4472" t="s">
        <v>14873</v>
      </c>
      <c r="E4472" t="s">
        <v>90</v>
      </c>
      <c r="F4472" t="s">
        <v>76</v>
      </c>
      <c r="G4472" t="s">
        <v>23</v>
      </c>
      <c r="H4472">
        <v>31</v>
      </c>
      <c r="I4472" t="s">
        <v>14877</v>
      </c>
      <c r="J4472" t="s">
        <v>14878</v>
      </c>
      <c r="K4472" t="s">
        <v>14879</v>
      </c>
      <c r="L4472" t="s">
        <v>77910</v>
      </c>
    </row>
    <row r="4473" spans="1:12" x14ac:dyDescent="0.15">
      <c r="A4473" t="s">
        <v>12</v>
      </c>
      <c r="B4473">
        <v>1230686</v>
      </c>
      <c r="C4473">
        <v>1230706</v>
      </c>
      <c r="D4473" t="s">
        <v>14873</v>
      </c>
      <c r="E4473" t="s">
        <v>90</v>
      </c>
      <c r="F4473" t="s">
        <v>76</v>
      </c>
      <c r="G4473" t="s">
        <v>36</v>
      </c>
      <c r="H4473">
        <v>64</v>
      </c>
      <c r="I4473" t="s">
        <v>14880</v>
      </c>
      <c r="J4473" t="s">
        <v>14881</v>
      </c>
      <c r="K4473" t="s">
        <v>14882</v>
      </c>
      <c r="L4473" t="s">
        <v>77989</v>
      </c>
    </row>
    <row r="4474" spans="1:12" x14ac:dyDescent="0.15">
      <c r="A4474" t="s">
        <v>12</v>
      </c>
      <c r="B4474">
        <v>1230608</v>
      </c>
      <c r="C4474">
        <v>1230628</v>
      </c>
      <c r="D4474" t="s">
        <v>14873</v>
      </c>
      <c r="E4474" t="s">
        <v>90</v>
      </c>
      <c r="F4474" t="s">
        <v>76</v>
      </c>
      <c r="G4474" t="s">
        <v>23</v>
      </c>
      <c r="H4474">
        <v>142</v>
      </c>
      <c r="I4474" t="s">
        <v>14883</v>
      </c>
      <c r="J4474" t="s">
        <v>14884</v>
      </c>
      <c r="K4474" t="s">
        <v>14885</v>
      </c>
      <c r="L4474" t="s">
        <v>77990</v>
      </c>
    </row>
    <row r="4475" spans="1:12" x14ac:dyDescent="0.15">
      <c r="A4475" t="s">
        <v>12</v>
      </c>
      <c r="B4475">
        <v>1231627</v>
      </c>
      <c r="C4475">
        <v>1231647</v>
      </c>
      <c r="D4475" t="s">
        <v>14886</v>
      </c>
      <c r="E4475" t="s">
        <v>90</v>
      </c>
      <c r="F4475" t="s">
        <v>76</v>
      </c>
      <c r="G4475" t="s">
        <v>36</v>
      </c>
      <c r="H4475">
        <v>16</v>
      </c>
      <c r="I4475" t="s">
        <v>14887</v>
      </c>
      <c r="J4475" t="s">
        <v>14888</v>
      </c>
      <c r="K4475" t="s">
        <v>14889</v>
      </c>
      <c r="L4475" t="s">
        <v>77905</v>
      </c>
    </row>
    <row r="4476" spans="1:12" x14ac:dyDescent="0.15">
      <c r="A4476" t="s">
        <v>12</v>
      </c>
      <c r="B4476">
        <v>1231602</v>
      </c>
      <c r="C4476">
        <v>1231622</v>
      </c>
      <c r="D4476" t="s">
        <v>14886</v>
      </c>
      <c r="E4476" t="s">
        <v>90</v>
      </c>
      <c r="F4476" t="s">
        <v>76</v>
      </c>
      <c r="G4476" t="s">
        <v>23</v>
      </c>
      <c r="H4476">
        <v>41</v>
      </c>
      <c r="I4476" t="s">
        <v>14890</v>
      </c>
      <c r="J4476" t="s">
        <v>14891</v>
      </c>
      <c r="K4476" t="s">
        <v>14892</v>
      </c>
      <c r="L4476" t="s">
        <v>78014</v>
      </c>
    </row>
    <row r="4477" spans="1:12" x14ac:dyDescent="0.15">
      <c r="A4477" t="s">
        <v>12</v>
      </c>
      <c r="B4477">
        <v>1231545</v>
      </c>
      <c r="C4477">
        <v>1231565</v>
      </c>
      <c r="D4477" t="s">
        <v>14886</v>
      </c>
      <c r="E4477" t="s">
        <v>90</v>
      </c>
      <c r="F4477" t="s">
        <v>76</v>
      </c>
      <c r="G4477" t="s">
        <v>36</v>
      </c>
      <c r="H4477">
        <v>98</v>
      </c>
      <c r="I4477" t="s">
        <v>14893</v>
      </c>
      <c r="J4477" t="s">
        <v>14894</v>
      </c>
      <c r="K4477" t="s">
        <v>14895</v>
      </c>
      <c r="L4477" t="s">
        <v>78048</v>
      </c>
    </row>
    <row r="4478" spans="1:12" x14ac:dyDescent="0.15">
      <c r="A4478" t="s">
        <v>12</v>
      </c>
      <c r="B4478">
        <v>1231517</v>
      </c>
      <c r="C4478">
        <v>1231537</v>
      </c>
      <c r="D4478" t="s">
        <v>14886</v>
      </c>
      <c r="E4478" t="s">
        <v>90</v>
      </c>
      <c r="F4478" t="s">
        <v>76</v>
      </c>
      <c r="G4478" t="s">
        <v>16</v>
      </c>
      <c r="H4478">
        <v>126</v>
      </c>
      <c r="I4478" t="s">
        <v>14896</v>
      </c>
      <c r="J4478" t="s">
        <v>14897</v>
      </c>
      <c r="K4478" t="s">
        <v>14898</v>
      </c>
      <c r="L4478" t="s">
        <v>78078</v>
      </c>
    </row>
    <row r="4479" spans="1:12" x14ac:dyDescent="0.15">
      <c r="A4479" t="s">
        <v>12</v>
      </c>
      <c r="B4479">
        <v>1232691</v>
      </c>
      <c r="C4479">
        <v>1232711</v>
      </c>
      <c r="D4479" t="s">
        <v>14899</v>
      </c>
      <c r="E4479" t="s">
        <v>90</v>
      </c>
      <c r="F4479" t="s">
        <v>76</v>
      </c>
      <c r="G4479" t="s">
        <v>23</v>
      </c>
      <c r="H4479">
        <v>13</v>
      </c>
      <c r="I4479" t="s">
        <v>14900</v>
      </c>
      <c r="J4479" t="s">
        <v>14901</v>
      </c>
      <c r="K4479" t="s">
        <v>14902</v>
      </c>
      <c r="L4479" t="s">
        <v>77935</v>
      </c>
    </row>
    <row r="4480" spans="1:12" x14ac:dyDescent="0.15">
      <c r="A4480" t="s">
        <v>12</v>
      </c>
      <c r="B4480">
        <v>1232671</v>
      </c>
      <c r="C4480">
        <v>1232691</v>
      </c>
      <c r="D4480" t="s">
        <v>14899</v>
      </c>
      <c r="E4480" t="s">
        <v>90</v>
      </c>
      <c r="F4480" t="s">
        <v>76</v>
      </c>
      <c r="G4480" t="s">
        <v>36</v>
      </c>
      <c r="H4480">
        <v>33</v>
      </c>
      <c r="I4480" t="s">
        <v>14903</v>
      </c>
      <c r="J4480" t="s">
        <v>14904</v>
      </c>
      <c r="K4480" t="s">
        <v>14905</v>
      </c>
      <c r="L4480" t="s">
        <v>77977</v>
      </c>
    </row>
    <row r="4481" spans="1:12" x14ac:dyDescent="0.15">
      <c r="A4481" t="s">
        <v>12</v>
      </c>
      <c r="B4481">
        <v>1232643</v>
      </c>
      <c r="C4481">
        <v>1232663</v>
      </c>
      <c r="D4481" t="s">
        <v>14899</v>
      </c>
      <c r="E4481" t="s">
        <v>90</v>
      </c>
      <c r="F4481" t="s">
        <v>76</v>
      </c>
      <c r="G4481" t="s">
        <v>36</v>
      </c>
      <c r="H4481">
        <v>61</v>
      </c>
      <c r="I4481" t="s">
        <v>14906</v>
      </c>
      <c r="J4481" t="s">
        <v>14907</v>
      </c>
      <c r="K4481" t="s">
        <v>14908</v>
      </c>
      <c r="L4481" t="s">
        <v>77979</v>
      </c>
    </row>
    <row r="4482" spans="1:12" x14ac:dyDescent="0.15">
      <c r="A4482" t="s">
        <v>12</v>
      </c>
      <c r="B4482">
        <v>1232622</v>
      </c>
      <c r="C4482">
        <v>1232642</v>
      </c>
      <c r="D4482" t="s">
        <v>14899</v>
      </c>
      <c r="E4482" t="s">
        <v>90</v>
      </c>
      <c r="F4482" t="s">
        <v>76</v>
      </c>
      <c r="G4482" t="s">
        <v>16</v>
      </c>
      <c r="H4482">
        <v>82</v>
      </c>
      <c r="I4482" t="s">
        <v>14909</v>
      </c>
      <c r="J4482" t="s">
        <v>14910</v>
      </c>
      <c r="K4482" t="s">
        <v>14911</v>
      </c>
      <c r="L4482" t="s">
        <v>78011</v>
      </c>
    </row>
    <row r="4483" spans="1:12" x14ac:dyDescent="0.15">
      <c r="A4483" t="s">
        <v>12</v>
      </c>
      <c r="B4483">
        <v>1235427</v>
      </c>
      <c r="C4483">
        <v>1235447</v>
      </c>
      <c r="D4483" t="s">
        <v>14912</v>
      </c>
      <c r="E4483" t="s">
        <v>90</v>
      </c>
      <c r="F4483" t="s">
        <v>15</v>
      </c>
      <c r="G4483" t="s">
        <v>36</v>
      </c>
      <c r="H4483">
        <v>55</v>
      </c>
      <c r="I4483" t="s">
        <v>14913</v>
      </c>
      <c r="J4483" t="s">
        <v>14914</v>
      </c>
      <c r="K4483" t="s">
        <v>14915</v>
      </c>
      <c r="L4483" t="s">
        <v>77992</v>
      </c>
    </row>
    <row r="4484" spans="1:12" x14ac:dyDescent="0.15">
      <c r="A4484" t="s">
        <v>12</v>
      </c>
      <c r="B4484">
        <v>1235460</v>
      </c>
      <c r="C4484">
        <v>1235480</v>
      </c>
      <c r="D4484" t="s">
        <v>14912</v>
      </c>
      <c r="E4484" t="s">
        <v>90</v>
      </c>
      <c r="F4484" t="s">
        <v>15</v>
      </c>
      <c r="G4484" t="s">
        <v>32</v>
      </c>
      <c r="H4484">
        <v>88</v>
      </c>
      <c r="I4484" t="s">
        <v>14916</v>
      </c>
      <c r="J4484" t="s">
        <v>14917</v>
      </c>
      <c r="K4484" t="s">
        <v>14918</v>
      </c>
      <c r="L4484" t="s">
        <v>77923</v>
      </c>
    </row>
    <row r="4485" spans="1:12" x14ac:dyDescent="0.15">
      <c r="A4485" t="s">
        <v>12</v>
      </c>
      <c r="B4485">
        <v>1235498</v>
      </c>
      <c r="C4485">
        <v>1235518</v>
      </c>
      <c r="D4485" t="s">
        <v>14912</v>
      </c>
      <c r="E4485" t="s">
        <v>90</v>
      </c>
      <c r="F4485" t="s">
        <v>15</v>
      </c>
      <c r="G4485" t="s">
        <v>16</v>
      </c>
      <c r="H4485">
        <v>126</v>
      </c>
      <c r="I4485" t="s">
        <v>14919</v>
      </c>
      <c r="J4485" t="s">
        <v>14920</v>
      </c>
      <c r="K4485" t="s">
        <v>14921</v>
      </c>
      <c r="L4485" t="s">
        <v>78078</v>
      </c>
    </row>
    <row r="4486" spans="1:12" x14ac:dyDescent="0.15">
      <c r="A4486" t="s">
        <v>12</v>
      </c>
      <c r="B4486">
        <v>1235531</v>
      </c>
      <c r="C4486">
        <v>1235551</v>
      </c>
      <c r="D4486" t="s">
        <v>14912</v>
      </c>
      <c r="E4486" t="s">
        <v>90</v>
      </c>
      <c r="F4486" t="s">
        <v>15</v>
      </c>
      <c r="G4486" t="s">
        <v>16</v>
      </c>
      <c r="H4486">
        <v>159</v>
      </c>
      <c r="I4486" t="s">
        <v>14922</v>
      </c>
      <c r="J4486" t="s">
        <v>14923</v>
      </c>
      <c r="K4486" t="s">
        <v>14924</v>
      </c>
      <c r="L4486" t="s">
        <v>78114</v>
      </c>
    </row>
    <row r="4487" spans="1:12" x14ac:dyDescent="0.15">
      <c r="A4487" t="s">
        <v>12</v>
      </c>
      <c r="B4487">
        <v>1238585</v>
      </c>
      <c r="C4487">
        <v>1238605</v>
      </c>
      <c r="D4487" t="s">
        <v>14925</v>
      </c>
      <c r="E4487" t="s">
        <v>14926</v>
      </c>
      <c r="F4487" t="s">
        <v>76</v>
      </c>
      <c r="G4487" t="s">
        <v>32</v>
      </c>
      <c r="H4487">
        <v>17</v>
      </c>
      <c r="I4487" t="s">
        <v>14927</v>
      </c>
      <c r="J4487" t="s">
        <v>14928</v>
      </c>
      <c r="K4487" t="s">
        <v>14929</v>
      </c>
      <c r="L4487" t="s">
        <v>77944</v>
      </c>
    </row>
    <row r="4488" spans="1:12" x14ac:dyDescent="0.15">
      <c r="A4488" t="s">
        <v>12</v>
      </c>
      <c r="B4488">
        <v>1238562</v>
      </c>
      <c r="C4488">
        <v>1238582</v>
      </c>
      <c r="D4488" t="s">
        <v>14925</v>
      </c>
      <c r="E4488" t="s">
        <v>14926</v>
      </c>
      <c r="F4488" t="s">
        <v>76</v>
      </c>
      <c r="G4488" t="s">
        <v>23</v>
      </c>
      <c r="H4488">
        <v>40</v>
      </c>
      <c r="I4488" t="s">
        <v>14930</v>
      </c>
      <c r="J4488" t="s">
        <v>14931</v>
      </c>
      <c r="K4488" t="s">
        <v>14932</v>
      </c>
      <c r="L4488" t="s">
        <v>77952</v>
      </c>
    </row>
    <row r="4489" spans="1:12" x14ac:dyDescent="0.15">
      <c r="A4489" t="s">
        <v>12</v>
      </c>
      <c r="B4489">
        <v>1238541</v>
      </c>
      <c r="C4489">
        <v>1238561</v>
      </c>
      <c r="D4489" t="s">
        <v>14925</v>
      </c>
      <c r="E4489" t="s">
        <v>14926</v>
      </c>
      <c r="F4489" t="s">
        <v>76</v>
      </c>
      <c r="G4489" t="s">
        <v>32</v>
      </c>
      <c r="H4489">
        <v>61</v>
      </c>
      <c r="I4489" t="s">
        <v>14933</v>
      </c>
      <c r="J4489" t="s">
        <v>14934</v>
      </c>
      <c r="K4489" t="s">
        <v>14935</v>
      </c>
      <c r="L4489" t="s">
        <v>77979</v>
      </c>
    </row>
    <row r="4490" spans="1:12" x14ac:dyDescent="0.15">
      <c r="A4490" t="s">
        <v>12</v>
      </c>
      <c r="B4490">
        <v>1238510</v>
      </c>
      <c r="C4490">
        <v>1238530</v>
      </c>
      <c r="D4490" t="s">
        <v>14925</v>
      </c>
      <c r="E4490" t="s">
        <v>14926</v>
      </c>
      <c r="F4490" t="s">
        <v>76</v>
      </c>
      <c r="G4490" t="s">
        <v>32</v>
      </c>
      <c r="H4490">
        <v>92</v>
      </c>
      <c r="I4490" t="s">
        <v>14936</v>
      </c>
      <c r="J4490" t="s">
        <v>14937</v>
      </c>
      <c r="K4490" t="s">
        <v>14938</v>
      </c>
      <c r="L4490" t="s">
        <v>78032</v>
      </c>
    </row>
    <row r="4491" spans="1:12" x14ac:dyDescent="0.15">
      <c r="A4491" t="s">
        <v>12</v>
      </c>
      <c r="B4491">
        <v>1239090</v>
      </c>
      <c r="C4491">
        <v>1239110</v>
      </c>
      <c r="D4491" t="s">
        <v>14939</v>
      </c>
      <c r="E4491" t="s">
        <v>90</v>
      </c>
      <c r="F4491" t="s">
        <v>76</v>
      </c>
      <c r="G4491" t="s">
        <v>32</v>
      </c>
      <c r="H4491">
        <v>1</v>
      </c>
      <c r="I4491" t="s">
        <v>14940</v>
      </c>
      <c r="J4491" t="s">
        <v>14941</v>
      </c>
      <c r="K4491" t="s">
        <v>14942</v>
      </c>
      <c r="L4491" t="s">
        <v>77917</v>
      </c>
    </row>
    <row r="4492" spans="1:12" x14ac:dyDescent="0.15">
      <c r="A4492" t="s">
        <v>12</v>
      </c>
      <c r="B4492">
        <v>1239064</v>
      </c>
      <c r="C4492">
        <v>1239084</v>
      </c>
      <c r="D4492" t="s">
        <v>14939</v>
      </c>
      <c r="E4492" t="s">
        <v>90</v>
      </c>
      <c r="F4492" t="s">
        <v>76</v>
      </c>
      <c r="G4492" t="s">
        <v>36</v>
      </c>
      <c r="H4492">
        <v>27</v>
      </c>
      <c r="I4492" t="s">
        <v>14943</v>
      </c>
      <c r="J4492" t="s">
        <v>14944</v>
      </c>
      <c r="K4492" t="s">
        <v>14945</v>
      </c>
      <c r="L4492" t="s">
        <v>78013</v>
      </c>
    </row>
    <row r="4493" spans="1:12" x14ac:dyDescent="0.15">
      <c r="A4493" t="s">
        <v>12</v>
      </c>
      <c r="B4493">
        <v>1239041</v>
      </c>
      <c r="C4493">
        <v>1239061</v>
      </c>
      <c r="D4493" t="s">
        <v>14939</v>
      </c>
      <c r="E4493" t="s">
        <v>90</v>
      </c>
      <c r="F4493" t="s">
        <v>76</v>
      </c>
      <c r="G4493" t="s">
        <v>23</v>
      </c>
      <c r="H4493">
        <v>50</v>
      </c>
      <c r="I4493" t="s">
        <v>14946</v>
      </c>
      <c r="J4493" t="s">
        <v>14947</v>
      </c>
      <c r="K4493" t="s">
        <v>14948</v>
      </c>
      <c r="L4493" t="s">
        <v>77925</v>
      </c>
    </row>
    <row r="4494" spans="1:12" x14ac:dyDescent="0.15">
      <c r="A4494" t="s">
        <v>12</v>
      </c>
      <c r="B4494">
        <v>1239001</v>
      </c>
      <c r="C4494">
        <v>1239021</v>
      </c>
      <c r="D4494" t="s">
        <v>14939</v>
      </c>
      <c r="E4494" t="s">
        <v>90</v>
      </c>
      <c r="F4494" t="s">
        <v>76</v>
      </c>
      <c r="G4494" t="s">
        <v>16</v>
      </c>
      <c r="H4494">
        <v>90</v>
      </c>
      <c r="I4494" t="s">
        <v>14949</v>
      </c>
      <c r="J4494" t="s">
        <v>14950</v>
      </c>
      <c r="K4494" t="s">
        <v>14951</v>
      </c>
      <c r="L4494" t="s">
        <v>78017</v>
      </c>
    </row>
    <row r="4495" spans="1:12" x14ac:dyDescent="0.15">
      <c r="A4495" t="s">
        <v>12</v>
      </c>
      <c r="B4495">
        <v>1239524</v>
      </c>
      <c r="C4495">
        <v>1239544</v>
      </c>
      <c r="D4495" t="s">
        <v>14952</v>
      </c>
      <c r="E4495" t="s">
        <v>14953</v>
      </c>
      <c r="F4495" t="s">
        <v>76</v>
      </c>
      <c r="G4495" t="s">
        <v>36</v>
      </c>
      <c r="H4495">
        <v>7</v>
      </c>
      <c r="I4495" t="s">
        <v>14954</v>
      </c>
      <c r="J4495" t="s">
        <v>14955</v>
      </c>
      <c r="K4495" t="s">
        <v>14956</v>
      </c>
      <c r="L4495" t="s">
        <v>77909</v>
      </c>
    </row>
    <row r="4496" spans="1:12" x14ac:dyDescent="0.15">
      <c r="A4496" t="s">
        <v>12</v>
      </c>
      <c r="B4496">
        <v>1239502</v>
      </c>
      <c r="C4496">
        <v>1239522</v>
      </c>
      <c r="D4496" t="s">
        <v>14952</v>
      </c>
      <c r="E4496" t="s">
        <v>14953</v>
      </c>
      <c r="F4496" t="s">
        <v>76</v>
      </c>
      <c r="G4496" t="s">
        <v>36</v>
      </c>
      <c r="H4496">
        <v>29</v>
      </c>
      <c r="I4496" t="s">
        <v>14957</v>
      </c>
      <c r="J4496" t="s">
        <v>14958</v>
      </c>
      <c r="K4496" t="s">
        <v>14959</v>
      </c>
      <c r="L4496" t="s">
        <v>77921</v>
      </c>
    </row>
    <row r="4497" spans="1:12" x14ac:dyDescent="0.15">
      <c r="A4497" t="s">
        <v>12</v>
      </c>
      <c r="B4497">
        <v>1239467</v>
      </c>
      <c r="C4497">
        <v>1239487</v>
      </c>
      <c r="D4497" t="s">
        <v>14952</v>
      </c>
      <c r="E4497" t="s">
        <v>14953</v>
      </c>
      <c r="F4497" t="s">
        <v>76</v>
      </c>
      <c r="G4497" t="s">
        <v>23</v>
      </c>
      <c r="H4497">
        <v>64</v>
      </c>
      <c r="I4497" t="s">
        <v>14960</v>
      </c>
      <c r="J4497" t="s">
        <v>14961</v>
      </c>
      <c r="K4497" t="s">
        <v>14962</v>
      </c>
      <c r="L4497" t="s">
        <v>77989</v>
      </c>
    </row>
    <row r="4498" spans="1:12" x14ac:dyDescent="0.15">
      <c r="A4498" t="s">
        <v>12</v>
      </c>
      <c r="B4498">
        <v>1239446</v>
      </c>
      <c r="C4498">
        <v>1239466</v>
      </c>
      <c r="D4498" t="s">
        <v>14952</v>
      </c>
      <c r="E4498" t="s">
        <v>14953</v>
      </c>
      <c r="F4498" t="s">
        <v>76</v>
      </c>
      <c r="G4498" t="s">
        <v>23</v>
      </c>
      <c r="H4498">
        <v>85</v>
      </c>
      <c r="I4498" t="s">
        <v>14963</v>
      </c>
      <c r="J4498" t="s">
        <v>14964</v>
      </c>
      <c r="K4498" t="s">
        <v>14965</v>
      </c>
      <c r="L4498" t="s">
        <v>77972</v>
      </c>
    </row>
    <row r="4499" spans="1:12" x14ac:dyDescent="0.15">
      <c r="A4499" t="s">
        <v>12</v>
      </c>
      <c r="B4499">
        <v>1241014</v>
      </c>
      <c r="C4499">
        <v>1241034</v>
      </c>
      <c r="D4499" t="s">
        <v>14966</v>
      </c>
      <c r="E4499" t="s">
        <v>14967</v>
      </c>
      <c r="F4499" t="s">
        <v>76</v>
      </c>
      <c r="G4499" t="s">
        <v>32</v>
      </c>
      <c r="H4499">
        <v>1</v>
      </c>
      <c r="I4499" t="s">
        <v>14968</v>
      </c>
      <c r="J4499" t="s">
        <v>14969</v>
      </c>
      <c r="K4499" t="s">
        <v>14970</v>
      </c>
      <c r="L4499" t="s">
        <v>77917</v>
      </c>
    </row>
    <row r="4500" spans="1:12" x14ac:dyDescent="0.15">
      <c r="A4500" t="s">
        <v>12</v>
      </c>
      <c r="B4500">
        <v>1240985</v>
      </c>
      <c r="C4500">
        <v>1241005</v>
      </c>
      <c r="D4500" t="s">
        <v>14966</v>
      </c>
      <c r="E4500" t="s">
        <v>14967</v>
      </c>
      <c r="F4500" t="s">
        <v>76</v>
      </c>
      <c r="G4500" t="s">
        <v>16</v>
      </c>
      <c r="H4500">
        <v>30</v>
      </c>
      <c r="I4500" t="s">
        <v>14971</v>
      </c>
      <c r="J4500" t="s">
        <v>14972</v>
      </c>
      <c r="K4500" t="s">
        <v>14973</v>
      </c>
      <c r="L4500" t="s">
        <v>77984</v>
      </c>
    </row>
    <row r="4501" spans="1:12" x14ac:dyDescent="0.15">
      <c r="A4501" t="s">
        <v>12</v>
      </c>
      <c r="B4501">
        <v>1240963</v>
      </c>
      <c r="C4501">
        <v>1240983</v>
      </c>
      <c r="D4501" t="s">
        <v>14966</v>
      </c>
      <c r="E4501" t="s">
        <v>14967</v>
      </c>
      <c r="F4501" t="s">
        <v>76</v>
      </c>
      <c r="G4501" t="s">
        <v>36</v>
      </c>
      <c r="H4501">
        <v>52</v>
      </c>
      <c r="I4501" t="s">
        <v>14974</v>
      </c>
      <c r="J4501" t="s">
        <v>14975</v>
      </c>
      <c r="K4501" t="s">
        <v>14976</v>
      </c>
      <c r="L4501" t="s">
        <v>77959</v>
      </c>
    </row>
    <row r="4502" spans="1:12" x14ac:dyDescent="0.15">
      <c r="A4502" t="s">
        <v>12</v>
      </c>
      <c r="B4502">
        <v>1240918</v>
      </c>
      <c r="C4502">
        <v>1240938</v>
      </c>
      <c r="D4502" t="s">
        <v>14966</v>
      </c>
      <c r="E4502" t="s">
        <v>14967</v>
      </c>
      <c r="F4502" t="s">
        <v>76</v>
      </c>
      <c r="G4502" t="s">
        <v>32</v>
      </c>
      <c r="H4502">
        <v>97</v>
      </c>
      <c r="I4502" t="s">
        <v>14977</v>
      </c>
      <c r="J4502" t="s">
        <v>14978</v>
      </c>
      <c r="K4502" t="s">
        <v>14979</v>
      </c>
      <c r="L4502" t="s">
        <v>78010</v>
      </c>
    </row>
    <row r="4503" spans="1:12" x14ac:dyDescent="0.15">
      <c r="A4503" t="s">
        <v>12</v>
      </c>
      <c r="B4503">
        <v>1241372</v>
      </c>
      <c r="C4503">
        <v>1241392</v>
      </c>
      <c r="D4503" t="s">
        <v>14980</v>
      </c>
      <c r="E4503" t="s">
        <v>90</v>
      </c>
      <c r="F4503" t="s">
        <v>15</v>
      </c>
      <c r="G4503" t="s">
        <v>16</v>
      </c>
      <c r="H4503">
        <v>1</v>
      </c>
      <c r="I4503" t="s">
        <v>14981</v>
      </c>
      <c r="J4503" t="s">
        <v>14982</v>
      </c>
      <c r="K4503" t="s">
        <v>14983</v>
      </c>
      <c r="L4503" t="s">
        <v>77917</v>
      </c>
    </row>
    <row r="4504" spans="1:12" x14ac:dyDescent="0.15">
      <c r="A4504" t="s">
        <v>12</v>
      </c>
      <c r="B4504">
        <v>1241401</v>
      </c>
      <c r="C4504">
        <v>1241421</v>
      </c>
      <c r="D4504" t="s">
        <v>14980</v>
      </c>
      <c r="E4504" t="s">
        <v>90</v>
      </c>
      <c r="F4504" t="s">
        <v>15</v>
      </c>
      <c r="G4504" t="s">
        <v>36</v>
      </c>
      <c r="H4504">
        <v>30</v>
      </c>
      <c r="I4504" t="s">
        <v>14984</v>
      </c>
      <c r="J4504" t="s">
        <v>14985</v>
      </c>
      <c r="K4504" t="s">
        <v>14986</v>
      </c>
      <c r="L4504" t="s">
        <v>77984</v>
      </c>
    </row>
    <row r="4505" spans="1:12" x14ac:dyDescent="0.15">
      <c r="A4505" t="s">
        <v>12</v>
      </c>
      <c r="B4505">
        <v>1241442</v>
      </c>
      <c r="C4505">
        <v>1241462</v>
      </c>
      <c r="D4505" t="s">
        <v>14980</v>
      </c>
      <c r="E4505" t="s">
        <v>90</v>
      </c>
      <c r="F4505" t="s">
        <v>15</v>
      </c>
      <c r="G4505" t="s">
        <v>16</v>
      </c>
      <c r="H4505">
        <v>71</v>
      </c>
      <c r="I4505" t="s">
        <v>14987</v>
      </c>
      <c r="J4505" t="s">
        <v>14988</v>
      </c>
      <c r="K4505" t="s">
        <v>14989</v>
      </c>
      <c r="L4505" t="s">
        <v>77969</v>
      </c>
    </row>
    <row r="4506" spans="1:12" x14ac:dyDescent="0.15">
      <c r="A4506" t="s">
        <v>12</v>
      </c>
      <c r="B4506">
        <v>1241462</v>
      </c>
      <c r="C4506">
        <v>1241482</v>
      </c>
      <c r="D4506" t="s">
        <v>14980</v>
      </c>
      <c r="E4506" t="s">
        <v>90</v>
      </c>
      <c r="F4506" t="s">
        <v>15</v>
      </c>
      <c r="G4506" t="s">
        <v>32</v>
      </c>
      <c r="H4506">
        <v>91</v>
      </c>
      <c r="I4506" t="s">
        <v>14990</v>
      </c>
      <c r="J4506" t="s">
        <v>14991</v>
      </c>
      <c r="K4506" t="s">
        <v>14992</v>
      </c>
      <c r="L4506" t="s">
        <v>77907</v>
      </c>
    </row>
    <row r="4507" spans="1:12" x14ac:dyDescent="0.15">
      <c r="A4507" t="s">
        <v>12</v>
      </c>
      <c r="B4507">
        <v>1242293</v>
      </c>
      <c r="C4507">
        <v>1242313</v>
      </c>
      <c r="D4507" t="s">
        <v>14993</v>
      </c>
      <c r="E4507" t="s">
        <v>90</v>
      </c>
      <c r="F4507" t="s">
        <v>15</v>
      </c>
      <c r="G4507" t="s">
        <v>16</v>
      </c>
      <c r="H4507">
        <v>26</v>
      </c>
      <c r="I4507" t="s">
        <v>14994</v>
      </c>
      <c r="J4507" t="s">
        <v>14995</v>
      </c>
      <c r="K4507" t="s">
        <v>14996</v>
      </c>
      <c r="L4507" t="s">
        <v>78002</v>
      </c>
    </row>
    <row r="4508" spans="1:12" x14ac:dyDescent="0.15">
      <c r="A4508" t="s">
        <v>12</v>
      </c>
      <c r="B4508">
        <v>1242346</v>
      </c>
      <c r="C4508">
        <v>1242366</v>
      </c>
      <c r="D4508" t="s">
        <v>14993</v>
      </c>
      <c r="E4508" t="s">
        <v>90</v>
      </c>
      <c r="F4508" t="s">
        <v>15</v>
      </c>
      <c r="G4508" t="s">
        <v>16</v>
      </c>
      <c r="H4508">
        <v>79</v>
      </c>
      <c r="I4508" t="s">
        <v>14997</v>
      </c>
      <c r="J4508" t="s">
        <v>14998</v>
      </c>
      <c r="K4508" t="s">
        <v>14999</v>
      </c>
      <c r="L4508" t="s">
        <v>77993</v>
      </c>
    </row>
    <row r="4509" spans="1:12" x14ac:dyDescent="0.15">
      <c r="A4509" t="s">
        <v>12</v>
      </c>
      <c r="B4509">
        <v>1242382</v>
      </c>
      <c r="C4509">
        <v>1242402</v>
      </c>
      <c r="D4509" t="s">
        <v>14993</v>
      </c>
      <c r="E4509" t="s">
        <v>90</v>
      </c>
      <c r="F4509" t="s">
        <v>15</v>
      </c>
      <c r="G4509" t="s">
        <v>16</v>
      </c>
      <c r="H4509">
        <v>115</v>
      </c>
      <c r="I4509" t="s">
        <v>15000</v>
      </c>
      <c r="J4509" t="s">
        <v>15001</v>
      </c>
      <c r="K4509" t="s">
        <v>15002</v>
      </c>
      <c r="L4509" t="s">
        <v>78020</v>
      </c>
    </row>
    <row r="4510" spans="1:12" x14ac:dyDescent="0.15">
      <c r="A4510" t="s">
        <v>12</v>
      </c>
      <c r="B4510">
        <v>1242407</v>
      </c>
      <c r="C4510">
        <v>1242427</v>
      </c>
      <c r="D4510" t="s">
        <v>14993</v>
      </c>
      <c r="E4510" t="s">
        <v>90</v>
      </c>
      <c r="F4510" t="s">
        <v>15</v>
      </c>
      <c r="G4510" t="s">
        <v>16</v>
      </c>
      <c r="H4510">
        <v>140</v>
      </c>
      <c r="I4510" t="s">
        <v>15003</v>
      </c>
      <c r="J4510" t="s">
        <v>15004</v>
      </c>
      <c r="K4510" t="s">
        <v>15005</v>
      </c>
      <c r="L4510" t="s">
        <v>78038</v>
      </c>
    </row>
    <row r="4511" spans="1:12" x14ac:dyDescent="0.15">
      <c r="A4511" t="s">
        <v>12</v>
      </c>
      <c r="B4511">
        <v>1243396</v>
      </c>
      <c r="C4511">
        <v>1243416</v>
      </c>
      <c r="D4511" t="s">
        <v>15006</v>
      </c>
      <c r="E4511" t="s">
        <v>90</v>
      </c>
      <c r="F4511" t="s">
        <v>15</v>
      </c>
      <c r="G4511" t="s">
        <v>16</v>
      </c>
      <c r="H4511">
        <v>14</v>
      </c>
      <c r="I4511" t="s">
        <v>15007</v>
      </c>
      <c r="J4511" t="s">
        <v>15008</v>
      </c>
      <c r="K4511" t="s">
        <v>15009</v>
      </c>
      <c r="L4511" t="s">
        <v>77924</v>
      </c>
    </row>
    <row r="4512" spans="1:12" x14ac:dyDescent="0.15">
      <c r="A4512" t="s">
        <v>12</v>
      </c>
      <c r="B4512">
        <v>1243471</v>
      </c>
      <c r="C4512">
        <v>1243491</v>
      </c>
      <c r="D4512" t="s">
        <v>15006</v>
      </c>
      <c r="E4512" t="s">
        <v>90</v>
      </c>
      <c r="F4512" t="s">
        <v>15</v>
      </c>
      <c r="G4512" t="s">
        <v>16</v>
      </c>
      <c r="H4512">
        <v>89</v>
      </c>
      <c r="I4512" t="s">
        <v>15010</v>
      </c>
      <c r="J4512" t="s">
        <v>15011</v>
      </c>
      <c r="K4512" t="s">
        <v>15012</v>
      </c>
      <c r="L4512" t="s">
        <v>77964</v>
      </c>
    </row>
    <row r="4513" spans="1:12" x14ac:dyDescent="0.15">
      <c r="A4513" t="s">
        <v>12</v>
      </c>
      <c r="B4513">
        <v>1243516</v>
      </c>
      <c r="C4513">
        <v>1243536</v>
      </c>
      <c r="D4513" t="s">
        <v>15006</v>
      </c>
      <c r="E4513" t="s">
        <v>90</v>
      </c>
      <c r="F4513" t="s">
        <v>15</v>
      </c>
      <c r="G4513" t="s">
        <v>36</v>
      </c>
      <c r="H4513">
        <v>134</v>
      </c>
      <c r="I4513" t="s">
        <v>15013</v>
      </c>
      <c r="J4513" t="s">
        <v>15014</v>
      </c>
      <c r="K4513" t="s">
        <v>15015</v>
      </c>
      <c r="L4513" t="s">
        <v>78039</v>
      </c>
    </row>
    <row r="4514" spans="1:12" x14ac:dyDescent="0.15">
      <c r="A4514" t="s">
        <v>12</v>
      </c>
      <c r="B4514">
        <v>1243546</v>
      </c>
      <c r="C4514">
        <v>1243566</v>
      </c>
      <c r="D4514" t="s">
        <v>15006</v>
      </c>
      <c r="E4514" t="s">
        <v>90</v>
      </c>
      <c r="F4514" t="s">
        <v>15</v>
      </c>
      <c r="G4514" t="s">
        <v>16</v>
      </c>
      <c r="H4514">
        <v>164</v>
      </c>
      <c r="I4514" t="s">
        <v>15016</v>
      </c>
      <c r="J4514" t="s">
        <v>15017</v>
      </c>
      <c r="K4514" t="s">
        <v>15018</v>
      </c>
      <c r="L4514" t="s">
        <v>78081</v>
      </c>
    </row>
    <row r="4515" spans="1:12" x14ac:dyDescent="0.15">
      <c r="A4515" t="s">
        <v>12</v>
      </c>
      <c r="B4515">
        <v>1244527</v>
      </c>
      <c r="C4515">
        <v>1244547</v>
      </c>
      <c r="D4515" t="s">
        <v>15019</v>
      </c>
      <c r="E4515" t="s">
        <v>90</v>
      </c>
      <c r="F4515" t="s">
        <v>15</v>
      </c>
      <c r="G4515" t="s">
        <v>16</v>
      </c>
      <c r="H4515">
        <v>34</v>
      </c>
      <c r="I4515" t="s">
        <v>15020</v>
      </c>
      <c r="J4515" t="s">
        <v>15021</v>
      </c>
      <c r="K4515" t="s">
        <v>15022</v>
      </c>
      <c r="L4515" t="s">
        <v>77999</v>
      </c>
    </row>
    <row r="4516" spans="1:12" x14ac:dyDescent="0.15">
      <c r="A4516" t="s">
        <v>12</v>
      </c>
      <c r="B4516">
        <v>1244617</v>
      </c>
      <c r="C4516">
        <v>1244637</v>
      </c>
      <c r="D4516" t="s">
        <v>15019</v>
      </c>
      <c r="E4516" t="s">
        <v>90</v>
      </c>
      <c r="F4516" t="s">
        <v>15</v>
      </c>
      <c r="G4516" t="s">
        <v>32</v>
      </c>
      <c r="H4516">
        <v>124</v>
      </c>
      <c r="I4516" t="s">
        <v>15023</v>
      </c>
      <c r="J4516" t="s">
        <v>15024</v>
      </c>
      <c r="K4516" t="s">
        <v>15025</v>
      </c>
      <c r="L4516" t="s">
        <v>78046</v>
      </c>
    </row>
    <row r="4517" spans="1:12" x14ac:dyDescent="0.15">
      <c r="A4517" t="s">
        <v>12</v>
      </c>
      <c r="B4517">
        <v>1244638</v>
      </c>
      <c r="C4517">
        <v>1244658</v>
      </c>
      <c r="D4517" t="s">
        <v>15019</v>
      </c>
      <c r="E4517" t="s">
        <v>90</v>
      </c>
      <c r="F4517" t="s">
        <v>15</v>
      </c>
      <c r="G4517" t="s">
        <v>36</v>
      </c>
      <c r="H4517">
        <v>145</v>
      </c>
      <c r="I4517" t="s">
        <v>15026</v>
      </c>
      <c r="J4517" t="s">
        <v>15027</v>
      </c>
      <c r="K4517" t="s">
        <v>15028</v>
      </c>
      <c r="L4517" t="s">
        <v>77915</v>
      </c>
    </row>
    <row r="4518" spans="1:12" x14ac:dyDescent="0.15">
      <c r="A4518" t="s">
        <v>12</v>
      </c>
      <c r="B4518">
        <v>1244659</v>
      </c>
      <c r="C4518">
        <v>1244679</v>
      </c>
      <c r="D4518" t="s">
        <v>15019</v>
      </c>
      <c r="E4518" t="s">
        <v>90</v>
      </c>
      <c r="F4518" t="s">
        <v>15</v>
      </c>
      <c r="G4518" t="s">
        <v>16</v>
      </c>
      <c r="H4518">
        <v>166</v>
      </c>
      <c r="I4518" t="s">
        <v>15029</v>
      </c>
      <c r="J4518" t="s">
        <v>15030</v>
      </c>
      <c r="K4518" t="s">
        <v>15031</v>
      </c>
      <c r="L4518" t="s">
        <v>77996</v>
      </c>
    </row>
    <row r="4519" spans="1:12" x14ac:dyDescent="0.15">
      <c r="A4519" t="s">
        <v>12</v>
      </c>
      <c r="B4519">
        <v>1246170</v>
      </c>
      <c r="C4519">
        <v>1246190</v>
      </c>
      <c r="D4519" t="s">
        <v>15032</v>
      </c>
      <c r="E4519" t="s">
        <v>90</v>
      </c>
      <c r="F4519" t="s">
        <v>76</v>
      </c>
      <c r="G4519" t="s">
        <v>16</v>
      </c>
      <c r="H4519">
        <v>0</v>
      </c>
      <c r="I4519" t="s">
        <v>15033</v>
      </c>
      <c r="J4519" t="s">
        <v>15034</v>
      </c>
      <c r="K4519" t="s">
        <v>15035</v>
      </c>
      <c r="L4519" t="s">
        <v>77980</v>
      </c>
    </row>
    <row r="4520" spans="1:12" x14ac:dyDescent="0.15">
      <c r="A4520" t="s">
        <v>12</v>
      </c>
      <c r="B4520">
        <v>1246146</v>
      </c>
      <c r="C4520">
        <v>1246166</v>
      </c>
      <c r="D4520" t="s">
        <v>15032</v>
      </c>
      <c r="E4520" t="s">
        <v>90</v>
      </c>
      <c r="F4520" t="s">
        <v>76</v>
      </c>
      <c r="G4520" t="s">
        <v>36</v>
      </c>
      <c r="H4520">
        <v>24</v>
      </c>
      <c r="I4520" t="s">
        <v>15036</v>
      </c>
      <c r="J4520" t="s">
        <v>15037</v>
      </c>
      <c r="K4520" t="s">
        <v>15038</v>
      </c>
      <c r="L4520" t="s">
        <v>77966</v>
      </c>
    </row>
    <row r="4521" spans="1:12" x14ac:dyDescent="0.15">
      <c r="A4521" t="s">
        <v>12</v>
      </c>
      <c r="B4521">
        <v>1246124</v>
      </c>
      <c r="C4521">
        <v>1246144</v>
      </c>
      <c r="D4521" t="s">
        <v>15032</v>
      </c>
      <c r="E4521" t="s">
        <v>90</v>
      </c>
      <c r="F4521" t="s">
        <v>76</v>
      </c>
      <c r="G4521" t="s">
        <v>16</v>
      </c>
      <c r="H4521">
        <v>46</v>
      </c>
      <c r="I4521" t="s">
        <v>15039</v>
      </c>
      <c r="J4521" t="s">
        <v>15040</v>
      </c>
      <c r="K4521" t="s">
        <v>15041</v>
      </c>
      <c r="L4521" t="s">
        <v>78004</v>
      </c>
    </row>
    <row r="4522" spans="1:12" x14ac:dyDescent="0.15">
      <c r="A4522" t="s">
        <v>12</v>
      </c>
      <c r="B4522">
        <v>1246084</v>
      </c>
      <c r="C4522">
        <v>1246104</v>
      </c>
      <c r="D4522" t="s">
        <v>15032</v>
      </c>
      <c r="E4522" t="s">
        <v>90</v>
      </c>
      <c r="F4522" t="s">
        <v>76</v>
      </c>
      <c r="G4522" t="s">
        <v>23</v>
      </c>
      <c r="H4522">
        <v>86</v>
      </c>
      <c r="I4522" t="s">
        <v>15042</v>
      </c>
      <c r="J4522" t="s">
        <v>15043</v>
      </c>
      <c r="K4522" t="s">
        <v>15044</v>
      </c>
      <c r="L4522" t="s">
        <v>77929</v>
      </c>
    </row>
    <row r="4523" spans="1:12" x14ac:dyDescent="0.15">
      <c r="A4523" t="s">
        <v>12</v>
      </c>
      <c r="B4523">
        <v>1246325</v>
      </c>
      <c r="C4523">
        <v>1246345</v>
      </c>
      <c r="D4523" t="s">
        <v>15045</v>
      </c>
      <c r="E4523" t="s">
        <v>90</v>
      </c>
      <c r="F4523" t="s">
        <v>15</v>
      </c>
      <c r="G4523" t="s">
        <v>16</v>
      </c>
      <c r="H4523">
        <v>6</v>
      </c>
      <c r="I4523" t="s">
        <v>15046</v>
      </c>
      <c r="J4523" t="s">
        <v>15047</v>
      </c>
      <c r="K4523" t="s">
        <v>15048</v>
      </c>
      <c r="L4523" t="s">
        <v>78025</v>
      </c>
    </row>
    <row r="4524" spans="1:12" x14ac:dyDescent="0.15">
      <c r="A4524" t="s">
        <v>12</v>
      </c>
      <c r="B4524">
        <v>1246360</v>
      </c>
      <c r="C4524">
        <v>1246380</v>
      </c>
      <c r="D4524" t="s">
        <v>15045</v>
      </c>
      <c r="E4524" t="s">
        <v>90</v>
      </c>
      <c r="F4524" t="s">
        <v>15</v>
      </c>
      <c r="G4524" t="s">
        <v>16</v>
      </c>
      <c r="H4524">
        <v>41</v>
      </c>
      <c r="I4524" t="s">
        <v>15049</v>
      </c>
      <c r="J4524" t="s">
        <v>15050</v>
      </c>
      <c r="K4524" t="s">
        <v>15051</v>
      </c>
      <c r="L4524" t="s">
        <v>78014</v>
      </c>
    </row>
    <row r="4525" spans="1:12" x14ac:dyDescent="0.15">
      <c r="A4525" t="s">
        <v>12</v>
      </c>
      <c r="B4525">
        <v>1246394</v>
      </c>
      <c r="C4525">
        <v>1246414</v>
      </c>
      <c r="D4525" t="s">
        <v>15045</v>
      </c>
      <c r="E4525" t="s">
        <v>90</v>
      </c>
      <c r="F4525" t="s">
        <v>15</v>
      </c>
      <c r="G4525" t="s">
        <v>16</v>
      </c>
      <c r="H4525">
        <v>75</v>
      </c>
      <c r="I4525" t="s">
        <v>15052</v>
      </c>
      <c r="J4525" t="s">
        <v>15053</v>
      </c>
      <c r="K4525" t="s">
        <v>15054</v>
      </c>
      <c r="L4525" t="s">
        <v>78027</v>
      </c>
    </row>
    <row r="4526" spans="1:12" x14ac:dyDescent="0.15">
      <c r="A4526" t="s">
        <v>12</v>
      </c>
      <c r="B4526">
        <v>1246431</v>
      </c>
      <c r="C4526">
        <v>1246451</v>
      </c>
      <c r="D4526" t="s">
        <v>15045</v>
      </c>
      <c r="E4526" t="s">
        <v>90</v>
      </c>
      <c r="F4526" t="s">
        <v>15</v>
      </c>
      <c r="G4526" t="s">
        <v>16</v>
      </c>
      <c r="H4526">
        <v>112</v>
      </c>
      <c r="I4526" t="s">
        <v>15055</v>
      </c>
      <c r="J4526" t="s">
        <v>15056</v>
      </c>
      <c r="K4526" t="s">
        <v>15057</v>
      </c>
      <c r="L4526" t="s">
        <v>77950</v>
      </c>
    </row>
    <row r="4527" spans="1:12" x14ac:dyDescent="0.15">
      <c r="A4527" t="s">
        <v>12</v>
      </c>
      <c r="B4527">
        <v>1249117</v>
      </c>
      <c r="C4527">
        <v>1249137</v>
      </c>
      <c r="D4527" t="s">
        <v>15058</v>
      </c>
      <c r="E4527" t="s">
        <v>15059</v>
      </c>
      <c r="F4527" t="s">
        <v>15</v>
      </c>
      <c r="G4527" t="s">
        <v>36</v>
      </c>
      <c r="H4527">
        <v>0</v>
      </c>
      <c r="I4527" t="s">
        <v>15060</v>
      </c>
      <c r="J4527" t="s">
        <v>15061</v>
      </c>
      <c r="K4527" t="s">
        <v>15062</v>
      </c>
      <c r="L4527" t="s">
        <v>77980</v>
      </c>
    </row>
    <row r="4528" spans="1:12" x14ac:dyDescent="0.15">
      <c r="A4528" t="s">
        <v>12</v>
      </c>
      <c r="B4528">
        <v>1249150</v>
      </c>
      <c r="C4528">
        <v>1249170</v>
      </c>
      <c r="D4528" t="s">
        <v>15058</v>
      </c>
      <c r="E4528" t="s">
        <v>15059</v>
      </c>
      <c r="F4528" t="s">
        <v>15</v>
      </c>
      <c r="G4528" t="s">
        <v>36</v>
      </c>
      <c r="H4528">
        <v>33</v>
      </c>
      <c r="I4528" t="s">
        <v>15063</v>
      </c>
      <c r="J4528" t="s">
        <v>15064</v>
      </c>
      <c r="K4528" t="s">
        <v>15065</v>
      </c>
      <c r="L4528" t="s">
        <v>77977</v>
      </c>
    </row>
    <row r="4529" spans="1:12" x14ac:dyDescent="0.15">
      <c r="A4529" t="s">
        <v>12</v>
      </c>
      <c r="B4529">
        <v>1249174</v>
      </c>
      <c r="C4529">
        <v>1249194</v>
      </c>
      <c r="D4529" t="s">
        <v>15058</v>
      </c>
      <c r="E4529" t="s">
        <v>15059</v>
      </c>
      <c r="F4529" t="s">
        <v>15</v>
      </c>
      <c r="G4529" t="s">
        <v>36</v>
      </c>
      <c r="H4529">
        <v>57</v>
      </c>
      <c r="I4529" t="s">
        <v>15066</v>
      </c>
      <c r="J4529" t="s">
        <v>15067</v>
      </c>
      <c r="K4529" t="s">
        <v>15068</v>
      </c>
      <c r="L4529" t="s">
        <v>78049</v>
      </c>
    </row>
    <row r="4530" spans="1:12" x14ac:dyDescent="0.15">
      <c r="A4530" t="s">
        <v>12</v>
      </c>
      <c r="B4530">
        <v>1249197</v>
      </c>
      <c r="C4530">
        <v>1249217</v>
      </c>
      <c r="D4530" t="s">
        <v>15058</v>
      </c>
      <c r="E4530" t="s">
        <v>15059</v>
      </c>
      <c r="F4530" t="s">
        <v>15</v>
      </c>
      <c r="G4530" t="s">
        <v>16</v>
      </c>
      <c r="H4530">
        <v>80</v>
      </c>
      <c r="I4530" t="s">
        <v>15069</v>
      </c>
      <c r="J4530" t="s">
        <v>15070</v>
      </c>
      <c r="K4530" t="s">
        <v>15071</v>
      </c>
      <c r="L4530" t="s">
        <v>77940</v>
      </c>
    </row>
    <row r="4531" spans="1:12" x14ac:dyDescent="0.15">
      <c r="A4531" t="s">
        <v>12</v>
      </c>
      <c r="B4531">
        <v>1250198</v>
      </c>
      <c r="C4531">
        <v>1250218</v>
      </c>
      <c r="D4531" t="s">
        <v>15072</v>
      </c>
      <c r="E4531" t="s">
        <v>15073</v>
      </c>
      <c r="F4531" t="s">
        <v>15</v>
      </c>
      <c r="G4531" t="s">
        <v>16</v>
      </c>
      <c r="H4531">
        <v>25</v>
      </c>
      <c r="I4531" t="s">
        <v>15074</v>
      </c>
      <c r="J4531" t="s">
        <v>15075</v>
      </c>
      <c r="K4531" t="s">
        <v>15076</v>
      </c>
      <c r="L4531" t="s">
        <v>78012</v>
      </c>
    </row>
    <row r="4532" spans="1:12" x14ac:dyDescent="0.15">
      <c r="A4532" t="s">
        <v>12</v>
      </c>
      <c r="B4532">
        <v>1250220</v>
      </c>
      <c r="C4532">
        <v>1250240</v>
      </c>
      <c r="D4532" t="s">
        <v>15072</v>
      </c>
      <c r="E4532" t="s">
        <v>15073</v>
      </c>
      <c r="F4532" t="s">
        <v>15</v>
      </c>
      <c r="G4532" t="s">
        <v>16</v>
      </c>
      <c r="H4532">
        <v>47</v>
      </c>
      <c r="I4532" t="s">
        <v>15077</v>
      </c>
      <c r="J4532" t="s">
        <v>15078</v>
      </c>
      <c r="K4532" t="s">
        <v>15079</v>
      </c>
      <c r="L4532" t="s">
        <v>77932</v>
      </c>
    </row>
    <row r="4533" spans="1:12" x14ac:dyDescent="0.15">
      <c r="A4533" t="s">
        <v>12</v>
      </c>
      <c r="B4533">
        <v>1250252</v>
      </c>
      <c r="C4533">
        <v>1250272</v>
      </c>
      <c r="D4533" t="s">
        <v>15072</v>
      </c>
      <c r="E4533" t="s">
        <v>15073</v>
      </c>
      <c r="F4533" t="s">
        <v>15</v>
      </c>
      <c r="G4533" t="s">
        <v>36</v>
      </c>
      <c r="H4533">
        <v>79</v>
      </c>
      <c r="I4533" t="s">
        <v>15080</v>
      </c>
      <c r="J4533" t="s">
        <v>15081</v>
      </c>
      <c r="K4533" t="s">
        <v>15082</v>
      </c>
      <c r="L4533" t="s">
        <v>77993</v>
      </c>
    </row>
    <row r="4534" spans="1:12" x14ac:dyDescent="0.15">
      <c r="A4534" t="s">
        <v>12</v>
      </c>
      <c r="B4534">
        <v>1250276</v>
      </c>
      <c r="C4534">
        <v>1250296</v>
      </c>
      <c r="D4534" t="s">
        <v>15072</v>
      </c>
      <c r="E4534" t="s">
        <v>15073</v>
      </c>
      <c r="F4534" t="s">
        <v>15</v>
      </c>
      <c r="G4534" t="s">
        <v>23</v>
      </c>
      <c r="H4534">
        <v>103</v>
      </c>
      <c r="I4534" t="s">
        <v>15083</v>
      </c>
      <c r="J4534" t="s">
        <v>15084</v>
      </c>
      <c r="K4534" t="s">
        <v>15085</v>
      </c>
      <c r="L4534" t="s">
        <v>77937</v>
      </c>
    </row>
    <row r="4535" spans="1:12" x14ac:dyDescent="0.15">
      <c r="A4535" t="s">
        <v>12</v>
      </c>
      <c r="B4535">
        <v>1251353</v>
      </c>
      <c r="C4535">
        <v>1251373</v>
      </c>
      <c r="D4535" t="s">
        <v>15086</v>
      </c>
      <c r="E4535" t="s">
        <v>90</v>
      </c>
      <c r="F4535" t="s">
        <v>15</v>
      </c>
      <c r="G4535" t="s">
        <v>36</v>
      </c>
      <c r="H4535">
        <v>18</v>
      </c>
      <c r="I4535" t="s">
        <v>15087</v>
      </c>
      <c r="J4535" t="s">
        <v>15088</v>
      </c>
      <c r="K4535" t="s">
        <v>15089</v>
      </c>
      <c r="L4535" t="s">
        <v>78007</v>
      </c>
    </row>
    <row r="4536" spans="1:12" x14ac:dyDescent="0.15">
      <c r="A4536" t="s">
        <v>12</v>
      </c>
      <c r="B4536">
        <v>1251380</v>
      </c>
      <c r="C4536">
        <v>1251400</v>
      </c>
      <c r="D4536" t="s">
        <v>15086</v>
      </c>
      <c r="E4536" t="s">
        <v>90</v>
      </c>
      <c r="F4536" t="s">
        <v>15</v>
      </c>
      <c r="G4536" t="s">
        <v>16</v>
      </c>
      <c r="H4536">
        <v>45</v>
      </c>
      <c r="I4536" t="s">
        <v>15090</v>
      </c>
      <c r="J4536" t="s">
        <v>15091</v>
      </c>
      <c r="K4536" t="s">
        <v>15092</v>
      </c>
      <c r="L4536" t="s">
        <v>77967</v>
      </c>
    </row>
    <row r="4537" spans="1:12" x14ac:dyDescent="0.15">
      <c r="A4537" t="s">
        <v>12</v>
      </c>
      <c r="B4537">
        <v>1251405</v>
      </c>
      <c r="C4537">
        <v>1251425</v>
      </c>
      <c r="D4537" t="s">
        <v>15086</v>
      </c>
      <c r="E4537" t="s">
        <v>90</v>
      </c>
      <c r="F4537" t="s">
        <v>15</v>
      </c>
      <c r="G4537" t="s">
        <v>16</v>
      </c>
      <c r="H4537">
        <v>70</v>
      </c>
      <c r="I4537" t="s">
        <v>15093</v>
      </c>
      <c r="J4537" t="s">
        <v>15094</v>
      </c>
      <c r="K4537" t="s">
        <v>15095</v>
      </c>
      <c r="L4537" t="s">
        <v>77919</v>
      </c>
    </row>
    <row r="4538" spans="1:12" x14ac:dyDescent="0.15">
      <c r="A4538" t="s">
        <v>12</v>
      </c>
      <c r="B4538">
        <v>1251451</v>
      </c>
      <c r="C4538">
        <v>1251471</v>
      </c>
      <c r="D4538" t="s">
        <v>15086</v>
      </c>
      <c r="E4538" t="s">
        <v>90</v>
      </c>
      <c r="F4538" t="s">
        <v>15</v>
      </c>
      <c r="G4538" t="s">
        <v>23</v>
      </c>
      <c r="H4538">
        <v>116</v>
      </c>
      <c r="I4538" t="s">
        <v>15096</v>
      </c>
      <c r="J4538" t="s">
        <v>15097</v>
      </c>
      <c r="K4538" t="s">
        <v>15098</v>
      </c>
      <c r="L4538" t="s">
        <v>77976</v>
      </c>
    </row>
    <row r="4539" spans="1:12" x14ac:dyDescent="0.15">
      <c r="A4539" t="s">
        <v>12</v>
      </c>
      <c r="B4539">
        <v>1251751</v>
      </c>
      <c r="C4539">
        <v>1251771</v>
      </c>
      <c r="D4539" t="s">
        <v>15099</v>
      </c>
      <c r="E4539" t="s">
        <v>15100</v>
      </c>
      <c r="F4539" t="s">
        <v>15</v>
      </c>
      <c r="G4539" t="s">
        <v>23</v>
      </c>
      <c r="H4539">
        <v>18</v>
      </c>
      <c r="I4539" t="s">
        <v>15101</v>
      </c>
      <c r="J4539" t="s">
        <v>15102</v>
      </c>
      <c r="K4539" t="s">
        <v>15103</v>
      </c>
      <c r="L4539" t="s">
        <v>78007</v>
      </c>
    </row>
    <row r="4540" spans="1:12" x14ac:dyDescent="0.15">
      <c r="A4540" t="s">
        <v>12</v>
      </c>
      <c r="B4540">
        <v>1251774</v>
      </c>
      <c r="C4540">
        <v>1251794</v>
      </c>
      <c r="D4540" t="s">
        <v>15099</v>
      </c>
      <c r="E4540" t="s">
        <v>15100</v>
      </c>
      <c r="F4540" t="s">
        <v>15</v>
      </c>
      <c r="G4540" t="s">
        <v>23</v>
      </c>
      <c r="H4540">
        <v>41</v>
      </c>
      <c r="I4540" t="s">
        <v>15104</v>
      </c>
      <c r="J4540" t="s">
        <v>15105</v>
      </c>
      <c r="K4540" t="s">
        <v>15106</v>
      </c>
      <c r="L4540" t="s">
        <v>78014</v>
      </c>
    </row>
    <row r="4541" spans="1:12" x14ac:dyDescent="0.15">
      <c r="A4541" t="s">
        <v>12</v>
      </c>
      <c r="B4541">
        <v>1251806</v>
      </c>
      <c r="C4541">
        <v>1251826</v>
      </c>
      <c r="D4541" t="s">
        <v>15099</v>
      </c>
      <c r="E4541" t="s">
        <v>15100</v>
      </c>
      <c r="F4541" t="s">
        <v>15</v>
      </c>
      <c r="G4541" t="s">
        <v>16</v>
      </c>
      <c r="H4541">
        <v>73</v>
      </c>
      <c r="I4541" t="s">
        <v>15107</v>
      </c>
      <c r="J4541" t="s">
        <v>15108</v>
      </c>
      <c r="K4541" t="s">
        <v>15109</v>
      </c>
      <c r="L4541" t="s">
        <v>77926</v>
      </c>
    </row>
    <row r="4542" spans="1:12" x14ac:dyDescent="0.15">
      <c r="A4542" t="s">
        <v>12</v>
      </c>
      <c r="B4542">
        <v>1251832</v>
      </c>
      <c r="C4542">
        <v>1251852</v>
      </c>
      <c r="D4542" t="s">
        <v>15099</v>
      </c>
      <c r="E4542" t="s">
        <v>15100</v>
      </c>
      <c r="F4542" t="s">
        <v>15</v>
      </c>
      <c r="G4542" t="s">
        <v>16</v>
      </c>
      <c r="H4542">
        <v>99</v>
      </c>
      <c r="I4542" t="s">
        <v>15110</v>
      </c>
      <c r="J4542" t="s">
        <v>15111</v>
      </c>
      <c r="K4542" t="s">
        <v>15112</v>
      </c>
      <c r="L4542" t="s">
        <v>78051</v>
      </c>
    </row>
    <row r="4543" spans="1:12" x14ac:dyDescent="0.15">
      <c r="A4543" t="s">
        <v>12</v>
      </c>
      <c r="B4543">
        <v>1253628</v>
      </c>
      <c r="C4543">
        <v>1253648</v>
      </c>
      <c r="D4543" t="s">
        <v>15113</v>
      </c>
      <c r="E4543" t="s">
        <v>15114</v>
      </c>
      <c r="F4543" t="s">
        <v>15</v>
      </c>
      <c r="G4543" t="s">
        <v>32</v>
      </c>
      <c r="H4543">
        <v>22</v>
      </c>
      <c r="I4543" t="s">
        <v>15115</v>
      </c>
      <c r="J4543" t="s">
        <v>15116</v>
      </c>
      <c r="K4543" t="s">
        <v>15117</v>
      </c>
      <c r="L4543" t="s">
        <v>77948</v>
      </c>
    </row>
    <row r="4544" spans="1:12" x14ac:dyDescent="0.15">
      <c r="A4544" t="s">
        <v>12</v>
      </c>
      <c r="B4544">
        <v>1253664</v>
      </c>
      <c r="C4544">
        <v>1253684</v>
      </c>
      <c r="D4544" t="s">
        <v>15113</v>
      </c>
      <c r="E4544" t="s">
        <v>15114</v>
      </c>
      <c r="F4544" t="s">
        <v>15</v>
      </c>
      <c r="G4544" t="s">
        <v>16</v>
      </c>
      <c r="H4544">
        <v>58</v>
      </c>
      <c r="I4544" t="s">
        <v>15118</v>
      </c>
      <c r="J4544" t="s">
        <v>15119</v>
      </c>
      <c r="K4544" t="s">
        <v>15120</v>
      </c>
      <c r="L4544" t="s">
        <v>77911</v>
      </c>
    </row>
    <row r="4545" spans="1:12" x14ac:dyDescent="0.15">
      <c r="A4545" t="s">
        <v>12</v>
      </c>
      <c r="B4545">
        <v>1253691</v>
      </c>
      <c r="C4545">
        <v>1253711</v>
      </c>
      <c r="D4545" t="s">
        <v>15113</v>
      </c>
      <c r="E4545" t="s">
        <v>15114</v>
      </c>
      <c r="F4545" t="s">
        <v>15</v>
      </c>
      <c r="G4545" t="s">
        <v>36</v>
      </c>
      <c r="H4545">
        <v>85</v>
      </c>
      <c r="I4545" t="s">
        <v>15121</v>
      </c>
      <c r="J4545" t="s">
        <v>15122</v>
      </c>
      <c r="K4545" t="s">
        <v>15123</v>
      </c>
      <c r="L4545" t="s">
        <v>77972</v>
      </c>
    </row>
    <row r="4546" spans="1:12" x14ac:dyDescent="0.15">
      <c r="A4546" t="s">
        <v>12</v>
      </c>
      <c r="B4546">
        <v>1253728</v>
      </c>
      <c r="C4546">
        <v>1253748</v>
      </c>
      <c r="D4546" t="s">
        <v>15113</v>
      </c>
      <c r="E4546" t="s">
        <v>15114</v>
      </c>
      <c r="F4546" t="s">
        <v>15</v>
      </c>
      <c r="G4546" t="s">
        <v>23</v>
      </c>
      <c r="H4546">
        <v>122</v>
      </c>
      <c r="I4546" t="s">
        <v>15124</v>
      </c>
      <c r="J4546" t="s">
        <v>15125</v>
      </c>
      <c r="K4546" t="s">
        <v>15126</v>
      </c>
      <c r="L4546" t="s">
        <v>78033</v>
      </c>
    </row>
    <row r="4547" spans="1:12" x14ac:dyDescent="0.15">
      <c r="A4547" t="s">
        <v>12</v>
      </c>
      <c r="B4547">
        <v>1254738</v>
      </c>
      <c r="C4547">
        <v>1254758</v>
      </c>
      <c r="D4547" t="s">
        <v>15127</v>
      </c>
      <c r="E4547" t="s">
        <v>90</v>
      </c>
      <c r="F4547" t="s">
        <v>15</v>
      </c>
      <c r="G4547" t="s">
        <v>16</v>
      </c>
      <c r="H4547">
        <v>28</v>
      </c>
      <c r="I4547" t="s">
        <v>15128</v>
      </c>
      <c r="J4547" t="s">
        <v>15129</v>
      </c>
      <c r="K4547" t="s">
        <v>15130</v>
      </c>
      <c r="L4547" t="s">
        <v>77956</v>
      </c>
    </row>
    <row r="4548" spans="1:12" x14ac:dyDescent="0.15">
      <c r="A4548" t="s">
        <v>12</v>
      </c>
      <c r="B4548">
        <v>1254762</v>
      </c>
      <c r="C4548">
        <v>1254782</v>
      </c>
      <c r="D4548" t="s">
        <v>15127</v>
      </c>
      <c r="E4548" t="s">
        <v>90</v>
      </c>
      <c r="F4548" t="s">
        <v>15</v>
      </c>
      <c r="G4548" t="s">
        <v>16</v>
      </c>
      <c r="H4548">
        <v>52</v>
      </c>
      <c r="I4548" t="s">
        <v>15131</v>
      </c>
      <c r="J4548" t="s">
        <v>15132</v>
      </c>
      <c r="K4548" t="s">
        <v>15133</v>
      </c>
      <c r="L4548" t="s">
        <v>77959</v>
      </c>
    </row>
    <row r="4549" spans="1:12" x14ac:dyDescent="0.15">
      <c r="A4549" t="s">
        <v>12</v>
      </c>
      <c r="B4549">
        <v>1254783</v>
      </c>
      <c r="C4549">
        <v>1254803</v>
      </c>
      <c r="D4549" t="s">
        <v>15127</v>
      </c>
      <c r="E4549" t="s">
        <v>90</v>
      </c>
      <c r="F4549" t="s">
        <v>15</v>
      </c>
      <c r="G4549" t="s">
        <v>23</v>
      </c>
      <c r="H4549">
        <v>73</v>
      </c>
      <c r="I4549" t="s">
        <v>15134</v>
      </c>
      <c r="J4549" t="s">
        <v>15135</v>
      </c>
      <c r="K4549" t="s">
        <v>15136</v>
      </c>
      <c r="L4549" t="s">
        <v>77926</v>
      </c>
    </row>
    <row r="4550" spans="1:12" x14ac:dyDescent="0.15">
      <c r="A4550" t="s">
        <v>12</v>
      </c>
      <c r="B4550">
        <v>1254807</v>
      </c>
      <c r="C4550">
        <v>1254827</v>
      </c>
      <c r="D4550" t="s">
        <v>15127</v>
      </c>
      <c r="E4550" t="s">
        <v>90</v>
      </c>
      <c r="F4550" t="s">
        <v>15</v>
      </c>
      <c r="G4550" t="s">
        <v>16</v>
      </c>
      <c r="H4550">
        <v>97</v>
      </c>
      <c r="I4550" t="s">
        <v>15137</v>
      </c>
      <c r="J4550" t="s">
        <v>15138</v>
      </c>
      <c r="K4550" t="s">
        <v>15139</v>
      </c>
      <c r="L4550" t="s">
        <v>78010</v>
      </c>
    </row>
    <row r="4551" spans="1:12" x14ac:dyDescent="0.15">
      <c r="A4551" t="s">
        <v>12</v>
      </c>
      <c r="B4551">
        <v>1256158</v>
      </c>
      <c r="C4551">
        <v>1256178</v>
      </c>
      <c r="D4551" t="s">
        <v>15140</v>
      </c>
      <c r="E4551" t="s">
        <v>90</v>
      </c>
      <c r="F4551" t="s">
        <v>76</v>
      </c>
      <c r="G4551" t="s">
        <v>32</v>
      </c>
      <c r="H4551">
        <v>1</v>
      </c>
      <c r="I4551" t="s">
        <v>15141</v>
      </c>
      <c r="J4551" t="s">
        <v>15142</v>
      </c>
      <c r="K4551" t="s">
        <v>15143</v>
      </c>
      <c r="L4551" t="s">
        <v>77917</v>
      </c>
    </row>
    <row r="4552" spans="1:12" x14ac:dyDescent="0.15">
      <c r="A4552" t="s">
        <v>12</v>
      </c>
      <c r="B4552">
        <v>1256134</v>
      </c>
      <c r="C4552">
        <v>1256154</v>
      </c>
      <c r="D4552" t="s">
        <v>15140</v>
      </c>
      <c r="E4552" t="s">
        <v>90</v>
      </c>
      <c r="F4552" t="s">
        <v>76</v>
      </c>
      <c r="G4552" t="s">
        <v>36</v>
      </c>
      <c r="H4552">
        <v>25</v>
      </c>
      <c r="I4552" t="s">
        <v>15144</v>
      </c>
      <c r="J4552" t="s">
        <v>15145</v>
      </c>
      <c r="K4552" t="s">
        <v>15146</v>
      </c>
      <c r="L4552" t="s">
        <v>78012</v>
      </c>
    </row>
    <row r="4553" spans="1:12" x14ac:dyDescent="0.15">
      <c r="A4553" t="s">
        <v>12</v>
      </c>
      <c r="B4553">
        <v>1256113</v>
      </c>
      <c r="C4553">
        <v>1256133</v>
      </c>
      <c r="D4553" t="s">
        <v>15140</v>
      </c>
      <c r="E4553" t="s">
        <v>90</v>
      </c>
      <c r="F4553" t="s">
        <v>76</v>
      </c>
      <c r="G4553" t="s">
        <v>16</v>
      </c>
      <c r="H4553">
        <v>46</v>
      </c>
      <c r="I4553" t="s">
        <v>15147</v>
      </c>
      <c r="J4553" t="s">
        <v>15148</v>
      </c>
      <c r="K4553" t="s">
        <v>15149</v>
      </c>
      <c r="L4553" t="s">
        <v>78004</v>
      </c>
    </row>
    <row r="4554" spans="1:12" x14ac:dyDescent="0.15">
      <c r="A4554" t="s">
        <v>12</v>
      </c>
      <c r="B4554">
        <v>1256092</v>
      </c>
      <c r="C4554">
        <v>1256112</v>
      </c>
      <c r="D4554" t="s">
        <v>15140</v>
      </c>
      <c r="E4554" t="s">
        <v>90</v>
      </c>
      <c r="F4554" t="s">
        <v>76</v>
      </c>
      <c r="G4554" t="s">
        <v>32</v>
      </c>
      <c r="H4554">
        <v>67</v>
      </c>
      <c r="I4554" t="s">
        <v>15150</v>
      </c>
      <c r="J4554" t="s">
        <v>15151</v>
      </c>
      <c r="K4554" t="s">
        <v>15152</v>
      </c>
      <c r="L4554" t="s">
        <v>77981</v>
      </c>
    </row>
    <row r="4555" spans="1:12" x14ac:dyDescent="0.15">
      <c r="A4555" t="s">
        <v>12</v>
      </c>
      <c r="B4555">
        <v>1256341</v>
      </c>
      <c r="C4555">
        <v>1256361</v>
      </c>
      <c r="D4555" t="s">
        <v>15153</v>
      </c>
      <c r="E4555" t="s">
        <v>90</v>
      </c>
      <c r="F4555" t="s">
        <v>15</v>
      </c>
      <c r="G4555" t="s">
        <v>16</v>
      </c>
      <c r="H4555">
        <v>11</v>
      </c>
      <c r="I4555" t="s">
        <v>15154</v>
      </c>
      <c r="J4555" t="s">
        <v>15155</v>
      </c>
      <c r="K4555" t="s">
        <v>15156</v>
      </c>
      <c r="L4555" t="s">
        <v>77974</v>
      </c>
    </row>
    <row r="4556" spans="1:12" x14ac:dyDescent="0.15">
      <c r="A4556" t="s">
        <v>12</v>
      </c>
      <c r="B4556">
        <v>1256367</v>
      </c>
      <c r="C4556">
        <v>1256387</v>
      </c>
      <c r="D4556" t="s">
        <v>15153</v>
      </c>
      <c r="E4556" t="s">
        <v>90</v>
      </c>
      <c r="F4556" t="s">
        <v>15</v>
      </c>
      <c r="G4556" t="s">
        <v>32</v>
      </c>
      <c r="H4556">
        <v>37</v>
      </c>
      <c r="I4556" t="s">
        <v>15157</v>
      </c>
      <c r="J4556" t="s">
        <v>15158</v>
      </c>
      <c r="K4556" t="s">
        <v>15159</v>
      </c>
      <c r="L4556" t="s">
        <v>77906</v>
      </c>
    </row>
    <row r="4557" spans="1:12" x14ac:dyDescent="0.15">
      <c r="A4557" t="s">
        <v>12</v>
      </c>
      <c r="B4557">
        <v>1256397</v>
      </c>
      <c r="C4557">
        <v>1256417</v>
      </c>
      <c r="D4557" t="s">
        <v>15153</v>
      </c>
      <c r="E4557" t="s">
        <v>90</v>
      </c>
      <c r="F4557" t="s">
        <v>15</v>
      </c>
      <c r="G4557" t="s">
        <v>36</v>
      </c>
      <c r="H4557">
        <v>67</v>
      </c>
      <c r="I4557" t="s">
        <v>15160</v>
      </c>
      <c r="J4557" t="s">
        <v>15161</v>
      </c>
      <c r="K4557" t="s">
        <v>15162</v>
      </c>
      <c r="L4557" t="s">
        <v>77981</v>
      </c>
    </row>
    <row r="4558" spans="1:12" x14ac:dyDescent="0.15">
      <c r="A4558" t="s">
        <v>12</v>
      </c>
      <c r="B4558">
        <v>1256444</v>
      </c>
      <c r="C4558">
        <v>1256464</v>
      </c>
      <c r="D4558" t="s">
        <v>15153</v>
      </c>
      <c r="E4558" t="s">
        <v>90</v>
      </c>
      <c r="F4558" t="s">
        <v>15</v>
      </c>
      <c r="G4558" t="s">
        <v>16</v>
      </c>
      <c r="H4558">
        <v>114</v>
      </c>
      <c r="I4558" t="s">
        <v>15163</v>
      </c>
      <c r="J4558" t="s">
        <v>15164</v>
      </c>
      <c r="K4558" t="s">
        <v>15165</v>
      </c>
      <c r="L4558" t="s">
        <v>77965</v>
      </c>
    </row>
    <row r="4559" spans="1:12" x14ac:dyDescent="0.15">
      <c r="A4559" t="s">
        <v>12</v>
      </c>
      <c r="B4559">
        <v>1257132</v>
      </c>
      <c r="C4559">
        <v>1257152</v>
      </c>
      <c r="D4559" t="s">
        <v>15166</v>
      </c>
      <c r="E4559" t="s">
        <v>15167</v>
      </c>
      <c r="F4559" t="s">
        <v>15</v>
      </c>
      <c r="G4559" t="s">
        <v>32</v>
      </c>
      <c r="H4559">
        <v>29</v>
      </c>
      <c r="I4559" t="s">
        <v>15168</v>
      </c>
      <c r="J4559" t="s">
        <v>15169</v>
      </c>
      <c r="K4559" t="s">
        <v>15170</v>
      </c>
      <c r="L4559" t="s">
        <v>77921</v>
      </c>
    </row>
    <row r="4560" spans="1:12" x14ac:dyDescent="0.15">
      <c r="A4560" t="s">
        <v>12</v>
      </c>
      <c r="B4560">
        <v>1257154</v>
      </c>
      <c r="C4560">
        <v>1257174</v>
      </c>
      <c r="D4560" t="s">
        <v>15166</v>
      </c>
      <c r="E4560" t="s">
        <v>15167</v>
      </c>
      <c r="F4560" t="s">
        <v>15</v>
      </c>
      <c r="G4560" t="s">
        <v>16</v>
      </c>
      <c r="H4560">
        <v>51</v>
      </c>
      <c r="I4560" t="s">
        <v>15171</v>
      </c>
      <c r="J4560" t="s">
        <v>15172</v>
      </c>
      <c r="K4560" t="s">
        <v>15173</v>
      </c>
      <c r="L4560" t="s">
        <v>78023</v>
      </c>
    </row>
    <row r="4561" spans="1:12" x14ac:dyDescent="0.15">
      <c r="A4561" t="s">
        <v>12</v>
      </c>
      <c r="B4561">
        <v>1257180</v>
      </c>
      <c r="C4561">
        <v>1257200</v>
      </c>
      <c r="D4561" t="s">
        <v>15166</v>
      </c>
      <c r="E4561" t="s">
        <v>15167</v>
      </c>
      <c r="F4561" t="s">
        <v>15</v>
      </c>
      <c r="G4561" t="s">
        <v>23</v>
      </c>
      <c r="H4561">
        <v>77</v>
      </c>
      <c r="I4561" t="s">
        <v>15174</v>
      </c>
      <c r="J4561" t="s">
        <v>15175</v>
      </c>
      <c r="K4561" t="s">
        <v>15176</v>
      </c>
      <c r="L4561" t="s">
        <v>77960</v>
      </c>
    </row>
    <row r="4562" spans="1:12" x14ac:dyDescent="0.15">
      <c r="A4562" t="s">
        <v>12</v>
      </c>
      <c r="B4562">
        <v>1257206</v>
      </c>
      <c r="C4562">
        <v>1257226</v>
      </c>
      <c r="D4562" t="s">
        <v>15166</v>
      </c>
      <c r="E4562" t="s">
        <v>15167</v>
      </c>
      <c r="F4562" t="s">
        <v>15</v>
      </c>
      <c r="G4562" t="s">
        <v>16</v>
      </c>
      <c r="H4562">
        <v>103</v>
      </c>
      <c r="I4562" t="s">
        <v>15177</v>
      </c>
      <c r="J4562" t="s">
        <v>15178</v>
      </c>
      <c r="K4562" t="s">
        <v>15179</v>
      </c>
      <c r="L4562" t="s">
        <v>77937</v>
      </c>
    </row>
    <row r="4563" spans="1:12" x14ac:dyDescent="0.15">
      <c r="A4563" t="s">
        <v>12</v>
      </c>
      <c r="B4563">
        <v>1258024</v>
      </c>
      <c r="C4563">
        <v>1258044</v>
      </c>
      <c r="D4563" t="s">
        <v>15180</v>
      </c>
      <c r="E4563" t="s">
        <v>90</v>
      </c>
      <c r="F4563" t="s">
        <v>15</v>
      </c>
      <c r="G4563" t="s">
        <v>36</v>
      </c>
      <c r="H4563">
        <v>0</v>
      </c>
      <c r="I4563" t="s">
        <v>15181</v>
      </c>
      <c r="J4563" t="s">
        <v>15182</v>
      </c>
      <c r="K4563" t="s">
        <v>15183</v>
      </c>
      <c r="L4563" t="s">
        <v>77980</v>
      </c>
    </row>
    <row r="4564" spans="1:12" x14ac:dyDescent="0.15">
      <c r="A4564" t="s">
        <v>12</v>
      </c>
      <c r="B4564">
        <v>1258047</v>
      </c>
      <c r="C4564">
        <v>1258067</v>
      </c>
      <c r="D4564" t="s">
        <v>15180</v>
      </c>
      <c r="E4564" t="s">
        <v>90</v>
      </c>
      <c r="F4564" t="s">
        <v>15</v>
      </c>
      <c r="G4564" t="s">
        <v>16</v>
      </c>
      <c r="H4564">
        <v>23</v>
      </c>
      <c r="I4564" t="s">
        <v>15184</v>
      </c>
      <c r="J4564" t="s">
        <v>15185</v>
      </c>
      <c r="K4564" t="s">
        <v>15186</v>
      </c>
      <c r="L4564" t="s">
        <v>77975</v>
      </c>
    </row>
    <row r="4565" spans="1:12" x14ac:dyDescent="0.15">
      <c r="A4565" t="s">
        <v>12</v>
      </c>
      <c r="B4565">
        <v>1258074</v>
      </c>
      <c r="C4565">
        <v>1258094</v>
      </c>
      <c r="D4565" t="s">
        <v>15180</v>
      </c>
      <c r="E4565" t="s">
        <v>90</v>
      </c>
      <c r="F4565" t="s">
        <v>15</v>
      </c>
      <c r="G4565" t="s">
        <v>23</v>
      </c>
      <c r="H4565">
        <v>50</v>
      </c>
      <c r="I4565" t="s">
        <v>15187</v>
      </c>
      <c r="J4565" t="s">
        <v>15188</v>
      </c>
      <c r="K4565" t="s">
        <v>15189</v>
      </c>
      <c r="L4565" t="s">
        <v>77925</v>
      </c>
    </row>
    <row r="4566" spans="1:12" x14ac:dyDescent="0.15">
      <c r="A4566" t="s">
        <v>12</v>
      </c>
      <c r="B4566">
        <v>1258099</v>
      </c>
      <c r="C4566">
        <v>1258119</v>
      </c>
      <c r="D4566" t="s">
        <v>15180</v>
      </c>
      <c r="E4566" t="s">
        <v>90</v>
      </c>
      <c r="F4566" t="s">
        <v>15</v>
      </c>
      <c r="G4566" t="s">
        <v>16</v>
      </c>
      <c r="H4566">
        <v>75</v>
      </c>
      <c r="I4566" t="s">
        <v>15190</v>
      </c>
      <c r="J4566" t="s">
        <v>15191</v>
      </c>
      <c r="K4566" t="s">
        <v>15192</v>
      </c>
      <c r="L4566" t="s">
        <v>78027</v>
      </c>
    </row>
    <row r="4567" spans="1:12" x14ac:dyDescent="0.15">
      <c r="A4567" t="s">
        <v>12</v>
      </c>
      <c r="B4567">
        <v>1258557</v>
      </c>
      <c r="C4567">
        <v>1258577</v>
      </c>
      <c r="D4567" t="s">
        <v>15193</v>
      </c>
      <c r="E4567" t="s">
        <v>15194</v>
      </c>
      <c r="F4567" t="s">
        <v>15</v>
      </c>
      <c r="G4567" t="s">
        <v>16</v>
      </c>
      <c r="H4567">
        <v>12</v>
      </c>
      <c r="I4567" t="s">
        <v>15195</v>
      </c>
      <c r="J4567" t="s">
        <v>15196</v>
      </c>
      <c r="K4567" t="s">
        <v>15197</v>
      </c>
      <c r="L4567" t="s">
        <v>77991</v>
      </c>
    </row>
    <row r="4568" spans="1:12" x14ac:dyDescent="0.15">
      <c r="A4568" t="s">
        <v>12</v>
      </c>
      <c r="B4568">
        <v>1258582</v>
      </c>
      <c r="C4568">
        <v>1258602</v>
      </c>
      <c r="D4568" t="s">
        <v>15193</v>
      </c>
      <c r="E4568" t="s">
        <v>15194</v>
      </c>
      <c r="F4568" t="s">
        <v>15</v>
      </c>
      <c r="G4568" t="s">
        <v>32</v>
      </c>
      <c r="H4568">
        <v>37</v>
      </c>
      <c r="I4568" t="s">
        <v>15198</v>
      </c>
      <c r="J4568" t="s">
        <v>15199</v>
      </c>
      <c r="K4568" t="s">
        <v>15200</v>
      </c>
      <c r="L4568" t="s">
        <v>77906</v>
      </c>
    </row>
    <row r="4569" spans="1:12" x14ac:dyDescent="0.15">
      <c r="A4569" t="s">
        <v>12</v>
      </c>
      <c r="B4569">
        <v>1258606</v>
      </c>
      <c r="C4569">
        <v>1258626</v>
      </c>
      <c r="D4569" t="s">
        <v>15193</v>
      </c>
      <c r="E4569" t="s">
        <v>15194</v>
      </c>
      <c r="F4569" t="s">
        <v>15</v>
      </c>
      <c r="G4569" t="s">
        <v>36</v>
      </c>
      <c r="H4569">
        <v>61</v>
      </c>
      <c r="I4569" t="s">
        <v>15201</v>
      </c>
      <c r="J4569" t="s">
        <v>15202</v>
      </c>
      <c r="K4569" t="s">
        <v>15203</v>
      </c>
      <c r="L4569" t="s">
        <v>77979</v>
      </c>
    </row>
    <row r="4570" spans="1:12" x14ac:dyDescent="0.15">
      <c r="A4570" t="s">
        <v>12</v>
      </c>
      <c r="B4570">
        <v>1258652</v>
      </c>
      <c r="C4570">
        <v>1258672</v>
      </c>
      <c r="D4570" t="s">
        <v>15193</v>
      </c>
      <c r="E4570" t="s">
        <v>15194</v>
      </c>
      <c r="F4570" t="s">
        <v>15</v>
      </c>
      <c r="G4570" t="s">
        <v>36</v>
      </c>
      <c r="H4570">
        <v>107</v>
      </c>
      <c r="I4570" t="s">
        <v>15204</v>
      </c>
      <c r="J4570" t="s">
        <v>15205</v>
      </c>
      <c r="K4570" t="s">
        <v>15206</v>
      </c>
      <c r="L4570" t="s">
        <v>77983</v>
      </c>
    </row>
    <row r="4571" spans="1:12" x14ac:dyDescent="0.15">
      <c r="A4571" t="s">
        <v>12</v>
      </c>
      <c r="B4571">
        <v>1259796</v>
      </c>
      <c r="C4571">
        <v>1259816</v>
      </c>
      <c r="D4571" t="s">
        <v>15207</v>
      </c>
      <c r="E4571" t="s">
        <v>15208</v>
      </c>
      <c r="F4571" t="s">
        <v>15</v>
      </c>
      <c r="G4571" t="s">
        <v>32</v>
      </c>
      <c r="H4571">
        <v>1</v>
      </c>
      <c r="I4571" t="s">
        <v>15209</v>
      </c>
      <c r="J4571" t="s">
        <v>15210</v>
      </c>
      <c r="K4571" t="s">
        <v>15211</v>
      </c>
      <c r="L4571" t="s">
        <v>77917</v>
      </c>
    </row>
    <row r="4572" spans="1:12" x14ac:dyDescent="0.15">
      <c r="A4572" t="s">
        <v>12</v>
      </c>
      <c r="B4572">
        <v>1259824</v>
      </c>
      <c r="C4572">
        <v>1259844</v>
      </c>
      <c r="D4572" t="s">
        <v>15207</v>
      </c>
      <c r="E4572" t="s">
        <v>15208</v>
      </c>
      <c r="F4572" t="s">
        <v>15</v>
      </c>
      <c r="G4572" t="s">
        <v>32</v>
      </c>
      <c r="H4572">
        <v>29</v>
      </c>
      <c r="I4572" t="s">
        <v>15212</v>
      </c>
      <c r="J4572" t="s">
        <v>15213</v>
      </c>
      <c r="K4572" t="s">
        <v>15214</v>
      </c>
      <c r="L4572" t="s">
        <v>77921</v>
      </c>
    </row>
    <row r="4573" spans="1:12" x14ac:dyDescent="0.15">
      <c r="A4573" t="s">
        <v>12</v>
      </c>
      <c r="B4573">
        <v>1259865</v>
      </c>
      <c r="C4573">
        <v>1259885</v>
      </c>
      <c r="D4573" t="s">
        <v>15207</v>
      </c>
      <c r="E4573" t="s">
        <v>15208</v>
      </c>
      <c r="F4573" t="s">
        <v>15</v>
      </c>
      <c r="G4573" t="s">
        <v>16</v>
      </c>
      <c r="H4573">
        <v>70</v>
      </c>
      <c r="I4573" t="s">
        <v>15215</v>
      </c>
      <c r="J4573" t="s">
        <v>15216</v>
      </c>
      <c r="K4573" t="s">
        <v>15217</v>
      </c>
      <c r="L4573" t="s">
        <v>77919</v>
      </c>
    </row>
    <row r="4574" spans="1:12" x14ac:dyDescent="0.15">
      <c r="A4574" t="s">
        <v>12</v>
      </c>
      <c r="B4574">
        <v>1259900</v>
      </c>
      <c r="C4574">
        <v>1259920</v>
      </c>
      <c r="D4574" t="s">
        <v>15207</v>
      </c>
      <c r="E4574" t="s">
        <v>15208</v>
      </c>
      <c r="F4574" t="s">
        <v>15</v>
      </c>
      <c r="G4574" t="s">
        <v>16</v>
      </c>
      <c r="H4574">
        <v>105</v>
      </c>
      <c r="I4574" t="s">
        <v>15218</v>
      </c>
      <c r="J4574" t="s">
        <v>15219</v>
      </c>
      <c r="K4574" t="s">
        <v>15220</v>
      </c>
      <c r="L4574" t="s">
        <v>78028</v>
      </c>
    </row>
    <row r="4575" spans="1:12" x14ac:dyDescent="0.15">
      <c r="A4575" t="s">
        <v>12</v>
      </c>
      <c r="B4575">
        <v>1260228</v>
      </c>
      <c r="C4575">
        <v>1260248</v>
      </c>
      <c r="D4575" t="s">
        <v>15221</v>
      </c>
      <c r="E4575" t="s">
        <v>15222</v>
      </c>
      <c r="F4575" t="s">
        <v>15</v>
      </c>
      <c r="G4575" t="s">
        <v>16</v>
      </c>
      <c r="H4575">
        <v>19</v>
      </c>
      <c r="I4575" t="s">
        <v>15223</v>
      </c>
      <c r="J4575" t="s">
        <v>15224</v>
      </c>
      <c r="K4575" t="s">
        <v>15225</v>
      </c>
      <c r="L4575" t="s">
        <v>77982</v>
      </c>
    </row>
    <row r="4576" spans="1:12" x14ac:dyDescent="0.15">
      <c r="A4576" t="s">
        <v>12</v>
      </c>
      <c r="B4576">
        <v>1260258</v>
      </c>
      <c r="C4576">
        <v>1260278</v>
      </c>
      <c r="D4576" t="s">
        <v>15221</v>
      </c>
      <c r="E4576" t="s">
        <v>15222</v>
      </c>
      <c r="F4576" t="s">
        <v>15</v>
      </c>
      <c r="G4576" t="s">
        <v>36</v>
      </c>
      <c r="H4576">
        <v>49</v>
      </c>
      <c r="I4576" t="s">
        <v>15226</v>
      </c>
      <c r="J4576" t="s">
        <v>15227</v>
      </c>
      <c r="K4576" t="s">
        <v>15228</v>
      </c>
      <c r="L4576" t="s">
        <v>77913</v>
      </c>
    </row>
    <row r="4577" spans="1:12" x14ac:dyDescent="0.15">
      <c r="A4577" t="s">
        <v>12</v>
      </c>
      <c r="B4577">
        <v>1260289</v>
      </c>
      <c r="C4577">
        <v>1260309</v>
      </c>
      <c r="D4577" t="s">
        <v>15221</v>
      </c>
      <c r="E4577" t="s">
        <v>15222</v>
      </c>
      <c r="F4577" t="s">
        <v>15</v>
      </c>
      <c r="G4577" t="s">
        <v>16</v>
      </c>
      <c r="H4577">
        <v>80</v>
      </c>
      <c r="I4577" t="s">
        <v>15229</v>
      </c>
      <c r="J4577" t="s">
        <v>15230</v>
      </c>
      <c r="K4577" t="s">
        <v>15231</v>
      </c>
      <c r="L4577" t="s">
        <v>77940</v>
      </c>
    </row>
    <row r="4578" spans="1:12" x14ac:dyDescent="0.15">
      <c r="A4578" t="s">
        <v>12</v>
      </c>
      <c r="B4578">
        <v>1260318</v>
      </c>
      <c r="C4578">
        <v>1260338</v>
      </c>
      <c r="D4578" t="s">
        <v>15221</v>
      </c>
      <c r="E4578" t="s">
        <v>15222</v>
      </c>
      <c r="F4578" t="s">
        <v>15</v>
      </c>
      <c r="G4578" t="s">
        <v>16</v>
      </c>
      <c r="H4578">
        <v>109</v>
      </c>
      <c r="I4578" t="s">
        <v>15232</v>
      </c>
      <c r="J4578" t="s">
        <v>15233</v>
      </c>
      <c r="K4578" t="s">
        <v>15234</v>
      </c>
      <c r="L4578" t="s">
        <v>77947</v>
      </c>
    </row>
    <row r="4579" spans="1:12" x14ac:dyDescent="0.15">
      <c r="A4579" t="s">
        <v>12</v>
      </c>
      <c r="B4579">
        <v>1260552</v>
      </c>
      <c r="C4579">
        <v>1260572</v>
      </c>
      <c r="D4579" t="s">
        <v>15235</v>
      </c>
      <c r="E4579" t="s">
        <v>15236</v>
      </c>
      <c r="F4579" t="s">
        <v>15</v>
      </c>
      <c r="G4579" t="s">
        <v>36</v>
      </c>
      <c r="H4579">
        <v>12</v>
      </c>
      <c r="I4579" t="s">
        <v>15237</v>
      </c>
      <c r="J4579" t="s">
        <v>15238</v>
      </c>
      <c r="K4579" t="s">
        <v>15239</v>
      </c>
      <c r="L4579" t="s">
        <v>77991</v>
      </c>
    </row>
    <row r="4580" spans="1:12" x14ac:dyDescent="0.15">
      <c r="A4580" t="s">
        <v>12</v>
      </c>
      <c r="B4580">
        <v>1260575</v>
      </c>
      <c r="C4580">
        <v>1260595</v>
      </c>
      <c r="D4580" t="s">
        <v>15235</v>
      </c>
      <c r="E4580" t="s">
        <v>15236</v>
      </c>
      <c r="F4580" t="s">
        <v>15</v>
      </c>
      <c r="G4580" t="s">
        <v>23</v>
      </c>
      <c r="H4580">
        <v>35</v>
      </c>
      <c r="I4580" t="s">
        <v>15240</v>
      </c>
      <c r="J4580" t="s">
        <v>15241</v>
      </c>
      <c r="K4580" t="s">
        <v>15242</v>
      </c>
      <c r="L4580" t="s">
        <v>77936</v>
      </c>
    </row>
    <row r="4581" spans="1:12" x14ac:dyDescent="0.15">
      <c r="A4581" t="s">
        <v>12</v>
      </c>
      <c r="B4581">
        <v>1260614</v>
      </c>
      <c r="C4581">
        <v>1260634</v>
      </c>
      <c r="D4581" t="s">
        <v>15235</v>
      </c>
      <c r="E4581" t="s">
        <v>15236</v>
      </c>
      <c r="F4581" t="s">
        <v>15</v>
      </c>
      <c r="G4581" t="s">
        <v>32</v>
      </c>
      <c r="H4581">
        <v>74</v>
      </c>
      <c r="I4581" t="s">
        <v>15243</v>
      </c>
      <c r="J4581" t="s">
        <v>15244</v>
      </c>
      <c r="K4581" t="s">
        <v>15245</v>
      </c>
      <c r="L4581" t="s">
        <v>78005</v>
      </c>
    </row>
    <row r="4582" spans="1:12" x14ac:dyDescent="0.15">
      <c r="A4582" t="s">
        <v>12</v>
      </c>
      <c r="B4582">
        <v>1260644</v>
      </c>
      <c r="C4582">
        <v>1260664</v>
      </c>
      <c r="D4582" t="s">
        <v>15235</v>
      </c>
      <c r="E4582" t="s">
        <v>15236</v>
      </c>
      <c r="F4582" t="s">
        <v>15</v>
      </c>
      <c r="G4582" t="s">
        <v>32</v>
      </c>
      <c r="H4582">
        <v>104</v>
      </c>
      <c r="I4582" t="s">
        <v>15246</v>
      </c>
      <c r="J4582" t="s">
        <v>15247</v>
      </c>
      <c r="K4582" t="s">
        <v>15248</v>
      </c>
      <c r="L4582" t="s">
        <v>77963</v>
      </c>
    </row>
    <row r="4583" spans="1:12" x14ac:dyDescent="0.15">
      <c r="A4583" t="s">
        <v>12</v>
      </c>
      <c r="B4583">
        <v>1261111</v>
      </c>
      <c r="C4583">
        <v>1261131</v>
      </c>
      <c r="D4583" t="s">
        <v>15249</v>
      </c>
      <c r="E4583" t="s">
        <v>15250</v>
      </c>
      <c r="F4583" t="s">
        <v>15</v>
      </c>
      <c r="G4583" t="s">
        <v>36</v>
      </c>
      <c r="H4583">
        <v>7</v>
      </c>
      <c r="I4583" t="s">
        <v>15251</v>
      </c>
      <c r="J4583" t="s">
        <v>15252</v>
      </c>
      <c r="K4583" t="s">
        <v>15253</v>
      </c>
      <c r="L4583" t="s">
        <v>77909</v>
      </c>
    </row>
    <row r="4584" spans="1:12" x14ac:dyDescent="0.15">
      <c r="A4584" t="s">
        <v>12</v>
      </c>
      <c r="B4584">
        <v>1261131</v>
      </c>
      <c r="C4584">
        <v>1261151</v>
      </c>
      <c r="D4584" t="s">
        <v>15249</v>
      </c>
      <c r="E4584" t="s">
        <v>15250</v>
      </c>
      <c r="F4584" t="s">
        <v>15</v>
      </c>
      <c r="G4584" t="s">
        <v>36</v>
      </c>
      <c r="H4584">
        <v>27</v>
      </c>
      <c r="I4584" t="s">
        <v>15254</v>
      </c>
      <c r="J4584" t="s">
        <v>15255</v>
      </c>
      <c r="K4584" t="s">
        <v>15256</v>
      </c>
      <c r="L4584" t="s">
        <v>78013</v>
      </c>
    </row>
    <row r="4585" spans="1:12" x14ac:dyDescent="0.15">
      <c r="A4585" t="s">
        <v>12</v>
      </c>
      <c r="B4585">
        <v>1261151</v>
      </c>
      <c r="C4585">
        <v>1261171</v>
      </c>
      <c r="D4585" t="s">
        <v>15249</v>
      </c>
      <c r="E4585" t="s">
        <v>15250</v>
      </c>
      <c r="F4585" t="s">
        <v>15</v>
      </c>
      <c r="G4585" t="s">
        <v>32</v>
      </c>
      <c r="H4585">
        <v>47</v>
      </c>
      <c r="I4585" t="s">
        <v>15257</v>
      </c>
      <c r="J4585" t="s">
        <v>15258</v>
      </c>
      <c r="K4585" t="s">
        <v>15259</v>
      </c>
      <c r="L4585" t="s">
        <v>77932</v>
      </c>
    </row>
    <row r="4586" spans="1:12" x14ac:dyDescent="0.15">
      <c r="A4586" t="s">
        <v>12</v>
      </c>
      <c r="B4586">
        <v>1261181</v>
      </c>
      <c r="C4586">
        <v>1261201</v>
      </c>
      <c r="D4586" t="s">
        <v>15249</v>
      </c>
      <c r="E4586" t="s">
        <v>15250</v>
      </c>
      <c r="F4586" t="s">
        <v>15</v>
      </c>
      <c r="G4586" t="s">
        <v>23</v>
      </c>
      <c r="H4586">
        <v>77</v>
      </c>
      <c r="I4586" t="s">
        <v>15260</v>
      </c>
      <c r="J4586" t="s">
        <v>15261</v>
      </c>
      <c r="K4586" t="s">
        <v>15262</v>
      </c>
      <c r="L4586" t="s">
        <v>77960</v>
      </c>
    </row>
    <row r="4587" spans="1:12" x14ac:dyDescent="0.15">
      <c r="A4587" t="s">
        <v>12</v>
      </c>
      <c r="B4587">
        <v>1262976</v>
      </c>
      <c r="C4587">
        <v>1262996</v>
      </c>
      <c r="D4587" t="s">
        <v>15263</v>
      </c>
      <c r="E4587" t="s">
        <v>15264</v>
      </c>
      <c r="F4587" t="s">
        <v>15</v>
      </c>
      <c r="G4587" t="s">
        <v>16</v>
      </c>
      <c r="H4587">
        <v>6</v>
      </c>
      <c r="I4587" t="s">
        <v>15265</v>
      </c>
      <c r="J4587" t="s">
        <v>15266</v>
      </c>
      <c r="K4587" t="s">
        <v>15267</v>
      </c>
      <c r="L4587" t="s">
        <v>78025</v>
      </c>
    </row>
    <row r="4588" spans="1:12" x14ac:dyDescent="0.15">
      <c r="A4588" t="s">
        <v>12</v>
      </c>
      <c r="B4588">
        <v>1262996</v>
      </c>
      <c r="C4588">
        <v>1263016</v>
      </c>
      <c r="D4588" t="s">
        <v>15263</v>
      </c>
      <c r="E4588" t="s">
        <v>15264</v>
      </c>
      <c r="F4588" t="s">
        <v>15</v>
      </c>
      <c r="G4588" t="s">
        <v>32</v>
      </c>
      <c r="H4588">
        <v>26</v>
      </c>
      <c r="I4588" t="s">
        <v>15268</v>
      </c>
      <c r="J4588" t="s">
        <v>15269</v>
      </c>
      <c r="K4588" t="s">
        <v>15270</v>
      </c>
      <c r="L4588" t="s">
        <v>78002</v>
      </c>
    </row>
    <row r="4589" spans="1:12" x14ac:dyDescent="0.15">
      <c r="A4589" t="s">
        <v>12</v>
      </c>
      <c r="B4589">
        <v>1263039</v>
      </c>
      <c r="C4589">
        <v>1263059</v>
      </c>
      <c r="D4589" t="s">
        <v>15263</v>
      </c>
      <c r="E4589" t="s">
        <v>15264</v>
      </c>
      <c r="F4589" t="s">
        <v>15</v>
      </c>
      <c r="G4589" t="s">
        <v>36</v>
      </c>
      <c r="H4589">
        <v>69</v>
      </c>
      <c r="I4589" t="s">
        <v>15271</v>
      </c>
      <c r="J4589" t="s">
        <v>15272</v>
      </c>
      <c r="K4589" t="s">
        <v>15273</v>
      </c>
      <c r="L4589" t="s">
        <v>78015</v>
      </c>
    </row>
    <row r="4590" spans="1:12" x14ac:dyDescent="0.15">
      <c r="A4590" t="s">
        <v>12</v>
      </c>
      <c r="B4590">
        <v>1263061</v>
      </c>
      <c r="C4590">
        <v>1263081</v>
      </c>
      <c r="D4590" t="s">
        <v>15263</v>
      </c>
      <c r="E4590" t="s">
        <v>15264</v>
      </c>
      <c r="F4590" t="s">
        <v>15</v>
      </c>
      <c r="G4590" t="s">
        <v>16</v>
      </c>
      <c r="H4590">
        <v>91</v>
      </c>
      <c r="I4590" t="s">
        <v>15274</v>
      </c>
      <c r="J4590" t="s">
        <v>15275</v>
      </c>
      <c r="K4590" t="s">
        <v>15276</v>
      </c>
      <c r="L4590" t="s">
        <v>77907</v>
      </c>
    </row>
    <row r="4591" spans="1:12" x14ac:dyDescent="0.15">
      <c r="A4591" t="s">
        <v>12</v>
      </c>
      <c r="B4591">
        <v>1263343</v>
      </c>
      <c r="C4591">
        <v>1263363</v>
      </c>
      <c r="D4591" t="s">
        <v>15277</v>
      </c>
      <c r="E4591" t="s">
        <v>90</v>
      </c>
      <c r="F4591" t="s">
        <v>15</v>
      </c>
      <c r="G4591" t="s">
        <v>23</v>
      </c>
      <c r="H4591">
        <v>8</v>
      </c>
      <c r="I4591" t="s">
        <v>15278</v>
      </c>
      <c r="J4591" t="s">
        <v>15279</v>
      </c>
      <c r="K4591" t="s">
        <v>15280</v>
      </c>
      <c r="L4591" t="s">
        <v>77955</v>
      </c>
    </row>
    <row r="4592" spans="1:12" x14ac:dyDescent="0.15">
      <c r="A4592" t="s">
        <v>12</v>
      </c>
      <c r="B4592">
        <v>1263372</v>
      </c>
      <c r="C4592">
        <v>1263392</v>
      </c>
      <c r="D4592" t="s">
        <v>15277</v>
      </c>
      <c r="E4592" t="s">
        <v>90</v>
      </c>
      <c r="F4592" t="s">
        <v>15</v>
      </c>
      <c r="G4592" t="s">
        <v>32</v>
      </c>
      <c r="H4592">
        <v>37</v>
      </c>
      <c r="I4592" t="s">
        <v>15281</v>
      </c>
      <c r="J4592" t="s">
        <v>15282</v>
      </c>
      <c r="K4592" t="s">
        <v>15283</v>
      </c>
      <c r="L4592" t="s">
        <v>77906</v>
      </c>
    </row>
    <row r="4593" spans="1:12" x14ac:dyDescent="0.15">
      <c r="A4593" t="s">
        <v>12</v>
      </c>
      <c r="B4593">
        <v>1263395</v>
      </c>
      <c r="C4593">
        <v>1263415</v>
      </c>
      <c r="D4593" t="s">
        <v>15277</v>
      </c>
      <c r="E4593" t="s">
        <v>90</v>
      </c>
      <c r="F4593" t="s">
        <v>15</v>
      </c>
      <c r="G4593" t="s">
        <v>16</v>
      </c>
      <c r="H4593">
        <v>60</v>
      </c>
      <c r="I4593" t="s">
        <v>15284</v>
      </c>
      <c r="J4593" t="s">
        <v>15285</v>
      </c>
      <c r="K4593" t="s">
        <v>15286</v>
      </c>
      <c r="L4593" t="s">
        <v>78006</v>
      </c>
    </row>
    <row r="4594" spans="1:12" x14ac:dyDescent="0.15">
      <c r="A4594" t="s">
        <v>12</v>
      </c>
      <c r="B4594">
        <v>1263455</v>
      </c>
      <c r="C4594">
        <v>1263475</v>
      </c>
      <c r="D4594" t="s">
        <v>15277</v>
      </c>
      <c r="E4594" t="s">
        <v>90</v>
      </c>
      <c r="F4594" t="s">
        <v>15</v>
      </c>
      <c r="G4594" t="s">
        <v>32</v>
      </c>
      <c r="H4594">
        <v>120</v>
      </c>
      <c r="I4594" t="s">
        <v>15287</v>
      </c>
      <c r="J4594" t="s">
        <v>15288</v>
      </c>
      <c r="K4594" t="s">
        <v>15289</v>
      </c>
      <c r="L4594" t="s">
        <v>78047</v>
      </c>
    </row>
    <row r="4595" spans="1:12" x14ac:dyDescent="0.15">
      <c r="A4595" t="s">
        <v>12</v>
      </c>
      <c r="B4595">
        <v>1263779</v>
      </c>
      <c r="C4595">
        <v>1263799</v>
      </c>
      <c r="D4595" t="s">
        <v>15290</v>
      </c>
      <c r="E4595" t="s">
        <v>15291</v>
      </c>
      <c r="F4595" t="s">
        <v>15</v>
      </c>
      <c r="G4595" t="s">
        <v>32</v>
      </c>
      <c r="H4595">
        <v>0</v>
      </c>
      <c r="I4595" t="s">
        <v>15292</v>
      </c>
      <c r="J4595" t="s">
        <v>15293</v>
      </c>
      <c r="K4595" t="s">
        <v>15294</v>
      </c>
      <c r="L4595" t="s">
        <v>77980</v>
      </c>
    </row>
    <row r="4596" spans="1:12" x14ac:dyDescent="0.15">
      <c r="A4596" t="s">
        <v>12</v>
      </c>
      <c r="B4596">
        <v>1263799</v>
      </c>
      <c r="C4596">
        <v>1263819</v>
      </c>
      <c r="D4596" t="s">
        <v>15290</v>
      </c>
      <c r="E4596" t="s">
        <v>15291</v>
      </c>
      <c r="F4596" t="s">
        <v>15</v>
      </c>
      <c r="G4596" t="s">
        <v>23</v>
      </c>
      <c r="H4596">
        <v>20</v>
      </c>
      <c r="I4596" t="s">
        <v>15295</v>
      </c>
      <c r="J4596" t="s">
        <v>15296</v>
      </c>
      <c r="K4596" t="s">
        <v>15297</v>
      </c>
      <c r="L4596" t="s">
        <v>77968</v>
      </c>
    </row>
    <row r="4597" spans="1:12" x14ac:dyDescent="0.15">
      <c r="A4597" t="s">
        <v>12</v>
      </c>
      <c r="B4597">
        <v>1263822</v>
      </c>
      <c r="C4597">
        <v>1263842</v>
      </c>
      <c r="D4597" t="s">
        <v>15290</v>
      </c>
      <c r="E4597" t="s">
        <v>15291</v>
      </c>
      <c r="F4597" t="s">
        <v>15</v>
      </c>
      <c r="G4597" t="s">
        <v>16</v>
      </c>
      <c r="H4597">
        <v>43</v>
      </c>
      <c r="I4597" t="s">
        <v>15298</v>
      </c>
      <c r="J4597" t="s">
        <v>15299</v>
      </c>
      <c r="K4597" t="s">
        <v>15300</v>
      </c>
      <c r="L4597" t="s">
        <v>77942</v>
      </c>
    </row>
    <row r="4598" spans="1:12" x14ac:dyDescent="0.15">
      <c r="A4598" t="s">
        <v>12</v>
      </c>
      <c r="B4598">
        <v>1263850</v>
      </c>
      <c r="C4598">
        <v>1263870</v>
      </c>
      <c r="D4598" t="s">
        <v>15290</v>
      </c>
      <c r="E4598" t="s">
        <v>15291</v>
      </c>
      <c r="F4598" t="s">
        <v>15</v>
      </c>
      <c r="G4598" t="s">
        <v>23</v>
      </c>
      <c r="H4598">
        <v>71</v>
      </c>
      <c r="I4598" t="s">
        <v>15301</v>
      </c>
      <c r="J4598" t="s">
        <v>15302</v>
      </c>
      <c r="K4598" t="s">
        <v>15303</v>
      </c>
      <c r="L4598" t="s">
        <v>77969</v>
      </c>
    </row>
    <row r="4599" spans="1:12" x14ac:dyDescent="0.15">
      <c r="A4599" t="s">
        <v>12</v>
      </c>
      <c r="B4599">
        <v>1264236</v>
      </c>
      <c r="C4599">
        <v>1264256</v>
      </c>
      <c r="D4599" t="s">
        <v>15304</v>
      </c>
      <c r="E4599" t="s">
        <v>90</v>
      </c>
      <c r="F4599" t="s">
        <v>15</v>
      </c>
      <c r="G4599" t="s">
        <v>32</v>
      </c>
      <c r="H4599">
        <v>1</v>
      </c>
      <c r="I4599" t="s">
        <v>15305</v>
      </c>
      <c r="J4599" t="s">
        <v>15306</v>
      </c>
      <c r="K4599" t="s">
        <v>15307</v>
      </c>
      <c r="L4599" t="s">
        <v>77917</v>
      </c>
    </row>
    <row r="4600" spans="1:12" x14ac:dyDescent="0.15">
      <c r="A4600" t="s">
        <v>12</v>
      </c>
      <c r="B4600">
        <v>1264276</v>
      </c>
      <c r="C4600">
        <v>1264296</v>
      </c>
      <c r="D4600" t="s">
        <v>15304</v>
      </c>
      <c r="E4600" t="s">
        <v>90</v>
      </c>
      <c r="F4600" t="s">
        <v>15</v>
      </c>
      <c r="G4600" t="s">
        <v>23</v>
      </c>
      <c r="H4600">
        <v>41</v>
      </c>
      <c r="I4600" t="s">
        <v>15308</v>
      </c>
      <c r="J4600" t="s">
        <v>15309</v>
      </c>
      <c r="K4600" t="s">
        <v>15310</v>
      </c>
      <c r="L4600" t="s">
        <v>78014</v>
      </c>
    </row>
    <row r="4601" spans="1:12" x14ac:dyDescent="0.15">
      <c r="A4601" t="s">
        <v>12</v>
      </c>
      <c r="B4601">
        <v>1264311</v>
      </c>
      <c r="C4601">
        <v>1264331</v>
      </c>
      <c r="D4601" t="s">
        <v>15304</v>
      </c>
      <c r="E4601" t="s">
        <v>90</v>
      </c>
      <c r="F4601" t="s">
        <v>15</v>
      </c>
      <c r="G4601" t="s">
        <v>32</v>
      </c>
      <c r="H4601">
        <v>76</v>
      </c>
      <c r="I4601" t="s">
        <v>15311</v>
      </c>
      <c r="J4601" t="s">
        <v>15312</v>
      </c>
      <c r="K4601" t="s">
        <v>15313</v>
      </c>
      <c r="L4601" t="s">
        <v>77985</v>
      </c>
    </row>
    <row r="4602" spans="1:12" x14ac:dyDescent="0.15">
      <c r="A4602" t="s">
        <v>12</v>
      </c>
      <c r="B4602">
        <v>1264335</v>
      </c>
      <c r="C4602">
        <v>1264355</v>
      </c>
      <c r="D4602" t="s">
        <v>15304</v>
      </c>
      <c r="E4602" t="s">
        <v>90</v>
      </c>
      <c r="F4602" t="s">
        <v>15</v>
      </c>
      <c r="G4602" t="s">
        <v>16</v>
      </c>
      <c r="H4602">
        <v>100</v>
      </c>
      <c r="I4602" t="s">
        <v>15314</v>
      </c>
      <c r="J4602" t="s">
        <v>15315</v>
      </c>
      <c r="K4602" t="s">
        <v>15316</v>
      </c>
      <c r="L4602" t="s">
        <v>77953</v>
      </c>
    </row>
    <row r="4603" spans="1:12" x14ac:dyDescent="0.15">
      <c r="A4603" t="s">
        <v>12</v>
      </c>
      <c r="B4603">
        <v>1265392</v>
      </c>
      <c r="C4603">
        <v>1265412</v>
      </c>
      <c r="D4603" t="s">
        <v>15317</v>
      </c>
      <c r="E4603" t="s">
        <v>15318</v>
      </c>
      <c r="F4603" t="s">
        <v>15</v>
      </c>
      <c r="G4603" t="s">
        <v>16</v>
      </c>
      <c r="H4603">
        <v>0</v>
      </c>
      <c r="I4603" t="s">
        <v>15319</v>
      </c>
      <c r="J4603" t="s">
        <v>15320</v>
      </c>
      <c r="K4603" t="s">
        <v>15321</v>
      </c>
      <c r="L4603" t="s">
        <v>77980</v>
      </c>
    </row>
    <row r="4604" spans="1:12" x14ac:dyDescent="0.15">
      <c r="A4604" t="s">
        <v>12</v>
      </c>
      <c r="B4604">
        <v>1265421</v>
      </c>
      <c r="C4604">
        <v>1265441</v>
      </c>
      <c r="D4604" t="s">
        <v>15317</v>
      </c>
      <c r="E4604" t="s">
        <v>15318</v>
      </c>
      <c r="F4604" t="s">
        <v>15</v>
      </c>
      <c r="G4604" t="s">
        <v>23</v>
      </c>
      <c r="H4604">
        <v>29</v>
      </c>
      <c r="I4604" t="s">
        <v>15322</v>
      </c>
      <c r="J4604" t="s">
        <v>15323</v>
      </c>
      <c r="K4604" t="s">
        <v>15324</v>
      </c>
      <c r="L4604" t="s">
        <v>77921</v>
      </c>
    </row>
    <row r="4605" spans="1:12" x14ac:dyDescent="0.15">
      <c r="A4605" t="s">
        <v>12</v>
      </c>
      <c r="B4605">
        <v>1265470</v>
      </c>
      <c r="C4605">
        <v>1265490</v>
      </c>
      <c r="D4605" t="s">
        <v>15317</v>
      </c>
      <c r="E4605" t="s">
        <v>15318</v>
      </c>
      <c r="F4605" t="s">
        <v>15</v>
      </c>
      <c r="G4605" t="s">
        <v>36</v>
      </c>
      <c r="H4605">
        <v>78</v>
      </c>
      <c r="I4605" t="s">
        <v>15325</v>
      </c>
      <c r="J4605" t="s">
        <v>15326</v>
      </c>
      <c r="K4605" t="s">
        <v>15327</v>
      </c>
      <c r="L4605" t="s">
        <v>78000</v>
      </c>
    </row>
    <row r="4606" spans="1:12" x14ac:dyDescent="0.15">
      <c r="A4606" t="s">
        <v>12</v>
      </c>
      <c r="B4606">
        <v>1265490</v>
      </c>
      <c r="C4606">
        <v>1265510</v>
      </c>
      <c r="D4606" t="s">
        <v>15317</v>
      </c>
      <c r="E4606" t="s">
        <v>15318</v>
      </c>
      <c r="F4606" t="s">
        <v>15</v>
      </c>
      <c r="G4606" t="s">
        <v>16</v>
      </c>
      <c r="H4606">
        <v>98</v>
      </c>
      <c r="I4606" t="s">
        <v>15328</v>
      </c>
      <c r="J4606" t="s">
        <v>15329</v>
      </c>
      <c r="K4606" t="s">
        <v>15330</v>
      </c>
      <c r="L4606" t="s">
        <v>78048</v>
      </c>
    </row>
    <row r="4607" spans="1:12" x14ac:dyDescent="0.15">
      <c r="A4607" t="s">
        <v>12</v>
      </c>
      <c r="B4607">
        <v>1266162</v>
      </c>
      <c r="C4607">
        <v>1266182</v>
      </c>
      <c r="D4607" t="s">
        <v>15331</v>
      </c>
      <c r="E4607" t="s">
        <v>90</v>
      </c>
      <c r="F4607" t="s">
        <v>15</v>
      </c>
      <c r="G4607" t="s">
        <v>16</v>
      </c>
      <c r="H4607">
        <v>15</v>
      </c>
      <c r="I4607" t="s">
        <v>15332</v>
      </c>
      <c r="J4607" t="s">
        <v>15333</v>
      </c>
      <c r="K4607" t="s">
        <v>15334</v>
      </c>
      <c r="L4607" t="s">
        <v>77970</v>
      </c>
    </row>
    <row r="4608" spans="1:12" x14ac:dyDescent="0.15">
      <c r="A4608" t="s">
        <v>12</v>
      </c>
      <c r="B4608">
        <v>1266184</v>
      </c>
      <c r="C4608">
        <v>1266204</v>
      </c>
      <c r="D4608" t="s">
        <v>15331</v>
      </c>
      <c r="E4608" t="s">
        <v>90</v>
      </c>
      <c r="F4608" t="s">
        <v>15</v>
      </c>
      <c r="G4608" t="s">
        <v>16</v>
      </c>
      <c r="H4608">
        <v>37</v>
      </c>
      <c r="I4608" t="s">
        <v>15335</v>
      </c>
      <c r="J4608" t="s">
        <v>15336</v>
      </c>
      <c r="K4608" t="s">
        <v>15337</v>
      </c>
      <c r="L4608" t="s">
        <v>77906</v>
      </c>
    </row>
    <row r="4609" spans="1:12" x14ac:dyDescent="0.15">
      <c r="A4609" t="s">
        <v>12</v>
      </c>
      <c r="B4609">
        <v>1266239</v>
      </c>
      <c r="C4609">
        <v>1266259</v>
      </c>
      <c r="D4609" t="s">
        <v>15331</v>
      </c>
      <c r="E4609" t="s">
        <v>90</v>
      </c>
      <c r="F4609" t="s">
        <v>15</v>
      </c>
      <c r="G4609" t="s">
        <v>23</v>
      </c>
      <c r="H4609">
        <v>92</v>
      </c>
      <c r="I4609" t="s">
        <v>15338</v>
      </c>
      <c r="J4609" t="s">
        <v>15339</v>
      </c>
      <c r="K4609" t="s">
        <v>15340</v>
      </c>
      <c r="L4609" t="s">
        <v>78032</v>
      </c>
    </row>
    <row r="4610" spans="1:12" x14ac:dyDescent="0.15">
      <c r="A4610" t="s">
        <v>12</v>
      </c>
      <c r="B4610">
        <v>1266272</v>
      </c>
      <c r="C4610">
        <v>1266292</v>
      </c>
      <c r="D4610" t="s">
        <v>15331</v>
      </c>
      <c r="E4610" t="s">
        <v>90</v>
      </c>
      <c r="F4610" t="s">
        <v>15</v>
      </c>
      <c r="G4610" t="s">
        <v>23</v>
      </c>
      <c r="H4610">
        <v>125</v>
      </c>
      <c r="I4610" t="s">
        <v>15341</v>
      </c>
      <c r="J4610" t="s">
        <v>15342</v>
      </c>
      <c r="K4610" t="s">
        <v>15343</v>
      </c>
      <c r="L4610" t="s">
        <v>78034</v>
      </c>
    </row>
    <row r="4611" spans="1:12" x14ac:dyDescent="0.15">
      <c r="A4611" t="s">
        <v>12</v>
      </c>
      <c r="B4611">
        <v>1267211</v>
      </c>
      <c r="C4611">
        <v>1267231</v>
      </c>
      <c r="D4611" t="s">
        <v>15344</v>
      </c>
      <c r="E4611" t="s">
        <v>15345</v>
      </c>
      <c r="F4611" t="s">
        <v>15</v>
      </c>
      <c r="G4611" t="s">
        <v>16</v>
      </c>
      <c r="H4611">
        <v>24</v>
      </c>
      <c r="I4611" t="s">
        <v>15346</v>
      </c>
      <c r="J4611" t="s">
        <v>15347</v>
      </c>
      <c r="K4611" t="s">
        <v>15348</v>
      </c>
      <c r="L4611" t="s">
        <v>77966</v>
      </c>
    </row>
    <row r="4612" spans="1:12" x14ac:dyDescent="0.15">
      <c r="A4612" t="s">
        <v>12</v>
      </c>
      <c r="B4612">
        <v>1267255</v>
      </c>
      <c r="C4612">
        <v>1267275</v>
      </c>
      <c r="D4612" t="s">
        <v>15344</v>
      </c>
      <c r="E4612" t="s">
        <v>15345</v>
      </c>
      <c r="F4612" t="s">
        <v>15</v>
      </c>
      <c r="G4612" t="s">
        <v>36</v>
      </c>
      <c r="H4612">
        <v>68</v>
      </c>
      <c r="I4612" t="s">
        <v>15349</v>
      </c>
      <c r="J4612" t="s">
        <v>15350</v>
      </c>
      <c r="K4612" t="s">
        <v>15351</v>
      </c>
      <c r="L4612" t="s">
        <v>77962</v>
      </c>
    </row>
    <row r="4613" spans="1:12" x14ac:dyDescent="0.15">
      <c r="A4613" t="s">
        <v>12</v>
      </c>
      <c r="B4613">
        <v>1267281</v>
      </c>
      <c r="C4613">
        <v>1267301</v>
      </c>
      <c r="D4613" t="s">
        <v>15344</v>
      </c>
      <c r="E4613" t="s">
        <v>15345</v>
      </c>
      <c r="F4613" t="s">
        <v>15</v>
      </c>
      <c r="G4613" t="s">
        <v>16</v>
      </c>
      <c r="H4613">
        <v>94</v>
      </c>
      <c r="I4613" t="s">
        <v>15352</v>
      </c>
      <c r="J4613" t="s">
        <v>15353</v>
      </c>
      <c r="K4613" t="s">
        <v>15354</v>
      </c>
      <c r="L4613" t="s">
        <v>77927</v>
      </c>
    </row>
    <row r="4614" spans="1:12" x14ac:dyDescent="0.15">
      <c r="A4614" t="s">
        <v>12</v>
      </c>
      <c r="B4614">
        <v>1267302</v>
      </c>
      <c r="C4614">
        <v>1267322</v>
      </c>
      <c r="D4614" t="s">
        <v>15344</v>
      </c>
      <c r="E4614" t="s">
        <v>15345</v>
      </c>
      <c r="F4614" t="s">
        <v>15</v>
      </c>
      <c r="G4614" t="s">
        <v>16</v>
      </c>
      <c r="H4614">
        <v>115</v>
      </c>
      <c r="I4614" t="s">
        <v>15355</v>
      </c>
      <c r="J4614" t="s">
        <v>15356</v>
      </c>
      <c r="K4614" t="s">
        <v>15357</v>
      </c>
      <c r="L4614" t="s">
        <v>78020</v>
      </c>
    </row>
    <row r="4615" spans="1:12" x14ac:dyDescent="0.15">
      <c r="A4615" t="s">
        <v>12</v>
      </c>
      <c r="B4615">
        <v>1268334</v>
      </c>
      <c r="C4615">
        <v>1268354</v>
      </c>
      <c r="D4615" t="s">
        <v>15358</v>
      </c>
      <c r="E4615" t="s">
        <v>15359</v>
      </c>
      <c r="F4615" t="s">
        <v>15</v>
      </c>
      <c r="G4615" t="s">
        <v>36</v>
      </c>
      <c r="H4615">
        <v>13</v>
      </c>
      <c r="I4615" t="s">
        <v>15360</v>
      </c>
      <c r="J4615" t="s">
        <v>15361</v>
      </c>
      <c r="K4615" t="s">
        <v>15362</v>
      </c>
      <c r="L4615" t="s">
        <v>77935</v>
      </c>
    </row>
    <row r="4616" spans="1:12" x14ac:dyDescent="0.15">
      <c r="A4616" t="s">
        <v>12</v>
      </c>
      <c r="B4616">
        <v>1268365</v>
      </c>
      <c r="C4616">
        <v>1268385</v>
      </c>
      <c r="D4616" t="s">
        <v>15358</v>
      </c>
      <c r="E4616" t="s">
        <v>15359</v>
      </c>
      <c r="F4616" t="s">
        <v>15</v>
      </c>
      <c r="G4616" t="s">
        <v>23</v>
      </c>
      <c r="H4616">
        <v>44</v>
      </c>
      <c r="I4616" t="s">
        <v>15363</v>
      </c>
      <c r="J4616" t="s">
        <v>15364</v>
      </c>
      <c r="K4616" t="s">
        <v>15365</v>
      </c>
      <c r="L4616" t="s">
        <v>78016</v>
      </c>
    </row>
    <row r="4617" spans="1:12" x14ac:dyDescent="0.15">
      <c r="A4617" t="s">
        <v>12</v>
      </c>
      <c r="B4617">
        <v>1268385</v>
      </c>
      <c r="C4617">
        <v>1268405</v>
      </c>
      <c r="D4617" t="s">
        <v>15358</v>
      </c>
      <c r="E4617" t="s">
        <v>15359</v>
      </c>
      <c r="F4617" t="s">
        <v>15</v>
      </c>
      <c r="G4617" t="s">
        <v>23</v>
      </c>
      <c r="H4617">
        <v>64</v>
      </c>
      <c r="I4617" t="s">
        <v>15366</v>
      </c>
      <c r="J4617" t="s">
        <v>15367</v>
      </c>
      <c r="K4617" t="s">
        <v>15368</v>
      </c>
      <c r="L4617" t="s">
        <v>77989</v>
      </c>
    </row>
    <row r="4618" spans="1:12" x14ac:dyDescent="0.15">
      <c r="A4618" t="s">
        <v>12</v>
      </c>
      <c r="B4618">
        <v>1268446</v>
      </c>
      <c r="C4618">
        <v>1268466</v>
      </c>
      <c r="D4618" t="s">
        <v>15358</v>
      </c>
      <c r="E4618" t="s">
        <v>15359</v>
      </c>
      <c r="F4618" t="s">
        <v>15</v>
      </c>
      <c r="G4618" t="s">
        <v>16</v>
      </c>
      <c r="H4618">
        <v>125</v>
      </c>
      <c r="I4618" t="s">
        <v>15369</v>
      </c>
      <c r="J4618" t="s">
        <v>15370</v>
      </c>
      <c r="K4618" t="s">
        <v>15371</v>
      </c>
      <c r="L4618" t="s">
        <v>78034</v>
      </c>
    </row>
    <row r="4619" spans="1:12" x14ac:dyDescent="0.15">
      <c r="A4619" t="s">
        <v>12</v>
      </c>
      <c r="B4619">
        <v>1269653</v>
      </c>
      <c r="C4619">
        <v>1269673</v>
      </c>
      <c r="D4619" t="s">
        <v>15372</v>
      </c>
      <c r="E4619" t="s">
        <v>90</v>
      </c>
      <c r="F4619" t="s">
        <v>15</v>
      </c>
      <c r="G4619" t="s">
        <v>16</v>
      </c>
      <c r="H4619">
        <v>16</v>
      </c>
      <c r="I4619" t="s">
        <v>15373</v>
      </c>
      <c r="J4619" t="s">
        <v>15374</v>
      </c>
      <c r="K4619" t="s">
        <v>15375</v>
      </c>
      <c r="L4619" t="s">
        <v>77905</v>
      </c>
    </row>
    <row r="4620" spans="1:12" x14ac:dyDescent="0.15">
      <c r="A4620" t="s">
        <v>12</v>
      </c>
      <c r="B4620">
        <v>1269706</v>
      </c>
      <c r="C4620">
        <v>1269726</v>
      </c>
      <c r="D4620" t="s">
        <v>15372</v>
      </c>
      <c r="E4620" t="s">
        <v>90</v>
      </c>
      <c r="F4620" t="s">
        <v>15</v>
      </c>
      <c r="G4620" t="s">
        <v>36</v>
      </c>
      <c r="H4620">
        <v>69</v>
      </c>
      <c r="I4620" t="s">
        <v>15376</v>
      </c>
      <c r="J4620" t="s">
        <v>15377</v>
      </c>
      <c r="K4620" t="s">
        <v>15378</v>
      </c>
      <c r="L4620" t="s">
        <v>78015</v>
      </c>
    </row>
    <row r="4621" spans="1:12" x14ac:dyDescent="0.15">
      <c r="A4621" t="s">
        <v>12</v>
      </c>
      <c r="B4621">
        <v>1269726</v>
      </c>
      <c r="C4621">
        <v>1269746</v>
      </c>
      <c r="D4621" t="s">
        <v>15372</v>
      </c>
      <c r="E4621" t="s">
        <v>90</v>
      </c>
      <c r="F4621" t="s">
        <v>15</v>
      </c>
      <c r="G4621" t="s">
        <v>23</v>
      </c>
      <c r="H4621">
        <v>89</v>
      </c>
      <c r="I4621" t="s">
        <v>15379</v>
      </c>
      <c r="J4621" t="s">
        <v>15380</v>
      </c>
      <c r="K4621" t="s">
        <v>15381</v>
      </c>
      <c r="L4621" t="s">
        <v>77964</v>
      </c>
    </row>
    <row r="4622" spans="1:12" x14ac:dyDescent="0.15">
      <c r="A4622" t="s">
        <v>12</v>
      </c>
      <c r="B4622">
        <v>1269771</v>
      </c>
      <c r="C4622">
        <v>1269791</v>
      </c>
      <c r="D4622" t="s">
        <v>15372</v>
      </c>
      <c r="E4622" t="s">
        <v>90</v>
      </c>
      <c r="F4622" t="s">
        <v>15</v>
      </c>
      <c r="G4622" t="s">
        <v>32</v>
      </c>
      <c r="H4622">
        <v>134</v>
      </c>
      <c r="I4622" t="s">
        <v>15382</v>
      </c>
      <c r="J4622" t="s">
        <v>15383</v>
      </c>
      <c r="K4622" t="s">
        <v>15384</v>
      </c>
      <c r="L4622" t="s">
        <v>78039</v>
      </c>
    </row>
    <row r="4623" spans="1:12" x14ac:dyDescent="0.15">
      <c r="A4623" t="s">
        <v>12</v>
      </c>
      <c r="B4623">
        <v>1270318</v>
      </c>
      <c r="C4623">
        <v>1270338</v>
      </c>
      <c r="D4623" t="s">
        <v>15385</v>
      </c>
      <c r="E4623" t="s">
        <v>90</v>
      </c>
      <c r="F4623" t="s">
        <v>15</v>
      </c>
      <c r="G4623" t="s">
        <v>23</v>
      </c>
      <c r="H4623">
        <v>35</v>
      </c>
      <c r="I4623" t="s">
        <v>15386</v>
      </c>
      <c r="J4623" t="s">
        <v>15387</v>
      </c>
      <c r="K4623" t="s">
        <v>15388</v>
      </c>
      <c r="L4623" t="s">
        <v>77936</v>
      </c>
    </row>
    <row r="4624" spans="1:12" x14ac:dyDescent="0.15">
      <c r="A4624" t="s">
        <v>12</v>
      </c>
      <c r="B4624">
        <v>1270370</v>
      </c>
      <c r="C4624">
        <v>1270390</v>
      </c>
      <c r="D4624" t="s">
        <v>15385</v>
      </c>
      <c r="E4624" t="s">
        <v>90</v>
      </c>
      <c r="F4624" t="s">
        <v>15</v>
      </c>
      <c r="G4624" t="s">
        <v>36</v>
      </c>
      <c r="H4624">
        <v>87</v>
      </c>
      <c r="I4624" t="s">
        <v>15389</v>
      </c>
      <c r="J4624" t="s">
        <v>15390</v>
      </c>
      <c r="K4624" t="s">
        <v>15391</v>
      </c>
      <c r="L4624" t="s">
        <v>78024</v>
      </c>
    </row>
    <row r="4625" spans="1:12" x14ac:dyDescent="0.15">
      <c r="A4625" t="s">
        <v>12</v>
      </c>
      <c r="B4625">
        <v>1270423</v>
      </c>
      <c r="C4625">
        <v>1270443</v>
      </c>
      <c r="D4625" t="s">
        <v>15385</v>
      </c>
      <c r="E4625" t="s">
        <v>90</v>
      </c>
      <c r="F4625" t="s">
        <v>15</v>
      </c>
      <c r="G4625" t="s">
        <v>16</v>
      </c>
      <c r="H4625">
        <v>140</v>
      </c>
      <c r="I4625" t="s">
        <v>15392</v>
      </c>
      <c r="J4625" t="s">
        <v>15393</v>
      </c>
      <c r="K4625" t="s">
        <v>15394</v>
      </c>
      <c r="L4625" t="s">
        <v>78038</v>
      </c>
    </row>
    <row r="4626" spans="1:12" x14ac:dyDescent="0.15">
      <c r="A4626" t="s">
        <v>12</v>
      </c>
      <c r="B4626">
        <v>1270450</v>
      </c>
      <c r="C4626">
        <v>1270470</v>
      </c>
      <c r="D4626" t="s">
        <v>15385</v>
      </c>
      <c r="E4626" t="s">
        <v>90</v>
      </c>
      <c r="F4626" t="s">
        <v>15</v>
      </c>
      <c r="G4626" t="s">
        <v>23</v>
      </c>
      <c r="H4626">
        <v>167</v>
      </c>
      <c r="I4626" t="s">
        <v>15395</v>
      </c>
      <c r="J4626" t="s">
        <v>15396</v>
      </c>
      <c r="K4626" t="s">
        <v>15397</v>
      </c>
      <c r="L4626" t="s">
        <v>77916</v>
      </c>
    </row>
    <row r="4627" spans="1:12" x14ac:dyDescent="0.15">
      <c r="A4627" t="s">
        <v>12</v>
      </c>
      <c r="B4627">
        <v>1271512</v>
      </c>
      <c r="C4627">
        <v>1271532</v>
      </c>
      <c r="D4627" t="s">
        <v>15398</v>
      </c>
      <c r="E4627" t="s">
        <v>90</v>
      </c>
      <c r="F4627" t="s">
        <v>15</v>
      </c>
      <c r="G4627" t="s">
        <v>36</v>
      </c>
      <c r="H4627">
        <v>9</v>
      </c>
      <c r="I4627" t="s">
        <v>15399</v>
      </c>
      <c r="J4627" t="s">
        <v>15400</v>
      </c>
      <c r="K4627" t="s">
        <v>15401</v>
      </c>
      <c r="L4627" t="s">
        <v>77939</v>
      </c>
    </row>
    <row r="4628" spans="1:12" x14ac:dyDescent="0.15">
      <c r="A4628" t="s">
        <v>12</v>
      </c>
      <c r="B4628">
        <v>1271535</v>
      </c>
      <c r="C4628">
        <v>1271555</v>
      </c>
      <c r="D4628" t="s">
        <v>15398</v>
      </c>
      <c r="E4628" t="s">
        <v>90</v>
      </c>
      <c r="F4628" t="s">
        <v>15</v>
      </c>
      <c r="G4628" t="s">
        <v>36</v>
      </c>
      <c r="H4628">
        <v>32</v>
      </c>
      <c r="I4628" t="s">
        <v>15402</v>
      </c>
      <c r="J4628" t="s">
        <v>15403</v>
      </c>
      <c r="K4628" t="s">
        <v>15404</v>
      </c>
      <c r="L4628" t="s">
        <v>77918</v>
      </c>
    </row>
    <row r="4629" spans="1:12" x14ac:dyDescent="0.15">
      <c r="A4629" t="s">
        <v>12</v>
      </c>
      <c r="B4629">
        <v>1271565</v>
      </c>
      <c r="C4629">
        <v>1271585</v>
      </c>
      <c r="D4629" t="s">
        <v>15398</v>
      </c>
      <c r="E4629" t="s">
        <v>90</v>
      </c>
      <c r="F4629" t="s">
        <v>15</v>
      </c>
      <c r="G4629" t="s">
        <v>16</v>
      </c>
      <c r="H4629">
        <v>62</v>
      </c>
      <c r="I4629" t="s">
        <v>15405</v>
      </c>
      <c r="J4629" t="s">
        <v>15406</v>
      </c>
      <c r="K4629" t="s">
        <v>15407</v>
      </c>
      <c r="L4629" t="s">
        <v>77949</v>
      </c>
    </row>
    <row r="4630" spans="1:12" x14ac:dyDescent="0.15">
      <c r="A4630" t="s">
        <v>12</v>
      </c>
      <c r="B4630">
        <v>1271588</v>
      </c>
      <c r="C4630">
        <v>1271608</v>
      </c>
      <c r="D4630" t="s">
        <v>15398</v>
      </c>
      <c r="E4630" t="s">
        <v>90</v>
      </c>
      <c r="F4630" t="s">
        <v>15</v>
      </c>
      <c r="G4630" t="s">
        <v>32</v>
      </c>
      <c r="H4630">
        <v>85</v>
      </c>
      <c r="I4630" t="s">
        <v>15408</v>
      </c>
      <c r="J4630" t="s">
        <v>15409</v>
      </c>
      <c r="K4630" t="s">
        <v>15410</v>
      </c>
      <c r="L4630" t="s">
        <v>77972</v>
      </c>
    </row>
    <row r="4631" spans="1:12" x14ac:dyDescent="0.15">
      <c r="A4631" t="s">
        <v>12</v>
      </c>
      <c r="B4631">
        <v>1273281</v>
      </c>
      <c r="C4631">
        <v>1273301</v>
      </c>
      <c r="D4631" t="s">
        <v>15411</v>
      </c>
      <c r="E4631" t="s">
        <v>90</v>
      </c>
      <c r="F4631" t="s">
        <v>15</v>
      </c>
      <c r="G4631" t="s">
        <v>16</v>
      </c>
      <c r="H4631">
        <v>0</v>
      </c>
      <c r="I4631" t="s">
        <v>15412</v>
      </c>
      <c r="J4631" t="s">
        <v>15413</v>
      </c>
      <c r="K4631" t="s">
        <v>15414</v>
      </c>
      <c r="L4631" t="s">
        <v>77980</v>
      </c>
    </row>
    <row r="4632" spans="1:12" x14ac:dyDescent="0.15">
      <c r="A4632" t="s">
        <v>12</v>
      </c>
      <c r="B4632">
        <v>1273302</v>
      </c>
      <c r="C4632">
        <v>1273322</v>
      </c>
      <c r="D4632" t="s">
        <v>15411</v>
      </c>
      <c r="E4632" t="s">
        <v>90</v>
      </c>
      <c r="F4632" t="s">
        <v>15</v>
      </c>
      <c r="G4632" t="s">
        <v>16</v>
      </c>
      <c r="H4632">
        <v>21</v>
      </c>
      <c r="I4632" t="s">
        <v>15415</v>
      </c>
      <c r="J4632" t="s">
        <v>15416</v>
      </c>
      <c r="K4632" t="s">
        <v>15417</v>
      </c>
      <c r="L4632" t="s">
        <v>78022</v>
      </c>
    </row>
    <row r="4633" spans="1:12" x14ac:dyDescent="0.15">
      <c r="A4633" t="s">
        <v>12</v>
      </c>
      <c r="B4633">
        <v>1273327</v>
      </c>
      <c r="C4633">
        <v>1273347</v>
      </c>
      <c r="D4633" t="s">
        <v>15411</v>
      </c>
      <c r="E4633" t="s">
        <v>90</v>
      </c>
      <c r="F4633" t="s">
        <v>15</v>
      </c>
      <c r="G4633" t="s">
        <v>36</v>
      </c>
      <c r="H4633">
        <v>46</v>
      </c>
      <c r="I4633" t="s">
        <v>15418</v>
      </c>
      <c r="J4633" t="s">
        <v>15419</v>
      </c>
      <c r="K4633" t="s">
        <v>15420</v>
      </c>
      <c r="L4633" t="s">
        <v>78004</v>
      </c>
    </row>
    <row r="4634" spans="1:12" x14ac:dyDescent="0.15">
      <c r="A4634" t="s">
        <v>12</v>
      </c>
      <c r="B4634">
        <v>1273348</v>
      </c>
      <c r="C4634">
        <v>1273368</v>
      </c>
      <c r="D4634" t="s">
        <v>15411</v>
      </c>
      <c r="E4634" t="s">
        <v>90</v>
      </c>
      <c r="F4634" t="s">
        <v>15</v>
      </c>
      <c r="G4634" t="s">
        <v>16</v>
      </c>
      <c r="H4634">
        <v>67</v>
      </c>
      <c r="I4634" t="s">
        <v>15421</v>
      </c>
      <c r="J4634" t="s">
        <v>15422</v>
      </c>
      <c r="K4634" t="s">
        <v>15423</v>
      </c>
      <c r="L4634" t="s">
        <v>77981</v>
      </c>
    </row>
    <row r="4635" spans="1:12" x14ac:dyDescent="0.15">
      <c r="A4635" t="s">
        <v>12</v>
      </c>
      <c r="B4635">
        <v>1274441</v>
      </c>
      <c r="C4635">
        <v>1274461</v>
      </c>
      <c r="D4635" t="s">
        <v>15424</v>
      </c>
      <c r="E4635" t="s">
        <v>90</v>
      </c>
      <c r="F4635" t="s">
        <v>15</v>
      </c>
      <c r="G4635" t="s">
        <v>16</v>
      </c>
      <c r="H4635">
        <v>24</v>
      </c>
      <c r="I4635" t="s">
        <v>15425</v>
      </c>
      <c r="J4635" t="s">
        <v>15426</v>
      </c>
      <c r="K4635" t="s">
        <v>15427</v>
      </c>
      <c r="L4635" t="s">
        <v>77966</v>
      </c>
    </row>
    <row r="4636" spans="1:12" x14ac:dyDescent="0.15">
      <c r="A4636" t="s">
        <v>12</v>
      </c>
      <c r="B4636">
        <v>1274464</v>
      </c>
      <c r="C4636">
        <v>1274484</v>
      </c>
      <c r="D4636" t="s">
        <v>15424</v>
      </c>
      <c r="E4636" t="s">
        <v>90</v>
      </c>
      <c r="F4636" t="s">
        <v>15</v>
      </c>
      <c r="G4636" t="s">
        <v>32</v>
      </c>
      <c r="H4636">
        <v>47</v>
      </c>
      <c r="I4636" t="s">
        <v>15428</v>
      </c>
      <c r="J4636" t="s">
        <v>15429</v>
      </c>
      <c r="K4636" t="s">
        <v>15430</v>
      </c>
      <c r="L4636" t="s">
        <v>77932</v>
      </c>
    </row>
    <row r="4637" spans="1:12" x14ac:dyDescent="0.15">
      <c r="A4637" t="s">
        <v>12</v>
      </c>
      <c r="B4637">
        <v>1274500</v>
      </c>
      <c r="C4637">
        <v>1274520</v>
      </c>
      <c r="D4637" t="s">
        <v>15424</v>
      </c>
      <c r="E4637" t="s">
        <v>90</v>
      </c>
      <c r="F4637" t="s">
        <v>15</v>
      </c>
      <c r="G4637" t="s">
        <v>16</v>
      </c>
      <c r="H4637">
        <v>83</v>
      </c>
      <c r="I4637" t="s">
        <v>15431</v>
      </c>
      <c r="J4637" t="s">
        <v>15432</v>
      </c>
      <c r="K4637" t="s">
        <v>15433</v>
      </c>
      <c r="L4637" t="s">
        <v>77958</v>
      </c>
    </row>
    <row r="4638" spans="1:12" x14ac:dyDescent="0.15">
      <c r="A4638" t="s">
        <v>12</v>
      </c>
      <c r="B4638">
        <v>1274545</v>
      </c>
      <c r="C4638">
        <v>1274565</v>
      </c>
      <c r="D4638" t="s">
        <v>15424</v>
      </c>
      <c r="E4638" t="s">
        <v>90</v>
      </c>
      <c r="F4638" t="s">
        <v>15</v>
      </c>
      <c r="G4638" t="s">
        <v>23</v>
      </c>
      <c r="H4638">
        <v>128</v>
      </c>
      <c r="I4638" t="s">
        <v>15434</v>
      </c>
      <c r="J4638" t="s">
        <v>15435</v>
      </c>
      <c r="K4638" t="s">
        <v>15436</v>
      </c>
      <c r="L4638" t="s">
        <v>77934</v>
      </c>
    </row>
    <row r="4639" spans="1:12" x14ac:dyDescent="0.15">
      <c r="A4639" t="s">
        <v>12</v>
      </c>
      <c r="B4639">
        <v>1275345</v>
      </c>
      <c r="C4639">
        <v>1275365</v>
      </c>
      <c r="D4639" t="s">
        <v>15437</v>
      </c>
      <c r="E4639" t="s">
        <v>90</v>
      </c>
      <c r="F4639" t="s">
        <v>15</v>
      </c>
      <c r="G4639" t="s">
        <v>32</v>
      </c>
      <c r="H4639">
        <v>0</v>
      </c>
      <c r="I4639" t="s">
        <v>15438</v>
      </c>
      <c r="J4639" t="s">
        <v>15439</v>
      </c>
      <c r="K4639" t="s">
        <v>15440</v>
      </c>
      <c r="L4639" t="s">
        <v>77980</v>
      </c>
    </row>
    <row r="4640" spans="1:12" x14ac:dyDescent="0.15">
      <c r="A4640" t="s">
        <v>12</v>
      </c>
      <c r="B4640">
        <v>1275417</v>
      </c>
      <c r="C4640">
        <v>1275437</v>
      </c>
      <c r="D4640" t="s">
        <v>15437</v>
      </c>
      <c r="E4640" t="s">
        <v>90</v>
      </c>
      <c r="F4640" t="s">
        <v>15</v>
      </c>
      <c r="G4640" t="s">
        <v>16</v>
      </c>
      <c r="H4640">
        <v>72</v>
      </c>
      <c r="I4640" t="s">
        <v>15441</v>
      </c>
      <c r="J4640" t="s">
        <v>15442</v>
      </c>
      <c r="K4640" t="s">
        <v>15443</v>
      </c>
      <c r="L4640" t="s">
        <v>78066</v>
      </c>
    </row>
    <row r="4641" spans="1:12" x14ac:dyDescent="0.15">
      <c r="A4641" t="s">
        <v>12</v>
      </c>
      <c r="B4641">
        <v>1275448</v>
      </c>
      <c r="C4641">
        <v>1275468</v>
      </c>
      <c r="D4641" t="s">
        <v>15437</v>
      </c>
      <c r="E4641" t="s">
        <v>90</v>
      </c>
      <c r="F4641" t="s">
        <v>15</v>
      </c>
      <c r="G4641" t="s">
        <v>32</v>
      </c>
      <c r="H4641">
        <v>103</v>
      </c>
      <c r="I4641" t="s">
        <v>15444</v>
      </c>
      <c r="J4641" t="s">
        <v>15445</v>
      </c>
      <c r="K4641" t="s">
        <v>15446</v>
      </c>
      <c r="L4641" t="s">
        <v>77937</v>
      </c>
    </row>
    <row r="4642" spans="1:12" x14ac:dyDescent="0.15">
      <c r="A4642" t="s">
        <v>12</v>
      </c>
      <c r="B4642">
        <v>1275527</v>
      </c>
      <c r="C4642">
        <v>1275547</v>
      </c>
      <c r="D4642" t="s">
        <v>15437</v>
      </c>
      <c r="E4642" t="s">
        <v>90</v>
      </c>
      <c r="F4642" t="s">
        <v>15</v>
      </c>
      <c r="G4642" t="s">
        <v>23</v>
      </c>
      <c r="H4642">
        <v>182</v>
      </c>
      <c r="I4642" t="s">
        <v>15447</v>
      </c>
      <c r="J4642" t="s">
        <v>15448</v>
      </c>
      <c r="K4642" t="s">
        <v>15449</v>
      </c>
      <c r="L4642" t="s">
        <v>78111</v>
      </c>
    </row>
    <row r="4643" spans="1:12" x14ac:dyDescent="0.15">
      <c r="A4643" t="s">
        <v>12</v>
      </c>
      <c r="B4643">
        <v>1276944</v>
      </c>
      <c r="C4643">
        <v>1276964</v>
      </c>
      <c r="D4643" t="s">
        <v>15450</v>
      </c>
      <c r="E4643" t="s">
        <v>90</v>
      </c>
      <c r="F4643" t="s">
        <v>76</v>
      </c>
      <c r="G4643" t="s">
        <v>32</v>
      </c>
      <c r="H4643">
        <v>7</v>
      </c>
      <c r="I4643" t="s">
        <v>15451</v>
      </c>
      <c r="J4643" t="s">
        <v>15452</v>
      </c>
      <c r="K4643" t="s">
        <v>15453</v>
      </c>
      <c r="L4643" t="s">
        <v>77909</v>
      </c>
    </row>
    <row r="4644" spans="1:12" x14ac:dyDescent="0.15">
      <c r="A4644" t="s">
        <v>12</v>
      </c>
      <c r="B4644">
        <v>1276923</v>
      </c>
      <c r="C4644">
        <v>1276943</v>
      </c>
      <c r="D4644" t="s">
        <v>15450</v>
      </c>
      <c r="E4644" t="s">
        <v>90</v>
      </c>
      <c r="F4644" t="s">
        <v>76</v>
      </c>
      <c r="G4644" t="s">
        <v>16</v>
      </c>
      <c r="H4644">
        <v>28</v>
      </c>
      <c r="I4644" t="s">
        <v>15454</v>
      </c>
      <c r="J4644" t="s">
        <v>15455</v>
      </c>
      <c r="K4644" t="s">
        <v>15456</v>
      </c>
      <c r="L4644" t="s">
        <v>77956</v>
      </c>
    </row>
    <row r="4645" spans="1:12" x14ac:dyDescent="0.15">
      <c r="A4645" t="s">
        <v>12</v>
      </c>
      <c r="B4645">
        <v>1276869</v>
      </c>
      <c r="C4645">
        <v>1276889</v>
      </c>
      <c r="D4645" t="s">
        <v>15450</v>
      </c>
      <c r="E4645" t="s">
        <v>90</v>
      </c>
      <c r="F4645" t="s">
        <v>76</v>
      </c>
      <c r="G4645" t="s">
        <v>16</v>
      </c>
      <c r="H4645">
        <v>82</v>
      </c>
      <c r="I4645" t="s">
        <v>15457</v>
      </c>
      <c r="J4645" t="s">
        <v>15458</v>
      </c>
      <c r="K4645" t="s">
        <v>15459</v>
      </c>
      <c r="L4645" t="s">
        <v>78011</v>
      </c>
    </row>
    <row r="4646" spans="1:12" x14ac:dyDescent="0.15">
      <c r="A4646" t="s">
        <v>12</v>
      </c>
      <c r="B4646">
        <v>1276835</v>
      </c>
      <c r="C4646">
        <v>1276855</v>
      </c>
      <c r="D4646" t="s">
        <v>15450</v>
      </c>
      <c r="E4646" t="s">
        <v>90</v>
      </c>
      <c r="F4646" t="s">
        <v>76</v>
      </c>
      <c r="G4646" t="s">
        <v>23</v>
      </c>
      <c r="H4646">
        <v>116</v>
      </c>
      <c r="I4646" t="s">
        <v>15460</v>
      </c>
      <c r="J4646" t="s">
        <v>15461</v>
      </c>
      <c r="K4646" t="s">
        <v>15462</v>
      </c>
      <c r="L4646" t="s">
        <v>77976</v>
      </c>
    </row>
    <row r="4647" spans="1:12" x14ac:dyDescent="0.15">
      <c r="A4647" t="s">
        <v>12</v>
      </c>
      <c r="B4647">
        <v>1277167</v>
      </c>
      <c r="C4647">
        <v>1277187</v>
      </c>
      <c r="D4647" t="s">
        <v>15463</v>
      </c>
      <c r="E4647" t="s">
        <v>90</v>
      </c>
      <c r="F4647" t="s">
        <v>15</v>
      </c>
      <c r="G4647" t="s">
        <v>16</v>
      </c>
      <c r="H4647">
        <v>16</v>
      </c>
      <c r="I4647" t="s">
        <v>15464</v>
      </c>
      <c r="J4647" t="s">
        <v>15465</v>
      </c>
      <c r="K4647" t="s">
        <v>15466</v>
      </c>
      <c r="L4647" t="s">
        <v>77905</v>
      </c>
    </row>
    <row r="4648" spans="1:12" x14ac:dyDescent="0.15">
      <c r="A4648" t="s">
        <v>12</v>
      </c>
      <c r="B4648">
        <v>1277187</v>
      </c>
      <c r="C4648">
        <v>1277207</v>
      </c>
      <c r="D4648" t="s">
        <v>15463</v>
      </c>
      <c r="E4648" t="s">
        <v>90</v>
      </c>
      <c r="F4648" t="s">
        <v>15</v>
      </c>
      <c r="G4648" t="s">
        <v>16</v>
      </c>
      <c r="H4648">
        <v>36</v>
      </c>
      <c r="I4648" t="s">
        <v>15467</v>
      </c>
      <c r="J4648" t="s">
        <v>15468</v>
      </c>
      <c r="K4648" t="s">
        <v>15469</v>
      </c>
      <c r="L4648" t="s">
        <v>78003</v>
      </c>
    </row>
    <row r="4649" spans="1:12" x14ac:dyDescent="0.15">
      <c r="A4649" t="s">
        <v>12</v>
      </c>
      <c r="B4649">
        <v>1277208</v>
      </c>
      <c r="C4649">
        <v>1277228</v>
      </c>
      <c r="D4649" t="s">
        <v>15463</v>
      </c>
      <c r="E4649" t="s">
        <v>90</v>
      </c>
      <c r="F4649" t="s">
        <v>15</v>
      </c>
      <c r="G4649" t="s">
        <v>23</v>
      </c>
      <c r="H4649">
        <v>57</v>
      </c>
      <c r="I4649" t="s">
        <v>15470</v>
      </c>
      <c r="J4649" t="s">
        <v>15471</v>
      </c>
      <c r="K4649" t="s">
        <v>15472</v>
      </c>
      <c r="L4649" t="s">
        <v>78049</v>
      </c>
    </row>
    <row r="4650" spans="1:12" x14ac:dyDescent="0.15">
      <c r="A4650" t="s">
        <v>12</v>
      </c>
      <c r="B4650">
        <v>1277229</v>
      </c>
      <c r="C4650">
        <v>1277249</v>
      </c>
      <c r="D4650" t="s">
        <v>15463</v>
      </c>
      <c r="E4650" t="s">
        <v>90</v>
      </c>
      <c r="F4650" t="s">
        <v>15</v>
      </c>
      <c r="G4650" t="s">
        <v>16</v>
      </c>
      <c r="H4650">
        <v>78</v>
      </c>
      <c r="I4650" t="s">
        <v>15473</v>
      </c>
      <c r="J4650" t="s">
        <v>15474</v>
      </c>
      <c r="K4650" t="s">
        <v>15475</v>
      </c>
      <c r="L4650" t="s">
        <v>78000</v>
      </c>
    </row>
    <row r="4651" spans="1:12" x14ac:dyDescent="0.15">
      <c r="A4651" t="s">
        <v>12</v>
      </c>
      <c r="B4651">
        <v>1277661</v>
      </c>
      <c r="C4651">
        <v>1277681</v>
      </c>
      <c r="D4651" t="s">
        <v>15476</v>
      </c>
      <c r="E4651" t="s">
        <v>90</v>
      </c>
      <c r="F4651" t="s">
        <v>15</v>
      </c>
      <c r="G4651" t="s">
        <v>32</v>
      </c>
      <c r="H4651">
        <v>1</v>
      </c>
      <c r="I4651" t="s">
        <v>15477</v>
      </c>
      <c r="J4651" t="s">
        <v>15478</v>
      </c>
      <c r="K4651" t="s">
        <v>15479</v>
      </c>
      <c r="L4651" t="s">
        <v>77917</v>
      </c>
    </row>
    <row r="4652" spans="1:12" x14ac:dyDescent="0.15">
      <c r="A4652" t="s">
        <v>12</v>
      </c>
      <c r="B4652">
        <v>1277703</v>
      </c>
      <c r="C4652">
        <v>1277723</v>
      </c>
      <c r="D4652" t="s">
        <v>15476</v>
      </c>
      <c r="E4652" t="s">
        <v>90</v>
      </c>
      <c r="F4652" t="s">
        <v>15</v>
      </c>
      <c r="G4652" t="s">
        <v>16</v>
      </c>
      <c r="H4652">
        <v>43</v>
      </c>
      <c r="I4652" t="s">
        <v>15480</v>
      </c>
      <c r="J4652" t="s">
        <v>15481</v>
      </c>
      <c r="K4652" t="s">
        <v>15482</v>
      </c>
      <c r="L4652" t="s">
        <v>77942</v>
      </c>
    </row>
    <row r="4653" spans="1:12" x14ac:dyDescent="0.15">
      <c r="A4653" t="s">
        <v>12</v>
      </c>
      <c r="B4653">
        <v>1277733</v>
      </c>
      <c r="C4653">
        <v>1277753</v>
      </c>
      <c r="D4653" t="s">
        <v>15476</v>
      </c>
      <c r="E4653" t="s">
        <v>90</v>
      </c>
      <c r="F4653" t="s">
        <v>15</v>
      </c>
      <c r="G4653" t="s">
        <v>23</v>
      </c>
      <c r="H4653">
        <v>73</v>
      </c>
      <c r="I4653" t="s">
        <v>15483</v>
      </c>
      <c r="J4653" t="s">
        <v>15484</v>
      </c>
      <c r="K4653" t="s">
        <v>15485</v>
      </c>
      <c r="L4653" t="s">
        <v>77926</v>
      </c>
    </row>
    <row r="4654" spans="1:12" x14ac:dyDescent="0.15">
      <c r="A4654" t="s">
        <v>12</v>
      </c>
      <c r="B4654">
        <v>1277758</v>
      </c>
      <c r="C4654">
        <v>1277778</v>
      </c>
      <c r="D4654" t="s">
        <v>15476</v>
      </c>
      <c r="E4654" t="s">
        <v>90</v>
      </c>
      <c r="F4654" t="s">
        <v>15</v>
      </c>
      <c r="G4654" t="s">
        <v>23</v>
      </c>
      <c r="H4654">
        <v>98</v>
      </c>
      <c r="I4654" t="s">
        <v>15486</v>
      </c>
      <c r="J4654" t="s">
        <v>15487</v>
      </c>
      <c r="K4654" t="s">
        <v>15488</v>
      </c>
      <c r="L4654" t="s">
        <v>78048</v>
      </c>
    </row>
    <row r="4655" spans="1:12" x14ac:dyDescent="0.15">
      <c r="A4655" t="s">
        <v>12</v>
      </c>
      <c r="B4655">
        <v>1279822</v>
      </c>
      <c r="C4655">
        <v>1279842</v>
      </c>
      <c r="D4655" t="s">
        <v>15489</v>
      </c>
      <c r="E4655" t="s">
        <v>15490</v>
      </c>
      <c r="F4655" t="s">
        <v>76</v>
      </c>
      <c r="G4655" t="s">
        <v>23</v>
      </c>
      <c r="H4655">
        <v>0</v>
      </c>
      <c r="I4655" t="s">
        <v>15491</v>
      </c>
      <c r="J4655" t="s">
        <v>15492</v>
      </c>
      <c r="K4655" t="s">
        <v>15493</v>
      </c>
      <c r="L4655" t="s">
        <v>77980</v>
      </c>
    </row>
    <row r="4656" spans="1:12" x14ac:dyDescent="0.15">
      <c r="A4656" t="s">
        <v>12</v>
      </c>
      <c r="B4656">
        <v>1279755</v>
      </c>
      <c r="C4656">
        <v>1279775</v>
      </c>
      <c r="D4656" t="s">
        <v>15489</v>
      </c>
      <c r="E4656" t="s">
        <v>15490</v>
      </c>
      <c r="F4656" t="s">
        <v>76</v>
      </c>
      <c r="G4656" t="s">
        <v>23</v>
      </c>
      <c r="H4656">
        <v>67</v>
      </c>
      <c r="I4656" t="s">
        <v>15494</v>
      </c>
      <c r="J4656" t="s">
        <v>15495</v>
      </c>
      <c r="K4656" t="s">
        <v>15496</v>
      </c>
      <c r="L4656" t="s">
        <v>77981</v>
      </c>
    </row>
    <row r="4657" spans="1:12" x14ac:dyDescent="0.15">
      <c r="A4657" t="s">
        <v>12</v>
      </c>
      <c r="B4657">
        <v>1279733</v>
      </c>
      <c r="C4657">
        <v>1279753</v>
      </c>
      <c r="D4657" t="s">
        <v>15489</v>
      </c>
      <c r="E4657" t="s">
        <v>15490</v>
      </c>
      <c r="F4657" t="s">
        <v>76</v>
      </c>
      <c r="G4657" t="s">
        <v>16</v>
      </c>
      <c r="H4657">
        <v>89</v>
      </c>
      <c r="I4657" t="s">
        <v>15497</v>
      </c>
      <c r="J4657" t="s">
        <v>15498</v>
      </c>
      <c r="K4657" t="s">
        <v>15499</v>
      </c>
      <c r="L4657" t="s">
        <v>77964</v>
      </c>
    </row>
    <row r="4658" spans="1:12" x14ac:dyDescent="0.15">
      <c r="A4658" t="s">
        <v>12</v>
      </c>
      <c r="B4658">
        <v>1279713</v>
      </c>
      <c r="C4658">
        <v>1279733</v>
      </c>
      <c r="D4658" t="s">
        <v>15489</v>
      </c>
      <c r="E4658" t="s">
        <v>15490</v>
      </c>
      <c r="F4658" t="s">
        <v>76</v>
      </c>
      <c r="G4658" t="s">
        <v>32</v>
      </c>
      <c r="H4658">
        <v>109</v>
      </c>
      <c r="I4658" t="s">
        <v>15500</v>
      </c>
      <c r="J4658" t="s">
        <v>15501</v>
      </c>
      <c r="K4658" t="s">
        <v>15502</v>
      </c>
      <c r="L4658" t="s">
        <v>77947</v>
      </c>
    </row>
    <row r="4659" spans="1:12" x14ac:dyDescent="0.15">
      <c r="A4659" t="s">
        <v>12</v>
      </c>
      <c r="B4659">
        <v>1280223</v>
      </c>
      <c r="C4659">
        <v>1280243</v>
      </c>
      <c r="D4659" t="s">
        <v>15503</v>
      </c>
      <c r="E4659" t="s">
        <v>90</v>
      </c>
      <c r="F4659" t="s">
        <v>15</v>
      </c>
      <c r="G4659" t="s">
        <v>32</v>
      </c>
      <c r="H4659">
        <v>10</v>
      </c>
      <c r="I4659" t="s">
        <v>15504</v>
      </c>
      <c r="J4659" t="s">
        <v>15505</v>
      </c>
      <c r="K4659" t="s">
        <v>15506</v>
      </c>
      <c r="L4659" t="s">
        <v>78001</v>
      </c>
    </row>
    <row r="4660" spans="1:12" x14ac:dyDescent="0.15">
      <c r="A4660" t="s">
        <v>12</v>
      </c>
      <c r="B4660">
        <v>1280268</v>
      </c>
      <c r="C4660">
        <v>1280288</v>
      </c>
      <c r="D4660" t="s">
        <v>15503</v>
      </c>
      <c r="E4660" t="s">
        <v>90</v>
      </c>
      <c r="F4660" t="s">
        <v>15</v>
      </c>
      <c r="G4660" t="s">
        <v>32</v>
      </c>
      <c r="H4660">
        <v>55</v>
      </c>
      <c r="I4660" t="s">
        <v>15507</v>
      </c>
      <c r="J4660" t="s">
        <v>15508</v>
      </c>
      <c r="K4660" t="s">
        <v>15509</v>
      </c>
      <c r="L4660" t="s">
        <v>77992</v>
      </c>
    </row>
    <row r="4661" spans="1:12" x14ac:dyDescent="0.15">
      <c r="A4661" t="s">
        <v>12</v>
      </c>
      <c r="B4661">
        <v>1280291</v>
      </c>
      <c r="C4661">
        <v>1280311</v>
      </c>
      <c r="D4661" t="s">
        <v>15503</v>
      </c>
      <c r="E4661" t="s">
        <v>90</v>
      </c>
      <c r="F4661" t="s">
        <v>15</v>
      </c>
      <c r="G4661" t="s">
        <v>16</v>
      </c>
      <c r="H4661">
        <v>78</v>
      </c>
      <c r="I4661" t="s">
        <v>15510</v>
      </c>
      <c r="J4661" t="s">
        <v>15511</v>
      </c>
      <c r="K4661" t="s">
        <v>15512</v>
      </c>
      <c r="L4661" t="s">
        <v>78000</v>
      </c>
    </row>
    <row r="4662" spans="1:12" x14ac:dyDescent="0.15">
      <c r="A4662" t="s">
        <v>12</v>
      </c>
      <c r="B4662">
        <v>1280312</v>
      </c>
      <c r="C4662">
        <v>1280332</v>
      </c>
      <c r="D4662" t="s">
        <v>15503</v>
      </c>
      <c r="E4662" t="s">
        <v>90</v>
      </c>
      <c r="F4662" t="s">
        <v>15</v>
      </c>
      <c r="G4662" t="s">
        <v>16</v>
      </c>
      <c r="H4662">
        <v>99</v>
      </c>
      <c r="I4662" t="s">
        <v>15513</v>
      </c>
      <c r="J4662" t="s">
        <v>15514</v>
      </c>
      <c r="K4662" t="s">
        <v>15515</v>
      </c>
      <c r="L4662" t="s">
        <v>78051</v>
      </c>
    </row>
    <row r="4663" spans="1:12" x14ac:dyDescent="0.15">
      <c r="A4663" t="s">
        <v>12</v>
      </c>
      <c r="B4663">
        <v>1280832</v>
      </c>
      <c r="C4663">
        <v>1280852</v>
      </c>
      <c r="D4663" t="s">
        <v>15516</v>
      </c>
      <c r="E4663" t="s">
        <v>15517</v>
      </c>
      <c r="F4663" t="s">
        <v>15</v>
      </c>
      <c r="G4663" t="s">
        <v>16</v>
      </c>
      <c r="H4663">
        <v>37</v>
      </c>
      <c r="I4663" t="s">
        <v>15518</v>
      </c>
      <c r="J4663" t="s">
        <v>15519</v>
      </c>
      <c r="K4663" t="s">
        <v>15520</v>
      </c>
      <c r="L4663" t="s">
        <v>77906</v>
      </c>
    </row>
    <row r="4664" spans="1:12" x14ac:dyDescent="0.15">
      <c r="A4664" t="s">
        <v>12</v>
      </c>
      <c r="B4664">
        <v>1280853</v>
      </c>
      <c r="C4664">
        <v>1280873</v>
      </c>
      <c r="D4664" t="s">
        <v>15516</v>
      </c>
      <c r="E4664" t="s">
        <v>15517</v>
      </c>
      <c r="F4664" t="s">
        <v>15</v>
      </c>
      <c r="G4664" t="s">
        <v>16</v>
      </c>
      <c r="H4664">
        <v>58</v>
      </c>
      <c r="I4664" t="s">
        <v>15521</v>
      </c>
      <c r="J4664" t="s">
        <v>15522</v>
      </c>
      <c r="K4664" t="s">
        <v>15523</v>
      </c>
      <c r="L4664" t="s">
        <v>77911</v>
      </c>
    </row>
    <row r="4665" spans="1:12" x14ac:dyDescent="0.15">
      <c r="A4665" t="s">
        <v>12</v>
      </c>
      <c r="B4665">
        <v>1280874</v>
      </c>
      <c r="C4665">
        <v>1280894</v>
      </c>
      <c r="D4665" t="s">
        <v>15516</v>
      </c>
      <c r="E4665" t="s">
        <v>15517</v>
      </c>
      <c r="F4665" t="s">
        <v>15</v>
      </c>
      <c r="G4665" t="s">
        <v>36</v>
      </c>
      <c r="H4665">
        <v>79</v>
      </c>
      <c r="I4665" t="s">
        <v>15524</v>
      </c>
      <c r="J4665" t="s">
        <v>15525</v>
      </c>
      <c r="K4665" t="s">
        <v>15526</v>
      </c>
      <c r="L4665" t="s">
        <v>77993</v>
      </c>
    </row>
    <row r="4666" spans="1:12" x14ac:dyDescent="0.15">
      <c r="A4666" t="s">
        <v>12</v>
      </c>
      <c r="B4666">
        <v>1280907</v>
      </c>
      <c r="C4666">
        <v>1280927</v>
      </c>
      <c r="D4666" t="s">
        <v>15516</v>
      </c>
      <c r="E4666" t="s">
        <v>15517</v>
      </c>
      <c r="F4666" t="s">
        <v>15</v>
      </c>
      <c r="G4666" t="s">
        <v>23</v>
      </c>
      <c r="H4666">
        <v>112</v>
      </c>
      <c r="I4666" t="s">
        <v>15527</v>
      </c>
      <c r="J4666" t="s">
        <v>15528</v>
      </c>
      <c r="K4666" t="s">
        <v>15529</v>
      </c>
      <c r="L4666" t="s">
        <v>77950</v>
      </c>
    </row>
    <row r="4667" spans="1:12" x14ac:dyDescent="0.15">
      <c r="A4667" t="s">
        <v>12</v>
      </c>
      <c r="B4667">
        <v>1283032</v>
      </c>
      <c r="C4667">
        <v>1283052</v>
      </c>
      <c r="D4667" t="s">
        <v>15530</v>
      </c>
      <c r="E4667" t="s">
        <v>90</v>
      </c>
      <c r="F4667" t="s">
        <v>15</v>
      </c>
      <c r="G4667" t="s">
        <v>32</v>
      </c>
      <c r="H4667">
        <v>1</v>
      </c>
      <c r="I4667" t="s">
        <v>15531</v>
      </c>
      <c r="J4667" t="s">
        <v>15532</v>
      </c>
      <c r="K4667" t="s">
        <v>15533</v>
      </c>
      <c r="L4667" t="s">
        <v>77917</v>
      </c>
    </row>
    <row r="4668" spans="1:12" x14ac:dyDescent="0.15">
      <c r="A4668" t="s">
        <v>12</v>
      </c>
      <c r="B4668">
        <v>1283057</v>
      </c>
      <c r="C4668">
        <v>1283077</v>
      </c>
      <c r="D4668" t="s">
        <v>15530</v>
      </c>
      <c r="E4668" t="s">
        <v>90</v>
      </c>
      <c r="F4668" t="s">
        <v>15</v>
      </c>
      <c r="G4668" t="s">
        <v>16</v>
      </c>
      <c r="H4668">
        <v>26</v>
      </c>
      <c r="I4668" t="s">
        <v>15534</v>
      </c>
      <c r="J4668" t="s">
        <v>15535</v>
      </c>
      <c r="K4668" t="s">
        <v>15536</v>
      </c>
      <c r="L4668" t="s">
        <v>78002</v>
      </c>
    </row>
    <row r="4669" spans="1:12" x14ac:dyDescent="0.15">
      <c r="A4669" t="s">
        <v>12</v>
      </c>
      <c r="B4669">
        <v>1283077</v>
      </c>
      <c r="C4669">
        <v>1283097</v>
      </c>
      <c r="D4669" t="s">
        <v>15530</v>
      </c>
      <c r="E4669" t="s">
        <v>90</v>
      </c>
      <c r="F4669" t="s">
        <v>15</v>
      </c>
      <c r="G4669" t="s">
        <v>23</v>
      </c>
      <c r="H4669">
        <v>46</v>
      </c>
      <c r="I4669" t="s">
        <v>15537</v>
      </c>
      <c r="J4669" t="s">
        <v>15538</v>
      </c>
      <c r="K4669" t="s">
        <v>15539</v>
      </c>
      <c r="L4669" t="s">
        <v>78004</v>
      </c>
    </row>
    <row r="4670" spans="1:12" x14ac:dyDescent="0.15">
      <c r="A4670" t="s">
        <v>12</v>
      </c>
      <c r="B4670">
        <v>1283102</v>
      </c>
      <c r="C4670">
        <v>1283122</v>
      </c>
      <c r="D4670" t="s">
        <v>15530</v>
      </c>
      <c r="E4670" t="s">
        <v>90</v>
      </c>
      <c r="F4670" t="s">
        <v>15</v>
      </c>
      <c r="G4670" t="s">
        <v>23</v>
      </c>
      <c r="H4670">
        <v>71</v>
      </c>
      <c r="I4670" t="s">
        <v>15540</v>
      </c>
      <c r="J4670" t="s">
        <v>15541</v>
      </c>
      <c r="K4670" t="s">
        <v>15542</v>
      </c>
      <c r="L4670" t="s">
        <v>77969</v>
      </c>
    </row>
    <row r="4671" spans="1:12" x14ac:dyDescent="0.15">
      <c r="A4671" t="s">
        <v>12</v>
      </c>
      <c r="B4671">
        <v>1284829</v>
      </c>
      <c r="C4671">
        <v>1284849</v>
      </c>
      <c r="D4671" t="s">
        <v>15543</v>
      </c>
      <c r="E4671" t="s">
        <v>90</v>
      </c>
      <c r="F4671" t="s">
        <v>76</v>
      </c>
      <c r="G4671" t="s">
        <v>36</v>
      </c>
      <c r="H4671">
        <v>11</v>
      </c>
      <c r="I4671" t="s">
        <v>15544</v>
      </c>
      <c r="J4671" t="s">
        <v>15545</v>
      </c>
      <c r="K4671" t="s">
        <v>15546</v>
      </c>
      <c r="L4671" t="s">
        <v>77974</v>
      </c>
    </row>
    <row r="4672" spans="1:12" x14ac:dyDescent="0.15">
      <c r="A4672" t="s">
        <v>12</v>
      </c>
      <c r="B4672">
        <v>1284787</v>
      </c>
      <c r="C4672">
        <v>1284807</v>
      </c>
      <c r="D4672" t="s">
        <v>15543</v>
      </c>
      <c r="E4672" t="s">
        <v>90</v>
      </c>
      <c r="F4672" t="s">
        <v>76</v>
      </c>
      <c r="G4672" t="s">
        <v>23</v>
      </c>
      <c r="H4672">
        <v>53</v>
      </c>
      <c r="I4672" t="s">
        <v>15547</v>
      </c>
      <c r="J4672" t="s">
        <v>15548</v>
      </c>
      <c r="K4672" t="s">
        <v>15549</v>
      </c>
      <c r="L4672" t="s">
        <v>77922</v>
      </c>
    </row>
    <row r="4673" spans="1:12" x14ac:dyDescent="0.15">
      <c r="A4673" t="s">
        <v>12</v>
      </c>
      <c r="B4673">
        <v>1284762</v>
      </c>
      <c r="C4673">
        <v>1284782</v>
      </c>
      <c r="D4673" t="s">
        <v>15543</v>
      </c>
      <c r="E4673" t="s">
        <v>90</v>
      </c>
      <c r="F4673" t="s">
        <v>76</v>
      </c>
      <c r="G4673" t="s">
        <v>36</v>
      </c>
      <c r="H4673">
        <v>78</v>
      </c>
      <c r="I4673" t="s">
        <v>15550</v>
      </c>
      <c r="J4673" t="s">
        <v>15551</v>
      </c>
      <c r="K4673" t="s">
        <v>15552</v>
      </c>
      <c r="L4673" t="s">
        <v>78000</v>
      </c>
    </row>
    <row r="4674" spans="1:12" x14ac:dyDescent="0.15">
      <c r="A4674" t="s">
        <v>12</v>
      </c>
      <c r="B4674">
        <v>1284737</v>
      </c>
      <c r="C4674">
        <v>1284757</v>
      </c>
      <c r="D4674" t="s">
        <v>15543</v>
      </c>
      <c r="E4674" t="s">
        <v>90</v>
      </c>
      <c r="F4674" t="s">
        <v>76</v>
      </c>
      <c r="G4674" t="s">
        <v>32</v>
      </c>
      <c r="H4674">
        <v>103</v>
      </c>
      <c r="I4674" t="s">
        <v>15553</v>
      </c>
      <c r="J4674" t="s">
        <v>15554</v>
      </c>
      <c r="K4674" t="s">
        <v>15555</v>
      </c>
      <c r="L4674" t="s">
        <v>77937</v>
      </c>
    </row>
    <row r="4675" spans="1:12" x14ac:dyDescent="0.15">
      <c r="A4675" t="s">
        <v>12</v>
      </c>
      <c r="B4675">
        <v>1285774</v>
      </c>
      <c r="C4675">
        <v>1285794</v>
      </c>
      <c r="D4675" t="s">
        <v>15556</v>
      </c>
      <c r="E4675" t="s">
        <v>90</v>
      </c>
      <c r="F4675" t="s">
        <v>76</v>
      </c>
      <c r="G4675" t="s">
        <v>16</v>
      </c>
      <c r="H4675">
        <v>0</v>
      </c>
      <c r="I4675" t="s">
        <v>15557</v>
      </c>
      <c r="J4675" t="s">
        <v>15558</v>
      </c>
      <c r="K4675" t="s">
        <v>15559</v>
      </c>
      <c r="L4675" t="s">
        <v>77980</v>
      </c>
    </row>
    <row r="4676" spans="1:12" x14ac:dyDescent="0.15">
      <c r="A4676" t="s">
        <v>12</v>
      </c>
      <c r="B4676">
        <v>1285746</v>
      </c>
      <c r="C4676">
        <v>1285766</v>
      </c>
      <c r="D4676" t="s">
        <v>15556</v>
      </c>
      <c r="E4676" t="s">
        <v>90</v>
      </c>
      <c r="F4676" t="s">
        <v>76</v>
      </c>
      <c r="G4676" t="s">
        <v>32</v>
      </c>
      <c r="H4676">
        <v>28</v>
      </c>
      <c r="I4676" t="s">
        <v>15560</v>
      </c>
      <c r="J4676" t="s">
        <v>15561</v>
      </c>
      <c r="K4676" t="s">
        <v>15562</v>
      </c>
      <c r="L4676" t="s">
        <v>77956</v>
      </c>
    </row>
    <row r="4677" spans="1:12" x14ac:dyDescent="0.15">
      <c r="A4677" t="s">
        <v>12</v>
      </c>
      <c r="B4677">
        <v>1285719</v>
      </c>
      <c r="C4677">
        <v>1285739</v>
      </c>
      <c r="D4677" t="s">
        <v>15556</v>
      </c>
      <c r="E4677" t="s">
        <v>90</v>
      </c>
      <c r="F4677" t="s">
        <v>76</v>
      </c>
      <c r="G4677" t="s">
        <v>36</v>
      </c>
      <c r="H4677">
        <v>55</v>
      </c>
      <c r="I4677" t="s">
        <v>15563</v>
      </c>
      <c r="J4677" t="s">
        <v>15564</v>
      </c>
      <c r="K4677" t="s">
        <v>15565</v>
      </c>
      <c r="L4677" t="s">
        <v>77992</v>
      </c>
    </row>
    <row r="4678" spans="1:12" x14ac:dyDescent="0.15">
      <c r="A4678" t="s">
        <v>12</v>
      </c>
      <c r="B4678">
        <v>1285685</v>
      </c>
      <c r="C4678">
        <v>1285705</v>
      </c>
      <c r="D4678" t="s">
        <v>15556</v>
      </c>
      <c r="E4678" t="s">
        <v>90</v>
      </c>
      <c r="F4678" t="s">
        <v>76</v>
      </c>
      <c r="G4678" t="s">
        <v>23</v>
      </c>
      <c r="H4678">
        <v>89</v>
      </c>
      <c r="I4678" t="s">
        <v>15566</v>
      </c>
      <c r="J4678" t="s">
        <v>15567</v>
      </c>
      <c r="K4678" t="s">
        <v>15568</v>
      </c>
      <c r="L4678" t="s">
        <v>77964</v>
      </c>
    </row>
    <row r="4679" spans="1:12" x14ac:dyDescent="0.15">
      <c r="A4679" t="s">
        <v>12</v>
      </c>
      <c r="B4679">
        <v>1285971</v>
      </c>
      <c r="C4679">
        <v>1285991</v>
      </c>
      <c r="D4679" t="s">
        <v>15569</v>
      </c>
      <c r="E4679" t="s">
        <v>90</v>
      </c>
      <c r="F4679" t="s">
        <v>15</v>
      </c>
      <c r="G4679" t="s">
        <v>36</v>
      </c>
      <c r="H4679">
        <v>6</v>
      </c>
      <c r="I4679" t="s">
        <v>15570</v>
      </c>
      <c r="J4679" t="s">
        <v>15571</v>
      </c>
      <c r="K4679" t="s">
        <v>15572</v>
      </c>
      <c r="L4679" t="s">
        <v>78025</v>
      </c>
    </row>
    <row r="4680" spans="1:12" x14ac:dyDescent="0.15">
      <c r="A4680" t="s">
        <v>12</v>
      </c>
      <c r="B4680">
        <v>1286011</v>
      </c>
      <c r="C4680">
        <v>1286031</v>
      </c>
      <c r="D4680" t="s">
        <v>15569</v>
      </c>
      <c r="E4680" t="s">
        <v>90</v>
      </c>
      <c r="F4680" t="s">
        <v>15</v>
      </c>
      <c r="G4680" t="s">
        <v>16</v>
      </c>
      <c r="H4680">
        <v>46</v>
      </c>
      <c r="I4680" t="s">
        <v>15573</v>
      </c>
      <c r="J4680" t="s">
        <v>15574</v>
      </c>
      <c r="K4680" t="s">
        <v>15575</v>
      </c>
      <c r="L4680" t="s">
        <v>78004</v>
      </c>
    </row>
    <row r="4681" spans="1:12" x14ac:dyDescent="0.15">
      <c r="A4681" t="s">
        <v>12</v>
      </c>
      <c r="B4681">
        <v>1286037</v>
      </c>
      <c r="C4681">
        <v>1286057</v>
      </c>
      <c r="D4681" t="s">
        <v>15569</v>
      </c>
      <c r="E4681" t="s">
        <v>90</v>
      </c>
      <c r="F4681" t="s">
        <v>15</v>
      </c>
      <c r="G4681" t="s">
        <v>16</v>
      </c>
      <c r="H4681">
        <v>72</v>
      </c>
      <c r="I4681" t="s">
        <v>15576</v>
      </c>
      <c r="J4681" t="s">
        <v>15577</v>
      </c>
      <c r="K4681" t="s">
        <v>15578</v>
      </c>
      <c r="L4681" t="s">
        <v>78066</v>
      </c>
    </row>
    <row r="4682" spans="1:12" x14ac:dyDescent="0.15">
      <c r="A4682" t="s">
        <v>12</v>
      </c>
      <c r="B4682">
        <v>1286101</v>
      </c>
      <c r="C4682">
        <v>1286121</v>
      </c>
      <c r="D4682" t="s">
        <v>15569</v>
      </c>
      <c r="E4682" t="s">
        <v>90</v>
      </c>
      <c r="F4682" t="s">
        <v>15</v>
      </c>
      <c r="G4682" t="s">
        <v>23</v>
      </c>
      <c r="H4682">
        <v>136</v>
      </c>
      <c r="I4682" t="s">
        <v>15579</v>
      </c>
      <c r="J4682" t="s">
        <v>15580</v>
      </c>
      <c r="K4682" t="s">
        <v>15581</v>
      </c>
      <c r="L4682" t="s">
        <v>78057</v>
      </c>
    </row>
    <row r="4683" spans="1:12" x14ac:dyDescent="0.15">
      <c r="A4683" t="s">
        <v>12</v>
      </c>
      <c r="B4683">
        <v>1286485</v>
      </c>
      <c r="C4683">
        <v>1286505</v>
      </c>
      <c r="D4683" t="s">
        <v>15582</v>
      </c>
      <c r="E4683" t="s">
        <v>90</v>
      </c>
      <c r="F4683" t="s">
        <v>15</v>
      </c>
      <c r="G4683" t="s">
        <v>32</v>
      </c>
      <c r="H4683">
        <v>1</v>
      </c>
      <c r="I4683" t="s">
        <v>15583</v>
      </c>
      <c r="J4683" t="s">
        <v>15584</v>
      </c>
      <c r="K4683" t="s">
        <v>15585</v>
      </c>
      <c r="L4683" t="s">
        <v>77917</v>
      </c>
    </row>
    <row r="4684" spans="1:12" x14ac:dyDescent="0.15">
      <c r="A4684" t="s">
        <v>12</v>
      </c>
      <c r="B4684">
        <v>1286515</v>
      </c>
      <c r="C4684">
        <v>1286535</v>
      </c>
      <c r="D4684" t="s">
        <v>15582</v>
      </c>
      <c r="E4684" t="s">
        <v>90</v>
      </c>
      <c r="F4684" t="s">
        <v>15</v>
      </c>
      <c r="G4684" t="s">
        <v>36</v>
      </c>
      <c r="H4684">
        <v>31</v>
      </c>
      <c r="I4684" t="s">
        <v>15586</v>
      </c>
      <c r="J4684" t="s">
        <v>15587</v>
      </c>
      <c r="K4684" t="s">
        <v>15588</v>
      </c>
      <c r="L4684" t="s">
        <v>77910</v>
      </c>
    </row>
    <row r="4685" spans="1:12" x14ac:dyDescent="0.15">
      <c r="A4685" t="s">
        <v>12</v>
      </c>
      <c r="B4685">
        <v>1286539</v>
      </c>
      <c r="C4685">
        <v>1286559</v>
      </c>
      <c r="D4685" t="s">
        <v>15582</v>
      </c>
      <c r="E4685" t="s">
        <v>90</v>
      </c>
      <c r="F4685" t="s">
        <v>15</v>
      </c>
      <c r="G4685" t="s">
        <v>36</v>
      </c>
      <c r="H4685">
        <v>55</v>
      </c>
      <c r="I4685" t="s">
        <v>15589</v>
      </c>
      <c r="J4685" t="s">
        <v>15590</v>
      </c>
      <c r="K4685" t="s">
        <v>15591</v>
      </c>
      <c r="L4685" t="s">
        <v>77992</v>
      </c>
    </row>
    <row r="4686" spans="1:12" x14ac:dyDescent="0.15">
      <c r="A4686" t="s">
        <v>12</v>
      </c>
      <c r="B4686">
        <v>1286560</v>
      </c>
      <c r="C4686">
        <v>1286580</v>
      </c>
      <c r="D4686" t="s">
        <v>15582</v>
      </c>
      <c r="E4686" t="s">
        <v>90</v>
      </c>
      <c r="F4686" t="s">
        <v>15</v>
      </c>
      <c r="G4686" t="s">
        <v>16</v>
      </c>
      <c r="H4686">
        <v>76</v>
      </c>
      <c r="I4686" t="s">
        <v>15592</v>
      </c>
      <c r="J4686" t="s">
        <v>15593</v>
      </c>
      <c r="K4686" t="s">
        <v>15594</v>
      </c>
      <c r="L4686" t="s">
        <v>77985</v>
      </c>
    </row>
    <row r="4687" spans="1:12" x14ac:dyDescent="0.15">
      <c r="A4687" t="s">
        <v>12</v>
      </c>
      <c r="B4687">
        <v>1287039</v>
      </c>
      <c r="C4687">
        <v>1287059</v>
      </c>
      <c r="D4687" t="s">
        <v>15595</v>
      </c>
      <c r="E4687" t="s">
        <v>90</v>
      </c>
      <c r="F4687" t="s">
        <v>15</v>
      </c>
      <c r="G4687" t="s">
        <v>23</v>
      </c>
      <c r="H4687">
        <v>22</v>
      </c>
      <c r="I4687" t="s">
        <v>15596</v>
      </c>
      <c r="J4687" t="s">
        <v>15597</v>
      </c>
      <c r="K4687" t="s">
        <v>15598</v>
      </c>
      <c r="L4687" t="s">
        <v>77948</v>
      </c>
    </row>
    <row r="4688" spans="1:12" x14ac:dyDescent="0.15">
      <c r="A4688" t="s">
        <v>12</v>
      </c>
      <c r="B4688">
        <v>1287071</v>
      </c>
      <c r="C4688">
        <v>1287091</v>
      </c>
      <c r="D4688" t="s">
        <v>15595</v>
      </c>
      <c r="E4688" t="s">
        <v>90</v>
      </c>
      <c r="F4688" t="s">
        <v>15</v>
      </c>
      <c r="G4688" t="s">
        <v>36</v>
      </c>
      <c r="H4688">
        <v>54</v>
      </c>
      <c r="I4688" t="s">
        <v>15599</v>
      </c>
      <c r="J4688" t="s">
        <v>15600</v>
      </c>
      <c r="K4688" t="s">
        <v>15601</v>
      </c>
      <c r="L4688" t="s">
        <v>77961</v>
      </c>
    </row>
    <row r="4689" spans="1:12" x14ac:dyDescent="0.15">
      <c r="A4689" t="s">
        <v>12</v>
      </c>
      <c r="B4689">
        <v>1287093</v>
      </c>
      <c r="C4689">
        <v>1287113</v>
      </c>
      <c r="D4689" t="s">
        <v>15595</v>
      </c>
      <c r="E4689" t="s">
        <v>90</v>
      </c>
      <c r="F4689" t="s">
        <v>15</v>
      </c>
      <c r="G4689" t="s">
        <v>32</v>
      </c>
      <c r="H4689">
        <v>76</v>
      </c>
      <c r="I4689" t="s">
        <v>15602</v>
      </c>
      <c r="J4689" t="s">
        <v>15603</v>
      </c>
      <c r="K4689" t="s">
        <v>15604</v>
      </c>
      <c r="L4689" t="s">
        <v>77985</v>
      </c>
    </row>
    <row r="4690" spans="1:12" x14ac:dyDescent="0.15">
      <c r="A4690" t="s">
        <v>12</v>
      </c>
      <c r="B4690">
        <v>1287124</v>
      </c>
      <c r="C4690">
        <v>1287144</v>
      </c>
      <c r="D4690" t="s">
        <v>15595</v>
      </c>
      <c r="E4690" t="s">
        <v>90</v>
      </c>
      <c r="F4690" t="s">
        <v>15</v>
      </c>
      <c r="G4690" t="s">
        <v>23</v>
      </c>
      <c r="H4690">
        <v>107</v>
      </c>
      <c r="I4690" t="s">
        <v>15605</v>
      </c>
      <c r="J4690" t="s">
        <v>15606</v>
      </c>
      <c r="K4690" t="s">
        <v>15607</v>
      </c>
      <c r="L4690" t="s">
        <v>77983</v>
      </c>
    </row>
    <row r="4691" spans="1:12" x14ac:dyDescent="0.15">
      <c r="A4691" t="s">
        <v>12</v>
      </c>
      <c r="B4691">
        <v>1288234</v>
      </c>
      <c r="C4691">
        <v>1288254</v>
      </c>
      <c r="D4691" t="s">
        <v>15608</v>
      </c>
      <c r="E4691" t="s">
        <v>90</v>
      </c>
      <c r="F4691" t="s">
        <v>76</v>
      </c>
      <c r="G4691" t="s">
        <v>32</v>
      </c>
      <c r="H4691">
        <v>1</v>
      </c>
      <c r="I4691" t="s">
        <v>15609</v>
      </c>
      <c r="J4691" t="s">
        <v>15610</v>
      </c>
      <c r="K4691" t="s">
        <v>15611</v>
      </c>
      <c r="L4691" t="s">
        <v>77917</v>
      </c>
    </row>
    <row r="4692" spans="1:12" x14ac:dyDescent="0.15">
      <c r="A4692" t="s">
        <v>12</v>
      </c>
      <c r="B4692">
        <v>1288207</v>
      </c>
      <c r="C4692">
        <v>1288227</v>
      </c>
      <c r="D4692" t="s">
        <v>15608</v>
      </c>
      <c r="E4692" t="s">
        <v>90</v>
      </c>
      <c r="F4692" t="s">
        <v>76</v>
      </c>
      <c r="G4692" t="s">
        <v>23</v>
      </c>
      <c r="H4692">
        <v>28</v>
      </c>
      <c r="I4692" t="s">
        <v>15612</v>
      </c>
      <c r="J4692" t="s">
        <v>15613</v>
      </c>
      <c r="K4692" t="s">
        <v>15614</v>
      </c>
      <c r="L4692" t="s">
        <v>77956</v>
      </c>
    </row>
    <row r="4693" spans="1:12" x14ac:dyDescent="0.15">
      <c r="A4693" t="s">
        <v>12</v>
      </c>
      <c r="B4693">
        <v>1288164</v>
      </c>
      <c r="C4693">
        <v>1288184</v>
      </c>
      <c r="D4693" t="s">
        <v>15608</v>
      </c>
      <c r="E4693" t="s">
        <v>90</v>
      </c>
      <c r="F4693" t="s">
        <v>76</v>
      </c>
      <c r="G4693" t="s">
        <v>23</v>
      </c>
      <c r="H4693">
        <v>71</v>
      </c>
      <c r="I4693" t="s">
        <v>15615</v>
      </c>
      <c r="J4693" t="s">
        <v>15616</v>
      </c>
      <c r="K4693" t="s">
        <v>15617</v>
      </c>
      <c r="L4693" t="s">
        <v>77969</v>
      </c>
    </row>
    <row r="4694" spans="1:12" x14ac:dyDescent="0.15">
      <c r="A4694" t="s">
        <v>12</v>
      </c>
      <c r="B4694">
        <v>1288144</v>
      </c>
      <c r="C4694">
        <v>1288164</v>
      </c>
      <c r="D4694" t="s">
        <v>15608</v>
      </c>
      <c r="E4694" t="s">
        <v>90</v>
      </c>
      <c r="F4694" t="s">
        <v>76</v>
      </c>
      <c r="G4694" t="s">
        <v>32</v>
      </c>
      <c r="H4694">
        <v>91</v>
      </c>
      <c r="I4694" t="s">
        <v>15618</v>
      </c>
      <c r="J4694" t="s">
        <v>15619</v>
      </c>
      <c r="K4694" t="s">
        <v>15620</v>
      </c>
      <c r="L4694" t="s">
        <v>77907</v>
      </c>
    </row>
    <row r="4695" spans="1:12" x14ac:dyDescent="0.15">
      <c r="A4695" t="s">
        <v>12</v>
      </c>
      <c r="B4695">
        <v>1288382</v>
      </c>
      <c r="C4695">
        <v>1288402</v>
      </c>
      <c r="D4695" t="s">
        <v>15621</v>
      </c>
      <c r="E4695" t="s">
        <v>90</v>
      </c>
      <c r="F4695" t="s">
        <v>15</v>
      </c>
      <c r="G4695" t="s">
        <v>36</v>
      </c>
      <c r="H4695">
        <v>7</v>
      </c>
      <c r="I4695" t="s">
        <v>15622</v>
      </c>
      <c r="J4695" t="s">
        <v>15623</v>
      </c>
      <c r="K4695" t="s">
        <v>15624</v>
      </c>
      <c r="L4695" t="s">
        <v>77909</v>
      </c>
    </row>
    <row r="4696" spans="1:12" x14ac:dyDescent="0.15">
      <c r="A4696" t="s">
        <v>12</v>
      </c>
      <c r="B4696">
        <v>1288406</v>
      </c>
      <c r="C4696">
        <v>1288426</v>
      </c>
      <c r="D4696" t="s">
        <v>15621</v>
      </c>
      <c r="E4696" t="s">
        <v>90</v>
      </c>
      <c r="F4696" t="s">
        <v>15</v>
      </c>
      <c r="G4696" t="s">
        <v>23</v>
      </c>
      <c r="H4696">
        <v>31</v>
      </c>
      <c r="I4696" t="s">
        <v>15625</v>
      </c>
      <c r="J4696" t="s">
        <v>15626</v>
      </c>
      <c r="K4696" t="s">
        <v>15627</v>
      </c>
      <c r="L4696" t="s">
        <v>77910</v>
      </c>
    </row>
    <row r="4697" spans="1:12" x14ac:dyDescent="0.15">
      <c r="A4697" t="s">
        <v>12</v>
      </c>
      <c r="B4697">
        <v>1288428</v>
      </c>
      <c r="C4697">
        <v>1288448</v>
      </c>
      <c r="D4697" t="s">
        <v>15621</v>
      </c>
      <c r="E4697" t="s">
        <v>90</v>
      </c>
      <c r="F4697" t="s">
        <v>15</v>
      </c>
      <c r="G4697" t="s">
        <v>32</v>
      </c>
      <c r="H4697">
        <v>53</v>
      </c>
      <c r="I4697" t="s">
        <v>15628</v>
      </c>
      <c r="J4697" t="s">
        <v>15629</v>
      </c>
      <c r="K4697" t="s">
        <v>15630</v>
      </c>
      <c r="L4697" t="s">
        <v>77922</v>
      </c>
    </row>
    <row r="4698" spans="1:12" x14ac:dyDescent="0.15">
      <c r="A4698" t="s">
        <v>12</v>
      </c>
      <c r="B4698">
        <v>1288458</v>
      </c>
      <c r="C4698">
        <v>1288478</v>
      </c>
      <c r="D4698" t="s">
        <v>15621</v>
      </c>
      <c r="E4698" t="s">
        <v>90</v>
      </c>
      <c r="F4698" t="s">
        <v>15</v>
      </c>
      <c r="G4698" t="s">
        <v>32</v>
      </c>
      <c r="H4698">
        <v>83</v>
      </c>
      <c r="I4698" t="s">
        <v>15631</v>
      </c>
      <c r="J4698" t="s">
        <v>15632</v>
      </c>
      <c r="K4698" t="s">
        <v>15633</v>
      </c>
      <c r="L4698" t="s">
        <v>77958</v>
      </c>
    </row>
    <row r="4699" spans="1:12" x14ac:dyDescent="0.15">
      <c r="A4699" t="s">
        <v>12</v>
      </c>
      <c r="B4699">
        <v>1291342</v>
      </c>
      <c r="C4699">
        <v>1291362</v>
      </c>
      <c r="D4699" t="s">
        <v>15634</v>
      </c>
      <c r="E4699" t="s">
        <v>90</v>
      </c>
      <c r="F4699" t="s">
        <v>76</v>
      </c>
      <c r="G4699" t="s">
        <v>32</v>
      </c>
      <c r="H4699">
        <v>10</v>
      </c>
      <c r="I4699" t="s">
        <v>15635</v>
      </c>
      <c r="J4699" t="s">
        <v>15636</v>
      </c>
      <c r="K4699" t="s">
        <v>15637</v>
      </c>
      <c r="L4699" t="s">
        <v>78001</v>
      </c>
    </row>
    <row r="4700" spans="1:12" x14ac:dyDescent="0.15">
      <c r="A4700" t="s">
        <v>12</v>
      </c>
      <c r="B4700">
        <v>1291295</v>
      </c>
      <c r="C4700">
        <v>1291315</v>
      </c>
      <c r="D4700" t="s">
        <v>15634</v>
      </c>
      <c r="E4700" t="s">
        <v>90</v>
      </c>
      <c r="F4700" t="s">
        <v>76</v>
      </c>
      <c r="G4700" t="s">
        <v>16</v>
      </c>
      <c r="H4700">
        <v>57</v>
      </c>
      <c r="I4700" t="s">
        <v>15638</v>
      </c>
      <c r="J4700" t="s">
        <v>15639</v>
      </c>
      <c r="K4700" t="s">
        <v>15640</v>
      </c>
      <c r="L4700" t="s">
        <v>78049</v>
      </c>
    </row>
    <row r="4701" spans="1:12" x14ac:dyDescent="0.15">
      <c r="A4701" t="s">
        <v>12</v>
      </c>
      <c r="B4701">
        <v>1291270</v>
      </c>
      <c r="C4701">
        <v>1291290</v>
      </c>
      <c r="D4701" t="s">
        <v>15634</v>
      </c>
      <c r="E4701" t="s">
        <v>90</v>
      </c>
      <c r="F4701" t="s">
        <v>76</v>
      </c>
      <c r="G4701" t="s">
        <v>16</v>
      </c>
      <c r="H4701">
        <v>82</v>
      </c>
      <c r="I4701" t="s">
        <v>15641</v>
      </c>
      <c r="J4701" t="s">
        <v>15642</v>
      </c>
      <c r="K4701" t="s">
        <v>15643</v>
      </c>
      <c r="L4701" t="s">
        <v>78011</v>
      </c>
    </row>
    <row r="4702" spans="1:12" x14ac:dyDescent="0.15">
      <c r="A4702" t="s">
        <v>12</v>
      </c>
      <c r="B4702">
        <v>1291222</v>
      </c>
      <c r="C4702">
        <v>1291242</v>
      </c>
      <c r="D4702" t="s">
        <v>15634</v>
      </c>
      <c r="E4702" t="s">
        <v>90</v>
      </c>
      <c r="F4702" t="s">
        <v>76</v>
      </c>
      <c r="G4702" t="s">
        <v>36</v>
      </c>
      <c r="H4702">
        <v>130</v>
      </c>
      <c r="I4702" t="s">
        <v>15644</v>
      </c>
      <c r="J4702" t="s">
        <v>15645</v>
      </c>
      <c r="K4702" t="s">
        <v>15646</v>
      </c>
      <c r="L4702" t="s">
        <v>77998</v>
      </c>
    </row>
    <row r="4703" spans="1:12" x14ac:dyDescent="0.15">
      <c r="A4703" t="s">
        <v>12</v>
      </c>
      <c r="B4703">
        <v>1291843</v>
      </c>
      <c r="C4703">
        <v>1291863</v>
      </c>
      <c r="D4703" t="s">
        <v>15647</v>
      </c>
      <c r="E4703" t="s">
        <v>90</v>
      </c>
      <c r="F4703" t="s">
        <v>76</v>
      </c>
      <c r="G4703" t="s">
        <v>36</v>
      </c>
      <c r="H4703">
        <v>0</v>
      </c>
      <c r="I4703" t="s">
        <v>15648</v>
      </c>
      <c r="J4703" t="s">
        <v>15649</v>
      </c>
      <c r="K4703" t="s">
        <v>15650</v>
      </c>
      <c r="L4703" t="s">
        <v>77980</v>
      </c>
    </row>
    <row r="4704" spans="1:12" x14ac:dyDescent="0.15">
      <c r="A4704" t="s">
        <v>12</v>
      </c>
      <c r="B4704">
        <v>1291812</v>
      </c>
      <c r="C4704">
        <v>1291832</v>
      </c>
      <c r="D4704" t="s">
        <v>15647</v>
      </c>
      <c r="E4704" t="s">
        <v>90</v>
      </c>
      <c r="F4704" t="s">
        <v>76</v>
      </c>
      <c r="G4704" t="s">
        <v>16</v>
      </c>
      <c r="H4704">
        <v>31</v>
      </c>
      <c r="I4704" t="s">
        <v>15651</v>
      </c>
      <c r="J4704" t="s">
        <v>15652</v>
      </c>
      <c r="K4704" t="s">
        <v>15653</v>
      </c>
      <c r="L4704" t="s">
        <v>77910</v>
      </c>
    </row>
    <row r="4705" spans="1:12" x14ac:dyDescent="0.15">
      <c r="A4705" t="s">
        <v>12</v>
      </c>
      <c r="B4705">
        <v>1291766</v>
      </c>
      <c r="C4705">
        <v>1291786</v>
      </c>
      <c r="D4705" t="s">
        <v>15647</v>
      </c>
      <c r="E4705" t="s">
        <v>90</v>
      </c>
      <c r="F4705" t="s">
        <v>76</v>
      </c>
      <c r="G4705" t="s">
        <v>23</v>
      </c>
      <c r="H4705">
        <v>77</v>
      </c>
      <c r="I4705" t="s">
        <v>15654</v>
      </c>
      <c r="J4705" t="s">
        <v>15655</v>
      </c>
      <c r="K4705" t="s">
        <v>15656</v>
      </c>
      <c r="L4705" t="s">
        <v>77960</v>
      </c>
    </row>
    <row r="4706" spans="1:12" x14ac:dyDescent="0.15">
      <c r="A4706" t="s">
        <v>12</v>
      </c>
      <c r="B4706">
        <v>1291743</v>
      </c>
      <c r="C4706">
        <v>1291763</v>
      </c>
      <c r="D4706" t="s">
        <v>15647</v>
      </c>
      <c r="E4706" t="s">
        <v>90</v>
      </c>
      <c r="F4706" t="s">
        <v>76</v>
      </c>
      <c r="G4706" t="s">
        <v>36</v>
      </c>
      <c r="H4706">
        <v>100</v>
      </c>
      <c r="I4706" t="s">
        <v>15657</v>
      </c>
      <c r="J4706" t="s">
        <v>15658</v>
      </c>
      <c r="K4706" t="s">
        <v>15659</v>
      </c>
      <c r="L4706" t="s">
        <v>77953</v>
      </c>
    </row>
    <row r="4707" spans="1:12" x14ac:dyDescent="0.15">
      <c r="A4707" t="s">
        <v>12</v>
      </c>
      <c r="B4707">
        <v>1292941</v>
      </c>
      <c r="C4707">
        <v>1292961</v>
      </c>
      <c r="D4707" t="s">
        <v>15660</v>
      </c>
      <c r="E4707" t="s">
        <v>90</v>
      </c>
      <c r="F4707" t="s">
        <v>76</v>
      </c>
      <c r="G4707" t="s">
        <v>16</v>
      </c>
      <c r="H4707">
        <v>20</v>
      </c>
      <c r="I4707" t="s">
        <v>15661</v>
      </c>
      <c r="J4707" t="s">
        <v>15662</v>
      </c>
      <c r="K4707" t="s">
        <v>15663</v>
      </c>
      <c r="L4707" t="s">
        <v>77968</v>
      </c>
    </row>
    <row r="4708" spans="1:12" x14ac:dyDescent="0.15">
      <c r="A4708" t="s">
        <v>12</v>
      </c>
      <c r="B4708">
        <v>1292918</v>
      </c>
      <c r="C4708">
        <v>1292938</v>
      </c>
      <c r="D4708" t="s">
        <v>15660</v>
      </c>
      <c r="E4708" t="s">
        <v>90</v>
      </c>
      <c r="F4708" t="s">
        <v>76</v>
      </c>
      <c r="G4708" t="s">
        <v>16</v>
      </c>
      <c r="H4708">
        <v>43</v>
      </c>
      <c r="I4708" t="s">
        <v>15664</v>
      </c>
      <c r="J4708" t="s">
        <v>15665</v>
      </c>
      <c r="K4708" t="s">
        <v>15666</v>
      </c>
      <c r="L4708" t="s">
        <v>77942</v>
      </c>
    </row>
    <row r="4709" spans="1:12" x14ac:dyDescent="0.15">
      <c r="A4709" t="s">
        <v>12</v>
      </c>
      <c r="B4709">
        <v>1292873</v>
      </c>
      <c r="C4709">
        <v>1292893</v>
      </c>
      <c r="D4709" t="s">
        <v>15660</v>
      </c>
      <c r="E4709" t="s">
        <v>90</v>
      </c>
      <c r="F4709" t="s">
        <v>76</v>
      </c>
      <c r="G4709" t="s">
        <v>36</v>
      </c>
      <c r="H4709">
        <v>88</v>
      </c>
      <c r="I4709" t="s">
        <v>15667</v>
      </c>
      <c r="J4709" t="s">
        <v>15668</v>
      </c>
      <c r="K4709" t="s">
        <v>15669</v>
      </c>
      <c r="L4709" t="s">
        <v>77923</v>
      </c>
    </row>
    <row r="4710" spans="1:12" x14ac:dyDescent="0.15">
      <c r="A4710" t="s">
        <v>12</v>
      </c>
      <c r="B4710">
        <v>1292851</v>
      </c>
      <c r="C4710">
        <v>1292871</v>
      </c>
      <c r="D4710" t="s">
        <v>15660</v>
      </c>
      <c r="E4710" t="s">
        <v>90</v>
      </c>
      <c r="F4710" t="s">
        <v>76</v>
      </c>
      <c r="G4710" t="s">
        <v>23</v>
      </c>
      <c r="H4710">
        <v>110</v>
      </c>
      <c r="I4710" t="s">
        <v>15670</v>
      </c>
      <c r="J4710" t="s">
        <v>15671</v>
      </c>
      <c r="K4710" t="s">
        <v>15672</v>
      </c>
      <c r="L4710" t="s">
        <v>78030</v>
      </c>
    </row>
    <row r="4711" spans="1:12" x14ac:dyDescent="0.15">
      <c r="A4711" t="s">
        <v>12</v>
      </c>
      <c r="B4711">
        <v>1294040</v>
      </c>
      <c r="C4711">
        <v>1294060</v>
      </c>
      <c r="D4711" t="s">
        <v>15673</v>
      </c>
      <c r="E4711" t="s">
        <v>90</v>
      </c>
      <c r="F4711" t="s">
        <v>76</v>
      </c>
      <c r="G4711" t="s">
        <v>16</v>
      </c>
      <c r="H4711">
        <v>8</v>
      </c>
      <c r="I4711" t="s">
        <v>15674</v>
      </c>
      <c r="J4711" t="s">
        <v>15675</v>
      </c>
      <c r="K4711" t="s">
        <v>15676</v>
      </c>
      <c r="L4711" t="s">
        <v>77955</v>
      </c>
    </row>
    <row r="4712" spans="1:12" x14ac:dyDescent="0.15">
      <c r="A4712" t="s">
        <v>12</v>
      </c>
      <c r="B4712">
        <v>1294017</v>
      </c>
      <c r="C4712">
        <v>1294037</v>
      </c>
      <c r="D4712" t="s">
        <v>15673</v>
      </c>
      <c r="E4712" t="s">
        <v>90</v>
      </c>
      <c r="F4712" t="s">
        <v>76</v>
      </c>
      <c r="G4712" t="s">
        <v>23</v>
      </c>
      <c r="H4712">
        <v>31</v>
      </c>
      <c r="I4712" t="s">
        <v>15677</v>
      </c>
      <c r="J4712" t="s">
        <v>15678</v>
      </c>
      <c r="K4712" t="s">
        <v>15679</v>
      </c>
      <c r="L4712" t="s">
        <v>77910</v>
      </c>
    </row>
    <row r="4713" spans="1:12" x14ac:dyDescent="0.15">
      <c r="A4713" t="s">
        <v>12</v>
      </c>
      <c r="B4713">
        <v>1293995</v>
      </c>
      <c r="C4713">
        <v>1294015</v>
      </c>
      <c r="D4713" t="s">
        <v>15673</v>
      </c>
      <c r="E4713" t="s">
        <v>90</v>
      </c>
      <c r="F4713" t="s">
        <v>76</v>
      </c>
      <c r="G4713" t="s">
        <v>32</v>
      </c>
      <c r="H4713">
        <v>53</v>
      </c>
      <c r="I4713" t="s">
        <v>15680</v>
      </c>
      <c r="J4713" t="s">
        <v>15681</v>
      </c>
      <c r="K4713" t="s">
        <v>15682</v>
      </c>
      <c r="L4713" t="s">
        <v>77922</v>
      </c>
    </row>
    <row r="4714" spans="1:12" x14ac:dyDescent="0.15">
      <c r="A4714" t="s">
        <v>12</v>
      </c>
      <c r="B4714">
        <v>1293975</v>
      </c>
      <c r="C4714">
        <v>1293995</v>
      </c>
      <c r="D4714" t="s">
        <v>15673</v>
      </c>
      <c r="E4714" t="s">
        <v>90</v>
      </c>
      <c r="F4714" t="s">
        <v>76</v>
      </c>
      <c r="G4714" t="s">
        <v>16</v>
      </c>
      <c r="H4714">
        <v>73</v>
      </c>
      <c r="I4714" t="s">
        <v>15683</v>
      </c>
      <c r="J4714" t="s">
        <v>15684</v>
      </c>
      <c r="K4714" t="s">
        <v>15685</v>
      </c>
      <c r="L4714" t="s">
        <v>77926</v>
      </c>
    </row>
    <row r="4715" spans="1:12" x14ac:dyDescent="0.15">
      <c r="A4715" t="s">
        <v>12</v>
      </c>
      <c r="B4715">
        <v>1295434</v>
      </c>
      <c r="C4715">
        <v>1295454</v>
      </c>
      <c r="D4715" t="s">
        <v>15686</v>
      </c>
      <c r="E4715" t="s">
        <v>15687</v>
      </c>
      <c r="F4715" t="s">
        <v>76</v>
      </c>
      <c r="G4715" t="s">
        <v>36</v>
      </c>
      <c r="H4715">
        <v>0</v>
      </c>
      <c r="I4715" t="s">
        <v>15688</v>
      </c>
      <c r="J4715" t="s">
        <v>15689</v>
      </c>
      <c r="K4715" t="s">
        <v>15690</v>
      </c>
      <c r="L4715" t="s">
        <v>77980</v>
      </c>
    </row>
    <row r="4716" spans="1:12" x14ac:dyDescent="0.15">
      <c r="A4716" t="s">
        <v>12</v>
      </c>
      <c r="B4716">
        <v>1295414</v>
      </c>
      <c r="C4716">
        <v>1295434</v>
      </c>
      <c r="D4716" t="s">
        <v>15686</v>
      </c>
      <c r="E4716" t="s">
        <v>15687</v>
      </c>
      <c r="F4716" t="s">
        <v>76</v>
      </c>
      <c r="G4716" t="s">
        <v>32</v>
      </c>
      <c r="H4716">
        <v>20</v>
      </c>
      <c r="I4716" t="s">
        <v>15691</v>
      </c>
      <c r="J4716" t="s">
        <v>15692</v>
      </c>
      <c r="K4716" t="s">
        <v>15693</v>
      </c>
      <c r="L4716" t="s">
        <v>77968</v>
      </c>
    </row>
    <row r="4717" spans="1:12" x14ac:dyDescent="0.15">
      <c r="A4717" t="s">
        <v>12</v>
      </c>
      <c r="B4717">
        <v>1295382</v>
      </c>
      <c r="C4717">
        <v>1295402</v>
      </c>
      <c r="D4717" t="s">
        <v>15686</v>
      </c>
      <c r="E4717" t="s">
        <v>15687</v>
      </c>
      <c r="F4717" t="s">
        <v>76</v>
      </c>
      <c r="G4717" t="s">
        <v>16</v>
      </c>
      <c r="H4717">
        <v>52</v>
      </c>
      <c r="I4717" t="s">
        <v>15694</v>
      </c>
      <c r="J4717" t="s">
        <v>15695</v>
      </c>
      <c r="K4717" t="s">
        <v>15696</v>
      </c>
      <c r="L4717" t="s">
        <v>77959</v>
      </c>
    </row>
    <row r="4718" spans="1:12" x14ac:dyDescent="0.15">
      <c r="A4718" t="s">
        <v>12</v>
      </c>
      <c r="B4718">
        <v>1295357</v>
      </c>
      <c r="C4718">
        <v>1295377</v>
      </c>
      <c r="D4718" t="s">
        <v>15686</v>
      </c>
      <c r="E4718" t="s">
        <v>15687</v>
      </c>
      <c r="F4718" t="s">
        <v>76</v>
      </c>
      <c r="G4718" t="s">
        <v>16</v>
      </c>
      <c r="H4718">
        <v>77</v>
      </c>
      <c r="I4718" t="s">
        <v>15697</v>
      </c>
      <c r="J4718" t="s">
        <v>15698</v>
      </c>
      <c r="K4718" t="s">
        <v>15699</v>
      </c>
      <c r="L4718" t="s">
        <v>77960</v>
      </c>
    </row>
    <row r="4719" spans="1:12" x14ac:dyDescent="0.15">
      <c r="A4719" t="s">
        <v>12</v>
      </c>
      <c r="B4719">
        <v>1296379</v>
      </c>
      <c r="C4719">
        <v>1296399</v>
      </c>
      <c r="D4719" t="s">
        <v>15700</v>
      </c>
      <c r="E4719" t="s">
        <v>90</v>
      </c>
      <c r="F4719" t="s">
        <v>76</v>
      </c>
      <c r="G4719" t="s">
        <v>16</v>
      </c>
      <c r="H4719">
        <v>0</v>
      </c>
      <c r="I4719" t="s">
        <v>15701</v>
      </c>
      <c r="J4719" t="s">
        <v>15702</v>
      </c>
      <c r="K4719" t="s">
        <v>15703</v>
      </c>
      <c r="L4719" t="s">
        <v>77980</v>
      </c>
    </row>
    <row r="4720" spans="1:12" x14ac:dyDescent="0.15">
      <c r="A4720" t="s">
        <v>12</v>
      </c>
      <c r="B4720">
        <v>1296356</v>
      </c>
      <c r="C4720">
        <v>1296376</v>
      </c>
      <c r="D4720" t="s">
        <v>15700</v>
      </c>
      <c r="E4720" t="s">
        <v>90</v>
      </c>
      <c r="F4720" t="s">
        <v>76</v>
      </c>
      <c r="G4720" t="s">
        <v>32</v>
      </c>
      <c r="H4720">
        <v>23</v>
      </c>
      <c r="I4720" t="s">
        <v>15704</v>
      </c>
      <c r="J4720" t="s">
        <v>15705</v>
      </c>
      <c r="K4720" t="s">
        <v>15706</v>
      </c>
      <c r="L4720" t="s">
        <v>77975</v>
      </c>
    </row>
    <row r="4721" spans="1:12" x14ac:dyDescent="0.15">
      <c r="A4721" t="s">
        <v>12</v>
      </c>
      <c r="B4721">
        <v>1296312</v>
      </c>
      <c r="C4721">
        <v>1296332</v>
      </c>
      <c r="D4721" t="s">
        <v>15700</v>
      </c>
      <c r="E4721" t="s">
        <v>90</v>
      </c>
      <c r="F4721" t="s">
        <v>76</v>
      </c>
      <c r="G4721" t="s">
        <v>16</v>
      </c>
      <c r="H4721">
        <v>67</v>
      </c>
      <c r="I4721" t="s">
        <v>15707</v>
      </c>
      <c r="J4721" t="s">
        <v>15708</v>
      </c>
      <c r="K4721" t="s">
        <v>15709</v>
      </c>
      <c r="L4721" t="s">
        <v>77981</v>
      </c>
    </row>
    <row r="4722" spans="1:12" x14ac:dyDescent="0.15">
      <c r="A4722" t="s">
        <v>12</v>
      </c>
      <c r="B4722">
        <v>1296290</v>
      </c>
      <c r="C4722">
        <v>1296310</v>
      </c>
      <c r="D4722" t="s">
        <v>15700</v>
      </c>
      <c r="E4722" t="s">
        <v>90</v>
      </c>
      <c r="F4722" t="s">
        <v>76</v>
      </c>
      <c r="G4722" t="s">
        <v>32</v>
      </c>
      <c r="H4722">
        <v>89</v>
      </c>
      <c r="I4722" t="s">
        <v>15710</v>
      </c>
      <c r="J4722" t="s">
        <v>15711</v>
      </c>
      <c r="K4722" t="s">
        <v>15712</v>
      </c>
      <c r="L4722" t="s">
        <v>77964</v>
      </c>
    </row>
    <row r="4723" spans="1:12" x14ac:dyDescent="0.15">
      <c r="A4723" t="s">
        <v>12</v>
      </c>
      <c r="B4723">
        <v>1296507</v>
      </c>
      <c r="C4723">
        <v>1296527</v>
      </c>
      <c r="D4723" t="s">
        <v>15713</v>
      </c>
      <c r="E4723" t="s">
        <v>90</v>
      </c>
      <c r="F4723" t="s">
        <v>15</v>
      </c>
      <c r="G4723" t="s">
        <v>32</v>
      </c>
      <c r="H4723">
        <v>1</v>
      </c>
      <c r="I4723" t="s">
        <v>15714</v>
      </c>
      <c r="J4723" t="s">
        <v>15715</v>
      </c>
      <c r="K4723" t="s">
        <v>15716</v>
      </c>
      <c r="L4723" t="s">
        <v>77917</v>
      </c>
    </row>
    <row r="4724" spans="1:12" x14ac:dyDescent="0.15">
      <c r="A4724" t="s">
        <v>12</v>
      </c>
      <c r="B4724">
        <v>1296540</v>
      </c>
      <c r="C4724">
        <v>1296560</v>
      </c>
      <c r="D4724" t="s">
        <v>15713</v>
      </c>
      <c r="E4724" t="s">
        <v>90</v>
      </c>
      <c r="F4724" t="s">
        <v>15</v>
      </c>
      <c r="G4724" t="s">
        <v>16</v>
      </c>
      <c r="H4724">
        <v>34</v>
      </c>
      <c r="I4724" t="s">
        <v>15717</v>
      </c>
      <c r="J4724" t="s">
        <v>15718</v>
      </c>
      <c r="K4724" t="s">
        <v>15719</v>
      </c>
      <c r="L4724" t="s">
        <v>77999</v>
      </c>
    </row>
    <row r="4725" spans="1:12" x14ac:dyDescent="0.15">
      <c r="A4725" t="s">
        <v>12</v>
      </c>
      <c r="B4725">
        <v>1296585</v>
      </c>
      <c r="C4725">
        <v>1296605</v>
      </c>
      <c r="D4725" t="s">
        <v>15713</v>
      </c>
      <c r="E4725" t="s">
        <v>90</v>
      </c>
      <c r="F4725" t="s">
        <v>15</v>
      </c>
      <c r="G4725" t="s">
        <v>32</v>
      </c>
      <c r="H4725">
        <v>79</v>
      </c>
      <c r="I4725" t="s">
        <v>15720</v>
      </c>
      <c r="J4725" t="s">
        <v>15721</v>
      </c>
      <c r="K4725" t="s">
        <v>15722</v>
      </c>
      <c r="L4725" t="s">
        <v>77993</v>
      </c>
    </row>
    <row r="4726" spans="1:12" x14ac:dyDescent="0.15">
      <c r="A4726" t="s">
        <v>12</v>
      </c>
      <c r="B4726">
        <v>1296642</v>
      </c>
      <c r="C4726">
        <v>1296662</v>
      </c>
      <c r="D4726" t="s">
        <v>15713</v>
      </c>
      <c r="E4726" t="s">
        <v>90</v>
      </c>
      <c r="F4726" t="s">
        <v>15</v>
      </c>
      <c r="G4726" t="s">
        <v>16</v>
      </c>
      <c r="H4726">
        <v>136</v>
      </c>
      <c r="I4726" t="s">
        <v>15723</v>
      </c>
      <c r="J4726" t="s">
        <v>15724</v>
      </c>
      <c r="K4726" t="s">
        <v>15725</v>
      </c>
      <c r="L4726" t="s">
        <v>78057</v>
      </c>
    </row>
    <row r="4727" spans="1:12" x14ac:dyDescent="0.15">
      <c r="A4727" t="s">
        <v>12</v>
      </c>
      <c r="B4727">
        <v>1298395</v>
      </c>
      <c r="C4727">
        <v>1298415</v>
      </c>
      <c r="D4727" t="s">
        <v>15726</v>
      </c>
      <c r="E4727" t="s">
        <v>90</v>
      </c>
      <c r="F4727" t="s">
        <v>76</v>
      </c>
      <c r="G4727" t="s">
        <v>32</v>
      </c>
      <c r="H4727">
        <v>1</v>
      </c>
      <c r="I4727" t="s">
        <v>15727</v>
      </c>
      <c r="J4727" t="s">
        <v>15728</v>
      </c>
      <c r="K4727" t="s">
        <v>15729</v>
      </c>
      <c r="L4727" t="s">
        <v>77917</v>
      </c>
    </row>
    <row r="4728" spans="1:12" x14ac:dyDescent="0.15">
      <c r="A4728" t="s">
        <v>12</v>
      </c>
      <c r="B4728">
        <v>1298355</v>
      </c>
      <c r="C4728">
        <v>1298375</v>
      </c>
      <c r="D4728" t="s">
        <v>15726</v>
      </c>
      <c r="E4728" t="s">
        <v>90</v>
      </c>
      <c r="F4728" t="s">
        <v>76</v>
      </c>
      <c r="G4728" t="s">
        <v>23</v>
      </c>
      <c r="H4728">
        <v>41</v>
      </c>
      <c r="I4728" t="s">
        <v>15730</v>
      </c>
      <c r="J4728" t="s">
        <v>15731</v>
      </c>
      <c r="K4728" t="s">
        <v>15732</v>
      </c>
      <c r="L4728" t="s">
        <v>78014</v>
      </c>
    </row>
    <row r="4729" spans="1:12" x14ac:dyDescent="0.15">
      <c r="A4729" t="s">
        <v>12</v>
      </c>
      <c r="B4729">
        <v>1298318</v>
      </c>
      <c r="C4729">
        <v>1298338</v>
      </c>
      <c r="D4729" t="s">
        <v>15726</v>
      </c>
      <c r="E4729" t="s">
        <v>90</v>
      </c>
      <c r="F4729" t="s">
        <v>76</v>
      </c>
      <c r="G4729" t="s">
        <v>16</v>
      </c>
      <c r="H4729">
        <v>78</v>
      </c>
      <c r="I4729" t="s">
        <v>15733</v>
      </c>
      <c r="J4729" t="s">
        <v>15734</v>
      </c>
      <c r="K4729" t="s">
        <v>15735</v>
      </c>
      <c r="L4729" t="s">
        <v>78000</v>
      </c>
    </row>
    <row r="4730" spans="1:12" x14ac:dyDescent="0.15">
      <c r="A4730" t="s">
        <v>12</v>
      </c>
      <c r="B4730">
        <v>1298290</v>
      </c>
      <c r="C4730">
        <v>1298310</v>
      </c>
      <c r="D4730" t="s">
        <v>15726</v>
      </c>
      <c r="E4730" t="s">
        <v>90</v>
      </c>
      <c r="F4730" t="s">
        <v>76</v>
      </c>
      <c r="G4730" t="s">
        <v>16</v>
      </c>
      <c r="H4730">
        <v>106</v>
      </c>
      <c r="I4730" t="s">
        <v>15736</v>
      </c>
      <c r="J4730" t="s">
        <v>15737</v>
      </c>
      <c r="K4730" t="s">
        <v>15738</v>
      </c>
      <c r="L4730" t="s">
        <v>77914</v>
      </c>
    </row>
    <row r="4731" spans="1:12" x14ac:dyDescent="0.15">
      <c r="A4731" t="s">
        <v>12</v>
      </c>
      <c r="B4731">
        <v>1299582</v>
      </c>
      <c r="C4731">
        <v>1299602</v>
      </c>
      <c r="D4731" t="s">
        <v>15739</v>
      </c>
      <c r="E4731" t="s">
        <v>90</v>
      </c>
      <c r="F4731" t="s">
        <v>76</v>
      </c>
      <c r="G4731" t="s">
        <v>32</v>
      </c>
      <c r="H4731">
        <v>1</v>
      </c>
      <c r="I4731" t="s">
        <v>15740</v>
      </c>
      <c r="J4731" t="s">
        <v>15741</v>
      </c>
      <c r="K4731" t="s">
        <v>15742</v>
      </c>
      <c r="L4731" t="s">
        <v>77917</v>
      </c>
    </row>
    <row r="4732" spans="1:12" x14ac:dyDescent="0.15">
      <c r="A4732" t="s">
        <v>12</v>
      </c>
      <c r="B4732">
        <v>1299555</v>
      </c>
      <c r="C4732">
        <v>1299575</v>
      </c>
      <c r="D4732" t="s">
        <v>15739</v>
      </c>
      <c r="E4732" t="s">
        <v>90</v>
      </c>
      <c r="F4732" t="s">
        <v>76</v>
      </c>
      <c r="G4732" t="s">
        <v>32</v>
      </c>
      <c r="H4732">
        <v>28</v>
      </c>
      <c r="I4732" t="s">
        <v>15743</v>
      </c>
      <c r="J4732" t="s">
        <v>15744</v>
      </c>
      <c r="K4732" t="s">
        <v>15745</v>
      </c>
      <c r="L4732" t="s">
        <v>77956</v>
      </c>
    </row>
    <row r="4733" spans="1:12" x14ac:dyDescent="0.15">
      <c r="A4733" t="s">
        <v>12</v>
      </c>
      <c r="B4733">
        <v>1299513</v>
      </c>
      <c r="C4733">
        <v>1299533</v>
      </c>
      <c r="D4733" t="s">
        <v>15739</v>
      </c>
      <c r="E4733" t="s">
        <v>90</v>
      </c>
      <c r="F4733" t="s">
        <v>76</v>
      </c>
      <c r="G4733" t="s">
        <v>32</v>
      </c>
      <c r="H4733">
        <v>70</v>
      </c>
      <c r="I4733" t="s">
        <v>15746</v>
      </c>
      <c r="J4733" t="s">
        <v>15747</v>
      </c>
      <c r="K4733" t="s">
        <v>15748</v>
      </c>
      <c r="L4733" t="s">
        <v>77919</v>
      </c>
    </row>
    <row r="4734" spans="1:12" x14ac:dyDescent="0.15">
      <c r="A4734" t="s">
        <v>12</v>
      </c>
      <c r="B4734">
        <v>1299489</v>
      </c>
      <c r="C4734">
        <v>1299509</v>
      </c>
      <c r="D4734" t="s">
        <v>15739</v>
      </c>
      <c r="E4734" t="s">
        <v>90</v>
      </c>
      <c r="F4734" t="s">
        <v>76</v>
      </c>
      <c r="G4734" t="s">
        <v>36</v>
      </c>
      <c r="H4734">
        <v>94</v>
      </c>
      <c r="I4734" t="s">
        <v>15749</v>
      </c>
      <c r="J4734" t="s">
        <v>15750</v>
      </c>
      <c r="K4734" t="s">
        <v>15751</v>
      </c>
      <c r="L4734" t="s">
        <v>77927</v>
      </c>
    </row>
    <row r="4735" spans="1:12" x14ac:dyDescent="0.15">
      <c r="A4735" t="s">
        <v>12</v>
      </c>
      <c r="B4735">
        <v>1300485</v>
      </c>
      <c r="C4735">
        <v>1300505</v>
      </c>
      <c r="D4735" t="s">
        <v>15752</v>
      </c>
      <c r="E4735" t="s">
        <v>90</v>
      </c>
      <c r="F4735" t="s">
        <v>76</v>
      </c>
      <c r="G4735" t="s">
        <v>36</v>
      </c>
      <c r="H4735">
        <v>7</v>
      </c>
      <c r="I4735" t="s">
        <v>15753</v>
      </c>
      <c r="J4735" t="s">
        <v>15754</v>
      </c>
      <c r="K4735" t="s">
        <v>15755</v>
      </c>
      <c r="L4735" t="s">
        <v>77909</v>
      </c>
    </row>
    <row r="4736" spans="1:12" x14ac:dyDescent="0.15">
      <c r="A4736" t="s">
        <v>12</v>
      </c>
      <c r="B4736">
        <v>1300464</v>
      </c>
      <c r="C4736">
        <v>1300484</v>
      </c>
      <c r="D4736" t="s">
        <v>15752</v>
      </c>
      <c r="E4736" t="s">
        <v>90</v>
      </c>
      <c r="F4736" t="s">
        <v>76</v>
      </c>
      <c r="G4736" t="s">
        <v>16</v>
      </c>
      <c r="H4736">
        <v>28</v>
      </c>
      <c r="I4736" t="s">
        <v>15756</v>
      </c>
      <c r="J4736" t="s">
        <v>15757</v>
      </c>
      <c r="K4736" t="s">
        <v>15758</v>
      </c>
      <c r="L4736" t="s">
        <v>77956</v>
      </c>
    </row>
    <row r="4737" spans="1:12" x14ac:dyDescent="0.15">
      <c r="A4737" t="s">
        <v>12</v>
      </c>
      <c r="B4737">
        <v>1300426</v>
      </c>
      <c r="C4737">
        <v>1300446</v>
      </c>
      <c r="D4737" t="s">
        <v>15752</v>
      </c>
      <c r="E4737" t="s">
        <v>90</v>
      </c>
      <c r="F4737" t="s">
        <v>76</v>
      </c>
      <c r="G4737" t="s">
        <v>16</v>
      </c>
      <c r="H4737">
        <v>66</v>
      </c>
      <c r="I4737" t="s">
        <v>15759</v>
      </c>
      <c r="J4737" t="s">
        <v>15760</v>
      </c>
      <c r="K4737" t="s">
        <v>15761</v>
      </c>
      <c r="L4737" t="s">
        <v>77928</v>
      </c>
    </row>
    <row r="4738" spans="1:12" x14ac:dyDescent="0.15">
      <c r="A4738" t="s">
        <v>12</v>
      </c>
      <c r="B4738">
        <v>1300398</v>
      </c>
      <c r="C4738">
        <v>1300418</v>
      </c>
      <c r="D4738" t="s">
        <v>15752</v>
      </c>
      <c r="E4738" t="s">
        <v>90</v>
      </c>
      <c r="F4738" t="s">
        <v>76</v>
      </c>
      <c r="G4738" t="s">
        <v>16</v>
      </c>
      <c r="H4738">
        <v>94</v>
      </c>
      <c r="I4738" t="s">
        <v>15762</v>
      </c>
      <c r="J4738" t="s">
        <v>15763</v>
      </c>
      <c r="K4738" t="s">
        <v>15764</v>
      </c>
      <c r="L4738" t="s">
        <v>77927</v>
      </c>
    </row>
    <row r="4739" spans="1:12" x14ac:dyDescent="0.15">
      <c r="A4739" t="s">
        <v>12</v>
      </c>
      <c r="B4739">
        <v>1301584</v>
      </c>
      <c r="C4739">
        <v>1301604</v>
      </c>
      <c r="D4739" t="s">
        <v>15765</v>
      </c>
      <c r="E4739" t="s">
        <v>90</v>
      </c>
      <c r="F4739" t="s">
        <v>76</v>
      </c>
      <c r="G4739" t="s">
        <v>36</v>
      </c>
      <c r="H4739">
        <v>20</v>
      </c>
      <c r="I4739" t="s">
        <v>15766</v>
      </c>
      <c r="J4739" t="s">
        <v>15767</v>
      </c>
      <c r="K4739" t="s">
        <v>15768</v>
      </c>
      <c r="L4739" t="s">
        <v>77968</v>
      </c>
    </row>
    <row r="4740" spans="1:12" x14ac:dyDescent="0.15">
      <c r="A4740" t="s">
        <v>12</v>
      </c>
      <c r="B4740">
        <v>1301543</v>
      </c>
      <c r="C4740">
        <v>1301563</v>
      </c>
      <c r="D4740" t="s">
        <v>15765</v>
      </c>
      <c r="E4740" t="s">
        <v>90</v>
      </c>
      <c r="F4740" t="s">
        <v>76</v>
      </c>
      <c r="G4740" t="s">
        <v>16</v>
      </c>
      <c r="H4740">
        <v>61</v>
      </c>
      <c r="I4740" t="s">
        <v>15769</v>
      </c>
      <c r="J4740" t="s">
        <v>15770</v>
      </c>
      <c r="K4740" t="s">
        <v>15771</v>
      </c>
      <c r="L4740" t="s">
        <v>77979</v>
      </c>
    </row>
    <row r="4741" spans="1:12" x14ac:dyDescent="0.15">
      <c r="A4741" t="s">
        <v>12</v>
      </c>
      <c r="B4741">
        <v>1301503</v>
      </c>
      <c r="C4741">
        <v>1301523</v>
      </c>
      <c r="D4741" t="s">
        <v>15765</v>
      </c>
      <c r="E4741" t="s">
        <v>90</v>
      </c>
      <c r="F4741" t="s">
        <v>76</v>
      </c>
      <c r="G4741" t="s">
        <v>23</v>
      </c>
      <c r="H4741">
        <v>101</v>
      </c>
      <c r="I4741" t="s">
        <v>15772</v>
      </c>
      <c r="J4741" t="s">
        <v>15773</v>
      </c>
      <c r="K4741" t="s">
        <v>15774</v>
      </c>
      <c r="L4741" t="s">
        <v>77997</v>
      </c>
    </row>
    <row r="4742" spans="1:12" x14ac:dyDescent="0.15">
      <c r="A4742" t="s">
        <v>12</v>
      </c>
      <c r="B4742">
        <v>1301483</v>
      </c>
      <c r="C4742">
        <v>1301503</v>
      </c>
      <c r="D4742" t="s">
        <v>15765</v>
      </c>
      <c r="E4742" t="s">
        <v>90</v>
      </c>
      <c r="F4742" t="s">
        <v>76</v>
      </c>
      <c r="G4742" t="s">
        <v>16</v>
      </c>
      <c r="H4742">
        <v>121</v>
      </c>
      <c r="I4742" t="s">
        <v>15775</v>
      </c>
      <c r="J4742" t="s">
        <v>15776</v>
      </c>
      <c r="K4742" t="s">
        <v>15777</v>
      </c>
      <c r="L4742" t="s">
        <v>77943</v>
      </c>
    </row>
    <row r="4743" spans="1:12" x14ac:dyDescent="0.15">
      <c r="A4743" t="s">
        <v>12</v>
      </c>
      <c r="B4743">
        <v>1301887</v>
      </c>
      <c r="C4743">
        <v>1301907</v>
      </c>
      <c r="D4743" t="s">
        <v>15778</v>
      </c>
      <c r="E4743" t="s">
        <v>15779</v>
      </c>
      <c r="F4743" t="s">
        <v>15</v>
      </c>
      <c r="G4743" t="s">
        <v>32</v>
      </c>
      <c r="H4743">
        <v>1</v>
      </c>
      <c r="I4743" t="s">
        <v>15780</v>
      </c>
      <c r="J4743" t="s">
        <v>15781</v>
      </c>
      <c r="K4743" t="s">
        <v>15782</v>
      </c>
      <c r="L4743" t="s">
        <v>77917</v>
      </c>
    </row>
    <row r="4744" spans="1:12" x14ac:dyDescent="0.15">
      <c r="A4744" t="s">
        <v>12</v>
      </c>
      <c r="B4744">
        <v>1301911</v>
      </c>
      <c r="C4744">
        <v>1301931</v>
      </c>
      <c r="D4744" t="s">
        <v>15778</v>
      </c>
      <c r="E4744" t="s">
        <v>15779</v>
      </c>
      <c r="F4744" t="s">
        <v>15</v>
      </c>
      <c r="G4744" t="s">
        <v>36</v>
      </c>
      <c r="H4744">
        <v>25</v>
      </c>
      <c r="I4744" t="s">
        <v>15783</v>
      </c>
      <c r="J4744" t="s">
        <v>15784</v>
      </c>
      <c r="K4744" t="s">
        <v>15785</v>
      </c>
      <c r="L4744" t="s">
        <v>78012</v>
      </c>
    </row>
    <row r="4745" spans="1:12" x14ac:dyDescent="0.15">
      <c r="A4745" t="s">
        <v>12</v>
      </c>
      <c r="B4745">
        <v>1301939</v>
      </c>
      <c r="C4745">
        <v>1301959</v>
      </c>
      <c r="D4745" t="s">
        <v>15778</v>
      </c>
      <c r="E4745" t="s">
        <v>15779</v>
      </c>
      <c r="F4745" t="s">
        <v>15</v>
      </c>
      <c r="G4745" t="s">
        <v>36</v>
      </c>
      <c r="H4745">
        <v>53</v>
      </c>
      <c r="I4745" t="s">
        <v>15786</v>
      </c>
      <c r="J4745" t="s">
        <v>15787</v>
      </c>
      <c r="K4745" t="s">
        <v>15788</v>
      </c>
      <c r="L4745" t="s">
        <v>77922</v>
      </c>
    </row>
    <row r="4746" spans="1:12" x14ac:dyDescent="0.15">
      <c r="A4746" t="s">
        <v>12</v>
      </c>
      <c r="B4746">
        <v>1301961</v>
      </c>
      <c r="C4746">
        <v>1301981</v>
      </c>
      <c r="D4746" t="s">
        <v>15778</v>
      </c>
      <c r="E4746" t="s">
        <v>15779</v>
      </c>
      <c r="F4746" t="s">
        <v>15</v>
      </c>
      <c r="G4746" t="s">
        <v>36</v>
      </c>
      <c r="H4746">
        <v>75</v>
      </c>
      <c r="I4746" t="s">
        <v>15789</v>
      </c>
      <c r="J4746" t="s">
        <v>15790</v>
      </c>
      <c r="K4746" t="s">
        <v>15791</v>
      </c>
      <c r="L4746" t="s">
        <v>78027</v>
      </c>
    </row>
    <row r="4747" spans="1:12" x14ac:dyDescent="0.15">
      <c r="A4747" t="s">
        <v>12</v>
      </c>
      <c r="B4747">
        <v>1303436</v>
      </c>
      <c r="C4747">
        <v>1303456</v>
      </c>
      <c r="D4747" t="s">
        <v>15792</v>
      </c>
      <c r="E4747" t="s">
        <v>15793</v>
      </c>
      <c r="F4747" t="s">
        <v>15</v>
      </c>
      <c r="G4747" t="s">
        <v>32</v>
      </c>
      <c r="H4747">
        <v>1</v>
      </c>
      <c r="I4747" t="s">
        <v>15794</v>
      </c>
      <c r="J4747" t="s">
        <v>15795</v>
      </c>
      <c r="K4747" t="s">
        <v>15796</v>
      </c>
      <c r="L4747" t="s">
        <v>77917</v>
      </c>
    </row>
    <row r="4748" spans="1:12" x14ac:dyDescent="0.15">
      <c r="A4748" t="s">
        <v>12</v>
      </c>
      <c r="B4748">
        <v>1303457</v>
      </c>
      <c r="C4748">
        <v>1303477</v>
      </c>
      <c r="D4748" t="s">
        <v>15792</v>
      </c>
      <c r="E4748" t="s">
        <v>15793</v>
      </c>
      <c r="F4748" t="s">
        <v>15</v>
      </c>
      <c r="G4748" t="s">
        <v>36</v>
      </c>
      <c r="H4748">
        <v>22</v>
      </c>
      <c r="I4748" t="s">
        <v>15797</v>
      </c>
      <c r="J4748" t="s">
        <v>15798</v>
      </c>
      <c r="K4748" t="s">
        <v>15799</v>
      </c>
      <c r="L4748" t="s">
        <v>77948</v>
      </c>
    </row>
    <row r="4749" spans="1:12" x14ac:dyDescent="0.15">
      <c r="A4749" t="s">
        <v>12</v>
      </c>
      <c r="B4749">
        <v>1303487</v>
      </c>
      <c r="C4749">
        <v>1303507</v>
      </c>
      <c r="D4749" t="s">
        <v>15792</v>
      </c>
      <c r="E4749" t="s">
        <v>15793</v>
      </c>
      <c r="F4749" t="s">
        <v>15</v>
      </c>
      <c r="G4749" t="s">
        <v>36</v>
      </c>
      <c r="H4749">
        <v>52</v>
      </c>
      <c r="I4749" t="s">
        <v>15800</v>
      </c>
      <c r="J4749" t="s">
        <v>15801</v>
      </c>
      <c r="K4749" t="s">
        <v>15802</v>
      </c>
      <c r="L4749" t="s">
        <v>77959</v>
      </c>
    </row>
    <row r="4750" spans="1:12" x14ac:dyDescent="0.15">
      <c r="A4750" t="s">
        <v>12</v>
      </c>
      <c r="B4750">
        <v>1303512</v>
      </c>
      <c r="C4750">
        <v>1303532</v>
      </c>
      <c r="D4750" t="s">
        <v>15792</v>
      </c>
      <c r="E4750" t="s">
        <v>15793</v>
      </c>
      <c r="F4750" t="s">
        <v>15</v>
      </c>
      <c r="G4750" t="s">
        <v>16</v>
      </c>
      <c r="H4750">
        <v>77</v>
      </c>
      <c r="I4750" t="s">
        <v>15803</v>
      </c>
      <c r="J4750" t="s">
        <v>15804</v>
      </c>
      <c r="K4750" t="s">
        <v>15805</v>
      </c>
      <c r="L4750" t="s">
        <v>77960</v>
      </c>
    </row>
    <row r="4751" spans="1:12" x14ac:dyDescent="0.15">
      <c r="A4751" t="s">
        <v>12</v>
      </c>
      <c r="B4751">
        <v>1305315</v>
      </c>
      <c r="C4751">
        <v>1305335</v>
      </c>
      <c r="D4751" t="s">
        <v>15806</v>
      </c>
      <c r="E4751" t="s">
        <v>90</v>
      </c>
      <c r="F4751" t="s">
        <v>15</v>
      </c>
      <c r="G4751" t="s">
        <v>16</v>
      </c>
      <c r="H4751">
        <v>115</v>
      </c>
      <c r="I4751" t="s">
        <v>15807</v>
      </c>
      <c r="J4751" t="s">
        <v>15808</v>
      </c>
      <c r="K4751" t="s">
        <v>15809</v>
      </c>
      <c r="L4751" t="s">
        <v>78020</v>
      </c>
    </row>
    <row r="4752" spans="1:12" x14ac:dyDescent="0.15">
      <c r="A4752" t="s">
        <v>12</v>
      </c>
      <c r="B4752">
        <v>1305426</v>
      </c>
      <c r="C4752">
        <v>1305446</v>
      </c>
      <c r="D4752" t="s">
        <v>15806</v>
      </c>
      <c r="E4752" t="s">
        <v>90</v>
      </c>
      <c r="F4752" t="s">
        <v>15</v>
      </c>
      <c r="G4752" t="s">
        <v>32</v>
      </c>
      <c r="H4752">
        <v>226</v>
      </c>
      <c r="I4752" t="s">
        <v>15810</v>
      </c>
      <c r="J4752" t="s">
        <v>15811</v>
      </c>
      <c r="K4752" t="s">
        <v>15812</v>
      </c>
      <c r="L4752" t="s">
        <v>78110</v>
      </c>
    </row>
    <row r="4753" spans="1:12" x14ac:dyDescent="0.15">
      <c r="A4753" t="s">
        <v>12</v>
      </c>
      <c r="B4753">
        <v>1305477</v>
      </c>
      <c r="C4753">
        <v>1305497</v>
      </c>
      <c r="D4753" t="s">
        <v>15806</v>
      </c>
      <c r="E4753" t="s">
        <v>90</v>
      </c>
      <c r="F4753" t="s">
        <v>15</v>
      </c>
      <c r="G4753" t="s">
        <v>36</v>
      </c>
      <c r="H4753">
        <v>277</v>
      </c>
      <c r="I4753" t="s">
        <v>15813</v>
      </c>
      <c r="J4753" t="s">
        <v>15814</v>
      </c>
      <c r="K4753" t="s">
        <v>15815</v>
      </c>
      <c r="L4753" t="s">
        <v>78115</v>
      </c>
    </row>
    <row r="4754" spans="1:12" x14ac:dyDescent="0.15">
      <c r="A4754" t="s">
        <v>12</v>
      </c>
      <c r="B4754">
        <v>1305561</v>
      </c>
      <c r="C4754">
        <v>1305581</v>
      </c>
      <c r="D4754" t="s">
        <v>15806</v>
      </c>
      <c r="E4754" t="s">
        <v>90</v>
      </c>
      <c r="F4754" t="s">
        <v>15</v>
      </c>
      <c r="G4754" t="s">
        <v>23</v>
      </c>
      <c r="H4754">
        <v>361</v>
      </c>
      <c r="I4754" t="s">
        <v>15816</v>
      </c>
      <c r="J4754" t="s">
        <v>15817</v>
      </c>
      <c r="K4754" t="s">
        <v>15818</v>
      </c>
      <c r="L4754" t="s">
        <v>78116</v>
      </c>
    </row>
    <row r="4755" spans="1:12" x14ac:dyDescent="0.15">
      <c r="A4755" t="s">
        <v>12</v>
      </c>
      <c r="B4755">
        <v>1307622</v>
      </c>
      <c r="C4755">
        <v>1307642</v>
      </c>
      <c r="D4755" t="s">
        <v>15819</v>
      </c>
      <c r="E4755" t="s">
        <v>90</v>
      </c>
      <c r="F4755" t="s">
        <v>15</v>
      </c>
      <c r="G4755" t="s">
        <v>16</v>
      </c>
      <c r="H4755">
        <v>7</v>
      </c>
      <c r="I4755" t="s">
        <v>15820</v>
      </c>
      <c r="J4755" t="s">
        <v>15821</v>
      </c>
      <c r="K4755" t="s">
        <v>15822</v>
      </c>
      <c r="L4755" t="s">
        <v>77909</v>
      </c>
    </row>
    <row r="4756" spans="1:12" x14ac:dyDescent="0.15">
      <c r="A4756" t="s">
        <v>12</v>
      </c>
      <c r="B4756">
        <v>1307644</v>
      </c>
      <c r="C4756">
        <v>1307664</v>
      </c>
      <c r="D4756" t="s">
        <v>15819</v>
      </c>
      <c r="E4756" t="s">
        <v>90</v>
      </c>
      <c r="F4756" t="s">
        <v>15</v>
      </c>
      <c r="G4756" t="s">
        <v>23</v>
      </c>
      <c r="H4756">
        <v>29</v>
      </c>
      <c r="I4756" t="s">
        <v>15823</v>
      </c>
      <c r="J4756" t="s">
        <v>15824</v>
      </c>
      <c r="K4756" t="s">
        <v>15825</v>
      </c>
      <c r="L4756" t="s">
        <v>77921</v>
      </c>
    </row>
    <row r="4757" spans="1:12" x14ac:dyDescent="0.15">
      <c r="A4757" t="s">
        <v>12</v>
      </c>
      <c r="B4757">
        <v>1307667</v>
      </c>
      <c r="C4757">
        <v>1307687</v>
      </c>
      <c r="D4757" t="s">
        <v>15819</v>
      </c>
      <c r="E4757" t="s">
        <v>90</v>
      </c>
      <c r="F4757" t="s">
        <v>15</v>
      </c>
      <c r="G4757" t="s">
        <v>16</v>
      </c>
      <c r="H4757">
        <v>52</v>
      </c>
      <c r="I4757" t="s">
        <v>15826</v>
      </c>
      <c r="J4757" t="s">
        <v>15827</v>
      </c>
      <c r="K4757" t="s">
        <v>15828</v>
      </c>
      <c r="L4757" t="s">
        <v>77959</v>
      </c>
    </row>
    <row r="4758" spans="1:12" x14ac:dyDescent="0.15">
      <c r="A4758" t="s">
        <v>12</v>
      </c>
      <c r="B4758">
        <v>1307705</v>
      </c>
      <c r="C4758">
        <v>1307725</v>
      </c>
      <c r="D4758" t="s">
        <v>15819</v>
      </c>
      <c r="E4758" t="s">
        <v>90</v>
      </c>
      <c r="F4758" t="s">
        <v>15</v>
      </c>
      <c r="G4758" t="s">
        <v>16</v>
      </c>
      <c r="H4758">
        <v>90</v>
      </c>
      <c r="I4758" t="s">
        <v>15829</v>
      </c>
      <c r="J4758" t="s">
        <v>15830</v>
      </c>
      <c r="K4758" t="s">
        <v>15831</v>
      </c>
      <c r="L4758" t="s">
        <v>78017</v>
      </c>
    </row>
    <row r="4759" spans="1:12" x14ac:dyDescent="0.15">
      <c r="A4759" t="s">
        <v>12</v>
      </c>
      <c r="B4759">
        <v>1308637</v>
      </c>
      <c r="C4759">
        <v>1308657</v>
      </c>
      <c r="D4759" t="s">
        <v>15832</v>
      </c>
      <c r="E4759" t="s">
        <v>90</v>
      </c>
      <c r="F4759" t="s">
        <v>15</v>
      </c>
      <c r="G4759" t="s">
        <v>32</v>
      </c>
      <c r="H4759">
        <v>7</v>
      </c>
      <c r="I4759" t="s">
        <v>15833</v>
      </c>
      <c r="J4759" t="s">
        <v>15834</v>
      </c>
      <c r="K4759" t="s">
        <v>15835</v>
      </c>
      <c r="L4759" t="s">
        <v>77909</v>
      </c>
    </row>
    <row r="4760" spans="1:12" x14ac:dyDescent="0.15">
      <c r="A4760" t="s">
        <v>12</v>
      </c>
      <c r="B4760">
        <v>1308664</v>
      </c>
      <c r="C4760">
        <v>1308684</v>
      </c>
      <c r="D4760" t="s">
        <v>15832</v>
      </c>
      <c r="E4760" t="s">
        <v>90</v>
      </c>
      <c r="F4760" t="s">
        <v>15</v>
      </c>
      <c r="G4760" t="s">
        <v>16</v>
      </c>
      <c r="H4760">
        <v>34</v>
      </c>
      <c r="I4760" t="s">
        <v>15836</v>
      </c>
      <c r="J4760" t="s">
        <v>15837</v>
      </c>
      <c r="K4760" t="s">
        <v>15838</v>
      </c>
      <c r="L4760" t="s">
        <v>77999</v>
      </c>
    </row>
    <row r="4761" spans="1:12" x14ac:dyDescent="0.15">
      <c r="A4761" t="s">
        <v>12</v>
      </c>
      <c r="B4761">
        <v>1308694</v>
      </c>
      <c r="C4761">
        <v>1308714</v>
      </c>
      <c r="D4761" t="s">
        <v>15832</v>
      </c>
      <c r="E4761" t="s">
        <v>90</v>
      </c>
      <c r="F4761" t="s">
        <v>15</v>
      </c>
      <c r="G4761" t="s">
        <v>32</v>
      </c>
      <c r="H4761">
        <v>64</v>
      </c>
      <c r="I4761" t="s">
        <v>15839</v>
      </c>
      <c r="J4761" t="s">
        <v>15840</v>
      </c>
      <c r="K4761" t="s">
        <v>15841</v>
      </c>
      <c r="L4761" t="s">
        <v>77989</v>
      </c>
    </row>
    <row r="4762" spans="1:12" x14ac:dyDescent="0.15">
      <c r="A4762" t="s">
        <v>12</v>
      </c>
      <c r="B4762">
        <v>1308723</v>
      </c>
      <c r="C4762">
        <v>1308743</v>
      </c>
      <c r="D4762" t="s">
        <v>15832</v>
      </c>
      <c r="E4762" t="s">
        <v>90</v>
      </c>
      <c r="F4762" t="s">
        <v>15</v>
      </c>
      <c r="G4762" t="s">
        <v>16</v>
      </c>
      <c r="H4762">
        <v>93</v>
      </c>
      <c r="I4762" t="s">
        <v>15842</v>
      </c>
      <c r="J4762" t="s">
        <v>15843</v>
      </c>
      <c r="K4762" t="s">
        <v>15844</v>
      </c>
      <c r="L4762" t="s">
        <v>78044</v>
      </c>
    </row>
    <row r="4763" spans="1:12" x14ac:dyDescent="0.15">
      <c r="A4763" t="s">
        <v>12</v>
      </c>
      <c r="B4763">
        <v>1310665</v>
      </c>
      <c r="C4763">
        <v>1310685</v>
      </c>
      <c r="D4763" t="s">
        <v>15845</v>
      </c>
      <c r="E4763" t="s">
        <v>90</v>
      </c>
      <c r="F4763" t="s">
        <v>76</v>
      </c>
      <c r="G4763" t="s">
        <v>23</v>
      </c>
      <c r="H4763">
        <v>15</v>
      </c>
      <c r="I4763" t="s">
        <v>15846</v>
      </c>
      <c r="J4763" t="s">
        <v>15847</v>
      </c>
      <c r="K4763" t="s">
        <v>15848</v>
      </c>
      <c r="L4763" t="s">
        <v>77970</v>
      </c>
    </row>
    <row r="4764" spans="1:12" x14ac:dyDescent="0.15">
      <c r="A4764" t="s">
        <v>12</v>
      </c>
      <c r="B4764">
        <v>1310644</v>
      </c>
      <c r="C4764">
        <v>1310664</v>
      </c>
      <c r="D4764" t="s">
        <v>15845</v>
      </c>
      <c r="E4764" t="s">
        <v>90</v>
      </c>
      <c r="F4764" t="s">
        <v>76</v>
      </c>
      <c r="G4764" t="s">
        <v>32</v>
      </c>
      <c r="H4764">
        <v>36</v>
      </c>
      <c r="I4764" t="s">
        <v>15849</v>
      </c>
      <c r="J4764" t="s">
        <v>15850</v>
      </c>
      <c r="K4764" t="s">
        <v>15851</v>
      </c>
      <c r="L4764" t="s">
        <v>78003</v>
      </c>
    </row>
    <row r="4765" spans="1:12" x14ac:dyDescent="0.15">
      <c r="A4765" t="s">
        <v>12</v>
      </c>
      <c r="B4765">
        <v>1310622</v>
      </c>
      <c r="C4765">
        <v>1310642</v>
      </c>
      <c r="D4765" t="s">
        <v>15845</v>
      </c>
      <c r="E4765" t="s">
        <v>90</v>
      </c>
      <c r="F4765" t="s">
        <v>76</v>
      </c>
      <c r="G4765" t="s">
        <v>16</v>
      </c>
      <c r="H4765">
        <v>58</v>
      </c>
      <c r="I4765" t="s">
        <v>15852</v>
      </c>
      <c r="J4765" t="s">
        <v>15853</v>
      </c>
      <c r="K4765" t="s">
        <v>15854</v>
      </c>
      <c r="L4765" t="s">
        <v>77911</v>
      </c>
    </row>
    <row r="4766" spans="1:12" x14ac:dyDescent="0.15">
      <c r="A4766" t="s">
        <v>12</v>
      </c>
      <c r="B4766">
        <v>1310597</v>
      </c>
      <c r="C4766">
        <v>1310617</v>
      </c>
      <c r="D4766" t="s">
        <v>15845</v>
      </c>
      <c r="E4766" t="s">
        <v>90</v>
      </c>
      <c r="F4766" t="s">
        <v>76</v>
      </c>
      <c r="G4766" t="s">
        <v>32</v>
      </c>
      <c r="H4766">
        <v>83</v>
      </c>
      <c r="I4766" t="s">
        <v>15855</v>
      </c>
      <c r="J4766" t="s">
        <v>15856</v>
      </c>
      <c r="K4766" t="s">
        <v>15857</v>
      </c>
      <c r="L4766" t="s">
        <v>77958</v>
      </c>
    </row>
    <row r="4767" spans="1:12" x14ac:dyDescent="0.15">
      <c r="A4767" t="s">
        <v>12</v>
      </c>
      <c r="B4767">
        <v>1310859</v>
      </c>
      <c r="C4767">
        <v>1310879</v>
      </c>
      <c r="D4767" t="s">
        <v>15858</v>
      </c>
      <c r="E4767" t="s">
        <v>90</v>
      </c>
      <c r="F4767" t="s">
        <v>15</v>
      </c>
      <c r="G4767" t="s">
        <v>16</v>
      </c>
      <c r="H4767">
        <v>11</v>
      </c>
      <c r="I4767" t="s">
        <v>15859</v>
      </c>
      <c r="J4767" t="s">
        <v>15860</v>
      </c>
      <c r="K4767" t="s">
        <v>15861</v>
      </c>
      <c r="L4767" t="s">
        <v>77974</v>
      </c>
    </row>
    <row r="4768" spans="1:12" x14ac:dyDescent="0.15">
      <c r="A4768" t="s">
        <v>12</v>
      </c>
      <c r="B4768">
        <v>1310884</v>
      </c>
      <c r="C4768">
        <v>1310904</v>
      </c>
      <c r="D4768" t="s">
        <v>15858</v>
      </c>
      <c r="E4768" t="s">
        <v>90</v>
      </c>
      <c r="F4768" t="s">
        <v>15</v>
      </c>
      <c r="G4768" t="s">
        <v>36</v>
      </c>
      <c r="H4768">
        <v>36</v>
      </c>
      <c r="I4768" t="s">
        <v>15862</v>
      </c>
      <c r="J4768" t="s">
        <v>15863</v>
      </c>
      <c r="K4768" t="s">
        <v>15864</v>
      </c>
      <c r="L4768" t="s">
        <v>78003</v>
      </c>
    </row>
    <row r="4769" spans="1:12" x14ac:dyDescent="0.15">
      <c r="A4769" t="s">
        <v>12</v>
      </c>
      <c r="B4769">
        <v>1310904</v>
      </c>
      <c r="C4769">
        <v>1310924</v>
      </c>
      <c r="D4769" t="s">
        <v>15858</v>
      </c>
      <c r="E4769" t="s">
        <v>90</v>
      </c>
      <c r="F4769" t="s">
        <v>15</v>
      </c>
      <c r="G4769" t="s">
        <v>16</v>
      </c>
      <c r="H4769">
        <v>56</v>
      </c>
      <c r="I4769" t="s">
        <v>15865</v>
      </c>
      <c r="J4769" t="s">
        <v>15866</v>
      </c>
      <c r="K4769" t="s">
        <v>15867</v>
      </c>
      <c r="L4769" t="s">
        <v>77971</v>
      </c>
    </row>
    <row r="4770" spans="1:12" x14ac:dyDescent="0.15">
      <c r="A4770" t="s">
        <v>12</v>
      </c>
      <c r="B4770">
        <v>1310935</v>
      </c>
      <c r="C4770">
        <v>1310955</v>
      </c>
      <c r="D4770" t="s">
        <v>15858</v>
      </c>
      <c r="E4770" t="s">
        <v>90</v>
      </c>
      <c r="F4770" t="s">
        <v>15</v>
      </c>
      <c r="G4770" t="s">
        <v>16</v>
      </c>
      <c r="H4770">
        <v>87</v>
      </c>
      <c r="I4770" t="s">
        <v>15868</v>
      </c>
      <c r="J4770" t="s">
        <v>15869</v>
      </c>
      <c r="K4770" t="s">
        <v>15870</v>
      </c>
      <c r="L4770" t="s">
        <v>78024</v>
      </c>
    </row>
    <row r="4771" spans="1:12" x14ac:dyDescent="0.15">
      <c r="A4771" t="s">
        <v>12</v>
      </c>
      <c r="B4771">
        <v>1312007</v>
      </c>
      <c r="C4771">
        <v>1312027</v>
      </c>
      <c r="D4771" t="s">
        <v>15871</v>
      </c>
      <c r="E4771" t="s">
        <v>90</v>
      </c>
      <c r="F4771" t="s">
        <v>15</v>
      </c>
      <c r="G4771" t="s">
        <v>32</v>
      </c>
      <c r="H4771">
        <v>1</v>
      </c>
      <c r="I4771" t="s">
        <v>15872</v>
      </c>
      <c r="J4771" t="s">
        <v>15873</v>
      </c>
      <c r="K4771" t="s">
        <v>15874</v>
      </c>
      <c r="L4771" t="s">
        <v>77917</v>
      </c>
    </row>
    <row r="4772" spans="1:12" x14ac:dyDescent="0.15">
      <c r="A4772" t="s">
        <v>12</v>
      </c>
      <c r="B4772">
        <v>1312073</v>
      </c>
      <c r="C4772">
        <v>1312093</v>
      </c>
      <c r="D4772" t="s">
        <v>15871</v>
      </c>
      <c r="E4772" t="s">
        <v>90</v>
      </c>
      <c r="F4772" t="s">
        <v>15</v>
      </c>
      <c r="G4772" t="s">
        <v>16</v>
      </c>
      <c r="H4772">
        <v>67</v>
      </c>
      <c r="I4772" t="s">
        <v>15875</v>
      </c>
      <c r="J4772" t="s">
        <v>15876</v>
      </c>
      <c r="K4772" t="s">
        <v>15877</v>
      </c>
      <c r="L4772" t="s">
        <v>77981</v>
      </c>
    </row>
    <row r="4773" spans="1:12" x14ac:dyDescent="0.15">
      <c r="A4773" t="s">
        <v>12</v>
      </c>
      <c r="B4773">
        <v>1312102</v>
      </c>
      <c r="C4773">
        <v>1312122</v>
      </c>
      <c r="D4773" t="s">
        <v>15871</v>
      </c>
      <c r="E4773" t="s">
        <v>90</v>
      </c>
      <c r="F4773" t="s">
        <v>15</v>
      </c>
      <c r="G4773" t="s">
        <v>16</v>
      </c>
      <c r="H4773">
        <v>96</v>
      </c>
      <c r="I4773" t="s">
        <v>15878</v>
      </c>
      <c r="J4773" t="s">
        <v>15879</v>
      </c>
      <c r="K4773" t="s">
        <v>15880</v>
      </c>
      <c r="L4773" t="s">
        <v>77912</v>
      </c>
    </row>
    <row r="4774" spans="1:12" x14ac:dyDescent="0.15">
      <c r="A4774" t="s">
        <v>12</v>
      </c>
      <c r="B4774">
        <v>1312144</v>
      </c>
      <c r="C4774">
        <v>1312164</v>
      </c>
      <c r="D4774" t="s">
        <v>15871</v>
      </c>
      <c r="E4774" t="s">
        <v>90</v>
      </c>
      <c r="F4774" t="s">
        <v>15</v>
      </c>
      <c r="G4774" t="s">
        <v>16</v>
      </c>
      <c r="H4774">
        <v>138</v>
      </c>
      <c r="I4774" t="s">
        <v>15881</v>
      </c>
      <c r="J4774" t="s">
        <v>15882</v>
      </c>
      <c r="K4774" t="s">
        <v>15883</v>
      </c>
      <c r="L4774" t="s">
        <v>78064</v>
      </c>
    </row>
    <row r="4775" spans="1:12" x14ac:dyDescent="0.15">
      <c r="A4775" t="s">
        <v>12</v>
      </c>
      <c r="B4775">
        <v>1313429</v>
      </c>
      <c r="C4775">
        <v>1313449</v>
      </c>
      <c r="D4775" t="s">
        <v>15884</v>
      </c>
      <c r="E4775" t="s">
        <v>90</v>
      </c>
      <c r="F4775" t="s">
        <v>15</v>
      </c>
      <c r="G4775" t="s">
        <v>36</v>
      </c>
      <c r="H4775">
        <v>41</v>
      </c>
      <c r="I4775" t="s">
        <v>15885</v>
      </c>
      <c r="J4775" t="s">
        <v>15886</v>
      </c>
      <c r="K4775" t="s">
        <v>15887</v>
      </c>
      <c r="L4775" t="s">
        <v>78014</v>
      </c>
    </row>
    <row r="4776" spans="1:12" x14ac:dyDescent="0.15">
      <c r="A4776" t="s">
        <v>12</v>
      </c>
      <c r="B4776">
        <v>1313451</v>
      </c>
      <c r="C4776">
        <v>1313471</v>
      </c>
      <c r="D4776" t="s">
        <v>15884</v>
      </c>
      <c r="E4776" t="s">
        <v>90</v>
      </c>
      <c r="F4776" t="s">
        <v>15</v>
      </c>
      <c r="G4776" t="s">
        <v>16</v>
      </c>
      <c r="H4776">
        <v>63</v>
      </c>
      <c r="I4776" t="s">
        <v>15888</v>
      </c>
      <c r="J4776" t="s">
        <v>15889</v>
      </c>
      <c r="K4776" t="s">
        <v>15890</v>
      </c>
      <c r="L4776" t="s">
        <v>77957</v>
      </c>
    </row>
    <row r="4777" spans="1:12" x14ac:dyDescent="0.15">
      <c r="A4777" t="s">
        <v>12</v>
      </c>
      <c r="B4777">
        <v>1313475</v>
      </c>
      <c r="C4777">
        <v>1313495</v>
      </c>
      <c r="D4777" t="s">
        <v>15884</v>
      </c>
      <c r="E4777" t="s">
        <v>90</v>
      </c>
      <c r="F4777" t="s">
        <v>15</v>
      </c>
      <c r="G4777" t="s">
        <v>16</v>
      </c>
      <c r="H4777">
        <v>87</v>
      </c>
      <c r="I4777" t="s">
        <v>15891</v>
      </c>
      <c r="J4777" t="s">
        <v>15892</v>
      </c>
      <c r="K4777" t="s">
        <v>15893</v>
      </c>
      <c r="L4777" t="s">
        <v>78024</v>
      </c>
    </row>
    <row r="4778" spans="1:12" x14ac:dyDescent="0.15">
      <c r="A4778" t="s">
        <v>12</v>
      </c>
      <c r="B4778">
        <v>1313495</v>
      </c>
      <c r="C4778">
        <v>1313515</v>
      </c>
      <c r="D4778" t="s">
        <v>15884</v>
      </c>
      <c r="E4778" t="s">
        <v>90</v>
      </c>
      <c r="F4778" t="s">
        <v>15</v>
      </c>
      <c r="G4778" t="s">
        <v>23</v>
      </c>
      <c r="H4778">
        <v>107</v>
      </c>
      <c r="I4778" t="s">
        <v>15894</v>
      </c>
      <c r="J4778" t="s">
        <v>15895</v>
      </c>
      <c r="K4778" t="s">
        <v>15896</v>
      </c>
      <c r="L4778" t="s">
        <v>77983</v>
      </c>
    </row>
    <row r="4779" spans="1:12" x14ac:dyDescent="0.15">
      <c r="A4779" t="s">
        <v>12</v>
      </c>
      <c r="B4779">
        <v>1314338</v>
      </c>
      <c r="C4779">
        <v>1314358</v>
      </c>
      <c r="D4779" t="s">
        <v>15897</v>
      </c>
      <c r="E4779" t="s">
        <v>90</v>
      </c>
      <c r="F4779" t="s">
        <v>15</v>
      </c>
      <c r="G4779" t="s">
        <v>36</v>
      </c>
      <c r="H4779">
        <v>13</v>
      </c>
      <c r="I4779" t="s">
        <v>15898</v>
      </c>
      <c r="J4779" t="s">
        <v>15899</v>
      </c>
      <c r="K4779" t="s">
        <v>15900</v>
      </c>
      <c r="L4779" t="s">
        <v>77935</v>
      </c>
    </row>
    <row r="4780" spans="1:12" x14ac:dyDescent="0.15">
      <c r="A4780" t="s">
        <v>12</v>
      </c>
      <c r="B4780">
        <v>1314365</v>
      </c>
      <c r="C4780">
        <v>1314385</v>
      </c>
      <c r="D4780" t="s">
        <v>15897</v>
      </c>
      <c r="E4780" t="s">
        <v>90</v>
      </c>
      <c r="F4780" t="s">
        <v>15</v>
      </c>
      <c r="G4780" t="s">
        <v>16</v>
      </c>
      <c r="H4780">
        <v>40</v>
      </c>
      <c r="I4780" t="s">
        <v>15901</v>
      </c>
      <c r="J4780" t="s">
        <v>15902</v>
      </c>
      <c r="K4780" t="s">
        <v>15903</v>
      </c>
      <c r="L4780" t="s">
        <v>77952</v>
      </c>
    </row>
    <row r="4781" spans="1:12" x14ac:dyDescent="0.15">
      <c r="A4781" t="s">
        <v>12</v>
      </c>
      <c r="B4781">
        <v>1314386</v>
      </c>
      <c r="C4781">
        <v>1314406</v>
      </c>
      <c r="D4781" t="s">
        <v>15897</v>
      </c>
      <c r="E4781" t="s">
        <v>90</v>
      </c>
      <c r="F4781" t="s">
        <v>15</v>
      </c>
      <c r="G4781" t="s">
        <v>23</v>
      </c>
      <c r="H4781">
        <v>61</v>
      </c>
      <c r="I4781" t="s">
        <v>15904</v>
      </c>
      <c r="J4781" t="s">
        <v>15905</v>
      </c>
      <c r="K4781" t="s">
        <v>15906</v>
      </c>
      <c r="L4781" t="s">
        <v>77979</v>
      </c>
    </row>
    <row r="4782" spans="1:12" x14ac:dyDescent="0.15">
      <c r="A4782" t="s">
        <v>12</v>
      </c>
      <c r="B4782">
        <v>1314408</v>
      </c>
      <c r="C4782">
        <v>1314428</v>
      </c>
      <c r="D4782" t="s">
        <v>15897</v>
      </c>
      <c r="E4782" t="s">
        <v>90</v>
      </c>
      <c r="F4782" t="s">
        <v>15</v>
      </c>
      <c r="G4782" t="s">
        <v>23</v>
      </c>
      <c r="H4782">
        <v>83</v>
      </c>
      <c r="I4782" t="s">
        <v>15907</v>
      </c>
      <c r="J4782" t="s">
        <v>15908</v>
      </c>
      <c r="K4782" t="s">
        <v>15909</v>
      </c>
      <c r="L4782" t="s">
        <v>77958</v>
      </c>
    </row>
    <row r="4783" spans="1:12" x14ac:dyDescent="0.15">
      <c r="A4783" t="s">
        <v>12</v>
      </c>
      <c r="B4783">
        <v>1315714</v>
      </c>
      <c r="C4783">
        <v>1315734</v>
      </c>
      <c r="D4783" t="s">
        <v>15910</v>
      </c>
      <c r="E4783" t="s">
        <v>90</v>
      </c>
      <c r="F4783" t="s">
        <v>15</v>
      </c>
      <c r="G4783" t="s">
        <v>32</v>
      </c>
      <c r="H4783">
        <v>7</v>
      </c>
      <c r="I4783" t="s">
        <v>15911</v>
      </c>
      <c r="J4783" t="s">
        <v>15912</v>
      </c>
      <c r="K4783" t="s">
        <v>15913</v>
      </c>
      <c r="L4783" t="s">
        <v>77909</v>
      </c>
    </row>
    <row r="4784" spans="1:12" x14ac:dyDescent="0.15">
      <c r="A4784" t="s">
        <v>12</v>
      </c>
      <c r="B4784">
        <v>1315735</v>
      </c>
      <c r="C4784">
        <v>1315755</v>
      </c>
      <c r="D4784" t="s">
        <v>15910</v>
      </c>
      <c r="E4784" t="s">
        <v>90</v>
      </c>
      <c r="F4784" t="s">
        <v>15</v>
      </c>
      <c r="G4784" t="s">
        <v>23</v>
      </c>
      <c r="H4784">
        <v>28</v>
      </c>
      <c r="I4784" t="s">
        <v>15914</v>
      </c>
      <c r="J4784" t="s">
        <v>15915</v>
      </c>
      <c r="K4784" t="s">
        <v>15916</v>
      </c>
      <c r="L4784" t="s">
        <v>77956</v>
      </c>
    </row>
    <row r="4785" spans="1:12" x14ac:dyDescent="0.15">
      <c r="A4785" t="s">
        <v>12</v>
      </c>
      <c r="B4785">
        <v>1315782</v>
      </c>
      <c r="C4785">
        <v>1315802</v>
      </c>
      <c r="D4785" t="s">
        <v>15910</v>
      </c>
      <c r="E4785" t="s">
        <v>90</v>
      </c>
      <c r="F4785" t="s">
        <v>15</v>
      </c>
      <c r="G4785" t="s">
        <v>16</v>
      </c>
      <c r="H4785">
        <v>75</v>
      </c>
      <c r="I4785" t="s">
        <v>15917</v>
      </c>
      <c r="J4785" t="s">
        <v>15918</v>
      </c>
      <c r="K4785" t="s">
        <v>15919</v>
      </c>
      <c r="L4785" t="s">
        <v>78027</v>
      </c>
    </row>
    <row r="4786" spans="1:12" x14ac:dyDescent="0.15">
      <c r="A4786" t="s">
        <v>12</v>
      </c>
      <c r="B4786">
        <v>1315816</v>
      </c>
      <c r="C4786">
        <v>1315836</v>
      </c>
      <c r="D4786" t="s">
        <v>15910</v>
      </c>
      <c r="E4786" t="s">
        <v>90</v>
      </c>
      <c r="F4786" t="s">
        <v>15</v>
      </c>
      <c r="G4786" t="s">
        <v>16</v>
      </c>
      <c r="H4786">
        <v>109</v>
      </c>
      <c r="I4786" t="s">
        <v>15920</v>
      </c>
      <c r="J4786" t="s">
        <v>15921</v>
      </c>
      <c r="K4786" t="s">
        <v>15922</v>
      </c>
      <c r="L4786" t="s">
        <v>77947</v>
      </c>
    </row>
    <row r="4787" spans="1:12" x14ac:dyDescent="0.15">
      <c r="A4787" t="s">
        <v>12</v>
      </c>
      <c r="B4787">
        <v>1317610</v>
      </c>
      <c r="C4787">
        <v>1317630</v>
      </c>
      <c r="D4787" t="s">
        <v>15923</v>
      </c>
      <c r="E4787" t="s">
        <v>90</v>
      </c>
      <c r="F4787" t="s">
        <v>76</v>
      </c>
      <c r="G4787" t="s">
        <v>36</v>
      </c>
      <c r="H4787">
        <v>34</v>
      </c>
      <c r="I4787" t="s">
        <v>15924</v>
      </c>
      <c r="J4787" t="s">
        <v>15925</v>
      </c>
      <c r="K4787" t="s">
        <v>15926</v>
      </c>
      <c r="L4787" t="s">
        <v>77999</v>
      </c>
    </row>
    <row r="4788" spans="1:12" x14ac:dyDescent="0.15">
      <c r="A4788" t="s">
        <v>12</v>
      </c>
      <c r="B4788">
        <v>1317585</v>
      </c>
      <c r="C4788">
        <v>1317605</v>
      </c>
      <c r="D4788" t="s">
        <v>15923</v>
      </c>
      <c r="E4788" t="s">
        <v>90</v>
      </c>
      <c r="F4788" t="s">
        <v>76</v>
      </c>
      <c r="G4788" t="s">
        <v>32</v>
      </c>
      <c r="H4788">
        <v>59</v>
      </c>
      <c r="I4788" t="s">
        <v>15927</v>
      </c>
      <c r="J4788" t="s">
        <v>15928</v>
      </c>
      <c r="K4788" t="s">
        <v>15929</v>
      </c>
      <c r="L4788" t="s">
        <v>78009</v>
      </c>
    </row>
    <row r="4789" spans="1:12" x14ac:dyDescent="0.15">
      <c r="A4789" t="s">
        <v>12</v>
      </c>
      <c r="B4789">
        <v>1317496</v>
      </c>
      <c r="C4789">
        <v>1317516</v>
      </c>
      <c r="D4789" t="s">
        <v>15923</v>
      </c>
      <c r="E4789" t="s">
        <v>90</v>
      </c>
      <c r="F4789" t="s">
        <v>76</v>
      </c>
      <c r="G4789" t="s">
        <v>16</v>
      </c>
      <c r="H4789">
        <v>148</v>
      </c>
      <c r="I4789" t="s">
        <v>15930</v>
      </c>
      <c r="J4789" t="s">
        <v>15931</v>
      </c>
      <c r="K4789" t="s">
        <v>15932</v>
      </c>
      <c r="L4789" t="s">
        <v>78043</v>
      </c>
    </row>
    <row r="4790" spans="1:12" x14ac:dyDescent="0.15">
      <c r="A4790" t="s">
        <v>12</v>
      </c>
      <c r="B4790">
        <v>1317472</v>
      </c>
      <c r="C4790">
        <v>1317492</v>
      </c>
      <c r="D4790" t="s">
        <v>15923</v>
      </c>
      <c r="E4790" t="s">
        <v>90</v>
      </c>
      <c r="F4790" t="s">
        <v>76</v>
      </c>
      <c r="G4790" t="s">
        <v>36</v>
      </c>
      <c r="H4790">
        <v>172</v>
      </c>
      <c r="I4790" t="s">
        <v>15933</v>
      </c>
      <c r="J4790" t="s">
        <v>15934</v>
      </c>
      <c r="K4790" t="s">
        <v>15935</v>
      </c>
      <c r="L4790" t="s">
        <v>78117</v>
      </c>
    </row>
    <row r="4791" spans="1:12" x14ac:dyDescent="0.15">
      <c r="A4791" t="s">
        <v>12</v>
      </c>
      <c r="B4791">
        <v>1318075</v>
      </c>
      <c r="C4791">
        <v>1318095</v>
      </c>
      <c r="D4791" t="s">
        <v>15936</v>
      </c>
      <c r="E4791" t="s">
        <v>15937</v>
      </c>
      <c r="F4791" t="s">
        <v>15</v>
      </c>
      <c r="G4791" t="s">
        <v>23</v>
      </c>
      <c r="H4791">
        <v>11</v>
      </c>
      <c r="I4791" t="s">
        <v>15938</v>
      </c>
      <c r="J4791" t="s">
        <v>15939</v>
      </c>
      <c r="K4791" t="s">
        <v>15940</v>
      </c>
      <c r="L4791" t="s">
        <v>77974</v>
      </c>
    </row>
    <row r="4792" spans="1:12" x14ac:dyDescent="0.15">
      <c r="A4792" t="s">
        <v>12</v>
      </c>
      <c r="B4792">
        <v>1318098</v>
      </c>
      <c r="C4792">
        <v>1318118</v>
      </c>
      <c r="D4792" t="s">
        <v>15936</v>
      </c>
      <c r="E4792" t="s">
        <v>15937</v>
      </c>
      <c r="F4792" t="s">
        <v>15</v>
      </c>
      <c r="G4792" t="s">
        <v>16</v>
      </c>
      <c r="H4792">
        <v>34</v>
      </c>
      <c r="I4792" t="s">
        <v>15941</v>
      </c>
      <c r="J4792" t="s">
        <v>15942</v>
      </c>
      <c r="K4792" t="s">
        <v>15943</v>
      </c>
      <c r="L4792" t="s">
        <v>77999</v>
      </c>
    </row>
    <row r="4793" spans="1:12" x14ac:dyDescent="0.15">
      <c r="A4793" t="s">
        <v>12</v>
      </c>
      <c r="B4793">
        <v>1318134</v>
      </c>
      <c r="C4793">
        <v>1318154</v>
      </c>
      <c r="D4793" t="s">
        <v>15936</v>
      </c>
      <c r="E4793" t="s">
        <v>15937</v>
      </c>
      <c r="F4793" t="s">
        <v>15</v>
      </c>
      <c r="G4793" t="s">
        <v>36</v>
      </c>
      <c r="H4793">
        <v>70</v>
      </c>
      <c r="I4793" t="s">
        <v>15944</v>
      </c>
      <c r="J4793" t="s">
        <v>15945</v>
      </c>
      <c r="K4793" t="s">
        <v>15946</v>
      </c>
      <c r="L4793" t="s">
        <v>77919</v>
      </c>
    </row>
    <row r="4794" spans="1:12" x14ac:dyDescent="0.15">
      <c r="A4794" t="s">
        <v>12</v>
      </c>
      <c r="B4794">
        <v>1318155</v>
      </c>
      <c r="C4794">
        <v>1318175</v>
      </c>
      <c r="D4794" t="s">
        <v>15936</v>
      </c>
      <c r="E4794" t="s">
        <v>15937</v>
      </c>
      <c r="F4794" t="s">
        <v>15</v>
      </c>
      <c r="G4794" t="s">
        <v>16</v>
      </c>
      <c r="H4794">
        <v>91</v>
      </c>
      <c r="I4794" t="s">
        <v>15947</v>
      </c>
      <c r="J4794" t="s">
        <v>15948</v>
      </c>
      <c r="K4794" t="s">
        <v>15949</v>
      </c>
      <c r="L4794" t="s">
        <v>77907</v>
      </c>
    </row>
    <row r="4795" spans="1:12" x14ac:dyDescent="0.15">
      <c r="A4795" t="s">
        <v>12</v>
      </c>
      <c r="B4795">
        <v>1321989</v>
      </c>
      <c r="C4795">
        <v>1322009</v>
      </c>
      <c r="D4795" t="s">
        <v>15950</v>
      </c>
      <c r="E4795" t="s">
        <v>90</v>
      </c>
      <c r="F4795" t="s">
        <v>15</v>
      </c>
      <c r="G4795" t="s">
        <v>32</v>
      </c>
      <c r="H4795">
        <v>22</v>
      </c>
      <c r="I4795" t="s">
        <v>15951</v>
      </c>
      <c r="J4795" t="s">
        <v>15952</v>
      </c>
      <c r="K4795" t="s">
        <v>15953</v>
      </c>
      <c r="L4795" t="s">
        <v>77948</v>
      </c>
    </row>
    <row r="4796" spans="1:12" x14ac:dyDescent="0.15">
      <c r="A4796" t="s">
        <v>12</v>
      </c>
      <c r="B4796">
        <v>1322012</v>
      </c>
      <c r="C4796">
        <v>1322032</v>
      </c>
      <c r="D4796" t="s">
        <v>15950</v>
      </c>
      <c r="E4796" t="s">
        <v>90</v>
      </c>
      <c r="F4796" t="s">
        <v>15</v>
      </c>
      <c r="G4796" t="s">
        <v>36</v>
      </c>
      <c r="H4796">
        <v>45</v>
      </c>
      <c r="I4796" t="s">
        <v>15954</v>
      </c>
      <c r="J4796" t="s">
        <v>15955</v>
      </c>
      <c r="K4796" t="s">
        <v>15956</v>
      </c>
      <c r="L4796" t="s">
        <v>77967</v>
      </c>
    </row>
    <row r="4797" spans="1:12" x14ac:dyDescent="0.15">
      <c r="A4797" t="s">
        <v>12</v>
      </c>
      <c r="B4797">
        <v>1322034</v>
      </c>
      <c r="C4797">
        <v>1322054</v>
      </c>
      <c r="D4797" t="s">
        <v>15950</v>
      </c>
      <c r="E4797" t="s">
        <v>90</v>
      </c>
      <c r="F4797" t="s">
        <v>15</v>
      </c>
      <c r="G4797" t="s">
        <v>16</v>
      </c>
      <c r="H4797">
        <v>67</v>
      </c>
      <c r="I4797" t="s">
        <v>15957</v>
      </c>
      <c r="J4797" t="s">
        <v>15958</v>
      </c>
      <c r="K4797" t="s">
        <v>15959</v>
      </c>
      <c r="L4797" t="s">
        <v>77981</v>
      </c>
    </row>
    <row r="4798" spans="1:12" x14ac:dyDescent="0.15">
      <c r="A4798" t="s">
        <v>12</v>
      </c>
      <c r="B4798">
        <v>1322058</v>
      </c>
      <c r="C4798">
        <v>1322078</v>
      </c>
      <c r="D4798" t="s">
        <v>15950</v>
      </c>
      <c r="E4798" t="s">
        <v>90</v>
      </c>
      <c r="F4798" t="s">
        <v>15</v>
      </c>
      <c r="G4798" t="s">
        <v>23</v>
      </c>
      <c r="H4798">
        <v>91</v>
      </c>
      <c r="I4798" t="s">
        <v>15960</v>
      </c>
      <c r="J4798" t="s">
        <v>15961</v>
      </c>
      <c r="K4798" t="s">
        <v>15962</v>
      </c>
      <c r="L4798" t="s">
        <v>77907</v>
      </c>
    </row>
    <row r="4799" spans="1:12" x14ac:dyDescent="0.15">
      <c r="A4799" t="s">
        <v>12</v>
      </c>
      <c r="B4799">
        <v>1322452</v>
      </c>
      <c r="C4799">
        <v>1322472</v>
      </c>
      <c r="D4799" t="s">
        <v>15963</v>
      </c>
      <c r="E4799" t="s">
        <v>90</v>
      </c>
      <c r="F4799" t="s">
        <v>15</v>
      </c>
      <c r="G4799" t="s">
        <v>23</v>
      </c>
      <c r="H4799">
        <v>27</v>
      </c>
      <c r="I4799" t="s">
        <v>15964</v>
      </c>
      <c r="J4799" t="s">
        <v>15965</v>
      </c>
      <c r="K4799" t="s">
        <v>15966</v>
      </c>
      <c r="L4799" t="s">
        <v>78013</v>
      </c>
    </row>
    <row r="4800" spans="1:12" x14ac:dyDescent="0.15">
      <c r="A4800" t="s">
        <v>12</v>
      </c>
      <c r="B4800">
        <v>1322492</v>
      </c>
      <c r="C4800">
        <v>1322512</v>
      </c>
      <c r="D4800" t="s">
        <v>15963</v>
      </c>
      <c r="E4800" t="s">
        <v>90</v>
      </c>
      <c r="F4800" t="s">
        <v>15</v>
      </c>
      <c r="G4800" t="s">
        <v>16</v>
      </c>
      <c r="H4800">
        <v>67</v>
      </c>
      <c r="I4800" t="s">
        <v>15967</v>
      </c>
      <c r="J4800" t="s">
        <v>15968</v>
      </c>
      <c r="K4800" t="s">
        <v>15969</v>
      </c>
      <c r="L4800" t="s">
        <v>77981</v>
      </c>
    </row>
    <row r="4801" spans="1:12" x14ac:dyDescent="0.15">
      <c r="A4801" t="s">
        <v>12</v>
      </c>
      <c r="B4801">
        <v>1322553</v>
      </c>
      <c r="C4801">
        <v>1322573</v>
      </c>
      <c r="D4801" t="s">
        <v>15963</v>
      </c>
      <c r="E4801" t="s">
        <v>90</v>
      </c>
      <c r="F4801" t="s">
        <v>15</v>
      </c>
      <c r="G4801" t="s">
        <v>32</v>
      </c>
      <c r="H4801">
        <v>128</v>
      </c>
      <c r="I4801" t="s">
        <v>15970</v>
      </c>
      <c r="J4801" t="s">
        <v>15971</v>
      </c>
      <c r="K4801" t="s">
        <v>15972</v>
      </c>
      <c r="L4801" t="s">
        <v>77934</v>
      </c>
    </row>
    <row r="4802" spans="1:12" x14ac:dyDescent="0.15">
      <c r="A4802" t="s">
        <v>12</v>
      </c>
      <c r="B4802">
        <v>1322577</v>
      </c>
      <c r="C4802">
        <v>1322597</v>
      </c>
      <c r="D4802" t="s">
        <v>15963</v>
      </c>
      <c r="E4802" t="s">
        <v>90</v>
      </c>
      <c r="F4802" t="s">
        <v>15</v>
      </c>
      <c r="G4802" t="s">
        <v>32</v>
      </c>
      <c r="H4802">
        <v>152</v>
      </c>
      <c r="I4802" t="s">
        <v>15973</v>
      </c>
      <c r="J4802" t="s">
        <v>15974</v>
      </c>
      <c r="K4802" t="s">
        <v>15975</v>
      </c>
      <c r="L4802" t="s">
        <v>77954</v>
      </c>
    </row>
    <row r="4803" spans="1:12" x14ac:dyDescent="0.15">
      <c r="A4803" t="s">
        <v>12</v>
      </c>
      <c r="B4803">
        <v>1324636</v>
      </c>
      <c r="C4803">
        <v>1324656</v>
      </c>
      <c r="D4803" t="s">
        <v>15976</v>
      </c>
      <c r="E4803" t="s">
        <v>90</v>
      </c>
      <c r="F4803" t="s">
        <v>76</v>
      </c>
      <c r="G4803" t="s">
        <v>32</v>
      </c>
      <c r="H4803">
        <v>1</v>
      </c>
      <c r="I4803" t="s">
        <v>15977</v>
      </c>
      <c r="J4803" t="s">
        <v>15978</v>
      </c>
      <c r="K4803" t="s">
        <v>15979</v>
      </c>
      <c r="L4803" t="s">
        <v>77917</v>
      </c>
    </row>
    <row r="4804" spans="1:12" x14ac:dyDescent="0.15">
      <c r="A4804" t="s">
        <v>12</v>
      </c>
      <c r="B4804">
        <v>1324596</v>
      </c>
      <c r="C4804">
        <v>1324616</v>
      </c>
      <c r="D4804" t="s">
        <v>15976</v>
      </c>
      <c r="E4804" t="s">
        <v>90</v>
      </c>
      <c r="F4804" t="s">
        <v>76</v>
      </c>
      <c r="G4804" t="s">
        <v>16</v>
      </c>
      <c r="H4804">
        <v>41</v>
      </c>
      <c r="I4804" t="s">
        <v>15980</v>
      </c>
      <c r="J4804" t="s">
        <v>15981</v>
      </c>
      <c r="K4804" t="s">
        <v>15982</v>
      </c>
      <c r="L4804" t="s">
        <v>78014</v>
      </c>
    </row>
    <row r="4805" spans="1:12" x14ac:dyDescent="0.15">
      <c r="A4805" t="s">
        <v>12</v>
      </c>
      <c r="B4805">
        <v>1324542</v>
      </c>
      <c r="C4805">
        <v>1324562</v>
      </c>
      <c r="D4805" t="s">
        <v>15976</v>
      </c>
      <c r="E4805" t="s">
        <v>90</v>
      </c>
      <c r="F4805" t="s">
        <v>76</v>
      </c>
      <c r="G4805" t="s">
        <v>23</v>
      </c>
      <c r="H4805">
        <v>95</v>
      </c>
      <c r="I4805" t="s">
        <v>15983</v>
      </c>
      <c r="J4805" t="s">
        <v>15984</v>
      </c>
      <c r="K4805" t="s">
        <v>15985</v>
      </c>
      <c r="L4805" t="s">
        <v>77920</v>
      </c>
    </row>
    <row r="4806" spans="1:12" x14ac:dyDescent="0.15">
      <c r="A4806" t="s">
        <v>12</v>
      </c>
      <c r="B4806">
        <v>1324514</v>
      </c>
      <c r="C4806">
        <v>1324534</v>
      </c>
      <c r="D4806" t="s">
        <v>15976</v>
      </c>
      <c r="E4806" t="s">
        <v>90</v>
      </c>
      <c r="F4806" t="s">
        <v>76</v>
      </c>
      <c r="G4806" t="s">
        <v>16</v>
      </c>
      <c r="H4806">
        <v>123</v>
      </c>
      <c r="I4806" t="s">
        <v>15986</v>
      </c>
      <c r="J4806" t="s">
        <v>15987</v>
      </c>
      <c r="K4806" t="s">
        <v>15988</v>
      </c>
      <c r="L4806" t="s">
        <v>78061</v>
      </c>
    </row>
    <row r="4807" spans="1:12" x14ac:dyDescent="0.15">
      <c r="A4807" t="s">
        <v>12</v>
      </c>
      <c r="B4807">
        <v>1327190</v>
      </c>
      <c r="C4807">
        <v>1327210</v>
      </c>
      <c r="D4807" t="s">
        <v>15989</v>
      </c>
      <c r="E4807" t="s">
        <v>90</v>
      </c>
      <c r="F4807" t="s">
        <v>76</v>
      </c>
      <c r="G4807" t="s">
        <v>36</v>
      </c>
      <c r="H4807">
        <v>0</v>
      </c>
      <c r="I4807" t="s">
        <v>15990</v>
      </c>
      <c r="J4807" t="s">
        <v>15991</v>
      </c>
      <c r="K4807" t="s">
        <v>15992</v>
      </c>
      <c r="L4807" t="s">
        <v>77980</v>
      </c>
    </row>
    <row r="4808" spans="1:12" x14ac:dyDescent="0.15">
      <c r="A4808" t="s">
        <v>12</v>
      </c>
      <c r="B4808">
        <v>1327168</v>
      </c>
      <c r="C4808">
        <v>1327188</v>
      </c>
      <c r="D4808" t="s">
        <v>15989</v>
      </c>
      <c r="E4808" t="s">
        <v>90</v>
      </c>
      <c r="F4808" t="s">
        <v>76</v>
      </c>
      <c r="G4808" t="s">
        <v>36</v>
      </c>
      <c r="H4808">
        <v>22</v>
      </c>
      <c r="I4808" t="s">
        <v>15993</v>
      </c>
      <c r="J4808" t="s">
        <v>15994</v>
      </c>
      <c r="K4808" t="s">
        <v>15995</v>
      </c>
      <c r="L4808" t="s">
        <v>77948</v>
      </c>
    </row>
    <row r="4809" spans="1:12" x14ac:dyDescent="0.15">
      <c r="A4809" t="s">
        <v>12</v>
      </c>
      <c r="B4809">
        <v>1327146</v>
      </c>
      <c r="C4809">
        <v>1327166</v>
      </c>
      <c r="D4809" t="s">
        <v>15989</v>
      </c>
      <c r="E4809" t="s">
        <v>90</v>
      </c>
      <c r="F4809" t="s">
        <v>76</v>
      </c>
      <c r="G4809" t="s">
        <v>36</v>
      </c>
      <c r="H4809">
        <v>44</v>
      </c>
      <c r="I4809" t="s">
        <v>15996</v>
      </c>
      <c r="J4809" t="s">
        <v>15997</v>
      </c>
      <c r="K4809" t="s">
        <v>15998</v>
      </c>
      <c r="L4809" t="s">
        <v>78016</v>
      </c>
    </row>
    <row r="4810" spans="1:12" x14ac:dyDescent="0.15">
      <c r="A4810" t="s">
        <v>12</v>
      </c>
      <c r="B4810">
        <v>1327121</v>
      </c>
      <c r="C4810">
        <v>1327141</v>
      </c>
      <c r="D4810" t="s">
        <v>15989</v>
      </c>
      <c r="E4810" t="s">
        <v>90</v>
      </c>
      <c r="F4810" t="s">
        <v>76</v>
      </c>
      <c r="G4810" t="s">
        <v>36</v>
      </c>
      <c r="H4810">
        <v>69</v>
      </c>
      <c r="I4810" t="s">
        <v>15999</v>
      </c>
      <c r="J4810" t="s">
        <v>16000</v>
      </c>
      <c r="K4810" t="s">
        <v>16001</v>
      </c>
      <c r="L4810" t="s">
        <v>78015</v>
      </c>
    </row>
    <row r="4811" spans="1:12" x14ac:dyDescent="0.15">
      <c r="A4811" t="s">
        <v>12</v>
      </c>
      <c r="B4811">
        <v>1328195</v>
      </c>
      <c r="C4811">
        <v>1328215</v>
      </c>
      <c r="D4811" t="s">
        <v>16002</v>
      </c>
      <c r="E4811" t="s">
        <v>90</v>
      </c>
      <c r="F4811" t="s">
        <v>76</v>
      </c>
      <c r="G4811" t="s">
        <v>16</v>
      </c>
      <c r="H4811">
        <v>34</v>
      </c>
      <c r="I4811" t="s">
        <v>16003</v>
      </c>
      <c r="J4811" t="s">
        <v>16004</v>
      </c>
      <c r="K4811" t="s">
        <v>16005</v>
      </c>
      <c r="L4811" t="s">
        <v>77999</v>
      </c>
    </row>
    <row r="4812" spans="1:12" x14ac:dyDescent="0.15">
      <c r="A4812" t="s">
        <v>12</v>
      </c>
      <c r="B4812">
        <v>1328165</v>
      </c>
      <c r="C4812">
        <v>1328185</v>
      </c>
      <c r="D4812" t="s">
        <v>16002</v>
      </c>
      <c r="E4812" t="s">
        <v>90</v>
      </c>
      <c r="F4812" t="s">
        <v>76</v>
      </c>
      <c r="G4812" t="s">
        <v>16</v>
      </c>
      <c r="H4812">
        <v>64</v>
      </c>
      <c r="I4812" t="s">
        <v>16006</v>
      </c>
      <c r="J4812" t="s">
        <v>16007</v>
      </c>
      <c r="K4812" t="s">
        <v>16008</v>
      </c>
      <c r="L4812" t="s">
        <v>77989</v>
      </c>
    </row>
    <row r="4813" spans="1:12" x14ac:dyDescent="0.15">
      <c r="A4813" t="s">
        <v>12</v>
      </c>
      <c r="B4813">
        <v>1328145</v>
      </c>
      <c r="C4813">
        <v>1328165</v>
      </c>
      <c r="D4813" t="s">
        <v>16002</v>
      </c>
      <c r="E4813" t="s">
        <v>90</v>
      </c>
      <c r="F4813" t="s">
        <v>76</v>
      </c>
      <c r="G4813" t="s">
        <v>16</v>
      </c>
      <c r="H4813">
        <v>84</v>
      </c>
      <c r="I4813" t="s">
        <v>16009</v>
      </c>
      <c r="J4813" t="s">
        <v>16010</v>
      </c>
      <c r="K4813" t="s">
        <v>16011</v>
      </c>
      <c r="L4813" t="s">
        <v>77946</v>
      </c>
    </row>
    <row r="4814" spans="1:12" x14ac:dyDescent="0.15">
      <c r="A4814" t="s">
        <v>12</v>
      </c>
      <c r="B4814">
        <v>1328112</v>
      </c>
      <c r="C4814">
        <v>1328132</v>
      </c>
      <c r="D4814" t="s">
        <v>16002</v>
      </c>
      <c r="E4814" t="s">
        <v>90</v>
      </c>
      <c r="F4814" t="s">
        <v>76</v>
      </c>
      <c r="G4814" t="s">
        <v>16</v>
      </c>
      <c r="H4814">
        <v>117</v>
      </c>
      <c r="I4814" t="s">
        <v>16012</v>
      </c>
      <c r="J4814" t="s">
        <v>16013</v>
      </c>
      <c r="K4814" t="s">
        <v>16014</v>
      </c>
      <c r="L4814" t="s">
        <v>77930</v>
      </c>
    </row>
    <row r="4815" spans="1:12" x14ac:dyDescent="0.15">
      <c r="A4815" t="s">
        <v>12</v>
      </c>
      <c r="B4815">
        <v>1329316</v>
      </c>
      <c r="C4815">
        <v>1329336</v>
      </c>
      <c r="D4815" t="s">
        <v>16015</v>
      </c>
      <c r="E4815" t="s">
        <v>90</v>
      </c>
      <c r="F4815" t="s">
        <v>76</v>
      </c>
      <c r="G4815" t="s">
        <v>32</v>
      </c>
      <c r="H4815">
        <v>1</v>
      </c>
      <c r="I4815" t="s">
        <v>16016</v>
      </c>
      <c r="J4815" t="s">
        <v>16017</v>
      </c>
      <c r="K4815" t="s">
        <v>16018</v>
      </c>
      <c r="L4815" t="s">
        <v>77917</v>
      </c>
    </row>
    <row r="4816" spans="1:12" x14ac:dyDescent="0.15">
      <c r="A4816" t="s">
        <v>12</v>
      </c>
      <c r="B4816">
        <v>1329292</v>
      </c>
      <c r="C4816">
        <v>1329312</v>
      </c>
      <c r="D4816" t="s">
        <v>16015</v>
      </c>
      <c r="E4816" t="s">
        <v>90</v>
      </c>
      <c r="F4816" t="s">
        <v>76</v>
      </c>
      <c r="G4816" t="s">
        <v>36</v>
      </c>
      <c r="H4816">
        <v>25</v>
      </c>
      <c r="I4816" t="s">
        <v>16019</v>
      </c>
      <c r="J4816" t="s">
        <v>16020</v>
      </c>
      <c r="K4816" t="s">
        <v>16021</v>
      </c>
      <c r="L4816" t="s">
        <v>78012</v>
      </c>
    </row>
    <row r="4817" spans="1:12" x14ac:dyDescent="0.15">
      <c r="A4817" t="s">
        <v>12</v>
      </c>
      <c r="B4817">
        <v>1329270</v>
      </c>
      <c r="C4817">
        <v>1329290</v>
      </c>
      <c r="D4817" t="s">
        <v>16015</v>
      </c>
      <c r="E4817" t="s">
        <v>90</v>
      </c>
      <c r="F4817" t="s">
        <v>76</v>
      </c>
      <c r="G4817" t="s">
        <v>16</v>
      </c>
      <c r="H4817">
        <v>47</v>
      </c>
      <c r="I4817" t="s">
        <v>16022</v>
      </c>
      <c r="J4817" t="s">
        <v>16023</v>
      </c>
      <c r="K4817" t="s">
        <v>16024</v>
      </c>
      <c r="L4817" t="s">
        <v>77932</v>
      </c>
    </row>
    <row r="4818" spans="1:12" x14ac:dyDescent="0.15">
      <c r="A4818" t="s">
        <v>12</v>
      </c>
      <c r="B4818">
        <v>1329243</v>
      </c>
      <c r="C4818">
        <v>1329263</v>
      </c>
      <c r="D4818" t="s">
        <v>16015</v>
      </c>
      <c r="E4818" t="s">
        <v>90</v>
      </c>
      <c r="F4818" t="s">
        <v>76</v>
      </c>
      <c r="G4818" t="s">
        <v>32</v>
      </c>
      <c r="H4818">
        <v>74</v>
      </c>
      <c r="I4818" t="s">
        <v>16025</v>
      </c>
      <c r="J4818" t="s">
        <v>16026</v>
      </c>
      <c r="K4818" t="s">
        <v>16027</v>
      </c>
      <c r="L4818" t="s">
        <v>78005</v>
      </c>
    </row>
    <row r="4819" spans="1:12" x14ac:dyDescent="0.15">
      <c r="A4819" t="s">
        <v>12</v>
      </c>
      <c r="B4819">
        <v>1330057</v>
      </c>
      <c r="C4819">
        <v>1330077</v>
      </c>
      <c r="D4819" t="s">
        <v>16028</v>
      </c>
      <c r="E4819" t="s">
        <v>90</v>
      </c>
      <c r="F4819" t="s">
        <v>76</v>
      </c>
      <c r="G4819" t="s">
        <v>23</v>
      </c>
      <c r="H4819">
        <v>20</v>
      </c>
      <c r="I4819" t="s">
        <v>16029</v>
      </c>
      <c r="J4819" t="s">
        <v>16030</v>
      </c>
      <c r="K4819" t="s">
        <v>16031</v>
      </c>
      <c r="L4819" t="s">
        <v>77968</v>
      </c>
    </row>
    <row r="4820" spans="1:12" x14ac:dyDescent="0.15">
      <c r="A4820" t="s">
        <v>12</v>
      </c>
      <c r="B4820">
        <v>1330037</v>
      </c>
      <c r="C4820">
        <v>1330057</v>
      </c>
      <c r="D4820" t="s">
        <v>16028</v>
      </c>
      <c r="E4820" t="s">
        <v>90</v>
      </c>
      <c r="F4820" t="s">
        <v>76</v>
      </c>
      <c r="G4820" t="s">
        <v>16</v>
      </c>
      <c r="H4820">
        <v>40</v>
      </c>
      <c r="I4820" t="s">
        <v>16032</v>
      </c>
      <c r="J4820" t="s">
        <v>16033</v>
      </c>
      <c r="K4820" t="s">
        <v>16034</v>
      </c>
      <c r="L4820" t="s">
        <v>77952</v>
      </c>
    </row>
    <row r="4821" spans="1:12" x14ac:dyDescent="0.15">
      <c r="A4821" t="s">
        <v>12</v>
      </c>
      <c r="B4821">
        <v>1330017</v>
      </c>
      <c r="C4821">
        <v>1330037</v>
      </c>
      <c r="D4821" t="s">
        <v>16028</v>
      </c>
      <c r="E4821" t="s">
        <v>90</v>
      </c>
      <c r="F4821" t="s">
        <v>76</v>
      </c>
      <c r="G4821" t="s">
        <v>36</v>
      </c>
      <c r="H4821">
        <v>60</v>
      </c>
      <c r="I4821" t="s">
        <v>16035</v>
      </c>
      <c r="J4821" t="s">
        <v>16036</v>
      </c>
      <c r="K4821" t="s">
        <v>16037</v>
      </c>
      <c r="L4821" t="s">
        <v>78006</v>
      </c>
    </row>
    <row r="4822" spans="1:12" x14ac:dyDescent="0.15">
      <c r="A4822" t="s">
        <v>12</v>
      </c>
      <c r="B4822">
        <v>1329976</v>
      </c>
      <c r="C4822">
        <v>1329996</v>
      </c>
      <c r="D4822" t="s">
        <v>16028</v>
      </c>
      <c r="E4822" t="s">
        <v>90</v>
      </c>
      <c r="F4822" t="s">
        <v>76</v>
      </c>
      <c r="G4822" t="s">
        <v>32</v>
      </c>
      <c r="H4822">
        <v>101</v>
      </c>
      <c r="I4822" t="s">
        <v>16038</v>
      </c>
      <c r="J4822" t="s">
        <v>16039</v>
      </c>
      <c r="K4822" t="s">
        <v>16040</v>
      </c>
      <c r="L4822" t="s">
        <v>77997</v>
      </c>
    </row>
    <row r="4823" spans="1:12" x14ac:dyDescent="0.15">
      <c r="A4823" t="s">
        <v>12</v>
      </c>
      <c r="B4823">
        <v>1330819</v>
      </c>
      <c r="C4823">
        <v>1330839</v>
      </c>
      <c r="D4823" t="s">
        <v>16041</v>
      </c>
      <c r="E4823" t="s">
        <v>90</v>
      </c>
      <c r="F4823" t="s">
        <v>76</v>
      </c>
      <c r="G4823" t="s">
        <v>32</v>
      </c>
      <c r="H4823">
        <v>1</v>
      </c>
      <c r="I4823" t="s">
        <v>16042</v>
      </c>
      <c r="J4823" t="s">
        <v>16043</v>
      </c>
      <c r="K4823" t="s">
        <v>16044</v>
      </c>
      <c r="L4823" t="s">
        <v>77917</v>
      </c>
    </row>
    <row r="4824" spans="1:12" x14ac:dyDescent="0.15">
      <c r="A4824" t="s">
        <v>12</v>
      </c>
      <c r="B4824">
        <v>1330786</v>
      </c>
      <c r="C4824">
        <v>1330806</v>
      </c>
      <c r="D4824" t="s">
        <v>16041</v>
      </c>
      <c r="E4824" t="s">
        <v>90</v>
      </c>
      <c r="F4824" t="s">
        <v>76</v>
      </c>
      <c r="G4824" t="s">
        <v>23</v>
      </c>
      <c r="H4824">
        <v>34</v>
      </c>
      <c r="I4824" t="s">
        <v>16045</v>
      </c>
      <c r="J4824" t="s">
        <v>16046</v>
      </c>
      <c r="K4824" t="s">
        <v>16047</v>
      </c>
      <c r="L4824" t="s">
        <v>77999</v>
      </c>
    </row>
    <row r="4825" spans="1:12" x14ac:dyDescent="0.15">
      <c r="A4825" t="s">
        <v>12</v>
      </c>
      <c r="B4825">
        <v>1330765</v>
      </c>
      <c r="C4825">
        <v>1330785</v>
      </c>
      <c r="D4825" t="s">
        <v>16041</v>
      </c>
      <c r="E4825" t="s">
        <v>90</v>
      </c>
      <c r="F4825" t="s">
        <v>76</v>
      </c>
      <c r="G4825" t="s">
        <v>32</v>
      </c>
      <c r="H4825">
        <v>55</v>
      </c>
      <c r="I4825" t="s">
        <v>16048</v>
      </c>
      <c r="J4825" t="s">
        <v>16049</v>
      </c>
      <c r="K4825" t="s">
        <v>16050</v>
      </c>
      <c r="L4825" t="s">
        <v>77992</v>
      </c>
    </row>
    <row r="4826" spans="1:12" x14ac:dyDescent="0.15">
      <c r="A4826" t="s">
        <v>12</v>
      </c>
      <c r="B4826">
        <v>1330725</v>
      </c>
      <c r="C4826">
        <v>1330745</v>
      </c>
      <c r="D4826" t="s">
        <v>16041</v>
      </c>
      <c r="E4826" t="s">
        <v>90</v>
      </c>
      <c r="F4826" t="s">
        <v>76</v>
      </c>
      <c r="G4826" t="s">
        <v>23</v>
      </c>
      <c r="H4826">
        <v>95</v>
      </c>
      <c r="I4826" t="s">
        <v>16051</v>
      </c>
      <c r="J4826" t="s">
        <v>16052</v>
      </c>
      <c r="K4826" t="s">
        <v>16053</v>
      </c>
      <c r="L4826" t="s">
        <v>77920</v>
      </c>
    </row>
    <row r="4827" spans="1:12" x14ac:dyDescent="0.15">
      <c r="A4827" t="s">
        <v>12</v>
      </c>
      <c r="B4827">
        <v>1331420</v>
      </c>
      <c r="C4827">
        <v>1331440</v>
      </c>
      <c r="D4827" t="s">
        <v>16054</v>
      </c>
      <c r="E4827" t="s">
        <v>90</v>
      </c>
      <c r="F4827" t="s">
        <v>76</v>
      </c>
      <c r="G4827" t="s">
        <v>23</v>
      </c>
      <c r="H4827">
        <v>17</v>
      </c>
      <c r="I4827" t="s">
        <v>16055</v>
      </c>
      <c r="J4827" t="s">
        <v>16056</v>
      </c>
      <c r="K4827" t="s">
        <v>16057</v>
      </c>
      <c r="L4827" t="s">
        <v>77944</v>
      </c>
    </row>
    <row r="4828" spans="1:12" x14ac:dyDescent="0.15">
      <c r="A4828" t="s">
        <v>12</v>
      </c>
      <c r="B4828">
        <v>1331399</v>
      </c>
      <c r="C4828">
        <v>1331419</v>
      </c>
      <c r="D4828" t="s">
        <v>16054</v>
      </c>
      <c r="E4828" t="s">
        <v>90</v>
      </c>
      <c r="F4828" t="s">
        <v>76</v>
      </c>
      <c r="G4828" t="s">
        <v>32</v>
      </c>
      <c r="H4828">
        <v>38</v>
      </c>
      <c r="I4828" t="s">
        <v>16058</v>
      </c>
      <c r="J4828" t="s">
        <v>16059</v>
      </c>
      <c r="K4828" t="s">
        <v>16060</v>
      </c>
      <c r="L4828" t="s">
        <v>78008</v>
      </c>
    </row>
    <row r="4829" spans="1:12" x14ac:dyDescent="0.15">
      <c r="A4829" t="s">
        <v>12</v>
      </c>
      <c r="B4829">
        <v>1331352</v>
      </c>
      <c r="C4829">
        <v>1331372</v>
      </c>
      <c r="D4829" t="s">
        <v>16054</v>
      </c>
      <c r="E4829" t="s">
        <v>90</v>
      </c>
      <c r="F4829" t="s">
        <v>76</v>
      </c>
      <c r="G4829" t="s">
        <v>23</v>
      </c>
      <c r="H4829">
        <v>85</v>
      </c>
      <c r="I4829" t="s">
        <v>16061</v>
      </c>
      <c r="J4829" t="s">
        <v>16062</v>
      </c>
      <c r="K4829" t="s">
        <v>16063</v>
      </c>
      <c r="L4829" t="s">
        <v>77972</v>
      </c>
    </row>
    <row r="4830" spans="1:12" x14ac:dyDescent="0.15">
      <c r="A4830" t="s">
        <v>12</v>
      </c>
      <c r="B4830">
        <v>1331326</v>
      </c>
      <c r="C4830">
        <v>1331346</v>
      </c>
      <c r="D4830" t="s">
        <v>16054</v>
      </c>
      <c r="E4830" t="s">
        <v>90</v>
      </c>
      <c r="F4830" t="s">
        <v>76</v>
      </c>
      <c r="G4830" t="s">
        <v>16</v>
      </c>
      <c r="H4830">
        <v>111</v>
      </c>
      <c r="I4830" t="s">
        <v>16064</v>
      </c>
      <c r="J4830" t="s">
        <v>16065</v>
      </c>
      <c r="K4830" t="s">
        <v>16066</v>
      </c>
      <c r="L4830" t="s">
        <v>77908</v>
      </c>
    </row>
    <row r="4831" spans="1:12" x14ac:dyDescent="0.15">
      <c r="A4831" t="s">
        <v>12</v>
      </c>
      <c r="B4831">
        <v>1331626</v>
      </c>
      <c r="C4831">
        <v>1331646</v>
      </c>
      <c r="D4831" t="s">
        <v>16067</v>
      </c>
      <c r="E4831" t="s">
        <v>90</v>
      </c>
      <c r="F4831" t="s">
        <v>15</v>
      </c>
      <c r="G4831" t="s">
        <v>32</v>
      </c>
      <c r="H4831">
        <v>29</v>
      </c>
      <c r="I4831" t="s">
        <v>16068</v>
      </c>
      <c r="J4831" t="s">
        <v>16069</v>
      </c>
      <c r="K4831" t="s">
        <v>16070</v>
      </c>
      <c r="L4831" t="s">
        <v>77921</v>
      </c>
    </row>
    <row r="4832" spans="1:12" x14ac:dyDescent="0.15">
      <c r="A4832" t="s">
        <v>12</v>
      </c>
      <c r="B4832">
        <v>1331647</v>
      </c>
      <c r="C4832">
        <v>1331667</v>
      </c>
      <c r="D4832" t="s">
        <v>16067</v>
      </c>
      <c r="E4832" t="s">
        <v>90</v>
      </c>
      <c r="F4832" t="s">
        <v>15</v>
      </c>
      <c r="G4832" t="s">
        <v>36</v>
      </c>
      <c r="H4832">
        <v>50</v>
      </c>
      <c r="I4832" t="s">
        <v>16071</v>
      </c>
      <c r="J4832" t="s">
        <v>16072</v>
      </c>
      <c r="K4832" t="s">
        <v>16073</v>
      </c>
      <c r="L4832" t="s">
        <v>77925</v>
      </c>
    </row>
    <row r="4833" spans="1:12" x14ac:dyDescent="0.15">
      <c r="A4833" t="s">
        <v>12</v>
      </c>
      <c r="B4833">
        <v>1331677</v>
      </c>
      <c r="C4833">
        <v>1331697</v>
      </c>
      <c r="D4833" t="s">
        <v>16067</v>
      </c>
      <c r="E4833" t="s">
        <v>90</v>
      </c>
      <c r="F4833" t="s">
        <v>15</v>
      </c>
      <c r="G4833" t="s">
        <v>36</v>
      </c>
      <c r="H4833">
        <v>80</v>
      </c>
      <c r="I4833" t="s">
        <v>16074</v>
      </c>
      <c r="J4833" t="s">
        <v>16075</v>
      </c>
      <c r="K4833" t="s">
        <v>16076</v>
      </c>
      <c r="L4833" t="s">
        <v>77940</v>
      </c>
    </row>
    <row r="4834" spans="1:12" x14ac:dyDescent="0.15">
      <c r="A4834" t="s">
        <v>12</v>
      </c>
      <c r="B4834">
        <v>1331699</v>
      </c>
      <c r="C4834">
        <v>1331719</v>
      </c>
      <c r="D4834" t="s">
        <v>16067</v>
      </c>
      <c r="E4834" t="s">
        <v>90</v>
      </c>
      <c r="F4834" t="s">
        <v>15</v>
      </c>
      <c r="G4834" t="s">
        <v>36</v>
      </c>
      <c r="H4834">
        <v>102</v>
      </c>
      <c r="I4834" t="s">
        <v>16077</v>
      </c>
      <c r="J4834" t="s">
        <v>16078</v>
      </c>
      <c r="K4834" t="s">
        <v>16079</v>
      </c>
      <c r="L4834" t="s">
        <v>77933</v>
      </c>
    </row>
    <row r="4835" spans="1:12" x14ac:dyDescent="0.15">
      <c r="A4835" t="s">
        <v>12</v>
      </c>
      <c r="B4835">
        <v>1332271</v>
      </c>
      <c r="C4835">
        <v>1332291</v>
      </c>
      <c r="D4835" t="s">
        <v>16080</v>
      </c>
      <c r="E4835" t="s">
        <v>90</v>
      </c>
      <c r="F4835" t="s">
        <v>15</v>
      </c>
      <c r="G4835" t="s">
        <v>36</v>
      </c>
      <c r="H4835">
        <v>25</v>
      </c>
      <c r="I4835" t="s">
        <v>16081</v>
      </c>
      <c r="J4835" t="s">
        <v>16082</v>
      </c>
      <c r="K4835" t="s">
        <v>16083</v>
      </c>
      <c r="L4835" t="s">
        <v>78012</v>
      </c>
    </row>
    <row r="4836" spans="1:12" x14ac:dyDescent="0.15">
      <c r="A4836" t="s">
        <v>12</v>
      </c>
      <c r="B4836">
        <v>1332306</v>
      </c>
      <c r="C4836">
        <v>1332326</v>
      </c>
      <c r="D4836" t="s">
        <v>16080</v>
      </c>
      <c r="E4836" t="s">
        <v>90</v>
      </c>
      <c r="F4836" t="s">
        <v>15</v>
      </c>
      <c r="G4836" t="s">
        <v>36</v>
      </c>
      <c r="H4836">
        <v>60</v>
      </c>
      <c r="I4836" t="s">
        <v>16084</v>
      </c>
      <c r="J4836" t="s">
        <v>16085</v>
      </c>
      <c r="K4836" t="s">
        <v>16086</v>
      </c>
      <c r="L4836" t="s">
        <v>78006</v>
      </c>
    </row>
    <row r="4837" spans="1:12" x14ac:dyDescent="0.15">
      <c r="A4837" t="s">
        <v>12</v>
      </c>
      <c r="B4837">
        <v>1332343</v>
      </c>
      <c r="C4837">
        <v>1332363</v>
      </c>
      <c r="D4837" t="s">
        <v>16080</v>
      </c>
      <c r="E4837" t="s">
        <v>90</v>
      </c>
      <c r="F4837" t="s">
        <v>15</v>
      </c>
      <c r="G4837" t="s">
        <v>16</v>
      </c>
      <c r="H4837">
        <v>97</v>
      </c>
      <c r="I4837" t="s">
        <v>16087</v>
      </c>
      <c r="J4837" t="s">
        <v>16088</v>
      </c>
      <c r="K4837" t="s">
        <v>16089</v>
      </c>
      <c r="L4837" t="s">
        <v>78010</v>
      </c>
    </row>
    <row r="4838" spans="1:12" x14ac:dyDescent="0.15">
      <c r="A4838" t="s">
        <v>12</v>
      </c>
      <c r="B4838">
        <v>1332395</v>
      </c>
      <c r="C4838">
        <v>1332415</v>
      </c>
      <c r="D4838" t="s">
        <v>16080</v>
      </c>
      <c r="E4838" t="s">
        <v>90</v>
      </c>
      <c r="F4838" t="s">
        <v>15</v>
      </c>
      <c r="G4838" t="s">
        <v>32</v>
      </c>
      <c r="H4838">
        <v>149</v>
      </c>
      <c r="I4838" t="s">
        <v>16090</v>
      </c>
      <c r="J4838" t="s">
        <v>16091</v>
      </c>
      <c r="K4838" t="s">
        <v>16092</v>
      </c>
      <c r="L4838" t="s">
        <v>78045</v>
      </c>
    </row>
    <row r="4839" spans="1:12" x14ac:dyDescent="0.15">
      <c r="A4839" t="s">
        <v>12</v>
      </c>
      <c r="B4839">
        <v>1332782</v>
      </c>
      <c r="C4839">
        <v>1332802</v>
      </c>
      <c r="D4839" t="s">
        <v>16093</v>
      </c>
      <c r="E4839" t="s">
        <v>90</v>
      </c>
      <c r="F4839" t="s">
        <v>15</v>
      </c>
      <c r="G4839" t="s">
        <v>16</v>
      </c>
      <c r="H4839">
        <v>15</v>
      </c>
      <c r="I4839" t="s">
        <v>16094</v>
      </c>
      <c r="J4839" t="s">
        <v>16095</v>
      </c>
      <c r="K4839" t="s">
        <v>16096</v>
      </c>
      <c r="L4839" t="s">
        <v>77970</v>
      </c>
    </row>
    <row r="4840" spans="1:12" x14ac:dyDescent="0.15">
      <c r="A4840" t="s">
        <v>12</v>
      </c>
      <c r="B4840">
        <v>1332844</v>
      </c>
      <c r="C4840">
        <v>1332864</v>
      </c>
      <c r="D4840" t="s">
        <v>16093</v>
      </c>
      <c r="E4840" t="s">
        <v>90</v>
      </c>
      <c r="F4840" t="s">
        <v>15</v>
      </c>
      <c r="G4840" t="s">
        <v>32</v>
      </c>
      <c r="H4840">
        <v>77</v>
      </c>
      <c r="I4840" t="s">
        <v>16097</v>
      </c>
      <c r="J4840" t="s">
        <v>16098</v>
      </c>
      <c r="K4840" t="s">
        <v>16099</v>
      </c>
      <c r="L4840" t="s">
        <v>77960</v>
      </c>
    </row>
    <row r="4841" spans="1:12" x14ac:dyDescent="0.15">
      <c r="A4841" t="s">
        <v>12</v>
      </c>
      <c r="B4841">
        <v>1332867</v>
      </c>
      <c r="C4841">
        <v>1332887</v>
      </c>
      <c r="D4841" t="s">
        <v>16093</v>
      </c>
      <c r="E4841" t="s">
        <v>90</v>
      </c>
      <c r="F4841" t="s">
        <v>15</v>
      </c>
      <c r="G4841" t="s">
        <v>36</v>
      </c>
      <c r="H4841">
        <v>100</v>
      </c>
      <c r="I4841" t="s">
        <v>16100</v>
      </c>
      <c r="J4841" t="s">
        <v>16101</v>
      </c>
      <c r="K4841" t="s">
        <v>16102</v>
      </c>
      <c r="L4841" t="s">
        <v>77953</v>
      </c>
    </row>
    <row r="4842" spans="1:12" x14ac:dyDescent="0.15">
      <c r="A4842" t="s">
        <v>12</v>
      </c>
      <c r="B4842">
        <v>1332898</v>
      </c>
      <c r="C4842">
        <v>1332918</v>
      </c>
      <c r="D4842" t="s">
        <v>16093</v>
      </c>
      <c r="E4842" t="s">
        <v>90</v>
      </c>
      <c r="F4842" t="s">
        <v>15</v>
      </c>
      <c r="G4842" t="s">
        <v>16</v>
      </c>
      <c r="H4842">
        <v>131</v>
      </c>
      <c r="I4842" t="s">
        <v>16103</v>
      </c>
      <c r="J4842" t="s">
        <v>16104</v>
      </c>
      <c r="K4842" t="s">
        <v>16105</v>
      </c>
      <c r="L4842" t="s">
        <v>77941</v>
      </c>
    </row>
    <row r="4843" spans="1:12" x14ac:dyDescent="0.15">
      <c r="A4843" t="s">
        <v>12</v>
      </c>
      <c r="B4843">
        <v>1333000</v>
      </c>
      <c r="C4843">
        <v>1333020</v>
      </c>
      <c r="D4843" t="s">
        <v>16106</v>
      </c>
      <c r="E4843" t="s">
        <v>16107</v>
      </c>
      <c r="F4843" t="s">
        <v>15</v>
      </c>
      <c r="G4843" t="s">
        <v>32</v>
      </c>
      <c r="H4843">
        <v>1</v>
      </c>
      <c r="I4843" t="s">
        <v>16108</v>
      </c>
      <c r="J4843" t="s">
        <v>16109</v>
      </c>
      <c r="K4843" t="s">
        <v>16110</v>
      </c>
      <c r="L4843" t="s">
        <v>77917</v>
      </c>
    </row>
    <row r="4844" spans="1:12" x14ac:dyDescent="0.15">
      <c r="A4844" t="s">
        <v>12</v>
      </c>
      <c r="B4844">
        <v>1333020</v>
      </c>
      <c r="C4844">
        <v>1333040</v>
      </c>
      <c r="D4844" t="s">
        <v>16106</v>
      </c>
      <c r="E4844" t="s">
        <v>16107</v>
      </c>
      <c r="F4844" t="s">
        <v>15</v>
      </c>
      <c r="G4844" t="s">
        <v>36</v>
      </c>
      <c r="H4844">
        <v>21</v>
      </c>
      <c r="I4844" t="s">
        <v>16111</v>
      </c>
      <c r="J4844" t="s">
        <v>16112</v>
      </c>
      <c r="K4844" t="s">
        <v>16113</v>
      </c>
      <c r="L4844" t="s">
        <v>78022</v>
      </c>
    </row>
    <row r="4845" spans="1:12" x14ac:dyDescent="0.15">
      <c r="A4845" t="s">
        <v>12</v>
      </c>
      <c r="B4845">
        <v>1333040</v>
      </c>
      <c r="C4845">
        <v>1333060</v>
      </c>
      <c r="D4845" t="s">
        <v>16106</v>
      </c>
      <c r="E4845" t="s">
        <v>16107</v>
      </c>
      <c r="F4845" t="s">
        <v>15</v>
      </c>
      <c r="G4845" t="s">
        <v>16</v>
      </c>
      <c r="H4845">
        <v>41</v>
      </c>
      <c r="I4845" t="s">
        <v>16114</v>
      </c>
      <c r="J4845" t="s">
        <v>16115</v>
      </c>
      <c r="K4845" t="s">
        <v>16116</v>
      </c>
      <c r="L4845" t="s">
        <v>78014</v>
      </c>
    </row>
    <row r="4846" spans="1:12" x14ac:dyDescent="0.15">
      <c r="A4846" t="s">
        <v>12</v>
      </c>
      <c r="B4846">
        <v>1333084</v>
      </c>
      <c r="C4846">
        <v>1333104</v>
      </c>
      <c r="D4846" t="s">
        <v>16106</v>
      </c>
      <c r="E4846" t="s">
        <v>16107</v>
      </c>
      <c r="F4846" t="s">
        <v>15</v>
      </c>
      <c r="G4846" t="s">
        <v>32</v>
      </c>
      <c r="H4846">
        <v>85</v>
      </c>
      <c r="I4846" t="s">
        <v>16117</v>
      </c>
      <c r="J4846" t="s">
        <v>16118</v>
      </c>
      <c r="K4846" t="s">
        <v>16119</v>
      </c>
      <c r="L4846" t="s">
        <v>77972</v>
      </c>
    </row>
    <row r="4847" spans="1:12" x14ac:dyDescent="0.15">
      <c r="A4847" t="s">
        <v>12</v>
      </c>
      <c r="B4847">
        <v>1334190</v>
      </c>
      <c r="C4847">
        <v>1334210</v>
      </c>
      <c r="D4847" t="s">
        <v>16120</v>
      </c>
      <c r="E4847" t="s">
        <v>90</v>
      </c>
      <c r="F4847" t="s">
        <v>15</v>
      </c>
      <c r="G4847" t="s">
        <v>16</v>
      </c>
      <c r="H4847">
        <v>8</v>
      </c>
      <c r="I4847" t="s">
        <v>16121</v>
      </c>
      <c r="J4847" t="s">
        <v>16122</v>
      </c>
      <c r="K4847" t="s">
        <v>16123</v>
      </c>
      <c r="L4847" t="s">
        <v>77955</v>
      </c>
    </row>
    <row r="4848" spans="1:12" x14ac:dyDescent="0.15">
      <c r="A4848" t="s">
        <v>12</v>
      </c>
      <c r="B4848">
        <v>1334227</v>
      </c>
      <c r="C4848">
        <v>1334247</v>
      </c>
      <c r="D4848" t="s">
        <v>16120</v>
      </c>
      <c r="E4848" t="s">
        <v>90</v>
      </c>
      <c r="F4848" t="s">
        <v>15</v>
      </c>
      <c r="G4848" t="s">
        <v>16</v>
      </c>
      <c r="H4848">
        <v>45</v>
      </c>
      <c r="I4848" t="s">
        <v>16124</v>
      </c>
      <c r="J4848" t="s">
        <v>16125</v>
      </c>
      <c r="K4848" t="s">
        <v>16126</v>
      </c>
      <c r="L4848" t="s">
        <v>77967</v>
      </c>
    </row>
    <row r="4849" spans="1:12" x14ac:dyDescent="0.15">
      <c r="A4849" t="s">
        <v>12</v>
      </c>
      <c r="B4849">
        <v>1334248</v>
      </c>
      <c r="C4849">
        <v>1334268</v>
      </c>
      <c r="D4849" t="s">
        <v>16120</v>
      </c>
      <c r="E4849" t="s">
        <v>90</v>
      </c>
      <c r="F4849" t="s">
        <v>15</v>
      </c>
      <c r="G4849" t="s">
        <v>16</v>
      </c>
      <c r="H4849">
        <v>66</v>
      </c>
      <c r="I4849" t="s">
        <v>16127</v>
      </c>
      <c r="J4849" t="s">
        <v>16128</v>
      </c>
      <c r="K4849" t="s">
        <v>16129</v>
      </c>
      <c r="L4849" t="s">
        <v>77928</v>
      </c>
    </row>
    <row r="4850" spans="1:12" x14ac:dyDescent="0.15">
      <c r="A4850" t="s">
        <v>12</v>
      </c>
      <c r="B4850">
        <v>1334268</v>
      </c>
      <c r="C4850">
        <v>1334288</v>
      </c>
      <c r="D4850" t="s">
        <v>16120</v>
      </c>
      <c r="E4850" t="s">
        <v>90</v>
      </c>
      <c r="F4850" t="s">
        <v>15</v>
      </c>
      <c r="G4850" t="s">
        <v>16</v>
      </c>
      <c r="H4850">
        <v>86</v>
      </c>
      <c r="I4850" t="s">
        <v>16130</v>
      </c>
      <c r="J4850" t="s">
        <v>16131</v>
      </c>
      <c r="K4850" t="s">
        <v>16132</v>
      </c>
      <c r="L4850" t="s">
        <v>77929</v>
      </c>
    </row>
    <row r="4851" spans="1:12" x14ac:dyDescent="0.15">
      <c r="A4851" t="s">
        <v>12</v>
      </c>
      <c r="B4851">
        <v>1336226</v>
      </c>
      <c r="C4851">
        <v>1336246</v>
      </c>
      <c r="D4851" t="s">
        <v>16133</v>
      </c>
      <c r="E4851" t="s">
        <v>90</v>
      </c>
      <c r="F4851" t="s">
        <v>76</v>
      </c>
      <c r="G4851" t="s">
        <v>16</v>
      </c>
      <c r="H4851">
        <v>7</v>
      </c>
      <c r="I4851" t="s">
        <v>16134</v>
      </c>
      <c r="J4851" t="s">
        <v>16135</v>
      </c>
      <c r="K4851" t="s">
        <v>16136</v>
      </c>
      <c r="L4851" t="s">
        <v>77909</v>
      </c>
    </row>
    <row r="4852" spans="1:12" x14ac:dyDescent="0.15">
      <c r="A4852" t="s">
        <v>12</v>
      </c>
      <c r="B4852">
        <v>1336202</v>
      </c>
      <c r="C4852">
        <v>1336222</v>
      </c>
      <c r="D4852" t="s">
        <v>16133</v>
      </c>
      <c r="E4852" t="s">
        <v>90</v>
      </c>
      <c r="F4852" t="s">
        <v>76</v>
      </c>
      <c r="G4852" t="s">
        <v>16</v>
      </c>
      <c r="H4852">
        <v>31</v>
      </c>
      <c r="I4852" t="s">
        <v>16137</v>
      </c>
      <c r="J4852" t="s">
        <v>16138</v>
      </c>
      <c r="K4852" t="s">
        <v>16139</v>
      </c>
      <c r="L4852" t="s">
        <v>77910</v>
      </c>
    </row>
    <row r="4853" spans="1:12" x14ac:dyDescent="0.15">
      <c r="A4853" t="s">
        <v>12</v>
      </c>
      <c r="B4853">
        <v>1336178</v>
      </c>
      <c r="C4853">
        <v>1336198</v>
      </c>
      <c r="D4853" t="s">
        <v>16133</v>
      </c>
      <c r="E4853" t="s">
        <v>90</v>
      </c>
      <c r="F4853" t="s">
        <v>76</v>
      </c>
      <c r="G4853" t="s">
        <v>32</v>
      </c>
      <c r="H4853">
        <v>55</v>
      </c>
      <c r="I4853" t="s">
        <v>16140</v>
      </c>
      <c r="J4853" t="s">
        <v>16141</v>
      </c>
      <c r="K4853" t="s">
        <v>16142</v>
      </c>
      <c r="L4853" t="s">
        <v>77992</v>
      </c>
    </row>
    <row r="4854" spans="1:12" x14ac:dyDescent="0.15">
      <c r="A4854" t="s">
        <v>12</v>
      </c>
      <c r="B4854">
        <v>1336145</v>
      </c>
      <c r="C4854">
        <v>1336165</v>
      </c>
      <c r="D4854" t="s">
        <v>16133</v>
      </c>
      <c r="E4854" t="s">
        <v>90</v>
      </c>
      <c r="F4854" t="s">
        <v>76</v>
      </c>
      <c r="G4854" t="s">
        <v>16</v>
      </c>
      <c r="H4854">
        <v>88</v>
      </c>
      <c r="I4854" t="s">
        <v>16143</v>
      </c>
      <c r="J4854" t="s">
        <v>16144</v>
      </c>
      <c r="K4854" t="s">
        <v>16145</v>
      </c>
      <c r="L4854" t="s">
        <v>77923</v>
      </c>
    </row>
    <row r="4855" spans="1:12" x14ac:dyDescent="0.15">
      <c r="A4855" t="s">
        <v>12</v>
      </c>
      <c r="B4855">
        <v>1337812</v>
      </c>
      <c r="C4855">
        <v>1337832</v>
      </c>
      <c r="D4855" t="s">
        <v>16146</v>
      </c>
      <c r="E4855" t="s">
        <v>90</v>
      </c>
      <c r="F4855" t="s">
        <v>76</v>
      </c>
      <c r="G4855" t="s">
        <v>36</v>
      </c>
      <c r="H4855">
        <v>17</v>
      </c>
      <c r="I4855" t="s">
        <v>16147</v>
      </c>
      <c r="J4855" t="s">
        <v>16148</v>
      </c>
      <c r="K4855" t="s">
        <v>16149</v>
      </c>
      <c r="L4855" t="s">
        <v>77944</v>
      </c>
    </row>
    <row r="4856" spans="1:12" x14ac:dyDescent="0.15">
      <c r="A4856" t="s">
        <v>12</v>
      </c>
      <c r="B4856">
        <v>1337774</v>
      </c>
      <c r="C4856">
        <v>1337794</v>
      </c>
      <c r="D4856" t="s">
        <v>16146</v>
      </c>
      <c r="E4856" t="s">
        <v>90</v>
      </c>
      <c r="F4856" t="s">
        <v>76</v>
      </c>
      <c r="G4856" t="s">
        <v>23</v>
      </c>
      <c r="H4856">
        <v>55</v>
      </c>
      <c r="I4856" t="s">
        <v>16150</v>
      </c>
      <c r="J4856" t="s">
        <v>16151</v>
      </c>
      <c r="K4856" t="s">
        <v>16152</v>
      </c>
      <c r="L4856" t="s">
        <v>77992</v>
      </c>
    </row>
    <row r="4857" spans="1:12" x14ac:dyDescent="0.15">
      <c r="A4857" t="s">
        <v>12</v>
      </c>
      <c r="B4857">
        <v>1337744</v>
      </c>
      <c r="C4857">
        <v>1337764</v>
      </c>
      <c r="D4857" t="s">
        <v>16146</v>
      </c>
      <c r="E4857" t="s">
        <v>90</v>
      </c>
      <c r="F4857" t="s">
        <v>76</v>
      </c>
      <c r="G4857" t="s">
        <v>16</v>
      </c>
      <c r="H4857">
        <v>85</v>
      </c>
      <c r="I4857" t="s">
        <v>16153</v>
      </c>
      <c r="J4857" t="s">
        <v>16154</v>
      </c>
      <c r="K4857" t="s">
        <v>16155</v>
      </c>
      <c r="L4857" t="s">
        <v>77972</v>
      </c>
    </row>
    <row r="4858" spans="1:12" x14ac:dyDescent="0.15">
      <c r="A4858" t="s">
        <v>12</v>
      </c>
      <c r="B4858">
        <v>1337719</v>
      </c>
      <c r="C4858">
        <v>1337739</v>
      </c>
      <c r="D4858" t="s">
        <v>16146</v>
      </c>
      <c r="E4858" t="s">
        <v>90</v>
      </c>
      <c r="F4858" t="s">
        <v>76</v>
      </c>
      <c r="G4858" t="s">
        <v>16</v>
      </c>
      <c r="H4858">
        <v>110</v>
      </c>
      <c r="I4858" t="s">
        <v>16156</v>
      </c>
      <c r="J4858" t="s">
        <v>16157</v>
      </c>
      <c r="K4858" t="s">
        <v>16158</v>
      </c>
      <c r="L4858" t="s">
        <v>78030</v>
      </c>
    </row>
    <row r="4859" spans="1:12" x14ac:dyDescent="0.15">
      <c r="A4859" t="s">
        <v>12</v>
      </c>
      <c r="B4859">
        <v>1338633</v>
      </c>
      <c r="C4859">
        <v>1338653</v>
      </c>
      <c r="D4859" t="s">
        <v>16159</v>
      </c>
      <c r="E4859" t="s">
        <v>90</v>
      </c>
      <c r="F4859" t="s">
        <v>76</v>
      </c>
      <c r="G4859" t="s">
        <v>36</v>
      </c>
      <c r="H4859">
        <v>9</v>
      </c>
      <c r="I4859" t="s">
        <v>16160</v>
      </c>
      <c r="J4859" t="s">
        <v>16161</v>
      </c>
      <c r="K4859" t="s">
        <v>16162</v>
      </c>
      <c r="L4859" t="s">
        <v>77939</v>
      </c>
    </row>
    <row r="4860" spans="1:12" x14ac:dyDescent="0.15">
      <c r="A4860" t="s">
        <v>12</v>
      </c>
      <c r="B4860">
        <v>1338590</v>
      </c>
      <c r="C4860">
        <v>1338610</v>
      </c>
      <c r="D4860" t="s">
        <v>16159</v>
      </c>
      <c r="E4860" t="s">
        <v>90</v>
      </c>
      <c r="F4860" t="s">
        <v>76</v>
      </c>
      <c r="G4860" t="s">
        <v>16</v>
      </c>
      <c r="H4860">
        <v>52</v>
      </c>
      <c r="I4860" t="s">
        <v>16163</v>
      </c>
      <c r="J4860" t="s">
        <v>16164</v>
      </c>
      <c r="K4860" t="s">
        <v>16165</v>
      </c>
      <c r="L4860" t="s">
        <v>77959</v>
      </c>
    </row>
    <row r="4861" spans="1:12" x14ac:dyDescent="0.15">
      <c r="A4861" t="s">
        <v>12</v>
      </c>
      <c r="B4861">
        <v>1338563</v>
      </c>
      <c r="C4861">
        <v>1338583</v>
      </c>
      <c r="D4861" t="s">
        <v>16159</v>
      </c>
      <c r="E4861" t="s">
        <v>90</v>
      </c>
      <c r="F4861" t="s">
        <v>76</v>
      </c>
      <c r="G4861" t="s">
        <v>32</v>
      </c>
      <c r="H4861">
        <v>79</v>
      </c>
      <c r="I4861" t="s">
        <v>16166</v>
      </c>
      <c r="J4861" t="s">
        <v>16167</v>
      </c>
      <c r="K4861" t="s">
        <v>16168</v>
      </c>
      <c r="L4861" t="s">
        <v>77993</v>
      </c>
    </row>
    <row r="4862" spans="1:12" x14ac:dyDescent="0.15">
      <c r="A4862" t="s">
        <v>12</v>
      </c>
      <c r="B4862">
        <v>1338540</v>
      </c>
      <c r="C4862">
        <v>1338560</v>
      </c>
      <c r="D4862" t="s">
        <v>16159</v>
      </c>
      <c r="E4862" t="s">
        <v>90</v>
      </c>
      <c r="F4862" t="s">
        <v>76</v>
      </c>
      <c r="G4862" t="s">
        <v>36</v>
      </c>
      <c r="H4862">
        <v>102</v>
      </c>
      <c r="I4862" t="s">
        <v>16169</v>
      </c>
      <c r="J4862" t="s">
        <v>16170</v>
      </c>
      <c r="K4862" t="s">
        <v>16171</v>
      </c>
      <c r="L4862" t="s">
        <v>77933</v>
      </c>
    </row>
    <row r="4863" spans="1:12" x14ac:dyDescent="0.15">
      <c r="A4863" t="s">
        <v>12</v>
      </c>
      <c r="B4863">
        <v>1338976</v>
      </c>
      <c r="C4863">
        <v>1338996</v>
      </c>
      <c r="D4863" t="s">
        <v>16172</v>
      </c>
      <c r="E4863" t="s">
        <v>16173</v>
      </c>
      <c r="F4863" t="s">
        <v>15</v>
      </c>
      <c r="G4863" t="s">
        <v>23</v>
      </c>
      <c r="H4863">
        <v>14</v>
      </c>
      <c r="I4863" t="s">
        <v>16174</v>
      </c>
      <c r="J4863" t="s">
        <v>16175</v>
      </c>
      <c r="K4863" t="s">
        <v>16176</v>
      </c>
      <c r="L4863" t="s">
        <v>77924</v>
      </c>
    </row>
    <row r="4864" spans="1:12" x14ac:dyDescent="0.15">
      <c r="A4864" t="s">
        <v>12</v>
      </c>
      <c r="B4864">
        <v>1339006</v>
      </c>
      <c r="C4864">
        <v>1339026</v>
      </c>
      <c r="D4864" t="s">
        <v>16172</v>
      </c>
      <c r="E4864" t="s">
        <v>16173</v>
      </c>
      <c r="F4864" t="s">
        <v>15</v>
      </c>
      <c r="G4864" t="s">
        <v>32</v>
      </c>
      <c r="H4864">
        <v>44</v>
      </c>
      <c r="I4864" t="s">
        <v>16177</v>
      </c>
      <c r="J4864" t="s">
        <v>16178</v>
      </c>
      <c r="K4864" t="s">
        <v>16179</v>
      </c>
      <c r="L4864" t="s">
        <v>78016</v>
      </c>
    </row>
    <row r="4865" spans="1:12" x14ac:dyDescent="0.15">
      <c r="A4865" t="s">
        <v>12</v>
      </c>
      <c r="B4865">
        <v>1339032</v>
      </c>
      <c r="C4865">
        <v>1339052</v>
      </c>
      <c r="D4865" t="s">
        <v>16172</v>
      </c>
      <c r="E4865" t="s">
        <v>16173</v>
      </c>
      <c r="F4865" t="s">
        <v>15</v>
      </c>
      <c r="G4865" t="s">
        <v>16</v>
      </c>
      <c r="H4865">
        <v>70</v>
      </c>
      <c r="I4865" t="s">
        <v>16180</v>
      </c>
      <c r="J4865" t="s">
        <v>16181</v>
      </c>
      <c r="K4865" t="s">
        <v>16182</v>
      </c>
      <c r="L4865" t="s">
        <v>77919</v>
      </c>
    </row>
    <row r="4866" spans="1:12" x14ac:dyDescent="0.15">
      <c r="A4866" t="s">
        <v>12</v>
      </c>
      <c r="B4866">
        <v>1339075</v>
      </c>
      <c r="C4866">
        <v>1339095</v>
      </c>
      <c r="D4866" t="s">
        <v>16172</v>
      </c>
      <c r="E4866" t="s">
        <v>16173</v>
      </c>
      <c r="F4866" t="s">
        <v>15</v>
      </c>
      <c r="G4866" t="s">
        <v>23</v>
      </c>
      <c r="H4866">
        <v>113</v>
      </c>
      <c r="I4866" t="s">
        <v>16183</v>
      </c>
      <c r="J4866" t="s">
        <v>16184</v>
      </c>
      <c r="K4866" t="s">
        <v>16185</v>
      </c>
      <c r="L4866" t="s">
        <v>77986</v>
      </c>
    </row>
    <row r="4867" spans="1:12" x14ac:dyDescent="0.15">
      <c r="A4867" t="s">
        <v>12</v>
      </c>
      <c r="B4867">
        <v>1340555</v>
      </c>
      <c r="C4867">
        <v>1340575</v>
      </c>
      <c r="D4867" t="s">
        <v>16186</v>
      </c>
      <c r="E4867" t="s">
        <v>16187</v>
      </c>
      <c r="F4867" t="s">
        <v>15</v>
      </c>
      <c r="G4867" t="s">
        <v>32</v>
      </c>
      <c r="H4867">
        <v>10</v>
      </c>
      <c r="I4867" t="s">
        <v>16188</v>
      </c>
      <c r="J4867" t="s">
        <v>16189</v>
      </c>
      <c r="K4867" t="s">
        <v>16190</v>
      </c>
      <c r="L4867" t="s">
        <v>78001</v>
      </c>
    </row>
    <row r="4868" spans="1:12" x14ac:dyDescent="0.15">
      <c r="A4868" t="s">
        <v>12</v>
      </c>
      <c r="B4868">
        <v>1340579</v>
      </c>
      <c r="C4868">
        <v>1340599</v>
      </c>
      <c r="D4868" t="s">
        <v>16186</v>
      </c>
      <c r="E4868" t="s">
        <v>16187</v>
      </c>
      <c r="F4868" t="s">
        <v>15</v>
      </c>
      <c r="G4868" t="s">
        <v>32</v>
      </c>
      <c r="H4868">
        <v>34</v>
      </c>
      <c r="I4868" t="s">
        <v>16191</v>
      </c>
      <c r="J4868" t="s">
        <v>16192</v>
      </c>
      <c r="K4868" t="s">
        <v>16193</v>
      </c>
      <c r="L4868" t="s">
        <v>77999</v>
      </c>
    </row>
    <row r="4869" spans="1:12" x14ac:dyDescent="0.15">
      <c r="A4869" t="s">
        <v>12</v>
      </c>
      <c r="B4869">
        <v>1340606</v>
      </c>
      <c r="C4869">
        <v>1340626</v>
      </c>
      <c r="D4869" t="s">
        <v>16186</v>
      </c>
      <c r="E4869" t="s">
        <v>16187</v>
      </c>
      <c r="F4869" t="s">
        <v>15</v>
      </c>
      <c r="G4869" t="s">
        <v>16</v>
      </c>
      <c r="H4869">
        <v>61</v>
      </c>
      <c r="I4869" t="s">
        <v>16194</v>
      </c>
      <c r="J4869" t="s">
        <v>16195</v>
      </c>
      <c r="K4869" t="s">
        <v>16196</v>
      </c>
      <c r="L4869" t="s">
        <v>77979</v>
      </c>
    </row>
    <row r="4870" spans="1:12" x14ac:dyDescent="0.15">
      <c r="A4870" t="s">
        <v>12</v>
      </c>
      <c r="B4870">
        <v>1340667</v>
      </c>
      <c r="C4870">
        <v>1340687</v>
      </c>
      <c r="D4870" t="s">
        <v>16186</v>
      </c>
      <c r="E4870" t="s">
        <v>16187</v>
      </c>
      <c r="F4870" t="s">
        <v>15</v>
      </c>
      <c r="G4870" t="s">
        <v>36</v>
      </c>
      <c r="H4870">
        <v>122</v>
      </c>
      <c r="I4870" t="s">
        <v>16197</v>
      </c>
      <c r="J4870" t="s">
        <v>16198</v>
      </c>
      <c r="K4870" t="s">
        <v>16199</v>
      </c>
      <c r="L4870" t="s">
        <v>78033</v>
      </c>
    </row>
    <row r="4871" spans="1:12" x14ac:dyDescent="0.15">
      <c r="A4871" t="s">
        <v>12</v>
      </c>
      <c r="B4871">
        <v>1340818</v>
      </c>
      <c r="C4871">
        <v>1340838</v>
      </c>
      <c r="D4871" t="s">
        <v>16200</v>
      </c>
      <c r="E4871" t="s">
        <v>16201</v>
      </c>
      <c r="F4871" t="s">
        <v>15</v>
      </c>
      <c r="G4871" t="s">
        <v>16</v>
      </c>
      <c r="H4871">
        <v>6</v>
      </c>
      <c r="I4871" t="s">
        <v>16202</v>
      </c>
      <c r="J4871" t="s">
        <v>16203</v>
      </c>
      <c r="K4871" t="s">
        <v>16204</v>
      </c>
      <c r="L4871" t="s">
        <v>78025</v>
      </c>
    </row>
    <row r="4872" spans="1:12" x14ac:dyDescent="0.15">
      <c r="A4872" t="s">
        <v>12</v>
      </c>
      <c r="B4872">
        <v>1340874</v>
      </c>
      <c r="C4872">
        <v>1340894</v>
      </c>
      <c r="D4872" t="s">
        <v>16200</v>
      </c>
      <c r="E4872" t="s">
        <v>16201</v>
      </c>
      <c r="F4872" t="s">
        <v>15</v>
      </c>
      <c r="G4872" t="s">
        <v>16</v>
      </c>
      <c r="H4872">
        <v>62</v>
      </c>
      <c r="I4872" t="s">
        <v>16205</v>
      </c>
      <c r="J4872" t="s">
        <v>16206</v>
      </c>
      <c r="K4872" t="s">
        <v>16207</v>
      </c>
      <c r="L4872" t="s">
        <v>77949</v>
      </c>
    </row>
    <row r="4873" spans="1:12" x14ac:dyDescent="0.15">
      <c r="A4873" t="s">
        <v>12</v>
      </c>
      <c r="B4873">
        <v>1340897</v>
      </c>
      <c r="C4873">
        <v>1340917</v>
      </c>
      <c r="D4873" t="s">
        <v>16200</v>
      </c>
      <c r="E4873" t="s">
        <v>16201</v>
      </c>
      <c r="F4873" t="s">
        <v>15</v>
      </c>
      <c r="G4873" t="s">
        <v>23</v>
      </c>
      <c r="H4873">
        <v>85</v>
      </c>
      <c r="I4873" t="s">
        <v>16208</v>
      </c>
      <c r="J4873" t="s">
        <v>16209</v>
      </c>
      <c r="K4873" t="s">
        <v>16210</v>
      </c>
      <c r="L4873" t="s">
        <v>77972</v>
      </c>
    </row>
    <row r="4874" spans="1:12" x14ac:dyDescent="0.15">
      <c r="A4874" t="s">
        <v>12</v>
      </c>
      <c r="B4874">
        <v>1340919</v>
      </c>
      <c r="C4874">
        <v>1340939</v>
      </c>
      <c r="D4874" t="s">
        <v>16200</v>
      </c>
      <c r="E4874" t="s">
        <v>16201</v>
      </c>
      <c r="F4874" t="s">
        <v>15</v>
      </c>
      <c r="G4874" t="s">
        <v>23</v>
      </c>
      <c r="H4874">
        <v>107</v>
      </c>
      <c r="I4874" t="s">
        <v>16211</v>
      </c>
      <c r="J4874" t="s">
        <v>16212</v>
      </c>
      <c r="K4874" t="s">
        <v>16213</v>
      </c>
      <c r="L4874" t="s">
        <v>77983</v>
      </c>
    </row>
    <row r="4875" spans="1:12" x14ac:dyDescent="0.15">
      <c r="A4875" t="s">
        <v>12</v>
      </c>
      <c r="B4875">
        <v>1341347</v>
      </c>
      <c r="C4875">
        <v>1341367</v>
      </c>
      <c r="D4875" t="s">
        <v>16214</v>
      </c>
      <c r="E4875" t="s">
        <v>16215</v>
      </c>
      <c r="F4875" t="s">
        <v>15</v>
      </c>
      <c r="G4875" t="s">
        <v>32</v>
      </c>
      <c r="H4875">
        <v>1</v>
      </c>
      <c r="I4875" t="s">
        <v>16216</v>
      </c>
      <c r="J4875" t="s">
        <v>16217</v>
      </c>
      <c r="K4875" t="s">
        <v>16218</v>
      </c>
      <c r="L4875" t="s">
        <v>77917</v>
      </c>
    </row>
    <row r="4876" spans="1:12" x14ac:dyDescent="0.15">
      <c r="A4876" t="s">
        <v>12</v>
      </c>
      <c r="B4876">
        <v>1341388</v>
      </c>
      <c r="C4876">
        <v>1341408</v>
      </c>
      <c r="D4876" t="s">
        <v>16214</v>
      </c>
      <c r="E4876" t="s">
        <v>16215</v>
      </c>
      <c r="F4876" t="s">
        <v>15</v>
      </c>
      <c r="G4876" t="s">
        <v>16</v>
      </c>
      <c r="H4876">
        <v>42</v>
      </c>
      <c r="I4876" t="s">
        <v>16219</v>
      </c>
      <c r="J4876" t="s">
        <v>16220</v>
      </c>
      <c r="K4876" t="s">
        <v>16221</v>
      </c>
      <c r="L4876" t="s">
        <v>77945</v>
      </c>
    </row>
    <row r="4877" spans="1:12" x14ac:dyDescent="0.15">
      <c r="A4877" t="s">
        <v>12</v>
      </c>
      <c r="B4877">
        <v>1341425</v>
      </c>
      <c r="C4877">
        <v>1341445</v>
      </c>
      <c r="D4877" t="s">
        <v>16214</v>
      </c>
      <c r="E4877" t="s">
        <v>16215</v>
      </c>
      <c r="F4877" t="s">
        <v>15</v>
      </c>
      <c r="G4877" t="s">
        <v>32</v>
      </c>
      <c r="H4877">
        <v>79</v>
      </c>
      <c r="I4877" t="s">
        <v>16222</v>
      </c>
      <c r="J4877" t="s">
        <v>16223</v>
      </c>
      <c r="K4877" t="s">
        <v>16224</v>
      </c>
      <c r="L4877" t="s">
        <v>77993</v>
      </c>
    </row>
    <row r="4878" spans="1:12" x14ac:dyDescent="0.15">
      <c r="A4878" t="s">
        <v>12</v>
      </c>
      <c r="B4878">
        <v>1341461</v>
      </c>
      <c r="C4878">
        <v>1341481</v>
      </c>
      <c r="D4878" t="s">
        <v>16214</v>
      </c>
      <c r="E4878" t="s">
        <v>16215</v>
      </c>
      <c r="F4878" t="s">
        <v>15</v>
      </c>
      <c r="G4878" t="s">
        <v>23</v>
      </c>
      <c r="H4878">
        <v>115</v>
      </c>
      <c r="I4878" t="s">
        <v>16225</v>
      </c>
      <c r="J4878" t="s">
        <v>16226</v>
      </c>
      <c r="K4878" t="s">
        <v>16227</v>
      </c>
      <c r="L4878" t="s">
        <v>78020</v>
      </c>
    </row>
    <row r="4879" spans="1:12" x14ac:dyDescent="0.15">
      <c r="A4879" t="s">
        <v>12</v>
      </c>
      <c r="B4879">
        <v>1342153</v>
      </c>
      <c r="C4879">
        <v>1342173</v>
      </c>
      <c r="D4879" t="s">
        <v>16228</v>
      </c>
      <c r="E4879" t="s">
        <v>16229</v>
      </c>
      <c r="F4879" t="s">
        <v>15</v>
      </c>
      <c r="G4879" t="s">
        <v>32</v>
      </c>
      <c r="H4879">
        <v>7</v>
      </c>
      <c r="I4879" t="s">
        <v>16230</v>
      </c>
      <c r="J4879" t="s">
        <v>16231</v>
      </c>
      <c r="K4879" t="s">
        <v>16232</v>
      </c>
      <c r="L4879" t="s">
        <v>77909</v>
      </c>
    </row>
    <row r="4880" spans="1:12" x14ac:dyDescent="0.15">
      <c r="A4880" t="s">
        <v>12</v>
      </c>
      <c r="B4880">
        <v>1342202</v>
      </c>
      <c r="C4880">
        <v>1342222</v>
      </c>
      <c r="D4880" t="s">
        <v>16228</v>
      </c>
      <c r="E4880" t="s">
        <v>16229</v>
      </c>
      <c r="F4880" t="s">
        <v>15</v>
      </c>
      <c r="G4880" t="s">
        <v>36</v>
      </c>
      <c r="H4880">
        <v>56</v>
      </c>
      <c r="I4880" t="s">
        <v>16233</v>
      </c>
      <c r="J4880" t="s">
        <v>16234</v>
      </c>
      <c r="K4880" t="s">
        <v>16235</v>
      </c>
      <c r="L4880" t="s">
        <v>77971</v>
      </c>
    </row>
    <row r="4881" spans="1:12" x14ac:dyDescent="0.15">
      <c r="A4881" t="s">
        <v>12</v>
      </c>
      <c r="B4881">
        <v>1342225</v>
      </c>
      <c r="C4881">
        <v>1342245</v>
      </c>
      <c r="D4881" t="s">
        <v>16228</v>
      </c>
      <c r="E4881" t="s">
        <v>16229</v>
      </c>
      <c r="F4881" t="s">
        <v>15</v>
      </c>
      <c r="G4881" t="s">
        <v>16</v>
      </c>
      <c r="H4881">
        <v>79</v>
      </c>
      <c r="I4881" t="s">
        <v>16236</v>
      </c>
      <c r="J4881" t="s">
        <v>16237</v>
      </c>
      <c r="K4881" t="s">
        <v>16238</v>
      </c>
      <c r="L4881" t="s">
        <v>77993</v>
      </c>
    </row>
    <row r="4882" spans="1:12" x14ac:dyDescent="0.15">
      <c r="A4882" t="s">
        <v>12</v>
      </c>
      <c r="B4882">
        <v>1342259</v>
      </c>
      <c r="C4882">
        <v>1342279</v>
      </c>
      <c r="D4882" t="s">
        <v>16228</v>
      </c>
      <c r="E4882" t="s">
        <v>16229</v>
      </c>
      <c r="F4882" t="s">
        <v>15</v>
      </c>
      <c r="G4882" t="s">
        <v>16</v>
      </c>
      <c r="H4882">
        <v>113</v>
      </c>
      <c r="I4882" t="s">
        <v>16239</v>
      </c>
      <c r="J4882" t="s">
        <v>16240</v>
      </c>
      <c r="K4882" t="s">
        <v>16241</v>
      </c>
      <c r="L4882" t="s">
        <v>77986</v>
      </c>
    </row>
    <row r="4883" spans="1:12" x14ac:dyDescent="0.15">
      <c r="A4883" t="s">
        <v>12</v>
      </c>
      <c r="B4883">
        <v>1342655</v>
      </c>
      <c r="C4883">
        <v>1342675</v>
      </c>
      <c r="D4883" t="s">
        <v>16242</v>
      </c>
      <c r="E4883" t="s">
        <v>90</v>
      </c>
      <c r="F4883" t="s">
        <v>15</v>
      </c>
      <c r="G4883" t="s">
        <v>36</v>
      </c>
      <c r="H4883">
        <v>7</v>
      </c>
      <c r="I4883" t="s">
        <v>16243</v>
      </c>
      <c r="J4883" t="s">
        <v>16244</v>
      </c>
      <c r="K4883" t="s">
        <v>16245</v>
      </c>
      <c r="L4883" t="s">
        <v>77909</v>
      </c>
    </row>
    <row r="4884" spans="1:12" x14ac:dyDescent="0.15">
      <c r="A4884" t="s">
        <v>12</v>
      </c>
      <c r="B4884">
        <v>1342685</v>
      </c>
      <c r="C4884">
        <v>1342705</v>
      </c>
      <c r="D4884" t="s">
        <v>16242</v>
      </c>
      <c r="E4884" t="s">
        <v>90</v>
      </c>
      <c r="F4884" t="s">
        <v>15</v>
      </c>
      <c r="G4884" t="s">
        <v>16</v>
      </c>
      <c r="H4884">
        <v>37</v>
      </c>
      <c r="I4884" t="s">
        <v>16246</v>
      </c>
      <c r="J4884" t="s">
        <v>16247</v>
      </c>
      <c r="K4884" t="s">
        <v>16248</v>
      </c>
      <c r="L4884" t="s">
        <v>77906</v>
      </c>
    </row>
    <row r="4885" spans="1:12" x14ac:dyDescent="0.15">
      <c r="A4885" t="s">
        <v>12</v>
      </c>
      <c r="B4885">
        <v>1342709</v>
      </c>
      <c r="C4885">
        <v>1342729</v>
      </c>
      <c r="D4885" t="s">
        <v>16242</v>
      </c>
      <c r="E4885" t="s">
        <v>90</v>
      </c>
      <c r="F4885" t="s">
        <v>15</v>
      </c>
      <c r="G4885" t="s">
        <v>32</v>
      </c>
      <c r="H4885">
        <v>61</v>
      </c>
      <c r="I4885" t="s">
        <v>16249</v>
      </c>
      <c r="J4885" t="s">
        <v>16250</v>
      </c>
      <c r="K4885" t="s">
        <v>16251</v>
      </c>
      <c r="L4885" t="s">
        <v>77979</v>
      </c>
    </row>
    <row r="4886" spans="1:12" x14ac:dyDescent="0.15">
      <c r="A4886" t="s">
        <v>12</v>
      </c>
      <c r="B4886">
        <v>1342730</v>
      </c>
      <c r="C4886">
        <v>1342750</v>
      </c>
      <c r="D4886" t="s">
        <v>16242</v>
      </c>
      <c r="E4886" t="s">
        <v>90</v>
      </c>
      <c r="F4886" t="s">
        <v>15</v>
      </c>
      <c r="G4886" t="s">
        <v>32</v>
      </c>
      <c r="H4886">
        <v>82</v>
      </c>
      <c r="I4886" t="s">
        <v>16252</v>
      </c>
      <c r="J4886" t="s">
        <v>16253</v>
      </c>
      <c r="K4886" t="s">
        <v>16254</v>
      </c>
      <c r="L4886" t="s">
        <v>78011</v>
      </c>
    </row>
    <row r="4887" spans="1:12" x14ac:dyDescent="0.15">
      <c r="A4887" t="s">
        <v>12</v>
      </c>
      <c r="B4887">
        <v>1343809</v>
      </c>
      <c r="C4887">
        <v>1343829</v>
      </c>
      <c r="D4887" t="s">
        <v>16255</v>
      </c>
      <c r="E4887" t="s">
        <v>90</v>
      </c>
      <c r="F4887" t="s">
        <v>76</v>
      </c>
      <c r="G4887" t="s">
        <v>32</v>
      </c>
      <c r="H4887">
        <v>1</v>
      </c>
      <c r="I4887" t="s">
        <v>16256</v>
      </c>
      <c r="J4887" t="s">
        <v>16257</v>
      </c>
      <c r="K4887" t="s">
        <v>16258</v>
      </c>
      <c r="L4887" t="s">
        <v>77917</v>
      </c>
    </row>
    <row r="4888" spans="1:12" x14ac:dyDescent="0.15">
      <c r="A4888" t="s">
        <v>12</v>
      </c>
      <c r="B4888">
        <v>1343772</v>
      </c>
      <c r="C4888">
        <v>1343792</v>
      </c>
      <c r="D4888" t="s">
        <v>16255</v>
      </c>
      <c r="E4888" t="s">
        <v>90</v>
      </c>
      <c r="F4888" t="s">
        <v>76</v>
      </c>
      <c r="G4888" t="s">
        <v>32</v>
      </c>
      <c r="H4888">
        <v>38</v>
      </c>
      <c r="I4888" t="s">
        <v>16259</v>
      </c>
      <c r="J4888" t="s">
        <v>16260</v>
      </c>
      <c r="K4888" t="s">
        <v>16261</v>
      </c>
      <c r="L4888" t="s">
        <v>78008</v>
      </c>
    </row>
    <row r="4889" spans="1:12" x14ac:dyDescent="0.15">
      <c r="A4889" t="s">
        <v>12</v>
      </c>
      <c r="B4889">
        <v>1343740</v>
      </c>
      <c r="C4889">
        <v>1343760</v>
      </c>
      <c r="D4889" t="s">
        <v>16255</v>
      </c>
      <c r="E4889" t="s">
        <v>90</v>
      </c>
      <c r="F4889" t="s">
        <v>76</v>
      </c>
      <c r="G4889" t="s">
        <v>16</v>
      </c>
      <c r="H4889">
        <v>70</v>
      </c>
      <c r="I4889" t="s">
        <v>16262</v>
      </c>
      <c r="J4889" t="s">
        <v>16263</v>
      </c>
      <c r="K4889" t="s">
        <v>16264</v>
      </c>
      <c r="L4889" t="s">
        <v>77919</v>
      </c>
    </row>
    <row r="4890" spans="1:12" x14ac:dyDescent="0.15">
      <c r="A4890" t="s">
        <v>12</v>
      </c>
      <c r="B4890">
        <v>1343718</v>
      </c>
      <c r="C4890">
        <v>1343738</v>
      </c>
      <c r="D4890" t="s">
        <v>16255</v>
      </c>
      <c r="E4890" t="s">
        <v>90</v>
      </c>
      <c r="F4890" t="s">
        <v>76</v>
      </c>
      <c r="G4890" t="s">
        <v>32</v>
      </c>
      <c r="H4890">
        <v>92</v>
      </c>
      <c r="I4890" t="s">
        <v>16265</v>
      </c>
      <c r="J4890" t="s">
        <v>16266</v>
      </c>
      <c r="K4890" t="s">
        <v>16267</v>
      </c>
      <c r="L4890" t="s">
        <v>78032</v>
      </c>
    </row>
    <row r="4891" spans="1:12" x14ac:dyDescent="0.15">
      <c r="A4891" t="s">
        <v>12</v>
      </c>
      <c r="B4891">
        <v>1345750</v>
      </c>
      <c r="C4891">
        <v>1345770</v>
      </c>
      <c r="D4891" t="s">
        <v>16268</v>
      </c>
      <c r="E4891" t="s">
        <v>90</v>
      </c>
      <c r="F4891" t="s">
        <v>76</v>
      </c>
      <c r="G4891" t="s">
        <v>32</v>
      </c>
      <c r="H4891">
        <v>8</v>
      </c>
      <c r="I4891" t="s">
        <v>16269</v>
      </c>
      <c r="J4891" t="s">
        <v>16270</v>
      </c>
      <c r="K4891" t="s">
        <v>16271</v>
      </c>
      <c r="L4891" t="s">
        <v>77955</v>
      </c>
    </row>
    <row r="4892" spans="1:12" x14ac:dyDescent="0.15">
      <c r="A4892" t="s">
        <v>12</v>
      </c>
      <c r="B4892">
        <v>1345730</v>
      </c>
      <c r="C4892">
        <v>1345750</v>
      </c>
      <c r="D4892" t="s">
        <v>16268</v>
      </c>
      <c r="E4892" t="s">
        <v>90</v>
      </c>
      <c r="F4892" t="s">
        <v>76</v>
      </c>
      <c r="G4892" t="s">
        <v>36</v>
      </c>
      <c r="H4892">
        <v>28</v>
      </c>
      <c r="I4892" t="s">
        <v>16272</v>
      </c>
      <c r="J4892" t="s">
        <v>16273</v>
      </c>
      <c r="K4892" t="s">
        <v>16274</v>
      </c>
      <c r="L4892" t="s">
        <v>77956</v>
      </c>
    </row>
    <row r="4893" spans="1:12" x14ac:dyDescent="0.15">
      <c r="A4893" t="s">
        <v>12</v>
      </c>
      <c r="B4893">
        <v>1345709</v>
      </c>
      <c r="C4893">
        <v>1345729</v>
      </c>
      <c r="D4893" t="s">
        <v>16268</v>
      </c>
      <c r="E4893" t="s">
        <v>90</v>
      </c>
      <c r="F4893" t="s">
        <v>76</v>
      </c>
      <c r="G4893" t="s">
        <v>16</v>
      </c>
      <c r="H4893">
        <v>49</v>
      </c>
      <c r="I4893" t="s">
        <v>16275</v>
      </c>
      <c r="J4893" t="s">
        <v>16276</v>
      </c>
      <c r="K4893" t="s">
        <v>16277</v>
      </c>
      <c r="L4893" t="s">
        <v>77913</v>
      </c>
    </row>
    <row r="4894" spans="1:12" x14ac:dyDescent="0.15">
      <c r="A4894" t="s">
        <v>12</v>
      </c>
      <c r="B4894">
        <v>1345678</v>
      </c>
      <c r="C4894">
        <v>1345698</v>
      </c>
      <c r="D4894" t="s">
        <v>16268</v>
      </c>
      <c r="E4894" t="s">
        <v>90</v>
      </c>
      <c r="F4894" t="s">
        <v>76</v>
      </c>
      <c r="G4894" t="s">
        <v>23</v>
      </c>
      <c r="H4894">
        <v>80</v>
      </c>
      <c r="I4894" t="s">
        <v>16278</v>
      </c>
      <c r="J4894" t="s">
        <v>16279</v>
      </c>
      <c r="K4894" t="s">
        <v>16280</v>
      </c>
      <c r="L4894" t="s">
        <v>77940</v>
      </c>
    </row>
    <row r="4895" spans="1:12" x14ac:dyDescent="0.15">
      <c r="A4895" t="s">
        <v>12</v>
      </c>
      <c r="B4895">
        <v>1345993</v>
      </c>
      <c r="C4895">
        <v>1346013</v>
      </c>
      <c r="D4895" t="s">
        <v>16281</v>
      </c>
      <c r="E4895" t="s">
        <v>16282</v>
      </c>
      <c r="F4895" t="s">
        <v>15</v>
      </c>
      <c r="G4895" t="s">
        <v>32</v>
      </c>
      <c r="H4895">
        <v>1</v>
      </c>
      <c r="I4895" t="s">
        <v>16283</v>
      </c>
      <c r="J4895" t="s">
        <v>16284</v>
      </c>
      <c r="K4895" t="s">
        <v>16285</v>
      </c>
      <c r="L4895" t="s">
        <v>77917</v>
      </c>
    </row>
    <row r="4896" spans="1:12" x14ac:dyDescent="0.15">
      <c r="A4896" t="s">
        <v>12</v>
      </c>
      <c r="B4896">
        <v>1346014</v>
      </c>
      <c r="C4896">
        <v>1346034</v>
      </c>
      <c r="D4896" t="s">
        <v>16281</v>
      </c>
      <c r="E4896" t="s">
        <v>16282</v>
      </c>
      <c r="F4896" t="s">
        <v>15</v>
      </c>
      <c r="G4896" t="s">
        <v>36</v>
      </c>
      <c r="H4896">
        <v>22</v>
      </c>
      <c r="I4896" t="s">
        <v>16286</v>
      </c>
      <c r="J4896" t="s">
        <v>16287</v>
      </c>
      <c r="K4896" t="s">
        <v>16288</v>
      </c>
      <c r="L4896" t="s">
        <v>77948</v>
      </c>
    </row>
    <row r="4897" spans="1:12" x14ac:dyDescent="0.15">
      <c r="A4897" t="s">
        <v>12</v>
      </c>
      <c r="B4897">
        <v>1346038</v>
      </c>
      <c r="C4897">
        <v>1346058</v>
      </c>
      <c r="D4897" t="s">
        <v>16281</v>
      </c>
      <c r="E4897" t="s">
        <v>16282</v>
      </c>
      <c r="F4897" t="s">
        <v>15</v>
      </c>
      <c r="G4897" t="s">
        <v>36</v>
      </c>
      <c r="H4897">
        <v>46</v>
      </c>
      <c r="I4897" t="s">
        <v>16289</v>
      </c>
      <c r="J4897" t="s">
        <v>16290</v>
      </c>
      <c r="K4897" t="s">
        <v>16291</v>
      </c>
      <c r="L4897" t="s">
        <v>78004</v>
      </c>
    </row>
    <row r="4898" spans="1:12" x14ac:dyDescent="0.15">
      <c r="A4898" t="s">
        <v>12</v>
      </c>
      <c r="B4898">
        <v>1346062</v>
      </c>
      <c r="C4898">
        <v>1346082</v>
      </c>
      <c r="D4898" t="s">
        <v>16281</v>
      </c>
      <c r="E4898" t="s">
        <v>16282</v>
      </c>
      <c r="F4898" t="s">
        <v>15</v>
      </c>
      <c r="G4898" t="s">
        <v>16</v>
      </c>
      <c r="H4898">
        <v>70</v>
      </c>
      <c r="I4898" t="s">
        <v>16292</v>
      </c>
      <c r="J4898" t="s">
        <v>16293</v>
      </c>
      <c r="K4898" t="s">
        <v>16294</v>
      </c>
      <c r="L4898" t="s">
        <v>77919</v>
      </c>
    </row>
    <row r="4899" spans="1:12" x14ac:dyDescent="0.15">
      <c r="A4899" t="s">
        <v>12</v>
      </c>
      <c r="B4899">
        <v>1347028</v>
      </c>
      <c r="C4899">
        <v>1347048</v>
      </c>
      <c r="D4899" t="s">
        <v>16295</v>
      </c>
      <c r="E4899" t="s">
        <v>16296</v>
      </c>
      <c r="F4899" t="s">
        <v>15</v>
      </c>
      <c r="G4899" t="s">
        <v>36</v>
      </c>
      <c r="H4899">
        <v>13</v>
      </c>
      <c r="I4899" t="s">
        <v>16297</v>
      </c>
      <c r="J4899" t="s">
        <v>16298</v>
      </c>
      <c r="K4899" t="s">
        <v>16299</v>
      </c>
      <c r="L4899" t="s">
        <v>77935</v>
      </c>
    </row>
    <row r="4900" spans="1:12" x14ac:dyDescent="0.15">
      <c r="A4900" t="s">
        <v>12</v>
      </c>
      <c r="B4900">
        <v>1347049</v>
      </c>
      <c r="C4900">
        <v>1347069</v>
      </c>
      <c r="D4900" t="s">
        <v>16295</v>
      </c>
      <c r="E4900" t="s">
        <v>16296</v>
      </c>
      <c r="F4900" t="s">
        <v>15</v>
      </c>
      <c r="G4900" t="s">
        <v>36</v>
      </c>
      <c r="H4900">
        <v>34</v>
      </c>
      <c r="I4900" t="s">
        <v>16300</v>
      </c>
      <c r="J4900" t="s">
        <v>16301</v>
      </c>
      <c r="K4900" t="s">
        <v>16302</v>
      </c>
      <c r="L4900" t="s">
        <v>77999</v>
      </c>
    </row>
    <row r="4901" spans="1:12" x14ac:dyDescent="0.15">
      <c r="A4901" t="s">
        <v>12</v>
      </c>
      <c r="B4901">
        <v>1347073</v>
      </c>
      <c r="C4901">
        <v>1347093</v>
      </c>
      <c r="D4901" t="s">
        <v>16295</v>
      </c>
      <c r="E4901" t="s">
        <v>16296</v>
      </c>
      <c r="F4901" t="s">
        <v>15</v>
      </c>
      <c r="G4901" t="s">
        <v>36</v>
      </c>
      <c r="H4901">
        <v>58</v>
      </c>
      <c r="I4901" t="s">
        <v>16303</v>
      </c>
      <c r="J4901" t="s">
        <v>16304</v>
      </c>
      <c r="K4901" t="s">
        <v>16305</v>
      </c>
      <c r="L4901" t="s">
        <v>77911</v>
      </c>
    </row>
    <row r="4902" spans="1:12" x14ac:dyDescent="0.15">
      <c r="A4902" t="s">
        <v>12</v>
      </c>
      <c r="B4902">
        <v>1347109</v>
      </c>
      <c r="C4902">
        <v>1347129</v>
      </c>
      <c r="D4902" t="s">
        <v>16295</v>
      </c>
      <c r="E4902" t="s">
        <v>16296</v>
      </c>
      <c r="F4902" t="s">
        <v>15</v>
      </c>
      <c r="G4902" t="s">
        <v>36</v>
      </c>
      <c r="H4902">
        <v>94</v>
      </c>
      <c r="I4902" t="s">
        <v>16306</v>
      </c>
      <c r="J4902" t="s">
        <v>16307</v>
      </c>
      <c r="K4902" t="s">
        <v>16308</v>
      </c>
      <c r="L4902" t="s">
        <v>77927</v>
      </c>
    </row>
    <row r="4903" spans="1:12" x14ac:dyDescent="0.15">
      <c r="A4903" t="s">
        <v>12</v>
      </c>
      <c r="B4903">
        <v>1347966</v>
      </c>
      <c r="C4903">
        <v>1347986</v>
      </c>
      <c r="D4903" t="s">
        <v>16309</v>
      </c>
      <c r="E4903" t="s">
        <v>16310</v>
      </c>
      <c r="F4903" t="s">
        <v>15</v>
      </c>
      <c r="G4903" t="s">
        <v>16</v>
      </c>
      <c r="H4903">
        <v>9</v>
      </c>
      <c r="I4903" t="s">
        <v>16311</v>
      </c>
      <c r="J4903" t="s">
        <v>16312</v>
      </c>
      <c r="K4903" t="s">
        <v>16313</v>
      </c>
      <c r="L4903" t="s">
        <v>77939</v>
      </c>
    </row>
    <row r="4904" spans="1:12" x14ac:dyDescent="0.15">
      <c r="A4904" t="s">
        <v>12</v>
      </c>
      <c r="B4904">
        <v>1347997</v>
      </c>
      <c r="C4904">
        <v>1348017</v>
      </c>
      <c r="D4904" t="s">
        <v>16309</v>
      </c>
      <c r="E4904" t="s">
        <v>16310</v>
      </c>
      <c r="F4904" t="s">
        <v>15</v>
      </c>
      <c r="G4904" t="s">
        <v>16</v>
      </c>
      <c r="H4904">
        <v>40</v>
      </c>
      <c r="I4904" t="s">
        <v>16314</v>
      </c>
      <c r="J4904" t="s">
        <v>16315</v>
      </c>
      <c r="K4904" t="s">
        <v>16316</v>
      </c>
      <c r="L4904" t="s">
        <v>77952</v>
      </c>
    </row>
    <row r="4905" spans="1:12" x14ac:dyDescent="0.15">
      <c r="A4905" t="s">
        <v>12</v>
      </c>
      <c r="B4905">
        <v>1348036</v>
      </c>
      <c r="C4905">
        <v>1348056</v>
      </c>
      <c r="D4905" t="s">
        <v>16309</v>
      </c>
      <c r="E4905" t="s">
        <v>16310</v>
      </c>
      <c r="F4905" t="s">
        <v>15</v>
      </c>
      <c r="G4905" t="s">
        <v>16</v>
      </c>
      <c r="H4905">
        <v>79</v>
      </c>
      <c r="I4905" t="s">
        <v>16317</v>
      </c>
      <c r="J4905" t="s">
        <v>16318</v>
      </c>
      <c r="K4905" t="s">
        <v>16319</v>
      </c>
      <c r="L4905" t="s">
        <v>77993</v>
      </c>
    </row>
    <row r="4906" spans="1:12" x14ac:dyDescent="0.15">
      <c r="A4906" t="s">
        <v>12</v>
      </c>
      <c r="B4906">
        <v>1348057</v>
      </c>
      <c r="C4906">
        <v>1348077</v>
      </c>
      <c r="D4906" t="s">
        <v>16309</v>
      </c>
      <c r="E4906" t="s">
        <v>16310</v>
      </c>
      <c r="F4906" t="s">
        <v>15</v>
      </c>
      <c r="G4906" t="s">
        <v>16</v>
      </c>
      <c r="H4906">
        <v>100</v>
      </c>
      <c r="I4906" t="s">
        <v>16320</v>
      </c>
      <c r="J4906" t="s">
        <v>16321</v>
      </c>
      <c r="K4906" t="s">
        <v>16322</v>
      </c>
      <c r="L4906" t="s">
        <v>77953</v>
      </c>
    </row>
    <row r="4907" spans="1:12" x14ac:dyDescent="0.15">
      <c r="A4907" t="s">
        <v>12</v>
      </c>
      <c r="B4907">
        <v>1349333</v>
      </c>
      <c r="C4907">
        <v>1349353</v>
      </c>
      <c r="D4907" t="s">
        <v>16323</v>
      </c>
      <c r="E4907" t="s">
        <v>16324</v>
      </c>
      <c r="F4907" t="s">
        <v>15</v>
      </c>
      <c r="G4907" t="s">
        <v>36</v>
      </c>
      <c r="H4907">
        <v>19</v>
      </c>
      <c r="I4907" t="s">
        <v>16325</v>
      </c>
      <c r="J4907" t="s">
        <v>16326</v>
      </c>
      <c r="K4907" t="s">
        <v>16327</v>
      </c>
      <c r="L4907" t="s">
        <v>77982</v>
      </c>
    </row>
    <row r="4908" spans="1:12" x14ac:dyDescent="0.15">
      <c r="A4908" t="s">
        <v>12</v>
      </c>
      <c r="B4908">
        <v>1349387</v>
      </c>
      <c r="C4908">
        <v>1349407</v>
      </c>
      <c r="D4908" t="s">
        <v>16323</v>
      </c>
      <c r="E4908" t="s">
        <v>16324</v>
      </c>
      <c r="F4908" t="s">
        <v>15</v>
      </c>
      <c r="G4908" t="s">
        <v>32</v>
      </c>
      <c r="H4908">
        <v>73</v>
      </c>
      <c r="I4908" t="s">
        <v>16328</v>
      </c>
      <c r="J4908" t="s">
        <v>16329</v>
      </c>
      <c r="K4908" t="s">
        <v>16330</v>
      </c>
      <c r="L4908" t="s">
        <v>77926</v>
      </c>
    </row>
    <row r="4909" spans="1:12" x14ac:dyDescent="0.15">
      <c r="A4909" t="s">
        <v>12</v>
      </c>
      <c r="B4909">
        <v>1349410</v>
      </c>
      <c r="C4909">
        <v>1349430</v>
      </c>
      <c r="D4909" t="s">
        <v>16323</v>
      </c>
      <c r="E4909" t="s">
        <v>16324</v>
      </c>
      <c r="F4909" t="s">
        <v>15</v>
      </c>
      <c r="G4909" t="s">
        <v>16</v>
      </c>
      <c r="H4909">
        <v>96</v>
      </c>
      <c r="I4909" t="s">
        <v>16331</v>
      </c>
      <c r="J4909" t="s">
        <v>16332</v>
      </c>
      <c r="K4909" t="s">
        <v>16333</v>
      </c>
      <c r="L4909" t="s">
        <v>77912</v>
      </c>
    </row>
    <row r="4910" spans="1:12" x14ac:dyDescent="0.15">
      <c r="A4910" t="s">
        <v>12</v>
      </c>
      <c r="B4910">
        <v>1349432</v>
      </c>
      <c r="C4910">
        <v>1349452</v>
      </c>
      <c r="D4910" t="s">
        <v>16323</v>
      </c>
      <c r="E4910" t="s">
        <v>16324</v>
      </c>
      <c r="F4910" t="s">
        <v>15</v>
      </c>
      <c r="G4910" t="s">
        <v>36</v>
      </c>
      <c r="H4910">
        <v>118</v>
      </c>
      <c r="I4910" t="s">
        <v>16334</v>
      </c>
      <c r="J4910" t="s">
        <v>16335</v>
      </c>
      <c r="K4910" t="s">
        <v>16336</v>
      </c>
      <c r="L4910" t="s">
        <v>77973</v>
      </c>
    </row>
    <row r="4911" spans="1:12" x14ac:dyDescent="0.15">
      <c r="A4911" t="s">
        <v>12</v>
      </c>
      <c r="B4911">
        <v>1351957</v>
      </c>
      <c r="C4911">
        <v>1351977</v>
      </c>
      <c r="D4911" t="s">
        <v>16337</v>
      </c>
      <c r="E4911" t="s">
        <v>90</v>
      </c>
      <c r="F4911" t="s">
        <v>76</v>
      </c>
      <c r="G4911" t="s">
        <v>16</v>
      </c>
      <c r="H4911">
        <v>6</v>
      </c>
      <c r="I4911" t="s">
        <v>16338</v>
      </c>
      <c r="J4911" t="s">
        <v>16339</v>
      </c>
      <c r="K4911" t="s">
        <v>16340</v>
      </c>
      <c r="L4911" t="s">
        <v>78025</v>
      </c>
    </row>
    <row r="4912" spans="1:12" x14ac:dyDescent="0.15">
      <c r="A4912" t="s">
        <v>12</v>
      </c>
      <c r="B4912">
        <v>1351930</v>
      </c>
      <c r="C4912">
        <v>1351950</v>
      </c>
      <c r="D4912" t="s">
        <v>16337</v>
      </c>
      <c r="E4912" t="s">
        <v>90</v>
      </c>
      <c r="F4912" t="s">
        <v>76</v>
      </c>
      <c r="G4912" t="s">
        <v>32</v>
      </c>
      <c r="H4912">
        <v>33</v>
      </c>
      <c r="I4912" t="s">
        <v>16341</v>
      </c>
      <c r="J4912" t="s">
        <v>16342</v>
      </c>
      <c r="K4912" t="s">
        <v>16343</v>
      </c>
      <c r="L4912" t="s">
        <v>77977</v>
      </c>
    </row>
    <row r="4913" spans="1:12" x14ac:dyDescent="0.15">
      <c r="A4913" t="s">
        <v>12</v>
      </c>
      <c r="B4913">
        <v>1351909</v>
      </c>
      <c r="C4913">
        <v>1351929</v>
      </c>
      <c r="D4913" t="s">
        <v>16337</v>
      </c>
      <c r="E4913" t="s">
        <v>90</v>
      </c>
      <c r="F4913" t="s">
        <v>76</v>
      </c>
      <c r="G4913" t="s">
        <v>36</v>
      </c>
      <c r="H4913">
        <v>54</v>
      </c>
      <c r="I4913" t="s">
        <v>16344</v>
      </c>
      <c r="J4913" t="s">
        <v>16345</v>
      </c>
      <c r="K4913" t="s">
        <v>16346</v>
      </c>
      <c r="L4913" t="s">
        <v>77961</v>
      </c>
    </row>
    <row r="4914" spans="1:12" x14ac:dyDescent="0.15">
      <c r="A4914" t="s">
        <v>12</v>
      </c>
      <c r="B4914">
        <v>1351879</v>
      </c>
      <c r="C4914">
        <v>1351899</v>
      </c>
      <c r="D4914" t="s">
        <v>16337</v>
      </c>
      <c r="E4914" t="s">
        <v>90</v>
      </c>
      <c r="F4914" t="s">
        <v>76</v>
      </c>
      <c r="G4914" t="s">
        <v>32</v>
      </c>
      <c r="H4914">
        <v>84</v>
      </c>
      <c r="I4914" t="s">
        <v>16347</v>
      </c>
      <c r="J4914" t="s">
        <v>16348</v>
      </c>
      <c r="K4914" t="s">
        <v>16349</v>
      </c>
      <c r="L4914" t="s">
        <v>77946</v>
      </c>
    </row>
    <row r="4915" spans="1:12" x14ac:dyDescent="0.15">
      <c r="A4915" t="s">
        <v>12</v>
      </c>
      <c r="B4915">
        <v>1352106</v>
      </c>
      <c r="C4915">
        <v>1352126</v>
      </c>
      <c r="D4915" t="s">
        <v>16350</v>
      </c>
      <c r="E4915" t="s">
        <v>90</v>
      </c>
      <c r="F4915" t="s">
        <v>15</v>
      </c>
      <c r="G4915" t="s">
        <v>23</v>
      </c>
      <c r="H4915">
        <v>11</v>
      </c>
      <c r="I4915" t="s">
        <v>16351</v>
      </c>
      <c r="J4915" t="s">
        <v>16352</v>
      </c>
      <c r="K4915" t="s">
        <v>16353</v>
      </c>
      <c r="L4915" t="s">
        <v>77974</v>
      </c>
    </row>
    <row r="4916" spans="1:12" x14ac:dyDescent="0.15">
      <c r="A4916" t="s">
        <v>12</v>
      </c>
      <c r="B4916">
        <v>1352129</v>
      </c>
      <c r="C4916">
        <v>1352149</v>
      </c>
      <c r="D4916" t="s">
        <v>16350</v>
      </c>
      <c r="E4916" t="s">
        <v>90</v>
      </c>
      <c r="F4916" t="s">
        <v>15</v>
      </c>
      <c r="G4916" t="s">
        <v>23</v>
      </c>
      <c r="H4916">
        <v>34</v>
      </c>
      <c r="I4916" t="s">
        <v>16354</v>
      </c>
      <c r="J4916" t="s">
        <v>16355</v>
      </c>
      <c r="K4916" t="s">
        <v>16356</v>
      </c>
      <c r="L4916" t="s">
        <v>77999</v>
      </c>
    </row>
    <row r="4917" spans="1:12" x14ac:dyDescent="0.15">
      <c r="A4917" t="s">
        <v>12</v>
      </c>
      <c r="B4917">
        <v>1352150</v>
      </c>
      <c r="C4917">
        <v>1352170</v>
      </c>
      <c r="D4917" t="s">
        <v>16350</v>
      </c>
      <c r="E4917" t="s">
        <v>90</v>
      </c>
      <c r="F4917" t="s">
        <v>15</v>
      </c>
      <c r="G4917" t="s">
        <v>36</v>
      </c>
      <c r="H4917">
        <v>55</v>
      </c>
      <c r="I4917" t="s">
        <v>16357</v>
      </c>
      <c r="J4917" t="s">
        <v>16358</v>
      </c>
      <c r="K4917" t="s">
        <v>16359</v>
      </c>
      <c r="L4917" t="s">
        <v>77992</v>
      </c>
    </row>
    <row r="4918" spans="1:12" x14ac:dyDescent="0.15">
      <c r="A4918" t="s">
        <v>12</v>
      </c>
      <c r="B4918">
        <v>1352200</v>
      </c>
      <c r="C4918">
        <v>1352220</v>
      </c>
      <c r="D4918" t="s">
        <v>16350</v>
      </c>
      <c r="E4918" t="s">
        <v>90</v>
      </c>
      <c r="F4918" t="s">
        <v>15</v>
      </c>
      <c r="G4918" t="s">
        <v>16</v>
      </c>
      <c r="H4918">
        <v>105</v>
      </c>
      <c r="I4918" t="s">
        <v>16360</v>
      </c>
      <c r="J4918" t="s">
        <v>16361</v>
      </c>
      <c r="K4918" t="s">
        <v>16362</v>
      </c>
      <c r="L4918" t="s">
        <v>78028</v>
      </c>
    </row>
    <row r="4919" spans="1:12" x14ac:dyDescent="0.15">
      <c r="A4919" t="s">
        <v>12</v>
      </c>
      <c r="B4919">
        <v>1352513</v>
      </c>
      <c r="C4919">
        <v>1352533</v>
      </c>
      <c r="D4919" t="s">
        <v>16363</v>
      </c>
      <c r="E4919" t="s">
        <v>90</v>
      </c>
      <c r="F4919" t="s">
        <v>76</v>
      </c>
      <c r="G4919" t="s">
        <v>16</v>
      </c>
      <c r="H4919">
        <v>8</v>
      </c>
      <c r="I4919" t="s">
        <v>16364</v>
      </c>
      <c r="J4919" t="s">
        <v>16365</v>
      </c>
      <c r="K4919" t="s">
        <v>16366</v>
      </c>
      <c r="L4919" t="s">
        <v>77955</v>
      </c>
    </row>
    <row r="4920" spans="1:12" x14ac:dyDescent="0.15">
      <c r="A4920" t="s">
        <v>12</v>
      </c>
      <c r="B4920">
        <v>1352491</v>
      </c>
      <c r="C4920">
        <v>1352511</v>
      </c>
      <c r="D4920" t="s">
        <v>16363</v>
      </c>
      <c r="E4920" t="s">
        <v>90</v>
      </c>
      <c r="F4920" t="s">
        <v>76</v>
      </c>
      <c r="G4920" t="s">
        <v>36</v>
      </c>
      <c r="H4920">
        <v>30</v>
      </c>
      <c r="I4920" t="s">
        <v>16367</v>
      </c>
      <c r="J4920" t="s">
        <v>16368</v>
      </c>
      <c r="K4920" t="s">
        <v>16369</v>
      </c>
      <c r="L4920" t="s">
        <v>77984</v>
      </c>
    </row>
    <row r="4921" spans="1:12" x14ac:dyDescent="0.15">
      <c r="A4921" t="s">
        <v>12</v>
      </c>
      <c r="B4921">
        <v>1352462</v>
      </c>
      <c r="C4921">
        <v>1352482</v>
      </c>
      <c r="D4921" t="s">
        <v>16363</v>
      </c>
      <c r="E4921" t="s">
        <v>90</v>
      </c>
      <c r="F4921" t="s">
        <v>76</v>
      </c>
      <c r="G4921" t="s">
        <v>16</v>
      </c>
      <c r="H4921">
        <v>59</v>
      </c>
      <c r="I4921" t="s">
        <v>16370</v>
      </c>
      <c r="J4921" t="s">
        <v>16371</v>
      </c>
      <c r="K4921" t="s">
        <v>16372</v>
      </c>
      <c r="L4921" t="s">
        <v>78009</v>
      </c>
    </row>
    <row r="4922" spans="1:12" x14ac:dyDescent="0.15">
      <c r="A4922" t="s">
        <v>12</v>
      </c>
      <c r="B4922">
        <v>1352438</v>
      </c>
      <c r="C4922">
        <v>1352458</v>
      </c>
      <c r="D4922" t="s">
        <v>16363</v>
      </c>
      <c r="E4922" t="s">
        <v>90</v>
      </c>
      <c r="F4922" t="s">
        <v>76</v>
      </c>
      <c r="G4922" t="s">
        <v>32</v>
      </c>
      <c r="H4922">
        <v>83</v>
      </c>
      <c r="I4922" t="s">
        <v>16373</v>
      </c>
      <c r="J4922" t="s">
        <v>16374</v>
      </c>
      <c r="K4922" t="s">
        <v>16375</v>
      </c>
      <c r="L4922" t="s">
        <v>77958</v>
      </c>
    </row>
    <row r="4923" spans="1:12" x14ac:dyDescent="0.15">
      <c r="A4923" t="s">
        <v>12</v>
      </c>
      <c r="B4923">
        <v>1353756</v>
      </c>
      <c r="C4923">
        <v>1353776</v>
      </c>
      <c r="D4923" t="s">
        <v>16376</v>
      </c>
      <c r="E4923" t="s">
        <v>90</v>
      </c>
      <c r="F4923" t="s">
        <v>76</v>
      </c>
      <c r="G4923" t="s">
        <v>23</v>
      </c>
      <c r="H4923">
        <v>18</v>
      </c>
      <c r="I4923" t="s">
        <v>16377</v>
      </c>
      <c r="J4923" t="s">
        <v>16378</v>
      </c>
      <c r="K4923" t="s">
        <v>16379</v>
      </c>
      <c r="L4923" t="s">
        <v>78007</v>
      </c>
    </row>
    <row r="4924" spans="1:12" x14ac:dyDescent="0.15">
      <c r="A4924" t="s">
        <v>12</v>
      </c>
      <c r="B4924">
        <v>1353729</v>
      </c>
      <c r="C4924">
        <v>1353749</v>
      </c>
      <c r="D4924" t="s">
        <v>16376</v>
      </c>
      <c r="E4924" t="s">
        <v>90</v>
      </c>
      <c r="F4924" t="s">
        <v>76</v>
      </c>
      <c r="G4924" t="s">
        <v>36</v>
      </c>
      <c r="H4924">
        <v>45</v>
      </c>
      <c r="I4924" t="s">
        <v>16380</v>
      </c>
      <c r="J4924" t="s">
        <v>16381</v>
      </c>
      <c r="K4924" t="s">
        <v>16382</v>
      </c>
      <c r="L4924" t="s">
        <v>77967</v>
      </c>
    </row>
    <row r="4925" spans="1:12" x14ac:dyDescent="0.15">
      <c r="A4925" t="s">
        <v>12</v>
      </c>
      <c r="B4925">
        <v>1353689</v>
      </c>
      <c r="C4925">
        <v>1353709</v>
      </c>
      <c r="D4925" t="s">
        <v>16376</v>
      </c>
      <c r="E4925" t="s">
        <v>90</v>
      </c>
      <c r="F4925" t="s">
        <v>76</v>
      </c>
      <c r="G4925" t="s">
        <v>36</v>
      </c>
      <c r="H4925">
        <v>85</v>
      </c>
      <c r="I4925" t="s">
        <v>16383</v>
      </c>
      <c r="J4925" t="s">
        <v>16384</v>
      </c>
      <c r="K4925" t="s">
        <v>16385</v>
      </c>
      <c r="L4925" t="s">
        <v>77972</v>
      </c>
    </row>
    <row r="4926" spans="1:12" x14ac:dyDescent="0.15">
      <c r="A4926" t="s">
        <v>12</v>
      </c>
      <c r="B4926">
        <v>1353668</v>
      </c>
      <c r="C4926">
        <v>1353688</v>
      </c>
      <c r="D4926" t="s">
        <v>16376</v>
      </c>
      <c r="E4926" t="s">
        <v>90</v>
      </c>
      <c r="F4926" t="s">
        <v>76</v>
      </c>
      <c r="G4926" t="s">
        <v>23</v>
      </c>
      <c r="H4926">
        <v>106</v>
      </c>
      <c r="I4926" t="s">
        <v>16386</v>
      </c>
      <c r="J4926" t="s">
        <v>16387</v>
      </c>
      <c r="K4926" t="s">
        <v>16388</v>
      </c>
      <c r="L4926" t="s">
        <v>77914</v>
      </c>
    </row>
    <row r="4927" spans="1:12" x14ac:dyDescent="0.15">
      <c r="A4927" t="s">
        <v>12</v>
      </c>
      <c r="B4927">
        <v>1354288</v>
      </c>
      <c r="C4927">
        <v>1354308</v>
      </c>
      <c r="D4927" t="s">
        <v>16389</v>
      </c>
      <c r="E4927" t="s">
        <v>90</v>
      </c>
      <c r="F4927" t="s">
        <v>15</v>
      </c>
      <c r="G4927" t="s">
        <v>36</v>
      </c>
      <c r="H4927">
        <v>13</v>
      </c>
      <c r="I4927" t="s">
        <v>16390</v>
      </c>
      <c r="J4927" t="s">
        <v>16391</v>
      </c>
      <c r="K4927" t="s">
        <v>16392</v>
      </c>
      <c r="L4927" t="s">
        <v>77935</v>
      </c>
    </row>
    <row r="4928" spans="1:12" x14ac:dyDescent="0.15">
      <c r="A4928" t="s">
        <v>12</v>
      </c>
      <c r="B4928">
        <v>1354321</v>
      </c>
      <c r="C4928">
        <v>1354341</v>
      </c>
      <c r="D4928" t="s">
        <v>16389</v>
      </c>
      <c r="E4928" t="s">
        <v>90</v>
      </c>
      <c r="F4928" t="s">
        <v>15</v>
      </c>
      <c r="G4928" t="s">
        <v>36</v>
      </c>
      <c r="H4928">
        <v>46</v>
      </c>
      <c r="I4928" t="s">
        <v>16393</v>
      </c>
      <c r="J4928" t="s">
        <v>16394</v>
      </c>
      <c r="K4928" t="s">
        <v>16395</v>
      </c>
      <c r="L4928" t="s">
        <v>78004</v>
      </c>
    </row>
    <row r="4929" spans="1:12" x14ac:dyDescent="0.15">
      <c r="A4929" t="s">
        <v>12</v>
      </c>
      <c r="B4929">
        <v>1354421</v>
      </c>
      <c r="C4929">
        <v>1354441</v>
      </c>
      <c r="D4929" t="s">
        <v>16389</v>
      </c>
      <c r="E4929" t="s">
        <v>90</v>
      </c>
      <c r="F4929" t="s">
        <v>15</v>
      </c>
      <c r="G4929" t="s">
        <v>23</v>
      </c>
      <c r="H4929">
        <v>146</v>
      </c>
      <c r="I4929" t="s">
        <v>16396</v>
      </c>
      <c r="J4929" t="s">
        <v>16397</v>
      </c>
      <c r="K4929" t="s">
        <v>16398</v>
      </c>
      <c r="L4929" t="s">
        <v>78063</v>
      </c>
    </row>
    <row r="4930" spans="1:12" x14ac:dyDescent="0.15">
      <c r="A4930" t="s">
        <v>12</v>
      </c>
      <c r="B4930">
        <v>1354441</v>
      </c>
      <c r="C4930">
        <v>1354461</v>
      </c>
      <c r="D4930" t="s">
        <v>16389</v>
      </c>
      <c r="E4930" t="s">
        <v>90</v>
      </c>
      <c r="F4930" t="s">
        <v>15</v>
      </c>
      <c r="G4930" t="s">
        <v>36</v>
      </c>
      <c r="H4930">
        <v>166</v>
      </c>
      <c r="I4930" t="s">
        <v>16399</v>
      </c>
      <c r="J4930" t="s">
        <v>16400</v>
      </c>
      <c r="K4930" t="s">
        <v>16401</v>
      </c>
      <c r="L4930" t="s">
        <v>77996</v>
      </c>
    </row>
    <row r="4931" spans="1:12" x14ac:dyDescent="0.15">
      <c r="A4931" t="s">
        <v>12</v>
      </c>
      <c r="B4931">
        <v>1354764</v>
      </c>
      <c r="C4931">
        <v>1354784</v>
      </c>
      <c r="D4931" t="s">
        <v>16402</v>
      </c>
      <c r="E4931" t="s">
        <v>90</v>
      </c>
      <c r="F4931" t="s">
        <v>15</v>
      </c>
      <c r="G4931" t="s">
        <v>36</v>
      </c>
      <c r="H4931">
        <v>31</v>
      </c>
      <c r="I4931" t="s">
        <v>16403</v>
      </c>
      <c r="J4931" t="s">
        <v>16404</v>
      </c>
      <c r="K4931" t="s">
        <v>16405</v>
      </c>
      <c r="L4931" t="s">
        <v>77910</v>
      </c>
    </row>
    <row r="4932" spans="1:12" x14ac:dyDescent="0.15">
      <c r="A4932" t="s">
        <v>12</v>
      </c>
      <c r="B4932">
        <v>1354884</v>
      </c>
      <c r="C4932">
        <v>1354904</v>
      </c>
      <c r="D4932" t="s">
        <v>16402</v>
      </c>
      <c r="E4932" t="s">
        <v>90</v>
      </c>
      <c r="F4932" t="s">
        <v>15</v>
      </c>
      <c r="G4932" t="s">
        <v>23</v>
      </c>
      <c r="H4932">
        <v>151</v>
      </c>
      <c r="I4932" t="s">
        <v>16406</v>
      </c>
      <c r="J4932" t="s">
        <v>16407</v>
      </c>
      <c r="K4932" t="s">
        <v>16408</v>
      </c>
      <c r="L4932" t="s">
        <v>78050</v>
      </c>
    </row>
    <row r="4933" spans="1:12" x14ac:dyDescent="0.15">
      <c r="A4933" t="s">
        <v>12</v>
      </c>
      <c r="B4933">
        <v>1354911</v>
      </c>
      <c r="C4933">
        <v>1354931</v>
      </c>
      <c r="D4933" t="s">
        <v>16402</v>
      </c>
      <c r="E4933" t="s">
        <v>90</v>
      </c>
      <c r="F4933" t="s">
        <v>15</v>
      </c>
      <c r="G4933" t="s">
        <v>36</v>
      </c>
      <c r="H4933">
        <v>178</v>
      </c>
      <c r="I4933" t="s">
        <v>16409</v>
      </c>
      <c r="J4933" t="s">
        <v>16410</v>
      </c>
      <c r="K4933" t="s">
        <v>16411</v>
      </c>
      <c r="L4933" t="s">
        <v>78105</v>
      </c>
    </row>
    <row r="4934" spans="1:12" x14ac:dyDescent="0.15">
      <c r="A4934" t="s">
        <v>12</v>
      </c>
      <c r="B4934">
        <v>1354939</v>
      </c>
      <c r="C4934">
        <v>1354959</v>
      </c>
      <c r="D4934" t="s">
        <v>16402</v>
      </c>
      <c r="E4934" t="s">
        <v>90</v>
      </c>
      <c r="F4934" t="s">
        <v>15</v>
      </c>
      <c r="G4934" t="s">
        <v>32</v>
      </c>
      <c r="H4934">
        <v>206</v>
      </c>
      <c r="I4934" t="s">
        <v>16412</v>
      </c>
      <c r="J4934" t="s">
        <v>16413</v>
      </c>
      <c r="K4934" t="s">
        <v>16414</v>
      </c>
      <c r="L4934" t="s">
        <v>78106</v>
      </c>
    </row>
    <row r="4935" spans="1:12" x14ac:dyDescent="0.15">
      <c r="A4935" t="s">
        <v>12</v>
      </c>
      <c r="B4935">
        <v>1355498</v>
      </c>
      <c r="C4935">
        <v>1355518</v>
      </c>
      <c r="D4935" t="s">
        <v>16415</v>
      </c>
      <c r="E4935" t="s">
        <v>90</v>
      </c>
      <c r="F4935" t="s">
        <v>15</v>
      </c>
      <c r="G4935" t="s">
        <v>23</v>
      </c>
      <c r="H4935">
        <v>14</v>
      </c>
      <c r="I4935" t="s">
        <v>16416</v>
      </c>
      <c r="J4935" t="s">
        <v>16417</v>
      </c>
      <c r="K4935" t="s">
        <v>16418</v>
      </c>
      <c r="L4935" t="s">
        <v>77924</v>
      </c>
    </row>
    <row r="4936" spans="1:12" x14ac:dyDescent="0.15">
      <c r="A4936" t="s">
        <v>12</v>
      </c>
      <c r="B4936">
        <v>1355519</v>
      </c>
      <c r="C4936">
        <v>1355539</v>
      </c>
      <c r="D4936" t="s">
        <v>16415</v>
      </c>
      <c r="E4936" t="s">
        <v>90</v>
      </c>
      <c r="F4936" t="s">
        <v>15</v>
      </c>
      <c r="G4936" t="s">
        <v>36</v>
      </c>
      <c r="H4936">
        <v>35</v>
      </c>
      <c r="I4936" t="s">
        <v>16419</v>
      </c>
      <c r="J4936" t="s">
        <v>16420</v>
      </c>
      <c r="K4936" t="s">
        <v>16421</v>
      </c>
      <c r="L4936" t="s">
        <v>77936</v>
      </c>
    </row>
    <row r="4937" spans="1:12" x14ac:dyDescent="0.15">
      <c r="A4937" t="s">
        <v>12</v>
      </c>
      <c r="B4937">
        <v>1355549</v>
      </c>
      <c r="C4937">
        <v>1355569</v>
      </c>
      <c r="D4937" t="s">
        <v>16415</v>
      </c>
      <c r="E4937" t="s">
        <v>90</v>
      </c>
      <c r="F4937" t="s">
        <v>15</v>
      </c>
      <c r="G4937" t="s">
        <v>23</v>
      </c>
      <c r="H4937">
        <v>65</v>
      </c>
      <c r="I4937" t="s">
        <v>16422</v>
      </c>
      <c r="J4937" t="s">
        <v>16423</v>
      </c>
      <c r="K4937" t="s">
        <v>16424</v>
      </c>
      <c r="L4937" t="s">
        <v>78042</v>
      </c>
    </row>
    <row r="4938" spans="1:12" x14ac:dyDescent="0.15">
      <c r="A4938" t="s">
        <v>12</v>
      </c>
      <c r="B4938">
        <v>1355578</v>
      </c>
      <c r="C4938">
        <v>1355598</v>
      </c>
      <c r="D4938" t="s">
        <v>16415</v>
      </c>
      <c r="E4938" t="s">
        <v>90</v>
      </c>
      <c r="F4938" t="s">
        <v>15</v>
      </c>
      <c r="G4938" t="s">
        <v>36</v>
      </c>
      <c r="H4938">
        <v>94</v>
      </c>
      <c r="I4938" t="s">
        <v>16425</v>
      </c>
      <c r="J4938" t="s">
        <v>16426</v>
      </c>
      <c r="K4938" t="s">
        <v>16427</v>
      </c>
      <c r="L4938" t="s">
        <v>77927</v>
      </c>
    </row>
    <row r="4939" spans="1:12" x14ac:dyDescent="0.15">
      <c r="A4939" t="s">
        <v>12</v>
      </c>
      <c r="B4939">
        <v>1356185</v>
      </c>
      <c r="C4939">
        <v>1356205</v>
      </c>
      <c r="D4939" t="s">
        <v>16428</v>
      </c>
      <c r="E4939" t="s">
        <v>90</v>
      </c>
      <c r="F4939" t="s">
        <v>15</v>
      </c>
      <c r="G4939" t="s">
        <v>36</v>
      </c>
      <c r="H4939">
        <v>24</v>
      </c>
      <c r="I4939" t="s">
        <v>16429</v>
      </c>
      <c r="J4939" t="s">
        <v>16430</v>
      </c>
      <c r="K4939" t="s">
        <v>16431</v>
      </c>
      <c r="L4939" t="s">
        <v>77966</v>
      </c>
    </row>
    <row r="4940" spans="1:12" x14ac:dyDescent="0.15">
      <c r="A4940" t="s">
        <v>12</v>
      </c>
      <c r="B4940">
        <v>1356205</v>
      </c>
      <c r="C4940">
        <v>1356225</v>
      </c>
      <c r="D4940" t="s">
        <v>16428</v>
      </c>
      <c r="E4940" t="s">
        <v>90</v>
      </c>
      <c r="F4940" t="s">
        <v>15</v>
      </c>
      <c r="G4940" t="s">
        <v>23</v>
      </c>
      <c r="H4940">
        <v>44</v>
      </c>
      <c r="I4940" t="s">
        <v>16432</v>
      </c>
      <c r="J4940" t="s">
        <v>16433</v>
      </c>
      <c r="K4940" t="s">
        <v>16434</v>
      </c>
      <c r="L4940" t="s">
        <v>78016</v>
      </c>
    </row>
    <row r="4941" spans="1:12" x14ac:dyDescent="0.15">
      <c r="A4941" t="s">
        <v>12</v>
      </c>
      <c r="B4941">
        <v>1356237</v>
      </c>
      <c r="C4941">
        <v>1356257</v>
      </c>
      <c r="D4941" t="s">
        <v>16428</v>
      </c>
      <c r="E4941" t="s">
        <v>90</v>
      </c>
      <c r="F4941" t="s">
        <v>15</v>
      </c>
      <c r="G4941" t="s">
        <v>36</v>
      </c>
      <c r="H4941">
        <v>76</v>
      </c>
      <c r="I4941" t="s">
        <v>16435</v>
      </c>
      <c r="J4941" t="s">
        <v>16436</v>
      </c>
      <c r="K4941" t="s">
        <v>16437</v>
      </c>
      <c r="L4941" t="s">
        <v>77985</v>
      </c>
    </row>
    <row r="4942" spans="1:12" x14ac:dyDescent="0.15">
      <c r="A4942" t="s">
        <v>12</v>
      </c>
      <c r="B4942">
        <v>1356265</v>
      </c>
      <c r="C4942">
        <v>1356285</v>
      </c>
      <c r="D4942" t="s">
        <v>16428</v>
      </c>
      <c r="E4942" t="s">
        <v>90</v>
      </c>
      <c r="F4942" t="s">
        <v>15</v>
      </c>
      <c r="G4942" t="s">
        <v>36</v>
      </c>
      <c r="H4942">
        <v>104</v>
      </c>
      <c r="I4942" t="s">
        <v>16438</v>
      </c>
      <c r="J4942" t="s">
        <v>16439</v>
      </c>
      <c r="K4942" t="s">
        <v>16440</v>
      </c>
      <c r="L4942" t="s">
        <v>77963</v>
      </c>
    </row>
    <row r="4943" spans="1:12" x14ac:dyDescent="0.15">
      <c r="A4943" t="s">
        <v>12</v>
      </c>
      <c r="B4943">
        <v>1358396</v>
      </c>
      <c r="C4943">
        <v>1358416</v>
      </c>
      <c r="D4943" t="s">
        <v>16441</v>
      </c>
      <c r="E4943" t="s">
        <v>90</v>
      </c>
      <c r="F4943" t="s">
        <v>15</v>
      </c>
      <c r="G4943" t="s">
        <v>16</v>
      </c>
      <c r="H4943">
        <v>19</v>
      </c>
      <c r="I4943" t="s">
        <v>16442</v>
      </c>
      <c r="J4943" t="s">
        <v>16443</v>
      </c>
      <c r="K4943" t="s">
        <v>16444</v>
      </c>
      <c r="L4943" t="s">
        <v>77982</v>
      </c>
    </row>
    <row r="4944" spans="1:12" x14ac:dyDescent="0.15">
      <c r="A4944" t="s">
        <v>12</v>
      </c>
      <c r="B4944">
        <v>1358447</v>
      </c>
      <c r="C4944">
        <v>1358467</v>
      </c>
      <c r="D4944" t="s">
        <v>16441</v>
      </c>
      <c r="E4944" t="s">
        <v>90</v>
      </c>
      <c r="F4944" t="s">
        <v>15</v>
      </c>
      <c r="G4944" t="s">
        <v>23</v>
      </c>
      <c r="H4944">
        <v>70</v>
      </c>
      <c r="I4944" t="s">
        <v>16445</v>
      </c>
      <c r="J4944" t="s">
        <v>16446</v>
      </c>
      <c r="K4944" t="s">
        <v>16447</v>
      </c>
      <c r="L4944" t="s">
        <v>77919</v>
      </c>
    </row>
    <row r="4945" spans="1:12" x14ac:dyDescent="0.15">
      <c r="A4945" t="s">
        <v>12</v>
      </c>
      <c r="B4945">
        <v>1358490</v>
      </c>
      <c r="C4945">
        <v>1358510</v>
      </c>
      <c r="D4945" t="s">
        <v>16441</v>
      </c>
      <c r="E4945" t="s">
        <v>90</v>
      </c>
      <c r="F4945" t="s">
        <v>15</v>
      </c>
      <c r="G4945" t="s">
        <v>23</v>
      </c>
      <c r="H4945">
        <v>113</v>
      </c>
      <c r="I4945" t="s">
        <v>16448</v>
      </c>
      <c r="J4945" t="s">
        <v>16449</v>
      </c>
      <c r="K4945" t="s">
        <v>16450</v>
      </c>
      <c r="L4945" t="s">
        <v>77986</v>
      </c>
    </row>
    <row r="4946" spans="1:12" x14ac:dyDescent="0.15">
      <c r="A4946" t="s">
        <v>12</v>
      </c>
      <c r="B4946">
        <v>1358519</v>
      </c>
      <c r="C4946">
        <v>1358539</v>
      </c>
      <c r="D4946" t="s">
        <v>16441</v>
      </c>
      <c r="E4946" t="s">
        <v>90</v>
      </c>
      <c r="F4946" t="s">
        <v>15</v>
      </c>
      <c r="G4946" t="s">
        <v>32</v>
      </c>
      <c r="H4946">
        <v>142</v>
      </c>
      <c r="I4946" t="s">
        <v>16451</v>
      </c>
      <c r="J4946" t="s">
        <v>16452</v>
      </c>
      <c r="K4946" t="s">
        <v>16453</v>
      </c>
      <c r="L4946" t="s">
        <v>77990</v>
      </c>
    </row>
    <row r="4947" spans="1:12" x14ac:dyDescent="0.15">
      <c r="A4947" t="s">
        <v>12</v>
      </c>
      <c r="B4947">
        <v>1363677</v>
      </c>
      <c r="C4947">
        <v>1363697</v>
      </c>
      <c r="D4947" t="s">
        <v>16454</v>
      </c>
      <c r="E4947" t="s">
        <v>90</v>
      </c>
      <c r="F4947" t="s">
        <v>15</v>
      </c>
      <c r="G4947" t="s">
        <v>23</v>
      </c>
      <c r="H4947">
        <v>41</v>
      </c>
      <c r="I4947" t="s">
        <v>16455</v>
      </c>
      <c r="J4947" t="s">
        <v>16456</v>
      </c>
      <c r="K4947" t="s">
        <v>16457</v>
      </c>
      <c r="L4947" t="s">
        <v>78014</v>
      </c>
    </row>
    <row r="4948" spans="1:12" x14ac:dyDescent="0.15">
      <c r="A4948" t="s">
        <v>12</v>
      </c>
      <c r="B4948">
        <v>1363722</v>
      </c>
      <c r="C4948">
        <v>1363742</v>
      </c>
      <c r="D4948" t="s">
        <v>16454</v>
      </c>
      <c r="E4948" t="s">
        <v>90</v>
      </c>
      <c r="F4948" t="s">
        <v>15</v>
      </c>
      <c r="G4948" t="s">
        <v>32</v>
      </c>
      <c r="H4948">
        <v>86</v>
      </c>
      <c r="I4948" t="s">
        <v>16458</v>
      </c>
      <c r="J4948" t="s">
        <v>16459</v>
      </c>
      <c r="K4948" t="s">
        <v>16460</v>
      </c>
      <c r="L4948" t="s">
        <v>77929</v>
      </c>
    </row>
    <row r="4949" spans="1:12" x14ac:dyDescent="0.15">
      <c r="A4949" t="s">
        <v>12</v>
      </c>
      <c r="B4949">
        <v>1363744</v>
      </c>
      <c r="C4949">
        <v>1363764</v>
      </c>
      <c r="D4949" t="s">
        <v>16454</v>
      </c>
      <c r="E4949" t="s">
        <v>90</v>
      </c>
      <c r="F4949" t="s">
        <v>15</v>
      </c>
      <c r="G4949" t="s">
        <v>36</v>
      </c>
      <c r="H4949">
        <v>108</v>
      </c>
      <c r="I4949" t="s">
        <v>16461</v>
      </c>
      <c r="J4949" t="s">
        <v>16462</v>
      </c>
      <c r="K4949" t="s">
        <v>16463</v>
      </c>
      <c r="L4949" t="s">
        <v>77994</v>
      </c>
    </row>
    <row r="4950" spans="1:12" x14ac:dyDescent="0.15">
      <c r="A4950" t="s">
        <v>12</v>
      </c>
      <c r="B4950">
        <v>1363770</v>
      </c>
      <c r="C4950">
        <v>1363790</v>
      </c>
      <c r="D4950" t="s">
        <v>16454</v>
      </c>
      <c r="E4950" t="s">
        <v>90</v>
      </c>
      <c r="F4950" t="s">
        <v>15</v>
      </c>
      <c r="G4950" t="s">
        <v>16</v>
      </c>
      <c r="H4950">
        <v>134</v>
      </c>
      <c r="I4950" t="s">
        <v>16464</v>
      </c>
      <c r="J4950" t="s">
        <v>16465</v>
      </c>
      <c r="K4950" t="s">
        <v>16466</v>
      </c>
      <c r="L4950" t="s">
        <v>78039</v>
      </c>
    </row>
    <row r="4951" spans="1:12" x14ac:dyDescent="0.15">
      <c r="A4951" t="s">
        <v>12</v>
      </c>
      <c r="B4951">
        <v>1364435</v>
      </c>
      <c r="C4951">
        <v>1364455</v>
      </c>
      <c r="D4951" t="s">
        <v>16467</v>
      </c>
      <c r="E4951" t="s">
        <v>90</v>
      </c>
      <c r="F4951" t="s">
        <v>15</v>
      </c>
      <c r="G4951" t="s">
        <v>36</v>
      </c>
      <c r="H4951">
        <v>0</v>
      </c>
      <c r="I4951" t="s">
        <v>16468</v>
      </c>
      <c r="J4951" t="s">
        <v>16469</v>
      </c>
      <c r="K4951" t="s">
        <v>16470</v>
      </c>
      <c r="L4951" t="s">
        <v>77980</v>
      </c>
    </row>
    <row r="4952" spans="1:12" x14ac:dyDescent="0.15">
      <c r="A4952" t="s">
        <v>12</v>
      </c>
      <c r="B4952">
        <v>1364456</v>
      </c>
      <c r="C4952">
        <v>1364476</v>
      </c>
      <c r="D4952" t="s">
        <v>16467</v>
      </c>
      <c r="E4952" t="s">
        <v>90</v>
      </c>
      <c r="F4952" t="s">
        <v>15</v>
      </c>
      <c r="G4952" t="s">
        <v>36</v>
      </c>
      <c r="H4952">
        <v>21</v>
      </c>
      <c r="I4952" t="s">
        <v>16471</v>
      </c>
      <c r="J4952" t="s">
        <v>16472</v>
      </c>
      <c r="K4952" t="s">
        <v>16473</v>
      </c>
      <c r="L4952" t="s">
        <v>78022</v>
      </c>
    </row>
    <row r="4953" spans="1:12" x14ac:dyDescent="0.15">
      <c r="A4953" t="s">
        <v>12</v>
      </c>
      <c r="B4953">
        <v>1364476</v>
      </c>
      <c r="C4953">
        <v>1364496</v>
      </c>
      <c r="D4953" t="s">
        <v>16467</v>
      </c>
      <c r="E4953" t="s">
        <v>90</v>
      </c>
      <c r="F4953" t="s">
        <v>15</v>
      </c>
      <c r="G4953" t="s">
        <v>23</v>
      </c>
      <c r="H4953">
        <v>41</v>
      </c>
      <c r="I4953" t="s">
        <v>16474</v>
      </c>
      <c r="J4953" t="s">
        <v>16475</v>
      </c>
      <c r="K4953" t="s">
        <v>16476</v>
      </c>
      <c r="L4953" t="s">
        <v>78014</v>
      </c>
    </row>
    <row r="4954" spans="1:12" x14ac:dyDescent="0.15">
      <c r="A4954" t="s">
        <v>12</v>
      </c>
      <c r="B4954">
        <v>1364515</v>
      </c>
      <c r="C4954">
        <v>1364535</v>
      </c>
      <c r="D4954" t="s">
        <v>16467</v>
      </c>
      <c r="E4954" t="s">
        <v>90</v>
      </c>
      <c r="F4954" t="s">
        <v>15</v>
      </c>
      <c r="G4954" t="s">
        <v>23</v>
      </c>
      <c r="H4954">
        <v>80</v>
      </c>
      <c r="I4954" t="s">
        <v>16477</v>
      </c>
      <c r="J4954" t="s">
        <v>16478</v>
      </c>
      <c r="K4954" t="s">
        <v>16479</v>
      </c>
      <c r="L4954" t="s">
        <v>77940</v>
      </c>
    </row>
    <row r="4955" spans="1:12" x14ac:dyDescent="0.15">
      <c r="A4955" t="s">
        <v>12</v>
      </c>
      <c r="B4955">
        <v>1365033</v>
      </c>
      <c r="C4955">
        <v>1365053</v>
      </c>
      <c r="D4955" t="s">
        <v>16480</v>
      </c>
      <c r="E4955" t="s">
        <v>16481</v>
      </c>
      <c r="F4955" t="s">
        <v>15</v>
      </c>
      <c r="G4955" t="s">
        <v>36</v>
      </c>
      <c r="H4955">
        <v>15</v>
      </c>
      <c r="I4955" t="s">
        <v>16482</v>
      </c>
      <c r="J4955" t="s">
        <v>16483</v>
      </c>
      <c r="K4955" t="s">
        <v>16484</v>
      </c>
      <c r="L4955" t="s">
        <v>77970</v>
      </c>
    </row>
    <row r="4956" spans="1:12" x14ac:dyDescent="0.15">
      <c r="A4956" t="s">
        <v>12</v>
      </c>
      <c r="B4956">
        <v>1365053</v>
      </c>
      <c r="C4956">
        <v>1365073</v>
      </c>
      <c r="D4956" t="s">
        <v>16480</v>
      </c>
      <c r="E4956" t="s">
        <v>16481</v>
      </c>
      <c r="F4956" t="s">
        <v>15</v>
      </c>
      <c r="G4956" t="s">
        <v>23</v>
      </c>
      <c r="H4956">
        <v>35</v>
      </c>
      <c r="I4956" t="s">
        <v>16485</v>
      </c>
      <c r="J4956" t="s">
        <v>16486</v>
      </c>
      <c r="K4956" t="s">
        <v>16487</v>
      </c>
      <c r="L4956" t="s">
        <v>77936</v>
      </c>
    </row>
    <row r="4957" spans="1:12" x14ac:dyDescent="0.15">
      <c r="A4957" t="s">
        <v>12</v>
      </c>
      <c r="B4957">
        <v>1365075</v>
      </c>
      <c r="C4957">
        <v>1365095</v>
      </c>
      <c r="D4957" t="s">
        <v>16480</v>
      </c>
      <c r="E4957" t="s">
        <v>16481</v>
      </c>
      <c r="F4957" t="s">
        <v>15</v>
      </c>
      <c r="G4957" t="s">
        <v>16</v>
      </c>
      <c r="H4957">
        <v>57</v>
      </c>
      <c r="I4957" t="s">
        <v>16488</v>
      </c>
      <c r="J4957" t="s">
        <v>16489</v>
      </c>
      <c r="K4957" t="s">
        <v>16490</v>
      </c>
      <c r="L4957" t="s">
        <v>78049</v>
      </c>
    </row>
    <row r="4958" spans="1:12" x14ac:dyDescent="0.15">
      <c r="A4958" t="s">
        <v>12</v>
      </c>
      <c r="B4958">
        <v>1365121</v>
      </c>
      <c r="C4958">
        <v>1365141</v>
      </c>
      <c r="D4958" t="s">
        <v>16480</v>
      </c>
      <c r="E4958" t="s">
        <v>16481</v>
      </c>
      <c r="F4958" t="s">
        <v>15</v>
      </c>
      <c r="G4958" t="s">
        <v>16</v>
      </c>
      <c r="H4958">
        <v>103</v>
      </c>
      <c r="I4958" t="s">
        <v>16491</v>
      </c>
      <c r="J4958" t="s">
        <v>16492</v>
      </c>
      <c r="K4958" t="s">
        <v>16493</v>
      </c>
      <c r="L4958" t="s">
        <v>77937</v>
      </c>
    </row>
    <row r="4959" spans="1:12" x14ac:dyDescent="0.15">
      <c r="A4959" t="s">
        <v>12</v>
      </c>
      <c r="B4959">
        <v>1367046</v>
      </c>
      <c r="C4959">
        <v>1367066</v>
      </c>
      <c r="D4959" t="s">
        <v>16494</v>
      </c>
      <c r="E4959" t="s">
        <v>16495</v>
      </c>
      <c r="F4959" t="s">
        <v>15</v>
      </c>
      <c r="G4959" t="s">
        <v>23</v>
      </c>
      <c r="H4959">
        <v>26</v>
      </c>
      <c r="I4959" t="s">
        <v>16496</v>
      </c>
      <c r="J4959" t="s">
        <v>16497</v>
      </c>
      <c r="K4959" t="s">
        <v>16498</v>
      </c>
      <c r="L4959" t="s">
        <v>78002</v>
      </c>
    </row>
    <row r="4960" spans="1:12" x14ac:dyDescent="0.15">
      <c r="A4960" t="s">
        <v>12</v>
      </c>
      <c r="B4960">
        <v>1367077</v>
      </c>
      <c r="C4960">
        <v>1367097</v>
      </c>
      <c r="D4960" t="s">
        <v>16494</v>
      </c>
      <c r="E4960" t="s">
        <v>16495</v>
      </c>
      <c r="F4960" t="s">
        <v>15</v>
      </c>
      <c r="G4960" t="s">
        <v>16</v>
      </c>
      <c r="H4960">
        <v>57</v>
      </c>
      <c r="I4960" t="s">
        <v>16499</v>
      </c>
      <c r="J4960" t="s">
        <v>16500</v>
      </c>
      <c r="K4960" t="s">
        <v>16501</v>
      </c>
      <c r="L4960" t="s">
        <v>78049</v>
      </c>
    </row>
    <row r="4961" spans="1:12" x14ac:dyDescent="0.15">
      <c r="A4961" t="s">
        <v>12</v>
      </c>
      <c r="B4961">
        <v>1367097</v>
      </c>
      <c r="C4961">
        <v>1367117</v>
      </c>
      <c r="D4961" t="s">
        <v>16494</v>
      </c>
      <c r="E4961" t="s">
        <v>16495</v>
      </c>
      <c r="F4961" t="s">
        <v>15</v>
      </c>
      <c r="G4961" t="s">
        <v>23</v>
      </c>
      <c r="H4961">
        <v>77</v>
      </c>
      <c r="I4961" t="s">
        <v>16502</v>
      </c>
      <c r="J4961" t="s">
        <v>16503</v>
      </c>
      <c r="K4961" t="s">
        <v>16504</v>
      </c>
      <c r="L4961" t="s">
        <v>77960</v>
      </c>
    </row>
    <row r="4962" spans="1:12" x14ac:dyDescent="0.15">
      <c r="A4962" t="s">
        <v>12</v>
      </c>
      <c r="B4962">
        <v>1367118</v>
      </c>
      <c r="C4962">
        <v>1367138</v>
      </c>
      <c r="D4962" t="s">
        <v>16494</v>
      </c>
      <c r="E4962" t="s">
        <v>16495</v>
      </c>
      <c r="F4962" t="s">
        <v>15</v>
      </c>
      <c r="G4962" t="s">
        <v>36</v>
      </c>
      <c r="H4962">
        <v>98</v>
      </c>
      <c r="I4962" t="s">
        <v>16505</v>
      </c>
      <c r="J4962" t="s">
        <v>16506</v>
      </c>
      <c r="K4962" t="s">
        <v>16507</v>
      </c>
      <c r="L4962" t="s">
        <v>78048</v>
      </c>
    </row>
    <row r="4963" spans="1:12" x14ac:dyDescent="0.15">
      <c r="A4963" t="s">
        <v>12</v>
      </c>
      <c r="B4963">
        <v>1368686</v>
      </c>
      <c r="C4963">
        <v>1368706</v>
      </c>
      <c r="D4963" t="s">
        <v>16508</v>
      </c>
      <c r="E4963" t="s">
        <v>90</v>
      </c>
      <c r="F4963" t="s">
        <v>15</v>
      </c>
      <c r="G4963" t="s">
        <v>32</v>
      </c>
      <c r="H4963">
        <v>1</v>
      </c>
      <c r="I4963" t="s">
        <v>16509</v>
      </c>
      <c r="J4963" t="s">
        <v>16510</v>
      </c>
      <c r="K4963" t="s">
        <v>16511</v>
      </c>
      <c r="L4963" t="s">
        <v>77917</v>
      </c>
    </row>
    <row r="4964" spans="1:12" x14ac:dyDescent="0.15">
      <c r="A4964" t="s">
        <v>12</v>
      </c>
      <c r="B4964">
        <v>1368706</v>
      </c>
      <c r="C4964">
        <v>1368726</v>
      </c>
      <c r="D4964" t="s">
        <v>16508</v>
      </c>
      <c r="E4964" t="s">
        <v>90</v>
      </c>
      <c r="F4964" t="s">
        <v>15</v>
      </c>
      <c r="G4964" t="s">
        <v>23</v>
      </c>
      <c r="H4964">
        <v>21</v>
      </c>
      <c r="I4964" t="s">
        <v>16512</v>
      </c>
      <c r="J4964" t="s">
        <v>16513</v>
      </c>
      <c r="K4964" t="s">
        <v>16514</v>
      </c>
      <c r="L4964" t="s">
        <v>78022</v>
      </c>
    </row>
    <row r="4965" spans="1:12" x14ac:dyDescent="0.15">
      <c r="A4965" t="s">
        <v>12</v>
      </c>
      <c r="B4965">
        <v>1368728</v>
      </c>
      <c r="C4965">
        <v>1368748</v>
      </c>
      <c r="D4965" t="s">
        <v>16508</v>
      </c>
      <c r="E4965" t="s">
        <v>90</v>
      </c>
      <c r="F4965" t="s">
        <v>15</v>
      </c>
      <c r="G4965" t="s">
        <v>23</v>
      </c>
      <c r="H4965">
        <v>43</v>
      </c>
      <c r="I4965" t="s">
        <v>16515</v>
      </c>
      <c r="J4965" t="s">
        <v>16516</v>
      </c>
      <c r="K4965" t="s">
        <v>16517</v>
      </c>
      <c r="L4965" t="s">
        <v>77942</v>
      </c>
    </row>
    <row r="4966" spans="1:12" x14ac:dyDescent="0.15">
      <c r="A4966" t="s">
        <v>12</v>
      </c>
      <c r="B4966">
        <v>1368754</v>
      </c>
      <c r="C4966">
        <v>1368774</v>
      </c>
      <c r="D4966" t="s">
        <v>16508</v>
      </c>
      <c r="E4966" t="s">
        <v>90</v>
      </c>
      <c r="F4966" t="s">
        <v>15</v>
      </c>
      <c r="G4966" t="s">
        <v>36</v>
      </c>
      <c r="H4966">
        <v>69</v>
      </c>
      <c r="I4966" t="s">
        <v>16518</v>
      </c>
      <c r="J4966" t="s">
        <v>16519</v>
      </c>
      <c r="K4966" t="s">
        <v>16520</v>
      </c>
      <c r="L4966" t="s">
        <v>78015</v>
      </c>
    </row>
    <row r="4967" spans="1:12" x14ac:dyDescent="0.15">
      <c r="A4967" t="s">
        <v>12</v>
      </c>
      <c r="B4967">
        <v>1369990</v>
      </c>
      <c r="C4967">
        <v>1370010</v>
      </c>
      <c r="D4967" t="s">
        <v>16521</v>
      </c>
      <c r="E4967" t="s">
        <v>90</v>
      </c>
      <c r="F4967" t="s">
        <v>15</v>
      </c>
      <c r="G4967" t="s">
        <v>32</v>
      </c>
      <c r="H4967">
        <v>10</v>
      </c>
      <c r="I4967" t="s">
        <v>16522</v>
      </c>
      <c r="J4967" t="s">
        <v>16523</v>
      </c>
      <c r="K4967" t="s">
        <v>16524</v>
      </c>
      <c r="L4967" t="s">
        <v>78001</v>
      </c>
    </row>
    <row r="4968" spans="1:12" x14ac:dyDescent="0.15">
      <c r="A4968" t="s">
        <v>12</v>
      </c>
      <c r="B4968">
        <v>1370011</v>
      </c>
      <c r="C4968">
        <v>1370031</v>
      </c>
      <c r="D4968" t="s">
        <v>16521</v>
      </c>
      <c r="E4968" t="s">
        <v>90</v>
      </c>
      <c r="F4968" t="s">
        <v>15</v>
      </c>
      <c r="G4968" t="s">
        <v>23</v>
      </c>
      <c r="H4968">
        <v>31</v>
      </c>
      <c r="I4968" t="s">
        <v>16525</v>
      </c>
      <c r="J4968" t="s">
        <v>16526</v>
      </c>
      <c r="K4968" t="s">
        <v>16527</v>
      </c>
      <c r="L4968" t="s">
        <v>77910</v>
      </c>
    </row>
    <row r="4969" spans="1:12" x14ac:dyDescent="0.15">
      <c r="A4969" t="s">
        <v>12</v>
      </c>
      <c r="B4969">
        <v>1370035</v>
      </c>
      <c r="C4969">
        <v>1370055</v>
      </c>
      <c r="D4969" t="s">
        <v>16521</v>
      </c>
      <c r="E4969" t="s">
        <v>90</v>
      </c>
      <c r="F4969" t="s">
        <v>15</v>
      </c>
      <c r="G4969" t="s">
        <v>36</v>
      </c>
      <c r="H4969">
        <v>55</v>
      </c>
      <c r="I4969" t="s">
        <v>16528</v>
      </c>
      <c r="J4969" t="s">
        <v>16529</v>
      </c>
      <c r="K4969" t="s">
        <v>16530</v>
      </c>
      <c r="L4969" t="s">
        <v>77992</v>
      </c>
    </row>
    <row r="4970" spans="1:12" x14ac:dyDescent="0.15">
      <c r="A4970" t="s">
        <v>12</v>
      </c>
      <c r="B4970">
        <v>1370057</v>
      </c>
      <c r="C4970">
        <v>1370077</v>
      </c>
      <c r="D4970" t="s">
        <v>16521</v>
      </c>
      <c r="E4970" t="s">
        <v>90</v>
      </c>
      <c r="F4970" t="s">
        <v>15</v>
      </c>
      <c r="G4970" t="s">
        <v>23</v>
      </c>
      <c r="H4970">
        <v>77</v>
      </c>
      <c r="I4970" t="s">
        <v>16531</v>
      </c>
      <c r="J4970" t="s">
        <v>16532</v>
      </c>
      <c r="K4970" t="s">
        <v>16533</v>
      </c>
      <c r="L4970" t="s">
        <v>77960</v>
      </c>
    </row>
    <row r="4971" spans="1:12" x14ac:dyDescent="0.15">
      <c r="A4971" t="s">
        <v>12</v>
      </c>
      <c r="B4971">
        <v>1370947</v>
      </c>
      <c r="C4971">
        <v>1370967</v>
      </c>
      <c r="D4971" t="s">
        <v>16534</v>
      </c>
      <c r="E4971" t="s">
        <v>90</v>
      </c>
      <c r="F4971" t="s">
        <v>76</v>
      </c>
      <c r="G4971" t="s">
        <v>36</v>
      </c>
      <c r="H4971">
        <v>18</v>
      </c>
      <c r="I4971" t="s">
        <v>16535</v>
      </c>
      <c r="J4971" t="s">
        <v>16536</v>
      </c>
      <c r="K4971" t="s">
        <v>16537</v>
      </c>
      <c r="L4971" t="s">
        <v>78007</v>
      </c>
    </row>
    <row r="4972" spans="1:12" x14ac:dyDescent="0.15">
      <c r="A4972" t="s">
        <v>12</v>
      </c>
      <c r="B4972">
        <v>1370918</v>
      </c>
      <c r="C4972">
        <v>1370938</v>
      </c>
      <c r="D4972" t="s">
        <v>16534</v>
      </c>
      <c r="E4972" t="s">
        <v>90</v>
      </c>
      <c r="F4972" t="s">
        <v>76</v>
      </c>
      <c r="G4972" t="s">
        <v>16</v>
      </c>
      <c r="H4972">
        <v>47</v>
      </c>
      <c r="I4972" t="s">
        <v>16538</v>
      </c>
      <c r="J4972" t="s">
        <v>16539</v>
      </c>
      <c r="K4972" t="s">
        <v>16540</v>
      </c>
      <c r="L4972" t="s">
        <v>77932</v>
      </c>
    </row>
    <row r="4973" spans="1:12" x14ac:dyDescent="0.15">
      <c r="A4973" t="s">
        <v>12</v>
      </c>
      <c r="B4973">
        <v>1370898</v>
      </c>
      <c r="C4973">
        <v>1370918</v>
      </c>
      <c r="D4973" t="s">
        <v>16534</v>
      </c>
      <c r="E4973" t="s">
        <v>90</v>
      </c>
      <c r="F4973" t="s">
        <v>76</v>
      </c>
      <c r="G4973" t="s">
        <v>16</v>
      </c>
      <c r="H4973">
        <v>67</v>
      </c>
      <c r="I4973" t="s">
        <v>16541</v>
      </c>
      <c r="J4973" t="s">
        <v>16542</v>
      </c>
      <c r="K4973" t="s">
        <v>16543</v>
      </c>
      <c r="L4973" t="s">
        <v>77981</v>
      </c>
    </row>
    <row r="4974" spans="1:12" x14ac:dyDescent="0.15">
      <c r="A4974" t="s">
        <v>12</v>
      </c>
      <c r="B4974">
        <v>1370859</v>
      </c>
      <c r="C4974">
        <v>1370879</v>
      </c>
      <c r="D4974" t="s">
        <v>16534</v>
      </c>
      <c r="E4974" t="s">
        <v>90</v>
      </c>
      <c r="F4974" t="s">
        <v>76</v>
      </c>
      <c r="G4974" t="s">
        <v>32</v>
      </c>
      <c r="H4974">
        <v>106</v>
      </c>
      <c r="I4974" t="s">
        <v>16544</v>
      </c>
      <c r="J4974" t="s">
        <v>16545</v>
      </c>
      <c r="K4974" t="s">
        <v>16546</v>
      </c>
      <c r="L4974" t="s">
        <v>77914</v>
      </c>
    </row>
    <row r="4975" spans="1:12" x14ac:dyDescent="0.15">
      <c r="A4975" t="s">
        <v>12</v>
      </c>
      <c r="B4975">
        <v>1371038</v>
      </c>
      <c r="C4975">
        <v>1371058</v>
      </c>
      <c r="D4975" t="s">
        <v>16547</v>
      </c>
      <c r="E4975" t="s">
        <v>90</v>
      </c>
      <c r="F4975" t="s">
        <v>15</v>
      </c>
      <c r="G4975" t="s">
        <v>16</v>
      </c>
      <c r="H4975">
        <v>11</v>
      </c>
      <c r="I4975" t="s">
        <v>16548</v>
      </c>
      <c r="J4975" t="s">
        <v>16549</v>
      </c>
      <c r="K4975" t="s">
        <v>16550</v>
      </c>
      <c r="L4975" t="s">
        <v>77974</v>
      </c>
    </row>
    <row r="4976" spans="1:12" x14ac:dyDescent="0.15">
      <c r="A4976" t="s">
        <v>12</v>
      </c>
      <c r="B4976">
        <v>1371060</v>
      </c>
      <c r="C4976">
        <v>1371080</v>
      </c>
      <c r="D4976" t="s">
        <v>16547</v>
      </c>
      <c r="E4976" t="s">
        <v>90</v>
      </c>
      <c r="F4976" t="s">
        <v>15</v>
      </c>
      <c r="G4976" t="s">
        <v>23</v>
      </c>
      <c r="H4976">
        <v>33</v>
      </c>
      <c r="I4976" t="s">
        <v>16551</v>
      </c>
      <c r="J4976" t="s">
        <v>16552</v>
      </c>
      <c r="K4976" t="s">
        <v>16553</v>
      </c>
      <c r="L4976" t="s">
        <v>77977</v>
      </c>
    </row>
    <row r="4977" spans="1:12" x14ac:dyDescent="0.15">
      <c r="A4977" t="s">
        <v>12</v>
      </c>
      <c r="B4977">
        <v>1371151</v>
      </c>
      <c r="C4977">
        <v>1371171</v>
      </c>
      <c r="D4977" t="s">
        <v>16547</v>
      </c>
      <c r="E4977" t="s">
        <v>90</v>
      </c>
      <c r="F4977" t="s">
        <v>15</v>
      </c>
      <c r="G4977" t="s">
        <v>16</v>
      </c>
      <c r="H4977">
        <v>124</v>
      </c>
      <c r="I4977" t="s">
        <v>16554</v>
      </c>
      <c r="J4977" t="s">
        <v>16555</v>
      </c>
      <c r="K4977" t="s">
        <v>16556</v>
      </c>
      <c r="L4977" t="s">
        <v>78046</v>
      </c>
    </row>
    <row r="4978" spans="1:12" x14ac:dyDescent="0.15">
      <c r="A4978" t="s">
        <v>12</v>
      </c>
      <c r="B4978">
        <v>1371171</v>
      </c>
      <c r="C4978">
        <v>1371191</v>
      </c>
      <c r="D4978" t="s">
        <v>16547</v>
      </c>
      <c r="E4978" t="s">
        <v>90</v>
      </c>
      <c r="F4978" t="s">
        <v>15</v>
      </c>
      <c r="G4978" t="s">
        <v>23</v>
      </c>
      <c r="H4978">
        <v>144</v>
      </c>
      <c r="I4978" t="s">
        <v>16557</v>
      </c>
      <c r="J4978" t="s">
        <v>16558</v>
      </c>
      <c r="K4978" t="s">
        <v>16559</v>
      </c>
      <c r="L4978" t="s">
        <v>78067</v>
      </c>
    </row>
    <row r="4979" spans="1:12" x14ac:dyDescent="0.15">
      <c r="A4979" t="s">
        <v>12</v>
      </c>
      <c r="B4979">
        <v>1371623</v>
      </c>
      <c r="C4979">
        <v>1371643</v>
      </c>
      <c r="D4979" t="s">
        <v>16560</v>
      </c>
      <c r="E4979" t="s">
        <v>90</v>
      </c>
      <c r="F4979" t="s">
        <v>15</v>
      </c>
      <c r="G4979" t="s">
        <v>32</v>
      </c>
      <c r="H4979">
        <v>1</v>
      </c>
      <c r="I4979" t="s">
        <v>16561</v>
      </c>
      <c r="J4979" t="s">
        <v>16562</v>
      </c>
      <c r="K4979" t="s">
        <v>16563</v>
      </c>
      <c r="L4979" t="s">
        <v>77917</v>
      </c>
    </row>
    <row r="4980" spans="1:12" x14ac:dyDescent="0.15">
      <c r="A4980" t="s">
        <v>12</v>
      </c>
      <c r="B4980">
        <v>1371652</v>
      </c>
      <c r="C4980">
        <v>1371672</v>
      </c>
      <c r="D4980" t="s">
        <v>16560</v>
      </c>
      <c r="E4980" t="s">
        <v>90</v>
      </c>
      <c r="F4980" t="s">
        <v>15</v>
      </c>
      <c r="G4980" t="s">
        <v>16</v>
      </c>
      <c r="H4980">
        <v>30</v>
      </c>
      <c r="I4980" t="s">
        <v>16564</v>
      </c>
      <c r="J4980" t="s">
        <v>16565</v>
      </c>
      <c r="K4980" t="s">
        <v>16566</v>
      </c>
      <c r="L4980" t="s">
        <v>77984</v>
      </c>
    </row>
    <row r="4981" spans="1:12" x14ac:dyDescent="0.15">
      <c r="A4981" t="s">
        <v>12</v>
      </c>
      <c r="B4981">
        <v>1371683</v>
      </c>
      <c r="C4981">
        <v>1371703</v>
      </c>
      <c r="D4981" t="s">
        <v>16560</v>
      </c>
      <c r="E4981" t="s">
        <v>90</v>
      </c>
      <c r="F4981" t="s">
        <v>15</v>
      </c>
      <c r="G4981" t="s">
        <v>32</v>
      </c>
      <c r="H4981">
        <v>61</v>
      </c>
      <c r="I4981" t="s">
        <v>16567</v>
      </c>
      <c r="J4981" t="s">
        <v>16568</v>
      </c>
      <c r="K4981" t="s">
        <v>16569</v>
      </c>
      <c r="L4981" t="s">
        <v>77979</v>
      </c>
    </row>
    <row r="4982" spans="1:12" x14ac:dyDescent="0.15">
      <c r="A4982" t="s">
        <v>12</v>
      </c>
      <c r="B4982">
        <v>1371708</v>
      </c>
      <c r="C4982">
        <v>1371728</v>
      </c>
      <c r="D4982" t="s">
        <v>16560</v>
      </c>
      <c r="E4982" t="s">
        <v>90</v>
      </c>
      <c r="F4982" t="s">
        <v>15</v>
      </c>
      <c r="G4982" t="s">
        <v>16</v>
      </c>
      <c r="H4982">
        <v>86</v>
      </c>
      <c r="I4982" t="s">
        <v>16570</v>
      </c>
      <c r="J4982" t="s">
        <v>16571</v>
      </c>
      <c r="K4982" t="s">
        <v>16572</v>
      </c>
      <c r="L4982" t="s">
        <v>77929</v>
      </c>
    </row>
    <row r="4983" spans="1:12" x14ac:dyDescent="0.15">
      <c r="A4983" t="s">
        <v>12</v>
      </c>
      <c r="B4983">
        <v>1371942</v>
      </c>
      <c r="C4983">
        <v>1371962</v>
      </c>
      <c r="D4983" t="s">
        <v>16573</v>
      </c>
      <c r="E4983" t="s">
        <v>90</v>
      </c>
      <c r="F4983" t="s">
        <v>15</v>
      </c>
      <c r="G4983" t="s">
        <v>36</v>
      </c>
      <c r="H4983">
        <v>11</v>
      </c>
      <c r="I4983" t="s">
        <v>16574</v>
      </c>
      <c r="J4983" t="s">
        <v>16575</v>
      </c>
      <c r="K4983" t="s">
        <v>16576</v>
      </c>
      <c r="L4983" t="s">
        <v>77974</v>
      </c>
    </row>
    <row r="4984" spans="1:12" x14ac:dyDescent="0.15">
      <c r="A4984" t="s">
        <v>12</v>
      </c>
      <c r="B4984">
        <v>1371967</v>
      </c>
      <c r="C4984">
        <v>1371987</v>
      </c>
      <c r="D4984" t="s">
        <v>16573</v>
      </c>
      <c r="E4984" t="s">
        <v>90</v>
      </c>
      <c r="F4984" t="s">
        <v>15</v>
      </c>
      <c r="G4984" t="s">
        <v>36</v>
      </c>
      <c r="H4984">
        <v>36</v>
      </c>
      <c r="I4984" t="s">
        <v>16577</v>
      </c>
      <c r="J4984" t="s">
        <v>16578</v>
      </c>
      <c r="K4984" t="s">
        <v>16579</v>
      </c>
      <c r="L4984" t="s">
        <v>78003</v>
      </c>
    </row>
    <row r="4985" spans="1:12" x14ac:dyDescent="0.15">
      <c r="A4985" t="s">
        <v>12</v>
      </c>
      <c r="B4985">
        <v>1371998</v>
      </c>
      <c r="C4985">
        <v>1372018</v>
      </c>
      <c r="D4985" t="s">
        <v>16573</v>
      </c>
      <c r="E4985" t="s">
        <v>90</v>
      </c>
      <c r="F4985" t="s">
        <v>15</v>
      </c>
      <c r="G4985" t="s">
        <v>32</v>
      </c>
      <c r="H4985">
        <v>67</v>
      </c>
      <c r="I4985" t="s">
        <v>16580</v>
      </c>
      <c r="J4985" t="s">
        <v>16581</v>
      </c>
      <c r="K4985" t="s">
        <v>16582</v>
      </c>
      <c r="L4985" t="s">
        <v>77981</v>
      </c>
    </row>
    <row r="4986" spans="1:12" x14ac:dyDescent="0.15">
      <c r="A4986" t="s">
        <v>12</v>
      </c>
      <c r="B4986">
        <v>1372022</v>
      </c>
      <c r="C4986">
        <v>1372042</v>
      </c>
      <c r="D4986" t="s">
        <v>16573</v>
      </c>
      <c r="E4986" t="s">
        <v>90</v>
      </c>
      <c r="F4986" t="s">
        <v>15</v>
      </c>
      <c r="G4986" t="s">
        <v>16</v>
      </c>
      <c r="H4986">
        <v>91</v>
      </c>
      <c r="I4986" t="s">
        <v>16583</v>
      </c>
      <c r="J4986" t="s">
        <v>16584</v>
      </c>
      <c r="K4986" t="s">
        <v>16585</v>
      </c>
      <c r="L4986" t="s">
        <v>77907</v>
      </c>
    </row>
    <row r="4987" spans="1:12" x14ac:dyDescent="0.15">
      <c r="A4987" t="s">
        <v>12</v>
      </c>
      <c r="B4987">
        <v>1373593</v>
      </c>
      <c r="C4987">
        <v>1373613</v>
      </c>
      <c r="D4987" t="s">
        <v>16586</v>
      </c>
      <c r="E4987" t="s">
        <v>90</v>
      </c>
      <c r="F4987" t="s">
        <v>76</v>
      </c>
      <c r="G4987" t="s">
        <v>36</v>
      </c>
      <c r="H4987">
        <v>0</v>
      </c>
      <c r="I4987" t="s">
        <v>16587</v>
      </c>
      <c r="J4987" t="s">
        <v>16588</v>
      </c>
      <c r="K4987" t="s">
        <v>16589</v>
      </c>
      <c r="L4987" t="s">
        <v>77980</v>
      </c>
    </row>
    <row r="4988" spans="1:12" x14ac:dyDescent="0.15">
      <c r="A4988" t="s">
        <v>12</v>
      </c>
      <c r="B4988">
        <v>1373514</v>
      </c>
      <c r="C4988">
        <v>1373534</v>
      </c>
      <c r="D4988" t="s">
        <v>16586</v>
      </c>
      <c r="E4988" t="s">
        <v>90</v>
      </c>
      <c r="F4988" t="s">
        <v>76</v>
      </c>
      <c r="G4988" t="s">
        <v>36</v>
      </c>
      <c r="H4988">
        <v>79</v>
      </c>
      <c r="I4988" t="s">
        <v>16590</v>
      </c>
      <c r="J4988" t="s">
        <v>16591</v>
      </c>
      <c r="K4988" t="s">
        <v>16592</v>
      </c>
      <c r="L4988" t="s">
        <v>77993</v>
      </c>
    </row>
    <row r="4989" spans="1:12" x14ac:dyDescent="0.15">
      <c r="A4989" t="s">
        <v>12</v>
      </c>
      <c r="B4989">
        <v>1373469</v>
      </c>
      <c r="C4989">
        <v>1373489</v>
      </c>
      <c r="D4989" t="s">
        <v>16586</v>
      </c>
      <c r="E4989" t="s">
        <v>90</v>
      </c>
      <c r="F4989" t="s">
        <v>76</v>
      </c>
      <c r="G4989" t="s">
        <v>23</v>
      </c>
      <c r="H4989">
        <v>124</v>
      </c>
      <c r="I4989" t="s">
        <v>16593</v>
      </c>
      <c r="J4989" t="s">
        <v>16594</v>
      </c>
      <c r="K4989" t="s">
        <v>16595</v>
      </c>
      <c r="L4989" t="s">
        <v>78046</v>
      </c>
    </row>
    <row r="4990" spans="1:12" x14ac:dyDescent="0.15">
      <c r="A4990" t="s">
        <v>12</v>
      </c>
      <c r="B4990">
        <v>1373447</v>
      </c>
      <c r="C4990">
        <v>1373467</v>
      </c>
      <c r="D4990" t="s">
        <v>16586</v>
      </c>
      <c r="E4990" t="s">
        <v>90</v>
      </c>
      <c r="F4990" t="s">
        <v>76</v>
      </c>
      <c r="G4990" t="s">
        <v>32</v>
      </c>
      <c r="H4990">
        <v>146</v>
      </c>
      <c r="I4990" t="s">
        <v>16596</v>
      </c>
      <c r="J4990" t="s">
        <v>16597</v>
      </c>
      <c r="K4990" t="s">
        <v>16598</v>
      </c>
      <c r="L4990" t="s">
        <v>78063</v>
      </c>
    </row>
    <row r="4991" spans="1:12" x14ac:dyDescent="0.15">
      <c r="A4991" t="s">
        <v>12</v>
      </c>
      <c r="B4991">
        <v>1373849</v>
      </c>
      <c r="C4991">
        <v>1373869</v>
      </c>
      <c r="D4991" t="s">
        <v>16599</v>
      </c>
      <c r="E4991" t="s">
        <v>90</v>
      </c>
      <c r="F4991" t="s">
        <v>15</v>
      </c>
      <c r="G4991" t="s">
        <v>16</v>
      </c>
      <c r="H4991">
        <v>26</v>
      </c>
      <c r="I4991" t="s">
        <v>16600</v>
      </c>
      <c r="J4991" t="s">
        <v>16601</v>
      </c>
      <c r="K4991" t="s">
        <v>16602</v>
      </c>
      <c r="L4991" t="s">
        <v>78002</v>
      </c>
    </row>
    <row r="4992" spans="1:12" x14ac:dyDescent="0.15">
      <c r="A4992" t="s">
        <v>12</v>
      </c>
      <c r="B4992">
        <v>1373869</v>
      </c>
      <c r="C4992">
        <v>1373889</v>
      </c>
      <c r="D4992" t="s">
        <v>16599</v>
      </c>
      <c r="E4992" t="s">
        <v>90</v>
      </c>
      <c r="F4992" t="s">
        <v>15</v>
      </c>
      <c r="G4992" t="s">
        <v>16</v>
      </c>
      <c r="H4992">
        <v>46</v>
      </c>
      <c r="I4992" t="s">
        <v>16603</v>
      </c>
      <c r="J4992" t="s">
        <v>16604</v>
      </c>
      <c r="K4992" t="s">
        <v>16605</v>
      </c>
      <c r="L4992" t="s">
        <v>78004</v>
      </c>
    </row>
    <row r="4993" spans="1:12" x14ac:dyDescent="0.15">
      <c r="A4993" t="s">
        <v>12</v>
      </c>
      <c r="B4993">
        <v>1373893</v>
      </c>
      <c r="C4993">
        <v>1373913</v>
      </c>
      <c r="D4993" t="s">
        <v>16599</v>
      </c>
      <c r="E4993" t="s">
        <v>90</v>
      </c>
      <c r="F4993" t="s">
        <v>15</v>
      </c>
      <c r="G4993" t="s">
        <v>23</v>
      </c>
      <c r="H4993">
        <v>70</v>
      </c>
      <c r="I4993" t="s">
        <v>16606</v>
      </c>
      <c r="J4993" t="s">
        <v>16607</v>
      </c>
      <c r="K4993" t="s">
        <v>16608</v>
      </c>
      <c r="L4993" t="s">
        <v>77919</v>
      </c>
    </row>
    <row r="4994" spans="1:12" x14ac:dyDescent="0.15">
      <c r="A4994" t="s">
        <v>12</v>
      </c>
      <c r="B4994">
        <v>1373916</v>
      </c>
      <c r="C4994">
        <v>1373936</v>
      </c>
      <c r="D4994" t="s">
        <v>16599</v>
      </c>
      <c r="E4994" t="s">
        <v>90</v>
      </c>
      <c r="F4994" t="s">
        <v>15</v>
      </c>
      <c r="G4994" t="s">
        <v>16</v>
      </c>
      <c r="H4994">
        <v>93</v>
      </c>
      <c r="I4994" t="s">
        <v>16609</v>
      </c>
      <c r="J4994" t="s">
        <v>16610</v>
      </c>
      <c r="K4994" t="s">
        <v>16611</v>
      </c>
      <c r="L4994" t="s">
        <v>78044</v>
      </c>
    </row>
    <row r="4995" spans="1:12" x14ac:dyDescent="0.15">
      <c r="A4995" t="s">
        <v>12</v>
      </c>
      <c r="B4995">
        <v>1376384</v>
      </c>
      <c r="C4995">
        <v>1376404</v>
      </c>
      <c r="D4995" t="s">
        <v>16612</v>
      </c>
      <c r="E4995" t="s">
        <v>90</v>
      </c>
      <c r="F4995" t="s">
        <v>76</v>
      </c>
      <c r="G4995" t="s">
        <v>16</v>
      </c>
      <c r="H4995">
        <v>8</v>
      </c>
      <c r="I4995" t="s">
        <v>16613</v>
      </c>
      <c r="J4995" t="s">
        <v>16614</v>
      </c>
      <c r="K4995" t="s">
        <v>16615</v>
      </c>
      <c r="L4995" t="s">
        <v>77955</v>
      </c>
    </row>
    <row r="4996" spans="1:12" x14ac:dyDescent="0.15">
      <c r="A4996" t="s">
        <v>12</v>
      </c>
      <c r="B4996">
        <v>1376364</v>
      </c>
      <c r="C4996">
        <v>1376384</v>
      </c>
      <c r="D4996" t="s">
        <v>16612</v>
      </c>
      <c r="E4996" t="s">
        <v>90</v>
      </c>
      <c r="F4996" t="s">
        <v>76</v>
      </c>
      <c r="G4996" t="s">
        <v>36</v>
      </c>
      <c r="H4996">
        <v>28</v>
      </c>
      <c r="I4996" t="s">
        <v>16616</v>
      </c>
      <c r="J4996" t="s">
        <v>16617</v>
      </c>
      <c r="K4996" t="s">
        <v>16618</v>
      </c>
      <c r="L4996" t="s">
        <v>77956</v>
      </c>
    </row>
    <row r="4997" spans="1:12" x14ac:dyDescent="0.15">
      <c r="A4997" t="s">
        <v>12</v>
      </c>
      <c r="B4997">
        <v>1376334</v>
      </c>
      <c r="C4997">
        <v>1376354</v>
      </c>
      <c r="D4997" t="s">
        <v>16612</v>
      </c>
      <c r="E4997" t="s">
        <v>90</v>
      </c>
      <c r="F4997" t="s">
        <v>76</v>
      </c>
      <c r="G4997" t="s">
        <v>32</v>
      </c>
      <c r="H4997">
        <v>58</v>
      </c>
      <c r="I4997" t="s">
        <v>16619</v>
      </c>
      <c r="J4997" t="s">
        <v>16620</v>
      </c>
      <c r="K4997" t="s">
        <v>16621</v>
      </c>
      <c r="L4997" t="s">
        <v>77911</v>
      </c>
    </row>
    <row r="4998" spans="1:12" x14ac:dyDescent="0.15">
      <c r="A4998" t="s">
        <v>12</v>
      </c>
      <c r="B4998">
        <v>1376311</v>
      </c>
      <c r="C4998">
        <v>1376331</v>
      </c>
      <c r="D4998" t="s">
        <v>16612</v>
      </c>
      <c r="E4998" t="s">
        <v>90</v>
      </c>
      <c r="F4998" t="s">
        <v>76</v>
      </c>
      <c r="G4998" t="s">
        <v>16</v>
      </c>
      <c r="H4998">
        <v>81</v>
      </c>
      <c r="I4998" t="s">
        <v>16622</v>
      </c>
      <c r="J4998" t="s">
        <v>16623</v>
      </c>
      <c r="K4998" t="s">
        <v>16624</v>
      </c>
      <c r="L4998" t="s">
        <v>78019</v>
      </c>
    </row>
    <row r="4999" spans="1:12" x14ac:dyDescent="0.15">
      <c r="A4999" t="s">
        <v>12</v>
      </c>
      <c r="B4999">
        <v>1377134</v>
      </c>
      <c r="C4999">
        <v>1377154</v>
      </c>
      <c r="D4999" t="s">
        <v>16625</v>
      </c>
      <c r="E4999" t="s">
        <v>90</v>
      </c>
      <c r="F4999" t="s">
        <v>76</v>
      </c>
      <c r="G4999" t="s">
        <v>23</v>
      </c>
      <c r="H4999">
        <v>20</v>
      </c>
      <c r="I4999" t="s">
        <v>16626</v>
      </c>
      <c r="J4999" t="s">
        <v>16627</v>
      </c>
      <c r="K4999" t="s">
        <v>16628</v>
      </c>
      <c r="L4999" t="s">
        <v>77968</v>
      </c>
    </row>
    <row r="5000" spans="1:12" x14ac:dyDescent="0.15">
      <c r="A5000" t="s">
        <v>12</v>
      </c>
      <c r="B5000">
        <v>1377110</v>
      </c>
      <c r="C5000">
        <v>1377130</v>
      </c>
      <c r="D5000" t="s">
        <v>16625</v>
      </c>
      <c r="E5000" t="s">
        <v>90</v>
      </c>
      <c r="F5000" t="s">
        <v>76</v>
      </c>
      <c r="G5000" t="s">
        <v>23</v>
      </c>
      <c r="H5000">
        <v>44</v>
      </c>
      <c r="I5000" t="s">
        <v>16629</v>
      </c>
      <c r="J5000" t="s">
        <v>16630</v>
      </c>
      <c r="K5000" t="s">
        <v>16631</v>
      </c>
      <c r="L5000" t="s">
        <v>78016</v>
      </c>
    </row>
    <row r="5001" spans="1:12" x14ac:dyDescent="0.15">
      <c r="A5001" t="s">
        <v>12</v>
      </c>
      <c r="B5001">
        <v>1377051</v>
      </c>
      <c r="C5001">
        <v>1377071</v>
      </c>
      <c r="D5001" t="s">
        <v>16625</v>
      </c>
      <c r="E5001" t="s">
        <v>90</v>
      </c>
      <c r="F5001" t="s">
        <v>76</v>
      </c>
      <c r="G5001" t="s">
        <v>36</v>
      </c>
      <c r="H5001">
        <v>103</v>
      </c>
      <c r="I5001" t="s">
        <v>16632</v>
      </c>
      <c r="J5001" t="s">
        <v>16633</v>
      </c>
      <c r="K5001" t="s">
        <v>16634</v>
      </c>
      <c r="L5001" t="s">
        <v>77937</v>
      </c>
    </row>
    <row r="5002" spans="1:12" x14ac:dyDescent="0.15">
      <c r="A5002" t="s">
        <v>12</v>
      </c>
      <c r="B5002">
        <v>1376991</v>
      </c>
      <c r="C5002">
        <v>1377011</v>
      </c>
      <c r="D5002" t="s">
        <v>16625</v>
      </c>
      <c r="E5002" t="s">
        <v>90</v>
      </c>
      <c r="F5002" t="s">
        <v>76</v>
      </c>
      <c r="G5002" t="s">
        <v>16</v>
      </c>
      <c r="H5002">
        <v>163</v>
      </c>
      <c r="I5002" t="s">
        <v>16635</v>
      </c>
      <c r="J5002" t="s">
        <v>16636</v>
      </c>
      <c r="K5002" t="s">
        <v>16637</v>
      </c>
      <c r="L5002" t="s">
        <v>78065</v>
      </c>
    </row>
    <row r="5003" spans="1:12" x14ac:dyDescent="0.15">
      <c r="A5003" t="s">
        <v>12</v>
      </c>
      <c r="B5003">
        <v>1379340</v>
      </c>
      <c r="C5003">
        <v>1379360</v>
      </c>
      <c r="D5003" t="s">
        <v>16638</v>
      </c>
      <c r="E5003" t="s">
        <v>16639</v>
      </c>
      <c r="F5003" t="s">
        <v>76</v>
      </c>
      <c r="G5003" t="s">
        <v>36</v>
      </c>
      <c r="H5003">
        <v>0</v>
      </c>
      <c r="I5003" t="s">
        <v>16640</v>
      </c>
      <c r="J5003" t="s">
        <v>16641</v>
      </c>
      <c r="K5003" t="s">
        <v>16642</v>
      </c>
      <c r="L5003" t="s">
        <v>77980</v>
      </c>
    </row>
    <row r="5004" spans="1:12" x14ac:dyDescent="0.15">
      <c r="A5004" t="s">
        <v>12</v>
      </c>
      <c r="B5004">
        <v>1379314</v>
      </c>
      <c r="C5004">
        <v>1379334</v>
      </c>
      <c r="D5004" t="s">
        <v>16638</v>
      </c>
      <c r="E5004" t="s">
        <v>16639</v>
      </c>
      <c r="F5004" t="s">
        <v>76</v>
      </c>
      <c r="G5004" t="s">
        <v>23</v>
      </c>
      <c r="H5004">
        <v>26</v>
      </c>
      <c r="I5004" t="s">
        <v>16643</v>
      </c>
      <c r="J5004" t="s">
        <v>16644</v>
      </c>
      <c r="K5004" t="s">
        <v>16645</v>
      </c>
      <c r="L5004" t="s">
        <v>78002</v>
      </c>
    </row>
    <row r="5005" spans="1:12" x14ac:dyDescent="0.15">
      <c r="A5005" t="s">
        <v>12</v>
      </c>
      <c r="B5005">
        <v>1379294</v>
      </c>
      <c r="C5005">
        <v>1379314</v>
      </c>
      <c r="D5005" t="s">
        <v>16638</v>
      </c>
      <c r="E5005" t="s">
        <v>16639</v>
      </c>
      <c r="F5005" t="s">
        <v>76</v>
      </c>
      <c r="G5005" t="s">
        <v>32</v>
      </c>
      <c r="H5005">
        <v>46</v>
      </c>
      <c r="I5005" t="s">
        <v>16646</v>
      </c>
      <c r="J5005" t="s">
        <v>16647</v>
      </c>
      <c r="K5005" t="s">
        <v>16648</v>
      </c>
      <c r="L5005" t="s">
        <v>78004</v>
      </c>
    </row>
    <row r="5006" spans="1:12" x14ac:dyDescent="0.15">
      <c r="A5006" t="s">
        <v>12</v>
      </c>
      <c r="B5006">
        <v>1379274</v>
      </c>
      <c r="C5006">
        <v>1379294</v>
      </c>
      <c r="D5006" t="s">
        <v>16638</v>
      </c>
      <c r="E5006" t="s">
        <v>16639</v>
      </c>
      <c r="F5006" t="s">
        <v>76</v>
      </c>
      <c r="G5006" t="s">
        <v>36</v>
      </c>
      <c r="H5006">
        <v>66</v>
      </c>
      <c r="I5006" t="s">
        <v>16649</v>
      </c>
      <c r="J5006" t="s">
        <v>16650</v>
      </c>
      <c r="K5006" t="s">
        <v>16651</v>
      </c>
      <c r="L5006" t="s">
        <v>77928</v>
      </c>
    </row>
    <row r="5007" spans="1:12" x14ac:dyDescent="0.15">
      <c r="A5007" t="s">
        <v>12</v>
      </c>
      <c r="B5007">
        <v>1379691</v>
      </c>
      <c r="C5007">
        <v>1379711</v>
      </c>
      <c r="D5007" t="s">
        <v>16652</v>
      </c>
      <c r="E5007" t="s">
        <v>90</v>
      </c>
      <c r="F5007" t="s">
        <v>15</v>
      </c>
      <c r="G5007" t="s">
        <v>36</v>
      </c>
      <c r="H5007">
        <v>10</v>
      </c>
      <c r="I5007" t="s">
        <v>16653</v>
      </c>
      <c r="J5007" t="s">
        <v>16654</v>
      </c>
      <c r="K5007" t="s">
        <v>16655</v>
      </c>
      <c r="L5007" t="s">
        <v>78001</v>
      </c>
    </row>
    <row r="5008" spans="1:12" x14ac:dyDescent="0.15">
      <c r="A5008" t="s">
        <v>12</v>
      </c>
      <c r="B5008">
        <v>1379759</v>
      </c>
      <c r="C5008">
        <v>1379779</v>
      </c>
      <c r="D5008" t="s">
        <v>16652</v>
      </c>
      <c r="E5008" t="s">
        <v>90</v>
      </c>
      <c r="F5008" t="s">
        <v>15</v>
      </c>
      <c r="G5008" t="s">
        <v>36</v>
      </c>
      <c r="H5008">
        <v>78</v>
      </c>
      <c r="I5008" t="s">
        <v>16656</v>
      </c>
      <c r="J5008" t="s">
        <v>16657</v>
      </c>
      <c r="K5008" t="s">
        <v>16658</v>
      </c>
      <c r="L5008" t="s">
        <v>78000</v>
      </c>
    </row>
    <row r="5009" spans="1:12" x14ac:dyDescent="0.15">
      <c r="A5009" t="s">
        <v>12</v>
      </c>
      <c r="B5009">
        <v>1379799</v>
      </c>
      <c r="C5009">
        <v>1379819</v>
      </c>
      <c r="D5009" t="s">
        <v>16652</v>
      </c>
      <c r="E5009" t="s">
        <v>90</v>
      </c>
      <c r="F5009" t="s">
        <v>15</v>
      </c>
      <c r="G5009" t="s">
        <v>16</v>
      </c>
      <c r="H5009">
        <v>118</v>
      </c>
      <c r="I5009" t="s">
        <v>16659</v>
      </c>
      <c r="J5009" t="s">
        <v>16660</v>
      </c>
      <c r="K5009" t="s">
        <v>16661</v>
      </c>
      <c r="L5009" t="s">
        <v>77973</v>
      </c>
    </row>
    <row r="5010" spans="1:12" x14ac:dyDescent="0.15">
      <c r="A5010" t="s">
        <v>12</v>
      </c>
      <c r="B5010">
        <v>1379832</v>
      </c>
      <c r="C5010">
        <v>1379852</v>
      </c>
      <c r="D5010" t="s">
        <v>16652</v>
      </c>
      <c r="E5010" t="s">
        <v>90</v>
      </c>
      <c r="F5010" t="s">
        <v>15</v>
      </c>
      <c r="G5010" t="s">
        <v>32</v>
      </c>
      <c r="H5010">
        <v>151</v>
      </c>
      <c r="I5010" t="s">
        <v>16662</v>
      </c>
      <c r="J5010" t="s">
        <v>16663</v>
      </c>
      <c r="K5010" t="s">
        <v>16664</v>
      </c>
      <c r="L5010" t="s">
        <v>78050</v>
      </c>
    </row>
    <row r="5011" spans="1:12" x14ac:dyDescent="0.15">
      <c r="A5011" t="s">
        <v>12</v>
      </c>
      <c r="B5011">
        <v>1381299</v>
      </c>
      <c r="C5011">
        <v>1381319</v>
      </c>
      <c r="D5011" t="s">
        <v>16665</v>
      </c>
      <c r="E5011" t="s">
        <v>90</v>
      </c>
      <c r="F5011" t="s">
        <v>76</v>
      </c>
      <c r="G5011" t="s">
        <v>36</v>
      </c>
      <c r="H5011">
        <v>0</v>
      </c>
      <c r="I5011" t="s">
        <v>16666</v>
      </c>
      <c r="J5011" t="s">
        <v>16667</v>
      </c>
      <c r="K5011" t="s">
        <v>16668</v>
      </c>
      <c r="L5011" t="s">
        <v>77980</v>
      </c>
    </row>
    <row r="5012" spans="1:12" x14ac:dyDescent="0.15">
      <c r="A5012" t="s">
        <v>12</v>
      </c>
      <c r="B5012">
        <v>1381279</v>
      </c>
      <c r="C5012">
        <v>1381299</v>
      </c>
      <c r="D5012" t="s">
        <v>16665</v>
      </c>
      <c r="E5012" t="s">
        <v>90</v>
      </c>
      <c r="F5012" t="s">
        <v>76</v>
      </c>
      <c r="G5012" t="s">
        <v>23</v>
      </c>
      <c r="H5012">
        <v>20</v>
      </c>
      <c r="I5012" t="s">
        <v>16669</v>
      </c>
      <c r="J5012" t="s">
        <v>16670</v>
      </c>
      <c r="K5012" t="s">
        <v>16671</v>
      </c>
      <c r="L5012" t="s">
        <v>77968</v>
      </c>
    </row>
    <row r="5013" spans="1:12" x14ac:dyDescent="0.15">
      <c r="A5013" t="s">
        <v>12</v>
      </c>
      <c r="B5013">
        <v>1381243</v>
      </c>
      <c r="C5013">
        <v>1381263</v>
      </c>
      <c r="D5013" t="s">
        <v>16665</v>
      </c>
      <c r="E5013" t="s">
        <v>90</v>
      </c>
      <c r="F5013" t="s">
        <v>76</v>
      </c>
      <c r="G5013" t="s">
        <v>23</v>
      </c>
      <c r="H5013">
        <v>56</v>
      </c>
      <c r="I5013" t="s">
        <v>16672</v>
      </c>
      <c r="J5013" t="s">
        <v>16673</v>
      </c>
      <c r="K5013" t="s">
        <v>16674</v>
      </c>
      <c r="L5013" t="s">
        <v>77971</v>
      </c>
    </row>
    <row r="5014" spans="1:12" x14ac:dyDescent="0.15">
      <c r="A5014" t="s">
        <v>12</v>
      </c>
      <c r="B5014">
        <v>1381214</v>
      </c>
      <c r="C5014">
        <v>1381234</v>
      </c>
      <c r="D5014" t="s">
        <v>16665</v>
      </c>
      <c r="E5014" t="s">
        <v>90</v>
      </c>
      <c r="F5014" t="s">
        <v>76</v>
      </c>
      <c r="G5014" t="s">
        <v>32</v>
      </c>
      <c r="H5014">
        <v>85</v>
      </c>
      <c r="I5014" t="s">
        <v>16675</v>
      </c>
      <c r="J5014" t="s">
        <v>16676</v>
      </c>
      <c r="K5014" t="s">
        <v>16677</v>
      </c>
      <c r="L5014" t="s">
        <v>77972</v>
      </c>
    </row>
    <row r="5015" spans="1:12" x14ac:dyDescent="0.15">
      <c r="A5015" t="s">
        <v>12</v>
      </c>
      <c r="B5015">
        <v>1381494</v>
      </c>
      <c r="C5015">
        <v>1381514</v>
      </c>
      <c r="D5015" t="s">
        <v>16678</v>
      </c>
      <c r="E5015" t="s">
        <v>90</v>
      </c>
      <c r="F5015" t="s">
        <v>15</v>
      </c>
      <c r="G5015" t="s">
        <v>32</v>
      </c>
      <c r="H5015">
        <v>1</v>
      </c>
      <c r="I5015" t="s">
        <v>16679</v>
      </c>
      <c r="J5015" t="s">
        <v>16680</v>
      </c>
      <c r="K5015" t="s">
        <v>16681</v>
      </c>
      <c r="L5015" t="s">
        <v>77917</v>
      </c>
    </row>
    <row r="5016" spans="1:12" x14ac:dyDescent="0.15">
      <c r="A5016" t="s">
        <v>12</v>
      </c>
      <c r="B5016">
        <v>1381515</v>
      </c>
      <c r="C5016">
        <v>1381535</v>
      </c>
      <c r="D5016" t="s">
        <v>16678</v>
      </c>
      <c r="E5016" t="s">
        <v>90</v>
      </c>
      <c r="F5016" t="s">
        <v>15</v>
      </c>
      <c r="G5016" t="s">
        <v>23</v>
      </c>
      <c r="H5016">
        <v>22</v>
      </c>
      <c r="I5016" t="s">
        <v>16682</v>
      </c>
      <c r="J5016" t="s">
        <v>16683</v>
      </c>
      <c r="K5016" t="s">
        <v>16684</v>
      </c>
      <c r="L5016" t="s">
        <v>77948</v>
      </c>
    </row>
    <row r="5017" spans="1:12" x14ac:dyDescent="0.15">
      <c r="A5017" t="s">
        <v>12</v>
      </c>
      <c r="B5017">
        <v>1381539</v>
      </c>
      <c r="C5017">
        <v>1381559</v>
      </c>
      <c r="D5017" t="s">
        <v>16678</v>
      </c>
      <c r="E5017" t="s">
        <v>90</v>
      </c>
      <c r="F5017" t="s">
        <v>15</v>
      </c>
      <c r="G5017" t="s">
        <v>16</v>
      </c>
      <c r="H5017">
        <v>46</v>
      </c>
      <c r="I5017" t="s">
        <v>16685</v>
      </c>
      <c r="J5017" t="s">
        <v>16686</v>
      </c>
      <c r="K5017" t="s">
        <v>16687</v>
      </c>
      <c r="L5017" t="s">
        <v>78004</v>
      </c>
    </row>
    <row r="5018" spans="1:12" x14ac:dyDescent="0.15">
      <c r="A5018" t="s">
        <v>12</v>
      </c>
      <c r="B5018">
        <v>1381567</v>
      </c>
      <c r="C5018">
        <v>1381587</v>
      </c>
      <c r="D5018" t="s">
        <v>16678</v>
      </c>
      <c r="E5018" t="s">
        <v>90</v>
      </c>
      <c r="F5018" t="s">
        <v>15</v>
      </c>
      <c r="G5018" t="s">
        <v>16</v>
      </c>
      <c r="H5018">
        <v>74</v>
      </c>
      <c r="I5018" t="s">
        <v>16688</v>
      </c>
      <c r="J5018" t="s">
        <v>16689</v>
      </c>
      <c r="K5018" t="s">
        <v>16690</v>
      </c>
      <c r="L5018" t="s">
        <v>78005</v>
      </c>
    </row>
    <row r="5019" spans="1:12" x14ac:dyDescent="0.15">
      <c r="A5019" t="s">
        <v>12</v>
      </c>
      <c r="B5019">
        <v>1383282</v>
      </c>
      <c r="C5019">
        <v>1383302</v>
      </c>
      <c r="D5019" t="s">
        <v>16691</v>
      </c>
      <c r="E5019" t="s">
        <v>90</v>
      </c>
      <c r="F5019" t="s">
        <v>15</v>
      </c>
      <c r="G5019" t="s">
        <v>16</v>
      </c>
      <c r="H5019">
        <v>7</v>
      </c>
      <c r="I5019" t="s">
        <v>16692</v>
      </c>
      <c r="J5019" t="s">
        <v>16693</v>
      </c>
      <c r="K5019" t="s">
        <v>16694</v>
      </c>
      <c r="L5019" t="s">
        <v>77909</v>
      </c>
    </row>
    <row r="5020" spans="1:12" x14ac:dyDescent="0.15">
      <c r="A5020" t="s">
        <v>12</v>
      </c>
      <c r="B5020">
        <v>1383303</v>
      </c>
      <c r="C5020">
        <v>1383323</v>
      </c>
      <c r="D5020" t="s">
        <v>16691</v>
      </c>
      <c r="E5020" t="s">
        <v>90</v>
      </c>
      <c r="F5020" t="s">
        <v>15</v>
      </c>
      <c r="G5020" t="s">
        <v>23</v>
      </c>
      <c r="H5020">
        <v>28</v>
      </c>
      <c r="I5020" t="s">
        <v>16695</v>
      </c>
      <c r="J5020" t="s">
        <v>16696</v>
      </c>
      <c r="K5020" t="s">
        <v>16697</v>
      </c>
      <c r="L5020" t="s">
        <v>77956</v>
      </c>
    </row>
    <row r="5021" spans="1:12" x14ac:dyDescent="0.15">
      <c r="A5021" t="s">
        <v>12</v>
      </c>
      <c r="B5021">
        <v>1383327</v>
      </c>
      <c r="C5021">
        <v>1383347</v>
      </c>
      <c r="D5021" t="s">
        <v>16691</v>
      </c>
      <c r="E5021" t="s">
        <v>90</v>
      </c>
      <c r="F5021" t="s">
        <v>15</v>
      </c>
      <c r="G5021" t="s">
        <v>36</v>
      </c>
      <c r="H5021">
        <v>52</v>
      </c>
      <c r="I5021" t="s">
        <v>16698</v>
      </c>
      <c r="J5021" t="s">
        <v>16699</v>
      </c>
      <c r="K5021" t="s">
        <v>16700</v>
      </c>
      <c r="L5021" t="s">
        <v>77959</v>
      </c>
    </row>
    <row r="5022" spans="1:12" x14ac:dyDescent="0.15">
      <c r="A5022" t="s">
        <v>12</v>
      </c>
      <c r="B5022">
        <v>1383354</v>
      </c>
      <c r="C5022">
        <v>1383374</v>
      </c>
      <c r="D5022" t="s">
        <v>16691</v>
      </c>
      <c r="E5022" t="s">
        <v>90</v>
      </c>
      <c r="F5022" t="s">
        <v>15</v>
      </c>
      <c r="G5022" t="s">
        <v>23</v>
      </c>
      <c r="H5022">
        <v>79</v>
      </c>
      <c r="I5022" t="s">
        <v>16701</v>
      </c>
      <c r="J5022" t="s">
        <v>16702</v>
      </c>
      <c r="K5022" t="s">
        <v>16703</v>
      </c>
      <c r="L5022" t="s">
        <v>77993</v>
      </c>
    </row>
    <row r="5023" spans="1:12" x14ac:dyDescent="0.15">
      <c r="A5023" t="s">
        <v>12</v>
      </c>
      <c r="B5023">
        <v>1385184</v>
      </c>
      <c r="C5023">
        <v>1385204</v>
      </c>
      <c r="D5023" t="s">
        <v>16704</v>
      </c>
      <c r="E5023" t="s">
        <v>16705</v>
      </c>
      <c r="F5023" t="s">
        <v>15</v>
      </c>
      <c r="G5023" t="s">
        <v>32</v>
      </c>
      <c r="H5023">
        <v>23</v>
      </c>
      <c r="I5023" t="s">
        <v>16706</v>
      </c>
      <c r="J5023" t="s">
        <v>16707</v>
      </c>
      <c r="K5023" t="s">
        <v>16708</v>
      </c>
      <c r="L5023" t="s">
        <v>77975</v>
      </c>
    </row>
    <row r="5024" spans="1:12" x14ac:dyDescent="0.15">
      <c r="A5024" t="s">
        <v>12</v>
      </c>
      <c r="B5024">
        <v>1385207</v>
      </c>
      <c r="C5024">
        <v>1385227</v>
      </c>
      <c r="D5024" t="s">
        <v>16704</v>
      </c>
      <c r="E5024" t="s">
        <v>16705</v>
      </c>
      <c r="F5024" t="s">
        <v>15</v>
      </c>
      <c r="G5024" t="s">
        <v>16</v>
      </c>
      <c r="H5024">
        <v>46</v>
      </c>
      <c r="I5024" t="s">
        <v>16709</v>
      </c>
      <c r="J5024" t="s">
        <v>16710</v>
      </c>
      <c r="K5024" t="s">
        <v>16711</v>
      </c>
      <c r="L5024" t="s">
        <v>78004</v>
      </c>
    </row>
    <row r="5025" spans="1:12" x14ac:dyDescent="0.15">
      <c r="A5025" t="s">
        <v>12</v>
      </c>
      <c r="B5025">
        <v>1385237</v>
      </c>
      <c r="C5025">
        <v>1385257</v>
      </c>
      <c r="D5025" t="s">
        <v>16704</v>
      </c>
      <c r="E5025" t="s">
        <v>16705</v>
      </c>
      <c r="F5025" t="s">
        <v>15</v>
      </c>
      <c r="G5025" t="s">
        <v>16</v>
      </c>
      <c r="H5025">
        <v>76</v>
      </c>
      <c r="I5025" t="s">
        <v>16712</v>
      </c>
      <c r="J5025" t="s">
        <v>16713</v>
      </c>
      <c r="K5025" t="s">
        <v>16714</v>
      </c>
      <c r="L5025" t="s">
        <v>77985</v>
      </c>
    </row>
    <row r="5026" spans="1:12" x14ac:dyDescent="0.15">
      <c r="A5026" t="s">
        <v>12</v>
      </c>
      <c r="B5026">
        <v>1385279</v>
      </c>
      <c r="C5026">
        <v>1385299</v>
      </c>
      <c r="D5026" t="s">
        <v>16704</v>
      </c>
      <c r="E5026" t="s">
        <v>16705</v>
      </c>
      <c r="F5026" t="s">
        <v>15</v>
      </c>
      <c r="G5026" t="s">
        <v>23</v>
      </c>
      <c r="H5026">
        <v>118</v>
      </c>
      <c r="I5026" t="s">
        <v>16715</v>
      </c>
      <c r="J5026" t="s">
        <v>16716</v>
      </c>
      <c r="K5026" t="s">
        <v>16717</v>
      </c>
      <c r="L5026" t="s">
        <v>77973</v>
      </c>
    </row>
    <row r="5027" spans="1:12" x14ac:dyDescent="0.15">
      <c r="A5027" t="s">
        <v>12</v>
      </c>
      <c r="B5027">
        <v>1386801</v>
      </c>
      <c r="C5027">
        <v>1386821</v>
      </c>
      <c r="D5027" t="s">
        <v>16718</v>
      </c>
      <c r="E5027" t="s">
        <v>16719</v>
      </c>
      <c r="F5027" t="s">
        <v>15</v>
      </c>
      <c r="G5027" t="s">
        <v>16</v>
      </c>
      <c r="H5027">
        <v>7</v>
      </c>
      <c r="I5027" t="s">
        <v>16720</v>
      </c>
      <c r="J5027" t="s">
        <v>16721</v>
      </c>
      <c r="K5027" t="s">
        <v>16722</v>
      </c>
      <c r="L5027" t="s">
        <v>77909</v>
      </c>
    </row>
    <row r="5028" spans="1:12" x14ac:dyDescent="0.15">
      <c r="A5028" t="s">
        <v>12</v>
      </c>
      <c r="B5028">
        <v>1386847</v>
      </c>
      <c r="C5028">
        <v>1386867</v>
      </c>
      <c r="D5028" t="s">
        <v>16718</v>
      </c>
      <c r="E5028" t="s">
        <v>16719</v>
      </c>
      <c r="F5028" t="s">
        <v>15</v>
      </c>
      <c r="G5028" t="s">
        <v>23</v>
      </c>
      <c r="H5028">
        <v>53</v>
      </c>
      <c r="I5028" t="s">
        <v>16723</v>
      </c>
      <c r="J5028" t="s">
        <v>16724</v>
      </c>
      <c r="K5028" t="s">
        <v>16725</v>
      </c>
      <c r="L5028" t="s">
        <v>77922</v>
      </c>
    </row>
    <row r="5029" spans="1:12" x14ac:dyDescent="0.15">
      <c r="A5029" t="s">
        <v>12</v>
      </c>
      <c r="B5029">
        <v>1386871</v>
      </c>
      <c r="C5029">
        <v>1386891</v>
      </c>
      <c r="D5029" t="s">
        <v>16718</v>
      </c>
      <c r="E5029" t="s">
        <v>16719</v>
      </c>
      <c r="F5029" t="s">
        <v>15</v>
      </c>
      <c r="G5029" t="s">
        <v>16</v>
      </c>
      <c r="H5029">
        <v>77</v>
      </c>
      <c r="I5029" t="s">
        <v>16726</v>
      </c>
      <c r="J5029" t="s">
        <v>16727</v>
      </c>
      <c r="K5029" t="s">
        <v>16728</v>
      </c>
      <c r="L5029" t="s">
        <v>77960</v>
      </c>
    </row>
    <row r="5030" spans="1:12" x14ac:dyDescent="0.15">
      <c r="A5030" t="s">
        <v>12</v>
      </c>
      <c r="B5030">
        <v>1386911</v>
      </c>
      <c r="C5030">
        <v>1386931</v>
      </c>
      <c r="D5030" t="s">
        <v>16718</v>
      </c>
      <c r="E5030" t="s">
        <v>16719</v>
      </c>
      <c r="F5030" t="s">
        <v>15</v>
      </c>
      <c r="G5030" t="s">
        <v>16</v>
      </c>
      <c r="H5030">
        <v>117</v>
      </c>
      <c r="I5030" t="s">
        <v>16729</v>
      </c>
      <c r="J5030" t="s">
        <v>16730</v>
      </c>
      <c r="K5030" t="s">
        <v>16731</v>
      </c>
      <c r="L5030" t="s">
        <v>77930</v>
      </c>
    </row>
    <row r="5031" spans="1:12" x14ac:dyDescent="0.15">
      <c r="A5031" t="s">
        <v>12</v>
      </c>
      <c r="B5031">
        <v>1387329</v>
      </c>
      <c r="C5031">
        <v>1387349</v>
      </c>
      <c r="D5031" t="s">
        <v>16732</v>
      </c>
      <c r="E5031" t="s">
        <v>16733</v>
      </c>
      <c r="F5031" t="s">
        <v>15</v>
      </c>
      <c r="G5031" t="s">
        <v>23</v>
      </c>
      <c r="H5031">
        <v>23</v>
      </c>
      <c r="I5031" t="s">
        <v>16734</v>
      </c>
      <c r="J5031" t="s">
        <v>16735</v>
      </c>
      <c r="K5031" t="s">
        <v>16736</v>
      </c>
      <c r="L5031" t="s">
        <v>77975</v>
      </c>
    </row>
    <row r="5032" spans="1:12" x14ac:dyDescent="0.15">
      <c r="A5032" t="s">
        <v>12</v>
      </c>
      <c r="B5032">
        <v>1387350</v>
      </c>
      <c r="C5032">
        <v>1387370</v>
      </c>
      <c r="D5032" t="s">
        <v>16732</v>
      </c>
      <c r="E5032" t="s">
        <v>16733</v>
      </c>
      <c r="F5032" t="s">
        <v>15</v>
      </c>
      <c r="G5032" t="s">
        <v>23</v>
      </c>
      <c r="H5032">
        <v>44</v>
      </c>
      <c r="I5032" t="s">
        <v>16737</v>
      </c>
      <c r="J5032" t="s">
        <v>16738</v>
      </c>
      <c r="K5032" t="s">
        <v>16739</v>
      </c>
      <c r="L5032" t="s">
        <v>78016</v>
      </c>
    </row>
    <row r="5033" spans="1:12" x14ac:dyDescent="0.15">
      <c r="A5033" t="s">
        <v>12</v>
      </c>
      <c r="B5033">
        <v>1387398</v>
      </c>
      <c r="C5033">
        <v>1387418</v>
      </c>
      <c r="D5033" t="s">
        <v>16732</v>
      </c>
      <c r="E5033" t="s">
        <v>16733</v>
      </c>
      <c r="F5033" t="s">
        <v>15</v>
      </c>
      <c r="G5033" t="s">
        <v>32</v>
      </c>
      <c r="H5033">
        <v>92</v>
      </c>
      <c r="I5033" t="s">
        <v>16740</v>
      </c>
      <c r="J5033" t="s">
        <v>16741</v>
      </c>
      <c r="K5033" t="s">
        <v>16742</v>
      </c>
      <c r="L5033" t="s">
        <v>78032</v>
      </c>
    </row>
    <row r="5034" spans="1:12" x14ac:dyDescent="0.15">
      <c r="A5034" t="s">
        <v>12</v>
      </c>
      <c r="B5034">
        <v>1387462</v>
      </c>
      <c r="C5034">
        <v>1387482</v>
      </c>
      <c r="D5034" t="s">
        <v>16732</v>
      </c>
      <c r="E5034" t="s">
        <v>16733</v>
      </c>
      <c r="F5034" t="s">
        <v>15</v>
      </c>
      <c r="G5034" t="s">
        <v>16</v>
      </c>
      <c r="H5034">
        <v>156</v>
      </c>
      <c r="I5034" t="s">
        <v>16743</v>
      </c>
      <c r="J5034" t="s">
        <v>16744</v>
      </c>
      <c r="K5034" t="s">
        <v>16745</v>
      </c>
      <c r="L5034" t="s">
        <v>78109</v>
      </c>
    </row>
    <row r="5035" spans="1:12" x14ac:dyDescent="0.15">
      <c r="A5035" t="s">
        <v>12</v>
      </c>
      <c r="B5035">
        <v>1388584</v>
      </c>
      <c r="C5035">
        <v>1388604</v>
      </c>
      <c r="D5035" t="s">
        <v>16746</v>
      </c>
      <c r="E5035" t="s">
        <v>16747</v>
      </c>
      <c r="F5035" t="s">
        <v>15</v>
      </c>
      <c r="G5035" t="s">
        <v>23</v>
      </c>
      <c r="H5035">
        <v>17</v>
      </c>
      <c r="I5035" t="s">
        <v>16748</v>
      </c>
      <c r="J5035" t="s">
        <v>16749</v>
      </c>
      <c r="K5035" t="s">
        <v>16750</v>
      </c>
      <c r="L5035" t="s">
        <v>77944</v>
      </c>
    </row>
    <row r="5036" spans="1:12" x14ac:dyDescent="0.15">
      <c r="A5036" t="s">
        <v>12</v>
      </c>
      <c r="B5036">
        <v>1388626</v>
      </c>
      <c r="C5036">
        <v>1388646</v>
      </c>
      <c r="D5036" t="s">
        <v>16746</v>
      </c>
      <c r="E5036" t="s">
        <v>16747</v>
      </c>
      <c r="F5036" t="s">
        <v>15</v>
      </c>
      <c r="G5036" t="s">
        <v>16</v>
      </c>
      <c r="H5036">
        <v>59</v>
      </c>
      <c r="I5036" t="s">
        <v>16751</v>
      </c>
      <c r="J5036" t="s">
        <v>16752</v>
      </c>
      <c r="K5036" t="s">
        <v>16753</v>
      </c>
      <c r="L5036" t="s">
        <v>78009</v>
      </c>
    </row>
    <row r="5037" spans="1:12" x14ac:dyDescent="0.15">
      <c r="A5037" t="s">
        <v>12</v>
      </c>
      <c r="B5037">
        <v>1388662</v>
      </c>
      <c r="C5037">
        <v>1388682</v>
      </c>
      <c r="D5037" t="s">
        <v>16746</v>
      </c>
      <c r="E5037" t="s">
        <v>16747</v>
      </c>
      <c r="F5037" t="s">
        <v>15</v>
      </c>
      <c r="G5037" t="s">
        <v>23</v>
      </c>
      <c r="H5037">
        <v>95</v>
      </c>
      <c r="I5037" t="s">
        <v>16754</v>
      </c>
      <c r="J5037" t="s">
        <v>16755</v>
      </c>
      <c r="K5037" t="s">
        <v>16756</v>
      </c>
      <c r="L5037" t="s">
        <v>77920</v>
      </c>
    </row>
    <row r="5038" spans="1:12" x14ac:dyDescent="0.15">
      <c r="A5038" t="s">
        <v>12</v>
      </c>
      <c r="B5038">
        <v>1388683</v>
      </c>
      <c r="C5038">
        <v>1388703</v>
      </c>
      <c r="D5038" t="s">
        <v>16746</v>
      </c>
      <c r="E5038" t="s">
        <v>16747</v>
      </c>
      <c r="F5038" t="s">
        <v>15</v>
      </c>
      <c r="G5038" t="s">
        <v>16</v>
      </c>
      <c r="H5038">
        <v>116</v>
      </c>
      <c r="I5038" t="s">
        <v>16757</v>
      </c>
      <c r="J5038" t="s">
        <v>16758</v>
      </c>
      <c r="K5038" t="s">
        <v>16759</v>
      </c>
      <c r="L5038" t="s">
        <v>77976</v>
      </c>
    </row>
    <row r="5039" spans="1:12" x14ac:dyDescent="0.15">
      <c r="A5039" t="s">
        <v>12</v>
      </c>
      <c r="B5039">
        <v>1392684</v>
      </c>
      <c r="C5039">
        <v>1392704</v>
      </c>
      <c r="D5039" t="s">
        <v>16760</v>
      </c>
      <c r="E5039" t="s">
        <v>16761</v>
      </c>
      <c r="F5039" t="s">
        <v>15</v>
      </c>
      <c r="G5039" t="s">
        <v>36</v>
      </c>
      <c r="H5039">
        <v>11</v>
      </c>
      <c r="I5039" t="s">
        <v>16762</v>
      </c>
      <c r="J5039" t="s">
        <v>16763</v>
      </c>
      <c r="K5039" t="s">
        <v>16764</v>
      </c>
      <c r="L5039" t="s">
        <v>77974</v>
      </c>
    </row>
    <row r="5040" spans="1:12" x14ac:dyDescent="0.15">
      <c r="A5040" t="s">
        <v>12</v>
      </c>
      <c r="B5040">
        <v>1392713</v>
      </c>
      <c r="C5040">
        <v>1392733</v>
      </c>
      <c r="D5040" t="s">
        <v>16760</v>
      </c>
      <c r="E5040" t="s">
        <v>16761</v>
      </c>
      <c r="F5040" t="s">
        <v>15</v>
      </c>
      <c r="G5040" t="s">
        <v>36</v>
      </c>
      <c r="H5040">
        <v>40</v>
      </c>
      <c r="I5040" t="s">
        <v>16765</v>
      </c>
      <c r="J5040" t="s">
        <v>16766</v>
      </c>
      <c r="K5040" t="s">
        <v>16767</v>
      </c>
      <c r="L5040" t="s">
        <v>77952</v>
      </c>
    </row>
    <row r="5041" spans="1:12" x14ac:dyDescent="0.15">
      <c r="A5041" t="s">
        <v>12</v>
      </c>
      <c r="B5041">
        <v>1392758</v>
      </c>
      <c r="C5041">
        <v>1392778</v>
      </c>
      <c r="D5041" t="s">
        <v>16760</v>
      </c>
      <c r="E5041" t="s">
        <v>16761</v>
      </c>
      <c r="F5041" t="s">
        <v>15</v>
      </c>
      <c r="G5041" t="s">
        <v>32</v>
      </c>
      <c r="H5041">
        <v>85</v>
      </c>
      <c r="I5041" t="s">
        <v>16768</v>
      </c>
      <c r="J5041" t="s">
        <v>16769</v>
      </c>
      <c r="K5041" t="s">
        <v>16770</v>
      </c>
      <c r="L5041" t="s">
        <v>77972</v>
      </c>
    </row>
    <row r="5042" spans="1:12" x14ac:dyDescent="0.15">
      <c r="A5042" t="s">
        <v>12</v>
      </c>
      <c r="B5042">
        <v>1392813</v>
      </c>
      <c r="C5042">
        <v>1392833</v>
      </c>
      <c r="D5042" t="s">
        <v>16760</v>
      </c>
      <c r="E5042" t="s">
        <v>16761</v>
      </c>
      <c r="F5042" t="s">
        <v>15</v>
      </c>
      <c r="G5042" t="s">
        <v>32</v>
      </c>
      <c r="H5042">
        <v>140</v>
      </c>
      <c r="I5042" t="s">
        <v>16771</v>
      </c>
      <c r="J5042" t="s">
        <v>16772</v>
      </c>
      <c r="K5042" t="s">
        <v>16773</v>
      </c>
      <c r="L5042" t="s">
        <v>78038</v>
      </c>
    </row>
    <row r="5043" spans="1:12" x14ac:dyDescent="0.15">
      <c r="A5043" t="s">
        <v>12</v>
      </c>
      <c r="B5043">
        <v>1394045</v>
      </c>
      <c r="C5043">
        <v>1394065</v>
      </c>
      <c r="D5043" t="s">
        <v>16774</v>
      </c>
      <c r="E5043" t="s">
        <v>90</v>
      </c>
      <c r="F5043" t="s">
        <v>15</v>
      </c>
      <c r="G5043" t="s">
        <v>36</v>
      </c>
      <c r="H5043">
        <v>22</v>
      </c>
      <c r="I5043" t="s">
        <v>16775</v>
      </c>
      <c r="J5043" t="s">
        <v>16776</v>
      </c>
      <c r="K5043" t="s">
        <v>16777</v>
      </c>
      <c r="L5043" t="s">
        <v>77948</v>
      </c>
    </row>
    <row r="5044" spans="1:12" x14ac:dyDescent="0.15">
      <c r="A5044" t="s">
        <v>12</v>
      </c>
      <c r="B5044">
        <v>1394072</v>
      </c>
      <c r="C5044">
        <v>1394092</v>
      </c>
      <c r="D5044" t="s">
        <v>16774</v>
      </c>
      <c r="E5044" t="s">
        <v>90</v>
      </c>
      <c r="F5044" t="s">
        <v>15</v>
      </c>
      <c r="G5044" t="s">
        <v>16</v>
      </c>
      <c r="H5044">
        <v>49</v>
      </c>
      <c r="I5044" t="s">
        <v>16778</v>
      </c>
      <c r="J5044" t="s">
        <v>16779</v>
      </c>
      <c r="K5044" t="s">
        <v>16780</v>
      </c>
      <c r="L5044" t="s">
        <v>77913</v>
      </c>
    </row>
    <row r="5045" spans="1:12" x14ac:dyDescent="0.15">
      <c r="A5045" t="s">
        <v>12</v>
      </c>
      <c r="B5045">
        <v>1394123</v>
      </c>
      <c r="C5045">
        <v>1394143</v>
      </c>
      <c r="D5045" t="s">
        <v>16774</v>
      </c>
      <c r="E5045" t="s">
        <v>90</v>
      </c>
      <c r="F5045" t="s">
        <v>15</v>
      </c>
      <c r="G5045" t="s">
        <v>16</v>
      </c>
      <c r="H5045">
        <v>100</v>
      </c>
      <c r="I5045" t="s">
        <v>16781</v>
      </c>
      <c r="J5045" t="s">
        <v>16782</v>
      </c>
      <c r="K5045" t="s">
        <v>16783</v>
      </c>
      <c r="L5045" t="s">
        <v>77953</v>
      </c>
    </row>
    <row r="5046" spans="1:12" x14ac:dyDescent="0.15">
      <c r="A5046" t="s">
        <v>12</v>
      </c>
      <c r="B5046">
        <v>1394166</v>
      </c>
      <c r="C5046">
        <v>1394186</v>
      </c>
      <c r="D5046" t="s">
        <v>16774</v>
      </c>
      <c r="E5046" t="s">
        <v>90</v>
      </c>
      <c r="F5046" t="s">
        <v>15</v>
      </c>
      <c r="G5046" t="s">
        <v>23</v>
      </c>
      <c r="H5046">
        <v>143</v>
      </c>
      <c r="I5046" t="s">
        <v>16784</v>
      </c>
      <c r="J5046" t="s">
        <v>16785</v>
      </c>
      <c r="K5046" t="s">
        <v>16786</v>
      </c>
      <c r="L5046" t="s">
        <v>78076</v>
      </c>
    </row>
    <row r="5047" spans="1:12" x14ac:dyDescent="0.15">
      <c r="A5047" t="s">
        <v>12</v>
      </c>
      <c r="B5047">
        <v>1395016</v>
      </c>
      <c r="C5047">
        <v>1395036</v>
      </c>
      <c r="D5047" t="s">
        <v>16787</v>
      </c>
      <c r="E5047" t="s">
        <v>90</v>
      </c>
      <c r="F5047" t="s">
        <v>76</v>
      </c>
      <c r="G5047" t="s">
        <v>16</v>
      </c>
      <c r="H5047">
        <v>35</v>
      </c>
      <c r="I5047" t="s">
        <v>16788</v>
      </c>
      <c r="J5047" t="s">
        <v>16789</v>
      </c>
      <c r="K5047" t="s">
        <v>16790</v>
      </c>
      <c r="L5047" t="str">
        <f>HYPERLINK("https://www.ncbi.nlm.nih.gov/nuccore/FM209186.1?report=graph&amp;tracks=[key:gene_model_track,Options:GeneOnly]&amp;mk=1395017:1395036|offset_35|00cc00,1394954:1394973|offset_98|444444&amp;v=1394816:1395173&amp;c=444444", "offset 35")</f>
        <v>offset 35</v>
      </c>
    </row>
    <row r="5048" spans="1:12" x14ac:dyDescent="0.15">
      <c r="A5048" t="s">
        <v>12</v>
      </c>
      <c r="B5048">
        <v>1394953</v>
      </c>
      <c r="C5048">
        <v>1394973</v>
      </c>
      <c r="D5048" t="s">
        <v>16787</v>
      </c>
      <c r="E5048" t="s">
        <v>90</v>
      </c>
      <c r="F5048" t="s">
        <v>76</v>
      </c>
      <c r="G5048" t="s">
        <v>16</v>
      </c>
      <c r="H5048">
        <v>98</v>
      </c>
      <c r="I5048" t="s">
        <v>16791</v>
      </c>
      <c r="J5048" t="s">
        <v>16792</v>
      </c>
      <c r="K5048" t="s">
        <v>16793</v>
      </c>
      <c r="L5048" t="str">
        <f>HYPERLINK("https://www.ncbi.nlm.nih.gov/nuccore/FM209186.1?report=graph&amp;tracks=[key:gene_model_track,Options:GeneOnly]&amp;mk=1395017:1395036|offset_35|444444,1394954:1394973|offset_98|00cc00&amp;v=1394816:1395173&amp;c=444444", "offset 98")</f>
        <v>offset 98</v>
      </c>
    </row>
    <row r="5049" spans="1:12" x14ac:dyDescent="0.15">
      <c r="A5049" t="s">
        <v>12</v>
      </c>
      <c r="B5049">
        <v>1395117</v>
      </c>
      <c r="C5049">
        <v>1395137</v>
      </c>
      <c r="D5049" t="s">
        <v>16794</v>
      </c>
      <c r="E5049" t="s">
        <v>16795</v>
      </c>
      <c r="F5049" t="s">
        <v>15</v>
      </c>
      <c r="G5049" t="s">
        <v>32</v>
      </c>
      <c r="H5049">
        <v>1</v>
      </c>
      <c r="I5049" t="s">
        <v>16796</v>
      </c>
      <c r="J5049" t="s">
        <v>16797</v>
      </c>
      <c r="K5049" t="s">
        <v>16798</v>
      </c>
      <c r="L5049" t="s">
        <v>77917</v>
      </c>
    </row>
    <row r="5050" spans="1:12" x14ac:dyDescent="0.15">
      <c r="A5050" t="s">
        <v>12</v>
      </c>
      <c r="B5050">
        <v>1395177</v>
      </c>
      <c r="C5050">
        <v>1395197</v>
      </c>
      <c r="D5050" t="s">
        <v>16794</v>
      </c>
      <c r="E5050" t="s">
        <v>16795</v>
      </c>
      <c r="F5050" t="s">
        <v>15</v>
      </c>
      <c r="G5050" t="s">
        <v>36</v>
      </c>
      <c r="H5050">
        <v>61</v>
      </c>
      <c r="I5050" t="s">
        <v>16799</v>
      </c>
      <c r="J5050" t="s">
        <v>16800</v>
      </c>
      <c r="K5050" t="s">
        <v>16801</v>
      </c>
      <c r="L5050" t="s">
        <v>77979</v>
      </c>
    </row>
    <row r="5051" spans="1:12" x14ac:dyDescent="0.15">
      <c r="A5051" t="s">
        <v>12</v>
      </c>
      <c r="B5051">
        <v>1395198</v>
      </c>
      <c r="C5051">
        <v>1395218</v>
      </c>
      <c r="D5051" t="s">
        <v>16794</v>
      </c>
      <c r="E5051" t="s">
        <v>16795</v>
      </c>
      <c r="F5051" t="s">
        <v>15</v>
      </c>
      <c r="G5051" t="s">
        <v>16</v>
      </c>
      <c r="H5051">
        <v>82</v>
      </c>
      <c r="I5051" t="s">
        <v>16802</v>
      </c>
      <c r="J5051" t="s">
        <v>16803</v>
      </c>
      <c r="K5051" t="s">
        <v>16804</v>
      </c>
      <c r="L5051" t="s">
        <v>78011</v>
      </c>
    </row>
    <row r="5052" spans="1:12" x14ac:dyDescent="0.15">
      <c r="A5052" t="s">
        <v>12</v>
      </c>
      <c r="B5052">
        <v>1395219</v>
      </c>
      <c r="C5052">
        <v>1395239</v>
      </c>
      <c r="D5052" t="s">
        <v>16794</v>
      </c>
      <c r="E5052" t="s">
        <v>16795</v>
      </c>
      <c r="F5052" t="s">
        <v>15</v>
      </c>
      <c r="G5052" t="s">
        <v>32</v>
      </c>
      <c r="H5052">
        <v>103</v>
      </c>
      <c r="I5052" t="s">
        <v>16805</v>
      </c>
      <c r="J5052" t="s">
        <v>16806</v>
      </c>
      <c r="K5052" t="s">
        <v>16807</v>
      </c>
      <c r="L5052" t="s">
        <v>77937</v>
      </c>
    </row>
    <row r="5053" spans="1:12" x14ac:dyDescent="0.15">
      <c r="A5053" t="s">
        <v>12</v>
      </c>
      <c r="B5053">
        <v>1396834</v>
      </c>
      <c r="C5053">
        <v>1396854</v>
      </c>
      <c r="D5053" t="s">
        <v>16808</v>
      </c>
      <c r="E5053" t="s">
        <v>90</v>
      </c>
      <c r="F5053" t="s">
        <v>15</v>
      </c>
      <c r="G5053" t="s">
        <v>16</v>
      </c>
      <c r="H5053">
        <v>1</v>
      </c>
      <c r="I5053" t="s">
        <v>16809</v>
      </c>
      <c r="J5053" t="s">
        <v>16810</v>
      </c>
      <c r="K5053" t="s">
        <v>16811</v>
      </c>
      <c r="L5053" t="s">
        <v>77917</v>
      </c>
    </row>
    <row r="5054" spans="1:12" x14ac:dyDescent="0.15">
      <c r="A5054" t="s">
        <v>12</v>
      </c>
      <c r="B5054">
        <v>1396873</v>
      </c>
      <c r="C5054">
        <v>1396893</v>
      </c>
      <c r="D5054" t="s">
        <v>16808</v>
      </c>
      <c r="E5054" t="s">
        <v>90</v>
      </c>
      <c r="F5054" t="s">
        <v>15</v>
      </c>
      <c r="G5054" t="s">
        <v>16</v>
      </c>
      <c r="H5054">
        <v>40</v>
      </c>
      <c r="I5054" t="s">
        <v>16812</v>
      </c>
      <c r="J5054" t="s">
        <v>16813</v>
      </c>
      <c r="K5054" t="s">
        <v>16814</v>
      </c>
      <c r="L5054" t="s">
        <v>77952</v>
      </c>
    </row>
    <row r="5055" spans="1:12" x14ac:dyDescent="0.15">
      <c r="A5055" t="s">
        <v>12</v>
      </c>
      <c r="B5055">
        <v>1396904</v>
      </c>
      <c r="C5055">
        <v>1396924</v>
      </c>
      <c r="D5055" t="s">
        <v>16808</v>
      </c>
      <c r="E5055" t="s">
        <v>90</v>
      </c>
      <c r="F5055" t="s">
        <v>15</v>
      </c>
      <c r="G5055" t="s">
        <v>32</v>
      </c>
      <c r="H5055">
        <v>71</v>
      </c>
      <c r="I5055" t="s">
        <v>16815</v>
      </c>
      <c r="J5055" t="s">
        <v>16816</v>
      </c>
      <c r="K5055" t="s">
        <v>16817</v>
      </c>
      <c r="L5055" t="s">
        <v>77969</v>
      </c>
    </row>
    <row r="5056" spans="1:12" x14ac:dyDescent="0.15">
      <c r="A5056" t="s">
        <v>12</v>
      </c>
      <c r="B5056">
        <v>1396946</v>
      </c>
      <c r="C5056">
        <v>1396966</v>
      </c>
      <c r="D5056" t="s">
        <v>16808</v>
      </c>
      <c r="E5056" t="s">
        <v>90</v>
      </c>
      <c r="F5056" t="s">
        <v>15</v>
      </c>
      <c r="G5056" t="s">
        <v>32</v>
      </c>
      <c r="H5056">
        <v>113</v>
      </c>
      <c r="I5056" t="s">
        <v>16818</v>
      </c>
      <c r="J5056" t="s">
        <v>16819</v>
      </c>
      <c r="K5056" t="s">
        <v>16820</v>
      </c>
      <c r="L5056" t="s">
        <v>77986</v>
      </c>
    </row>
    <row r="5057" spans="1:12" x14ac:dyDescent="0.15">
      <c r="A5057" t="s">
        <v>12</v>
      </c>
      <c r="B5057">
        <v>1397653</v>
      </c>
      <c r="C5057">
        <v>1397673</v>
      </c>
      <c r="D5057" t="s">
        <v>16821</v>
      </c>
      <c r="E5057" t="s">
        <v>90</v>
      </c>
      <c r="F5057" t="s">
        <v>15</v>
      </c>
      <c r="G5057" t="s">
        <v>23</v>
      </c>
      <c r="H5057">
        <v>10</v>
      </c>
      <c r="I5057" t="s">
        <v>16822</v>
      </c>
      <c r="J5057" t="s">
        <v>16823</v>
      </c>
      <c r="K5057" t="s">
        <v>16824</v>
      </c>
      <c r="L5057" t="s">
        <v>78001</v>
      </c>
    </row>
    <row r="5058" spans="1:12" x14ac:dyDescent="0.15">
      <c r="A5058" t="s">
        <v>12</v>
      </c>
      <c r="B5058">
        <v>1397681</v>
      </c>
      <c r="C5058">
        <v>1397701</v>
      </c>
      <c r="D5058" t="s">
        <v>16821</v>
      </c>
      <c r="E5058" t="s">
        <v>90</v>
      </c>
      <c r="F5058" t="s">
        <v>15</v>
      </c>
      <c r="G5058" t="s">
        <v>23</v>
      </c>
      <c r="H5058">
        <v>38</v>
      </c>
      <c r="I5058" t="s">
        <v>16825</v>
      </c>
      <c r="J5058" t="s">
        <v>16826</v>
      </c>
      <c r="K5058" t="s">
        <v>16827</v>
      </c>
      <c r="L5058" t="s">
        <v>78008</v>
      </c>
    </row>
    <row r="5059" spans="1:12" x14ac:dyDescent="0.15">
      <c r="A5059" t="s">
        <v>12</v>
      </c>
      <c r="B5059">
        <v>1397707</v>
      </c>
      <c r="C5059">
        <v>1397727</v>
      </c>
      <c r="D5059" t="s">
        <v>16821</v>
      </c>
      <c r="E5059" t="s">
        <v>90</v>
      </c>
      <c r="F5059" t="s">
        <v>15</v>
      </c>
      <c r="G5059" t="s">
        <v>23</v>
      </c>
      <c r="H5059">
        <v>64</v>
      </c>
      <c r="I5059" t="s">
        <v>16828</v>
      </c>
      <c r="J5059" t="s">
        <v>16829</v>
      </c>
      <c r="K5059" t="s">
        <v>16830</v>
      </c>
      <c r="L5059" t="s">
        <v>77989</v>
      </c>
    </row>
    <row r="5060" spans="1:12" x14ac:dyDescent="0.15">
      <c r="A5060" t="s">
        <v>12</v>
      </c>
      <c r="B5060">
        <v>1397727</v>
      </c>
      <c r="C5060">
        <v>1397747</v>
      </c>
      <c r="D5060" t="s">
        <v>16821</v>
      </c>
      <c r="E5060" t="s">
        <v>90</v>
      </c>
      <c r="F5060" t="s">
        <v>15</v>
      </c>
      <c r="G5060" t="s">
        <v>16</v>
      </c>
      <c r="H5060">
        <v>84</v>
      </c>
      <c r="I5060" t="s">
        <v>16831</v>
      </c>
      <c r="J5060" t="s">
        <v>16832</v>
      </c>
      <c r="K5060" t="s">
        <v>16833</v>
      </c>
      <c r="L5060" t="s">
        <v>77946</v>
      </c>
    </row>
    <row r="5061" spans="1:12" x14ac:dyDescent="0.15">
      <c r="A5061" t="s">
        <v>12</v>
      </c>
      <c r="B5061">
        <v>1398203</v>
      </c>
      <c r="C5061">
        <v>1398223</v>
      </c>
      <c r="D5061" t="s">
        <v>16834</v>
      </c>
      <c r="E5061" t="s">
        <v>90</v>
      </c>
      <c r="F5061" t="s">
        <v>15</v>
      </c>
      <c r="G5061" t="s">
        <v>16</v>
      </c>
      <c r="H5061">
        <v>0</v>
      </c>
      <c r="I5061" t="s">
        <v>16835</v>
      </c>
      <c r="J5061" t="s">
        <v>16836</v>
      </c>
      <c r="K5061" t="s">
        <v>16837</v>
      </c>
      <c r="L5061" t="s">
        <v>77980</v>
      </c>
    </row>
    <row r="5062" spans="1:12" x14ac:dyDescent="0.15">
      <c r="A5062" t="s">
        <v>12</v>
      </c>
      <c r="B5062">
        <v>1398235</v>
      </c>
      <c r="C5062">
        <v>1398255</v>
      </c>
      <c r="D5062" t="s">
        <v>16834</v>
      </c>
      <c r="E5062" t="s">
        <v>90</v>
      </c>
      <c r="F5062" t="s">
        <v>15</v>
      </c>
      <c r="G5062" t="s">
        <v>32</v>
      </c>
      <c r="H5062">
        <v>32</v>
      </c>
      <c r="I5062" t="s">
        <v>16838</v>
      </c>
      <c r="J5062" t="s">
        <v>16839</v>
      </c>
      <c r="K5062" t="s">
        <v>16840</v>
      </c>
      <c r="L5062" t="s">
        <v>77918</v>
      </c>
    </row>
    <row r="5063" spans="1:12" x14ac:dyDescent="0.15">
      <c r="A5063" t="s">
        <v>12</v>
      </c>
      <c r="B5063">
        <v>1398258</v>
      </c>
      <c r="C5063">
        <v>1398278</v>
      </c>
      <c r="D5063" t="s">
        <v>16834</v>
      </c>
      <c r="E5063" t="s">
        <v>90</v>
      </c>
      <c r="F5063" t="s">
        <v>15</v>
      </c>
      <c r="G5063" t="s">
        <v>16</v>
      </c>
      <c r="H5063">
        <v>55</v>
      </c>
      <c r="I5063" t="s">
        <v>16841</v>
      </c>
      <c r="J5063" t="s">
        <v>16842</v>
      </c>
      <c r="K5063" t="s">
        <v>16843</v>
      </c>
      <c r="L5063" t="s">
        <v>77992</v>
      </c>
    </row>
    <row r="5064" spans="1:12" x14ac:dyDescent="0.15">
      <c r="A5064" t="s">
        <v>12</v>
      </c>
      <c r="B5064">
        <v>1398284</v>
      </c>
      <c r="C5064">
        <v>1398304</v>
      </c>
      <c r="D5064" t="s">
        <v>16834</v>
      </c>
      <c r="E5064" t="s">
        <v>90</v>
      </c>
      <c r="F5064" t="s">
        <v>15</v>
      </c>
      <c r="G5064" t="s">
        <v>16</v>
      </c>
      <c r="H5064">
        <v>81</v>
      </c>
      <c r="I5064" t="s">
        <v>16844</v>
      </c>
      <c r="J5064" t="s">
        <v>16845</v>
      </c>
      <c r="K5064" t="s">
        <v>16846</v>
      </c>
      <c r="L5064" t="s">
        <v>78019</v>
      </c>
    </row>
    <row r="5065" spans="1:12" x14ac:dyDescent="0.15">
      <c r="A5065" t="s">
        <v>12</v>
      </c>
      <c r="B5065">
        <v>1399574</v>
      </c>
      <c r="C5065">
        <v>1399594</v>
      </c>
      <c r="D5065" t="s">
        <v>16847</v>
      </c>
      <c r="E5065" t="s">
        <v>90</v>
      </c>
      <c r="F5065" t="s">
        <v>15</v>
      </c>
      <c r="G5065" t="s">
        <v>32</v>
      </c>
      <c r="H5065">
        <v>7</v>
      </c>
      <c r="I5065" t="s">
        <v>16848</v>
      </c>
      <c r="J5065" t="s">
        <v>16849</v>
      </c>
      <c r="K5065" t="s">
        <v>16850</v>
      </c>
      <c r="L5065" t="s">
        <v>77909</v>
      </c>
    </row>
    <row r="5066" spans="1:12" x14ac:dyDescent="0.15">
      <c r="A5066" t="s">
        <v>12</v>
      </c>
      <c r="B5066">
        <v>1399599</v>
      </c>
      <c r="C5066">
        <v>1399619</v>
      </c>
      <c r="D5066" t="s">
        <v>16847</v>
      </c>
      <c r="E5066" t="s">
        <v>90</v>
      </c>
      <c r="F5066" t="s">
        <v>15</v>
      </c>
      <c r="G5066" t="s">
        <v>23</v>
      </c>
      <c r="H5066">
        <v>32</v>
      </c>
      <c r="I5066" t="s">
        <v>16851</v>
      </c>
      <c r="J5066" t="s">
        <v>16852</v>
      </c>
      <c r="K5066" t="s">
        <v>16853</v>
      </c>
      <c r="L5066" t="s">
        <v>77918</v>
      </c>
    </row>
    <row r="5067" spans="1:12" x14ac:dyDescent="0.15">
      <c r="A5067" t="s">
        <v>12</v>
      </c>
      <c r="B5067">
        <v>1399619</v>
      </c>
      <c r="C5067">
        <v>1399639</v>
      </c>
      <c r="D5067" t="s">
        <v>16847</v>
      </c>
      <c r="E5067" t="s">
        <v>90</v>
      </c>
      <c r="F5067" t="s">
        <v>15</v>
      </c>
      <c r="G5067" t="s">
        <v>16</v>
      </c>
      <c r="H5067">
        <v>52</v>
      </c>
      <c r="I5067" t="s">
        <v>16854</v>
      </c>
      <c r="J5067" t="s">
        <v>16855</v>
      </c>
      <c r="K5067" t="s">
        <v>16856</v>
      </c>
      <c r="L5067" t="s">
        <v>77959</v>
      </c>
    </row>
    <row r="5068" spans="1:12" x14ac:dyDescent="0.15">
      <c r="A5068" t="s">
        <v>12</v>
      </c>
      <c r="B5068">
        <v>1399640</v>
      </c>
      <c r="C5068">
        <v>1399660</v>
      </c>
      <c r="D5068" t="s">
        <v>16847</v>
      </c>
      <c r="E5068" t="s">
        <v>90</v>
      </c>
      <c r="F5068" t="s">
        <v>15</v>
      </c>
      <c r="G5068" t="s">
        <v>16</v>
      </c>
      <c r="H5068">
        <v>73</v>
      </c>
      <c r="I5068" t="s">
        <v>16857</v>
      </c>
      <c r="J5068" t="s">
        <v>16858</v>
      </c>
      <c r="K5068" t="s">
        <v>16859</v>
      </c>
      <c r="L5068" t="s">
        <v>77926</v>
      </c>
    </row>
    <row r="5069" spans="1:12" x14ac:dyDescent="0.15">
      <c r="A5069" t="s">
        <v>12</v>
      </c>
      <c r="B5069">
        <v>1400321</v>
      </c>
      <c r="C5069">
        <v>1400341</v>
      </c>
      <c r="D5069" t="s">
        <v>16860</v>
      </c>
      <c r="E5069" t="s">
        <v>90</v>
      </c>
      <c r="F5069" t="s">
        <v>15</v>
      </c>
      <c r="G5069" t="s">
        <v>23</v>
      </c>
      <c r="H5069">
        <v>11</v>
      </c>
      <c r="I5069" t="s">
        <v>16861</v>
      </c>
      <c r="J5069" t="s">
        <v>16862</v>
      </c>
      <c r="K5069" t="s">
        <v>16863</v>
      </c>
      <c r="L5069" t="s">
        <v>77974</v>
      </c>
    </row>
    <row r="5070" spans="1:12" x14ac:dyDescent="0.15">
      <c r="A5070" t="s">
        <v>12</v>
      </c>
      <c r="B5070">
        <v>1400357</v>
      </c>
      <c r="C5070">
        <v>1400377</v>
      </c>
      <c r="D5070" t="s">
        <v>16860</v>
      </c>
      <c r="E5070" t="s">
        <v>90</v>
      </c>
      <c r="F5070" t="s">
        <v>15</v>
      </c>
      <c r="G5070" t="s">
        <v>23</v>
      </c>
      <c r="H5070">
        <v>47</v>
      </c>
      <c r="I5070" t="s">
        <v>16864</v>
      </c>
      <c r="J5070" t="s">
        <v>16865</v>
      </c>
      <c r="K5070" t="s">
        <v>16866</v>
      </c>
      <c r="L5070" t="s">
        <v>77932</v>
      </c>
    </row>
    <row r="5071" spans="1:12" x14ac:dyDescent="0.15">
      <c r="A5071" t="s">
        <v>12</v>
      </c>
      <c r="B5071">
        <v>1400388</v>
      </c>
      <c r="C5071">
        <v>1400408</v>
      </c>
      <c r="D5071" t="s">
        <v>16860</v>
      </c>
      <c r="E5071" t="s">
        <v>90</v>
      </c>
      <c r="F5071" t="s">
        <v>15</v>
      </c>
      <c r="G5071" t="s">
        <v>36</v>
      </c>
      <c r="H5071">
        <v>78</v>
      </c>
      <c r="I5071" t="s">
        <v>16867</v>
      </c>
      <c r="J5071" t="s">
        <v>16868</v>
      </c>
      <c r="K5071" t="s">
        <v>16869</v>
      </c>
      <c r="L5071" t="s">
        <v>78000</v>
      </c>
    </row>
    <row r="5072" spans="1:12" x14ac:dyDescent="0.15">
      <c r="A5072" t="s">
        <v>12</v>
      </c>
      <c r="B5072">
        <v>1400422</v>
      </c>
      <c r="C5072">
        <v>1400442</v>
      </c>
      <c r="D5072" t="s">
        <v>16860</v>
      </c>
      <c r="E5072" t="s">
        <v>90</v>
      </c>
      <c r="F5072" t="s">
        <v>15</v>
      </c>
      <c r="G5072" t="s">
        <v>16</v>
      </c>
      <c r="H5072">
        <v>112</v>
      </c>
      <c r="I5072" t="s">
        <v>16870</v>
      </c>
      <c r="J5072" t="s">
        <v>16871</v>
      </c>
      <c r="K5072" t="s">
        <v>16872</v>
      </c>
      <c r="L5072" t="s">
        <v>77950</v>
      </c>
    </row>
    <row r="5073" spans="1:12" x14ac:dyDescent="0.15">
      <c r="A5073" t="s">
        <v>12</v>
      </c>
      <c r="B5073">
        <v>1401223</v>
      </c>
      <c r="C5073">
        <v>1401243</v>
      </c>
      <c r="D5073" t="s">
        <v>16873</v>
      </c>
      <c r="E5073" t="s">
        <v>90</v>
      </c>
      <c r="F5073" t="s">
        <v>15</v>
      </c>
      <c r="G5073" t="s">
        <v>16</v>
      </c>
      <c r="H5073">
        <v>11</v>
      </c>
      <c r="I5073" t="s">
        <v>16874</v>
      </c>
      <c r="J5073" t="s">
        <v>16875</v>
      </c>
      <c r="K5073" t="s">
        <v>16876</v>
      </c>
      <c r="L5073" t="s">
        <v>77974</v>
      </c>
    </row>
    <row r="5074" spans="1:12" x14ac:dyDescent="0.15">
      <c r="A5074" t="s">
        <v>12</v>
      </c>
      <c r="B5074">
        <v>1401244</v>
      </c>
      <c r="C5074">
        <v>1401264</v>
      </c>
      <c r="D5074" t="s">
        <v>16873</v>
      </c>
      <c r="E5074" t="s">
        <v>90</v>
      </c>
      <c r="F5074" t="s">
        <v>15</v>
      </c>
      <c r="G5074" t="s">
        <v>23</v>
      </c>
      <c r="H5074">
        <v>32</v>
      </c>
      <c r="I5074" t="s">
        <v>16877</v>
      </c>
      <c r="J5074" t="s">
        <v>16878</v>
      </c>
      <c r="K5074" t="s">
        <v>16879</v>
      </c>
      <c r="L5074" t="s">
        <v>77918</v>
      </c>
    </row>
    <row r="5075" spans="1:12" x14ac:dyDescent="0.15">
      <c r="A5075" t="s">
        <v>12</v>
      </c>
      <c r="B5075">
        <v>1401273</v>
      </c>
      <c r="C5075">
        <v>1401293</v>
      </c>
      <c r="D5075" t="s">
        <v>16873</v>
      </c>
      <c r="E5075" t="s">
        <v>90</v>
      </c>
      <c r="F5075" t="s">
        <v>15</v>
      </c>
      <c r="G5075" t="s">
        <v>16</v>
      </c>
      <c r="H5075">
        <v>61</v>
      </c>
      <c r="I5075" t="s">
        <v>16880</v>
      </c>
      <c r="J5075" t="s">
        <v>16881</v>
      </c>
      <c r="K5075" t="s">
        <v>16882</v>
      </c>
      <c r="L5075" t="s">
        <v>77979</v>
      </c>
    </row>
    <row r="5076" spans="1:12" x14ac:dyDescent="0.15">
      <c r="A5076" t="s">
        <v>12</v>
      </c>
      <c r="B5076">
        <v>1401312</v>
      </c>
      <c r="C5076">
        <v>1401332</v>
      </c>
      <c r="D5076" t="s">
        <v>16873</v>
      </c>
      <c r="E5076" t="s">
        <v>90</v>
      </c>
      <c r="F5076" t="s">
        <v>15</v>
      </c>
      <c r="G5076" t="s">
        <v>32</v>
      </c>
      <c r="H5076">
        <v>100</v>
      </c>
      <c r="I5076" t="s">
        <v>16883</v>
      </c>
      <c r="J5076" t="s">
        <v>16884</v>
      </c>
      <c r="K5076" t="s">
        <v>16885</v>
      </c>
      <c r="L5076" t="s">
        <v>77953</v>
      </c>
    </row>
    <row r="5077" spans="1:12" x14ac:dyDescent="0.15">
      <c r="A5077" t="s">
        <v>12</v>
      </c>
      <c r="B5077">
        <v>1401539</v>
      </c>
      <c r="C5077">
        <v>1401559</v>
      </c>
      <c r="D5077" t="s">
        <v>16886</v>
      </c>
      <c r="E5077" t="s">
        <v>90</v>
      </c>
      <c r="F5077" t="s">
        <v>15</v>
      </c>
      <c r="G5077" t="s">
        <v>16</v>
      </c>
      <c r="H5077">
        <v>7</v>
      </c>
      <c r="I5077" t="s">
        <v>16887</v>
      </c>
      <c r="J5077" t="s">
        <v>16888</v>
      </c>
      <c r="K5077" t="s">
        <v>16889</v>
      </c>
      <c r="L5077" t="s">
        <v>77909</v>
      </c>
    </row>
    <row r="5078" spans="1:12" x14ac:dyDescent="0.15">
      <c r="A5078" t="s">
        <v>12</v>
      </c>
      <c r="B5078">
        <v>1401569</v>
      </c>
      <c r="C5078">
        <v>1401589</v>
      </c>
      <c r="D5078" t="s">
        <v>16886</v>
      </c>
      <c r="E5078" t="s">
        <v>90</v>
      </c>
      <c r="F5078" t="s">
        <v>15</v>
      </c>
      <c r="G5078" t="s">
        <v>36</v>
      </c>
      <c r="H5078">
        <v>37</v>
      </c>
      <c r="I5078" t="s">
        <v>16890</v>
      </c>
      <c r="J5078" t="s">
        <v>16891</v>
      </c>
      <c r="K5078" t="s">
        <v>16892</v>
      </c>
      <c r="L5078" t="s">
        <v>77906</v>
      </c>
    </row>
    <row r="5079" spans="1:12" x14ac:dyDescent="0.15">
      <c r="A5079" t="s">
        <v>12</v>
      </c>
      <c r="B5079">
        <v>1401608</v>
      </c>
      <c r="C5079">
        <v>1401628</v>
      </c>
      <c r="D5079" t="s">
        <v>16886</v>
      </c>
      <c r="E5079" t="s">
        <v>90</v>
      </c>
      <c r="F5079" t="s">
        <v>15</v>
      </c>
      <c r="G5079" t="s">
        <v>23</v>
      </c>
      <c r="H5079">
        <v>76</v>
      </c>
      <c r="I5079" t="s">
        <v>16893</v>
      </c>
      <c r="J5079" t="s">
        <v>16894</v>
      </c>
      <c r="K5079" t="s">
        <v>16895</v>
      </c>
      <c r="L5079" t="s">
        <v>77985</v>
      </c>
    </row>
    <row r="5080" spans="1:12" x14ac:dyDescent="0.15">
      <c r="A5080" t="s">
        <v>12</v>
      </c>
      <c r="B5080">
        <v>1401641</v>
      </c>
      <c r="C5080">
        <v>1401661</v>
      </c>
      <c r="D5080" t="s">
        <v>16886</v>
      </c>
      <c r="E5080" t="s">
        <v>90</v>
      </c>
      <c r="F5080" t="s">
        <v>15</v>
      </c>
      <c r="G5080" t="s">
        <v>32</v>
      </c>
      <c r="H5080">
        <v>109</v>
      </c>
      <c r="I5080" t="s">
        <v>16896</v>
      </c>
      <c r="J5080" t="s">
        <v>16897</v>
      </c>
      <c r="K5080" t="s">
        <v>16898</v>
      </c>
      <c r="L5080" t="s">
        <v>77947</v>
      </c>
    </row>
    <row r="5081" spans="1:12" x14ac:dyDescent="0.15">
      <c r="A5081" t="s">
        <v>12</v>
      </c>
      <c r="B5081">
        <v>1402895</v>
      </c>
      <c r="C5081">
        <v>1402915</v>
      </c>
      <c r="D5081" t="s">
        <v>16899</v>
      </c>
      <c r="E5081" t="s">
        <v>90</v>
      </c>
      <c r="F5081" t="s">
        <v>76</v>
      </c>
      <c r="G5081" t="s">
        <v>23</v>
      </c>
      <c r="H5081">
        <v>0</v>
      </c>
      <c r="I5081" t="s">
        <v>16900</v>
      </c>
      <c r="J5081" t="s">
        <v>16901</v>
      </c>
      <c r="K5081" t="s">
        <v>16902</v>
      </c>
      <c r="L5081" t="s">
        <v>77980</v>
      </c>
    </row>
    <row r="5082" spans="1:12" x14ac:dyDescent="0.15">
      <c r="A5082" t="s">
        <v>12</v>
      </c>
      <c r="B5082">
        <v>1402875</v>
      </c>
      <c r="C5082">
        <v>1402895</v>
      </c>
      <c r="D5082" t="s">
        <v>16899</v>
      </c>
      <c r="E5082" t="s">
        <v>90</v>
      </c>
      <c r="F5082" t="s">
        <v>76</v>
      </c>
      <c r="G5082" t="s">
        <v>23</v>
      </c>
      <c r="H5082">
        <v>20</v>
      </c>
      <c r="I5082" t="s">
        <v>16903</v>
      </c>
      <c r="J5082" t="s">
        <v>16904</v>
      </c>
      <c r="K5082" t="s">
        <v>16905</v>
      </c>
      <c r="L5082" t="s">
        <v>77968</v>
      </c>
    </row>
    <row r="5083" spans="1:12" x14ac:dyDescent="0.15">
      <c r="A5083" t="s">
        <v>12</v>
      </c>
      <c r="B5083">
        <v>1402831</v>
      </c>
      <c r="C5083">
        <v>1402851</v>
      </c>
      <c r="D5083" t="s">
        <v>16899</v>
      </c>
      <c r="E5083" t="s">
        <v>90</v>
      </c>
      <c r="F5083" t="s">
        <v>76</v>
      </c>
      <c r="G5083" t="s">
        <v>32</v>
      </c>
      <c r="H5083">
        <v>64</v>
      </c>
      <c r="I5083" t="s">
        <v>16906</v>
      </c>
      <c r="J5083" t="s">
        <v>16907</v>
      </c>
      <c r="K5083" t="s">
        <v>16908</v>
      </c>
      <c r="L5083" t="s">
        <v>77989</v>
      </c>
    </row>
    <row r="5084" spans="1:12" x14ac:dyDescent="0.15">
      <c r="A5084" t="s">
        <v>12</v>
      </c>
      <c r="B5084">
        <v>1402800</v>
      </c>
      <c r="C5084">
        <v>1402820</v>
      </c>
      <c r="D5084" t="s">
        <v>16899</v>
      </c>
      <c r="E5084" t="s">
        <v>90</v>
      </c>
      <c r="F5084" t="s">
        <v>76</v>
      </c>
      <c r="G5084" t="s">
        <v>16</v>
      </c>
      <c r="H5084">
        <v>95</v>
      </c>
      <c r="I5084" t="s">
        <v>16909</v>
      </c>
      <c r="J5084" t="s">
        <v>16910</v>
      </c>
      <c r="K5084" t="s">
        <v>16911</v>
      </c>
      <c r="L5084" t="s">
        <v>77920</v>
      </c>
    </row>
    <row r="5085" spans="1:12" x14ac:dyDescent="0.15">
      <c r="A5085" t="s">
        <v>12</v>
      </c>
      <c r="B5085">
        <v>1403348</v>
      </c>
      <c r="C5085">
        <v>1403368</v>
      </c>
      <c r="D5085" t="s">
        <v>16912</v>
      </c>
      <c r="E5085" t="s">
        <v>90</v>
      </c>
      <c r="F5085" t="s">
        <v>76</v>
      </c>
      <c r="G5085" t="s">
        <v>36</v>
      </c>
      <c r="H5085">
        <v>0</v>
      </c>
      <c r="I5085" t="s">
        <v>16913</v>
      </c>
      <c r="J5085" t="s">
        <v>16914</v>
      </c>
      <c r="K5085" t="s">
        <v>16915</v>
      </c>
      <c r="L5085" t="s">
        <v>77980</v>
      </c>
    </row>
    <row r="5086" spans="1:12" x14ac:dyDescent="0.15">
      <c r="A5086" t="s">
        <v>12</v>
      </c>
      <c r="B5086">
        <v>1403314</v>
      </c>
      <c r="C5086">
        <v>1403334</v>
      </c>
      <c r="D5086" t="s">
        <v>16912</v>
      </c>
      <c r="E5086" t="s">
        <v>90</v>
      </c>
      <c r="F5086" t="s">
        <v>76</v>
      </c>
      <c r="G5086" t="s">
        <v>16</v>
      </c>
      <c r="H5086">
        <v>34</v>
      </c>
      <c r="I5086" t="s">
        <v>16916</v>
      </c>
      <c r="J5086" t="s">
        <v>16917</v>
      </c>
      <c r="K5086" t="s">
        <v>16918</v>
      </c>
      <c r="L5086" t="s">
        <v>77999</v>
      </c>
    </row>
    <row r="5087" spans="1:12" x14ac:dyDescent="0.15">
      <c r="A5087" t="s">
        <v>12</v>
      </c>
      <c r="B5087">
        <v>1403287</v>
      </c>
      <c r="C5087">
        <v>1403307</v>
      </c>
      <c r="D5087" t="s">
        <v>16912</v>
      </c>
      <c r="E5087" t="s">
        <v>90</v>
      </c>
      <c r="F5087" t="s">
        <v>76</v>
      </c>
      <c r="G5087" t="s">
        <v>36</v>
      </c>
      <c r="H5087">
        <v>61</v>
      </c>
      <c r="I5087" t="s">
        <v>16919</v>
      </c>
      <c r="J5087" t="s">
        <v>16920</v>
      </c>
      <c r="K5087" t="s">
        <v>16921</v>
      </c>
      <c r="L5087" t="s">
        <v>77979</v>
      </c>
    </row>
    <row r="5088" spans="1:12" x14ac:dyDescent="0.15">
      <c r="A5088" t="s">
        <v>12</v>
      </c>
      <c r="B5088">
        <v>1403245</v>
      </c>
      <c r="C5088">
        <v>1403265</v>
      </c>
      <c r="D5088" t="s">
        <v>16912</v>
      </c>
      <c r="E5088" t="s">
        <v>90</v>
      </c>
      <c r="F5088" t="s">
        <v>76</v>
      </c>
      <c r="G5088" t="s">
        <v>16</v>
      </c>
      <c r="H5088">
        <v>103</v>
      </c>
      <c r="I5088" t="s">
        <v>16922</v>
      </c>
      <c r="J5088" t="s">
        <v>16923</v>
      </c>
      <c r="K5088" t="s">
        <v>16924</v>
      </c>
      <c r="L5088" t="s">
        <v>77937</v>
      </c>
    </row>
    <row r="5089" spans="1:12" x14ac:dyDescent="0.15">
      <c r="A5089" t="s">
        <v>12</v>
      </c>
      <c r="B5089">
        <v>1405859</v>
      </c>
      <c r="C5089">
        <v>1405879</v>
      </c>
      <c r="D5089" t="s">
        <v>16925</v>
      </c>
      <c r="E5089" t="s">
        <v>90</v>
      </c>
      <c r="F5089" t="s">
        <v>76</v>
      </c>
      <c r="G5089" t="s">
        <v>16</v>
      </c>
      <c r="H5089">
        <v>7</v>
      </c>
      <c r="I5089" t="s">
        <v>16926</v>
      </c>
      <c r="J5089" t="s">
        <v>16927</v>
      </c>
      <c r="K5089" t="s">
        <v>16928</v>
      </c>
      <c r="L5089" t="s">
        <v>77909</v>
      </c>
    </row>
    <row r="5090" spans="1:12" x14ac:dyDescent="0.15">
      <c r="A5090" t="s">
        <v>12</v>
      </c>
      <c r="B5090">
        <v>1405813</v>
      </c>
      <c r="C5090">
        <v>1405833</v>
      </c>
      <c r="D5090" t="s">
        <v>16925</v>
      </c>
      <c r="E5090" t="s">
        <v>90</v>
      </c>
      <c r="F5090" t="s">
        <v>76</v>
      </c>
      <c r="G5090" t="s">
        <v>23</v>
      </c>
      <c r="H5090">
        <v>53</v>
      </c>
      <c r="I5090" t="s">
        <v>16929</v>
      </c>
      <c r="J5090" t="s">
        <v>16930</v>
      </c>
      <c r="K5090" t="s">
        <v>16931</v>
      </c>
      <c r="L5090" t="s">
        <v>77922</v>
      </c>
    </row>
    <row r="5091" spans="1:12" x14ac:dyDescent="0.15">
      <c r="A5091" t="s">
        <v>12</v>
      </c>
      <c r="B5091">
        <v>1405789</v>
      </c>
      <c r="C5091">
        <v>1405809</v>
      </c>
      <c r="D5091" t="s">
        <v>16925</v>
      </c>
      <c r="E5091" t="s">
        <v>90</v>
      </c>
      <c r="F5091" t="s">
        <v>76</v>
      </c>
      <c r="G5091" t="s">
        <v>36</v>
      </c>
      <c r="H5091">
        <v>77</v>
      </c>
      <c r="I5091" t="s">
        <v>16932</v>
      </c>
      <c r="J5091" t="s">
        <v>16933</v>
      </c>
      <c r="K5091" t="s">
        <v>16934</v>
      </c>
      <c r="L5091" t="s">
        <v>77960</v>
      </c>
    </row>
    <row r="5092" spans="1:12" x14ac:dyDescent="0.15">
      <c r="A5092" t="s">
        <v>12</v>
      </c>
      <c r="B5092">
        <v>1405760</v>
      </c>
      <c r="C5092">
        <v>1405780</v>
      </c>
      <c r="D5092" t="s">
        <v>16925</v>
      </c>
      <c r="E5092" t="s">
        <v>90</v>
      </c>
      <c r="F5092" t="s">
        <v>76</v>
      </c>
      <c r="G5092" t="s">
        <v>36</v>
      </c>
      <c r="H5092">
        <v>106</v>
      </c>
      <c r="I5092" t="s">
        <v>16935</v>
      </c>
      <c r="J5092" t="s">
        <v>16936</v>
      </c>
      <c r="K5092" t="s">
        <v>16937</v>
      </c>
      <c r="L5092" t="s">
        <v>77914</v>
      </c>
    </row>
    <row r="5093" spans="1:12" x14ac:dyDescent="0.15">
      <c r="A5093" t="s">
        <v>12</v>
      </c>
      <c r="B5093">
        <v>1406126</v>
      </c>
      <c r="C5093">
        <v>1406146</v>
      </c>
      <c r="D5093" t="s">
        <v>16938</v>
      </c>
      <c r="E5093" t="s">
        <v>90</v>
      </c>
      <c r="F5093" t="s">
        <v>15</v>
      </c>
      <c r="G5093" t="s">
        <v>16</v>
      </c>
      <c r="H5093">
        <v>31</v>
      </c>
      <c r="I5093" t="s">
        <v>16939</v>
      </c>
      <c r="J5093" t="s">
        <v>16940</v>
      </c>
      <c r="K5093" t="s">
        <v>16941</v>
      </c>
      <c r="L5093" t="s">
        <v>77910</v>
      </c>
    </row>
    <row r="5094" spans="1:12" x14ac:dyDescent="0.15">
      <c r="A5094" t="s">
        <v>12</v>
      </c>
      <c r="B5094">
        <v>1406148</v>
      </c>
      <c r="C5094">
        <v>1406168</v>
      </c>
      <c r="D5094" t="s">
        <v>16938</v>
      </c>
      <c r="E5094" t="s">
        <v>90</v>
      </c>
      <c r="F5094" t="s">
        <v>15</v>
      </c>
      <c r="G5094" t="s">
        <v>16</v>
      </c>
      <c r="H5094">
        <v>53</v>
      </c>
      <c r="I5094" t="s">
        <v>16942</v>
      </c>
      <c r="J5094" t="s">
        <v>16943</v>
      </c>
      <c r="K5094" t="s">
        <v>16944</v>
      </c>
      <c r="L5094" t="s">
        <v>77922</v>
      </c>
    </row>
    <row r="5095" spans="1:12" x14ac:dyDescent="0.15">
      <c r="A5095" t="s">
        <v>12</v>
      </c>
      <c r="B5095">
        <v>1406169</v>
      </c>
      <c r="C5095">
        <v>1406189</v>
      </c>
      <c r="D5095" t="s">
        <v>16938</v>
      </c>
      <c r="E5095" t="s">
        <v>90</v>
      </c>
      <c r="F5095" t="s">
        <v>15</v>
      </c>
      <c r="G5095" t="s">
        <v>23</v>
      </c>
      <c r="H5095">
        <v>74</v>
      </c>
      <c r="I5095" t="s">
        <v>16945</v>
      </c>
      <c r="J5095" t="s">
        <v>16946</v>
      </c>
      <c r="K5095" t="s">
        <v>16947</v>
      </c>
      <c r="L5095" t="s">
        <v>78005</v>
      </c>
    </row>
    <row r="5096" spans="1:12" x14ac:dyDescent="0.15">
      <c r="A5096" t="s">
        <v>12</v>
      </c>
      <c r="B5096">
        <v>1406216</v>
      </c>
      <c r="C5096">
        <v>1406236</v>
      </c>
      <c r="D5096" t="s">
        <v>16938</v>
      </c>
      <c r="E5096" t="s">
        <v>90</v>
      </c>
      <c r="F5096" t="s">
        <v>15</v>
      </c>
      <c r="G5096" t="s">
        <v>36</v>
      </c>
      <c r="H5096">
        <v>121</v>
      </c>
      <c r="I5096" t="s">
        <v>16948</v>
      </c>
      <c r="J5096" t="s">
        <v>16949</v>
      </c>
      <c r="K5096" t="s">
        <v>16950</v>
      </c>
      <c r="L5096" t="s">
        <v>77943</v>
      </c>
    </row>
    <row r="5097" spans="1:12" x14ac:dyDescent="0.15">
      <c r="A5097" t="s">
        <v>12</v>
      </c>
      <c r="B5097">
        <v>1406888</v>
      </c>
      <c r="C5097">
        <v>1406908</v>
      </c>
      <c r="D5097" t="s">
        <v>16951</v>
      </c>
      <c r="E5097" t="s">
        <v>90</v>
      </c>
      <c r="F5097" t="s">
        <v>76</v>
      </c>
      <c r="G5097" t="s">
        <v>16</v>
      </c>
      <c r="H5097">
        <v>11</v>
      </c>
      <c r="I5097" t="s">
        <v>16952</v>
      </c>
      <c r="J5097" t="s">
        <v>16953</v>
      </c>
      <c r="K5097" t="s">
        <v>16954</v>
      </c>
      <c r="L5097" t="s">
        <v>77974</v>
      </c>
    </row>
    <row r="5098" spans="1:12" x14ac:dyDescent="0.15">
      <c r="A5098" t="s">
        <v>12</v>
      </c>
      <c r="B5098">
        <v>1406859</v>
      </c>
      <c r="C5098">
        <v>1406879</v>
      </c>
      <c r="D5098" t="s">
        <v>16951</v>
      </c>
      <c r="E5098" t="s">
        <v>90</v>
      </c>
      <c r="F5098" t="s">
        <v>76</v>
      </c>
      <c r="G5098" t="s">
        <v>16</v>
      </c>
      <c r="H5098">
        <v>40</v>
      </c>
      <c r="I5098" t="s">
        <v>16955</v>
      </c>
      <c r="J5098" t="s">
        <v>16956</v>
      </c>
      <c r="K5098" t="s">
        <v>16957</v>
      </c>
      <c r="L5098" t="s">
        <v>77952</v>
      </c>
    </row>
    <row r="5099" spans="1:12" x14ac:dyDescent="0.15">
      <c r="A5099" t="s">
        <v>12</v>
      </c>
      <c r="B5099">
        <v>1406822</v>
      </c>
      <c r="C5099">
        <v>1406842</v>
      </c>
      <c r="D5099" t="s">
        <v>16951</v>
      </c>
      <c r="E5099" t="s">
        <v>90</v>
      </c>
      <c r="F5099" t="s">
        <v>76</v>
      </c>
      <c r="G5099" t="s">
        <v>36</v>
      </c>
      <c r="H5099">
        <v>77</v>
      </c>
      <c r="I5099" t="s">
        <v>16958</v>
      </c>
      <c r="J5099" t="s">
        <v>16959</v>
      </c>
      <c r="K5099" t="s">
        <v>16960</v>
      </c>
      <c r="L5099" t="s">
        <v>77960</v>
      </c>
    </row>
    <row r="5100" spans="1:12" x14ac:dyDescent="0.15">
      <c r="A5100" t="s">
        <v>12</v>
      </c>
      <c r="B5100">
        <v>1406795</v>
      </c>
      <c r="C5100">
        <v>1406815</v>
      </c>
      <c r="D5100" t="s">
        <v>16951</v>
      </c>
      <c r="E5100" t="s">
        <v>90</v>
      </c>
      <c r="F5100" t="s">
        <v>76</v>
      </c>
      <c r="G5100" t="s">
        <v>23</v>
      </c>
      <c r="H5100">
        <v>104</v>
      </c>
      <c r="I5100" t="s">
        <v>16961</v>
      </c>
      <c r="J5100" t="s">
        <v>16962</v>
      </c>
      <c r="K5100" t="s">
        <v>16963</v>
      </c>
      <c r="L5100" t="s">
        <v>77963</v>
      </c>
    </row>
    <row r="5101" spans="1:12" x14ac:dyDescent="0.15">
      <c r="A5101" t="s">
        <v>12</v>
      </c>
      <c r="B5101">
        <v>1407131</v>
      </c>
      <c r="C5101">
        <v>1407151</v>
      </c>
      <c r="D5101" t="s">
        <v>16964</v>
      </c>
      <c r="E5101" t="s">
        <v>16965</v>
      </c>
      <c r="F5101" t="s">
        <v>15</v>
      </c>
      <c r="G5101" t="s">
        <v>16</v>
      </c>
      <c r="H5101">
        <v>6</v>
      </c>
      <c r="I5101" t="s">
        <v>16966</v>
      </c>
      <c r="J5101" t="s">
        <v>16967</v>
      </c>
      <c r="K5101" t="s">
        <v>16968</v>
      </c>
      <c r="L5101" t="s">
        <v>78025</v>
      </c>
    </row>
    <row r="5102" spans="1:12" x14ac:dyDescent="0.15">
      <c r="A5102" t="s">
        <v>12</v>
      </c>
      <c r="B5102">
        <v>1407166</v>
      </c>
      <c r="C5102">
        <v>1407186</v>
      </c>
      <c r="D5102" t="s">
        <v>16964</v>
      </c>
      <c r="E5102" t="s">
        <v>16965</v>
      </c>
      <c r="F5102" t="s">
        <v>15</v>
      </c>
      <c r="G5102" t="s">
        <v>32</v>
      </c>
      <c r="H5102">
        <v>41</v>
      </c>
      <c r="I5102" t="s">
        <v>16969</v>
      </c>
      <c r="J5102" t="s">
        <v>16970</v>
      </c>
      <c r="K5102" t="s">
        <v>16971</v>
      </c>
      <c r="L5102" t="s">
        <v>78014</v>
      </c>
    </row>
    <row r="5103" spans="1:12" x14ac:dyDescent="0.15">
      <c r="A5103" t="s">
        <v>12</v>
      </c>
      <c r="B5103">
        <v>1407196</v>
      </c>
      <c r="C5103">
        <v>1407216</v>
      </c>
      <c r="D5103" t="s">
        <v>16964</v>
      </c>
      <c r="E5103" t="s">
        <v>16965</v>
      </c>
      <c r="F5103" t="s">
        <v>15</v>
      </c>
      <c r="G5103" t="s">
        <v>16</v>
      </c>
      <c r="H5103">
        <v>71</v>
      </c>
      <c r="I5103" t="s">
        <v>16972</v>
      </c>
      <c r="J5103" t="s">
        <v>16973</v>
      </c>
      <c r="K5103" t="s">
        <v>16974</v>
      </c>
      <c r="L5103" t="s">
        <v>77969</v>
      </c>
    </row>
    <row r="5104" spans="1:12" x14ac:dyDescent="0.15">
      <c r="A5104" t="s">
        <v>12</v>
      </c>
      <c r="B5104">
        <v>1407220</v>
      </c>
      <c r="C5104">
        <v>1407240</v>
      </c>
      <c r="D5104" t="s">
        <v>16964</v>
      </c>
      <c r="E5104" t="s">
        <v>16965</v>
      </c>
      <c r="F5104" t="s">
        <v>15</v>
      </c>
      <c r="G5104" t="s">
        <v>23</v>
      </c>
      <c r="H5104">
        <v>95</v>
      </c>
      <c r="I5104" t="s">
        <v>16975</v>
      </c>
      <c r="J5104" t="s">
        <v>16976</v>
      </c>
      <c r="K5104" t="s">
        <v>16977</v>
      </c>
      <c r="L5104" t="s">
        <v>77920</v>
      </c>
    </row>
    <row r="5105" spans="1:12" x14ac:dyDescent="0.15">
      <c r="A5105" t="s">
        <v>12</v>
      </c>
      <c r="B5105">
        <v>1409949</v>
      </c>
      <c r="C5105">
        <v>1409969</v>
      </c>
      <c r="D5105" t="s">
        <v>16978</v>
      </c>
      <c r="E5105" t="s">
        <v>16979</v>
      </c>
      <c r="F5105" t="s">
        <v>15</v>
      </c>
      <c r="G5105" t="s">
        <v>36</v>
      </c>
      <c r="H5105">
        <v>27</v>
      </c>
      <c r="I5105" t="s">
        <v>16980</v>
      </c>
      <c r="J5105" t="s">
        <v>16981</v>
      </c>
      <c r="K5105" t="s">
        <v>16982</v>
      </c>
      <c r="L5105" t="s">
        <v>78013</v>
      </c>
    </row>
    <row r="5106" spans="1:12" x14ac:dyDescent="0.15">
      <c r="A5106" t="s">
        <v>12</v>
      </c>
      <c r="B5106">
        <v>1409969</v>
      </c>
      <c r="C5106">
        <v>1409989</v>
      </c>
      <c r="D5106" t="s">
        <v>16978</v>
      </c>
      <c r="E5106" t="s">
        <v>16979</v>
      </c>
      <c r="F5106" t="s">
        <v>15</v>
      </c>
      <c r="G5106" t="s">
        <v>32</v>
      </c>
      <c r="H5106">
        <v>47</v>
      </c>
      <c r="I5106" t="s">
        <v>16983</v>
      </c>
      <c r="J5106" t="s">
        <v>16984</v>
      </c>
      <c r="K5106" t="s">
        <v>16985</v>
      </c>
      <c r="L5106" t="s">
        <v>77932</v>
      </c>
    </row>
    <row r="5107" spans="1:12" x14ac:dyDescent="0.15">
      <c r="A5107" t="s">
        <v>12</v>
      </c>
      <c r="B5107">
        <v>1410003</v>
      </c>
      <c r="C5107">
        <v>1410023</v>
      </c>
      <c r="D5107" t="s">
        <v>16978</v>
      </c>
      <c r="E5107" t="s">
        <v>16979</v>
      </c>
      <c r="F5107" t="s">
        <v>15</v>
      </c>
      <c r="G5107" t="s">
        <v>16</v>
      </c>
      <c r="H5107">
        <v>81</v>
      </c>
      <c r="I5107" t="s">
        <v>16986</v>
      </c>
      <c r="J5107" t="s">
        <v>16987</v>
      </c>
      <c r="K5107" t="s">
        <v>16988</v>
      </c>
      <c r="L5107" t="s">
        <v>78019</v>
      </c>
    </row>
    <row r="5108" spans="1:12" x14ac:dyDescent="0.15">
      <c r="A5108" t="s">
        <v>12</v>
      </c>
      <c r="B5108">
        <v>1410034</v>
      </c>
      <c r="C5108">
        <v>1410054</v>
      </c>
      <c r="D5108" t="s">
        <v>16978</v>
      </c>
      <c r="E5108" t="s">
        <v>16979</v>
      </c>
      <c r="F5108" t="s">
        <v>15</v>
      </c>
      <c r="G5108" t="s">
        <v>16</v>
      </c>
      <c r="H5108">
        <v>112</v>
      </c>
      <c r="I5108" t="s">
        <v>16989</v>
      </c>
      <c r="J5108" t="s">
        <v>16990</v>
      </c>
      <c r="K5108" t="s">
        <v>16991</v>
      </c>
      <c r="L5108" t="s">
        <v>77950</v>
      </c>
    </row>
    <row r="5109" spans="1:12" x14ac:dyDescent="0.15">
      <c r="A5109" t="s">
        <v>12</v>
      </c>
      <c r="B5109">
        <v>1410680</v>
      </c>
      <c r="C5109">
        <v>1410700</v>
      </c>
      <c r="D5109" t="s">
        <v>16992</v>
      </c>
      <c r="E5109" t="s">
        <v>90</v>
      </c>
      <c r="F5109" t="s">
        <v>15</v>
      </c>
      <c r="G5109" t="s">
        <v>32</v>
      </c>
      <c r="H5109">
        <v>7</v>
      </c>
      <c r="I5109" t="s">
        <v>16993</v>
      </c>
      <c r="J5109" t="s">
        <v>16994</v>
      </c>
      <c r="K5109" t="s">
        <v>16995</v>
      </c>
      <c r="L5109" t="s">
        <v>77909</v>
      </c>
    </row>
    <row r="5110" spans="1:12" x14ac:dyDescent="0.15">
      <c r="A5110" t="s">
        <v>12</v>
      </c>
      <c r="B5110">
        <v>1410701</v>
      </c>
      <c r="C5110">
        <v>1410721</v>
      </c>
      <c r="D5110" t="s">
        <v>16992</v>
      </c>
      <c r="E5110" t="s">
        <v>90</v>
      </c>
      <c r="F5110" t="s">
        <v>15</v>
      </c>
      <c r="G5110" t="s">
        <v>23</v>
      </c>
      <c r="H5110">
        <v>28</v>
      </c>
      <c r="I5110" t="s">
        <v>16996</v>
      </c>
      <c r="J5110" t="s">
        <v>16997</v>
      </c>
      <c r="K5110" t="s">
        <v>16998</v>
      </c>
      <c r="L5110" t="s">
        <v>77956</v>
      </c>
    </row>
    <row r="5111" spans="1:12" x14ac:dyDescent="0.15">
      <c r="A5111" t="s">
        <v>12</v>
      </c>
      <c r="B5111">
        <v>1410725</v>
      </c>
      <c r="C5111">
        <v>1410745</v>
      </c>
      <c r="D5111" t="s">
        <v>16992</v>
      </c>
      <c r="E5111" t="s">
        <v>90</v>
      </c>
      <c r="F5111" t="s">
        <v>15</v>
      </c>
      <c r="G5111" t="s">
        <v>36</v>
      </c>
      <c r="H5111">
        <v>52</v>
      </c>
      <c r="I5111" t="s">
        <v>16999</v>
      </c>
      <c r="J5111" t="s">
        <v>17000</v>
      </c>
      <c r="K5111" t="s">
        <v>17001</v>
      </c>
      <c r="L5111" t="s">
        <v>77959</v>
      </c>
    </row>
    <row r="5112" spans="1:12" x14ac:dyDescent="0.15">
      <c r="A5112" t="s">
        <v>12</v>
      </c>
      <c r="B5112">
        <v>1410789</v>
      </c>
      <c r="C5112">
        <v>1410809</v>
      </c>
      <c r="D5112" t="s">
        <v>16992</v>
      </c>
      <c r="E5112" t="s">
        <v>90</v>
      </c>
      <c r="F5112" t="s">
        <v>15</v>
      </c>
      <c r="G5112" t="s">
        <v>23</v>
      </c>
      <c r="H5112">
        <v>116</v>
      </c>
      <c r="I5112" t="s">
        <v>17002</v>
      </c>
      <c r="J5112" t="s">
        <v>17003</v>
      </c>
      <c r="K5112" t="s">
        <v>17004</v>
      </c>
      <c r="L5112" t="s">
        <v>77976</v>
      </c>
    </row>
    <row r="5113" spans="1:12" x14ac:dyDescent="0.15">
      <c r="A5113" t="s">
        <v>12</v>
      </c>
      <c r="B5113">
        <v>1411452</v>
      </c>
      <c r="C5113">
        <v>1411472</v>
      </c>
      <c r="D5113" t="s">
        <v>17005</v>
      </c>
      <c r="E5113" t="s">
        <v>90</v>
      </c>
      <c r="F5113" t="s">
        <v>15</v>
      </c>
      <c r="G5113" t="s">
        <v>23</v>
      </c>
      <c r="H5113">
        <v>25</v>
      </c>
      <c r="I5113" t="s">
        <v>17006</v>
      </c>
      <c r="J5113" t="s">
        <v>17007</v>
      </c>
      <c r="K5113" t="s">
        <v>17008</v>
      </c>
      <c r="L5113" t="s">
        <v>78012</v>
      </c>
    </row>
    <row r="5114" spans="1:12" x14ac:dyDescent="0.15">
      <c r="A5114" t="s">
        <v>12</v>
      </c>
      <c r="B5114">
        <v>1411479</v>
      </c>
      <c r="C5114">
        <v>1411499</v>
      </c>
      <c r="D5114" t="s">
        <v>17005</v>
      </c>
      <c r="E5114" t="s">
        <v>90</v>
      </c>
      <c r="F5114" t="s">
        <v>15</v>
      </c>
      <c r="G5114" t="s">
        <v>36</v>
      </c>
      <c r="H5114">
        <v>52</v>
      </c>
      <c r="I5114" t="s">
        <v>17009</v>
      </c>
      <c r="J5114" t="s">
        <v>17010</v>
      </c>
      <c r="K5114" t="s">
        <v>17011</v>
      </c>
      <c r="L5114" t="s">
        <v>77959</v>
      </c>
    </row>
    <row r="5115" spans="1:12" x14ac:dyDescent="0.15">
      <c r="A5115" t="s">
        <v>12</v>
      </c>
      <c r="B5115">
        <v>1411502</v>
      </c>
      <c r="C5115">
        <v>1411522</v>
      </c>
      <c r="D5115" t="s">
        <v>17005</v>
      </c>
      <c r="E5115" t="s">
        <v>90</v>
      </c>
      <c r="F5115" t="s">
        <v>15</v>
      </c>
      <c r="G5115" t="s">
        <v>16</v>
      </c>
      <c r="H5115">
        <v>75</v>
      </c>
      <c r="I5115" t="s">
        <v>17012</v>
      </c>
      <c r="J5115" t="s">
        <v>17013</v>
      </c>
      <c r="K5115" t="s">
        <v>17014</v>
      </c>
      <c r="L5115" t="s">
        <v>78027</v>
      </c>
    </row>
    <row r="5116" spans="1:12" x14ac:dyDescent="0.15">
      <c r="A5116" t="s">
        <v>12</v>
      </c>
      <c r="B5116">
        <v>1411547</v>
      </c>
      <c r="C5116">
        <v>1411567</v>
      </c>
      <c r="D5116" t="s">
        <v>17005</v>
      </c>
      <c r="E5116" t="s">
        <v>90</v>
      </c>
      <c r="F5116" t="s">
        <v>15</v>
      </c>
      <c r="G5116" t="s">
        <v>16</v>
      </c>
      <c r="H5116">
        <v>120</v>
      </c>
      <c r="I5116" t="s">
        <v>17015</v>
      </c>
      <c r="J5116" t="s">
        <v>17016</v>
      </c>
      <c r="K5116" t="s">
        <v>17017</v>
      </c>
      <c r="L5116" t="s">
        <v>78047</v>
      </c>
    </row>
    <row r="5117" spans="1:12" x14ac:dyDescent="0.15">
      <c r="A5117" t="s">
        <v>12</v>
      </c>
      <c r="B5117">
        <v>1411793</v>
      </c>
      <c r="C5117">
        <v>1411813</v>
      </c>
      <c r="D5117" t="s">
        <v>17018</v>
      </c>
      <c r="E5117" t="s">
        <v>90</v>
      </c>
      <c r="F5117" t="s">
        <v>15</v>
      </c>
      <c r="G5117" t="s">
        <v>36</v>
      </c>
      <c r="H5117">
        <v>0</v>
      </c>
      <c r="I5117" t="s">
        <v>17019</v>
      </c>
      <c r="J5117" t="s">
        <v>17020</v>
      </c>
      <c r="K5117" t="s">
        <v>17021</v>
      </c>
      <c r="L5117" t="s">
        <v>77980</v>
      </c>
    </row>
    <row r="5118" spans="1:12" x14ac:dyDescent="0.15">
      <c r="A5118" t="s">
        <v>12</v>
      </c>
      <c r="B5118">
        <v>1411816</v>
      </c>
      <c r="C5118">
        <v>1411836</v>
      </c>
      <c r="D5118" t="s">
        <v>17018</v>
      </c>
      <c r="E5118" t="s">
        <v>90</v>
      </c>
      <c r="F5118" t="s">
        <v>15</v>
      </c>
      <c r="G5118" t="s">
        <v>23</v>
      </c>
      <c r="H5118">
        <v>23</v>
      </c>
      <c r="I5118" t="s">
        <v>17022</v>
      </c>
      <c r="J5118" t="s">
        <v>17023</v>
      </c>
      <c r="K5118" t="s">
        <v>17024</v>
      </c>
      <c r="L5118" t="s">
        <v>77975</v>
      </c>
    </row>
    <row r="5119" spans="1:12" x14ac:dyDescent="0.15">
      <c r="A5119" t="s">
        <v>12</v>
      </c>
      <c r="B5119">
        <v>1411845</v>
      </c>
      <c r="C5119">
        <v>1411865</v>
      </c>
      <c r="D5119" t="s">
        <v>17018</v>
      </c>
      <c r="E5119" t="s">
        <v>90</v>
      </c>
      <c r="F5119" t="s">
        <v>15</v>
      </c>
      <c r="G5119" t="s">
        <v>23</v>
      </c>
      <c r="H5119">
        <v>52</v>
      </c>
      <c r="I5119" t="s">
        <v>17025</v>
      </c>
      <c r="J5119" t="s">
        <v>17026</v>
      </c>
      <c r="K5119" t="s">
        <v>17027</v>
      </c>
      <c r="L5119" t="s">
        <v>77959</v>
      </c>
    </row>
    <row r="5120" spans="1:12" x14ac:dyDescent="0.15">
      <c r="A5120" t="s">
        <v>12</v>
      </c>
      <c r="B5120">
        <v>1411865</v>
      </c>
      <c r="C5120">
        <v>1411885</v>
      </c>
      <c r="D5120" t="s">
        <v>17018</v>
      </c>
      <c r="E5120" t="s">
        <v>90</v>
      </c>
      <c r="F5120" t="s">
        <v>15</v>
      </c>
      <c r="G5120" t="s">
        <v>16</v>
      </c>
      <c r="H5120">
        <v>72</v>
      </c>
      <c r="I5120" t="s">
        <v>17028</v>
      </c>
      <c r="J5120" t="s">
        <v>17029</v>
      </c>
      <c r="K5120" t="s">
        <v>17030</v>
      </c>
      <c r="L5120" t="s">
        <v>78066</v>
      </c>
    </row>
    <row r="5121" spans="1:12" x14ac:dyDescent="0.15">
      <c r="A5121" t="s">
        <v>12</v>
      </c>
      <c r="B5121">
        <v>1412733</v>
      </c>
      <c r="C5121">
        <v>1412753</v>
      </c>
      <c r="D5121" t="s">
        <v>17031</v>
      </c>
      <c r="E5121" t="s">
        <v>90</v>
      </c>
      <c r="F5121" t="s">
        <v>15</v>
      </c>
      <c r="G5121" t="s">
        <v>32</v>
      </c>
      <c r="H5121">
        <v>1</v>
      </c>
      <c r="I5121" t="s">
        <v>17032</v>
      </c>
      <c r="J5121" t="s">
        <v>17033</v>
      </c>
      <c r="K5121" t="s">
        <v>17034</v>
      </c>
      <c r="L5121" t="s">
        <v>77917</v>
      </c>
    </row>
    <row r="5122" spans="1:12" x14ac:dyDescent="0.15">
      <c r="A5122" t="s">
        <v>12</v>
      </c>
      <c r="B5122">
        <v>1412757</v>
      </c>
      <c r="C5122">
        <v>1412777</v>
      </c>
      <c r="D5122" t="s">
        <v>17031</v>
      </c>
      <c r="E5122" t="s">
        <v>90</v>
      </c>
      <c r="F5122" t="s">
        <v>15</v>
      </c>
      <c r="G5122" t="s">
        <v>16</v>
      </c>
      <c r="H5122">
        <v>25</v>
      </c>
      <c r="I5122" t="s">
        <v>17035</v>
      </c>
      <c r="J5122" t="s">
        <v>17036</v>
      </c>
      <c r="K5122" t="s">
        <v>17037</v>
      </c>
      <c r="L5122" t="s">
        <v>78012</v>
      </c>
    </row>
    <row r="5123" spans="1:12" x14ac:dyDescent="0.15">
      <c r="A5123" t="s">
        <v>12</v>
      </c>
      <c r="B5123">
        <v>1412779</v>
      </c>
      <c r="C5123">
        <v>1412799</v>
      </c>
      <c r="D5123" t="s">
        <v>17031</v>
      </c>
      <c r="E5123" t="s">
        <v>90</v>
      </c>
      <c r="F5123" t="s">
        <v>15</v>
      </c>
      <c r="G5123" t="s">
        <v>32</v>
      </c>
      <c r="H5123">
        <v>47</v>
      </c>
      <c r="I5123" t="s">
        <v>17038</v>
      </c>
      <c r="J5123" t="s">
        <v>17039</v>
      </c>
      <c r="K5123" t="s">
        <v>17040</v>
      </c>
      <c r="L5123" t="s">
        <v>77932</v>
      </c>
    </row>
    <row r="5124" spans="1:12" x14ac:dyDescent="0.15">
      <c r="A5124" t="s">
        <v>12</v>
      </c>
      <c r="B5124">
        <v>1412800</v>
      </c>
      <c r="C5124">
        <v>1412820</v>
      </c>
      <c r="D5124" t="s">
        <v>17031</v>
      </c>
      <c r="E5124" t="s">
        <v>90</v>
      </c>
      <c r="F5124" t="s">
        <v>15</v>
      </c>
      <c r="G5124" t="s">
        <v>23</v>
      </c>
      <c r="H5124">
        <v>68</v>
      </c>
      <c r="I5124" t="s">
        <v>17041</v>
      </c>
      <c r="J5124" t="s">
        <v>17042</v>
      </c>
      <c r="K5124" t="s">
        <v>17043</v>
      </c>
      <c r="L5124" t="s">
        <v>77962</v>
      </c>
    </row>
    <row r="5125" spans="1:12" x14ac:dyDescent="0.15">
      <c r="A5125" t="s">
        <v>12</v>
      </c>
      <c r="B5125">
        <v>1413561</v>
      </c>
      <c r="C5125">
        <v>1413581</v>
      </c>
      <c r="D5125" t="s">
        <v>17044</v>
      </c>
      <c r="E5125" t="s">
        <v>90</v>
      </c>
      <c r="F5125" t="s">
        <v>15</v>
      </c>
      <c r="G5125" t="s">
        <v>36</v>
      </c>
      <c r="H5125">
        <v>0</v>
      </c>
      <c r="I5125" t="s">
        <v>17045</v>
      </c>
      <c r="J5125" t="s">
        <v>17046</v>
      </c>
      <c r="K5125" t="s">
        <v>17047</v>
      </c>
      <c r="L5125" t="s">
        <v>77980</v>
      </c>
    </row>
    <row r="5126" spans="1:12" x14ac:dyDescent="0.15">
      <c r="A5126" t="s">
        <v>12</v>
      </c>
      <c r="B5126">
        <v>1413588</v>
      </c>
      <c r="C5126">
        <v>1413608</v>
      </c>
      <c r="D5126" t="s">
        <v>17044</v>
      </c>
      <c r="E5126" t="s">
        <v>90</v>
      </c>
      <c r="F5126" t="s">
        <v>15</v>
      </c>
      <c r="G5126" t="s">
        <v>32</v>
      </c>
      <c r="H5126">
        <v>27</v>
      </c>
      <c r="I5126" t="s">
        <v>17048</v>
      </c>
      <c r="J5126" t="s">
        <v>17049</v>
      </c>
      <c r="K5126" t="s">
        <v>17050</v>
      </c>
      <c r="L5126" t="s">
        <v>78013</v>
      </c>
    </row>
    <row r="5127" spans="1:12" x14ac:dyDescent="0.15">
      <c r="A5127" t="s">
        <v>12</v>
      </c>
      <c r="B5127">
        <v>1413619</v>
      </c>
      <c r="C5127">
        <v>1413639</v>
      </c>
      <c r="D5127" t="s">
        <v>17044</v>
      </c>
      <c r="E5127" t="s">
        <v>90</v>
      </c>
      <c r="F5127" t="s">
        <v>15</v>
      </c>
      <c r="G5127" t="s">
        <v>36</v>
      </c>
      <c r="H5127">
        <v>58</v>
      </c>
      <c r="I5127" t="s">
        <v>17051</v>
      </c>
      <c r="J5127" t="s">
        <v>17052</v>
      </c>
      <c r="K5127" t="s">
        <v>17053</v>
      </c>
      <c r="L5127" t="s">
        <v>77911</v>
      </c>
    </row>
    <row r="5128" spans="1:12" x14ac:dyDescent="0.15">
      <c r="A5128" t="s">
        <v>12</v>
      </c>
      <c r="B5128">
        <v>1413645</v>
      </c>
      <c r="C5128">
        <v>1413665</v>
      </c>
      <c r="D5128" t="s">
        <v>17044</v>
      </c>
      <c r="E5128" t="s">
        <v>90</v>
      </c>
      <c r="F5128" t="s">
        <v>15</v>
      </c>
      <c r="G5128" t="s">
        <v>16</v>
      </c>
      <c r="H5128">
        <v>84</v>
      </c>
      <c r="I5128" t="s">
        <v>17054</v>
      </c>
      <c r="J5128" t="s">
        <v>17055</v>
      </c>
      <c r="K5128" t="s">
        <v>17056</v>
      </c>
      <c r="L5128" t="s">
        <v>77946</v>
      </c>
    </row>
    <row r="5129" spans="1:12" x14ac:dyDescent="0.15">
      <c r="A5129" t="s">
        <v>12</v>
      </c>
      <c r="B5129">
        <v>1414313</v>
      </c>
      <c r="C5129">
        <v>1414333</v>
      </c>
      <c r="D5129" t="s">
        <v>17057</v>
      </c>
      <c r="E5129" t="s">
        <v>90</v>
      </c>
      <c r="F5129" t="s">
        <v>15</v>
      </c>
      <c r="G5129" t="s">
        <v>32</v>
      </c>
      <c r="H5129">
        <v>1</v>
      </c>
      <c r="I5129" t="s">
        <v>17058</v>
      </c>
      <c r="J5129" t="s">
        <v>17059</v>
      </c>
      <c r="K5129" t="s">
        <v>17060</v>
      </c>
      <c r="L5129" t="s">
        <v>77917</v>
      </c>
    </row>
    <row r="5130" spans="1:12" x14ac:dyDescent="0.15">
      <c r="A5130" t="s">
        <v>12</v>
      </c>
      <c r="B5130">
        <v>1414333</v>
      </c>
      <c r="C5130">
        <v>1414353</v>
      </c>
      <c r="D5130" t="s">
        <v>17057</v>
      </c>
      <c r="E5130" t="s">
        <v>90</v>
      </c>
      <c r="F5130" t="s">
        <v>15</v>
      </c>
      <c r="G5130" t="s">
        <v>23</v>
      </c>
      <c r="H5130">
        <v>21</v>
      </c>
      <c r="I5130" t="s">
        <v>17061</v>
      </c>
      <c r="J5130" t="s">
        <v>17062</v>
      </c>
      <c r="K5130" t="s">
        <v>17063</v>
      </c>
      <c r="L5130" t="s">
        <v>78022</v>
      </c>
    </row>
    <row r="5131" spans="1:12" x14ac:dyDescent="0.15">
      <c r="A5131" t="s">
        <v>12</v>
      </c>
      <c r="B5131">
        <v>1414353</v>
      </c>
      <c r="C5131">
        <v>1414373</v>
      </c>
      <c r="D5131" t="s">
        <v>17057</v>
      </c>
      <c r="E5131" t="s">
        <v>90</v>
      </c>
      <c r="F5131" t="s">
        <v>15</v>
      </c>
      <c r="G5131" t="s">
        <v>23</v>
      </c>
      <c r="H5131">
        <v>41</v>
      </c>
      <c r="I5131" t="s">
        <v>17064</v>
      </c>
      <c r="J5131" t="s">
        <v>17065</v>
      </c>
      <c r="K5131" t="s">
        <v>17066</v>
      </c>
      <c r="L5131" t="s">
        <v>78014</v>
      </c>
    </row>
    <row r="5132" spans="1:12" x14ac:dyDescent="0.15">
      <c r="A5132" t="s">
        <v>12</v>
      </c>
      <c r="B5132">
        <v>1414490</v>
      </c>
      <c r="C5132">
        <v>1414510</v>
      </c>
      <c r="D5132" t="s">
        <v>17057</v>
      </c>
      <c r="E5132" t="s">
        <v>90</v>
      </c>
      <c r="F5132" t="s">
        <v>15</v>
      </c>
      <c r="G5132" t="s">
        <v>36</v>
      </c>
      <c r="H5132">
        <v>178</v>
      </c>
      <c r="I5132" t="s">
        <v>17067</v>
      </c>
      <c r="J5132" t="s">
        <v>17068</v>
      </c>
      <c r="K5132" t="s">
        <v>17069</v>
      </c>
      <c r="L5132" t="s">
        <v>78105</v>
      </c>
    </row>
    <row r="5133" spans="1:12" x14ac:dyDescent="0.15">
      <c r="A5133" t="s">
        <v>12</v>
      </c>
      <c r="B5133">
        <v>1415139</v>
      </c>
      <c r="C5133">
        <v>1415159</v>
      </c>
      <c r="D5133" t="s">
        <v>17070</v>
      </c>
      <c r="E5133" t="s">
        <v>90</v>
      </c>
      <c r="F5133" t="s">
        <v>15</v>
      </c>
      <c r="G5133" t="s">
        <v>32</v>
      </c>
      <c r="H5133">
        <v>13</v>
      </c>
      <c r="I5133" t="s">
        <v>17071</v>
      </c>
      <c r="J5133" t="s">
        <v>17072</v>
      </c>
      <c r="K5133" t="s">
        <v>17073</v>
      </c>
      <c r="L5133" t="s">
        <v>77935</v>
      </c>
    </row>
    <row r="5134" spans="1:12" x14ac:dyDescent="0.15">
      <c r="A5134" t="s">
        <v>12</v>
      </c>
      <c r="B5134">
        <v>1415164</v>
      </c>
      <c r="C5134">
        <v>1415184</v>
      </c>
      <c r="D5134" t="s">
        <v>17070</v>
      </c>
      <c r="E5134" t="s">
        <v>90</v>
      </c>
      <c r="F5134" t="s">
        <v>15</v>
      </c>
      <c r="G5134" t="s">
        <v>23</v>
      </c>
      <c r="H5134">
        <v>38</v>
      </c>
      <c r="I5134" t="s">
        <v>17074</v>
      </c>
      <c r="J5134" t="s">
        <v>17075</v>
      </c>
      <c r="K5134" t="s">
        <v>17076</v>
      </c>
      <c r="L5134" t="s">
        <v>78008</v>
      </c>
    </row>
    <row r="5135" spans="1:12" x14ac:dyDescent="0.15">
      <c r="A5135" t="s">
        <v>12</v>
      </c>
      <c r="B5135">
        <v>1415184</v>
      </c>
      <c r="C5135">
        <v>1415204</v>
      </c>
      <c r="D5135" t="s">
        <v>17070</v>
      </c>
      <c r="E5135" t="s">
        <v>90</v>
      </c>
      <c r="F5135" t="s">
        <v>15</v>
      </c>
      <c r="G5135" t="s">
        <v>32</v>
      </c>
      <c r="H5135">
        <v>58</v>
      </c>
      <c r="I5135" t="s">
        <v>17077</v>
      </c>
      <c r="J5135" t="s">
        <v>17078</v>
      </c>
      <c r="K5135" t="s">
        <v>17079</v>
      </c>
      <c r="L5135" t="s">
        <v>77911</v>
      </c>
    </row>
    <row r="5136" spans="1:12" x14ac:dyDescent="0.15">
      <c r="A5136" t="s">
        <v>12</v>
      </c>
      <c r="B5136">
        <v>1415206</v>
      </c>
      <c r="C5136">
        <v>1415226</v>
      </c>
      <c r="D5136" t="s">
        <v>17070</v>
      </c>
      <c r="E5136" t="s">
        <v>90</v>
      </c>
      <c r="F5136" t="s">
        <v>15</v>
      </c>
      <c r="G5136" t="s">
        <v>16</v>
      </c>
      <c r="H5136">
        <v>80</v>
      </c>
      <c r="I5136" t="s">
        <v>17080</v>
      </c>
      <c r="J5136" t="s">
        <v>17081</v>
      </c>
      <c r="K5136" t="s">
        <v>17082</v>
      </c>
      <c r="L5136" t="s">
        <v>77940</v>
      </c>
    </row>
    <row r="5137" spans="1:12" x14ac:dyDescent="0.15">
      <c r="A5137" t="s">
        <v>12</v>
      </c>
      <c r="B5137">
        <v>1417016</v>
      </c>
      <c r="C5137">
        <v>1417036</v>
      </c>
      <c r="D5137" t="s">
        <v>17083</v>
      </c>
      <c r="E5137" t="s">
        <v>90</v>
      </c>
      <c r="F5137" t="s">
        <v>76</v>
      </c>
      <c r="G5137" t="s">
        <v>32</v>
      </c>
      <c r="H5137">
        <v>13</v>
      </c>
      <c r="I5137" t="s">
        <v>17084</v>
      </c>
      <c r="J5137" t="s">
        <v>17085</v>
      </c>
      <c r="K5137" t="s">
        <v>17086</v>
      </c>
      <c r="L5137" t="s">
        <v>77935</v>
      </c>
    </row>
    <row r="5138" spans="1:12" x14ac:dyDescent="0.15">
      <c r="A5138" t="s">
        <v>12</v>
      </c>
      <c r="B5138">
        <v>1416994</v>
      </c>
      <c r="C5138">
        <v>1417014</v>
      </c>
      <c r="D5138" t="s">
        <v>17083</v>
      </c>
      <c r="E5138" t="s">
        <v>90</v>
      </c>
      <c r="F5138" t="s">
        <v>76</v>
      </c>
      <c r="G5138" t="s">
        <v>16</v>
      </c>
      <c r="H5138">
        <v>35</v>
      </c>
      <c r="I5138" t="s">
        <v>17087</v>
      </c>
      <c r="J5138" t="s">
        <v>17088</v>
      </c>
      <c r="K5138" t="s">
        <v>17089</v>
      </c>
      <c r="L5138" t="s">
        <v>77936</v>
      </c>
    </row>
    <row r="5139" spans="1:12" x14ac:dyDescent="0.15">
      <c r="A5139" t="s">
        <v>12</v>
      </c>
      <c r="B5139">
        <v>1416965</v>
      </c>
      <c r="C5139">
        <v>1416985</v>
      </c>
      <c r="D5139" t="s">
        <v>17083</v>
      </c>
      <c r="E5139" t="s">
        <v>90</v>
      </c>
      <c r="F5139" t="s">
        <v>76</v>
      </c>
      <c r="G5139" t="s">
        <v>32</v>
      </c>
      <c r="H5139">
        <v>64</v>
      </c>
      <c r="I5139" t="s">
        <v>17090</v>
      </c>
      <c r="J5139" t="s">
        <v>17091</v>
      </c>
      <c r="K5139" t="s">
        <v>17092</v>
      </c>
      <c r="L5139" t="s">
        <v>77989</v>
      </c>
    </row>
    <row r="5140" spans="1:12" x14ac:dyDescent="0.15">
      <c r="A5140" t="s">
        <v>12</v>
      </c>
      <c r="B5140">
        <v>1416943</v>
      </c>
      <c r="C5140">
        <v>1416963</v>
      </c>
      <c r="D5140" t="s">
        <v>17083</v>
      </c>
      <c r="E5140" t="s">
        <v>90</v>
      </c>
      <c r="F5140" t="s">
        <v>76</v>
      </c>
      <c r="G5140" t="s">
        <v>23</v>
      </c>
      <c r="H5140">
        <v>86</v>
      </c>
      <c r="I5140" t="s">
        <v>17093</v>
      </c>
      <c r="J5140" t="s">
        <v>17094</v>
      </c>
      <c r="K5140" t="s">
        <v>17095</v>
      </c>
      <c r="L5140" t="s">
        <v>77929</v>
      </c>
    </row>
    <row r="5141" spans="1:12" x14ac:dyDescent="0.15">
      <c r="A5141" t="s">
        <v>12</v>
      </c>
      <c r="B5141">
        <v>1417152</v>
      </c>
      <c r="C5141">
        <v>1417172</v>
      </c>
      <c r="D5141" t="s">
        <v>17096</v>
      </c>
      <c r="E5141" t="s">
        <v>90</v>
      </c>
      <c r="F5141" t="s">
        <v>15</v>
      </c>
      <c r="G5141" t="s">
        <v>16</v>
      </c>
      <c r="H5141">
        <v>8</v>
      </c>
      <c r="I5141" t="s">
        <v>17097</v>
      </c>
      <c r="J5141" t="s">
        <v>17098</v>
      </c>
      <c r="K5141" t="s">
        <v>17099</v>
      </c>
      <c r="L5141" t="s">
        <v>77955</v>
      </c>
    </row>
    <row r="5142" spans="1:12" x14ac:dyDescent="0.15">
      <c r="A5142" t="s">
        <v>12</v>
      </c>
      <c r="B5142">
        <v>1417172</v>
      </c>
      <c r="C5142">
        <v>1417192</v>
      </c>
      <c r="D5142" t="s">
        <v>17096</v>
      </c>
      <c r="E5142" t="s">
        <v>90</v>
      </c>
      <c r="F5142" t="s">
        <v>15</v>
      </c>
      <c r="G5142" t="s">
        <v>36</v>
      </c>
      <c r="H5142">
        <v>28</v>
      </c>
      <c r="I5142" t="s">
        <v>17100</v>
      </c>
      <c r="J5142" t="s">
        <v>17101</v>
      </c>
      <c r="K5142" t="s">
        <v>17102</v>
      </c>
      <c r="L5142" t="s">
        <v>77956</v>
      </c>
    </row>
    <row r="5143" spans="1:12" x14ac:dyDescent="0.15">
      <c r="A5143" t="s">
        <v>12</v>
      </c>
      <c r="B5143">
        <v>1417205</v>
      </c>
      <c r="C5143">
        <v>1417225</v>
      </c>
      <c r="D5143" t="s">
        <v>17096</v>
      </c>
      <c r="E5143" t="s">
        <v>90</v>
      </c>
      <c r="F5143" t="s">
        <v>15</v>
      </c>
      <c r="G5143" t="s">
        <v>23</v>
      </c>
      <c r="H5143">
        <v>61</v>
      </c>
      <c r="I5143" t="s">
        <v>17103</v>
      </c>
      <c r="J5143" t="s">
        <v>17104</v>
      </c>
      <c r="K5143" t="s">
        <v>17105</v>
      </c>
      <c r="L5143" t="s">
        <v>77979</v>
      </c>
    </row>
    <row r="5144" spans="1:12" x14ac:dyDescent="0.15">
      <c r="A5144" t="s">
        <v>12</v>
      </c>
      <c r="B5144">
        <v>1417228</v>
      </c>
      <c r="C5144">
        <v>1417248</v>
      </c>
      <c r="D5144" t="s">
        <v>17096</v>
      </c>
      <c r="E5144" t="s">
        <v>90</v>
      </c>
      <c r="F5144" t="s">
        <v>15</v>
      </c>
      <c r="G5144" t="s">
        <v>32</v>
      </c>
      <c r="H5144">
        <v>84</v>
      </c>
      <c r="I5144" t="s">
        <v>17106</v>
      </c>
      <c r="J5144" t="s">
        <v>17107</v>
      </c>
      <c r="K5144" t="s">
        <v>17108</v>
      </c>
      <c r="L5144" t="s">
        <v>77946</v>
      </c>
    </row>
    <row r="5145" spans="1:12" x14ac:dyDescent="0.15">
      <c r="A5145" t="s">
        <v>12</v>
      </c>
      <c r="B5145">
        <v>1418259</v>
      </c>
      <c r="C5145">
        <v>1418279</v>
      </c>
      <c r="D5145" t="s">
        <v>17109</v>
      </c>
      <c r="E5145" t="s">
        <v>90</v>
      </c>
      <c r="F5145" t="s">
        <v>15</v>
      </c>
      <c r="G5145" t="s">
        <v>23</v>
      </c>
      <c r="H5145">
        <v>7</v>
      </c>
      <c r="I5145" t="s">
        <v>17110</v>
      </c>
      <c r="J5145" t="s">
        <v>17111</v>
      </c>
      <c r="K5145" t="s">
        <v>17112</v>
      </c>
      <c r="L5145" t="s">
        <v>77909</v>
      </c>
    </row>
    <row r="5146" spans="1:12" x14ac:dyDescent="0.15">
      <c r="A5146" t="s">
        <v>12</v>
      </c>
      <c r="B5146">
        <v>1418293</v>
      </c>
      <c r="C5146">
        <v>1418313</v>
      </c>
      <c r="D5146" t="s">
        <v>17109</v>
      </c>
      <c r="E5146" t="s">
        <v>90</v>
      </c>
      <c r="F5146" t="s">
        <v>15</v>
      </c>
      <c r="G5146" t="s">
        <v>32</v>
      </c>
      <c r="H5146">
        <v>41</v>
      </c>
      <c r="I5146" t="s">
        <v>17113</v>
      </c>
      <c r="J5146" t="s">
        <v>17114</v>
      </c>
      <c r="K5146" t="s">
        <v>17115</v>
      </c>
      <c r="L5146" t="s">
        <v>78014</v>
      </c>
    </row>
    <row r="5147" spans="1:12" x14ac:dyDescent="0.15">
      <c r="A5147" t="s">
        <v>12</v>
      </c>
      <c r="B5147">
        <v>1418317</v>
      </c>
      <c r="C5147">
        <v>1418337</v>
      </c>
      <c r="D5147" t="s">
        <v>17109</v>
      </c>
      <c r="E5147" t="s">
        <v>90</v>
      </c>
      <c r="F5147" t="s">
        <v>15</v>
      </c>
      <c r="G5147" t="s">
        <v>23</v>
      </c>
      <c r="H5147">
        <v>65</v>
      </c>
      <c r="I5147" t="s">
        <v>17116</v>
      </c>
      <c r="J5147" t="s">
        <v>17117</v>
      </c>
      <c r="K5147" t="s">
        <v>17118</v>
      </c>
      <c r="L5147" t="s">
        <v>78042</v>
      </c>
    </row>
    <row r="5148" spans="1:12" x14ac:dyDescent="0.15">
      <c r="A5148" t="s">
        <v>12</v>
      </c>
      <c r="B5148">
        <v>1418371</v>
      </c>
      <c r="C5148">
        <v>1418391</v>
      </c>
      <c r="D5148" t="s">
        <v>17109</v>
      </c>
      <c r="E5148" t="s">
        <v>90</v>
      </c>
      <c r="F5148" t="s">
        <v>15</v>
      </c>
      <c r="G5148" t="s">
        <v>36</v>
      </c>
      <c r="H5148">
        <v>119</v>
      </c>
      <c r="I5148" t="s">
        <v>17119</v>
      </c>
      <c r="J5148" t="s">
        <v>17120</v>
      </c>
      <c r="K5148" t="s">
        <v>17121</v>
      </c>
      <c r="L5148" t="s">
        <v>78058</v>
      </c>
    </row>
    <row r="5149" spans="1:12" x14ac:dyDescent="0.15">
      <c r="A5149" t="s">
        <v>12</v>
      </c>
      <c r="B5149">
        <v>1422023</v>
      </c>
      <c r="C5149">
        <v>1422043</v>
      </c>
      <c r="D5149" t="s">
        <v>17122</v>
      </c>
      <c r="E5149" t="s">
        <v>90</v>
      </c>
      <c r="F5149" t="s">
        <v>76</v>
      </c>
      <c r="G5149" t="s">
        <v>16</v>
      </c>
      <c r="H5149">
        <v>8</v>
      </c>
      <c r="I5149" t="s">
        <v>17123</v>
      </c>
      <c r="J5149" t="s">
        <v>17124</v>
      </c>
      <c r="K5149" t="s">
        <v>17125</v>
      </c>
      <c r="L5149" t="s">
        <v>77955</v>
      </c>
    </row>
    <row r="5150" spans="1:12" x14ac:dyDescent="0.15">
      <c r="A5150" t="s">
        <v>12</v>
      </c>
      <c r="B5150">
        <v>1422003</v>
      </c>
      <c r="C5150">
        <v>1422023</v>
      </c>
      <c r="D5150" t="s">
        <v>17122</v>
      </c>
      <c r="E5150" t="s">
        <v>90</v>
      </c>
      <c r="F5150" t="s">
        <v>76</v>
      </c>
      <c r="G5150" t="s">
        <v>16</v>
      </c>
      <c r="H5150">
        <v>28</v>
      </c>
      <c r="I5150" t="s">
        <v>17126</v>
      </c>
      <c r="J5150" t="s">
        <v>17127</v>
      </c>
      <c r="K5150" t="s">
        <v>17128</v>
      </c>
      <c r="L5150" t="s">
        <v>77956</v>
      </c>
    </row>
    <row r="5151" spans="1:12" x14ac:dyDescent="0.15">
      <c r="A5151" t="s">
        <v>12</v>
      </c>
      <c r="B5151">
        <v>1421973</v>
      </c>
      <c r="C5151">
        <v>1421993</v>
      </c>
      <c r="D5151" t="s">
        <v>17122</v>
      </c>
      <c r="E5151" t="s">
        <v>90</v>
      </c>
      <c r="F5151" t="s">
        <v>76</v>
      </c>
      <c r="G5151" t="s">
        <v>36</v>
      </c>
      <c r="H5151">
        <v>58</v>
      </c>
      <c r="I5151" t="s">
        <v>17129</v>
      </c>
      <c r="J5151" t="s">
        <v>17130</v>
      </c>
      <c r="K5151" t="s">
        <v>17131</v>
      </c>
      <c r="L5151" t="s">
        <v>77911</v>
      </c>
    </row>
    <row r="5152" spans="1:12" x14ac:dyDescent="0.15">
      <c r="A5152" t="s">
        <v>12</v>
      </c>
      <c r="B5152">
        <v>1421937</v>
      </c>
      <c r="C5152">
        <v>1421957</v>
      </c>
      <c r="D5152" t="s">
        <v>17122</v>
      </c>
      <c r="E5152" t="s">
        <v>90</v>
      </c>
      <c r="F5152" t="s">
        <v>76</v>
      </c>
      <c r="G5152" t="s">
        <v>32</v>
      </c>
      <c r="H5152">
        <v>94</v>
      </c>
      <c r="I5152" t="s">
        <v>17132</v>
      </c>
      <c r="J5152" t="s">
        <v>17133</v>
      </c>
      <c r="K5152" t="s">
        <v>17134</v>
      </c>
      <c r="L5152" t="s">
        <v>77927</v>
      </c>
    </row>
    <row r="5153" spans="1:12" x14ac:dyDescent="0.15">
      <c r="A5153" t="s">
        <v>12</v>
      </c>
      <c r="B5153">
        <v>1422566</v>
      </c>
      <c r="C5153">
        <v>1422586</v>
      </c>
      <c r="D5153" t="s">
        <v>17135</v>
      </c>
      <c r="E5153" t="s">
        <v>90</v>
      </c>
      <c r="F5153" t="s">
        <v>76</v>
      </c>
      <c r="G5153" t="s">
        <v>36</v>
      </c>
      <c r="H5153">
        <v>0</v>
      </c>
      <c r="I5153" t="s">
        <v>17136</v>
      </c>
      <c r="J5153" t="s">
        <v>17137</v>
      </c>
      <c r="K5153" t="s">
        <v>17138</v>
      </c>
      <c r="L5153" t="s">
        <v>77980</v>
      </c>
    </row>
    <row r="5154" spans="1:12" x14ac:dyDescent="0.15">
      <c r="A5154" t="s">
        <v>12</v>
      </c>
      <c r="B5154">
        <v>1422538</v>
      </c>
      <c r="C5154">
        <v>1422558</v>
      </c>
      <c r="D5154" t="s">
        <v>17135</v>
      </c>
      <c r="E5154" t="s">
        <v>90</v>
      </c>
      <c r="F5154" t="s">
        <v>76</v>
      </c>
      <c r="G5154" t="s">
        <v>16</v>
      </c>
      <c r="H5154">
        <v>28</v>
      </c>
      <c r="I5154" t="s">
        <v>17139</v>
      </c>
      <c r="J5154" t="s">
        <v>17140</v>
      </c>
      <c r="K5154" t="s">
        <v>17141</v>
      </c>
      <c r="L5154" t="s">
        <v>77956</v>
      </c>
    </row>
    <row r="5155" spans="1:12" x14ac:dyDescent="0.15">
      <c r="A5155" t="s">
        <v>12</v>
      </c>
      <c r="B5155">
        <v>1422511</v>
      </c>
      <c r="C5155">
        <v>1422531</v>
      </c>
      <c r="D5155" t="s">
        <v>17135</v>
      </c>
      <c r="E5155" t="s">
        <v>90</v>
      </c>
      <c r="F5155" t="s">
        <v>76</v>
      </c>
      <c r="G5155" t="s">
        <v>36</v>
      </c>
      <c r="H5155">
        <v>55</v>
      </c>
      <c r="I5155" t="s">
        <v>17142</v>
      </c>
      <c r="J5155" t="s">
        <v>17143</v>
      </c>
      <c r="K5155" t="s">
        <v>17144</v>
      </c>
      <c r="L5155" t="s">
        <v>77992</v>
      </c>
    </row>
    <row r="5156" spans="1:12" x14ac:dyDescent="0.15">
      <c r="A5156" t="s">
        <v>12</v>
      </c>
      <c r="B5156">
        <v>1422490</v>
      </c>
      <c r="C5156">
        <v>1422510</v>
      </c>
      <c r="D5156" t="s">
        <v>17135</v>
      </c>
      <c r="E5156" t="s">
        <v>90</v>
      </c>
      <c r="F5156" t="s">
        <v>76</v>
      </c>
      <c r="G5156" t="s">
        <v>32</v>
      </c>
      <c r="H5156">
        <v>76</v>
      </c>
      <c r="I5156" t="s">
        <v>17145</v>
      </c>
      <c r="J5156" t="s">
        <v>17146</v>
      </c>
      <c r="K5156" t="s">
        <v>17147</v>
      </c>
      <c r="L5156" t="s">
        <v>77985</v>
      </c>
    </row>
    <row r="5157" spans="1:12" x14ac:dyDescent="0.15">
      <c r="A5157" t="s">
        <v>12</v>
      </c>
      <c r="B5157">
        <v>1425208</v>
      </c>
      <c r="C5157">
        <v>1425228</v>
      </c>
      <c r="D5157" t="s">
        <v>17148</v>
      </c>
      <c r="E5157" t="s">
        <v>17149</v>
      </c>
      <c r="F5157" t="s">
        <v>76</v>
      </c>
      <c r="G5157" t="s">
        <v>36</v>
      </c>
      <c r="H5157">
        <v>6</v>
      </c>
      <c r="I5157" t="s">
        <v>17150</v>
      </c>
      <c r="J5157" t="s">
        <v>17151</v>
      </c>
      <c r="K5157" t="s">
        <v>17152</v>
      </c>
      <c r="L5157" t="s">
        <v>78025</v>
      </c>
    </row>
    <row r="5158" spans="1:12" x14ac:dyDescent="0.15">
      <c r="A5158" t="s">
        <v>12</v>
      </c>
      <c r="B5158">
        <v>1425173</v>
      </c>
      <c r="C5158">
        <v>1425193</v>
      </c>
      <c r="D5158" t="s">
        <v>17148</v>
      </c>
      <c r="E5158" t="s">
        <v>17149</v>
      </c>
      <c r="F5158" t="s">
        <v>76</v>
      </c>
      <c r="G5158" t="s">
        <v>23</v>
      </c>
      <c r="H5158">
        <v>41</v>
      </c>
      <c r="I5158" t="s">
        <v>17153</v>
      </c>
      <c r="J5158" t="s">
        <v>17154</v>
      </c>
      <c r="K5158" t="s">
        <v>17155</v>
      </c>
      <c r="L5158" t="s">
        <v>78014</v>
      </c>
    </row>
    <row r="5159" spans="1:12" x14ac:dyDescent="0.15">
      <c r="A5159" t="s">
        <v>12</v>
      </c>
      <c r="B5159">
        <v>1425135</v>
      </c>
      <c r="C5159">
        <v>1425155</v>
      </c>
      <c r="D5159" t="s">
        <v>17148</v>
      </c>
      <c r="E5159" t="s">
        <v>17149</v>
      </c>
      <c r="F5159" t="s">
        <v>76</v>
      </c>
      <c r="G5159" t="s">
        <v>32</v>
      </c>
      <c r="H5159">
        <v>79</v>
      </c>
      <c r="I5159" t="s">
        <v>17156</v>
      </c>
      <c r="J5159" t="s">
        <v>17157</v>
      </c>
      <c r="K5159" t="s">
        <v>17158</v>
      </c>
      <c r="L5159" t="s">
        <v>77993</v>
      </c>
    </row>
    <row r="5160" spans="1:12" x14ac:dyDescent="0.15">
      <c r="A5160" t="s">
        <v>12</v>
      </c>
      <c r="B5160">
        <v>1425114</v>
      </c>
      <c r="C5160">
        <v>1425134</v>
      </c>
      <c r="D5160" t="s">
        <v>17148</v>
      </c>
      <c r="E5160" t="s">
        <v>17149</v>
      </c>
      <c r="F5160" t="s">
        <v>76</v>
      </c>
      <c r="G5160" t="s">
        <v>36</v>
      </c>
      <c r="H5160">
        <v>100</v>
      </c>
      <c r="I5160" t="s">
        <v>17159</v>
      </c>
      <c r="J5160" t="s">
        <v>17160</v>
      </c>
      <c r="K5160" t="s">
        <v>17161</v>
      </c>
      <c r="L5160" t="s">
        <v>77953</v>
      </c>
    </row>
    <row r="5161" spans="1:12" x14ac:dyDescent="0.15">
      <c r="A5161" t="s">
        <v>12</v>
      </c>
      <c r="B5161">
        <v>1425518</v>
      </c>
      <c r="C5161">
        <v>1425538</v>
      </c>
      <c r="D5161" t="s">
        <v>17162</v>
      </c>
      <c r="E5161" t="s">
        <v>90</v>
      </c>
      <c r="F5161" t="s">
        <v>15</v>
      </c>
      <c r="G5161" t="s">
        <v>32</v>
      </c>
      <c r="H5161">
        <v>1</v>
      </c>
      <c r="I5161" t="s">
        <v>17163</v>
      </c>
      <c r="J5161" t="s">
        <v>17164</v>
      </c>
      <c r="K5161" t="s">
        <v>17165</v>
      </c>
      <c r="L5161" t="s">
        <v>77917</v>
      </c>
    </row>
    <row r="5162" spans="1:12" x14ac:dyDescent="0.15">
      <c r="A5162" t="s">
        <v>12</v>
      </c>
      <c r="B5162">
        <v>1425576</v>
      </c>
      <c r="C5162">
        <v>1425596</v>
      </c>
      <c r="D5162" t="s">
        <v>17162</v>
      </c>
      <c r="E5162" t="s">
        <v>90</v>
      </c>
      <c r="F5162" t="s">
        <v>15</v>
      </c>
      <c r="G5162" t="s">
        <v>23</v>
      </c>
      <c r="H5162">
        <v>59</v>
      </c>
      <c r="I5162" t="s">
        <v>17166</v>
      </c>
      <c r="J5162" t="s">
        <v>17167</v>
      </c>
      <c r="K5162" t="s">
        <v>17168</v>
      </c>
      <c r="L5162" t="s">
        <v>78009</v>
      </c>
    </row>
    <row r="5163" spans="1:12" x14ac:dyDescent="0.15">
      <c r="A5163" t="s">
        <v>12</v>
      </c>
      <c r="B5163">
        <v>1425669</v>
      </c>
      <c r="C5163">
        <v>1425689</v>
      </c>
      <c r="D5163" t="s">
        <v>17162</v>
      </c>
      <c r="E5163" t="s">
        <v>90</v>
      </c>
      <c r="F5163" t="s">
        <v>15</v>
      </c>
      <c r="G5163" t="s">
        <v>23</v>
      </c>
      <c r="H5163">
        <v>152</v>
      </c>
      <c r="I5163" t="s">
        <v>17169</v>
      </c>
      <c r="J5163" t="s">
        <v>17170</v>
      </c>
      <c r="K5163" t="s">
        <v>17171</v>
      </c>
      <c r="L5163" t="s">
        <v>77954</v>
      </c>
    </row>
    <row r="5164" spans="1:12" x14ac:dyDescent="0.15">
      <c r="A5164" t="s">
        <v>12</v>
      </c>
      <c r="B5164">
        <v>1425689</v>
      </c>
      <c r="C5164">
        <v>1425709</v>
      </c>
      <c r="D5164" t="s">
        <v>17162</v>
      </c>
      <c r="E5164" t="s">
        <v>90</v>
      </c>
      <c r="F5164" t="s">
        <v>15</v>
      </c>
      <c r="G5164" t="s">
        <v>16</v>
      </c>
      <c r="H5164">
        <v>172</v>
      </c>
      <c r="I5164" t="s">
        <v>17172</v>
      </c>
      <c r="J5164" t="s">
        <v>17173</v>
      </c>
      <c r="K5164" t="s">
        <v>17174</v>
      </c>
      <c r="L5164" t="s">
        <v>78117</v>
      </c>
    </row>
    <row r="5165" spans="1:12" x14ac:dyDescent="0.15">
      <c r="A5165" t="s">
        <v>12</v>
      </c>
      <c r="B5165">
        <v>1426452</v>
      </c>
      <c r="C5165">
        <v>1426472</v>
      </c>
      <c r="D5165" t="s">
        <v>17175</v>
      </c>
      <c r="E5165" t="s">
        <v>90</v>
      </c>
      <c r="F5165" t="s">
        <v>15</v>
      </c>
      <c r="G5165" t="s">
        <v>16</v>
      </c>
      <c r="H5165">
        <v>15</v>
      </c>
      <c r="I5165" t="s">
        <v>17176</v>
      </c>
      <c r="J5165" t="s">
        <v>17177</v>
      </c>
      <c r="K5165" t="s">
        <v>17178</v>
      </c>
      <c r="L5165" t="s">
        <v>77970</v>
      </c>
    </row>
    <row r="5166" spans="1:12" x14ac:dyDescent="0.15">
      <c r="A5166" t="s">
        <v>12</v>
      </c>
      <c r="B5166">
        <v>1426501</v>
      </c>
      <c r="C5166">
        <v>1426521</v>
      </c>
      <c r="D5166" t="s">
        <v>17175</v>
      </c>
      <c r="E5166" t="s">
        <v>90</v>
      </c>
      <c r="F5166" t="s">
        <v>15</v>
      </c>
      <c r="G5166" t="s">
        <v>23</v>
      </c>
      <c r="H5166">
        <v>64</v>
      </c>
      <c r="I5166" t="s">
        <v>17179</v>
      </c>
      <c r="J5166" t="s">
        <v>17180</v>
      </c>
      <c r="K5166" t="s">
        <v>17181</v>
      </c>
      <c r="L5166" t="s">
        <v>77989</v>
      </c>
    </row>
    <row r="5167" spans="1:12" x14ac:dyDescent="0.15">
      <c r="A5167" t="s">
        <v>12</v>
      </c>
      <c r="B5167">
        <v>1426523</v>
      </c>
      <c r="C5167">
        <v>1426543</v>
      </c>
      <c r="D5167" t="s">
        <v>17175</v>
      </c>
      <c r="E5167" t="s">
        <v>90</v>
      </c>
      <c r="F5167" t="s">
        <v>15</v>
      </c>
      <c r="G5167" t="s">
        <v>23</v>
      </c>
      <c r="H5167">
        <v>86</v>
      </c>
      <c r="I5167" t="s">
        <v>17182</v>
      </c>
      <c r="J5167" t="s">
        <v>17183</v>
      </c>
      <c r="K5167" t="s">
        <v>17184</v>
      </c>
      <c r="L5167" t="s">
        <v>77929</v>
      </c>
    </row>
    <row r="5168" spans="1:12" x14ac:dyDescent="0.15">
      <c r="A5168" t="s">
        <v>12</v>
      </c>
      <c r="B5168">
        <v>1426568</v>
      </c>
      <c r="C5168">
        <v>1426588</v>
      </c>
      <c r="D5168" t="s">
        <v>17175</v>
      </c>
      <c r="E5168" t="s">
        <v>90</v>
      </c>
      <c r="F5168" t="s">
        <v>15</v>
      </c>
      <c r="G5168" t="s">
        <v>32</v>
      </c>
      <c r="H5168">
        <v>131</v>
      </c>
      <c r="I5168" t="s">
        <v>17185</v>
      </c>
      <c r="J5168" t="s">
        <v>17186</v>
      </c>
      <c r="K5168" t="s">
        <v>17187</v>
      </c>
      <c r="L5168" t="s">
        <v>77941</v>
      </c>
    </row>
    <row r="5169" spans="1:12" x14ac:dyDescent="0.15">
      <c r="A5169" t="s">
        <v>12</v>
      </c>
      <c r="B5169">
        <v>1427201</v>
      </c>
      <c r="C5169">
        <v>1427221</v>
      </c>
      <c r="D5169" t="s">
        <v>17188</v>
      </c>
      <c r="E5169" t="s">
        <v>90</v>
      </c>
      <c r="F5169" t="s">
        <v>15</v>
      </c>
      <c r="G5169" t="s">
        <v>23</v>
      </c>
      <c r="H5169">
        <v>19</v>
      </c>
      <c r="I5169" t="s">
        <v>17189</v>
      </c>
      <c r="J5169" t="s">
        <v>17190</v>
      </c>
      <c r="K5169" t="s">
        <v>17191</v>
      </c>
      <c r="L5169" t="s">
        <v>77982</v>
      </c>
    </row>
    <row r="5170" spans="1:12" x14ac:dyDescent="0.15">
      <c r="A5170" t="s">
        <v>12</v>
      </c>
      <c r="B5170">
        <v>1427238</v>
      </c>
      <c r="C5170">
        <v>1427258</v>
      </c>
      <c r="D5170" t="s">
        <v>17188</v>
      </c>
      <c r="E5170" t="s">
        <v>90</v>
      </c>
      <c r="F5170" t="s">
        <v>15</v>
      </c>
      <c r="G5170" t="s">
        <v>23</v>
      </c>
      <c r="H5170">
        <v>56</v>
      </c>
      <c r="I5170" t="s">
        <v>17192</v>
      </c>
      <c r="J5170" t="s">
        <v>17193</v>
      </c>
      <c r="K5170" t="s">
        <v>17194</v>
      </c>
      <c r="L5170" t="s">
        <v>77971</v>
      </c>
    </row>
    <row r="5171" spans="1:12" x14ac:dyDescent="0.15">
      <c r="A5171" t="s">
        <v>12</v>
      </c>
      <c r="B5171">
        <v>1427262</v>
      </c>
      <c r="C5171">
        <v>1427282</v>
      </c>
      <c r="D5171" t="s">
        <v>17188</v>
      </c>
      <c r="E5171" t="s">
        <v>90</v>
      </c>
      <c r="F5171" t="s">
        <v>15</v>
      </c>
      <c r="G5171" t="s">
        <v>23</v>
      </c>
      <c r="H5171">
        <v>80</v>
      </c>
      <c r="I5171" t="s">
        <v>17195</v>
      </c>
      <c r="J5171" t="s">
        <v>17196</v>
      </c>
      <c r="K5171" t="s">
        <v>17197</v>
      </c>
      <c r="L5171" t="s">
        <v>77940</v>
      </c>
    </row>
    <row r="5172" spans="1:12" x14ac:dyDescent="0.15">
      <c r="A5172" t="s">
        <v>12</v>
      </c>
      <c r="B5172">
        <v>1427289</v>
      </c>
      <c r="C5172">
        <v>1427309</v>
      </c>
      <c r="D5172" t="s">
        <v>17188</v>
      </c>
      <c r="E5172" t="s">
        <v>90</v>
      </c>
      <c r="F5172" t="s">
        <v>15</v>
      </c>
      <c r="G5172" t="s">
        <v>23</v>
      </c>
      <c r="H5172">
        <v>107</v>
      </c>
      <c r="I5172" t="s">
        <v>17198</v>
      </c>
      <c r="J5172" t="s">
        <v>17199</v>
      </c>
      <c r="K5172" t="s">
        <v>17200</v>
      </c>
      <c r="L5172" t="s">
        <v>77983</v>
      </c>
    </row>
    <row r="5173" spans="1:12" x14ac:dyDescent="0.15">
      <c r="A5173" t="s">
        <v>12</v>
      </c>
      <c r="B5173">
        <v>1429085</v>
      </c>
      <c r="C5173">
        <v>1429105</v>
      </c>
      <c r="D5173" t="s">
        <v>17201</v>
      </c>
      <c r="E5173" t="s">
        <v>90</v>
      </c>
      <c r="F5173" t="s">
        <v>15</v>
      </c>
      <c r="G5173" t="s">
        <v>16</v>
      </c>
      <c r="H5173">
        <v>52</v>
      </c>
      <c r="I5173" t="s">
        <v>17202</v>
      </c>
      <c r="J5173" t="s">
        <v>17203</v>
      </c>
      <c r="K5173" t="s">
        <v>17204</v>
      </c>
      <c r="L5173" t="s">
        <v>77959</v>
      </c>
    </row>
    <row r="5174" spans="1:12" x14ac:dyDescent="0.15">
      <c r="A5174" t="s">
        <v>12</v>
      </c>
      <c r="B5174">
        <v>1429121</v>
      </c>
      <c r="C5174">
        <v>1429141</v>
      </c>
      <c r="D5174" t="s">
        <v>17201</v>
      </c>
      <c r="E5174" t="s">
        <v>90</v>
      </c>
      <c r="F5174" t="s">
        <v>15</v>
      </c>
      <c r="G5174" t="s">
        <v>16</v>
      </c>
      <c r="H5174">
        <v>88</v>
      </c>
      <c r="I5174" t="s">
        <v>17205</v>
      </c>
      <c r="J5174" t="s">
        <v>17206</v>
      </c>
      <c r="K5174" t="s">
        <v>17207</v>
      </c>
      <c r="L5174" t="s">
        <v>77923</v>
      </c>
    </row>
    <row r="5175" spans="1:12" x14ac:dyDescent="0.15">
      <c r="A5175" t="s">
        <v>12</v>
      </c>
      <c r="B5175">
        <v>1429159</v>
      </c>
      <c r="C5175">
        <v>1429179</v>
      </c>
      <c r="D5175" t="s">
        <v>17201</v>
      </c>
      <c r="E5175" t="s">
        <v>90</v>
      </c>
      <c r="F5175" t="s">
        <v>15</v>
      </c>
      <c r="G5175" t="s">
        <v>16</v>
      </c>
      <c r="H5175">
        <v>126</v>
      </c>
      <c r="I5175" t="s">
        <v>17208</v>
      </c>
      <c r="J5175" t="s">
        <v>17209</v>
      </c>
      <c r="K5175" t="s">
        <v>17210</v>
      </c>
      <c r="L5175" t="s">
        <v>78078</v>
      </c>
    </row>
    <row r="5176" spans="1:12" x14ac:dyDescent="0.15">
      <c r="A5176" t="s">
        <v>12</v>
      </c>
      <c r="B5176">
        <v>1429188</v>
      </c>
      <c r="C5176">
        <v>1429208</v>
      </c>
      <c r="D5176" t="s">
        <v>17201</v>
      </c>
      <c r="E5176" t="s">
        <v>90</v>
      </c>
      <c r="F5176" t="s">
        <v>15</v>
      </c>
      <c r="G5176" t="s">
        <v>23</v>
      </c>
      <c r="H5176">
        <v>155</v>
      </c>
      <c r="I5176" t="s">
        <v>17211</v>
      </c>
      <c r="J5176" t="s">
        <v>17212</v>
      </c>
      <c r="K5176" t="s">
        <v>17213</v>
      </c>
      <c r="L5176" t="s">
        <v>78083</v>
      </c>
    </row>
    <row r="5177" spans="1:12" x14ac:dyDescent="0.15">
      <c r="A5177" t="s">
        <v>12</v>
      </c>
      <c r="B5177">
        <v>1430415</v>
      </c>
      <c r="C5177">
        <v>1430435</v>
      </c>
      <c r="D5177" t="s">
        <v>17214</v>
      </c>
      <c r="E5177" t="s">
        <v>90</v>
      </c>
      <c r="F5177" t="s">
        <v>76</v>
      </c>
      <c r="G5177" t="s">
        <v>36</v>
      </c>
      <c r="H5177">
        <v>8</v>
      </c>
      <c r="I5177" t="s">
        <v>17215</v>
      </c>
      <c r="J5177" t="s">
        <v>17216</v>
      </c>
      <c r="K5177" t="s">
        <v>17217</v>
      </c>
      <c r="L5177" t="s">
        <v>77955</v>
      </c>
    </row>
    <row r="5178" spans="1:12" x14ac:dyDescent="0.15">
      <c r="A5178" t="s">
        <v>12</v>
      </c>
      <c r="B5178">
        <v>1430395</v>
      </c>
      <c r="C5178">
        <v>1430415</v>
      </c>
      <c r="D5178" t="s">
        <v>17214</v>
      </c>
      <c r="E5178" t="s">
        <v>90</v>
      </c>
      <c r="F5178" t="s">
        <v>76</v>
      </c>
      <c r="G5178" t="s">
        <v>36</v>
      </c>
      <c r="H5178">
        <v>28</v>
      </c>
      <c r="I5178" t="s">
        <v>17218</v>
      </c>
      <c r="J5178" t="s">
        <v>17219</v>
      </c>
      <c r="K5178" t="s">
        <v>17220</v>
      </c>
      <c r="L5178" t="s">
        <v>77956</v>
      </c>
    </row>
    <row r="5179" spans="1:12" x14ac:dyDescent="0.15">
      <c r="A5179" t="s">
        <v>12</v>
      </c>
      <c r="B5179">
        <v>1430365</v>
      </c>
      <c r="C5179">
        <v>1430385</v>
      </c>
      <c r="D5179" t="s">
        <v>17214</v>
      </c>
      <c r="E5179" t="s">
        <v>90</v>
      </c>
      <c r="F5179" t="s">
        <v>76</v>
      </c>
      <c r="G5179" t="s">
        <v>16</v>
      </c>
      <c r="H5179">
        <v>58</v>
      </c>
      <c r="I5179" t="s">
        <v>17221</v>
      </c>
      <c r="J5179" t="s">
        <v>17222</v>
      </c>
      <c r="K5179" t="s">
        <v>17223</v>
      </c>
      <c r="L5179" t="s">
        <v>77911</v>
      </c>
    </row>
    <row r="5180" spans="1:12" x14ac:dyDescent="0.15">
      <c r="A5180" t="s">
        <v>12</v>
      </c>
      <c r="B5180">
        <v>1430309</v>
      </c>
      <c r="C5180">
        <v>1430329</v>
      </c>
      <c r="D5180" t="s">
        <v>17214</v>
      </c>
      <c r="E5180" t="s">
        <v>90</v>
      </c>
      <c r="F5180" t="s">
        <v>76</v>
      </c>
      <c r="G5180" t="s">
        <v>16</v>
      </c>
      <c r="H5180">
        <v>114</v>
      </c>
      <c r="I5180" t="s">
        <v>17224</v>
      </c>
      <c r="J5180" t="s">
        <v>17225</v>
      </c>
      <c r="K5180" t="s">
        <v>17226</v>
      </c>
      <c r="L5180" t="s">
        <v>77965</v>
      </c>
    </row>
    <row r="5181" spans="1:12" x14ac:dyDescent="0.15">
      <c r="A5181" t="s">
        <v>12</v>
      </c>
      <c r="B5181">
        <v>1431624</v>
      </c>
      <c r="C5181">
        <v>1431644</v>
      </c>
      <c r="D5181" t="s">
        <v>17227</v>
      </c>
      <c r="E5181" t="s">
        <v>90</v>
      </c>
      <c r="F5181" t="s">
        <v>76</v>
      </c>
      <c r="G5181" t="s">
        <v>32</v>
      </c>
      <c r="H5181">
        <v>1</v>
      </c>
      <c r="I5181" t="s">
        <v>17228</v>
      </c>
      <c r="J5181" t="s">
        <v>17229</v>
      </c>
      <c r="K5181" t="s">
        <v>17230</v>
      </c>
      <c r="L5181" t="s">
        <v>77917</v>
      </c>
    </row>
    <row r="5182" spans="1:12" x14ac:dyDescent="0.15">
      <c r="A5182" t="s">
        <v>12</v>
      </c>
      <c r="B5182">
        <v>1431597</v>
      </c>
      <c r="C5182">
        <v>1431617</v>
      </c>
      <c r="D5182" t="s">
        <v>17227</v>
      </c>
      <c r="E5182" t="s">
        <v>90</v>
      </c>
      <c r="F5182" t="s">
        <v>76</v>
      </c>
      <c r="G5182" t="s">
        <v>16</v>
      </c>
      <c r="H5182">
        <v>28</v>
      </c>
      <c r="I5182" t="s">
        <v>17231</v>
      </c>
      <c r="J5182" t="s">
        <v>17232</v>
      </c>
      <c r="K5182" t="s">
        <v>17233</v>
      </c>
      <c r="L5182" t="s">
        <v>77956</v>
      </c>
    </row>
    <row r="5183" spans="1:12" x14ac:dyDescent="0.15">
      <c r="A5183" t="s">
        <v>12</v>
      </c>
      <c r="B5183">
        <v>1431576</v>
      </c>
      <c r="C5183">
        <v>1431596</v>
      </c>
      <c r="D5183" t="s">
        <v>17227</v>
      </c>
      <c r="E5183" t="s">
        <v>90</v>
      </c>
      <c r="F5183" t="s">
        <v>76</v>
      </c>
      <c r="G5183" t="s">
        <v>23</v>
      </c>
      <c r="H5183">
        <v>49</v>
      </c>
      <c r="I5183" t="s">
        <v>17234</v>
      </c>
      <c r="J5183" t="s">
        <v>17235</v>
      </c>
      <c r="K5183" t="s">
        <v>17236</v>
      </c>
      <c r="L5183" t="s">
        <v>77913</v>
      </c>
    </row>
    <row r="5184" spans="1:12" x14ac:dyDescent="0.15">
      <c r="A5184" t="s">
        <v>12</v>
      </c>
      <c r="B5184">
        <v>1431540</v>
      </c>
      <c r="C5184">
        <v>1431560</v>
      </c>
      <c r="D5184" t="s">
        <v>17227</v>
      </c>
      <c r="E5184" t="s">
        <v>90</v>
      </c>
      <c r="F5184" t="s">
        <v>76</v>
      </c>
      <c r="G5184" t="s">
        <v>16</v>
      </c>
      <c r="H5184">
        <v>85</v>
      </c>
      <c r="I5184" t="s">
        <v>17237</v>
      </c>
      <c r="J5184" t="s">
        <v>17238</v>
      </c>
      <c r="K5184" t="s">
        <v>17239</v>
      </c>
      <c r="L5184" t="s">
        <v>77972</v>
      </c>
    </row>
    <row r="5185" spans="1:12" x14ac:dyDescent="0.15">
      <c r="A5185" t="s">
        <v>12</v>
      </c>
      <c r="B5185">
        <v>1432741</v>
      </c>
      <c r="C5185">
        <v>1432761</v>
      </c>
      <c r="D5185" t="s">
        <v>17240</v>
      </c>
      <c r="E5185" t="s">
        <v>17241</v>
      </c>
      <c r="F5185" t="s">
        <v>76</v>
      </c>
      <c r="G5185" t="s">
        <v>36</v>
      </c>
      <c r="H5185">
        <v>13</v>
      </c>
      <c r="I5185" t="s">
        <v>17242</v>
      </c>
      <c r="J5185" t="s">
        <v>17243</v>
      </c>
      <c r="K5185" t="s">
        <v>17244</v>
      </c>
      <c r="L5185" t="s">
        <v>77935</v>
      </c>
    </row>
    <row r="5186" spans="1:12" x14ac:dyDescent="0.15">
      <c r="A5186" t="s">
        <v>12</v>
      </c>
      <c r="B5186">
        <v>1432710</v>
      </c>
      <c r="C5186">
        <v>1432730</v>
      </c>
      <c r="D5186" t="s">
        <v>17240</v>
      </c>
      <c r="E5186" t="s">
        <v>17241</v>
      </c>
      <c r="F5186" t="s">
        <v>76</v>
      </c>
      <c r="G5186" t="s">
        <v>32</v>
      </c>
      <c r="H5186">
        <v>44</v>
      </c>
      <c r="I5186" t="s">
        <v>17245</v>
      </c>
      <c r="J5186" t="s">
        <v>17246</v>
      </c>
      <c r="K5186" t="s">
        <v>17247</v>
      </c>
      <c r="L5186" t="s">
        <v>78016</v>
      </c>
    </row>
    <row r="5187" spans="1:12" x14ac:dyDescent="0.15">
      <c r="A5187" t="s">
        <v>12</v>
      </c>
      <c r="B5187">
        <v>1432667</v>
      </c>
      <c r="C5187">
        <v>1432687</v>
      </c>
      <c r="D5187" t="s">
        <v>17240</v>
      </c>
      <c r="E5187" t="s">
        <v>17241</v>
      </c>
      <c r="F5187" t="s">
        <v>76</v>
      </c>
      <c r="G5187" t="s">
        <v>16</v>
      </c>
      <c r="H5187">
        <v>87</v>
      </c>
      <c r="I5187" t="s">
        <v>17248</v>
      </c>
      <c r="J5187" t="s">
        <v>17249</v>
      </c>
      <c r="K5187" t="s">
        <v>17250</v>
      </c>
      <c r="L5187" t="s">
        <v>78024</v>
      </c>
    </row>
    <row r="5188" spans="1:12" x14ac:dyDescent="0.15">
      <c r="A5188" t="s">
        <v>12</v>
      </c>
      <c r="B5188">
        <v>1432636</v>
      </c>
      <c r="C5188">
        <v>1432656</v>
      </c>
      <c r="D5188" t="s">
        <v>17240</v>
      </c>
      <c r="E5188" t="s">
        <v>17241</v>
      </c>
      <c r="F5188" t="s">
        <v>76</v>
      </c>
      <c r="G5188" t="s">
        <v>16</v>
      </c>
      <c r="H5188">
        <v>118</v>
      </c>
      <c r="I5188" t="s">
        <v>17251</v>
      </c>
      <c r="J5188" t="s">
        <v>17252</v>
      </c>
      <c r="K5188" t="s">
        <v>17253</v>
      </c>
      <c r="L5188" t="s">
        <v>77973</v>
      </c>
    </row>
    <row r="5189" spans="1:12" x14ac:dyDescent="0.15">
      <c r="A5189" t="s">
        <v>12</v>
      </c>
      <c r="B5189">
        <v>1433394</v>
      </c>
      <c r="C5189">
        <v>1433414</v>
      </c>
      <c r="D5189" t="s">
        <v>17254</v>
      </c>
      <c r="E5189" t="s">
        <v>90</v>
      </c>
      <c r="F5189" t="s">
        <v>76</v>
      </c>
      <c r="G5189" t="s">
        <v>23</v>
      </c>
      <c r="H5189">
        <v>13</v>
      </c>
      <c r="I5189" t="s">
        <v>17255</v>
      </c>
      <c r="J5189" t="s">
        <v>17256</v>
      </c>
      <c r="K5189" t="s">
        <v>17257</v>
      </c>
      <c r="L5189" t="s">
        <v>77935</v>
      </c>
    </row>
    <row r="5190" spans="1:12" x14ac:dyDescent="0.15">
      <c r="A5190" t="s">
        <v>12</v>
      </c>
      <c r="B5190">
        <v>1433363</v>
      </c>
      <c r="C5190">
        <v>1433383</v>
      </c>
      <c r="D5190" t="s">
        <v>17254</v>
      </c>
      <c r="E5190" t="s">
        <v>90</v>
      </c>
      <c r="F5190" t="s">
        <v>76</v>
      </c>
      <c r="G5190" t="s">
        <v>23</v>
      </c>
      <c r="H5190">
        <v>44</v>
      </c>
      <c r="I5190" t="s">
        <v>17258</v>
      </c>
      <c r="J5190" t="s">
        <v>17259</v>
      </c>
      <c r="K5190" t="s">
        <v>17260</v>
      </c>
      <c r="L5190" t="s">
        <v>78016</v>
      </c>
    </row>
    <row r="5191" spans="1:12" x14ac:dyDescent="0.15">
      <c r="A5191" t="s">
        <v>12</v>
      </c>
      <c r="B5191">
        <v>1433316</v>
      </c>
      <c r="C5191">
        <v>1433336</v>
      </c>
      <c r="D5191" t="s">
        <v>17254</v>
      </c>
      <c r="E5191" t="s">
        <v>90</v>
      </c>
      <c r="F5191" t="s">
        <v>76</v>
      </c>
      <c r="G5191" t="s">
        <v>16</v>
      </c>
      <c r="H5191">
        <v>91</v>
      </c>
      <c r="I5191" t="s">
        <v>17261</v>
      </c>
      <c r="J5191" t="s">
        <v>17262</v>
      </c>
      <c r="K5191" t="s">
        <v>17263</v>
      </c>
      <c r="L5191" t="s">
        <v>77907</v>
      </c>
    </row>
    <row r="5192" spans="1:12" x14ac:dyDescent="0.15">
      <c r="A5192" t="s">
        <v>12</v>
      </c>
      <c r="B5192">
        <v>1433283</v>
      </c>
      <c r="C5192">
        <v>1433303</v>
      </c>
      <c r="D5192" t="s">
        <v>17254</v>
      </c>
      <c r="E5192" t="s">
        <v>90</v>
      </c>
      <c r="F5192" t="s">
        <v>76</v>
      </c>
      <c r="G5192" t="s">
        <v>16</v>
      </c>
      <c r="H5192">
        <v>124</v>
      </c>
      <c r="I5192" t="s">
        <v>17264</v>
      </c>
      <c r="J5192" t="s">
        <v>17265</v>
      </c>
      <c r="K5192" t="s">
        <v>17266</v>
      </c>
      <c r="L5192" t="s">
        <v>78046</v>
      </c>
    </row>
    <row r="5193" spans="1:12" x14ac:dyDescent="0.15">
      <c r="A5193" t="s">
        <v>12</v>
      </c>
      <c r="B5193">
        <v>1433736</v>
      </c>
      <c r="C5193">
        <v>1433756</v>
      </c>
      <c r="D5193" t="s">
        <v>17267</v>
      </c>
      <c r="E5193" t="s">
        <v>90</v>
      </c>
      <c r="F5193" t="s">
        <v>76</v>
      </c>
      <c r="G5193" t="s">
        <v>23</v>
      </c>
      <c r="H5193">
        <v>31</v>
      </c>
      <c r="I5193" t="s">
        <v>17268</v>
      </c>
      <c r="J5193" t="s">
        <v>17269</v>
      </c>
      <c r="K5193" t="s">
        <v>17270</v>
      </c>
      <c r="L5193" t="s">
        <v>77910</v>
      </c>
    </row>
    <row r="5194" spans="1:12" x14ac:dyDescent="0.15">
      <c r="A5194" t="s">
        <v>12</v>
      </c>
      <c r="B5194">
        <v>1433639</v>
      </c>
      <c r="C5194">
        <v>1433659</v>
      </c>
      <c r="D5194" t="s">
        <v>17267</v>
      </c>
      <c r="E5194" t="s">
        <v>90</v>
      </c>
      <c r="F5194" t="s">
        <v>76</v>
      </c>
      <c r="G5194" t="s">
        <v>23</v>
      </c>
      <c r="H5194">
        <v>128</v>
      </c>
      <c r="I5194" t="s">
        <v>17271</v>
      </c>
      <c r="J5194" t="s">
        <v>17272</v>
      </c>
      <c r="K5194" t="s">
        <v>17273</v>
      </c>
      <c r="L5194" t="s">
        <v>77934</v>
      </c>
    </row>
    <row r="5195" spans="1:12" x14ac:dyDescent="0.15">
      <c r="A5195" t="s">
        <v>12</v>
      </c>
      <c r="B5195">
        <v>1433600</v>
      </c>
      <c r="C5195">
        <v>1433620</v>
      </c>
      <c r="D5195" t="s">
        <v>17267</v>
      </c>
      <c r="E5195" t="s">
        <v>90</v>
      </c>
      <c r="F5195" t="s">
        <v>76</v>
      </c>
      <c r="G5195" t="s">
        <v>23</v>
      </c>
      <c r="H5195">
        <v>167</v>
      </c>
      <c r="I5195" t="s">
        <v>17274</v>
      </c>
      <c r="J5195" t="s">
        <v>17275</v>
      </c>
      <c r="K5195" t="s">
        <v>17276</v>
      </c>
      <c r="L5195" t="s">
        <v>77916</v>
      </c>
    </row>
    <row r="5196" spans="1:12" x14ac:dyDescent="0.15">
      <c r="A5196" t="s">
        <v>12</v>
      </c>
      <c r="B5196">
        <v>1433580</v>
      </c>
      <c r="C5196">
        <v>1433600</v>
      </c>
      <c r="D5196" t="s">
        <v>17267</v>
      </c>
      <c r="E5196" t="s">
        <v>90</v>
      </c>
      <c r="F5196" t="s">
        <v>76</v>
      </c>
      <c r="G5196" t="s">
        <v>23</v>
      </c>
      <c r="H5196">
        <v>187</v>
      </c>
      <c r="I5196" t="s">
        <v>17277</v>
      </c>
      <c r="J5196" t="s">
        <v>17278</v>
      </c>
      <c r="K5196" t="s">
        <v>17279</v>
      </c>
      <c r="L5196" t="s">
        <v>78073</v>
      </c>
    </row>
    <row r="5197" spans="1:12" x14ac:dyDescent="0.15">
      <c r="A5197" t="s">
        <v>12</v>
      </c>
      <c r="B5197">
        <v>1434899</v>
      </c>
      <c r="C5197">
        <v>1434919</v>
      </c>
      <c r="D5197" t="s">
        <v>17280</v>
      </c>
      <c r="E5197" t="s">
        <v>90</v>
      </c>
      <c r="F5197" t="s">
        <v>76</v>
      </c>
      <c r="G5197" t="s">
        <v>23</v>
      </c>
      <c r="H5197">
        <v>38</v>
      </c>
      <c r="I5197" t="s">
        <v>17281</v>
      </c>
      <c r="J5197" t="s">
        <v>17282</v>
      </c>
      <c r="K5197" t="s">
        <v>17283</v>
      </c>
      <c r="L5197" t="s">
        <v>78008</v>
      </c>
    </row>
    <row r="5198" spans="1:12" x14ac:dyDescent="0.15">
      <c r="A5198" t="s">
        <v>12</v>
      </c>
      <c r="B5198">
        <v>1434852</v>
      </c>
      <c r="C5198">
        <v>1434872</v>
      </c>
      <c r="D5198" t="s">
        <v>17280</v>
      </c>
      <c r="E5198" t="s">
        <v>90</v>
      </c>
      <c r="F5198" t="s">
        <v>76</v>
      </c>
      <c r="G5198" t="s">
        <v>23</v>
      </c>
      <c r="H5198">
        <v>85</v>
      </c>
      <c r="I5198" t="s">
        <v>17284</v>
      </c>
      <c r="J5198" t="s">
        <v>17285</v>
      </c>
      <c r="K5198" t="s">
        <v>17286</v>
      </c>
      <c r="L5198" t="s">
        <v>77972</v>
      </c>
    </row>
    <row r="5199" spans="1:12" x14ac:dyDescent="0.15">
      <c r="A5199" t="s">
        <v>12</v>
      </c>
      <c r="B5199">
        <v>1434832</v>
      </c>
      <c r="C5199">
        <v>1434852</v>
      </c>
      <c r="D5199" t="s">
        <v>17280</v>
      </c>
      <c r="E5199" t="s">
        <v>90</v>
      </c>
      <c r="F5199" t="s">
        <v>76</v>
      </c>
      <c r="G5199" t="s">
        <v>32</v>
      </c>
      <c r="H5199">
        <v>105</v>
      </c>
      <c r="I5199" t="s">
        <v>17287</v>
      </c>
      <c r="J5199" t="s">
        <v>17288</v>
      </c>
      <c r="K5199" t="s">
        <v>17289</v>
      </c>
      <c r="L5199" t="s">
        <v>78028</v>
      </c>
    </row>
    <row r="5200" spans="1:12" x14ac:dyDescent="0.15">
      <c r="A5200" t="s">
        <v>12</v>
      </c>
      <c r="B5200">
        <v>1434809</v>
      </c>
      <c r="C5200">
        <v>1434829</v>
      </c>
      <c r="D5200" t="s">
        <v>17280</v>
      </c>
      <c r="E5200" t="s">
        <v>90</v>
      </c>
      <c r="F5200" t="s">
        <v>76</v>
      </c>
      <c r="G5200" t="s">
        <v>23</v>
      </c>
      <c r="H5200">
        <v>128</v>
      </c>
      <c r="I5200" t="s">
        <v>17290</v>
      </c>
      <c r="J5200" t="s">
        <v>17291</v>
      </c>
      <c r="K5200" t="s">
        <v>17292</v>
      </c>
      <c r="L5200" t="s">
        <v>77934</v>
      </c>
    </row>
    <row r="5201" spans="1:12" x14ac:dyDescent="0.15">
      <c r="A5201" t="s">
        <v>12</v>
      </c>
      <c r="B5201">
        <v>1435160</v>
      </c>
      <c r="C5201">
        <v>1435180</v>
      </c>
      <c r="D5201" t="s">
        <v>17293</v>
      </c>
      <c r="E5201" t="s">
        <v>90</v>
      </c>
      <c r="F5201" t="s">
        <v>76</v>
      </c>
      <c r="G5201" t="s">
        <v>32</v>
      </c>
      <c r="H5201">
        <v>0</v>
      </c>
      <c r="I5201" t="s">
        <v>17294</v>
      </c>
      <c r="J5201" t="s">
        <v>17295</v>
      </c>
      <c r="K5201" t="s">
        <v>17296</v>
      </c>
      <c r="L5201" t="s">
        <v>77980</v>
      </c>
    </row>
    <row r="5202" spans="1:12" x14ac:dyDescent="0.15">
      <c r="A5202" t="s">
        <v>12</v>
      </c>
      <c r="B5202">
        <v>1435109</v>
      </c>
      <c r="C5202">
        <v>1435129</v>
      </c>
      <c r="D5202" t="s">
        <v>17293</v>
      </c>
      <c r="E5202" t="s">
        <v>90</v>
      </c>
      <c r="F5202" t="s">
        <v>76</v>
      </c>
      <c r="G5202" t="s">
        <v>16</v>
      </c>
      <c r="H5202">
        <v>51</v>
      </c>
      <c r="I5202" t="s">
        <v>17297</v>
      </c>
      <c r="J5202" t="s">
        <v>17298</v>
      </c>
      <c r="K5202" t="s">
        <v>17299</v>
      </c>
      <c r="L5202" t="s">
        <v>78023</v>
      </c>
    </row>
    <row r="5203" spans="1:12" x14ac:dyDescent="0.15">
      <c r="A5203" t="s">
        <v>12</v>
      </c>
      <c r="B5203">
        <v>1435089</v>
      </c>
      <c r="C5203">
        <v>1435109</v>
      </c>
      <c r="D5203" t="s">
        <v>17293</v>
      </c>
      <c r="E5203" t="s">
        <v>90</v>
      </c>
      <c r="F5203" t="s">
        <v>76</v>
      </c>
      <c r="G5203" t="s">
        <v>16</v>
      </c>
      <c r="H5203">
        <v>71</v>
      </c>
      <c r="I5203" t="s">
        <v>17300</v>
      </c>
      <c r="J5203" t="s">
        <v>17301</v>
      </c>
      <c r="K5203" t="s">
        <v>17302</v>
      </c>
      <c r="L5203" t="s">
        <v>77969</v>
      </c>
    </row>
    <row r="5204" spans="1:12" x14ac:dyDescent="0.15">
      <c r="A5204" t="s">
        <v>12</v>
      </c>
      <c r="B5204">
        <v>1435059</v>
      </c>
      <c r="C5204">
        <v>1435079</v>
      </c>
      <c r="D5204" t="s">
        <v>17293</v>
      </c>
      <c r="E5204" t="s">
        <v>90</v>
      </c>
      <c r="F5204" t="s">
        <v>76</v>
      </c>
      <c r="G5204" t="s">
        <v>36</v>
      </c>
      <c r="H5204">
        <v>101</v>
      </c>
      <c r="I5204" t="s">
        <v>17303</v>
      </c>
      <c r="J5204" t="s">
        <v>17304</v>
      </c>
      <c r="K5204" t="s">
        <v>17305</v>
      </c>
      <c r="L5204" t="s">
        <v>77997</v>
      </c>
    </row>
    <row r="5205" spans="1:12" x14ac:dyDescent="0.15">
      <c r="A5205" t="s">
        <v>12</v>
      </c>
      <c r="B5205">
        <v>1435682</v>
      </c>
      <c r="C5205">
        <v>1435702</v>
      </c>
      <c r="D5205" t="s">
        <v>17306</v>
      </c>
      <c r="E5205" t="s">
        <v>90</v>
      </c>
      <c r="F5205" t="s">
        <v>76</v>
      </c>
      <c r="G5205" t="s">
        <v>36</v>
      </c>
      <c r="H5205">
        <v>11</v>
      </c>
      <c r="I5205" t="s">
        <v>17307</v>
      </c>
      <c r="J5205" t="s">
        <v>17308</v>
      </c>
      <c r="K5205" t="s">
        <v>17309</v>
      </c>
      <c r="L5205" t="s">
        <v>77974</v>
      </c>
    </row>
    <row r="5206" spans="1:12" x14ac:dyDescent="0.15">
      <c r="A5206" t="s">
        <v>12</v>
      </c>
      <c r="B5206">
        <v>1435650</v>
      </c>
      <c r="C5206">
        <v>1435670</v>
      </c>
      <c r="D5206" t="s">
        <v>17306</v>
      </c>
      <c r="E5206" t="s">
        <v>90</v>
      </c>
      <c r="F5206" t="s">
        <v>76</v>
      </c>
      <c r="G5206" t="s">
        <v>23</v>
      </c>
      <c r="H5206">
        <v>43</v>
      </c>
      <c r="I5206" t="s">
        <v>17310</v>
      </c>
      <c r="J5206" t="s">
        <v>17311</v>
      </c>
      <c r="K5206" t="s">
        <v>17312</v>
      </c>
      <c r="L5206" t="s">
        <v>77942</v>
      </c>
    </row>
    <row r="5207" spans="1:12" x14ac:dyDescent="0.15">
      <c r="A5207" t="s">
        <v>12</v>
      </c>
      <c r="B5207">
        <v>1435620</v>
      </c>
      <c r="C5207">
        <v>1435640</v>
      </c>
      <c r="D5207" t="s">
        <v>17306</v>
      </c>
      <c r="E5207" t="s">
        <v>90</v>
      </c>
      <c r="F5207" t="s">
        <v>76</v>
      </c>
      <c r="G5207" t="s">
        <v>16</v>
      </c>
      <c r="H5207">
        <v>73</v>
      </c>
      <c r="I5207" t="s">
        <v>17313</v>
      </c>
      <c r="J5207" t="s">
        <v>17314</v>
      </c>
      <c r="K5207" t="s">
        <v>17315</v>
      </c>
      <c r="L5207" t="s">
        <v>77926</v>
      </c>
    </row>
    <row r="5208" spans="1:12" x14ac:dyDescent="0.15">
      <c r="A5208" t="s">
        <v>12</v>
      </c>
      <c r="B5208">
        <v>1435599</v>
      </c>
      <c r="C5208">
        <v>1435619</v>
      </c>
      <c r="D5208" t="s">
        <v>17306</v>
      </c>
      <c r="E5208" t="s">
        <v>90</v>
      </c>
      <c r="F5208" t="s">
        <v>76</v>
      </c>
      <c r="G5208" t="s">
        <v>16</v>
      </c>
      <c r="H5208">
        <v>94</v>
      </c>
      <c r="I5208" t="s">
        <v>17316</v>
      </c>
      <c r="J5208" t="s">
        <v>17317</v>
      </c>
      <c r="K5208" t="s">
        <v>17318</v>
      </c>
      <c r="L5208" t="s">
        <v>77927</v>
      </c>
    </row>
    <row r="5209" spans="1:12" x14ac:dyDescent="0.15">
      <c r="A5209" t="s">
        <v>12</v>
      </c>
      <c r="B5209">
        <v>1436340</v>
      </c>
      <c r="C5209">
        <v>1436360</v>
      </c>
      <c r="D5209" t="s">
        <v>17319</v>
      </c>
      <c r="E5209" t="s">
        <v>90</v>
      </c>
      <c r="F5209" t="s">
        <v>76</v>
      </c>
      <c r="G5209" t="s">
        <v>36</v>
      </c>
      <c r="H5209">
        <v>17</v>
      </c>
      <c r="I5209" t="s">
        <v>17320</v>
      </c>
      <c r="J5209" t="s">
        <v>17321</v>
      </c>
      <c r="K5209" t="s">
        <v>17322</v>
      </c>
      <c r="L5209" t="str">
        <f>HYPERLINK("https://www.ncbi.nlm.nih.gov/nuccore/FM209186.1?report=graph&amp;tracks=[key:gene_model_track,Options:GeneOnly]&amp;mk=1436341:1436360|offset_17|00cc00,1436295:1436314|offset_63|444444,1436180:1436199|offset_178|444444&amp;v=1436140:1436399&amp;c=444444", "offset 17")</f>
        <v>offset 17</v>
      </c>
    </row>
    <row r="5210" spans="1:12" x14ac:dyDescent="0.15">
      <c r="A5210" t="s">
        <v>12</v>
      </c>
      <c r="B5210">
        <v>1436294</v>
      </c>
      <c r="C5210">
        <v>1436314</v>
      </c>
      <c r="D5210" t="s">
        <v>17319</v>
      </c>
      <c r="E5210" t="s">
        <v>90</v>
      </c>
      <c r="F5210" t="s">
        <v>76</v>
      </c>
      <c r="G5210" t="s">
        <v>32</v>
      </c>
      <c r="H5210">
        <v>63</v>
      </c>
      <c r="I5210" t="s">
        <v>17323</v>
      </c>
      <c r="J5210" t="s">
        <v>17324</v>
      </c>
      <c r="K5210" t="s">
        <v>17325</v>
      </c>
      <c r="L5210" t="str">
        <f>HYPERLINK("https://www.ncbi.nlm.nih.gov/nuccore/FM209186.1?report=graph&amp;tracks=[key:gene_model_track,Options:GeneOnly]&amp;mk=1436341:1436360|offset_17|444444,1436295:1436314|offset_63|00cc00,1436180:1436199|offset_178|444444&amp;v=1436140:1436399&amp;c=444444", "offset 63")</f>
        <v>offset 63</v>
      </c>
    </row>
    <row r="5211" spans="1:12" x14ac:dyDescent="0.15">
      <c r="A5211" t="s">
        <v>12</v>
      </c>
      <c r="B5211">
        <v>1436179</v>
      </c>
      <c r="C5211">
        <v>1436199</v>
      </c>
      <c r="D5211" t="s">
        <v>17319</v>
      </c>
      <c r="E5211" t="s">
        <v>90</v>
      </c>
      <c r="F5211" t="s">
        <v>76</v>
      </c>
      <c r="G5211" t="s">
        <v>36</v>
      </c>
      <c r="H5211">
        <v>178</v>
      </c>
      <c r="I5211" t="s">
        <v>17326</v>
      </c>
      <c r="J5211" t="s">
        <v>17327</v>
      </c>
      <c r="K5211" t="s">
        <v>17328</v>
      </c>
      <c r="L5211" t="str">
        <f>HYPERLINK("https://www.ncbi.nlm.nih.gov/nuccore/FM209186.1?report=graph&amp;tracks=[key:gene_model_track,Options:GeneOnly]&amp;mk=1436341:1436360|offset_17|444444,1436295:1436314|offset_63|444444,1436180:1436199|offset_178|00cc00&amp;v=1436140:1436399&amp;c=444444", "offset 178")</f>
        <v>offset 178</v>
      </c>
    </row>
    <row r="5212" spans="1:12" x14ac:dyDescent="0.15">
      <c r="A5212" t="s">
        <v>12</v>
      </c>
      <c r="B5212">
        <v>1436561</v>
      </c>
      <c r="C5212">
        <v>1436581</v>
      </c>
      <c r="D5212" t="s">
        <v>17329</v>
      </c>
      <c r="E5212" t="s">
        <v>90</v>
      </c>
      <c r="F5212" t="s">
        <v>76</v>
      </c>
      <c r="G5212" t="s">
        <v>16</v>
      </c>
      <c r="H5212">
        <v>10</v>
      </c>
      <c r="I5212" t="s">
        <v>17330</v>
      </c>
      <c r="J5212" t="s">
        <v>17331</v>
      </c>
      <c r="K5212" t="s">
        <v>17332</v>
      </c>
      <c r="L5212" t="s">
        <v>78001</v>
      </c>
    </row>
    <row r="5213" spans="1:12" x14ac:dyDescent="0.15">
      <c r="A5213" t="s">
        <v>12</v>
      </c>
      <c r="B5213">
        <v>1436524</v>
      </c>
      <c r="C5213">
        <v>1436544</v>
      </c>
      <c r="D5213" t="s">
        <v>17329</v>
      </c>
      <c r="E5213" t="s">
        <v>90</v>
      </c>
      <c r="F5213" t="s">
        <v>76</v>
      </c>
      <c r="G5213" t="s">
        <v>32</v>
      </c>
      <c r="H5213">
        <v>47</v>
      </c>
      <c r="I5213" t="s">
        <v>17333</v>
      </c>
      <c r="J5213" t="s">
        <v>17334</v>
      </c>
      <c r="K5213" t="s">
        <v>17335</v>
      </c>
      <c r="L5213" t="s">
        <v>77932</v>
      </c>
    </row>
    <row r="5214" spans="1:12" x14ac:dyDescent="0.15">
      <c r="A5214" t="s">
        <v>12</v>
      </c>
      <c r="B5214">
        <v>1436482</v>
      </c>
      <c r="C5214">
        <v>1436502</v>
      </c>
      <c r="D5214" t="s">
        <v>17329</v>
      </c>
      <c r="E5214" t="s">
        <v>90</v>
      </c>
      <c r="F5214" t="s">
        <v>76</v>
      </c>
      <c r="G5214" t="s">
        <v>23</v>
      </c>
      <c r="H5214">
        <v>89</v>
      </c>
      <c r="I5214" t="s">
        <v>17336</v>
      </c>
      <c r="J5214" t="s">
        <v>17337</v>
      </c>
      <c r="K5214" t="s">
        <v>17338</v>
      </c>
      <c r="L5214" t="s">
        <v>77964</v>
      </c>
    </row>
    <row r="5215" spans="1:12" x14ac:dyDescent="0.15">
      <c r="A5215" t="s">
        <v>12</v>
      </c>
      <c r="B5215">
        <v>1436455</v>
      </c>
      <c r="C5215">
        <v>1436475</v>
      </c>
      <c r="D5215" t="s">
        <v>17329</v>
      </c>
      <c r="E5215" t="s">
        <v>90</v>
      </c>
      <c r="F5215" t="s">
        <v>76</v>
      </c>
      <c r="G5215" t="s">
        <v>23</v>
      </c>
      <c r="H5215">
        <v>116</v>
      </c>
      <c r="I5215" t="s">
        <v>17339</v>
      </c>
      <c r="J5215" t="s">
        <v>17340</v>
      </c>
      <c r="K5215" t="s">
        <v>17341</v>
      </c>
      <c r="L5215" t="s">
        <v>77976</v>
      </c>
    </row>
    <row r="5216" spans="1:12" x14ac:dyDescent="0.15">
      <c r="A5216" t="s">
        <v>12</v>
      </c>
      <c r="B5216">
        <v>1444657</v>
      </c>
      <c r="C5216">
        <v>1444677</v>
      </c>
      <c r="D5216" t="s">
        <v>17342</v>
      </c>
      <c r="E5216" t="s">
        <v>90</v>
      </c>
      <c r="F5216" t="s">
        <v>15</v>
      </c>
      <c r="G5216" t="s">
        <v>16</v>
      </c>
      <c r="H5216">
        <v>42</v>
      </c>
      <c r="I5216" t="s">
        <v>17343</v>
      </c>
      <c r="J5216" t="s">
        <v>17344</v>
      </c>
      <c r="K5216" t="s">
        <v>17345</v>
      </c>
      <c r="L5216" t="s">
        <v>77945</v>
      </c>
    </row>
    <row r="5217" spans="1:12" x14ac:dyDescent="0.15">
      <c r="A5217" t="s">
        <v>12</v>
      </c>
      <c r="B5217">
        <v>1444685</v>
      </c>
      <c r="C5217">
        <v>1444705</v>
      </c>
      <c r="D5217" t="s">
        <v>17342</v>
      </c>
      <c r="E5217" t="s">
        <v>90</v>
      </c>
      <c r="F5217" t="s">
        <v>15</v>
      </c>
      <c r="G5217" t="s">
        <v>16</v>
      </c>
      <c r="H5217">
        <v>70</v>
      </c>
      <c r="I5217" t="s">
        <v>17346</v>
      </c>
      <c r="J5217" t="s">
        <v>17347</v>
      </c>
      <c r="K5217" t="s">
        <v>17348</v>
      </c>
      <c r="L5217" t="s">
        <v>77919</v>
      </c>
    </row>
    <row r="5218" spans="1:12" x14ac:dyDescent="0.15">
      <c r="A5218" t="s">
        <v>12</v>
      </c>
      <c r="B5218">
        <v>1444737</v>
      </c>
      <c r="C5218">
        <v>1444757</v>
      </c>
      <c r="D5218" t="s">
        <v>17342</v>
      </c>
      <c r="E5218" t="s">
        <v>90</v>
      </c>
      <c r="F5218" t="s">
        <v>15</v>
      </c>
      <c r="G5218" t="s">
        <v>16</v>
      </c>
      <c r="H5218">
        <v>122</v>
      </c>
      <c r="I5218" t="s">
        <v>17349</v>
      </c>
      <c r="J5218" t="s">
        <v>17350</v>
      </c>
      <c r="K5218" t="s">
        <v>17351</v>
      </c>
      <c r="L5218" t="s">
        <v>78033</v>
      </c>
    </row>
    <row r="5219" spans="1:12" x14ac:dyDescent="0.15">
      <c r="A5219" t="s">
        <v>12</v>
      </c>
      <c r="B5219">
        <v>1444809</v>
      </c>
      <c r="C5219">
        <v>1444829</v>
      </c>
      <c r="D5219" t="s">
        <v>17342</v>
      </c>
      <c r="E5219" t="s">
        <v>90</v>
      </c>
      <c r="F5219" t="s">
        <v>15</v>
      </c>
      <c r="G5219" t="s">
        <v>23</v>
      </c>
      <c r="H5219">
        <v>194</v>
      </c>
      <c r="I5219" t="s">
        <v>17352</v>
      </c>
      <c r="J5219" t="s">
        <v>17353</v>
      </c>
      <c r="K5219" t="s">
        <v>17354</v>
      </c>
      <c r="L5219" t="s">
        <v>78118</v>
      </c>
    </row>
    <row r="5220" spans="1:12" x14ac:dyDescent="0.15">
      <c r="A5220" t="s">
        <v>12</v>
      </c>
      <c r="B5220">
        <v>1445195</v>
      </c>
      <c r="C5220">
        <v>1445215</v>
      </c>
      <c r="D5220" t="s">
        <v>17355</v>
      </c>
      <c r="E5220" t="s">
        <v>90</v>
      </c>
      <c r="F5220" t="s">
        <v>76</v>
      </c>
      <c r="G5220" t="s">
        <v>16</v>
      </c>
      <c r="H5220">
        <v>67</v>
      </c>
      <c r="I5220" t="s">
        <v>17356</v>
      </c>
      <c r="J5220" t="s">
        <v>17357</v>
      </c>
      <c r="K5220" t="s">
        <v>17358</v>
      </c>
      <c r="L5220" t="s">
        <v>77981</v>
      </c>
    </row>
    <row r="5221" spans="1:12" x14ac:dyDescent="0.15">
      <c r="A5221" t="s">
        <v>12</v>
      </c>
      <c r="B5221">
        <v>1445174</v>
      </c>
      <c r="C5221">
        <v>1445194</v>
      </c>
      <c r="D5221" t="s">
        <v>17355</v>
      </c>
      <c r="E5221" t="s">
        <v>90</v>
      </c>
      <c r="F5221" t="s">
        <v>76</v>
      </c>
      <c r="G5221" t="s">
        <v>32</v>
      </c>
      <c r="H5221">
        <v>88</v>
      </c>
      <c r="I5221" t="s">
        <v>17359</v>
      </c>
      <c r="J5221" t="s">
        <v>17360</v>
      </c>
      <c r="K5221" t="s">
        <v>17361</v>
      </c>
      <c r="L5221" t="s">
        <v>77923</v>
      </c>
    </row>
    <row r="5222" spans="1:12" x14ac:dyDescent="0.15">
      <c r="A5222" t="s">
        <v>12</v>
      </c>
      <c r="B5222">
        <v>1445137</v>
      </c>
      <c r="C5222">
        <v>1445157</v>
      </c>
      <c r="D5222" t="s">
        <v>17355</v>
      </c>
      <c r="E5222" t="s">
        <v>90</v>
      </c>
      <c r="F5222" t="s">
        <v>76</v>
      </c>
      <c r="G5222" t="s">
        <v>23</v>
      </c>
      <c r="H5222">
        <v>125</v>
      </c>
      <c r="I5222" t="s">
        <v>17362</v>
      </c>
      <c r="J5222" t="s">
        <v>17363</v>
      </c>
      <c r="K5222" t="s">
        <v>17364</v>
      </c>
      <c r="L5222" t="s">
        <v>78034</v>
      </c>
    </row>
    <row r="5223" spans="1:12" x14ac:dyDescent="0.15">
      <c r="A5223" t="s">
        <v>12</v>
      </c>
      <c r="B5223">
        <v>1445116</v>
      </c>
      <c r="C5223">
        <v>1445136</v>
      </c>
      <c r="D5223" t="s">
        <v>17355</v>
      </c>
      <c r="E5223" t="s">
        <v>90</v>
      </c>
      <c r="F5223" t="s">
        <v>76</v>
      </c>
      <c r="G5223" t="s">
        <v>23</v>
      </c>
      <c r="H5223">
        <v>146</v>
      </c>
      <c r="I5223" t="s">
        <v>17365</v>
      </c>
      <c r="J5223" t="s">
        <v>17366</v>
      </c>
      <c r="K5223" t="s">
        <v>17367</v>
      </c>
      <c r="L5223" t="s">
        <v>78063</v>
      </c>
    </row>
    <row r="5224" spans="1:12" x14ac:dyDescent="0.15">
      <c r="A5224" t="s">
        <v>12</v>
      </c>
      <c r="B5224">
        <v>1446398</v>
      </c>
      <c r="C5224">
        <v>1446418</v>
      </c>
      <c r="D5224" t="s">
        <v>17368</v>
      </c>
      <c r="E5224" t="s">
        <v>90</v>
      </c>
      <c r="F5224" t="s">
        <v>76</v>
      </c>
      <c r="G5224" t="s">
        <v>16</v>
      </c>
      <c r="H5224">
        <v>23</v>
      </c>
      <c r="I5224" t="s">
        <v>17369</v>
      </c>
      <c r="J5224" t="s">
        <v>17370</v>
      </c>
      <c r="K5224" t="s">
        <v>17371</v>
      </c>
      <c r="L5224" t="s">
        <v>77975</v>
      </c>
    </row>
    <row r="5225" spans="1:12" x14ac:dyDescent="0.15">
      <c r="A5225" t="s">
        <v>12</v>
      </c>
      <c r="B5225">
        <v>1446372</v>
      </c>
      <c r="C5225">
        <v>1446392</v>
      </c>
      <c r="D5225" t="s">
        <v>17368</v>
      </c>
      <c r="E5225" t="s">
        <v>90</v>
      </c>
      <c r="F5225" t="s">
        <v>76</v>
      </c>
      <c r="G5225" t="s">
        <v>16</v>
      </c>
      <c r="H5225">
        <v>49</v>
      </c>
      <c r="I5225" t="s">
        <v>17372</v>
      </c>
      <c r="J5225" t="s">
        <v>17373</v>
      </c>
      <c r="K5225" t="s">
        <v>17374</v>
      </c>
      <c r="L5225" t="s">
        <v>77913</v>
      </c>
    </row>
    <row r="5226" spans="1:12" x14ac:dyDescent="0.15">
      <c r="A5226" t="s">
        <v>12</v>
      </c>
      <c r="B5226">
        <v>1446322</v>
      </c>
      <c r="C5226">
        <v>1446342</v>
      </c>
      <c r="D5226" t="s">
        <v>17368</v>
      </c>
      <c r="E5226" t="s">
        <v>90</v>
      </c>
      <c r="F5226" t="s">
        <v>76</v>
      </c>
      <c r="G5226" t="s">
        <v>32</v>
      </c>
      <c r="H5226">
        <v>99</v>
      </c>
      <c r="I5226" t="s">
        <v>17375</v>
      </c>
      <c r="J5226" t="s">
        <v>17376</v>
      </c>
      <c r="K5226" t="s">
        <v>17377</v>
      </c>
      <c r="L5226" t="s">
        <v>78051</v>
      </c>
    </row>
    <row r="5227" spans="1:12" x14ac:dyDescent="0.15">
      <c r="A5227" t="s">
        <v>12</v>
      </c>
      <c r="B5227">
        <v>1446289</v>
      </c>
      <c r="C5227">
        <v>1446309</v>
      </c>
      <c r="D5227" t="s">
        <v>17368</v>
      </c>
      <c r="E5227" t="s">
        <v>90</v>
      </c>
      <c r="F5227" t="s">
        <v>76</v>
      </c>
      <c r="G5227" t="s">
        <v>36</v>
      </c>
      <c r="H5227">
        <v>132</v>
      </c>
      <c r="I5227" t="s">
        <v>17378</v>
      </c>
      <c r="J5227" t="s">
        <v>17379</v>
      </c>
      <c r="K5227" t="s">
        <v>17380</v>
      </c>
      <c r="L5227" t="s">
        <v>77938</v>
      </c>
    </row>
    <row r="5228" spans="1:12" x14ac:dyDescent="0.15">
      <c r="A5228" t="s">
        <v>12</v>
      </c>
      <c r="B5228">
        <v>1446974</v>
      </c>
      <c r="C5228">
        <v>1446994</v>
      </c>
      <c r="D5228" t="s">
        <v>17381</v>
      </c>
      <c r="E5228" t="s">
        <v>90</v>
      </c>
      <c r="F5228" t="s">
        <v>15</v>
      </c>
      <c r="G5228" t="s">
        <v>32</v>
      </c>
      <c r="H5228">
        <v>23</v>
      </c>
      <c r="I5228" t="s">
        <v>17382</v>
      </c>
      <c r="J5228" t="s">
        <v>17383</v>
      </c>
      <c r="K5228" t="s">
        <v>17384</v>
      </c>
      <c r="L5228" t="s">
        <v>77975</v>
      </c>
    </row>
    <row r="5229" spans="1:12" x14ac:dyDescent="0.15">
      <c r="A5229" t="s">
        <v>12</v>
      </c>
      <c r="B5229">
        <v>1447024</v>
      </c>
      <c r="C5229">
        <v>1447044</v>
      </c>
      <c r="D5229" t="s">
        <v>17381</v>
      </c>
      <c r="E5229" t="s">
        <v>90</v>
      </c>
      <c r="F5229" t="s">
        <v>15</v>
      </c>
      <c r="G5229" t="s">
        <v>16</v>
      </c>
      <c r="H5229">
        <v>73</v>
      </c>
      <c r="I5229" t="s">
        <v>17385</v>
      </c>
      <c r="J5229" t="s">
        <v>17386</v>
      </c>
      <c r="K5229" t="s">
        <v>17387</v>
      </c>
      <c r="L5229" t="s">
        <v>77926</v>
      </c>
    </row>
    <row r="5230" spans="1:12" x14ac:dyDescent="0.15">
      <c r="A5230" t="s">
        <v>12</v>
      </c>
      <c r="B5230">
        <v>1447103</v>
      </c>
      <c r="C5230">
        <v>1447123</v>
      </c>
      <c r="D5230" t="s">
        <v>17381</v>
      </c>
      <c r="E5230" t="s">
        <v>90</v>
      </c>
      <c r="F5230" t="s">
        <v>15</v>
      </c>
      <c r="G5230" t="s">
        <v>32</v>
      </c>
      <c r="H5230">
        <v>152</v>
      </c>
      <c r="I5230" t="s">
        <v>17388</v>
      </c>
      <c r="J5230" t="s">
        <v>17389</v>
      </c>
      <c r="K5230" t="s">
        <v>17390</v>
      </c>
      <c r="L5230" t="s">
        <v>77954</v>
      </c>
    </row>
    <row r="5231" spans="1:12" x14ac:dyDescent="0.15">
      <c r="A5231" t="s">
        <v>12</v>
      </c>
      <c r="B5231">
        <v>1447126</v>
      </c>
      <c r="C5231">
        <v>1447146</v>
      </c>
      <c r="D5231" t="s">
        <v>17381</v>
      </c>
      <c r="E5231" t="s">
        <v>90</v>
      </c>
      <c r="F5231" t="s">
        <v>15</v>
      </c>
      <c r="G5231" t="s">
        <v>36</v>
      </c>
      <c r="H5231">
        <v>175</v>
      </c>
      <c r="I5231" t="s">
        <v>17391</v>
      </c>
      <c r="J5231" t="s">
        <v>17392</v>
      </c>
      <c r="K5231" t="s">
        <v>17393</v>
      </c>
      <c r="L5231" t="s">
        <v>78059</v>
      </c>
    </row>
    <row r="5232" spans="1:12" x14ac:dyDescent="0.15">
      <c r="A5232" t="s">
        <v>12</v>
      </c>
      <c r="B5232">
        <v>1447720</v>
      </c>
      <c r="C5232">
        <v>1447740</v>
      </c>
      <c r="D5232" t="s">
        <v>17394</v>
      </c>
      <c r="E5232" t="s">
        <v>90</v>
      </c>
      <c r="F5232" t="s">
        <v>15</v>
      </c>
      <c r="G5232" t="s">
        <v>32</v>
      </c>
      <c r="H5232">
        <v>0</v>
      </c>
      <c r="I5232" t="s">
        <v>17395</v>
      </c>
      <c r="J5232" t="s">
        <v>17396</v>
      </c>
      <c r="K5232" t="s">
        <v>17397</v>
      </c>
      <c r="L5232" t="s">
        <v>77980</v>
      </c>
    </row>
    <row r="5233" spans="1:12" x14ac:dyDescent="0.15">
      <c r="A5233" t="s">
        <v>12</v>
      </c>
      <c r="B5233">
        <v>1447745</v>
      </c>
      <c r="C5233">
        <v>1447765</v>
      </c>
      <c r="D5233" t="s">
        <v>17394</v>
      </c>
      <c r="E5233" t="s">
        <v>90</v>
      </c>
      <c r="F5233" t="s">
        <v>15</v>
      </c>
      <c r="G5233" t="s">
        <v>23</v>
      </c>
      <c r="H5233">
        <v>25</v>
      </c>
      <c r="I5233" t="s">
        <v>17398</v>
      </c>
      <c r="J5233" t="s">
        <v>17399</v>
      </c>
      <c r="K5233" t="s">
        <v>17400</v>
      </c>
      <c r="L5233" t="s">
        <v>78012</v>
      </c>
    </row>
    <row r="5234" spans="1:12" x14ac:dyDescent="0.15">
      <c r="A5234" t="s">
        <v>12</v>
      </c>
      <c r="B5234">
        <v>1447770</v>
      </c>
      <c r="C5234">
        <v>1447790</v>
      </c>
      <c r="D5234" t="s">
        <v>17394</v>
      </c>
      <c r="E5234" t="s">
        <v>90</v>
      </c>
      <c r="F5234" t="s">
        <v>15</v>
      </c>
      <c r="G5234" t="s">
        <v>36</v>
      </c>
      <c r="H5234">
        <v>50</v>
      </c>
      <c r="I5234" t="s">
        <v>17401</v>
      </c>
      <c r="J5234" t="s">
        <v>17402</v>
      </c>
      <c r="K5234" t="s">
        <v>17403</v>
      </c>
      <c r="L5234" t="s">
        <v>77925</v>
      </c>
    </row>
    <row r="5235" spans="1:12" x14ac:dyDescent="0.15">
      <c r="A5235" t="s">
        <v>12</v>
      </c>
      <c r="B5235">
        <v>1447806</v>
      </c>
      <c r="C5235">
        <v>1447826</v>
      </c>
      <c r="D5235" t="s">
        <v>17394</v>
      </c>
      <c r="E5235" t="s">
        <v>90</v>
      </c>
      <c r="F5235" t="s">
        <v>15</v>
      </c>
      <c r="G5235" t="s">
        <v>32</v>
      </c>
      <c r="H5235">
        <v>86</v>
      </c>
      <c r="I5235" t="s">
        <v>17404</v>
      </c>
      <c r="J5235" t="s">
        <v>17405</v>
      </c>
      <c r="K5235" t="s">
        <v>17406</v>
      </c>
      <c r="L5235" t="s">
        <v>77929</v>
      </c>
    </row>
    <row r="5236" spans="1:12" x14ac:dyDescent="0.15">
      <c r="A5236" t="s">
        <v>12</v>
      </c>
      <c r="B5236">
        <v>1448574</v>
      </c>
      <c r="C5236">
        <v>1448594</v>
      </c>
      <c r="D5236" t="s">
        <v>17407</v>
      </c>
      <c r="E5236" t="s">
        <v>90</v>
      </c>
      <c r="F5236" t="s">
        <v>15</v>
      </c>
      <c r="G5236" t="s">
        <v>16</v>
      </c>
      <c r="H5236">
        <v>34</v>
      </c>
      <c r="I5236" t="s">
        <v>17408</v>
      </c>
      <c r="J5236" t="s">
        <v>17409</v>
      </c>
      <c r="K5236" t="s">
        <v>17410</v>
      </c>
      <c r="L5236" t="s">
        <v>77999</v>
      </c>
    </row>
    <row r="5237" spans="1:12" x14ac:dyDescent="0.15">
      <c r="A5237" t="s">
        <v>12</v>
      </c>
      <c r="B5237">
        <v>1448608</v>
      </c>
      <c r="C5237">
        <v>1448628</v>
      </c>
      <c r="D5237" t="s">
        <v>17407</v>
      </c>
      <c r="E5237" t="s">
        <v>90</v>
      </c>
      <c r="F5237" t="s">
        <v>15</v>
      </c>
      <c r="G5237" t="s">
        <v>32</v>
      </c>
      <c r="H5237">
        <v>68</v>
      </c>
      <c r="I5237" t="s">
        <v>17411</v>
      </c>
      <c r="J5237" t="s">
        <v>17412</v>
      </c>
      <c r="K5237" t="s">
        <v>17413</v>
      </c>
      <c r="L5237" t="s">
        <v>77962</v>
      </c>
    </row>
    <row r="5238" spans="1:12" x14ac:dyDescent="0.15">
      <c r="A5238" t="s">
        <v>12</v>
      </c>
      <c r="B5238">
        <v>1448628</v>
      </c>
      <c r="C5238">
        <v>1448648</v>
      </c>
      <c r="D5238" t="s">
        <v>17407</v>
      </c>
      <c r="E5238" t="s">
        <v>90</v>
      </c>
      <c r="F5238" t="s">
        <v>15</v>
      </c>
      <c r="G5238" t="s">
        <v>16</v>
      </c>
      <c r="H5238">
        <v>88</v>
      </c>
      <c r="I5238" t="s">
        <v>17414</v>
      </c>
      <c r="J5238" t="s">
        <v>17415</v>
      </c>
      <c r="K5238" t="s">
        <v>17416</v>
      </c>
      <c r="L5238" t="s">
        <v>77923</v>
      </c>
    </row>
    <row r="5239" spans="1:12" x14ac:dyDescent="0.15">
      <c r="A5239" t="s">
        <v>12</v>
      </c>
      <c r="B5239">
        <v>1448663</v>
      </c>
      <c r="C5239">
        <v>1448683</v>
      </c>
      <c r="D5239" t="s">
        <v>17407</v>
      </c>
      <c r="E5239" t="s">
        <v>90</v>
      </c>
      <c r="F5239" t="s">
        <v>15</v>
      </c>
      <c r="G5239" t="s">
        <v>16</v>
      </c>
      <c r="H5239">
        <v>123</v>
      </c>
      <c r="I5239" t="s">
        <v>17417</v>
      </c>
      <c r="J5239" t="s">
        <v>17418</v>
      </c>
      <c r="K5239" t="s">
        <v>17419</v>
      </c>
      <c r="L5239" t="s">
        <v>78061</v>
      </c>
    </row>
    <row r="5240" spans="1:12" x14ac:dyDescent="0.15">
      <c r="A5240" t="s">
        <v>12</v>
      </c>
      <c r="B5240">
        <v>1449561</v>
      </c>
      <c r="C5240">
        <v>1449581</v>
      </c>
      <c r="D5240" t="s">
        <v>17420</v>
      </c>
      <c r="E5240" t="s">
        <v>90</v>
      </c>
      <c r="F5240" t="s">
        <v>15</v>
      </c>
      <c r="G5240" t="s">
        <v>36</v>
      </c>
      <c r="H5240">
        <v>24</v>
      </c>
      <c r="I5240" t="s">
        <v>17421</v>
      </c>
      <c r="J5240" t="s">
        <v>17422</v>
      </c>
      <c r="K5240" t="s">
        <v>17423</v>
      </c>
      <c r="L5240" t="s">
        <v>77966</v>
      </c>
    </row>
    <row r="5241" spans="1:12" x14ac:dyDescent="0.15">
      <c r="A5241" t="s">
        <v>12</v>
      </c>
      <c r="B5241">
        <v>1449599</v>
      </c>
      <c r="C5241">
        <v>1449619</v>
      </c>
      <c r="D5241" t="s">
        <v>17420</v>
      </c>
      <c r="E5241" t="s">
        <v>90</v>
      </c>
      <c r="F5241" t="s">
        <v>15</v>
      </c>
      <c r="G5241" t="s">
        <v>16</v>
      </c>
      <c r="H5241">
        <v>62</v>
      </c>
      <c r="I5241" t="s">
        <v>17424</v>
      </c>
      <c r="J5241" t="s">
        <v>17425</v>
      </c>
      <c r="K5241" t="s">
        <v>17426</v>
      </c>
      <c r="L5241" t="s">
        <v>77949</v>
      </c>
    </row>
    <row r="5242" spans="1:12" x14ac:dyDescent="0.15">
      <c r="A5242" t="s">
        <v>12</v>
      </c>
      <c r="B5242">
        <v>1449638</v>
      </c>
      <c r="C5242">
        <v>1449658</v>
      </c>
      <c r="D5242" t="s">
        <v>17420</v>
      </c>
      <c r="E5242" t="s">
        <v>90</v>
      </c>
      <c r="F5242" t="s">
        <v>15</v>
      </c>
      <c r="G5242" t="s">
        <v>36</v>
      </c>
      <c r="H5242">
        <v>101</v>
      </c>
      <c r="I5242" t="s">
        <v>17427</v>
      </c>
      <c r="J5242" t="s">
        <v>17428</v>
      </c>
      <c r="K5242" t="s">
        <v>17429</v>
      </c>
      <c r="L5242" t="s">
        <v>77997</v>
      </c>
    </row>
    <row r="5243" spans="1:12" x14ac:dyDescent="0.15">
      <c r="A5243" t="s">
        <v>12</v>
      </c>
      <c r="B5243">
        <v>1449691</v>
      </c>
      <c r="C5243">
        <v>1449711</v>
      </c>
      <c r="D5243" t="s">
        <v>17420</v>
      </c>
      <c r="E5243" t="s">
        <v>90</v>
      </c>
      <c r="F5243" t="s">
        <v>15</v>
      </c>
      <c r="G5243" t="s">
        <v>36</v>
      </c>
      <c r="H5243">
        <v>154</v>
      </c>
      <c r="I5243" t="s">
        <v>17430</v>
      </c>
      <c r="J5243" t="s">
        <v>17431</v>
      </c>
      <c r="K5243" t="s">
        <v>17432</v>
      </c>
      <c r="L5243" t="s">
        <v>78107</v>
      </c>
    </row>
    <row r="5244" spans="1:12" x14ac:dyDescent="0.15">
      <c r="A5244" t="s">
        <v>12</v>
      </c>
      <c r="B5244">
        <v>1450471</v>
      </c>
      <c r="C5244">
        <v>1450491</v>
      </c>
      <c r="D5244" t="s">
        <v>17433</v>
      </c>
      <c r="E5244" t="s">
        <v>90</v>
      </c>
      <c r="F5244" t="s">
        <v>15</v>
      </c>
      <c r="G5244" t="s">
        <v>16</v>
      </c>
      <c r="H5244">
        <v>58</v>
      </c>
      <c r="I5244" t="s">
        <v>17434</v>
      </c>
      <c r="J5244" t="s">
        <v>17435</v>
      </c>
      <c r="K5244" t="s">
        <v>17436</v>
      </c>
      <c r="L5244" t="s">
        <v>77911</v>
      </c>
    </row>
    <row r="5245" spans="1:12" x14ac:dyDescent="0.15">
      <c r="A5245" t="s">
        <v>12</v>
      </c>
      <c r="B5245">
        <v>1450500</v>
      </c>
      <c r="C5245">
        <v>1450520</v>
      </c>
      <c r="D5245" t="s">
        <v>17433</v>
      </c>
      <c r="E5245" t="s">
        <v>90</v>
      </c>
      <c r="F5245" t="s">
        <v>15</v>
      </c>
      <c r="G5245" t="s">
        <v>16</v>
      </c>
      <c r="H5245">
        <v>87</v>
      </c>
      <c r="I5245" t="s">
        <v>17437</v>
      </c>
      <c r="J5245" t="s">
        <v>17438</v>
      </c>
      <c r="K5245" t="s">
        <v>17439</v>
      </c>
      <c r="L5245" t="s">
        <v>78024</v>
      </c>
    </row>
    <row r="5246" spans="1:12" x14ac:dyDescent="0.15">
      <c r="A5246" t="s">
        <v>12</v>
      </c>
      <c r="B5246">
        <v>1450526</v>
      </c>
      <c r="C5246">
        <v>1450546</v>
      </c>
      <c r="D5246" t="s">
        <v>17433</v>
      </c>
      <c r="E5246" t="s">
        <v>90</v>
      </c>
      <c r="F5246" t="s">
        <v>15</v>
      </c>
      <c r="G5246" t="s">
        <v>36</v>
      </c>
      <c r="H5246">
        <v>113</v>
      </c>
      <c r="I5246" t="s">
        <v>17440</v>
      </c>
      <c r="J5246" t="s">
        <v>17441</v>
      </c>
      <c r="K5246" t="s">
        <v>17442</v>
      </c>
      <c r="L5246" t="s">
        <v>77986</v>
      </c>
    </row>
    <row r="5247" spans="1:12" x14ac:dyDescent="0.15">
      <c r="A5247" t="s">
        <v>12</v>
      </c>
      <c r="B5247">
        <v>1450558</v>
      </c>
      <c r="C5247">
        <v>1450578</v>
      </c>
      <c r="D5247" t="s">
        <v>17433</v>
      </c>
      <c r="E5247" t="s">
        <v>90</v>
      </c>
      <c r="F5247" t="s">
        <v>15</v>
      </c>
      <c r="G5247" t="s">
        <v>36</v>
      </c>
      <c r="H5247">
        <v>145</v>
      </c>
      <c r="I5247" t="s">
        <v>17443</v>
      </c>
      <c r="J5247" t="s">
        <v>17444</v>
      </c>
      <c r="K5247" t="s">
        <v>17445</v>
      </c>
      <c r="L5247" t="s">
        <v>77915</v>
      </c>
    </row>
    <row r="5248" spans="1:12" x14ac:dyDescent="0.15">
      <c r="A5248" t="s">
        <v>12</v>
      </c>
      <c r="B5248">
        <v>1451346</v>
      </c>
      <c r="C5248">
        <v>1451366</v>
      </c>
      <c r="D5248" t="s">
        <v>17446</v>
      </c>
      <c r="E5248" t="s">
        <v>90</v>
      </c>
      <c r="F5248" t="s">
        <v>76</v>
      </c>
      <c r="G5248" t="s">
        <v>32</v>
      </c>
      <c r="H5248">
        <v>1</v>
      </c>
      <c r="I5248" t="s">
        <v>17447</v>
      </c>
      <c r="J5248" t="s">
        <v>17448</v>
      </c>
      <c r="K5248" t="s">
        <v>17449</v>
      </c>
      <c r="L5248" t="s">
        <v>77917</v>
      </c>
    </row>
    <row r="5249" spans="1:12" x14ac:dyDescent="0.15">
      <c r="A5249" t="s">
        <v>12</v>
      </c>
      <c r="B5249">
        <v>1451302</v>
      </c>
      <c r="C5249">
        <v>1451322</v>
      </c>
      <c r="D5249" t="s">
        <v>17446</v>
      </c>
      <c r="E5249" t="s">
        <v>90</v>
      </c>
      <c r="F5249" t="s">
        <v>76</v>
      </c>
      <c r="G5249" t="s">
        <v>23</v>
      </c>
      <c r="H5249">
        <v>45</v>
      </c>
      <c r="I5249" t="s">
        <v>17450</v>
      </c>
      <c r="J5249" t="s">
        <v>17451</v>
      </c>
      <c r="K5249" t="s">
        <v>17452</v>
      </c>
      <c r="L5249" t="s">
        <v>77967</v>
      </c>
    </row>
    <row r="5250" spans="1:12" x14ac:dyDescent="0.15">
      <c r="A5250" t="s">
        <v>12</v>
      </c>
      <c r="B5250">
        <v>1451272</v>
      </c>
      <c r="C5250">
        <v>1451292</v>
      </c>
      <c r="D5250" t="s">
        <v>17446</v>
      </c>
      <c r="E5250" t="s">
        <v>90</v>
      </c>
      <c r="F5250" t="s">
        <v>76</v>
      </c>
      <c r="G5250" t="s">
        <v>16</v>
      </c>
      <c r="H5250">
        <v>75</v>
      </c>
      <c r="I5250" t="s">
        <v>17453</v>
      </c>
      <c r="J5250" t="s">
        <v>17454</v>
      </c>
      <c r="K5250" t="s">
        <v>17455</v>
      </c>
      <c r="L5250" t="s">
        <v>78027</v>
      </c>
    </row>
    <row r="5251" spans="1:12" x14ac:dyDescent="0.15">
      <c r="A5251" t="s">
        <v>12</v>
      </c>
      <c r="B5251">
        <v>1451240</v>
      </c>
      <c r="C5251">
        <v>1451260</v>
      </c>
      <c r="D5251" t="s">
        <v>17446</v>
      </c>
      <c r="E5251" t="s">
        <v>90</v>
      </c>
      <c r="F5251" t="s">
        <v>76</v>
      </c>
      <c r="G5251" t="s">
        <v>32</v>
      </c>
      <c r="H5251">
        <v>107</v>
      </c>
      <c r="I5251" t="s">
        <v>17456</v>
      </c>
      <c r="J5251" t="s">
        <v>17457</v>
      </c>
      <c r="K5251" t="s">
        <v>17458</v>
      </c>
      <c r="L5251" t="s">
        <v>77983</v>
      </c>
    </row>
    <row r="5252" spans="1:12" x14ac:dyDescent="0.15">
      <c r="A5252" t="s">
        <v>12</v>
      </c>
      <c r="B5252">
        <v>1451539</v>
      </c>
      <c r="C5252">
        <v>1451559</v>
      </c>
      <c r="D5252" t="s">
        <v>17459</v>
      </c>
      <c r="E5252" t="s">
        <v>90</v>
      </c>
      <c r="F5252" t="s">
        <v>76</v>
      </c>
      <c r="G5252" t="s">
        <v>36</v>
      </c>
      <c r="H5252">
        <v>37</v>
      </c>
      <c r="I5252" t="s">
        <v>17460</v>
      </c>
      <c r="J5252" t="s">
        <v>17461</v>
      </c>
      <c r="K5252" t="s">
        <v>17462</v>
      </c>
      <c r="L5252" t="s">
        <v>77906</v>
      </c>
    </row>
    <row r="5253" spans="1:12" x14ac:dyDescent="0.15">
      <c r="A5253" t="s">
        <v>12</v>
      </c>
      <c r="B5253">
        <v>1451518</v>
      </c>
      <c r="C5253">
        <v>1451538</v>
      </c>
      <c r="D5253" t="s">
        <v>17459</v>
      </c>
      <c r="E5253" t="s">
        <v>90</v>
      </c>
      <c r="F5253" t="s">
        <v>76</v>
      </c>
      <c r="G5253" t="s">
        <v>16</v>
      </c>
      <c r="H5253">
        <v>58</v>
      </c>
      <c r="I5253" t="s">
        <v>17463</v>
      </c>
      <c r="J5253" t="s">
        <v>17464</v>
      </c>
      <c r="K5253" t="s">
        <v>17465</v>
      </c>
      <c r="L5253" t="s">
        <v>77911</v>
      </c>
    </row>
    <row r="5254" spans="1:12" x14ac:dyDescent="0.15">
      <c r="A5254" t="s">
        <v>12</v>
      </c>
      <c r="B5254">
        <v>1451491</v>
      </c>
      <c r="C5254">
        <v>1451511</v>
      </c>
      <c r="D5254" t="s">
        <v>17459</v>
      </c>
      <c r="E5254" t="s">
        <v>90</v>
      </c>
      <c r="F5254" t="s">
        <v>76</v>
      </c>
      <c r="G5254" t="s">
        <v>16</v>
      </c>
      <c r="H5254">
        <v>85</v>
      </c>
      <c r="I5254" t="s">
        <v>17466</v>
      </c>
      <c r="J5254" t="s">
        <v>17467</v>
      </c>
      <c r="K5254" t="s">
        <v>17468</v>
      </c>
      <c r="L5254" t="s">
        <v>77972</v>
      </c>
    </row>
    <row r="5255" spans="1:12" x14ac:dyDescent="0.15">
      <c r="A5255" t="s">
        <v>12</v>
      </c>
      <c r="B5255">
        <v>1451470</v>
      </c>
      <c r="C5255">
        <v>1451490</v>
      </c>
      <c r="D5255" t="s">
        <v>17459</v>
      </c>
      <c r="E5255" t="s">
        <v>90</v>
      </c>
      <c r="F5255" t="s">
        <v>76</v>
      </c>
      <c r="G5255" t="s">
        <v>32</v>
      </c>
      <c r="H5255">
        <v>106</v>
      </c>
      <c r="I5255" t="s">
        <v>17469</v>
      </c>
      <c r="J5255" t="s">
        <v>17470</v>
      </c>
      <c r="K5255" t="s">
        <v>17471</v>
      </c>
      <c r="L5255" t="s">
        <v>77914</v>
      </c>
    </row>
    <row r="5256" spans="1:12" x14ac:dyDescent="0.15">
      <c r="A5256" t="s">
        <v>12</v>
      </c>
      <c r="B5256">
        <v>1451722</v>
      </c>
      <c r="C5256">
        <v>1451742</v>
      </c>
      <c r="D5256" t="s">
        <v>17472</v>
      </c>
      <c r="E5256" t="s">
        <v>90</v>
      </c>
      <c r="F5256" t="s">
        <v>15</v>
      </c>
      <c r="G5256" t="s">
        <v>16</v>
      </c>
      <c r="H5256">
        <v>1</v>
      </c>
      <c r="I5256" t="s">
        <v>17473</v>
      </c>
      <c r="J5256" t="s">
        <v>17474</v>
      </c>
      <c r="K5256" t="s">
        <v>17475</v>
      </c>
      <c r="L5256" t="s">
        <v>77917</v>
      </c>
    </row>
    <row r="5257" spans="1:12" x14ac:dyDescent="0.15">
      <c r="A5257" t="s">
        <v>12</v>
      </c>
      <c r="B5257">
        <v>1451745</v>
      </c>
      <c r="C5257">
        <v>1451765</v>
      </c>
      <c r="D5257" t="s">
        <v>17472</v>
      </c>
      <c r="E5257" t="s">
        <v>90</v>
      </c>
      <c r="F5257" t="s">
        <v>15</v>
      </c>
      <c r="G5257" t="s">
        <v>36</v>
      </c>
      <c r="H5257">
        <v>24</v>
      </c>
      <c r="I5257" t="s">
        <v>17476</v>
      </c>
      <c r="J5257" t="s">
        <v>17477</v>
      </c>
      <c r="K5257" t="s">
        <v>17478</v>
      </c>
      <c r="L5257" t="s">
        <v>77966</v>
      </c>
    </row>
    <row r="5258" spans="1:12" x14ac:dyDescent="0.15">
      <c r="A5258" t="s">
        <v>12</v>
      </c>
      <c r="B5258">
        <v>1451775</v>
      </c>
      <c r="C5258">
        <v>1451795</v>
      </c>
      <c r="D5258" t="s">
        <v>17472</v>
      </c>
      <c r="E5258" t="s">
        <v>90</v>
      </c>
      <c r="F5258" t="s">
        <v>15</v>
      </c>
      <c r="G5258" t="s">
        <v>36</v>
      </c>
      <c r="H5258">
        <v>54</v>
      </c>
      <c r="I5258" t="s">
        <v>17479</v>
      </c>
      <c r="J5258" t="s">
        <v>17480</v>
      </c>
      <c r="K5258" t="s">
        <v>17481</v>
      </c>
      <c r="L5258" t="s">
        <v>77961</v>
      </c>
    </row>
    <row r="5259" spans="1:12" x14ac:dyDescent="0.15">
      <c r="A5259" t="s">
        <v>12</v>
      </c>
      <c r="B5259">
        <v>1451808</v>
      </c>
      <c r="C5259">
        <v>1451828</v>
      </c>
      <c r="D5259" t="s">
        <v>17472</v>
      </c>
      <c r="E5259" t="s">
        <v>90</v>
      </c>
      <c r="F5259" t="s">
        <v>15</v>
      </c>
      <c r="G5259" t="s">
        <v>32</v>
      </c>
      <c r="H5259">
        <v>87</v>
      </c>
      <c r="I5259" t="s">
        <v>17482</v>
      </c>
      <c r="J5259" t="s">
        <v>17483</v>
      </c>
      <c r="K5259" t="s">
        <v>17484</v>
      </c>
      <c r="L5259" t="s">
        <v>78024</v>
      </c>
    </row>
    <row r="5260" spans="1:12" x14ac:dyDescent="0.15">
      <c r="A5260" t="s">
        <v>12</v>
      </c>
      <c r="B5260">
        <v>1452187</v>
      </c>
      <c r="C5260">
        <v>1452207</v>
      </c>
      <c r="D5260" t="s">
        <v>17485</v>
      </c>
      <c r="E5260" t="s">
        <v>90</v>
      </c>
      <c r="F5260" t="s">
        <v>15</v>
      </c>
      <c r="G5260" t="s">
        <v>23</v>
      </c>
      <c r="H5260">
        <v>77</v>
      </c>
      <c r="I5260" t="s">
        <v>17486</v>
      </c>
      <c r="J5260" t="s">
        <v>17487</v>
      </c>
      <c r="K5260" t="s">
        <v>17488</v>
      </c>
      <c r="L5260" t="s">
        <v>77960</v>
      </c>
    </row>
    <row r="5261" spans="1:12" x14ac:dyDescent="0.15">
      <c r="A5261" t="s">
        <v>12</v>
      </c>
      <c r="B5261">
        <v>1452283</v>
      </c>
      <c r="C5261">
        <v>1452303</v>
      </c>
      <c r="D5261" t="s">
        <v>17485</v>
      </c>
      <c r="E5261" t="s">
        <v>90</v>
      </c>
      <c r="F5261" t="s">
        <v>15</v>
      </c>
      <c r="G5261" t="s">
        <v>23</v>
      </c>
      <c r="H5261">
        <v>173</v>
      </c>
      <c r="I5261" t="s">
        <v>17489</v>
      </c>
      <c r="J5261" t="s">
        <v>17490</v>
      </c>
      <c r="K5261" t="s">
        <v>17491</v>
      </c>
      <c r="L5261" t="s">
        <v>78052</v>
      </c>
    </row>
    <row r="5262" spans="1:12" x14ac:dyDescent="0.15">
      <c r="A5262" t="s">
        <v>12</v>
      </c>
      <c r="B5262">
        <v>1452306</v>
      </c>
      <c r="C5262">
        <v>1452326</v>
      </c>
      <c r="D5262" t="s">
        <v>17485</v>
      </c>
      <c r="E5262" t="s">
        <v>90</v>
      </c>
      <c r="F5262" t="s">
        <v>15</v>
      </c>
      <c r="G5262" t="s">
        <v>16</v>
      </c>
      <c r="H5262">
        <v>196</v>
      </c>
      <c r="I5262" t="s">
        <v>17492</v>
      </c>
      <c r="J5262" t="s">
        <v>17493</v>
      </c>
      <c r="K5262" t="s">
        <v>17494</v>
      </c>
      <c r="L5262" t="s">
        <v>78090</v>
      </c>
    </row>
    <row r="5263" spans="1:12" x14ac:dyDescent="0.15">
      <c r="A5263" t="s">
        <v>12</v>
      </c>
      <c r="B5263">
        <v>1452428</v>
      </c>
      <c r="C5263">
        <v>1452448</v>
      </c>
      <c r="D5263" t="s">
        <v>17485</v>
      </c>
      <c r="E5263" t="s">
        <v>90</v>
      </c>
      <c r="F5263" t="s">
        <v>15</v>
      </c>
      <c r="G5263" t="s">
        <v>16</v>
      </c>
      <c r="H5263">
        <v>318</v>
      </c>
      <c r="I5263" t="s">
        <v>17495</v>
      </c>
      <c r="J5263" t="s">
        <v>17496</v>
      </c>
      <c r="K5263" t="s">
        <v>17497</v>
      </c>
      <c r="L5263" t="s">
        <v>78092</v>
      </c>
    </row>
    <row r="5264" spans="1:12" x14ac:dyDescent="0.15">
      <c r="A5264" t="s">
        <v>12</v>
      </c>
      <c r="B5264">
        <v>1453128</v>
      </c>
      <c r="C5264">
        <v>1453148</v>
      </c>
      <c r="D5264" t="s">
        <v>17498</v>
      </c>
      <c r="E5264" t="s">
        <v>90</v>
      </c>
      <c r="F5264" t="s">
        <v>76</v>
      </c>
      <c r="G5264" t="s">
        <v>16</v>
      </c>
      <c r="H5264">
        <v>17</v>
      </c>
      <c r="I5264" t="s">
        <v>17499</v>
      </c>
      <c r="J5264" t="s">
        <v>17500</v>
      </c>
      <c r="K5264" t="s">
        <v>17501</v>
      </c>
      <c r="L5264" t="str">
        <f>HYPERLINK("https://www.ncbi.nlm.nih.gov/nuccore/FM209186.1?report=graph&amp;tracks=[key:gene_model_track,Options:GeneOnly]&amp;mk=1453129:1453148|offset_17|00cc00&amp;v=1452928:1453348&amp;c=444444", "offset 17")</f>
        <v>offset 17</v>
      </c>
    </row>
    <row r="5265" spans="1:12" x14ac:dyDescent="0.15">
      <c r="A5265" t="s">
        <v>12</v>
      </c>
      <c r="B5265">
        <v>1453282</v>
      </c>
      <c r="C5265">
        <v>1453302</v>
      </c>
      <c r="D5265" t="s">
        <v>17502</v>
      </c>
      <c r="E5265" t="s">
        <v>90</v>
      </c>
      <c r="F5265" t="s">
        <v>15</v>
      </c>
      <c r="G5265" t="s">
        <v>32</v>
      </c>
      <c r="H5265">
        <v>88</v>
      </c>
      <c r="I5265" t="s">
        <v>17503</v>
      </c>
      <c r="J5265" t="s">
        <v>17504</v>
      </c>
      <c r="K5265" t="s">
        <v>17505</v>
      </c>
      <c r="L5265" t="s">
        <v>77923</v>
      </c>
    </row>
    <row r="5266" spans="1:12" x14ac:dyDescent="0.15">
      <c r="A5266" t="s">
        <v>12</v>
      </c>
      <c r="B5266">
        <v>1453310</v>
      </c>
      <c r="C5266">
        <v>1453330</v>
      </c>
      <c r="D5266" t="s">
        <v>17502</v>
      </c>
      <c r="E5266" t="s">
        <v>90</v>
      </c>
      <c r="F5266" t="s">
        <v>15</v>
      </c>
      <c r="G5266" t="s">
        <v>23</v>
      </c>
      <c r="H5266">
        <v>116</v>
      </c>
      <c r="I5266" t="s">
        <v>17506</v>
      </c>
      <c r="J5266" t="s">
        <v>17507</v>
      </c>
      <c r="K5266" t="s">
        <v>17508</v>
      </c>
      <c r="L5266" t="s">
        <v>77976</v>
      </c>
    </row>
    <row r="5267" spans="1:12" x14ac:dyDescent="0.15">
      <c r="A5267" t="s">
        <v>12</v>
      </c>
      <c r="B5267">
        <v>1453451</v>
      </c>
      <c r="C5267">
        <v>1453471</v>
      </c>
      <c r="D5267" t="s">
        <v>17502</v>
      </c>
      <c r="E5267" t="s">
        <v>90</v>
      </c>
      <c r="F5267" t="s">
        <v>15</v>
      </c>
      <c r="G5267" t="s">
        <v>32</v>
      </c>
      <c r="H5267">
        <v>257</v>
      </c>
      <c r="I5267" t="s">
        <v>17509</v>
      </c>
      <c r="J5267" t="s">
        <v>17510</v>
      </c>
      <c r="K5267" t="s">
        <v>17511</v>
      </c>
      <c r="L5267" t="s">
        <v>78119</v>
      </c>
    </row>
    <row r="5268" spans="1:12" x14ac:dyDescent="0.15">
      <c r="A5268" t="s">
        <v>12</v>
      </c>
      <c r="B5268">
        <v>1453541</v>
      </c>
      <c r="C5268">
        <v>1453561</v>
      </c>
      <c r="D5268" t="s">
        <v>17502</v>
      </c>
      <c r="E5268" t="s">
        <v>90</v>
      </c>
      <c r="F5268" t="s">
        <v>15</v>
      </c>
      <c r="G5268" t="s">
        <v>23</v>
      </c>
      <c r="H5268">
        <v>347</v>
      </c>
      <c r="I5268" t="s">
        <v>17512</v>
      </c>
      <c r="J5268" t="s">
        <v>17513</v>
      </c>
      <c r="K5268" t="s">
        <v>17514</v>
      </c>
      <c r="L5268" t="s">
        <v>78120</v>
      </c>
    </row>
    <row r="5269" spans="1:12" x14ac:dyDescent="0.15">
      <c r="A5269" t="s">
        <v>12</v>
      </c>
      <c r="B5269">
        <v>1454267</v>
      </c>
      <c r="C5269">
        <v>1454287</v>
      </c>
      <c r="D5269" t="s">
        <v>17515</v>
      </c>
      <c r="E5269" t="s">
        <v>90</v>
      </c>
      <c r="F5269" t="s">
        <v>15</v>
      </c>
      <c r="G5269" t="s">
        <v>16</v>
      </c>
      <c r="H5269">
        <v>249</v>
      </c>
      <c r="I5269" t="s">
        <v>17516</v>
      </c>
      <c r="J5269" t="s">
        <v>17517</v>
      </c>
      <c r="K5269" t="s">
        <v>17518</v>
      </c>
      <c r="L5269" t="s">
        <v>78121</v>
      </c>
    </row>
    <row r="5270" spans="1:12" x14ac:dyDescent="0.15">
      <c r="A5270" t="s">
        <v>12</v>
      </c>
      <c r="B5270">
        <v>1454295</v>
      </c>
      <c r="C5270">
        <v>1454315</v>
      </c>
      <c r="D5270" t="s">
        <v>17515</v>
      </c>
      <c r="E5270" t="s">
        <v>90</v>
      </c>
      <c r="F5270" t="s">
        <v>15</v>
      </c>
      <c r="G5270" t="s">
        <v>32</v>
      </c>
      <c r="H5270">
        <v>277</v>
      </c>
      <c r="I5270" t="s">
        <v>17519</v>
      </c>
      <c r="J5270" t="s">
        <v>17520</v>
      </c>
      <c r="K5270" t="s">
        <v>17521</v>
      </c>
      <c r="L5270" t="s">
        <v>78115</v>
      </c>
    </row>
    <row r="5271" spans="1:12" x14ac:dyDescent="0.15">
      <c r="A5271" t="s">
        <v>12</v>
      </c>
      <c r="B5271">
        <v>1454317</v>
      </c>
      <c r="C5271">
        <v>1454337</v>
      </c>
      <c r="D5271" t="s">
        <v>17515</v>
      </c>
      <c r="E5271" t="s">
        <v>90</v>
      </c>
      <c r="F5271" t="s">
        <v>15</v>
      </c>
      <c r="G5271" t="s">
        <v>16</v>
      </c>
      <c r="H5271">
        <v>299</v>
      </c>
      <c r="I5271" t="s">
        <v>17522</v>
      </c>
      <c r="J5271" t="s">
        <v>17523</v>
      </c>
      <c r="K5271" t="s">
        <v>17524</v>
      </c>
      <c r="L5271" t="s">
        <v>78122</v>
      </c>
    </row>
    <row r="5272" spans="1:12" x14ac:dyDescent="0.15">
      <c r="A5272" t="s">
        <v>12</v>
      </c>
      <c r="B5272">
        <v>1454344</v>
      </c>
      <c r="C5272">
        <v>1454364</v>
      </c>
      <c r="D5272" t="s">
        <v>17515</v>
      </c>
      <c r="E5272" t="s">
        <v>90</v>
      </c>
      <c r="F5272" t="s">
        <v>15</v>
      </c>
      <c r="G5272" t="s">
        <v>32</v>
      </c>
      <c r="H5272">
        <v>326</v>
      </c>
      <c r="I5272" t="s">
        <v>17525</v>
      </c>
      <c r="J5272" t="s">
        <v>17526</v>
      </c>
      <c r="K5272" t="s">
        <v>17527</v>
      </c>
      <c r="L5272" t="s">
        <v>78123</v>
      </c>
    </row>
    <row r="5273" spans="1:12" x14ac:dyDescent="0.15">
      <c r="A5273" t="s">
        <v>12</v>
      </c>
      <c r="B5273">
        <v>1454652</v>
      </c>
      <c r="C5273">
        <v>1454672</v>
      </c>
      <c r="D5273" t="s">
        <v>17528</v>
      </c>
      <c r="E5273" t="s">
        <v>90</v>
      </c>
      <c r="F5273" t="s">
        <v>15</v>
      </c>
      <c r="G5273" t="s">
        <v>16</v>
      </c>
      <c r="H5273">
        <v>78</v>
      </c>
      <c r="I5273" t="s">
        <v>17529</v>
      </c>
      <c r="J5273" t="s">
        <v>17530</v>
      </c>
      <c r="K5273" t="s">
        <v>17531</v>
      </c>
      <c r="L5273" t="s">
        <v>78000</v>
      </c>
    </row>
    <row r="5274" spans="1:12" x14ac:dyDescent="0.15">
      <c r="A5274" t="s">
        <v>12</v>
      </c>
      <c r="B5274">
        <v>1454677</v>
      </c>
      <c r="C5274">
        <v>1454697</v>
      </c>
      <c r="D5274" t="s">
        <v>17528</v>
      </c>
      <c r="E5274" t="s">
        <v>90</v>
      </c>
      <c r="F5274" t="s">
        <v>15</v>
      </c>
      <c r="G5274" t="s">
        <v>16</v>
      </c>
      <c r="H5274">
        <v>103</v>
      </c>
      <c r="I5274" t="s">
        <v>17532</v>
      </c>
      <c r="J5274" t="s">
        <v>17533</v>
      </c>
      <c r="K5274" t="s">
        <v>17534</v>
      </c>
      <c r="L5274" t="s">
        <v>77937</v>
      </c>
    </row>
    <row r="5275" spans="1:12" x14ac:dyDescent="0.15">
      <c r="A5275" t="s">
        <v>12</v>
      </c>
      <c r="B5275">
        <v>1454707</v>
      </c>
      <c r="C5275">
        <v>1454727</v>
      </c>
      <c r="D5275" t="s">
        <v>17528</v>
      </c>
      <c r="E5275" t="s">
        <v>90</v>
      </c>
      <c r="F5275" t="s">
        <v>15</v>
      </c>
      <c r="G5275" t="s">
        <v>23</v>
      </c>
      <c r="H5275">
        <v>133</v>
      </c>
      <c r="I5275" t="s">
        <v>17535</v>
      </c>
      <c r="J5275" t="s">
        <v>17536</v>
      </c>
      <c r="K5275" t="s">
        <v>17537</v>
      </c>
      <c r="L5275" t="s">
        <v>77995</v>
      </c>
    </row>
    <row r="5276" spans="1:12" x14ac:dyDescent="0.15">
      <c r="A5276" t="s">
        <v>12</v>
      </c>
      <c r="B5276">
        <v>1454734</v>
      </c>
      <c r="C5276">
        <v>1454754</v>
      </c>
      <c r="D5276" t="s">
        <v>17528</v>
      </c>
      <c r="E5276" t="s">
        <v>90</v>
      </c>
      <c r="F5276" t="s">
        <v>15</v>
      </c>
      <c r="G5276" t="s">
        <v>16</v>
      </c>
      <c r="H5276">
        <v>160</v>
      </c>
      <c r="I5276" t="s">
        <v>17538</v>
      </c>
      <c r="J5276" t="s">
        <v>17539</v>
      </c>
      <c r="K5276" t="s">
        <v>17540</v>
      </c>
      <c r="L5276" t="s">
        <v>78075</v>
      </c>
    </row>
    <row r="5277" spans="1:12" x14ac:dyDescent="0.15">
      <c r="A5277" t="s">
        <v>12</v>
      </c>
      <c r="B5277">
        <v>1456678</v>
      </c>
      <c r="C5277">
        <v>1456698</v>
      </c>
      <c r="D5277" t="s">
        <v>17541</v>
      </c>
      <c r="E5277" t="s">
        <v>90</v>
      </c>
      <c r="F5277" t="s">
        <v>15</v>
      </c>
      <c r="G5277" t="s">
        <v>16</v>
      </c>
      <c r="H5277">
        <v>12</v>
      </c>
      <c r="I5277" t="s">
        <v>17542</v>
      </c>
      <c r="J5277" t="s">
        <v>17543</v>
      </c>
      <c r="K5277" t="s">
        <v>17544</v>
      </c>
      <c r="L5277" t="s">
        <v>77991</v>
      </c>
    </row>
    <row r="5278" spans="1:12" x14ac:dyDescent="0.15">
      <c r="A5278" t="s">
        <v>12</v>
      </c>
      <c r="B5278">
        <v>1456704</v>
      </c>
      <c r="C5278">
        <v>1456724</v>
      </c>
      <c r="D5278" t="s">
        <v>17541</v>
      </c>
      <c r="E5278" t="s">
        <v>90</v>
      </c>
      <c r="F5278" t="s">
        <v>15</v>
      </c>
      <c r="G5278" t="s">
        <v>16</v>
      </c>
      <c r="H5278">
        <v>38</v>
      </c>
      <c r="I5278" t="s">
        <v>17545</v>
      </c>
      <c r="J5278" t="s">
        <v>17546</v>
      </c>
      <c r="K5278" t="s">
        <v>17547</v>
      </c>
      <c r="L5278" t="s">
        <v>78008</v>
      </c>
    </row>
    <row r="5279" spans="1:12" x14ac:dyDescent="0.15">
      <c r="A5279" t="s">
        <v>12</v>
      </c>
      <c r="B5279">
        <v>1456724</v>
      </c>
      <c r="C5279">
        <v>1456744</v>
      </c>
      <c r="D5279" t="s">
        <v>17541</v>
      </c>
      <c r="E5279" t="s">
        <v>90</v>
      </c>
      <c r="F5279" t="s">
        <v>15</v>
      </c>
      <c r="G5279" t="s">
        <v>16</v>
      </c>
      <c r="H5279">
        <v>58</v>
      </c>
      <c r="I5279" t="s">
        <v>17548</v>
      </c>
      <c r="J5279" t="s">
        <v>17549</v>
      </c>
      <c r="K5279" t="s">
        <v>17550</v>
      </c>
      <c r="L5279" t="s">
        <v>77911</v>
      </c>
    </row>
    <row r="5280" spans="1:12" x14ac:dyDescent="0.15">
      <c r="A5280" t="s">
        <v>12</v>
      </c>
      <c r="B5280">
        <v>1456752</v>
      </c>
      <c r="C5280">
        <v>1456772</v>
      </c>
      <c r="D5280" t="s">
        <v>17541</v>
      </c>
      <c r="E5280" t="s">
        <v>90</v>
      </c>
      <c r="F5280" t="s">
        <v>15</v>
      </c>
      <c r="G5280" t="s">
        <v>23</v>
      </c>
      <c r="H5280">
        <v>86</v>
      </c>
      <c r="I5280" t="s">
        <v>17551</v>
      </c>
      <c r="J5280" t="s">
        <v>17552</v>
      </c>
      <c r="K5280" t="s">
        <v>17553</v>
      </c>
      <c r="L5280" t="s">
        <v>77929</v>
      </c>
    </row>
    <row r="5281" spans="1:12" x14ac:dyDescent="0.15">
      <c r="A5281" t="s">
        <v>12</v>
      </c>
      <c r="B5281">
        <v>1458397</v>
      </c>
      <c r="C5281">
        <v>1458417</v>
      </c>
      <c r="D5281" t="s">
        <v>17554</v>
      </c>
      <c r="E5281" t="s">
        <v>90</v>
      </c>
      <c r="F5281" t="s">
        <v>15</v>
      </c>
      <c r="G5281" t="s">
        <v>23</v>
      </c>
      <c r="H5281">
        <v>35</v>
      </c>
      <c r="I5281" t="s">
        <v>17555</v>
      </c>
      <c r="J5281" t="s">
        <v>17556</v>
      </c>
      <c r="K5281" t="s">
        <v>17557</v>
      </c>
      <c r="L5281" t="s">
        <v>77936</v>
      </c>
    </row>
    <row r="5282" spans="1:12" x14ac:dyDescent="0.15">
      <c r="A5282" t="s">
        <v>12</v>
      </c>
      <c r="B5282">
        <v>1458432</v>
      </c>
      <c r="C5282">
        <v>1458452</v>
      </c>
      <c r="D5282" t="s">
        <v>17554</v>
      </c>
      <c r="E5282" t="s">
        <v>90</v>
      </c>
      <c r="F5282" t="s">
        <v>15</v>
      </c>
      <c r="G5282" t="s">
        <v>32</v>
      </c>
      <c r="H5282">
        <v>70</v>
      </c>
      <c r="I5282" t="s">
        <v>17558</v>
      </c>
      <c r="J5282" t="s">
        <v>17559</v>
      </c>
      <c r="K5282" t="s">
        <v>17560</v>
      </c>
      <c r="L5282" t="s">
        <v>77919</v>
      </c>
    </row>
    <row r="5283" spans="1:12" x14ac:dyDescent="0.15">
      <c r="A5283" t="s">
        <v>12</v>
      </c>
      <c r="B5283">
        <v>1458471</v>
      </c>
      <c r="C5283">
        <v>1458491</v>
      </c>
      <c r="D5283" t="s">
        <v>17554</v>
      </c>
      <c r="E5283" t="s">
        <v>90</v>
      </c>
      <c r="F5283" t="s">
        <v>15</v>
      </c>
      <c r="G5283" t="s">
        <v>16</v>
      </c>
      <c r="H5283">
        <v>109</v>
      </c>
      <c r="I5283" t="s">
        <v>17561</v>
      </c>
      <c r="J5283" t="s">
        <v>17562</v>
      </c>
      <c r="K5283" t="s">
        <v>17563</v>
      </c>
      <c r="L5283" t="s">
        <v>77947</v>
      </c>
    </row>
    <row r="5284" spans="1:12" x14ac:dyDescent="0.15">
      <c r="A5284" t="s">
        <v>12</v>
      </c>
      <c r="B5284">
        <v>1458528</v>
      </c>
      <c r="C5284">
        <v>1458548</v>
      </c>
      <c r="D5284" t="s">
        <v>17554</v>
      </c>
      <c r="E5284" t="s">
        <v>90</v>
      </c>
      <c r="F5284" t="s">
        <v>15</v>
      </c>
      <c r="G5284" t="s">
        <v>16</v>
      </c>
      <c r="H5284">
        <v>166</v>
      </c>
      <c r="I5284" t="s">
        <v>17564</v>
      </c>
      <c r="J5284" t="s">
        <v>17565</v>
      </c>
      <c r="K5284" t="s">
        <v>17566</v>
      </c>
      <c r="L5284" t="s">
        <v>77996</v>
      </c>
    </row>
    <row r="5285" spans="1:12" x14ac:dyDescent="0.15">
      <c r="A5285" t="s">
        <v>12</v>
      </c>
      <c r="B5285">
        <v>1460561</v>
      </c>
      <c r="C5285">
        <v>1460581</v>
      </c>
      <c r="D5285" t="s">
        <v>17567</v>
      </c>
      <c r="E5285" t="s">
        <v>90</v>
      </c>
      <c r="F5285" t="s">
        <v>15</v>
      </c>
      <c r="G5285" t="s">
        <v>36</v>
      </c>
      <c r="H5285">
        <v>51</v>
      </c>
      <c r="I5285" t="s">
        <v>17568</v>
      </c>
      <c r="J5285" t="s">
        <v>17569</v>
      </c>
      <c r="K5285" t="s">
        <v>17570</v>
      </c>
      <c r="L5285" t="s">
        <v>78023</v>
      </c>
    </row>
    <row r="5286" spans="1:12" x14ac:dyDescent="0.15">
      <c r="A5286" t="s">
        <v>12</v>
      </c>
      <c r="B5286">
        <v>1460588</v>
      </c>
      <c r="C5286">
        <v>1460608</v>
      </c>
      <c r="D5286" t="s">
        <v>17567</v>
      </c>
      <c r="E5286" t="s">
        <v>90</v>
      </c>
      <c r="F5286" t="s">
        <v>15</v>
      </c>
      <c r="G5286" t="s">
        <v>23</v>
      </c>
      <c r="H5286">
        <v>78</v>
      </c>
      <c r="I5286" t="s">
        <v>17571</v>
      </c>
      <c r="J5286" t="s">
        <v>17572</v>
      </c>
      <c r="K5286" t="s">
        <v>17573</v>
      </c>
      <c r="L5286" t="s">
        <v>78000</v>
      </c>
    </row>
    <row r="5287" spans="1:12" x14ac:dyDescent="0.15">
      <c r="A5287" t="s">
        <v>12</v>
      </c>
      <c r="B5287">
        <v>1460618</v>
      </c>
      <c r="C5287">
        <v>1460638</v>
      </c>
      <c r="D5287" t="s">
        <v>17567</v>
      </c>
      <c r="E5287" t="s">
        <v>90</v>
      </c>
      <c r="F5287" t="s">
        <v>15</v>
      </c>
      <c r="G5287" t="s">
        <v>16</v>
      </c>
      <c r="H5287">
        <v>108</v>
      </c>
      <c r="I5287" t="s">
        <v>17574</v>
      </c>
      <c r="J5287" t="s">
        <v>17575</v>
      </c>
      <c r="K5287" t="s">
        <v>17576</v>
      </c>
      <c r="L5287" t="s">
        <v>77994</v>
      </c>
    </row>
    <row r="5288" spans="1:12" x14ac:dyDescent="0.15">
      <c r="A5288" t="s">
        <v>12</v>
      </c>
      <c r="B5288">
        <v>1460645</v>
      </c>
      <c r="C5288">
        <v>1460665</v>
      </c>
      <c r="D5288" t="s">
        <v>17567</v>
      </c>
      <c r="E5288" t="s">
        <v>90</v>
      </c>
      <c r="F5288" t="s">
        <v>15</v>
      </c>
      <c r="G5288" t="s">
        <v>16</v>
      </c>
      <c r="H5288">
        <v>135</v>
      </c>
      <c r="I5288" t="s">
        <v>17577</v>
      </c>
      <c r="J5288" t="s">
        <v>17578</v>
      </c>
      <c r="K5288" t="s">
        <v>17579</v>
      </c>
      <c r="L5288" t="s">
        <v>77978</v>
      </c>
    </row>
    <row r="5289" spans="1:12" x14ac:dyDescent="0.15">
      <c r="A5289" t="s">
        <v>12</v>
      </c>
      <c r="B5289">
        <v>1461859</v>
      </c>
      <c r="C5289">
        <v>1461879</v>
      </c>
      <c r="D5289" t="s">
        <v>17580</v>
      </c>
      <c r="E5289" t="s">
        <v>90</v>
      </c>
      <c r="F5289" t="s">
        <v>15</v>
      </c>
      <c r="G5289" t="s">
        <v>36</v>
      </c>
      <c r="H5289">
        <v>39</v>
      </c>
      <c r="I5289" t="s">
        <v>17581</v>
      </c>
      <c r="J5289" t="s">
        <v>17582</v>
      </c>
      <c r="K5289" t="s">
        <v>17583</v>
      </c>
      <c r="L5289" t="s">
        <v>78041</v>
      </c>
    </row>
    <row r="5290" spans="1:12" x14ac:dyDescent="0.15">
      <c r="A5290" t="s">
        <v>12</v>
      </c>
      <c r="B5290">
        <v>1461887</v>
      </c>
      <c r="C5290">
        <v>1461907</v>
      </c>
      <c r="D5290" t="s">
        <v>17580</v>
      </c>
      <c r="E5290" t="s">
        <v>90</v>
      </c>
      <c r="F5290" t="s">
        <v>15</v>
      </c>
      <c r="G5290" t="s">
        <v>32</v>
      </c>
      <c r="H5290">
        <v>67</v>
      </c>
      <c r="I5290" t="s">
        <v>17584</v>
      </c>
      <c r="J5290" t="s">
        <v>17585</v>
      </c>
      <c r="K5290" t="s">
        <v>17586</v>
      </c>
      <c r="L5290" t="s">
        <v>77981</v>
      </c>
    </row>
    <row r="5291" spans="1:12" x14ac:dyDescent="0.15">
      <c r="A5291" t="s">
        <v>12</v>
      </c>
      <c r="B5291">
        <v>1461909</v>
      </c>
      <c r="C5291">
        <v>1461929</v>
      </c>
      <c r="D5291" t="s">
        <v>17580</v>
      </c>
      <c r="E5291" t="s">
        <v>90</v>
      </c>
      <c r="F5291" t="s">
        <v>15</v>
      </c>
      <c r="G5291" t="s">
        <v>23</v>
      </c>
      <c r="H5291">
        <v>89</v>
      </c>
      <c r="I5291" t="s">
        <v>17587</v>
      </c>
      <c r="J5291" t="s">
        <v>17588</v>
      </c>
      <c r="K5291" t="s">
        <v>17589</v>
      </c>
      <c r="L5291" t="s">
        <v>77964</v>
      </c>
    </row>
    <row r="5292" spans="1:12" x14ac:dyDescent="0.15">
      <c r="A5292" t="s">
        <v>12</v>
      </c>
      <c r="B5292">
        <v>1461932</v>
      </c>
      <c r="C5292">
        <v>1461952</v>
      </c>
      <c r="D5292" t="s">
        <v>17580</v>
      </c>
      <c r="E5292" t="s">
        <v>90</v>
      </c>
      <c r="F5292" t="s">
        <v>15</v>
      </c>
      <c r="G5292" t="s">
        <v>32</v>
      </c>
      <c r="H5292">
        <v>112</v>
      </c>
      <c r="I5292" t="s">
        <v>17590</v>
      </c>
      <c r="J5292" t="s">
        <v>17591</v>
      </c>
      <c r="K5292" t="s">
        <v>17592</v>
      </c>
      <c r="L5292" t="s">
        <v>77950</v>
      </c>
    </row>
    <row r="5293" spans="1:12" x14ac:dyDescent="0.15">
      <c r="A5293" t="s">
        <v>12</v>
      </c>
      <c r="B5293">
        <v>1464592</v>
      </c>
      <c r="C5293">
        <v>1464612</v>
      </c>
      <c r="D5293" t="s">
        <v>17593</v>
      </c>
      <c r="E5293" t="s">
        <v>90</v>
      </c>
      <c r="F5293" t="s">
        <v>15</v>
      </c>
      <c r="G5293" t="s">
        <v>32</v>
      </c>
      <c r="H5293">
        <v>832</v>
      </c>
      <c r="I5293" t="s">
        <v>17594</v>
      </c>
      <c r="J5293" t="s">
        <v>17595</v>
      </c>
      <c r="K5293" t="s">
        <v>17596</v>
      </c>
      <c r="L5293" t="s">
        <v>78124</v>
      </c>
    </row>
    <row r="5294" spans="1:12" x14ac:dyDescent="0.15">
      <c r="A5294" t="s">
        <v>12</v>
      </c>
      <c r="B5294">
        <v>1464725</v>
      </c>
      <c r="C5294">
        <v>1464745</v>
      </c>
      <c r="D5294" t="s">
        <v>17593</v>
      </c>
      <c r="E5294" t="s">
        <v>90</v>
      </c>
      <c r="F5294" t="s">
        <v>15</v>
      </c>
      <c r="G5294" t="s">
        <v>16</v>
      </c>
      <c r="H5294">
        <v>965</v>
      </c>
      <c r="I5294" t="s">
        <v>17597</v>
      </c>
      <c r="J5294" t="s">
        <v>17598</v>
      </c>
      <c r="K5294" t="s">
        <v>17599</v>
      </c>
      <c r="L5294" t="s">
        <v>78125</v>
      </c>
    </row>
    <row r="5295" spans="1:12" x14ac:dyDescent="0.15">
      <c r="A5295" t="s">
        <v>12</v>
      </c>
      <c r="B5295">
        <v>1464841</v>
      </c>
      <c r="C5295">
        <v>1464861</v>
      </c>
      <c r="D5295" t="s">
        <v>17593</v>
      </c>
      <c r="E5295" t="s">
        <v>90</v>
      </c>
      <c r="F5295" t="s">
        <v>15</v>
      </c>
      <c r="G5295" t="s">
        <v>36</v>
      </c>
      <c r="H5295">
        <v>1081</v>
      </c>
      <c r="I5295" t="s">
        <v>17600</v>
      </c>
      <c r="J5295" t="s">
        <v>17601</v>
      </c>
      <c r="K5295" t="s">
        <v>17602</v>
      </c>
      <c r="L5295" t="s">
        <v>78098</v>
      </c>
    </row>
    <row r="5296" spans="1:12" x14ac:dyDescent="0.15">
      <c r="A5296" t="s">
        <v>12</v>
      </c>
      <c r="B5296">
        <v>1464920</v>
      </c>
      <c r="C5296">
        <v>1464940</v>
      </c>
      <c r="D5296" t="s">
        <v>17593</v>
      </c>
      <c r="E5296" t="s">
        <v>90</v>
      </c>
      <c r="F5296" t="s">
        <v>15</v>
      </c>
      <c r="G5296" t="s">
        <v>23</v>
      </c>
      <c r="H5296">
        <v>1160</v>
      </c>
      <c r="I5296" t="s">
        <v>17603</v>
      </c>
      <c r="J5296" t="s">
        <v>17604</v>
      </c>
      <c r="K5296" t="s">
        <v>17605</v>
      </c>
      <c r="L5296" t="s">
        <v>78126</v>
      </c>
    </row>
    <row r="5297" spans="1:12" x14ac:dyDescent="0.15">
      <c r="A5297" t="s">
        <v>12</v>
      </c>
      <c r="B5297">
        <v>1466411</v>
      </c>
      <c r="C5297">
        <v>1466431</v>
      </c>
      <c r="D5297" t="s">
        <v>17606</v>
      </c>
      <c r="E5297" t="s">
        <v>90</v>
      </c>
      <c r="F5297" t="s">
        <v>15</v>
      </c>
      <c r="G5297" t="s">
        <v>32</v>
      </c>
      <c r="H5297">
        <v>140</v>
      </c>
      <c r="I5297" t="s">
        <v>17607</v>
      </c>
      <c r="J5297" t="s">
        <v>17608</v>
      </c>
      <c r="K5297" t="s">
        <v>17609</v>
      </c>
      <c r="L5297" t="str">
        <f>HYPERLINK("https://www.ncbi.nlm.nih.gov/nuccore/FM209186.1?report=graph&amp;tracks=[key:gene_model_track,Options:GeneOnly]&amp;mk=1466412:1466431|offset_140|00cc00&amp;v=1466211:1466631&amp;c=444444", "offset 140")</f>
        <v>offset 140</v>
      </c>
    </row>
    <row r="5298" spans="1:12" x14ac:dyDescent="0.15">
      <c r="A5298" t="s">
        <v>12</v>
      </c>
      <c r="B5298">
        <v>1467222</v>
      </c>
      <c r="C5298">
        <v>1467242</v>
      </c>
      <c r="D5298" t="s">
        <v>17610</v>
      </c>
      <c r="E5298" t="s">
        <v>90</v>
      </c>
      <c r="F5298" t="s">
        <v>15</v>
      </c>
      <c r="G5298" t="s">
        <v>16</v>
      </c>
      <c r="H5298">
        <v>418</v>
      </c>
      <c r="I5298" t="s">
        <v>17611</v>
      </c>
      <c r="J5298" t="s">
        <v>17612</v>
      </c>
      <c r="K5298" t="s">
        <v>17613</v>
      </c>
      <c r="L5298" t="s">
        <v>78100</v>
      </c>
    </row>
    <row r="5299" spans="1:12" x14ac:dyDescent="0.15">
      <c r="A5299" t="s">
        <v>12</v>
      </c>
      <c r="B5299">
        <v>1467315</v>
      </c>
      <c r="C5299">
        <v>1467335</v>
      </c>
      <c r="D5299" t="s">
        <v>17610</v>
      </c>
      <c r="E5299" t="s">
        <v>90</v>
      </c>
      <c r="F5299" t="s">
        <v>15</v>
      </c>
      <c r="G5299" t="s">
        <v>32</v>
      </c>
      <c r="H5299">
        <v>511</v>
      </c>
      <c r="I5299" t="s">
        <v>17614</v>
      </c>
      <c r="J5299" t="s">
        <v>17615</v>
      </c>
      <c r="K5299" t="s">
        <v>17616</v>
      </c>
      <c r="L5299" t="s">
        <v>78127</v>
      </c>
    </row>
    <row r="5300" spans="1:12" x14ac:dyDescent="0.15">
      <c r="A5300" t="s">
        <v>12</v>
      </c>
      <c r="B5300">
        <v>1467624</v>
      </c>
      <c r="C5300">
        <v>1467644</v>
      </c>
      <c r="D5300" t="s">
        <v>17610</v>
      </c>
      <c r="E5300" t="s">
        <v>90</v>
      </c>
      <c r="F5300" t="s">
        <v>15</v>
      </c>
      <c r="G5300" t="s">
        <v>23</v>
      </c>
      <c r="H5300">
        <v>820</v>
      </c>
      <c r="I5300" t="s">
        <v>17617</v>
      </c>
      <c r="J5300" t="s">
        <v>17618</v>
      </c>
      <c r="K5300" t="s">
        <v>17619</v>
      </c>
      <c r="L5300" t="s">
        <v>78128</v>
      </c>
    </row>
    <row r="5301" spans="1:12" x14ac:dyDescent="0.15">
      <c r="A5301" t="s">
        <v>12</v>
      </c>
      <c r="B5301">
        <v>1467674</v>
      </c>
      <c r="C5301">
        <v>1467694</v>
      </c>
      <c r="D5301" t="s">
        <v>17610</v>
      </c>
      <c r="E5301" t="s">
        <v>90</v>
      </c>
      <c r="F5301" t="s">
        <v>15</v>
      </c>
      <c r="G5301" t="s">
        <v>32</v>
      </c>
      <c r="H5301">
        <v>870</v>
      </c>
      <c r="I5301" t="s">
        <v>17620</v>
      </c>
      <c r="J5301" t="s">
        <v>17621</v>
      </c>
      <c r="K5301" t="s">
        <v>17622</v>
      </c>
      <c r="L5301" t="s">
        <v>78129</v>
      </c>
    </row>
    <row r="5302" spans="1:12" x14ac:dyDescent="0.15">
      <c r="A5302" t="s">
        <v>12</v>
      </c>
      <c r="B5302">
        <v>1468561</v>
      </c>
      <c r="C5302">
        <v>1468581</v>
      </c>
      <c r="D5302" t="s">
        <v>17623</v>
      </c>
      <c r="E5302" t="s">
        <v>90</v>
      </c>
      <c r="F5302" t="s">
        <v>15</v>
      </c>
      <c r="G5302" t="s">
        <v>23</v>
      </c>
      <c r="H5302">
        <v>57</v>
      </c>
      <c r="I5302" t="s">
        <v>17624</v>
      </c>
      <c r="J5302" t="s">
        <v>17625</v>
      </c>
      <c r="K5302" t="s">
        <v>17626</v>
      </c>
      <c r="L5302" t="s">
        <v>78049</v>
      </c>
    </row>
    <row r="5303" spans="1:12" x14ac:dyDescent="0.15">
      <c r="A5303" t="s">
        <v>12</v>
      </c>
      <c r="B5303">
        <v>1468609</v>
      </c>
      <c r="C5303">
        <v>1468629</v>
      </c>
      <c r="D5303" t="s">
        <v>17623</v>
      </c>
      <c r="E5303" t="s">
        <v>90</v>
      </c>
      <c r="F5303" t="s">
        <v>15</v>
      </c>
      <c r="G5303" t="s">
        <v>16</v>
      </c>
      <c r="H5303">
        <v>105</v>
      </c>
      <c r="I5303" t="s">
        <v>17627</v>
      </c>
      <c r="J5303" t="s">
        <v>17628</v>
      </c>
      <c r="K5303" t="s">
        <v>17629</v>
      </c>
      <c r="L5303" t="s">
        <v>78028</v>
      </c>
    </row>
    <row r="5304" spans="1:12" x14ac:dyDescent="0.15">
      <c r="A5304" t="s">
        <v>12</v>
      </c>
      <c r="B5304">
        <v>1468655</v>
      </c>
      <c r="C5304">
        <v>1468675</v>
      </c>
      <c r="D5304" t="s">
        <v>17623</v>
      </c>
      <c r="E5304" t="s">
        <v>90</v>
      </c>
      <c r="F5304" t="s">
        <v>15</v>
      </c>
      <c r="G5304" t="s">
        <v>16</v>
      </c>
      <c r="H5304">
        <v>151</v>
      </c>
      <c r="I5304" t="s">
        <v>17630</v>
      </c>
      <c r="J5304" t="s">
        <v>17631</v>
      </c>
      <c r="K5304" t="s">
        <v>17632</v>
      </c>
      <c r="L5304" t="s">
        <v>78050</v>
      </c>
    </row>
    <row r="5305" spans="1:12" x14ac:dyDescent="0.15">
      <c r="A5305" t="s">
        <v>12</v>
      </c>
      <c r="B5305">
        <v>1468688</v>
      </c>
      <c r="C5305">
        <v>1468708</v>
      </c>
      <c r="D5305" t="s">
        <v>17623</v>
      </c>
      <c r="E5305" t="s">
        <v>90</v>
      </c>
      <c r="F5305" t="s">
        <v>15</v>
      </c>
      <c r="G5305" t="s">
        <v>36</v>
      </c>
      <c r="H5305">
        <v>184</v>
      </c>
      <c r="I5305" t="s">
        <v>17633</v>
      </c>
      <c r="J5305" t="s">
        <v>17634</v>
      </c>
      <c r="K5305" t="s">
        <v>17635</v>
      </c>
      <c r="L5305" t="s">
        <v>78021</v>
      </c>
    </row>
    <row r="5306" spans="1:12" x14ac:dyDescent="0.15">
      <c r="A5306" t="s">
        <v>12</v>
      </c>
      <c r="B5306">
        <v>1468965</v>
      </c>
      <c r="C5306">
        <v>1468985</v>
      </c>
      <c r="D5306" t="s">
        <v>17636</v>
      </c>
      <c r="E5306" t="s">
        <v>90</v>
      </c>
      <c r="F5306" t="s">
        <v>15</v>
      </c>
      <c r="G5306" t="s">
        <v>16</v>
      </c>
      <c r="H5306">
        <v>51</v>
      </c>
      <c r="I5306" t="s">
        <v>17637</v>
      </c>
      <c r="J5306" t="s">
        <v>17638</v>
      </c>
      <c r="K5306" t="s">
        <v>17639</v>
      </c>
      <c r="L5306" t="s">
        <v>78023</v>
      </c>
    </row>
    <row r="5307" spans="1:12" x14ac:dyDescent="0.15">
      <c r="A5307" t="s">
        <v>12</v>
      </c>
      <c r="B5307">
        <v>1469225</v>
      </c>
      <c r="C5307">
        <v>1469245</v>
      </c>
      <c r="D5307" t="s">
        <v>17636</v>
      </c>
      <c r="E5307" t="s">
        <v>90</v>
      </c>
      <c r="F5307" t="s">
        <v>15</v>
      </c>
      <c r="G5307" t="s">
        <v>23</v>
      </c>
      <c r="H5307">
        <v>311</v>
      </c>
      <c r="I5307" t="s">
        <v>17640</v>
      </c>
      <c r="J5307" t="s">
        <v>17641</v>
      </c>
      <c r="K5307" t="s">
        <v>17642</v>
      </c>
      <c r="L5307" t="s">
        <v>78103</v>
      </c>
    </row>
    <row r="5308" spans="1:12" x14ac:dyDescent="0.15">
      <c r="A5308" t="s">
        <v>12</v>
      </c>
      <c r="B5308">
        <v>1469292</v>
      </c>
      <c r="C5308">
        <v>1469312</v>
      </c>
      <c r="D5308" t="s">
        <v>17636</v>
      </c>
      <c r="E5308" t="s">
        <v>90</v>
      </c>
      <c r="F5308" t="s">
        <v>15</v>
      </c>
      <c r="G5308" t="s">
        <v>36</v>
      </c>
      <c r="H5308">
        <v>378</v>
      </c>
      <c r="I5308" t="s">
        <v>17643</v>
      </c>
      <c r="J5308" t="s">
        <v>17644</v>
      </c>
      <c r="K5308" t="s">
        <v>17645</v>
      </c>
      <c r="L5308" t="s">
        <v>78130</v>
      </c>
    </row>
    <row r="5309" spans="1:12" x14ac:dyDescent="0.15">
      <c r="A5309" t="s">
        <v>12</v>
      </c>
      <c r="B5309">
        <v>1469317</v>
      </c>
      <c r="C5309">
        <v>1469337</v>
      </c>
      <c r="D5309" t="s">
        <v>17636</v>
      </c>
      <c r="E5309" t="s">
        <v>90</v>
      </c>
      <c r="F5309" t="s">
        <v>15</v>
      </c>
      <c r="G5309" t="s">
        <v>23</v>
      </c>
      <c r="H5309">
        <v>403</v>
      </c>
      <c r="I5309" t="s">
        <v>17646</v>
      </c>
      <c r="J5309" t="s">
        <v>17647</v>
      </c>
      <c r="K5309" t="s">
        <v>17648</v>
      </c>
      <c r="L5309" t="s">
        <v>78131</v>
      </c>
    </row>
    <row r="5310" spans="1:12" x14ac:dyDescent="0.15">
      <c r="A5310" t="s">
        <v>12</v>
      </c>
      <c r="B5310">
        <v>1469538</v>
      </c>
      <c r="C5310">
        <v>1469558</v>
      </c>
      <c r="D5310" t="s">
        <v>17649</v>
      </c>
      <c r="E5310" t="s">
        <v>90</v>
      </c>
      <c r="F5310" t="s">
        <v>15</v>
      </c>
      <c r="G5310" t="s">
        <v>32</v>
      </c>
      <c r="H5310">
        <v>68</v>
      </c>
      <c r="I5310" t="s">
        <v>17650</v>
      </c>
      <c r="J5310" t="s">
        <v>17651</v>
      </c>
      <c r="K5310" t="s">
        <v>17652</v>
      </c>
      <c r="L5310" t="s">
        <v>77962</v>
      </c>
    </row>
    <row r="5311" spans="1:12" x14ac:dyDescent="0.15">
      <c r="A5311" t="s">
        <v>12</v>
      </c>
      <c r="B5311">
        <v>1469568</v>
      </c>
      <c r="C5311">
        <v>1469588</v>
      </c>
      <c r="D5311" t="s">
        <v>17649</v>
      </c>
      <c r="E5311" t="s">
        <v>90</v>
      </c>
      <c r="F5311" t="s">
        <v>15</v>
      </c>
      <c r="G5311" t="s">
        <v>32</v>
      </c>
      <c r="H5311">
        <v>98</v>
      </c>
      <c r="I5311" t="s">
        <v>17653</v>
      </c>
      <c r="J5311" t="s">
        <v>17654</v>
      </c>
      <c r="K5311" t="s">
        <v>17655</v>
      </c>
      <c r="L5311" t="s">
        <v>78048</v>
      </c>
    </row>
    <row r="5312" spans="1:12" x14ac:dyDescent="0.15">
      <c r="A5312" t="s">
        <v>12</v>
      </c>
      <c r="B5312">
        <v>1469592</v>
      </c>
      <c r="C5312">
        <v>1469612</v>
      </c>
      <c r="D5312" t="s">
        <v>17649</v>
      </c>
      <c r="E5312" t="s">
        <v>90</v>
      </c>
      <c r="F5312" t="s">
        <v>15</v>
      </c>
      <c r="G5312" t="s">
        <v>16</v>
      </c>
      <c r="H5312">
        <v>122</v>
      </c>
      <c r="I5312" t="s">
        <v>17656</v>
      </c>
      <c r="J5312" t="s">
        <v>17657</v>
      </c>
      <c r="K5312" t="s">
        <v>17658</v>
      </c>
      <c r="L5312" t="s">
        <v>78033</v>
      </c>
    </row>
    <row r="5313" spans="1:12" x14ac:dyDescent="0.15">
      <c r="A5313" t="s">
        <v>12</v>
      </c>
      <c r="B5313">
        <v>1469651</v>
      </c>
      <c r="C5313">
        <v>1469671</v>
      </c>
      <c r="D5313" t="s">
        <v>17649</v>
      </c>
      <c r="E5313" t="s">
        <v>90</v>
      </c>
      <c r="F5313" t="s">
        <v>15</v>
      </c>
      <c r="G5313" t="s">
        <v>36</v>
      </c>
      <c r="H5313">
        <v>181</v>
      </c>
      <c r="I5313" t="s">
        <v>17659</v>
      </c>
      <c r="J5313" t="s">
        <v>17660</v>
      </c>
      <c r="K5313" t="s">
        <v>17661</v>
      </c>
      <c r="L5313" t="s">
        <v>78031</v>
      </c>
    </row>
    <row r="5314" spans="1:12" x14ac:dyDescent="0.15">
      <c r="A5314" t="s">
        <v>12</v>
      </c>
      <c r="B5314">
        <v>1469889</v>
      </c>
      <c r="C5314">
        <v>1469909</v>
      </c>
      <c r="D5314" t="s">
        <v>17662</v>
      </c>
      <c r="E5314" t="s">
        <v>90</v>
      </c>
      <c r="F5314" t="s">
        <v>15</v>
      </c>
      <c r="G5314" t="s">
        <v>36</v>
      </c>
      <c r="H5314">
        <v>18</v>
      </c>
      <c r="I5314" t="s">
        <v>17663</v>
      </c>
      <c r="J5314" t="s">
        <v>17664</v>
      </c>
      <c r="K5314" t="s">
        <v>17665</v>
      </c>
      <c r="L5314" t="s">
        <v>78007</v>
      </c>
    </row>
    <row r="5315" spans="1:12" x14ac:dyDescent="0.15">
      <c r="A5315" t="s">
        <v>12</v>
      </c>
      <c r="B5315">
        <v>1469922</v>
      </c>
      <c r="C5315">
        <v>1469942</v>
      </c>
      <c r="D5315" t="s">
        <v>17662</v>
      </c>
      <c r="E5315" t="s">
        <v>90</v>
      </c>
      <c r="F5315" t="s">
        <v>15</v>
      </c>
      <c r="G5315" t="s">
        <v>16</v>
      </c>
      <c r="H5315">
        <v>51</v>
      </c>
      <c r="I5315" t="s">
        <v>17666</v>
      </c>
      <c r="J5315" t="s">
        <v>17667</v>
      </c>
      <c r="K5315" t="s">
        <v>17668</v>
      </c>
      <c r="L5315" t="s">
        <v>78023</v>
      </c>
    </row>
    <row r="5316" spans="1:12" x14ac:dyDescent="0.15">
      <c r="A5316" t="s">
        <v>12</v>
      </c>
      <c r="B5316">
        <v>1469942</v>
      </c>
      <c r="C5316">
        <v>1469962</v>
      </c>
      <c r="D5316" t="s">
        <v>17662</v>
      </c>
      <c r="E5316" t="s">
        <v>90</v>
      </c>
      <c r="F5316" t="s">
        <v>15</v>
      </c>
      <c r="G5316" t="s">
        <v>32</v>
      </c>
      <c r="H5316">
        <v>71</v>
      </c>
      <c r="I5316" t="s">
        <v>17669</v>
      </c>
      <c r="J5316" t="s">
        <v>17670</v>
      </c>
      <c r="K5316" t="s">
        <v>17671</v>
      </c>
      <c r="L5316" t="s">
        <v>77969</v>
      </c>
    </row>
    <row r="5317" spans="1:12" x14ac:dyDescent="0.15">
      <c r="A5317" t="s">
        <v>12</v>
      </c>
      <c r="B5317">
        <v>1469962</v>
      </c>
      <c r="C5317">
        <v>1469982</v>
      </c>
      <c r="D5317" t="s">
        <v>17662</v>
      </c>
      <c r="E5317" t="s">
        <v>90</v>
      </c>
      <c r="F5317" t="s">
        <v>15</v>
      </c>
      <c r="G5317" t="s">
        <v>16</v>
      </c>
      <c r="H5317">
        <v>91</v>
      </c>
      <c r="I5317" t="s">
        <v>17672</v>
      </c>
      <c r="J5317" t="s">
        <v>17673</v>
      </c>
      <c r="K5317" t="s">
        <v>17674</v>
      </c>
      <c r="L5317" t="s">
        <v>77907</v>
      </c>
    </row>
    <row r="5318" spans="1:12" x14ac:dyDescent="0.15">
      <c r="A5318" t="s">
        <v>12</v>
      </c>
      <c r="B5318">
        <v>1471580</v>
      </c>
      <c r="C5318">
        <v>1471600</v>
      </c>
      <c r="D5318" t="s">
        <v>17675</v>
      </c>
      <c r="E5318" t="s">
        <v>90</v>
      </c>
      <c r="F5318" t="s">
        <v>15</v>
      </c>
      <c r="G5318" t="s">
        <v>36</v>
      </c>
      <c r="H5318">
        <v>21</v>
      </c>
      <c r="I5318" t="s">
        <v>17676</v>
      </c>
      <c r="J5318" t="s">
        <v>17677</v>
      </c>
      <c r="K5318" t="s">
        <v>17678</v>
      </c>
      <c r="L5318" t="s">
        <v>78022</v>
      </c>
    </row>
    <row r="5319" spans="1:12" x14ac:dyDescent="0.15">
      <c r="A5319" t="s">
        <v>12</v>
      </c>
      <c r="B5319">
        <v>1471634</v>
      </c>
      <c r="C5319">
        <v>1471654</v>
      </c>
      <c r="D5319" t="s">
        <v>17675</v>
      </c>
      <c r="E5319" t="s">
        <v>90</v>
      </c>
      <c r="F5319" t="s">
        <v>15</v>
      </c>
      <c r="G5319" t="s">
        <v>16</v>
      </c>
      <c r="H5319">
        <v>75</v>
      </c>
      <c r="I5319" t="s">
        <v>17679</v>
      </c>
      <c r="J5319" t="s">
        <v>17680</v>
      </c>
      <c r="K5319" t="s">
        <v>17681</v>
      </c>
      <c r="L5319" t="s">
        <v>78027</v>
      </c>
    </row>
    <row r="5320" spans="1:12" x14ac:dyDescent="0.15">
      <c r="A5320" t="s">
        <v>12</v>
      </c>
      <c r="B5320">
        <v>1471674</v>
      </c>
      <c r="C5320">
        <v>1471694</v>
      </c>
      <c r="D5320" t="s">
        <v>17675</v>
      </c>
      <c r="E5320" t="s">
        <v>90</v>
      </c>
      <c r="F5320" t="s">
        <v>15</v>
      </c>
      <c r="G5320" t="s">
        <v>16</v>
      </c>
      <c r="H5320">
        <v>115</v>
      </c>
      <c r="I5320" t="s">
        <v>17682</v>
      </c>
      <c r="J5320" t="s">
        <v>17683</v>
      </c>
      <c r="K5320" t="s">
        <v>17684</v>
      </c>
      <c r="L5320" t="s">
        <v>78020</v>
      </c>
    </row>
    <row r="5321" spans="1:12" x14ac:dyDescent="0.15">
      <c r="A5321" t="s">
        <v>12</v>
      </c>
      <c r="B5321">
        <v>1471696</v>
      </c>
      <c r="C5321">
        <v>1471716</v>
      </c>
      <c r="D5321" t="s">
        <v>17675</v>
      </c>
      <c r="E5321" t="s">
        <v>90</v>
      </c>
      <c r="F5321" t="s">
        <v>15</v>
      </c>
      <c r="G5321" t="s">
        <v>36</v>
      </c>
      <c r="H5321">
        <v>137</v>
      </c>
      <c r="I5321" t="s">
        <v>17685</v>
      </c>
      <c r="J5321" t="s">
        <v>17686</v>
      </c>
      <c r="K5321" t="s">
        <v>17687</v>
      </c>
      <c r="L5321" t="s">
        <v>77987</v>
      </c>
    </row>
    <row r="5322" spans="1:12" x14ac:dyDescent="0.15">
      <c r="A5322" t="s">
        <v>12</v>
      </c>
      <c r="B5322">
        <v>1472374</v>
      </c>
      <c r="C5322">
        <v>1472394</v>
      </c>
      <c r="D5322" t="s">
        <v>17688</v>
      </c>
      <c r="E5322" t="s">
        <v>90</v>
      </c>
      <c r="F5322" t="s">
        <v>15</v>
      </c>
      <c r="G5322" t="s">
        <v>16</v>
      </c>
      <c r="H5322">
        <v>39</v>
      </c>
      <c r="I5322" t="s">
        <v>17689</v>
      </c>
      <c r="J5322" t="s">
        <v>17690</v>
      </c>
      <c r="K5322" t="s">
        <v>17691</v>
      </c>
      <c r="L5322" t="s">
        <v>78041</v>
      </c>
    </row>
    <row r="5323" spans="1:12" x14ac:dyDescent="0.15">
      <c r="A5323" t="s">
        <v>12</v>
      </c>
      <c r="B5323">
        <v>1472426</v>
      </c>
      <c r="C5323">
        <v>1472446</v>
      </c>
      <c r="D5323" t="s">
        <v>17688</v>
      </c>
      <c r="E5323" t="s">
        <v>90</v>
      </c>
      <c r="F5323" t="s">
        <v>15</v>
      </c>
      <c r="G5323" t="s">
        <v>16</v>
      </c>
      <c r="H5323">
        <v>91</v>
      </c>
      <c r="I5323" t="s">
        <v>17692</v>
      </c>
      <c r="J5323" t="s">
        <v>17693</v>
      </c>
      <c r="K5323" t="s">
        <v>17694</v>
      </c>
      <c r="L5323" t="s">
        <v>77907</v>
      </c>
    </row>
    <row r="5324" spans="1:12" x14ac:dyDescent="0.15">
      <c r="A5324" t="s">
        <v>12</v>
      </c>
      <c r="B5324">
        <v>1472541</v>
      </c>
      <c r="C5324">
        <v>1472561</v>
      </c>
      <c r="D5324" t="s">
        <v>17688</v>
      </c>
      <c r="E5324" t="s">
        <v>90</v>
      </c>
      <c r="F5324" t="s">
        <v>15</v>
      </c>
      <c r="G5324" t="s">
        <v>23</v>
      </c>
      <c r="H5324">
        <v>206</v>
      </c>
      <c r="I5324" t="s">
        <v>17695</v>
      </c>
      <c r="J5324" t="s">
        <v>17696</v>
      </c>
      <c r="K5324" t="s">
        <v>17697</v>
      </c>
      <c r="L5324" t="s">
        <v>78106</v>
      </c>
    </row>
    <row r="5325" spans="1:12" x14ac:dyDescent="0.15">
      <c r="A5325" t="s">
        <v>12</v>
      </c>
      <c r="B5325">
        <v>1472573</v>
      </c>
      <c r="C5325">
        <v>1472593</v>
      </c>
      <c r="D5325" t="s">
        <v>17688</v>
      </c>
      <c r="E5325" t="s">
        <v>90</v>
      </c>
      <c r="F5325" t="s">
        <v>15</v>
      </c>
      <c r="G5325" t="s">
        <v>36</v>
      </c>
      <c r="H5325">
        <v>238</v>
      </c>
      <c r="I5325" t="s">
        <v>17698</v>
      </c>
      <c r="J5325" t="s">
        <v>17699</v>
      </c>
      <c r="K5325" t="s">
        <v>17700</v>
      </c>
      <c r="L5325" t="s">
        <v>78132</v>
      </c>
    </row>
    <row r="5326" spans="1:12" x14ac:dyDescent="0.15">
      <c r="A5326" t="s">
        <v>12</v>
      </c>
      <c r="B5326">
        <v>1473226</v>
      </c>
      <c r="C5326">
        <v>1473246</v>
      </c>
      <c r="D5326" t="s">
        <v>17701</v>
      </c>
      <c r="E5326" t="s">
        <v>90</v>
      </c>
      <c r="F5326" t="s">
        <v>15</v>
      </c>
      <c r="G5326" t="s">
        <v>23</v>
      </c>
      <c r="H5326">
        <v>56</v>
      </c>
      <c r="I5326" t="s">
        <v>17702</v>
      </c>
      <c r="J5326" t="s">
        <v>17703</v>
      </c>
      <c r="K5326" t="s">
        <v>17704</v>
      </c>
      <c r="L5326" t="s">
        <v>77971</v>
      </c>
    </row>
    <row r="5327" spans="1:12" x14ac:dyDescent="0.15">
      <c r="A5327" t="s">
        <v>12</v>
      </c>
      <c r="B5327">
        <v>1473288</v>
      </c>
      <c r="C5327">
        <v>1473308</v>
      </c>
      <c r="D5327" t="s">
        <v>17701</v>
      </c>
      <c r="E5327" t="s">
        <v>90</v>
      </c>
      <c r="F5327" t="s">
        <v>15</v>
      </c>
      <c r="G5327" t="s">
        <v>16</v>
      </c>
      <c r="H5327">
        <v>118</v>
      </c>
      <c r="I5327" t="s">
        <v>17705</v>
      </c>
      <c r="J5327" t="s">
        <v>17706</v>
      </c>
      <c r="K5327" t="s">
        <v>17707</v>
      </c>
      <c r="L5327" t="s">
        <v>77973</v>
      </c>
    </row>
    <row r="5328" spans="1:12" x14ac:dyDescent="0.15">
      <c r="A5328" t="s">
        <v>12</v>
      </c>
      <c r="B5328">
        <v>1473310</v>
      </c>
      <c r="C5328">
        <v>1473330</v>
      </c>
      <c r="D5328" t="s">
        <v>17701</v>
      </c>
      <c r="E5328" t="s">
        <v>90</v>
      </c>
      <c r="F5328" t="s">
        <v>15</v>
      </c>
      <c r="G5328" t="s">
        <v>23</v>
      </c>
      <c r="H5328">
        <v>140</v>
      </c>
      <c r="I5328" t="s">
        <v>17708</v>
      </c>
      <c r="J5328" t="s">
        <v>17709</v>
      </c>
      <c r="K5328" t="s">
        <v>17710</v>
      </c>
      <c r="L5328" t="s">
        <v>78038</v>
      </c>
    </row>
    <row r="5329" spans="1:12" x14ac:dyDescent="0.15">
      <c r="A5329" t="s">
        <v>12</v>
      </c>
      <c r="B5329">
        <v>1473361</v>
      </c>
      <c r="C5329">
        <v>1473381</v>
      </c>
      <c r="D5329" t="s">
        <v>17701</v>
      </c>
      <c r="E5329" t="s">
        <v>90</v>
      </c>
      <c r="F5329" t="s">
        <v>15</v>
      </c>
      <c r="G5329" t="s">
        <v>32</v>
      </c>
      <c r="H5329">
        <v>191</v>
      </c>
      <c r="I5329" t="s">
        <v>17711</v>
      </c>
      <c r="J5329" t="s">
        <v>17712</v>
      </c>
      <c r="K5329" t="s">
        <v>17713</v>
      </c>
      <c r="L5329" t="s">
        <v>78133</v>
      </c>
    </row>
    <row r="5330" spans="1:12" x14ac:dyDescent="0.15">
      <c r="A5330" t="s">
        <v>12</v>
      </c>
      <c r="B5330">
        <v>1474123</v>
      </c>
      <c r="C5330">
        <v>1474143</v>
      </c>
      <c r="D5330" t="s">
        <v>17714</v>
      </c>
      <c r="E5330" t="s">
        <v>90</v>
      </c>
      <c r="F5330" t="s">
        <v>15</v>
      </c>
      <c r="G5330" t="s">
        <v>16</v>
      </c>
      <c r="H5330">
        <v>21</v>
      </c>
      <c r="I5330" t="s">
        <v>17715</v>
      </c>
      <c r="J5330" t="s">
        <v>17716</v>
      </c>
      <c r="K5330" t="s">
        <v>17717</v>
      </c>
      <c r="L5330" t="s">
        <v>78022</v>
      </c>
    </row>
    <row r="5331" spans="1:12" x14ac:dyDescent="0.15">
      <c r="A5331" t="s">
        <v>12</v>
      </c>
      <c r="B5331">
        <v>1474166</v>
      </c>
      <c r="C5331">
        <v>1474186</v>
      </c>
      <c r="D5331" t="s">
        <v>17714</v>
      </c>
      <c r="E5331" t="s">
        <v>90</v>
      </c>
      <c r="F5331" t="s">
        <v>15</v>
      </c>
      <c r="G5331" t="s">
        <v>16</v>
      </c>
      <c r="H5331">
        <v>64</v>
      </c>
      <c r="I5331" t="s">
        <v>17718</v>
      </c>
      <c r="J5331" t="s">
        <v>17719</v>
      </c>
      <c r="K5331" t="s">
        <v>17720</v>
      </c>
      <c r="L5331" t="s">
        <v>77989</v>
      </c>
    </row>
    <row r="5332" spans="1:12" x14ac:dyDescent="0.15">
      <c r="A5332" t="s">
        <v>12</v>
      </c>
      <c r="B5332">
        <v>1474216</v>
      </c>
      <c r="C5332">
        <v>1474236</v>
      </c>
      <c r="D5332" t="s">
        <v>17714</v>
      </c>
      <c r="E5332" t="s">
        <v>90</v>
      </c>
      <c r="F5332" t="s">
        <v>15</v>
      </c>
      <c r="G5332" t="s">
        <v>32</v>
      </c>
      <c r="H5332">
        <v>114</v>
      </c>
      <c r="I5332" t="s">
        <v>17721</v>
      </c>
      <c r="J5332" t="s">
        <v>17722</v>
      </c>
      <c r="K5332" t="s">
        <v>17723</v>
      </c>
      <c r="L5332" t="s">
        <v>77965</v>
      </c>
    </row>
    <row r="5333" spans="1:12" x14ac:dyDescent="0.15">
      <c r="A5333" t="s">
        <v>12</v>
      </c>
      <c r="B5333">
        <v>1474240</v>
      </c>
      <c r="C5333">
        <v>1474260</v>
      </c>
      <c r="D5333" t="s">
        <v>17714</v>
      </c>
      <c r="E5333" t="s">
        <v>90</v>
      </c>
      <c r="F5333" t="s">
        <v>15</v>
      </c>
      <c r="G5333" t="s">
        <v>23</v>
      </c>
      <c r="H5333">
        <v>138</v>
      </c>
      <c r="I5333" t="s">
        <v>17724</v>
      </c>
      <c r="J5333" t="s">
        <v>17725</v>
      </c>
      <c r="K5333" t="s">
        <v>17726</v>
      </c>
      <c r="L5333" t="s">
        <v>78064</v>
      </c>
    </row>
    <row r="5334" spans="1:12" x14ac:dyDescent="0.15">
      <c r="A5334" t="s">
        <v>12</v>
      </c>
      <c r="B5334">
        <v>1474428</v>
      </c>
      <c r="C5334">
        <v>1474448</v>
      </c>
      <c r="D5334" t="s">
        <v>17727</v>
      </c>
      <c r="E5334" t="s">
        <v>90</v>
      </c>
      <c r="F5334" t="s">
        <v>15</v>
      </c>
      <c r="G5334" t="s">
        <v>23</v>
      </c>
      <c r="H5334">
        <v>30</v>
      </c>
      <c r="I5334" t="s">
        <v>17728</v>
      </c>
      <c r="J5334" t="s">
        <v>17729</v>
      </c>
      <c r="K5334" t="s">
        <v>17730</v>
      </c>
      <c r="L5334" t="s">
        <v>77984</v>
      </c>
    </row>
    <row r="5335" spans="1:12" x14ac:dyDescent="0.15">
      <c r="A5335" t="s">
        <v>12</v>
      </c>
      <c r="B5335">
        <v>1474483</v>
      </c>
      <c r="C5335">
        <v>1474503</v>
      </c>
      <c r="D5335" t="s">
        <v>17727</v>
      </c>
      <c r="E5335" t="s">
        <v>90</v>
      </c>
      <c r="F5335" t="s">
        <v>15</v>
      </c>
      <c r="G5335" t="s">
        <v>23</v>
      </c>
      <c r="H5335">
        <v>85</v>
      </c>
      <c r="I5335" t="s">
        <v>17731</v>
      </c>
      <c r="J5335" t="s">
        <v>17732</v>
      </c>
      <c r="K5335" t="s">
        <v>17733</v>
      </c>
      <c r="L5335" t="s">
        <v>77972</v>
      </c>
    </row>
    <row r="5336" spans="1:12" x14ac:dyDescent="0.15">
      <c r="A5336" t="s">
        <v>12</v>
      </c>
      <c r="B5336">
        <v>1474503</v>
      </c>
      <c r="C5336">
        <v>1474523</v>
      </c>
      <c r="D5336" t="s">
        <v>17727</v>
      </c>
      <c r="E5336" t="s">
        <v>90</v>
      </c>
      <c r="F5336" t="s">
        <v>15</v>
      </c>
      <c r="G5336" t="s">
        <v>16</v>
      </c>
      <c r="H5336">
        <v>105</v>
      </c>
      <c r="I5336" t="s">
        <v>17734</v>
      </c>
      <c r="J5336" t="s">
        <v>17735</v>
      </c>
      <c r="K5336" t="s">
        <v>17736</v>
      </c>
      <c r="L5336" t="s">
        <v>78028</v>
      </c>
    </row>
    <row r="5337" spans="1:12" x14ac:dyDescent="0.15">
      <c r="A5337" t="s">
        <v>12</v>
      </c>
      <c r="B5337">
        <v>1474541</v>
      </c>
      <c r="C5337">
        <v>1474561</v>
      </c>
      <c r="D5337" t="s">
        <v>17727</v>
      </c>
      <c r="E5337" t="s">
        <v>90</v>
      </c>
      <c r="F5337" t="s">
        <v>15</v>
      </c>
      <c r="G5337" t="s">
        <v>32</v>
      </c>
      <c r="H5337">
        <v>143</v>
      </c>
      <c r="I5337" t="s">
        <v>17737</v>
      </c>
      <c r="J5337" t="s">
        <v>17738</v>
      </c>
      <c r="K5337" t="s">
        <v>17739</v>
      </c>
      <c r="L5337" t="s">
        <v>78076</v>
      </c>
    </row>
    <row r="5338" spans="1:12" x14ac:dyDescent="0.15">
      <c r="A5338" t="s">
        <v>12</v>
      </c>
      <c r="B5338">
        <v>1475491</v>
      </c>
      <c r="C5338">
        <v>1475511</v>
      </c>
      <c r="D5338" t="s">
        <v>17740</v>
      </c>
      <c r="E5338" t="s">
        <v>90</v>
      </c>
      <c r="F5338" t="s">
        <v>76</v>
      </c>
      <c r="G5338" t="s">
        <v>32</v>
      </c>
      <c r="H5338">
        <v>10</v>
      </c>
      <c r="I5338" t="s">
        <v>17741</v>
      </c>
      <c r="J5338" t="s">
        <v>17742</v>
      </c>
      <c r="K5338" t="s">
        <v>17743</v>
      </c>
      <c r="L5338" t="s">
        <v>78001</v>
      </c>
    </row>
    <row r="5339" spans="1:12" x14ac:dyDescent="0.15">
      <c r="A5339" t="s">
        <v>12</v>
      </c>
      <c r="B5339">
        <v>1475462</v>
      </c>
      <c r="C5339">
        <v>1475482</v>
      </c>
      <c r="D5339" t="s">
        <v>17740</v>
      </c>
      <c r="E5339" t="s">
        <v>90</v>
      </c>
      <c r="F5339" t="s">
        <v>76</v>
      </c>
      <c r="G5339" t="s">
        <v>16</v>
      </c>
      <c r="H5339">
        <v>39</v>
      </c>
      <c r="I5339" t="s">
        <v>17744</v>
      </c>
      <c r="J5339" t="s">
        <v>17745</v>
      </c>
      <c r="K5339" t="s">
        <v>17746</v>
      </c>
      <c r="L5339" t="s">
        <v>78041</v>
      </c>
    </row>
    <row r="5340" spans="1:12" x14ac:dyDescent="0.15">
      <c r="A5340" t="s">
        <v>12</v>
      </c>
      <c r="B5340">
        <v>1475433</v>
      </c>
      <c r="C5340">
        <v>1475453</v>
      </c>
      <c r="D5340" t="s">
        <v>17740</v>
      </c>
      <c r="E5340" t="s">
        <v>90</v>
      </c>
      <c r="F5340" t="s">
        <v>76</v>
      </c>
      <c r="G5340" t="s">
        <v>23</v>
      </c>
      <c r="H5340">
        <v>68</v>
      </c>
      <c r="I5340" t="s">
        <v>17747</v>
      </c>
      <c r="J5340" t="s">
        <v>17748</v>
      </c>
      <c r="K5340" t="s">
        <v>17749</v>
      </c>
      <c r="L5340" t="s">
        <v>77962</v>
      </c>
    </row>
    <row r="5341" spans="1:12" x14ac:dyDescent="0.15">
      <c r="A5341" t="s">
        <v>12</v>
      </c>
      <c r="B5341">
        <v>1475413</v>
      </c>
      <c r="C5341">
        <v>1475433</v>
      </c>
      <c r="D5341" t="s">
        <v>17740</v>
      </c>
      <c r="E5341" t="s">
        <v>90</v>
      </c>
      <c r="F5341" t="s">
        <v>76</v>
      </c>
      <c r="G5341" t="s">
        <v>36</v>
      </c>
      <c r="H5341">
        <v>88</v>
      </c>
      <c r="I5341" t="s">
        <v>17750</v>
      </c>
      <c r="J5341" t="s">
        <v>17751</v>
      </c>
      <c r="K5341" t="s">
        <v>17752</v>
      </c>
      <c r="L5341" t="s">
        <v>77923</v>
      </c>
    </row>
    <row r="5342" spans="1:12" x14ac:dyDescent="0.15">
      <c r="A5342" t="s">
        <v>12</v>
      </c>
      <c r="B5342">
        <v>1476222</v>
      </c>
      <c r="C5342">
        <v>1476242</v>
      </c>
      <c r="D5342" t="s">
        <v>17753</v>
      </c>
      <c r="E5342" t="s">
        <v>90</v>
      </c>
      <c r="F5342" t="s">
        <v>76</v>
      </c>
      <c r="G5342" t="s">
        <v>36</v>
      </c>
      <c r="H5342">
        <v>25</v>
      </c>
      <c r="I5342" t="s">
        <v>17754</v>
      </c>
      <c r="J5342" t="s">
        <v>17755</v>
      </c>
      <c r="K5342" t="s">
        <v>17756</v>
      </c>
      <c r="L5342" t="s">
        <v>78012</v>
      </c>
    </row>
    <row r="5343" spans="1:12" x14ac:dyDescent="0.15">
      <c r="A5343" t="s">
        <v>12</v>
      </c>
      <c r="B5343">
        <v>1476187</v>
      </c>
      <c r="C5343">
        <v>1476207</v>
      </c>
      <c r="D5343" t="s">
        <v>17753</v>
      </c>
      <c r="E5343" t="s">
        <v>90</v>
      </c>
      <c r="F5343" t="s">
        <v>76</v>
      </c>
      <c r="G5343" t="s">
        <v>32</v>
      </c>
      <c r="H5343">
        <v>60</v>
      </c>
      <c r="I5343" t="s">
        <v>17757</v>
      </c>
      <c r="J5343" t="s">
        <v>17758</v>
      </c>
      <c r="K5343" t="s">
        <v>17759</v>
      </c>
      <c r="L5343" t="s">
        <v>78006</v>
      </c>
    </row>
    <row r="5344" spans="1:12" x14ac:dyDescent="0.15">
      <c r="A5344" t="s">
        <v>12</v>
      </c>
      <c r="B5344">
        <v>1476132</v>
      </c>
      <c r="C5344">
        <v>1476152</v>
      </c>
      <c r="D5344" t="s">
        <v>17753</v>
      </c>
      <c r="E5344" t="s">
        <v>90</v>
      </c>
      <c r="F5344" t="s">
        <v>76</v>
      </c>
      <c r="G5344" t="s">
        <v>36</v>
      </c>
      <c r="H5344">
        <v>115</v>
      </c>
      <c r="I5344" t="s">
        <v>17760</v>
      </c>
      <c r="J5344" t="s">
        <v>17761</v>
      </c>
      <c r="K5344" t="s">
        <v>17762</v>
      </c>
      <c r="L5344" t="s">
        <v>78020</v>
      </c>
    </row>
    <row r="5345" spans="1:12" x14ac:dyDescent="0.15">
      <c r="A5345" t="s">
        <v>12</v>
      </c>
      <c r="B5345">
        <v>1476103</v>
      </c>
      <c r="C5345">
        <v>1476123</v>
      </c>
      <c r="D5345" t="s">
        <v>17753</v>
      </c>
      <c r="E5345" t="s">
        <v>90</v>
      </c>
      <c r="F5345" t="s">
        <v>76</v>
      </c>
      <c r="G5345" t="s">
        <v>36</v>
      </c>
      <c r="H5345">
        <v>144</v>
      </c>
      <c r="I5345" t="s">
        <v>17763</v>
      </c>
      <c r="J5345" t="s">
        <v>17764</v>
      </c>
      <c r="K5345" t="s">
        <v>17765</v>
      </c>
      <c r="L5345" t="s">
        <v>78067</v>
      </c>
    </row>
    <row r="5346" spans="1:12" x14ac:dyDescent="0.15">
      <c r="A5346" t="s">
        <v>12</v>
      </c>
      <c r="B5346">
        <v>1476881</v>
      </c>
      <c r="C5346">
        <v>1476901</v>
      </c>
      <c r="D5346" t="s">
        <v>17766</v>
      </c>
      <c r="E5346" t="s">
        <v>90</v>
      </c>
      <c r="F5346" t="s">
        <v>15</v>
      </c>
      <c r="G5346" t="s">
        <v>36</v>
      </c>
      <c r="H5346">
        <v>0</v>
      </c>
      <c r="I5346" t="s">
        <v>17767</v>
      </c>
      <c r="J5346" t="s">
        <v>17768</v>
      </c>
      <c r="K5346" t="s">
        <v>17769</v>
      </c>
      <c r="L5346" t="s">
        <v>77980</v>
      </c>
    </row>
    <row r="5347" spans="1:12" x14ac:dyDescent="0.15">
      <c r="A5347" t="s">
        <v>12</v>
      </c>
      <c r="B5347">
        <v>1476901</v>
      </c>
      <c r="C5347">
        <v>1476921</v>
      </c>
      <c r="D5347" t="s">
        <v>17766</v>
      </c>
      <c r="E5347" t="s">
        <v>90</v>
      </c>
      <c r="F5347" t="s">
        <v>15</v>
      </c>
      <c r="G5347" t="s">
        <v>32</v>
      </c>
      <c r="H5347">
        <v>20</v>
      </c>
      <c r="I5347" t="s">
        <v>17770</v>
      </c>
      <c r="J5347" t="s">
        <v>17771</v>
      </c>
      <c r="K5347" t="s">
        <v>17772</v>
      </c>
      <c r="L5347" t="s">
        <v>77968</v>
      </c>
    </row>
    <row r="5348" spans="1:12" x14ac:dyDescent="0.15">
      <c r="A5348" t="s">
        <v>12</v>
      </c>
      <c r="B5348">
        <v>1476929</v>
      </c>
      <c r="C5348">
        <v>1476949</v>
      </c>
      <c r="D5348" t="s">
        <v>17766</v>
      </c>
      <c r="E5348" t="s">
        <v>90</v>
      </c>
      <c r="F5348" t="s">
        <v>15</v>
      </c>
      <c r="G5348" t="s">
        <v>16</v>
      </c>
      <c r="H5348">
        <v>48</v>
      </c>
      <c r="I5348" t="s">
        <v>17773</v>
      </c>
      <c r="J5348" t="s">
        <v>17774</v>
      </c>
      <c r="K5348" t="s">
        <v>17775</v>
      </c>
      <c r="L5348" t="s">
        <v>78018</v>
      </c>
    </row>
    <row r="5349" spans="1:12" x14ac:dyDescent="0.15">
      <c r="A5349" t="s">
        <v>12</v>
      </c>
      <c r="B5349">
        <v>1476955</v>
      </c>
      <c r="C5349">
        <v>1476975</v>
      </c>
      <c r="D5349" t="s">
        <v>17766</v>
      </c>
      <c r="E5349" t="s">
        <v>90</v>
      </c>
      <c r="F5349" t="s">
        <v>15</v>
      </c>
      <c r="G5349" t="s">
        <v>32</v>
      </c>
      <c r="H5349">
        <v>74</v>
      </c>
      <c r="I5349" t="s">
        <v>17776</v>
      </c>
      <c r="J5349" t="s">
        <v>17777</v>
      </c>
      <c r="K5349" t="s">
        <v>17778</v>
      </c>
      <c r="L5349" t="s">
        <v>78005</v>
      </c>
    </row>
    <row r="5350" spans="1:12" x14ac:dyDescent="0.15">
      <c r="A5350" t="s">
        <v>12</v>
      </c>
      <c r="B5350">
        <v>1477523</v>
      </c>
      <c r="C5350">
        <v>1477543</v>
      </c>
      <c r="D5350" t="s">
        <v>17779</v>
      </c>
      <c r="E5350" t="s">
        <v>90</v>
      </c>
      <c r="F5350" t="s">
        <v>76</v>
      </c>
      <c r="G5350" t="s">
        <v>36</v>
      </c>
      <c r="H5350">
        <v>0</v>
      </c>
      <c r="I5350" t="s">
        <v>17780</v>
      </c>
      <c r="J5350" t="s">
        <v>17781</v>
      </c>
      <c r="K5350" t="s">
        <v>17782</v>
      </c>
      <c r="L5350" t="s">
        <v>77980</v>
      </c>
    </row>
    <row r="5351" spans="1:12" x14ac:dyDescent="0.15">
      <c r="A5351" t="s">
        <v>12</v>
      </c>
      <c r="B5351">
        <v>1477488</v>
      </c>
      <c r="C5351">
        <v>1477508</v>
      </c>
      <c r="D5351" t="s">
        <v>17779</v>
      </c>
      <c r="E5351" t="s">
        <v>90</v>
      </c>
      <c r="F5351" t="s">
        <v>76</v>
      </c>
      <c r="G5351" t="s">
        <v>23</v>
      </c>
      <c r="H5351">
        <v>35</v>
      </c>
      <c r="I5351" t="s">
        <v>17783</v>
      </c>
      <c r="J5351" t="s">
        <v>17784</v>
      </c>
      <c r="K5351" t="s">
        <v>17785</v>
      </c>
      <c r="L5351" t="s">
        <v>77936</v>
      </c>
    </row>
    <row r="5352" spans="1:12" x14ac:dyDescent="0.15">
      <c r="A5352" t="s">
        <v>12</v>
      </c>
      <c r="B5352">
        <v>1477455</v>
      </c>
      <c r="C5352">
        <v>1477475</v>
      </c>
      <c r="D5352" t="s">
        <v>17779</v>
      </c>
      <c r="E5352" t="s">
        <v>90</v>
      </c>
      <c r="F5352" t="s">
        <v>76</v>
      </c>
      <c r="G5352" t="s">
        <v>16</v>
      </c>
      <c r="H5352">
        <v>68</v>
      </c>
      <c r="I5352" t="s">
        <v>17786</v>
      </c>
      <c r="J5352" t="s">
        <v>17787</v>
      </c>
      <c r="K5352" t="s">
        <v>17788</v>
      </c>
      <c r="L5352" t="s">
        <v>77962</v>
      </c>
    </row>
    <row r="5353" spans="1:12" x14ac:dyDescent="0.15">
      <c r="A5353" t="s">
        <v>12</v>
      </c>
      <c r="B5353">
        <v>1477432</v>
      </c>
      <c r="C5353">
        <v>1477452</v>
      </c>
      <c r="D5353" t="s">
        <v>17779</v>
      </c>
      <c r="E5353" t="s">
        <v>90</v>
      </c>
      <c r="F5353" t="s">
        <v>76</v>
      </c>
      <c r="G5353" t="s">
        <v>32</v>
      </c>
      <c r="H5353">
        <v>91</v>
      </c>
      <c r="I5353" t="s">
        <v>17789</v>
      </c>
      <c r="J5353" t="s">
        <v>17790</v>
      </c>
      <c r="K5353" t="s">
        <v>17791</v>
      </c>
      <c r="L5353" t="s">
        <v>77907</v>
      </c>
    </row>
    <row r="5354" spans="1:12" x14ac:dyDescent="0.15">
      <c r="A5354" t="s">
        <v>12</v>
      </c>
      <c r="B5354">
        <v>1478203</v>
      </c>
      <c r="C5354">
        <v>1478223</v>
      </c>
      <c r="D5354" t="s">
        <v>17792</v>
      </c>
      <c r="E5354" t="s">
        <v>90</v>
      </c>
      <c r="F5354" t="s">
        <v>76</v>
      </c>
      <c r="G5354" t="s">
        <v>32</v>
      </c>
      <c r="H5354">
        <v>1</v>
      </c>
      <c r="I5354" t="s">
        <v>17793</v>
      </c>
      <c r="J5354" t="s">
        <v>17794</v>
      </c>
      <c r="K5354" t="s">
        <v>17795</v>
      </c>
      <c r="L5354" t="s">
        <v>77917</v>
      </c>
    </row>
    <row r="5355" spans="1:12" x14ac:dyDescent="0.15">
      <c r="A5355" t="s">
        <v>12</v>
      </c>
      <c r="B5355">
        <v>1478179</v>
      </c>
      <c r="C5355">
        <v>1478199</v>
      </c>
      <c r="D5355" t="s">
        <v>17792</v>
      </c>
      <c r="E5355" t="s">
        <v>90</v>
      </c>
      <c r="F5355" t="s">
        <v>76</v>
      </c>
      <c r="G5355" t="s">
        <v>16</v>
      </c>
      <c r="H5355">
        <v>25</v>
      </c>
      <c r="I5355" t="s">
        <v>17796</v>
      </c>
      <c r="J5355" t="s">
        <v>17797</v>
      </c>
      <c r="K5355" t="s">
        <v>17798</v>
      </c>
      <c r="L5355" t="s">
        <v>78012</v>
      </c>
    </row>
    <row r="5356" spans="1:12" x14ac:dyDescent="0.15">
      <c r="A5356" t="s">
        <v>12</v>
      </c>
      <c r="B5356">
        <v>1478152</v>
      </c>
      <c r="C5356">
        <v>1478172</v>
      </c>
      <c r="D5356" t="s">
        <v>17792</v>
      </c>
      <c r="E5356" t="s">
        <v>90</v>
      </c>
      <c r="F5356" t="s">
        <v>76</v>
      </c>
      <c r="G5356" t="s">
        <v>16</v>
      </c>
      <c r="H5356">
        <v>52</v>
      </c>
      <c r="I5356" t="s">
        <v>17799</v>
      </c>
      <c r="J5356" t="s">
        <v>17800</v>
      </c>
      <c r="K5356" t="s">
        <v>17801</v>
      </c>
      <c r="L5356" t="s">
        <v>77959</v>
      </c>
    </row>
    <row r="5357" spans="1:12" x14ac:dyDescent="0.15">
      <c r="A5357" t="s">
        <v>12</v>
      </c>
      <c r="B5357">
        <v>1478116</v>
      </c>
      <c r="C5357">
        <v>1478136</v>
      </c>
      <c r="D5357" t="s">
        <v>17792</v>
      </c>
      <c r="E5357" t="s">
        <v>90</v>
      </c>
      <c r="F5357" t="s">
        <v>76</v>
      </c>
      <c r="G5357" t="s">
        <v>36</v>
      </c>
      <c r="H5357">
        <v>88</v>
      </c>
      <c r="I5357" t="s">
        <v>17802</v>
      </c>
      <c r="J5357" t="s">
        <v>17803</v>
      </c>
      <c r="K5357" t="s">
        <v>17804</v>
      </c>
      <c r="L5357" t="s">
        <v>77923</v>
      </c>
    </row>
    <row r="5358" spans="1:12" x14ac:dyDescent="0.15">
      <c r="A5358" t="s">
        <v>12</v>
      </c>
      <c r="B5358">
        <v>1478478</v>
      </c>
      <c r="C5358">
        <v>1478498</v>
      </c>
      <c r="D5358" t="s">
        <v>17805</v>
      </c>
      <c r="E5358" t="s">
        <v>90</v>
      </c>
      <c r="F5358" t="s">
        <v>15</v>
      </c>
      <c r="G5358" t="s">
        <v>23</v>
      </c>
      <c r="H5358">
        <v>17</v>
      </c>
      <c r="I5358" t="s">
        <v>17806</v>
      </c>
      <c r="J5358" t="s">
        <v>17807</v>
      </c>
      <c r="K5358" t="s">
        <v>17808</v>
      </c>
      <c r="L5358" t="s">
        <v>77944</v>
      </c>
    </row>
    <row r="5359" spans="1:12" x14ac:dyDescent="0.15">
      <c r="A5359" t="s">
        <v>12</v>
      </c>
      <c r="B5359">
        <v>1478518</v>
      </c>
      <c r="C5359">
        <v>1478538</v>
      </c>
      <c r="D5359" t="s">
        <v>17805</v>
      </c>
      <c r="E5359" t="s">
        <v>90</v>
      </c>
      <c r="F5359" t="s">
        <v>15</v>
      </c>
      <c r="G5359" t="s">
        <v>32</v>
      </c>
      <c r="H5359">
        <v>57</v>
      </c>
      <c r="I5359" t="s">
        <v>17809</v>
      </c>
      <c r="J5359" t="s">
        <v>17810</v>
      </c>
      <c r="K5359" t="s">
        <v>17811</v>
      </c>
      <c r="L5359" t="s">
        <v>78049</v>
      </c>
    </row>
    <row r="5360" spans="1:12" x14ac:dyDescent="0.15">
      <c r="A5360" t="s">
        <v>12</v>
      </c>
      <c r="B5360">
        <v>1478538</v>
      </c>
      <c r="C5360">
        <v>1478558</v>
      </c>
      <c r="D5360" t="s">
        <v>17805</v>
      </c>
      <c r="E5360" t="s">
        <v>90</v>
      </c>
      <c r="F5360" t="s">
        <v>15</v>
      </c>
      <c r="G5360" t="s">
        <v>36</v>
      </c>
      <c r="H5360">
        <v>77</v>
      </c>
      <c r="I5360" t="s">
        <v>17812</v>
      </c>
      <c r="J5360" t="s">
        <v>17813</v>
      </c>
      <c r="K5360" t="s">
        <v>17814</v>
      </c>
      <c r="L5360" t="s">
        <v>77960</v>
      </c>
    </row>
    <row r="5361" spans="1:12" x14ac:dyDescent="0.15">
      <c r="A5361" t="s">
        <v>12</v>
      </c>
      <c r="B5361">
        <v>1478564</v>
      </c>
      <c r="C5361">
        <v>1478584</v>
      </c>
      <c r="D5361" t="s">
        <v>17805</v>
      </c>
      <c r="E5361" t="s">
        <v>90</v>
      </c>
      <c r="F5361" t="s">
        <v>15</v>
      </c>
      <c r="G5361" t="s">
        <v>16</v>
      </c>
      <c r="H5361">
        <v>103</v>
      </c>
      <c r="I5361" t="s">
        <v>17815</v>
      </c>
      <c r="J5361" t="s">
        <v>17816</v>
      </c>
      <c r="K5361" t="s">
        <v>17817</v>
      </c>
      <c r="L5361" t="s">
        <v>77937</v>
      </c>
    </row>
    <row r="5362" spans="1:12" x14ac:dyDescent="0.15">
      <c r="A5362" t="s">
        <v>12</v>
      </c>
      <c r="B5362">
        <v>1481445</v>
      </c>
      <c r="C5362">
        <v>1481465</v>
      </c>
      <c r="D5362" t="s">
        <v>17818</v>
      </c>
      <c r="E5362" t="s">
        <v>90</v>
      </c>
      <c r="F5362" t="s">
        <v>76</v>
      </c>
      <c r="G5362" t="s">
        <v>32</v>
      </c>
      <c r="H5362">
        <v>1</v>
      </c>
      <c r="I5362" t="s">
        <v>17819</v>
      </c>
      <c r="J5362" t="s">
        <v>17820</v>
      </c>
      <c r="K5362" t="s">
        <v>17821</v>
      </c>
      <c r="L5362" t="s">
        <v>77917</v>
      </c>
    </row>
    <row r="5363" spans="1:12" x14ac:dyDescent="0.15">
      <c r="A5363" t="s">
        <v>12</v>
      </c>
      <c r="B5363">
        <v>1481423</v>
      </c>
      <c r="C5363">
        <v>1481443</v>
      </c>
      <c r="D5363" t="s">
        <v>17818</v>
      </c>
      <c r="E5363" t="s">
        <v>90</v>
      </c>
      <c r="F5363" t="s">
        <v>76</v>
      </c>
      <c r="G5363" t="s">
        <v>23</v>
      </c>
      <c r="H5363">
        <v>23</v>
      </c>
      <c r="I5363" t="s">
        <v>17822</v>
      </c>
      <c r="J5363" t="s">
        <v>17823</v>
      </c>
      <c r="K5363" t="s">
        <v>17824</v>
      </c>
      <c r="L5363" t="s">
        <v>77975</v>
      </c>
    </row>
    <row r="5364" spans="1:12" x14ac:dyDescent="0.15">
      <c r="A5364" t="s">
        <v>12</v>
      </c>
      <c r="B5364">
        <v>1481375</v>
      </c>
      <c r="C5364">
        <v>1481395</v>
      </c>
      <c r="D5364" t="s">
        <v>17818</v>
      </c>
      <c r="E5364" t="s">
        <v>90</v>
      </c>
      <c r="F5364" t="s">
        <v>76</v>
      </c>
      <c r="G5364" t="s">
        <v>16</v>
      </c>
      <c r="H5364">
        <v>71</v>
      </c>
      <c r="I5364" t="s">
        <v>17825</v>
      </c>
      <c r="J5364" t="s">
        <v>17826</v>
      </c>
      <c r="K5364" t="s">
        <v>17827</v>
      </c>
      <c r="L5364" t="s">
        <v>77969</v>
      </c>
    </row>
    <row r="5365" spans="1:12" x14ac:dyDescent="0.15">
      <c r="A5365" t="s">
        <v>12</v>
      </c>
      <c r="B5365">
        <v>1481353</v>
      </c>
      <c r="C5365">
        <v>1481373</v>
      </c>
      <c r="D5365" t="s">
        <v>17818</v>
      </c>
      <c r="E5365" t="s">
        <v>90</v>
      </c>
      <c r="F5365" t="s">
        <v>76</v>
      </c>
      <c r="G5365" t="s">
        <v>16</v>
      </c>
      <c r="H5365">
        <v>93</v>
      </c>
      <c r="I5365" t="s">
        <v>17828</v>
      </c>
      <c r="J5365" t="s">
        <v>17829</v>
      </c>
      <c r="K5365" t="s">
        <v>17830</v>
      </c>
      <c r="L5365" t="s">
        <v>78044</v>
      </c>
    </row>
    <row r="5366" spans="1:12" x14ac:dyDescent="0.15">
      <c r="A5366" t="s">
        <v>12</v>
      </c>
      <c r="B5366">
        <v>1484160</v>
      </c>
      <c r="C5366">
        <v>1484180</v>
      </c>
      <c r="D5366" t="s">
        <v>17831</v>
      </c>
      <c r="E5366" t="s">
        <v>17832</v>
      </c>
      <c r="F5366" t="s">
        <v>76</v>
      </c>
      <c r="G5366" t="s">
        <v>16</v>
      </c>
      <c r="H5366">
        <v>6</v>
      </c>
      <c r="I5366" t="s">
        <v>17833</v>
      </c>
      <c r="J5366" t="s">
        <v>17834</v>
      </c>
      <c r="K5366" t="s">
        <v>17835</v>
      </c>
      <c r="L5366" t="s">
        <v>78025</v>
      </c>
    </row>
    <row r="5367" spans="1:12" x14ac:dyDescent="0.15">
      <c r="A5367" t="s">
        <v>12</v>
      </c>
      <c r="B5367">
        <v>1484099</v>
      </c>
      <c r="C5367">
        <v>1484119</v>
      </c>
      <c r="D5367" t="s">
        <v>17831</v>
      </c>
      <c r="E5367" t="s">
        <v>17832</v>
      </c>
      <c r="F5367" t="s">
        <v>76</v>
      </c>
      <c r="G5367" t="s">
        <v>32</v>
      </c>
      <c r="H5367">
        <v>67</v>
      </c>
      <c r="I5367" t="s">
        <v>17836</v>
      </c>
      <c r="J5367" t="s">
        <v>17837</v>
      </c>
      <c r="K5367" t="s">
        <v>17838</v>
      </c>
      <c r="L5367" t="s">
        <v>77981</v>
      </c>
    </row>
    <row r="5368" spans="1:12" x14ac:dyDescent="0.15">
      <c r="A5368" t="s">
        <v>12</v>
      </c>
      <c r="B5368">
        <v>1484072</v>
      </c>
      <c r="C5368">
        <v>1484092</v>
      </c>
      <c r="D5368" t="s">
        <v>17831</v>
      </c>
      <c r="E5368" t="s">
        <v>17832</v>
      </c>
      <c r="F5368" t="s">
        <v>76</v>
      </c>
      <c r="G5368" t="s">
        <v>32</v>
      </c>
      <c r="H5368">
        <v>94</v>
      </c>
      <c r="I5368" t="s">
        <v>17839</v>
      </c>
      <c r="J5368" t="s">
        <v>17840</v>
      </c>
      <c r="K5368" t="s">
        <v>17841</v>
      </c>
      <c r="L5368" t="s">
        <v>77927</v>
      </c>
    </row>
    <row r="5369" spans="1:12" x14ac:dyDescent="0.15">
      <c r="A5369" t="s">
        <v>12</v>
      </c>
      <c r="B5369">
        <v>1484041</v>
      </c>
      <c r="C5369">
        <v>1484061</v>
      </c>
      <c r="D5369" t="s">
        <v>17831</v>
      </c>
      <c r="E5369" t="s">
        <v>17832</v>
      </c>
      <c r="F5369" t="s">
        <v>76</v>
      </c>
      <c r="G5369" t="s">
        <v>16</v>
      </c>
      <c r="H5369">
        <v>125</v>
      </c>
      <c r="I5369" t="s">
        <v>17842</v>
      </c>
      <c r="J5369" t="s">
        <v>17843</v>
      </c>
      <c r="K5369" t="s">
        <v>17844</v>
      </c>
      <c r="L5369" t="s">
        <v>78034</v>
      </c>
    </row>
    <row r="5370" spans="1:12" x14ac:dyDescent="0.15">
      <c r="A5370" t="s">
        <v>12</v>
      </c>
      <c r="B5370">
        <v>1485111</v>
      </c>
      <c r="C5370">
        <v>1485131</v>
      </c>
      <c r="D5370" t="s">
        <v>17845</v>
      </c>
      <c r="E5370" t="s">
        <v>17846</v>
      </c>
      <c r="F5370" t="s">
        <v>76</v>
      </c>
      <c r="G5370" t="s">
        <v>16</v>
      </c>
      <c r="H5370">
        <v>7</v>
      </c>
      <c r="I5370" t="s">
        <v>17847</v>
      </c>
      <c r="J5370" t="s">
        <v>17848</v>
      </c>
      <c r="K5370" t="s">
        <v>17849</v>
      </c>
      <c r="L5370" t="s">
        <v>77909</v>
      </c>
    </row>
    <row r="5371" spans="1:12" x14ac:dyDescent="0.15">
      <c r="A5371" t="s">
        <v>12</v>
      </c>
      <c r="B5371">
        <v>1485066</v>
      </c>
      <c r="C5371">
        <v>1485086</v>
      </c>
      <c r="D5371" t="s">
        <v>17845</v>
      </c>
      <c r="E5371" t="s">
        <v>17846</v>
      </c>
      <c r="F5371" t="s">
        <v>76</v>
      </c>
      <c r="G5371" t="s">
        <v>16</v>
      </c>
      <c r="H5371">
        <v>52</v>
      </c>
      <c r="I5371" t="s">
        <v>17850</v>
      </c>
      <c r="J5371" t="s">
        <v>17851</v>
      </c>
      <c r="K5371" t="s">
        <v>17852</v>
      </c>
      <c r="L5371" t="s">
        <v>77959</v>
      </c>
    </row>
    <row r="5372" spans="1:12" x14ac:dyDescent="0.15">
      <c r="A5372" t="s">
        <v>12</v>
      </c>
      <c r="B5372">
        <v>1485016</v>
      </c>
      <c r="C5372">
        <v>1485036</v>
      </c>
      <c r="D5372" t="s">
        <v>17845</v>
      </c>
      <c r="E5372" t="s">
        <v>17846</v>
      </c>
      <c r="F5372" t="s">
        <v>76</v>
      </c>
      <c r="G5372" t="s">
        <v>36</v>
      </c>
      <c r="H5372">
        <v>102</v>
      </c>
      <c r="I5372" t="s">
        <v>17853</v>
      </c>
      <c r="J5372" t="s">
        <v>17854</v>
      </c>
      <c r="K5372" t="s">
        <v>17855</v>
      </c>
      <c r="L5372" t="s">
        <v>77933</v>
      </c>
    </row>
    <row r="5373" spans="1:12" x14ac:dyDescent="0.15">
      <c r="A5373" t="s">
        <v>12</v>
      </c>
      <c r="B5373">
        <v>1484947</v>
      </c>
      <c r="C5373">
        <v>1484967</v>
      </c>
      <c r="D5373" t="s">
        <v>17845</v>
      </c>
      <c r="E5373" t="s">
        <v>17846</v>
      </c>
      <c r="F5373" t="s">
        <v>76</v>
      </c>
      <c r="G5373" t="s">
        <v>36</v>
      </c>
      <c r="H5373">
        <v>171</v>
      </c>
      <c r="I5373" t="s">
        <v>17856</v>
      </c>
      <c r="J5373" t="s">
        <v>17857</v>
      </c>
      <c r="K5373" t="s">
        <v>17858</v>
      </c>
      <c r="L5373" t="s">
        <v>78134</v>
      </c>
    </row>
    <row r="5374" spans="1:12" x14ac:dyDescent="0.15">
      <c r="A5374" t="s">
        <v>12</v>
      </c>
      <c r="B5374">
        <v>1485409</v>
      </c>
      <c r="C5374">
        <v>1485429</v>
      </c>
      <c r="D5374" t="s">
        <v>17859</v>
      </c>
      <c r="E5374" t="s">
        <v>17860</v>
      </c>
      <c r="F5374" t="s">
        <v>15</v>
      </c>
      <c r="G5374" t="s">
        <v>36</v>
      </c>
      <c r="H5374">
        <v>7</v>
      </c>
      <c r="I5374" t="s">
        <v>17861</v>
      </c>
      <c r="J5374" t="s">
        <v>17862</v>
      </c>
      <c r="K5374" t="s">
        <v>17863</v>
      </c>
      <c r="L5374" t="s">
        <v>77909</v>
      </c>
    </row>
    <row r="5375" spans="1:12" x14ac:dyDescent="0.15">
      <c r="A5375" t="s">
        <v>12</v>
      </c>
      <c r="B5375">
        <v>1485439</v>
      </c>
      <c r="C5375">
        <v>1485459</v>
      </c>
      <c r="D5375" t="s">
        <v>17859</v>
      </c>
      <c r="E5375" t="s">
        <v>17860</v>
      </c>
      <c r="F5375" t="s">
        <v>15</v>
      </c>
      <c r="G5375" t="s">
        <v>16</v>
      </c>
      <c r="H5375">
        <v>37</v>
      </c>
      <c r="I5375" t="s">
        <v>17864</v>
      </c>
      <c r="J5375" t="s">
        <v>17865</v>
      </c>
      <c r="K5375" t="s">
        <v>17866</v>
      </c>
      <c r="L5375" t="s">
        <v>77906</v>
      </c>
    </row>
    <row r="5376" spans="1:12" x14ac:dyDescent="0.15">
      <c r="A5376" t="s">
        <v>12</v>
      </c>
      <c r="B5376">
        <v>1485463</v>
      </c>
      <c r="C5376">
        <v>1485483</v>
      </c>
      <c r="D5376" t="s">
        <v>17859</v>
      </c>
      <c r="E5376" t="s">
        <v>17860</v>
      </c>
      <c r="F5376" t="s">
        <v>15</v>
      </c>
      <c r="G5376" t="s">
        <v>36</v>
      </c>
      <c r="H5376">
        <v>61</v>
      </c>
      <c r="I5376" t="s">
        <v>17867</v>
      </c>
      <c r="J5376" t="s">
        <v>17868</v>
      </c>
      <c r="K5376" t="s">
        <v>17869</v>
      </c>
      <c r="L5376" t="s">
        <v>77979</v>
      </c>
    </row>
    <row r="5377" spans="1:12" x14ac:dyDescent="0.15">
      <c r="A5377" t="s">
        <v>12</v>
      </c>
      <c r="B5377">
        <v>1485518</v>
      </c>
      <c r="C5377">
        <v>1485538</v>
      </c>
      <c r="D5377" t="s">
        <v>17859</v>
      </c>
      <c r="E5377" t="s">
        <v>17860</v>
      </c>
      <c r="F5377" t="s">
        <v>15</v>
      </c>
      <c r="G5377" t="s">
        <v>32</v>
      </c>
      <c r="H5377">
        <v>116</v>
      </c>
      <c r="I5377" t="s">
        <v>17870</v>
      </c>
      <c r="J5377" t="s">
        <v>17871</v>
      </c>
      <c r="K5377" t="s">
        <v>17872</v>
      </c>
      <c r="L5377" t="s">
        <v>77976</v>
      </c>
    </row>
    <row r="5378" spans="1:12" x14ac:dyDescent="0.15">
      <c r="A5378" t="s">
        <v>12</v>
      </c>
      <c r="B5378">
        <v>1486295</v>
      </c>
      <c r="C5378">
        <v>1486315</v>
      </c>
      <c r="D5378" t="s">
        <v>17873</v>
      </c>
      <c r="E5378" t="s">
        <v>17874</v>
      </c>
      <c r="F5378" t="s">
        <v>15</v>
      </c>
      <c r="G5378" t="s">
        <v>32</v>
      </c>
      <c r="H5378">
        <v>22</v>
      </c>
      <c r="I5378" t="s">
        <v>17875</v>
      </c>
      <c r="J5378" t="s">
        <v>17876</v>
      </c>
      <c r="K5378" t="s">
        <v>17877</v>
      </c>
      <c r="L5378" t="s">
        <v>77948</v>
      </c>
    </row>
    <row r="5379" spans="1:12" x14ac:dyDescent="0.15">
      <c r="A5379" t="s">
        <v>12</v>
      </c>
      <c r="B5379">
        <v>1486322</v>
      </c>
      <c r="C5379">
        <v>1486342</v>
      </c>
      <c r="D5379" t="s">
        <v>17873</v>
      </c>
      <c r="E5379" t="s">
        <v>17874</v>
      </c>
      <c r="F5379" t="s">
        <v>15</v>
      </c>
      <c r="G5379" t="s">
        <v>16</v>
      </c>
      <c r="H5379">
        <v>49</v>
      </c>
      <c r="I5379" t="s">
        <v>17878</v>
      </c>
      <c r="J5379" t="s">
        <v>17879</v>
      </c>
      <c r="K5379" t="s">
        <v>17880</v>
      </c>
      <c r="L5379" t="s">
        <v>77913</v>
      </c>
    </row>
    <row r="5380" spans="1:12" x14ac:dyDescent="0.15">
      <c r="A5380" t="s">
        <v>12</v>
      </c>
      <c r="B5380">
        <v>1486358</v>
      </c>
      <c r="C5380">
        <v>1486378</v>
      </c>
      <c r="D5380" t="s">
        <v>17873</v>
      </c>
      <c r="E5380" t="s">
        <v>17874</v>
      </c>
      <c r="F5380" t="s">
        <v>15</v>
      </c>
      <c r="G5380" t="s">
        <v>16</v>
      </c>
      <c r="H5380">
        <v>85</v>
      </c>
      <c r="I5380" t="s">
        <v>17881</v>
      </c>
      <c r="J5380" t="s">
        <v>17882</v>
      </c>
      <c r="K5380" t="s">
        <v>17883</v>
      </c>
      <c r="L5380" t="s">
        <v>77972</v>
      </c>
    </row>
    <row r="5381" spans="1:12" x14ac:dyDescent="0.15">
      <c r="A5381" t="s">
        <v>12</v>
      </c>
      <c r="B5381">
        <v>1486385</v>
      </c>
      <c r="C5381">
        <v>1486405</v>
      </c>
      <c r="D5381" t="s">
        <v>17873</v>
      </c>
      <c r="E5381" t="s">
        <v>17874</v>
      </c>
      <c r="F5381" t="s">
        <v>15</v>
      </c>
      <c r="G5381" t="s">
        <v>32</v>
      </c>
      <c r="H5381">
        <v>112</v>
      </c>
      <c r="I5381" t="s">
        <v>17884</v>
      </c>
      <c r="J5381" t="s">
        <v>17885</v>
      </c>
      <c r="K5381" t="s">
        <v>17886</v>
      </c>
      <c r="L5381" t="s">
        <v>77950</v>
      </c>
    </row>
    <row r="5382" spans="1:12" x14ac:dyDescent="0.15">
      <c r="A5382" t="s">
        <v>12</v>
      </c>
      <c r="B5382">
        <v>1487371</v>
      </c>
      <c r="C5382">
        <v>1487391</v>
      </c>
      <c r="D5382" t="s">
        <v>17887</v>
      </c>
      <c r="E5382" t="s">
        <v>17888</v>
      </c>
      <c r="F5382" t="s">
        <v>15</v>
      </c>
      <c r="G5382" t="s">
        <v>23</v>
      </c>
      <c r="H5382">
        <v>30</v>
      </c>
      <c r="I5382" t="s">
        <v>17889</v>
      </c>
      <c r="J5382" t="s">
        <v>17890</v>
      </c>
      <c r="K5382" t="s">
        <v>17891</v>
      </c>
      <c r="L5382" t="s">
        <v>77984</v>
      </c>
    </row>
    <row r="5383" spans="1:12" x14ac:dyDescent="0.15">
      <c r="A5383" t="s">
        <v>12</v>
      </c>
      <c r="B5383">
        <v>1487411</v>
      </c>
      <c r="C5383">
        <v>1487431</v>
      </c>
      <c r="D5383" t="s">
        <v>17887</v>
      </c>
      <c r="E5383" t="s">
        <v>17888</v>
      </c>
      <c r="F5383" t="s">
        <v>15</v>
      </c>
      <c r="G5383" t="s">
        <v>36</v>
      </c>
      <c r="H5383">
        <v>70</v>
      </c>
      <c r="I5383" t="s">
        <v>17892</v>
      </c>
      <c r="J5383" t="s">
        <v>17893</v>
      </c>
      <c r="K5383" t="s">
        <v>17894</v>
      </c>
      <c r="L5383" t="s">
        <v>77919</v>
      </c>
    </row>
    <row r="5384" spans="1:12" x14ac:dyDescent="0.15">
      <c r="A5384" t="s">
        <v>12</v>
      </c>
      <c r="B5384">
        <v>1487443</v>
      </c>
      <c r="C5384">
        <v>1487463</v>
      </c>
      <c r="D5384" t="s">
        <v>17887</v>
      </c>
      <c r="E5384" t="s">
        <v>17888</v>
      </c>
      <c r="F5384" t="s">
        <v>15</v>
      </c>
      <c r="G5384" t="s">
        <v>36</v>
      </c>
      <c r="H5384">
        <v>102</v>
      </c>
      <c r="I5384" t="s">
        <v>17895</v>
      </c>
      <c r="J5384" t="s">
        <v>17896</v>
      </c>
      <c r="K5384" t="s">
        <v>17897</v>
      </c>
      <c r="L5384" t="s">
        <v>77933</v>
      </c>
    </row>
    <row r="5385" spans="1:12" x14ac:dyDescent="0.15">
      <c r="A5385" t="s">
        <v>12</v>
      </c>
      <c r="B5385">
        <v>1487478</v>
      </c>
      <c r="C5385">
        <v>1487498</v>
      </c>
      <c r="D5385" t="s">
        <v>17887</v>
      </c>
      <c r="E5385" t="s">
        <v>17888</v>
      </c>
      <c r="F5385" t="s">
        <v>15</v>
      </c>
      <c r="G5385" t="s">
        <v>32</v>
      </c>
      <c r="H5385">
        <v>137</v>
      </c>
      <c r="I5385" t="s">
        <v>17898</v>
      </c>
      <c r="J5385" t="s">
        <v>17899</v>
      </c>
      <c r="K5385" t="s">
        <v>17900</v>
      </c>
      <c r="L5385" t="s">
        <v>77987</v>
      </c>
    </row>
    <row r="5386" spans="1:12" x14ac:dyDescent="0.15">
      <c r="A5386" t="s">
        <v>12</v>
      </c>
      <c r="B5386">
        <v>1488131</v>
      </c>
      <c r="C5386">
        <v>1488151</v>
      </c>
      <c r="D5386" t="s">
        <v>17901</v>
      </c>
      <c r="E5386" t="s">
        <v>17902</v>
      </c>
      <c r="F5386" t="s">
        <v>15</v>
      </c>
      <c r="G5386" t="s">
        <v>23</v>
      </c>
      <c r="H5386">
        <v>50</v>
      </c>
      <c r="I5386" t="s">
        <v>17903</v>
      </c>
      <c r="J5386" t="s">
        <v>17904</v>
      </c>
      <c r="K5386" t="s">
        <v>17905</v>
      </c>
      <c r="L5386" t="s">
        <v>77925</v>
      </c>
    </row>
    <row r="5387" spans="1:12" x14ac:dyDescent="0.15">
      <c r="A5387" t="s">
        <v>12</v>
      </c>
      <c r="B5387">
        <v>1488151</v>
      </c>
      <c r="C5387">
        <v>1488171</v>
      </c>
      <c r="D5387" t="s">
        <v>17901</v>
      </c>
      <c r="E5387" t="s">
        <v>17902</v>
      </c>
      <c r="F5387" t="s">
        <v>15</v>
      </c>
      <c r="G5387" t="s">
        <v>23</v>
      </c>
      <c r="H5387">
        <v>70</v>
      </c>
      <c r="I5387" t="s">
        <v>17906</v>
      </c>
      <c r="J5387" t="s">
        <v>17907</v>
      </c>
      <c r="K5387" t="s">
        <v>17908</v>
      </c>
      <c r="L5387" t="s">
        <v>77919</v>
      </c>
    </row>
    <row r="5388" spans="1:12" x14ac:dyDescent="0.15">
      <c r="A5388" t="s">
        <v>12</v>
      </c>
      <c r="B5388">
        <v>1488183</v>
      </c>
      <c r="C5388">
        <v>1488203</v>
      </c>
      <c r="D5388" t="s">
        <v>17901</v>
      </c>
      <c r="E5388" t="s">
        <v>17902</v>
      </c>
      <c r="F5388" t="s">
        <v>15</v>
      </c>
      <c r="G5388" t="s">
        <v>16</v>
      </c>
      <c r="H5388">
        <v>102</v>
      </c>
      <c r="I5388" t="s">
        <v>17909</v>
      </c>
      <c r="J5388" t="s">
        <v>17910</v>
      </c>
      <c r="K5388" t="s">
        <v>17911</v>
      </c>
      <c r="L5388" t="s">
        <v>77933</v>
      </c>
    </row>
    <row r="5389" spans="1:12" x14ac:dyDescent="0.15">
      <c r="A5389" t="s">
        <v>12</v>
      </c>
      <c r="B5389">
        <v>1488211</v>
      </c>
      <c r="C5389">
        <v>1488231</v>
      </c>
      <c r="D5389" t="s">
        <v>17901</v>
      </c>
      <c r="E5389" t="s">
        <v>17902</v>
      </c>
      <c r="F5389" t="s">
        <v>15</v>
      </c>
      <c r="G5389" t="s">
        <v>23</v>
      </c>
      <c r="H5389">
        <v>130</v>
      </c>
      <c r="I5389" t="s">
        <v>17912</v>
      </c>
      <c r="J5389" t="s">
        <v>17913</v>
      </c>
      <c r="K5389" t="s">
        <v>17914</v>
      </c>
      <c r="L5389" t="s">
        <v>77998</v>
      </c>
    </row>
    <row r="5390" spans="1:12" x14ac:dyDescent="0.15">
      <c r="A5390" t="s">
        <v>12</v>
      </c>
      <c r="B5390">
        <v>1488667</v>
      </c>
      <c r="C5390">
        <v>1488687</v>
      </c>
      <c r="D5390" t="s">
        <v>17915</v>
      </c>
      <c r="E5390" t="s">
        <v>17916</v>
      </c>
      <c r="F5390" t="s">
        <v>15</v>
      </c>
      <c r="G5390" t="s">
        <v>36</v>
      </c>
      <c r="H5390">
        <v>13</v>
      </c>
      <c r="I5390" t="s">
        <v>17917</v>
      </c>
      <c r="J5390" t="s">
        <v>17918</v>
      </c>
      <c r="K5390" t="s">
        <v>17919</v>
      </c>
      <c r="L5390" t="s">
        <v>77935</v>
      </c>
    </row>
    <row r="5391" spans="1:12" x14ac:dyDescent="0.15">
      <c r="A5391" t="s">
        <v>12</v>
      </c>
      <c r="B5391">
        <v>1488687</v>
      </c>
      <c r="C5391">
        <v>1488707</v>
      </c>
      <c r="D5391" t="s">
        <v>17915</v>
      </c>
      <c r="E5391" t="s">
        <v>17916</v>
      </c>
      <c r="F5391" t="s">
        <v>15</v>
      </c>
      <c r="G5391" t="s">
        <v>32</v>
      </c>
      <c r="H5391">
        <v>33</v>
      </c>
      <c r="I5391" t="s">
        <v>17920</v>
      </c>
      <c r="J5391" t="s">
        <v>17921</v>
      </c>
      <c r="K5391" t="s">
        <v>17922</v>
      </c>
      <c r="L5391" t="s">
        <v>77977</v>
      </c>
    </row>
    <row r="5392" spans="1:12" x14ac:dyDescent="0.15">
      <c r="A5392" t="s">
        <v>12</v>
      </c>
      <c r="B5392">
        <v>1488748</v>
      </c>
      <c r="C5392">
        <v>1488768</v>
      </c>
      <c r="D5392" t="s">
        <v>17915</v>
      </c>
      <c r="E5392" t="s">
        <v>17916</v>
      </c>
      <c r="F5392" t="s">
        <v>15</v>
      </c>
      <c r="G5392" t="s">
        <v>16</v>
      </c>
      <c r="H5392">
        <v>94</v>
      </c>
      <c r="I5392" t="s">
        <v>17923</v>
      </c>
      <c r="J5392" t="s">
        <v>17924</v>
      </c>
      <c r="K5392" t="s">
        <v>17925</v>
      </c>
      <c r="L5392" t="s">
        <v>77927</v>
      </c>
    </row>
    <row r="5393" spans="1:12" x14ac:dyDescent="0.15">
      <c r="A5393" t="s">
        <v>12</v>
      </c>
      <c r="B5393">
        <v>1488769</v>
      </c>
      <c r="C5393">
        <v>1488789</v>
      </c>
      <c r="D5393" t="s">
        <v>17915</v>
      </c>
      <c r="E5393" t="s">
        <v>17916</v>
      </c>
      <c r="F5393" t="s">
        <v>15</v>
      </c>
      <c r="G5393" t="s">
        <v>16</v>
      </c>
      <c r="H5393">
        <v>115</v>
      </c>
      <c r="I5393" t="s">
        <v>17926</v>
      </c>
      <c r="J5393" t="s">
        <v>17927</v>
      </c>
      <c r="K5393" t="s">
        <v>17928</v>
      </c>
      <c r="L5393" t="s">
        <v>78020</v>
      </c>
    </row>
    <row r="5394" spans="1:12" x14ac:dyDescent="0.15">
      <c r="A5394" t="s">
        <v>12</v>
      </c>
      <c r="B5394">
        <v>1489445</v>
      </c>
      <c r="C5394">
        <v>1489465</v>
      </c>
      <c r="D5394" t="s">
        <v>17929</v>
      </c>
      <c r="E5394" t="s">
        <v>17930</v>
      </c>
      <c r="F5394" t="s">
        <v>15</v>
      </c>
      <c r="G5394" t="s">
        <v>36</v>
      </c>
      <c r="H5394">
        <v>42</v>
      </c>
      <c r="I5394" t="s">
        <v>17931</v>
      </c>
      <c r="J5394" t="s">
        <v>17932</v>
      </c>
      <c r="K5394" t="s">
        <v>17933</v>
      </c>
      <c r="L5394" t="s">
        <v>77945</v>
      </c>
    </row>
    <row r="5395" spans="1:12" x14ac:dyDescent="0.15">
      <c r="A5395" t="s">
        <v>12</v>
      </c>
      <c r="B5395">
        <v>1489468</v>
      </c>
      <c r="C5395">
        <v>1489488</v>
      </c>
      <c r="D5395" t="s">
        <v>17929</v>
      </c>
      <c r="E5395" t="s">
        <v>17930</v>
      </c>
      <c r="F5395" t="s">
        <v>15</v>
      </c>
      <c r="G5395" t="s">
        <v>23</v>
      </c>
      <c r="H5395">
        <v>65</v>
      </c>
      <c r="I5395" t="s">
        <v>17934</v>
      </c>
      <c r="J5395" t="s">
        <v>17935</v>
      </c>
      <c r="K5395" t="s">
        <v>17936</v>
      </c>
      <c r="L5395" t="s">
        <v>78042</v>
      </c>
    </row>
    <row r="5396" spans="1:12" x14ac:dyDescent="0.15">
      <c r="A5396" t="s">
        <v>12</v>
      </c>
      <c r="B5396">
        <v>1489491</v>
      </c>
      <c r="C5396">
        <v>1489511</v>
      </c>
      <c r="D5396" t="s">
        <v>17929</v>
      </c>
      <c r="E5396" t="s">
        <v>17930</v>
      </c>
      <c r="F5396" t="s">
        <v>15</v>
      </c>
      <c r="G5396" t="s">
        <v>36</v>
      </c>
      <c r="H5396">
        <v>88</v>
      </c>
      <c r="I5396" t="s">
        <v>17937</v>
      </c>
      <c r="J5396" t="s">
        <v>17938</v>
      </c>
      <c r="K5396" t="s">
        <v>17939</v>
      </c>
      <c r="L5396" t="s">
        <v>77923</v>
      </c>
    </row>
    <row r="5397" spans="1:12" x14ac:dyDescent="0.15">
      <c r="A5397" t="s">
        <v>12</v>
      </c>
      <c r="B5397">
        <v>1489516</v>
      </c>
      <c r="C5397">
        <v>1489536</v>
      </c>
      <c r="D5397" t="s">
        <v>17929</v>
      </c>
      <c r="E5397" t="s">
        <v>17930</v>
      </c>
      <c r="F5397" t="s">
        <v>15</v>
      </c>
      <c r="G5397" t="s">
        <v>23</v>
      </c>
      <c r="H5397">
        <v>113</v>
      </c>
      <c r="I5397" t="s">
        <v>17940</v>
      </c>
      <c r="J5397" t="s">
        <v>17941</v>
      </c>
      <c r="K5397" t="s">
        <v>17942</v>
      </c>
      <c r="L5397" t="s">
        <v>77986</v>
      </c>
    </row>
    <row r="5398" spans="1:12" x14ac:dyDescent="0.15">
      <c r="A5398" t="s">
        <v>12</v>
      </c>
      <c r="B5398">
        <v>1490227</v>
      </c>
      <c r="C5398">
        <v>1490247</v>
      </c>
      <c r="D5398" t="s">
        <v>17943</v>
      </c>
      <c r="E5398" t="s">
        <v>17944</v>
      </c>
      <c r="F5398" t="s">
        <v>15</v>
      </c>
      <c r="G5398" t="s">
        <v>16</v>
      </c>
      <c r="H5398">
        <v>12</v>
      </c>
      <c r="I5398" t="s">
        <v>17945</v>
      </c>
      <c r="J5398" t="s">
        <v>17946</v>
      </c>
      <c r="K5398" t="s">
        <v>17947</v>
      </c>
      <c r="L5398" t="s">
        <v>77991</v>
      </c>
    </row>
    <row r="5399" spans="1:12" x14ac:dyDescent="0.15">
      <c r="A5399" t="s">
        <v>12</v>
      </c>
      <c r="B5399">
        <v>1490255</v>
      </c>
      <c r="C5399">
        <v>1490275</v>
      </c>
      <c r="D5399" t="s">
        <v>17943</v>
      </c>
      <c r="E5399" t="s">
        <v>17944</v>
      </c>
      <c r="F5399" t="s">
        <v>15</v>
      </c>
      <c r="G5399" t="s">
        <v>16</v>
      </c>
      <c r="H5399">
        <v>40</v>
      </c>
      <c r="I5399" t="s">
        <v>17948</v>
      </c>
      <c r="J5399" t="s">
        <v>17949</v>
      </c>
      <c r="K5399" t="s">
        <v>17950</v>
      </c>
      <c r="L5399" t="s">
        <v>77952</v>
      </c>
    </row>
    <row r="5400" spans="1:12" x14ac:dyDescent="0.15">
      <c r="A5400" t="s">
        <v>12</v>
      </c>
      <c r="B5400">
        <v>1490276</v>
      </c>
      <c r="C5400">
        <v>1490296</v>
      </c>
      <c r="D5400" t="s">
        <v>17943</v>
      </c>
      <c r="E5400" t="s">
        <v>17944</v>
      </c>
      <c r="F5400" t="s">
        <v>15</v>
      </c>
      <c r="G5400" t="s">
        <v>36</v>
      </c>
      <c r="H5400">
        <v>61</v>
      </c>
      <c r="I5400" t="s">
        <v>17951</v>
      </c>
      <c r="J5400" t="s">
        <v>17952</v>
      </c>
      <c r="K5400" t="s">
        <v>17953</v>
      </c>
      <c r="L5400" t="s">
        <v>77979</v>
      </c>
    </row>
    <row r="5401" spans="1:12" x14ac:dyDescent="0.15">
      <c r="A5401" t="s">
        <v>12</v>
      </c>
      <c r="B5401">
        <v>1490299</v>
      </c>
      <c r="C5401">
        <v>1490319</v>
      </c>
      <c r="D5401" t="s">
        <v>17943</v>
      </c>
      <c r="E5401" t="s">
        <v>17944</v>
      </c>
      <c r="F5401" t="s">
        <v>15</v>
      </c>
      <c r="G5401" t="s">
        <v>36</v>
      </c>
      <c r="H5401">
        <v>84</v>
      </c>
      <c r="I5401" t="s">
        <v>17954</v>
      </c>
      <c r="J5401" t="s">
        <v>17955</v>
      </c>
      <c r="K5401" t="s">
        <v>17956</v>
      </c>
      <c r="L5401" t="s">
        <v>77946</v>
      </c>
    </row>
    <row r="5402" spans="1:12" x14ac:dyDescent="0.15">
      <c r="A5402" t="s">
        <v>12</v>
      </c>
      <c r="B5402">
        <v>1491462</v>
      </c>
      <c r="C5402">
        <v>1491482</v>
      </c>
      <c r="D5402" t="s">
        <v>17957</v>
      </c>
      <c r="E5402" t="s">
        <v>90</v>
      </c>
      <c r="F5402" t="s">
        <v>15</v>
      </c>
      <c r="G5402" t="s">
        <v>36</v>
      </c>
      <c r="H5402">
        <v>31</v>
      </c>
      <c r="I5402" t="s">
        <v>17958</v>
      </c>
      <c r="J5402" t="s">
        <v>17959</v>
      </c>
      <c r="K5402" t="s">
        <v>17960</v>
      </c>
      <c r="L5402" t="s">
        <v>77910</v>
      </c>
    </row>
    <row r="5403" spans="1:12" x14ac:dyDescent="0.15">
      <c r="A5403" t="s">
        <v>12</v>
      </c>
      <c r="B5403">
        <v>1491493</v>
      </c>
      <c r="C5403">
        <v>1491513</v>
      </c>
      <c r="D5403" t="s">
        <v>17957</v>
      </c>
      <c r="E5403" t="s">
        <v>90</v>
      </c>
      <c r="F5403" t="s">
        <v>15</v>
      </c>
      <c r="G5403" t="s">
        <v>32</v>
      </c>
      <c r="H5403">
        <v>62</v>
      </c>
      <c r="I5403" t="s">
        <v>17961</v>
      </c>
      <c r="J5403" t="s">
        <v>17962</v>
      </c>
      <c r="K5403" t="s">
        <v>17963</v>
      </c>
      <c r="L5403" t="s">
        <v>77949</v>
      </c>
    </row>
    <row r="5404" spans="1:12" x14ac:dyDescent="0.15">
      <c r="A5404" t="s">
        <v>12</v>
      </c>
      <c r="B5404">
        <v>1491541</v>
      </c>
      <c r="C5404">
        <v>1491561</v>
      </c>
      <c r="D5404" t="s">
        <v>17957</v>
      </c>
      <c r="E5404" t="s">
        <v>90</v>
      </c>
      <c r="F5404" t="s">
        <v>15</v>
      </c>
      <c r="G5404" t="s">
        <v>23</v>
      </c>
      <c r="H5404">
        <v>110</v>
      </c>
      <c r="I5404" t="s">
        <v>17964</v>
      </c>
      <c r="J5404" t="s">
        <v>17965</v>
      </c>
      <c r="K5404" t="s">
        <v>17966</v>
      </c>
      <c r="L5404" t="s">
        <v>78030</v>
      </c>
    </row>
    <row r="5405" spans="1:12" x14ac:dyDescent="0.15">
      <c r="A5405" t="s">
        <v>12</v>
      </c>
      <c r="B5405">
        <v>1491600</v>
      </c>
      <c r="C5405">
        <v>1491620</v>
      </c>
      <c r="D5405" t="s">
        <v>17957</v>
      </c>
      <c r="E5405" t="s">
        <v>90</v>
      </c>
      <c r="F5405" t="s">
        <v>15</v>
      </c>
      <c r="G5405" t="s">
        <v>16</v>
      </c>
      <c r="H5405">
        <v>169</v>
      </c>
      <c r="I5405" t="s">
        <v>17967</v>
      </c>
      <c r="J5405" t="s">
        <v>17968</v>
      </c>
      <c r="K5405" t="s">
        <v>17969</v>
      </c>
      <c r="L5405" t="s">
        <v>78135</v>
      </c>
    </row>
    <row r="5406" spans="1:12" x14ac:dyDescent="0.15">
      <c r="A5406" t="s">
        <v>12</v>
      </c>
      <c r="B5406">
        <v>1492855</v>
      </c>
      <c r="C5406">
        <v>1492875</v>
      </c>
      <c r="D5406" t="s">
        <v>17970</v>
      </c>
      <c r="E5406" t="s">
        <v>90</v>
      </c>
      <c r="F5406" t="s">
        <v>15</v>
      </c>
      <c r="G5406" t="s">
        <v>32</v>
      </c>
      <c r="H5406">
        <v>1</v>
      </c>
      <c r="I5406" t="s">
        <v>17971</v>
      </c>
      <c r="J5406" t="s">
        <v>17972</v>
      </c>
      <c r="K5406" t="s">
        <v>17973</v>
      </c>
      <c r="L5406" t="s">
        <v>77917</v>
      </c>
    </row>
    <row r="5407" spans="1:12" x14ac:dyDescent="0.15">
      <c r="A5407" t="s">
        <v>12</v>
      </c>
      <c r="B5407">
        <v>1492875</v>
      </c>
      <c r="C5407">
        <v>1492895</v>
      </c>
      <c r="D5407" t="s">
        <v>17970</v>
      </c>
      <c r="E5407" t="s">
        <v>90</v>
      </c>
      <c r="F5407" t="s">
        <v>15</v>
      </c>
      <c r="G5407" t="s">
        <v>36</v>
      </c>
      <c r="H5407">
        <v>21</v>
      </c>
      <c r="I5407" t="s">
        <v>17974</v>
      </c>
      <c r="J5407" t="s">
        <v>17975</v>
      </c>
      <c r="K5407" t="s">
        <v>17976</v>
      </c>
      <c r="L5407" t="s">
        <v>78022</v>
      </c>
    </row>
    <row r="5408" spans="1:12" x14ac:dyDescent="0.15">
      <c r="A5408" t="s">
        <v>12</v>
      </c>
      <c r="B5408">
        <v>1492903</v>
      </c>
      <c r="C5408">
        <v>1492923</v>
      </c>
      <c r="D5408" t="s">
        <v>17970</v>
      </c>
      <c r="E5408" t="s">
        <v>90</v>
      </c>
      <c r="F5408" t="s">
        <v>15</v>
      </c>
      <c r="G5408" t="s">
        <v>16</v>
      </c>
      <c r="H5408">
        <v>49</v>
      </c>
      <c r="I5408" t="s">
        <v>17977</v>
      </c>
      <c r="J5408" t="s">
        <v>17978</v>
      </c>
      <c r="K5408" t="s">
        <v>17979</v>
      </c>
      <c r="L5408" t="s">
        <v>77913</v>
      </c>
    </row>
    <row r="5409" spans="1:12" x14ac:dyDescent="0.15">
      <c r="A5409" t="s">
        <v>12</v>
      </c>
      <c r="B5409">
        <v>1492933</v>
      </c>
      <c r="C5409">
        <v>1492953</v>
      </c>
      <c r="D5409" t="s">
        <v>17970</v>
      </c>
      <c r="E5409" t="s">
        <v>90</v>
      </c>
      <c r="F5409" t="s">
        <v>15</v>
      </c>
      <c r="G5409" t="s">
        <v>16</v>
      </c>
      <c r="H5409">
        <v>79</v>
      </c>
      <c r="I5409" t="s">
        <v>17980</v>
      </c>
      <c r="J5409" t="s">
        <v>17981</v>
      </c>
      <c r="K5409" t="s">
        <v>17982</v>
      </c>
      <c r="L5409" t="s">
        <v>77993</v>
      </c>
    </row>
    <row r="5410" spans="1:12" x14ac:dyDescent="0.15">
      <c r="A5410" t="s">
        <v>12</v>
      </c>
      <c r="B5410">
        <v>1495308</v>
      </c>
      <c r="C5410">
        <v>1495328</v>
      </c>
      <c r="D5410" t="s">
        <v>17983</v>
      </c>
      <c r="E5410" t="s">
        <v>90</v>
      </c>
      <c r="F5410" t="s">
        <v>15</v>
      </c>
      <c r="G5410" t="s">
        <v>36</v>
      </c>
      <c r="H5410">
        <v>16</v>
      </c>
      <c r="I5410" t="s">
        <v>17984</v>
      </c>
      <c r="J5410" t="s">
        <v>17985</v>
      </c>
      <c r="K5410" t="s">
        <v>17986</v>
      </c>
      <c r="L5410" t="s">
        <v>77905</v>
      </c>
    </row>
    <row r="5411" spans="1:12" x14ac:dyDescent="0.15">
      <c r="A5411" t="s">
        <v>12</v>
      </c>
      <c r="B5411">
        <v>1495332</v>
      </c>
      <c r="C5411">
        <v>1495352</v>
      </c>
      <c r="D5411" t="s">
        <v>17983</v>
      </c>
      <c r="E5411" t="s">
        <v>90</v>
      </c>
      <c r="F5411" t="s">
        <v>15</v>
      </c>
      <c r="G5411" t="s">
        <v>32</v>
      </c>
      <c r="H5411">
        <v>40</v>
      </c>
      <c r="I5411" t="s">
        <v>17987</v>
      </c>
      <c r="J5411" t="s">
        <v>17988</v>
      </c>
      <c r="K5411" t="s">
        <v>17989</v>
      </c>
      <c r="L5411" t="s">
        <v>77952</v>
      </c>
    </row>
    <row r="5412" spans="1:12" x14ac:dyDescent="0.15">
      <c r="A5412" t="s">
        <v>12</v>
      </c>
      <c r="B5412">
        <v>1495387</v>
      </c>
      <c r="C5412">
        <v>1495407</v>
      </c>
      <c r="D5412" t="s">
        <v>17983</v>
      </c>
      <c r="E5412" t="s">
        <v>90</v>
      </c>
      <c r="F5412" t="s">
        <v>15</v>
      </c>
      <c r="G5412" t="s">
        <v>32</v>
      </c>
      <c r="H5412">
        <v>95</v>
      </c>
      <c r="I5412" t="s">
        <v>17990</v>
      </c>
      <c r="J5412" t="s">
        <v>17991</v>
      </c>
      <c r="K5412" t="s">
        <v>17992</v>
      </c>
      <c r="L5412" t="s">
        <v>77920</v>
      </c>
    </row>
    <row r="5413" spans="1:12" x14ac:dyDescent="0.15">
      <c r="A5413" t="s">
        <v>12</v>
      </c>
      <c r="B5413">
        <v>1495407</v>
      </c>
      <c r="C5413">
        <v>1495427</v>
      </c>
      <c r="D5413" t="s">
        <v>17983</v>
      </c>
      <c r="E5413" t="s">
        <v>90</v>
      </c>
      <c r="F5413" t="s">
        <v>15</v>
      </c>
      <c r="G5413" t="s">
        <v>16</v>
      </c>
      <c r="H5413">
        <v>115</v>
      </c>
      <c r="I5413" t="s">
        <v>17993</v>
      </c>
      <c r="J5413" t="s">
        <v>17994</v>
      </c>
      <c r="K5413" t="s">
        <v>17995</v>
      </c>
      <c r="L5413" t="s">
        <v>78020</v>
      </c>
    </row>
    <row r="5414" spans="1:12" x14ac:dyDescent="0.15">
      <c r="A5414" t="s">
        <v>12</v>
      </c>
      <c r="B5414">
        <v>1495811</v>
      </c>
      <c r="C5414">
        <v>1495831</v>
      </c>
      <c r="D5414" t="s">
        <v>17996</v>
      </c>
      <c r="E5414" t="s">
        <v>17997</v>
      </c>
      <c r="F5414" t="s">
        <v>15</v>
      </c>
      <c r="G5414" t="s">
        <v>23</v>
      </c>
      <c r="H5414">
        <v>13</v>
      </c>
      <c r="I5414" t="s">
        <v>17998</v>
      </c>
      <c r="J5414" t="s">
        <v>17999</v>
      </c>
      <c r="K5414" t="s">
        <v>18000</v>
      </c>
      <c r="L5414" t="s">
        <v>77935</v>
      </c>
    </row>
    <row r="5415" spans="1:12" x14ac:dyDescent="0.15">
      <c r="A5415" t="s">
        <v>12</v>
      </c>
      <c r="B5415">
        <v>1495838</v>
      </c>
      <c r="C5415">
        <v>1495858</v>
      </c>
      <c r="D5415" t="s">
        <v>17996</v>
      </c>
      <c r="E5415" t="s">
        <v>17997</v>
      </c>
      <c r="F5415" t="s">
        <v>15</v>
      </c>
      <c r="G5415" t="s">
        <v>16</v>
      </c>
      <c r="H5415">
        <v>40</v>
      </c>
      <c r="I5415" t="s">
        <v>18001</v>
      </c>
      <c r="J5415" t="s">
        <v>18002</v>
      </c>
      <c r="K5415" t="s">
        <v>18003</v>
      </c>
      <c r="L5415" t="s">
        <v>77952</v>
      </c>
    </row>
    <row r="5416" spans="1:12" x14ac:dyDescent="0.15">
      <c r="A5416" t="s">
        <v>12</v>
      </c>
      <c r="B5416">
        <v>1495860</v>
      </c>
      <c r="C5416">
        <v>1495880</v>
      </c>
      <c r="D5416" t="s">
        <v>17996</v>
      </c>
      <c r="E5416" t="s">
        <v>17997</v>
      </c>
      <c r="F5416" t="s">
        <v>15</v>
      </c>
      <c r="G5416" t="s">
        <v>16</v>
      </c>
      <c r="H5416">
        <v>62</v>
      </c>
      <c r="I5416" t="s">
        <v>18004</v>
      </c>
      <c r="J5416" t="s">
        <v>18005</v>
      </c>
      <c r="K5416" t="s">
        <v>18006</v>
      </c>
      <c r="L5416" t="s">
        <v>77949</v>
      </c>
    </row>
    <row r="5417" spans="1:12" x14ac:dyDescent="0.15">
      <c r="A5417" t="s">
        <v>12</v>
      </c>
      <c r="B5417">
        <v>1495890</v>
      </c>
      <c r="C5417">
        <v>1495910</v>
      </c>
      <c r="D5417" t="s">
        <v>17996</v>
      </c>
      <c r="E5417" t="s">
        <v>17997</v>
      </c>
      <c r="F5417" t="s">
        <v>15</v>
      </c>
      <c r="G5417" t="s">
        <v>23</v>
      </c>
      <c r="H5417">
        <v>92</v>
      </c>
      <c r="I5417" t="s">
        <v>18007</v>
      </c>
      <c r="J5417" t="s">
        <v>18008</v>
      </c>
      <c r="K5417" t="s">
        <v>18009</v>
      </c>
      <c r="L5417" t="s">
        <v>78032</v>
      </c>
    </row>
    <row r="5418" spans="1:12" x14ac:dyDescent="0.15">
      <c r="A5418" t="s">
        <v>12</v>
      </c>
      <c r="B5418">
        <v>1496937</v>
      </c>
      <c r="C5418">
        <v>1496957</v>
      </c>
      <c r="D5418" t="s">
        <v>18010</v>
      </c>
      <c r="E5418" t="s">
        <v>18011</v>
      </c>
      <c r="F5418" t="s">
        <v>15</v>
      </c>
      <c r="G5418" t="s">
        <v>23</v>
      </c>
      <c r="H5418">
        <v>32</v>
      </c>
      <c r="I5418" t="s">
        <v>18012</v>
      </c>
      <c r="J5418" t="s">
        <v>18013</v>
      </c>
      <c r="K5418" t="s">
        <v>18014</v>
      </c>
      <c r="L5418" t="s">
        <v>77918</v>
      </c>
    </row>
    <row r="5419" spans="1:12" x14ac:dyDescent="0.15">
      <c r="A5419" t="s">
        <v>12</v>
      </c>
      <c r="B5419">
        <v>1496958</v>
      </c>
      <c r="C5419">
        <v>1496978</v>
      </c>
      <c r="D5419" t="s">
        <v>18010</v>
      </c>
      <c r="E5419" t="s">
        <v>18011</v>
      </c>
      <c r="F5419" t="s">
        <v>15</v>
      </c>
      <c r="G5419" t="s">
        <v>23</v>
      </c>
      <c r="H5419">
        <v>53</v>
      </c>
      <c r="I5419" t="s">
        <v>18015</v>
      </c>
      <c r="J5419" t="s">
        <v>18016</v>
      </c>
      <c r="K5419" t="s">
        <v>18017</v>
      </c>
      <c r="L5419" t="s">
        <v>77922</v>
      </c>
    </row>
    <row r="5420" spans="1:12" x14ac:dyDescent="0.15">
      <c r="A5420" t="s">
        <v>12</v>
      </c>
      <c r="B5420">
        <v>1497011</v>
      </c>
      <c r="C5420">
        <v>1497031</v>
      </c>
      <c r="D5420" t="s">
        <v>18010</v>
      </c>
      <c r="E5420" t="s">
        <v>18011</v>
      </c>
      <c r="F5420" t="s">
        <v>15</v>
      </c>
      <c r="G5420" t="s">
        <v>23</v>
      </c>
      <c r="H5420">
        <v>106</v>
      </c>
      <c r="I5420" t="s">
        <v>18018</v>
      </c>
      <c r="J5420" t="s">
        <v>18019</v>
      </c>
      <c r="K5420" t="s">
        <v>18020</v>
      </c>
      <c r="L5420" t="s">
        <v>77914</v>
      </c>
    </row>
    <row r="5421" spans="1:12" x14ac:dyDescent="0.15">
      <c r="A5421" t="s">
        <v>12</v>
      </c>
      <c r="B5421">
        <v>1497037</v>
      </c>
      <c r="C5421">
        <v>1497057</v>
      </c>
      <c r="D5421" t="s">
        <v>18010</v>
      </c>
      <c r="E5421" t="s">
        <v>18011</v>
      </c>
      <c r="F5421" t="s">
        <v>15</v>
      </c>
      <c r="G5421" t="s">
        <v>16</v>
      </c>
      <c r="H5421">
        <v>132</v>
      </c>
      <c r="I5421" t="s">
        <v>18021</v>
      </c>
      <c r="J5421" t="s">
        <v>18022</v>
      </c>
      <c r="K5421" t="s">
        <v>18023</v>
      </c>
      <c r="L5421" t="s">
        <v>77938</v>
      </c>
    </row>
    <row r="5422" spans="1:12" x14ac:dyDescent="0.15">
      <c r="A5422" t="s">
        <v>12</v>
      </c>
      <c r="B5422">
        <v>1497360</v>
      </c>
      <c r="C5422">
        <v>1497380</v>
      </c>
      <c r="D5422" t="s">
        <v>18024</v>
      </c>
      <c r="E5422" t="s">
        <v>18025</v>
      </c>
      <c r="F5422" t="s">
        <v>15</v>
      </c>
      <c r="G5422" t="s">
        <v>23</v>
      </c>
      <c r="H5422">
        <v>18</v>
      </c>
      <c r="I5422" t="s">
        <v>18026</v>
      </c>
      <c r="J5422" t="s">
        <v>18027</v>
      </c>
      <c r="K5422" t="s">
        <v>18028</v>
      </c>
      <c r="L5422" t="s">
        <v>78007</v>
      </c>
    </row>
    <row r="5423" spans="1:12" x14ac:dyDescent="0.15">
      <c r="A5423" t="s">
        <v>12</v>
      </c>
      <c r="B5423">
        <v>1497404</v>
      </c>
      <c r="C5423">
        <v>1497424</v>
      </c>
      <c r="D5423" t="s">
        <v>18024</v>
      </c>
      <c r="E5423" t="s">
        <v>18025</v>
      </c>
      <c r="F5423" t="s">
        <v>15</v>
      </c>
      <c r="G5423" t="s">
        <v>32</v>
      </c>
      <c r="H5423">
        <v>62</v>
      </c>
      <c r="I5423" t="s">
        <v>18029</v>
      </c>
      <c r="J5423" t="s">
        <v>18030</v>
      </c>
      <c r="K5423" t="s">
        <v>18031</v>
      </c>
      <c r="L5423" t="s">
        <v>77949</v>
      </c>
    </row>
    <row r="5424" spans="1:12" x14ac:dyDescent="0.15">
      <c r="A5424" t="s">
        <v>12</v>
      </c>
      <c r="B5424">
        <v>1497468</v>
      </c>
      <c r="C5424">
        <v>1497488</v>
      </c>
      <c r="D5424" t="s">
        <v>18024</v>
      </c>
      <c r="E5424" t="s">
        <v>18025</v>
      </c>
      <c r="F5424" t="s">
        <v>15</v>
      </c>
      <c r="G5424" t="s">
        <v>16</v>
      </c>
      <c r="H5424">
        <v>126</v>
      </c>
      <c r="I5424" t="s">
        <v>18032</v>
      </c>
      <c r="J5424" t="s">
        <v>18033</v>
      </c>
      <c r="K5424" t="s">
        <v>18034</v>
      </c>
      <c r="L5424" t="s">
        <v>78078</v>
      </c>
    </row>
    <row r="5425" spans="1:12" x14ac:dyDescent="0.15">
      <c r="A5425" t="s">
        <v>12</v>
      </c>
      <c r="B5425">
        <v>1497488</v>
      </c>
      <c r="C5425">
        <v>1497508</v>
      </c>
      <c r="D5425" t="s">
        <v>18024</v>
      </c>
      <c r="E5425" t="s">
        <v>18025</v>
      </c>
      <c r="F5425" t="s">
        <v>15</v>
      </c>
      <c r="G5425" t="s">
        <v>36</v>
      </c>
      <c r="H5425">
        <v>146</v>
      </c>
      <c r="I5425" t="s">
        <v>18035</v>
      </c>
      <c r="J5425" t="s">
        <v>18036</v>
      </c>
      <c r="K5425" t="s">
        <v>18037</v>
      </c>
      <c r="L5425" t="s">
        <v>78063</v>
      </c>
    </row>
    <row r="5426" spans="1:12" x14ac:dyDescent="0.15">
      <c r="A5426" t="s">
        <v>12</v>
      </c>
      <c r="B5426">
        <v>1498123</v>
      </c>
      <c r="C5426">
        <v>1498143</v>
      </c>
      <c r="D5426" t="s">
        <v>18038</v>
      </c>
      <c r="E5426" t="s">
        <v>18039</v>
      </c>
      <c r="F5426" t="s">
        <v>15</v>
      </c>
      <c r="G5426" t="s">
        <v>32</v>
      </c>
      <c r="H5426">
        <v>1</v>
      </c>
      <c r="I5426" t="s">
        <v>18040</v>
      </c>
      <c r="J5426" t="s">
        <v>18041</v>
      </c>
      <c r="K5426" t="s">
        <v>18042</v>
      </c>
      <c r="L5426" t="s">
        <v>77917</v>
      </c>
    </row>
    <row r="5427" spans="1:12" x14ac:dyDescent="0.15">
      <c r="A5427" t="s">
        <v>12</v>
      </c>
      <c r="B5427">
        <v>1498147</v>
      </c>
      <c r="C5427">
        <v>1498167</v>
      </c>
      <c r="D5427" t="s">
        <v>18038</v>
      </c>
      <c r="E5427" t="s">
        <v>18039</v>
      </c>
      <c r="F5427" t="s">
        <v>15</v>
      </c>
      <c r="G5427" t="s">
        <v>36</v>
      </c>
      <c r="H5427">
        <v>25</v>
      </c>
      <c r="I5427" t="s">
        <v>18043</v>
      </c>
      <c r="J5427" t="s">
        <v>18044</v>
      </c>
      <c r="K5427" t="s">
        <v>18045</v>
      </c>
      <c r="L5427" t="s">
        <v>78012</v>
      </c>
    </row>
    <row r="5428" spans="1:12" x14ac:dyDescent="0.15">
      <c r="A5428" t="s">
        <v>12</v>
      </c>
      <c r="B5428">
        <v>1498168</v>
      </c>
      <c r="C5428">
        <v>1498188</v>
      </c>
      <c r="D5428" t="s">
        <v>18038</v>
      </c>
      <c r="E5428" t="s">
        <v>18039</v>
      </c>
      <c r="F5428" t="s">
        <v>15</v>
      </c>
      <c r="G5428" t="s">
        <v>16</v>
      </c>
      <c r="H5428">
        <v>46</v>
      </c>
      <c r="I5428" t="s">
        <v>18046</v>
      </c>
      <c r="J5428" t="s">
        <v>18047</v>
      </c>
      <c r="K5428" t="s">
        <v>18048</v>
      </c>
      <c r="L5428" t="s">
        <v>78004</v>
      </c>
    </row>
    <row r="5429" spans="1:12" x14ac:dyDescent="0.15">
      <c r="A5429" t="s">
        <v>12</v>
      </c>
      <c r="B5429">
        <v>1498217</v>
      </c>
      <c r="C5429">
        <v>1498237</v>
      </c>
      <c r="D5429" t="s">
        <v>18038</v>
      </c>
      <c r="E5429" t="s">
        <v>18039</v>
      </c>
      <c r="F5429" t="s">
        <v>15</v>
      </c>
      <c r="G5429" t="s">
        <v>36</v>
      </c>
      <c r="H5429">
        <v>95</v>
      </c>
      <c r="I5429" t="s">
        <v>18049</v>
      </c>
      <c r="J5429" t="s">
        <v>18050</v>
      </c>
      <c r="K5429" t="s">
        <v>18051</v>
      </c>
      <c r="L5429" t="s">
        <v>77920</v>
      </c>
    </row>
    <row r="5430" spans="1:12" x14ac:dyDescent="0.15">
      <c r="A5430" t="s">
        <v>12</v>
      </c>
      <c r="B5430">
        <v>1499330</v>
      </c>
      <c r="C5430">
        <v>1499350</v>
      </c>
      <c r="D5430" t="s">
        <v>18052</v>
      </c>
      <c r="E5430" t="s">
        <v>18053</v>
      </c>
      <c r="F5430" t="s">
        <v>15</v>
      </c>
      <c r="G5430" t="s">
        <v>16</v>
      </c>
      <c r="H5430">
        <v>72</v>
      </c>
      <c r="I5430" t="s">
        <v>18054</v>
      </c>
      <c r="J5430" t="s">
        <v>18055</v>
      </c>
      <c r="K5430" t="s">
        <v>18056</v>
      </c>
      <c r="L5430" t="s">
        <v>78066</v>
      </c>
    </row>
    <row r="5431" spans="1:12" x14ac:dyDescent="0.15">
      <c r="A5431" t="s">
        <v>12</v>
      </c>
      <c r="B5431">
        <v>1499352</v>
      </c>
      <c r="C5431">
        <v>1499372</v>
      </c>
      <c r="D5431" t="s">
        <v>18052</v>
      </c>
      <c r="E5431" t="s">
        <v>18053</v>
      </c>
      <c r="F5431" t="s">
        <v>15</v>
      </c>
      <c r="G5431" t="s">
        <v>16</v>
      </c>
      <c r="H5431">
        <v>94</v>
      </c>
      <c r="I5431" t="s">
        <v>18057</v>
      </c>
      <c r="J5431" t="s">
        <v>18058</v>
      </c>
      <c r="K5431" t="s">
        <v>18059</v>
      </c>
      <c r="L5431" t="s">
        <v>77927</v>
      </c>
    </row>
    <row r="5432" spans="1:12" x14ac:dyDescent="0.15">
      <c r="A5432" t="s">
        <v>12</v>
      </c>
      <c r="B5432">
        <v>1499372</v>
      </c>
      <c r="C5432">
        <v>1499392</v>
      </c>
      <c r="D5432" t="s">
        <v>18052</v>
      </c>
      <c r="E5432" t="s">
        <v>18053</v>
      </c>
      <c r="F5432" t="s">
        <v>15</v>
      </c>
      <c r="G5432" t="s">
        <v>16</v>
      </c>
      <c r="H5432">
        <v>114</v>
      </c>
      <c r="I5432" t="s">
        <v>18060</v>
      </c>
      <c r="J5432" t="s">
        <v>18061</v>
      </c>
      <c r="K5432" t="s">
        <v>18062</v>
      </c>
      <c r="L5432" t="s">
        <v>77965</v>
      </c>
    </row>
    <row r="5433" spans="1:12" x14ac:dyDescent="0.15">
      <c r="A5433" t="s">
        <v>12</v>
      </c>
      <c r="B5433">
        <v>1499392</v>
      </c>
      <c r="C5433">
        <v>1499412</v>
      </c>
      <c r="D5433" t="s">
        <v>18052</v>
      </c>
      <c r="E5433" t="s">
        <v>18053</v>
      </c>
      <c r="F5433" t="s">
        <v>15</v>
      </c>
      <c r="G5433" t="s">
        <v>23</v>
      </c>
      <c r="H5433">
        <v>134</v>
      </c>
      <c r="I5433" t="s">
        <v>18063</v>
      </c>
      <c r="J5433" t="s">
        <v>18064</v>
      </c>
      <c r="K5433" t="s">
        <v>18065</v>
      </c>
      <c r="L5433" t="s">
        <v>78039</v>
      </c>
    </row>
    <row r="5434" spans="1:12" x14ac:dyDescent="0.15">
      <c r="A5434" t="s">
        <v>12</v>
      </c>
      <c r="B5434">
        <v>1500081</v>
      </c>
      <c r="C5434">
        <v>1500101</v>
      </c>
      <c r="D5434" t="s">
        <v>18066</v>
      </c>
      <c r="E5434" t="s">
        <v>90</v>
      </c>
      <c r="F5434" t="s">
        <v>15</v>
      </c>
      <c r="G5434" t="s">
        <v>32</v>
      </c>
      <c r="H5434">
        <v>1</v>
      </c>
      <c r="I5434" t="s">
        <v>18067</v>
      </c>
      <c r="J5434" t="s">
        <v>18068</v>
      </c>
      <c r="K5434" t="s">
        <v>18069</v>
      </c>
      <c r="L5434" t="s">
        <v>77917</v>
      </c>
    </row>
    <row r="5435" spans="1:12" x14ac:dyDescent="0.15">
      <c r="A5435" t="s">
        <v>12</v>
      </c>
      <c r="B5435">
        <v>1500112</v>
      </c>
      <c r="C5435">
        <v>1500132</v>
      </c>
      <c r="D5435" t="s">
        <v>18066</v>
      </c>
      <c r="E5435" t="s">
        <v>90</v>
      </c>
      <c r="F5435" t="s">
        <v>15</v>
      </c>
      <c r="G5435" t="s">
        <v>23</v>
      </c>
      <c r="H5435">
        <v>32</v>
      </c>
      <c r="I5435" t="s">
        <v>18070</v>
      </c>
      <c r="J5435" t="s">
        <v>18071</v>
      </c>
      <c r="K5435" t="s">
        <v>18072</v>
      </c>
      <c r="L5435" t="s">
        <v>77918</v>
      </c>
    </row>
    <row r="5436" spans="1:12" x14ac:dyDescent="0.15">
      <c r="A5436" t="s">
        <v>12</v>
      </c>
      <c r="B5436">
        <v>1500169</v>
      </c>
      <c r="C5436">
        <v>1500189</v>
      </c>
      <c r="D5436" t="s">
        <v>18066</v>
      </c>
      <c r="E5436" t="s">
        <v>90</v>
      </c>
      <c r="F5436" t="s">
        <v>15</v>
      </c>
      <c r="G5436" t="s">
        <v>23</v>
      </c>
      <c r="H5436">
        <v>89</v>
      </c>
      <c r="I5436" t="s">
        <v>18073</v>
      </c>
      <c r="J5436" t="s">
        <v>18074</v>
      </c>
      <c r="K5436" t="s">
        <v>18075</v>
      </c>
      <c r="L5436" t="s">
        <v>77964</v>
      </c>
    </row>
    <row r="5437" spans="1:12" x14ac:dyDescent="0.15">
      <c r="A5437" t="s">
        <v>12</v>
      </c>
      <c r="B5437">
        <v>1500205</v>
      </c>
      <c r="C5437">
        <v>1500225</v>
      </c>
      <c r="D5437" t="s">
        <v>18066</v>
      </c>
      <c r="E5437" t="s">
        <v>90</v>
      </c>
      <c r="F5437" t="s">
        <v>15</v>
      </c>
      <c r="G5437" t="s">
        <v>16</v>
      </c>
      <c r="H5437">
        <v>125</v>
      </c>
      <c r="I5437" t="s">
        <v>18076</v>
      </c>
      <c r="J5437" t="s">
        <v>18077</v>
      </c>
      <c r="K5437" t="s">
        <v>18078</v>
      </c>
      <c r="L5437" t="s">
        <v>78034</v>
      </c>
    </row>
    <row r="5438" spans="1:12" x14ac:dyDescent="0.15">
      <c r="A5438" t="s">
        <v>12</v>
      </c>
      <c r="B5438">
        <v>1501632</v>
      </c>
      <c r="C5438">
        <v>1501652</v>
      </c>
      <c r="D5438" t="s">
        <v>18079</v>
      </c>
      <c r="E5438" t="s">
        <v>18080</v>
      </c>
      <c r="F5438" t="s">
        <v>15</v>
      </c>
      <c r="G5438" t="s">
        <v>16</v>
      </c>
      <c r="H5438">
        <v>7</v>
      </c>
      <c r="I5438" t="s">
        <v>18081</v>
      </c>
      <c r="J5438" t="s">
        <v>18082</v>
      </c>
      <c r="K5438" t="s">
        <v>18083</v>
      </c>
      <c r="L5438" t="s">
        <v>77909</v>
      </c>
    </row>
    <row r="5439" spans="1:12" x14ac:dyDescent="0.15">
      <c r="A5439" t="s">
        <v>12</v>
      </c>
      <c r="B5439">
        <v>1501662</v>
      </c>
      <c r="C5439">
        <v>1501682</v>
      </c>
      <c r="D5439" t="s">
        <v>18079</v>
      </c>
      <c r="E5439" t="s">
        <v>18080</v>
      </c>
      <c r="F5439" t="s">
        <v>15</v>
      </c>
      <c r="G5439" t="s">
        <v>16</v>
      </c>
      <c r="H5439">
        <v>37</v>
      </c>
      <c r="I5439" t="s">
        <v>18084</v>
      </c>
      <c r="J5439" t="s">
        <v>18085</v>
      </c>
      <c r="K5439" t="s">
        <v>18086</v>
      </c>
      <c r="L5439" t="s">
        <v>77906</v>
      </c>
    </row>
    <row r="5440" spans="1:12" x14ac:dyDescent="0.15">
      <c r="A5440" t="s">
        <v>12</v>
      </c>
      <c r="B5440">
        <v>1501684</v>
      </c>
      <c r="C5440">
        <v>1501704</v>
      </c>
      <c r="D5440" t="s">
        <v>18079</v>
      </c>
      <c r="E5440" t="s">
        <v>18080</v>
      </c>
      <c r="F5440" t="s">
        <v>15</v>
      </c>
      <c r="G5440" t="s">
        <v>23</v>
      </c>
      <c r="H5440">
        <v>59</v>
      </c>
      <c r="I5440" t="s">
        <v>18087</v>
      </c>
      <c r="J5440" t="s">
        <v>18088</v>
      </c>
      <c r="K5440" t="s">
        <v>18089</v>
      </c>
      <c r="L5440" t="s">
        <v>78009</v>
      </c>
    </row>
    <row r="5441" spans="1:12" x14ac:dyDescent="0.15">
      <c r="A5441" t="s">
        <v>12</v>
      </c>
      <c r="B5441">
        <v>1501707</v>
      </c>
      <c r="C5441">
        <v>1501727</v>
      </c>
      <c r="D5441" t="s">
        <v>18079</v>
      </c>
      <c r="E5441" t="s">
        <v>18080</v>
      </c>
      <c r="F5441" t="s">
        <v>15</v>
      </c>
      <c r="G5441" t="s">
        <v>32</v>
      </c>
      <c r="H5441">
        <v>82</v>
      </c>
      <c r="I5441" t="s">
        <v>18090</v>
      </c>
      <c r="J5441" t="s">
        <v>18091</v>
      </c>
      <c r="K5441" t="s">
        <v>18092</v>
      </c>
      <c r="L5441" t="s">
        <v>78011</v>
      </c>
    </row>
    <row r="5442" spans="1:12" x14ac:dyDescent="0.15">
      <c r="A5442" t="s">
        <v>12</v>
      </c>
      <c r="B5442">
        <v>1505296</v>
      </c>
      <c r="C5442">
        <v>1505316</v>
      </c>
      <c r="D5442" t="s">
        <v>18093</v>
      </c>
      <c r="E5442" t="s">
        <v>18094</v>
      </c>
      <c r="F5442" t="s">
        <v>15</v>
      </c>
      <c r="G5442" t="s">
        <v>23</v>
      </c>
      <c r="H5442">
        <v>0</v>
      </c>
      <c r="I5442" t="s">
        <v>18095</v>
      </c>
      <c r="J5442" t="s">
        <v>18096</v>
      </c>
      <c r="K5442" t="s">
        <v>18097</v>
      </c>
      <c r="L5442" t="s">
        <v>77980</v>
      </c>
    </row>
    <row r="5443" spans="1:12" x14ac:dyDescent="0.15">
      <c r="A5443" t="s">
        <v>12</v>
      </c>
      <c r="B5443">
        <v>1505329</v>
      </c>
      <c r="C5443">
        <v>1505349</v>
      </c>
      <c r="D5443" t="s">
        <v>18093</v>
      </c>
      <c r="E5443" t="s">
        <v>18094</v>
      </c>
      <c r="F5443" t="s">
        <v>15</v>
      </c>
      <c r="G5443" t="s">
        <v>16</v>
      </c>
      <c r="H5443">
        <v>33</v>
      </c>
      <c r="I5443" t="s">
        <v>18098</v>
      </c>
      <c r="J5443" t="s">
        <v>18099</v>
      </c>
      <c r="K5443" t="s">
        <v>18100</v>
      </c>
      <c r="L5443" t="s">
        <v>77977</v>
      </c>
    </row>
    <row r="5444" spans="1:12" x14ac:dyDescent="0.15">
      <c r="A5444" t="s">
        <v>12</v>
      </c>
      <c r="B5444">
        <v>1505367</v>
      </c>
      <c r="C5444">
        <v>1505387</v>
      </c>
      <c r="D5444" t="s">
        <v>18093</v>
      </c>
      <c r="E5444" t="s">
        <v>18094</v>
      </c>
      <c r="F5444" t="s">
        <v>15</v>
      </c>
      <c r="G5444" t="s">
        <v>23</v>
      </c>
      <c r="H5444">
        <v>71</v>
      </c>
      <c r="I5444" t="s">
        <v>18101</v>
      </c>
      <c r="J5444" t="s">
        <v>18102</v>
      </c>
      <c r="K5444" t="s">
        <v>18103</v>
      </c>
      <c r="L5444" t="s">
        <v>77969</v>
      </c>
    </row>
    <row r="5445" spans="1:12" x14ac:dyDescent="0.15">
      <c r="A5445" t="s">
        <v>12</v>
      </c>
      <c r="B5445">
        <v>1505441</v>
      </c>
      <c r="C5445">
        <v>1505461</v>
      </c>
      <c r="D5445" t="s">
        <v>18093</v>
      </c>
      <c r="E5445" t="s">
        <v>18094</v>
      </c>
      <c r="F5445" t="s">
        <v>15</v>
      </c>
      <c r="G5445" t="s">
        <v>16</v>
      </c>
      <c r="H5445">
        <v>145</v>
      </c>
      <c r="I5445" t="s">
        <v>18104</v>
      </c>
      <c r="J5445" t="s">
        <v>18105</v>
      </c>
      <c r="K5445" t="s">
        <v>18106</v>
      </c>
      <c r="L5445" t="s">
        <v>77915</v>
      </c>
    </row>
    <row r="5446" spans="1:12" x14ac:dyDescent="0.15">
      <c r="A5446" t="s">
        <v>12</v>
      </c>
      <c r="B5446">
        <v>1506322</v>
      </c>
      <c r="C5446">
        <v>1506342</v>
      </c>
      <c r="D5446" t="s">
        <v>18107</v>
      </c>
      <c r="E5446" t="s">
        <v>90</v>
      </c>
      <c r="F5446" t="s">
        <v>15</v>
      </c>
      <c r="G5446" t="s">
        <v>16</v>
      </c>
      <c r="H5446">
        <v>6</v>
      </c>
      <c r="I5446" t="s">
        <v>18108</v>
      </c>
      <c r="J5446" t="s">
        <v>18109</v>
      </c>
      <c r="K5446" t="s">
        <v>18110</v>
      </c>
      <c r="L5446" t="s">
        <v>78025</v>
      </c>
    </row>
    <row r="5447" spans="1:12" x14ac:dyDescent="0.15">
      <c r="A5447" t="s">
        <v>12</v>
      </c>
      <c r="B5447">
        <v>1506342</v>
      </c>
      <c r="C5447">
        <v>1506362</v>
      </c>
      <c r="D5447" t="s">
        <v>18107</v>
      </c>
      <c r="E5447" t="s">
        <v>90</v>
      </c>
      <c r="F5447" t="s">
        <v>15</v>
      </c>
      <c r="G5447" t="s">
        <v>16</v>
      </c>
      <c r="H5447">
        <v>26</v>
      </c>
      <c r="I5447" t="s">
        <v>18111</v>
      </c>
      <c r="J5447" t="s">
        <v>18112</v>
      </c>
      <c r="K5447" t="s">
        <v>18113</v>
      </c>
      <c r="L5447" t="s">
        <v>78002</v>
      </c>
    </row>
    <row r="5448" spans="1:12" x14ac:dyDescent="0.15">
      <c r="A5448" t="s">
        <v>12</v>
      </c>
      <c r="B5448">
        <v>1506364</v>
      </c>
      <c r="C5448">
        <v>1506384</v>
      </c>
      <c r="D5448" t="s">
        <v>18107</v>
      </c>
      <c r="E5448" t="s">
        <v>90</v>
      </c>
      <c r="F5448" t="s">
        <v>15</v>
      </c>
      <c r="G5448" t="s">
        <v>36</v>
      </c>
      <c r="H5448">
        <v>48</v>
      </c>
      <c r="I5448" t="s">
        <v>18114</v>
      </c>
      <c r="J5448" t="s">
        <v>18115</v>
      </c>
      <c r="K5448" t="s">
        <v>18116</v>
      </c>
      <c r="L5448" t="s">
        <v>78018</v>
      </c>
    </row>
    <row r="5449" spans="1:12" x14ac:dyDescent="0.15">
      <c r="A5449" t="s">
        <v>12</v>
      </c>
      <c r="B5449">
        <v>1506401</v>
      </c>
      <c r="C5449">
        <v>1506421</v>
      </c>
      <c r="D5449" t="s">
        <v>18107</v>
      </c>
      <c r="E5449" t="s">
        <v>90</v>
      </c>
      <c r="F5449" t="s">
        <v>15</v>
      </c>
      <c r="G5449" t="s">
        <v>16</v>
      </c>
      <c r="H5449">
        <v>85</v>
      </c>
      <c r="I5449" t="s">
        <v>18117</v>
      </c>
      <c r="J5449" t="s">
        <v>18118</v>
      </c>
      <c r="K5449" t="s">
        <v>18119</v>
      </c>
      <c r="L5449" t="s">
        <v>77972</v>
      </c>
    </row>
    <row r="5450" spans="1:12" x14ac:dyDescent="0.15">
      <c r="A5450" t="s">
        <v>12</v>
      </c>
      <c r="B5450">
        <v>1507913</v>
      </c>
      <c r="C5450">
        <v>1507933</v>
      </c>
      <c r="D5450" t="s">
        <v>18120</v>
      </c>
      <c r="E5450" t="s">
        <v>18121</v>
      </c>
      <c r="F5450" t="s">
        <v>15</v>
      </c>
      <c r="G5450" t="s">
        <v>23</v>
      </c>
      <c r="H5450">
        <v>98</v>
      </c>
      <c r="I5450" t="s">
        <v>18122</v>
      </c>
      <c r="J5450" t="s">
        <v>18123</v>
      </c>
      <c r="K5450" t="s">
        <v>18124</v>
      </c>
      <c r="L5450" t="s">
        <v>78048</v>
      </c>
    </row>
    <row r="5451" spans="1:12" x14ac:dyDescent="0.15">
      <c r="A5451" t="s">
        <v>12</v>
      </c>
      <c r="B5451">
        <v>1507940</v>
      </c>
      <c r="C5451">
        <v>1507960</v>
      </c>
      <c r="D5451" t="s">
        <v>18120</v>
      </c>
      <c r="E5451" t="s">
        <v>18121</v>
      </c>
      <c r="F5451" t="s">
        <v>15</v>
      </c>
      <c r="G5451" t="s">
        <v>36</v>
      </c>
      <c r="H5451">
        <v>125</v>
      </c>
      <c r="I5451" t="s">
        <v>18125</v>
      </c>
      <c r="J5451" t="s">
        <v>18126</v>
      </c>
      <c r="K5451" t="s">
        <v>18127</v>
      </c>
      <c r="L5451" t="s">
        <v>78034</v>
      </c>
    </row>
    <row r="5452" spans="1:12" x14ac:dyDescent="0.15">
      <c r="A5452" t="s">
        <v>12</v>
      </c>
      <c r="B5452">
        <v>1507966</v>
      </c>
      <c r="C5452">
        <v>1507986</v>
      </c>
      <c r="D5452" t="s">
        <v>18120</v>
      </c>
      <c r="E5452" t="s">
        <v>18121</v>
      </c>
      <c r="F5452" t="s">
        <v>15</v>
      </c>
      <c r="G5452" t="s">
        <v>32</v>
      </c>
      <c r="H5452">
        <v>151</v>
      </c>
      <c r="I5452" t="s">
        <v>18128</v>
      </c>
      <c r="J5452" t="s">
        <v>18129</v>
      </c>
      <c r="K5452" t="s">
        <v>18130</v>
      </c>
      <c r="L5452" t="s">
        <v>78050</v>
      </c>
    </row>
    <row r="5453" spans="1:12" x14ac:dyDescent="0.15">
      <c r="A5453" t="s">
        <v>12</v>
      </c>
      <c r="B5453">
        <v>1508002</v>
      </c>
      <c r="C5453">
        <v>1508022</v>
      </c>
      <c r="D5453" t="s">
        <v>18120</v>
      </c>
      <c r="E5453" t="s">
        <v>18121</v>
      </c>
      <c r="F5453" t="s">
        <v>15</v>
      </c>
      <c r="G5453" t="s">
        <v>36</v>
      </c>
      <c r="H5453">
        <v>187</v>
      </c>
      <c r="I5453" t="s">
        <v>18131</v>
      </c>
      <c r="J5453" t="s">
        <v>18132</v>
      </c>
      <c r="K5453" t="s">
        <v>18133</v>
      </c>
      <c r="L5453" t="s">
        <v>78073</v>
      </c>
    </row>
    <row r="5454" spans="1:12" x14ac:dyDescent="0.15">
      <c r="A5454" t="s">
        <v>12</v>
      </c>
      <c r="B5454">
        <v>1509481</v>
      </c>
      <c r="C5454">
        <v>1509501</v>
      </c>
      <c r="D5454" t="s">
        <v>18134</v>
      </c>
      <c r="E5454" t="s">
        <v>18135</v>
      </c>
      <c r="F5454" t="s">
        <v>15</v>
      </c>
      <c r="G5454" t="s">
        <v>32</v>
      </c>
      <c r="H5454">
        <v>35</v>
      </c>
      <c r="I5454" t="s">
        <v>18136</v>
      </c>
      <c r="J5454" t="s">
        <v>18137</v>
      </c>
      <c r="K5454" t="s">
        <v>18138</v>
      </c>
      <c r="L5454" t="s">
        <v>77936</v>
      </c>
    </row>
    <row r="5455" spans="1:12" x14ac:dyDescent="0.15">
      <c r="A5455" t="s">
        <v>12</v>
      </c>
      <c r="B5455">
        <v>1509544</v>
      </c>
      <c r="C5455">
        <v>1509564</v>
      </c>
      <c r="D5455" t="s">
        <v>18134</v>
      </c>
      <c r="E5455" t="s">
        <v>18135</v>
      </c>
      <c r="F5455" t="s">
        <v>15</v>
      </c>
      <c r="G5455" t="s">
        <v>23</v>
      </c>
      <c r="H5455">
        <v>98</v>
      </c>
      <c r="I5455" t="s">
        <v>18139</v>
      </c>
      <c r="J5455" t="s">
        <v>18140</v>
      </c>
      <c r="K5455" t="s">
        <v>18141</v>
      </c>
      <c r="L5455" t="s">
        <v>78048</v>
      </c>
    </row>
    <row r="5456" spans="1:12" x14ac:dyDescent="0.15">
      <c r="A5456" t="s">
        <v>12</v>
      </c>
      <c r="B5456">
        <v>1509582</v>
      </c>
      <c r="C5456">
        <v>1509602</v>
      </c>
      <c r="D5456" t="s">
        <v>18134</v>
      </c>
      <c r="E5456" t="s">
        <v>18135</v>
      </c>
      <c r="F5456" t="s">
        <v>15</v>
      </c>
      <c r="G5456" t="s">
        <v>16</v>
      </c>
      <c r="H5456">
        <v>136</v>
      </c>
      <c r="I5456" t="s">
        <v>18142</v>
      </c>
      <c r="J5456" t="s">
        <v>18143</v>
      </c>
      <c r="K5456" t="s">
        <v>18144</v>
      </c>
      <c r="L5456" t="s">
        <v>78057</v>
      </c>
    </row>
    <row r="5457" spans="1:12" x14ac:dyDescent="0.15">
      <c r="A5457" t="s">
        <v>12</v>
      </c>
      <c r="B5457">
        <v>1509630</v>
      </c>
      <c r="C5457">
        <v>1509650</v>
      </c>
      <c r="D5457" t="s">
        <v>18134</v>
      </c>
      <c r="E5457" t="s">
        <v>18135</v>
      </c>
      <c r="F5457" t="s">
        <v>15</v>
      </c>
      <c r="G5457" t="s">
        <v>32</v>
      </c>
      <c r="H5457">
        <v>184</v>
      </c>
      <c r="I5457" t="s">
        <v>18145</v>
      </c>
      <c r="J5457" t="s">
        <v>18146</v>
      </c>
      <c r="K5457" t="s">
        <v>18147</v>
      </c>
      <c r="L5457" t="s">
        <v>78021</v>
      </c>
    </row>
    <row r="5458" spans="1:12" x14ac:dyDescent="0.15">
      <c r="A5458" t="s">
        <v>12</v>
      </c>
      <c r="B5458">
        <v>1510366</v>
      </c>
      <c r="C5458">
        <v>1510386</v>
      </c>
      <c r="D5458" t="s">
        <v>18148</v>
      </c>
      <c r="E5458" t="s">
        <v>18149</v>
      </c>
      <c r="F5458" t="s">
        <v>15</v>
      </c>
      <c r="G5458" t="s">
        <v>16</v>
      </c>
      <c r="H5458">
        <v>29</v>
      </c>
      <c r="I5458" t="s">
        <v>18150</v>
      </c>
      <c r="J5458" t="s">
        <v>18151</v>
      </c>
      <c r="K5458" t="s">
        <v>18152</v>
      </c>
      <c r="L5458" t="s">
        <v>77921</v>
      </c>
    </row>
    <row r="5459" spans="1:12" x14ac:dyDescent="0.15">
      <c r="A5459" t="s">
        <v>12</v>
      </c>
      <c r="B5459">
        <v>1510393</v>
      </c>
      <c r="C5459">
        <v>1510413</v>
      </c>
      <c r="D5459" t="s">
        <v>18148</v>
      </c>
      <c r="E5459" t="s">
        <v>18149</v>
      </c>
      <c r="F5459" t="s">
        <v>15</v>
      </c>
      <c r="G5459" t="s">
        <v>36</v>
      </c>
      <c r="H5459">
        <v>56</v>
      </c>
      <c r="I5459" t="s">
        <v>18153</v>
      </c>
      <c r="J5459" t="s">
        <v>18154</v>
      </c>
      <c r="K5459" t="s">
        <v>18155</v>
      </c>
      <c r="L5459" t="s">
        <v>77971</v>
      </c>
    </row>
    <row r="5460" spans="1:12" x14ac:dyDescent="0.15">
      <c r="A5460" t="s">
        <v>12</v>
      </c>
      <c r="B5460">
        <v>1510417</v>
      </c>
      <c r="C5460">
        <v>1510437</v>
      </c>
      <c r="D5460" t="s">
        <v>18148</v>
      </c>
      <c r="E5460" t="s">
        <v>18149</v>
      </c>
      <c r="F5460" t="s">
        <v>15</v>
      </c>
      <c r="G5460" t="s">
        <v>23</v>
      </c>
      <c r="H5460">
        <v>80</v>
      </c>
      <c r="I5460" t="s">
        <v>18156</v>
      </c>
      <c r="J5460" t="s">
        <v>18157</v>
      </c>
      <c r="K5460" t="s">
        <v>18158</v>
      </c>
      <c r="L5460" t="s">
        <v>77940</v>
      </c>
    </row>
    <row r="5461" spans="1:12" x14ac:dyDescent="0.15">
      <c r="A5461" t="s">
        <v>12</v>
      </c>
      <c r="B5461">
        <v>1510443</v>
      </c>
      <c r="C5461">
        <v>1510463</v>
      </c>
      <c r="D5461" t="s">
        <v>18148</v>
      </c>
      <c r="E5461" t="s">
        <v>18149</v>
      </c>
      <c r="F5461" t="s">
        <v>15</v>
      </c>
      <c r="G5461" t="s">
        <v>23</v>
      </c>
      <c r="H5461">
        <v>106</v>
      </c>
      <c r="I5461" t="s">
        <v>18159</v>
      </c>
      <c r="J5461" t="s">
        <v>18160</v>
      </c>
      <c r="K5461" t="s">
        <v>18161</v>
      </c>
      <c r="L5461" t="s">
        <v>77914</v>
      </c>
    </row>
    <row r="5462" spans="1:12" x14ac:dyDescent="0.15">
      <c r="A5462" t="s">
        <v>12</v>
      </c>
      <c r="B5462">
        <v>1511708</v>
      </c>
      <c r="C5462">
        <v>1511728</v>
      </c>
      <c r="D5462" t="s">
        <v>18162</v>
      </c>
      <c r="E5462" t="s">
        <v>90</v>
      </c>
      <c r="F5462" t="s">
        <v>15</v>
      </c>
      <c r="G5462" t="s">
        <v>36</v>
      </c>
      <c r="H5462">
        <v>17</v>
      </c>
      <c r="I5462" t="s">
        <v>18163</v>
      </c>
      <c r="J5462" t="s">
        <v>18164</v>
      </c>
      <c r="K5462" t="s">
        <v>18165</v>
      </c>
      <c r="L5462" t="s">
        <v>77944</v>
      </c>
    </row>
    <row r="5463" spans="1:12" x14ac:dyDescent="0.15">
      <c r="A5463" t="s">
        <v>12</v>
      </c>
      <c r="B5463">
        <v>1511750</v>
      </c>
      <c r="C5463">
        <v>1511770</v>
      </c>
      <c r="D5463" t="s">
        <v>18162</v>
      </c>
      <c r="E5463" t="s">
        <v>90</v>
      </c>
      <c r="F5463" t="s">
        <v>15</v>
      </c>
      <c r="G5463" t="s">
        <v>23</v>
      </c>
      <c r="H5463">
        <v>59</v>
      </c>
      <c r="I5463" t="s">
        <v>18166</v>
      </c>
      <c r="J5463" t="s">
        <v>18167</v>
      </c>
      <c r="K5463" t="s">
        <v>18168</v>
      </c>
      <c r="L5463" t="s">
        <v>78009</v>
      </c>
    </row>
    <row r="5464" spans="1:12" x14ac:dyDescent="0.15">
      <c r="A5464" t="s">
        <v>12</v>
      </c>
      <c r="B5464">
        <v>1511801</v>
      </c>
      <c r="C5464">
        <v>1511821</v>
      </c>
      <c r="D5464" t="s">
        <v>18162</v>
      </c>
      <c r="E5464" t="s">
        <v>90</v>
      </c>
      <c r="F5464" t="s">
        <v>15</v>
      </c>
      <c r="G5464" t="s">
        <v>23</v>
      </c>
      <c r="H5464">
        <v>110</v>
      </c>
      <c r="I5464" t="s">
        <v>18169</v>
      </c>
      <c r="J5464" t="s">
        <v>18170</v>
      </c>
      <c r="K5464" t="s">
        <v>18171</v>
      </c>
      <c r="L5464" t="s">
        <v>78030</v>
      </c>
    </row>
    <row r="5465" spans="1:12" x14ac:dyDescent="0.15">
      <c r="A5465" t="s">
        <v>12</v>
      </c>
      <c r="B5465">
        <v>1511843</v>
      </c>
      <c r="C5465">
        <v>1511863</v>
      </c>
      <c r="D5465" t="s">
        <v>18162</v>
      </c>
      <c r="E5465" t="s">
        <v>90</v>
      </c>
      <c r="F5465" t="s">
        <v>15</v>
      </c>
      <c r="G5465" t="s">
        <v>23</v>
      </c>
      <c r="H5465">
        <v>152</v>
      </c>
      <c r="I5465" t="s">
        <v>18172</v>
      </c>
      <c r="J5465" t="s">
        <v>18173</v>
      </c>
      <c r="K5465" t="s">
        <v>18174</v>
      </c>
      <c r="L5465" t="s">
        <v>77954</v>
      </c>
    </row>
    <row r="5466" spans="1:12" x14ac:dyDescent="0.15">
      <c r="A5466" t="s">
        <v>12</v>
      </c>
      <c r="B5466">
        <v>1511995</v>
      </c>
      <c r="C5466">
        <v>1512015</v>
      </c>
      <c r="D5466" t="s">
        <v>18175</v>
      </c>
      <c r="E5466" t="s">
        <v>18176</v>
      </c>
      <c r="F5466" t="s">
        <v>15</v>
      </c>
      <c r="G5466" t="s">
        <v>16</v>
      </c>
      <c r="H5466">
        <v>0</v>
      </c>
      <c r="I5466" t="s">
        <v>18177</v>
      </c>
      <c r="J5466" t="s">
        <v>18178</v>
      </c>
      <c r="K5466" t="s">
        <v>18179</v>
      </c>
      <c r="L5466" t="s">
        <v>77980</v>
      </c>
    </row>
    <row r="5467" spans="1:12" x14ac:dyDescent="0.15">
      <c r="A5467" t="s">
        <v>12</v>
      </c>
      <c r="B5467">
        <v>1512016</v>
      </c>
      <c r="C5467">
        <v>1512036</v>
      </c>
      <c r="D5467" t="s">
        <v>18175</v>
      </c>
      <c r="E5467" t="s">
        <v>18176</v>
      </c>
      <c r="F5467" t="s">
        <v>15</v>
      </c>
      <c r="G5467" t="s">
        <v>36</v>
      </c>
      <c r="H5467">
        <v>21</v>
      </c>
      <c r="I5467" t="s">
        <v>18180</v>
      </c>
      <c r="J5467" t="s">
        <v>18181</v>
      </c>
      <c r="K5467" t="s">
        <v>18182</v>
      </c>
      <c r="L5467" t="s">
        <v>78022</v>
      </c>
    </row>
    <row r="5468" spans="1:12" x14ac:dyDescent="0.15">
      <c r="A5468" t="s">
        <v>12</v>
      </c>
      <c r="B5468">
        <v>1512036</v>
      </c>
      <c r="C5468">
        <v>1512056</v>
      </c>
      <c r="D5468" t="s">
        <v>18175</v>
      </c>
      <c r="E5468" t="s">
        <v>18176</v>
      </c>
      <c r="F5468" t="s">
        <v>15</v>
      </c>
      <c r="G5468" t="s">
        <v>36</v>
      </c>
      <c r="H5468">
        <v>41</v>
      </c>
      <c r="I5468" t="s">
        <v>18183</v>
      </c>
      <c r="J5468" t="s">
        <v>18184</v>
      </c>
      <c r="K5468" t="s">
        <v>18185</v>
      </c>
      <c r="L5468" t="s">
        <v>78014</v>
      </c>
    </row>
    <row r="5469" spans="1:12" x14ac:dyDescent="0.15">
      <c r="A5469" t="s">
        <v>12</v>
      </c>
      <c r="B5469">
        <v>1512068</v>
      </c>
      <c r="C5469">
        <v>1512088</v>
      </c>
      <c r="D5469" t="s">
        <v>18175</v>
      </c>
      <c r="E5469" t="s">
        <v>18176</v>
      </c>
      <c r="F5469" t="s">
        <v>15</v>
      </c>
      <c r="G5469" t="s">
        <v>16</v>
      </c>
      <c r="H5469">
        <v>73</v>
      </c>
      <c r="I5469" t="s">
        <v>18186</v>
      </c>
      <c r="J5469" t="s">
        <v>18187</v>
      </c>
      <c r="K5469" t="s">
        <v>18188</v>
      </c>
      <c r="L5469" t="s">
        <v>77926</v>
      </c>
    </row>
    <row r="5470" spans="1:12" x14ac:dyDescent="0.15">
      <c r="A5470" t="s">
        <v>12</v>
      </c>
      <c r="B5470">
        <v>1512951</v>
      </c>
      <c r="C5470">
        <v>1512971</v>
      </c>
      <c r="D5470" t="s">
        <v>18189</v>
      </c>
      <c r="E5470" t="s">
        <v>90</v>
      </c>
      <c r="F5470" t="s">
        <v>76</v>
      </c>
      <c r="G5470" t="s">
        <v>23</v>
      </c>
      <c r="H5470">
        <v>38</v>
      </c>
      <c r="I5470" t="s">
        <v>18190</v>
      </c>
      <c r="J5470" t="s">
        <v>18191</v>
      </c>
      <c r="K5470" t="s">
        <v>18192</v>
      </c>
      <c r="L5470" t="s">
        <v>78008</v>
      </c>
    </row>
    <row r="5471" spans="1:12" x14ac:dyDescent="0.15">
      <c r="A5471" t="s">
        <v>12</v>
      </c>
      <c r="B5471">
        <v>1512922</v>
      </c>
      <c r="C5471">
        <v>1512942</v>
      </c>
      <c r="D5471" t="s">
        <v>18189</v>
      </c>
      <c r="E5471" t="s">
        <v>90</v>
      </c>
      <c r="F5471" t="s">
        <v>76</v>
      </c>
      <c r="G5471" t="s">
        <v>32</v>
      </c>
      <c r="H5471">
        <v>67</v>
      </c>
      <c r="I5471" t="s">
        <v>18193</v>
      </c>
      <c r="J5471" t="s">
        <v>18194</v>
      </c>
      <c r="K5471" t="s">
        <v>18195</v>
      </c>
      <c r="L5471" t="s">
        <v>77981</v>
      </c>
    </row>
    <row r="5472" spans="1:12" x14ac:dyDescent="0.15">
      <c r="A5472" t="s">
        <v>12</v>
      </c>
      <c r="B5472">
        <v>1512895</v>
      </c>
      <c r="C5472">
        <v>1512915</v>
      </c>
      <c r="D5472" t="s">
        <v>18189</v>
      </c>
      <c r="E5472" t="s">
        <v>90</v>
      </c>
      <c r="F5472" t="s">
        <v>76</v>
      </c>
      <c r="G5472" t="s">
        <v>32</v>
      </c>
      <c r="H5472">
        <v>94</v>
      </c>
      <c r="I5472" t="s">
        <v>18196</v>
      </c>
      <c r="J5472" t="s">
        <v>18197</v>
      </c>
      <c r="K5472" t="s">
        <v>18198</v>
      </c>
      <c r="L5472" t="s">
        <v>77927</v>
      </c>
    </row>
    <row r="5473" spans="1:12" x14ac:dyDescent="0.15">
      <c r="A5473" t="s">
        <v>12</v>
      </c>
      <c r="B5473">
        <v>1512862</v>
      </c>
      <c r="C5473">
        <v>1512882</v>
      </c>
      <c r="D5473" t="s">
        <v>18189</v>
      </c>
      <c r="E5473" t="s">
        <v>90</v>
      </c>
      <c r="F5473" t="s">
        <v>76</v>
      </c>
      <c r="G5473" t="s">
        <v>16</v>
      </c>
      <c r="H5473">
        <v>127</v>
      </c>
      <c r="I5473" t="s">
        <v>18199</v>
      </c>
      <c r="J5473" t="s">
        <v>18200</v>
      </c>
      <c r="K5473" t="s">
        <v>18201</v>
      </c>
      <c r="L5473" t="s">
        <v>78026</v>
      </c>
    </row>
    <row r="5474" spans="1:12" x14ac:dyDescent="0.15">
      <c r="A5474" t="s">
        <v>12</v>
      </c>
      <c r="B5474">
        <v>1514171</v>
      </c>
      <c r="C5474">
        <v>1514191</v>
      </c>
      <c r="D5474" t="s">
        <v>18202</v>
      </c>
      <c r="E5474" t="s">
        <v>90</v>
      </c>
      <c r="F5474" t="s">
        <v>76</v>
      </c>
      <c r="G5474" t="s">
        <v>23</v>
      </c>
      <c r="H5474">
        <v>10</v>
      </c>
      <c r="I5474" t="s">
        <v>18203</v>
      </c>
      <c r="J5474" t="s">
        <v>18204</v>
      </c>
      <c r="K5474" t="s">
        <v>18205</v>
      </c>
      <c r="L5474" t="s">
        <v>78001</v>
      </c>
    </row>
    <row r="5475" spans="1:12" x14ac:dyDescent="0.15">
      <c r="A5475" t="s">
        <v>12</v>
      </c>
      <c r="B5475">
        <v>1514107</v>
      </c>
      <c r="C5475">
        <v>1514127</v>
      </c>
      <c r="D5475" t="s">
        <v>18202</v>
      </c>
      <c r="E5475" t="s">
        <v>90</v>
      </c>
      <c r="F5475" t="s">
        <v>76</v>
      </c>
      <c r="G5475" t="s">
        <v>23</v>
      </c>
      <c r="H5475">
        <v>74</v>
      </c>
      <c r="I5475" t="s">
        <v>18206</v>
      </c>
      <c r="J5475" t="s">
        <v>18207</v>
      </c>
      <c r="K5475" t="s">
        <v>18208</v>
      </c>
      <c r="L5475" t="s">
        <v>78005</v>
      </c>
    </row>
    <row r="5476" spans="1:12" x14ac:dyDescent="0.15">
      <c r="A5476" t="s">
        <v>12</v>
      </c>
      <c r="B5476">
        <v>1514072</v>
      </c>
      <c r="C5476">
        <v>1514092</v>
      </c>
      <c r="D5476" t="s">
        <v>18202</v>
      </c>
      <c r="E5476" t="s">
        <v>90</v>
      </c>
      <c r="F5476" t="s">
        <v>76</v>
      </c>
      <c r="G5476" t="s">
        <v>16</v>
      </c>
      <c r="H5476">
        <v>109</v>
      </c>
      <c r="I5476" t="s">
        <v>18209</v>
      </c>
      <c r="J5476" t="s">
        <v>18210</v>
      </c>
      <c r="K5476" t="s">
        <v>18211</v>
      </c>
      <c r="L5476" t="s">
        <v>77947</v>
      </c>
    </row>
    <row r="5477" spans="1:12" x14ac:dyDescent="0.15">
      <c r="A5477" t="s">
        <v>12</v>
      </c>
      <c r="B5477">
        <v>1514051</v>
      </c>
      <c r="C5477">
        <v>1514071</v>
      </c>
      <c r="D5477" t="s">
        <v>18202</v>
      </c>
      <c r="E5477" t="s">
        <v>90</v>
      </c>
      <c r="F5477" t="s">
        <v>76</v>
      </c>
      <c r="G5477" t="s">
        <v>16</v>
      </c>
      <c r="H5477">
        <v>130</v>
      </c>
      <c r="I5477" t="s">
        <v>18212</v>
      </c>
      <c r="J5477" t="s">
        <v>18213</v>
      </c>
      <c r="K5477" t="s">
        <v>18214</v>
      </c>
      <c r="L5477" t="s">
        <v>77998</v>
      </c>
    </row>
    <row r="5478" spans="1:12" x14ac:dyDescent="0.15">
      <c r="A5478" t="s">
        <v>12</v>
      </c>
      <c r="B5478">
        <v>1515122</v>
      </c>
      <c r="C5478">
        <v>1515142</v>
      </c>
      <c r="D5478" t="s">
        <v>18215</v>
      </c>
      <c r="E5478" t="s">
        <v>90</v>
      </c>
      <c r="F5478" t="s">
        <v>76</v>
      </c>
      <c r="G5478" t="s">
        <v>16</v>
      </c>
      <c r="H5478">
        <v>43</v>
      </c>
      <c r="I5478" t="s">
        <v>18216</v>
      </c>
      <c r="J5478" t="s">
        <v>18217</v>
      </c>
      <c r="K5478" t="s">
        <v>18218</v>
      </c>
      <c r="L5478" t="s">
        <v>77942</v>
      </c>
    </row>
    <row r="5479" spans="1:12" x14ac:dyDescent="0.15">
      <c r="A5479" t="s">
        <v>12</v>
      </c>
      <c r="B5479">
        <v>1515077</v>
      </c>
      <c r="C5479">
        <v>1515097</v>
      </c>
      <c r="D5479" t="s">
        <v>18215</v>
      </c>
      <c r="E5479" t="s">
        <v>90</v>
      </c>
      <c r="F5479" t="s">
        <v>76</v>
      </c>
      <c r="G5479" t="s">
        <v>23</v>
      </c>
      <c r="H5479">
        <v>88</v>
      </c>
      <c r="I5479" t="s">
        <v>18219</v>
      </c>
      <c r="J5479" t="s">
        <v>18220</v>
      </c>
      <c r="K5479" t="s">
        <v>18221</v>
      </c>
      <c r="L5479" t="s">
        <v>77923</v>
      </c>
    </row>
    <row r="5480" spans="1:12" x14ac:dyDescent="0.15">
      <c r="A5480" t="s">
        <v>12</v>
      </c>
      <c r="B5480">
        <v>1515049</v>
      </c>
      <c r="C5480">
        <v>1515069</v>
      </c>
      <c r="D5480" t="s">
        <v>18215</v>
      </c>
      <c r="E5480" t="s">
        <v>90</v>
      </c>
      <c r="F5480" t="s">
        <v>76</v>
      </c>
      <c r="G5480" t="s">
        <v>16</v>
      </c>
      <c r="H5480">
        <v>116</v>
      </c>
      <c r="I5480" t="s">
        <v>18222</v>
      </c>
      <c r="J5480" t="s">
        <v>18223</v>
      </c>
      <c r="K5480" t="s">
        <v>18224</v>
      </c>
      <c r="L5480" t="s">
        <v>77976</v>
      </c>
    </row>
    <row r="5481" spans="1:12" x14ac:dyDescent="0.15">
      <c r="A5481" t="s">
        <v>12</v>
      </c>
      <c r="B5481">
        <v>1515026</v>
      </c>
      <c r="C5481">
        <v>1515046</v>
      </c>
      <c r="D5481" t="s">
        <v>18215</v>
      </c>
      <c r="E5481" t="s">
        <v>90</v>
      </c>
      <c r="F5481" t="s">
        <v>76</v>
      </c>
      <c r="G5481" t="s">
        <v>36</v>
      </c>
      <c r="H5481">
        <v>139</v>
      </c>
      <c r="I5481" t="s">
        <v>18225</v>
      </c>
      <c r="J5481" t="s">
        <v>18226</v>
      </c>
      <c r="K5481" t="s">
        <v>18227</v>
      </c>
      <c r="L5481" t="s">
        <v>78029</v>
      </c>
    </row>
    <row r="5482" spans="1:12" x14ac:dyDescent="0.15">
      <c r="A5482" t="s">
        <v>12</v>
      </c>
      <c r="B5482">
        <v>1515335</v>
      </c>
      <c r="C5482">
        <v>1515355</v>
      </c>
      <c r="D5482" t="s">
        <v>18228</v>
      </c>
      <c r="E5482" t="s">
        <v>18229</v>
      </c>
      <c r="F5482" t="s">
        <v>15</v>
      </c>
      <c r="G5482" t="s">
        <v>16</v>
      </c>
      <c r="H5482">
        <v>19</v>
      </c>
      <c r="I5482" t="s">
        <v>18230</v>
      </c>
      <c r="J5482" t="s">
        <v>18231</v>
      </c>
      <c r="K5482" t="s">
        <v>18232</v>
      </c>
      <c r="L5482" t="s">
        <v>77982</v>
      </c>
    </row>
    <row r="5483" spans="1:12" x14ac:dyDescent="0.15">
      <c r="A5483" t="s">
        <v>12</v>
      </c>
      <c r="B5483">
        <v>1515361</v>
      </c>
      <c r="C5483">
        <v>1515381</v>
      </c>
      <c r="D5483" t="s">
        <v>18228</v>
      </c>
      <c r="E5483" t="s">
        <v>18229</v>
      </c>
      <c r="F5483" t="s">
        <v>15</v>
      </c>
      <c r="G5483" t="s">
        <v>16</v>
      </c>
      <c r="H5483">
        <v>45</v>
      </c>
      <c r="I5483" t="s">
        <v>18233</v>
      </c>
      <c r="J5483" t="s">
        <v>18234</v>
      </c>
      <c r="K5483" t="s">
        <v>18235</v>
      </c>
      <c r="L5483" t="s">
        <v>77967</v>
      </c>
    </row>
    <row r="5484" spans="1:12" x14ac:dyDescent="0.15">
      <c r="A5484" t="s">
        <v>12</v>
      </c>
      <c r="B5484">
        <v>1515391</v>
      </c>
      <c r="C5484">
        <v>1515411</v>
      </c>
      <c r="D5484" t="s">
        <v>18228</v>
      </c>
      <c r="E5484" t="s">
        <v>18229</v>
      </c>
      <c r="F5484" t="s">
        <v>15</v>
      </c>
      <c r="G5484" t="s">
        <v>16</v>
      </c>
      <c r="H5484">
        <v>75</v>
      </c>
      <c r="I5484" t="s">
        <v>18236</v>
      </c>
      <c r="J5484" t="s">
        <v>18237</v>
      </c>
      <c r="K5484" t="s">
        <v>18238</v>
      </c>
      <c r="L5484" t="s">
        <v>78027</v>
      </c>
    </row>
    <row r="5485" spans="1:12" x14ac:dyDescent="0.15">
      <c r="A5485" t="s">
        <v>12</v>
      </c>
      <c r="B5485">
        <v>1515441</v>
      </c>
      <c r="C5485">
        <v>1515461</v>
      </c>
      <c r="D5485" t="s">
        <v>18228</v>
      </c>
      <c r="E5485" t="s">
        <v>18229</v>
      </c>
      <c r="F5485" t="s">
        <v>15</v>
      </c>
      <c r="G5485" t="s">
        <v>32</v>
      </c>
      <c r="H5485">
        <v>125</v>
      </c>
      <c r="I5485" t="s">
        <v>18239</v>
      </c>
      <c r="J5485" t="s">
        <v>18240</v>
      </c>
      <c r="K5485" t="s">
        <v>18241</v>
      </c>
      <c r="L5485" t="s">
        <v>78034</v>
      </c>
    </row>
    <row r="5486" spans="1:12" x14ac:dyDescent="0.15">
      <c r="A5486" t="s">
        <v>12</v>
      </c>
      <c r="B5486">
        <v>1516522</v>
      </c>
      <c r="C5486">
        <v>1516542</v>
      </c>
      <c r="D5486" t="s">
        <v>18242</v>
      </c>
      <c r="E5486" t="s">
        <v>90</v>
      </c>
      <c r="F5486" t="s">
        <v>15</v>
      </c>
      <c r="G5486" t="s">
        <v>23</v>
      </c>
      <c r="H5486">
        <v>40</v>
      </c>
      <c r="I5486" t="s">
        <v>18243</v>
      </c>
      <c r="J5486" t="s">
        <v>18244</v>
      </c>
      <c r="K5486" t="s">
        <v>18245</v>
      </c>
      <c r="L5486" t="s">
        <v>77952</v>
      </c>
    </row>
    <row r="5487" spans="1:12" x14ac:dyDescent="0.15">
      <c r="A5487" t="s">
        <v>12</v>
      </c>
      <c r="B5487">
        <v>1516547</v>
      </c>
      <c r="C5487">
        <v>1516567</v>
      </c>
      <c r="D5487" t="s">
        <v>18242</v>
      </c>
      <c r="E5487" t="s">
        <v>90</v>
      </c>
      <c r="F5487" t="s">
        <v>15</v>
      </c>
      <c r="G5487" t="s">
        <v>16</v>
      </c>
      <c r="H5487">
        <v>65</v>
      </c>
      <c r="I5487" t="s">
        <v>18246</v>
      </c>
      <c r="J5487" t="s">
        <v>18247</v>
      </c>
      <c r="K5487" t="s">
        <v>18248</v>
      </c>
      <c r="L5487" t="s">
        <v>78042</v>
      </c>
    </row>
    <row r="5488" spans="1:12" x14ac:dyDescent="0.15">
      <c r="A5488" t="s">
        <v>12</v>
      </c>
      <c r="B5488">
        <v>1516588</v>
      </c>
      <c r="C5488">
        <v>1516608</v>
      </c>
      <c r="D5488" t="s">
        <v>18242</v>
      </c>
      <c r="E5488" t="s">
        <v>90</v>
      </c>
      <c r="F5488" t="s">
        <v>15</v>
      </c>
      <c r="G5488" t="s">
        <v>32</v>
      </c>
      <c r="H5488">
        <v>106</v>
      </c>
      <c r="I5488" t="s">
        <v>18249</v>
      </c>
      <c r="J5488" t="s">
        <v>18250</v>
      </c>
      <c r="K5488" t="s">
        <v>18251</v>
      </c>
      <c r="L5488" t="s">
        <v>77914</v>
      </c>
    </row>
    <row r="5489" spans="1:12" x14ac:dyDescent="0.15">
      <c r="A5489" t="s">
        <v>12</v>
      </c>
      <c r="B5489">
        <v>1516629</v>
      </c>
      <c r="C5489">
        <v>1516649</v>
      </c>
      <c r="D5489" t="s">
        <v>18242</v>
      </c>
      <c r="E5489" t="s">
        <v>90</v>
      </c>
      <c r="F5489" t="s">
        <v>15</v>
      </c>
      <c r="G5489" t="s">
        <v>16</v>
      </c>
      <c r="H5489">
        <v>147</v>
      </c>
      <c r="I5489" t="s">
        <v>18252</v>
      </c>
      <c r="J5489" t="s">
        <v>18253</v>
      </c>
      <c r="K5489" t="s">
        <v>18254</v>
      </c>
      <c r="L5489" t="s">
        <v>78079</v>
      </c>
    </row>
    <row r="5490" spans="1:12" x14ac:dyDescent="0.15">
      <c r="A5490" t="s">
        <v>12</v>
      </c>
      <c r="B5490">
        <v>1517418</v>
      </c>
      <c r="C5490">
        <v>1517438</v>
      </c>
      <c r="D5490" t="s">
        <v>18255</v>
      </c>
      <c r="E5490" t="s">
        <v>18256</v>
      </c>
      <c r="F5490" t="s">
        <v>15</v>
      </c>
      <c r="G5490" t="s">
        <v>32</v>
      </c>
      <c r="H5490">
        <v>14</v>
      </c>
      <c r="I5490" t="s">
        <v>18257</v>
      </c>
      <c r="J5490" t="s">
        <v>18258</v>
      </c>
      <c r="K5490" t="s">
        <v>18259</v>
      </c>
      <c r="L5490" t="s">
        <v>77924</v>
      </c>
    </row>
    <row r="5491" spans="1:12" x14ac:dyDescent="0.15">
      <c r="A5491" t="s">
        <v>12</v>
      </c>
      <c r="B5491">
        <v>1517462</v>
      </c>
      <c r="C5491">
        <v>1517482</v>
      </c>
      <c r="D5491" t="s">
        <v>18255</v>
      </c>
      <c r="E5491" t="s">
        <v>18256</v>
      </c>
      <c r="F5491" t="s">
        <v>15</v>
      </c>
      <c r="G5491" t="s">
        <v>36</v>
      </c>
      <c r="H5491">
        <v>58</v>
      </c>
      <c r="I5491" t="s">
        <v>18260</v>
      </c>
      <c r="J5491" t="s">
        <v>18261</v>
      </c>
      <c r="K5491" t="s">
        <v>18262</v>
      </c>
      <c r="L5491" t="s">
        <v>77911</v>
      </c>
    </row>
    <row r="5492" spans="1:12" x14ac:dyDescent="0.15">
      <c r="A5492" t="s">
        <v>12</v>
      </c>
      <c r="B5492">
        <v>1517482</v>
      </c>
      <c r="C5492">
        <v>1517502</v>
      </c>
      <c r="D5492" t="s">
        <v>18255</v>
      </c>
      <c r="E5492" t="s">
        <v>18256</v>
      </c>
      <c r="F5492" t="s">
        <v>15</v>
      </c>
      <c r="G5492" t="s">
        <v>36</v>
      </c>
      <c r="H5492">
        <v>78</v>
      </c>
      <c r="I5492" t="s">
        <v>18263</v>
      </c>
      <c r="J5492" t="s">
        <v>18264</v>
      </c>
      <c r="K5492" t="s">
        <v>18265</v>
      </c>
      <c r="L5492" t="s">
        <v>78000</v>
      </c>
    </row>
    <row r="5493" spans="1:12" x14ac:dyDescent="0.15">
      <c r="A5493" t="s">
        <v>12</v>
      </c>
      <c r="B5493">
        <v>1517505</v>
      </c>
      <c r="C5493">
        <v>1517525</v>
      </c>
      <c r="D5493" t="s">
        <v>18255</v>
      </c>
      <c r="E5493" t="s">
        <v>18256</v>
      </c>
      <c r="F5493" t="s">
        <v>15</v>
      </c>
      <c r="G5493" t="s">
        <v>32</v>
      </c>
      <c r="H5493">
        <v>101</v>
      </c>
      <c r="I5493" t="s">
        <v>18266</v>
      </c>
      <c r="J5493" t="s">
        <v>18267</v>
      </c>
      <c r="K5493" t="s">
        <v>18268</v>
      </c>
      <c r="L5493" t="s">
        <v>77997</v>
      </c>
    </row>
    <row r="5494" spans="1:12" x14ac:dyDescent="0.15">
      <c r="A5494" t="s">
        <v>12</v>
      </c>
      <c r="B5494">
        <v>1517900</v>
      </c>
      <c r="C5494">
        <v>1517920</v>
      </c>
      <c r="D5494" t="s">
        <v>18269</v>
      </c>
      <c r="E5494" t="s">
        <v>90</v>
      </c>
      <c r="F5494" t="s">
        <v>15</v>
      </c>
      <c r="G5494" t="s">
        <v>23</v>
      </c>
      <c r="H5494">
        <v>26</v>
      </c>
      <c r="I5494" t="s">
        <v>18270</v>
      </c>
      <c r="J5494" t="s">
        <v>18271</v>
      </c>
      <c r="K5494" t="s">
        <v>18272</v>
      </c>
      <c r="L5494" t="s">
        <v>78002</v>
      </c>
    </row>
    <row r="5495" spans="1:12" x14ac:dyDescent="0.15">
      <c r="A5495" t="s">
        <v>12</v>
      </c>
      <c r="B5495">
        <v>1517929</v>
      </c>
      <c r="C5495">
        <v>1517949</v>
      </c>
      <c r="D5495" t="s">
        <v>18269</v>
      </c>
      <c r="E5495" t="s">
        <v>90</v>
      </c>
      <c r="F5495" t="s">
        <v>15</v>
      </c>
      <c r="G5495" t="s">
        <v>23</v>
      </c>
      <c r="H5495">
        <v>55</v>
      </c>
      <c r="I5495" t="s">
        <v>18273</v>
      </c>
      <c r="J5495" t="s">
        <v>18274</v>
      </c>
      <c r="K5495" t="s">
        <v>18275</v>
      </c>
      <c r="L5495" t="s">
        <v>77992</v>
      </c>
    </row>
    <row r="5496" spans="1:12" x14ac:dyDescent="0.15">
      <c r="A5496" t="s">
        <v>12</v>
      </c>
      <c r="B5496">
        <v>1517953</v>
      </c>
      <c r="C5496">
        <v>1517973</v>
      </c>
      <c r="D5496" t="s">
        <v>18269</v>
      </c>
      <c r="E5496" t="s">
        <v>90</v>
      </c>
      <c r="F5496" t="s">
        <v>15</v>
      </c>
      <c r="G5496" t="s">
        <v>16</v>
      </c>
      <c r="H5496">
        <v>79</v>
      </c>
      <c r="I5496" t="s">
        <v>18276</v>
      </c>
      <c r="J5496" t="s">
        <v>18277</v>
      </c>
      <c r="K5496" t="s">
        <v>18278</v>
      </c>
      <c r="L5496" t="s">
        <v>77993</v>
      </c>
    </row>
    <row r="5497" spans="1:12" x14ac:dyDescent="0.15">
      <c r="A5497" t="s">
        <v>12</v>
      </c>
      <c r="B5497">
        <v>1517994</v>
      </c>
      <c r="C5497">
        <v>1518014</v>
      </c>
      <c r="D5497" t="s">
        <v>18269</v>
      </c>
      <c r="E5497" t="s">
        <v>90</v>
      </c>
      <c r="F5497" t="s">
        <v>15</v>
      </c>
      <c r="G5497" t="s">
        <v>36</v>
      </c>
      <c r="H5497">
        <v>120</v>
      </c>
      <c r="I5497" t="s">
        <v>18279</v>
      </c>
      <c r="J5497" t="s">
        <v>18280</v>
      </c>
      <c r="K5497" t="s">
        <v>18281</v>
      </c>
      <c r="L5497" t="s">
        <v>78047</v>
      </c>
    </row>
    <row r="5498" spans="1:12" x14ac:dyDescent="0.15">
      <c r="A5498" t="s">
        <v>12</v>
      </c>
      <c r="B5498">
        <v>1518948</v>
      </c>
      <c r="C5498">
        <v>1518968</v>
      </c>
      <c r="D5498" t="s">
        <v>18282</v>
      </c>
      <c r="E5498" t="s">
        <v>18283</v>
      </c>
      <c r="F5498" t="s">
        <v>15</v>
      </c>
      <c r="G5498" t="s">
        <v>32</v>
      </c>
      <c r="H5498">
        <v>19</v>
      </c>
      <c r="I5498" t="s">
        <v>18284</v>
      </c>
      <c r="J5498" t="s">
        <v>18285</v>
      </c>
      <c r="K5498" t="s">
        <v>18286</v>
      </c>
      <c r="L5498" t="s">
        <v>77982</v>
      </c>
    </row>
    <row r="5499" spans="1:12" x14ac:dyDescent="0.15">
      <c r="A5499" t="s">
        <v>12</v>
      </c>
      <c r="B5499">
        <v>1518971</v>
      </c>
      <c r="C5499">
        <v>1518991</v>
      </c>
      <c r="D5499" t="s">
        <v>18282</v>
      </c>
      <c r="E5499" t="s">
        <v>18283</v>
      </c>
      <c r="F5499" t="s">
        <v>15</v>
      </c>
      <c r="G5499" t="s">
        <v>36</v>
      </c>
      <c r="H5499">
        <v>42</v>
      </c>
      <c r="I5499" t="s">
        <v>18287</v>
      </c>
      <c r="J5499" t="s">
        <v>18288</v>
      </c>
      <c r="K5499" t="s">
        <v>18289</v>
      </c>
      <c r="L5499" t="s">
        <v>77945</v>
      </c>
    </row>
    <row r="5500" spans="1:12" x14ac:dyDescent="0.15">
      <c r="A5500" t="s">
        <v>12</v>
      </c>
      <c r="B5500">
        <v>1519011</v>
      </c>
      <c r="C5500">
        <v>1519031</v>
      </c>
      <c r="D5500" t="s">
        <v>18282</v>
      </c>
      <c r="E5500" t="s">
        <v>18283</v>
      </c>
      <c r="F5500" t="s">
        <v>15</v>
      </c>
      <c r="G5500" t="s">
        <v>16</v>
      </c>
      <c r="H5500">
        <v>82</v>
      </c>
      <c r="I5500" t="s">
        <v>18290</v>
      </c>
      <c r="J5500" t="s">
        <v>18291</v>
      </c>
      <c r="K5500" t="s">
        <v>18292</v>
      </c>
      <c r="L5500" t="s">
        <v>78011</v>
      </c>
    </row>
    <row r="5501" spans="1:12" x14ac:dyDescent="0.15">
      <c r="A5501" t="s">
        <v>12</v>
      </c>
      <c r="B5501">
        <v>1519031</v>
      </c>
      <c r="C5501">
        <v>1519051</v>
      </c>
      <c r="D5501" t="s">
        <v>18282</v>
      </c>
      <c r="E5501" t="s">
        <v>18283</v>
      </c>
      <c r="F5501" t="s">
        <v>15</v>
      </c>
      <c r="G5501" t="s">
        <v>36</v>
      </c>
      <c r="H5501">
        <v>102</v>
      </c>
      <c r="I5501" t="s">
        <v>18293</v>
      </c>
      <c r="J5501" t="s">
        <v>18294</v>
      </c>
      <c r="K5501" t="s">
        <v>18295</v>
      </c>
      <c r="L5501" t="s">
        <v>77933</v>
      </c>
    </row>
    <row r="5502" spans="1:12" x14ac:dyDescent="0.15">
      <c r="A5502" t="s">
        <v>12</v>
      </c>
      <c r="B5502">
        <v>1519718</v>
      </c>
      <c r="C5502">
        <v>1519738</v>
      </c>
      <c r="D5502" t="s">
        <v>18296</v>
      </c>
      <c r="E5502" t="s">
        <v>18297</v>
      </c>
      <c r="F5502" t="s">
        <v>15</v>
      </c>
      <c r="G5502" t="s">
        <v>23</v>
      </c>
      <c r="H5502">
        <v>7</v>
      </c>
      <c r="I5502" t="s">
        <v>18298</v>
      </c>
      <c r="J5502" t="s">
        <v>18299</v>
      </c>
      <c r="K5502" t="s">
        <v>18300</v>
      </c>
      <c r="L5502" t="s">
        <v>77909</v>
      </c>
    </row>
    <row r="5503" spans="1:12" x14ac:dyDescent="0.15">
      <c r="A5503" t="s">
        <v>12</v>
      </c>
      <c r="B5503">
        <v>1519740</v>
      </c>
      <c r="C5503">
        <v>1519760</v>
      </c>
      <c r="D5503" t="s">
        <v>18296</v>
      </c>
      <c r="E5503" t="s">
        <v>18297</v>
      </c>
      <c r="F5503" t="s">
        <v>15</v>
      </c>
      <c r="G5503" t="s">
        <v>23</v>
      </c>
      <c r="H5503">
        <v>29</v>
      </c>
      <c r="I5503" t="s">
        <v>18301</v>
      </c>
      <c r="J5503" t="s">
        <v>18302</v>
      </c>
      <c r="K5503" t="s">
        <v>18303</v>
      </c>
      <c r="L5503" t="s">
        <v>77921</v>
      </c>
    </row>
    <row r="5504" spans="1:12" x14ac:dyDescent="0.15">
      <c r="A5504" t="s">
        <v>12</v>
      </c>
      <c r="B5504">
        <v>1519767</v>
      </c>
      <c r="C5504">
        <v>1519787</v>
      </c>
      <c r="D5504" t="s">
        <v>18296</v>
      </c>
      <c r="E5504" t="s">
        <v>18297</v>
      </c>
      <c r="F5504" t="s">
        <v>15</v>
      </c>
      <c r="G5504" t="s">
        <v>23</v>
      </c>
      <c r="H5504">
        <v>56</v>
      </c>
      <c r="I5504" t="s">
        <v>18304</v>
      </c>
      <c r="J5504" t="s">
        <v>18305</v>
      </c>
      <c r="K5504" t="s">
        <v>18306</v>
      </c>
      <c r="L5504" t="s">
        <v>77971</v>
      </c>
    </row>
    <row r="5505" spans="1:12" x14ac:dyDescent="0.15">
      <c r="A5505" t="s">
        <v>12</v>
      </c>
      <c r="B5505">
        <v>1519797</v>
      </c>
      <c r="C5505">
        <v>1519817</v>
      </c>
      <c r="D5505" t="s">
        <v>18296</v>
      </c>
      <c r="E5505" t="s">
        <v>18297</v>
      </c>
      <c r="F5505" t="s">
        <v>15</v>
      </c>
      <c r="G5505" t="s">
        <v>16</v>
      </c>
      <c r="H5505">
        <v>86</v>
      </c>
      <c r="I5505" t="s">
        <v>18307</v>
      </c>
      <c r="J5505" t="s">
        <v>18308</v>
      </c>
      <c r="K5505" t="s">
        <v>18309</v>
      </c>
      <c r="L5505" t="s">
        <v>77929</v>
      </c>
    </row>
    <row r="5506" spans="1:12" x14ac:dyDescent="0.15">
      <c r="A5506" t="s">
        <v>12</v>
      </c>
      <c r="B5506">
        <v>1520429</v>
      </c>
      <c r="C5506">
        <v>1520449</v>
      </c>
      <c r="D5506" t="s">
        <v>18310</v>
      </c>
      <c r="E5506" t="s">
        <v>90</v>
      </c>
      <c r="F5506" t="s">
        <v>15</v>
      </c>
      <c r="G5506" t="s">
        <v>36</v>
      </c>
      <c r="H5506">
        <v>37</v>
      </c>
      <c r="I5506" t="s">
        <v>18311</v>
      </c>
      <c r="J5506" t="s">
        <v>18312</v>
      </c>
      <c r="K5506" t="s">
        <v>18313</v>
      </c>
      <c r="L5506" t="s">
        <v>77906</v>
      </c>
    </row>
    <row r="5507" spans="1:12" x14ac:dyDescent="0.15">
      <c r="A5507" t="s">
        <v>12</v>
      </c>
      <c r="B5507">
        <v>1520463</v>
      </c>
      <c r="C5507">
        <v>1520483</v>
      </c>
      <c r="D5507" t="s">
        <v>18310</v>
      </c>
      <c r="E5507" t="s">
        <v>90</v>
      </c>
      <c r="F5507" t="s">
        <v>15</v>
      </c>
      <c r="G5507" t="s">
        <v>32</v>
      </c>
      <c r="H5507">
        <v>71</v>
      </c>
      <c r="I5507" t="s">
        <v>18314</v>
      </c>
      <c r="J5507" t="s">
        <v>18315</v>
      </c>
      <c r="K5507" t="s">
        <v>18316</v>
      </c>
      <c r="L5507" t="s">
        <v>77969</v>
      </c>
    </row>
    <row r="5508" spans="1:12" x14ac:dyDescent="0.15">
      <c r="A5508" t="s">
        <v>12</v>
      </c>
      <c r="B5508">
        <v>1520492</v>
      </c>
      <c r="C5508">
        <v>1520512</v>
      </c>
      <c r="D5508" t="s">
        <v>18310</v>
      </c>
      <c r="E5508" t="s">
        <v>90</v>
      </c>
      <c r="F5508" t="s">
        <v>15</v>
      </c>
      <c r="G5508" t="s">
        <v>36</v>
      </c>
      <c r="H5508">
        <v>100</v>
      </c>
      <c r="I5508" t="s">
        <v>18317</v>
      </c>
      <c r="J5508" t="s">
        <v>18318</v>
      </c>
      <c r="K5508" t="s">
        <v>18319</v>
      </c>
      <c r="L5508" t="s">
        <v>77953</v>
      </c>
    </row>
    <row r="5509" spans="1:12" x14ac:dyDescent="0.15">
      <c r="A5509" t="s">
        <v>12</v>
      </c>
      <c r="B5509">
        <v>1520518</v>
      </c>
      <c r="C5509">
        <v>1520538</v>
      </c>
      <c r="D5509" t="s">
        <v>18310</v>
      </c>
      <c r="E5509" t="s">
        <v>90</v>
      </c>
      <c r="F5509" t="s">
        <v>15</v>
      </c>
      <c r="G5509" t="s">
        <v>23</v>
      </c>
      <c r="H5509">
        <v>126</v>
      </c>
      <c r="I5509" t="s">
        <v>18320</v>
      </c>
      <c r="J5509" t="s">
        <v>18321</v>
      </c>
      <c r="K5509" t="s">
        <v>18322</v>
      </c>
      <c r="L5509" t="s">
        <v>78078</v>
      </c>
    </row>
    <row r="5510" spans="1:12" x14ac:dyDescent="0.15">
      <c r="A5510" t="s">
        <v>12</v>
      </c>
      <c r="B5510">
        <v>1521414</v>
      </c>
      <c r="C5510">
        <v>1521434</v>
      </c>
      <c r="D5510" t="s">
        <v>18323</v>
      </c>
      <c r="E5510" t="s">
        <v>18324</v>
      </c>
      <c r="F5510" t="s">
        <v>15</v>
      </c>
      <c r="G5510" t="s">
        <v>16</v>
      </c>
      <c r="H5510">
        <v>24</v>
      </c>
      <c r="I5510" t="s">
        <v>18325</v>
      </c>
      <c r="J5510" t="s">
        <v>18326</v>
      </c>
      <c r="K5510" t="s">
        <v>18327</v>
      </c>
      <c r="L5510" t="s">
        <v>77966</v>
      </c>
    </row>
    <row r="5511" spans="1:12" x14ac:dyDescent="0.15">
      <c r="A5511" t="s">
        <v>12</v>
      </c>
      <c r="B5511">
        <v>1521443</v>
      </c>
      <c r="C5511">
        <v>1521463</v>
      </c>
      <c r="D5511" t="s">
        <v>18323</v>
      </c>
      <c r="E5511" t="s">
        <v>18324</v>
      </c>
      <c r="F5511" t="s">
        <v>15</v>
      </c>
      <c r="G5511" t="s">
        <v>23</v>
      </c>
      <c r="H5511">
        <v>53</v>
      </c>
      <c r="I5511" t="s">
        <v>18328</v>
      </c>
      <c r="J5511" t="s">
        <v>18329</v>
      </c>
      <c r="K5511" t="s">
        <v>18330</v>
      </c>
      <c r="L5511" t="s">
        <v>77922</v>
      </c>
    </row>
    <row r="5512" spans="1:12" x14ac:dyDescent="0.15">
      <c r="A5512" t="s">
        <v>12</v>
      </c>
      <c r="B5512">
        <v>1521481</v>
      </c>
      <c r="C5512">
        <v>1521501</v>
      </c>
      <c r="D5512" t="s">
        <v>18323</v>
      </c>
      <c r="E5512" t="s">
        <v>18324</v>
      </c>
      <c r="F5512" t="s">
        <v>15</v>
      </c>
      <c r="G5512" t="s">
        <v>16</v>
      </c>
      <c r="H5512">
        <v>91</v>
      </c>
      <c r="I5512" t="s">
        <v>18331</v>
      </c>
      <c r="J5512" t="s">
        <v>18332</v>
      </c>
      <c r="K5512" t="s">
        <v>18333</v>
      </c>
      <c r="L5512" t="s">
        <v>77907</v>
      </c>
    </row>
    <row r="5513" spans="1:12" x14ac:dyDescent="0.15">
      <c r="A5513" t="s">
        <v>12</v>
      </c>
      <c r="B5513">
        <v>1521510</v>
      </c>
      <c r="C5513">
        <v>1521530</v>
      </c>
      <c r="D5513" t="s">
        <v>18323</v>
      </c>
      <c r="E5513" t="s">
        <v>18324</v>
      </c>
      <c r="F5513" t="s">
        <v>15</v>
      </c>
      <c r="G5513" t="s">
        <v>32</v>
      </c>
      <c r="H5513">
        <v>120</v>
      </c>
      <c r="I5513" t="s">
        <v>18334</v>
      </c>
      <c r="J5513" t="s">
        <v>18335</v>
      </c>
      <c r="K5513" t="s">
        <v>18336</v>
      </c>
      <c r="L5513" t="s">
        <v>78047</v>
      </c>
    </row>
    <row r="5514" spans="1:12" x14ac:dyDescent="0.15">
      <c r="A5514" t="s">
        <v>12</v>
      </c>
      <c r="B5514">
        <v>1523118</v>
      </c>
      <c r="C5514">
        <v>1523138</v>
      </c>
      <c r="D5514" t="s">
        <v>18337</v>
      </c>
      <c r="E5514" t="s">
        <v>18338</v>
      </c>
      <c r="F5514" t="s">
        <v>76</v>
      </c>
      <c r="G5514" t="s">
        <v>23</v>
      </c>
      <c r="H5514">
        <v>7</v>
      </c>
      <c r="I5514" t="s">
        <v>18339</v>
      </c>
      <c r="J5514" t="s">
        <v>18340</v>
      </c>
      <c r="K5514" t="s">
        <v>18341</v>
      </c>
      <c r="L5514" t="s">
        <v>77909</v>
      </c>
    </row>
    <row r="5515" spans="1:12" x14ac:dyDescent="0.15">
      <c r="A5515" t="s">
        <v>12</v>
      </c>
      <c r="B5515">
        <v>1523060</v>
      </c>
      <c r="C5515">
        <v>1523080</v>
      </c>
      <c r="D5515" t="s">
        <v>18337</v>
      </c>
      <c r="E5515" t="s">
        <v>18338</v>
      </c>
      <c r="F5515" t="s">
        <v>76</v>
      </c>
      <c r="G5515" t="s">
        <v>36</v>
      </c>
      <c r="H5515">
        <v>65</v>
      </c>
      <c r="I5515" t="s">
        <v>18342</v>
      </c>
      <c r="J5515" t="s">
        <v>18343</v>
      </c>
      <c r="K5515" t="s">
        <v>18344</v>
      </c>
      <c r="L5515" t="s">
        <v>78042</v>
      </c>
    </row>
    <row r="5516" spans="1:12" x14ac:dyDescent="0.15">
      <c r="A5516" t="s">
        <v>12</v>
      </c>
      <c r="B5516">
        <v>1523027</v>
      </c>
      <c r="C5516">
        <v>1523047</v>
      </c>
      <c r="D5516" t="s">
        <v>18337</v>
      </c>
      <c r="E5516" t="s">
        <v>18338</v>
      </c>
      <c r="F5516" t="s">
        <v>76</v>
      </c>
      <c r="G5516" t="s">
        <v>23</v>
      </c>
      <c r="H5516">
        <v>98</v>
      </c>
      <c r="I5516" t="s">
        <v>18345</v>
      </c>
      <c r="J5516" t="s">
        <v>18346</v>
      </c>
      <c r="K5516" t="s">
        <v>18347</v>
      </c>
      <c r="L5516" t="s">
        <v>78048</v>
      </c>
    </row>
    <row r="5517" spans="1:12" x14ac:dyDescent="0.15">
      <c r="A5517" t="s">
        <v>12</v>
      </c>
      <c r="B5517">
        <v>1522992</v>
      </c>
      <c r="C5517">
        <v>1523012</v>
      </c>
      <c r="D5517" t="s">
        <v>18337</v>
      </c>
      <c r="E5517" t="s">
        <v>18338</v>
      </c>
      <c r="F5517" t="s">
        <v>76</v>
      </c>
      <c r="G5517" t="s">
        <v>36</v>
      </c>
      <c r="H5517">
        <v>133</v>
      </c>
      <c r="I5517" t="s">
        <v>18348</v>
      </c>
      <c r="J5517" t="s">
        <v>18349</v>
      </c>
      <c r="K5517" t="s">
        <v>18350</v>
      </c>
      <c r="L5517" t="s">
        <v>77995</v>
      </c>
    </row>
    <row r="5518" spans="1:12" x14ac:dyDescent="0.15">
      <c r="A5518" t="s">
        <v>12</v>
      </c>
      <c r="B5518">
        <v>1525752</v>
      </c>
      <c r="C5518">
        <v>1525772</v>
      </c>
      <c r="D5518" t="s">
        <v>18351</v>
      </c>
      <c r="E5518" t="s">
        <v>18352</v>
      </c>
      <c r="F5518" t="s">
        <v>76</v>
      </c>
      <c r="G5518" t="s">
        <v>16</v>
      </c>
      <c r="H5518">
        <v>7</v>
      </c>
      <c r="I5518" t="s">
        <v>18353</v>
      </c>
      <c r="J5518" t="s">
        <v>18354</v>
      </c>
      <c r="K5518" t="s">
        <v>18355</v>
      </c>
      <c r="L5518" t="s">
        <v>77909</v>
      </c>
    </row>
    <row r="5519" spans="1:12" x14ac:dyDescent="0.15">
      <c r="A5519" t="s">
        <v>12</v>
      </c>
      <c r="B5519">
        <v>1525732</v>
      </c>
      <c r="C5519">
        <v>1525752</v>
      </c>
      <c r="D5519" t="s">
        <v>18351</v>
      </c>
      <c r="E5519" t="s">
        <v>18352</v>
      </c>
      <c r="F5519" t="s">
        <v>76</v>
      </c>
      <c r="G5519" t="s">
        <v>16</v>
      </c>
      <c r="H5519">
        <v>27</v>
      </c>
      <c r="I5519" t="s">
        <v>18356</v>
      </c>
      <c r="J5519" t="s">
        <v>18357</v>
      </c>
      <c r="K5519" t="s">
        <v>18358</v>
      </c>
      <c r="L5519" t="s">
        <v>78013</v>
      </c>
    </row>
    <row r="5520" spans="1:12" x14ac:dyDescent="0.15">
      <c r="A5520" t="s">
        <v>12</v>
      </c>
      <c r="B5520">
        <v>1525694</v>
      </c>
      <c r="C5520">
        <v>1525714</v>
      </c>
      <c r="D5520" t="s">
        <v>18351</v>
      </c>
      <c r="E5520" t="s">
        <v>18352</v>
      </c>
      <c r="F5520" t="s">
        <v>76</v>
      </c>
      <c r="G5520" t="s">
        <v>36</v>
      </c>
      <c r="H5520">
        <v>65</v>
      </c>
      <c r="I5520" t="s">
        <v>18359</v>
      </c>
      <c r="J5520" t="s">
        <v>18360</v>
      </c>
      <c r="K5520" t="s">
        <v>18361</v>
      </c>
      <c r="L5520" t="s">
        <v>78042</v>
      </c>
    </row>
    <row r="5521" spans="1:12" x14ac:dyDescent="0.15">
      <c r="A5521" t="s">
        <v>12</v>
      </c>
      <c r="B5521">
        <v>1525626</v>
      </c>
      <c r="C5521">
        <v>1525646</v>
      </c>
      <c r="D5521" t="s">
        <v>18351</v>
      </c>
      <c r="E5521" t="s">
        <v>18352</v>
      </c>
      <c r="F5521" t="s">
        <v>76</v>
      </c>
      <c r="G5521" t="s">
        <v>16</v>
      </c>
      <c r="H5521">
        <v>133</v>
      </c>
      <c r="I5521" t="s">
        <v>18362</v>
      </c>
      <c r="J5521" t="s">
        <v>18363</v>
      </c>
      <c r="K5521" t="s">
        <v>18364</v>
      </c>
      <c r="L5521" t="s">
        <v>77995</v>
      </c>
    </row>
    <row r="5522" spans="1:12" x14ac:dyDescent="0.15">
      <c r="A5522" t="s">
        <v>12</v>
      </c>
      <c r="B5522">
        <v>1526892</v>
      </c>
      <c r="C5522">
        <v>1526912</v>
      </c>
      <c r="D5522" t="s">
        <v>18365</v>
      </c>
      <c r="E5522" t="s">
        <v>90</v>
      </c>
      <c r="F5522" t="s">
        <v>76</v>
      </c>
      <c r="G5522" t="s">
        <v>36</v>
      </c>
      <c r="H5522">
        <v>0</v>
      </c>
      <c r="I5522" t="s">
        <v>18366</v>
      </c>
      <c r="J5522" t="s">
        <v>18367</v>
      </c>
      <c r="K5522" t="s">
        <v>18368</v>
      </c>
      <c r="L5522" t="s">
        <v>77980</v>
      </c>
    </row>
    <row r="5523" spans="1:12" x14ac:dyDescent="0.15">
      <c r="A5523" t="s">
        <v>12</v>
      </c>
      <c r="B5523">
        <v>1526849</v>
      </c>
      <c r="C5523">
        <v>1526869</v>
      </c>
      <c r="D5523" t="s">
        <v>18365</v>
      </c>
      <c r="E5523" t="s">
        <v>90</v>
      </c>
      <c r="F5523" t="s">
        <v>76</v>
      </c>
      <c r="G5523" t="s">
        <v>36</v>
      </c>
      <c r="H5523">
        <v>43</v>
      </c>
      <c r="I5523" t="s">
        <v>18369</v>
      </c>
      <c r="J5523" t="s">
        <v>18370</v>
      </c>
      <c r="K5523" t="s">
        <v>18371</v>
      </c>
      <c r="L5523" t="s">
        <v>77942</v>
      </c>
    </row>
    <row r="5524" spans="1:12" x14ac:dyDescent="0.15">
      <c r="A5524" t="s">
        <v>12</v>
      </c>
      <c r="B5524">
        <v>1526828</v>
      </c>
      <c r="C5524">
        <v>1526848</v>
      </c>
      <c r="D5524" t="s">
        <v>18365</v>
      </c>
      <c r="E5524" t="s">
        <v>90</v>
      </c>
      <c r="F5524" t="s">
        <v>76</v>
      </c>
      <c r="G5524" t="s">
        <v>32</v>
      </c>
      <c r="H5524">
        <v>64</v>
      </c>
      <c r="I5524" t="s">
        <v>18372</v>
      </c>
      <c r="J5524" t="s">
        <v>18373</v>
      </c>
      <c r="K5524" t="s">
        <v>18374</v>
      </c>
      <c r="L5524" t="s">
        <v>77989</v>
      </c>
    </row>
    <row r="5525" spans="1:12" x14ac:dyDescent="0.15">
      <c r="A5525" t="s">
        <v>12</v>
      </c>
      <c r="B5525">
        <v>1526807</v>
      </c>
      <c r="C5525">
        <v>1526827</v>
      </c>
      <c r="D5525" t="s">
        <v>18365</v>
      </c>
      <c r="E5525" t="s">
        <v>90</v>
      </c>
      <c r="F5525" t="s">
        <v>76</v>
      </c>
      <c r="G5525" t="s">
        <v>23</v>
      </c>
      <c r="H5525">
        <v>85</v>
      </c>
      <c r="I5525" t="s">
        <v>18375</v>
      </c>
      <c r="J5525" t="s">
        <v>18376</v>
      </c>
      <c r="K5525" t="s">
        <v>18377</v>
      </c>
      <c r="L5525" t="s">
        <v>77972</v>
      </c>
    </row>
    <row r="5526" spans="1:12" x14ac:dyDescent="0.15">
      <c r="A5526" t="s">
        <v>12</v>
      </c>
      <c r="B5526">
        <v>1527066</v>
      </c>
      <c r="C5526">
        <v>1527086</v>
      </c>
      <c r="D5526" t="s">
        <v>18378</v>
      </c>
      <c r="E5526" t="s">
        <v>90</v>
      </c>
      <c r="F5526" t="s">
        <v>15</v>
      </c>
      <c r="G5526" t="s">
        <v>36</v>
      </c>
      <c r="H5526">
        <v>7</v>
      </c>
      <c r="I5526" t="s">
        <v>18379</v>
      </c>
      <c r="J5526" t="s">
        <v>18380</v>
      </c>
      <c r="K5526" t="s">
        <v>18381</v>
      </c>
      <c r="L5526" t="s">
        <v>77909</v>
      </c>
    </row>
    <row r="5527" spans="1:12" x14ac:dyDescent="0.15">
      <c r="A5527" t="s">
        <v>12</v>
      </c>
      <c r="B5527">
        <v>1527087</v>
      </c>
      <c r="C5527">
        <v>1527107</v>
      </c>
      <c r="D5527" t="s">
        <v>18378</v>
      </c>
      <c r="E5527" t="s">
        <v>90</v>
      </c>
      <c r="F5527" t="s">
        <v>15</v>
      </c>
      <c r="G5527" t="s">
        <v>16</v>
      </c>
      <c r="H5527">
        <v>28</v>
      </c>
      <c r="I5527" t="s">
        <v>18382</v>
      </c>
      <c r="J5527" t="s">
        <v>18383</v>
      </c>
      <c r="K5527" t="s">
        <v>18384</v>
      </c>
      <c r="L5527" t="s">
        <v>77956</v>
      </c>
    </row>
    <row r="5528" spans="1:12" x14ac:dyDescent="0.15">
      <c r="A5528" t="s">
        <v>12</v>
      </c>
      <c r="B5528">
        <v>1527115</v>
      </c>
      <c r="C5528">
        <v>1527135</v>
      </c>
      <c r="D5528" t="s">
        <v>18378</v>
      </c>
      <c r="E5528" t="s">
        <v>90</v>
      </c>
      <c r="F5528" t="s">
        <v>15</v>
      </c>
      <c r="G5528" t="s">
        <v>23</v>
      </c>
      <c r="H5528">
        <v>56</v>
      </c>
      <c r="I5528" t="s">
        <v>18385</v>
      </c>
      <c r="J5528" t="s">
        <v>18386</v>
      </c>
      <c r="K5528" t="s">
        <v>18387</v>
      </c>
      <c r="L5528" t="s">
        <v>77971</v>
      </c>
    </row>
    <row r="5529" spans="1:12" x14ac:dyDescent="0.15">
      <c r="A5529" t="s">
        <v>12</v>
      </c>
      <c r="B5529">
        <v>1527153</v>
      </c>
      <c r="C5529">
        <v>1527173</v>
      </c>
      <c r="D5529" t="s">
        <v>18378</v>
      </c>
      <c r="E5529" t="s">
        <v>90</v>
      </c>
      <c r="F5529" t="s">
        <v>15</v>
      </c>
      <c r="G5529" t="s">
        <v>23</v>
      </c>
      <c r="H5529">
        <v>94</v>
      </c>
      <c r="I5529" t="s">
        <v>18388</v>
      </c>
      <c r="J5529" t="s">
        <v>18389</v>
      </c>
      <c r="K5529" t="s">
        <v>18390</v>
      </c>
      <c r="L5529" t="s">
        <v>77927</v>
      </c>
    </row>
    <row r="5530" spans="1:12" x14ac:dyDescent="0.15">
      <c r="A5530" t="s">
        <v>12</v>
      </c>
      <c r="B5530">
        <v>1527725</v>
      </c>
      <c r="C5530">
        <v>1527745</v>
      </c>
      <c r="D5530" t="s">
        <v>18391</v>
      </c>
      <c r="E5530" t="s">
        <v>18392</v>
      </c>
      <c r="F5530" t="s">
        <v>15</v>
      </c>
      <c r="G5530" t="s">
        <v>23</v>
      </c>
      <c r="H5530">
        <v>26</v>
      </c>
      <c r="I5530" t="s">
        <v>18393</v>
      </c>
      <c r="J5530" t="s">
        <v>18394</v>
      </c>
      <c r="K5530" t="s">
        <v>18395</v>
      </c>
      <c r="L5530" t="s">
        <v>78002</v>
      </c>
    </row>
    <row r="5531" spans="1:12" x14ac:dyDescent="0.15">
      <c r="A5531" t="s">
        <v>12</v>
      </c>
      <c r="B5531">
        <v>1527755</v>
      </c>
      <c r="C5531">
        <v>1527775</v>
      </c>
      <c r="D5531" t="s">
        <v>18391</v>
      </c>
      <c r="E5531" t="s">
        <v>18392</v>
      </c>
      <c r="F5531" t="s">
        <v>15</v>
      </c>
      <c r="G5531" t="s">
        <v>32</v>
      </c>
      <c r="H5531">
        <v>56</v>
      </c>
      <c r="I5531" t="s">
        <v>18396</v>
      </c>
      <c r="J5531" t="s">
        <v>18397</v>
      </c>
      <c r="K5531" t="s">
        <v>18398</v>
      </c>
      <c r="L5531" t="s">
        <v>77971</v>
      </c>
    </row>
    <row r="5532" spans="1:12" x14ac:dyDescent="0.15">
      <c r="A5532" t="s">
        <v>12</v>
      </c>
      <c r="B5532">
        <v>1527791</v>
      </c>
      <c r="C5532">
        <v>1527811</v>
      </c>
      <c r="D5532" t="s">
        <v>18391</v>
      </c>
      <c r="E5532" t="s">
        <v>18392</v>
      </c>
      <c r="F5532" t="s">
        <v>15</v>
      </c>
      <c r="G5532" t="s">
        <v>32</v>
      </c>
      <c r="H5532">
        <v>92</v>
      </c>
      <c r="I5532" t="s">
        <v>18399</v>
      </c>
      <c r="J5532" t="s">
        <v>18400</v>
      </c>
      <c r="K5532" t="s">
        <v>18401</v>
      </c>
      <c r="L5532" t="s">
        <v>78032</v>
      </c>
    </row>
    <row r="5533" spans="1:12" x14ac:dyDescent="0.15">
      <c r="A5533" t="s">
        <v>12</v>
      </c>
      <c r="B5533">
        <v>1527814</v>
      </c>
      <c r="C5533">
        <v>1527834</v>
      </c>
      <c r="D5533" t="s">
        <v>18391</v>
      </c>
      <c r="E5533" t="s">
        <v>18392</v>
      </c>
      <c r="F5533" t="s">
        <v>15</v>
      </c>
      <c r="G5533" t="s">
        <v>32</v>
      </c>
      <c r="H5533">
        <v>115</v>
      </c>
      <c r="I5533" t="s">
        <v>18402</v>
      </c>
      <c r="J5533" t="s">
        <v>18403</v>
      </c>
      <c r="K5533" t="s">
        <v>18404</v>
      </c>
      <c r="L5533" t="s">
        <v>78020</v>
      </c>
    </row>
    <row r="5534" spans="1:12" x14ac:dyDescent="0.15">
      <c r="A5534" t="s">
        <v>12</v>
      </c>
      <c r="B5534">
        <v>1528745</v>
      </c>
      <c r="C5534">
        <v>1528765</v>
      </c>
      <c r="D5534" t="s">
        <v>18405</v>
      </c>
      <c r="E5534" t="s">
        <v>90</v>
      </c>
      <c r="F5534" t="s">
        <v>15</v>
      </c>
      <c r="G5534" t="s">
        <v>32</v>
      </c>
      <c r="H5534">
        <v>0</v>
      </c>
      <c r="I5534" t="s">
        <v>18406</v>
      </c>
      <c r="J5534" t="s">
        <v>18407</v>
      </c>
      <c r="K5534" t="s">
        <v>18408</v>
      </c>
      <c r="L5534" t="s">
        <v>77980</v>
      </c>
    </row>
    <row r="5535" spans="1:12" x14ac:dyDescent="0.15">
      <c r="A5535" t="s">
        <v>12</v>
      </c>
      <c r="B5535">
        <v>1528769</v>
      </c>
      <c r="C5535">
        <v>1528789</v>
      </c>
      <c r="D5535" t="s">
        <v>18405</v>
      </c>
      <c r="E5535" t="s">
        <v>90</v>
      </c>
      <c r="F5535" t="s">
        <v>15</v>
      </c>
      <c r="G5535" t="s">
        <v>36</v>
      </c>
      <c r="H5535">
        <v>24</v>
      </c>
      <c r="I5535" t="s">
        <v>18409</v>
      </c>
      <c r="J5535" t="s">
        <v>18410</v>
      </c>
      <c r="K5535" t="s">
        <v>18411</v>
      </c>
      <c r="L5535" t="s">
        <v>77966</v>
      </c>
    </row>
    <row r="5536" spans="1:12" x14ac:dyDescent="0.15">
      <c r="A5536" t="s">
        <v>12</v>
      </c>
      <c r="B5536">
        <v>1528791</v>
      </c>
      <c r="C5536">
        <v>1528811</v>
      </c>
      <c r="D5536" t="s">
        <v>18405</v>
      </c>
      <c r="E5536" t="s">
        <v>90</v>
      </c>
      <c r="F5536" t="s">
        <v>15</v>
      </c>
      <c r="G5536" t="s">
        <v>32</v>
      </c>
      <c r="H5536">
        <v>46</v>
      </c>
      <c r="I5536" t="s">
        <v>18412</v>
      </c>
      <c r="J5536" t="s">
        <v>18413</v>
      </c>
      <c r="K5536" t="s">
        <v>18414</v>
      </c>
      <c r="L5536" t="s">
        <v>78004</v>
      </c>
    </row>
    <row r="5537" spans="1:12" x14ac:dyDescent="0.15">
      <c r="A5537" t="s">
        <v>12</v>
      </c>
      <c r="B5537">
        <v>1528827</v>
      </c>
      <c r="C5537">
        <v>1528847</v>
      </c>
      <c r="D5537" t="s">
        <v>18405</v>
      </c>
      <c r="E5537" t="s">
        <v>90</v>
      </c>
      <c r="F5537" t="s">
        <v>15</v>
      </c>
      <c r="G5537" t="s">
        <v>16</v>
      </c>
      <c r="H5537">
        <v>82</v>
      </c>
      <c r="I5537" t="s">
        <v>18415</v>
      </c>
      <c r="J5537" t="s">
        <v>18416</v>
      </c>
      <c r="K5537" t="s">
        <v>18417</v>
      </c>
      <c r="L5537" t="s">
        <v>78011</v>
      </c>
    </row>
    <row r="5538" spans="1:12" x14ac:dyDescent="0.15">
      <c r="A5538" t="s">
        <v>12</v>
      </c>
      <c r="B5538">
        <v>1530273</v>
      </c>
      <c r="C5538">
        <v>1530293</v>
      </c>
      <c r="D5538" t="s">
        <v>18418</v>
      </c>
      <c r="E5538" t="s">
        <v>90</v>
      </c>
      <c r="F5538" t="s">
        <v>76</v>
      </c>
      <c r="G5538" t="s">
        <v>36</v>
      </c>
      <c r="H5538">
        <v>6</v>
      </c>
      <c r="I5538" t="s">
        <v>18419</v>
      </c>
      <c r="J5538" t="s">
        <v>18420</v>
      </c>
      <c r="K5538" t="s">
        <v>18421</v>
      </c>
      <c r="L5538" t="s">
        <v>78025</v>
      </c>
    </row>
    <row r="5539" spans="1:12" x14ac:dyDescent="0.15">
      <c r="A5539" t="s">
        <v>12</v>
      </c>
      <c r="B5539">
        <v>1530248</v>
      </c>
      <c r="C5539">
        <v>1530268</v>
      </c>
      <c r="D5539" t="s">
        <v>18418</v>
      </c>
      <c r="E5539" t="s">
        <v>90</v>
      </c>
      <c r="F5539" t="s">
        <v>76</v>
      </c>
      <c r="G5539" t="s">
        <v>36</v>
      </c>
      <c r="H5539">
        <v>31</v>
      </c>
      <c r="I5539" t="s">
        <v>18422</v>
      </c>
      <c r="J5539" t="s">
        <v>18423</v>
      </c>
      <c r="K5539" t="s">
        <v>18424</v>
      </c>
      <c r="L5539" t="s">
        <v>77910</v>
      </c>
    </row>
    <row r="5540" spans="1:12" x14ac:dyDescent="0.15">
      <c r="A5540" t="s">
        <v>12</v>
      </c>
      <c r="B5540">
        <v>1530224</v>
      </c>
      <c r="C5540">
        <v>1530244</v>
      </c>
      <c r="D5540" t="s">
        <v>18418</v>
      </c>
      <c r="E5540" t="s">
        <v>90</v>
      </c>
      <c r="F5540" t="s">
        <v>76</v>
      </c>
      <c r="G5540" t="s">
        <v>16</v>
      </c>
      <c r="H5540">
        <v>55</v>
      </c>
      <c r="I5540" t="s">
        <v>18425</v>
      </c>
      <c r="J5540" t="s">
        <v>18426</v>
      </c>
      <c r="K5540" t="s">
        <v>18427</v>
      </c>
      <c r="L5540" t="s">
        <v>77992</v>
      </c>
    </row>
    <row r="5541" spans="1:12" x14ac:dyDescent="0.15">
      <c r="A5541" t="s">
        <v>12</v>
      </c>
      <c r="B5541">
        <v>1530191</v>
      </c>
      <c r="C5541">
        <v>1530211</v>
      </c>
      <c r="D5541" t="s">
        <v>18418</v>
      </c>
      <c r="E5541" t="s">
        <v>90</v>
      </c>
      <c r="F5541" t="s">
        <v>76</v>
      </c>
      <c r="G5541" t="s">
        <v>36</v>
      </c>
      <c r="H5541">
        <v>88</v>
      </c>
      <c r="I5541" t="s">
        <v>18428</v>
      </c>
      <c r="J5541" t="s">
        <v>18429</v>
      </c>
      <c r="K5541" t="s">
        <v>18430</v>
      </c>
      <c r="L5541" t="s">
        <v>77923</v>
      </c>
    </row>
    <row r="5542" spans="1:12" x14ac:dyDescent="0.15">
      <c r="A5542" t="s">
        <v>12</v>
      </c>
      <c r="B5542">
        <v>1531737</v>
      </c>
      <c r="C5542">
        <v>1531757</v>
      </c>
      <c r="D5542" t="s">
        <v>18431</v>
      </c>
      <c r="E5542" t="s">
        <v>90</v>
      </c>
      <c r="F5542" t="s">
        <v>76</v>
      </c>
      <c r="G5542" t="s">
        <v>16</v>
      </c>
      <c r="H5542">
        <v>28</v>
      </c>
      <c r="I5542" t="s">
        <v>18432</v>
      </c>
      <c r="J5542" t="s">
        <v>18433</v>
      </c>
      <c r="K5542" t="s">
        <v>18434</v>
      </c>
      <c r="L5542" t="s">
        <v>77956</v>
      </c>
    </row>
    <row r="5543" spans="1:12" x14ac:dyDescent="0.15">
      <c r="A5543" t="s">
        <v>12</v>
      </c>
      <c r="B5543">
        <v>1531716</v>
      </c>
      <c r="C5543">
        <v>1531736</v>
      </c>
      <c r="D5543" t="s">
        <v>18431</v>
      </c>
      <c r="E5543" t="s">
        <v>90</v>
      </c>
      <c r="F5543" t="s">
        <v>76</v>
      </c>
      <c r="G5543" t="s">
        <v>23</v>
      </c>
      <c r="H5543">
        <v>49</v>
      </c>
      <c r="I5543" t="s">
        <v>18435</v>
      </c>
      <c r="J5543" t="s">
        <v>18436</v>
      </c>
      <c r="K5543" t="s">
        <v>18437</v>
      </c>
      <c r="L5543" t="s">
        <v>77913</v>
      </c>
    </row>
    <row r="5544" spans="1:12" x14ac:dyDescent="0.15">
      <c r="A5544" t="s">
        <v>12</v>
      </c>
      <c r="B5544">
        <v>1531679</v>
      </c>
      <c r="C5544">
        <v>1531699</v>
      </c>
      <c r="D5544" t="s">
        <v>18431</v>
      </c>
      <c r="E5544" t="s">
        <v>90</v>
      </c>
      <c r="F5544" t="s">
        <v>76</v>
      </c>
      <c r="G5544" t="s">
        <v>23</v>
      </c>
      <c r="H5544">
        <v>86</v>
      </c>
      <c r="I5544" t="s">
        <v>18438</v>
      </c>
      <c r="J5544" t="s">
        <v>18439</v>
      </c>
      <c r="K5544" t="s">
        <v>18440</v>
      </c>
      <c r="L5544" t="s">
        <v>77929</v>
      </c>
    </row>
    <row r="5545" spans="1:12" x14ac:dyDescent="0.15">
      <c r="A5545" t="s">
        <v>12</v>
      </c>
      <c r="B5545">
        <v>1531658</v>
      </c>
      <c r="C5545">
        <v>1531678</v>
      </c>
      <c r="D5545" t="s">
        <v>18431</v>
      </c>
      <c r="E5545" t="s">
        <v>90</v>
      </c>
      <c r="F5545" t="s">
        <v>76</v>
      </c>
      <c r="G5545" t="s">
        <v>32</v>
      </c>
      <c r="H5545">
        <v>107</v>
      </c>
      <c r="I5545" t="s">
        <v>18441</v>
      </c>
      <c r="J5545" t="s">
        <v>18442</v>
      </c>
      <c r="K5545" t="s">
        <v>18443</v>
      </c>
      <c r="L5545" t="s">
        <v>77983</v>
      </c>
    </row>
    <row r="5546" spans="1:12" x14ac:dyDescent="0.15">
      <c r="A5546" t="s">
        <v>12</v>
      </c>
      <c r="B5546">
        <v>1531965</v>
      </c>
      <c r="C5546">
        <v>1531985</v>
      </c>
      <c r="D5546" t="s">
        <v>18444</v>
      </c>
      <c r="E5546" t="s">
        <v>90</v>
      </c>
      <c r="F5546" t="s">
        <v>15</v>
      </c>
      <c r="G5546" t="s">
        <v>32</v>
      </c>
      <c r="H5546">
        <v>1</v>
      </c>
      <c r="I5546" t="s">
        <v>18445</v>
      </c>
      <c r="J5546" t="s">
        <v>18446</v>
      </c>
      <c r="K5546" t="s">
        <v>18447</v>
      </c>
      <c r="L5546" t="s">
        <v>77917</v>
      </c>
    </row>
    <row r="5547" spans="1:12" x14ac:dyDescent="0.15">
      <c r="A5547" t="s">
        <v>12</v>
      </c>
      <c r="B5547">
        <v>1532004</v>
      </c>
      <c r="C5547">
        <v>1532024</v>
      </c>
      <c r="D5547" t="s">
        <v>18444</v>
      </c>
      <c r="E5547" t="s">
        <v>90</v>
      </c>
      <c r="F5547" t="s">
        <v>15</v>
      </c>
      <c r="G5547" t="s">
        <v>36</v>
      </c>
      <c r="H5547">
        <v>40</v>
      </c>
      <c r="I5547" t="s">
        <v>18448</v>
      </c>
      <c r="J5547" t="s">
        <v>18449</v>
      </c>
      <c r="K5547" t="s">
        <v>18450</v>
      </c>
      <c r="L5547" t="s">
        <v>77952</v>
      </c>
    </row>
    <row r="5548" spans="1:12" x14ac:dyDescent="0.15">
      <c r="A5548" t="s">
        <v>12</v>
      </c>
      <c r="B5548">
        <v>1532031</v>
      </c>
      <c r="C5548">
        <v>1532051</v>
      </c>
      <c r="D5548" t="s">
        <v>18444</v>
      </c>
      <c r="E5548" t="s">
        <v>90</v>
      </c>
      <c r="F5548" t="s">
        <v>15</v>
      </c>
      <c r="G5548" t="s">
        <v>16</v>
      </c>
      <c r="H5548">
        <v>67</v>
      </c>
      <c r="I5548" t="s">
        <v>18451</v>
      </c>
      <c r="J5548" t="s">
        <v>18452</v>
      </c>
      <c r="K5548" t="s">
        <v>18453</v>
      </c>
      <c r="L5548" t="s">
        <v>77981</v>
      </c>
    </row>
    <row r="5549" spans="1:12" x14ac:dyDescent="0.15">
      <c r="A5549" t="s">
        <v>12</v>
      </c>
      <c r="B5549">
        <v>1532054</v>
      </c>
      <c r="C5549">
        <v>1532074</v>
      </c>
      <c r="D5549" t="s">
        <v>18444</v>
      </c>
      <c r="E5549" t="s">
        <v>90</v>
      </c>
      <c r="F5549" t="s">
        <v>15</v>
      </c>
      <c r="G5549" t="s">
        <v>16</v>
      </c>
      <c r="H5549">
        <v>90</v>
      </c>
      <c r="I5549" t="s">
        <v>18454</v>
      </c>
      <c r="J5549" t="s">
        <v>18455</v>
      </c>
      <c r="K5549" t="s">
        <v>18456</v>
      </c>
      <c r="L5549" t="s">
        <v>78017</v>
      </c>
    </row>
    <row r="5550" spans="1:12" x14ac:dyDescent="0.15">
      <c r="A5550" t="s">
        <v>12</v>
      </c>
      <c r="B5550">
        <v>1534694</v>
      </c>
      <c r="C5550">
        <v>1534714</v>
      </c>
      <c r="D5550" t="s">
        <v>18457</v>
      </c>
      <c r="E5550" t="s">
        <v>90</v>
      </c>
      <c r="F5550" t="s">
        <v>76</v>
      </c>
      <c r="G5550" t="s">
        <v>32</v>
      </c>
      <c r="H5550">
        <v>1</v>
      </c>
      <c r="I5550" t="s">
        <v>18458</v>
      </c>
      <c r="J5550" t="s">
        <v>18459</v>
      </c>
      <c r="K5550" t="s">
        <v>18460</v>
      </c>
      <c r="L5550" t="s">
        <v>77917</v>
      </c>
    </row>
    <row r="5551" spans="1:12" x14ac:dyDescent="0.15">
      <c r="A5551" t="s">
        <v>12</v>
      </c>
      <c r="B5551">
        <v>1534661</v>
      </c>
      <c r="C5551">
        <v>1534681</v>
      </c>
      <c r="D5551" t="s">
        <v>18457</v>
      </c>
      <c r="E5551" t="s">
        <v>90</v>
      </c>
      <c r="F5551" t="s">
        <v>76</v>
      </c>
      <c r="G5551" t="s">
        <v>32</v>
      </c>
      <c r="H5551">
        <v>34</v>
      </c>
      <c r="I5551" t="s">
        <v>18461</v>
      </c>
      <c r="J5551" t="s">
        <v>18462</v>
      </c>
      <c r="K5551" t="s">
        <v>18463</v>
      </c>
      <c r="L5551" t="s">
        <v>77999</v>
      </c>
    </row>
    <row r="5552" spans="1:12" x14ac:dyDescent="0.15">
      <c r="A5552" t="s">
        <v>12</v>
      </c>
      <c r="B5552">
        <v>1534633</v>
      </c>
      <c r="C5552">
        <v>1534653</v>
      </c>
      <c r="D5552" t="s">
        <v>18457</v>
      </c>
      <c r="E5552" t="s">
        <v>90</v>
      </c>
      <c r="F5552" t="s">
        <v>76</v>
      </c>
      <c r="G5552" t="s">
        <v>32</v>
      </c>
      <c r="H5552">
        <v>62</v>
      </c>
      <c r="I5552" t="s">
        <v>18464</v>
      </c>
      <c r="J5552" t="s">
        <v>18465</v>
      </c>
      <c r="K5552" t="s">
        <v>18466</v>
      </c>
      <c r="L5552" t="s">
        <v>77949</v>
      </c>
    </row>
    <row r="5553" spans="1:12" x14ac:dyDescent="0.15">
      <c r="A5553" t="s">
        <v>12</v>
      </c>
      <c r="B5553">
        <v>1534612</v>
      </c>
      <c r="C5553">
        <v>1534632</v>
      </c>
      <c r="D5553" t="s">
        <v>18457</v>
      </c>
      <c r="E5553" t="s">
        <v>90</v>
      </c>
      <c r="F5553" t="s">
        <v>76</v>
      </c>
      <c r="G5553" t="s">
        <v>23</v>
      </c>
      <c r="H5553">
        <v>83</v>
      </c>
      <c r="I5553" t="s">
        <v>18467</v>
      </c>
      <c r="J5553" t="s">
        <v>18468</v>
      </c>
      <c r="K5553" t="s">
        <v>18469</v>
      </c>
      <c r="L5553" t="s">
        <v>77958</v>
      </c>
    </row>
    <row r="5554" spans="1:12" x14ac:dyDescent="0.15">
      <c r="A5554" t="s">
        <v>12</v>
      </c>
      <c r="B5554">
        <v>1535105</v>
      </c>
      <c r="C5554">
        <v>1535125</v>
      </c>
      <c r="D5554" t="s">
        <v>18470</v>
      </c>
      <c r="E5554" t="s">
        <v>90</v>
      </c>
      <c r="F5554" t="s">
        <v>76</v>
      </c>
      <c r="G5554" t="s">
        <v>36</v>
      </c>
      <c r="H5554">
        <v>19</v>
      </c>
      <c r="I5554" t="s">
        <v>18471</v>
      </c>
      <c r="J5554" t="s">
        <v>18472</v>
      </c>
      <c r="K5554" t="s">
        <v>18473</v>
      </c>
      <c r="L5554" t="s">
        <v>77982</v>
      </c>
    </row>
    <row r="5555" spans="1:12" x14ac:dyDescent="0.15">
      <c r="A5555" t="s">
        <v>12</v>
      </c>
      <c r="B5555">
        <v>1535082</v>
      </c>
      <c r="C5555">
        <v>1535102</v>
      </c>
      <c r="D5555" t="s">
        <v>18470</v>
      </c>
      <c r="E5555" t="s">
        <v>90</v>
      </c>
      <c r="F5555" t="s">
        <v>76</v>
      </c>
      <c r="G5555" t="s">
        <v>36</v>
      </c>
      <c r="H5555">
        <v>42</v>
      </c>
      <c r="I5555" t="s">
        <v>18474</v>
      </c>
      <c r="J5555" t="s">
        <v>18475</v>
      </c>
      <c r="K5555" t="s">
        <v>18476</v>
      </c>
      <c r="L5555" t="s">
        <v>77945</v>
      </c>
    </row>
    <row r="5556" spans="1:12" x14ac:dyDescent="0.15">
      <c r="A5556" t="s">
        <v>12</v>
      </c>
      <c r="B5556">
        <v>1535018</v>
      </c>
      <c r="C5556">
        <v>1535038</v>
      </c>
      <c r="D5556" t="s">
        <v>18470</v>
      </c>
      <c r="E5556" t="s">
        <v>90</v>
      </c>
      <c r="F5556" t="s">
        <v>76</v>
      </c>
      <c r="G5556" t="s">
        <v>32</v>
      </c>
      <c r="H5556">
        <v>106</v>
      </c>
      <c r="I5556" t="s">
        <v>18477</v>
      </c>
      <c r="J5556" t="s">
        <v>18478</v>
      </c>
      <c r="K5556" t="s">
        <v>18479</v>
      </c>
      <c r="L5556" t="s">
        <v>77914</v>
      </c>
    </row>
    <row r="5557" spans="1:12" x14ac:dyDescent="0.15">
      <c r="A5557" t="s">
        <v>12</v>
      </c>
      <c r="B5557">
        <v>1534995</v>
      </c>
      <c r="C5557">
        <v>1535015</v>
      </c>
      <c r="D5557" t="s">
        <v>18470</v>
      </c>
      <c r="E5557" t="s">
        <v>90</v>
      </c>
      <c r="F5557" t="s">
        <v>76</v>
      </c>
      <c r="G5557" t="s">
        <v>36</v>
      </c>
      <c r="H5557">
        <v>129</v>
      </c>
      <c r="I5557" t="s">
        <v>18480</v>
      </c>
      <c r="J5557" t="s">
        <v>18481</v>
      </c>
      <c r="K5557" t="s">
        <v>18482</v>
      </c>
      <c r="L5557" t="s">
        <v>77988</v>
      </c>
    </row>
    <row r="5558" spans="1:12" x14ac:dyDescent="0.15">
      <c r="A5558" t="s">
        <v>12</v>
      </c>
      <c r="B5558">
        <v>1536363</v>
      </c>
      <c r="C5558">
        <v>1536383</v>
      </c>
      <c r="D5558" t="s">
        <v>18483</v>
      </c>
      <c r="E5558" t="s">
        <v>18484</v>
      </c>
      <c r="F5558" t="s">
        <v>76</v>
      </c>
      <c r="G5558" t="s">
        <v>32</v>
      </c>
      <c r="H5558">
        <v>1</v>
      </c>
      <c r="I5558" t="s">
        <v>18485</v>
      </c>
      <c r="J5558" t="s">
        <v>18486</v>
      </c>
      <c r="K5558" t="s">
        <v>18487</v>
      </c>
      <c r="L5558" t="s">
        <v>77917</v>
      </c>
    </row>
    <row r="5559" spans="1:12" x14ac:dyDescent="0.15">
      <c r="A5559" t="s">
        <v>12</v>
      </c>
      <c r="B5559">
        <v>1536333</v>
      </c>
      <c r="C5559">
        <v>1536353</v>
      </c>
      <c r="D5559" t="s">
        <v>18483</v>
      </c>
      <c r="E5559" t="s">
        <v>18484</v>
      </c>
      <c r="F5559" t="s">
        <v>76</v>
      </c>
      <c r="G5559" t="s">
        <v>36</v>
      </c>
      <c r="H5559">
        <v>31</v>
      </c>
      <c r="I5559" t="s">
        <v>18488</v>
      </c>
      <c r="J5559" t="s">
        <v>18489</v>
      </c>
      <c r="K5559" t="s">
        <v>18490</v>
      </c>
      <c r="L5559" t="s">
        <v>77910</v>
      </c>
    </row>
    <row r="5560" spans="1:12" x14ac:dyDescent="0.15">
      <c r="A5560" t="s">
        <v>12</v>
      </c>
      <c r="B5560">
        <v>1536309</v>
      </c>
      <c r="C5560">
        <v>1536329</v>
      </c>
      <c r="D5560" t="s">
        <v>18483</v>
      </c>
      <c r="E5560" t="s">
        <v>18484</v>
      </c>
      <c r="F5560" t="s">
        <v>76</v>
      </c>
      <c r="G5560" t="s">
        <v>32</v>
      </c>
      <c r="H5560">
        <v>55</v>
      </c>
      <c r="I5560" t="s">
        <v>18491</v>
      </c>
      <c r="J5560" t="s">
        <v>18492</v>
      </c>
      <c r="K5560" t="s">
        <v>18493</v>
      </c>
      <c r="L5560" t="s">
        <v>77992</v>
      </c>
    </row>
    <row r="5561" spans="1:12" x14ac:dyDescent="0.15">
      <c r="A5561" t="s">
        <v>12</v>
      </c>
      <c r="B5561">
        <v>1536261</v>
      </c>
      <c r="C5561">
        <v>1536281</v>
      </c>
      <c r="D5561" t="s">
        <v>18483</v>
      </c>
      <c r="E5561" t="s">
        <v>18484</v>
      </c>
      <c r="F5561" t="s">
        <v>76</v>
      </c>
      <c r="G5561" t="s">
        <v>16</v>
      </c>
      <c r="H5561">
        <v>103</v>
      </c>
      <c r="I5561" t="s">
        <v>18494</v>
      </c>
      <c r="J5561" t="s">
        <v>18495</v>
      </c>
      <c r="K5561" t="s">
        <v>18496</v>
      </c>
      <c r="L5561" t="s">
        <v>77937</v>
      </c>
    </row>
    <row r="5562" spans="1:12" x14ac:dyDescent="0.15">
      <c r="A5562" t="s">
        <v>12</v>
      </c>
      <c r="B5562">
        <v>1537211</v>
      </c>
      <c r="C5562">
        <v>1537231</v>
      </c>
      <c r="D5562" t="s">
        <v>18497</v>
      </c>
      <c r="E5562" t="s">
        <v>18498</v>
      </c>
      <c r="F5562" t="s">
        <v>76</v>
      </c>
      <c r="G5562" t="s">
        <v>36</v>
      </c>
      <c r="H5562">
        <v>12</v>
      </c>
      <c r="I5562" t="s">
        <v>18499</v>
      </c>
      <c r="J5562" t="s">
        <v>18500</v>
      </c>
      <c r="K5562" t="s">
        <v>18501</v>
      </c>
      <c r="L5562" t="s">
        <v>77991</v>
      </c>
    </row>
    <row r="5563" spans="1:12" x14ac:dyDescent="0.15">
      <c r="A5563" t="s">
        <v>12</v>
      </c>
      <c r="B5563">
        <v>1537189</v>
      </c>
      <c r="C5563">
        <v>1537209</v>
      </c>
      <c r="D5563" t="s">
        <v>18497</v>
      </c>
      <c r="E5563" t="s">
        <v>18498</v>
      </c>
      <c r="F5563" t="s">
        <v>76</v>
      </c>
      <c r="G5563" t="s">
        <v>16</v>
      </c>
      <c r="H5563">
        <v>34</v>
      </c>
      <c r="I5563" t="s">
        <v>18502</v>
      </c>
      <c r="J5563" t="s">
        <v>18503</v>
      </c>
      <c r="K5563" t="s">
        <v>18504</v>
      </c>
      <c r="L5563" t="s">
        <v>77999</v>
      </c>
    </row>
    <row r="5564" spans="1:12" x14ac:dyDescent="0.15">
      <c r="A5564" t="s">
        <v>12</v>
      </c>
      <c r="B5564">
        <v>1537160</v>
      </c>
      <c r="C5564">
        <v>1537180</v>
      </c>
      <c r="D5564" t="s">
        <v>18497</v>
      </c>
      <c r="E5564" t="s">
        <v>18498</v>
      </c>
      <c r="F5564" t="s">
        <v>76</v>
      </c>
      <c r="G5564" t="s">
        <v>16</v>
      </c>
      <c r="H5564">
        <v>63</v>
      </c>
      <c r="I5564" t="s">
        <v>18505</v>
      </c>
      <c r="J5564" t="s">
        <v>18506</v>
      </c>
      <c r="K5564" t="s">
        <v>18507</v>
      </c>
      <c r="L5564" t="s">
        <v>77957</v>
      </c>
    </row>
    <row r="5565" spans="1:12" x14ac:dyDescent="0.15">
      <c r="A5565" t="s">
        <v>12</v>
      </c>
      <c r="B5565">
        <v>1537135</v>
      </c>
      <c r="C5565">
        <v>1537155</v>
      </c>
      <c r="D5565" t="s">
        <v>18497</v>
      </c>
      <c r="E5565" t="s">
        <v>18498</v>
      </c>
      <c r="F5565" t="s">
        <v>76</v>
      </c>
      <c r="G5565" t="s">
        <v>23</v>
      </c>
      <c r="H5565">
        <v>88</v>
      </c>
      <c r="I5565" t="s">
        <v>18508</v>
      </c>
      <c r="J5565" t="s">
        <v>18509</v>
      </c>
      <c r="K5565" t="s">
        <v>18510</v>
      </c>
      <c r="L5565" t="s">
        <v>77923</v>
      </c>
    </row>
    <row r="5566" spans="1:12" x14ac:dyDescent="0.15">
      <c r="A5566" t="s">
        <v>12</v>
      </c>
      <c r="B5566">
        <v>1538095</v>
      </c>
      <c r="C5566">
        <v>1538115</v>
      </c>
      <c r="D5566" t="s">
        <v>18511</v>
      </c>
      <c r="E5566" t="s">
        <v>18512</v>
      </c>
      <c r="F5566" t="s">
        <v>76</v>
      </c>
      <c r="G5566" t="s">
        <v>23</v>
      </c>
      <c r="H5566">
        <v>14</v>
      </c>
      <c r="I5566" t="s">
        <v>18513</v>
      </c>
      <c r="J5566" t="s">
        <v>18514</v>
      </c>
      <c r="K5566" t="s">
        <v>18515</v>
      </c>
      <c r="L5566" t="s">
        <v>77924</v>
      </c>
    </row>
    <row r="5567" spans="1:12" x14ac:dyDescent="0.15">
      <c r="A5567" t="s">
        <v>12</v>
      </c>
      <c r="B5567">
        <v>1538070</v>
      </c>
      <c r="C5567">
        <v>1538090</v>
      </c>
      <c r="D5567" t="s">
        <v>18511</v>
      </c>
      <c r="E5567" t="s">
        <v>18512</v>
      </c>
      <c r="F5567" t="s">
        <v>76</v>
      </c>
      <c r="G5567" t="s">
        <v>16</v>
      </c>
      <c r="H5567">
        <v>39</v>
      </c>
      <c r="I5567" t="s">
        <v>18516</v>
      </c>
      <c r="J5567" t="s">
        <v>18517</v>
      </c>
      <c r="K5567" t="s">
        <v>18518</v>
      </c>
      <c r="L5567" t="s">
        <v>78041</v>
      </c>
    </row>
    <row r="5568" spans="1:12" x14ac:dyDescent="0.15">
      <c r="A5568" t="s">
        <v>12</v>
      </c>
      <c r="B5568">
        <v>1538041</v>
      </c>
      <c r="C5568">
        <v>1538061</v>
      </c>
      <c r="D5568" t="s">
        <v>18511</v>
      </c>
      <c r="E5568" t="s">
        <v>18512</v>
      </c>
      <c r="F5568" t="s">
        <v>76</v>
      </c>
      <c r="G5568" t="s">
        <v>23</v>
      </c>
      <c r="H5568">
        <v>68</v>
      </c>
      <c r="I5568" t="s">
        <v>18519</v>
      </c>
      <c r="J5568" t="s">
        <v>18520</v>
      </c>
      <c r="K5568" t="s">
        <v>18521</v>
      </c>
      <c r="L5568" t="s">
        <v>77962</v>
      </c>
    </row>
    <row r="5569" spans="1:12" x14ac:dyDescent="0.15">
      <c r="A5569" t="s">
        <v>12</v>
      </c>
      <c r="B5569">
        <v>1538012</v>
      </c>
      <c r="C5569">
        <v>1538032</v>
      </c>
      <c r="D5569" t="s">
        <v>18511</v>
      </c>
      <c r="E5569" t="s">
        <v>18512</v>
      </c>
      <c r="F5569" t="s">
        <v>76</v>
      </c>
      <c r="G5569" t="s">
        <v>23</v>
      </c>
      <c r="H5569">
        <v>97</v>
      </c>
      <c r="I5569" t="s">
        <v>18522</v>
      </c>
      <c r="J5569" t="s">
        <v>18523</v>
      </c>
      <c r="K5569" t="s">
        <v>18524</v>
      </c>
      <c r="L5569" t="s">
        <v>78010</v>
      </c>
    </row>
    <row r="5570" spans="1:12" x14ac:dyDescent="0.15">
      <c r="A5570" t="s">
        <v>12</v>
      </c>
      <c r="B5570">
        <v>1539196</v>
      </c>
      <c r="C5570">
        <v>1539216</v>
      </c>
      <c r="D5570" t="s">
        <v>18525</v>
      </c>
      <c r="E5570" t="s">
        <v>18526</v>
      </c>
      <c r="F5570" t="s">
        <v>76</v>
      </c>
      <c r="G5570" t="s">
        <v>36</v>
      </c>
      <c r="H5570">
        <v>9</v>
      </c>
      <c r="I5570" t="s">
        <v>18527</v>
      </c>
      <c r="J5570" t="s">
        <v>18528</v>
      </c>
      <c r="K5570" t="s">
        <v>18529</v>
      </c>
      <c r="L5570" t="s">
        <v>77939</v>
      </c>
    </row>
    <row r="5571" spans="1:12" x14ac:dyDescent="0.15">
      <c r="A5571" t="s">
        <v>12</v>
      </c>
      <c r="B5571">
        <v>1539168</v>
      </c>
      <c r="C5571">
        <v>1539188</v>
      </c>
      <c r="D5571" t="s">
        <v>18525</v>
      </c>
      <c r="E5571" t="s">
        <v>18526</v>
      </c>
      <c r="F5571" t="s">
        <v>76</v>
      </c>
      <c r="G5571" t="s">
        <v>36</v>
      </c>
      <c r="H5571">
        <v>37</v>
      </c>
      <c r="I5571" t="s">
        <v>18530</v>
      </c>
      <c r="J5571" t="s">
        <v>18531</v>
      </c>
      <c r="K5571" t="s">
        <v>18532</v>
      </c>
      <c r="L5571" t="s">
        <v>77906</v>
      </c>
    </row>
    <row r="5572" spans="1:12" x14ac:dyDescent="0.15">
      <c r="A5572" t="s">
        <v>12</v>
      </c>
      <c r="B5572">
        <v>1539147</v>
      </c>
      <c r="C5572">
        <v>1539167</v>
      </c>
      <c r="D5572" t="s">
        <v>18525</v>
      </c>
      <c r="E5572" t="s">
        <v>18526</v>
      </c>
      <c r="F5572" t="s">
        <v>76</v>
      </c>
      <c r="G5572" t="s">
        <v>16</v>
      </c>
      <c r="H5572">
        <v>58</v>
      </c>
      <c r="I5572" t="s">
        <v>18533</v>
      </c>
      <c r="J5572" t="s">
        <v>18534</v>
      </c>
      <c r="K5572" t="s">
        <v>18535</v>
      </c>
      <c r="L5572" t="s">
        <v>77911</v>
      </c>
    </row>
    <row r="5573" spans="1:12" x14ac:dyDescent="0.15">
      <c r="A5573" t="s">
        <v>12</v>
      </c>
      <c r="B5573">
        <v>1539014</v>
      </c>
      <c r="C5573">
        <v>1539034</v>
      </c>
      <c r="D5573" t="s">
        <v>18525</v>
      </c>
      <c r="E5573" t="s">
        <v>18526</v>
      </c>
      <c r="F5573" t="s">
        <v>76</v>
      </c>
      <c r="G5573" t="s">
        <v>23</v>
      </c>
      <c r="H5573">
        <v>191</v>
      </c>
      <c r="I5573" t="s">
        <v>18536</v>
      </c>
      <c r="J5573" t="s">
        <v>18537</v>
      </c>
      <c r="K5573" t="s">
        <v>18538</v>
      </c>
      <c r="L5573" t="s">
        <v>78133</v>
      </c>
    </row>
    <row r="5574" spans="1:12" x14ac:dyDescent="0.15">
      <c r="A5574" t="s">
        <v>12</v>
      </c>
      <c r="B5574">
        <v>1539483</v>
      </c>
      <c r="C5574">
        <v>1539503</v>
      </c>
      <c r="D5574" t="s">
        <v>18539</v>
      </c>
      <c r="E5574" t="s">
        <v>90</v>
      </c>
      <c r="F5574" t="s">
        <v>15</v>
      </c>
      <c r="G5574" t="s">
        <v>16</v>
      </c>
      <c r="H5574">
        <v>0</v>
      </c>
      <c r="I5574" t="s">
        <v>18540</v>
      </c>
      <c r="J5574" t="s">
        <v>18541</v>
      </c>
      <c r="K5574" t="s">
        <v>18542</v>
      </c>
      <c r="L5574" t="s">
        <v>77980</v>
      </c>
    </row>
    <row r="5575" spans="1:12" x14ac:dyDescent="0.15">
      <c r="A5575" t="s">
        <v>12</v>
      </c>
      <c r="B5575">
        <v>1539521</v>
      </c>
      <c r="C5575">
        <v>1539541</v>
      </c>
      <c r="D5575" t="s">
        <v>18539</v>
      </c>
      <c r="E5575" t="s">
        <v>90</v>
      </c>
      <c r="F5575" t="s">
        <v>15</v>
      </c>
      <c r="G5575" t="s">
        <v>23</v>
      </c>
      <c r="H5575">
        <v>38</v>
      </c>
      <c r="I5575" t="s">
        <v>18543</v>
      </c>
      <c r="J5575" t="s">
        <v>18544</v>
      </c>
      <c r="K5575" t="s">
        <v>18545</v>
      </c>
      <c r="L5575" t="s">
        <v>78008</v>
      </c>
    </row>
    <row r="5576" spans="1:12" x14ac:dyDescent="0.15">
      <c r="A5576" t="s">
        <v>12</v>
      </c>
      <c r="B5576">
        <v>1539541</v>
      </c>
      <c r="C5576">
        <v>1539561</v>
      </c>
      <c r="D5576" t="s">
        <v>18539</v>
      </c>
      <c r="E5576" t="s">
        <v>90</v>
      </c>
      <c r="F5576" t="s">
        <v>15</v>
      </c>
      <c r="G5576" t="s">
        <v>23</v>
      </c>
      <c r="H5576">
        <v>58</v>
      </c>
      <c r="I5576" t="s">
        <v>18546</v>
      </c>
      <c r="J5576" t="s">
        <v>18547</v>
      </c>
      <c r="K5576" t="s">
        <v>18548</v>
      </c>
      <c r="L5576" t="s">
        <v>77911</v>
      </c>
    </row>
    <row r="5577" spans="1:12" x14ac:dyDescent="0.15">
      <c r="A5577" t="s">
        <v>12</v>
      </c>
      <c r="B5577">
        <v>1539567</v>
      </c>
      <c r="C5577">
        <v>1539587</v>
      </c>
      <c r="D5577" t="s">
        <v>18539</v>
      </c>
      <c r="E5577" t="s">
        <v>90</v>
      </c>
      <c r="F5577" t="s">
        <v>15</v>
      </c>
      <c r="G5577" t="s">
        <v>16</v>
      </c>
      <c r="H5577">
        <v>84</v>
      </c>
      <c r="I5577" t="s">
        <v>18549</v>
      </c>
      <c r="J5577" t="s">
        <v>18550</v>
      </c>
      <c r="K5577" t="s">
        <v>18551</v>
      </c>
      <c r="L5577" t="s">
        <v>77946</v>
      </c>
    </row>
    <row r="5578" spans="1:12" x14ac:dyDescent="0.15">
      <c r="A5578" t="s">
        <v>12</v>
      </c>
      <c r="B5578">
        <v>1541099</v>
      </c>
      <c r="C5578">
        <v>1541119</v>
      </c>
      <c r="D5578" t="s">
        <v>18552</v>
      </c>
      <c r="E5578" t="s">
        <v>90</v>
      </c>
      <c r="F5578" t="s">
        <v>76</v>
      </c>
      <c r="G5578" t="s">
        <v>36</v>
      </c>
      <c r="H5578">
        <v>11</v>
      </c>
      <c r="I5578" t="s">
        <v>18553</v>
      </c>
      <c r="J5578" t="s">
        <v>18554</v>
      </c>
      <c r="K5578" t="s">
        <v>18555</v>
      </c>
      <c r="L5578" t="s">
        <v>77974</v>
      </c>
    </row>
    <row r="5579" spans="1:12" x14ac:dyDescent="0.15">
      <c r="A5579" t="s">
        <v>12</v>
      </c>
      <c r="B5579">
        <v>1541076</v>
      </c>
      <c r="C5579">
        <v>1541096</v>
      </c>
      <c r="D5579" t="s">
        <v>18552</v>
      </c>
      <c r="E5579" t="s">
        <v>90</v>
      </c>
      <c r="F5579" t="s">
        <v>76</v>
      </c>
      <c r="G5579" t="s">
        <v>32</v>
      </c>
      <c r="H5579">
        <v>34</v>
      </c>
      <c r="I5579" t="s">
        <v>18556</v>
      </c>
      <c r="J5579" t="s">
        <v>18557</v>
      </c>
      <c r="K5579" t="s">
        <v>18558</v>
      </c>
      <c r="L5579" t="s">
        <v>77999</v>
      </c>
    </row>
    <row r="5580" spans="1:12" x14ac:dyDescent="0.15">
      <c r="A5580" t="s">
        <v>12</v>
      </c>
      <c r="B5580">
        <v>1541052</v>
      </c>
      <c r="C5580">
        <v>1541072</v>
      </c>
      <c r="D5580" t="s">
        <v>18552</v>
      </c>
      <c r="E5580" t="s">
        <v>90</v>
      </c>
      <c r="F5580" t="s">
        <v>76</v>
      </c>
      <c r="G5580" t="s">
        <v>16</v>
      </c>
      <c r="H5580">
        <v>58</v>
      </c>
      <c r="I5580" t="s">
        <v>18559</v>
      </c>
      <c r="J5580" t="s">
        <v>18560</v>
      </c>
      <c r="K5580" t="s">
        <v>18561</v>
      </c>
      <c r="L5580" t="s">
        <v>77911</v>
      </c>
    </row>
    <row r="5581" spans="1:12" x14ac:dyDescent="0.15">
      <c r="A5581" t="s">
        <v>12</v>
      </c>
      <c r="B5581">
        <v>1541031</v>
      </c>
      <c r="C5581">
        <v>1541051</v>
      </c>
      <c r="D5581" t="s">
        <v>18552</v>
      </c>
      <c r="E5581" t="s">
        <v>90</v>
      </c>
      <c r="F5581" t="s">
        <v>76</v>
      </c>
      <c r="G5581" t="s">
        <v>16</v>
      </c>
      <c r="H5581">
        <v>79</v>
      </c>
      <c r="I5581" t="s">
        <v>18562</v>
      </c>
      <c r="J5581" t="s">
        <v>18563</v>
      </c>
      <c r="K5581" t="s">
        <v>18564</v>
      </c>
      <c r="L5581" t="s">
        <v>77993</v>
      </c>
    </row>
    <row r="5582" spans="1:12" x14ac:dyDescent="0.15">
      <c r="A5582" t="s">
        <v>12</v>
      </c>
      <c r="B5582">
        <v>1541290</v>
      </c>
      <c r="C5582">
        <v>1541310</v>
      </c>
      <c r="D5582" t="s">
        <v>18565</v>
      </c>
      <c r="E5582" t="s">
        <v>90</v>
      </c>
      <c r="F5582" t="s">
        <v>15</v>
      </c>
      <c r="G5582" t="s">
        <v>16</v>
      </c>
      <c r="H5582">
        <v>28</v>
      </c>
      <c r="I5582" t="s">
        <v>18566</v>
      </c>
      <c r="J5582" t="s">
        <v>18567</v>
      </c>
      <c r="K5582" t="s">
        <v>18568</v>
      </c>
      <c r="L5582" t="s">
        <v>77956</v>
      </c>
    </row>
    <row r="5583" spans="1:12" x14ac:dyDescent="0.15">
      <c r="A5583" t="s">
        <v>12</v>
      </c>
      <c r="B5583">
        <v>1541329</v>
      </c>
      <c r="C5583">
        <v>1541349</v>
      </c>
      <c r="D5583" t="s">
        <v>18565</v>
      </c>
      <c r="E5583" t="s">
        <v>90</v>
      </c>
      <c r="F5583" t="s">
        <v>15</v>
      </c>
      <c r="G5583" t="s">
        <v>36</v>
      </c>
      <c r="H5583">
        <v>67</v>
      </c>
      <c r="I5583" t="s">
        <v>18569</v>
      </c>
      <c r="J5583" t="s">
        <v>18570</v>
      </c>
      <c r="K5583" t="s">
        <v>18571</v>
      </c>
      <c r="L5583" t="s">
        <v>77981</v>
      </c>
    </row>
    <row r="5584" spans="1:12" x14ac:dyDescent="0.15">
      <c r="A5584" t="s">
        <v>12</v>
      </c>
      <c r="B5584">
        <v>1541349</v>
      </c>
      <c r="C5584">
        <v>1541369</v>
      </c>
      <c r="D5584" t="s">
        <v>18565</v>
      </c>
      <c r="E5584" t="s">
        <v>90</v>
      </c>
      <c r="F5584" t="s">
        <v>15</v>
      </c>
      <c r="G5584" t="s">
        <v>36</v>
      </c>
      <c r="H5584">
        <v>87</v>
      </c>
      <c r="I5584" t="s">
        <v>18572</v>
      </c>
      <c r="J5584" t="s">
        <v>18573</v>
      </c>
      <c r="K5584" t="s">
        <v>18574</v>
      </c>
      <c r="L5584" t="s">
        <v>78024</v>
      </c>
    </row>
    <row r="5585" spans="1:12" x14ac:dyDescent="0.15">
      <c r="A5585" t="s">
        <v>12</v>
      </c>
      <c r="B5585">
        <v>1541371</v>
      </c>
      <c r="C5585">
        <v>1541391</v>
      </c>
      <c r="D5585" t="s">
        <v>18565</v>
      </c>
      <c r="E5585" t="s">
        <v>90</v>
      </c>
      <c r="F5585" t="s">
        <v>15</v>
      </c>
      <c r="G5585" t="s">
        <v>16</v>
      </c>
      <c r="H5585">
        <v>109</v>
      </c>
      <c r="I5585" t="s">
        <v>18575</v>
      </c>
      <c r="J5585" t="s">
        <v>18576</v>
      </c>
      <c r="K5585" t="s">
        <v>18577</v>
      </c>
      <c r="L5585" t="s">
        <v>77947</v>
      </c>
    </row>
    <row r="5586" spans="1:12" x14ac:dyDescent="0.15">
      <c r="A5586" t="s">
        <v>12</v>
      </c>
      <c r="B5586">
        <v>1541996</v>
      </c>
      <c r="C5586">
        <v>1542016</v>
      </c>
      <c r="D5586" t="s">
        <v>18578</v>
      </c>
      <c r="E5586" t="s">
        <v>18579</v>
      </c>
      <c r="F5586" t="s">
        <v>15</v>
      </c>
      <c r="G5586" t="s">
        <v>23</v>
      </c>
      <c r="H5586">
        <v>9</v>
      </c>
      <c r="I5586" t="s">
        <v>18580</v>
      </c>
      <c r="J5586" t="s">
        <v>18581</v>
      </c>
      <c r="K5586" t="s">
        <v>18582</v>
      </c>
      <c r="L5586" t="s">
        <v>77939</v>
      </c>
    </row>
    <row r="5587" spans="1:12" x14ac:dyDescent="0.15">
      <c r="A5587" t="s">
        <v>12</v>
      </c>
      <c r="B5587">
        <v>1542018</v>
      </c>
      <c r="C5587">
        <v>1542038</v>
      </c>
      <c r="D5587" t="s">
        <v>18578</v>
      </c>
      <c r="E5587" t="s">
        <v>18579</v>
      </c>
      <c r="F5587" t="s">
        <v>15</v>
      </c>
      <c r="G5587" t="s">
        <v>16</v>
      </c>
      <c r="H5587">
        <v>31</v>
      </c>
      <c r="I5587" t="s">
        <v>18583</v>
      </c>
      <c r="J5587" t="s">
        <v>18584</v>
      </c>
      <c r="K5587" t="s">
        <v>18585</v>
      </c>
      <c r="L5587" t="s">
        <v>77910</v>
      </c>
    </row>
    <row r="5588" spans="1:12" x14ac:dyDescent="0.15">
      <c r="A5588" t="s">
        <v>12</v>
      </c>
      <c r="B5588">
        <v>1542042</v>
      </c>
      <c r="C5588">
        <v>1542062</v>
      </c>
      <c r="D5588" t="s">
        <v>18578</v>
      </c>
      <c r="E5588" t="s">
        <v>18579</v>
      </c>
      <c r="F5588" t="s">
        <v>15</v>
      </c>
      <c r="G5588" t="s">
        <v>32</v>
      </c>
      <c r="H5588">
        <v>55</v>
      </c>
      <c r="I5588" t="s">
        <v>18586</v>
      </c>
      <c r="J5588" t="s">
        <v>18587</v>
      </c>
      <c r="K5588" t="s">
        <v>18588</v>
      </c>
      <c r="L5588" t="s">
        <v>77992</v>
      </c>
    </row>
    <row r="5589" spans="1:12" x14ac:dyDescent="0.15">
      <c r="A5589" t="s">
        <v>12</v>
      </c>
      <c r="B5589">
        <v>1542072</v>
      </c>
      <c r="C5589">
        <v>1542092</v>
      </c>
      <c r="D5589" t="s">
        <v>18578</v>
      </c>
      <c r="E5589" t="s">
        <v>18579</v>
      </c>
      <c r="F5589" t="s">
        <v>15</v>
      </c>
      <c r="G5589" t="s">
        <v>16</v>
      </c>
      <c r="H5589">
        <v>85</v>
      </c>
      <c r="I5589" t="s">
        <v>18589</v>
      </c>
      <c r="J5589" t="s">
        <v>18590</v>
      </c>
      <c r="K5589" t="s">
        <v>18591</v>
      </c>
      <c r="L5589" t="s">
        <v>77972</v>
      </c>
    </row>
    <row r="5590" spans="1:12" x14ac:dyDescent="0.15">
      <c r="A5590" t="s">
        <v>12</v>
      </c>
      <c r="B5590">
        <v>1543979</v>
      </c>
      <c r="C5590">
        <v>1543999</v>
      </c>
      <c r="D5590" t="s">
        <v>18592</v>
      </c>
      <c r="E5590" t="s">
        <v>90</v>
      </c>
      <c r="F5590" t="s">
        <v>76</v>
      </c>
      <c r="G5590" t="s">
        <v>23</v>
      </c>
      <c r="H5590">
        <v>40</v>
      </c>
      <c r="I5590" t="s">
        <v>18593</v>
      </c>
      <c r="J5590" t="s">
        <v>18594</v>
      </c>
      <c r="K5590" t="s">
        <v>18595</v>
      </c>
      <c r="L5590" t="s">
        <v>77952</v>
      </c>
    </row>
    <row r="5591" spans="1:12" x14ac:dyDescent="0.15">
      <c r="A5591" t="s">
        <v>12</v>
      </c>
      <c r="B5591">
        <v>1543947</v>
      </c>
      <c r="C5591">
        <v>1543967</v>
      </c>
      <c r="D5591" t="s">
        <v>18592</v>
      </c>
      <c r="E5591" t="s">
        <v>90</v>
      </c>
      <c r="F5591" t="s">
        <v>76</v>
      </c>
      <c r="G5591" t="s">
        <v>16</v>
      </c>
      <c r="H5591">
        <v>72</v>
      </c>
      <c r="I5591" t="s">
        <v>18596</v>
      </c>
      <c r="J5591" t="s">
        <v>18597</v>
      </c>
      <c r="K5591" t="s">
        <v>18598</v>
      </c>
      <c r="L5591" t="s">
        <v>78066</v>
      </c>
    </row>
    <row r="5592" spans="1:12" x14ac:dyDescent="0.15">
      <c r="A5592" t="s">
        <v>12</v>
      </c>
      <c r="B5592">
        <v>1543917</v>
      </c>
      <c r="C5592">
        <v>1543937</v>
      </c>
      <c r="D5592" t="s">
        <v>18592</v>
      </c>
      <c r="E5592" t="s">
        <v>90</v>
      </c>
      <c r="F5592" t="s">
        <v>76</v>
      </c>
      <c r="G5592" t="s">
        <v>16</v>
      </c>
      <c r="H5592">
        <v>102</v>
      </c>
      <c r="I5592" t="s">
        <v>18599</v>
      </c>
      <c r="J5592" t="s">
        <v>18600</v>
      </c>
      <c r="K5592" t="s">
        <v>18601</v>
      </c>
      <c r="L5592" t="s">
        <v>77933</v>
      </c>
    </row>
    <row r="5593" spans="1:12" x14ac:dyDescent="0.15">
      <c r="A5593" t="s">
        <v>12</v>
      </c>
      <c r="B5593">
        <v>1543895</v>
      </c>
      <c r="C5593">
        <v>1543915</v>
      </c>
      <c r="D5593" t="s">
        <v>18592</v>
      </c>
      <c r="E5593" t="s">
        <v>90</v>
      </c>
      <c r="F5593" t="s">
        <v>76</v>
      </c>
      <c r="G5593" t="s">
        <v>36</v>
      </c>
      <c r="H5593">
        <v>124</v>
      </c>
      <c r="I5593" t="s">
        <v>18602</v>
      </c>
      <c r="J5593" t="s">
        <v>18603</v>
      </c>
      <c r="K5593" t="s">
        <v>18604</v>
      </c>
      <c r="L5593" t="s">
        <v>78046</v>
      </c>
    </row>
    <row r="5594" spans="1:12" x14ac:dyDescent="0.15">
      <c r="A5594" t="s">
        <v>12</v>
      </c>
      <c r="B5594">
        <v>1544282</v>
      </c>
      <c r="C5594">
        <v>1544302</v>
      </c>
      <c r="D5594" t="s">
        <v>18605</v>
      </c>
      <c r="E5594" t="s">
        <v>90</v>
      </c>
      <c r="F5594" t="s">
        <v>15</v>
      </c>
      <c r="G5594" t="s">
        <v>36</v>
      </c>
      <c r="H5594">
        <v>0</v>
      </c>
      <c r="I5594" t="s">
        <v>18606</v>
      </c>
      <c r="J5594" t="s">
        <v>18607</v>
      </c>
      <c r="K5594" t="s">
        <v>18608</v>
      </c>
      <c r="L5594" t="s">
        <v>77980</v>
      </c>
    </row>
    <row r="5595" spans="1:12" x14ac:dyDescent="0.15">
      <c r="A5595" t="s">
        <v>12</v>
      </c>
      <c r="B5595">
        <v>1544303</v>
      </c>
      <c r="C5595">
        <v>1544323</v>
      </c>
      <c r="D5595" t="s">
        <v>18605</v>
      </c>
      <c r="E5595" t="s">
        <v>90</v>
      </c>
      <c r="F5595" t="s">
        <v>15</v>
      </c>
      <c r="G5595" t="s">
        <v>36</v>
      </c>
      <c r="H5595">
        <v>21</v>
      </c>
      <c r="I5595" t="s">
        <v>18609</v>
      </c>
      <c r="J5595" t="s">
        <v>18610</v>
      </c>
      <c r="K5595" t="s">
        <v>18611</v>
      </c>
      <c r="L5595" t="s">
        <v>78022</v>
      </c>
    </row>
    <row r="5596" spans="1:12" x14ac:dyDescent="0.15">
      <c r="A5596" t="s">
        <v>12</v>
      </c>
      <c r="B5596">
        <v>1544326</v>
      </c>
      <c r="C5596">
        <v>1544346</v>
      </c>
      <c r="D5596" t="s">
        <v>18605</v>
      </c>
      <c r="E5596" t="s">
        <v>90</v>
      </c>
      <c r="F5596" t="s">
        <v>15</v>
      </c>
      <c r="G5596" t="s">
        <v>32</v>
      </c>
      <c r="H5596">
        <v>44</v>
      </c>
      <c r="I5596" t="s">
        <v>18612</v>
      </c>
      <c r="J5596" t="s">
        <v>18613</v>
      </c>
      <c r="K5596" t="s">
        <v>18614</v>
      </c>
      <c r="L5596" t="s">
        <v>78016</v>
      </c>
    </row>
    <row r="5597" spans="1:12" x14ac:dyDescent="0.15">
      <c r="A5597" t="s">
        <v>12</v>
      </c>
      <c r="B5597">
        <v>1544353</v>
      </c>
      <c r="C5597">
        <v>1544373</v>
      </c>
      <c r="D5597" t="s">
        <v>18605</v>
      </c>
      <c r="E5597" t="s">
        <v>90</v>
      </c>
      <c r="F5597" t="s">
        <v>15</v>
      </c>
      <c r="G5597" t="s">
        <v>23</v>
      </c>
      <c r="H5597">
        <v>71</v>
      </c>
      <c r="I5597" t="s">
        <v>18615</v>
      </c>
      <c r="J5597" t="s">
        <v>18616</v>
      </c>
      <c r="K5597" t="s">
        <v>18617</v>
      </c>
      <c r="L5597" t="s">
        <v>77969</v>
      </c>
    </row>
    <row r="5598" spans="1:12" x14ac:dyDescent="0.15">
      <c r="A5598" t="s">
        <v>12</v>
      </c>
      <c r="B5598">
        <v>1544561</v>
      </c>
      <c r="C5598">
        <v>1544581</v>
      </c>
      <c r="D5598" t="s">
        <v>18618</v>
      </c>
      <c r="E5598" t="s">
        <v>90</v>
      </c>
      <c r="F5598" t="s">
        <v>15</v>
      </c>
      <c r="G5598" t="s">
        <v>23</v>
      </c>
      <c r="H5598">
        <v>16</v>
      </c>
      <c r="I5598" t="s">
        <v>18619</v>
      </c>
      <c r="J5598" t="s">
        <v>18620</v>
      </c>
      <c r="K5598" t="s">
        <v>18621</v>
      </c>
      <c r="L5598" t="s">
        <v>77905</v>
      </c>
    </row>
    <row r="5599" spans="1:12" x14ac:dyDescent="0.15">
      <c r="A5599" t="s">
        <v>12</v>
      </c>
      <c r="B5599">
        <v>1544586</v>
      </c>
      <c r="C5599">
        <v>1544606</v>
      </c>
      <c r="D5599" t="s">
        <v>18618</v>
      </c>
      <c r="E5599" t="s">
        <v>90</v>
      </c>
      <c r="F5599" t="s">
        <v>15</v>
      </c>
      <c r="G5599" t="s">
        <v>32</v>
      </c>
      <c r="H5599">
        <v>41</v>
      </c>
      <c r="I5599" t="s">
        <v>18622</v>
      </c>
      <c r="J5599" t="s">
        <v>18623</v>
      </c>
      <c r="K5599" t="s">
        <v>18624</v>
      </c>
      <c r="L5599" t="s">
        <v>78014</v>
      </c>
    </row>
    <row r="5600" spans="1:12" x14ac:dyDescent="0.15">
      <c r="A5600" t="s">
        <v>12</v>
      </c>
      <c r="B5600">
        <v>1544613</v>
      </c>
      <c r="C5600">
        <v>1544633</v>
      </c>
      <c r="D5600" t="s">
        <v>18618</v>
      </c>
      <c r="E5600" t="s">
        <v>90</v>
      </c>
      <c r="F5600" t="s">
        <v>15</v>
      </c>
      <c r="G5600" t="s">
        <v>16</v>
      </c>
      <c r="H5600">
        <v>68</v>
      </c>
      <c r="I5600" t="s">
        <v>18625</v>
      </c>
      <c r="J5600" t="s">
        <v>18626</v>
      </c>
      <c r="K5600" t="s">
        <v>18627</v>
      </c>
      <c r="L5600" t="s">
        <v>77962</v>
      </c>
    </row>
    <row r="5601" spans="1:12" x14ac:dyDescent="0.15">
      <c r="A5601" t="s">
        <v>12</v>
      </c>
      <c r="B5601">
        <v>1544647</v>
      </c>
      <c r="C5601">
        <v>1544667</v>
      </c>
      <c r="D5601" t="s">
        <v>18618</v>
      </c>
      <c r="E5601" t="s">
        <v>90</v>
      </c>
      <c r="F5601" t="s">
        <v>15</v>
      </c>
      <c r="G5601" t="s">
        <v>16</v>
      </c>
      <c r="H5601">
        <v>102</v>
      </c>
      <c r="I5601" t="s">
        <v>18628</v>
      </c>
      <c r="J5601" t="s">
        <v>18629</v>
      </c>
      <c r="K5601" t="s">
        <v>18630</v>
      </c>
      <c r="L5601" t="s">
        <v>77933</v>
      </c>
    </row>
    <row r="5602" spans="1:12" x14ac:dyDescent="0.15">
      <c r="A5602" t="s">
        <v>12</v>
      </c>
      <c r="B5602">
        <v>1545478</v>
      </c>
      <c r="C5602">
        <v>1545498</v>
      </c>
      <c r="D5602" t="s">
        <v>18631</v>
      </c>
      <c r="E5602" t="s">
        <v>90</v>
      </c>
      <c r="F5602" t="s">
        <v>76</v>
      </c>
      <c r="G5602" t="s">
        <v>23</v>
      </c>
      <c r="H5602">
        <v>13</v>
      </c>
      <c r="I5602" t="s">
        <v>18632</v>
      </c>
      <c r="J5602" t="s">
        <v>18633</v>
      </c>
      <c r="K5602" t="s">
        <v>18634</v>
      </c>
      <c r="L5602" t="s">
        <v>77935</v>
      </c>
    </row>
    <row r="5603" spans="1:12" x14ac:dyDescent="0.15">
      <c r="A5603" t="s">
        <v>12</v>
      </c>
      <c r="B5603">
        <v>1545456</v>
      </c>
      <c r="C5603">
        <v>1545476</v>
      </c>
      <c r="D5603" t="s">
        <v>18631</v>
      </c>
      <c r="E5603" t="s">
        <v>90</v>
      </c>
      <c r="F5603" t="s">
        <v>76</v>
      </c>
      <c r="G5603" t="s">
        <v>16</v>
      </c>
      <c r="H5603">
        <v>35</v>
      </c>
      <c r="I5603" t="s">
        <v>18635</v>
      </c>
      <c r="J5603" t="s">
        <v>18636</v>
      </c>
      <c r="K5603" t="s">
        <v>18637</v>
      </c>
      <c r="L5603" t="s">
        <v>77936</v>
      </c>
    </row>
    <row r="5604" spans="1:12" x14ac:dyDescent="0.15">
      <c r="A5604" t="s">
        <v>12</v>
      </c>
      <c r="B5604">
        <v>1545419</v>
      </c>
      <c r="C5604">
        <v>1545439</v>
      </c>
      <c r="D5604" t="s">
        <v>18631</v>
      </c>
      <c r="E5604" t="s">
        <v>90</v>
      </c>
      <c r="F5604" t="s">
        <v>76</v>
      </c>
      <c r="G5604" t="s">
        <v>16</v>
      </c>
      <c r="H5604">
        <v>72</v>
      </c>
      <c r="I5604" t="s">
        <v>18638</v>
      </c>
      <c r="J5604" t="s">
        <v>18639</v>
      </c>
      <c r="K5604" t="s">
        <v>18640</v>
      </c>
      <c r="L5604" t="s">
        <v>78066</v>
      </c>
    </row>
    <row r="5605" spans="1:12" x14ac:dyDescent="0.15">
      <c r="A5605" t="s">
        <v>12</v>
      </c>
      <c r="B5605">
        <v>1545393</v>
      </c>
      <c r="C5605">
        <v>1545413</v>
      </c>
      <c r="D5605" t="s">
        <v>18631</v>
      </c>
      <c r="E5605" t="s">
        <v>90</v>
      </c>
      <c r="F5605" t="s">
        <v>76</v>
      </c>
      <c r="G5605" t="s">
        <v>23</v>
      </c>
      <c r="H5605">
        <v>98</v>
      </c>
      <c r="I5605" t="s">
        <v>18641</v>
      </c>
      <c r="J5605" t="s">
        <v>18642</v>
      </c>
      <c r="K5605" t="s">
        <v>18643</v>
      </c>
      <c r="L5605" t="s">
        <v>78048</v>
      </c>
    </row>
    <row r="5606" spans="1:12" x14ac:dyDescent="0.15">
      <c r="A5606" t="s">
        <v>12</v>
      </c>
      <c r="B5606">
        <v>1545638</v>
      </c>
      <c r="C5606">
        <v>1545658</v>
      </c>
      <c r="D5606" t="s">
        <v>18644</v>
      </c>
      <c r="E5606" t="s">
        <v>90</v>
      </c>
      <c r="F5606" t="s">
        <v>15</v>
      </c>
      <c r="G5606" t="s">
        <v>16</v>
      </c>
      <c r="H5606">
        <v>0</v>
      </c>
      <c r="I5606" t="s">
        <v>18645</v>
      </c>
      <c r="J5606" t="s">
        <v>18646</v>
      </c>
      <c r="K5606" t="s">
        <v>18647</v>
      </c>
      <c r="L5606" t="s">
        <v>77980</v>
      </c>
    </row>
    <row r="5607" spans="1:12" x14ac:dyDescent="0.15">
      <c r="A5607" t="s">
        <v>12</v>
      </c>
      <c r="B5607">
        <v>1545658</v>
      </c>
      <c r="C5607">
        <v>1545678</v>
      </c>
      <c r="D5607" t="s">
        <v>18644</v>
      </c>
      <c r="E5607" t="s">
        <v>90</v>
      </c>
      <c r="F5607" t="s">
        <v>15</v>
      </c>
      <c r="G5607" t="s">
        <v>32</v>
      </c>
      <c r="H5607">
        <v>20</v>
      </c>
      <c r="I5607" t="s">
        <v>18648</v>
      </c>
      <c r="J5607" t="s">
        <v>18649</v>
      </c>
      <c r="K5607" t="s">
        <v>18650</v>
      </c>
      <c r="L5607" t="s">
        <v>77968</v>
      </c>
    </row>
    <row r="5608" spans="1:12" x14ac:dyDescent="0.15">
      <c r="A5608" t="s">
        <v>12</v>
      </c>
      <c r="B5608">
        <v>1545684</v>
      </c>
      <c r="C5608">
        <v>1545704</v>
      </c>
      <c r="D5608" t="s">
        <v>18644</v>
      </c>
      <c r="E5608" t="s">
        <v>90</v>
      </c>
      <c r="F5608" t="s">
        <v>15</v>
      </c>
      <c r="G5608" t="s">
        <v>16</v>
      </c>
      <c r="H5608">
        <v>46</v>
      </c>
      <c r="I5608" t="s">
        <v>18651</v>
      </c>
      <c r="J5608" t="s">
        <v>18652</v>
      </c>
      <c r="K5608" t="s">
        <v>18653</v>
      </c>
      <c r="L5608" t="s">
        <v>78004</v>
      </c>
    </row>
    <row r="5609" spans="1:12" x14ac:dyDescent="0.15">
      <c r="A5609" t="s">
        <v>12</v>
      </c>
      <c r="B5609">
        <v>1545714</v>
      </c>
      <c r="C5609">
        <v>1545734</v>
      </c>
      <c r="D5609" t="s">
        <v>18644</v>
      </c>
      <c r="E5609" t="s">
        <v>90</v>
      </c>
      <c r="F5609" t="s">
        <v>15</v>
      </c>
      <c r="G5609" t="s">
        <v>32</v>
      </c>
      <c r="H5609">
        <v>76</v>
      </c>
      <c r="I5609" t="s">
        <v>18654</v>
      </c>
      <c r="J5609" t="s">
        <v>18655</v>
      </c>
      <c r="K5609" t="s">
        <v>18656</v>
      </c>
      <c r="L5609" t="s">
        <v>77985</v>
      </c>
    </row>
    <row r="5610" spans="1:12" x14ac:dyDescent="0.15">
      <c r="A5610" t="s">
        <v>12</v>
      </c>
      <c r="B5610">
        <v>1546660</v>
      </c>
      <c r="C5610">
        <v>1546680</v>
      </c>
      <c r="D5610" t="s">
        <v>18657</v>
      </c>
      <c r="E5610" t="s">
        <v>90</v>
      </c>
      <c r="F5610" t="s">
        <v>15</v>
      </c>
      <c r="G5610" t="s">
        <v>32</v>
      </c>
      <c r="H5610">
        <v>7</v>
      </c>
      <c r="I5610" t="s">
        <v>18658</v>
      </c>
      <c r="J5610" t="s">
        <v>18659</v>
      </c>
      <c r="K5610" t="s">
        <v>18660</v>
      </c>
      <c r="L5610" t="s">
        <v>77909</v>
      </c>
    </row>
    <row r="5611" spans="1:12" x14ac:dyDescent="0.15">
      <c r="A5611" t="s">
        <v>12</v>
      </c>
      <c r="B5611">
        <v>1546711</v>
      </c>
      <c r="C5611">
        <v>1546731</v>
      </c>
      <c r="D5611" t="s">
        <v>18657</v>
      </c>
      <c r="E5611" t="s">
        <v>90</v>
      </c>
      <c r="F5611" t="s">
        <v>15</v>
      </c>
      <c r="G5611" t="s">
        <v>23</v>
      </c>
      <c r="H5611">
        <v>58</v>
      </c>
      <c r="I5611" t="s">
        <v>18661</v>
      </c>
      <c r="J5611" t="s">
        <v>18662</v>
      </c>
      <c r="K5611" t="s">
        <v>18663</v>
      </c>
      <c r="L5611" t="s">
        <v>77911</v>
      </c>
    </row>
    <row r="5612" spans="1:12" x14ac:dyDescent="0.15">
      <c r="A5612" t="s">
        <v>12</v>
      </c>
      <c r="B5612">
        <v>1546733</v>
      </c>
      <c r="C5612">
        <v>1546753</v>
      </c>
      <c r="D5612" t="s">
        <v>18657</v>
      </c>
      <c r="E5612" t="s">
        <v>90</v>
      </c>
      <c r="F5612" t="s">
        <v>15</v>
      </c>
      <c r="G5612" t="s">
        <v>23</v>
      </c>
      <c r="H5612">
        <v>80</v>
      </c>
      <c r="I5612" t="s">
        <v>18664</v>
      </c>
      <c r="J5612" t="s">
        <v>18665</v>
      </c>
      <c r="K5612" t="s">
        <v>18666</v>
      </c>
      <c r="L5612" t="s">
        <v>77940</v>
      </c>
    </row>
    <row r="5613" spans="1:12" x14ac:dyDescent="0.15">
      <c r="A5613" t="s">
        <v>12</v>
      </c>
      <c r="B5613">
        <v>1546756</v>
      </c>
      <c r="C5613">
        <v>1546776</v>
      </c>
      <c r="D5613" t="s">
        <v>18657</v>
      </c>
      <c r="E5613" t="s">
        <v>90</v>
      </c>
      <c r="F5613" t="s">
        <v>15</v>
      </c>
      <c r="G5613" t="s">
        <v>16</v>
      </c>
      <c r="H5613">
        <v>103</v>
      </c>
      <c r="I5613" t="s">
        <v>18667</v>
      </c>
      <c r="J5613" t="s">
        <v>18668</v>
      </c>
      <c r="K5613" t="s">
        <v>18669</v>
      </c>
      <c r="L5613" t="s">
        <v>77937</v>
      </c>
    </row>
    <row r="5614" spans="1:12" x14ac:dyDescent="0.15">
      <c r="A5614" t="s">
        <v>12</v>
      </c>
      <c r="B5614">
        <v>1550661</v>
      </c>
      <c r="C5614">
        <v>1550681</v>
      </c>
      <c r="D5614" t="s">
        <v>18670</v>
      </c>
      <c r="E5614" t="s">
        <v>90</v>
      </c>
      <c r="F5614" t="s">
        <v>76</v>
      </c>
      <c r="G5614" t="s">
        <v>32</v>
      </c>
      <c r="H5614">
        <v>14</v>
      </c>
      <c r="I5614" t="s">
        <v>18671</v>
      </c>
      <c r="J5614" t="s">
        <v>18672</v>
      </c>
      <c r="K5614" t="s">
        <v>18673</v>
      </c>
      <c r="L5614" t="s">
        <v>77924</v>
      </c>
    </row>
    <row r="5615" spans="1:12" x14ac:dyDescent="0.15">
      <c r="A5615" t="s">
        <v>12</v>
      </c>
      <c r="B5615">
        <v>1550641</v>
      </c>
      <c r="C5615">
        <v>1550661</v>
      </c>
      <c r="D5615" t="s">
        <v>18670</v>
      </c>
      <c r="E5615" t="s">
        <v>90</v>
      </c>
      <c r="F5615" t="s">
        <v>76</v>
      </c>
      <c r="G5615" t="s">
        <v>16</v>
      </c>
      <c r="H5615">
        <v>34</v>
      </c>
      <c r="I5615" t="s">
        <v>18674</v>
      </c>
      <c r="J5615" t="s">
        <v>18675</v>
      </c>
      <c r="K5615" t="s">
        <v>18676</v>
      </c>
      <c r="L5615" t="s">
        <v>77999</v>
      </c>
    </row>
    <row r="5616" spans="1:12" x14ac:dyDescent="0.15">
      <c r="A5616" t="s">
        <v>12</v>
      </c>
      <c r="B5616">
        <v>1550616</v>
      </c>
      <c r="C5616">
        <v>1550636</v>
      </c>
      <c r="D5616" t="s">
        <v>18670</v>
      </c>
      <c r="E5616" t="s">
        <v>90</v>
      </c>
      <c r="F5616" t="s">
        <v>76</v>
      </c>
      <c r="G5616" t="s">
        <v>36</v>
      </c>
      <c r="H5616">
        <v>59</v>
      </c>
      <c r="I5616" t="s">
        <v>18677</v>
      </c>
      <c r="J5616" t="s">
        <v>18678</v>
      </c>
      <c r="K5616" t="s">
        <v>18679</v>
      </c>
      <c r="L5616" t="s">
        <v>78009</v>
      </c>
    </row>
    <row r="5617" spans="1:12" x14ac:dyDescent="0.15">
      <c r="A5617" t="s">
        <v>12</v>
      </c>
      <c r="B5617">
        <v>1550594</v>
      </c>
      <c r="C5617">
        <v>1550614</v>
      </c>
      <c r="D5617" t="s">
        <v>18670</v>
      </c>
      <c r="E5617" t="s">
        <v>90</v>
      </c>
      <c r="F5617" t="s">
        <v>76</v>
      </c>
      <c r="G5617" t="s">
        <v>16</v>
      </c>
      <c r="H5617">
        <v>81</v>
      </c>
      <c r="I5617" t="s">
        <v>18680</v>
      </c>
      <c r="J5617" t="s">
        <v>18681</v>
      </c>
      <c r="K5617" t="s">
        <v>18682</v>
      </c>
      <c r="L5617" t="s">
        <v>78019</v>
      </c>
    </row>
    <row r="5618" spans="1:12" x14ac:dyDescent="0.15">
      <c r="A5618" t="s">
        <v>12</v>
      </c>
      <c r="B5618">
        <v>1551629</v>
      </c>
      <c r="C5618">
        <v>1551649</v>
      </c>
      <c r="D5618" t="s">
        <v>18683</v>
      </c>
      <c r="E5618" t="s">
        <v>90</v>
      </c>
      <c r="F5618" t="s">
        <v>76</v>
      </c>
      <c r="G5618" t="s">
        <v>32</v>
      </c>
      <c r="H5618">
        <v>1</v>
      </c>
      <c r="I5618" t="s">
        <v>18684</v>
      </c>
      <c r="J5618" t="s">
        <v>18685</v>
      </c>
      <c r="K5618" t="s">
        <v>18686</v>
      </c>
      <c r="L5618" t="s">
        <v>77917</v>
      </c>
    </row>
    <row r="5619" spans="1:12" x14ac:dyDescent="0.15">
      <c r="A5619" t="s">
        <v>12</v>
      </c>
      <c r="B5619">
        <v>1551590</v>
      </c>
      <c r="C5619">
        <v>1551610</v>
      </c>
      <c r="D5619" t="s">
        <v>18683</v>
      </c>
      <c r="E5619" t="s">
        <v>90</v>
      </c>
      <c r="F5619" t="s">
        <v>76</v>
      </c>
      <c r="G5619" t="s">
        <v>16</v>
      </c>
      <c r="H5619">
        <v>40</v>
      </c>
      <c r="I5619" t="s">
        <v>18687</v>
      </c>
      <c r="J5619" t="s">
        <v>18688</v>
      </c>
      <c r="K5619" t="s">
        <v>18689</v>
      </c>
      <c r="L5619" t="s">
        <v>77952</v>
      </c>
    </row>
    <row r="5620" spans="1:12" x14ac:dyDescent="0.15">
      <c r="A5620" t="s">
        <v>12</v>
      </c>
      <c r="B5620">
        <v>1551566</v>
      </c>
      <c r="C5620">
        <v>1551586</v>
      </c>
      <c r="D5620" t="s">
        <v>18683</v>
      </c>
      <c r="E5620" t="s">
        <v>90</v>
      </c>
      <c r="F5620" t="s">
        <v>76</v>
      </c>
      <c r="G5620" t="s">
        <v>16</v>
      </c>
      <c r="H5620">
        <v>64</v>
      </c>
      <c r="I5620" t="s">
        <v>18690</v>
      </c>
      <c r="J5620" t="s">
        <v>18691</v>
      </c>
      <c r="K5620" t="s">
        <v>18692</v>
      </c>
      <c r="L5620" t="s">
        <v>77989</v>
      </c>
    </row>
    <row r="5621" spans="1:12" x14ac:dyDescent="0.15">
      <c r="A5621" t="s">
        <v>12</v>
      </c>
      <c r="B5621">
        <v>1551545</v>
      </c>
      <c r="C5621">
        <v>1551565</v>
      </c>
      <c r="D5621" t="s">
        <v>18683</v>
      </c>
      <c r="E5621" t="s">
        <v>90</v>
      </c>
      <c r="F5621" t="s">
        <v>76</v>
      </c>
      <c r="G5621" t="s">
        <v>36</v>
      </c>
      <c r="H5621">
        <v>85</v>
      </c>
      <c r="I5621" t="s">
        <v>18693</v>
      </c>
      <c r="J5621" t="s">
        <v>18694</v>
      </c>
      <c r="K5621" t="s">
        <v>18695</v>
      </c>
      <c r="L5621" t="s">
        <v>77972</v>
      </c>
    </row>
    <row r="5622" spans="1:12" x14ac:dyDescent="0.15">
      <c r="A5622" t="s">
        <v>12</v>
      </c>
      <c r="B5622">
        <v>1551764</v>
      </c>
      <c r="C5622">
        <v>1551784</v>
      </c>
      <c r="D5622" t="s">
        <v>18696</v>
      </c>
      <c r="E5622" t="s">
        <v>90</v>
      </c>
      <c r="F5622" t="s">
        <v>15</v>
      </c>
      <c r="G5622" t="s">
        <v>32</v>
      </c>
      <c r="H5622">
        <v>1</v>
      </c>
      <c r="I5622" t="s">
        <v>18697</v>
      </c>
      <c r="J5622" t="s">
        <v>18698</v>
      </c>
      <c r="K5622" t="s">
        <v>18699</v>
      </c>
      <c r="L5622" t="s">
        <v>77917</v>
      </c>
    </row>
    <row r="5623" spans="1:12" x14ac:dyDescent="0.15">
      <c r="A5623" t="s">
        <v>12</v>
      </c>
      <c r="B5623">
        <v>1551810</v>
      </c>
      <c r="C5623">
        <v>1551830</v>
      </c>
      <c r="D5623" t="s">
        <v>18696</v>
      </c>
      <c r="E5623" t="s">
        <v>90</v>
      </c>
      <c r="F5623" t="s">
        <v>15</v>
      </c>
      <c r="G5623" t="s">
        <v>36</v>
      </c>
      <c r="H5623">
        <v>47</v>
      </c>
      <c r="I5623" t="s">
        <v>18700</v>
      </c>
      <c r="J5623" t="s">
        <v>18701</v>
      </c>
      <c r="K5623" t="s">
        <v>18702</v>
      </c>
      <c r="L5623" t="s">
        <v>77932</v>
      </c>
    </row>
    <row r="5624" spans="1:12" x14ac:dyDescent="0.15">
      <c r="A5624" t="s">
        <v>12</v>
      </c>
      <c r="B5624">
        <v>1551847</v>
      </c>
      <c r="C5624">
        <v>1551867</v>
      </c>
      <c r="D5624" t="s">
        <v>18696</v>
      </c>
      <c r="E5624" t="s">
        <v>90</v>
      </c>
      <c r="F5624" t="s">
        <v>15</v>
      </c>
      <c r="G5624" t="s">
        <v>16</v>
      </c>
      <c r="H5624">
        <v>84</v>
      </c>
      <c r="I5624" t="s">
        <v>18703</v>
      </c>
      <c r="J5624" t="s">
        <v>18704</v>
      </c>
      <c r="K5624" t="s">
        <v>18705</v>
      </c>
      <c r="L5624" t="s">
        <v>77946</v>
      </c>
    </row>
    <row r="5625" spans="1:12" x14ac:dyDescent="0.15">
      <c r="A5625" t="s">
        <v>12</v>
      </c>
      <c r="B5625">
        <v>1551880</v>
      </c>
      <c r="C5625">
        <v>1551900</v>
      </c>
      <c r="D5625" t="s">
        <v>18696</v>
      </c>
      <c r="E5625" t="s">
        <v>90</v>
      </c>
      <c r="F5625" t="s">
        <v>15</v>
      </c>
      <c r="G5625" t="s">
        <v>16</v>
      </c>
      <c r="H5625">
        <v>117</v>
      </c>
      <c r="I5625" t="s">
        <v>18706</v>
      </c>
      <c r="J5625" t="s">
        <v>18707</v>
      </c>
      <c r="K5625" t="s">
        <v>18708</v>
      </c>
      <c r="L5625" t="s">
        <v>77930</v>
      </c>
    </row>
    <row r="5626" spans="1:12" x14ac:dyDescent="0.15">
      <c r="A5626" t="s">
        <v>12</v>
      </c>
      <c r="B5626">
        <v>1553530</v>
      </c>
      <c r="C5626">
        <v>1553550</v>
      </c>
      <c r="D5626" t="s">
        <v>18709</v>
      </c>
      <c r="E5626" t="s">
        <v>90</v>
      </c>
      <c r="F5626" t="s">
        <v>15</v>
      </c>
      <c r="G5626" t="s">
        <v>32</v>
      </c>
      <c r="H5626">
        <v>1</v>
      </c>
      <c r="I5626" t="s">
        <v>18710</v>
      </c>
      <c r="J5626" t="s">
        <v>18711</v>
      </c>
      <c r="K5626" t="s">
        <v>18712</v>
      </c>
      <c r="L5626" t="s">
        <v>77917</v>
      </c>
    </row>
    <row r="5627" spans="1:12" x14ac:dyDescent="0.15">
      <c r="A5627" t="s">
        <v>12</v>
      </c>
      <c r="B5627">
        <v>1553551</v>
      </c>
      <c r="C5627">
        <v>1553571</v>
      </c>
      <c r="D5627" t="s">
        <v>18709</v>
      </c>
      <c r="E5627" t="s">
        <v>90</v>
      </c>
      <c r="F5627" t="s">
        <v>15</v>
      </c>
      <c r="G5627" t="s">
        <v>36</v>
      </c>
      <c r="H5627">
        <v>22</v>
      </c>
      <c r="I5627" t="s">
        <v>18713</v>
      </c>
      <c r="J5627" t="s">
        <v>18714</v>
      </c>
      <c r="K5627" t="s">
        <v>18715</v>
      </c>
      <c r="L5627" t="s">
        <v>77948</v>
      </c>
    </row>
    <row r="5628" spans="1:12" x14ac:dyDescent="0.15">
      <c r="A5628" t="s">
        <v>12</v>
      </c>
      <c r="B5628">
        <v>1553588</v>
      </c>
      <c r="C5628">
        <v>1553608</v>
      </c>
      <c r="D5628" t="s">
        <v>18709</v>
      </c>
      <c r="E5628" t="s">
        <v>90</v>
      </c>
      <c r="F5628" t="s">
        <v>15</v>
      </c>
      <c r="G5628" t="s">
        <v>23</v>
      </c>
      <c r="H5628">
        <v>59</v>
      </c>
      <c r="I5628" t="s">
        <v>18716</v>
      </c>
      <c r="J5628" t="s">
        <v>18717</v>
      </c>
      <c r="K5628" t="s">
        <v>18718</v>
      </c>
      <c r="L5628" t="s">
        <v>78009</v>
      </c>
    </row>
    <row r="5629" spans="1:12" x14ac:dyDescent="0.15">
      <c r="A5629" t="s">
        <v>12</v>
      </c>
      <c r="B5629">
        <v>1553632</v>
      </c>
      <c r="C5629">
        <v>1553652</v>
      </c>
      <c r="D5629" t="s">
        <v>18709</v>
      </c>
      <c r="E5629" t="s">
        <v>90</v>
      </c>
      <c r="F5629" t="s">
        <v>15</v>
      </c>
      <c r="G5629" t="s">
        <v>16</v>
      </c>
      <c r="H5629">
        <v>103</v>
      </c>
      <c r="I5629" t="s">
        <v>18719</v>
      </c>
      <c r="J5629" t="s">
        <v>18720</v>
      </c>
      <c r="K5629" t="s">
        <v>18721</v>
      </c>
      <c r="L5629" t="s">
        <v>77937</v>
      </c>
    </row>
    <row r="5630" spans="1:12" x14ac:dyDescent="0.15">
      <c r="A5630" t="s">
        <v>12</v>
      </c>
      <c r="B5630">
        <v>1554777</v>
      </c>
      <c r="C5630">
        <v>1554797</v>
      </c>
      <c r="D5630" t="s">
        <v>18722</v>
      </c>
      <c r="E5630" t="s">
        <v>90</v>
      </c>
      <c r="F5630" t="s">
        <v>15</v>
      </c>
      <c r="G5630" t="s">
        <v>32</v>
      </c>
      <c r="H5630">
        <v>1</v>
      </c>
      <c r="I5630" t="s">
        <v>18723</v>
      </c>
      <c r="J5630" t="s">
        <v>18724</v>
      </c>
      <c r="K5630" t="s">
        <v>18725</v>
      </c>
      <c r="L5630" t="s">
        <v>77917</v>
      </c>
    </row>
    <row r="5631" spans="1:12" x14ac:dyDescent="0.15">
      <c r="A5631" t="s">
        <v>12</v>
      </c>
      <c r="B5631">
        <v>1554805</v>
      </c>
      <c r="C5631">
        <v>1554825</v>
      </c>
      <c r="D5631" t="s">
        <v>18722</v>
      </c>
      <c r="E5631" t="s">
        <v>90</v>
      </c>
      <c r="F5631" t="s">
        <v>15</v>
      </c>
      <c r="G5631" t="s">
        <v>36</v>
      </c>
      <c r="H5631">
        <v>29</v>
      </c>
      <c r="I5631" t="s">
        <v>18726</v>
      </c>
      <c r="J5631" t="s">
        <v>18727</v>
      </c>
      <c r="K5631" t="s">
        <v>18728</v>
      </c>
      <c r="L5631" t="s">
        <v>77921</v>
      </c>
    </row>
    <row r="5632" spans="1:12" x14ac:dyDescent="0.15">
      <c r="A5632" t="s">
        <v>12</v>
      </c>
      <c r="B5632">
        <v>1554830</v>
      </c>
      <c r="C5632">
        <v>1554850</v>
      </c>
      <c r="D5632" t="s">
        <v>18722</v>
      </c>
      <c r="E5632" t="s">
        <v>90</v>
      </c>
      <c r="F5632" t="s">
        <v>15</v>
      </c>
      <c r="G5632" t="s">
        <v>16</v>
      </c>
      <c r="H5632">
        <v>54</v>
      </c>
      <c r="I5632" t="s">
        <v>18729</v>
      </c>
      <c r="J5632" t="s">
        <v>18730</v>
      </c>
      <c r="K5632" t="s">
        <v>18731</v>
      </c>
      <c r="L5632" t="s">
        <v>77961</v>
      </c>
    </row>
    <row r="5633" spans="1:12" x14ac:dyDescent="0.15">
      <c r="A5633" t="s">
        <v>12</v>
      </c>
      <c r="B5633">
        <v>1554862</v>
      </c>
      <c r="C5633">
        <v>1554882</v>
      </c>
      <c r="D5633" t="s">
        <v>18722</v>
      </c>
      <c r="E5633" t="s">
        <v>90</v>
      </c>
      <c r="F5633" t="s">
        <v>15</v>
      </c>
      <c r="G5633" t="s">
        <v>16</v>
      </c>
      <c r="H5633">
        <v>86</v>
      </c>
      <c r="I5633" t="s">
        <v>18732</v>
      </c>
      <c r="J5633" t="s">
        <v>18733</v>
      </c>
      <c r="K5633" t="s">
        <v>18734</v>
      </c>
      <c r="L5633" t="s">
        <v>77929</v>
      </c>
    </row>
    <row r="5634" spans="1:12" x14ac:dyDescent="0.15">
      <c r="A5634" t="s">
        <v>12</v>
      </c>
      <c r="B5634">
        <v>1555582</v>
      </c>
      <c r="C5634">
        <v>1555602</v>
      </c>
      <c r="D5634" t="s">
        <v>18735</v>
      </c>
      <c r="E5634" t="s">
        <v>90</v>
      </c>
      <c r="F5634" t="s">
        <v>15</v>
      </c>
      <c r="G5634" t="s">
        <v>32</v>
      </c>
      <c r="H5634">
        <v>12</v>
      </c>
      <c r="I5634" t="s">
        <v>18736</v>
      </c>
      <c r="J5634" t="s">
        <v>18737</v>
      </c>
      <c r="K5634" t="s">
        <v>18738</v>
      </c>
      <c r="L5634" t="s">
        <v>77991</v>
      </c>
    </row>
    <row r="5635" spans="1:12" x14ac:dyDescent="0.15">
      <c r="A5635" t="s">
        <v>12</v>
      </c>
      <c r="B5635">
        <v>1555637</v>
      </c>
      <c r="C5635">
        <v>1555657</v>
      </c>
      <c r="D5635" t="s">
        <v>18735</v>
      </c>
      <c r="E5635" t="s">
        <v>90</v>
      </c>
      <c r="F5635" t="s">
        <v>15</v>
      </c>
      <c r="G5635" t="s">
        <v>36</v>
      </c>
      <c r="H5635">
        <v>67</v>
      </c>
      <c r="I5635" t="s">
        <v>18739</v>
      </c>
      <c r="J5635" t="s">
        <v>18740</v>
      </c>
      <c r="K5635" t="s">
        <v>18741</v>
      </c>
      <c r="L5635" t="s">
        <v>77981</v>
      </c>
    </row>
    <row r="5636" spans="1:12" x14ac:dyDescent="0.15">
      <c r="A5636" t="s">
        <v>12</v>
      </c>
      <c r="B5636">
        <v>1555683</v>
      </c>
      <c r="C5636">
        <v>1555703</v>
      </c>
      <c r="D5636" t="s">
        <v>18735</v>
      </c>
      <c r="E5636" t="s">
        <v>90</v>
      </c>
      <c r="F5636" t="s">
        <v>15</v>
      </c>
      <c r="G5636" t="s">
        <v>16</v>
      </c>
      <c r="H5636">
        <v>113</v>
      </c>
      <c r="I5636" t="s">
        <v>18742</v>
      </c>
      <c r="J5636" t="s">
        <v>18743</v>
      </c>
      <c r="K5636" t="s">
        <v>18744</v>
      </c>
      <c r="L5636" t="s">
        <v>77986</v>
      </c>
    </row>
    <row r="5637" spans="1:12" x14ac:dyDescent="0.15">
      <c r="A5637" t="s">
        <v>12</v>
      </c>
      <c r="B5637">
        <v>1555721</v>
      </c>
      <c r="C5637">
        <v>1555741</v>
      </c>
      <c r="D5637" t="s">
        <v>18735</v>
      </c>
      <c r="E5637" t="s">
        <v>90</v>
      </c>
      <c r="F5637" t="s">
        <v>15</v>
      </c>
      <c r="G5637" t="s">
        <v>32</v>
      </c>
      <c r="H5637">
        <v>151</v>
      </c>
      <c r="I5637" t="s">
        <v>18745</v>
      </c>
      <c r="J5637" t="s">
        <v>18746</v>
      </c>
      <c r="K5637" t="s">
        <v>18747</v>
      </c>
      <c r="L5637" t="s">
        <v>78050</v>
      </c>
    </row>
    <row r="5638" spans="1:12" x14ac:dyDescent="0.15">
      <c r="A5638" t="s">
        <v>12</v>
      </c>
      <c r="B5638">
        <v>1557126</v>
      </c>
      <c r="C5638">
        <v>1557146</v>
      </c>
      <c r="D5638" t="s">
        <v>18748</v>
      </c>
      <c r="E5638" t="s">
        <v>90</v>
      </c>
      <c r="F5638" t="s">
        <v>15</v>
      </c>
      <c r="G5638" t="s">
        <v>32</v>
      </c>
      <c r="H5638">
        <v>1</v>
      </c>
      <c r="I5638" t="s">
        <v>18749</v>
      </c>
      <c r="J5638" t="s">
        <v>18750</v>
      </c>
      <c r="K5638" t="s">
        <v>18751</v>
      </c>
      <c r="L5638" t="s">
        <v>77917</v>
      </c>
    </row>
    <row r="5639" spans="1:12" x14ac:dyDescent="0.15">
      <c r="A5639" t="s">
        <v>12</v>
      </c>
      <c r="B5639">
        <v>1557150</v>
      </c>
      <c r="C5639">
        <v>1557170</v>
      </c>
      <c r="D5639" t="s">
        <v>18748</v>
      </c>
      <c r="E5639" t="s">
        <v>90</v>
      </c>
      <c r="F5639" t="s">
        <v>15</v>
      </c>
      <c r="G5639" t="s">
        <v>16</v>
      </c>
      <c r="H5639">
        <v>25</v>
      </c>
      <c r="I5639" t="s">
        <v>18752</v>
      </c>
      <c r="J5639" t="s">
        <v>18753</v>
      </c>
      <c r="K5639" t="s">
        <v>18754</v>
      </c>
      <c r="L5639" t="s">
        <v>78012</v>
      </c>
    </row>
    <row r="5640" spans="1:12" x14ac:dyDescent="0.15">
      <c r="A5640" t="s">
        <v>12</v>
      </c>
      <c r="B5640">
        <v>1557172</v>
      </c>
      <c r="C5640">
        <v>1557192</v>
      </c>
      <c r="D5640" t="s">
        <v>18748</v>
      </c>
      <c r="E5640" t="s">
        <v>90</v>
      </c>
      <c r="F5640" t="s">
        <v>15</v>
      </c>
      <c r="G5640" t="s">
        <v>16</v>
      </c>
      <c r="H5640">
        <v>47</v>
      </c>
      <c r="I5640" t="s">
        <v>18755</v>
      </c>
      <c r="J5640" t="s">
        <v>18756</v>
      </c>
      <c r="K5640" t="s">
        <v>18757</v>
      </c>
      <c r="L5640" t="s">
        <v>77932</v>
      </c>
    </row>
    <row r="5641" spans="1:12" x14ac:dyDescent="0.15">
      <c r="A5641" t="s">
        <v>12</v>
      </c>
      <c r="B5641">
        <v>1557220</v>
      </c>
      <c r="C5641">
        <v>1557240</v>
      </c>
      <c r="D5641" t="s">
        <v>18748</v>
      </c>
      <c r="E5641" t="s">
        <v>90</v>
      </c>
      <c r="F5641" t="s">
        <v>15</v>
      </c>
      <c r="G5641" t="s">
        <v>23</v>
      </c>
      <c r="H5641">
        <v>95</v>
      </c>
      <c r="I5641" t="s">
        <v>18758</v>
      </c>
      <c r="J5641" t="s">
        <v>18759</v>
      </c>
      <c r="K5641" t="s">
        <v>18760</v>
      </c>
      <c r="L5641" t="s">
        <v>77920</v>
      </c>
    </row>
    <row r="5642" spans="1:12" x14ac:dyDescent="0.15">
      <c r="A5642" t="s">
        <v>12</v>
      </c>
      <c r="B5642">
        <v>1558415</v>
      </c>
      <c r="C5642">
        <v>1558435</v>
      </c>
      <c r="D5642" t="s">
        <v>18761</v>
      </c>
      <c r="E5642" t="s">
        <v>90</v>
      </c>
      <c r="F5642" t="s">
        <v>15</v>
      </c>
      <c r="G5642" t="s">
        <v>23</v>
      </c>
      <c r="H5642">
        <v>32</v>
      </c>
      <c r="I5642" t="s">
        <v>18762</v>
      </c>
      <c r="J5642" t="s">
        <v>18763</v>
      </c>
      <c r="K5642" t="s">
        <v>18764</v>
      </c>
      <c r="L5642" t="s">
        <v>77918</v>
      </c>
    </row>
    <row r="5643" spans="1:12" x14ac:dyDescent="0.15">
      <c r="A5643" t="s">
        <v>12</v>
      </c>
      <c r="B5643">
        <v>1558456</v>
      </c>
      <c r="C5643">
        <v>1558476</v>
      </c>
      <c r="D5643" t="s">
        <v>18761</v>
      </c>
      <c r="E5643" t="s">
        <v>90</v>
      </c>
      <c r="F5643" t="s">
        <v>15</v>
      </c>
      <c r="G5643" t="s">
        <v>16</v>
      </c>
      <c r="H5643">
        <v>73</v>
      </c>
      <c r="I5643" t="s">
        <v>18765</v>
      </c>
      <c r="J5643" t="s">
        <v>18766</v>
      </c>
      <c r="K5643" t="s">
        <v>18767</v>
      </c>
      <c r="L5643" t="s">
        <v>77926</v>
      </c>
    </row>
    <row r="5644" spans="1:12" x14ac:dyDescent="0.15">
      <c r="A5644" t="s">
        <v>12</v>
      </c>
      <c r="B5644">
        <v>1558487</v>
      </c>
      <c r="C5644">
        <v>1558507</v>
      </c>
      <c r="D5644" t="s">
        <v>18761</v>
      </c>
      <c r="E5644" t="s">
        <v>90</v>
      </c>
      <c r="F5644" t="s">
        <v>15</v>
      </c>
      <c r="G5644" t="s">
        <v>23</v>
      </c>
      <c r="H5644">
        <v>104</v>
      </c>
      <c r="I5644" t="s">
        <v>18768</v>
      </c>
      <c r="J5644" t="s">
        <v>18769</v>
      </c>
      <c r="K5644" t="s">
        <v>18770</v>
      </c>
      <c r="L5644" t="s">
        <v>77963</v>
      </c>
    </row>
    <row r="5645" spans="1:12" x14ac:dyDescent="0.15">
      <c r="A5645" t="s">
        <v>12</v>
      </c>
      <c r="B5645">
        <v>1558523</v>
      </c>
      <c r="C5645">
        <v>1558543</v>
      </c>
      <c r="D5645" t="s">
        <v>18761</v>
      </c>
      <c r="E5645" t="s">
        <v>90</v>
      </c>
      <c r="F5645" t="s">
        <v>15</v>
      </c>
      <c r="G5645" t="s">
        <v>16</v>
      </c>
      <c r="H5645">
        <v>140</v>
      </c>
      <c r="I5645" t="s">
        <v>18771</v>
      </c>
      <c r="J5645" t="s">
        <v>18772</v>
      </c>
      <c r="K5645" t="s">
        <v>18773</v>
      </c>
      <c r="L5645" t="s">
        <v>78038</v>
      </c>
    </row>
    <row r="5646" spans="1:12" x14ac:dyDescent="0.15">
      <c r="A5646" t="s">
        <v>12</v>
      </c>
      <c r="B5646">
        <v>1560539</v>
      </c>
      <c r="C5646">
        <v>1560559</v>
      </c>
      <c r="D5646" t="s">
        <v>18774</v>
      </c>
      <c r="E5646" t="s">
        <v>18775</v>
      </c>
      <c r="F5646" t="s">
        <v>76</v>
      </c>
      <c r="G5646" t="s">
        <v>32</v>
      </c>
      <c r="H5646">
        <v>1</v>
      </c>
      <c r="I5646" t="s">
        <v>18776</v>
      </c>
      <c r="J5646" t="s">
        <v>18777</v>
      </c>
      <c r="K5646" t="s">
        <v>18778</v>
      </c>
      <c r="L5646" t="s">
        <v>77917</v>
      </c>
    </row>
    <row r="5647" spans="1:12" x14ac:dyDescent="0.15">
      <c r="A5647" t="s">
        <v>12</v>
      </c>
      <c r="B5647">
        <v>1560512</v>
      </c>
      <c r="C5647">
        <v>1560532</v>
      </c>
      <c r="D5647" t="s">
        <v>18774</v>
      </c>
      <c r="E5647" t="s">
        <v>18775</v>
      </c>
      <c r="F5647" t="s">
        <v>76</v>
      </c>
      <c r="G5647" t="s">
        <v>36</v>
      </c>
      <c r="H5647">
        <v>28</v>
      </c>
      <c r="I5647" t="s">
        <v>18779</v>
      </c>
      <c r="J5647" t="s">
        <v>18780</v>
      </c>
      <c r="K5647" t="s">
        <v>18781</v>
      </c>
      <c r="L5647" t="s">
        <v>77956</v>
      </c>
    </row>
    <row r="5648" spans="1:12" x14ac:dyDescent="0.15">
      <c r="A5648" t="s">
        <v>12</v>
      </c>
      <c r="B5648">
        <v>1560470</v>
      </c>
      <c r="C5648">
        <v>1560490</v>
      </c>
      <c r="D5648" t="s">
        <v>18774</v>
      </c>
      <c r="E5648" t="s">
        <v>18775</v>
      </c>
      <c r="F5648" t="s">
        <v>76</v>
      </c>
      <c r="G5648" t="s">
        <v>16</v>
      </c>
      <c r="H5648">
        <v>70</v>
      </c>
      <c r="I5648" t="s">
        <v>18782</v>
      </c>
      <c r="J5648" t="s">
        <v>18783</v>
      </c>
      <c r="K5648" t="s">
        <v>18784</v>
      </c>
      <c r="L5648" t="s">
        <v>77919</v>
      </c>
    </row>
    <row r="5649" spans="1:12" x14ac:dyDescent="0.15">
      <c r="A5649" t="s">
        <v>12</v>
      </c>
      <c r="B5649">
        <v>1560409</v>
      </c>
      <c r="C5649">
        <v>1560429</v>
      </c>
      <c r="D5649" t="s">
        <v>18774</v>
      </c>
      <c r="E5649" t="s">
        <v>18775</v>
      </c>
      <c r="F5649" t="s">
        <v>76</v>
      </c>
      <c r="G5649" t="s">
        <v>23</v>
      </c>
      <c r="H5649">
        <v>131</v>
      </c>
      <c r="I5649" t="s">
        <v>18785</v>
      </c>
      <c r="J5649" t="s">
        <v>18786</v>
      </c>
      <c r="K5649" t="s">
        <v>18787</v>
      </c>
      <c r="L5649" t="s">
        <v>77941</v>
      </c>
    </row>
    <row r="5650" spans="1:12" x14ac:dyDescent="0.15">
      <c r="A5650" t="s">
        <v>12</v>
      </c>
      <c r="B5650">
        <v>1560878</v>
      </c>
      <c r="C5650">
        <v>1560898</v>
      </c>
      <c r="D5650" t="s">
        <v>18788</v>
      </c>
      <c r="E5650" t="s">
        <v>90</v>
      </c>
      <c r="F5650" t="s">
        <v>15</v>
      </c>
      <c r="G5650" t="s">
        <v>23</v>
      </c>
      <c r="H5650">
        <v>20</v>
      </c>
      <c r="I5650" t="s">
        <v>18789</v>
      </c>
      <c r="J5650" t="s">
        <v>18790</v>
      </c>
      <c r="K5650" t="s">
        <v>18791</v>
      </c>
      <c r="L5650" t="s">
        <v>77968</v>
      </c>
    </row>
    <row r="5651" spans="1:12" x14ac:dyDescent="0.15">
      <c r="A5651" t="s">
        <v>12</v>
      </c>
      <c r="B5651">
        <v>1560899</v>
      </c>
      <c r="C5651">
        <v>1560919</v>
      </c>
      <c r="D5651" t="s">
        <v>18788</v>
      </c>
      <c r="E5651" t="s">
        <v>90</v>
      </c>
      <c r="F5651" t="s">
        <v>15</v>
      </c>
      <c r="G5651" t="s">
        <v>23</v>
      </c>
      <c r="H5651">
        <v>41</v>
      </c>
      <c r="I5651" t="s">
        <v>18792</v>
      </c>
      <c r="J5651" t="s">
        <v>18793</v>
      </c>
      <c r="K5651" t="s">
        <v>18794</v>
      </c>
      <c r="L5651" t="s">
        <v>78014</v>
      </c>
    </row>
    <row r="5652" spans="1:12" x14ac:dyDescent="0.15">
      <c r="A5652" t="s">
        <v>12</v>
      </c>
      <c r="B5652">
        <v>1560939</v>
      </c>
      <c r="C5652">
        <v>1560959</v>
      </c>
      <c r="D5652" t="s">
        <v>18788</v>
      </c>
      <c r="E5652" t="s">
        <v>90</v>
      </c>
      <c r="F5652" t="s">
        <v>15</v>
      </c>
      <c r="G5652" t="s">
        <v>23</v>
      </c>
      <c r="H5652">
        <v>81</v>
      </c>
      <c r="I5652" t="s">
        <v>18795</v>
      </c>
      <c r="J5652" t="s">
        <v>18796</v>
      </c>
      <c r="K5652" t="s">
        <v>18797</v>
      </c>
      <c r="L5652" t="s">
        <v>78019</v>
      </c>
    </row>
    <row r="5653" spans="1:12" x14ac:dyDescent="0.15">
      <c r="A5653" t="s">
        <v>12</v>
      </c>
      <c r="B5653">
        <v>1560971</v>
      </c>
      <c r="C5653">
        <v>1560991</v>
      </c>
      <c r="D5653" t="s">
        <v>18788</v>
      </c>
      <c r="E5653" t="s">
        <v>90</v>
      </c>
      <c r="F5653" t="s">
        <v>15</v>
      </c>
      <c r="G5653" t="s">
        <v>23</v>
      </c>
      <c r="H5653">
        <v>113</v>
      </c>
      <c r="I5653" t="s">
        <v>18798</v>
      </c>
      <c r="J5653" t="s">
        <v>18799</v>
      </c>
      <c r="K5653" t="s">
        <v>18800</v>
      </c>
      <c r="L5653" t="s">
        <v>77986</v>
      </c>
    </row>
    <row r="5654" spans="1:12" x14ac:dyDescent="0.15">
      <c r="A5654" t="s">
        <v>12</v>
      </c>
      <c r="B5654">
        <v>1562146</v>
      </c>
      <c r="C5654">
        <v>1562166</v>
      </c>
      <c r="D5654" t="s">
        <v>18801</v>
      </c>
      <c r="E5654" t="s">
        <v>18802</v>
      </c>
      <c r="F5654" t="s">
        <v>76</v>
      </c>
      <c r="G5654" t="s">
        <v>16</v>
      </c>
      <c r="H5654">
        <v>25</v>
      </c>
      <c r="I5654" t="s">
        <v>18803</v>
      </c>
      <c r="J5654" t="s">
        <v>18804</v>
      </c>
      <c r="K5654" t="s">
        <v>18805</v>
      </c>
      <c r="L5654" t="s">
        <v>78012</v>
      </c>
    </row>
    <row r="5655" spans="1:12" x14ac:dyDescent="0.15">
      <c r="A5655" t="s">
        <v>12</v>
      </c>
      <c r="B5655">
        <v>1562125</v>
      </c>
      <c r="C5655">
        <v>1562145</v>
      </c>
      <c r="D5655" t="s">
        <v>18801</v>
      </c>
      <c r="E5655" t="s">
        <v>18802</v>
      </c>
      <c r="F5655" t="s">
        <v>76</v>
      </c>
      <c r="G5655" t="s">
        <v>16</v>
      </c>
      <c r="H5655">
        <v>46</v>
      </c>
      <c r="I5655" t="s">
        <v>18806</v>
      </c>
      <c r="J5655" t="s">
        <v>18807</v>
      </c>
      <c r="K5655" t="s">
        <v>18808</v>
      </c>
      <c r="L5655" t="s">
        <v>78004</v>
      </c>
    </row>
    <row r="5656" spans="1:12" x14ac:dyDescent="0.15">
      <c r="A5656" t="s">
        <v>12</v>
      </c>
      <c r="B5656">
        <v>1562092</v>
      </c>
      <c r="C5656">
        <v>1562112</v>
      </c>
      <c r="D5656" t="s">
        <v>18801</v>
      </c>
      <c r="E5656" t="s">
        <v>18802</v>
      </c>
      <c r="F5656" t="s">
        <v>76</v>
      </c>
      <c r="G5656" t="s">
        <v>16</v>
      </c>
      <c r="H5656">
        <v>79</v>
      </c>
      <c r="I5656" t="s">
        <v>18809</v>
      </c>
      <c r="J5656" t="s">
        <v>18810</v>
      </c>
      <c r="K5656" t="s">
        <v>18811</v>
      </c>
      <c r="L5656" t="s">
        <v>77993</v>
      </c>
    </row>
    <row r="5657" spans="1:12" x14ac:dyDescent="0.15">
      <c r="A5657" t="s">
        <v>12</v>
      </c>
      <c r="B5657">
        <v>1562072</v>
      </c>
      <c r="C5657">
        <v>1562092</v>
      </c>
      <c r="D5657" t="s">
        <v>18801</v>
      </c>
      <c r="E5657" t="s">
        <v>18802</v>
      </c>
      <c r="F5657" t="s">
        <v>76</v>
      </c>
      <c r="G5657" t="s">
        <v>36</v>
      </c>
      <c r="H5657">
        <v>99</v>
      </c>
      <c r="I5657" t="s">
        <v>18812</v>
      </c>
      <c r="J5657" t="s">
        <v>18813</v>
      </c>
      <c r="K5657" t="s">
        <v>18814</v>
      </c>
      <c r="L5657" t="s">
        <v>78051</v>
      </c>
    </row>
    <row r="5658" spans="1:12" x14ac:dyDescent="0.15">
      <c r="A5658" t="s">
        <v>12</v>
      </c>
      <c r="B5658">
        <v>1563823</v>
      </c>
      <c r="C5658">
        <v>1563843</v>
      </c>
      <c r="D5658" t="s">
        <v>18815</v>
      </c>
      <c r="E5658" t="s">
        <v>18816</v>
      </c>
      <c r="F5658" t="s">
        <v>76</v>
      </c>
      <c r="G5658" t="s">
        <v>36</v>
      </c>
      <c r="H5658">
        <v>19</v>
      </c>
      <c r="I5658" t="s">
        <v>18817</v>
      </c>
      <c r="J5658" t="s">
        <v>18818</v>
      </c>
      <c r="K5658" t="s">
        <v>18819</v>
      </c>
      <c r="L5658" t="s">
        <v>77982</v>
      </c>
    </row>
    <row r="5659" spans="1:12" x14ac:dyDescent="0.15">
      <c r="A5659" t="s">
        <v>12</v>
      </c>
      <c r="B5659">
        <v>1563787</v>
      </c>
      <c r="C5659">
        <v>1563807</v>
      </c>
      <c r="D5659" t="s">
        <v>18815</v>
      </c>
      <c r="E5659" t="s">
        <v>18816</v>
      </c>
      <c r="F5659" t="s">
        <v>76</v>
      </c>
      <c r="G5659" t="s">
        <v>16</v>
      </c>
      <c r="H5659">
        <v>55</v>
      </c>
      <c r="I5659" t="s">
        <v>18820</v>
      </c>
      <c r="J5659" t="s">
        <v>18821</v>
      </c>
      <c r="K5659" t="s">
        <v>18822</v>
      </c>
      <c r="L5659" t="s">
        <v>77992</v>
      </c>
    </row>
    <row r="5660" spans="1:12" x14ac:dyDescent="0.15">
      <c r="A5660" t="s">
        <v>12</v>
      </c>
      <c r="B5660">
        <v>1563751</v>
      </c>
      <c r="C5660">
        <v>1563771</v>
      </c>
      <c r="D5660" t="s">
        <v>18815</v>
      </c>
      <c r="E5660" t="s">
        <v>18816</v>
      </c>
      <c r="F5660" t="s">
        <v>76</v>
      </c>
      <c r="G5660" t="s">
        <v>16</v>
      </c>
      <c r="H5660">
        <v>91</v>
      </c>
      <c r="I5660" t="s">
        <v>18823</v>
      </c>
      <c r="J5660" t="s">
        <v>18824</v>
      </c>
      <c r="K5660" t="s">
        <v>18825</v>
      </c>
      <c r="L5660" t="s">
        <v>77907</v>
      </c>
    </row>
    <row r="5661" spans="1:12" x14ac:dyDescent="0.15">
      <c r="A5661" t="s">
        <v>12</v>
      </c>
      <c r="B5661">
        <v>1563729</v>
      </c>
      <c r="C5661">
        <v>1563749</v>
      </c>
      <c r="D5661" t="s">
        <v>18815</v>
      </c>
      <c r="E5661" t="s">
        <v>18816</v>
      </c>
      <c r="F5661" t="s">
        <v>76</v>
      </c>
      <c r="G5661" t="s">
        <v>23</v>
      </c>
      <c r="H5661">
        <v>113</v>
      </c>
      <c r="I5661" t="s">
        <v>18826</v>
      </c>
      <c r="J5661" t="s">
        <v>18827</v>
      </c>
      <c r="K5661" t="s">
        <v>18828</v>
      </c>
      <c r="L5661" t="s">
        <v>77986</v>
      </c>
    </row>
    <row r="5662" spans="1:12" x14ac:dyDescent="0.15">
      <c r="A5662" t="s">
        <v>12</v>
      </c>
      <c r="B5662">
        <v>1564876</v>
      </c>
      <c r="C5662">
        <v>1564896</v>
      </c>
      <c r="D5662" t="s">
        <v>18829</v>
      </c>
      <c r="E5662" t="s">
        <v>18830</v>
      </c>
      <c r="F5662" t="s">
        <v>76</v>
      </c>
      <c r="G5662" t="s">
        <v>36</v>
      </c>
      <c r="H5662">
        <v>0</v>
      </c>
      <c r="I5662" t="s">
        <v>18831</v>
      </c>
      <c r="J5662" t="s">
        <v>18832</v>
      </c>
      <c r="K5662" t="s">
        <v>18833</v>
      </c>
      <c r="L5662" t="s">
        <v>77980</v>
      </c>
    </row>
    <row r="5663" spans="1:12" x14ac:dyDescent="0.15">
      <c r="A5663" t="s">
        <v>12</v>
      </c>
      <c r="B5663">
        <v>1564832</v>
      </c>
      <c r="C5663">
        <v>1564852</v>
      </c>
      <c r="D5663" t="s">
        <v>18829</v>
      </c>
      <c r="E5663" t="s">
        <v>18830</v>
      </c>
      <c r="F5663" t="s">
        <v>76</v>
      </c>
      <c r="G5663" t="s">
        <v>16</v>
      </c>
      <c r="H5663">
        <v>44</v>
      </c>
      <c r="I5663" t="s">
        <v>18834</v>
      </c>
      <c r="J5663" t="s">
        <v>18835</v>
      </c>
      <c r="K5663" t="s">
        <v>18836</v>
      </c>
      <c r="L5663" t="s">
        <v>78016</v>
      </c>
    </row>
    <row r="5664" spans="1:12" x14ac:dyDescent="0.15">
      <c r="A5664" t="s">
        <v>12</v>
      </c>
      <c r="B5664">
        <v>1564779</v>
      </c>
      <c r="C5664">
        <v>1564799</v>
      </c>
      <c r="D5664" t="s">
        <v>18829</v>
      </c>
      <c r="E5664" t="s">
        <v>18830</v>
      </c>
      <c r="F5664" t="s">
        <v>76</v>
      </c>
      <c r="G5664" t="s">
        <v>36</v>
      </c>
      <c r="H5664">
        <v>97</v>
      </c>
      <c r="I5664" t="s">
        <v>18837</v>
      </c>
      <c r="J5664" t="s">
        <v>18838</v>
      </c>
      <c r="K5664" t="s">
        <v>18839</v>
      </c>
      <c r="L5664" t="s">
        <v>78010</v>
      </c>
    </row>
    <row r="5665" spans="1:12" x14ac:dyDescent="0.15">
      <c r="A5665" t="s">
        <v>12</v>
      </c>
      <c r="B5665">
        <v>1564743</v>
      </c>
      <c r="C5665">
        <v>1564763</v>
      </c>
      <c r="D5665" t="s">
        <v>18829</v>
      </c>
      <c r="E5665" t="s">
        <v>18830</v>
      </c>
      <c r="F5665" t="s">
        <v>76</v>
      </c>
      <c r="G5665" t="s">
        <v>16</v>
      </c>
      <c r="H5665">
        <v>133</v>
      </c>
      <c r="I5665" t="s">
        <v>18840</v>
      </c>
      <c r="J5665" t="s">
        <v>18841</v>
      </c>
      <c r="K5665" t="s">
        <v>18842</v>
      </c>
      <c r="L5665" t="s">
        <v>77995</v>
      </c>
    </row>
    <row r="5666" spans="1:12" x14ac:dyDescent="0.15">
      <c r="A5666" t="s">
        <v>12</v>
      </c>
      <c r="B5666">
        <v>1566598</v>
      </c>
      <c r="C5666">
        <v>1566618</v>
      </c>
      <c r="D5666" t="s">
        <v>18843</v>
      </c>
      <c r="E5666" t="s">
        <v>18844</v>
      </c>
      <c r="F5666" t="s">
        <v>76</v>
      </c>
      <c r="G5666" t="s">
        <v>32</v>
      </c>
      <c r="H5666">
        <v>1</v>
      </c>
      <c r="I5666" t="s">
        <v>18845</v>
      </c>
      <c r="J5666" t="s">
        <v>18846</v>
      </c>
      <c r="K5666" t="s">
        <v>18847</v>
      </c>
      <c r="L5666" t="s">
        <v>77917</v>
      </c>
    </row>
    <row r="5667" spans="1:12" x14ac:dyDescent="0.15">
      <c r="A5667" t="s">
        <v>12</v>
      </c>
      <c r="B5667">
        <v>1566561</v>
      </c>
      <c r="C5667">
        <v>1566581</v>
      </c>
      <c r="D5667" t="s">
        <v>18843</v>
      </c>
      <c r="E5667" t="s">
        <v>18844</v>
      </c>
      <c r="F5667" t="s">
        <v>76</v>
      </c>
      <c r="G5667" t="s">
        <v>23</v>
      </c>
      <c r="H5667">
        <v>38</v>
      </c>
      <c r="I5667" t="s">
        <v>18848</v>
      </c>
      <c r="J5667" t="s">
        <v>18849</v>
      </c>
      <c r="K5667" t="s">
        <v>18850</v>
      </c>
      <c r="L5667" t="s">
        <v>78008</v>
      </c>
    </row>
    <row r="5668" spans="1:12" x14ac:dyDescent="0.15">
      <c r="A5668" t="s">
        <v>12</v>
      </c>
      <c r="B5668">
        <v>1566537</v>
      </c>
      <c r="C5668">
        <v>1566557</v>
      </c>
      <c r="D5668" t="s">
        <v>18843</v>
      </c>
      <c r="E5668" t="s">
        <v>18844</v>
      </c>
      <c r="F5668" t="s">
        <v>76</v>
      </c>
      <c r="G5668" t="s">
        <v>16</v>
      </c>
      <c r="H5668">
        <v>62</v>
      </c>
      <c r="I5668" t="s">
        <v>18851</v>
      </c>
      <c r="J5668" t="s">
        <v>18852</v>
      </c>
      <c r="K5668" t="s">
        <v>18853</v>
      </c>
      <c r="L5668" t="s">
        <v>77949</v>
      </c>
    </row>
    <row r="5669" spans="1:12" x14ac:dyDescent="0.15">
      <c r="A5669" t="s">
        <v>12</v>
      </c>
      <c r="B5669">
        <v>1566493</v>
      </c>
      <c r="C5669">
        <v>1566513</v>
      </c>
      <c r="D5669" t="s">
        <v>18843</v>
      </c>
      <c r="E5669" t="s">
        <v>18844</v>
      </c>
      <c r="F5669" t="s">
        <v>76</v>
      </c>
      <c r="G5669" t="s">
        <v>36</v>
      </c>
      <c r="H5669">
        <v>106</v>
      </c>
      <c r="I5669" t="s">
        <v>18854</v>
      </c>
      <c r="J5669" t="s">
        <v>18855</v>
      </c>
      <c r="K5669" t="s">
        <v>18856</v>
      </c>
      <c r="L5669" t="s">
        <v>77914</v>
      </c>
    </row>
    <row r="5670" spans="1:12" x14ac:dyDescent="0.15">
      <c r="A5670" t="s">
        <v>12</v>
      </c>
      <c r="B5670">
        <v>1567478</v>
      </c>
      <c r="C5670">
        <v>1567498</v>
      </c>
      <c r="D5670" t="s">
        <v>18857</v>
      </c>
      <c r="E5670" t="s">
        <v>18858</v>
      </c>
      <c r="F5670" t="s">
        <v>76</v>
      </c>
      <c r="G5670" t="s">
        <v>36</v>
      </c>
      <c r="H5670">
        <v>0</v>
      </c>
      <c r="I5670" t="s">
        <v>18859</v>
      </c>
      <c r="J5670" t="s">
        <v>18860</v>
      </c>
      <c r="K5670" t="s">
        <v>18861</v>
      </c>
      <c r="L5670" t="s">
        <v>77980</v>
      </c>
    </row>
    <row r="5671" spans="1:12" x14ac:dyDescent="0.15">
      <c r="A5671" t="s">
        <v>12</v>
      </c>
      <c r="B5671">
        <v>1567456</v>
      </c>
      <c r="C5671">
        <v>1567476</v>
      </c>
      <c r="D5671" t="s">
        <v>18857</v>
      </c>
      <c r="E5671" t="s">
        <v>18858</v>
      </c>
      <c r="F5671" t="s">
        <v>76</v>
      </c>
      <c r="G5671" t="s">
        <v>36</v>
      </c>
      <c r="H5671">
        <v>22</v>
      </c>
      <c r="I5671" t="s">
        <v>18862</v>
      </c>
      <c r="J5671" t="s">
        <v>18863</v>
      </c>
      <c r="K5671" t="s">
        <v>18864</v>
      </c>
      <c r="L5671" t="s">
        <v>77948</v>
      </c>
    </row>
    <row r="5672" spans="1:12" x14ac:dyDescent="0.15">
      <c r="A5672" t="s">
        <v>12</v>
      </c>
      <c r="B5672">
        <v>1567414</v>
      </c>
      <c r="C5672">
        <v>1567434</v>
      </c>
      <c r="D5672" t="s">
        <v>18857</v>
      </c>
      <c r="E5672" t="s">
        <v>18858</v>
      </c>
      <c r="F5672" t="s">
        <v>76</v>
      </c>
      <c r="G5672" t="s">
        <v>16</v>
      </c>
      <c r="H5672">
        <v>64</v>
      </c>
      <c r="I5672" t="s">
        <v>18865</v>
      </c>
      <c r="J5672" t="s">
        <v>18866</v>
      </c>
      <c r="K5672" t="s">
        <v>18867</v>
      </c>
      <c r="L5672" t="s">
        <v>77989</v>
      </c>
    </row>
    <row r="5673" spans="1:12" x14ac:dyDescent="0.15">
      <c r="A5673" t="s">
        <v>12</v>
      </c>
      <c r="B5673">
        <v>1567390</v>
      </c>
      <c r="C5673">
        <v>1567410</v>
      </c>
      <c r="D5673" t="s">
        <v>18857</v>
      </c>
      <c r="E5673" t="s">
        <v>18858</v>
      </c>
      <c r="F5673" t="s">
        <v>76</v>
      </c>
      <c r="G5673" t="s">
        <v>16</v>
      </c>
      <c r="H5673">
        <v>88</v>
      </c>
      <c r="I5673" t="s">
        <v>18868</v>
      </c>
      <c r="J5673" t="s">
        <v>18869</v>
      </c>
      <c r="K5673" t="s">
        <v>18870</v>
      </c>
      <c r="L5673" t="s">
        <v>77923</v>
      </c>
    </row>
    <row r="5674" spans="1:12" x14ac:dyDescent="0.15">
      <c r="A5674" t="s">
        <v>12</v>
      </c>
      <c r="B5674">
        <v>1567763</v>
      </c>
      <c r="C5674">
        <v>1567783</v>
      </c>
      <c r="D5674" t="s">
        <v>18871</v>
      </c>
      <c r="E5674" t="s">
        <v>90</v>
      </c>
      <c r="F5674" t="s">
        <v>15</v>
      </c>
      <c r="G5674" t="s">
        <v>32</v>
      </c>
      <c r="H5674">
        <v>1</v>
      </c>
      <c r="I5674" t="s">
        <v>18872</v>
      </c>
      <c r="J5674" t="s">
        <v>18873</v>
      </c>
      <c r="K5674" t="s">
        <v>18874</v>
      </c>
      <c r="L5674" t="s">
        <v>77917</v>
      </c>
    </row>
    <row r="5675" spans="1:12" x14ac:dyDescent="0.15">
      <c r="A5675" t="s">
        <v>12</v>
      </c>
      <c r="B5675">
        <v>1567796</v>
      </c>
      <c r="C5675">
        <v>1567816</v>
      </c>
      <c r="D5675" t="s">
        <v>18871</v>
      </c>
      <c r="E5675" t="s">
        <v>90</v>
      </c>
      <c r="F5675" t="s">
        <v>15</v>
      </c>
      <c r="G5675" t="s">
        <v>36</v>
      </c>
      <c r="H5675">
        <v>34</v>
      </c>
      <c r="I5675" t="s">
        <v>18875</v>
      </c>
      <c r="J5675" t="s">
        <v>18876</v>
      </c>
      <c r="K5675" t="s">
        <v>18877</v>
      </c>
      <c r="L5675" t="s">
        <v>77999</v>
      </c>
    </row>
    <row r="5676" spans="1:12" x14ac:dyDescent="0.15">
      <c r="A5676" t="s">
        <v>12</v>
      </c>
      <c r="B5676">
        <v>1567827</v>
      </c>
      <c r="C5676">
        <v>1567847</v>
      </c>
      <c r="D5676" t="s">
        <v>18871</v>
      </c>
      <c r="E5676" t="s">
        <v>90</v>
      </c>
      <c r="F5676" t="s">
        <v>15</v>
      </c>
      <c r="G5676" t="s">
        <v>32</v>
      </c>
      <c r="H5676">
        <v>65</v>
      </c>
      <c r="I5676" t="s">
        <v>18878</v>
      </c>
      <c r="J5676" t="s">
        <v>18879</v>
      </c>
      <c r="K5676" t="s">
        <v>18880</v>
      </c>
      <c r="L5676" t="s">
        <v>78042</v>
      </c>
    </row>
    <row r="5677" spans="1:12" x14ac:dyDescent="0.15">
      <c r="A5677" t="s">
        <v>12</v>
      </c>
      <c r="B5677">
        <v>1567847</v>
      </c>
      <c r="C5677">
        <v>1567867</v>
      </c>
      <c r="D5677" t="s">
        <v>18871</v>
      </c>
      <c r="E5677" t="s">
        <v>90</v>
      </c>
      <c r="F5677" t="s">
        <v>15</v>
      </c>
      <c r="G5677" t="s">
        <v>23</v>
      </c>
      <c r="H5677">
        <v>85</v>
      </c>
      <c r="I5677" t="s">
        <v>18881</v>
      </c>
      <c r="J5677" t="s">
        <v>18882</v>
      </c>
      <c r="K5677" t="s">
        <v>18883</v>
      </c>
      <c r="L5677" t="s">
        <v>77972</v>
      </c>
    </row>
    <row r="5678" spans="1:12" x14ac:dyDescent="0.15">
      <c r="A5678" t="s">
        <v>12</v>
      </c>
      <c r="B5678">
        <v>1568297</v>
      </c>
      <c r="C5678">
        <v>1568317</v>
      </c>
      <c r="D5678" t="s">
        <v>18884</v>
      </c>
      <c r="E5678" t="s">
        <v>90</v>
      </c>
      <c r="F5678" t="s">
        <v>15</v>
      </c>
      <c r="G5678" t="s">
        <v>32</v>
      </c>
      <c r="H5678">
        <v>1</v>
      </c>
      <c r="I5678" t="s">
        <v>18885</v>
      </c>
      <c r="J5678" t="s">
        <v>18886</v>
      </c>
      <c r="K5678" t="s">
        <v>18887</v>
      </c>
      <c r="L5678" t="s">
        <v>77917</v>
      </c>
    </row>
    <row r="5679" spans="1:12" x14ac:dyDescent="0.15">
      <c r="A5679" t="s">
        <v>12</v>
      </c>
      <c r="B5679">
        <v>1568342</v>
      </c>
      <c r="C5679">
        <v>1568362</v>
      </c>
      <c r="D5679" t="s">
        <v>18884</v>
      </c>
      <c r="E5679" t="s">
        <v>90</v>
      </c>
      <c r="F5679" t="s">
        <v>15</v>
      </c>
      <c r="G5679" t="s">
        <v>36</v>
      </c>
      <c r="H5679">
        <v>46</v>
      </c>
      <c r="I5679" t="s">
        <v>18888</v>
      </c>
      <c r="J5679" t="s">
        <v>18889</v>
      </c>
      <c r="K5679" t="s">
        <v>18890</v>
      </c>
      <c r="L5679" t="s">
        <v>78004</v>
      </c>
    </row>
    <row r="5680" spans="1:12" x14ac:dyDescent="0.15">
      <c r="A5680" t="s">
        <v>12</v>
      </c>
      <c r="B5680">
        <v>1568363</v>
      </c>
      <c r="C5680">
        <v>1568383</v>
      </c>
      <c r="D5680" t="s">
        <v>18884</v>
      </c>
      <c r="E5680" t="s">
        <v>90</v>
      </c>
      <c r="F5680" t="s">
        <v>15</v>
      </c>
      <c r="G5680" t="s">
        <v>36</v>
      </c>
      <c r="H5680">
        <v>67</v>
      </c>
      <c r="I5680" t="s">
        <v>18891</v>
      </c>
      <c r="J5680" t="s">
        <v>18892</v>
      </c>
      <c r="K5680" t="s">
        <v>18893</v>
      </c>
      <c r="L5680" t="s">
        <v>77981</v>
      </c>
    </row>
    <row r="5681" spans="1:12" x14ac:dyDescent="0.15">
      <c r="A5681" t="s">
        <v>12</v>
      </c>
      <c r="B5681">
        <v>1568388</v>
      </c>
      <c r="C5681">
        <v>1568408</v>
      </c>
      <c r="D5681" t="s">
        <v>18884</v>
      </c>
      <c r="E5681" t="s">
        <v>90</v>
      </c>
      <c r="F5681" t="s">
        <v>15</v>
      </c>
      <c r="G5681" t="s">
        <v>32</v>
      </c>
      <c r="H5681">
        <v>92</v>
      </c>
      <c r="I5681" t="s">
        <v>18894</v>
      </c>
      <c r="J5681" t="s">
        <v>18895</v>
      </c>
      <c r="K5681" t="s">
        <v>18896</v>
      </c>
      <c r="L5681" t="s">
        <v>78032</v>
      </c>
    </row>
    <row r="5682" spans="1:12" x14ac:dyDescent="0.15">
      <c r="A5682" t="s">
        <v>12</v>
      </c>
      <c r="B5682">
        <v>1569977</v>
      </c>
      <c r="C5682">
        <v>1569997</v>
      </c>
      <c r="D5682" t="s">
        <v>18897</v>
      </c>
      <c r="E5682" t="s">
        <v>90</v>
      </c>
      <c r="F5682" t="s">
        <v>15</v>
      </c>
      <c r="G5682" t="s">
        <v>32</v>
      </c>
      <c r="H5682">
        <v>1</v>
      </c>
      <c r="I5682" t="s">
        <v>18898</v>
      </c>
      <c r="J5682" t="s">
        <v>18899</v>
      </c>
      <c r="K5682" t="s">
        <v>18900</v>
      </c>
      <c r="L5682" t="s">
        <v>77917</v>
      </c>
    </row>
    <row r="5683" spans="1:12" x14ac:dyDescent="0.15">
      <c r="A5683" t="s">
        <v>12</v>
      </c>
      <c r="B5683">
        <v>1570016</v>
      </c>
      <c r="C5683">
        <v>1570036</v>
      </c>
      <c r="D5683" t="s">
        <v>18897</v>
      </c>
      <c r="E5683" t="s">
        <v>90</v>
      </c>
      <c r="F5683" t="s">
        <v>15</v>
      </c>
      <c r="G5683" t="s">
        <v>36</v>
      </c>
      <c r="H5683">
        <v>40</v>
      </c>
      <c r="I5683" t="s">
        <v>18901</v>
      </c>
      <c r="J5683" t="s">
        <v>18902</v>
      </c>
      <c r="K5683" t="s">
        <v>18903</v>
      </c>
      <c r="L5683" t="s">
        <v>77952</v>
      </c>
    </row>
    <row r="5684" spans="1:12" x14ac:dyDescent="0.15">
      <c r="A5684" t="s">
        <v>12</v>
      </c>
      <c r="B5684">
        <v>1570036</v>
      </c>
      <c r="C5684">
        <v>1570056</v>
      </c>
      <c r="D5684" t="s">
        <v>18897</v>
      </c>
      <c r="E5684" t="s">
        <v>90</v>
      </c>
      <c r="F5684" t="s">
        <v>15</v>
      </c>
      <c r="G5684" t="s">
        <v>36</v>
      </c>
      <c r="H5684">
        <v>60</v>
      </c>
      <c r="I5684" t="s">
        <v>18904</v>
      </c>
      <c r="J5684" t="s">
        <v>18905</v>
      </c>
      <c r="K5684" t="s">
        <v>18906</v>
      </c>
      <c r="L5684" t="s">
        <v>78006</v>
      </c>
    </row>
    <row r="5685" spans="1:12" x14ac:dyDescent="0.15">
      <c r="A5685" t="s">
        <v>12</v>
      </c>
      <c r="B5685">
        <v>1570061</v>
      </c>
      <c r="C5685">
        <v>1570081</v>
      </c>
      <c r="D5685" t="s">
        <v>18897</v>
      </c>
      <c r="E5685" t="s">
        <v>90</v>
      </c>
      <c r="F5685" t="s">
        <v>15</v>
      </c>
      <c r="G5685" t="s">
        <v>23</v>
      </c>
      <c r="H5685">
        <v>85</v>
      </c>
      <c r="I5685" t="s">
        <v>18907</v>
      </c>
      <c r="J5685" t="s">
        <v>18908</v>
      </c>
      <c r="K5685" t="s">
        <v>18909</v>
      </c>
      <c r="L5685" t="s">
        <v>77972</v>
      </c>
    </row>
    <row r="5686" spans="1:12" x14ac:dyDescent="0.15">
      <c r="A5686" t="s">
        <v>12</v>
      </c>
      <c r="B5686">
        <v>1573792</v>
      </c>
      <c r="C5686">
        <v>1573812</v>
      </c>
      <c r="D5686" t="s">
        <v>18910</v>
      </c>
      <c r="E5686" t="s">
        <v>90</v>
      </c>
      <c r="F5686" t="s">
        <v>76</v>
      </c>
      <c r="G5686" t="s">
        <v>32</v>
      </c>
      <c r="H5686">
        <v>1</v>
      </c>
      <c r="I5686" t="s">
        <v>18911</v>
      </c>
      <c r="J5686" t="s">
        <v>18912</v>
      </c>
      <c r="K5686" t="s">
        <v>18913</v>
      </c>
      <c r="L5686" t="s">
        <v>77917</v>
      </c>
    </row>
    <row r="5687" spans="1:12" x14ac:dyDescent="0.15">
      <c r="A5687" t="s">
        <v>12</v>
      </c>
      <c r="B5687">
        <v>1573772</v>
      </c>
      <c r="C5687">
        <v>1573792</v>
      </c>
      <c r="D5687" t="s">
        <v>18910</v>
      </c>
      <c r="E5687" t="s">
        <v>90</v>
      </c>
      <c r="F5687" t="s">
        <v>76</v>
      </c>
      <c r="G5687" t="s">
        <v>16</v>
      </c>
      <c r="H5687">
        <v>21</v>
      </c>
      <c r="I5687" t="s">
        <v>18914</v>
      </c>
      <c r="J5687" t="s">
        <v>18915</v>
      </c>
      <c r="K5687" t="s">
        <v>18916</v>
      </c>
      <c r="L5687" t="s">
        <v>78022</v>
      </c>
    </row>
    <row r="5688" spans="1:12" x14ac:dyDescent="0.15">
      <c r="A5688" t="s">
        <v>12</v>
      </c>
      <c r="B5688">
        <v>1573752</v>
      </c>
      <c r="C5688">
        <v>1573772</v>
      </c>
      <c r="D5688" t="s">
        <v>18910</v>
      </c>
      <c r="E5688" t="s">
        <v>90</v>
      </c>
      <c r="F5688" t="s">
        <v>76</v>
      </c>
      <c r="G5688" t="s">
        <v>23</v>
      </c>
      <c r="H5688">
        <v>41</v>
      </c>
      <c r="I5688" t="s">
        <v>18917</v>
      </c>
      <c r="J5688" t="s">
        <v>18918</v>
      </c>
      <c r="K5688" t="s">
        <v>18919</v>
      </c>
      <c r="L5688" t="s">
        <v>78014</v>
      </c>
    </row>
    <row r="5689" spans="1:12" x14ac:dyDescent="0.15">
      <c r="A5689" t="s">
        <v>12</v>
      </c>
      <c r="B5689">
        <v>1573726</v>
      </c>
      <c r="C5689">
        <v>1573746</v>
      </c>
      <c r="D5689" t="s">
        <v>18910</v>
      </c>
      <c r="E5689" t="s">
        <v>90</v>
      </c>
      <c r="F5689" t="s">
        <v>76</v>
      </c>
      <c r="G5689" t="s">
        <v>16</v>
      </c>
      <c r="H5689">
        <v>67</v>
      </c>
      <c r="I5689" t="s">
        <v>18920</v>
      </c>
      <c r="J5689" t="s">
        <v>18921</v>
      </c>
      <c r="K5689" t="s">
        <v>18922</v>
      </c>
      <c r="L5689" t="s">
        <v>77981</v>
      </c>
    </row>
    <row r="5690" spans="1:12" x14ac:dyDescent="0.15">
      <c r="A5690" t="s">
        <v>12</v>
      </c>
      <c r="B5690">
        <v>1574421</v>
      </c>
      <c r="C5690">
        <v>1574441</v>
      </c>
      <c r="D5690" t="s">
        <v>18923</v>
      </c>
      <c r="E5690" t="s">
        <v>90</v>
      </c>
      <c r="F5690" t="s">
        <v>76</v>
      </c>
      <c r="G5690" t="s">
        <v>32</v>
      </c>
      <c r="H5690">
        <v>1</v>
      </c>
      <c r="I5690" t="s">
        <v>18924</v>
      </c>
      <c r="J5690" t="s">
        <v>18925</v>
      </c>
      <c r="K5690" t="s">
        <v>18926</v>
      </c>
      <c r="L5690" t="s">
        <v>77917</v>
      </c>
    </row>
    <row r="5691" spans="1:12" x14ac:dyDescent="0.15">
      <c r="A5691" t="s">
        <v>12</v>
      </c>
      <c r="B5691">
        <v>1574400</v>
      </c>
      <c r="C5691">
        <v>1574420</v>
      </c>
      <c r="D5691" t="s">
        <v>18923</v>
      </c>
      <c r="E5691" t="s">
        <v>90</v>
      </c>
      <c r="F5691" t="s">
        <v>76</v>
      </c>
      <c r="G5691" t="s">
        <v>36</v>
      </c>
      <c r="H5691">
        <v>22</v>
      </c>
      <c r="I5691" t="s">
        <v>18927</v>
      </c>
      <c r="J5691" t="s">
        <v>18928</v>
      </c>
      <c r="K5691" t="s">
        <v>18929</v>
      </c>
      <c r="L5691" t="s">
        <v>77948</v>
      </c>
    </row>
    <row r="5692" spans="1:12" x14ac:dyDescent="0.15">
      <c r="A5692" t="s">
        <v>12</v>
      </c>
      <c r="B5692">
        <v>1574367</v>
      </c>
      <c r="C5692">
        <v>1574387</v>
      </c>
      <c r="D5692" t="s">
        <v>18923</v>
      </c>
      <c r="E5692" t="s">
        <v>90</v>
      </c>
      <c r="F5692" t="s">
        <v>76</v>
      </c>
      <c r="G5692" t="s">
        <v>16</v>
      </c>
      <c r="H5692">
        <v>55</v>
      </c>
      <c r="I5692" t="s">
        <v>18930</v>
      </c>
      <c r="J5692" t="s">
        <v>18931</v>
      </c>
      <c r="K5692" t="s">
        <v>18932</v>
      </c>
      <c r="L5692" t="s">
        <v>77992</v>
      </c>
    </row>
    <row r="5693" spans="1:12" x14ac:dyDescent="0.15">
      <c r="A5693" t="s">
        <v>12</v>
      </c>
      <c r="B5693">
        <v>1574343</v>
      </c>
      <c r="C5693">
        <v>1574363</v>
      </c>
      <c r="D5693" t="s">
        <v>18923</v>
      </c>
      <c r="E5693" t="s">
        <v>90</v>
      </c>
      <c r="F5693" t="s">
        <v>76</v>
      </c>
      <c r="G5693" t="s">
        <v>36</v>
      </c>
      <c r="H5693">
        <v>79</v>
      </c>
      <c r="I5693" t="s">
        <v>18933</v>
      </c>
      <c r="J5693" t="s">
        <v>18934</v>
      </c>
      <c r="K5693" t="s">
        <v>18935</v>
      </c>
      <c r="L5693" t="s">
        <v>77993</v>
      </c>
    </row>
    <row r="5694" spans="1:12" x14ac:dyDescent="0.15">
      <c r="A5694" t="s">
        <v>12</v>
      </c>
      <c r="B5694">
        <v>1575385</v>
      </c>
      <c r="C5694">
        <v>1575405</v>
      </c>
      <c r="D5694" t="s">
        <v>18936</v>
      </c>
      <c r="E5694" t="s">
        <v>90</v>
      </c>
      <c r="F5694" t="s">
        <v>76</v>
      </c>
      <c r="G5694" t="s">
        <v>36</v>
      </c>
      <c r="H5694">
        <v>34</v>
      </c>
      <c r="I5694" t="s">
        <v>18937</v>
      </c>
      <c r="J5694" t="s">
        <v>18938</v>
      </c>
      <c r="K5694" t="s">
        <v>18939</v>
      </c>
      <c r="L5694" t="s">
        <v>77999</v>
      </c>
    </row>
    <row r="5695" spans="1:12" x14ac:dyDescent="0.15">
      <c r="A5695" t="s">
        <v>12</v>
      </c>
      <c r="B5695">
        <v>1575364</v>
      </c>
      <c r="C5695">
        <v>1575384</v>
      </c>
      <c r="D5695" t="s">
        <v>18936</v>
      </c>
      <c r="E5695" t="s">
        <v>90</v>
      </c>
      <c r="F5695" t="s">
        <v>76</v>
      </c>
      <c r="G5695" t="s">
        <v>16</v>
      </c>
      <c r="H5695">
        <v>55</v>
      </c>
      <c r="I5695" t="s">
        <v>18940</v>
      </c>
      <c r="J5695" t="s">
        <v>18941</v>
      </c>
      <c r="K5695" t="s">
        <v>18942</v>
      </c>
      <c r="L5695" t="s">
        <v>77992</v>
      </c>
    </row>
    <row r="5696" spans="1:12" x14ac:dyDescent="0.15">
      <c r="A5696" t="s">
        <v>12</v>
      </c>
      <c r="B5696">
        <v>1575331</v>
      </c>
      <c r="C5696">
        <v>1575351</v>
      </c>
      <c r="D5696" t="s">
        <v>18936</v>
      </c>
      <c r="E5696" t="s">
        <v>90</v>
      </c>
      <c r="F5696" t="s">
        <v>76</v>
      </c>
      <c r="G5696" t="s">
        <v>36</v>
      </c>
      <c r="H5696">
        <v>88</v>
      </c>
      <c r="I5696" t="s">
        <v>18943</v>
      </c>
      <c r="J5696" t="s">
        <v>18944</v>
      </c>
      <c r="K5696" t="s">
        <v>18945</v>
      </c>
      <c r="L5696" t="s">
        <v>77923</v>
      </c>
    </row>
    <row r="5697" spans="1:12" x14ac:dyDescent="0.15">
      <c r="A5697" t="s">
        <v>12</v>
      </c>
      <c r="B5697">
        <v>1575307</v>
      </c>
      <c r="C5697">
        <v>1575327</v>
      </c>
      <c r="D5697" t="s">
        <v>18936</v>
      </c>
      <c r="E5697" t="s">
        <v>90</v>
      </c>
      <c r="F5697" t="s">
        <v>76</v>
      </c>
      <c r="G5697" t="s">
        <v>32</v>
      </c>
      <c r="H5697">
        <v>112</v>
      </c>
      <c r="I5697" t="s">
        <v>18946</v>
      </c>
      <c r="J5697" t="s">
        <v>18947</v>
      </c>
      <c r="K5697" t="s">
        <v>18948</v>
      </c>
      <c r="L5697" t="s">
        <v>77950</v>
      </c>
    </row>
    <row r="5698" spans="1:12" x14ac:dyDescent="0.15">
      <c r="A5698" t="s">
        <v>12</v>
      </c>
      <c r="B5698">
        <v>1575805</v>
      </c>
      <c r="C5698">
        <v>1575825</v>
      </c>
      <c r="D5698" t="s">
        <v>18949</v>
      </c>
      <c r="E5698" t="s">
        <v>90</v>
      </c>
      <c r="F5698" t="s">
        <v>15</v>
      </c>
      <c r="G5698" t="s">
        <v>32</v>
      </c>
      <c r="H5698">
        <v>1</v>
      </c>
      <c r="I5698" t="s">
        <v>18950</v>
      </c>
      <c r="J5698" t="s">
        <v>18951</v>
      </c>
      <c r="K5698" t="s">
        <v>18952</v>
      </c>
      <c r="L5698" t="s">
        <v>77917</v>
      </c>
    </row>
    <row r="5699" spans="1:12" x14ac:dyDescent="0.15">
      <c r="A5699" t="s">
        <v>12</v>
      </c>
      <c r="B5699">
        <v>1575838</v>
      </c>
      <c r="C5699">
        <v>1575858</v>
      </c>
      <c r="D5699" t="s">
        <v>18949</v>
      </c>
      <c r="E5699" t="s">
        <v>90</v>
      </c>
      <c r="F5699" t="s">
        <v>15</v>
      </c>
      <c r="G5699" t="s">
        <v>36</v>
      </c>
      <c r="H5699">
        <v>34</v>
      </c>
      <c r="I5699" t="s">
        <v>18953</v>
      </c>
      <c r="J5699" t="s">
        <v>18954</v>
      </c>
      <c r="K5699" t="s">
        <v>18955</v>
      </c>
      <c r="L5699" t="s">
        <v>77999</v>
      </c>
    </row>
    <row r="5700" spans="1:12" x14ac:dyDescent="0.15">
      <c r="A5700" t="s">
        <v>12</v>
      </c>
      <c r="B5700">
        <v>1575862</v>
      </c>
      <c r="C5700">
        <v>1575882</v>
      </c>
      <c r="D5700" t="s">
        <v>18949</v>
      </c>
      <c r="E5700" t="s">
        <v>90</v>
      </c>
      <c r="F5700" t="s">
        <v>15</v>
      </c>
      <c r="G5700" t="s">
        <v>32</v>
      </c>
      <c r="H5700">
        <v>58</v>
      </c>
      <c r="I5700" t="s">
        <v>18956</v>
      </c>
      <c r="J5700" t="s">
        <v>18957</v>
      </c>
      <c r="K5700" t="s">
        <v>18958</v>
      </c>
      <c r="L5700" t="s">
        <v>77911</v>
      </c>
    </row>
    <row r="5701" spans="1:12" x14ac:dyDescent="0.15">
      <c r="A5701" t="s">
        <v>12</v>
      </c>
      <c r="B5701">
        <v>1575893</v>
      </c>
      <c r="C5701">
        <v>1575913</v>
      </c>
      <c r="D5701" t="s">
        <v>18949</v>
      </c>
      <c r="E5701" t="s">
        <v>90</v>
      </c>
      <c r="F5701" t="s">
        <v>15</v>
      </c>
      <c r="G5701" t="s">
        <v>23</v>
      </c>
      <c r="H5701">
        <v>89</v>
      </c>
      <c r="I5701" t="s">
        <v>18959</v>
      </c>
      <c r="J5701" t="s">
        <v>18960</v>
      </c>
      <c r="K5701" t="s">
        <v>18961</v>
      </c>
      <c r="L5701" t="s">
        <v>77964</v>
      </c>
    </row>
    <row r="5702" spans="1:12" x14ac:dyDescent="0.15">
      <c r="A5702" t="s">
        <v>12</v>
      </c>
      <c r="B5702">
        <v>1577146</v>
      </c>
      <c r="C5702">
        <v>1577166</v>
      </c>
      <c r="D5702" t="s">
        <v>18962</v>
      </c>
      <c r="E5702" t="s">
        <v>90</v>
      </c>
      <c r="F5702" t="s">
        <v>76</v>
      </c>
      <c r="G5702" t="s">
        <v>32</v>
      </c>
      <c r="H5702">
        <v>1</v>
      </c>
      <c r="I5702" t="s">
        <v>18963</v>
      </c>
      <c r="J5702" t="s">
        <v>18964</v>
      </c>
      <c r="K5702" t="s">
        <v>18965</v>
      </c>
      <c r="L5702" t="s">
        <v>77917</v>
      </c>
    </row>
    <row r="5703" spans="1:12" x14ac:dyDescent="0.15">
      <c r="A5703" t="s">
        <v>12</v>
      </c>
      <c r="B5703">
        <v>1577126</v>
      </c>
      <c r="C5703">
        <v>1577146</v>
      </c>
      <c r="D5703" t="s">
        <v>18962</v>
      </c>
      <c r="E5703" t="s">
        <v>90</v>
      </c>
      <c r="F5703" t="s">
        <v>76</v>
      </c>
      <c r="G5703" t="s">
        <v>16</v>
      </c>
      <c r="H5703">
        <v>21</v>
      </c>
      <c r="I5703" t="s">
        <v>18966</v>
      </c>
      <c r="J5703" t="s">
        <v>18967</v>
      </c>
      <c r="K5703" t="s">
        <v>18968</v>
      </c>
      <c r="L5703" t="s">
        <v>78022</v>
      </c>
    </row>
    <row r="5704" spans="1:12" x14ac:dyDescent="0.15">
      <c r="A5704" t="s">
        <v>12</v>
      </c>
      <c r="B5704">
        <v>1577106</v>
      </c>
      <c r="C5704">
        <v>1577126</v>
      </c>
      <c r="D5704" t="s">
        <v>18962</v>
      </c>
      <c r="E5704" t="s">
        <v>90</v>
      </c>
      <c r="F5704" t="s">
        <v>76</v>
      </c>
      <c r="G5704" t="s">
        <v>32</v>
      </c>
      <c r="H5704">
        <v>41</v>
      </c>
      <c r="I5704" t="s">
        <v>18969</v>
      </c>
      <c r="J5704" t="s">
        <v>18970</v>
      </c>
      <c r="K5704" t="s">
        <v>18971</v>
      </c>
      <c r="L5704" t="s">
        <v>78014</v>
      </c>
    </row>
    <row r="5705" spans="1:12" x14ac:dyDescent="0.15">
      <c r="A5705" t="s">
        <v>12</v>
      </c>
      <c r="B5705">
        <v>1577082</v>
      </c>
      <c r="C5705">
        <v>1577102</v>
      </c>
      <c r="D5705" t="s">
        <v>18962</v>
      </c>
      <c r="E5705" t="s">
        <v>90</v>
      </c>
      <c r="F5705" t="s">
        <v>76</v>
      </c>
      <c r="G5705" t="s">
        <v>32</v>
      </c>
      <c r="H5705">
        <v>65</v>
      </c>
      <c r="I5705" t="s">
        <v>18972</v>
      </c>
      <c r="J5705" t="s">
        <v>18973</v>
      </c>
      <c r="K5705" t="s">
        <v>18974</v>
      </c>
      <c r="L5705" t="s">
        <v>78042</v>
      </c>
    </row>
    <row r="5706" spans="1:12" x14ac:dyDescent="0.15">
      <c r="A5706" t="s">
        <v>12</v>
      </c>
      <c r="B5706">
        <v>1578176</v>
      </c>
      <c r="C5706">
        <v>1578196</v>
      </c>
      <c r="D5706" t="s">
        <v>18975</v>
      </c>
      <c r="E5706" t="s">
        <v>18976</v>
      </c>
      <c r="F5706" t="s">
        <v>76</v>
      </c>
      <c r="G5706" t="s">
        <v>16</v>
      </c>
      <c r="H5706">
        <v>21</v>
      </c>
      <c r="I5706" t="s">
        <v>18977</v>
      </c>
      <c r="J5706" t="s">
        <v>18978</v>
      </c>
      <c r="K5706" t="s">
        <v>18979</v>
      </c>
      <c r="L5706" t="s">
        <v>78022</v>
      </c>
    </row>
    <row r="5707" spans="1:12" x14ac:dyDescent="0.15">
      <c r="A5707" t="s">
        <v>12</v>
      </c>
      <c r="B5707">
        <v>1578154</v>
      </c>
      <c r="C5707">
        <v>1578174</v>
      </c>
      <c r="D5707" t="s">
        <v>18975</v>
      </c>
      <c r="E5707" t="s">
        <v>18976</v>
      </c>
      <c r="F5707" t="s">
        <v>76</v>
      </c>
      <c r="G5707" t="s">
        <v>23</v>
      </c>
      <c r="H5707">
        <v>43</v>
      </c>
      <c r="I5707" t="s">
        <v>18980</v>
      </c>
      <c r="J5707" t="s">
        <v>18981</v>
      </c>
      <c r="K5707" t="s">
        <v>18982</v>
      </c>
      <c r="L5707" t="s">
        <v>77942</v>
      </c>
    </row>
    <row r="5708" spans="1:12" x14ac:dyDescent="0.15">
      <c r="A5708" t="s">
        <v>12</v>
      </c>
      <c r="B5708">
        <v>1578133</v>
      </c>
      <c r="C5708">
        <v>1578153</v>
      </c>
      <c r="D5708" t="s">
        <v>18975</v>
      </c>
      <c r="E5708" t="s">
        <v>18976</v>
      </c>
      <c r="F5708" t="s">
        <v>76</v>
      </c>
      <c r="G5708" t="s">
        <v>16</v>
      </c>
      <c r="H5708">
        <v>64</v>
      </c>
      <c r="I5708" t="s">
        <v>18983</v>
      </c>
      <c r="J5708" t="s">
        <v>18984</v>
      </c>
      <c r="K5708" t="s">
        <v>18985</v>
      </c>
      <c r="L5708" t="s">
        <v>77989</v>
      </c>
    </row>
    <row r="5709" spans="1:12" x14ac:dyDescent="0.15">
      <c r="A5709" t="s">
        <v>12</v>
      </c>
      <c r="B5709">
        <v>1578081</v>
      </c>
      <c r="C5709">
        <v>1578101</v>
      </c>
      <c r="D5709" t="s">
        <v>18975</v>
      </c>
      <c r="E5709" t="s">
        <v>18976</v>
      </c>
      <c r="F5709" t="s">
        <v>76</v>
      </c>
      <c r="G5709" t="s">
        <v>32</v>
      </c>
      <c r="H5709">
        <v>116</v>
      </c>
      <c r="I5709" t="s">
        <v>18986</v>
      </c>
      <c r="J5709" t="s">
        <v>18987</v>
      </c>
      <c r="K5709" t="s">
        <v>18988</v>
      </c>
      <c r="L5709" t="s">
        <v>77976</v>
      </c>
    </row>
    <row r="5710" spans="1:12" x14ac:dyDescent="0.15">
      <c r="A5710" t="s">
        <v>12</v>
      </c>
      <c r="B5710">
        <v>1578359</v>
      </c>
      <c r="C5710">
        <v>1578379</v>
      </c>
      <c r="D5710" t="s">
        <v>18989</v>
      </c>
      <c r="E5710" t="s">
        <v>18990</v>
      </c>
      <c r="F5710" t="s">
        <v>15</v>
      </c>
      <c r="G5710" t="s">
        <v>36</v>
      </c>
      <c r="H5710">
        <v>11</v>
      </c>
      <c r="I5710" t="s">
        <v>18991</v>
      </c>
      <c r="J5710" t="s">
        <v>18992</v>
      </c>
      <c r="K5710" t="s">
        <v>18993</v>
      </c>
      <c r="L5710" t="s">
        <v>77974</v>
      </c>
    </row>
    <row r="5711" spans="1:12" x14ac:dyDescent="0.15">
      <c r="A5711" t="s">
        <v>12</v>
      </c>
      <c r="B5711">
        <v>1578385</v>
      </c>
      <c r="C5711">
        <v>1578405</v>
      </c>
      <c r="D5711" t="s">
        <v>18989</v>
      </c>
      <c r="E5711" t="s">
        <v>18990</v>
      </c>
      <c r="F5711" t="s">
        <v>15</v>
      </c>
      <c r="G5711" t="s">
        <v>23</v>
      </c>
      <c r="H5711">
        <v>37</v>
      </c>
      <c r="I5711" t="s">
        <v>18994</v>
      </c>
      <c r="J5711" t="s">
        <v>18995</v>
      </c>
      <c r="K5711" t="s">
        <v>18996</v>
      </c>
      <c r="L5711" t="s">
        <v>77906</v>
      </c>
    </row>
    <row r="5712" spans="1:12" x14ac:dyDescent="0.15">
      <c r="A5712" t="s">
        <v>12</v>
      </c>
      <c r="B5712">
        <v>1578416</v>
      </c>
      <c r="C5712">
        <v>1578436</v>
      </c>
      <c r="D5712" t="s">
        <v>18989</v>
      </c>
      <c r="E5712" t="s">
        <v>18990</v>
      </c>
      <c r="F5712" t="s">
        <v>15</v>
      </c>
      <c r="G5712" t="s">
        <v>36</v>
      </c>
      <c r="H5712">
        <v>68</v>
      </c>
      <c r="I5712" t="s">
        <v>18997</v>
      </c>
      <c r="J5712" t="s">
        <v>18998</v>
      </c>
      <c r="K5712" t="s">
        <v>18999</v>
      </c>
      <c r="L5712" t="s">
        <v>77962</v>
      </c>
    </row>
    <row r="5713" spans="1:12" x14ac:dyDescent="0.15">
      <c r="A5713" t="s">
        <v>12</v>
      </c>
      <c r="B5713">
        <v>1578445</v>
      </c>
      <c r="C5713">
        <v>1578465</v>
      </c>
      <c r="D5713" t="s">
        <v>18989</v>
      </c>
      <c r="E5713" t="s">
        <v>18990</v>
      </c>
      <c r="F5713" t="s">
        <v>15</v>
      </c>
      <c r="G5713" t="s">
        <v>36</v>
      </c>
      <c r="H5713">
        <v>97</v>
      </c>
      <c r="I5713" t="s">
        <v>19000</v>
      </c>
      <c r="J5713" t="s">
        <v>19001</v>
      </c>
      <c r="K5713" t="s">
        <v>19002</v>
      </c>
      <c r="L5713" t="s">
        <v>78010</v>
      </c>
    </row>
    <row r="5714" spans="1:12" x14ac:dyDescent="0.15">
      <c r="A5714" t="s">
        <v>12</v>
      </c>
      <c r="B5714">
        <v>1579857</v>
      </c>
      <c r="C5714">
        <v>1579877</v>
      </c>
      <c r="D5714" t="s">
        <v>19003</v>
      </c>
      <c r="E5714" t="s">
        <v>19004</v>
      </c>
      <c r="F5714" t="s">
        <v>15</v>
      </c>
      <c r="G5714" t="s">
        <v>16</v>
      </c>
      <c r="H5714">
        <v>0</v>
      </c>
      <c r="I5714" t="s">
        <v>19005</v>
      </c>
      <c r="J5714" t="s">
        <v>19006</v>
      </c>
      <c r="K5714" t="s">
        <v>19007</v>
      </c>
      <c r="L5714" t="s">
        <v>77980</v>
      </c>
    </row>
    <row r="5715" spans="1:12" x14ac:dyDescent="0.15">
      <c r="A5715" t="s">
        <v>12</v>
      </c>
      <c r="B5715">
        <v>1579883</v>
      </c>
      <c r="C5715">
        <v>1579903</v>
      </c>
      <c r="D5715" t="s">
        <v>19003</v>
      </c>
      <c r="E5715" t="s">
        <v>19004</v>
      </c>
      <c r="F5715" t="s">
        <v>15</v>
      </c>
      <c r="G5715" t="s">
        <v>23</v>
      </c>
      <c r="H5715">
        <v>26</v>
      </c>
      <c r="I5715" t="s">
        <v>19008</v>
      </c>
      <c r="J5715" t="s">
        <v>19009</v>
      </c>
      <c r="K5715" t="s">
        <v>19010</v>
      </c>
      <c r="L5715" t="s">
        <v>78002</v>
      </c>
    </row>
    <row r="5716" spans="1:12" x14ac:dyDescent="0.15">
      <c r="A5716" t="s">
        <v>12</v>
      </c>
      <c r="B5716">
        <v>1579927</v>
      </c>
      <c r="C5716">
        <v>1579947</v>
      </c>
      <c r="D5716" t="s">
        <v>19003</v>
      </c>
      <c r="E5716" t="s">
        <v>19004</v>
      </c>
      <c r="F5716" t="s">
        <v>15</v>
      </c>
      <c r="G5716" t="s">
        <v>16</v>
      </c>
      <c r="H5716">
        <v>70</v>
      </c>
      <c r="I5716" t="s">
        <v>19011</v>
      </c>
      <c r="J5716" t="s">
        <v>19012</v>
      </c>
      <c r="K5716" t="s">
        <v>19013</v>
      </c>
      <c r="L5716" t="s">
        <v>77919</v>
      </c>
    </row>
    <row r="5717" spans="1:12" x14ac:dyDescent="0.15">
      <c r="A5717" t="s">
        <v>12</v>
      </c>
      <c r="B5717">
        <v>1579959</v>
      </c>
      <c r="C5717">
        <v>1579979</v>
      </c>
      <c r="D5717" t="s">
        <v>19003</v>
      </c>
      <c r="E5717" t="s">
        <v>19004</v>
      </c>
      <c r="F5717" t="s">
        <v>15</v>
      </c>
      <c r="G5717" t="s">
        <v>36</v>
      </c>
      <c r="H5717">
        <v>102</v>
      </c>
      <c r="I5717" t="s">
        <v>19014</v>
      </c>
      <c r="J5717" t="s">
        <v>19015</v>
      </c>
      <c r="K5717" t="s">
        <v>19016</v>
      </c>
      <c r="L5717" t="s">
        <v>77933</v>
      </c>
    </row>
    <row r="5718" spans="1:12" x14ac:dyDescent="0.15">
      <c r="A5718" t="s">
        <v>12</v>
      </c>
      <c r="B5718">
        <v>1580866</v>
      </c>
      <c r="C5718">
        <v>1580886</v>
      </c>
      <c r="D5718" t="s">
        <v>19017</v>
      </c>
      <c r="E5718" t="s">
        <v>90</v>
      </c>
      <c r="F5718" t="s">
        <v>15</v>
      </c>
      <c r="G5718" t="s">
        <v>23</v>
      </c>
      <c r="H5718">
        <v>11</v>
      </c>
      <c r="I5718" t="s">
        <v>19018</v>
      </c>
      <c r="J5718" t="s">
        <v>19019</v>
      </c>
      <c r="K5718" t="s">
        <v>19020</v>
      </c>
      <c r="L5718" t="s">
        <v>77974</v>
      </c>
    </row>
    <row r="5719" spans="1:12" x14ac:dyDescent="0.15">
      <c r="A5719" t="s">
        <v>12</v>
      </c>
      <c r="B5719">
        <v>1580892</v>
      </c>
      <c r="C5719">
        <v>1580912</v>
      </c>
      <c r="D5719" t="s">
        <v>19017</v>
      </c>
      <c r="E5719" t="s">
        <v>90</v>
      </c>
      <c r="F5719" t="s">
        <v>15</v>
      </c>
      <c r="G5719" t="s">
        <v>16</v>
      </c>
      <c r="H5719">
        <v>37</v>
      </c>
      <c r="I5719" t="s">
        <v>19021</v>
      </c>
      <c r="J5719" t="s">
        <v>19022</v>
      </c>
      <c r="K5719" t="s">
        <v>19023</v>
      </c>
      <c r="L5719" t="s">
        <v>77906</v>
      </c>
    </row>
    <row r="5720" spans="1:12" x14ac:dyDescent="0.15">
      <c r="A5720" t="s">
        <v>12</v>
      </c>
      <c r="B5720">
        <v>1580913</v>
      </c>
      <c r="C5720">
        <v>1580933</v>
      </c>
      <c r="D5720" t="s">
        <v>19017</v>
      </c>
      <c r="E5720" t="s">
        <v>90</v>
      </c>
      <c r="F5720" t="s">
        <v>15</v>
      </c>
      <c r="G5720" t="s">
        <v>16</v>
      </c>
      <c r="H5720">
        <v>58</v>
      </c>
      <c r="I5720" t="s">
        <v>19024</v>
      </c>
      <c r="J5720" t="s">
        <v>19025</v>
      </c>
      <c r="K5720" t="s">
        <v>19026</v>
      </c>
      <c r="L5720" t="s">
        <v>77911</v>
      </c>
    </row>
    <row r="5721" spans="1:12" x14ac:dyDescent="0.15">
      <c r="A5721" t="s">
        <v>12</v>
      </c>
      <c r="B5721">
        <v>1580934</v>
      </c>
      <c r="C5721">
        <v>1580954</v>
      </c>
      <c r="D5721" t="s">
        <v>19017</v>
      </c>
      <c r="E5721" t="s">
        <v>90</v>
      </c>
      <c r="F5721" t="s">
        <v>15</v>
      </c>
      <c r="G5721" t="s">
        <v>23</v>
      </c>
      <c r="H5721">
        <v>79</v>
      </c>
      <c r="I5721" t="s">
        <v>19027</v>
      </c>
      <c r="J5721" t="s">
        <v>19028</v>
      </c>
      <c r="K5721" t="s">
        <v>19029</v>
      </c>
      <c r="L5721" t="s">
        <v>77993</v>
      </c>
    </row>
    <row r="5722" spans="1:12" x14ac:dyDescent="0.15">
      <c r="A5722" t="s">
        <v>12</v>
      </c>
      <c r="B5722">
        <v>1583793</v>
      </c>
      <c r="C5722">
        <v>1583813</v>
      </c>
      <c r="D5722" t="s">
        <v>19030</v>
      </c>
      <c r="E5722" t="s">
        <v>90</v>
      </c>
      <c r="F5722" t="s">
        <v>76</v>
      </c>
      <c r="G5722" t="s">
        <v>36</v>
      </c>
      <c r="H5722">
        <v>0</v>
      </c>
      <c r="I5722" t="s">
        <v>19031</v>
      </c>
      <c r="J5722" t="s">
        <v>19032</v>
      </c>
      <c r="K5722" t="s">
        <v>19033</v>
      </c>
      <c r="L5722" t="s">
        <v>77980</v>
      </c>
    </row>
    <row r="5723" spans="1:12" x14ac:dyDescent="0.15">
      <c r="A5723" t="s">
        <v>12</v>
      </c>
      <c r="B5723">
        <v>1583770</v>
      </c>
      <c r="C5723">
        <v>1583790</v>
      </c>
      <c r="D5723" t="s">
        <v>19030</v>
      </c>
      <c r="E5723" t="s">
        <v>90</v>
      </c>
      <c r="F5723" t="s">
        <v>76</v>
      </c>
      <c r="G5723" t="s">
        <v>32</v>
      </c>
      <c r="H5723">
        <v>23</v>
      </c>
      <c r="I5723" t="s">
        <v>19034</v>
      </c>
      <c r="J5723" t="s">
        <v>19035</v>
      </c>
      <c r="K5723" t="s">
        <v>19036</v>
      </c>
      <c r="L5723" t="s">
        <v>77975</v>
      </c>
    </row>
    <row r="5724" spans="1:12" x14ac:dyDescent="0.15">
      <c r="A5724" t="s">
        <v>12</v>
      </c>
      <c r="B5724">
        <v>1583748</v>
      </c>
      <c r="C5724">
        <v>1583768</v>
      </c>
      <c r="D5724" t="s">
        <v>19030</v>
      </c>
      <c r="E5724" t="s">
        <v>90</v>
      </c>
      <c r="F5724" t="s">
        <v>76</v>
      </c>
      <c r="G5724" t="s">
        <v>36</v>
      </c>
      <c r="H5724">
        <v>45</v>
      </c>
      <c r="I5724" t="s">
        <v>19037</v>
      </c>
      <c r="J5724" t="s">
        <v>19038</v>
      </c>
      <c r="K5724" t="s">
        <v>19039</v>
      </c>
      <c r="L5724" t="s">
        <v>77967</v>
      </c>
    </row>
    <row r="5725" spans="1:12" x14ac:dyDescent="0.15">
      <c r="A5725" t="s">
        <v>12</v>
      </c>
      <c r="B5725">
        <v>1583721</v>
      </c>
      <c r="C5725">
        <v>1583741</v>
      </c>
      <c r="D5725" t="s">
        <v>19030</v>
      </c>
      <c r="E5725" t="s">
        <v>90</v>
      </c>
      <c r="F5725" t="s">
        <v>76</v>
      </c>
      <c r="G5725" t="s">
        <v>36</v>
      </c>
      <c r="H5725">
        <v>72</v>
      </c>
      <c r="I5725" t="s">
        <v>19040</v>
      </c>
      <c r="J5725" t="s">
        <v>19041</v>
      </c>
      <c r="K5725" t="s">
        <v>19042</v>
      </c>
      <c r="L5725" t="s">
        <v>78066</v>
      </c>
    </row>
    <row r="5726" spans="1:12" x14ac:dyDescent="0.15">
      <c r="A5726" t="s">
        <v>12</v>
      </c>
      <c r="B5726">
        <v>1584096</v>
      </c>
      <c r="C5726">
        <v>1584116</v>
      </c>
      <c r="D5726" t="s">
        <v>19043</v>
      </c>
      <c r="E5726" t="s">
        <v>90</v>
      </c>
      <c r="F5726" t="s">
        <v>76</v>
      </c>
      <c r="G5726" t="s">
        <v>36</v>
      </c>
      <c r="H5726">
        <v>12</v>
      </c>
      <c r="I5726" t="s">
        <v>19044</v>
      </c>
      <c r="J5726" t="s">
        <v>19045</v>
      </c>
      <c r="K5726" t="s">
        <v>19046</v>
      </c>
      <c r="L5726" t="s">
        <v>77991</v>
      </c>
    </row>
    <row r="5727" spans="1:12" x14ac:dyDescent="0.15">
      <c r="A5727" t="s">
        <v>12</v>
      </c>
      <c r="B5727">
        <v>1584068</v>
      </c>
      <c r="C5727">
        <v>1584088</v>
      </c>
      <c r="D5727" t="s">
        <v>19043</v>
      </c>
      <c r="E5727" t="s">
        <v>90</v>
      </c>
      <c r="F5727" t="s">
        <v>76</v>
      </c>
      <c r="G5727" t="s">
        <v>16</v>
      </c>
      <c r="H5727">
        <v>40</v>
      </c>
      <c r="I5727" t="s">
        <v>19047</v>
      </c>
      <c r="J5727" t="s">
        <v>19048</v>
      </c>
      <c r="K5727" t="s">
        <v>19049</v>
      </c>
      <c r="L5727" t="s">
        <v>77952</v>
      </c>
    </row>
    <row r="5728" spans="1:12" x14ac:dyDescent="0.15">
      <c r="A5728" t="s">
        <v>12</v>
      </c>
      <c r="B5728">
        <v>1584047</v>
      </c>
      <c r="C5728">
        <v>1584067</v>
      </c>
      <c r="D5728" t="s">
        <v>19043</v>
      </c>
      <c r="E5728" t="s">
        <v>90</v>
      </c>
      <c r="F5728" t="s">
        <v>76</v>
      </c>
      <c r="G5728" t="s">
        <v>36</v>
      </c>
      <c r="H5728">
        <v>61</v>
      </c>
      <c r="I5728" t="s">
        <v>19050</v>
      </c>
      <c r="J5728" t="s">
        <v>19051</v>
      </c>
      <c r="K5728" t="s">
        <v>19052</v>
      </c>
      <c r="L5728" t="s">
        <v>77979</v>
      </c>
    </row>
    <row r="5729" spans="1:12" x14ac:dyDescent="0.15">
      <c r="A5729" t="s">
        <v>12</v>
      </c>
      <c r="B5729">
        <v>1584026</v>
      </c>
      <c r="C5729">
        <v>1584046</v>
      </c>
      <c r="D5729" t="s">
        <v>19043</v>
      </c>
      <c r="E5729" t="s">
        <v>90</v>
      </c>
      <c r="F5729" t="s">
        <v>76</v>
      </c>
      <c r="G5729" t="s">
        <v>36</v>
      </c>
      <c r="H5729">
        <v>82</v>
      </c>
      <c r="I5729" t="s">
        <v>19053</v>
      </c>
      <c r="J5729" t="s">
        <v>19054</v>
      </c>
      <c r="K5729" t="s">
        <v>19055</v>
      </c>
      <c r="L5729" t="s">
        <v>78011</v>
      </c>
    </row>
    <row r="5730" spans="1:12" x14ac:dyDescent="0.15">
      <c r="A5730" t="s">
        <v>12</v>
      </c>
      <c r="B5730">
        <v>1584243</v>
      </c>
      <c r="C5730">
        <v>1584263</v>
      </c>
      <c r="D5730" t="s">
        <v>19056</v>
      </c>
      <c r="E5730" t="s">
        <v>90</v>
      </c>
      <c r="F5730" t="s">
        <v>15</v>
      </c>
      <c r="G5730" t="s">
        <v>23</v>
      </c>
      <c r="H5730">
        <v>20</v>
      </c>
      <c r="I5730" t="s">
        <v>19057</v>
      </c>
      <c r="J5730" t="s">
        <v>19058</v>
      </c>
      <c r="K5730" t="s">
        <v>19059</v>
      </c>
      <c r="L5730" t="s">
        <v>77968</v>
      </c>
    </row>
    <row r="5731" spans="1:12" x14ac:dyDescent="0.15">
      <c r="A5731" t="s">
        <v>12</v>
      </c>
      <c r="B5731">
        <v>1584287</v>
      </c>
      <c r="C5731">
        <v>1584307</v>
      </c>
      <c r="D5731" t="s">
        <v>19056</v>
      </c>
      <c r="E5731" t="s">
        <v>90</v>
      </c>
      <c r="F5731" t="s">
        <v>15</v>
      </c>
      <c r="G5731" t="s">
        <v>16</v>
      </c>
      <c r="H5731">
        <v>64</v>
      </c>
      <c r="I5731" t="s">
        <v>19060</v>
      </c>
      <c r="J5731" t="s">
        <v>19061</v>
      </c>
      <c r="K5731" t="s">
        <v>19062</v>
      </c>
      <c r="L5731" t="s">
        <v>77989</v>
      </c>
    </row>
    <row r="5732" spans="1:12" x14ac:dyDescent="0.15">
      <c r="A5732" t="s">
        <v>12</v>
      </c>
      <c r="B5732">
        <v>1584366</v>
      </c>
      <c r="C5732">
        <v>1584386</v>
      </c>
      <c r="D5732" t="s">
        <v>19056</v>
      </c>
      <c r="E5732" t="s">
        <v>90</v>
      </c>
      <c r="F5732" t="s">
        <v>15</v>
      </c>
      <c r="G5732" t="s">
        <v>23</v>
      </c>
      <c r="H5732">
        <v>143</v>
      </c>
      <c r="I5732" t="s">
        <v>19063</v>
      </c>
      <c r="J5732" t="s">
        <v>19064</v>
      </c>
      <c r="K5732" t="s">
        <v>19065</v>
      </c>
      <c r="L5732" t="s">
        <v>78076</v>
      </c>
    </row>
    <row r="5733" spans="1:12" x14ac:dyDescent="0.15">
      <c r="A5733" t="s">
        <v>12</v>
      </c>
      <c r="B5733">
        <v>1584390</v>
      </c>
      <c r="C5733">
        <v>1584410</v>
      </c>
      <c r="D5733" t="s">
        <v>19056</v>
      </c>
      <c r="E5733" t="s">
        <v>90</v>
      </c>
      <c r="F5733" t="s">
        <v>15</v>
      </c>
      <c r="G5733" t="s">
        <v>23</v>
      </c>
      <c r="H5733">
        <v>167</v>
      </c>
      <c r="I5733" t="s">
        <v>19066</v>
      </c>
      <c r="J5733" t="s">
        <v>19067</v>
      </c>
      <c r="K5733" t="s">
        <v>19068</v>
      </c>
      <c r="L5733" t="s">
        <v>77916</v>
      </c>
    </row>
    <row r="5734" spans="1:12" x14ac:dyDescent="0.15">
      <c r="A5734" t="s">
        <v>12</v>
      </c>
      <c r="B5734">
        <v>1586069</v>
      </c>
      <c r="C5734">
        <v>1586089</v>
      </c>
      <c r="D5734" t="s">
        <v>19069</v>
      </c>
      <c r="E5734" t="s">
        <v>90</v>
      </c>
      <c r="F5734" t="s">
        <v>76</v>
      </c>
      <c r="G5734" t="s">
        <v>16</v>
      </c>
      <c r="H5734">
        <v>20</v>
      </c>
      <c r="I5734" t="s">
        <v>19070</v>
      </c>
      <c r="J5734" t="s">
        <v>19071</v>
      </c>
      <c r="K5734" t="s">
        <v>19072</v>
      </c>
      <c r="L5734" t="s">
        <v>77968</v>
      </c>
    </row>
    <row r="5735" spans="1:12" x14ac:dyDescent="0.15">
      <c r="A5735" t="s">
        <v>12</v>
      </c>
      <c r="B5735">
        <v>1586031</v>
      </c>
      <c r="C5735">
        <v>1586051</v>
      </c>
      <c r="D5735" t="s">
        <v>19069</v>
      </c>
      <c r="E5735" t="s">
        <v>90</v>
      </c>
      <c r="F5735" t="s">
        <v>76</v>
      </c>
      <c r="G5735" t="s">
        <v>16</v>
      </c>
      <c r="H5735">
        <v>58</v>
      </c>
      <c r="I5735" t="s">
        <v>19073</v>
      </c>
      <c r="J5735" t="s">
        <v>19074</v>
      </c>
      <c r="K5735" t="s">
        <v>19075</v>
      </c>
      <c r="L5735" t="s">
        <v>77911</v>
      </c>
    </row>
    <row r="5736" spans="1:12" x14ac:dyDescent="0.15">
      <c r="A5736" t="s">
        <v>12</v>
      </c>
      <c r="B5736">
        <v>1586003</v>
      </c>
      <c r="C5736">
        <v>1586023</v>
      </c>
      <c r="D5736" t="s">
        <v>19069</v>
      </c>
      <c r="E5736" t="s">
        <v>90</v>
      </c>
      <c r="F5736" t="s">
        <v>76</v>
      </c>
      <c r="G5736" t="s">
        <v>23</v>
      </c>
      <c r="H5736">
        <v>86</v>
      </c>
      <c r="I5736" t="s">
        <v>19076</v>
      </c>
      <c r="J5736" t="s">
        <v>19077</v>
      </c>
      <c r="K5736" t="s">
        <v>19078</v>
      </c>
      <c r="L5736" t="s">
        <v>77929</v>
      </c>
    </row>
    <row r="5737" spans="1:12" x14ac:dyDescent="0.15">
      <c r="A5737" t="s">
        <v>12</v>
      </c>
      <c r="B5737">
        <v>1585976</v>
      </c>
      <c r="C5737">
        <v>1585996</v>
      </c>
      <c r="D5737" t="s">
        <v>19069</v>
      </c>
      <c r="E5737" t="s">
        <v>90</v>
      </c>
      <c r="F5737" t="s">
        <v>76</v>
      </c>
      <c r="G5737" t="s">
        <v>16</v>
      </c>
      <c r="H5737">
        <v>113</v>
      </c>
      <c r="I5737" t="s">
        <v>19079</v>
      </c>
      <c r="J5737" t="s">
        <v>19080</v>
      </c>
      <c r="K5737" t="s">
        <v>19081</v>
      </c>
      <c r="L5737" t="s">
        <v>77986</v>
      </c>
    </row>
    <row r="5738" spans="1:12" x14ac:dyDescent="0.15">
      <c r="A5738" t="s">
        <v>12</v>
      </c>
      <c r="B5738">
        <v>1587169</v>
      </c>
      <c r="C5738">
        <v>1587189</v>
      </c>
      <c r="D5738" t="s">
        <v>19082</v>
      </c>
      <c r="E5738" t="s">
        <v>19083</v>
      </c>
      <c r="F5738" t="s">
        <v>76</v>
      </c>
      <c r="G5738" t="s">
        <v>36</v>
      </c>
      <c r="H5738">
        <v>22</v>
      </c>
      <c r="I5738" t="s">
        <v>19084</v>
      </c>
      <c r="J5738" t="s">
        <v>19085</v>
      </c>
      <c r="K5738" t="s">
        <v>19086</v>
      </c>
      <c r="L5738" t="s">
        <v>77948</v>
      </c>
    </row>
    <row r="5739" spans="1:12" x14ac:dyDescent="0.15">
      <c r="A5739" t="s">
        <v>12</v>
      </c>
      <c r="B5739">
        <v>1587145</v>
      </c>
      <c r="C5739">
        <v>1587165</v>
      </c>
      <c r="D5739" t="s">
        <v>19082</v>
      </c>
      <c r="E5739" t="s">
        <v>19083</v>
      </c>
      <c r="F5739" t="s">
        <v>76</v>
      </c>
      <c r="G5739" t="s">
        <v>32</v>
      </c>
      <c r="H5739">
        <v>46</v>
      </c>
      <c r="I5739" t="s">
        <v>19087</v>
      </c>
      <c r="J5739" t="s">
        <v>19088</v>
      </c>
      <c r="K5739" t="s">
        <v>19089</v>
      </c>
      <c r="L5739" t="s">
        <v>78004</v>
      </c>
    </row>
    <row r="5740" spans="1:12" x14ac:dyDescent="0.15">
      <c r="A5740" t="s">
        <v>12</v>
      </c>
      <c r="B5740">
        <v>1587094</v>
      </c>
      <c r="C5740">
        <v>1587114</v>
      </c>
      <c r="D5740" t="s">
        <v>19082</v>
      </c>
      <c r="E5740" t="s">
        <v>19083</v>
      </c>
      <c r="F5740" t="s">
        <v>76</v>
      </c>
      <c r="G5740" t="s">
        <v>16</v>
      </c>
      <c r="H5740">
        <v>97</v>
      </c>
      <c r="I5740" t="s">
        <v>19090</v>
      </c>
      <c r="J5740" t="s">
        <v>19091</v>
      </c>
      <c r="K5740" t="s">
        <v>19092</v>
      </c>
      <c r="L5740" t="s">
        <v>78010</v>
      </c>
    </row>
    <row r="5741" spans="1:12" x14ac:dyDescent="0.15">
      <c r="A5741" t="s">
        <v>12</v>
      </c>
      <c r="B5741">
        <v>1587070</v>
      </c>
      <c r="C5741">
        <v>1587090</v>
      </c>
      <c r="D5741" t="s">
        <v>19082</v>
      </c>
      <c r="E5741" t="s">
        <v>19083</v>
      </c>
      <c r="F5741" t="s">
        <v>76</v>
      </c>
      <c r="G5741" t="s">
        <v>16</v>
      </c>
      <c r="H5741">
        <v>121</v>
      </c>
      <c r="I5741" t="s">
        <v>19093</v>
      </c>
      <c r="J5741" t="s">
        <v>19094</v>
      </c>
      <c r="K5741" t="s">
        <v>19095</v>
      </c>
      <c r="L5741" t="s">
        <v>77943</v>
      </c>
    </row>
    <row r="5742" spans="1:12" x14ac:dyDescent="0.15">
      <c r="A5742" t="s">
        <v>12</v>
      </c>
      <c r="B5742">
        <v>1587556</v>
      </c>
      <c r="C5742">
        <v>1587576</v>
      </c>
      <c r="D5742" t="s">
        <v>19096</v>
      </c>
      <c r="E5742" t="s">
        <v>90</v>
      </c>
      <c r="F5742" t="s">
        <v>15</v>
      </c>
      <c r="G5742" t="s">
        <v>36</v>
      </c>
      <c r="H5742">
        <v>19</v>
      </c>
      <c r="I5742" t="s">
        <v>19097</v>
      </c>
      <c r="J5742" t="s">
        <v>19098</v>
      </c>
      <c r="K5742" t="s">
        <v>19099</v>
      </c>
      <c r="L5742" t="s">
        <v>77982</v>
      </c>
    </row>
    <row r="5743" spans="1:12" x14ac:dyDescent="0.15">
      <c r="A5743" t="s">
        <v>12</v>
      </c>
      <c r="B5743">
        <v>1587583</v>
      </c>
      <c r="C5743">
        <v>1587603</v>
      </c>
      <c r="D5743" t="s">
        <v>19096</v>
      </c>
      <c r="E5743" t="s">
        <v>90</v>
      </c>
      <c r="F5743" t="s">
        <v>15</v>
      </c>
      <c r="G5743" t="s">
        <v>16</v>
      </c>
      <c r="H5743">
        <v>46</v>
      </c>
      <c r="I5743" t="s">
        <v>19100</v>
      </c>
      <c r="J5743" t="s">
        <v>19101</v>
      </c>
      <c r="K5743" t="s">
        <v>19102</v>
      </c>
      <c r="L5743" t="s">
        <v>78004</v>
      </c>
    </row>
    <row r="5744" spans="1:12" x14ac:dyDescent="0.15">
      <c r="A5744" t="s">
        <v>12</v>
      </c>
      <c r="B5744">
        <v>1587643</v>
      </c>
      <c r="C5744">
        <v>1587663</v>
      </c>
      <c r="D5744" t="s">
        <v>19096</v>
      </c>
      <c r="E5744" t="s">
        <v>90</v>
      </c>
      <c r="F5744" t="s">
        <v>15</v>
      </c>
      <c r="G5744" t="s">
        <v>16</v>
      </c>
      <c r="H5744">
        <v>106</v>
      </c>
      <c r="I5744" t="s">
        <v>19103</v>
      </c>
      <c r="J5744" t="s">
        <v>19104</v>
      </c>
      <c r="K5744" t="s">
        <v>19105</v>
      </c>
      <c r="L5744" t="s">
        <v>77914</v>
      </c>
    </row>
    <row r="5745" spans="1:12" x14ac:dyDescent="0.15">
      <c r="A5745" t="s">
        <v>12</v>
      </c>
      <c r="B5745">
        <v>1587665</v>
      </c>
      <c r="C5745">
        <v>1587685</v>
      </c>
      <c r="D5745" t="s">
        <v>19096</v>
      </c>
      <c r="E5745" t="s">
        <v>90</v>
      </c>
      <c r="F5745" t="s">
        <v>15</v>
      </c>
      <c r="G5745" t="s">
        <v>23</v>
      </c>
      <c r="H5745">
        <v>128</v>
      </c>
      <c r="I5745" t="s">
        <v>19106</v>
      </c>
      <c r="J5745" t="s">
        <v>19107</v>
      </c>
      <c r="K5745" t="s">
        <v>19108</v>
      </c>
      <c r="L5745" t="s">
        <v>77934</v>
      </c>
    </row>
    <row r="5746" spans="1:12" x14ac:dyDescent="0.15">
      <c r="A5746" t="s">
        <v>12</v>
      </c>
      <c r="B5746">
        <v>1590421</v>
      </c>
      <c r="C5746">
        <v>1590441</v>
      </c>
      <c r="D5746" t="s">
        <v>19109</v>
      </c>
      <c r="E5746" t="s">
        <v>19110</v>
      </c>
      <c r="F5746" t="s">
        <v>15</v>
      </c>
      <c r="G5746" t="s">
        <v>23</v>
      </c>
      <c r="H5746">
        <v>14</v>
      </c>
      <c r="I5746" t="s">
        <v>19111</v>
      </c>
      <c r="J5746" t="s">
        <v>19112</v>
      </c>
      <c r="K5746" t="s">
        <v>19113</v>
      </c>
      <c r="L5746" t="s">
        <v>77924</v>
      </c>
    </row>
    <row r="5747" spans="1:12" x14ac:dyDescent="0.15">
      <c r="A5747" t="s">
        <v>12</v>
      </c>
      <c r="B5747">
        <v>1590469</v>
      </c>
      <c r="C5747">
        <v>1590489</v>
      </c>
      <c r="D5747" t="s">
        <v>19109</v>
      </c>
      <c r="E5747" t="s">
        <v>19110</v>
      </c>
      <c r="F5747" t="s">
        <v>15</v>
      </c>
      <c r="G5747" t="s">
        <v>32</v>
      </c>
      <c r="H5747">
        <v>62</v>
      </c>
      <c r="I5747" t="s">
        <v>19114</v>
      </c>
      <c r="J5747" t="s">
        <v>19115</v>
      </c>
      <c r="K5747" t="s">
        <v>19116</v>
      </c>
      <c r="L5747" t="s">
        <v>77949</v>
      </c>
    </row>
    <row r="5748" spans="1:12" x14ac:dyDescent="0.15">
      <c r="A5748" t="s">
        <v>12</v>
      </c>
      <c r="B5748">
        <v>1590493</v>
      </c>
      <c r="C5748">
        <v>1590513</v>
      </c>
      <c r="D5748" t="s">
        <v>19109</v>
      </c>
      <c r="E5748" t="s">
        <v>19110</v>
      </c>
      <c r="F5748" t="s">
        <v>15</v>
      </c>
      <c r="G5748" t="s">
        <v>16</v>
      </c>
      <c r="H5748">
        <v>86</v>
      </c>
      <c r="I5748" t="s">
        <v>19117</v>
      </c>
      <c r="J5748" t="s">
        <v>19118</v>
      </c>
      <c r="K5748" t="s">
        <v>19119</v>
      </c>
      <c r="L5748" t="s">
        <v>77929</v>
      </c>
    </row>
    <row r="5749" spans="1:12" x14ac:dyDescent="0.15">
      <c r="A5749" t="s">
        <v>12</v>
      </c>
      <c r="B5749">
        <v>1590522</v>
      </c>
      <c r="C5749">
        <v>1590542</v>
      </c>
      <c r="D5749" t="s">
        <v>19109</v>
      </c>
      <c r="E5749" t="s">
        <v>19110</v>
      </c>
      <c r="F5749" t="s">
        <v>15</v>
      </c>
      <c r="G5749" t="s">
        <v>16</v>
      </c>
      <c r="H5749">
        <v>115</v>
      </c>
      <c r="I5749" t="s">
        <v>19120</v>
      </c>
      <c r="J5749" t="s">
        <v>19121</v>
      </c>
      <c r="K5749" t="s">
        <v>19122</v>
      </c>
      <c r="L5749" t="s">
        <v>78020</v>
      </c>
    </row>
    <row r="5750" spans="1:12" x14ac:dyDescent="0.15">
      <c r="A5750" t="s">
        <v>12</v>
      </c>
      <c r="B5750">
        <v>1591375</v>
      </c>
      <c r="C5750">
        <v>1591395</v>
      </c>
      <c r="D5750" t="s">
        <v>19123</v>
      </c>
      <c r="E5750" t="s">
        <v>19124</v>
      </c>
      <c r="F5750" t="s">
        <v>15</v>
      </c>
      <c r="G5750" t="s">
        <v>16</v>
      </c>
      <c r="H5750">
        <v>22</v>
      </c>
      <c r="I5750" t="s">
        <v>19125</v>
      </c>
      <c r="J5750" t="s">
        <v>19126</v>
      </c>
      <c r="K5750" t="s">
        <v>19127</v>
      </c>
      <c r="L5750" t="s">
        <v>77948</v>
      </c>
    </row>
    <row r="5751" spans="1:12" x14ac:dyDescent="0.15">
      <c r="A5751" t="s">
        <v>12</v>
      </c>
      <c r="B5751">
        <v>1591432</v>
      </c>
      <c r="C5751">
        <v>1591452</v>
      </c>
      <c r="D5751" t="s">
        <v>19123</v>
      </c>
      <c r="E5751" t="s">
        <v>19124</v>
      </c>
      <c r="F5751" t="s">
        <v>15</v>
      </c>
      <c r="G5751" t="s">
        <v>16</v>
      </c>
      <c r="H5751">
        <v>79</v>
      </c>
      <c r="I5751" t="s">
        <v>19128</v>
      </c>
      <c r="J5751" t="s">
        <v>19129</v>
      </c>
      <c r="K5751" t="s">
        <v>19130</v>
      </c>
      <c r="L5751" t="s">
        <v>77993</v>
      </c>
    </row>
    <row r="5752" spans="1:12" x14ac:dyDescent="0.15">
      <c r="A5752" t="s">
        <v>12</v>
      </c>
      <c r="B5752">
        <v>1591456</v>
      </c>
      <c r="C5752">
        <v>1591476</v>
      </c>
      <c r="D5752" t="s">
        <v>19123</v>
      </c>
      <c r="E5752" t="s">
        <v>19124</v>
      </c>
      <c r="F5752" t="s">
        <v>15</v>
      </c>
      <c r="G5752" t="s">
        <v>23</v>
      </c>
      <c r="H5752">
        <v>103</v>
      </c>
      <c r="I5752" t="s">
        <v>19131</v>
      </c>
      <c r="J5752" t="s">
        <v>19132</v>
      </c>
      <c r="K5752" t="s">
        <v>19133</v>
      </c>
      <c r="L5752" t="s">
        <v>77937</v>
      </c>
    </row>
    <row r="5753" spans="1:12" x14ac:dyDescent="0.15">
      <c r="A5753" t="s">
        <v>12</v>
      </c>
      <c r="B5753">
        <v>1591485</v>
      </c>
      <c r="C5753">
        <v>1591505</v>
      </c>
      <c r="D5753" t="s">
        <v>19123</v>
      </c>
      <c r="E5753" t="s">
        <v>19124</v>
      </c>
      <c r="F5753" t="s">
        <v>15</v>
      </c>
      <c r="G5753" t="s">
        <v>36</v>
      </c>
      <c r="H5753">
        <v>132</v>
      </c>
      <c r="I5753" t="s">
        <v>19134</v>
      </c>
      <c r="J5753" t="s">
        <v>19135</v>
      </c>
      <c r="K5753" t="s">
        <v>19136</v>
      </c>
      <c r="L5753" t="s">
        <v>77938</v>
      </c>
    </row>
    <row r="5754" spans="1:12" x14ac:dyDescent="0.15">
      <c r="A5754" t="s">
        <v>12</v>
      </c>
      <c r="B5754">
        <v>1594590</v>
      </c>
      <c r="C5754">
        <v>1594610</v>
      </c>
      <c r="D5754" t="s">
        <v>19137</v>
      </c>
      <c r="E5754" t="s">
        <v>90</v>
      </c>
      <c r="F5754" t="s">
        <v>76</v>
      </c>
      <c r="G5754" t="s">
        <v>16</v>
      </c>
      <c r="H5754">
        <v>49</v>
      </c>
      <c r="I5754" t="s">
        <v>19138</v>
      </c>
      <c r="J5754" t="s">
        <v>19139</v>
      </c>
      <c r="K5754" t="s">
        <v>19140</v>
      </c>
      <c r="L5754" t="s">
        <v>77913</v>
      </c>
    </row>
    <row r="5755" spans="1:12" x14ac:dyDescent="0.15">
      <c r="A5755" t="s">
        <v>12</v>
      </c>
      <c r="B5755">
        <v>1594568</v>
      </c>
      <c r="C5755">
        <v>1594588</v>
      </c>
      <c r="D5755" t="s">
        <v>19137</v>
      </c>
      <c r="E5755" t="s">
        <v>90</v>
      </c>
      <c r="F5755" t="s">
        <v>76</v>
      </c>
      <c r="G5755" t="s">
        <v>32</v>
      </c>
      <c r="H5755">
        <v>71</v>
      </c>
      <c r="I5755" t="s">
        <v>19141</v>
      </c>
      <c r="J5755" t="s">
        <v>19142</v>
      </c>
      <c r="K5755" t="s">
        <v>19143</v>
      </c>
      <c r="L5755" t="s">
        <v>77969</v>
      </c>
    </row>
    <row r="5756" spans="1:12" x14ac:dyDescent="0.15">
      <c r="A5756" t="s">
        <v>12</v>
      </c>
      <c r="B5756">
        <v>1594541</v>
      </c>
      <c r="C5756">
        <v>1594561</v>
      </c>
      <c r="D5756" t="s">
        <v>19137</v>
      </c>
      <c r="E5756" t="s">
        <v>90</v>
      </c>
      <c r="F5756" t="s">
        <v>76</v>
      </c>
      <c r="G5756" t="s">
        <v>16</v>
      </c>
      <c r="H5756">
        <v>98</v>
      </c>
      <c r="I5756" t="s">
        <v>19144</v>
      </c>
      <c r="J5756" t="s">
        <v>19145</v>
      </c>
      <c r="K5756" t="s">
        <v>19146</v>
      </c>
      <c r="L5756" t="s">
        <v>78048</v>
      </c>
    </row>
    <row r="5757" spans="1:12" x14ac:dyDescent="0.15">
      <c r="A5757" t="s">
        <v>12</v>
      </c>
      <c r="B5757">
        <v>1594511</v>
      </c>
      <c r="C5757">
        <v>1594531</v>
      </c>
      <c r="D5757" t="s">
        <v>19137</v>
      </c>
      <c r="E5757" t="s">
        <v>90</v>
      </c>
      <c r="F5757" t="s">
        <v>76</v>
      </c>
      <c r="G5757" t="s">
        <v>23</v>
      </c>
      <c r="H5757">
        <v>128</v>
      </c>
      <c r="I5757" t="s">
        <v>19147</v>
      </c>
      <c r="J5757" t="s">
        <v>19148</v>
      </c>
      <c r="K5757" t="s">
        <v>19149</v>
      </c>
      <c r="L5757" t="s">
        <v>77934</v>
      </c>
    </row>
    <row r="5758" spans="1:12" x14ac:dyDescent="0.15">
      <c r="A5758" t="s">
        <v>12</v>
      </c>
      <c r="B5758">
        <v>1594988</v>
      </c>
      <c r="C5758">
        <v>1595008</v>
      </c>
      <c r="D5758" t="s">
        <v>19150</v>
      </c>
      <c r="E5758" t="s">
        <v>90</v>
      </c>
      <c r="F5758" t="s">
        <v>76</v>
      </c>
      <c r="G5758" t="s">
        <v>36</v>
      </c>
      <c r="H5758">
        <v>61</v>
      </c>
      <c r="I5758" t="s">
        <v>19151</v>
      </c>
      <c r="J5758" t="s">
        <v>19152</v>
      </c>
      <c r="K5758" t="s">
        <v>19153</v>
      </c>
      <c r="L5758" t="s">
        <v>77979</v>
      </c>
    </row>
    <row r="5759" spans="1:12" x14ac:dyDescent="0.15">
      <c r="A5759" t="s">
        <v>12</v>
      </c>
      <c r="B5759">
        <v>1594960</v>
      </c>
      <c r="C5759">
        <v>1594980</v>
      </c>
      <c r="D5759" t="s">
        <v>19150</v>
      </c>
      <c r="E5759" t="s">
        <v>90</v>
      </c>
      <c r="F5759" t="s">
        <v>76</v>
      </c>
      <c r="G5759" t="s">
        <v>16</v>
      </c>
      <c r="H5759">
        <v>89</v>
      </c>
      <c r="I5759" t="s">
        <v>19154</v>
      </c>
      <c r="J5759" t="s">
        <v>19155</v>
      </c>
      <c r="K5759" t="s">
        <v>19156</v>
      </c>
      <c r="L5759" t="s">
        <v>77964</v>
      </c>
    </row>
    <row r="5760" spans="1:12" x14ac:dyDescent="0.15">
      <c r="A5760" t="s">
        <v>12</v>
      </c>
      <c r="B5760">
        <v>1594940</v>
      </c>
      <c r="C5760">
        <v>1594960</v>
      </c>
      <c r="D5760" t="s">
        <v>19150</v>
      </c>
      <c r="E5760" t="s">
        <v>90</v>
      </c>
      <c r="F5760" t="s">
        <v>76</v>
      </c>
      <c r="G5760" t="s">
        <v>23</v>
      </c>
      <c r="H5760">
        <v>109</v>
      </c>
      <c r="I5760" t="s">
        <v>19157</v>
      </c>
      <c r="J5760" t="s">
        <v>19158</v>
      </c>
      <c r="K5760" t="s">
        <v>19159</v>
      </c>
      <c r="L5760" t="s">
        <v>77947</v>
      </c>
    </row>
    <row r="5761" spans="1:12" x14ac:dyDescent="0.15">
      <c r="A5761" t="s">
        <v>12</v>
      </c>
      <c r="B5761">
        <v>1594880</v>
      </c>
      <c r="C5761">
        <v>1594900</v>
      </c>
      <c r="D5761" t="s">
        <v>19150</v>
      </c>
      <c r="E5761" t="s">
        <v>90</v>
      </c>
      <c r="F5761" t="s">
        <v>76</v>
      </c>
      <c r="G5761" t="s">
        <v>23</v>
      </c>
      <c r="H5761">
        <v>169</v>
      </c>
      <c r="I5761" t="s">
        <v>19160</v>
      </c>
      <c r="J5761" t="s">
        <v>19161</v>
      </c>
      <c r="K5761" t="s">
        <v>19162</v>
      </c>
      <c r="L5761" t="s">
        <v>78135</v>
      </c>
    </row>
    <row r="5762" spans="1:12" x14ac:dyDescent="0.15">
      <c r="A5762" t="s">
        <v>12</v>
      </c>
      <c r="B5762">
        <v>1595365</v>
      </c>
      <c r="C5762">
        <v>1595385</v>
      </c>
      <c r="D5762" t="s">
        <v>19163</v>
      </c>
      <c r="E5762" t="s">
        <v>90</v>
      </c>
      <c r="F5762" t="s">
        <v>76</v>
      </c>
      <c r="G5762" t="s">
        <v>36</v>
      </c>
      <c r="H5762">
        <v>28</v>
      </c>
      <c r="I5762" t="s">
        <v>19164</v>
      </c>
      <c r="J5762" t="s">
        <v>19165</v>
      </c>
      <c r="K5762" t="s">
        <v>19166</v>
      </c>
      <c r="L5762" t="s">
        <v>77956</v>
      </c>
    </row>
    <row r="5763" spans="1:12" x14ac:dyDescent="0.15">
      <c r="A5763" t="s">
        <v>12</v>
      </c>
      <c r="B5763">
        <v>1595343</v>
      </c>
      <c r="C5763">
        <v>1595363</v>
      </c>
      <c r="D5763" t="s">
        <v>19163</v>
      </c>
      <c r="E5763" t="s">
        <v>90</v>
      </c>
      <c r="F5763" t="s">
        <v>76</v>
      </c>
      <c r="G5763" t="s">
        <v>32</v>
      </c>
      <c r="H5763">
        <v>50</v>
      </c>
      <c r="I5763" t="s">
        <v>19167</v>
      </c>
      <c r="J5763" t="s">
        <v>19168</v>
      </c>
      <c r="K5763" t="s">
        <v>19169</v>
      </c>
      <c r="L5763" t="s">
        <v>77925</v>
      </c>
    </row>
    <row r="5764" spans="1:12" x14ac:dyDescent="0.15">
      <c r="A5764" t="s">
        <v>12</v>
      </c>
      <c r="B5764">
        <v>1595323</v>
      </c>
      <c r="C5764">
        <v>1595343</v>
      </c>
      <c r="D5764" t="s">
        <v>19163</v>
      </c>
      <c r="E5764" t="s">
        <v>90</v>
      </c>
      <c r="F5764" t="s">
        <v>76</v>
      </c>
      <c r="G5764" t="s">
        <v>16</v>
      </c>
      <c r="H5764">
        <v>70</v>
      </c>
      <c r="I5764" t="s">
        <v>19170</v>
      </c>
      <c r="J5764" t="s">
        <v>19171</v>
      </c>
      <c r="K5764" t="s">
        <v>19172</v>
      </c>
      <c r="L5764" t="s">
        <v>77919</v>
      </c>
    </row>
    <row r="5765" spans="1:12" x14ac:dyDescent="0.15">
      <c r="A5765" t="s">
        <v>12</v>
      </c>
      <c r="B5765">
        <v>1595299</v>
      </c>
      <c r="C5765">
        <v>1595319</v>
      </c>
      <c r="D5765" t="s">
        <v>19163</v>
      </c>
      <c r="E5765" t="s">
        <v>90</v>
      </c>
      <c r="F5765" t="s">
        <v>76</v>
      </c>
      <c r="G5765" t="s">
        <v>16</v>
      </c>
      <c r="H5765">
        <v>94</v>
      </c>
      <c r="I5765" t="s">
        <v>19173</v>
      </c>
      <c r="J5765" t="s">
        <v>19174</v>
      </c>
      <c r="K5765" t="s">
        <v>19175</v>
      </c>
      <c r="L5765" t="s">
        <v>77927</v>
      </c>
    </row>
    <row r="5766" spans="1:12" x14ac:dyDescent="0.15">
      <c r="A5766" t="s">
        <v>12</v>
      </c>
      <c r="B5766">
        <v>1597028</v>
      </c>
      <c r="C5766">
        <v>1597048</v>
      </c>
      <c r="D5766" t="s">
        <v>19176</v>
      </c>
      <c r="E5766" t="s">
        <v>19177</v>
      </c>
      <c r="F5766" t="s">
        <v>76</v>
      </c>
      <c r="G5766" t="s">
        <v>16</v>
      </c>
      <c r="H5766">
        <v>11</v>
      </c>
      <c r="I5766" t="s">
        <v>19178</v>
      </c>
      <c r="J5766" t="s">
        <v>19179</v>
      </c>
      <c r="K5766" t="s">
        <v>19180</v>
      </c>
      <c r="L5766" t="s">
        <v>77974</v>
      </c>
    </row>
    <row r="5767" spans="1:12" x14ac:dyDescent="0.15">
      <c r="A5767" t="s">
        <v>12</v>
      </c>
      <c r="B5767">
        <v>1596999</v>
      </c>
      <c r="C5767">
        <v>1597019</v>
      </c>
      <c r="D5767" t="s">
        <v>19176</v>
      </c>
      <c r="E5767" t="s">
        <v>19177</v>
      </c>
      <c r="F5767" t="s">
        <v>76</v>
      </c>
      <c r="G5767" t="s">
        <v>23</v>
      </c>
      <c r="H5767">
        <v>40</v>
      </c>
      <c r="I5767" t="s">
        <v>19181</v>
      </c>
      <c r="J5767" t="s">
        <v>19182</v>
      </c>
      <c r="K5767" t="s">
        <v>19183</v>
      </c>
      <c r="L5767" t="s">
        <v>77952</v>
      </c>
    </row>
    <row r="5768" spans="1:12" x14ac:dyDescent="0.15">
      <c r="A5768" t="s">
        <v>12</v>
      </c>
      <c r="B5768">
        <v>1596976</v>
      </c>
      <c r="C5768">
        <v>1596996</v>
      </c>
      <c r="D5768" t="s">
        <v>19176</v>
      </c>
      <c r="E5768" t="s">
        <v>19177</v>
      </c>
      <c r="F5768" t="s">
        <v>76</v>
      </c>
      <c r="G5768" t="s">
        <v>32</v>
      </c>
      <c r="H5768">
        <v>63</v>
      </c>
      <c r="I5768" t="s">
        <v>19184</v>
      </c>
      <c r="J5768" t="s">
        <v>19185</v>
      </c>
      <c r="K5768" t="s">
        <v>19186</v>
      </c>
      <c r="L5768" t="s">
        <v>77957</v>
      </c>
    </row>
    <row r="5769" spans="1:12" x14ac:dyDescent="0.15">
      <c r="A5769" t="s">
        <v>12</v>
      </c>
      <c r="B5769">
        <v>1596949</v>
      </c>
      <c r="C5769">
        <v>1596969</v>
      </c>
      <c r="D5769" t="s">
        <v>19176</v>
      </c>
      <c r="E5769" t="s">
        <v>19177</v>
      </c>
      <c r="F5769" t="s">
        <v>76</v>
      </c>
      <c r="G5769" t="s">
        <v>36</v>
      </c>
      <c r="H5769">
        <v>90</v>
      </c>
      <c r="I5769" t="s">
        <v>19187</v>
      </c>
      <c r="J5769" t="s">
        <v>19188</v>
      </c>
      <c r="K5769" t="s">
        <v>19189</v>
      </c>
      <c r="L5769" t="s">
        <v>78017</v>
      </c>
    </row>
    <row r="5770" spans="1:12" x14ac:dyDescent="0.15">
      <c r="A5770" t="s">
        <v>12</v>
      </c>
      <c r="B5770">
        <v>1597886</v>
      </c>
      <c r="C5770">
        <v>1597906</v>
      </c>
      <c r="D5770" t="s">
        <v>19190</v>
      </c>
      <c r="E5770" t="s">
        <v>90</v>
      </c>
      <c r="F5770" t="s">
        <v>76</v>
      </c>
      <c r="G5770" t="s">
        <v>23</v>
      </c>
      <c r="H5770">
        <v>37</v>
      </c>
      <c r="I5770" t="s">
        <v>19191</v>
      </c>
      <c r="J5770" t="s">
        <v>19192</v>
      </c>
      <c r="K5770" t="s">
        <v>19193</v>
      </c>
      <c r="L5770" t="s">
        <v>77906</v>
      </c>
    </row>
    <row r="5771" spans="1:12" x14ac:dyDescent="0.15">
      <c r="A5771" t="s">
        <v>12</v>
      </c>
      <c r="B5771">
        <v>1597860</v>
      </c>
      <c r="C5771">
        <v>1597880</v>
      </c>
      <c r="D5771" t="s">
        <v>19190</v>
      </c>
      <c r="E5771" t="s">
        <v>90</v>
      </c>
      <c r="F5771" t="s">
        <v>76</v>
      </c>
      <c r="G5771" t="s">
        <v>16</v>
      </c>
      <c r="H5771">
        <v>63</v>
      </c>
      <c r="I5771" t="s">
        <v>19194</v>
      </c>
      <c r="J5771" t="s">
        <v>19195</v>
      </c>
      <c r="K5771" t="s">
        <v>19196</v>
      </c>
      <c r="L5771" t="s">
        <v>77957</v>
      </c>
    </row>
    <row r="5772" spans="1:12" x14ac:dyDescent="0.15">
      <c r="A5772" t="s">
        <v>12</v>
      </c>
      <c r="B5772">
        <v>1597832</v>
      </c>
      <c r="C5772">
        <v>1597852</v>
      </c>
      <c r="D5772" t="s">
        <v>19190</v>
      </c>
      <c r="E5772" t="s">
        <v>90</v>
      </c>
      <c r="F5772" t="s">
        <v>76</v>
      </c>
      <c r="G5772" t="s">
        <v>16</v>
      </c>
      <c r="H5772">
        <v>91</v>
      </c>
      <c r="I5772" t="s">
        <v>19197</v>
      </c>
      <c r="J5772" t="s">
        <v>19198</v>
      </c>
      <c r="K5772" t="s">
        <v>19199</v>
      </c>
      <c r="L5772" t="s">
        <v>77907</v>
      </c>
    </row>
    <row r="5773" spans="1:12" x14ac:dyDescent="0.15">
      <c r="A5773" t="s">
        <v>12</v>
      </c>
      <c r="B5773">
        <v>1597798</v>
      </c>
      <c r="C5773">
        <v>1597818</v>
      </c>
      <c r="D5773" t="s">
        <v>19190</v>
      </c>
      <c r="E5773" t="s">
        <v>90</v>
      </c>
      <c r="F5773" t="s">
        <v>76</v>
      </c>
      <c r="G5773" t="s">
        <v>36</v>
      </c>
      <c r="H5773">
        <v>125</v>
      </c>
      <c r="I5773" t="s">
        <v>19200</v>
      </c>
      <c r="J5773" t="s">
        <v>19201</v>
      </c>
      <c r="K5773" t="s">
        <v>19202</v>
      </c>
      <c r="L5773" t="s">
        <v>78034</v>
      </c>
    </row>
    <row r="5774" spans="1:12" x14ac:dyDescent="0.15">
      <c r="A5774" t="s">
        <v>12</v>
      </c>
      <c r="B5774">
        <v>1599901</v>
      </c>
      <c r="C5774">
        <v>1599921</v>
      </c>
      <c r="D5774" t="s">
        <v>19203</v>
      </c>
      <c r="E5774" t="s">
        <v>90</v>
      </c>
      <c r="F5774" t="s">
        <v>76</v>
      </c>
      <c r="G5774" t="s">
        <v>23</v>
      </c>
      <c r="H5774">
        <v>7</v>
      </c>
      <c r="I5774" t="s">
        <v>19204</v>
      </c>
      <c r="J5774" t="s">
        <v>19205</v>
      </c>
      <c r="K5774" t="s">
        <v>19206</v>
      </c>
      <c r="L5774" t="s">
        <v>77909</v>
      </c>
    </row>
    <row r="5775" spans="1:12" x14ac:dyDescent="0.15">
      <c r="A5775" t="s">
        <v>12</v>
      </c>
      <c r="B5775">
        <v>1599880</v>
      </c>
      <c r="C5775">
        <v>1599900</v>
      </c>
      <c r="D5775" t="s">
        <v>19203</v>
      </c>
      <c r="E5775" t="s">
        <v>90</v>
      </c>
      <c r="F5775" t="s">
        <v>76</v>
      </c>
      <c r="G5775" t="s">
        <v>23</v>
      </c>
      <c r="H5775">
        <v>28</v>
      </c>
      <c r="I5775" t="s">
        <v>19207</v>
      </c>
      <c r="J5775" t="s">
        <v>19208</v>
      </c>
      <c r="K5775" t="s">
        <v>19209</v>
      </c>
      <c r="L5775" t="s">
        <v>77956</v>
      </c>
    </row>
    <row r="5776" spans="1:12" x14ac:dyDescent="0.15">
      <c r="A5776" t="s">
        <v>12</v>
      </c>
      <c r="B5776">
        <v>1599859</v>
      </c>
      <c r="C5776">
        <v>1599879</v>
      </c>
      <c r="D5776" t="s">
        <v>19203</v>
      </c>
      <c r="E5776" t="s">
        <v>90</v>
      </c>
      <c r="F5776" t="s">
        <v>76</v>
      </c>
      <c r="G5776" t="s">
        <v>16</v>
      </c>
      <c r="H5776">
        <v>49</v>
      </c>
      <c r="I5776" t="s">
        <v>19210</v>
      </c>
      <c r="J5776" t="s">
        <v>19211</v>
      </c>
      <c r="K5776" t="s">
        <v>19212</v>
      </c>
      <c r="L5776" t="s">
        <v>77913</v>
      </c>
    </row>
    <row r="5777" spans="1:12" x14ac:dyDescent="0.15">
      <c r="A5777" t="s">
        <v>12</v>
      </c>
      <c r="B5777">
        <v>1599835</v>
      </c>
      <c r="C5777">
        <v>1599855</v>
      </c>
      <c r="D5777" t="s">
        <v>19203</v>
      </c>
      <c r="E5777" t="s">
        <v>90</v>
      </c>
      <c r="F5777" t="s">
        <v>76</v>
      </c>
      <c r="G5777" t="s">
        <v>16</v>
      </c>
      <c r="H5777">
        <v>73</v>
      </c>
      <c r="I5777" t="s">
        <v>19213</v>
      </c>
      <c r="J5777" t="s">
        <v>19214</v>
      </c>
      <c r="K5777" t="s">
        <v>19215</v>
      </c>
      <c r="L5777" t="s">
        <v>77926</v>
      </c>
    </row>
    <row r="5778" spans="1:12" x14ac:dyDescent="0.15">
      <c r="A5778" t="s">
        <v>12</v>
      </c>
      <c r="B5778">
        <v>1600915</v>
      </c>
      <c r="C5778">
        <v>1600935</v>
      </c>
      <c r="D5778" t="s">
        <v>19216</v>
      </c>
      <c r="E5778" t="s">
        <v>90</v>
      </c>
      <c r="F5778" t="s">
        <v>76</v>
      </c>
      <c r="G5778" t="s">
        <v>36</v>
      </c>
      <c r="H5778">
        <v>9</v>
      </c>
      <c r="I5778" t="s">
        <v>19217</v>
      </c>
      <c r="J5778" t="s">
        <v>19218</v>
      </c>
      <c r="K5778" t="s">
        <v>19219</v>
      </c>
      <c r="L5778" t="s">
        <v>77939</v>
      </c>
    </row>
    <row r="5779" spans="1:12" x14ac:dyDescent="0.15">
      <c r="A5779" t="s">
        <v>12</v>
      </c>
      <c r="B5779">
        <v>1600883</v>
      </c>
      <c r="C5779">
        <v>1600903</v>
      </c>
      <c r="D5779" t="s">
        <v>19216</v>
      </c>
      <c r="E5779" t="s">
        <v>90</v>
      </c>
      <c r="F5779" t="s">
        <v>76</v>
      </c>
      <c r="G5779" t="s">
        <v>36</v>
      </c>
      <c r="H5779">
        <v>41</v>
      </c>
      <c r="I5779" t="s">
        <v>19220</v>
      </c>
      <c r="J5779" t="s">
        <v>19221</v>
      </c>
      <c r="K5779" t="s">
        <v>19222</v>
      </c>
      <c r="L5779" t="s">
        <v>78014</v>
      </c>
    </row>
    <row r="5780" spans="1:12" x14ac:dyDescent="0.15">
      <c r="A5780" t="s">
        <v>12</v>
      </c>
      <c r="B5780">
        <v>1600863</v>
      </c>
      <c r="C5780">
        <v>1600883</v>
      </c>
      <c r="D5780" t="s">
        <v>19216</v>
      </c>
      <c r="E5780" t="s">
        <v>90</v>
      </c>
      <c r="F5780" t="s">
        <v>76</v>
      </c>
      <c r="G5780" t="s">
        <v>32</v>
      </c>
      <c r="H5780">
        <v>61</v>
      </c>
      <c r="I5780" t="s">
        <v>19223</v>
      </c>
      <c r="J5780" t="s">
        <v>19224</v>
      </c>
      <c r="K5780" t="s">
        <v>19225</v>
      </c>
      <c r="L5780" t="s">
        <v>77979</v>
      </c>
    </row>
    <row r="5781" spans="1:12" x14ac:dyDescent="0.15">
      <c r="A5781" t="s">
        <v>12</v>
      </c>
      <c r="B5781">
        <v>1600830</v>
      </c>
      <c r="C5781">
        <v>1600850</v>
      </c>
      <c r="D5781" t="s">
        <v>19216</v>
      </c>
      <c r="E5781" t="s">
        <v>90</v>
      </c>
      <c r="F5781" t="s">
        <v>76</v>
      </c>
      <c r="G5781" t="s">
        <v>16</v>
      </c>
      <c r="H5781">
        <v>94</v>
      </c>
      <c r="I5781" t="s">
        <v>19226</v>
      </c>
      <c r="J5781" t="s">
        <v>19227</v>
      </c>
      <c r="K5781" t="s">
        <v>19228</v>
      </c>
      <c r="L5781" t="s">
        <v>77927</v>
      </c>
    </row>
    <row r="5782" spans="1:12" x14ac:dyDescent="0.15">
      <c r="A5782" t="s">
        <v>12</v>
      </c>
      <c r="B5782">
        <v>1602048</v>
      </c>
      <c r="C5782">
        <v>1602068</v>
      </c>
      <c r="D5782" t="s">
        <v>19229</v>
      </c>
      <c r="E5782" t="s">
        <v>90</v>
      </c>
      <c r="F5782" t="s">
        <v>76</v>
      </c>
      <c r="G5782" t="s">
        <v>32</v>
      </c>
      <c r="H5782">
        <v>21</v>
      </c>
      <c r="I5782" t="s">
        <v>19230</v>
      </c>
      <c r="J5782" t="s">
        <v>19231</v>
      </c>
      <c r="K5782" t="s">
        <v>19232</v>
      </c>
      <c r="L5782" t="s">
        <v>78022</v>
      </c>
    </row>
    <row r="5783" spans="1:12" x14ac:dyDescent="0.15">
      <c r="A5783" t="s">
        <v>12</v>
      </c>
      <c r="B5783">
        <v>1602011</v>
      </c>
      <c r="C5783">
        <v>1602031</v>
      </c>
      <c r="D5783" t="s">
        <v>19229</v>
      </c>
      <c r="E5783" t="s">
        <v>90</v>
      </c>
      <c r="F5783" t="s">
        <v>76</v>
      </c>
      <c r="G5783" t="s">
        <v>16</v>
      </c>
      <c r="H5783">
        <v>58</v>
      </c>
      <c r="I5783" t="s">
        <v>19233</v>
      </c>
      <c r="J5783" t="s">
        <v>19234</v>
      </c>
      <c r="K5783" t="s">
        <v>19235</v>
      </c>
      <c r="L5783" t="s">
        <v>77911</v>
      </c>
    </row>
    <row r="5784" spans="1:12" x14ac:dyDescent="0.15">
      <c r="A5784" t="s">
        <v>12</v>
      </c>
      <c r="B5784">
        <v>1601975</v>
      </c>
      <c r="C5784">
        <v>1601995</v>
      </c>
      <c r="D5784" t="s">
        <v>19229</v>
      </c>
      <c r="E5784" t="s">
        <v>90</v>
      </c>
      <c r="F5784" t="s">
        <v>76</v>
      </c>
      <c r="G5784" t="s">
        <v>32</v>
      </c>
      <c r="H5784">
        <v>94</v>
      </c>
      <c r="I5784" t="s">
        <v>19236</v>
      </c>
      <c r="J5784" t="s">
        <v>19237</v>
      </c>
      <c r="K5784" t="s">
        <v>19238</v>
      </c>
      <c r="L5784" t="s">
        <v>77927</v>
      </c>
    </row>
    <row r="5785" spans="1:12" x14ac:dyDescent="0.15">
      <c r="A5785" t="s">
        <v>12</v>
      </c>
      <c r="B5785">
        <v>1601929</v>
      </c>
      <c r="C5785">
        <v>1601949</v>
      </c>
      <c r="D5785" t="s">
        <v>19229</v>
      </c>
      <c r="E5785" t="s">
        <v>90</v>
      </c>
      <c r="F5785" t="s">
        <v>76</v>
      </c>
      <c r="G5785" t="s">
        <v>23</v>
      </c>
      <c r="H5785">
        <v>140</v>
      </c>
      <c r="I5785" t="s">
        <v>19239</v>
      </c>
      <c r="J5785" t="s">
        <v>19240</v>
      </c>
      <c r="K5785" t="s">
        <v>19241</v>
      </c>
      <c r="L5785" t="s">
        <v>78038</v>
      </c>
    </row>
    <row r="5786" spans="1:12" x14ac:dyDescent="0.15">
      <c r="A5786" t="s">
        <v>12</v>
      </c>
      <c r="B5786">
        <v>1603894</v>
      </c>
      <c r="C5786">
        <v>1603914</v>
      </c>
      <c r="D5786" t="s">
        <v>19242</v>
      </c>
      <c r="E5786" t="s">
        <v>19243</v>
      </c>
      <c r="F5786" t="s">
        <v>76</v>
      </c>
      <c r="G5786" t="s">
        <v>36</v>
      </c>
      <c r="H5786">
        <v>8</v>
      </c>
      <c r="I5786" t="s">
        <v>19244</v>
      </c>
      <c r="J5786" t="s">
        <v>19245</v>
      </c>
      <c r="K5786" t="s">
        <v>19246</v>
      </c>
      <c r="L5786" t="s">
        <v>77955</v>
      </c>
    </row>
    <row r="5787" spans="1:12" x14ac:dyDescent="0.15">
      <c r="A5787" t="s">
        <v>12</v>
      </c>
      <c r="B5787">
        <v>1603854</v>
      </c>
      <c r="C5787">
        <v>1603874</v>
      </c>
      <c r="D5787" t="s">
        <v>19242</v>
      </c>
      <c r="E5787" t="s">
        <v>19243</v>
      </c>
      <c r="F5787" t="s">
        <v>76</v>
      </c>
      <c r="G5787" t="s">
        <v>23</v>
      </c>
      <c r="H5787">
        <v>48</v>
      </c>
      <c r="I5787" t="s">
        <v>19247</v>
      </c>
      <c r="J5787" t="s">
        <v>19248</v>
      </c>
      <c r="K5787" t="s">
        <v>19249</v>
      </c>
      <c r="L5787" t="s">
        <v>78018</v>
      </c>
    </row>
    <row r="5788" spans="1:12" x14ac:dyDescent="0.15">
      <c r="A5788" t="s">
        <v>12</v>
      </c>
      <c r="B5788">
        <v>1603833</v>
      </c>
      <c r="C5788">
        <v>1603853</v>
      </c>
      <c r="D5788" t="s">
        <v>19242</v>
      </c>
      <c r="E5788" t="s">
        <v>19243</v>
      </c>
      <c r="F5788" t="s">
        <v>76</v>
      </c>
      <c r="G5788" t="s">
        <v>36</v>
      </c>
      <c r="H5788">
        <v>69</v>
      </c>
      <c r="I5788" t="s">
        <v>19250</v>
      </c>
      <c r="J5788" t="s">
        <v>19251</v>
      </c>
      <c r="K5788" t="s">
        <v>19252</v>
      </c>
      <c r="L5788" t="s">
        <v>78015</v>
      </c>
    </row>
    <row r="5789" spans="1:12" x14ac:dyDescent="0.15">
      <c r="A5789" t="s">
        <v>12</v>
      </c>
      <c r="B5789">
        <v>1603811</v>
      </c>
      <c r="C5789">
        <v>1603831</v>
      </c>
      <c r="D5789" t="s">
        <v>19242</v>
      </c>
      <c r="E5789" t="s">
        <v>19243</v>
      </c>
      <c r="F5789" t="s">
        <v>76</v>
      </c>
      <c r="G5789" t="s">
        <v>16</v>
      </c>
      <c r="H5789">
        <v>91</v>
      </c>
      <c r="I5789" t="s">
        <v>19253</v>
      </c>
      <c r="J5789" t="s">
        <v>19254</v>
      </c>
      <c r="K5789" t="s">
        <v>19255</v>
      </c>
      <c r="L5789" t="s">
        <v>77907</v>
      </c>
    </row>
    <row r="5790" spans="1:12" x14ac:dyDescent="0.15">
      <c r="A5790" t="s">
        <v>12</v>
      </c>
      <c r="B5790">
        <v>1604749</v>
      </c>
      <c r="C5790">
        <v>1604769</v>
      </c>
      <c r="D5790" t="s">
        <v>19256</v>
      </c>
      <c r="E5790" t="s">
        <v>19257</v>
      </c>
      <c r="F5790" t="s">
        <v>76</v>
      </c>
      <c r="G5790" t="s">
        <v>36</v>
      </c>
      <c r="H5790">
        <v>0</v>
      </c>
      <c r="I5790" t="s">
        <v>19258</v>
      </c>
      <c r="J5790" t="s">
        <v>19259</v>
      </c>
      <c r="K5790" t="s">
        <v>19260</v>
      </c>
      <c r="L5790" t="s">
        <v>77980</v>
      </c>
    </row>
    <row r="5791" spans="1:12" x14ac:dyDescent="0.15">
      <c r="A5791" t="s">
        <v>12</v>
      </c>
      <c r="B5791">
        <v>1604729</v>
      </c>
      <c r="C5791">
        <v>1604749</v>
      </c>
      <c r="D5791" t="s">
        <v>19256</v>
      </c>
      <c r="E5791" t="s">
        <v>19257</v>
      </c>
      <c r="F5791" t="s">
        <v>76</v>
      </c>
      <c r="G5791" t="s">
        <v>16</v>
      </c>
      <c r="H5791">
        <v>20</v>
      </c>
      <c r="I5791" t="s">
        <v>19261</v>
      </c>
      <c r="J5791" t="s">
        <v>19262</v>
      </c>
      <c r="K5791" t="s">
        <v>19263</v>
      </c>
      <c r="L5791" t="s">
        <v>77968</v>
      </c>
    </row>
    <row r="5792" spans="1:12" x14ac:dyDescent="0.15">
      <c r="A5792" t="s">
        <v>12</v>
      </c>
      <c r="B5792">
        <v>1604706</v>
      </c>
      <c r="C5792">
        <v>1604726</v>
      </c>
      <c r="D5792" t="s">
        <v>19256</v>
      </c>
      <c r="E5792" t="s">
        <v>19257</v>
      </c>
      <c r="F5792" t="s">
        <v>76</v>
      </c>
      <c r="G5792" t="s">
        <v>23</v>
      </c>
      <c r="H5792">
        <v>43</v>
      </c>
      <c r="I5792" t="s">
        <v>19264</v>
      </c>
      <c r="J5792" t="s">
        <v>19265</v>
      </c>
      <c r="K5792" t="s">
        <v>19266</v>
      </c>
      <c r="L5792" t="s">
        <v>77942</v>
      </c>
    </row>
    <row r="5793" spans="1:12" x14ac:dyDescent="0.15">
      <c r="A5793" t="s">
        <v>12</v>
      </c>
      <c r="B5793">
        <v>1604664</v>
      </c>
      <c r="C5793">
        <v>1604684</v>
      </c>
      <c r="D5793" t="s">
        <v>19256</v>
      </c>
      <c r="E5793" t="s">
        <v>19257</v>
      </c>
      <c r="F5793" t="s">
        <v>76</v>
      </c>
      <c r="G5793" t="s">
        <v>16</v>
      </c>
      <c r="H5793">
        <v>85</v>
      </c>
      <c r="I5793" t="s">
        <v>19267</v>
      </c>
      <c r="J5793" t="s">
        <v>19268</v>
      </c>
      <c r="K5793" t="s">
        <v>19269</v>
      </c>
      <c r="L5793" t="s">
        <v>77972</v>
      </c>
    </row>
    <row r="5794" spans="1:12" x14ac:dyDescent="0.15">
      <c r="A5794" t="s">
        <v>12</v>
      </c>
      <c r="B5794">
        <v>1605996</v>
      </c>
      <c r="C5794">
        <v>1606016</v>
      </c>
      <c r="D5794" t="s">
        <v>19270</v>
      </c>
      <c r="E5794" t="s">
        <v>19271</v>
      </c>
      <c r="F5794" t="s">
        <v>76</v>
      </c>
      <c r="G5794" t="s">
        <v>32</v>
      </c>
      <c r="H5794">
        <v>1</v>
      </c>
      <c r="I5794" t="s">
        <v>19272</v>
      </c>
      <c r="J5794" t="s">
        <v>19273</v>
      </c>
      <c r="K5794" t="s">
        <v>19274</v>
      </c>
      <c r="L5794" t="s">
        <v>77917</v>
      </c>
    </row>
    <row r="5795" spans="1:12" x14ac:dyDescent="0.15">
      <c r="A5795" t="s">
        <v>12</v>
      </c>
      <c r="B5795">
        <v>1605974</v>
      </c>
      <c r="C5795">
        <v>1605994</v>
      </c>
      <c r="D5795" t="s">
        <v>19270</v>
      </c>
      <c r="E5795" t="s">
        <v>19271</v>
      </c>
      <c r="F5795" t="s">
        <v>76</v>
      </c>
      <c r="G5795" t="s">
        <v>36</v>
      </c>
      <c r="H5795">
        <v>23</v>
      </c>
      <c r="I5795" t="s">
        <v>19275</v>
      </c>
      <c r="J5795" t="s">
        <v>19276</v>
      </c>
      <c r="K5795" t="s">
        <v>19277</v>
      </c>
      <c r="L5795" t="s">
        <v>77975</v>
      </c>
    </row>
    <row r="5796" spans="1:12" x14ac:dyDescent="0.15">
      <c r="A5796" t="s">
        <v>12</v>
      </c>
      <c r="B5796">
        <v>1605951</v>
      </c>
      <c r="C5796">
        <v>1605971</v>
      </c>
      <c r="D5796" t="s">
        <v>19270</v>
      </c>
      <c r="E5796" t="s">
        <v>19271</v>
      </c>
      <c r="F5796" t="s">
        <v>76</v>
      </c>
      <c r="G5796" t="s">
        <v>16</v>
      </c>
      <c r="H5796">
        <v>46</v>
      </c>
      <c r="I5796" t="s">
        <v>19278</v>
      </c>
      <c r="J5796" t="s">
        <v>19279</v>
      </c>
      <c r="K5796" t="s">
        <v>19280</v>
      </c>
      <c r="L5796" t="s">
        <v>78004</v>
      </c>
    </row>
    <row r="5797" spans="1:12" x14ac:dyDescent="0.15">
      <c r="A5797" t="s">
        <v>12</v>
      </c>
      <c r="B5797">
        <v>1605921</v>
      </c>
      <c r="C5797">
        <v>1605941</v>
      </c>
      <c r="D5797" t="s">
        <v>19270</v>
      </c>
      <c r="E5797" t="s">
        <v>19271</v>
      </c>
      <c r="F5797" t="s">
        <v>76</v>
      </c>
      <c r="G5797" t="s">
        <v>16</v>
      </c>
      <c r="H5797">
        <v>76</v>
      </c>
      <c r="I5797" t="s">
        <v>19281</v>
      </c>
      <c r="J5797" t="s">
        <v>19282</v>
      </c>
      <c r="K5797" t="s">
        <v>19283</v>
      </c>
      <c r="L5797" t="s">
        <v>77985</v>
      </c>
    </row>
    <row r="5798" spans="1:12" x14ac:dyDescent="0.15">
      <c r="A5798" t="s">
        <v>12</v>
      </c>
      <c r="B5798">
        <v>1607548</v>
      </c>
      <c r="C5798">
        <v>1607568</v>
      </c>
      <c r="D5798" t="s">
        <v>19284</v>
      </c>
      <c r="E5798" t="s">
        <v>19285</v>
      </c>
      <c r="F5798" t="s">
        <v>76</v>
      </c>
      <c r="G5798" t="s">
        <v>23</v>
      </c>
      <c r="H5798">
        <v>26</v>
      </c>
      <c r="I5798" t="s">
        <v>19286</v>
      </c>
      <c r="J5798" t="s">
        <v>19287</v>
      </c>
      <c r="K5798" t="s">
        <v>19288</v>
      </c>
      <c r="L5798" t="s">
        <v>78002</v>
      </c>
    </row>
    <row r="5799" spans="1:12" x14ac:dyDescent="0.15">
      <c r="A5799" t="s">
        <v>12</v>
      </c>
      <c r="B5799">
        <v>1607518</v>
      </c>
      <c r="C5799">
        <v>1607538</v>
      </c>
      <c r="D5799" t="s">
        <v>19284</v>
      </c>
      <c r="E5799" t="s">
        <v>19285</v>
      </c>
      <c r="F5799" t="s">
        <v>76</v>
      </c>
      <c r="G5799" t="s">
        <v>23</v>
      </c>
      <c r="H5799">
        <v>56</v>
      </c>
      <c r="I5799" t="s">
        <v>19289</v>
      </c>
      <c r="J5799" t="s">
        <v>19290</v>
      </c>
      <c r="K5799" t="s">
        <v>19291</v>
      </c>
      <c r="L5799" t="s">
        <v>77971</v>
      </c>
    </row>
    <row r="5800" spans="1:12" x14ac:dyDescent="0.15">
      <c r="A5800" t="s">
        <v>12</v>
      </c>
      <c r="B5800">
        <v>1607468</v>
      </c>
      <c r="C5800">
        <v>1607488</v>
      </c>
      <c r="D5800" t="s">
        <v>19284</v>
      </c>
      <c r="E5800" t="s">
        <v>19285</v>
      </c>
      <c r="F5800" t="s">
        <v>76</v>
      </c>
      <c r="G5800" t="s">
        <v>32</v>
      </c>
      <c r="H5800">
        <v>106</v>
      </c>
      <c r="I5800" t="s">
        <v>19292</v>
      </c>
      <c r="J5800" t="s">
        <v>19293</v>
      </c>
      <c r="K5800" t="s">
        <v>19294</v>
      </c>
      <c r="L5800" t="s">
        <v>77914</v>
      </c>
    </row>
    <row r="5801" spans="1:12" x14ac:dyDescent="0.15">
      <c r="A5801" t="s">
        <v>12</v>
      </c>
      <c r="B5801">
        <v>1607417</v>
      </c>
      <c r="C5801">
        <v>1607437</v>
      </c>
      <c r="D5801" t="s">
        <v>19284</v>
      </c>
      <c r="E5801" t="s">
        <v>19285</v>
      </c>
      <c r="F5801" t="s">
        <v>76</v>
      </c>
      <c r="G5801" t="s">
        <v>16</v>
      </c>
      <c r="H5801">
        <v>157</v>
      </c>
      <c r="I5801" t="s">
        <v>19295</v>
      </c>
      <c r="J5801" t="s">
        <v>19296</v>
      </c>
      <c r="K5801" t="s">
        <v>19297</v>
      </c>
      <c r="L5801" t="s">
        <v>78068</v>
      </c>
    </row>
    <row r="5802" spans="1:12" x14ac:dyDescent="0.15">
      <c r="A5802" t="s">
        <v>12</v>
      </c>
      <c r="B5802">
        <v>1608893</v>
      </c>
      <c r="C5802">
        <v>1608913</v>
      </c>
      <c r="D5802" t="s">
        <v>19298</v>
      </c>
      <c r="E5802" t="s">
        <v>19299</v>
      </c>
      <c r="F5802" t="s">
        <v>76</v>
      </c>
      <c r="G5802" t="s">
        <v>32</v>
      </c>
      <c r="H5802">
        <v>14</v>
      </c>
      <c r="I5802" t="s">
        <v>19300</v>
      </c>
      <c r="J5802" t="s">
        <v>19301</v>
      </c>
      <c r="K5802" t="s">
        <v>19302</v>
      </c>
      <c r="L5802" t="s">
        <v>77924</v>
      </c>
    </row>
    <row r="5803" spans="1:12" x14ac:dyDescent="0.15">
      <c r="A5803" t="s">
        <v>12</v>
      </c>
      <c r="B5803">
        <v>1608871</v>
      </c>
      <c r="C5803">
        <v>1608891</v>
      </c>
      <c r="D5803" t="s">
        <v>19298</v>
      </c>
      <c r="E5803" t="s">
        <v>19299</v>
      </c>
      <c r="F5803" t="s">
        <v>76</v>
      </c>
      <c r="G5803" t="s">
        <v>36</v>
      </c>
      <c r="H5803">
        <v>36</v>
      </c>
      <c r="I5803" t="s">
        <v>19303</v>
      </c>
      <c r="J5803" t="s">
        <v>19304</v>
      </c>
      <c r="K5803" t="s">
        <v>19305</v>
      </c>
      <c r="L5803" t="s">
        <v>78003</v>
      </c>
    </row>
    <row r="5804" spans="1:12" x14ac:dyDescent="0.15">
      <c r="A5804" t="s">
        <v>12</v>
      </c>
      <c r="B5804">
        <v>1608843</v>
      </c>
      <c r="C5804">
        <v>1608863</v>
      </c>
      <c r="D5804" t="s">
        <v>19298</v>
      </c>
      <c r="E5804" t="s">
        <v>19299</v>
      </c>
      <c r="F5804" t="s">
        <v>76</v>
      </c>
      <c r="G5804" t="s">
        <v>32</v>
      </c>
      <c r="H5804">
        <v>64</v>
      </c>
      <c r="I5804" t="s">
        <v>19306</v>
      </c>
      <c r="J5804" t="s">
        <v>19307</v>
      </c>
      <c r="K5804" t="s">
        <v>19308</v>
      </c>
      <c r="L5804" t="s">
        <v>77989</v>
      </c>
    </row>
    <row r="5805" spans="1:12" x14ac:dyDescent="0.15">
      <c r="A5805" t="s">
        <v>12</v>
      </c>
      <c r="B5805">
        <v>1608822</v>
      </c>
      <c r="C5805">
        <v>1608842</v>
      </c>
      <c r="D5805" t="s">
        <v>19298</v>
      </c>
      <c r="E5805" t="s">
        <v>19299</v>
      </c>
      <c r="F5805" t="s">
        <v>76</v>
      </c>
      <c r="G5805" t="s">
        <v>16</v>
      </c>
      <c r="H5805">
        <v>85</v>
      </c>
      <c r="I5805" t="s">
        <v>19309</v>
      </c>
      <c r="J5805" t="s">
        <v>19310</v>
      </c>
      <c r="K5805" t="s">
        <v>19311</v>
      </c>
      <c r="L5805" t="s">
        <v>77972</v>
      </c>
    </row>
    <row r="5806" spans="1:12" x14ac:dyDescent="0.15">
      <c r="A5806" t="s">
        <v>12</v>
      </c>
      <c r="B5806">
        <v>1610325</v>
      </c>
      <c r="C5806">
        <v>1610345</v>
      </c>
      <c r="D5806" t="s">
        <v>19312</v>
      </c>
      <c r="E5806" t="s">
        <v>19313</v>
      </c>
      <c r="F5806" t="s">
        <v>76</v>
      </c>
      <c r="G5806" t="s">
        <v>36</v>
      </c>
      <c r="H5806">
        <v>10</v>
      </c>
      <c r="I5806" t="s">
        <v>19314</v>
      </c>
      <c r="J5806" t="s">
        <v>19315</v>
      </c>
      <c r="K5806" t="s">
        <v>19316</v>
      </c>
      <c r="L5806" t="s">
        <v>78001</v>
      </c>
    </row>
    <row r="5807" spans="1:12" x14ac:dyDescent="0.15">
      <c r="A5807" t="s">
        <v>12</v>
      </c>
      <c r="B5807">
        <v>1610303</v>
      </c>
      <c r="C5807">
        <v>1610323</v>
      </c>
      <c r="D5807" t="s">
        <v>19312</v>
      </c>
      <c r="E5807" t="s">
        <v>19313</v>
      </c>
      <c r="F5807" t="s">
        <v>76</v>
      </c>
      <c r="G5807" t="s">
        <v>23</v>
      </c>
      <c r="H5807">
        <v>32</v>
      </c>
      <c r="I5807" t="s">
        <v>19317</v>
      </c>
      <c r="J5807" t="s">
        <v>19318</v>
      </c>
      <c r="K5807" t="s">
        <v>19319</v>
      </c>
      <c r="L5807" t="s">
        <v>77918</v>
      </c>
    </row>
    <row r="5808" spans="1:12" x14ac:dyDescent="0.15">
      <c r="A5808" t="s">
        <v>12</v>
      </c>
      <c r="B5808">
        <v>1610282</v>
      </c>
      <c r="C5808">
        <v>1610302</v>
      </c>
      <c r="D5808" t="s">
        <v>19312</v>
      </c>
      <c r="E5808" t="s">
        <v>19313</v>
      </c>
      <c r="F5808" t="s">
        <v>76</v>
      </c>
      <c r="G5808" t="s">
        <v>23</v>
      </c>
      <c r="H5808">
        <v>53</v>
      </c>
      <c r="I5808" t="s">
        <v>19320</v>
      </c>
      <c r="J5808" t="s">
        <v>19321</v>
      </c>
      <c r="K5808" t="s">
        <v>19322</v>
      </c>
      <c r="L5808" t="s">
        <v>77922</v>
      </c>
    </row>
    <row r="5809" spans="1:12" x14ac:dyDescent="0.15">
      <c r="A5809" t="s">
        <v>12</v>
      </c>
      <c r="B5809">
        <v>1610256</v>
      </c>
      <c r="C5809">
        <v>1610276</v>
      </c>
      <c r="D5809" t="s">
        <v>19312</v>
      </c>
      <c r="E5809" t="s">
        <v>19313</v>
      </c>
      <c r="F5809" t="s">
        <v>76</v>
      </c>
      <c r="G5809" t="s">
        <v>16</v>
      </c>
      <c r="H5809">
        <v>79</v>
      </c>
      <c r="I5809" t="s">
        <v>19323</v>
      </c>
      <c r="J5809" t="s">
        <v>19324</v>
      </c>
      <c r="K5809" t="s">
        <v>19325</v>
      </c>
      <c r="L5809" t="s">
        <v>77993</v>
      </c>
    </row>
    <row r="5810" spans="1:12" x14ac:dyDescent="0.15">
      <c r="A5810" t="s">
        <v>12</v>
      </c>
      <c r="B5810">
        <v>1611973</v>
      </c>
      <c r="C5810">
        <v>1611993</v>
      </c>
      <c r="D5810" t="s">
        <v>19326</v>
      </c>
      <c r="E5810" t="s">
        <v>19327</v>
      </c>
      <c r="F5810" t="s">
        <v>76</v>
      </c>
      <c r="G5810" t="s">
        <v>36</v>
      </c>
      <c r="H5810">
        <v>6</v>
      </c>
      <c r="I5810" t="s">
        <v>19328</v>
      </c>
      <c r="J5810" t="s">
        <v>19329</v>
      </c>
      <c r="K5810" t="s">
        <v>19330</v>
      </c>
      <c r="L5810" t="s">
        <v>78025</v>
      </c>
    </row>
    <row r="5811" spans="1:12" x14ac:dyDescent="0.15">
      <c r="A5811" t="s">
        <v>12</v>
      </c>
      <c r="B5811">
        <v>1611947</v>
      </c>
      <c r="C5811">
        <v>1611967</v>
      </c>
      <c r="D5811" t="s">
        <v>19326</v>
      </c>
      <c r="E5811" t="s">
        <v>19327</v>
      </c>
      <c r="F5811" t="s">
        <v>76</v>
      </c>
      <c r="G5811" t="s">
        <v>16</v>
      </c>
      <c r="H5811">
        <v>32</v>
      </c>
      <c r="I5811" t="s">
        <v>19331</v>
      </c>
      <c r="J5811" t="s">
        <v>19332</v>
      </c>
      <c r="K5811" t="s">
        <v>19333</v>
      </c>
      <c r="L5811" t="s">
        <v>77918</v>
      </c>
    </row>
    <row r="5812" spans="1:12" x14ac:dyDescent="0.15">
      <c r="A5812" t="s">
        <v>12</v>
      </c>
      <c r="B5812">
        <v>1611925</v>
      </c>
      <c r="C5812">
        <v>1611945</v>
      </c>
      <c r="D5812" t="s">
        <v>19326</v>
      </c>
      <c r="E5812" t="s">
        <v>19327</v>
      </c>
      <c r="F5812" t="s">
        <v>76</v>
      </c>
      <c r="G5812" t="s">
        <v>16</v>
      </c>
      <c r="H5812">
        <v>54</v>
      </c>
      <c r="I5812" t="s">
        <v>19334</v>
      </c>
      <c r="J5812" t="s">
        <v>19335</v>
      </c>
      <c r="K5812" t="s">
        <v>19336</v>
      </c>
      <c r="L5812" t="s">
        <v>77961</v>
      </c>
    </row>
    <row r="5813" spans="1:12" x14ac:dyDescent="0.15">
      <c r="A5813" t="s">
        <v>12</v>
      </c>
      <c r="B5813">
        <v>1611865</v>
      </c>
      <c r="C5813">
        <v>1611885</v>
      </c>
      <c r="D5813" t="s">
        <v>19326</v>
      </c>
      <c r="E5813" t="s">
        <v>19327</v>
      </c>
      <c r="F5813" t="s">
        <v>76</v>
      </c>
      <c r="G5813" t="s">
        <v>16</v>
      </c>
      <c r="H5813">
        <v>114</v>
      </c>
      <c r="I5813" t="s">
        <v>19337</v>
      </c>
      <c r="J5813" t="s">
        <v>19338</v>
      </c>
      <c r="K5813" t="s">
        <v>19339</v>
      </c>
      <c r="L5813" t="s">
        <v>77965</v>
      </c>
    </row>
    <row r="5814" spans="1:12" x14ac:dyDescent="0.15">
      <c r="A5814" t="s">
        <v>12</v>
      </c>
      <c r="B5814">
        <v>1613459</v>
      </c>
      <c r="C5814">
        <v>1613479</v>
      </c>
      <c r="D5814" t="s">
        <v>19340</v>
      </c>
      <c r="E5814" t="s">
        <v>19341</v>
      </c>
      <c r="F5814" t="s">
        <v>76</v>
      </c>
      <c r="G5814" t="s">
        <v>36</v>
      </c>
      <c r="H5814">
        <v>13</v>
      </c>
      <c r="I5814" t="s">
        <v>19342</v>
      </c>
      <c r="J5814" t="s">
        <v>19343</v>
      </c>
      <c r="K5814" t="s">
        <v>19344</v>
      </c>
      <c r="L5814" t="s">
        <v>77935</v>
      </c>
    </row>
    <row r="5815" spans="1:12" x14ac:dyDescent="0.15">
      <c r="A5815" t="s">
        <v>12</v>
      </c>
      <c r="B5815">
        <v>1613439</v>
      </c>
      <c r="C5815">
        <v>1613459</v>
      </c>
      <c r="D5815" t="s">
        <v>19340</v>
      </c>
      <c r="E5815" t="s">
        <v>19341</v>
      </c>
      <c r="F5815" t="s">
        <v>76</v>
      </c>
      <c r="G5815" t="s">
        <v>16</v>
      </c>
      <c r="H5815">
        <v>33</v>
      </c>
      <c r="I5815" t="s">
        <v>19345</v>
      </c>
      <c r="J5815" t="s">
        <v>19346</v>
      </c>
      <c r="K5815" t="s">
        <v>19347</v>
      </c>
      <c r="L5815" t="s">
        <v>77977</v>
      </c>
    </row>
    <row r="5816" spans="1:12" x14ac:dyDescent="0.15">
      <c r="A5816" t="s">
        <v>12</v>
      </c>
      <c r="B5816">
        <v>1613375</v>
      </c>
      <c r="C5816">
        <v>1613395</v>
      </c>
      <c r="D5816" t="s">
        <v>19340</v>
      </c>
      <c r="E5816" t="s">
        <v>19341</v>
      </c>
      <c r="F5816" t="s">
        <v>76</v>
      </c>
      <c r="G5816" t="s">
        <v>16</v>
      </c>
      <c r="H5816">
        <v>97</v>
      </c>
      <c r="I5816" t="s">
        <v>19348</v>
      </c>
      <c r="J5816" t="s">
        <v>19349</v>
      </c>
      <c r="K5816" t="s">
        <v>19350</v>
      </c>
      <c r="L5816" t="s">
        <v>78010</v>
      </c>
    </row>
    <row r="5817" spans="1:12" x14ac:dyDescent="0.15">
      <c r="A5817" t="s">
        <v>12</v>
      </c>
      <c r="B5817">
        <v>1613355</v>
      </c>
      <c r="C5817">
        <v>1613375</v>
      </c>
      <c r="D5817" t="s">
        <v>19340</v>
      </c>
      <c r="E5817" t="s">
        <v>19341</v>
      </c>
      <c r="F5817" t="s">
        <v>76</v>
      </c>
      <c r="G5817" t="s">
        <v>16</v>
      </c>
      <c r="H5817">
        <v>117</v>
      </c>
      <c r="I5817" t="s">
        <v>19351</v>
      </c>
      <c r="J5817" t="s">
        <v>19352</v>
      </c>
      <c r="K5817" t="s">
        <v>19353</v>
      </c>
      <c r="L5817" t="s">
        <v>77930</v>
      </c>
    </row>
    <row r="5818" spans="1:12" x14ac:dyDescent="0.15">
      <c r="A5818" t="s">
        <v>12</v>
      </c>
      <c r="B5818">
        <v>1614895</v>
      </c>
      <c r="C5818">
        <v>1614915</v>
      </c>
      <c r="D5818" t="s">
        <v>19354</v>
      </c>
      <c r="E5818" t="s">
        <v>19355</v>
      </c>
      <c r="F5818" t="s">
        <v>76</v>
      </c>
      <c r="G5818" t="s">
        <v>32</v>
      </c>
      <c r="H5818">
        <v>1</v>
      </c>
      <c r="I5818" t="s">
        <v>19356</v>
      </c>
      <c r="J5818" t="s">
        <v>19357</v>
      </c>
      <c r="K5818" t="s">
        <v>19358</v>
      </c>
      <c r="L5818" t="s">
        <v>77917</v>
      </c>
    </row>
    <row r="5819" spans="1:12" x14ac:dyDescent="0.15">
      <c r="A5819" t="s">
        <v>12</v>
      </c>
      <c r="B5819">
        <v>1614875</v>
      </c>
      <c r="C5819">
        <v>1614895</v>
      </c>
      <c r="D5819" t="s">
        <v>19354</v>
      </c>
      <c r="E5819" t="s">
        <v>19355</v>
      </c>
      <c r="F5819" t="s">
        <v>76</v>
      </c>
      <c r="G5819" t="s">
        <v>23</v>
      </c>
      <c r="H5819">
        <v>21</v>
      </c>
      <c r="I5819" t="s">
        <v>19359</v>
      </c>
      <c r="J5819" t="s">
        <v>19360</v>
      </c>
      <c r="K5819" t="s">
        <v>19361</v>
      </c>
      <c r="L5819" t="s">
        <v>78022</v>
      </c>
    </row>
    <row r="5820" spans="1:12" x14ac:dyDescent="0.15">
      <c r="A5820" t="s">
        <v>12</v>
      </c>
      <c r="B5820">
        <v>1614820</v>
      </c>
      <c r="C5820">
        <v>1614840</v>
      </c>
      <c r="D5820" t="s">
        <v>19354</v>
      </c>
      <c r="E5820" t="s">
        <v>19355</v>
      </c>
      <c r="F5820" t="s">
        <v>76</v>
      </c>
      <c r="G5820" t="s">
        <v>16</v>
      </c>
      <c r="H5820">
        <v>76</v>
      </c>
      <c r="I5820" t="s">
        <v>19362</v>
      </c>
      <c r="J5820" t="s">
        <v>19363</v>
      </c>
      <c r="K5820" t="s">
        <v>19364</v>
      </c>
      <c r="L5820" t="s">
        <v>77985</v>
      </c>
    </row>
    <row r="5821" spans="1:12" x14ac:dyDescent="0.15">
      <c r="A5821" t="s">
        <v>12</v>
      </c>
      <c r="B5821">
        <v>1614800</v>
      </c>
      <c r="C5821">
        <v>1614820</v>
      </c>
      <c r="D5821" t="s">
        <v>19354</v>
      </c>
      <c r="E5821" t="s">
        <v>19355</v>
      </c>
      <c r="F5821" t="s">
        <v>76</v>
      </c>
      <c r="G5821" t="s">
        <v>36</v>
      </c>
      <c r="H5821">
        <v>96</v>
      </c>
      <c r="I5821" t="s">
        <v>19365</v>
      </c>
      <c r="J5821" t="s">
        <v>19366</v>
      </c>
      <c r="K5821" t="s">
        <v>19367</v>
      </c>
      <c r="L5821" t="s">
        <v>77912</v>
      </c>
    </row>
    <row r="5822" spans="1:12" x14ac:dyDescent="0.15">
      <c r="A5822" t="s">
        <v>12</v>
      </c>
      <c r="B5822">
        <v>1616078</v>
      </c>
      <c r="C5822">
        <v>1616098</v>
      </c>
      <c r="D5822" t="s">
        <v>19368</v>
      </c>
      <c r="E5822" t="s">
        <v>19369</v>
      </c>
      <c r="F5822" t="s">
        <v>76</v>
      </c>
      <c r="G5822" t="s">
        <v>32</v>
      </c>
      <c r="H5822">
        <v>1</v>
      </c>
      <c r="I5822" t="s">
        <v>19370</v>
      </c>
      <c r="J5822" t="s">
        <v>19371</v>
      </c>
      <c r="K5822" t="s">
        <v>19372</v>
      </c>
      <c r="L5822" t="s">
        <v>77917</v>
      </c>
    </row>
    <row r="5823" spans="1:12" x14ac:dyDescent="0.15">
      <c r="A5823" t="s">
        <v>12</v>
      </c>
      <c r="B5823">
        <v>1616039</v>
      </c>
      <c r="C5823">
        <v>1616059</v>
      </c>
      <c r="D5823" t="s">
        <v>19368</v>
      </c>
      <c r="E5823" t="s">
        <v>19369</v>
      </c>
      <c r="F5823" t="s">
        <v>76</v>
      </c>
      <c r="G5823" t="s">
        <v>16</v>
      </c>
      <c r="H5823">
        <v>40</v>
      </c>
      <c r="I5823" t="s">
        <v>19373</v>
      </c>
      <c r="J5823" t="s">
        <v>19374</v>
      </c>
      <c r="K5823" t="s">
        <v>19375</v>
      </c>
      <c r="L5823" t="s">
        <v>77952</v>
      </c>
    </row>
    <row r="5824" spans="1:12" x14ac:dyDescent="0.15">
      <c r="A5824" t="s">
        <v>12</v>
      </c>
      <c r="B5824">
        <v>1616018</v>
      </c>
      <c r="C5824">
        <v>1616038</v>
      </c>
      <c r="D5824" t="s">
        <v>19368</v>
      </c>
      <c r="E5824" t="s">
        <v>19369</v>
      </c>
      <c r="F5824" t="s">
        <v>76</v>
      </c>
      <c r="G5824" t="s">
        <v>36</v>
      </c>
      <c r="H5824">
        <v>61</v>
      </c>
      <c r="I5824" t="s">
        <v>19376</v>
      </c>
      <c r="J5824" t="s">
        <v>19377</v>
      </c>
      <c r="K5824" t="s">
        <v>19378</v>
      </c>
      <c r="L5824" t="s">
        <v>77979</v>
      </c>
    </row>
    <row r="5825" spans="1:12" x14ac:dyDescent="0.15">
      <c r="A5825" t="s">
        <v>12</v>
      </c>
      <c r="B5825">
        <v>1615993</v>
      </c>
      <c r="C5825">
        <v>1616013</v>
      </c>
      <c r="D5825" t="s">
        <v>19368</v>
      </c>
      <c r="E5825" t="s">
        <v>19369</v>
      </c>
      <c r="F5825" t="s">
        <v>76</v>
      </c>
      <c r="G5825" t="s">
        <v>16</v>
      </c>
      <c r="H5825">
        <v>86</v>
      </c>
      <c r="I5825" t="s">
        <v>19379</v>
      </c>
      <c r="J5825" t="s">
        <v>19380</v>
      </c>
      <c r="K5825" t="s">
        <v>19381</v>
      </c>
      <c r="L5825" t="s">
        <v>77929</v>
      </c>
    </row>
    <row r="5826" spans="1:12" x14ac:dyDescent="0.15">
      <c r="A5826" t="s">
        <v>12</v>
      </c>
      <c r="B5826">
        <v>1617620</v>
      </c>
      <c r="C5826">
        <v>1617640</v>
      </c>
      <c r="D5826" t="s">
        <v>19382</v>
      </c>
      <c r="E5826" t="s">
        <v>19383</v>
      </c>
      <c r="F5826" t="s">
        <v>76</v>
      </c>
      <c r="G5826" t="s">
        <v>23</v>
      </c>
      <c r="H5826">
        <v>26</v>
      </c>
      <c r="I5826" t="s">
        <v>19384</v>
      </c>
      <c r="J5826" t="s">
        <v>19385</v>
      </c>
      <c r="K5826" t="s">
        <v>19386</v>
      </c>
      <c r="L5826" t="s">
        <v>78002</v>
      </c>
    </row>
    <row r="5827" spans="1:12" x14ac:dyDescent="0.15">
      <c r="A5827" t="s">
        <v>12</v>
      </c>
      <c r="B5827">
        <v>1617556</v>
      </c>
      <c r="C5827">
        <v>1617576</v>
      </c>
      <c r="D5827" t="s">
        <v>19382</v>
      </c>
      <c r="E5827" t="s">
        <v>19383</v>
      </c>
      <c r="F5827" t="s">
        <v>76</v>
      </c>
      <c r="G5827" t="s">
        <v>16</v>
      </c>
      <c r="H5827">
        <v>90</v>
      </c>
      <c r="I5827" t="s">
        <v>19387</v>
      </c>
      <c r="J5827" t="s">
        <v>19388</v>
      </c>
      <c r="K5827" t="s">
        <v>19389</v>
      </c>
      <c r="L5827" t="s">
        <v>78017</v>
      </c>
    </row>
    <row r="5828" spans="1:12" x14ac:dyDescent="0.15">
      <c r="A5828" t="s">
        <v>12</v>
      </c>
      <c r="B5828">
        <v>1617531</v>
      </c>
      <c r="C5828">
        <v>1617551</v>
      </c>
      <c r="D5828" t="s">
        <v>19382</v>
      </c>
      <c r="E5828" t="s">
        <v>19383</v>
      </c>
      <c r="F5828" t="s">
        <v>76</v>
      </c>
      <c r="G5828" t="s">
        <v>32</v>
      </c>
      <c r="H5828">
        <v>115</v>
      </c>
      <c r="I5828" t="s">
        <v>19390</v>
      </c>
      <c r="J5828" t="s">
        <v>19391</v>
      </c>
      <c r="K5828" t="s">
        <v>19392</v>
      </c>
      <c r="L5828" t="s">
        <v>78020</v>
      </c>
    </row>
    <row r="5829" spans="1:12" x14ac:dyDescent="0.15">
      <c r="A5829" t="s">
        <v>12</v>
      </c>
      <c r="B5829">
        <v>1617504</v>
      </c>
      <c r="C5829">
        <v>1617524</v>
      </c>
      <c r="D5829" t="s">
        <v>19382</v>
      </c>
      <c r="E5829" t="s">
        <v>19383</v>
      </c>
      <c r="F5829" t="s">
        <v>76</v>
      </c>
      <c r="G5829" t="s">
        <v>16</v>
      </c>
      <c r="H5829">
        <v>142</v>
      </c>
      <c r="I5829" t="s">
        <v>19393</v>
      </c>
      <c r="J5829" t="s">
        <v>19394</v>
      </c>
      <c r="K5829" t="s">
        <v>19395</v>
      </c>
      <c r="L5829" t="s">
        <v>77990</v>
      </c>
    </row>
    <row r="5830" spans="1:12" x14ac:dyDescent="0.15">
      <c r="A5830" t="s">
        <v>12</v>
      </c>
      <c r="B5830">
        <v>1619040</v>
      </c>
      <c r="C5830">
        <v>1619060</v>
      </c>
      <c r="D5830" t="s">
        <v>19396</v>
      </c>
      <c r="E5830" t="s">
        <v>19397</v>
      </c>
      <c r="F5830" t="s">
        <v>76</v>
      </c>
      <c r="G5830" t="s">
        <v>23</v>
      </c>
      <c r="H5830">
        <v>56</v>
      </c>
      <c r="I5830" t="s">
        <v>19398</v>
      </c>
      <c r="J5830" t="s">
        <v>19399</v>
      </c>
      <c r="K5830" t="s">
        <v>19400</v>
      </c>
      <c r="L5830" t="s">
        <v>77971</v>
      </c>
    </row>
    <row r="5831" spans="1:12" x14ac:dyDescent="0.15">
      <c r="A5831" t="s">
        <v>12</v>
      </c>
      <c r="B5831">
        <v>1618993</v>
      </c>
      <c r="C5831">
        <v>1619013</v>
      </c>
      <c r="D5831" t="s">
        <v>19396</v>
      </c>
      <c r="E5831" t="s">
        <v>19397</v>
      </c>
      <c r="F5831" t="s">
        <v>76</v>
      </c>
      <c r="G5831" t="s">
        <v>32</v>
      </c>
      <c r="H5831">
        <v>103</v>
      </c>
      <c r="I5831" t="s">
        <v>19401</v>
      </c>
      <c r="J5831" t="s">
        <v>19402</v>
      </c>
      <c r="K5831" t="s">
        <v>19403</v>
      </c>
      <c r="L5831" t="s">
        <v>77937</v>
      </c>
    </row>
    <row r="5832" spans="1:12" x14ac:dyDescent="0.15">
      <c r="A5832" t="s">
        <v>12</v>
      </c>
      <c r="B5832">
        <v>1618961</v>
      </c>
      <c r="C5832">
        <v>1618981</v>
      </c>
      <c r="D5832" t="s">
        <v>19396</v>
      </c>
      <c r="E5832" t="s">
        <v>19397</v>
      </c>
      <c r="F5832" t="s">
        <v>76</v>
      </c>
      <c r="G5832" t="s">
        <v>36</v>
      </c>
      <c r="H5832">
        <v>135</v>
      </c>
      <c r="I5832" t="s">
        <v>19404</v>
      </c>
      <c r="J5832" t="s">
        <v>19405</v>
      </c>
      <c r="K5832" t="s">
        <v>19406</v>
      </c>
      <c r="L5832" t="s">
        <v>77978</v>
      </c>
    </row>
    <row r="5833" spans="1:12" x14ac:dyDescent="0.15">
      <c r="A5833" t="s">
        <v>12</v>
      </c>
      <c r="B5833">
        <v>1618920</v>
      </c>
      <c r="C5833">
        <v>1618940</v>
      </c>
      <c r="D5833" t="s">
        <v>19396</v>
      </c>
      <c r="E5833" t="s">
        <v>19397</v>
      </c>
      <c r="F5833" t="s">
        <v>76</v>
      </c>
      <c r="G5833" t="s">
        <v>16</v>
      </c>
      <c r="H5833">
        <v>176</v>
      </c>
      <c r="I5833" t="s">
        <v>19407</v>
      </c>
      <c r="J5833" t="s">
        <v>19408</v>
      </c>
      <c r="K5833" t="s">
        <v>19409</v>
      </c>
      <c r="L5833" t="s">
        <v>78091</v>
      </c>
    </row>
    <row r="5834" spans="1:12" x14ac:dyDescent="0.15">
      <c r="A5834" t="s">
        <v>12</v>
      </c>
      <c r="B5834">
        <v>1620756</v>
      </c>
      <c r="C5834">
        <v>1620776</v>
      </c>
      <c r="D5834" t="s">
        <v>19410</v>
      </c>
      <c r="E5834" t="s">
        <v>90</v>
      </c>
      <c r="F5834" t="s">
        <v>76</v>
      </c>
      <c r="G5834" t="s">
        <v>36</v>
      </c>
      <c r="H5834">
        <v>21</v>
      </c>
      <c r="I5834" t="s">
        <v>19411</v>
      </c>
      <c r="J5834" t="s">
        <v>19412</v>
      </c>
      <c r="K5834" t="s">
        <v>19413</v>
      </c>
      <c r="L5834" t="s">
        <v>78022</v>
      </c>
    </row>
    <row r="5835" spans="1:12" x14ac:dyDescent="0.15">
      <c r="A5835" t="s">
        <v>12</v>
      </c>
      <c r="B5835">
        <v>1620731</v>
      </c>
      <c r="C5835">
        <v>1620751</v>
      </c>
      <c r="D5835" t="s">
        <v>19410</v>
      </c>
      <c r="E5835" t="s">
        <v>90</v>
      </c>
      <c r="F5835" t="s">
        <v>76</v>
      </c>
      <c r="G5835" t="s">
        <v>36</v>
      </c>
      <c r="H5835">
        <v>46</v>
      </c>
      <c r="I5835" t="s">
        <v>19414</v>
      </c>
      <c r="J5835" t="s">
        <v>19415</v>
      </c>
      <c r="K5835" t="s">
        <v>19416</v>
      </c>
      <c r="L5835" t="s">
        <v>78004</v>
      </c>
    </row>
    <row r="5836" spans="1:12" x14ac:dyDescent="0.15">
      <c r="A5836" t="s">
        <v>12</v>
      </c>
      <c r="B5836">
        <v>1620707</v>
      </c>
      <c r="C5836">
        <v>1620727</v>
      </c>
      <c r="D5836" t="s">
        <v>19410</v>
      </c>
      <c r="E5836" t="s">
        <v>90</v>
      </c>
      <c r="F5836" t="s">
        <v>76</v>
      </c>
      <c r="G5836" t="s">
        <v>36</v>
      </c>
      <c r="H5836">
        <v>70</v>
      </c>
      <c r="I5836" t="s">
        <v>19417</v>
      </c>
      <c r="J5836" t="s">
        <v>19418</v>
      </c>
      <c r="K5836" t="s">
        <v>19419</v>
      </c>
      <c r="L5836" t="s">
        <v>77919</v>
      </c>
    </row>
    <row r="5837" spans="1:12" x14ac:dyDescent="0.15">
      <c r="A5837" t="s">
        <v>12</v>
      </c>
      <c r="B5837">
        <v>1620683</v>
      </c>
      <c r="C5837">
        <v>1620703</v>
      </c>
      <c r="D5837" t="s">
        <v>19410</v>
      </c>
      <c r="E5837" t="s">
        <v>90</v>
      </c>
      <c r="F5837" t="s">
        <v>76</v>
      </c>
      <c r="G5837" t="s">
        <v>36</v>
      </c>
      <c r="H5837">
        <v>94</v>
      </c>
      <c r="I5837" t="s">
        <v>19420</v>
      </c>
      <c r="J5837" t="s">
        <v>19421</v>
      </c>
      <c r="K5837" t="s">
        <v>19422</v>
      </c>
      <c r="L5837" t="s">
        <v>77927</v>
      </c>
    </row>
    <row r="5838" spans="1:12" x14ac:dyDescent="0.15">
      <c r="A5838" t="s">
        <v>12</v>
      </c>
      <c r="B5838">
        <v>1621966</v>
      </c>
      <c r="C5838">
        <v>1621986</v>
      </c>
      <c r="D5838" t="s">
        <v>19423</v>
      </c>
      <c r="E5838" t="s">
        <v>90</v>
      </c>
      <c r="F5838" t="s">
        <v>76</v>
      </c>
      <c r="G5838" t="s">
        <v>36</v>
      </c>
      <c r="H5838">
        <v>0</v>
      </c>
      <c r="I5838" t="s">
        <v>19424</v>
      </c>
      <c r="J5838" t="s">
        <v>19425</v>
      </c>
      <c r="K5838" t="s">
        <v>19426</v>
      </c>
      <c r="L5838" t="s">
        <v>77980</v>
      </c>
    </row>
    <row r="5839" spans="1:12" x14ac:dyDescent="0.15">
      <c r="A5839" t="s">
        <v>12</v>
      </c>
      <c r="B5839">
        <v>1621940</v>
      </c>
      <c r="C5839">
        <v>1621960</v>
      </c>
      <c r="D5839" t="s">
        <v>19423</v>
      </c>
      <c r="E5839" t="s">
        <v>90</v>
      </c>
      <c r="F5839" t="s">
        <v>76</v>
      </c>
      <c r="G5839" t="s">
        <v>23</v>
      </c>
      <c r="H5839">
        <v>26</v>
      </c>
      <c r="I5839" t="s">
        <v>19427</v>
      </c>
      <c r="J5839" t="s">
        <v>19428</v>
      </c>
      <c r="K5839" t="s">
        <v>19429</v>
      </c>
      <c r="L5839" t="s">
        <v>78002</v>
      </c>
    </row>
    <row r="5840" spans="1:12" x14ac:dyDescent="0.15">
      <c r="A5840" t="s">
        <v>12</v>
      </c>
      <c r="B5840">
        <v>1621914</v>
      </c>
      <c r="C5840">
        <v>1621934</v>
      </c>
      <c r="D5840" t="s">
        <v>19423</v>
      </c>
      <c r="E5840" t="s">
        <v>90</v>
      </c>
      <c r="F5840" t="s">
        <v>76</v>
      </c>
      <c r="G5840" t="s">
        <v>23</v>
      </c>
      <c r="H5840">
        <v>52</v>
      </c>
      <c r="I5840" t="s">
        <v>19430</v>
      </c>
      <c r="J5840" t="s">
        <v>19431</v>
      </c>
      <c r="K5840" t="s">
        <v>19432</v>
      </c>
      <c r="L5840" t="s">
        <v>77959</v>
      </c>
    </row>
    <row r="5841" spans="1:12" x14ac:dyDescent="0.15">
      <c r="A5841" t="s">
        <v>12</v>
      </c>
      <c r="B5841">
        <v>1621892</v>
      </c>
      <c r="C5841">
        <v>1621912</v>
      </c>
      <c r="D5841" t="s">
        <v>19423</v>
      </c>
      <c r="E5841" t="s">
        <v>90</v>
      </c>
      <c r="F5841" t="s">
        <v>76</v>
      </c>
      <c r="G5841" t="s">
        <v>23</v>
      </c>
      <c r="H5841">
        <v>74</v>
      </c>
      <c r="I5841" t="s">
        <v>19433</v>
      </c>
      <c r="J5841" t="s">
        <v>19434</v>
      </c>
      <c r="K5841" t="s">
        <v>19435</v>
      </c>
      <c r="L5841" t="s">
        <v>78005</v>
      </c>
    </row>
    <row r="5842" spans="1:12" x14ac:dyDescent="0.15">
      <c r="A5842" t="s">
        <v>12</v>
      </c>
      <c r="B5842">
        <v>1622846</v>
      </c>
      <c r="C5842">
        <v>1622866</v>
      </c>
      <c r="D5842" t="s">
        <v>19436</v>
      </c>
      <c r="E5842" t="s">
        <v>19437</v>
      </c>
      <c r="F5842" t="s">
        <v>76</v>
      </c>
      <c r="G5842" t="s">
        <v>36</v>
      </c>
      <c r="H5842">
        <v>42</v>
      </c>
      <c r="I5842" t="s">
        <v>19438</v>
      </c>
      <c r="J5842" t="s">
        <v>19439</v>
      </c>
      <c r="K5842" t="s">
        <v>19440</v>
      </c>
      <c r="L5842" t="s">
        <v>77945</v>
      </c>
    </row>
    <row r="5843" spans="1:12" x14ac:dyDescent="0.15">
      <c r="A5843" t="s">
        <v>12</v>
      </c>
      <c r="B5843">
        <v>1622823</v>
      </c>
      <c r="C5843">
        <v>1622843</v>
      </c>
      <c r="D5843" t="s">
        <v>19436</v>
      </c>
      <c r="E5843" t="s">
        <v>19437</v>
      </c>
      <c r="F5843" t="s">
        <v>76</v>
      </c>
      <c r="G5843" t="s">
        <v>16</v>
      </c>
      <c r="H5843">
        <v>65</v>
      </c>
      <c r="I5843" t="s">
        <v>19441</v>
      </c>
      <c r="J5843" t="s">
        <v>19442</v>
      </c>
      <c r="K5843" t="s">
        <v>19443</v>
      </c>
      <c r="L5843" t="s">
        <v>78042</v>
      </c>
    </row>
    <row r="5844" spans="1:12" x14ac:dyDescent="0.15">
      <c r="A5844" t="s">
        <v>12</v>
      </c>
      <c r="B5844">
        <v>1622799</v>
      </c>
      <c r="C5844">
        <v>1622819</v>
      </c>
      <c r="D5844" t="s">
        <v>19436</v>
      </c>
      <c r="E5844" t="s">
        <v>19437</v>
      </c>
      <c r="F5844" t="s">
        <v>76</v>
      </c>
      <c r="G5844" t="s">
        <v>23</v>
      </c>
      <c r="H5844">
        <v>89</v>
      </c>
      <c r="I5844" t="s">
        <v>19444</v>
      </c>
      <c r="J5844" t="s">
        <v>19445</v>
      </c>
      <c r="K5844" t="s">
        <v>19446</v>
      </c>
      <c r="L5844" t="s">
        <v>77964</v>
      </c>
    </row>
    <row r="5845" spans="1:12" x14ac:dyDescent="0.15">
      <c r="A5845" t="s">
        <v>12</v>
      </c>
      <c r="B5845">
        <v>1622771</v>
      </c>
      <c r="C5845">
        <v>1622791</v>
      </c>
      <c r="D5845" t="s">
        <v>19436</v>
      </c>
      <c r="E5845" t="s">
        <v>19437</v>
      </c>
      <c r="F5845" t="s">
        <v>76</v>
      </c>
      <c r="G5845" t="s">
        <v>16</v>
      </c>
      <c r="H5845">
        <v>117</v>
      </c>
      <c r="I5845" t="s">
        <v>19447</v>
      </c>
      <c r="J5845" t="s">
        <v>19448</v>
      </c>
      <c r="K5845" t="s">
        <v>19449</v>
      </c>
      <c r="L5845" t="s">
        <v>77930</v>
      </c>
    </row>
    <row r="5846" spans="1:12" x14ac:dyDescent="0.15">
      <c r="A5846" t="s">
        <v>12</v>
      </c>
      <c r="B5846">
        <v>1623210</v>
      </c>
      <c r="C5846">
        <v>1623230</v>
      </c>
      <c r="D5846" t="s">
        <v>19450</v>
      </c>
      <c r="E5846" t="s">
        <v>90</v>
      </c>
      <c r="F5846" t="s">
        <v>15</v>
      </c>
      <c r="G5846" t="s">
        <v>32</v>
      </c>
      <c r="H5846">
        <v>24</v>
      </c>
      <c r="I5846" t="s">
        <v>19451</v>
      </c>
      <c r="J5846" t="s">
        <v>19452</v>
      </c>
      <c r="K5846" t="s">
        <v>19453</v>
      </c>
      <c r="L5846" t="s">
        <v>77966</v>
      </c>
    </row>
    <row r="5847" spans="1:12" x14ac:dyDescent="0.15">
      <c r="A5847" t="s">
        <v>12</v>
      </c>
      <c r="B5847">
        <v>1623255</v>
      </c>
      <c r="C5847">
        <v>1623275</v>
      </c>
      <c r="D5847" t="s">
        <v>19450</v>
      </c>
      <c r="E5847" t="s">
        <v>90</v>
      </c>
      <c r="F5847" t="s">
        <v>15</v>
      </c>
      <c r="G5847" t="s">
        <v>16</v>
      </c>
      <c r="H5847">
        <v>69</v>
      </c>
      <c r="I5847" t="s">
        <v>19454</v>
      </c>
      <c r="J5847" t="s">
        <v>19455</v>
      </c>
      <c r="K5847" t="s">
        <v>19456</v>
      </c>
      <c r="L5847" t="s">
        <v>78015</v>
      </c>
    </row>
    <row r="5848" spans="1:12" x14ac:dyDescent="0.15">
      <c r="A5848" t="s">
        <v>12</v>
      </c>
      <c r="B5848">
        <v>1623275</v>
      </c>
      <c r="C5848">
        <v>1623295</v>
      </c>
      <c r="D5848" t="s">
        <v>19450</v>
      </c>
      <c r="E5848" t="s">
        <v>90</v>
      </c>
      <c r="F5848" t="s">
        <v>15</v>
      </c>
      <c r="G5848" t="s">
        <v>32</v>
      </c>
      <c r="H5848">
        <v>89</v>
      </c>
      <c r="I5848" t="s">
        <v>19457</v>
      </c>
      <c r="J5848" t="s">
        <v>19458</v>
      </c>
      <c r="K5848" t="s">
        <v>19459</v>
      </c>
      <c r="L5848" t="s">
        <v>77964</v>
      </c>
    </row>
    <row r="5849" spans="1:12" x14ac:dyDescent="0.15">
      <c r="A5849" t="s">
        <v>12</v>
      </c>
      <c r="B5849">
        <v>1623310</v>
      </c>
      <c r="C5849">
        <v>1623330</v>
      </c>
      <c r="D5849" t="s">
        <v>19450</v>
      </c>
      <c r="E5849" t="s">
        <v>90</v>
      </c>
      <c r="F5849" t="s">
        <v>15</v>
      </c>
      <c r="G5849" t="s">
        <v>36</v>
      </c>
      <c r="H5849">
        <v>124</v>
      </c>
      <c r="I5849" t="s">
        <v>19460</v>
      </c>
      <c r="J5849" t="s">
        <v>19461</v>
      </c>
      <c r="K5849" t="s">
        <v>19462</v>
      </c>
      <c r="L5849" t="s">
        <v>78046</v>
      </c>
    </row>
    <row r="5850" spans="1:12" x14ac:dyDescent="0.15">
      <c r="A5850" t="s">
        <v>12</v>
      </c>
      <c r="B5850">
        <v>1627008</v>
      </c>
      <c r="C5850">
        <v>1627028</v>
      </c>
      <c r="D5850" t="s">
        <v>19463</v>
      </c>
      <c r="E5850" t="s">
        <v>90</v>
      </c>
      <c r="F5850" t="s">
        <v>76</v>
      </c>
      <c r="G5850" t="s">
        <v>16</v>
      </c>
      <c r="H5850">
        <v>7</v>
      </c>
      <c r="I5850" t="s">
        <v>19464</v>
      </c>
      <c r="J5850" t="s">
        <v>19465</v>
      </c>
      <c r="K5850" t="s">
        <v>19466</v>
      </c>
      <c r="L5850" t="s">
        <v>77909</v>
      </c>
    </row>
    <row r="5851" spans="1:12" x14ac:dyDescent="0.15">
      <c r="A5851" t="s">
        <v>12</v>
      </c>
      <c r="B5851">
        <v>1626988</v>
      </c>
      <c r="C5851">
        <v>1627008</v>
      </c>
      <c r="D5851" t="s">
        <v>19463</v>
      </c>
      <c r="E5851" t="s">
        <v>90</v>
      </c>
      <c r="F5851" t="s">
        <v>76</v>
      </c>
      <c r="G5851" t="s">
        <v>23</v>
      </c>
      <c r="H5851">
        <v>27</v>
      </c>
      <c r="I5851" t="s">
        <v>19467</v>
      </c>
      <c r="J5851" t="s">
        <v>19468</v>
      </c>
      <c r="K5851" t="s">
        <v>19469</v>
      </c>
      <c r="L5851" t="s">
        <v>78013</v>
      </c>
    </row>
    <row r="5852" spans="1:12" x14ac:dyDescent="0.15">
      <c r="A5852" t="s">
        <v>12</v>
      </c>
      <c r="B5852">
        <v>1626948</v>
      </c>
      <c r="C5852">
        <v>1626968</v>
      </c>
      <c r="D5852" t="s">
        <v>19463</v>
      </c>
      <c r="E5852" t="s">
        <v>90</v>
      </c>
      <c r="F5852" t="s">
        <v>76</v>
      </c>
      <c r="G5852" t="s">
        <v>23</v>
      </c>
      <c r="H5852">
        <v>67</v>
      </c>
      <c r="I5852" t="s">
        <v>19470</v>
      </c>
      <c r="J5852" t="s">
        <v>19471</v>
      </c>
      <c r="K5852" t="s">
        <v>19472</v>
      </c>
      <c r="L5852" t="s">
        <v>77981</v>
      </c>
    </row>
    <row r="5853" spans="1:12" x14ac:dyDescent="0.15">
      <c r="A5853" t="s">
        <v>12</v>
      </c>
      <c r="B5853">
        <v>1626924</v>
      </c>
      <c r="C5853">
        <v>1626944</v>
      </c>
      <c r="D5853" t="s">
        <v>19463</v>
      </c>
      <c r="E5853" t="s">
        <v>90</v>
      </c>
      <c r="F5853" t="s">
        <v>76</v>
      </c>
      <c r="G5853" t="s">
        <v>16</v>
      </c>
      <c r="H5853">
        <v>91</v>
      </c>
      <c r="I5853" t="s">
        <v>19473</v>
      </c>
      <c r="J5853" t="s">
        <v>19474</v>
      </c>
      <c r="K5853" t="s">
        <v>19475</v>
      </c>
      <c r="L5853" t="s">
        <v>77907</v>
      </c>
    </row>
    <row r="5854" spans="1:12" x14ac:dyDescent="0.15">
      <c r="A5854" t="s">
        <v>12</v>
      </c>
      <c r="B5854">
        <v>1627334</v>
      </c>
      <c r="C5854">
        <v>1627354</v>
      </c>
      <c r="D5854" t="s">
        <v>19476</v>
      </c>
      <c r="E5854" t="s">
        <v>90</v>
      </c>
      <c r="F5854" t="s">
        <v>15</v>
      </c>
      <c r="G5854" t="s">
        <v>32</v>
      </c>
      <c r="H5854">
        <v>1</v>
      </c>
      <c r="I5854" t="s">
        <v>19477</v>
      </c>
      <c r="J5854" t="s">
        <v>19478</v>
      </c>
      <c r="K5854" t="s">
        <v>19479</v>
      </c>
      <c r="L5854" t="s">
        <v>77917</v>
      </c>
    </row>
    <row r="5855" spans="1:12" x14ac:dyDescent="0.15">
      <c r="A5855" t="s">
        <v>12</v>
      </c>
      <c r="B5855">
        <v>1627356</v>
      </c>
      <c r="C5855">
        <v>1627376</v>
      </c>
      <c r="D5855" t="s">
        <v>19476</v>
      </c>
      <c r="E5855" t="s">
        <v>90</v>
      </c>
      <c r="F5855" t="s">
        <v>15</v>
      </c>
      <c r="G5855" t="s">
        <v>16</v>
      </c>
      <c r="H5855">
        <v>23</v>
      </c>
      <c r="I5855" t="s">
        <v>19480</v>
      </c>
      <c r="J5855" t="s">
        <v>19481</v>
      </c>
      <c r="K5855" t="s">
        <v>19482</v>
      </c>
      <c r="L5855" t="s">
        <v>77975</v>
      </c>
    </row>
    <row r="5856" spans="1:12" x14ac:dyDescent="0.15">
      <c r="A5856" t="s">
        <v>12</v>
      </c>
      <c r="B5856">
        <v>1627379</v>
      </c>
      <c r="C5856">
        <v>1627399</v>
      </c>
      <c r="D5856" t="s">
        <v>19476</v>
      </c>
      <c r="E5856" t="s">
        <v>90</v>
      </c>
      <c r="F5856" t="s">
        <v>15</v>
      </c>
      <c r="G5856" t="s">
        <v>32</v>
      </c>
      <c r="H5856">
        <v>46</v>
      </c>
      <c r="I5856" t="s">
        <v>19483</v>
      </c>
      <c r="J5856" t="s">
        <v>19484</v>
      </c>
      <c r="K5856" t="s">
        <v>19485</v>
      </c>
      <c r="L5856" t="s">
        <v>78004</v>
      </c>
    </row>
    <row r="5857" spans="1:12" x14ac:dyDescent="0.15">
      <c r="A5857" t="s">
        <v>12</v>
      </c>
      <c r="B5857">
        <v>1627403</v>
      </c>
      <c r="C5857">
        <v>1627423</v>
      </c>
      <c r="D5857" t="s">
        <v>19476</v>
      </c>
      <c r="E5857" t="s">
        <v>90</v>
      </c>
      <c r="F5857" t="s">
        <v>15</v>
      </c>
      <c r="G5857" t="s">
        <v>16</v>
      </c>
      <c r="H5857">
        <v>70</v>
      </c>
      <c r="I5857" t="s">
        <v>19486</v>
      </c>
      <c r="J5857" t="s">
        <v>19487</v>
      </c>
      <c r="K5857" t="s">
        <v>19488</v>
      </c>
      <c r="L5857" t="s">
        <v>77919</v>
      </c>
    </row>
    <row r="5858" spans="1:12" x14ac:dyDescent="0.15">
      <c r="A5858" t="s">
        <v>12</v>
      </c>
      <c r="B5858">
        <v>1629555</v>
      </c>
      <c r="C5858">
        <v>1629575</v>
      </c>
      <c r="D5858" t="s">
        <v>19489</v>
      </c>
      <c r="E5858" t="s">
        <v>90</v>
      </c>
      <c r="F5858" t="s">
        <v>15</v>
      </c>
      <c r="G5858" t="s">
        <v>32</v>
      </c>
      <c r="H5858">
        <v>1</v>
      </c>
      <c r="I5858" t="s">
        <v>19490</v>
      </c>
      <c r="J5858" t="s">
        <v>19491</v>
      </c>
      <c r="K5858" t="s">
        <v>19492</v>
      </c>
      <c r="L5858" t="s">
        <v>77917</v>
      </c>
    </row>
    <row r="5859" spans="1:12" x14ac:dyDescent="0.15">
      <c r="A5859" t="s">
        <v>12</v>
      </c>
      <c r="B5859">
        <v>1629591</v>
      </c>
      <c r="C5859">
        <v>1629611</v>
      </c>
      <c r="D5859" t="s">
        <v>19489</v>
      </c>
      <c r="E5859" t="s">
        <v>90</v>
      </c>
      <c r="F5859" t="s">
        <v>15</v>
      </c>
      <c r="G5859" t="s">
        <v>32</v>
      </c>
      <c r="H5859">
        <v>37</v>
      </c>
      <c r="I5859" t="s">
        <v>19493</v>
      </c>
      <c r="J5859" t="s">
        <v>19494</v>
      </c>
      <c r="K5859" t="s">
        <v>19495</v>
      </c>
      <c r="L5859" t="s">
        <v>77906</v>
      </c>
    </row>
    <row r="5860" spans="1:12" x14ac:dyDescent="0.15">
      <c r="A5860" t="s">
        <v>12</v>
      </c>
      <c r="B5860">
        <v>1629626</v>
      </c>
      <c r="C5860">
        <v>1629646</v>
      </c>
      <c r="D5860" t="s">
        <v>19489</v>
      </c>
      <c r="E5860" t="s">
        <v>90</v>
      </c>
      <c r="F5860" t="s">
        <v>15</v>
      </c>
      <c r="G5860" t="s">
        <v>16</v>
      </c>
      <c r="H5860">
        <v>72</v>
      </c>
      <c r="I5860" t="s">
        <v>19496</v>
      </c>
      <c r="J5860" t="s">
        <v>19497</v>
      </c>
      <c r="K5860" t="s">
        <v>19498</v>
      </c>
      <c r="L5860" t="s">
        <v>78066</v>
      </c>
    </row>
    <row r="5861" spans="1:12" x14ac:dyDescent="0.15">
      <c r="A5861" t="s">
        <v>12</v>
      </c>
      <c r="B5861">
        <v>1629663</v>
      </c>
      <c r="C5861">
        <v>1629683</v>
      </c>
      <c r="D5861" t="s">
        <v>19489</v>
      </c>
      <c r="E5861" t="s">
        <v>90</v>
      </c>
      <c r="F5861" t="s">
        <v>15</v>
      </c>
      <c r="G5861" t="s">
        <v>36</v>
      </c>
      <c r="H5861">
        <v>109</v>
      </c>
      <c r="I5861" t="s">
        <v>19499</v>
      </c>
      <c r="J5861" t="s">
        <v>19500</v>
      </c>
      <c r="K5861" t="s">
        <v>19501</v>
      </c>
      <c r="L5861" t="s">
        <v>77947</v>
      </c>
    </row>
    <row r="5862" spans="1:12" x14ac:dyDescent="0.15">
      <c r="A5862" t="s">
        <v>12</v>
      </c>
      <c r="B5862">
        <v>1629964</v>
      </c>
      <c r="C5862">
        <v>1629984</v>
      </c>
      <c r="D5862" t="s">
        <v>19502</v>
      </c>
      <c r="E5862" t="s">
        <v>90</v>
      </c>
      <c r="F5862" t="s">
        <v>15</v>
      </c>
      <c r="G5862" t="s">
        <v>32</v>
      </c>
      <c r="H5862">
        <v>1</v>
      </c>
      <c r="I5862" t="s">
        <v>19503</v>
      </c>
      <c r="J5862" t="s">
        <v>19504</v>
      </c>
      <c r="K5862" t="s">
        <v>19505</v>
      </c>
      <c r="L5862" t="s">
        <v>77917</v>
      </c>
    </row>
    <row r="5863" spans="1:12" x14ac:dyDescent="0.15">
      <c r="A5863" t="s">
        <v>12</v>
      </c>
      <c r="B5863">
        <v>1629986</v>
      </c>
      <c r="C5863">
        <v>1630006</v>
      </c>
      <c r="D5863" t="s">
        <v>19502</v>
      </c>
      <c r="E5863" t="s">
        <v>90</v>
      </c>
      <c r="F5863" t="s">
        <v>15</v>
      </c>
      <c r="G5863" t="s">
        <v>32</v>
      </c>
      <c r="H5863">
        <v>23</v>
      </c>
      <c r="I5863" t="s">
        <v>19506</v>
      </c>
      <c r="J5863" t="s">
        <v>19507</v>
      </c>
      <c r="K5863" t="s">
        <v>19508</v>
      </c>
      <c r="L5863" t="s">
        <v>77975</v>
      </c>
    </row>
    <row r="5864" spans="1:12" x14ac:dyDescent="0.15">
      <c r="A5864" t="s">
        <v>12</v>
      </c>
      <c r="B5864">
        <v>1630058</v>
      </c>
      <c r="C5864">
        <v>1630078</v>
      </c>
      <c r="D5864" t="s">
        <v>19502</v>
      </c>
      <c r="E5864" t="s">
        <v>90</v>
      </c>
      <c r="F5864" t="s">
        <v>15</v>
      </c>
      <c r="G5864" t="s">
        <v>36</v>
      </c>
      <c r="H5864">
        <v>95</v>
      </c>
      <c r="I5864" t="s">
        <v>19509</v>
      </c>
      <c r="J5864" t="s">
        <v>19510</v>
      </c>
      <c r="K5864" t="s">
        <v>19511</v>
      </c>
      <c r="L5864" t="s">
        <v>77920</v>
      </c>
    </row>
    <row r="5865" spans="1:12" x14ac:dyDescent="0.15">
      <c r="A5865" t="s">
        <v>12</v>
      </c>
      <c r="B5865">
        <v>1630078</v>
      </c>
      <c r="C5865">
        <v>1630098</v>
      </c>
      <c r="D5865" t="s">
        <v>19502</v>
      </c>
      <c r="E5865" t="s">
        <v>90</v>
      </c>
      <c r="F5865" t="s">
        <v>15</v>
      </c>
      <c r="G5865" t="s">
        <v>36</v>
      </c>
      <c r="H5865">
        <v>115</v>
      </c>
      <c r="I5865" t="s">
        <v>19512</v>
      </c>
      <c r="J5865" t="s">
        <v>19513</v>
      </c>
      <c r="K5865" t="s">
        <v>19514</v>
      </c>
      <c r="L5865" t="s">
        <v>78020</v>
      </c>
    </row>
    <row r="5866" spans="1:12" x14ac:dyDescent="0.15">
      <c r="A5866" t="s">
        <v>12</v>
      </c>
      <c r="B5866">
        <v>1631612</v>
      </c>
      <c r="C5866">
        <v>1631632</v>
      </c>
      <c r="D5866" t="s">
        <v>19515</v>
      </c>
      <c r="E5866" t="s">
        <v>19516</v>
      </c>
      <c r="F5866" t="s">
        <v>76</v>
      </c>
      <c r="G5866" t="s">
        <v>32</v>
      </c>
      <c r="H5866">
        <v>26</v>
      </c>
      <c r="I5866" t="s">
        <v>19517</v>
      </c>
      <c r="J5866" t="s">
        <v>19518</v>
      </c>
      <c r="K5866" t="s">
        <v>19519</v>
      </c>
      <c r="L5866" t="s">
        <v>78002</v>
      </c>
    </row>
    <row r="5867" spans="1:12" x14ac:dyDescent="0.15">
      <c r="A5867" t="s">
        <v>12</v>
      </c>
      <c r="B5867">
        <v>1631558</v>
      </c>
      <c r="C5867">
        <v>1631578</v>
      </c>
      <c r="D5867" t="s">
        <v>19515</v>
      </c>
      <c r="E5867" t="s">
        <v>19516</v>
      </c>
      <c r="F5867" t="s">
        <v>76</v>
      </c>
      <c r="G5867" t="s">
        <v>23</v>
      </c>
      <c r="H5867">
        <v>80</v>
      </c>
      <c r="I5867" t="s">
        <v>19520</v>
      </c>
      <c r="J5867" t="s">
        <v>19521</v>
      </c>
      <c r="K5867" t="s">
        <v>19522</v>
      </c>
      <c r="L5867" t="s">
        <v>77940</v>
      </c>
    </row>
    <row r="5868" spans="1:12" x14ac:dyDescent="0.15">
      <c r="A5868" t="s">
        <v>12</v>
      </c>
      <c r="B5868">
        <v>1631528</v>
      </c>
      <c r="C5868">
        <v>1631548</v>
      </c>
      <c r="D5868" t="s">
        <v>19515</v>
      </c>
      <c r="E5868" t="s">
        <v>19516</v>
      </c>
      <c r="F5868" t="s">
        <v>76</v>
      </c>
      <c r="G5868" t="s">
        <v>23</v>
      </c>
      <c r="H5868">
        <v>110</v>
      </c>
      <c r="I5868" t="s">
        <v>19523</v>
      </c>
      <c r="J5868" t="s">
        <v>19524</v>
      </c>
      <c r="K5868" t="s">
        <v>19525</v>
      </c>
      <c r="L5868" t="s">
        <v>78030</v>
      </c>
    </row>
    <row r="5869" spans="1:12" x14ac:dyDescent="0.15">
      <c r="A5869" t="s">
        <v>12</v>
      </c>
      <c r="B5869">
        <v>1631472</v>
      </c>
      <c r="C5869">
        <v>1631492</v>
      </c>
      <c r="D5869" t="s">
        <v>19515</v>
      </c>
      <c r="E5869" t="s">
        <v>19516</v>
      </c>
      <c r="F5869" t="s">
        <v>76</v>
      </c>
      <c r="G5869" t="s">
        <v>16</v>
      </c>
      <c r="H5869">
        <v>166</v>
      </c>
      <c r="I5869" t="s">
        <v>19526</v>
      </c>
      <c r="J5869" t="s">
        <v>19527</v>
      </c>
      <c r="K5869" t="s">
        <v>19528</v>
      </c>
      <c r="L5869" t="s">
        <v>77996</v>
      </c>
    </row>
    <row r="5870" spans="1:12" x14ac:dyDescent="0.15">
      <c r="A5870" t="s">
        <v>12</v>
      </c>
      <c r="B5870">
        <v>1632067</v>
      </c>
      <c r="C5870">
        <v>1632087</v>
      </c>
      <c r="D5870" t="s">
        <v>19529</v>
      </c>
      <c r="E5870" t="s">
        <v>90</v>
      </c>
      <c r="F5870" t="s">
        <v>76</v>
      </c>
      <c r="G5870" t="s">
        <v>32</v>
      </c>
      <c r="H5870">
        <v>1</v>
      </c>
      <c r="I5870" t="s">
        <v>19530</v>
      </c>
      <c r="J5870" t="s">
        <v>19531</v>
      </c>
      <c r="K5870" t="s">
        <v>19532</v>
      </c>
      <c r="L5870" t="s">
        <v>77917</v>
      </c>
    </row>
    <row r="5871" spans="1:12" x14ac:dyDescent="0.15">
      <c r="A5871" t="s">
        <v>12</v>
      </c>
      <c r="B5871">
        <v>1632037</v>
      </c>
      <c r="C5871">
        <v>1632057</v>
      </c>
      <c r="D5871" t="s">
        <v>19529</v>
      </c>
      <c r="E5871" t="s">
        <v>90</v>
      </c>
      <c r="F5871" t="s">
        <v>76</v>
      </c>
      <c r="G5871" t="s">
        <v>16</v>
      </c>
      <c r="H5871">
        <v>31</v>
      </c>
      <c r="I5871" t="s">
        <v>19533</v>
      </c>
      <c r="J5871" t="s">
        <v>19534</v>
      </c>
      <c r="K5871" t="s">
        <v>19535</v>
      </c>
      <c r="L5871" t="s">
        <v>77910</v>
      </c>
    </row>
    <row r="5872" spans="1:12" x14ac:dyDescent="0.15">
      <c r="A5872" t="s">
        <v>12</v>
      </c>
      <c r="B5872">
        <v>1632016</v>
      </c>
      <c r="C5872">
        <v>1632036</v>
      </c>
      <c r="D5872" t="s">
        <v>19529</v>
      </c>
      <c r="E5872" t="s">
        <v>90</v>
      </c>
      <c r="F5872" t="s">
        <v>76</v>
      </c>
      <c r="G5872" t="s">
        <v>32</v>
      </c>
      <c r="H5872">
        <v>52</v>
      </c>
      <c r="I5872" t="s">
        <v>19536</v>
      </c>
      <c r="J5872" t="s">
        <v>19537</v>
      </c>
      <c r="K5872" t="s">
        <v>19538</v>
      </c>
      <c r="L5872" t="s">
        <v>77959</v>
      </c>
    </row>
    <row r="5873" spans="1:12" x14ac:dyDescent="0.15">
      <c r="A5873" t="s">
        <v>12</v>
      </c>
      <c r="B5873">
        <v>1631974</v>
      </c>
      <c r="C5873">
        <v>1631994</v>
      </c>
      <c r="D5873" t="s">
        <v>19529</v>
      </c>
      <c r="E5873" t="s">
        <v>90</v>
      </c>
      <c r="F5873" t="s">
        <v>76</v>
      </c>
      <c r="G5873" t="s">
        <v>32</v>
      </c>
      <c r="H5873">
        <v>94</v>
      </c>
      <c r="I5873" t="s">
        <v>19539</v>
      </c>
      <c r="J5873" t="s">
        <v>19540</v>
      </c>
      <c r="K5873" t="s">
        <v>19541</v>
      </c>
      <c r="L5873" t="s">
        <v>77927</v>
      </c>
    </row>
    <row r="5874" spans="1:12" x14ac:dyDescent="0.15">
      <c r="A5874" t="s">
        <v>12</v>
      </c>
      <c r="B5874">
        <v>1632377</v>
      </c>
      <c r="C5874">
        <v>1632397</v>
      </c>
      <c r="D5874" t="s">
        <v>19542</v>
      </c>
      <c r="E5874" t="s">
        <v>90</v>
      </c>
      <c r="F5874" t="s">
        <v>15</v>
      </c>
      <c r="G5874" t="s">
        <v>23</v>
      </c>
      <c r="H5874">
        <v>30</v>
      </c>
      <c r="I5874" t="s">
        <v>19543</v>
      </c>
      <c r="J5874" t="s">
        <v>19544</v>
      </c>
      <c r="K5874" t="s">
        <v>19545</v>
      </c>
      <c r="L5874" t="s">
        <v>77984</v>
      </c>
    </row>
    <row r="5875" spans="1:12" x14ac:dyDescent="0.15">
      <c r="A5875" t="s">
        <v>12</v>
      </c>
      <c r="B5875">
        <v>1632432</v>
      </c>
      <c r="C5875">
        <v>1632452</v>
      </c>
      <c r="D5875" t="s">
        <v>19542</v>
      </c>
      <c r="E5875" t="s">
        <v>90</v>
      </c>
      <c r="F5875" t="s">
        <v>15</v>
      </c>
      <c r="G5875" t="s">
        <v>36</v>
      </c>
      <c r="H5875">
        <v>85</v>
      </c>
      <c r="I5875" t="s">
        <v>19546</v>
      </c>
      <c r="J5875" t="s">
        <v>19547</v>
      </c>
      <c r="K5875" t="s">
        <v>19548</v>
      </c>
      <c r="L5875" t="s">
        <v>77972</v>
      </c>
    </row>
    <row r="5876" spans="1:12" x14ac:dyDescent="0.15">
      <c r="A5876" t="s">
        <v>12</v>
      </c>
      <c r="B5876">
        <v>1632463</v>
      </c>
      <c r="C5876">
        <v>1632483</v>
      </c>
      <c r="D5876" t="s">
        <v>19542</v>
      </c>
      <c r="E5876" t="s">
        <v>90</v>
      </c>
      <c r="F5876" t="s">
        <v>15</v>
      </c>
      <c r="G5876" t="s">
        <v>23</v>
      </c>
      <c r="H5876">
        <v>116</v>
      </c>
      <c r="I5876" t="s">
        <v>19549</v>
      </c>
      <c r="J5876" t="s">
        <v>19550</v>
      </c>
      <c r="K5876" t="s">
        <v>19551</v>
      </c>
      <c r="L5876" t="s">
        <v>77976</v>
      </c>
    </row>
    <row r="5877" spans="1:12" x14ac:dyDescent="0.15">
      <c r="A5877" t="s">
        <v>12</v>
      </c>
      <c r="B5877">
        <v>1632492</v>
      </c>
      <c r="C5877">
        <v>1632512</v>
      </c>
      <c r="D5877" t="s">
        <v>19542</v>
      </c>
      <c r="E5877" t="s">
        <v>90</v>
      </c>
      <c r="F5877" t="s">
        <v>15</v>
      </c>
      <c r="G5877" t="s">
        <v>23</v>
      </c>
      <c r="H5877">
        <v>145</v>
      </c>
      <c r="I5877" t="s">
        <v>19552</v>
      </c>
      <c r="J5877" t="s">
        <v>19553</v>
      </c>
      <c r="K5877" t="s">
        <v>19554</v>
      </c>
      <c r="L5877" t="s">
        <v>77915</v>
      </c>
    </row>
    <row r="5878" spans="1:12" x14ac:dyDescent="0.15">
      <c r="A5878" t="s">
        <v>12</v>
      </c>
      <c r="B5878">
        <v>1633742</v>
      </c>
      <c r="C5878">
        <v>1633762</v>
      </c>
      <c r="D5878" t="s">
        <v>19555</v>
      </c>
      <c r="E5878" t="s">
        <v>19556</v>
      </c>
      <c r="F5878" t="s">
        <v>76</v>
      </c>
      <c r="G5878" t="s">
        <v>23</v>
      </c>
      <c r="H5878">
        <v>41</v>
      </c>
      <c r="I5878" t="s">
        <v>19557</v>
      </c>
      <c r="J5878" t="s">
        <v>19558</v>
      </c>
      <c r="K5878" t="s">
        <v>19559</v>
      </c>
      <c r="L5878" t="s">
        <v>78014</v>
      </c>
    </row>
    <row r="5879" spans="1:12" x14ac:dyDescent="0.15">
      <c r="A5879" t="s">
        <v>12</v>
      </c>
      <c r="B5879">
        <v>1633720</v>
      </c>
      <c r="C5879">
        <v>1633740</v>
      </c>
      <c r="D5879" t="s">
        <v>19555</v>
      </c>
      <c r="E5879" t="s">
        <v>19556</v>
      </c>
      <c r="F5879" t="s">
        <v>76</v>
      </c>
      <c r="G5879" t="s">
        <v>16</v>
      </c>
      <c r="H5879">
        <v>63</v>
      </c>
      <c r="I5879" t="s">
        <v>19560</v>
      </c>
      <c r="J5879" t="s">
        <v>19561</v>
      </c>
      <c r="K5879" t="s">
        <v>19562</v>
      </c>
      <c r="L5879" t="s">
        <v>77957</v>
      </c>
    </row>
    <row r="5880" spans="1:12" x14ac:dyDescent="0.15">
      <c r="A5880" t="s">
        <v>12</v>
      </c>
      <c r="B5880">
        <v>1633694</v>
      </c>
      <c r="C5880">
        <v>1633714</v>
      </c>
      <c r="D5880" t="s">
        <v>19555</v>
      </c>
      <c r="E5880" t="s">
        <v>19556</v>
      </c>
      <c r="F5880" t="s">
        <v>76</v>
      </c>
      <c r="G5880" t="s">
        <v>23</v>
      </c>
      <c r="H5880">
        <v>89</v>
      </c>
      <c r="I5880" t="s">
        <v>19563</v>
      </c>
      <c r="J5880" t="s">
        <v>19564</v>
      </c>
      <c r="K5880" t="s">
        <v>19565</v>
      </c>
      <c r="L5880" t="s">
        <v>77964</v>
      </c>
    </row>
    <row r="5881" spans="1:12" x14ac:dyDescent="0.15">
      <c r="A5881" t="s">
        <v>12</v>
      </c>
      <c r="B5881">
        <v>1633668</v>
      </c>
      <c r="C5881">
        <v>1633688</v>
      </c>
      <c r="D5881" t="s">
        <v>19555</v>
      </c>
      <c r="E5881" t="s">
        <v>19556</v>
      </c>
      <c r="F5881" t="s">
        <v>76</v>
      </c>
      <c r="G5881" t="s">
        <v>16</v>
      </c>
      <c r="H5881">
        <v>115</v>
      </c>
      <c r="I5881" t="s">
        <v>19566</v>
      </c>
      <c r="J5881" t="s">
        <v>19567</v>
      </c>
      <c r="K5881" t="s">
        <v>19568</v>
      </c>
      <c r="L5881" t="s">
        <v>78020</v>
      </c>
    </row>
    <row r="5882" spans="1:12" x14ac:dyDescent="0.15">
      <c r="A5882" t="s">
        <v>12</v>
      </c>
      <c r="B5882">
        <v>1634826</v>
      </c>
      <c r="C5882">
        <v>1634846</v>
      </c>
      <c r="D5882" t="s">
        <v>19569</v>
      </c>
      <c r="E5882" t="s">
        <v>19570</v>
      </c>
      <c r="F5882" t="s">
        <v>76</v>
      </c>
      <c r="G5882" t="s">
        <v>36</v>
      </c>
      <c r="H5882">
        <v>0</v>
      </c>
      <c r="I5882" t="s">
        <v>19571</v>
      </c>
      <c r="J5882" t="s">
        <v>19572</v>
      </c>
      <c r="K5882" t="s">
        <v>19573</v>
      </c>
      <c r="L5882" t="s">
        <v>77980</v>
      </c>
    </row>
    <row r="5883" spans="1:12" x14ac:dyDescent="0.15">
      <c r="A5883" t="s">
        <v>12</v>
      </c>
      <c r="B5883">
        <v>1634806</v>
      </c>
      <c r="C5883">
        <v>1634826</v>
      </c>
      <c r="D5883" t="s">
        <v>19569</v>
      </c>
      <c r="E5883" t="s">
        <v>19570</v>
      </c>
      <c r="F5883" t="s">
        <v>76</v>
      </c>
      <c r="G5883" t="s">
        <v>23</v>
      </c>
      <c r="H5883">
        <v>20</v>
      </c>
      <c r="I5883" t="s">
        <v>19574</v>
      </c>
      <c r="J5883" t="s">
        <v>19575</v>
      </c>
      <c r="K5883" t="s">
        <v>19576</v>
      </c>
      <c r="L5883" t="s">
        <v>77968</v>
      </c>
    </row>
    <row r="5884" spans="1:12" x14ac:dyDescent="0.15">
      <c r="A5884" t="s">
        <v>12</v>
      </c>
      <c r="B5884">
        <v>1634776</v>
      </c>
      <c r="C5884">
        <v>1634796</v>
      </c>
      <c r="D5884" t="s">
        <v>19569</v>
      </c>
      <c r="E5884" t="s">
        <v>19570</v>
      </c>
      <c r="F5884" t="s">
        <v>76</v>
      </c>
      <c r="G5884" t="s">
        <v>23</v>
      </c>
      <c r="H5884">
        <v>50</v>
      </c>
      <c r="I5884" t="s">
        <v>19577</v>
      </c>
      <c r="J5884" t="s">
        <v>19578</v>
      </c>
      <c r="K5884" t="s">
        <v>19579</v>
      </c>
      <c r="L5884" t="s">
        <v>77925</v>
      </c>
    </row>
    <row r="5885" spans="1:12" x14ac:dyDescent="0.15">
      <c r="A5885" t="s">
        <v>12</v>
      </c>
      <c r="B5885">
        <v>1634753</v>
      </c>
      <c r="C5885">
        <v>1634773</v>
      </c>
      <c r="D5885" t="s">
        <v>19569</v>
      </c>
      <c r="E5885" t="s">
        <v>19570</v>
      </c>
      <c r="F5885" t="s">
        <v>76</v>
      </c>
      <c r="G5885" t="s">
        <v>32</v>
      </c>
      <c r="H5885">
        <v>73</v>
      </c>
      <c r="I5885" t="s">
        <v>19580</v>
      </c>
      <c r="J5885" t="s">
        <v>19581</v>
      </c>
      <c r="K5885" t="s">
        <v>19582</v>
      </c>
      <c r="L5885" t="s">
        <v>77926</v>
      </c>
    </row>
    <row r="5886" spans="1:12" x14ac:dyDescent="0.15">
      <c r="A5886" t="s">
        <v>12</v>
      </c>
      <c r="B5886">
        <v>1634987</v>
      </c>
      <c r="C5886">
        <v>1635007</v>
      </c>
      <c r="D5886" t="s">
        <v>19583</v>
      </c>
      <c r="E5886" t="s">
        <v>90</v>
      </c>
      <c r="F5886" t="s">
        <v>15</v>
      </c>
      <c r="G5886" t="s">
        <v>16</v>
      </c>
      <c r="H5886">
        <v>9</v>
      </c>
      <c r="I5886" t="s">
        <v>19584</v>
      </c>
      <c r="J5886" t="s">
        <v>19585</v>
      </c>
      <c r="K5886" t="s">
        <v>19586</v>
      </c>
      <c r="L5886" t="s">
        <v>77939</v>
      </c>
    </row>
    <row r="5887" spans="1:12" x14ac:dyDescent="0.15">
      <c r="A5887" t="s">
        <v>12</v>
      </c>
      <c r="B5887">
        <v>1635026</v>
      </c>
      <c r="C5887">
        <v>1635046</v>
      </c>
      <c r="D5887" t="s">
        <v>19583</v>
      </c>
      <c r="E5887" t="s">
        <v>90</v>
      </c>
      <c r="F5887" t="s">
        <v>15</v>
      </c>
      <c r="G5887" t="s">
        <v>16</v>
      </c>
      <c r="H5887">
        <v>48</v>
      </c>
      <c r="I5887" t="s">
        <v>19587</v>
      </c>
      <c r="J5887" t="s">
        <v>19588</v>
      </c>
      <c r="K5887" t="s">
        <v>19589</v>
      </c>
      <c r="L5887" t="s">
        <v>78018</v>
      </c>
    </row>
    <row r="5888" spans="1:12" x14ac:dyDescent="0.15">
      <c r="A5888" t="s">
        <v>12</v>
      </c>
      <c r="B5888">
        <v>1635046</v>
      </c>
      <c r="C5888">
        <v>1635066</v>
      </c>
      <c r="D5888" t="s">
        <v>19583</v>
      </c>
      <c r="E5888" t="s">
        <v>90</v>
      </c>
      <c r="F5888" t="s">
        <v>15</v>
      </c>
      <c r="G5888" t="s">
        <v>32</v>
      </c>
      <c r="H5888">
        <v>68</v>
      </c>
      <c r="I5888" t="s">
        <v>19590</v>
      </c>
      <c r="J5888" t="s">
        <v>19591</v>
      </c>
      <c r="K5888" t="s">
        <v>19592</v>
      </c>
      <c r="L5888" t="s">
        <v>77962</v>
      </c>
    </row>
    <row r="5889" spans="1:12" x14ac:dyDescent="0.15">
      <c r="A5889" t="s">
        <v>12</v>
      </c>
      <c r="B5889">
        <v>1635088</v>
      </c>
      <c r="C5889">
        <v>1635108</v>
      </c>
      <c r="D5889" t="s">
        <v>19583</v>
      </c>
      <c r="E5889" t="s">
        <v>90</v>
      </c>
      <c r="F5889" t="s">
        <v>15</v>
      </c>
      <c r="G5889" t="s">
        <v>32</v>
      </c>
      <c r="H5889">
        <v>110</v>
      </c>
      <c r="I5889" t="s">
        <v>19593</v>
      </c>
      <c r="J5889" t="s">
        <v>19594</v>
      </c>
      <c r="K5889" t="s">
        <v>19595</v>
      </c>
      <c r="L5889" t="s">
        <v>78030</v>
      </c>
    </row>
    <row r="5890" spans="1:12" x14ac:dyDescent="0.15">
      <c r="A5890" t="s">
        <v>12</v>
      </c>
      <c r="B5890">
        <v>1636087</v>
      </c>
      <c r="C5890">
        <v>1636107</v>
      </c>
      <c r="D5890" t="s">
        <v>19596</v>
      </c>
      <c r="E5890" t="s">
        <v>19597</v>
      </c>
      <c r="F5890" t="s">
        <v>15</v>
      </c>
      <c r="G5890" t="s">
        <v>23</v>
      </c>
      <c r="H5890">
        <v>26</v>
      </c>
      <c r="I5890" t="s">
        <v>19598</v>
      </c>
      <c r="J5890" t="s">
        <v>19599</v>
      </c>
      <c r="K5890" t="s">
        <v>19600</v>
      </c>
      <c r="L5890" t="s">
        <v>78002</v>
      </c>
    </row>
    <row r="5891" spans="1:12" x14ac:dyDescent="0.15">
      <c r="A5891" t="s">
        <v>12</v>
      </c>
      <c r="B5891">
        <v>1636113</v>
      </c>
      <c r="C5891">
        <v>1636133</v>
      </c>
      <c r="D5891" t="s">
        <v>19596</v>
      </c>
      <c r="E5891" t="s">
        <v>19597</v>
      </c>
      <c r="F5891" t="s">
        <v>15</v>
      </c>
      <c r="G5891" t="s">
        <v>23</v>
      </c>
      <c r="H5891">
        <v>52</v>
      </c>
      <c r="I5891" t="s">
        <v>19601</v>
      </c>
      <c r="J5891" t="s">
        <v>19602</v>
      </c>
      <c r="K5891" t="s">
        <v>19603</v>
      </c>
      <c r="L5891" t="s">
        <v>77959</v>
      </c>
    </row>
    <row r="5892" spans="1:12" x14ac:dyDescent="0.15">
      <c r="A5892" t="s">
        <v>12</v>
      </c>
      <c r="B5892">
        <v>1636143</v>
      </c>
      <c r="C5892">
        <v>1636163</v>
      </c>
      <c r="D5892" t="s">
        <v>19596</v>
      </c>
      <c r="E5892" t="s">
        <v>19597</v>
      </c>
      <c r="F5892" t="s">
        <v>15</v>
      </c>
      <c r="G5892" t="s">
        <v>23</v>
      </c>
      <c r="H5892">
        <v>82</v>
      </c>
      <c r="I5892" t="s">
        <v>19604</v>
      </c>
      <c r="J5892" t="s">
        <v>19605</v>
      </c>
      <c r="K5892" t="s">
        <v>19606</v>
      </c>
      <c r="L5892" t="s">
        <v>78011</v>
      </c>
    </row>
    <row r="5893" spans="1:12" x14ac:dyDescent="0.15">
      <c r="A5893" t="s">
        <v>12</v>
      </c>
      <c r="B5893">
        <v>1636173</v>
      </c>
      <c r="C5893">
        <v>1636193</v>
      </c>
      <c r="D5893" t="s">
        <v>19596</v>
      </c>
      <c r="E5893" t="s">
        <v>19597</v>
      </c>
      <c r="F5893" t="s">
        <v>15</v>
      </c>
      <c r="G5893" t="s">
        <v>16</v>
      </c>
      <c r="H5893">
        <v>112</v>
      </c>
      <c r="I5893" t="s">
        <v>19607</v>
      </c>
      <c r="J5893" t="s">
        <v>19608</v>
      </c>
      <c r="K5893" t="s">
        <v>19609</v>
      </c>
      <c r="L5893" t="s">
        <v>77950</v>
      </c>
    </row>
    <row r="5894" spans="1:12" x14ac:dyDescent="0.15">
      <c r="A5894" t="s">
        <v>12</v>
      </c>
      <c r="B5894">
        <v>1637723</v>
      </c>
      <c r="C5894">
        <v>1637743</v>
      </c>
      <c r="D5894" t="s">
        <v>19610</v>
      </c>
      <c r="E5894" t="s">
        <v>19611</v>
      </c>
      <c r="F5894" t="s">
        <v>76</v>
      </c>
      <c r="G5894" t="s">
        <v>32</v>
      </c>
      <c r="H5894">
        <v>14</v>
      </c>
      <c r="I5894" t="s">
        <v>19612</v>
      </c>
      <c r="J5894" t="s">
        <v>19613</v>
      </c>
      <c r="K5894" t="s">
        <v>19614</v>
      </c>
      <c r="L5894" t="s">
        <v>77924</v>
      </c>
    </row>
    <row r="5895" spans="1:12" x14ac:dyDescent="0.15">
      <c r="A5895" t="s">
        <v>12</v>
      </c>
      <c r="B5895">
        <v>1637672</v>
      </c>
      <c r="C5895">
        <v>1637692</v>
      </c>
      <c r="D5895" t="s">
        <v>19610</v>
      </c>
      <c r="E5895" t="s">
        <v>19611</v>
      </c>
      <c r="F5895" t="s">
        <v>76</v>
      </c>
      <c r="G5895" t="s">
        <v>16</v>
      </c>
      <c r="H5895">
        <v>65</v>
      </c>
      <c r="I5895" t="s">
        <v>19615</v>
      </c>
      <c r="J5895" t="s">
        <v>19616</v>
      </c>
      <c r="K5895" t="s">
        <v>19617</v>
      </c>
      <c r="L5895" t="s">
        <v>78042</v>
      </c>
    </row>
    <row r="5896" spans="1:12" x14ac:dyDescent="0.15">
      <c r="A5896" t="s">
        <v>12</v>
      </c>
      <c r="B5896">
        <v>1637632</v>
      </c>
      <c r="C5896">
        <v>1637652</v>
      </c>
      <c r="D5896" t="s">
        <v>19610</v>
      </c>
      <c r="E5896" t="s">
        <v>19611</v>
      </c>
      <c r="F5896" t="s">
        <v>76</v>
      </c>
      <c r="G5896" t="s">
        <v>36</v>
      </c>
      <c r="H5896">
        <v>105</v>
      </c>
      <c r="I5896" t="s">
        <v>19618</v>
      </c>
      <c r="J5896" t="s">
        <v>19619</v>
      </c>
      <c r="K5896" t="s">
        <v>19620</v>
      </c>
      <c r="L5896" t="s">
        <v>78028</v>
      </c>
    </row>
    <row r="5897" spans="1:12" x14ac:dyDescent="0.15">
      <c r="A5897" t="s">
        <v>12</v>
      </c>
      <c r="B5897">
        <v>1637610</v>
      </c>
      <c r="C5897">
        <v>1637630</v>
      </c>
      <c r="D5897" t="s">
        <v>19610</v>
      </c>
      <c r="E5897" t="s">
        <v>19611</v>
      </c>
      <c r="F5897" t="s">
        <v>76</v>
      </c>
      <c r="G5897" t="s">
        <v>23</v>
      </c>
      <c r="H5897">
        <v>127</v>
      </c>
      <c r="I5897" t="s">
        <v>19621</v>
      </c>
      <c r="J5897" t="s">
        <v>19622</v>
      </c>
      <c r="K5897" t="s">
        <v>19623</v>
      </c>
      <c r="L5897" t="s">
        <v>78026</v>
      </c>
    </row>
    <row r="5898" spans="1:12" x14ac:dyDescent="0.15">
      <c r="A5898" t="s">
        <v>12</v>
      </c>
      <c r="B5898">
        <v>1638155</v>
      </c>
      <c r="C5898">
        <v>1638175</v>
      </c>
      <c r="D5898" t="s">
        <v>19624</v>
      </c>
      <c r="E5898" t="s">
        <v>90</v>
      </c>
      <c r="F5898" t="s">
        <v>15</v>
      </c>
      <c r="G5898" t="s">
        <v>16</v>
      </c>
      <c r="H5898">
        <v>23</v>
      </c>
      <c r="I5898" t="s">
        <v>19625</v>
      </c>
      <c r="J5898" t="s">
        <v>19626</v>
      </c>
      <c r="K5898" t="s">
        <v>19627</v>
      </c>
      <c r="L5898" t="s">
        <v>77975</v>
      </c>
    </row>
    <row r="5899" spans="1:12" x14ac:dyDescent="0.15">
      <c r="A5899" t="s">
        <v>12</v>
      </c>
      <c r="B5899">
        <v>1638184</v>
      </c>
      <c r="C5899">
        <v>1638204</v>
      </c>
      <c r="D5899" t="s">
        <v>19624</v>
      </c>
      <c r="E5899" t="s">
        <v>90</v>
      </c>
      <c r="F5899" t="s">
        <v>15</v>
      </c>
      <c r="G5899" t="s">
        <v>36</v>
      </c>
      <c r="H5899">
        <v>52</v>
      </c>
      <c r="I5899" t="s">
        <v>19628</v>
      </c>
      <c r="J5899" t="s">
        <v>19629</v>
      </c>
      <c r="K5899" t="s">
        <v>19630</v>
      </c>
      <c r="L5899" t="s">
        <v>77959</v>
      </c>
    </row>
    <row r="5900" spans="1:12" x14ac:dyDescent="0.15">
      <c r="A5900" t="s">
        <v>12</v>
      </c>
      <c r="B5900">
        <v>1638232</v>
      </c>
      <c r="C5900">
        <v>1638252</v>
      </c>
      <c r="D5900" t="s">
        <v>19624</v>
      </c>
      <c r="E5900" t="s">
        <v>90</v>
      </c>
      <c r="F5900" t="s">
        <v>15</v>
      </c>
      <c r="G5900" t="s">
        <v>36</v>
      </c>
      <c r="H5900">
        <v>100</v>
      </c>
      <c r="I5900" t="s">
        <v>19631</v>
      </c>
      <c r="J5900" t="s">
        <v>19632</v>
      </c>
      <c r="K5900" t="s">
        <v>19633</v>
      </c>
      <c r="L5900" t="s">
        <v>77953</v>
      </c>
    </row>
    <row r="5901" spans="1:12" x14ac:dyDescent="0.15">
      <c r="A5901" t="s">
        <v>12</v>
      </c>
      <c r="B5901">
        <v>1638253</v>
      </c>
      <c r="C5901">
        <v>1638273</v>
      </c>
      <c r="D5901" t="s">
        <v>19624</v>
      </c>
      <c r="E5901" t="s">
        <v>90</v>
      </c>
      <c r="F5901" t="s">
        <v>15</v>
      </c>
      <c r="G5901" t="s">
        <v>16</v>
      </c>
      <c r="H5901">
        <v>121</v>
      </c>
      <c r="I5901" t="s">
        <v>19634</v>
      </c>
      <c r="J5901" t="s">
        <v>19635</v>
      </c>
      <c r="K5901" t="s">
        <v>19636</v>
      </c>
      <c r="L5901" t="s">
        <v>77943</v>
      </c>
    </row>
    <row r="5902" spans="1:12" x14ac:dyDescent="0.15">
      <c r="A5902" t="s">
        <v>12</v>
      </c>
      <c r="B5902">
        <v>1639297</v>
      </c>
      <c r="C5902">
        <v>1639317</v>
      </c>
      <c r="D5902" t="s">
        <v>19637</v>
      </c>
      <c r="E5902" t="s">
        <v>90</v>
      </c>
      <c r="F5902" t="s">
        <v>15</v>
      </c>
      <c r="G5902" t="s">
        <v>36</v>
      </c>
      <c r="H5902">
        <v>11</v>
      </c>
      <c r="I5902" t="s">
        <v>19638</v>
      </c>
      <c r="J5902" t="s">
        <v>19639</v>
      </c>
      <c r="K5902" t="s">
        <v>19640</v>
      </c>
      <c r="L5902" t="s">
        <v>77974</v>
      </c>
    </row>
    <row r="5903" spans="1:12" x14ac:dyDescent="0.15">
      <c r="A5903" t="s">
        <v>12</v>
      </c>
      <c r="B5903">
        <v>1639329</v>
      </c>
      <c r="C5903">
        <v>1639349</v>
      </c>
      <c r="D5903" t="s">
        <v>19637</v>
      </c>
      <c r="E5903" t="s">
        <v>90</v>
      </c>
      <c r="F5903" t="s">
        <v>15</v>
      </c>
      <c r="G5903" t="s">
        <v>32</v>
      </c>
      <c r="H5903">
        <v>43</v>
      </c>
      <c r="I5903" t="s">
        <v>19641</v>
      </c>
      <c r="J5903" t="s">
        <v>19642</v>
      </c>
      <c r="K5903" t="s">
        <v>19643</v>
      </c>
      <c r="L5903" t="s">
        <v>77942</v>
      </c>
    </row>
    <row r="5904" spans="1:12" x14ac:dyDescent="0.15">
      <c r="A5904" t="s">
        <v>12</v>
      </c>
      <c r="B5904">
        <v>1639385</v>
      </c>
      <c r="C5904">
        <v>1639405</v>
      </c>
      <c r="D5904" t="s">
        <v>19637</v>
      </c>
      <c r="E5904" t="s">
        <v>90</v>
      </c>
      <c r="F5904" t="s">
        <v>15</v>
      </c>
      <c r="G5904" t="s">
        <v>16</v>
      </c>
      <c r="H5904">
        <v>99</v>
      </c>
      <c r="I5904" t="s">
        <v>19644</v>
      </c>
      <c r="J5904" t="s">
        <v>19645</v>
      </c>
      <c r="K5904" t="s">
        <v>19646</v>
      </c>
      <c r="L5904" t="s">
        <v>78051</v>
      </c>
    </row>
    <row r="5905" spans="1:12" x14ac:dyDescent="0.15">
      <c r="A5905" t="s">
        <v>12</v>
      </c>
      <c r="B5905">
        <v>1639412</v>
      </c>
      <c r="C5905">
        <v>1639432</v>
      </c>
      <c r="D5905" t="s">
        <v>19637</v>
      </c>
      <c r="E5905" t="s">
        <v>90</v>
      </c>
      <c r="F5905" t="s">
        <v>15</v>
      </c>
      <c r="G5905" t="s">
        <v>16</v>
      </c>
      <c r="H5905">
        <v>126</v>
      </c>
      <c r="I5905" t="s">
        <v>19647</v>
      </c>
      <c r="J5905" t="s">
        <v>19648</v>
      </c>
      <c r="K5905" t="s">
        <v>19649</v>
      </c>
      <c r="L5905" t="s">
        <v>78078</v>
      </c>
    </row>
    <row r="5906" spans="1:12" x14ac:dyDescent="0.15">
      <c r="A5906" t="s">
        <v>12</v>
      </c>
      <c r="B5906">
        <v>1642453</v>
      </c>
      <c r="C5906">
        <v>1642473</v>
      </c>
      <c r="D5906" t="s">
        <v>19650</v>
      </c>
      <c r="E5906" t="s">
        <v>90</v>
      </c>
      <c r="F5906" t="s">
        <v>15</v>
      </c>
      <c r="G5906" t="s">
        <v>32</v>
      </c>
      <c r="H5906">
        <v>9</v>
      </c>
      <c r="I5906" t="s">
        <v>19651</v>
      </c>
      <c r="J5906" t="s">
        <v>19652</v>
      </c>
      <c r="K5906" t="s">
        <v>19653</v>
      </c>
      <c r="L5906" t="s">
        <v>77939</v>
      </c>
    </row>
    <row r="5907" spans="1:12" x14ac:dyDescent="0.15">
      <c r="A5907" t="s">
        <v>12</v>
      </c>
      <c r="B5907">
        <v>1642485</v>
      </c>
      <c r="C5907">
        <v>1642505</v>
      </c>
      <c r="D5907" t="s">
        <v>19650</v>
      </c>
      <c r="E5907" t="s">
        <v>90</v>
      </c>
      <c r="F5907" t="s">
        <v>15</v>
      </c>
      <c r="G5907" t="s">
        <v>23</v>
      </c>
      <c r="H5907">
        <v>41</v>
      </c>
      <c r="I5907" t="s">
        <v>19654</v>
      </c>
      <c r="J5907" t="s">
        <v>19655</v>
      </c>
      <c r="K5907" t="s">
        <v>19656</v>
      </c>
      <c r="L5907" t="s">
        <v>78014</v>
      </c>
    </row>
    <row r="5908" spans="1:12" x14ac:dyDescent="0.15">
      <c r="A5908" t="s">
        <v>12</v>
      </c>
      <c r="B5908">
        <v>1642513</v>
      </c>
      <c r="C5908">
        <v>1642533</v>
      </c>
      <c r="D5908" t="s">
        <v>19650</v>
      </c>
      <c r="E5908" t="s">
        <v>90</v>
      </c>
      <c r="F5908" t="s">
        <v>15</v>
      </c>
      <c r="G5908" t="s">
        <v>36</v>
      </c>
      <c r="H5908">
        <v>69</v>
      </c>
      <c r="I5908" t="s">
        <v>19657</v>
      </c>
      <c r="J5908" t="s">
        <v>19658</v>
      </c>
      <c r="K5908" t="s">
        <v>19659</v>
      </c>
      <c r="L5908" t="s">
        <v>78015</v>
      </c>
    </row>
    <row r="5909" spans="1:12" x14ac:dyDescent="0.15">
      <c r="A5909" t="s">
        <v>12</v>
      </c>
      <c r="B5909">
        <v>1642538</v>
      </c>
      <c r="C5909">
        <v>1642558</v>
      </c>
      <c r="D5909" t="s">
        <v>19650</v>
      </c>
      <c r="E5909" t="s">
        <v>90</v>
      </c>
      <c r="F5909" t="s">
        <v>15</v>
      </c>
      <c r="G5909" t="s">
        <v>16</v>
      </c>
      <c r="H5909">
        <v>94</v>
      </c>
      <c r="I5909" t="s">
        <v>19660</v>
      </c>
      <c r="J5909" t="s">
        <v>19661</v>
      </c>
      <c r="K5909" t="s">
        <v>19662</v>
      </c>
      <c r="L5909" t="s">
        <v>77927</v>
      </c>
    </row>
    <row r="5910" spans="1:12" x14ac:dyDescent="0.15">
      <c r="A5910" t="s">
        <v>12</v>
      </c>
      <c r="B5910">
        <v>1644531</v>
      </c>
      <c r="C5910">
        <v>1644551</v>
      </c>
      <c r="D5910" t="s">
        <v>19663</v>
      </c>
      <c r="E5910" t="s">
        <v>90</v>
      </c>
      <c r="F5910" t="s">
        <v>15</v>
      </c>
      <c r="G5910" t="s">
        <v>32</v>
      </c>
      <c r="H5910">
        <v>14</v>
      </c>
      <c r="I5910" t="s">
        <v>19664</v>
      </c>
      <c r="J5910" t="s">
        <v>19665</v>
      </c>
      <c r="K5910" t="s">
        <v>19666</v>
      </c>
      <c r="L5910" t="s">
        <v>77924</v>
      </c>
    </row>
    <row r="5911" spans="1:12" x14ac:dyDescent="0.15">
      <c r="A5911" t="s">
        <v>12</v>
      </c>
      <c r="B5911">
        <v>1644563</v>
      </c>
      <c r="C5911">
        <v>1644583</v>
      </c>
      <c r="D5911" t="s">
        <v>19663</v>
      </c>
      <c r="E5911" t="s">
        <v>90</v>
      </c>
      <c r="F5911" t="s">
        <v>15</v>
      </c>
      <c r="G5911" t="s">
        <v>32</v>
      </c>
      <c r="H5911">
        <v>46</v>
      </c>
      <c r="I5911" t="s">
        <v>19667</v>
      </c>
      <c r="J5911" t="s">
        <v>19668</v>
      </c>
      <c r="K5911" t="s">
        <v>19669</v>
      </c>
      <c r="L5911" t="s">
        <v>78004</v>
      </c>
    </row>
    <row r="5912" spans="1:12" x14ac:dyDescent="0.15">
      <c r="A5912" t="s">
        <v>12</v>
      </c>
      <c r="B5912">
        <v>1644598</v>
      </c>
      <c r="C5912">
        <v>1644618</v>
      </c>
      <c r="D5912" t="s">
        <v>19663</v>
      </c>
      <c r="E5912" t="s">
        <v>90</v>
      </c>
      <c r="F5912" t="s">
        <v>15</v>
      </c>
      <c r="G5912" t="s">
        <v>36</v>
      </c>
      <c r="H5912">
        <v>81</v>
      </c>
      <c r="I5912" t="s">
        <v>19670</v>
      </c>
      <c r="J5912" t="s">
        <v>19671</v>
      </c>
      <c r="K5912" t="s">
        <v>19672</v>
      </c>
      <c r="L5912" t="s">
        <v>78019</v>
      </c>
    </row>
    <row r="5913" spans="1:12" x14ac:dyDescent="0.15">
      <c r="A5913" t="s">
        <v>12</v>
      </c>
      <c r="B5913">
        <v>1644622</v>
      </c>
      <c r="C5913">
        <v>1644642</v>
      </c>
      <c r="D5913" t="s">
        <v>19663</v>
      </c>
      <c r="E5913" t="s">
        <v>90</v>
      </c>
      <c r="F5913" t="s">
        <v>15</v>
      </c>
      <c r="G5913" t="s">
        <v>36</v>
      </c>
      <c r="H5913">
        <v>105</v>
      </c>
      <c r="I5913" t="s">
        <v>19673</v>
      </c>
      <c r="J5913" t="s">
        <v>19674</v>
      </c>
      <c r="K5913" t="s">
        <v>19675</v>
      </c>
      <c r="L5913" t="s">
        <v>78028</v>
      </c>
    </row>
    <row r="5914" spans="1:12" x14ac:dyDescent="0.15">
      <c r="A5914" t="s">
        <v>12</v>
      </c>
      <c r="B5914">
        <v>1645127</v>
      </c>
      <c r="C5914">
        <v>1645147</v>
      </c>
      <c r="D5914" t="s">
        <v>19676</v>
      </c>
      <c r="E5914" t="s">
        <v>90</v>
      </c>
      <c r="F5914" t="s">
        <v>15</v>
      </c>
      <c r="G5914" t="s">
        <v>16</v>
      </c>
      <c r="H5914">
        <v>15</v>
      </c>
      <c r="I5914" t="s">
        <v>19677</v>
      </c>
      <c r="J5914" t="s">
        <v>19678</v>
      </c>
      <c r="K5914" t="s">
        <v>19679</v>
      </c>
      <c r="L5914" t="s">
        <v>77970</v>
      </c>
    </row>
    <row r="5915" spans="1:12" x14ac:dyDescent="0.15">
      <c r="A5915" t="s">
        <v>12</v>
      </c>
      <c r="B5915">
        <v>1645152</v>
      </c>
      <c r="C5915">
        <v>1645172</v>
      </c>
      <c r="D5915" t="s">
        <v>19676</v>
      </c>
      <c r="E5915" t="s">
        <v>90</v>
      </c>
      <c r="F5915" t="s">
        <v>15</v>
      </c>
      <c r="G5915" t="s">
        <v>23</v>
      </c>
      <c r="H5915">
        <v>40</v>
      </c>
      <c r="I5915" t="s">
        <v>19680</v>
      </c>
      <c r="J5915" t="s">
        <v>19681</v>
      </c>
      <c r="K5915" t="s">
        <v>19682</v>
      </c>
      <c r="L5915" t="s">
        <v>77952</v>
      </c>
    </row>
    <row r="5916" spans="1:12" x14ac:dyDescent="0.15">
      <c r="A5916" t="s">
        <v>12</v>
      </c>
      <c r="B5916">
        <v>1645173</v>
      </c>
      <c r="C5916">
        <v>1645193</v>
      </c>
      <c r="D5916" t="s">
        <v>19676</v>
      </c>
      <c r="E5916" t="s">
        <v>90</v>
      </c>
      <c r="F5916" t="s">
        <v>15</v>
      </c>
      <c r="G5916" t="s">
        <v>36</v>
      </c>
      <c r="H5916">
        <v>61</v>
      </c>
      <c r="I5916" t="s">
        <v>19683</v>
      </c>
      <c r="J5916" t="s">
        <v>19684</v>
      </c>
      <c r="K5916" t="s">
        <v>19685</v>
      </c>
      <c r="L5916" t="s">
        <v>77979</v>
      </c>
    </row>
    <row r="5917" spans="1:12" x14ac:dyDescent="0.15">
      <c r="A5917" t="s">
        <v>12</v>
      </c>
      <c r="B5917">
        <v>1645193</v>
      </c>
      <c r="C5917">
        <v>1645213</v>
      </c>
      <c r="D5917" t="s">
        <v>19676</v>
      </c>
      <c r="E5917" t="s">
        <v>90</v>
      </c>
      <c r="F5917" t="s">
        <v>15</v>
      </c>
      <c r="G5917" t="s">
        <v>23</v>
      </c>
      <c r="H5917">
        <v>81</v>
      </c>
      <c r="I5917" t="s">
        <v>19686</v>
      </c>
      <c r="J5917" t="s">
        <v>19687</v>
      </c>
      <c r="K5917" t="s">
        <v>19688</v>
      </c>
      <c r="L5917" t="s">
        <v>78019</v>
      </c>
    </row>
    <row r="5918" spans="1:12" x14ac:dyDescent="0.15">
      <c r="A5918" t="s">
        <v>12</v>
      </c>
      <c r="B5918">
        <v>1646192</v>
      </c>
      <c r="C5918">
        <v>1646212</v>
      </c>
      <c r="D5918" t="s">
        <v>19689</v>
      </c>
      <c r="E5918" t="s">
        <v>90</v>
      </c>
      <c r="F5918" t="s">
        <v>15</v>
      </c>
      <c r="G5918" t="s">
        <v>36</v>
      </c>
      <c r="H5918">
        <v>10</v>
      </c>
      <c r="I5918" t="s">
        <v>19690</v>
      </c>
      <c r="J5918" t="s">
        <v>19691</v>
      </c>
      <c r="K5918" t="s">
        <v>19692</v>
      </c>
      <c r="L5918" t="s">
        <v>78001</v>
      </c>
    </row>
    <row r="5919" spans="1:12" x14ac:dyDescent="0.15">
      <c r="A5919" t="s">
        <v>12</v>
      </c>
      <c r="B5919">
        <v>1646223</v>
      </c>
      <c r="C5919">
        <v>1646243</v>
      </c>
      <c r="D5919" t="s">
        <v>19689</v>
      </c>
      <c r="E5919" t="s">
        <v>90</v>
      </c>
      <c r="F5919" t="s">
        <v>15</v>
      </c>
      <c r="G5919" t="s">
        <v>23</v>
      </c>
      <c r="H5919">
        <v>41</v>
      </c>
      <c r="I5919" t="s">
        <v>19693</v>
      </c>
      <c r="J5919" t="s">
        <v>19694</v>
      </c>
      <c r="K5919" t="s">
        <v>19695</v>
      </c>
      <c r="L5919" t="s">
        <v>78014</v>
      </c>
    </row>
    <row r="5920" spans="1:12" x14ac:dyDescent="0.15">
      <c r="A5920" t="s">
        <v>12</v>
      </c>
      <c r="B5920">
        <v>1646264</v>
      </c>
      <c r="C5920">
        <v>1646284</v>
      </c>
      <c r="D5920" t="s">
        <v>19689</v>
      </c>
      <c r="E5920" t="s">
        <v>90</v>
      </c>
      <c r="F5920" t="s">
        <v>15</v>
      </c>
      <c r="G5920" t="s">
        <v>16</v>
      </c>
      <c r="H5920">
        <v>82</v>
      </c>
      <c r="I5920" t="s">
        <v>19696</v>
      </c>
      <c r="J5920" t="s">
        <v>19697</v>
      </c>
      <c r="K5920" t="s">
        <v>19698</v>
      </c>
      <c r="L5920" t="s">
        <v>78011</v>
      </c>
    </row>
    <row r="5921" spans="1:12" x14ac:dyDescent="0.15">
      <c r="A5921" t="s">
        <v>12</v>
      </c>
      <c r="B5921">
        <v>1646297</v>
      </c>
      <c r="C5921">
        <v>1646317</v>
      </c>
      <c r="D5921" t="s">
        <v>19689</v>
      </c>
      <c r="E5921" t="s">
        <v>90</v>
      </c>
      <c r="F5921" t="s">
        <v>15</v>
      </c>
      <c r="G5921" t="s">
        <v>16</v>
      </c>
      <c r="H5921">
        <v>115</v>
      </c>
      <c r="I5921" t="s">
        <v>19699</v>
      </c>
      <c r="J5921" t="s">
        <v>19700</v>
      </c>
      <c r="K5921" t="s">
        <v>19701</v>
      </c>
      <c r="L5921" t="s">
        <v>78020</v>
      </c>
    </row>
    <row r="5922" spans="1:12" x14ac:dyDescent="0.15">
      <c r="A5922" t="s">
        <v>12</v>
      </c>
      <c r="B5922">
        <v>1647205</v>
      </c>
      <c r="C5922">
        <v>1647225</v>
      </c>
      <c r="D5922" t="s">
        <v>19702</v>
      </c>
      <c r="E5922" t="s">
        <v>90</v>
      </c>
      <c r="F5922" t="s">
        <v>15</v>
      </c>
      <c r="G5922" t="s">
        <v>32</v>
      </c>
      <c r="H5922">
        <v>6</v>
      </c>
      <c r="I5922" t="s">
        <v>19703</v>
      </c>
      <c r="J5922" t="s">
        <v>19704</v>
      </c>
      <c r="K5922" t="s">
        <v>19705</v>
      </c>
      <c r="L5922" t="s">
        <v>78025</v>
      </c>
    </row>
    <row r="5923" spans="1:12" x14ac:dyDescent="0.15">
      <c r="A5923" t="s">
        <v>12</v>
      </c>
      <c r="B5923">
        <v>1647225</v>
      </c>
      <c r="C5923">
        <v>1647245</v>
      </c>
      <c r="D5923" t="s">
        <v>19702</v>
      </c>
      <c r="E5923" t="s">
        <v>90</v>
      </c>
      <c r="F5923" t="s">
        <v>15</v>
      </c>
      <c r="G5923" t="s">
        <v>16</v>
      </c>
      <c r="H5923">
        <v>26</v>
      </c>
      <c r="I5923" t="s">
        <v>19706</v>
      </c>
      <c r="J5923" t="s">
        <v>19707</v>
      </c>
      <c r="K5923" t="s">
        <v>19708</v>
      </c>
      <c r="L5923" t="s">
        <v>78002</v>
      </c>
    </row>
    <row r="5924" spans="1:12" x14ac:dyDescent="0.15">
      <c r="A5924" t="s">
        <v>12</v>
      </c>
      <c r="B5924">
        <v>1647251</v>
      </c>
      <c r="C5924">
        <v>1647271</v>
      </c>
      <c r="D5924" t="s">
        <v>19702</v>
      </c>
      <c r="E5924" t="s">
        <v>90</v>
      </c>
      <c r="F5924" t="s">
        <v>15</v>
      </c>
      <c r="G5924" t="s">
        <v>36</v>
      </c>
      <c r="H5924">
        <v>52</v>
      </c>
      <c r="I5924" t="s">
        <v>19709</v>
      </c>
      <c r="J5924" t="s">
        <v>19710</v>
      </c>
      <c r="K5924" t="s">
        <v>19711</v>
      </c>
      <c r="L5924" t="s">
        <v>77959</v>
      </c>
    </row>
    <row r="5925" spans="1:12" x14ac:dyDescent="0.15">
      <c r="A5925" t="s">
        <v>12</v>
      </c>
      <c r="B5925">
        <v>1647275</v>
      </c>
      <c r="C5925">
        <v>1647295</v>
      </c>
      <c r="D5925" t="s">
        <v>19702</v>
      </c>
      <c r="E5925" t="s">
        <v>90</v>
      </c>
      <c r="F5925" t="s">
        <v>15</v>
      </c>
      <c r="G5925" t="s">
        <v>16</v>
      </c>
      <c r="H5925">
        <v>76</v>
      </c>
      <c r="I5925" t="s">
        <v>19712</v>
      </c>
      <c r="J5925" t="s">
        <v>19713</v>
      </c>
      <c r="K5925" t="s">
        <v>19714</v>
      </c>
      <c r="L5925" t="s">
        <v>77985</v>
      </c>
    </row>
    <row r="5926" spans="1:12" x14ac:dyDescent="0.15">
      <c r="A5926" t="s">
        <v>12</v>
      </c>
      <c r="B5926">
        <v>1648663</v>
      </c>
      <c r="C5926">
        <v>1648683</v>
      </c>
      <c r="D5926" t="s">
        <v>19715</v>
      </c>
      <c r="E5926" t="s">
        <v>90</v>
      </c>
      <c r="F5926" t="s">
        <v>15</v>
      </c>
      <c r="G5926" t="s">
        <v>36</v>
      </c>
      <c r="H5926">
        <v>31</v>
      </c>
      <c r="I5926" t="s">
        <v>19716</v>
      </c>
      <c r="J5926" t="s">
        <v>19717</v>
      </c>
      <c r="K5926" t="s">
        <v>19718</v>
      </c>
      <c r="L5926" t="s">
        <v>77910</v>
      </c>
    </row>
    <row r="5927" spans="1:12" x14ac:dyDescent="0.15">
      <c r="A5927" t="s">
        <v>12</v>
      </c>
      <c r="B5927">
        <v>1648686</v>
      </c>
      <c r="C5927">
        <v>1648706</v>
      </c>
      <c r="D5927" t="s">
        <v>19715</v>
      </c>
      <c r="E5927" t="s">
        <v>90</v>
      </c>
      <c r="F5927" t="s">
        <v>15</v>
      </c>
      <c r="G5927" t="s">
        <v>16</v>
      </c>
      <c r="H5927">
        <v>54</v>
      </c>
      <c r="I5927" t="s">
        <v>19719</v>
      </c>
      <c r="J5927" t="s">
        <v>19720</v>
      </c>
      <c r="K5927" t="s">
        <v>19721</v>
      </c>
      <c r="L5927" t="s">
        <v>77961</v>
      </c>
    </row>
    <row r="5928" spans="1:12" x14ac:dyDescent="0.15">
      <c r="A5928" t="s">
        <v>12</v>
      </c>
      <c r="B5928">
        <v>1648707</v>
      </c>
      <c r="C5928">
        <v>1648727</v>
      </c>
      <c r="D5928" t="s">
        <v>19715</v>
      </c>
      <c r="E5928" t="s">
        <v>90</v>
      </c>
      <c r="F5928" t="s">
        <v>15</v>
      </c>
      <c r="G5928" t="s">
        <v>16</v>
      </c>
      <c r="H5928">
        <v>75</v>
      </c>
      <c r="I5928" t="s">
        <v>19722</v>
      </c>
      <c r="J5928" t="s">
        <v>19723</v>
      </c>
      <c r="K5928" t="s">
        <v>19724</v>
      </c>
      <c r="L5928" t="s">
        <v>78027</v>
      </c>
    </row>
    <row r="5929" spans="1:12" x14ac:dyDescent="0.15">
      <c r="A5929" t="s">
        <v>12</v>
      </c>
      <c r="B5929">
        <v>1648759</v>
      </c>
      <c r="C5929">
        <v>1648779</v>
      </c>
      <c r="D5929" t="s">
        <v>19715</v>
      </c>
      <c r="E5929" t="s">
        <v>90</v>
      </c>
      <c r="F5929" t="s">
        <v>15</v>
      </c>
      <c r="G5929" t="s">
        <v>36</v>
      </c>
      <c r="H5929">
        <v>127</v>
      </c>
      <c r="I5929" t="s">
        <v>19725</v>
      </c>
      <c r="J5929" t="s">
        <v>19726</v>
      </c>
      <c r="K5929" t="s">
        <v>19727</v>
      </c>
      <c r="L5929" t="s">
        <v>78026</v>
      </c>
    </row>
    <row r="5930" spans="1:12" x14ac:dyDescent="0.15">
      <c r="A5930" t="s">
        <v>12</v>
      </c>
      <c r="B5930">
        <v>1650161</v>
      </c>
      <c r="C5930">
        <v>1650181</v>
      </c>
      <c r="D5930" t="s">
        <v>19728</v>
      </c>
      <c r="E5930" t="s">
        <v>90</v>
      </c>
      <c r="F5930" t="s">
        <v>15</v>
      </c>
      <c r="G5930" t="s">
        <v>16</v>
      </c>
      <c r="H5930">
        <v>28</v>
      </c>
      <c r="I5930" t="s">
        <v>19729</v>
      </c>
      <c r="J5930" t="s">
        <v>19730</v>
      </c>
      <c r="K5930" t="s">
        <v>19731</v>
      </c>
      <c r="L5930" t="s">
        <v>77956</v>
      </c>
    </row>
    <row r="5931" spans="1:12" x14ac:dyDescent="0.15">
      <c r="A5931" t="s">
        <v>12</v>
      </c>
      <c r="B5931">
        <v>1650212</v>
      </c>
      <c r="C5931">
        <v>1650232</v>
      </c>
      <c r="D5931" t="s">
        <v>19728</v>
      </c>
      <c r="E5931" t="s">
        <v>90</v>
      </c>
      <c r="F5931" t="s">
        <v>15</v>
      </c>
      <c r="G5931" t="s">
        <v>36</v>
      </c>
      <c r="H5931">
        <v>79</v>
      </c>
      <c r="I5931" t="s">
        <v>19732</v>
      </c>
      <c r="J5931" t="s">
        <v>19733</v>
      </c>
      <c r="K5931" t="s">
        <v>19734</v>
      </c>
      <c r="L5931" t="s">
        <v>77993</v>
      </c>
    </row>
    <row r="5932" spans="1:12" x14ac:dyDescent="0.15">
      <c r="A5932" t="s">
        <v>12</v>
      </c>
      <c r="B5932">
        <v>1650243</v>
      </c>
      <c r="C5932">
        <v>1650263</v>
      </c>
      <c r="D5932" t="s">
        <v>19728</v>
      </c>
      <c r="E5932" t="s">
        <v>90</v>
      </c>
      <c r="F5932" t="s">
        <v>15</v>
      </c>
      <c r="G5932" t="s">
        <v>16</v>
      </c>
      <c r="H5932">
        <v>110</v>
      </c>
      <c r="I5932" t="s">
        <v>19735</v>
      </c>
      <c r="J5932" t="s">
        <v>19736</v>
      </c>
      <c r="K5932" t="s">
        <v>19737</v>
      </c>
      <c r="L5932" t="s">
        <v>78030</v>
      </c>
    </row>
    <row r="5933" spans="1:12" x14ac:dyDescent="0.15">
      <c r="A5933" t="s">
        <v>12</v>
      </c>
      <c r="B5933">
        <v>1650269</v>
      </c>
      <c r="C5933">
        <v>1650289</v>
      </c>
      <c r="D5933" t="s">
        <v>19728</v>
      </c>
      <c r="E5933" t="s">
        <v>90</v>
      </c>
      <c r="F5933" t="s">
        <v>15</v>
      </c>
      <c r="G5933" t="s">
        <v>36</v>
      </c>
      <c r="H5933">
        <v>136</v>
      </c>
      <c r="I5933" t="s">
        <v>19738</v>
      </c>
      <c r="J5933" t="s">
        <v>19739</v>
      </c>
      <c r="K5933" t="s">
        <v>19740</v>
      </c>
      <c r="L5933" t="s">
        <v>78057</v>
      </c>
    </row>
    <row r="5934" spans="1:12" x14ac:dyDescent="0.15">
      <c r="A5934" t="s">
        <v>12</v>
      </c>
      <c r="B5934">
        <v>1651552</v>
      </c>
      <c r="C5934">
        <v>1651572</v>
      </c>
      <c r="D5934" t="s">
        <v>19741</v>
      </c>
      <c r="E5934" t="s">
        <v>90</v>
      </c>
      <c r="F5934" t="s">
        <v>76</v>
      </c>
      <c r="G5934" t="s">
        <v>32</v>
      </c>
      <c r="H5934">
        <v>13</v>
      </c>
      <c r="I5934" t="s">
        <v>19742</v>
      </c>
      <c r="J5934" t="s">
        <v>19743</v>
      </c>
      <c r="K5934" t="s">
        <v>19744</v>
      </c>
      <c r="L5934" t="s">
        <v>77935</v>
      </c>
    </row>
    <row r="5935" spans="1:12" x14ac:dyDescent="0.15">
      <c r="A5935" t="s">
        <v>12</v>
      </c>
      <c r="B5935">
        <v>1651522</v>
      </c>
      <c r="C5935">
        <v>1651542</v>
      </c>
      <c r="D5935" t="s">
        <v>19741</v>
      </c>
      <c r="E5935" t="s">
        <v>90</v>
      </c>
      <c r="F5935" t="s">
        <v>76</v>
      </c>
      <c r="G5935" t="s">
        <v>16</v>
      </c>
      <c r="H5935">
        <v>43</v>
      </c>
      <c r="I5935" t="s">
        <v>19745</v>
      </c>
      <c r="J5935" t="s">
        <v>19746</v>
      </c>
      <c r="K5935" t="s">
        <v>19747</v>
      </c>
      <c r="L5935" t="s">
        <v>77942</v>
      </c>
    </row>
    <row r="5936" spans="1:12" x14ac:dyDescent="0.15">
      <c r="A5936" t="s">
        <v>12</v>
      </c>
      <c r="B5936">
        <v>1651492</v>
      </c>
      <c r="C5936">
        <v>1651512</v>
      </c>
      <c r="D5936" t="s">
        <v>19741</v>
      </c>
      <c r="E5936" t="s">
        <v>90</v>
      </c>
      <c r="F5936" t="s">
        <v>76</v>
      </c>
      <c r="G5936" t="s">
        <v>32</v>
      </c>
      <c r="H5936">
        <v>73</v>
      </c>
      <c r="I5936" t="s">
        <v>19748</v>
      </c>
      <c r="J5936" t="s">
        <v>19749</v>
      </c>
      <c r="K5936" t="s">
        <v>19750</v>
      </c>
      <c r="L5936" t="s">
        <v>77926</v>
      </c>
    </row>
    <row r="5937" spans="1:12" x14ac:dyDescent="0.15">
      <c r="A5937" t="s">
        <v>12</v>
      </c>
      <c r="B5937">
        <v>1651467</v>
      </c>
      <c r="C5937">
        <v>1651487</v>
      </c>
      <c r="D5937" t="s">
        <v>19741</v>
      </c>
      <c r="E5937" t="s">
        <v>90</v>
      </c>
      <c r="F5937" t="s">
        <v>76</v>
      </c>
      <c r="G5937" t="s">
        <v>23</v>
      </c>
      <c r="H5937">
        <v>98</v>
      </c>
      <c r="I5937" t="s">
        <v>19751</v>
      </c>
      <c r="J5937" t="s">
        <v>19752</v>
      </c>
      <c r="K5937" t="s">
        <v>19753</v>
      </c>
      <c r="L5937" t="s">
        <v>78048</v>
      </c>
    </row>
    <row r="5938" spans="1:12" x14ac:dyDescent="0.15">
      <c r="A5938" t="s">
        <v>12</v>
      </c>
      <c r="B5938">
        <v>1652302</v>
      </c>
      <c r="C5938">
        <v>1652322</v>
      </c>
      <c r="D5938" t="s">
        <v>19754</v>
      </c>
      <c r="E5938" t="s">
        <v>19755</v>
      </c>
      <c r="F5938" t="s">
        <v>76</v>
      </c>
      <c r="G5938" t="s">
        <v>16</v>
      </c>
      <c r="H5938">
        <v>10</v>
      </c>
      <c r="I5938" t="s">
        <v>19756</v>
      </c>
      <c r="J5938" t="s">
        <v>19757</v>
      </c>
      <c r="K5938" t="s">
        <v>19758</v>
      </c>
      <c r="L5938" t="s">
        <v>78001</v>
      </c>
    </row>
    <row r="5939" spans="1:12" x14ac:dyDescent="0.15">
      <c r="A5939" t="s">
        <v>12</v>
      </c>
      <c r="B5939">
        <v>1652280</v>
      </c>
      <c r="C5939">
        <v>1652300</v>
      </c>
      <c r="D5939" t="s">
        <v>19754</v>
      </c>
      <c r="E5939" t="s">
        <v>19755</v>
      </c>
      <c r="F5939" t="s">
        <v>76</v>
      </c>
      <c r="G5939" t="s">
        <v>16</v>
      </c>
      <c r="H5939">
        <v>32</v>
      </c>
      <c r="I5939" t="s">
        <v>19759</v>
      </c>
      <c r="J5939" t="s">
        <v>19760</v>
      </c>
      <c r="K5939" t="s">
        <v>19761</v>
      </c>
      <c r="L5939" t="s">
        <v>77918</v>
      </c>
    </row>
    <row r="5940" spans="1:12" x14ac:dyDescent="0.15">
      <c r="A5940" t="s">
        <v>12</v>
      </c>
      <c r="B5940">
        <v>1652259</v>
      </c>
      <c r="C5940">
        <v>1652279</v>
      </c>
      <c r="D5940" t="s">
        <v>19754</v>
      </c>
      <c r="E5940" t="s">
        <v>19755</v>
      </c>
      <c r="F5940" t="s">
        <v>76</v>
      </c>
      <c r="G5940" t="s">
        <v>36</v>
      </c>
      <c r="H5940">
        <v>53</v>
      </c>
      <c r="I5940" t="s">
        <v>19762</v>
      </c>
      <c r="J5940" t="s">
        <v>19763</v>
      </c>
      <c r="K5940" t="s">
        <v>19764</v>
      </c>
      <c r="L5940" t="s">
        <v>77922</v>
      </c>
    </row>
    <row r="5941" spans="1:12" x14ac:dyDescent="0.15">
      <c r="A5941" t="s">
        <v>12</v>
      </c>
      <c r="B5941">
        <v>1652236</v>
      </c>
      <c r="C5941">
        <v>1652256</v>
      </c>
      <c r="D5941" t="s">
        <v>19754</v>
      </c>
      <c r="E5941" t="s">
        <v>19755</v>
      </c>
      <c r="F5941" t="s">
        <v>76</v>
      </c>
      <c r="G5941" t="s">
        <v>23</v>
      </c>
      <c r="H5941">
        <v>76</v>
      </c>
      <c r="I5941" t="s">
        <v>19765</v>
      </c>
      <c r="J5941" t="s">
        <v>19766</v>
      </c>
      <c r="K5941" t="s">
        <v>19767</v>
      </c>
      <c r="L5941" t="s">
        <v>77985</v>
      </c>
    </row>
    <row r="5942" spans="1:12" x14ac:dyDescent="0.15">
      <c r="A5942" t="s">
        <v>12</v>
      </c>
      <c r="B5942">
        <v>1652993</v>
      </c>
      <c r="C5942">
        <v>1653013</v>
      </c>
      <c r="D5942" t="s">
        <v>19768</v>
      </c>
      <c r="E5942" t="s">
        <v>90</v>
      </c>
      <c r="F5942" t="s">
        <v>76</v>
      </c>
      <c r="G5942" t="s">
        <v>16</v>
      </c>
      <c r="H5942">
        <v>32</v>
      </c>
      <c r="I5942" t="s">
        <v>19769</v>
      </c>
      <c r="J5942" t="s">
        <v>19770</v>
      </c>
      <c r="K5942" t="s">
        <v>19771</v>
      </c>
      <c r="L5942" t="s">
        <v>77918</v>
      </c>
    </row>
    <row r="5943" spans="1:12" x14ac:dyDescent="0.15">
      <c r="A5943" t="s">
        <v>12</v>
      </c>
      <c r="B5943">
        <v>1652968</v>
      </c>
      <c r="C5943">
        <v>1652988</v>
      </c>
      <c r="D5943" t="s">
        <v>19768</v>
      </c>
      <c r="E5943" t="s">
        <v>90</v>
      </c>
      <c r="F5943" t="s">
        <v>76</v>
      </c>
      <c r="G5943" t="s">
        <v>16</v>
      </c>
      <c r="H5943">
        <v>57</v>
      </c>
      <c r="I5943" t="s">
        <v>19772</v>
      </c>
      <c r="J5943" t="s">
        <v>19773</v>
      </c>
      <c r="K5943" t="s">
        <v>19774</v>
      </c>
      <c r="L5943" t="s">
        <v>78049</v>
      </c>
    </row>
    <row r="5944" spans="1:12" x14ac:dyDescent="0.15">
      <c r="A5944" t="s">
        <v>12</v>
      </c>
      <c r="B5944">
        <v>1652945</v>
      </c>
      <c r="C5944">
        <v>1652965</v>
      </c>
      <c r="D5944" t="s">
        <v>19768</v>
      </c>
      <c r="E5944" t="s">
        <v>90</v>
      </c>
      <c r="F5944" t="s">
        <v>76</v>
      </c>
      <c r="G5944" t="s">
        <v>23</v>
      </c>
      <c r="H5944">
        <v>80</v>
      </c>
      <c r="I5944" t="s">
        <v>19775</v>
      </c>
      <c r="J5944" t="s">
        <v>19776</v>
      </c>
      <c r="K5944" t="s">
        <v>19777</v>
      </c>
      <c r="L5944" t="s">
        <v>77940</v>
      </c>
    </row>
    <row r="5945" spans="1:12" x14ac:dyDescent="0.15">
      <c r="A5945" t="s">
        <v>12</v>
      </c>
      <c r="B5945">
        <v>1652925</v>
      </c>
      <c r="C5945">
        <v>1652945</v>
      </c>
      <c r="D5945" t="s">
        <v>19768</v>
      </c>
      <c r="E5945" t="s">
        <v>90</v>
      </c>
      <c r="F5945" t="s">
        <v>76</v>
      </c>
      <c r="G5945" t="s">
        <v>32</v>
      </c>
      <c r="H5945">
        <v>100</v>
      </c>
      <c r="I5945" t="s">
        <v>19778</v>
      </c>
      <c r="J5945" t="s">
        <v>19779</v>
      </c>
      <c r="K5945" t="s">
        <v>19780</v>
      </c>
      <c r="L5945" t="s">
        <v>77953</v>
      </c>
    </row>
    <row r="5946" spans="1:12" x14ac:dyDescent="0.15">
      <c r="A5946" t="s">
        <v>12</v>
      </c>
      <c r="B5946">
        <v>1653652</v>
      </c>
      <c r="C5946">
        <v>1653672</v>
      </c>
      <c r="D5946" t="s">
        <v>19781</v>
      </c>
      <c r="E5946" t="s">
        <v>90</v>
      </c>
      <c r="F5946" t="s">
        <v>76</v>
      </c>
      <c r="G5946" t="s">
        <v>16</v>
      </c>
      <c r="H5946">
        <v>10</v>
      </c>
      <c r="I5946" t="s">
        <v>19782</v>
      </c>
      <c r="J5946" t="s">
        <v>19783</v>
      </c>
      <c r="K5946" t="s">
        <v>19784</v>
      </c>
      <c r="L5946" t="s">
        <v>78001</v>
      </c>
    </row>
    <row r="5947" spans="1:12" x14ac:dyDescent="0.15">
      <c r="A5947" t="s">
        <v>12</v>
      </c>
      <c r="B5947">
        <v>1653621</v>
      </c>
      <c r="C5947">
        <v>1653641</v>
      </c>
      <c r="D5947" t="s">
        <v>19781</v>
      </c>
      <c r="E5947" t="s">
        <v>90</v>
      </c>
      <c r="F5947" t="s">
        <v>76</v>
      </c>
      <c r="G5947" t="s">
        <v>23</v>
      </c>
      <c r="H5947">
        <v>41</v>
      </c>
      <c r="I5947" t="s">
        <v>19785</v>
      </c>
      <c r="J5947" t="s">
        <v>19786</v>
      </c>
      <c r="K5947" t="s">
        <v>19787</v>
      </c>
      <c r="L5947" t="s">
        <v>78014</v>
      </c>
    </row>
    <row r="5948" spans="1:12" x14ac:dyDescent="0.15">
      <c r="A5948" t="s">
        <v>12</v>
      </c>
      <c r="B5948">
        <v>1653601</v>
      </c>
      <c r="C5948">
        <v>1653621</v>
      </c>
      <c r="D5948" t="s">
        <v>19781</v>
      </c>
      <c r="E5948" t="s">
        <v>90</v>
      </c>
      <c r="F5948" t="s">
        <v>76</v>
      </c>
      <c r="G5948" t="s">
        <v>36</v>
      </c>
      <c r="H5948">
        <v>61</v>
      </c>
      <c r="I5948" t="s">
        <v>19788</v>
      </c>
      <c r="J5948" t="s">
        <v>19789</v>
      </c>
      <c r="K5948" t="s">
        <v>19790</v>
      </c>
      <c r="L5948" t="s">
        <v>77979</v>
      </c>
    </row>
    <row r="5949" spans="1:12" x14ac:dyDescent="0.15">
      <c r="A5949" t="s">
        <v>12</v>
      </c>
      <c r="B5949">
        <v>1653577</v>
      </c>
      <c r="C5949">
        <v>1653597</v>
      </c>
      <c r="D5949" t="s">
        <v>19781</v>
      </c>
      <c r="E5949" t="s">
        <v>90</v>
      </c>
      <c r="F5949" t="s">
        <v>76</v>
      </c>
      <c r="G5949" t="s">
        <v>36</v>
      </c>
      <c r="H5949">
        <v>85</v>
      </c>
      <c r="I5949" t="s">
        <v>19791</v>
      </c>
      <c r="J5949" t="s">
        <v>19792</v>
      </c>
      <c r="K5949" t="s">
        <v>19793</v>
      </c>
      <c r="L5949" t="s">
        <v>77972</v>
      </c>
    </row>
    <row r="5950" spans="1:12" x14ac:dyDescent="0.15">
      <c r="A5950" t="s">
        <v>12</v>
      </c>
      <c r="B5950">
        <v>1654695</v>
      </c>
      <c r="C5950">
        <v>1654715</v>
      </c>
      <c r="D5950" t="s">
        <v>19794</v>
      </c>
      <c r="E5950" t="s">
        <v>90</v>
      </c>
      <c r="F5950" t="s">
        <v>76</v>
      </c>
      <c r="G5950" t="s">
        <v>32</v>
      </c>
      <c r="H5950">
        <v>1</v>
      </c>
      <c r="I5950" t="s">
        <v>19795</v>
      </c>
      <c r="J5950" t="s">
        <v>19796</v>
      </c>
      <c r="K5950" t="s">
        <v>19797</v>
      </c>
      <c r="L5950" t="s">
        <v>77917</v>
      </c>
    </row>
    <row r="5951" spans="1:12" x14ac:dyDescent="0.15">
      <c r="A5951" t="s">
        <v>12</v>
      </c>
      <c r="B5951">
        <v>1654674</v>
      </c>
      <c r="C5951">
        <v>1654694</v>
      </c>
      <c r="D5951" t="s">
        <v>19794</v>
      </c>
      <c r="E5951" t="s">
        <v>90</v>
      </c>
      <c r="F5951" t="s">
        <v>76</v>
      </c>
      <c r="G5951" t="s">
        <v>23</v>
      </c>
      <c r="H5951">
        <v>22</v>
      </c>
      <c r="I5951" t="s">
        <v>19798</v>
      </c>
      <c r="J5951" t="s">
        <v>19799</v>
      </c>
      <c r="K5951" t="s">
        <v>19800</v>
      </c>
      <c r="L5951" t="s">
        <v>77948</v>
      </c>
    </row>
    <row r="5952" spans="1:12" x14ac:dyDescent="0.15">
      <c r="A5952" t="s">
        <v>12</v>
      </c>
      <c r="B5952">
        <v>1654653</v>
      </c>
      <c r="C5952">
        <v>1654673</v>
      </c>
      <c r="D5952" t="s">
        <v>19794</v>
      </c>
      <c r="E5952" t="s">
        <v>90</v>
      </c>
      <c r="F5952" t="s">
        <v>76</v>
      </c>
      <c r="G5952" t="s">
        <v>32</v>
      </c>
      <c r="H5952">
        <v>43</v>
      </c>
      <c r="I5952" t="s">
        <v>19801</v>
      </c>
      <c r="J5952" t="s">
        <v>19802</v>
      </c>
      <c r="K5952" t="s">
        <v>19803</v>
      </c>
      <c r="L5952" t="s">
        <v>77942</v>
      </c>
    </row>
    <row r="5953" spans="1:12" x14ac:dyDescent="0.15">
      <c r="A5953" t="s">
        <v>12</v>
      </c>
      <c r="B5953">
        <v>1654628</v>
      </c>
      <c r="C5953">
        <v>1654648</v>
      </c>
      <c r="D5953" t="s">
        <v>19794</v>
      </c>
      <c r="E5953" t="s">
        <v>90</v>
      </c>
      <c r="F5953" t="s">
        <v>76</v>
      </c>
      <c r="G5953" t="s">
        <v>23</v>
      </c>
      <c r="H5953">
        <v>68</v>
      </c>
      <c r="I5953" t="s">
        <v>19804</v>
      </c>
      <c r="J5953" t="s">
        <v>19805</v>
      </c>
      <c r="K5953" t="s">
        <v>19806</v>
      </c>
      <c r="L5953" t="s">
        <v>77962</v>
      </c>
    </row>
    <row r="5954" spans="1:12" x14ac:dyDescent="0.15">
      <c r="A5954" t="s">
        <v>12</v>
      </c>
      <c r="B5954">
        <v>1657013</v>
      </c>
      <c r="C5954">
        <v>1657033</v>
      </c>
      <c r="D5954" t="s">
        <v>19807</v>
      </c>
      <c r="E5954" t="s">
        <v>90</v>
      </c>
      <c r="F5954" t="s">
        <v>76</v>
      </c>
      <c r="G5954" t="s">
        <v>36</v>
      </c>
      <c r="H5954">
        <v>10</v>
      </c>
      <c r="I5954" t="s">
        <v>19808</v>
      </c>
      <c r="J5954" t="s">
        <v>19809</v>
      </c>
      <c r="K5954" t="s">
        <v>19810</v>
      </c>
      <c r="L5954" t="s">
        <v>78001</v>
      </c>
    </row>
    <row r="5955" spans="1:12" x14ac:dyDescent="0.15">
      <c r="A5955" t="s">
        <v>12</v>
      </c>
      <c r="B5955">
        <v>1656991</v>
      </c>
      <c r="C5955">
        <v>1657011</v>
      </c>
      <c r="D5955" t="s">
        <v>19807</v>
      </c>
      <c r="E5955" t="s">
        <v>90</v>
      </c>
      <c r="F5955" t="s">
        <v>76</v>
      </c>
      <c r="G5955" t="s">
        <v>23</v>
      </c>
      <c r="H5955">
        <v>32</v>
      </c>
      <c r="I5955" t="s">
        <v>19811</v>
      </c>
      <c r="J5955" t="s">
        <v>19812</v>
      </c>
      <c r="K5955" t="s">
        <v>19813</v>
      </c>
      <c r="L5955" t="s">
        <v>77918</v>
      </c>
    </row>
    <row r="5956" spans="1:12" x14ac:dyDescent="0.15">
      <c r="A5956" t="s">
        <v>12</v>
      </c>
      <c r="B5956">
        <v>1656962</v>
      </c>
      <c r="C5956">
        <v>1656982</v>
      </c>
      <c r="D5956" t="s">
        <v>19807</v>
      </c>
      <c r="E5956" t="s">
        <v>90</v>
      </c>
      <c r="F5956" t="s">
        <v>76</v>
      </c>
      <c r="G5956" t="s">
        <v>32</v>
      </c>
      <c r="H5956">
        <v>61</v>
      </c>
      <c r="I5956" t="s">
        <v>19814</v>
      </c>
      <c r="J5956" t="s">
        <v>19815</v>
      </c>
      <c r="K5956" t="s">
        <v>19816</v>
      </c>
      <c r="L5956" t="s">
        <v>77979</v>
      </c>
    </row>
    <row r="5957" spans="1:12" x14ac:dyDescent="0.15">
      <c r="A5957" t="s">
        <v>12</v>
      </c>
      <c r="B5957">
        <v>1656912</v>
      </c>
      <c r="C5957">
        <v>1656932</v>
      </c>
      <c r="D5957" t="s">
        <v>19807</v>
      </c>
      <c r="E5957" t="s">
        <v>90</v>
      </c>
      <c r="F5957" t="s">
        <v>76</v>
      </c>
      <c r="G5957" t="s">
        <v>16</v>
      </c>
      <c r="H5957">
        <v>111</v>
      </c>
      <c r="I5957" t="s">
        <v>19817</v>
      </c>
      <c r="J5957" t="s">
        <v>19818</v>
      </c>
      <c r="K5957" t="s">
        <v>19819</v>
      </c>
      <c r="L5957" t="s">
        <v>77908</v>
      </c>
    </row>
    <row r="5958" spans="1:12" x14ac:dyDescent="0.15">
      <c r="A5958" t="s">
        <v>12</v>
      </c>
      <c r="B5958">
        <v>1657547</v>
      </c>
      <c r="C5958">
        <v>1657567</v>
      </c>
      <c r="D5958" t="s">
        <v>19820</v>
      </c>
      <c r="E5958" t="s">
        <v>90</v>
      </c>
      <c r="F5958" t="s">
        <v>76</v>
      </c>
      <c r="G5958" t="s">
        <v>16</v>
      </c>
      <c r="H5958">
        <v>39</v>
      </c>
      <c r="I5958" t="s">
        <v>19821</v>
      </c>
      <c r="J5958" t="s">
        <v>19822</v>
      </c>
      <c r="K5958" t="s">
        <v>19823</v>
      </c>
      <c r="L5958" t="s">
        <v>78041</v>
      </c>
    </row>
    <row r="5959" spans="1:12" x14ac:dyDescent="0.15">
      <c r="A5959" t="s">
        <v>12</v>
      </c>
      <c r="B5959">
        <v>1657459</v>
      </c>
      <c r="C5959">
        <v>1657479</v>
      </c>
      <c r="D5959" t="s">
        <v>19820</v>
      </c>
      <c r="E5959" t="s">
        <v>90</v>
      </c>
      <c r="F5959" t="s">
        <v>76</v>
      </c>
      <c r="G5959" t="s">
        <v>36</v>
      </c>
      <c r="H5959">
        <v>127</v>
      </c>
      <c r="I5959" t="s">
        <v>19824</v>
      </c>
      <c r="J5959" t="s">
        <v>19825</v>
      </c>
      <c r="K5959" t="s">
        <v>19826</v>
      </c>
      <c r="L5959" t="s">
        <v>78026</v>
      </c>
    </row>
    <row r="5960" spans="1:12" x14ac:dyDescent="0.15">
      <c r="A5960" t="s">
        <v>12</v>
      </c>
      <c r="B5960">
        <v>1657434</v>
      </c>
      <c r="C5960">
        <v>1657454</v>
      </c>
      <c r="D5960" t="s">
        <v>19820</v>
      </c>
      <c r="E5960" t="s">
        <v>90</v>
      </c>
      <c r="F5960" t="s">
        <v>76</v>
      </c>
      <c r="G5960" t="s">
        <v>32</v>
      </c>
      <c r="H5960">
        <v>152</v>
      </c>
      <c r="I5960" t="s">
        <v>19827</v>
      </c>
      <c r="J5960" t="s">
        <v>19828</v>
      </c>
      <c r="K5960" t="s">
        <v>19829</v>
      </c>
      <c r="L5960" t="s">
        <v>77954</v>
      </c>
    </row>
    <row r="5961" spans="1:12" x14ac:dyDescent="0.15">
      <c r="A5961" t="s">
        <v>12</v>
      </c>
      <c r="B5961">
        <v>1657409</v>
      </c>
      <c r="C5961">
        <v>1657429</v>
      </c>
      <c r="D5961" t="s">
        <v>19820</v>
      </c>
      <c r="E5961" t="s">
        <v>90</v>
      </c>
      <c r="F5961" t="s">
        <v>76</v>
      </c>
      <c r="G5961" t="s">
        <v>36</v>
      </c>
      <c r="H5961">
        <v>177</v>
      </c>
      <c r="I5961" t="s">
        <v>19830</v>
      </c>
      <c r="J5961" t="s">
        <v>19831</v>
      </c>
      <c r="K5961" t="s">
        <v>19832</v>
      </c>
      <c r="L5961" t="s">
        <v>78108</v>
      </c>
    </row>
    <row r="5962" spans="1:12" x14ac:dyDescent="0.15">
      <c r="A5962" t="s">
        <v>12</v>
      </c>
      <c r="B5962">
        <v>1658133</v>
      </c>
      <c r="C5962">
        <v>1658153</v>
      </c>
      <c r="D5962" t="s">
        <v>19833</v>
      </c>
      <c r="E5962" t="s">
        <v>90</v>
      </c>
      <c r="F5962" t="s">
        <v>76</v>
      </c>
      <c r="G5962" t="s">
        <v>32</v>
      </c>
      <c r="H5962">
        <v>34</v>
      </c>
      <c r="I5962" t="s">
        <v>19834</v>
      </c>
      <c r="J5962" t="s">
        <v>19835</v>
      </c>
      <c r="K5962" t="s">
        <v>19836</v>
      </c>
      <c r="L5962" t="s">
        <v>77999</v>
      </c>
    </row>
    <row r="5963" spans="1:12" x14ac:dyDescent="0.15">
      <c r="A5963" t="s">
        <v>12</v>
      </c>
      <c r="B5963">
        <v>1658111</v>
      </c>
      <c r="C5963">
        <v>1658131</v>
      </c>
      <c r="D5963" t="s">
        <v>19833</v>
      </c>
      <c r="E5963" t="s">
        <v>90</v>
      </c>
      <c r="F5963" t="s">
        <v>76</v>
      </c>
      <c r="G5963" t="s">
        <v>23</v>
      </c>
      <c r="H5963">
        <v>56</v>
      </c>
      <c r="I5963" t="s">
        <v>19837</v>
      </c>
      <c r="J5963" t="s">
        <v>19838</v>
      </c>
      <c r="K5963" t="s">
        <v>19839</v>
      </c>
      <c r="L5963" t="s">
        <v>77971</v>
      </c>
    </row>
    <row r="5964" spans="1:12" x14ac:dyDescent="0.15">
      <c r="A5964" t="s">
        <v>12</v>
      </c>
      <c r="B5964">
        <v>1658087</v>
      </c>
      <c r="C5964">
        <v>1658107</v>
      </c>
      <c r="D5964" t="s">
        <v>19833</v>
      </c>
      <c r="E5964" t="s">
        <v>90</v>
      </c>
      <c r="F5964" t="s">
        <v>76</v>
      </c>
      <c r="G5964" t="s">
        <v>36</v>
      </c>
      <c r="H5964">
        <v>80</v>
      </c>
      <c r="I5964" t="s">
        <v>19840</v>
      </c>
      <c r="J5964" t="s">
        <v>19841</v>
      </c>
      <c r="K5964" t="s">
        <v>19842</v>
      </c>
      <c r="L5964" t="s">
        <v>77940</v>
      </c>
    </row>
    <row r="5965" spans="1:12" x14ac:dyDescent="0.15">
      <c r="A5965" t="s">
        <v>12</v>
      </c>
      <c r="B5965">
        <v>1658045</v>
      </c>
      <c r="C5965">
        <v>1658065</v>
      </c>
      <c r="D5965" t="s">
        <v>19833</v>
      </c>
      <c r="E5965" t="s">
        <v>90</v>
      </c>
      <c r="F5965" t="s">
        <v>76</v>
      </c>
      <c r="G5965" t="s">
        <v>23</v>
      </c>
      <c r="H5965">
        <v>122</v>
      </c>
      <c r="I5965" t="s">
        <v>19843</v>
      </c>
      <c r="J5965" t="s">
        <v>19844</v>
      </c>
      <c r="K5965" t="s">
        <v>19845</v>
      </c>
      <c r="L5965" t="s">
        <v>78033</v>
      </c>
    </row>
    <row r="5966" spans="1:12" x14ac:dyDescent="0.15">
      <c r="A5966" t="s">
        <v>12</v>
      </c>
      <c r="B5966">
        <v>1658731</v>
      </c>
      <c r="C5966">
        <v>1658751</v>
      </c>
      <c r="D5966" t="s">
        <v>19846</v>
      </c>
      <c r="E5966" t="s">
        <v>90</v>
      </c>
      <c r="F5966" t="s">
        <v>76</v>
      </c>
      <c r="G5966" t="s">
        <v>36</v>
      </c>
      <c r="H5966">
        <v>16</v>
      </c>
      <c r="I5966" t="s">
        <v>19847</v>
      </c>
      <c r="J5966" t="s">
        <v>19848</v>
      </c>
      <c r="K5966" t="s">
        <v>19849</v>
      </c>
      <c r="L5966" t="s">
        <v>77905</v>
      </c>
    </row>
    <row r="5967" spans="1:12" x14ac:dyDescent="0.15">
      <c r="A5967" t="s">
        <v>12</v>
      </c>
      <c r="B5967">
        <v>1658709</v>
      </c>
      <c r="C5967">
        <v>1658729</v>
      </c>
      <c r="D5967" t="s">
        <v>19846</v>
      </c>
      <c r="E5967" t="s">
        <v>90</v>
      </c>
      <c r="F5967" t="s">
        <v>76</v>
      </c>
      <c r="G5967" t="s">
        <v>23</v>
      </c>
      <c r="H5967">
        <v>38</v>
      </c>
      <c r="I5967" t="s">
        <v>19850</v>
      </c>
      <c r="J5967" t="s">
        <v>19851</v>
      </c>
      <c r="K5967" t="s">
        <v>19852</v>
      </c>
      <c r="L5967" t="s">
        <v>78008</v>
      </c>
    </row>
    <row r="5968" spans="1:12" x14ac:dyDescent="0.15">
      <c r="A5968" t="s">
        <v>12</v>
      </c>
      <c r="B5968">
        <v>1658686</v>
      </c>
      <c r="C5968">
        <v>1658706</v>
      </c>
      <c r="D5968" t="s">
        <v>19846</v>
      </c>
      <c r="E5968" t="s">
        <v>90</v>
      </c>
      <c r="F5968" t="s">
        <v>76</v>
      </c>
      <c r="G5968" t="s">
        <v>16</v>
      </c>
      <c r="H5968">
        <v>61</v>
      </c>
      <c r="I5968" t="s">
        <v>19853</v>
      </c>
      <c r="J5968" t="s">
        <v>19854</v>
      </c>
      <c r="K5968" t="s">
        <v>19855</v>
      </c>
      <c r="L5968" t="s">
        <v>77979</v>
      </c>
    </row>
    <row r="5969" spans="1:12" x14ac:dyDescent="0.15">
      <c r="A5969" t="s">
        <v>12</v>
      </c>
      <c r="B5969">
        <v>1658664</v>
      </c>
      <c r="C5969">
        <v>1658684</v>
      </c>
      <c r="D5969" t="s">
        <v>19846</v>
      </c>
      <c r="E5969" t="s">
        <v>90</v>
      </c>
      <c r="F5969" t="s">
        <v>76</v>
      </c>
      <c r="G5969" t="s">
        <v>23</v>
      </c>
      <c r="H5969">
        <v>83</v>
      </c>
      <c r="I5969" t="s">
        <v>19856</v>
      </c>
      <c r="J5969" t="s">
        <v>19857</v>
      </c>
      <c r="K5969" t="s">
        <v>19858</v>
      </c>
      <c r="L5969" t="s">
        <v>77958</v>
      </c>
    </row>
    <row r="5970" spans="1:12" x14ac:dyDescent="0.15">
      <c r="A5970" t="s">
        <v>12</v>
      </c>
      <c r="B5970">
        <v>1659970</v>
      </c>
      <c r="C5970">
        <v>1659990</v>
      </c>
      <c r="D5970" t="s">
        <v>19859</v>
      </c>
      <c r="E5970" t="s">
        <v>90</v>
      </c>
      <c r="F5970" t="s">
        <v>76</v>
      </c>
      <c r="G5970" t="s">
        <v>16</v>
      </c>
      <c r="H5970">
        <v>0</v>
      </c>
      <c r="I5970" t="s">
        <v>19860</v>
      </c>
      <c r="J5970" t="s">
        <v>19861</v>
      </c>
      <c r="K5970" t="s">
        <v>19862</v>
      </c>
      <c r="L5970" t="s">
        <v>77980</v>
      </c>
    </row>
    <row r="5971" spans="1:12" x14ac:dyDescent="0.15">
      <c r="A5971" t="s">
        <v>12</v>
      </c>
      <c r="B5971">
        <v>1659950</v>
      </c>
      <c r="C5971">
        <v>1659970</v>
      </c>
      <c r="D5971" t="s">
        <v>19859</v>
      </c>
      <c r="E5971" t="s">
        <v>90</v>
      </c>
      <c r="F5971" t="s">
        <v>76</v>
      </c>
      <c r="G5971" t="s">
        <v>23</v>
      </c>
      <c r="H5971">
        <v>20</v>
      </c>
      <c r="I5971" t="s">
        <v>19863</v>
      </c>
      <c r="J5971" t="s">
        <v>19864</v>
      </c>
      <c r="K5971" t="s">
        <v>19865</v>
      </c>
      <c r="L5971" t="s">
        <v>77968</v>
      </c>
    </row>
    <row r="5972" spans="1:12" x14ac:dyDescent="0.15">
      <c r="A5972" t="s">
        <v>12</v>
      </c>
      <c r="B5972">
        <v>1659930</v>
      </c>
      <c r="C5972">
        <v>1659950</v>
      </c>
      <c r="D5972" t="s">
        <v>19859</v>
      </c>
      <c r="E5972" t="s">
        <v>90</v>
      </c>
      <c r="F5972" t="s">
        <v>76</v>
      </c>
      <c r="G5972" t="s">
        <v>23</v>
      </c>
      <c r="H5972">
        <v>40</v>
      </c>
      <c r="I5972" t="s">
        <v>19866</v>
      </c>
      <c r="J5972" t="s">
        <v>19867</v>
      </c>
      <c r="K5972" t="s">
        <v>19868</v>
      </c>
      <c r="L5972" t="s">
        <v>77952</v>
      </c>
    </row>
    <row r="5973" spans="1:12" x14ac:dyDescent="0.15">
      <c r="A5973" t="s">
        <v>12</v>
      </c>
      <c r="B5973">
        <v>1659903</v>
      </c>
      <c r="C5973">
        <v>1659923</v>
      </c>
      <c r="D5973" t="s">
        <v>19859</v>
      </c>
      <c r="E5973" t="s">
        <v>90</v>
      </c>
      <c r="F5973" t="s">
        <v>76</v>
      </c>
      <c r="G5973" t="s">
        <v>36</v>
      </c>
      <c r="H5973">
        <v>67</v>
      </c>
      <c r="I5973" t="s">
        <v>19869</v>
      </c>
      <c r="J5973" t="s">
        <v>19870</v>
      </c>
      <c r="K5973" t="s">
        <v>19871</v>
      </c>
      <c r="L5973" t="s">
        <v>77981</v>
      </c>
    </row>
    <row r="5974" spans="1:12" x14ac:dyDescent="0.15">
      <c r="A5974" t="s">
        <v>12</v>
      </c>
      <c r="B5974">
        <v>1660825</v>
      </c>
      <c r="C5974">
        <v>1660845</v>
      </c>
      <c r="D5974" t="s">
        <v>19872</v>
      </c>
      <c r="E5974" t="s">
        <v>90</v>
      </c>
      <c r="F5974" t="s">
        <v>76</v>
      </c>
      <c r="G5974" t="s">
        <v>23</v>
      </c>
      <c r="H5974">
        <v>32</v>
      </c>
      <c r="I5974" t="s">
        <v>19873</v>
      </c>
      <c r="J5974" t="s">
        <v>19874</v>
      </c>
      <c r="K5974" t="s">
        <v>19875</v>
      </c>
      <c r="L5974" t="s">
        <v>77918</v>
      </c>
    </row>
    <row r="5975" spans="1:12" x14ac:dyDescent="0.15">
      <c r="A5975" t="s">
        <v>12</v>
      </c>
      <c r="B5975">
        <v>1660799</v>
      </c>
      <c r="C5975">
        <v>1660819</v>
      </c>
      <c r="D5975" t="s">
        <v>19872</v>
      </c>
      <c r="E5975" t="s">
        <v>90</v>
      </c>
      <c r="F5975" t="s">
        <v>76</v>
      </c>
      <c r="G5975" t="s">
        <v>16</v>
      </c>
      <c r="H5975">
        <v>58</v>
      </c>
      <c r="I5975" t="s">
        <v>19876</v>
      </c>
      <c r="J5975" t="s">
        <v>19877</v>
      </c>
      <c r="K5975" t="s">
        <v>19878</v>
      </c>
      <c r="L5975" t="s">
        <v>77911</v>
      </c>
    </row>
    <row r="5976" spans="1:12" x14ac:dyDescent="0.15">
      <c r="A5976" t="s">
        <v>12</v>
      </c>
      <c r="B5976">
        <v>1660766</v>
      </c>
      <c r="C5976">
        <v>1660786</v>
      </c>
      <c r="D5976" t="s">
        <v>19872</v>
      </c>
      <c r="E5976" t="s">
        <v>90</v>
      </c>
      <c r="F5976" t="s">
        <v>76</v>
      </c>
      <c r="G5976" t="s">
        <v>16</v>
      </c>
      <c r="H5976">
        <v>91</v>
      </c>
      <c r="I5976" t="s">
        <v>19879</v>
      </c>
      <c r="J5976" t="s">
        <v>19880</v>
      </c>
      <c r="K5976" t="s">
        <v>19881</v>
      </c>
      <c r="L5976" t="s">
        <v>77907</v>
      </c>
    </row>
    <row r="5977" spans="1:12" x14ac:dyDescent="0.15">
      <c r="A5977" t="s">
        <v>12</v>
      </c>
      <c r="B5977">
        <v>1660740</v>
      </c>
      <c r="C5977">
        <v>1660760</v>
      </c>
      <c r="D5977" t="s">
        <v>19872</v>
      </c>
      <c r="E5977" t="s">
        <v>90</v>
      </c>
      <c r="F5977" t="s">
        <v>76</v>
      </c>
      <c r="G5977" t="s">
        <v>36</v>
      </c>
      <c r="H5977">
        <v>117</v>
      </c>
      <c r="I5977" t="s">
        <v>19882</v>
      </c>
      <c r="J5977" t="s">
        <v>19883</v>
      </c>
      <c r="K5977" t="s">
        <v>19884</v>
      </c>
      <c r="L5977" t="s">
        <v>77930</v>
      </c>
    </row>
    <row r="5978" spans="1:12" x14ac:dyDescent="0.15">
      <c r="A5978" t="s">
        <v>12</v>
      </c>
      <c r="B5978">
        <v>1662924</v>
      </c>
      <c r="C5978">
        <v>1662944</v>
      </c>
      <c r="D5978" t="s">
        <v>19885</v>
      </c>
      <c r="E5978" t="s">
        <v>19886</v>
      </c>
      <c r="F5978" t="s">
        <v>76</v>
      </c>
      <c r="G5978" t="s">
        <v>36</v>
      </c>
      <c r="H5978">
        <v>0</v>
      </c>
      <c r="I5978" t="s">
        <v>19887</v>
      </c>
      <c r="J5978" t="s">
        <v>19888</v>
      </c>
      <c r="K5978" t="s">
        <v>19889</v>
      </c>
      <c r="L5978" t="s">
        <v>77980</v>
      </c>
    </row>
    <row r="5979" spans="1:12" x14ac:dyDescent="0.15">
      <c r="A5979" t="s">
        <v>12</v>
      </c>
      <c r="B5979">
        <v>1662901</v>
      </c>
      <c r="C5979">
        <v>1662921</v>
      </c>
      <c r="D5979" t="s">
        <v>19885</v>
      </c>
      <c r="E5979" t="s">
        <v>19886</v>
      </c>
      <c r="F5979" t="s">
        <v>76</v>
      </c>
      <c r="G5979" t="s">
        <v>23</v>
      </c>
      <c r="H5979">
        <v>23</v>
      </c>
      <c r="I5979" t="s">
        <v>19890</v>
      </c>
      <c r="J5979" t="s">
        <v>19891</v>
      </c>
      <c r="K5979" t="s">
        <v>19892</v>
      </c>
      <c r="L5979" t="s">
        <v>77975</v>
      </c>
    </row>
    <row r="5980" spans="1:12" x14ac:dyDescent="0.15">
      <c r="A5980" t="s">
        <v>12</v>
      </c>
      <c r="B5980">
        <v>1662881</v>
      </c>
      <c r="C5980">
        <v>1662901</v>
      </c>
      <c r="D5980" t="s">
        <v>19885</v>
      </c>
      <c r="E5980" t="s">
        <v>19886</v>
      </c>
      <c r="F5980" t="s">
        <v>76</v>
      </c>
      <c r="G5980" t="s">
        <v>23</v>
      </c>
      <c r="H5980">
        <v>43</v>
      </c>
      <c r="I5980" t="s">
        <v>19893</v>
      </c>
      <c r="J5980" t="s">
        <v>19894</v>
      </c>
      <c r="K5980" t="s">
        <v>19895</v>
      </c>
      <c r="L5980" t="s">
        <v>77942</v>
      </c>
    </row>
    <row r="5981" spans="1:12" x14ac:dyDescent="0.15">
      <c r="A5981" t="s">
        <v>12</v>
      </c>
      <c r="B5981">
        <v>1662859</v>
      </c>
      <c r="C5981">
        <v>1662879</v>
      </c>
      <c r="D5981" t="s">
        <v>19885</v>
      </c>
      <c r="E5981" t="s">
        <v>19886</v>
      </c>
      <c r="F5981" t="s">
        <v>76</v>
      </c>
      <c r="G5981" t="s">
        <v>23</v>
      </c>
      <c r="H5981">
        <v>65</v>
      </c>
      <c r="I5981" t="s">
        <v>19896</v>
      </c>
      <c r="J5981" t="s">
        <v>19897</v>
      </c>
      <c r="K5981" t="s">
        <v>19898</v>
      </c>
      <c r="L5981" t="s">
        <v>78042</v>
      </c>
    </row>
    <row r="5982" spans="1:12" x14ac:dyDescent="0.15">
      <c r="A5982" t="s">
        <v>12</v>
      </c>
      <c r="B5982">
        <v>1663074</v>
      </c>
      <c r="C5982">
        <v>1663094</v>
      </c>
      <c r="D5982" t="s">
        <v>19899</v>
      </c>
      <c r="E5982" t="s">
        <v>90</v>
      </c>
      <c r="F5982" t="s">
        <v>15</v>
      </c>
      <c r="G5982" t="s">
        <v>36</v>
      </c>
      <c r="H5982">
        <v>0</v>
      </c>
      <c r="I5982" t="s">
        <v>19900</v>
      </c>
      <c r="J5982" t="s">
        <v>19901</v>
      </c>
      <c r="K5982" t="s">
        <v>19902</v>
      </c>
      <c r="L5982" t="s">
        <v>77980</v>
      </c>
    </row>
    <row r="5983" spans="1:12" x14ac:dyDescent="0.15">
      <c r="A5983" t="s">
        <v>12</v>
      </c>
      <c r="B5983">
        <v>1663094</v>
      </c>
      <c r="C5983">
        <v>1663114</v>
      </c>
      <c r="D5983" t="s">
        <v>19899</v>
      </c>
      <c r="E5983" t="s">
        <v>90</v>
      </c>
      <c r="F5983" t="s">
        <v>15</v>
      </c>
      <c r="G5983" t="s">
        <v>32</v>
      </c>
      <c r="H5983">
        <v>20</v>
      </c>
      <c r="I5983" t="s">
        <v>19903</v>
      </c>
      <c r="J5983" t="s">
        <v>19904</v>
      </c>
      <c r="K5983" t="s">
        <v>19905</v>
      </c>
      <c r="L5983" t="s">
        <v>77968</v>
      </c>
    </row>
    <row r="5984" spans="1:12" x14ac:dyDescent="0.15">
      <c r="A5984" t="s">
        <v>12</v>
      </c>
      <c r="B5984">
        <v>1663115</v>
      </c>
      <c r="C5984">
        <v>1663135</v>
      </c>
      <c r="D5984" t="s">
        <v>19899</v>
      </c>
      <c r="E5984" t="s">
        <v>90</v>
      </c>
      <c r="F5984" t="s">
        <v>15</v>
      </c>
      <c r="G5984" t="s">
        <v>16</v>
      </c>
      <c r="H5984">
        <v>41</v>
      </c>
      <c r="I5984" t="s">
        <v>19906</v>
      </c>
      <c r="J5984" t="s">
        <v>19907</v>
      </c>
      <c r="K5984" t="s">
        <v>19908</v>
      </c>
      <c r="L5984" t="s">
        <v>78014</v>
      </c>
    </row>
    <row r="5985" spans="1:12" x14ac:dyDescent="0.15">
      <c r="A5985" t="s">
        <v>12</v>
      </c>
      <c r="B5985">
        <v>1663142</v>
      </c>
      <c r="C5985">
        <v>1663162</v>
      </c>
      <c r="D5985" t="s">
        <v>19899</v>
      </c>
      <c r="E5985" t="s">
        <v>90</v>
      </c>
      <c r="F5985" t="s">
        <v>15</v>
      </c>
      <c r="G5985" t="s">
        <v>32</v>
      </c>
      <c r="H5985">
        <v>68</v>
      </c>
      <c r="I5985" t="s">
        <v>19909</v>
      </c>
      <c r="J5985" t="s">
        <v>19910</v>
      </c>
      <c r="K5985" t="s">
        <v>19911</v>
      </c>
      <c r="L5985" t="s">
        <v>77962</v>
      </c>
    </row>
    <row r="5986" spans="1:12" x14ac:dyDescent="0.15">
      <c r="A5986" t="s">
        <v>12</v>
      </c>
      <c r="B5986">
        <v>1664270</v>
      </c>
      <c r="C5986">
        <v>1664290</v>
      </c>
      <c r="D5986" t="s">
        <v>19912</v>
      </c>
      <c r="E5986" t="s">
        <v>90</v>
      </c>
      <c r="F5986" t="s">
        <v>15</v>
      </c>
      <c r="G5986" t="s">
        <v>32</v>
      </c>
      <c r="H5986">
        <v>1</v>
      </c>
      <c r="I5986" t="s">
        <v>19913</v>
      </c>
      <c r="J5986" t="s">
        <v>19914</v>
      </c>
      <c r="K5986" t="s">
        <v>19915</v>
      </c>
      <c r="L5986" t="s">
        <v>77917</v>
      </c>
    </row>
    <row r="5987" spans="1:12" x14ac:dyDescent="0.15">
      <c r="A5987" t="s">
        <v>12</v>
      </c>
      <c r="B5987">
        <v>1664301</v>
      </c>
      <c r="C5987">
        <v>1664321</v>
      </c>
      <c r="D5987" t="s">
        <v>19912</v>
      </c>
      <c r="E5987" t="s">
        <v>90</v>
      </c>
      <c r="F5987" t="s">
        <v>15</v>
      </c>
      <c r="G5987" t="s">
        <v>16</v>
      </c>
      <c r="H5987">
        <v>32</v>
      </c>
      <c r="I5987" t="s">
        <v>19916</v>
      </c>
      <c r="J5987" t="s">
        <v>19917</v>
      </c>
      <c r="K5987" t="s">
        <v>19918</v>
      </c>
      <c r="L5987" t="s">
        <v>77918</v>
      </c>
    </row>
    <row r="5988" spans="1:12" x14ac:dyDescent="0.15">
      <c r="A5988" t="s">
        <v>12</v>
      </c>
      <c r="B5988">
        <v>1664332</v>
      </c>
      <c r="C5988">
        <v>1664352</v>
      </c>
      <c r="D5988" t="s">
        <v>19912</v>
      </c>
      <c r="E5988" t="s">
        <v>90</v>
      </c>
      <c r="F5988" t="s">
        <v>15</v>
      </c>
      <c r="G5988" t="s">
        <v>16</v>
      </c>
      <c r="H5988">
        <v>63</v>
      </c>
      <c r="I5988" t="s">
        <v>19919</v>
      </c>
      <c r="J5988" t="s">
        <v>19920</v>
      </c>
      <c r="K5988" t="s">
        <v>19921</v>
      </c>
      <c r="L5988" t="s">
        <v>77957</v>
      </c>
    </row>
    <row r="5989" spans="1:12" x14ac:dyDescent="0.15">
      <c r="A5989" t="s">
        <v>12</v>
      </c>
      <c r="B5989">
        <v>1664370</v>
      </c>
      <c r="C5989">
        <v>1664390</v>
      </c>
      <c r="D5989" t="s">
        <v>19912</v>
      </c>
      <c r="E5989" t="s">
        <v>90</v>
      </c>
      <c r="F5989" t="s">
        <v>15</v>
      </c>
      <c r="G5989" t="s">
        <v>16</v>
      </c>
      <c r="H5989">
        <v>101</v>
      </c>
      <c r="I5989" t="s">
        <v>19922</v>
      </c>
      <c r="J5989" t="s">
        <v>19923</v>
      </c>
      <c r="K5989" t="s">
        <v>19924</v>
      </c>
      <c r="L5989" t="s">
        <v>77997</v>
      </c>
    </row>
    <row r="5990" spans="1:12" x14ac:dyDescent="0.15">
      <c r="A5990" t="s">
        <v>12</v>
      </c>
      <c r="B5990">
        <v>1665300</v>
      </c>
      <c r="C5990">
        <v>1665320</v>
      </c>
      <c r="D5990" t="s">
        <v>19925</v>
      </c>
      <c r="E5990" t="s">
        <v>19926</v>
      </c>
      <c r="F5990" t="s">
        <v>15</v>
      </c>
      <c r="G5990" t="s">
        <v>23</v>
      </c>
      <c r="H5990">
        <v>41</v>
      </c>
      <c r="I5990" t="s">
        <v>19927</v>
      </c>
      <c r="J5990" t="s">
        <v>19928</v>
      </c>
      <c r="K5990" t="s">
        <v>19929</v>
      </c>
      <c r="L5990" t="s">
        <v>78014</v>
      </c>
    </row>
    <row r="5991" spans="1:12" x14ac:dyDescent="0.15">
      <c r="A5991" t="s">
        <v>12</v>
      </c>
      <c r="B5991">
        <v>1665334</v>
      </c>
      <c r="C5991">
        <v>1665354</v>
      </c>
      <c r="D5991" t="s">
        <v>19925</v>
      </c>
      <c r="E5991" t="s">
        <v>19926</v>
      </c>
      <c r="F5991" t="s">
        <v>15</v>
      </c>
      <c r="G5991" t="s">
        <v>36</v>
      </c>
      <c r="H5991">
        <v>75</v>
      </c>
      <c r="I5991" t="s">
        <v>19930</v>
      </c>
      <c r="J5991" t="s">
        <v>19931</v>
      </c>
      <c r="K5991" t="s">
        <v>19932</v>
      </c>
      <c r="L5991" t="s">
        <v>78027</v>
      </c>
    </row>
    <row r="5992" spans="1:12" x14ac:dyDescent="0.15">
      <c r="A5992" t="s">
        <v>12</v>
      </c>
      <c r="B5992">
        <v>1665377</v>
      </c>
      <c r="C5992">
        <v>1665397</v>
      </c>
      <c r="D5992" t="s">
        <v>19925</v>
      </c>
      <c r="E5992" t="s">
        <v>19926</v>
      </c>
      <c r="F5992" t="s">
        <v>15</v>
      </c>
      <c r="G5992" t="s">
        <v>32</v>
      </c>
      <c r="H5992">
        <v>118</v>
      </c>
      <c r="I5992" t="s">
        <v>19933</v>
      </c>
      <c r="J5992" t="s">
        <v>19934</v>
      </c>
      <c r="K5992" t="s">
        <v>19935</v>
      </c>
      <c r="L5992" t="s">
        <v>77973</v>
      </c>
    </row>
    <row r="5993" spans="1:12" x14ac:dyDescent="0.15">
      <c r="A5993" t="s">
        <v>12</v>
      </c>
      <c r="B5993">
        <v>1665398</v>
      </c>
      <c r="C5993">
        <v>1665418</v>
      </c>
      <c r="D5993" t="s">
        <v>19925</v>
      </c>
      <c r="E5993" t="s">
        <v>19926</v>
      </c>
      <c r="F5993" t="s">
        <v>15</v>
      </c>
      <c r="G5993" t="s">
        <v>23</v>
      </c>
      <c r="H5993">
        <v>139</v>
      </c>
      <c r="I5993" t="s">
        <v>19936</v>
      </c>
      <c r="J5993" t="s">
        <v>19937</v>
      </c>
      <c r="K5993" t="s">
        <v>19938</v>
      </c>
      <c r="L5993" t="s">
        <v>78029</v>
      </c>
    </row>
    <row r="5994" spans="1:12" x14ac:dyDescent="0.15">
      <c r="A5994" t="s">
        <v>12</v>
      </c>
      <c r="B5994">
        <v>1666212</v>
      </c>
      <c r="C5994">
        <v>1666232</v>
      </c>
      <c r="D5994" t="s">
        <v>19939</v>
      </c>
      <c r="E5994" t="s">
        <v>19940</v>
      </c>
      <c r="F5994" t="s">
        <v>15</v>
      </c>
      <c r="G5994" t="s">
        <v>36</v>
      </c>
      <c r="H5994">
        <v>0</v>
      </c>
      <c r="I5994" t="s">
        <v>19941</v>
      </c>
      <c r="J5994" t="s">
        <v>19942</v>
      </c>
      <c r="K5994" t="s">
        <v>19943</v>
      </c>
      <c r="L5994" t="s">
        <v>77980</v>
      </c>
    </row>
    <row r="5995" spans="1:12" x14ac:dyDescent="0.15">
      <c r="A5995" t="s">
        <v>12</v>
      </c>
      <c r="B5995">
        <v>1666234</v>
      </c>
      <c r="C5995">
        <v>1666254</v>
      </c>
      <c r="D5995" t="s">
        <v>19939</v>
      </c>
      <c r="E5995" t="s">
        <v>19940</v>
      </c>
      <c r="F5995" t="s">
        <v>15</v>
      </c>
      <c r="G5995" t="s">
        <v>32</v>
      </c>
      <c r="H5995">
        <v>22</v>
      </c>
      <c r="I5995" t="s">
        <v>19944</v>
      </c>
      <c r="J5995" t="s">
        <v>19945</v>
      </c>
      <c r="K5995" t="s">
        <v>19946</v>
      </c>
      <c r="L5995" t="s">
        <v>77948</v>
      </c>
    </row>
    <row r="5996" spans="1:12" x14ac:dyDescent="0.15">
      <c r="A5996" t="s">
        <v>12</v>
      </c>
      <c r="B5996">
        <v>1666260</v>
      </c>
      <c r="C5996">
        <v>1666280</v>
      </c>
      <c r="D5996" t="s">
        <v>19939</v>
      </c>
      <c r="E5996" t="s">
        <v>19940</v>
      </c>
      <c r="F5996" t="s">
        <v>15</v>
      </c>
      <c r="G5996" t="s">
        <v>36</v>
      </c>
      <c r="H5996">
        <v>48</v>
      </c>
      <c r="I5996" t="s">
        <v>19947</v>
      </c>
      <c r="J5996" t="s">
        <v>19948</v>
      </c>
      <c r="K5996" t="s">
        <v>19949</v>
      </c>
      <c r="L5996" t="s">
        <v>78018</v>
      </c>
    </row>
    <row r="5997" spans="1:12" x14ac:dyDescent="0.15">
      <c r="A5997" t="s">
        <v>12</v>
      </c>
      <c r="B5997">
        <v>1666282</v>
      </c>
      <c r="C5997">
        <v>1666302</v>
      </c>
      <c r="D5997" t="s">
        <v>19939</v>
      </c>
      <c r="E5997" t="s">
        <v>19940</v>
      </c>
      <c r="F5997" t="s">
        <v>15</v>
      </c>
      <c r="G5997" t="s">
        <v>36</v>
      </c>
      <c r="H5997">
        <v>70</v>
      </c>
      <c r="I5997" t="s">
        <v>19950</v>
      </c>
      <c r="J5997" t="s">
        <v>19951</v>
      </c>
      <c r="K5997" t="s">
        <v>19952</v>
      </c>
      <c r="L5997" t="s">
        <v>77919</v>
      </c>
    </row>
    <row r="5998" spans="1:12" x14ac:dyDescent="0.15">
      <c r="A5998" t="s">
        <v>12</v>
      </c>
      <c r="B5998">
        <v>1667677</v>
      </c>
      <c r="C5998">
        <v>1667697</v>
      </c>
      <c r="D5998" t="s">
        <v>19953</v>
      </c>
      <c r="E5998" t="s">
        <v>19954</v>
      </c>
      <c r="F5998" t="s">
        <v>15</v>
      </c>
      <c r="G5998" t="s">
        <v>16</v>
      </c>
      <c r="H5998">
        <v>60</v>
      </c>
      <c r="I5998" t="s">
        <v>19955</v>
      </c>
      <c r="J5998" t="s">
        <v>19956</v>
      </c>
      <c r="K5998" t="s">
        <v>19957</v>
      </c>
      <c r="L5998" t="s">
        <v>78006</v>
      </c>
    </row>
    <row r="5999" spans="1:12" x14ac:dyDescent="0.15">
      <c r="A5999" t="s">
        <v>12</v>
      </c>
      <c r="B5999">
        <v>1667705</v>
      </c>
      <c r="C5999">
        <v>1667725</v>
      </c>
      <c r="D5999" t="s">
        <v>19953</v>
      </c>
      <c r="E5999" t="s">
        <v>19954</v>
      </c>
      <c r="F5999" t="s">
        <v>15</v>
      </c>
      <c r="G5999" t="s">
        <v>16</v>
      </c>
      <c r="H5999">
        <v>88</v>
      </c>
      <c r="I5999" t="s">
        <v>19958</v>
      </c>
      <c r="J5999" t="s">
        <v>19959</v>
      </c>
      <c r="K5999" t="s">
        <v>19960</v>
      </c>
      <c r="L5999" t="s">
        <v>77923</v>
      </c>
    </row>
    <row r="6000" spans="1:12" x14ac:dyDescent="0.15">
      <c r="A6000" t="s">
        <v>12</v>
      </c>
      <c r="B6000">
        <v>1667730</v>
      </c>
      <c r="C6000">
        <v>1667750</v>
      </c>
      <c r="D6000" t="s">
        <v>19953</v>
      </c>
      <c r="E6000" t="s">
        <v>19954</v>
      </c>
      <c r="F6000" t="s">
        <v>15</v>
      </c>
      <c r="G6000" t="s">
        <v>23</v>
      </c>
      <c r="H6000">
        <v>113</v>
      </c>
      <c r="I6000" t="s">
        <v>19961</v>
      </c>
      <c r="J6000" t="s">
        <v>19962</v>
      </c>
      <c r="K6000" t="s">
        <v>19963</v>
      </c>
      <c r="L6000" t="s">
        <v>77986</v>
      </c>
    </row>
    <row r="6001" spans="1:12" x14ac:dyDescent="0.15">
      <c r="A6001" t="s">
        <v>12</v>
      </c>
      <c r="B6001">
        <v>1667750</v>
      </c>
      <c r="C6001">
        <v>1667770</v>
      </c>
      <c r="D6001" t="s">
        <v>19953</v>
      </c>
      <c r="E6001" t="s">
        <v>19954</v>
      </c>
      <c r="F6001" t="s">
        <v>15</v>
      </c>
      <c r="G6001" t="s">
        <v>23</v>
      </c>
      <c r="H6001">
        <v>133</v>
      </c>
      <c r="I6001" t="s">
        <v>19964</v>
      </c>
      <c r="J6001" t="s">
        <v>19965</v>
      </c>
      <c r="K6001" t="s">
        <v>19966</v>
      </c>
      <c r="L6001" t="s">
        <v>77995</v>
      </c>
    </row>
    <row r="6002" spans="1:12" x14ac:dyDescent="0.15">
      <c r="A6002" t="s">
        <v>12</v>
      </c>
      <c r="B6002">
        <v>1668562</v>
      </c>
      <c r="C6002">
        <v>1668582</v>
      </c>
      <c r="D6002" t="s">
        <v>19967</v>
      </c>
      <c r="E6002" t="s">
        <v>19968</v>
      </c>
      <c r="F6002" t="s">
        <v>15</v>
      </c>
      <c r="G6002" t="s">
        <v>16</v>
      </c>
      <c r="H6002">
        <v>40</v>
      </c>
      <c r="I6002" t="s">
        <v>19969</v>
      </c>
      <c r="J6002" t="s">
        <v>19970</v>
      </c>
      <c r="K6002" t="s">
        <v>19971</v>
      </c>
      <c r="L6002" t="s">
        <v>77952</v>
      </c>
    </row>
    <row r="6003" spans="1:12" x14ac:dyDescent="0.15">
      <c r="A6003" t="s">
        <v>12</v>
      </c>
      <c r="B6003">
        <v>1668593</v>
      </c>
      <c r="C6003">
        <v>1668613</v>
      </c>
      <c r="D6003" t="s">
        <v>19967</v>
      </c>
      <c r="E6003" t="s">
        <v>19968</v>
      </c>
      <c r="F6003" t="s">
        <v>15</v>
      </c>
      <c r="G6003" t="s">
        <v>16</v>
      </c>
      <c r="H6003">
        <v>71</v>
      </c>
      <c r="I6003" t="s">
        <v>19972</v>
      </c>
      <c r="J6003" t="s">
        <v>19973</v>
      </c>
      <c r="K6003" t="s">
        <v>19974</v>
      </c>
      <c r="L6003" t="s">
        <v>77969</v>
      </c>
    </row>
    <row r="6004" spans="1:12" x14ac:dyDescent="0.15">
      <c r="A6004" t="s">
        <v>12</v>
      </c>
      <c r="B6004">
        <v>1668637</v>
      </c>
      <c r="C6004">
        <v>1668657</v>
      </c>
      <c r="D6004" t="s">
        <v>19967</v>
      </c>
      <c r="E6004" t="s">
        <v>19968</v>
      </c>
      <c r="F6004" t="s">
        <v>15</v>
      </c>
      <c r="G6004" t="s">
        <v>32</v>
      </c>
      <c r="H6004">
        <v>115</v>
      </c>
      <c r="I6004" t="s">
        <v>19975</v>
      </c>
      <c r="J6004" t="s">
        <v>19976</v>
      </c>
      <c r="K6004" t="s">
        <v>19977</v>
      </c>
      <c r="L6004" t="s">
        <v>78020</v>
      </c>
    </row>
    <row r="6005" spans="1:12" x14ac:dyDescent="0.15">
      <c r="A6005" t="s">
        <v>12</v>
      </c>
      <c r="B6005">
        <v>1668668</v>
      </c>
      <c r="C6005">
        <v>1668688</v>
      </c>
      <c r="D6005" t="s">
        <v>19967</v>
      </c>
      <c r="E6005" t="s">
        <v>19968</v>
      </c>
      <c r="F6005" t="s">
        <v>15</v>
      </c>
      <c r="G6005" t="s">
        <v>32</v>
      </c>
      <c r="H6005">
        <v>146</v>
      </c>
      <c r="I6005" t="s">
        <v>19978</v>
      </c>
      <c r="J6005" t="s">
        <v>19979</v>
      </c>
      <c r="K6005" t="s">
        <v>19980</v>
      </c>
      <c r="L6005" t="s">
        <v>78063</v>
      </c>
    </row>
    <row r="6006" spans="1:12" x14ac:dyDescent="0.15">
      <c r="A6006" t="s">
        <v>12</v>
      </c>
      <c r="B6006">
        <v>1669283</v>
      </c>
      <c r="C6006">
        <v>1669303</v>
      </c>
      <c r="D6006" t="s">
        <v>19981</v>
      </c>
      <c r="E6006" t="s">
        <v>19982</v>
      </c>
      <c r="F6006" t="s">
        <v>15</v>
      </c>
      <c r="G6006" t="s">
        <v>32</v>
      </c>
      <c r="H6006">
        <v>1</v>
      </c>
      <c r="I6006" t="s">
        <v>19983</v>
      </c>
      <c r="J6006" t="s">
        <v>19984</v>
      </c>
      <c r="K6006" t="s">
        <v>19985</v>
      </c>
      <c r="L6006" t="s">
        <v>77917</v>
      </c>
    </row>
    <row r="6007" spans="1:12" x14ac:dyDescent="0.15">
      <c r="A6007" t="s">
        <v>12</v>
      </c>
      <c r="B6007">
        <v>1669311</v>
      </c>
      <c r="C6007">
        <v>1669331</v>
      </c>
      <c r="D6007" t="s">
        <v>19981</v>
      </c>
      <c r="E6007" t="s">
        <v>19982</v>
      </c>
      <c r="F6007" t="s">
        <v>15</v>
      </c>
      <c r="G6007" t="s">
        <v>32</v>
      </c>
      <c r="H6007">
        <v>29</v>
      </c>
      <c r="I6007" t="s">
        <v>19986</v>
      </c>
      <c r="J6007" t="s">
        <v>19987</v>
      </c>
      <c r="K6007" t="s">
        <v>19988</v>
      </c>
      <c r="L6007" t="s">
        <v>77921</v>
      </c>
    </row>
    <row r="6008" spans="1:12" x14ac:dyDescent="0.15">
      <c r="A6008" t="s">
        <v>12</v>
      </c>
      <c r="B6008">
        <v>1669346</v>
      </c>
      <c r="C6008">
        <v>1669366</v>
      </c>
      <c r="D6008" t="s">
        <v>19981</v>
      </c>
      <c r="E6008" t="s">
        <v>19982</v>
      </c>
      <c r="F6008" t="s">
        <v>15</v>
      </c>
      <c r="G6008" t="s">
        <v>32</v>
      </c>
      <c r="H6008">
        <v>64</v>
      </c>
      <c r="I6008" t="s">
        <v>19989</v>
      </c>
      <c r="J6008" t="s">
        <v>19990</v>
      </c>
      <c r="K6008" t="s">
        <v>19991</v>
      </c>
      <c r="L6008" t="s">
        <v>77989</v>
      </c>
    </row>
    <row r="6009" spans="1:12" x14ac:dyDescent="0.15">
      <c r="A6009" t="s">
        <v>12</v>
      </c>
      <c r="B6009">
        <v>1669368</v>
      </c>
      <c r="C6009">
        <v>1669388</v>
      </c>
      <c r="D6009" t="s">
        <v>19981</v>
      </c>
      <c r="E6009" t="s">
        <v>19982</v>
      </c>
      <c r="F6009" t="s">
        <v>15</v>
      </c>
      <c r="G6009" t="s">
        <v>16</v>
      </c>
      <c r="H6009">
        <v>86</v>
      </c>
      <c r="I6009" t="s">
        <v>19992</v>
      </c>
      <c r="J6009" t="s">
        <v>19993</v>
      </c>
      <c r="K6009" t="s">
        <v>19994</v>
      </c>
      <c r="L6009" t="s">
        <v>77929</v>
      </c>
    </row>
    <row r="6010" spans="1:12" x14ac:dyDescent="0.15">
      <c r="A6010" t="s">
        <v>12</v>
      </c>
      <c r="B6010">
        <v>1670183</v>
      </c>
      <c r="C6010">
        <v>1670203</v>
      </c>
      <c r="D6010" t="s">
        <v>19995</v>
      </c>
      <c r="E6010" t="s">
        <v>90</v>
      </c>
      <c r="F6010" t="s">
        <v>15</v>
      </c>
      <c r="G6010" t="s">
        <v>32</v>
      </c>
      <c r="H6010">
        <v>1</v>
      </c>
      <c r="I6010" t="s">
        <v>19996</v>
      </c>
      <c r="J6010" t="s">
        <v>19997</v>
      </c>
      <c r="K6010" t="s">
        <v>19998</v>
      </c>
      <c r="L6010" t="s">
        <v>77917</v>
      </c>
    </row>
    <row r="6011" spans="1:12" x14ac:dyDescent="0.15">
      <c r="A6011" t="s">
        <v>12</v>
      </c>
      <c r="B6011">
        <v>1670207</v>
      </c>
      <c r="C6011">
        <v>1670227</v>
      </c>
      <c r="D6011" t="s">
        <v>19995</v>
      </c>
      <c r="E6011" t="s">
        <v>90</v>
      </c>
      <c r="F6011" t="s">
        <v>15</v>
      </c>
      <c r="G6011" t="s">
        <v>16</v>
      </c>
      <c r="H6011">
        <v>25</v>
      </c>
      <c r="I6011" t="s">
        <v>19999</v>
      </c>
      <c r="J6011" t="s">
        <v>20000</v>
      </c>
      <c r="K6011" t="s">
        <v>20001</v>
      </c>
      <c r="L6011" t="s">
        <v>78012</v>
      </c>
    </row>
    <row r="6012" spans="1:12" x14ac:dyDescent="0.15">
      <c r="A6012" t="s">
        <v>12</v>
      </c>
      <c r="B6012">
        <v>1670232</v>
      </c>
      <c r="C6012">
        <v>1670252</v>
      </c>
      <c r="D6012" t="s">
        <v>19995</v>
      </c>
      <c r="E6012" t="s">
        <v>90</v>
      </c>
      <c r="F6012" t="s">
        <v>15</v>
      </c>
      <c r="G6012" t="s">
        <v>23</v>
      </c>
      <c r="H6012">
        <v>50</v>
      </c>
      <c r="I6012" t="s">
        <v>20002</v>
      </c>
      <c r="J6012" t="s">
        <v>20003</v>
      </c>
      <c r="K6012" t="s">
        <v>20004</v>
      </c>
      <c r="L6012" t="s">
        <v>77925</v>
      </c>
    </row>
    <row r="6013" spans="1:12" x14ac:dyDescent="0.15">
      <c r="A6013" t="s">
        <v>12</v>
      </c>
      <c r="B6013">
        <v>1670256</v>
      </c>
      <c r="C6013">
        <v>1670276</v>
      </c>
      <c r="D6013" t="s">
        <v>19995</v>
      </c>
      <c r="E6013" t="s">
        <v>90</v>
      </c>
      <c r="F6013" t="s">
        <v>15</v>
      </c>
      <c r="G6013" t="s">
        <v>32</v>
      </c>
      <c r="H6013">
        <v>74</v>
      </c>
      <c r="I6013" t="s">
        <v>20005</v>
      </c>
      <c r="J6013" t="s">
        <v>20006</v>
      </c>
      <c r="K6013" t="s">
        <v>20007</v>
      </c>
      <c r="L6013" t="s">
        <v>78005</v>
      </c>
    </row>
    <row r="6014" spans="1:12" x14ac:dyDescent="0.15">
      <c r="A6014" t="s">
        <v>12</v>
      </c>
      <c r="B6014">
        <v>1671052</v>
      </c>
      <c r="C6014">
        <v>1671072</v>
      </c>
      <c r="D6014" t="s">
        <v>20008</v>
      </c>
      <c r="E6014" t="s">
        <v>90</v>
      </c>
      <c r="F6014" t="s">
        <v>15</v>
      </c>
      <c r="G6014" t="s">
        <v>16</v>
      </c>
      <c r="H6014">
        <v>13</v>
      </c>
      <c r="I6014" t="s">
        <v>20009</v>
      </c>
      <c r="J6014" t="s">
        <v>20010</v>
      </c>
      <c r="K6014" t="s">
        <v>20011</v>
      </c>
      <c r="L6014" t="s">
        <v>77935</v>
      </c>
    </row>
    <row r="6015" spans="1:12" x14ac:dyDescent="0.15">
      <c r="A6015" t="s">
        <v>12</v>
      </c>
      <c r="B6015">
        <v>1671079</v>
      </c>
      <c r="C6015">
        <v>1671099</v>
      </c>
      <c r="D6015" t="s">
        <v>20008</v>
      </c>
      <c r="E6015" t="s">
        <v>90</v>
      </c>
      <c r="F6015" t="s">
        <v>15</v>
      </c>
      <c r="G6015" t="s">
        <v>16</v>
      </c>
      <c r="H6015">
        <v>40</v>
      </c>
      <c r="I6015" t="s">
        <v>20012</v>
      </c>
      <c r="J6015" t="s">
        <v>20013</v>
      </c>
      <c r="K6015" t="s">
        <v>20014</v>
      </c>
      <c r="L6015" t="s">
        <v>77952</v>
      </c>
    </row>
    <row r="6016" spans="1:12" x14ac:dyDescent="0.15">
      <c r="A6016" t="s">
        <v>12</v>
      </c>
      <c r="B6016">
        <v>1671100</v>
      </c>
      <c r="C6016">
        <v>1671120</v>
      </c>
      <c r="D6016" t="s">
        <v>20008</v>
      </c>
      <c r="E6016" t="s">
        <v>90</v>
      </c>
      <c r="F6016" t="s">
        <v>15</v>
      </c>
      <c r="G6016" t="s">
        <v>36</v>
      </c>
      <c r="H6016">
        <v>61</v>
      </c>
      <c r="I6016" t="s">
        <v>20015</v>
      </c>
      <c r="J6016" t="s">
        <v>20016</v>
      </c>
      <c r="K6016" t="s">
        <v>20017</v>
      </c>
      <c r="L6016" t="s">
        <v>77979</v>
      </c>
    </row>
    <row r="6017" spans="1:12" x14ac:dyDescent="0.15">
      <c r="A6017" t="s">
        <v>12</v>
      </c>
      <c r="B6017">
        <v>1671140</v>
      </c>
      <c r="C6017">
        <v>1671160</v>
      </c>
      <c r="D6017" t="s">
        <v>20008</v>
      </c>
      <c r="E6017" t="s">
        <v>90</v>
      </c>
      <c r="F6017" t="s">
        <v>15</v>
      </c>
      <c r="G6017" t="s">
        <v>23</v>
      </c>
      <c r="H6017">
        <v>101</v>
      </c>
      <c r="I6017" t="s">
        <v>20018</v>
      </c>
      <c r="J6017" t="s">
        <v>20019</v>
      </c>
      <c r="K6017" t="s">
        <v>20020</v>
      </c>
      <c r="L6017" t="s">
        <v>77997</v>
      </c>
    </row>
    <row r="6018" spans="1:12" x14ac:dyDescent="0.15">
      <c r="A6018" t="s">
        <v>12</v>
      </c>
      <c r="B6018">
        <v>1672524</v>
      </c>
      <c r="C6018">
        <v>1672544</v>
      </c>
      <c r="D6018" t="s">
        <v>20021</v>
      </c>
      <c r="E6018" t="s">
        <v>90</v>
      </c>
      <c r="F6018" t="s">
        <v>76</v>
      </c>
      <c r="G6018" t="s">
        <v>36</v>
      </c>
      <c r="H6018">
        <v>12</v>
      </c>
      <c r="I6018" t="s">
        <v>20022</v>
      </c>
      <c r="J6018" t="s">
        <v>20023</v>
      </c>
      <c r="K6018" t="s">
        <v>20024</v>
      </c>
      <c r="L6018" t="s">
        <v>77991</v>
      </c>
    </row>
    <row r="6019" spans="1:12" x14ac:dyDescent="0.15">
      <c r="A6019" t="s">
        <v>12</v>
      </c>
      <c r="B6019">
        <v>1672490</v>
      </c>
      <c r="C6019">
        <v>1672510</v>
      </c>
      <c r="D6019" t="s">
        <v>20021</v>
      </c>
      <c r="E6019" t="s">
        <v>90</v>
      </c>
      <c r="F6019" t="s">
        <v>76</v>
      </c>
      <c r="G6019" t="s">
        <v>36</v>
      </c>
      <c r="H6019">
        <v>46</v>
      </c>
      <c r="I6019" t="s">
        <v>20025</v>
      </c>
      <c r="J6019" t="s">
        <v>20026</v>
      </c>
      <c r="K6019" t="s">
        <v>20027</v>
      </c>
      <c r="L6019" t="s">
        <v>78004</v>
      </c>
    </row>
    <row r="6020" spans="1:12" x14ac:dyDescent="0.15">
      <c r="A6020" t="s">
        <v>12</v>
      </c>
      <c r="B6020">
        <v>1672467</v>
      </c>
      <c r="C6020">
        <v>1672487</v>
      </c>
      <c r="D6020" t="s">
        <v>20021</v>
      </c>
      <c r="E6020" t="s">
        <v>90</v>
      </c>
      <c r="F6020" t="s">
        <v>76</v>
      </c>
      <c r="G6020" t="s">
        <v>36</v>
      </c>
      <c r="H6020">
        <v>69</v>
      </c>
      <c r="I6020" t="s">
        <v>20028</v>
      </c>
      <c r="J6020" t="s">
        <v>20029</v>
      </c>
      <c r="K6020" t="s">
        <v>20030</v>
      </c>
      <c r="L6020" t="s">
        <v>78015</v>
      </c>
    </row>
    <row r="6021" spans="1:12" x14ac:dyDescent="0.15">
      <c r="A6021" t="s">
        <v>12</v>
      </c>
      <c r="B6021">
        <v>1672442</v>
      </c>
      <c r="C6021">
        <v>1672462</v>
      </c>
      <c r="D6021" t="s">
        <v>20021</v>
      </c>
      <c r="E6021" t="s">
        <v>90</v>
      </c>
      <c r="F6021" t="s">
        <v>76</v>
      </c>
      <c r="G6021" t="s">
        <v>36</v>
      </c>
      <c r="H6021">
        <v>94</v>
      </c>
      <c r="I6021" t="s">
        <v>20031</v>
      </c>
      <c r="J6021" t="s">
        <v>20032</v>
      </c>
      <c r="K6021" t="s">
        <v>20033</v>
      </c>
      <c r="L6021" t="s">
        <v>77927</v>
      </c>
    </row>
    <row r="6022" spans="1:12" x14ac:dyDescent="0.15">
      <c r="A6022" t="s">
        <v>12</v>
      </c>
      <c r="B6022">
        <v>1673019</v>
      </c>
      <c r="C6022">
        <v>1673039</v>
      </c>
      <c r="D6022" t="s">
        <v>20034</v>
      </c>
      <c r="E6022" t="s">
        <v>90</v>
      </c>
      <c r="F6022" t="s">
        <v>15</v>
      </c>
      <c r="G6022" t="s">
        <v>16</v>
      </c>
      <c r="H6022">
        <v>7</v>
      </c>
      <c r="I6022" t="s">
        <v>20035</v>
      </c>
      <c r="J6022" t="s">
        <v>20036</v>
      </c>
      <c r="K6022" t="s">
        <v>20037</v>
      </c>
      <c r="L6022" t="s">
        <v>77909</v>
      </c>
    </row>
    <row r="6023" spans="1:12" x14ac:dyDescent="0.15">
      <c r="A6023" t="s">
        <v>12</v>
      </c>
      <c r="B6023">
        <v>1673048</v>
      </c>
      <c r="C6023">
        <v>1673068</v>
      </c>
      <c r="D6023" t="s">
        <v>20034</v>
      </c>
      <c r="E6023" t="s">
        <v>90</v>
      </c>
      <c r="F6023" t="s">
        <v>15</v>
      </c>
      <c r="G6023" t="s">
        <v>36</v>
      </c>
      <c r="H6023">
        <v>36</v>
      </c>
      <c r="I6023" t="s">
        <v>20038</v>
      </c>
      <c r="J6023" t="s">
        <v>20039</v>
      </c>
      <c r="K6023" t="s">
        <v>20040</v>
      </c>
      <c r="L6023" t="s">
        <v>78003</v>
      </c>
    </row>
    <row r="6024" spans="1:12" x14ac:dyDescent="0.15">
      <c r="A6024" t="s">
        <v>12</v>
      </c>
      <c r="B6024">
        <v>1673078</v>
      </c>
      <c r="C6024">
        <v>1673098</v>
      </c>
      <c r="D6024" t="s">
        <v>20034</v>
      </c>
      <c r="E6024" t="s">
        <v>90</v>
      </c>
      <c r="F6024" t="s">
        <v>15</v>
      </c>
      <c r="G6024" t="s">
        <v>16</v>
      </c>
      <c r="H6024">
        <v>66</v>
      </c>
      <c r="I6024" t="s">
        <v>20041</v>
      </c>
      <c r="J6024" t="s">
        <v>20042</v>
      </c>
      <c r="K6024" t="s">
        <v>20043</v>
      </c>
      <c r="L6024" t="s">
        <v>77928</v>
      </c>
    </row>
    <row r="6025" spans="1:12" x14ac:dyDescent="0.15">
      <c r="A6025" t="s">
        <v>12</v>
      </c>
      <c r="B6025">
        <v>1673109</v>
      </c>
      <c r="C6025">
        <v>1673129</v>
      </c>
      <c r="D6025" t="s">
        <v>20034</v>
      </c>
      <c r="E6025" t="s">
        <v>90</v>
      </c>
      <c r="F6025" t="s">
        <v>15</v>
      </c>
      <c r="G6025" t="s">
        <v>36</v>
      </c>
      <c r="H6025">
        <v>97</v>
      </c>
      <c r="I6025" t="s">
        <v>20044</v>
      </c>
      <c r="J6025" t="s">
        <v>20045</v>
      </c>
      <c r="K6025" t="s">
        <v>20046</v>
      </c>
      <c r="L6025" t="s">
        <v>78010</v>
      </c>
    </row>
    <row r="6026" spans="1:12" x14ac:dyDescent="0.15">
      <c r="A6026" t="s">
        <v>12</v>
      </c>
      <c r="B6026">
        <v>1675260</v>
      </c>
      <c r="C6026">
        <v>1675280</v>
      </c>
      <c r="D6026" t="s">
        <v>20047</v>
      </c>
      <c r="E6026" t="s">
        <v>90</v>
      </c>
      <c r="F6026" t="s">
        <v>76</v>
      </c>
      <c r="G6026" t="s">
        <v>16</v>
      </c>
      <c r="H6026">
        <v>7</v>
      </c>
      <c r="I6026" t="s">
        <v>20048</v>
      </c>
      <c r="J6026" t="s">
        <v>20049</v>
      </c>
      <c r="K6026" t="s">
        <v>20050</v>
      </c>
      <c r="L6026" t="s">
        <v>77909</v>
      </c>
    </row>
    <row r="6027" spans="1:12" x14ac:dyDescent="0.15">
      <c r="A6027" t="s">
        <v>12</v>
      </c>
      <c r="B6027">
        <v>1675239</v>
      </c>
      <c r="C6027">
        <v>1675259</v>
      </c>
      <c r="D6027" t="s">
        <v>20047</v>
      </c>
      <c r="E6027" t="s">
        <v>90</v>
      </c>
      <c r="F6027" t="s">
        <v>76</v>
      </c>
      <c r="G6027" t="s">
        <v>16</v>
      </c>
      <c r="H6027">
        <v>28</v>
      </c>
      <c r="I6027" t="s">
        <v>20051</v>
      </c>
      <c r="J6027" t="s">
        <v>20052</v>
      </c>
      <c r="K6027" t="s">
        <v>20053</v>
      </c>
      <c r="L6027" t="s">
        <v>77956</v>
      </c>
    </row>
    <row r="6028" spans="1:12" x14ac:dyDescent="0.15">
      <c r="A6028" t="s">
        <v>12</v>
      </c>
      <c r="B6028">
        <v>1675217</v>
      </c>
      <c r="C6028">
        <v>1675237</v>
      </c>
      <c r="D6028" t="s">
        <v>20047</v>
      </c>
      <c r="E6028" t="s">
        <v>90</v>
      </c>
      <c r="F6028" t="s">
        <v>76</v>
      </c>
      <c r="G6028" t="s">
        <v>32</v>
      </c>
      <c r="H6028">
        <v>50</v>
      </c>
      <c r="I6028" t="s">
        <v>20054</v>
      </c>
      <c r="J6028" t="s">
        <v>20055</v>
      </c>
      <c r="K6028" t="s">
        <v>20056</v>
      </c>
      <c r="L6028" t="s">
        <v>77925</v>
      </c>
    </row>
    <row r="6029" spans="1:12" x14ac:dyDescent="0.15">
      <c r="A6029" t="s">
        <v>12</v>
      </c>
      <c r="B6029">
        <v>1675182</v>
      </c>
      <c r="C6029">
        <v>1675202</v>
      </c>
      <c r="D6029" t="s">
        <v>20047</v>
      </c>
      <c r="E6029" t="s">
        <v>90</v>
      </c>
      <c r="F6029" t="s">
        <v>76</v>
      </c>
      <c r="G6029" t="s">
        <v>36</v>
      </c>
      <c r="H6029">
        <v>85</v>
      </c>
      <c r="I6029" t="s">
        <v>20057</v>
      </c>
      <c r="J6029" t="s">
        <v>20058</v>
      </c>
      <c r="K6029" t="s">
        <v>20059</v>
      </c>
      <c r="L6029" t="s">
        <v>77972</v>
      </c>
    </row>
    <row r="6030" spans="1:12" x14ac:dyDescent="0.15">
      <c r="A6030" t="s">
        <v>12</v>
      </c>
      <c r="B6030">
        <v>1675805</v>
      </c>
      <c r="C6030">
        <v>1675825</v>
      </c>
      <c r="D6030" t="s">
        <v>20060</v>
      </c>
      <c r="E6030" t="s">
        <v>90</v>
      </c>
      <c r="F6030" t="s">
        <v>76</v>
      </c>
      <c r="G6030" t="s">
        <v>32</v>
      </c>
      <c r="H6030">
        <v>1</v>
      </c>
      <c r="I6030" t="s">
        <v>20061</v>
      </c>
      <c r="J6030" t="s">
        <v>20062</v>
      </c>
      <c r="K6030" t="s">
        <v>20063</v>
      </c>
      <c r="L6030" t="s">
        <v>77917</v>
      </c>
    </row>
    <row r="6031" spans="1:12" x14ac:dyDescent="0.15">
      <c r="A6031" t="s">
        <v>12</v>
      </c>
      <c r="B6031">
        <v>1675775</v>
      </c>
      <c r="C6031">
        <v>1675795</v>
      </c>
      <c r="D6031" t="s">
        <v>20060</v>
      </c>
      <c r="E6031" t="s">
        <v>90</v>
      </c>
      <c r="F6031" t="s">
        <v>76</v>
      </c>
      <c r="G6031" t="s">
        <v>32</v>
      </c>
      <c r="H6031">
        <v>31</v>
      </c>
      <c r="I6031" t="s">
        <v>20064</v>
      </c>
      <c r="J6031" t="s">
        <v>20065</v>
      </c>
      <c r="K6031" t="s">
        <v>20066</v>
      </c>
      <c r="L6031" t="s">
        <v>77910</v>
      </c>
    </row>
    <row r="6032" spans="1:12" x14ac:dyDescent="0.15">
      <c r="A6032" t="s">
        <v>12</v>
      </c>
      <c r="B6032">
        <v>1675751</v>
      </c>
      <c r="C6032">
        <v>1675771</v>
      </c>
      <c r="D6032" t="s">
        <v>20060</v>
      </c>
      <c r="E6032" t="s">
        <v>90</v>
      </c>
      <c r="F6032" t="s">
        <v>76</v>
      </c>
      <c r="G6032" t="s">
        <v>36</v>
      </c>
      <c r="H6032">
        <v>55</v>
      </c>
      <c r="I6032" t="s">
        <v>20067</v>
      </c>
      <c r="J6032" t="s">
        <v>20068</v>
      </c>
      <c r="K6032" t="s">
        <v>20069</v>
      </c>
      <c r="L6032" t="s">
        <v>77992</v>
      </c>
    </row>
    <row r="6033" spans="1:12" x14ac:dyDescent="0.15">
      <c r="A6033" t="s">
        <v>12</v>
      </c>
      <c r="B6033">
        <v>1675720</v>
      </c>
      <c r="C6033">
        <v>1675740</v>
      </c>
      <c r="D6033" t="s">
        <v>20060</v>
      </c>
      <c r="E6033" t="s">
        <v>90</v>
      </c>
      <c r="F6033" t="s">
        <v>76</v>
      </c>
      <c r="G6033" t="s">
        <v>16</v>
      </c>
      <c r="H6033">
        <v>86</v>
      </c>
      <c r="I6033" t="s">
        <v>20070</v>
      </c>
      <c r="J6033" t="s">
        <v>20071</v>
      </c>
      <c r="K6033" t="s">
        <v>20072</v>
      </c>
      <c r="L6033" t="s">
        <v>77929</v>
      </c>
    </row>
    <row r="6034" spans="1:12" x14ac:dyDescent="0.15">
      <c r="A6034" t="s">
        <v>12</v>
      </c>
      <c r="B6034">
        <v>1677153</v>
      </c>
      <c r="C6034">
        <v>1677173</v>
      </c>
      <c r="D6034" t="s">
        <v>20073</v>
      </c>
      <c r="E6034" t="s">
        <v>90</v>
      </c>
      <c r="F6034" t="s">
        <v>76</v>
      </c>
      <c r="G6034" t="s">
        <v>32</v>
      </c>
      <c r="H6034">
        <v>1</v>
      </c>
      <c r="I6034" t="s">
        <v>20074</v>
      </c>
      <c r="J6034" t="s">
        <v>20075</v>
      </c>
      <c r="K6034" t="s">
        <v>20076</v>
      </c>
      <c r="L6034" t="s">
        <v>77917</v>
      </c>
    </row>
    <row r="6035" spans="1:12" x14ac:dyDescent="0.15">
      <c r="A6035" t="s">
        <v>12</v>
      </c>
      <c r="B6035">
        <v>1677128</v>
      </c>
      <c r="C6035">
        <v>1677148</v>
      </c>
      <c r="D6035" t="s">
        <v>20073</v>
      </c>
      <c r="E6035" t="s">
        <v>90</v>
      </c>
      <c r="F6035" t="s">
        <v>76</v>
      </c>
      <c r="G6035" t="s">
        <v>32</v>
      </c>
      <c r="H6035">
        <v>26</v>
      </c>
      <c r="I6035" t="s">
        <v>20077</v>
      </c>
      <c r="J6035" t="s">
        <v>20078</v>
      </c>
      <c r="K6035" t="s">
        <v>20079</v>
      </c>
      <c r="L6035" t="s">
        <v>78002</v>
      </c>
    </row>
    <row r="6036" spans="1:12" x14ac:dyDescent="0.15">
      <c r="A6036" t="s">
        <v>12</v>
      </c>
      <c r="B6036">
        <v>1677098</v>
      </c>
      <c r="C6036">
        <v>1677118</v>
      </c>
      <c r="D6036" t="s">
        <v>20073</v>
      </c>
      <c r="E6036" t="s">
        <v>90</v>
      </c>
      <c r="F6036" t="s">
        <v>76</v>
      </c>
      <c r="G6036" t="s">
        <v>32</v>
      </c>
      <c r="H6036">
        <v>56</v>
      </c>
      <c r="I6036" t="s">
        <v>20080</v>
      </c>
      <c r="J6036" t="s">
        <v>20081</v>
      </c>
      <c r="K6036" t="s">
        <v>20082</v>
      </c>
      <c r="L6036" t="s">
        <v>77971</v>
      </c>
    </row>
    <row r="6037" spans="1:12" x14ac:dyDescent="0.15">
      <c r="A6037" t="s">
        <v>12</v>
      </c>
      <c r="B6037">
        <v>1677044</v>
      </c>
      <c r="C6037">
        <v>1677064</v>
      </c>
      <c r="D6037" t="s">
        <v>20073</v>
      </c>
      <c r="E6037" t="s">
        <v>90</v>
      </c>
      <c r="F6037" t="s">
        <v>76</v>
      </c>
      <c r="G6037" t="s">
        <v>23</v>
      </c>
      <c r="H6037">
        <v>110</v>
      </c>
      <c r="I6037" t="s">
        <v>20083</v>
      </c>
      <c r="J6037" t="s">
        <v>20084</v>
      </c>
      <c r="K6037" t="s">
        <v>20085</v>
      </c>
      <c r="L6037" t="s">
        <v>78030</v>
      </c>
    </row>
    <row r="6038" spans="1:12" x14ac:dyDescent="0.15">
      <c r="A6038" t="s">
        <v>12</v>
      </c>
      <c r="B6038">
        <v>1678683</v>
      </c>
      <c r="C6038">
        <v>1678703</v>
      </c>
      <c r="D6038" t="s">
        <v>20086</v>
      </c>
      <c r="E6038" t="s">
        <v>90</v>
      </c>
      <c r="F6038" t="s">
        <v>76</v>
      </c>
      <c r="G6038" t="s">
        <v>36</v>
      </c>
      <c r="H6038">
        <v>6</v>
      </c>
      <c r="I6038" t="s">
        <v>20087</v>
      </c>
      <c r="J6038" t="s">
        <v>20088</v>
      </c>
      <c r="K6038" t="s">
        <v>20089</v>
      </c>
      <c r="L6038" t="s">
        <v>78025</v>
      </c>
    </row>
    <row r="6039" spans="1:12" x14ac:dyDescent="0.15">
      <c r="A6039" t="s">
        <v>12</v>
      </c>
      <c r="B6039">
        <v>1678661</v>
      </c>
      <c r="C6039">
        <v>1678681</v>
      </c>
      <c r="D6039" t="s">
        <v>20086</v>
      </c>
      <c r="E6039" t="s">
        <v>90</v>
      </c>
      <c r="F6039" t="s">
        <v>76</v>
      </c>
      <c r="G6039" t="s">
        <v>16</v>
      </c>
      <c r="H6039">
        <v>28</v>
      </c>
      <c r="I6039" t="s">
        <v>20090</v>
      </c>
      <c r="J6039" t="s">
        <v>20091</v>
      </c>
      <c r="K6039" t="s">
        <v>20092</v>
      </c>
      <c r="L6039" t="s">
        <v>77956</v>
      </c>
    </row>
    <row r="6040" spans="1:12" x14ac:dyDescent="0.15">
      <c r="A6040" t="s">
        <v>12</v>
      </c>
      <c r="B6040">
        <v>1678641</v>
      </c>
      <c r="C6040">
        <v>1678661</v>
      </c>
      <c r="D6040" t="s">
        <v>20086</v>
      </c>
      <c r="E6040" t="s">
        <v>90</v>
      </c>
      <c r="F6040" t="s">
        <v>76</v>
      </c>
      <c r="G6040" t="s">
        <v>16</v>
      </c>
      <c r="H6040">
        <v>48</v>
      </c>
      <c r="I6040" t="s">
        <v>20093</v>
      </c>
      <c r="J6040" t="s">
        <v>20094</v>
      </c>
      <c r="K6040" t="s">
        <v>20095</v>
      </c>
      <c r="L6040" t="s">
        <v>78018</v>
      </c>
    </row>
    <row r="6041" spans="1:12" x14ac:dyDescent="0.15">
      <c r="A6041" t="s">
        <v>12</v>
      </c>
      <c r="B6041">
        <v>1678559</v>
      </c>
      <c r="C6041">
        <v>1678579</v>
      </c>
      <c r="D6041" t="s">
        <v>20086</v>
      </c>
      <c r="E6041" t="s">
        <v>90</v>
      </c>
      <c r="F6041" t="s">
        <v>76</v>
      </c>
      <c r="G6041" t="s">
        <v>23</v>
      </c>
      <c r="H6041">
        <v>130</v>
      </c>
      <c r="I6041" t="s">
        <v>20096</v>
      </c>
      <c r="J6041" t="s">
        <v>20097</v>
      </c>
      <c r="K6041" t="s">
        <v>20098</v>
      </c>
      <c r="L6041" t="s">
        <v>77998</v>
      </c>
    </row>
    <row r="6042" spans="1:12" x14ac:dyDescent="0.15">
      <c r="A6042" t="s">
        <v>12</v>
      </c>
      <c r="B6042">
        <v>1678900</v>
      </c>
      <c r="C6042">
        <v>1678920</v>
      </c>
      <c r="D6042" t="s">
        <v>20099</v>
      </c>
      <c r="E6042" t="s">
        <v>90</v>
      </c>
      <c r="F6042" t="s">
        <v>15</v>
      </c>
      <c r="G6042" t="s">
        <v>16</v>
      </c>
      <c r="H6042">
        <v>6</v>
      </c>
      <c r="I6042" t="s">
        <v>20100</v>
      </c>
      <c r="J6042" t="s">
        <v>20101</v>
      </c>
      <c r="K6042" t="s">
        <v>20102</v>
      </c>
      <c r="L6042" t="s">
        <v>78025</v>
      </c>
    </row>
    <row r="6043" spans="1:12" x14ac:dyDescent="0.15">
      <c r="A6043" t="s">
        <v>12</v>
      </c>
      <c r="B6043">
        <v>1678920</v>
      </c>
      <c r="C6043">
        <v>1678940</v>
      </c>
      <c r="D6043" t="s">
        <v>20099</v>
      </c>
      <c r="E6043" t="s">
        <v>90</v>
      </c>
      <c r="F6043" t="s">
        <v>15</v>
      </c>
      <c r="G6043" t="s">
        <v>32</v>
      </c>
      <c r="H6043">
        <v>26</v>
      </c>
      <c r="I6043" t="s">
        <v>20103</v>
      </c>
      <c r="J6043" t="s">
        <v>20104</v>
      </c>
      <c r="K6043" t="s">
        <v>20105</v>
      </c>
      <c r="L6043" t="s">
        <v>78002</v>
      </c>
    </row>
    <row r="6044" spans="1:12" x14ac:dyDescent="0.15">
      <c r="A6044" t="s">
        <v>12</v>
      </c>
      <c r="B6044">
        <v>1678941</v>
      </c>
      <c r="C6044">
        <v>1678961</v>
      </c>
      <c r="D6044" t="s">
        <v>20099</v>
      </c>
      <c r="E6044" t="s">
        <v>90</v>
      </c>
      <c r="F6044" t="s">
        <v>15</v>
      </c>
      <c r="G6044" t="s">
        <v>23</v>
      </c>
      <c r="H6044">
        <v>47</v>
      </c>
      <c r="I6044" t="s">
        <v>20106</v>
      </c>
      <c r="J6044" t="s">
        <v>20107</v>
      </c>
      <c r="K6044" t="s">
        <v>20108</v>
      </c>
      <c r="L6044" t="s">
        <v>77932</v>
      </c>
    </row>
    <row r="6045" spans="1:12" x14ac:dyDescent="0.15">
      <c r="A6045" t="s">
        <v>12</v>
      </c>
      <c r="B6045">
        <v>1678962</v>
      </c>
      <c r="C6045">
        <v>1678982</v>
      </c>
      <c r="D6045" t="s">
        <v>20099</v>
      </c>
      <c r="E6045" t="s">
        <v>90</v>
      </c>
      <c r="F6045" t="s">
        <v>15</v>
      </c>
      <c r="G6045" t="s">
        <v>23</v>
      </c>
      <c r="H6045">
        <v>68</v>
      </c>
      <c r="I6045" t="s">
        <v>20109</v>
      </c>
      <c r="J6045" t="s">
        <v>20110</v>
      </c>
      <c r="K6045" t="s">
        <v>20111</v>
      </c>
      <c r="L6045" t="s">
        <v>77962</v>
      </c>
    </row>
    <row r="6046" spans="1:12" x14ac:dyDescent="0.15">
      <c r="A6046" t="s">
        <v>12</v>
      </c>
      <c r="B6046">
        <v>1682044</v>
      </c>
      <c r="C6046">
        <v>1682064</v>
      </c>
      <c r="D6046" t="s">
        <v>20112</v>
      </c>
      <c r="E6046" t="s">
        <v>90</v>
      </c>
      <c r="F6046" t="s">
        <v>76</v>
      </c>
      <c r="G6046" t="s">
        <v>32</v>
      </c>
      <c r="H6046">
        <v>8</v>
      </c>
      <c r="I6046" t="s">
        <v>20113</v>
      </c>
      <c r="J6046" t="s">
        <v>20114</v>
      </c>
      <c r="K6046" t="s">
        <v>20115</v>
      </c>
      <c r="L6046" t="s">
        <v>77955</v>
      </c>
    </row>
    <row r="6047" spans="1:12" x14ac:dyDescent="0.15">
      <c r="A6047" t="s">
        <v>12</v>
      </c>
      <c r="B6047">
        <v>1682020</v>
      </c>
      <c r="C6047">
        <v>1682040</v>
      </c>
      <c r="D6047" t="s">
        <v>20112</v>
      </c>
      <c r="E6047" t="s">
        <v>90</v>
      </c>
      <c r="F6047" t="s">
        <v>76</v>
      </c>
      <c r="G6047" t="s">
        <v>23</v>
      </c>
      <c r="H6047">
        <v>32</v>
      </c>
      <c r="I6047" t="s">
        <v>20116</v>
      </c>
      <c r="J6047" t="s">
        <v>20117</v>
      </c>
      <c r="K6047" t="s">
        <v>20118</v>
      </c>
      <c r="L6047" t="s">
        <v>77918</v>
      </c>
    </row>
    <row r="6048" spans="1:12" x14ac:dyDescent="0.15">
      <c r="A6048" t="s">
        <v>12</v>
      </c>
      <c r="B6048">
        <v>1681999</v>
      </c>
      <c r="C6048">
        <v>1682019</v>
      </c>
      <c r="D6048" t="s">
        <v>20112</v>
      </c>
      <c r="E6048" t="s">
        <v>90</v>
      </c>
      <c r="F6048" t="s">
        <v>76</v>
      </c>
      <c r="G6048" t="s">
        <v>32</v>
      </c>
      <c r="H6048">
        <v>53</v>
      </c>
      <c r="I6048" t="s">
        <v>20119</v>
      </c>
      <c r="J6048" t="s">
        <v>20120</v>
      </c>
      <c r="K6048" t="s">
        <v>20121</v>
      </c>
      <c r="L6048" t="s">
        <v>77922</v>
      </c>
    </row>
    <row r="6049" spans="1:12" x14ac:dyDescent="0.15">
      <c r="A6049" t="s">
        <v>12</v>
      </c>
      <c r="B6049">
        <v>1681970</v>
      </c>
      <c r="C6049">
        <v>1681990</v>
      </c>
      <c r="D6049" t="s">
        <v>20112</v>
      </c>
      <c r="E6049" t="s">
        <v>90</v>
      </c>
      <c r="F6049" t="s">
        <v>76</v>
      </c>
      <c r="G6049" t="s">
        <v>23</v>
      </c>
      <c r="H6049">
        <v>82</v>
      </c>
      <c r="I6049" t="s">
        <v>20122</v>
      </c>
      <c r="J6049" t="s">
        <v>20123</v>
      </c>
      <c r="K6049" t="s">
        <v>20124</v>
      </c>
      <c r="L6049" t="s">
        <v>78011</v>
      </c>
    </row>
    <row r="6050" spans="1:12" x14ac:dyDescent="0.15">
      <c r="A6050" t="s">
        <v>12</v>
      </c>
      <c r="B6050">
        <v>1682288</v>
      </c>
      <c r="C6050">
        <v>1682308</v>
      </c>
      <c r="D6050" t="s">
        <v>20125</v>
      </c>
      <c r="E6050" t="s">
        <v>90</v>
      </c>
      <c r="F6050" t="s">
        <v>15</v>
      </c>
      <c r="G6050" t="s">
        <v>16</v>
      </c>
      <c r="H6050">
        <v>0</v>
      </c>
      <c r="I6050" t="s">
        <v>20126</v>
      </c>
      <c r="J6050" t="s">
        <v>20127</v>
      </c>
      <c r="K6050" t="s">
        <v>20128</v>
      </c>
      <c r="L6050" t="s">
        <v>77980</v>
      </c>
    </row>
    <row r="6051" spans="1:12" x14ac:dyDescent="0.15">
      <c r="A6051" t="s">
        <v>12</v>
      </c>
      <c r="B6051">
        <v>1682339</v>
      </c>
      <c r="C6051">
        <v>1682359</v>
      </c>
      <c r="D6051" t="s">
        <v>20125</v>
      </c>
      <c r="E6051" t="s">
        <v>90</v>
      </c>
      <c r="F6051" t="s">
        <v>15</v>
      </c>
      <c r="G6051" t="s">
        <v>16</v>
      </c>
      <c r="H6051">
        <v>51</v>
      </c>
      <c r="I6051" t="s">
        <v>20129</v>
      </c>
      <c r="J6051" t="s">
        <v>20130</v>
      </c>
      <c r="K6051" t="s">
        <v>20131</v>
      </c>
      <c r="L6051" t="s">
        <v>78023</v>
      </c>
    </row>
    <row r="6052" spans="1:12" x14ac:dyDescent="0.15">
      <c r="A6052" t="s">
        <v>12</v>
      </c>
      <c r="B6052">
        <v>1682362</v>
      </c>
      <c r="C6052">
        <v>1682382</v>
      </c>
      <c r="D6052" t="s">
        <v>20125</v>
      </c>
      <c r="E6052" t="s">
        <v>90</v>
      </c>
      <c r="F6052" t="s">
        <v>15</v>
      </c>
      <c r="G6052" t="s">
        <v>32</v>
      </c>
      <c r="H6052">
        <v>74</v>
      </c>
      <c r="I6052" t="s">
        <v>20132</v>
      </c>
      <c r="J6052" t="s">
        <v>20133</v>
      </c>
      <c r="K6052" t="s">
        <v>20134</v>
      </c>
      <c r="L6052" t="s">
        <v>78005</v>
      </c>
    </row>
    <row r="6053" spans="1:12" x14ac:dyDescent="0.15">
      <c r="A6053" t="s">
        <v>12</v>
      </c>
      <c r="B6053">
        <v>1682403</v>
      </c>
      <c r="C6053">
        <v>1682423</v>
      </c>
      <c r="D6053" t="s">
        <v>20125</v>
      </c>
      <c r="E6053" t="s">
        <v>90</v>
      </c>
      <c r="F6053" t="s">
        <v>15</v>
      </c>
      <c r="G6053" t="s">
        <v>32</v>
      </c>
      <c r="H6053">
        <v>115</v>
      </c>
      <c r="I6053" t="s">
        <v>20135</v>
      </c>
      <c r="J6053" t="s">
        <v>20136</v>
      </c>
      <c r="K6053" t="s">
        <v>20137</v>
      </c>
      <c r="L6053" t="s">
        <v>78020</v>
      </c>
    </row>
    <row r="6054" spans="1:12" x14ac:dyDescent="0.15">
      <c r="A6054" t="s">
        <v>12</v>
      </c>
      <c r="B6054">
        <v>1684796</v>
      </c>
      <c r="C6054">
        <v>1684816</v>
      </c>
      <c r="D6054" t="s">
        <v>20138</v>
      </c>
      <c r="E6054" t="s">
        <v>90</v>
      </c>
      <c r="F6054" t="s">
        <v>76</v>
      </c>
      <c r="G6054" t="s">
        <v>36</v>
      </c>
      <c r="H6054">
        <v>28</v>
      </c>
      <c r="I6054" t="s">
        <v>20139</v>
      </c>
      <c r="J6054" t="s">
        <v>20140</v>
      </c>
      <c r="K6054" t="s">
        <v>20141</v>
      </c>
      <c r="L6054" t="s">
        <v>77956</v>
      </c>
    </row>
    <row r="6055" spans="1:12" x14ac:dyDescent="0.15">
      <c r="A6055" t="s">
        <v>12</v>
      </c>
      <c r="B6055">
        <v>1684773</v>
      </c>
      <c r="C6055">
        <v>1684793</v>
      </c>
      <c r="D6055" t="s">
        <v>20138</v>
      </c>
      <c r="E6055" t="s">
        <v>90</v>
      </c>
      <c r="F6055" t="s">
        <v>76</v>
      </c>
      <c r="G6055" t="s">
        <v>16</v>
      </c>
      <c r="H6055">
        <v>51</v>
      </c>
      <c r="I6055" t="s">
        <v>20142</v>
      </c>
      <c r="J6055" t="s">
        <v>20143</v>
      </c>
      <c r="K6055" t="s">
        <v>20144</v>
      </c>
      <c r="L6055" t="s">
        <v>78023</v>
      </c>
    </row>
    <row r="6056" spans="1:12" x14ac:dyDescent="0.15">
      <c r="A6056" t="s">
        <v>12</v>
      </c>
      <c r="B6056">
        <v>1684738</v>
      </c>
      <c r="C6056">
        <v>1684758</v>
      </c>
      <c r="D6056" t="s">
        <v>20138</v>
      </c>
      <c r="E6056" t="s">
        <v>90</v>
      </c>
      <c r="F6056" t="s">
        <v>76</v>
      </c>
      <c r="G6056" t="s">
        <v>16</v>
      </c>
      <c r="H6056">
        <v>86</v>
      </c>
      <c r="I6056" t="s">
        <v>20145</v>
      </c>
      <c r="J6056" t="s">
        <v>20146</v>
      </c>
      <c r="K6056" t="s">
        <v>20147</v>
      </c>
      <c r="L6056" t="s">
        <v>77929</v>
      </c>
    </row>
    <row r="6057" spans="1:12" x14ac:dyDescent="0.15">
      <c r="A6057" t="s">
        <v>12</v>
      </c>
      <c r="B6057">
        <v>1684718</v>
      </c>
      <c r="C6057">
        <v>1684738</v>
      </c>
      <c r="D6057" t="s">
        <v>20138</v>
      </c>
      <c r="E6057" t="s">
        <v>90</v>
      </c>
      <c r="F6057" t="s">
        <v>76</v>
      </c>
      <c r="G6057" t="s">
        <v>23</v>
      </c>
      <c r="H6057">
        <v>106</v>
      </c>
      <c r="I6057" t="s">
        <v>20148</v>
      </c>
      <c r="J6057" t="s">
        <v>20149</v>
      </c>
      <c r="K6057" t="s">
        <v>20150</v>
      </c>
      <c r="L6057" t="s">
        <v>77914</v>
      </c>
    </row>
    <row r="6058" spans="1:12" x14ac:dyDescent="0.15">
      <c r="A6058" t="s">
        <v>12</v>
      </c>
      <c r="B6058">
        <v>1685025</v>
      </c>
      <c r="C6058">
        <v>1685045</v>
      </c>
      <c r="D6058" t="s">
        <v>20151</v>
      </c>
      <c r="E6058" t="s">
        <v>20152</v>
      </c>
      <c r="F6058" t="s">
        <v>15</v>
      </c>
      <c r="G6058" t="s">
        <v>16</v>
      </c>
      <c r="H6058">
        <v>13</v>
      </c>
      <c r="I6058" t="s">
        <v>20153</v>
      </c>
      <c r="J6058" t="s">
        <v>20154</v>
      </c>
      <c r="K6058" t="s">
        <v>20155</v>
      </c>
      <c r="L6058" t="s">
        <v>77935</v>
      </c>
    </row>
    <row r="6059" spans="1:12" x14ac:dyDescent="0.15">
      <c r="A6059" t="s">
        <v>12</v>
      </c>
      <c r="B6059">
        <v>1685049</v>
      </c>
      <c r="C6059">
        <v>1685069</v>
      </c>
      <c r="D6059" t="s">
        <v>20151</v>
      </c>
      <c r="E6059" t="s">
        <v>20152</v>
      </c>
      <c r="F6059" t="s">
        <v>15</v>
      </c>
      <c r="G6059" t="s">
        <v>36</v>
      </c>
      <c r="H6059">
        <v>37</v>
      </c>
      <c r="I6059" t="s">
        <v>20156</v>
      </c>
      <c r="J6059" t="s">
        <v>20157</v>
      </c>
      <c r="K6059" t="s">
        <v>20158</v>
      </c>
      <c r="L6059" t="s">
        <v>77906</v>
      </c>
    </row>
    <row r="6060" spans="1:12" x14ac:dyDescent="0.15">
      <c r="A6060" t="s">
        <v>12</v>
      </c>
      <c r="B6060">
        <v>1685071</v>
      </c>
      <c r="C6060">
        <v>1685091</v>
      </c>
      <c r="D6060" t="s">
        <v>20151</v>
      </c>
      <c r="E6060" t="s">
        <v>20152</v>
      </c>
      <c r="F6060" t="s">
        <v>15</v>
      </c>
      <c r="G6060" t="s">
        <v>32</v>
      </c>
      <c r="H6060">
        <v>59</v>
      </c>
      <c r="I6060" t="s">
        <v>20159</v>
      </c>
      <c r="J6060" t="s">
        <v>20160</v>
      </c>
      <c r="K6060" t="s">
        <v>20161</v>
      </c>
      <c r="L6060" t="s">
        <v>78009</v>
      </c>
    </row>
    <row r="6061" spans="1:12" x14ac:dyDescent="0.15">
      <c r="A6061" t="s">
        <v>12</v>
      </c>
      <c r="B6061">
        <v>1685094</v>
      </c>
      <c r="C6061">
        <v>1685114</v>
      </c>
      <c r="D6061" t="s">
        <v>20151</v>
      </c>
      <c r="E6061" t="s">
        <v>20152</v>
      </c>
      <c r="F6061" t="s">
        <v>15</v>
      </c>
      <c r="G6061" t="s">
        <v>36</v>
      </c>
      <c r="H6061">
        <v>82</v>
      </c>
      <c r="I6061" t="s">
        <v>20162</v>
      </c>
      <c r="J6061" t="s">
        <v>20163</v>
      </c>
      <c r="K6061" t="s">
        <v>20164</v>
      </c>
      <c r="L6061" t="s">
        <v>78011</v>
      </c>
    </row>
    <row r="6062" spans="1:12" x14ac:dyDescent="0.15">
      <c r="A6062" t="s">
        <v>12</v>
      </c>
      <c r="B6062">
        <v>1685378</v>
      </c>
      <c r="C6062">
        <v>1685398</v>
      </c>
      <c r="D6062" t="s">
        <v>20165</v>
      </c>
      <c r="E6062" t="s">
        <v>90</v>
      </c>
      <c r="F6062" t="s">
        <v>15</v>
      </c>
      <c r="G6062" t="s">
        <v>36</v>
      </c>
      <c r="H6062">
        <v>7</v>
      </c>
      <c r="I6062" t="s">
        <v>20166</v>
      </c>
      <c r="J6062" t="s">
        <v>20167</v>
      </c>
      <c r="K6062" t="s">
        <v>20168</v>
      </c>
      <c r="L6062" t="s">
        <v>77909</v>
      </c>
    </row>
    <row r="6063" spans="1:12" x14ac:dyDescent="0.15">
      <c r="A6063" t="s">
        <v>12</v>
      </c>
      <c r="B6063">
        <v>1685399</v>
      </c>
      <c r="C6063">
        <v>1685419</v>
      </c>
      <c r="D6063" t="s">
        <v>20165</v>
      </c>
      <c r="E6063" t="s">
        <v>90</v>
      </c>
      <c r="F6063" t="s">
        <v>15</v>
      </c>
      <c r="G6063" t="s">
        <v>36</v>
      </c>
      <c r="H6063">
        <v>28</v>
      </c>
      <c r="I6063" t="s">
        <v>20169</v>
      </c>
      <c r="J6063" t="s">
        <v>20170</v>
      </c>
      <c r="K6063" t="s">
        <v>20171</v>
      </c>
      <c r="L6063" t="s">
        <v>77956</v>
      </c>
    </row>
    <row r="6064" spans="1:12" x14ac:dyDescent="0.15">
      <c r="A6064" t="s">
        <v>12</v>
      </c>
      <c r="B6064">
        <v>1685419</v>
      </c>
      <c r="C6064">
        <v>1685439</v>
      </c>
      <c r="D6064" t="s">
        <v>20165</v>
      </c>
      <c r="E6064" t="s">
        <v>90</v>
      </c>
      <c r="F6064" t="s">
        <v>15</v>
      </c>
      <c r="G6064" t="s">
        <v>16</v>
      </c>
      <c r="H6064">
        <v>48</v>
      </c>
      <c r="I6064" t="s">
        <v>20172</v>
      </c>
      <c r="J6064" t="s">
        <v>20173</v>
      </c>
      <c r="K6064" t="s">
        <v>20174</v>
      </c>
      <c r="L6064" t="s">
        <v>78018</v>
      </c>
    </row>
    <row r="6065" spans="1:12" x14ac:dyDescent="0.15">
      <c r="A6065" t="s">
        <v>12</v>
      </c>
      <c r="B6065">
        <v>1685440</v>
      </c>
      <c r="C6065">
        <v>1685460</v>
      </c>
      <c r="D6065" t="s">
        <v>20165</v>
      </c>
      <c r="E6065" t="s">
        <v>90</v>
      </c>
      <c r="F6065" t="s">
        <v>15</v>
      </c>
      <c r="G6065" t="s">
        <v>36</v>
      </c>
      <c r="H6065">
        <v>69</v>
      </c>
      <c r="I6065" t="s">
        <v>20175</v>
      </c>
      <c r="J6065" t="s">
        <v>20176</v>
      </c>
      <c r="K6065" t="s">
        <v>20177</v>
      </c>
      <c r="L6065" t="s">
        <v>78015</v>
      </c>
    </row>
    <row r="6066" spans="1:12" x14ac:dyDescent="0.15">
      <c r="A6066" t="s">
        <v>12</v>
      </c>
      <c r="B6066">
        <v>1685815</v>
      </c>
      <c r="C6066">
        <v>1685835</v>
      </c>
      <c r="D6066" t="s">
        <v>20178</v>
      </c>
      <c r="E6066" t="s">
        <v>90</v>
      </c>
      <c r="F6066" t="s">
        <v>15</v>
      </c>
      <c r="G6066" t="s">
        <v>32</v>
      </c>
      <c r="H6066">
        <v>10</v>
      </c>
      <c r="I6066" t="s">
        <v>20179</v>
      </c>
      <c r="J6066" t="s">
        <v>20180</v>
      </c>
      <c r="K6066" t="s">
        <v>20181</v>
      </c>
      <c r="L6066" t="s">
        <v>78001</v>
      </c>
    </row>
    <row r="6067" spans="1:12" x14ac:dyDescent="0.15">
      <c r="A6067" t="s">
        <v>12</v>
      </c>
      <c r="B6067">
        <v>1685843</v>
      </c>
      <c r="C6067">
        <v>1685863</v>
      </c>
      <c r="D6067" t="s">
        <v>20178</v>
      </c>
      <c r="E6067" t="s">
        <v>90</v>
      </c>
      <c r="F6067" t="s">
        <v>15</v>
      </c>
      <c r="G6067" t="s">
        <v>23</v>
      </c>
      <c r="H6067">
        <v>38</v>
      </c>
      <c r="I6067" t="s">
        <v>20182</v>
      </c>
      <c r="J6067" t="s">
        <v>20183</v>
      </c>
      <c r="K6067" t="s">
        <v>20184</v>
      </c>
      <c r="L6067" t="s">
        <v>78008</v>
      </c>
    </row>
    <row r="6068" spans="1:12" x14ac:dyDescent="0.15">
      <c r="A6068" t="s">
        <v>12</v>
      </c>
      <c r="B6068">
        <v>1685884</v>
      </c>
      <c r="C6068">
        <v>1685904</v>
      </c>
      <c r="D6068" t="s">
        <v>20178</v>
      </c>
      <c r="E6068" t="s">
        <v>90</v>
      </c>
      <c r="F6068" t="s">
        <v>15</v>
      </c>
      <c r="G6068" t="s">
        <v>16</v>
      </c>
      <c r="H6068">
        <v>79</v>
      </c>
      <c r="I6068" t="s">
        <v>20185</v>
      </c>
      <c r="J6068" t="s">
        <v>20186</v>
      </c>
      <c r="K6068" t="s">
        <v>20187</v>
      </c>
      <c r="L6068" t="s">
        <v>77993</v>
      </c>
    </row>
    <row r="6069" spans="1:12" x14ac:dyDescent="0.15">
      <c r="A6069" t="s">
        <v>12</v>
      </c>
      <c r="B6069">
        <v>1685905</v>
      </c>
      <c r="C6069">
        <v>1685925</v>
      </c>
      <c r="D6069" t="s">
        <v>20178</v>
      </c>
      <c r="E6069" t="s">
        <v>90</v>
      </c>
      <c r="F6069" t="s">
        <v>15</v>
      </c>
      <c r="G6069" t="s">
        <v>32</v>
      </c>
      <c r="H6069">
        <v>100</v>
      </c>
      <c r="I6069" t="s">
        <v>20188</v>
      </c>
      <c r="J6069" t="s">
        <v>20189</v>
      </c>
      <c r="K6069" t="s">
        <v>20190</v>
      </c>
      <c r="L6069" t="s">
        <v>77953</v>
      </c>
    </row>
    <row r="6070" spans="1:12" x14ac:dyDescent="0.15">
      <c r="A6070" t="s">
        <v>12</v>
      </c>
      <c r="B6070">
        <v>1686026</v>
      </c>
      <c r="C6070">
        <v>1686046</v>
      </c>
      <c r="D6070" t="s">
        <v>20191</v>
      </c>
      <c r="E6070" t="s">
        <v>20192</v>
      </c>
      <c r="F6070" t="s">
        <v>15</v>
      </c>
      <c r="G6070" t="s">
        <v>36</v>
      </c>
      <c r="H6070">
        <v>22</v>
      </c>
      <c r="I6070" t="s">
        <v>20193</v>
      </c>
      <c r="J6070" t="s">
        <v>20194</v>
      </c>
      <c r="K6070" t="s">
        <v>20195</v>
      </c>
      <c r="L6070" t="s">
        <v>77948</v>
      </c>
    </row>
    <row r="6071" spans="1:12" x14ac:dyDescent="0.15">
      <c r="A6071" t="s">
        <v>12</v>
      </c>
      <c r="B6071">
        <v>1686046</v>
      </c>
      <c r="C6071">
        <v>1686066</v>
      </c>
      <c r="D6071" t="s">
        <v>20191</v>
      </c>
      <c r="E6071" t="s">
        <v>20192</v>
      </c>
      <c r="F6071" t="s">
        <v>15</v>
      </c>
      <c r="G6071" t="s">
        <v>32</v>
      </c>
      <c r="H6071">
        <v>42</v>
      </c>
      <c r="I6071" t="s">
        <v>20196</v>
      </c>
      <c r="J6071" t="s">
        <v>20197</v>
      </c>
      <c r="K6071" t="s">
        <v>20198</v>
      </c>
      <c r="L6071" t="s">
        <v>77945</v>
      </c>
    </row>
    <row r="6072" spans="1:12" x14ac:dyDescent="0.15">
      <c r="A6072" t="s">
        <v>12</v>
      </c>
      <c r="B6072">
        <v>1686086</v>
      </c>
      <c r="C6072">
        <v>1686106</v>
      </c>
      <c r="D6072" t="s">
        <v>20191</v>
      </c>
      <c r="E6072" t="s">
        <v>20192</v>
      </c>
      <c r="F6072" t="s">
        <v>15</v>
      </c>
      <c r="G6072" t="s">
        <v>16</v>
      </c>
      <c r="H6072">
        <v>82</v>
      </c>
      <c r="I6072" t="s">
        <v>20199</v>
      </c>
      <c r="J6072" t="s">
        <v>20200</v>
      </c>
      <c r="K6072" t="s">
        <v>20201</v>
      </c>
      <c r="L6072" t="s">
        <v>78011</v>
      </c>
    </row>
    <row r="6073" spans="1:12" x14ac:dyDescent="0.15">
      <c r="A6073" t="s">
        <v>12</v>
      </c>
      <c r="B6073">
        <v>1686114</v>
      </c>
      <c r="C6073">
        <v>1686134</v>
      </c>
      <c r="D6073" t="s">
        <v>20191</v>
      </c>
      <c r="E6073" t="s">
        <v>20192</v>
      </c>
      <c r="F6073" t="s">
        <v>15</v>
      </c>
      <c r="G6073" t="s">
        <v>16</v>
      </c>
      <c r="H6073">
        <v>110</v>
      </c>
      <c r="I6073" t="s">
        <v>20202</v>
      </c>
      <c r="J6073" t="s">
        <v>20203</v>
      </c>
      <c r="K6073" t="s">
        <v>20204</v>
      </c>
      <c r="L6073" t="s">
        <v>78030</v>
      </c>
    </row>
    <row r="6074" spans="1:12" x14ac:dyDescent="0.15">
      <c r="A6074" t="s">
        <v>12</v>
      </c>
      <c r="B6074">
        <v>1688095</v>
      </c>
      <c r="C6074">
        <v>1688115</v>
      </c>
      <c r="D6074" t="s">
        <v>20205</v>
      </c>
      <c r="E6074" t="s">
        <v>20206</v>
      </c>
      <c r="F6074" t="s">
        <v>15</v>
      </c>
      <c r="G6074" t="s">
        <v>32</v>
      </c>
      <c r="H6074">
        <v>25</v>
      </c>
      <c r="I6074" t="s">
        <v>20207</v>
      </c>
      <c r="J6074" t="s">
        <v>20208</v>
      </c>
      <c r="K6074" t="s">
        <v>20209</v>
      </c>
      <c r="L6074" t="s">
        <v>78012</v>
      </c>
    </row>
    <row r="6075" spans="1:12" x14ac:dyDescent="0.15">
      <c r="A6075" t="s">
        <v>12</v>
      </c>
      <c r="B6075">
        <v>1688140</v>
      </c>
      <c r="C6075">
        <v>1688160</v>
      </c>
      <c r="D6075" t="s">
        <v>20205</v>
      </c>
      <c r="E6075" t="s">
        <v>20206</v>
      </c>
      <c r="F6075" t="s">
        <v>15</v>
      </c>
      <c r="G6075" t="s">
        <v>32</v>
      </c>
      <c r="H6075">
        <v>70</v>
      </c>
      <c r="I6075" t="s">
        <v>20210</v>
      </c>
      <c r="J6075" t="s">
        <v>20211</v>
      </c>
      <c r="K6075" t="s">
        <v>20212</v>
      </c>
      <c r="L6075" t="s">
        <v>77919</v>
      </c>
    </row>
    <row r="6076" spans="1:12" x14ac:dyDescent="0.15">
      <c r="A6076" t="s">
        <v>12</v>
      </c>
      <c r="B6076">
        <v>1688164</v>
      </c>
      <c r="C6076">
        <v>1688184</v>
      </c>
      <c r="D6076" t="s">
        <v>20205</v>
      </c>
      <c r="E6076" t="s">
        <v>20206</v>
      </c>
      <c r="F6076" t="s">
        <v>15</v>
      </c>
      <c r="G6076" t="s">
        <v>36</v>
      </c>
      <c r="H6076">
        <v>94</v>
      </c>
      <c r="I6076" t="s">
        <v>20213</v>
      </c>
      <c r="J6076" t="s">
        <v>20214</v>
      </c>
      <c r="K6076" t="s">
        <v>20215</v>
      </c>
      <c r="L6076" t="s">
        <v>77927</v>
      </c>
    </row>
    <row r="6077" spans="1:12" x14ac:dyDescent="0.15">
      <c r="A6077" t="s">
        <v>12</v>
      </c>
      <c r="B6077">
        <v>1688188</v>
      </c>
      <c r="C6077">
        <v>1688208</v>
      </c>
      <c r="D6077" t="s">
        <v>20205</v>
      </c>
      <c r="E6077" t="s">
        <v>20206</v>
      </c>
      <c r="F6077" t="s">
        <v>15</v>
      </c>
      <c r="G6077" t="s">
        <v>23</v>
      </c>
      <c r="H6077">
        <v>118</v>
      </c>
      <c r="I6077" t="s">
        <v>20216</v>
      </c>
      <c r="J6077" t="s">
        <v>20217</v>
      </c>
      <c r="K6077" t="s">
        <v>20218</v>
      </c>
      <c r="L6077" t="s">
        <v>77973</v>
      </c>
    </row>
    <row r="6078" spans="1:12" x14ac:dyDescent="0.15">
      <c r="A6078" t="s">
        <v>12</v>
      </c>
      <c r="B6078">
        <v>1688845</v>
      </c>
      <c r="C6078">
        <v>1688865</v>
      </c>
      <c r="D6078" t="s">
        <v>20219</v>
      </c>
      <c r="E6078" t="s">
        <v>20220</v>
      </c>
      <c r="F6078" t="s">
        <v>15</v>
      </c>
      <c r="G6078" t="s">
        <v>23</v>
      </c>
      <c r="H6078">
        <v>8</v>
      </c>
      <c r="I6078" t="s">
        <v>20221</v>
      </c>
      <c r="J6078" t="s">
        <v>20222</v>
      </c>
      <c r="K6078" t="s">
        <v>20223</v>
      </c>
      <c r="L6078" t="s">
        <v>77955</v>
      </c>
    </row>
    <row r="6079" spans="1:12" x14ac:dyDescent="0.15">
      <c r="A6079" t="s">
        <v>12</v>
      </c>
      <c r="B6079">
        <v>1688866</v>
      </c>
      <c r="C6079">
        <v>1688886</v>
      </c>
      <c r="D6079" t="s">
        <v>20219</v>
      </c>
      <c r="E6079" t="s">
        <v>20220</v>
      </c>
      <c r="F6079" t="s">
        <v>15</v>
      </c>
      <c r="G6079" t="s">
        <v>23</v>
      </c>
      <c r="H6079">
        <v>29</v>
      </c>
      <c r="I6079" t="s">
        <v>20224</v>
      </c>
      <c r="J6079" t="s">
        <v>20225</v>
      </c>
      <c r="K6079" t="s">
        <v>20226</v>
      </c>
      <c r="L6079" t="s">
        <v>77921</v>
      </c>
    </row>
    <row r="6080" spans="1:12" x14ac:dyDescent="0.15">
      <c r="A6080" t="s">
        <v>12</v>
      </c>
      <c r="B6080">
        <v>1688891</v>
      </c>
      <c r="C6080">
        <v>1688911</v>
      </c>
      <c r="D6080" t="s">
        <v>20219</v>
      </c>
      <c r="E6080" t="s">
        <v>20220</v>
      </c>
      <c r="F6080" t="s">
        <v>15</v>
      </c>
      <c r="G6080" t="s">
        <v>36</v>
      </c>
      <c r="H6080">
        <v>54</v>
      </c>
      <c r="I6080" t="s">
        <v>20227</v>
      </c>
      <c r="J6080" t="s">
        <v>20228</v>
      </c>
      <c r="K6080" t="s">
        <v>20229</v>
      </c>
      <c r="L6080" t="s">
        <v>77961</v>
      </c>
    </row>
    <row r="6081" spans="1:12" x14ac:dyDescent="0.15">
      <c r="A6081" t="s">
        <v>12</v>
      </c>
      <c r="B6081">
        <v>1688917</v>
      </c>
      <c r="C6081">
        <v>1688937</v>
      </c>
      <c r="D6081" t="s">
        <v>20219</v>
      </c>
      <c r="E6081" t="s">
        <v>20220</v>
      </c>
      <c r="F6081" t="s">
        <v>15</v>
      </c>
      <c r="G6081" t="s">
        <v>16</v>
      </c>
      <c r="H6081">
        <v>80</v>
      </c>
      <c r="I6081" t="s">
        <v>20230</v>
      </c>
      <c r="J6081" t="s">
        <v>20231</v>
      </c>
      <c r="K6081" t="s">
        <v>20232</v>
      </c>
      <c r="L6081" t="s">
        <v>77940</v>
      </c>
    </row>
    <row r="6082" spans="1:12" x14ac:dyDescent="0.15">
      <c r="A6082" t="s">
        <v>12</v>
      </c>
      <c r="B6082">
        <v>1689593</v>
      </c>
      <c r="C6082">
        <v>1689613</v>
      </c>
      <c r="D6082" t="s">
        <v>20233</v>
      </c>
      <c r="E6082" t="s">
        <v>90</v>
      </c>
      <c r="F6082" t="s">
        <v>15</v>
      </c>
      <c r="G6082" t="s">
        <v>16</v>
      </c>
      <c r="H6082">
        <v>8</v>
      </c>
      <c r="I6082" t="s">
        <v>20234</v>
      </c>
      <c r="J6082" t="s">
        <v>20235</v>
      </c>
      <c r="K6082" t="s">
        <v>20236</v>
      </c>
      <c r="L6082" t="s">
        <v>77955</v>
      </c>
    </row>
    <row r="6083" spans="1:12" x14ac:dyDescent="0.15">
      <c r="A6083" t="s">
        <v>12</v>
      </c>
      <c r="B6083">
        <v>1689613</v>
      </c>
      <c r="C6083">
        <v>1689633</v>
      </c>
      <c r="D6083" t="s">
        <v>20233</v>
      </c>
      <c r="E6083" t="s">
        <v>90</v>
      </c>
      <c r="F6083" t="s">
        <v>15</v>
      </c>
      <c r="G6083" t="s">
        <v>23</v>
      </c>
      <c r="H6083">
        <v>28</v>
      </c>
      <c r="I6083" t="s">
        <v>20237</v>
      </c>
      <c r="J6083" t="s">
        <v>20238</v>
      </c>
      <c r="K6083" t="s">
        <v>20239</v>
      </c>
      <c r="L6083" t="s">
        <v>77956</v>
      </c>
    </row>
    <row r="6084" spans="1:12" x14ac:dyDescent="0.15">
      <c r="A6084" t="s">
        <v>12</v>
      </c>
      <c r="B6084">
        <v>1689652</v>
      </c>
      <c r="C6084">
        <v>1689672</v>
      </c>
      <c r="D6084" t="s">
        <v>20233</v>
      </c>
      <c r="E6084" t="s">
        <v>90</v>
      </c>
      <c r="F6084" t="s">
        <v>15</v>
      </c>
      <c r="G6084" t="s">
        <v>16</v>
      </c>
      <c r="H6084">
        <v>67</v>
      </c>
      <c r="I6084" t="s">
        <v>20240</v>
      </c>
      <c r="J6084" t="s">
        <v>20241</v>
      </c>
      <c r="K6084" t="s">
        <v>20242</v>
      </c>
      <c r="L6084" t="s">
        <v>77981</v>
      </c>
    </row>
    <row r="6085" spans="1:12" x14ac:dyDescent="0.15">
      <c r="A6085" t="s">
        <v>12</v>
      </c>
      <c r="B6085">
        <v>1689674</v>
      </c>
      <c r="C6085">
        <v>1689694</v>
      </c>
      <c r="D6085" t="s">
        <v>20233</v>
      </c>
      <c r="E6085" t="s">
        <v>90</v>
      </c>
      <c r="F6085" t="s">
        <v>15</v>
      </c>
      <c r="G6085" t="s">
        <v>32</v>
      </c>
      <c r="H6085">
        <v>89</v>
      </c>
      <c r="I6085" t="s">
        <v>20243</v>
      </c>
      <c r="J6085" t="s">
        <v>20244</v>
      </c>
      <c r="K6085" t="s">
        <v>20245</v>
      </c>
      <c r="L6085" t="s">
        <v>77964</v>
      </c>
    </row>
    <row r="6086" spans="1:12" x14ac:dyDescent="0.15">
      <c r="A6086" t="s">
        <v>12</v>
      </c>
      <c r="B6086">
        <v>1690007</v>
      </c>
      <c r="C6086">
        <v>1690027</v>
      </c>
      <c r="D6086" t="s">
        <v>20246</v>
      </c>
      <c r="E6086" t="s">
        <v>90</v>
      </c>
      <c r="F6086" t="s">
        <v>15</v>
      </c>
      <c r="G6086" t="s">
        <v>36</v>
      </c>
      <c r="H6086">
        <v>19</v>
      </c>
      <c r="I6086" t="s">
        <v>20247</v>
      </c>
      <c r="J6086" t="s">
        <v>20248</v>
      </c>
      <c r="K6086" t="s">
        <v>20249</v>
      </c>
      <c r="L6086" t="s">
        <v>77982</v>
      </c>
    </row>
    <row r="6087" spans="1:12" x14ac:dyDescent="0.15">
      <c r="A6087" t="s">
        <v>12</v>
      </c>
      <c r="B6087">
        <v>1690034</v>
      </c>
      <c r="C6087">
        <v>1690054</v>
      </c>
      <c r="D6087" t="s">
        <v>20246</v>
      </c>
      <c r="E6087" t="s">
        <v>90</v>
      </c>
      <c r="F6087" t="s">
        <v>15</v>
      </c>
      <c r="G6087" t="s">
        <v>16</v>
      </c>
      <c r="H6087">
        <v>46</v>
      </c>
      <c r="I6087" t="s">
        <v>20250</v>
      </c>
      <c r="J6087" t="s">
        <v>20251</v>
      </c>
      <c r="K6087" t="s">
        <v>20252</v>
      </c>
      <c r="L6087" t="s">
        <v>78004</v>
      </c>
    </row>
    <row r="6088" spans="1:12" x14ac:dyDescent="0.15">
      <c r="A6088" t="s">
        <v>12</v>
      </c>
      <c r="B6088">
        <v>1690065</v>
      </c>
      <c r="C6088">
        <v>1690085</v>
      </c>
      <c r="D6088" t="s">
        <v>20246</v>
      </c>
      <c r="E6088" t="s">
        <v>90</v>
      </c>
      <c r="F6088" t="s">
        <v>15</v>
      </c>
      <c r="G6088" t="s">
        <v>23</v>
      </c>
      <c r="H6088">
        <v>77</v>
      </c>
      <c r="I6088" t="s">
        <v>20253</v>
      </c>
      <c r="J6088" t="s">
        <v>20254</v>
      </c>
      <c r="K6088" t="s">
        <v>20255</v>
      </c>
      <c r="L6088" t="s">
        <v>77960</v>
      </c>
    </row>
    <row r="6089" spans="1:12" x14ac:dyDescent="0.15">
      <c r="A6089" t="s">
        <v>12</v>
      </c>
      <c r="B6089">
        <v>1690122</v>
      </c>
      <c r="C6089">
        <v>1690142</v>
      </c>
      <c r="D6089" t="s">
        <v>20246</v>
      </c>
      <c r="E6089" t="s">
        <v>90</v>
      </c>
      <c r="F6089" t="s">
        <v>15</v>
      </c>
      <c r="G6089" t="s">
        <v>32</v>
      </c>
      <c r="H6089">
        <v>134</v>
      </c>
      <c r="I6089" t="s">
        <v>20256</v>
      </c>
      <c r="J6089" t="s">
        <v>20257</v>
      </c>
      <c r="K6089" t="s">
        <v>20258</v>
      </c>
      <c r="L6089" t="s">
        <v>78039</v>
      </c>
    </row>
    <row r="6090" spans="1:12" x14ac:dyDescent="0.15">
      <c r="A6090" t="s">
        <v>12</v>
      </c>
      <c r="B6090">
        <v>1690298</v>
      </c>
      <c r="C6090">
        <v>1690318</v>
      </c>
      <c r="D6090" t="s">
        <v>20259</v>
      </c>
      <c r="E6090" t="s">
        <v>90</v>
      </c>
      <c r="F6090" t="s">
        <v>15</v>
      </c>
      <c r="G6090" t="s">
        <v>16</v>
      </c>
      <c r="H6090">
        <v>9</v>
      </c>
      <c r="I6090" t="s">
        <v>20260</v>
      </c>
      <c r="J6090" t="s">
        <v>20261</v>
      </c>
      <c r="K6090" t="s">
        <v>20262</v>
      </c>
      <c r="L6090" t="s">
        <v>77939</v>
      </c>
    </row>
    <row r="6091" spans="1:12" x14ac:dyDescent="0.15">
      <c r="A6091" t="s">
        <v>12</v>
      </c>
      <c r="B6091">
        <v>1690323</v>
      </c>
      <c r="C6091">
        <v>1690343</v>
      </c>
      <c r="D6091" t="s">
        <v>20259</v>
      </c>
      <c r="E6091" t="s">
        <v>90</v>
      </c>
      <c r="F6091" t="s">
        <v>15</v>
      </c>
      <c r="G6091" t="s">
        <v>16</v>
      </c>
      <c r="H6091">
        <v>34</v>
      </c>
      <c r="I6091" t="s">
        <v>20263</v>
      </c>
      <c r="J6091" t="s">
        <v>20264</v>
      </c>
      <c r="K6091" t="s">
        <v>20265</v>
      </c>
      <c r="L6091" t="s">
        <v>77999</v>
      </c>
    </row>
    <row r="6092" spans="1:12" x14ac:dyDescent="0.15">
      <c r="A6092" t="s">
        <v>12</v>
      </c>
      <c r="B6092">
        <v>1690344</v>
      </c>
      <c r="C6092">
        <v>1690364</v>
      </c>
      <c r="D6092" t="s">
        <v>20259</v>
      </c>
      <c r="E6092" t="s">
        <v>90</v>
      </c>
      <c r="F6092" t="s">
        <v>15</v>
      </c>
      <c r="G6092" t="s">
        <v>36</v>
      </c>
      <c r="H6092">
        <v>55</v>
      </c>
      <c r="I6092" t="s">
        <v>20266</v>
      </c>
      <c r="J6092" t="s">
        <v>20267</v>
      </c>
      <c r="K6092" t="s">
        <v>20268</v>
      </c>
      <c r="L6092" t="s">
        <v>77992</v>
      </c>
    </row>
    <row r="6093" spans="1:12" x14ac:dyDescent="0.15">
      <c r="A6093" t="s">
        <v>12</v>
      </c>
      <c r="B6093">
        <v>1690384</v>
      </c>
      <c r="C6093">
        <v>1690404</v>
      </c>
      <c r="D6093" t="s">
        <v>20259</v>
      </c>
      <c r="E6093" t="s">
        <v>90</v>
      </c>
      <c r="F6093" t="s">
        <v>15</v>
      </c>
      <c r="G6093" t="s">
        <v>23</v>
      </c>
      <c r="H6093">
        <v>95</v>
      </c>
      <c r="I6093" t="s">
        <v>20269</v>
      </c>
      <c r="J6093" t="s">
        <v>20270</v>
      </c>
      <c r="K6093" t="s">
        <v>20271</v>
      </c>
      <c r="L6093" t="s">
        <v>77920</v>
      </c>
    </row>
    <row r="6094" spans="1:12" x14ac:dyDescent="0.15">
      <c r="A6094" t="s">
        <v>12</v>
      </c>
      <c r="B6094">
        <v>1690816</v>
      </c>
      <c r="C6094">
        <v>1690836</v>
      </c>
      <c r="D6094" t="s">
        <v>20272</v>
      </c>
      <c r="E6094" t="s">
        <v>90</v>
      </c>
      <c r="F6094" t="s">
        <v>15</v>
      </c>
      <c r="G6094" t="s">
        <v>16</v>
      </c>
      <c r="H6094">
        <v>7</v>
      </c>
      <c r="I6094" t="s">
        <v>20273</v>
      </c>
      <c r="J6094" t="s">
        <v>20274</v>
      </c>
      <c r="K6094" t="s">
        <v>20275</v>
      </c>
      <c r="L6094" t="s">
        <v>77909</v>
      </c>
    </row>
    <row r="6095" spans="1:12" x14ac:dyDescent="0.15">
      <c r="A6095" t="s">
        <v>12</v>
      </c>
      <c r="B6095">
        <v>1690837</v>
      </c>
      <c r="C6095">
        <v>1690857</v>
      </c>
      <c r="D6095" t="s">
        <v>20272</v>
      </c>
      <c r="E6095" t="s">
        <v>90</v>
      </c>
      <c r="F6095" t="s">
        <v>15</v>
      </c>
      <c r="G6095" t="s">
        <v>32</v>
      </c>
      <c r="H6095">
        <v>28</v>
      </c>
      <c r="I6095" t="s">
        <v>20276</v>
      </c>
      <c r="J6095" t="s">
        <v>20277</v>
      </c>
      <c r="K6095" t="s">
        <v>20278</v>
      </c>
      <c r="L6095" t="s">
        <v>77956</v>
      </c>
    </row>
    <row r="6096" spans="1:12" x14ac:dyDescent="0.15">
      <c r="A6096" t="s">
        <v>12</v>
      </c>
      <c r="B6096">
        <v>1690864</v>
      </c>
      <c r="C6096">
        <v>1690884</v>
      </c>
      <c r="D6096" t="s">
        <v>20272</v>
      </c>
      <c r="E6096" t="s">
        <v>90</v>
      </c>
      <c r="F6096" t="s">
        <v>15</v>
      </c>
      <c r="G6096" t="s">
        <v>32</v>
      </c>
      <c r="H6096">
        <v>55</v>
      </c>
      <c r="I6096" t="s">
        <v>20279</v>
      </c>
      <c r="J6096" t="s">
        <v>20280</v>
      </c>
      <c r="K6096" t="s">
        <v>20281</v>
      </c>
      <c r="L6096" t="s">
        <v>77992</v>
      </c>
    </row>
    <row r="6097" spans="1:12" x14ac:dyDescent="0.15">
      <c r="A6097" t="s">
        <v>12</v>
      </c>
      <c r="B6097">
        <v>1690909</v>
      </c>
      <c r="C6097">
        <v>1690929</v>
      </c>
      <c r="D6097" t="s">
        <v>20272</v>
      </c>
      <c r="E6097" t="s">
        <v>90</v>
      </c>
      <c r="F6097" t="s">
        <v>15</v>
      </c>
      <c r="G6097" t="s">
        <v>32</v>
      </c>
      <c r="H6097">
        <v>100</v>
      </c>
      <c r="I6097" t="s">
        <v>20282</v>
      </c>
      <c r="J6097" t="s">
        <v>20283</v>
      </c>
      <c r="K6097" t="s">
        <v>20284</v>
      </c>
      <c r="L6097" t="s">
        <v>77953</v>
      </c>
    </row>
    <row r="6098" spans="1:12" x14ac:dyDescent="0.15">
      <c r="A6098" t="s">
        <v>12</v>
      </c>
      <c r="B6098">
        <v>1691195</v>
      </c>
      <c r="C6098">
        <v>1691215</v>
      </c>
      <c r="D6098" t="s">
        <v>20285</v>
      </c>
      <c r="E6098" t="s">
        <v>90</v>
      </c>
      <c r="F6098" t="s">
        <v>15</v>
      </c>
      <c r="G6098" t="s">
        <v>32</v>
      </c>
      <c r="H6098">
        <v>7</v>
      </c>
      <c r="I6098" t="s">
        <v>20286</v>
      </c>
      <c r="J6098" t="s">
        <v>20287</v>
      </c>
      <c r="K6098" t="s">
        <v>20288</v>
      </c>
      <c r="L6098" t="s">
        <v>77909</v>
      </c>
    </row>
    <row r="6099" spans="1:12" x14ac:dyDescent="0.15">
      <c r="A6099" t="s">
        <v>12</v>
      </c>
      <c r="B6099">
        <v>1691226</v>
      </c>
      <c r="C6099">
        <v>1691246</v>
      </c>
      <c r="D6099" t="s">
        <v>20285</v>
      </c>
      <c r="E6099" t="s">
        <v>90</v>
      </c>
      <c r="F6099" t="s">
        <v>15</v>
      </c>
      <c r="G6099" t="s">
        <v>23</v>
      </c>
      <c r="H6099">
        <v>38</v>
      </c>
      <c r="I6099" t="s">
        <v>20289</v>
      </c>
      <c r="J6099" t="s">
        <v>20290</v>
      </c>
      <c r="K6099" t="s">
        <v>20291</v>
      </c>
      <c r="L6099" t="s">
        <v>78008</v>
      </c>
    </row>
    <row r="6100" spans="1:12" x14ac:dyDescent="0.15">
      <c r="A6100" t="s">
        <v>12</v>
      </c>
      <c r="B6100">
        <v>1691250</v>
      </c>
      <c r="C6100">
        <v>1691270</v>
      </c>
      <c r="D6100" t="s">
        <v>20285</v>
      </c>
      <c r="E6100" t="s">
        <v>90</v>
      </c>
      <c r="F6100" t="s">
        <v>15</v>
      </c>
      <c r="G6100" t="s">
        <v>36</v>
      </c>
      <c r="H6100">
        <v>62</v>
      </c>
      <c r="I6100" t="s">
        <v>20292</v>
      </c>
      <c r="J6100" t="s">
        <v>20293</v>
      </c>
      <c r="K6100" t="s">
        <v>20294</v>
      </c>
      <c r="L6100" t="s">
        <v>77949</v>
      </c>
    </row>
    <row r="6101" spans="1:12" x14ac:dyDescent="0.15">
      <c r="A6101" t="s">
        <v>12</v>
      </c>
      <c r="B6101">
        <v>1691270</v>
      </c>
      <c r="C6101">
        <v>1691290</v>
      </c>
      <c r="D6101" t="s">
        <v>20285</v>
      </c>
      <c r="E6101" t="s">
        <v>90</v>
      </c>
      <c r="F6101" t="s">
        <v>15</v>
      </c>
      <c r="G6101" t="s">
        <v>36</v>
      </c>
      <c r="H6101">
        <v>82</v>
      </c>
      <c r="I6101" t="s">
        <v>20295</v>
      </c>
      <c r="J6101" t="s">
        <v>20296</v>
      </c>
      <c r="K6101" t="s">
        <v>20297</v>
      </c>
      <c r="L6101" t="s">
        <v>78011</v>
      </c>
    </row>
    <row r="6102" spans="1:12" x14ac:dyDescent="0.15">
      <c r="A6102" t="s">
        <v>12</v>
      </c>
      <c r="B6102">
        <v>1691484</v>
      </c>
      <c r="C6102">
        <v>1691504</v>
      </c>
      <c r="D6102" t="s">
        <v>20298</v>
      </c>
      <c r="E6102" t="s">
        <v>90</v>
      </c>
      <c r="F6102" t="s">
        <v>15</v>
      </c>
      <c r="G6102" t="s">
        <v>32</v>
      </c>
      <c r="H6102">
        <v>13</v>
      </c>
      <c r="I6102" t="s">
        <v>20299</v>
      </c>
      <c r="J6102" t="s">
        <v>20300</v>
      </c>
      <c r="K6102" t="s">
        <v>20301</v>
      </c>
      <c r="L6102" t="s">
        <v>77935</v>
      </c>
    </row>
    <row r="6103" spans="1:12" x14ac:dyDescent="0.15">
      <c r="A6103" t="s">
        <v>12</v>
      </c>
      <c r="B6103">
        <v>1691520</v>
      </c>
      <c r="C6103">
        <v>1691540</v>
      </c>
      <c r="D6103" t="s">
        <v>20298</v>
      </c>
      <c r="E6103" t="s">
        <v>90</v>
      </c>
      <c r="F6103" t="s">
        <v>15</v>
      </c>
      <c r="G6103" t="s">
        <v>16</v>
      </c>
      <c r="H6103">
        <v>49</v>
      </c>
      <c r="I6103" t="s">
        <v>20302</v>
      </c>
      <c r="J6103" t="s">
        <v>20303</v>
      </c>
      <c r="K6103" t="s">
        <v>20304</v>
      </c>
      <c r="L6103" t="s">
        <v>77913</v>
      </c>
    </row>
    <row r="6104" spans="1:12" x14ac:dyDescent="0.15">
      <c r="A6104" t="s">
        <v>12</v>
      </c>
      <c r="B6104">
        <v>1691547</v>
      </c>
      <c r="C6104">
        <v>1691567</v>
      </c>
      <c r="D6104" t="s">
        <v>20298</v>
      </c>
      <c r="E6104" t="s">
        <v>90</v>
      </c>
      <c r="F6104" t="s">
        <v>15</v>
      </c>
      <c r="G6104" t="s">
        <v>16</v>
      </c>
      <c r="H6104">
        <v>76</v>
      </c>
      <c r="I6104" t="s">
        <v>20305</v>
      </c>
      <c r="J6104" t="s">
        <v>20306</v>
      </c>
      <c r="K6104" t="s">
        <v>20307</v>
      </c>
      <c r="L6104" t="s">
        <v>77985</v>
      </c>
    </row>
    <row r="6105" spans="1:12" x14ac:dyDescent="0.15">
      <c r="A6105" t="s">
        <v>12</v>
      </c>
      <c r="B6105">
        <v>1691575</v>
      </c>
      <c r="C6105">
        <v>1691595</v>
      </c>
      <c r="D6105" t="s">
        <v>20298</v>
      </c>
      <c r="E6105" t="s">
        <v>90</v>
      </c>
      <c r="F6105" t="s">
        <v>15</v>
      </c>
      <c r="G6105" t="s">
        <v>16</v>
      </c>
      <c r="H6105">
        <v>104</v>
      </c>
      <c r="I6105" t="s">
        <v>20308</v>
      </c>
      <c r="J6105" t="s">
        <v>20309</v>
      </c>
      <c r="K6105" t="s">
        <v>20310</v>
      </c>
      <c r="L6105" t="s">
        <v>77963</v>
      </c>
    </row>
    <row r="6106" spans="1:12" x14ac:dyDescent="0.15">
      <c r="A6106" t="s">
        <v>12</v>
      </c>
      <c r="B6106">
        <v>1691681</v>
      </c>
      <c r="C6106">
        <v>1691701</v>
      </c>
      <c r="D6106" t="s">
        <v>20311</v>
      </c>
      <c r="E6106" t="s">
        <v>90</v>
      </c>
      <c r="F6106" t="s">
        <v>15</v>
      </c>
      <c r="G6106" t="s">
        <v>32</v>
      </c>
      <c r="H6106">
        <v>1</v>
      </c>
      <c r="I6106" t="s">
        <v>20312</v>
      </c>
      <c r="J6106" t="s">
        <v>20313</v>
      </c>
      <c r="K6106" t="s">
        <v>20314</v>
      </c>
      <c r="L6106" t="s">
        <v>77917</v>
      </c>
    </row>
    <row r="6107" spans="1:12" x14ac:dyDescent="0.15">
      <c r="A6107" t="s">
        <v>12</v>
      </c>
      <c r="B6107">
        <v>1691702</v>
      </c>
      <c r="C6107">
        <v>1691722</v>
      </c>
      <c r="D6107" t="s">
        <v>20311</v>
      </c>
      <c r="E6107" t="s">
        <v>90</v>
      </c>
      <c r="F6107" t="s">
        <v>15</v>
      </c>
      <c r="G6107" t="s">
        <v>32</v>
      </c>
      <c r="H6107">
        <v>22</v>
      </c>
      <c r="I6107" t="s">
        <v>20315</v>
      </c>
      <c r="J6107" t="s">
        <v>20316</v>
      </c>
      <c r="K6107" t="s">
        <v>20317</v>
      </c>
      <c r="L6107" t="s">
        <v>77948</v>
      </c>
    </row>
    <row r="6108" spans="1:12" x14ac:dyDescent="0.15">
      <c r="A6108" t="s">
        <v>12</v>
      </c>
      <c r="B6108">
        <v>1691745</v>
      </c>
      <c r="C6108">
        <v>1691765</v>
      </c>
      <c r="D6108" t="s">
        <v>20311</v>
      </c>
      <c r="E6108" t="s">
        <v>90</v>
      </c>
      <c r="F6108" t="s">
        <v>15</v>
      </c>
      <c r="G6108" t="s">
        <v>36</v>
      </c>
      <c r="H6108">
        <v>65</v>
      </c>
      <c r="I6108" t="s">
        <v>20318</v>
      </c>
      <c r="J6108" t="s">
        <v>20319</v>
      </c>
      <c r="K6108" t="s">
        <v>20320</v>
      </c>
      <c r="L6108" t="s">
        <v>78042</v>
      </c>
    </row>
    <row r="6109" spans="1:12" x14ac:dyDescent="0.15">
      <c r="A6109" t="s">
        <v>12</v>
      </c>
      <c r="B6109">
        <v>1691780</v>
      </c>
      <c r="C6109">
        <v>1691800</v>
      </c>
      <c r="D6109" t="s">
        <v>20311</v>
      </c>
      <c r="E6109" t="s">
        <v>90</v>
      </c>
      <c r="F6109" t="s">
        <v>15</v>
      </c>
      <c r="G6109" t="s">
        <v>23</v>
      </c>
      <c r="H6109">
        <v>100</v>
      </c>
      <c r="I6109" t="s">
        <v>20321</v>
      </c>
      <c r="J6109" t="s">
        <v>20322</v>
      </c>
      <c r="K6109" t="s">
        <v>20323</v>
      </c>
      <c r="L6109" t="s">
        <v>77953</v>
      </c>
    </row>
    <row r="6110" spans="1:12" x14ac:dyDescent="0.15">
      <c r="A6110" t="s">
        <v>12</v>
      </c>
      <c r="B6110">
        <v>1692262</v>
      </c>
      <c r="C6110">
        <v>1692282</v>
      </c>
      <c r="D6110" t="s">
        <v>20324</v>
      </c>
      <c r="E6110" t="s">
        <v>90</v>
      </c>
      <c r="F6110" t="s">
        <v>15</v>
      </c>
      <c r="G6110" t="s">
        <v>23</v>
      </c>
      <c r="H6110">
        <v>8</v>
      </c>
      <c r="I6110" t="s">
        <v>20325</v>
      </c>
      <c r="J6110" t="s">
        <v>20326</v>
      </c>
      <c r="K6110" t="s">
        <v>20327</v>
      </c>
      <c r="L6110" t="s">
        <v>77955</v>
      </c>
    </row>
    <row r="6111" spans="1:12" x14ac:dyDescent="0.15">
      <c r="A6111" t="s">
        <v>12</v>
      </c>
      <c r="B6111">
        <v>1692289</v>
      </c>
      <c r="C6111">
        <v>1692309</v>
      </c>
      <c r="D6111" t="s">
        <v>20324</v>
      </c>
      <c r="E6111" t="s">
        <v>90</v>
      </c>
      <c r="F6111" t="s">
        <v>15</v>
      </c>
      <c r="G6111" t="s">
        <v>32</v>
      </c>
      <c r="H6111">
        <v>35</v>
      </c>
      <c r="I6111" t="s">
        <v>20328</v>
      </c>
      <c r="J6111" t="s">
        <v>20329</v>
      </c>
      <c r="K6111" t="s">
        <v>20330</v>
      </c>
      <c r="L6111" t="s">
        <v>77936</v>
      </c>
    </row>
    <row r="6112" spans="1:12" x14ac:dyDescent="0.15">
      <c r="A6112" t="s">
        <v>12</v>
      </c>
      <c r="B6112">
        <v>1692327</v>
      </c>
      <c r="C6112">
        <v>1692347</v>
      </c>
      <c r="D6112" t="s">
        <v>20324</v>
      </c>
      <c r="E6112" t="s">
        <v>90</v>
      </c>
      <c r="F6112" t="s">
        <v>15</v>
      </c>
      <c r="G6112" t="s">
        <v>23</v>
      </c>
      <c r="H6112">
        <v>73</v>
      </c>
      <c r="I6112" t="s">
        <v>20331</v>
      </c>
      <c r="J6112" t="s">
        <v>20332</v>
      </c>
      <c r="K6112" t="s">
        <v>20333</v>
      </c>
      <c r="L6112" t="s">
        <v>77926</v>
      </c>
    </row>
    <row r="6113" spans="1:12" x14ac:dyDescent="0.15">
      <c r="A6113" t="s">
        <v>12</v>
      </c>
      <c r="B6113">
        <v>1692369</v>
      </c>
      <c r="C6113">
        <v>1692389</v>
      </c>
      <c r="D6113" t="s">
        <v>20324</v>
      </c>
      <c r="E6113" t="s">
        <v>90</v>
      </c>
      <c r="F6113" t="s">
        <v>15</v>
      </c>
      <c r="G6113" t="s">
        <v>32</v>
      </c>
      <c r="H6113">
        <v>115</v>
      </c>
      <c r="I6113" t="s">
        <v>20334</v>
      </c>
      <c r="J6113" t="s">
        <v>20335</v>
      </c>
      <c r="K6113" t="s">
        <v>20336</v>
      </c>
      <c r="L6113" t="s">
        <v>78020</v>
      </c>
    </row>
    <row r="6114" spans="1:12" x14ac:dyDescent="0.15">
      <c r="A6114" t="s">
        <v>12</v>
      </c>
      <c r="B6114">
        <v>1692683</v>
      </c>
      <c r="C6114">
        <v>1692703</v>
      </c>
      <c r="D6114" t="s">
        <v>20337</v>
      </c>
      <c r="E6114" t="s">
        <v>90</v>
      </c>
      <c r="F6114" t="s">
        <v>15</v>
      </c>
      <c r="G6114" t="s">
        <v>32</v>
      </c>
      <c r="H6114">
        <v>35</v>
      </c>
      <c r="I6114" t="s">
        <v>20338</v>
      </c>
      <c r="J6114" t="s">
        <v>20339</v>
      </c>
      <c r="K6114" t="s">
        <v>20340</v>
      </c>
      <c r="L6114" t="s">
        <v>77936</v>
      </c>
    </row>
    <row r="6115" spans="1:12" x14ac:dyDescent="0.15">
      <c r="A6115" t="s">
        <v>12</v>
      </c>
      <c r="B6115">
        <v>1692707</v>
      </c>
      <c r="C6115">
        <v>1692727</v>
      </c>
      <c r="D6115" t="s">
        <v>20337</v>
      </c>
      <c r="E6115" t="s">
        <v>90</v>
      </c>
      <c r="F6115" t="s">
        <v>15</v>
      </c>
      <c r="G6115" t="s">
        <v>16</v>
      </c>
      <c r="H6115">
        <v>59</v>
      </c>
      <c r="I6115" t="s">
        <v>20341</v>
      </c>
      <c r="J6115" t="s">
        <v>20342</v>
      </c>
      <c r="K6115" t="s">
        <v>20343</v>
      </c>
      <c r="L6115" t="s">
        <v>78009</v>
      </c>
    </row>
    <row r="6116" spans="1:12" x14ac:dyDescent="0.15">
      <c r="A6116" t="s">
        <v>12</v>
      </c>
      <c r="B6116">
        <v>1692735</v>
      </c>
      <c r="C6116">
        <v>1692755</v>
      </c>
      <c r="D6116" t="s">
        <v>20337</v>
      </c>
      <c r="E6116" t="s">
        <v>90</v>
      </c>
      <c r="F6116" t="s">
        <v>15</v>
      </c>
      <c r="G6116" t="s">
        <v>16</v>
      </c>
      <c r="H6116">
        <v>87</v>
      </c>
      <c r="I6116" t="s">
        <v>20344</v>
      </c>
      <c r="J6116" t="s">
        <v>20345</v>
      </c>
      <c r="K6116" t="s">
        <v>20346</v>
      </c>
      <c r="L6116" t="s">
        <v>78024</v>
      </c>
    </row>
    <row r="6117" spans="1:12" x14ac:dyDescent="0.15">
      <c r="A6117" t="s">
        <v>12</v>
      </c>
      <c r="B6117">
        <v>1692787</v>
      </c>
      <c r="C6117">
        <v>1692807</v>
      </c>
      <c r="D6117" t="s">
        <v>20337</v>
      </c>
      <c r="E6117" t="s">
        <v>90</v>
      </c>
      <c r="F6117" t="s">
        <v>15</v>
      </c>
      <c r="G6117" t="s">
        <v>16</v>
      </c>
      <c r="H6117">
        <v>139</v>
      </c>
      <c r="I6117" t="s">
        <v>20347</v>
      </c>
      <c r="J6117" t="s">
        <v>20348</v>
      </c>
      <c r="K6117" t="s">
        <v>20349</v>
      </c>
      <c r="L6117" t="s">
        <v>78029</v>
      </c>
    </row>
    <row r="6118" spans="1:12" x14ac:dyDescent="0.15">
      <c r="A6118" t="s">
        <v>12</v>
      </c>
      <c r="B6118">
        <v>1693546</v>
      </c>
      <c r="C6118">
        <v>1693566</v>
      </c>
      <c r="D6118" t="s">
        <v>20350</v>
      </c>
      <c r="E6118" t="s">
        <v>20351</v>
      </c>
      <c r="F6118" t="s">
        <v>15</v>
      </c>
      <c r="G6118" t="s">
        <v>23</v>
      </c>
      <c r="H6118">
        <v>6</v>
      </c>
      <c r="I6118" t="s">
        <v>20352</v>
      </c>
      <c r="J6118" t="s">
        <v>20353</v>
      </c>
      <c r="K6118" t="s">
        <v>20354</v>
      </c>
      <c r="L6118" t="s">
        <v>78025</v>
      </c>
    </row>
    <row r="6119" spans="1:12" x14ac:dyDescent="0.15">
      <c r="A6119" t="s">
        <v>12</v>
      </c>
      <c r="B6119">
        <v>1693577</v>
      </c>
      <c r="C6119">
        <v>1693597</v>
      </c>
      <c r="D6119" t="s">
        <v>20350</v>
      </c>
      <c r="E6119" t="s">
        <v>20351</v>
      </c>
      <c r="F6119" t="s">
        <v>15</v>
      </c>
      <c r="G6119" t="s">
        <v>16</v>
      </c>
      <c r="H6119">
        <v>37</v>
      </c>
      <c r="I6119" t="s">
        <v>20355</v>
      </c>
      <c r="J6119" t="s">
        <v>20356</v>
      </c>
      <c r="K6119" t="s">
        <v>20357</v>
      </c>
      <c r="L6119" t="s">
        <v>77906</v>
      </c>
    </row>
    <row r="6120" spans="1:12" x14ac:dyDescent="0.15">
      <c r="A6120" t="s">
        <v>12</v>
      </c>
      <c r="B6120">
        <v>1693602</v>
      </c>
      <c r="C6120">
        <v>1693622</v>
      </c>
      <c r="D6120" t="s">
        <v>20350</v>
      </c>
      <c r="E6120" t="s">
        <v>20351</v>
      </c>
      <c r="F6120" t="s">
        <v>15</v>
      </c>
      <c r="G6120" t="s">
        <v>32</v>
      </c>
      <c r="H6120">
        <v>62</v>
      </c>
      <c r="I6120" t="s">
        <v>20358</v>
      </c>
      <c r="J6120" t="s">
        <v>20359</v>
      </c>
      <c r="K6120" t="s">
        <v>20360</v>
      </c>
      <c r="L6120" t="s">
        <v>77949</v>
      </c>
    </row>
    <row r="6121" spans="1:12" x14ac:dyDescent="0.15">
      <c r="A6121" t="s">
        <v>12</v>
      </c>
      <c r="B6121">
        <v>1693628</v>
      </c>
      <c r="C6121">
        <v>1693648</v>
      </c>
      <c r="D6121" t="s">
        <v>20350</v>
      </c>
      <c r="E6121" t="s">
        <v>20351</v>
      </c>
      <c r="F6121" t="s">
        <v>15</v>
      </c>
      <c r="G6121" t="s">
        <v>16</v>
      </c>
      <c r="H6121">
        <v>88</v>
      </c>
      <c r="I6121" t="s">
        <v>20361</v>
      </c>
      <c r="J6121" t="s">
        <v>20362</v>
      </c>
      <c r="K6121" t="s">
        <v>20363</v>
      </c>
      <c r="L6121" t="s">
        <v>77923</v>
      </c>
    </row>
    <row r="6122" spans="1:12" x14ac:dyDescent="0.15">
      <c r="A6122" t="s">
        <v>12</v>
      </c>
      <c r="B6122">
        <v>1693969</v>
      </c>
      <c r="C6122">
        <v>1693989</v>
      </c>
      <c r="D6122" t="s">
        <v>20364</v>
      </c>
      <c r="E6122" t="s">
        <v>20365</v>
      </c>
      <c r="F6122" t="s">
        <v>15</v>
      </c>
      <c r="G6122" t="s">
        <v>36</v>
      </c>
      <c r="H6122">
        <v>7</v>
      </c>
      <c r="I6122" t="s">
        <v>20366</v>
      </c>
      <c r="J6122" t="s">
        <v>20367</v>
      </c>
      <c r="K6122" t="s">
        <v>20368</v>
      </c>
      <c r="L6122" t="s">
        <v>77909</v>
      </c>
    </row>
    <row r="6123" spans="1:12" x14ac:dyDescent="0.15">
      <c r="A6123" t="s">
        <v>12</v>
      </c>
      <c r="B6123">
        <v>1694000</v>
      </c>
      <c r="C6123">
        <v>1694020</v>
      </c>
      <c r="D6123" t="s">
        <v>20364</v>
      </c>
      <c r="E6123" t="s">
        <v>20365</v>
      </c>
      <c r="F6123" t="s">
        <v>15</v>
      </c>
      <c r="G6123" t="s">
        <v>36</v>
      </c>
      <c r="H6123">
        <v>38</v>
      </c>
      <c r="I6123" t="s">
        <v>20369</v>
      </c>
      <c r="J6123" t="s">
        <v>20370</v>
      </c>
      <c r="K6123" t="s">
        <v>20371</v>
      </c>
      <c r="L6123" t="s">
        <v>78008</v>
      </c>
    </row>
    <row r="6124" spans="1:12" x14ac:dyDescent="0.15">
      <c r="A6124" t="s">
        <v>12</v>
      </c>
      <c r="B6124">
        <v>1694048</v>
      </c>
      <c r="C6124">
        <v>1694068</v>
      </c>
      <c r="D6124" t="s">
        <v>20364</v>
      </c>
      <c r="E6124" t="s">
        <v>20365</v>
      </c>
      <c r="F6124" t="s">
        <v>15</v>
      </c>
      <c r="G6124" t="s">
        <v>36</v>
      </c>
      <c r="H6124">
        <v>86</v>
      </c>
      <c r="I6124" t="s">
        <v>20372</v>
      </c>
      <c r="J6124" t="s">
        <v>20373</v>
      </c>
      <c r="K6124" t="s">
        <v>20374</v>
      </c>
      <c r="L6124" t="s">
        <v>77929</v>
      </c>
    </row>
    <row r="6125" spans="1:12" x14ac:dyDescent="0.15">
      <c r="A6125" t="s">
        <v>12</v>
      </c>
      <c r="B6125">
        <v>1694070</v>
      </c>
      <c r="C6125">
        <v>1694090</v>
      </c>
      <c r="D6125" t="s">
        <v>20364</v>
      </c>
      <c r="E6125" t="s">
        <v>20365</v>
      </c>
      <c r="F6125" t="s">
        <v>15</v>
      </c>
      <c r="G6125" t="s">
        <v>16</v>
      </c>
      <c r="H6125">
        <v>108</v>
      </c>
      <c r="I6125" t="s">
        <v>20375</v>
      </c>
      <c r="J6125" t="s">
        <v>20376</v>
      </c>
      <c r="K6125" t="s">
        <v>20377</v>
      </c>
      <c r="L6125" t="s">
        <v>77994</v>
      </c>
    </row>
    <row r="6126" spans="1:12" x14ac:dyDescent="0.15">
      <c r="A6126" t="s">
        <v>12</v>
      </c>
      <c r="B6126">
        <v>1694389</v>
      </c>
      <c r="C6126">
        <v>1694409</v>
      </c>
      <c r="D6126" t="s">
        <v>20378</v>
      </c>
      <c r="E6126" t="s">
        <v>20379</v>
      </c>
      <c r="F6126" t="s">
        <v>15</v>
      </c>
      <c r="G6126" t="s">
        <v>36</v>
      </c>
      <c r="H6126">
        <v>11</v>
      </c>
      <c r="I6126" t="s">
        <v>20380</v>
      </c>
      <c r="J6126" t="s">
        <v>20381</v>
      </c>
      <c r="K6126" t="s">
        <v>20382</v>
      </c>
      <c r="L6126" t="s">
        <v>77974</v>
      </c>
    </row>
    <row r="6127" spans="1:12" x14ac:dyDescent="0.15">
      <c r="A6127" t="s">
        <v>12</v>
      </c>
      <c r="B6127">
        <v>1694428</v>
      </c>
      <c r="C6127">
        <v>1694448</v>
      </c>
      <c r="D6127" t="s">
        <v>20378</v>
      </c>
      <c r="E6127" t="s">
        <v>20379</v>
      </c>
      <c r="F6127" t="s">
        <v>15</v>
      </c>
      <c r="G6127" t="s">
        <v>16</v>
      </c>
      <c r="H6127">
        <v>50</v>
      </c>
      <c r="I6127" t="s">
        <v>20383</v>
      </c>
      <c r="J6127" t="s">
        <v>20384</v>
      </c>
      <c r="K6127" t="s">
        <v>20385</v>
      </c>
      <c r="L6127" t="s">
        <v>77925</v>
      </c>
    </row>
    <row r="6128" spans="1:12" x14ac:dyDescent="0.15">
      <c r="A6128" t="s">
        <v>12</v>
      </c>
      <c r="B6128">
        <v>1694464</v>
      </c>
      <c r="C6128">
        <v>1694484</v>
      </c>
      <c r="D6128" t="s">
        <v>20378</v>
      </c>
      <c r="E6128" t="s">
        <v>20379</v>
      </c>
      <c r="F6128" t="s">
        <v>15</v>
      </c>
      <c r="G6128" t="s">
        <v>23</v>
      </c>
      <c r="H6128">
        <v>86</v>
      </c>
      <c r="I6128" t="s">
        <v>20386</v>
      </c>
      <c r="J6128" t="s">
        <v>20387</v>
      </c>
      <c r="K6128" t="s">
        <v>20388</v>
      </c>
      <c r="L6128" t="s">
        <v>77929</v>
      </c>
    </row>
    <row r="6129" spans="1:12" x14ac:dyDescent="0.15">
      <c r="A6129" t="s">
        <v>12</v>
      </c>
      <c r="B6129">
        <v>1694487</v>
      </c>
      <c r="C6129">
        <v>1694507</v>
      </c>
      <c r="D6129" t="s">
        <v>20378</v>
      </c>
      <c r="E6129" t="s">
        <v>20379</v>
      </c>
      <c r="F6129" t="s">
        <v>15</v>
      </c>
      <c r="G6129" t="s">
        <v>36</v>
      </c>
      <c r="H6129">
        <v>109</v>
      </c>
      <c r="I6129" t="s">
        <v>20389</v>
      </c>
      <c r="J6129" t="s">
        <v>20390</v>
      </c>
      <c r="K6129" t="s">
        <v>20391</v>
      </c>
      <c r="L6129" t="s">
        <v>77947</v>
      </c>
    </row>
    <row r="6130" spans="1:12" x14ac:dyDescent="0.15">
      <c r="A6130" t="s">
        <v>12</v>
      </c>
      <c r="B6130">
        <v>1694624</v>
      </c>
      <c r="C6130">
        <v>1694644</v>
      </c>
      <c r="D6130" t="s">
        <v>20392</v>
      </c>
      <c r="E6130" t="s">
        <v>20393</v>
      </c>
      <c r="F6130" t="s">
        <v>15</v>
      </c>
      <c r="G6130" t="s">
        <v>23</v>
      </c>
      <c r="H6130">
        <v>7</v>
      </c>
      <c r="I6130" t="s">
        <v>20394</v>
      </c>
      <c r="J6130" t="s">
        <v>20395</v>
      </c>
      <c r="K6130" t="s">
        <v>20396</v>
      </c>
      <c r="L6130" t="s">
        <v>77909</v>
      </c>
    </row>
    <row r="6131" spans="1:12" x14ac:dyDescent="0.15">
      <c r="A6131" t="s">
        <v>12</v>
      </c>
      <c r="B6131">
        <v>1694655</v>
      </c>
      <c r="C6131">
        <v>1694675</v>
      </c>
      <c r="D6131" t="s">
        <v>20392</v>
      </c>
      <c r="E6131" t="s">
        <v>20393</v>
      </c>
      <c r="F6131" t="s">
        <v>15</v>
      </c>
      <c r="G6131" t="s">
        <v>23</v>
      </c>
      <c r="H6131">
        <v>38</v>
      </c>
      <c r="I6131" t="s">
        <v>20397</v>
      </c>
      <c r="J6131" t="s">
        <v>20398</v>
      </c>
      <c r="K6131" t="s">
        <v>20399</v>
      </c>
      <c r="L6131" t="s">
        <v>78008</v>
      </c>
    </row>
    <row r="6132" spans="1:12" x14ac:dyDescent="0.15">
      <c r="A6132" t="s">
        <v>12</v>
      </c>
      <c r="B6132">
        <v>1694675</v>
      </c>
      <c r="C6132">
        <v>1694695</v>
      </c>
      <c r="D6132" t="s">
        <v>20392</v>
      </c>
      <c r="E6132" t="s">
        <v>20393</v>
      </c>
      <c r="F6132" t="s">
        <v>15</v>
      </c>
      <c r="G6132" t="s">
        <v>16</v>
      </c>
      <c r="H6132">
        <v>58</v>
      </c>
      <c r="I6132" t="s">
        <v>20400</v>
      </c>
      <c r="J6132" t="s">
        <v>20401</v>
      </c>
      <c r="K6132" t="s">
        <v>20402</v>
      </c>
      <c r="L6132" t="s">
        <v>77911</v>
      </c>
    </row>
    <row r="6133" spans="1:12" x14ac:dyDescent="0.15">
      <c r="A6133" t="s">
        <v>12</v>
      </c>
      <c r="B6133">
        <v>1694699</v>
      </c>
      <c r="C6133">
        <v>1694719</v>
      </c>
      <c r="D6133" t="s">
        <v>20392</v>
      </c>
      <c r="E6133" t="s">
        <v>20393</v>
      </c>
      <c r="F6133" t="s">
        <v>15</v>
      </c>
      <c r="G6133" t="s">
        <v>16</v>
      </c>
      <c r="H6133">
        <v>82</v>
      </c>
      <c r="I6133" t="s">
        <v>20403</v>
      </c>
      <c r="J6133" t="s">
        <v>20404</v>
      </c>
      <c r="K6133" t="s">
        <v>20405</v>
      </c>
      <c r="L6133" t="s">
        <v>78011</v>
      </c>
    </row>
    <row r="6134" spans="1:12" x14ac:dyDescent="0.15">
      <c r="A6134" t="s">
        <v>12</v>
      </c>
      <c r="B6134">
        <v>1695129</v>
      </c>
      <c r="C6134">
        <v>1695149</v>
      </c>
      <c r="D6134" t="s">
        <v>20406</v>
      </c>
      <c r="E6134" t="s">
        <v>20407</v>
      </c>
      <c r="F6134" t="s">
        <v>15</v>
      </c>
      <c r="G6134" t="s">
        <v>16</v>
      </c>
      <c r="H6134">
        <v>0</v>
      </c>
      <c r="I6134" t="s">
        <v>20408</v>
      </c>
      <c r="J6134" t="s">
        <v>20409</v>
      </c>
      <c r="K6134" t="s">
        <v>20410</v>
      </c>
      <c r="L6134" t="s">
        <v>77980</v>
      </c>
    </row>
    <row r="6135" spans="1:12" x14ac:dyDescent="0.15">
      <c r="A6135" t="s">
        <v>12</v>
      </c>
      <c r="B6135">
        <v>1695153</v>
      </c>
      <c r="C6135">
        <v>1695173</v>
      </c>
      <c r="D6135" t="s">
        <v>20406</v>
      </c>
      <c r="E6135" t="s">
        <v>20407</v>
      </c>
      <c r="F6135" t="s">
        <v>15</v>
      </c>
      <c r="G6135" t="s">
        <v>32</v>
      </c>
      <c r="H6135">
        <v>24</v>
      </c>
      <c r="I6135" t="s">
        <v>20411</v>
      </c>
      <c r="J6135" t="s">
        <v>20412</v>
      </c>
      <c r="K6135" t="s">
        <v>20413</v>
      </c>
      <c r="L6135" t="s">
        <v>77966</v>
      </c>
    </row>
    <row r="6136" spans="1:12" x14ac:dyDescent="0.15">
      <c r="A6136" t="s">
        <v>12</v>
      </c>
      <c r="B6136">
        <v>1695185</v>
      </c>
      <c r="C6136">
        <v>1695205</v>
      </c>
      <c r="D6136" t="s">
        <v>20406</v>
      </c>
      <c r="E6136" t="s">
        <v>20407</v>
      </c>
      <c r="F6136" t="s">
        <v>15</v>
      </c>
      <c r="G6136" t="s">
        <v>16</v>
      </c>
      <c r="H6136">
        <v>56</v>
      </c>
      <c r="I6136" t="s">
        <v>20414</v>
      </c>
      <c r="J6136" t="s">
        <v>20415</v>
      </c>
      <c r="K6136" t="s">
        <v>20416</v>
      </c>
      <c r="L6136" t="s">
        <v>77971</v>
      </c>
    </row>
    <row r="6137" spans="1:12" x14ac:dyDescent="0.15">
      <c r="A6137" t="s">
        <v>12</v>
      </c>
      <c r="B6137">
        <v>1695206</v>
      </c>
      <c r="C6137">
        <v>1695226</v>
      </c>
      <c r="D6137" t="s">
        <v>20406</v>
      </c>
      <c r="E6137" t="s">
        <v>20407</v>
      </c>
      <c r="F6137" t="s">
        <v>15</v>
      </c>
      <c r="G6137" t="s">
        <v>16</v>
      </c>
      <c r="H6137">
        <v>77</v>
      </c>
      <c r="I6137" t="s">
        <v>20417</v>
      </c>
      <c r="J6137" t="s">
        <v>20418</v>
      </c>
      <c r="K6137" t="s">
        <v>20419</v>
      </c>
      <c r="L6137" t="s">
        <v>77960</v>
      </c>
    </row>
    <row r="6138" spans="1:12" x14ac:dyDescent="0.15">
      <c r="A6138" t="s">
        <v>12</v>
      </c>
      <c r="B6138">
        <v>1695327</v>
      </c>
      <c r="C6138">
        <v>1695347</v>
      </c>
      <c r="D6138" t="s">
        <v>20420</v>
      </c>
      <c r="E6138" t="s">
        <v>90</v>
      </c>
      <c r="F6138" t="s">
        <v>15</v>
      </c>
      <c r="G6138" t="s">
        <v>32</v>
      </c>
      <c r="H6138">
        <v>1</v>
      </c>
      <c r="I6138" t="s">
        <v>20421</v>
      </c>
      <c r="J6138" t="s">
        <v>20422</v>
      </c>
      <c r="K6138" t="s">
        <v>20423</v>
      </c>
      <c r="L6138" t="s">
        <v>77917</v>
      </c>
    </row>
    <row r="6139" spans="1:12" x14ac:dyDescent="0.15">
      <c r="A6139" t="s">
        <v>12</v>
      </c>
      <c r="B6139">
        <v>1695357</v>
      </c>
      <c r="C6139">
        <v>1695377</v>
      </c>
      <c r="D6139" t="s">
        <v>20420</v>
      </c>
      <c r="E6139" t="s">
        <v>90</v>
      </c>
      <c r="F6139" t="s">
        <v>15</v>
      </c>
      <c r="G6139" t="s">
        <v>36</v>
      </c>
      <c r="H6139">
        <v>31</v>
      </c>
      <c r="I6139" t="s">
        <v>20424</v>
      </c>
      <c r="J6139" t="s">
        <v>20425</v>
      </c>
      <c r="K6139" t="s">
        <v>20426</v>
      </c>
      <c r="L6139" t="s">
        <v>77910</v>
      </c>
    </row>
    <row r="6140" spans="1:12" x14ac:dyDescent="0.15">
      <c r="A6140" t="s">
        <v>12</v>
      </c>
      <c r="B6140">
        <v>1695382</v>
      </c>
      <c r="C6140">
        <v>1695402</v>
      </c>
      <c r="D6140" t="s">
        <v>20420</v>
      </c>
      <c r="E6140" t="s">
        <v>90</v>
      </c>
      <c r="F6140" t="s">
        <v>15</v>
      </c>
      <c r="G6140" t="s">
        <v>16</v>
      </c>
      <c r="H6140">
        <v>56</v>
      </c>
      <c r="I6140" t="s">
        <v>20427</v>
      </c>
      <c r="J6140" t="s">
        <v>20428</v>
      </c>
      <c r="K6140" t="s">
        <v>20429</v>
      </c>
      <c r="L6140" t="s">
        <v>77971</v>
      </c>
    </row>
    <row r="6141" spans="1:12" x14ac:dyDescent="0.15">
      <c r="A6141" t="s">
        <v>12</v>
      </c>
      <c r="B6141">
        <v>1695405</v>
      </c>
      <c r="C6141">
        <v>1695425</v>
      </c>
      <c r="D6141" t="s">
        <v>20420</v>
      </c>
      <c r="E6141" t="s">
        <v>90</v>
      </c>
      <c r="F6141" t="s">
        <v>15</v>
      </c>
      <c r="G6141" t="s">
        <v>16</v>
      </c>
      <c r="H6141">
        <v>79</v>
      </c>
      <c r="I6141" t="s">
        <v>20430</v>
      </c>
      <c r="J6141" t="s">
        <v>20431</v>
      </c>
      <c r="K6141" t="s">
        <v>20432</v>
      </c>
      <c r="L6141" t="s">
        <v>77993</v>
      </c>
    </row>
    <row r="6142" spans="1:12" x14ac:dyDescent="0.15">
      <c r="A6142" t="s">
        <v>12</v>
      </c>
      <c r="B6142">
        <v>1695834</v>
      </c>
      <c r="C6142">
        <v>1695854</v>
      </c>
      <c r="D6142" t="s">
        <v>20433</v>
      </c>
      <c r="E6142" t="s">
        <v>90</v>
      </c>
      <c r="F6142" t="s">
        <v>15</v>
      </c>
      <c r="G6142" t="s">
        <v>32</v>
      </c>
      <c r="H6142">
        <v>11</v>
      </c>
      <c r="I6142" t="s">
        <v>20434</v>
      </c>
      <c r="J6142" t="s">
        <v>20435</v>
      </c>
      <c r="K6142" t="s">
        <v>20436</v>
      </c>
      <c r="L6142" t="s">
        <v>77974</v>
      </c>
    </row>
    <row r="6143" spans="1:12" x14ac:dyDescent="0.15">
      <c r="A6143" t="s">
        <v>12</v>
      </c>
      <c r="B6143">
        <v>1695875</v>
      </c>
      <c r="C6143">
        <v>1695895</v>
      </c>
      <c r="D6143" t="s">
        <v>20433</v>
      </c>
      <c r="E6143" t="s">
        <v>90</v>
      </c>
      <c r="F6143" t="s">
        <v>15</v>
      </c>
      <c r="G6143" t="s">
        <v>16</v>
      </c>
      <c r="H6143">
        <v>52</v>
      </c>
      <c r="I6143" t="s">
        <v>20437</v>
      </c>
      <c r="J6143" t="s">
        <v>20438</v>
      </c>
      <c r="K6143" t="s">
        <v>20439</v>
      </c>
      <c r="L6143" t="s">
        <v>77959</v>
      </c>
    </row>
    <row r="6144" spans="1:12" x14ac:dyDescent="0.15">
      <c r="A6144" t="s">
        <v>12</v>
      </c>
      <c r="B6144">
        <v>1695902</v>
      </c>
      <c r="C6144">
        <v>1695922</v>
      </c>
      <c r="D6144" t="s">
        <v>20433</v>
      </c>
      <c r="E6144" t="s">
        <v>90</v>
      </c>
      <c r="F6144" t="s">
        <v>15</v>
      </c>
      <c r="G6144" t="s">
        <v>36</v>
      </c>
      <c r="H6144">
        <v>79</v>
      </c>
      <c r="I6144" t="s">
        <v>20440</v>
      </c>
      <c r="J6144" t="s">
        <v>20441</v>
      </c>
      <c r="K6144" t="s">
        <v>20442</v>
      </c>
      <c r="L6144" t="s">
        <v>77993</v>
      </c>
    </row>
    <row r="6145" spans="1:12" x14ac:dyDescent="0.15">
      <c r="A6145" t="s">
        <v>12</v>
      </c>
      <c r="B6145">
        <v>1695924</v>
      </c>
      <c r="C6145">
        <v>1695944</v>
      </c>
      <c r="D6145" t="s">
        <v>20433</v>
      </c>
      <c r="E6145" t="s">
        <v>90</v>
      </c>
      <c r="F6145" t="s">
        <v>15</v>
      </c>
      <c r="G6145" t="s">
        <v>32</v>
      </c>
      <c r="H6145">
        <v>101</v>
      </c>
      <c r="I6145" t="s">
        <v>20443</v>
      </c>
      <c r="J6145" t="s">
        <v>20444</v>
      </c>
      <c r="K6145" t="s">
        <v>20445</v>
      </c>
      <c r="L6145" t="s">
        <v>77997</v>
      </c>
    </row>
    <row r="6146" spans="1:12" x14ac:dyDescent="0.15">
      <c r="A6146" t="s">
        <v>12</v>
      </c>
      <c r="B6146">
        <v>1696614</v>
      </c>
      <c r="C6146">
        <v>1696634</v>
      </c>
      <c r="D6146" t="s">
        <v>20446</v>
      </c>
      <c r="E6146" t="s">
        <v>90</v>
      </c>
      <c r="F6146" t="s">
        <v>15</v>
      </c>
      <c r="G6146" t="s">
        <v>32</v>
      </c>
      <c r="H6146">
        <v>10</v>
      </c>
      <c r="I6146" t="s">
        <v>20447</v>
      </c>
      <c r="J6146" t="s">
        <v>20448</v>
      </c>
      <c r="K6146" t="s">
        <v>20449</v>
      </c>
      <c r="L6146" t="s">
        <v>78001</v>
      </c>
    </row>
    <row r="6147" spans="1:12" x14ac:dyDescent="0.15">
      <c r="A6147" t="s">
        <v>12</v>
      </c>
      <c r="B6147">
        <v>1696647</v>
      </c>
      <c r="C6147">
        <v>1696667</v>
      </c>
      <c r="D6147" t="s">
        <v>20446</v>
      </c>
      <c r="E6147" t="s">
        <v>90</v>
      </c>
      <c r="F6147" t="s">
        <v>15</v>
      </c>
      <c r="G6147" t="s">
        <v>16</v>
      </c>
      <c r="H6147">
        <v>43</v>
      </c>
      <c r="I6147" t="s">
        <v>20450</v>
      </c>
      <c r="J6147" t="s">
        <v>20451</v>
      </c>
      <c r="K6147" t="s">
        <v>20452</v>
      </c>
      <c r="L6147" t="s">
        <v>77942</v>
      </c>
    </row>
    <row r="6148" spans="1:12" x14ac:dyDescent="0.15">
      <c r="A6148" t="s">
        <v>12</v>
      </c>
      <c r="B6148">
        <v>1696674</v>
      </c>
      <c r="C6148">
        <v>1696694</v>
      </c>
      <c r="D6148" t="s">
        <v>20446</v>
      </c>
      <c r="E6148" t="s">
        <v>90</v>
      </c>
      <c r="F6148" t="s">
        <v>15</v>
      </c>
      <c r="G6148" t="s">
        <v>16</v>
      </c>
      <c r="H6148">
        <v>70</v>
      </c>
      <c r="I6148" t="s">
        <v>20453</v>
      </c>
      <c r="J6148" t="s">
        <v>20454</v>
      </c>
      <c r="K6148" t="s">
        <v>20455</v>
      </c>
      <c r="L6148" t="s">
        <v>77919</v>
      </c>
    </row>
    <row r="6149" spans="1:12" x14ac:dyDescent="0.15">
      <c r="A6149" t="s">
        <v>12</v>
      </c>
      <c r="B6149">
        <v>1696694</v>
      </c>
      <c r="C6149">
        <v>1696714</v>
      </c>
      <c r="D6149" t="s">
        <v>20446</v>
      </c>
      <c r="E6149" t="s">
        <v>90</v>
      </c>
      <c r="F6149" t="s">
        <v>15</v>
      </c>
      <c r="G6149" t="s">
        <v>36</v>
      </c>
      <c r="H6149">
        <v>90</v>
      </c>
      <c r="I6149" t="s">
        <v>20456</v>
      </c>
      <c r="J6149" t="s">
        <v>20457</v>
      </c>
      <c r="K6149" t="s">
        <v>20458</v>
      </c>
      <c r="L6149" t="s">
        <v>78017</v>
      </c>
    </row>
    <row r="6150" spans="1:12" x14ac:dyDescent="0.15">
      <c r="A6150" t="s">
        <v>12</v>
      </c>
      <c r="B6150">
        <v>1698272</v>
      </c>
      <c r="C6150">
        <v>1698292</v>
      </c>
      <c r="D6150" t="s">
        <v>20459</v>
      </c>
      <c r="E6150" t="s">
        <v>90</v>
      </c>
      <c r="F6150" t="s">
        <v>15</v>
      </c>
      <c r="G6150" t="s">
        <v>32</v>
      </c>
      <c r="H6150">
        <v>7</v>
      </c>
      <c r="I6150" t="s">
        <v>20460</v>
      </c>
      <c r="J6150" t="s">
        <v>20461</v>
      </c>
      <c r="K6150" t="s">
        <v>20462</v>
      </c>
      <c r="L6150" t="s">
        <v>77909</v>
      </c>
    </row>
    <row r="6151" spans="1:12" x14ac:dyDescent="0.15">
      <c r="A6151" t="s">
        <v>12</v>
      </c>
      <c r="B6151">
        <v>1698297</v>
      </c>
      <c r="C6151">
        <v>1698317</v>
      </c>
      <c r="D6151" t="s">
        <v>20459</v>
      </c>
      <c r="E6151" t="s">
        <v>90</v>
      </c>
      <c r="F6151" t="s">
        <v>15</v>
      </c>
      <c r="G6151" t="s">
        <v>36</v>
      </c>
      <c r="H6151">
        <v>32</v>
      </c>
      <c r="I6151" t="s">
        <v>20463</v>
      </c>
      <c r="J6151" t="s">
        <v>20464</v>
      </c>
      <c r="K6151" t="s">
        <v>20465</v>
      </c>
      <c r="L6151" t="s">
        <v>77918</v>
      </c>
    </row>
    <row r="6152" spans="1:12" x14ac:dyDescent="0.15">
      <c r="A6152" t="s">
        <v>12</v>
      </c>
      <c r="B6152">
        <v>1698332</v>
      </c>
      <c r="C6152">
        <v>1698352</v>
      </c>
      <c r="D6152" t="s">
        <v>20459</v>
      </c>
      <c r="E6152" t="s">
        <v>90</v>
      </c>
      <c r="F6152" t="s">
        <v>15</v>
      </c>
      <c r="G6152" t="s">
        <v>16</v>
      </c>
      <c r="H6152">
        <v>67</v>
      </c>
      <c r="I6152" t="s">
        <v>20466</v>
      </c>
      <c r="J6152" t="s">
        <v>20467</v>
      </c>
      <c r="K6152" t="s">
        <v>20468</v>
      </c>
      <c r="L6152" t="s">
        <v>77981</v>
      </c>
    </row>
    <row r="6153" spans="1:12" x14ac:dyDescent="0.15">
      <c r="A6153" t="s">
        <v>12</v>
      </c>
      <c r="B6153">
        <v>1698353</v>
      </c>
      <c r="C6153">
        <v>1698373</v>
      </c>
      <c r="D6153" t="s">
        <v>20459</v>
      </c>
      <c r="E6153" t="s">
        <v>90</v>
      </c>
      <c r="F6153" t="s">
        <v>15</v>
      </c>
      <c r="G6153" t="s">
        <v>32</v>
      </c>
      <c r="H6153">
        <v>88</v>
      </c>
      <c r="I6153" t="s">
        <v>20469</v>
      </c>
      <c r="J6153" t="s">
        <v>20470</v>
      </c>
      <c r="K6153" t="s">
        <v>20471</v>
      </c>
      <c r="L6153" t="s">
        <v>77923</v>
      </c>
    </row>
    <row r="6154" spans="1:12" x14ac:dyDescent="0.15">
      <c r="A6154" t="s">
        <v>12</v>
      </c>
      <c r="B6154">
        <v>1699873</v>
      </c>
      <c r="C6154">
        <v>1699893</v>
      </c>
      <c r="D6154" t="s">
        <v>20472</v>
      </c>
      <c r="E6154" t="s">
        <v>90</v>
      </c>
      <c r="F6154" t="s">
        <v>15</v>
      </c>
      <c r="G6154" t="s">
        <v>16</v>
      </c>
      <c r="H6154">
        <v>22</v>
      </c>
      <c r="I6154" t="s">
        <v>20473</v>
      </c>
      <c r="J6154" t="s">
        <v>20474</v>
      </c>
      <c r="K6154" t="s">
        <v>20475</v>
      </c>
      <c r="L6154" t="s">
        <v>77948</v>
      </c>
    </row>
    <row r="6155" spans="1:12" x14ac:dyDescent="0.15">
      <c r="A6155" t="s">
        <v>12</v>
      </c>
      <c r="B6155">
        <v>1699894</v>
      </c>
      <c r="C6155">
        <v>1699914</v>
      </c>
      <c r="D6155" t="s">
        <v>20472</v>
      </c>
      <c r="E6155" t="s">
        <v>90</v>
      </c>
      <c r="F6155" t="s">
        <v>15</v>
      </c>
      <c r="G6155" t="s">
        <v>32</v>
      </c>
      <c r="H6155">
        <v>43</v>
      </c>
      <c r="I6155" t="s">
        <v>20476</v>
      </c>
      <c r="J6155" t="s">
        <v>20477</v>
      </c>
      <c r="K6155" t="s">
        <v>20478</v>
      </c>
      <c r="L6155" t="s">
        <v>77942</v>
      </c>
    </row>
    <row r="6156" spans="1:12" x14ac:dyDescent="0.15">
      <c r="A6156" t="s">
        <v>12</v>
      </c>
      <c r="B6156">
        <v>1699942</v>
      </c>
      <c r="C6156">
        <v>1699962</v>
      </c>
      <c r="D6156" t="s">
        <v>20472</v>
      </c>
      <c r="E6156" t="s">
        <v>90</v>
      </c>
      <c r="F6156" t="s">
        <v>15</v>
      </c>
      <c r="G6156" t="s">
        <v>32</v>
      </c>
      <c r="H6156">
        <v>91</v>
      </c>
      <c r="I6156" t="s">
        <v>20479</v>
      </c>
      <c r="J6156" t="s">
        <v>20480</v>
      </c>
      <c r="K6156" t="s">
        <v>20481</v>
      </c>
      <c r="L6156" t="s">
        <v>77907</v>
      </c>
    </row>
    <row r="6157" spans="1:12" x14ac:dyDescent="0.15">
      <c r="A6157" t="s">
        <v>12</v>
      </c>
      <c r="B6157">
        <v>1699975</v>
      </c>
      <c r="C6157">
        <v>1699995</v>
      </c>
      <c r="D6157" t="s">
        <v>20472</v>
      </c>
      <c r="E6157" t="s">
        <v>90</v>
      </c>
      <c r="F6157" t="s">
        <v>15</v>
      </c>
      <c r="G6157" t="s">
        <v>32</v>
      </c>
      <c r="H6157">
        <v>124</v>
      </c>
      <c r="I6157" t="s">
        <v>20482</v>
      </c>
      <c r="J6157" t="s">
        <v>20483</v>
      </c>
      <c r="K6157" t="s">
        <v>20484</v>
      </c>
      <c r="L6157" t="s">
        <v>78046</v>
      </c>
    </row>
    <row r="6158" spans="1:12" x14ac:dyDescent="0.15">
      <c r="A6158" t="s">
        <v>12</v>
      </c>
      <c r="B6158">
        <v>1701718</v>
      </c>
      <c r="C6158">
        <v>1701738</v>
      </c>
      <c r="D6158" t="s">
        <v>20485</v>
      </c>
      <c r="E6158" t="s">
        <v>90</v>
      </c>
      <c r="F6158" t="s">
        <v>15</v>
      </c>
      <c r="G6158" t="s">
        <v>32</v>
      </c>
      <c r="H6158">
        <v>1</v>
      </c>
      <c r="I6158" t="s">
        <v>20486</v>
      </c>
      <c r="J6158" t="s">
        <v>20487</v>
      </c>
      <c r="K6158" t="s">
        <v>20488</v>
      </c>
      <c r="L6158" t="s">
        <v>77917</v>
      </c>
    </row>
    <row r="6159" spans="1:12" x14ac:dyDescent="0.15">
      <c r="A6159" t="s">
        <v>12</v>
      </c>
      <c r="B6159">
        <v>1701761</v>
      </c>
      <c r="C6159">
        <v>1701781</v>
      </c>
      <c r="D6159" t="s">
        <v>20485</v>
      </c>
      <c r="E6159" t="s">
        <v>90</v>
      </c>
      <c r="F6159" t="s">
        <v>15</v>
      </c>
      <c r="G6159" t="s">
        <v>16</v>
      </c>
      <c r="H6159">
        <v>44</v>
      </c>
      <c r="I6159" t="s">
        <v>20489</v>
      </c>
      <c r="J6159" t="s">
        <v>20490</v>
      </c>
      <c r="K6159" t="s">
        <v>20491</v>
      </c>
      <c r="L6159" t="s">
        <v>78016</v>
      </c>
    </row>
    <row r="6160" spans="1:12" x14ac:dyDescent="0.15">
      <c r="A6160" t="s">
        <v>12</v>
      </c>
      <c r="B6160">
        <v>1701785</v>
      </c>
      <c r="C6160">
        <v>1701805</v>
      </c>
      <c r="D6160" t="s">
        <v>20485</v>
      </c>
      <c r="E6160" t="s">
        <v>90</v>
      </c>
      <c r="F6160" t="s">
        <v>15</v>
      </c>
      <c r="G6160" t="s">
        <v>36</v>
      </c>
      <c r="H6160">
        <v>68</v>
      </c>
      <c r="I6160" t="s">
        <v>20492</v>
      </c>
      <c r="J6160" t="s">
        <v>20493</v>
      </c>
      <c r="K6160" t="s">
        <v>20494</v>
      </c>
      <c r="L6160" t="s">
        <v>77962</v>
      </c>
    </row>
    <row r="6161" spans="1:12" x14ac:dyDescent="0.15">
      <c r="A6161" t="s">
        <v>12</v>
      </c>
      <c r="B6161">
        <v>1701815</v>
      </c>
      <c r="C6161">
        <v>1701835</v>
      </c>
      <c r="D6161" t="s">
        <v>20485</v>
      </c>
      <c r="E6161" t="s">
        <v>90</v>
      </c>
      <c r="F6161" t="s">
        <v>15</v>
      </c>
      <c r="G6161" t="s">
        <v>32</v>
      </c>
      <c r="H6161">
        <v>98</v>
      </c>
      <c r="I6161" t="s">
        <v>20495</v>
      </c>
      <c r="J6161" t="s">
        <v>20496</v>
      </c>
      <c r="K6161" t="s">
        <v>20497</v>
      </c>
      <c r="L6161" t="s">
        <v>78048</v>
      </c>
    </row>
    <row r="6162" spans="1:12" x14ac:dyDescent="0.15">
      <c r="A6162" t="s">
        <v>12</v>
      </c>
      <c r="B6162">
        <v>1701912</v>
      </c>
      <c r="C6162">
        <v>1701932</v>
      </c>
      <c r="D6162" t="s">
        <v>20498</v>
      </c>
      <c r="E6162" t="s">
        <v>20499</v>
      </c>
      <c r="F6162" t="s">
        <v>15</v>
      </c>
      <c r="G6162" t="s">
        <v>36</v>
      </c>
      <c r="H6162">
        <v>34</v>
      </c>
      <c r="I6162" t="s">
        <v>20500</v>
      </c>
      <c r="J6162" t="s">
        <v>20501</v>
      </c>
      <c r="K6162" t="s">
        <v>20502</v>
      </c>
      <c r="L6162" t="s">
        <v>77999</v>
      </c>
    </row>
    <row r="6163" spans="1:12" x14ac:dyDescent="0.15">
      <c r="A6163" t="s">
        <v>12</v>
      </c>
      <c r="B6163">
        <v>1701943</v>
      </c>
      <c r="C6163">
        <v>1701963</v>
      </c>
      <c r="D6163" t="s">
        <v>20498</v>
      </c>
      <c r="E6163" t="s">
        <v>20499</v>
      </c>
      <c r="F6163" t="s">
        <v>15</v>
      </c>
      <c r="G6163" t="s">
        <v>32</v>
      </c>
      <c r="H6163">
        <v>65</v>
      </c>
      <c r="I6163" t="s">
        <v>20503</v>
      </c>
      <c r="J6163" t="s">
        <v>20504</v>
      </c>
      <c r="K6163" t="s">
        <v>20505</v>
      </c>
      <c r="L6163" t="s">
        <v>78042</v>
      </c>
    </row>
    <row r="6164" spans="1:12" x14ac:dyDescent="0.15">
      <c r="A6164" t="s">
        <v>12</v>
      </c>
      <c r="B6164">
        <v>1701964</v>
      </c>
      <c r="C6164">
        <v>1701984</v>
      </c>
      <c r="D6164" t="s">
        <v>20498</v>
      </c>
      <c r="E6164" t="s">
        <v>20499</v>
      </c>
      <c r="F6164" t="s">
        <v>15</v>
      </c>
      <c r="G6164" t="s">
        <v>36</v>
      </c>
      <c r="H6164">
        <v>86</v>
      </c>
      <c r="I6164" t="s">
        <v>20506</v>
      </c>
      <c r="J6164" t="s">
        <v>20507</v>
      </c>
      <c r="K6164" t="s">
        <v>20508</v>
      </c>
      <c r="L6164" t="s">
        <v>77929</v>
      </c>
    </row>
    <row r="6165" spans="1:12" x14ac:dyDescent="0.15">
      <c r="A6165" t="s">
        <v>12</v>
      </c>
      <c r="B6165">
        <v>1701985</v>
      </c>
      <c r="C6165">
        <v>1702005</v>
      </c>
      <c r="D6165" t="s">
        <v>20498</v>
      </c>
      <c r="E6165" t="s">
        <v>20499</v>
      </c>
      <c r="F6165" t="s">
        <v>15</v>
      </c>
      <c r="G6165" t="s">
        <v>32</v>
      </c>
      <c r="H6165">
        <v>107</v>
      </c>
      <c r="I6165" t="s">
        <v>20509</v>
      </c>
      <c r="J6165" t="s">
        <v>20510</v>
      </c>
      <c r="K6165" t="s">
        <v>20511</v>
      </c>
      <c r="L6165" t="s">
        <v>77983</v>
      </c>
    </row>
    <row r="6166" spans="1:12" x14ac:dyDescent="0.15">
      <c r="A6166" t="s">
        <v>12</v>
      </c>
      <c r="B6166">
        <v>1702392</v>
      </c>
      <c r="C6166">
        <v>1702412</v>
      </c>
      <c r="D6166" t="s">
        <v>20512</v>
      </c>
      <c r="E6166" t="s">
        <v>90</v>
      </c>
      <c r="F6166" t="s">
        <v>15</v>
      </c>
      <c r="G6166" t="s">
        <v>16</v>
      </c>
      <c r="H6166">
        <v>14</v>
      </c>
      <c r="I6166" t="s">
        <v>20513</v>
      </c>
      <c r="J6166" t="s">
        <v>20514</v>
      </c>
      <c r="K6166" t="s">
        <v>20515</v>
      </c>
      <c r="L6166" t="s">
        <v>77924</v>
      </c>
    </row>
    <row r="6167" spans="1:12" x14ac:dyDescent="0.15">
      <c r="A6167" t="s">
        <v>12</v>
      </c>
      <c r="B6167">
        <v>1702414</v>
      </c>
      <c r="C6167">
        <v>1702434</v>
      </c>
      <c r="D6167" t="s">
        <v>20512</v>
      </c>
      <c r="E6167" t="s">
        <v>90</v>
      </c>
      <c r="F6167" t="s">
        <v>15</v>
      </c>
      <c r="G6167" t="s">
        <v>23</v>
      </c>
      <c r="H6167">
        <v>36</v>
      </c>
      <c r="I6167" t="s">
        <v>20516</v>
      </c>
      <c r="J6167" t="s">
        <v>20517</v>
      </c>
      <c r="K6167" t="s">
        <v>20518</v>
      </c>
      <c r="L6167" t="s">
        <v>78003</v>
      </c>
    </row>
    <row r="6168" spans="1:12" x14ac:dyDescent="0.15">
      <c r="A6168" t="s">
        <v>12</v>
      </c>
      <c r="B6168">
        <v>1702448</v>
      </c>
      <c r="C6168">
        <v>1702468</v>
      </c>
      <c r="D6168" t="s">
        <v>20512</v>
      </c>
      <c r="E6168" t="s">
        <v>90</v>
      </c>
      <c r="F6168" t="s">
        <v>15</v>
      </c>
      <c r="G6168" t="s">
        <v>32</v>
      </c>
      <c r="H6168">
        <v>70</v>
      </c>
      <c r="I6168" t="s">
        <v>20519</v>
      </c>
      <c r="J6168" t="s">
        <v>20520</v>
      </c>
      <c r="K6168" t="s">
        <v>20521</v>
      </c>
      <c r="L6168" t="s">
        <v>77919</v>
      </c>
    </row>
    <row r="6169" spans="1:12" x14ac:dyDescent="0.15">
      <c r="A6169" t="s">
        <v>12</v>
      </c>
      <c r="B6169">
        <v>1702510</v>
      </c>
      <c r="C6169">
        <v>1702530</v>
      </c>
      <c r="D6169" t="s">
        <v>20512</v>
      </c>
      <c r="E6169" t="s">
        <v>90</v>
      </c>
      <c r="F6169" t="s">
        <v>15</v>
      </c>
      <c r="G6169" t="s">
        <v>16</v>
      </c>
      <c r="H6169">
        <v>132</v>
      </c>
      <c r="I6169" t="s">
        <v>20522</v>
      </c>
      <c r="J6169" t="s">
        <v>20523</v>
      </c>
      <c r="K6169" t="s">
        <v>20524</v>
      </c>
      <c r="L6169" t="s">
        <v>77938</v>
      </c>
    </row>
    <row r="6170" spans="1:12" x14ac:dyDescent="0.15">
      <c r="A6170" t="s">
        <v>12</v>
      </c>
      <c r="B6170">
        <v>1702539</v>
      </c>
      <c r="C6170">
        <v>1702559</v>
      </c>
      <c r="D6170" t="s">
        <v>20525</v>
      </c>
      <c r="E6170" t="s">
        <v>90</v>
      </c>
      <c r="F6170" t="s">
        <v>15</v>
      </c>
      <c r="G6170" t="s">
        <v>23</v>
      </c>
      <c r="H6170">
        <v>9</v>
      </c>
      <c r="I6170" t="s">
        <v>20526</v>
      </c>
      <c r="J6170" t="s">
        <v>20527</v>
      </c>
      <c r="K6170" t="s">
        <v>20528</v>
      </c>
      <c r="L6170" t="s">
        <v>77939</v>
      </c>
    </row>
    <row r="6171" spans="1:12" x14ac:dyDescent="0.15">
      <c r="A6171" t="s">
        <v>12</v>
      </c>
      <c r="B6171">
        <v>1702560</v>
      </c>
      <c r="C6171">
        <v>1702580</v>
      </c>
      <c r="D6171" t="s">
        <v>20525</v>
      </c>
      <c r="E6171" t="s">
        <v>90</v>
      </c>
      <c r="F6171" t="s">
        <v>15</v>
      </c>
      <c r="G6171" t="s">
        <v>32</v>
      </c>
      <c r="H6171">
        <v>30</v>
      </c>
      <c r="I6171" t="s">
        <v>20529</v>
      </c>
      <c r="J6171" t="s">
        <v>20530</v>
      </c>
      <c r="K6171" t="s">
        <v>20531</v>
      </c>
      <c r="L6171" t="s">
        <v>77984</v>
      </c>
    </row>
    <row r="6172" spans="1:12" x14ac:dyDescent="0.15">
      <c r="A6172" t="s">
        <v>12</v>
      </c>
      <c r="B6172">
        <v>1702597</v>
      </c>
      <c r="C6172">
        <v>1702617</v>
      </c>
      <c r="D6172" t="s">
        <v>20525</v>
      </c>
      <c r="E6172" t="s">
        <v>90</v>
      </c>
      <c r="F6172" t="s">
        <v>15</v>
      </c>
      <c r="G6172" t="s">
        <v>16</v>
      </c>
      <c r="H6172">
        <v>67</v>
      </c>
      <c r="I6172" t="s">
        <v>20532</v>
      </c>
      <c r="J6172" t="s">
        <v>20533</v>
      </c>
      <c r="K6172" t="s">
        <v>20534</v>
      </c>
      <c r="L6172" t="s">
        <v>77981</v>
      </c>
    </row>
    <row r="6173" spans="1:12" x14ac:dyDescent="0.15">
      <c r="A6173" t="s">
        <v>12</v>
      </c>
      <c r="B6173">
        <v>1702621</v>
      </c>
      <c r="C6173">
        <v>1702641</v>
      </c>
      <c r="D6173" t="s">
        <v>20525</v>
      </c>
      <c r="E6173" t="s">
        <v>90</v>
      </c>
      <c r="F6173" t="s">
        <v>15</v>
      </c>
      <c r="G6173" t="s">
        <v>16</v>
      </c>
      <c r="H6173">
        <v>91</v>
      </c>
      <c r="I6173" t="s">
        <v>20535</v>
      </c>
      <c r="J6173" t="s">
        <v>20536</v>
      </c>
      <c r="K6173" t="s">
        <v>20537</v>
      </c>
      <c r="L6173" t="s">
        <v>77907</v>
      </c>
    </row>
    <row r="6174" spans="1:12" x14ac:dyDescent="0.15">
      <c r="A6174" t="s">
        <v>12</v>
      </c>
      <c r="B6174">
        <v>1702985</v>
      </c>
      <c r="C6174">
        <v>1703005</v>
      </c>
      <c r="D6174" t="s">
        <v>20538</v>
      </c>
      <c r="E6174" t="s">
        <v>90</v>
      </c>
      <c r="F6174" t="s">
        <v>15</v>
      </c>
      <c r="G6174" t="s">
        <v>16</v>
      </c>
      <c r="H6174">
        <v>14</v>
      </c>
      <c r="I6174" t="s">
        <v>20539</v>
      </c>
      <c r="J6174" t="s">
        <v>20540</v>
      </c>
      <c r="K6174" t="s">
        <v>20541</v>
      </c>
      <c r="L6174" t="s">
        <v>77924</v>
      </c>
    </row>
    <row r="6175" spans="1:12" x14ac:dyDescent="0.15">
      <c r="A6175" t="s">
        <v>12</v>
      </c>
      <c r="B6175">
        <v>1703005</v>
      </c>
      <c r="C6175">
        <v>1703025</v>
      </c>
      <c r="D6175" t="s">
        <v>20538</v>
      </c>
      <c r="E6175" t="s">
        <v>90</v>
      </c>
      <c r="F6175" t="s">
        <v>15</v>
      </c>
      <c r="G6175" t="s">
        <v>16</v>
      </c>
      <c r="H6175">
        <v>34</v>
      </c>
      <c r="I6175" t="s">
        <v>20542</v>
      </c>
      <c r="J6175" t="s">
        <v>20543</v>
      </c>
      <c r="K6175" t="s">
        <v>20544</v>
      </c>
      <c r="L6175" t="s">
        <v>77999</v>
      </c>
    </row>
    <row r="6176" spans="1:12" x14ac:dyDescent="0.15">
      <c r="A6176" t="s">
        <v>12</v>
      </c>
      <c r="B6176">
        <v>1703047</v>
      </c>
      <c r="C6176">
        <v>1703067</v>
      </c>
      <c r="D6176" t="s">
        <v>20538</v>
      </c>
      <c r="E6176" t="s">
        <v>90</v>
      </c>
      <c r="F6176" t="s">
        <v>15</v>
      </c>
      <c r="G6176" t="s">
        <v>23</v>
      </c>
      <c r="H6176">
        <v>76</v>
      </c>
      <c r="I6176" t="s">
        <v>20545</v>
      </c>
      <c r="J6176" t="s">
        <v>20546</v>
      </c>
      <c r="K6176" t="s">
        <v>20547</v>
      </c>
      <c r="L6176" t="s">
        <v>77985</v>
      </c>
    </row>
    <row r="6177" spans="1:12" x14ac:dyDescent="0.15">
      <c r="A6177" t="s">
        <v>12</v>
      </c>
      <c r="B6177">
        <v>1703082</v>
      </c>
      <c r="C6177">
        <v>1703102</v>
      </c>
      <c r="D6177" t="s">
        <v>20538</v>
      </c>
      <c r="E6177" t="s">
        <v>90</v>
      </c>
      <c r="F6177" t="s">
        <v>15</v>
      </c>
      <c r="G6177" t="s">
        <v>36</v>
      </c>
      <c r="H6177">
        <v>111</v>
      </c>
      <c r="I6177" t="s">
        <v>20548</v>
      </c>
      <c r="J6177" t="s">
        <v>20549</v>
      </c>
      <c r="K6177" t="s">
        <v>20550</v>
      </c>
      <c r="L6177" t="s">
        <v>77908</v>
      </c>
    </row>
    <row r="6178" spans="1:12" x14ac:dyDescent="0.15">
      <c r="A6178" t="s">
        <v>12</v>
      </c>
      <c r="B6178">
        <v>1704094</v>
      </c>
      <c r="C6178">
        <v>1704114</v>
      </c>
      <c r="D6178" t="s">
        <v>20551</v>
      </c>
      <c r="E6178" t="s">
        <v>90</v>
      </c>
      <c r="F6178" t="s">
        <v>15</v>
      </c>
      <c r="G6178" t="s">
        <v>16</v>
      </c>
      <c r="H6178">
        <v>7</v>
      </c>
      <c r="I6178" t="s">
        <v>20552</v>
      </c>
      <c r="J6178" t="s">
        <v>20553</v>
      </c>
      <c r="K6178" t="s">
        <v>20554</v>
      </c>
      <c r="L6178" t="s">
        <v>77909</v>
      </c>
    </row>
    <row r="6179" spans="1:12" x14ac:dyDescent="0.15">
      <c r="A6179" t="s">
        <v>12</v>
      </c>
      <c r="B6179">
        <v>1704118</v>
      </c>
      <c r="C6179">
        <v>1704138</v>
      </c>
      <c r="D6179" t="s">
        <v>20551</v>
      </c>
      <c r="E6179" t="s">
        <v>90</v>
      </c>
      <c r="F6179" t="s">
        <v>15</v>
      </c>
      <c r="G6179" t="s">
        <v>36</v>
      </c>
      <c r="H6179">
        <v>31</v>
      </c>
      <c r="I6179" t="s">
        <v>20555</v>
      </c>
      <c r="J6179" t="s">
        <v>20556</v>
      </c>
      <c r="K6179" t="s">
        <v>20557</v>
      </c>
      <c r="L6179" t="s">
        <v>77910</v>
      </c>
    </row>
    <row r="6180" spans="1:12" x14ac:dyDescent="0.15">
      <c r="A6180" t="s">
        <v>12</v>
      </c>
      <c r="B6180">
        <v>1704150</v>
      </c>
      <c r="C6180">
        <v>1704170</v>
      </c>
      <c r="D6180" t="s">
        <v>20551</v>
      </c>
      <c r="E6180" t="s">
        <v>90</v>
      </c>
      <c r="F6180" t="s">
        <v>15</v>
      </c>
      <c r="G6180" t="s">
        <v>16</v>
      </c>
      <c r="H6180">
        <v>63</v>
      </c>
      <c r="I6180" t="s">
        <v>20558</v>
      </c>
      <c r="J6180" t="s">
        <v>20559</v>
      </c>
      <c r="K6180" t="s">
        <v>20560</v>
      </c>
      <c r="L6180" t="s">
        <v>77957</v>
      </c>
    </row>
    <row r="6181" spans="1:12" x14ac:dyDescent="0.15">
      <c r="A6181" t="s">
        <v>12</v>
      </c>
      <c r="B6181">
        <v>1704184</v>
      </c>
      <c r="C6181">
        <v>1704204</v>
      </c>
      <c r="D6181" t="s">
        <v>20551</v>
      </c>
      <c r="E6181" t="s">
        <v>90</v>
      </c>
      <c r="F6181" t="s">
        <v>15</v>
      </c>
      <c r="G6181" t="s">
        <v>32</v>
      </c>
      <c r="H6181">
        <v>97</v>
      </c>
      <c r="I6181" t="s">
        <v>20561</v>
      </c>
      <c r="J6181" t="s">
        <v>20562</v>
      </c>
      <c r="K6181" t="s">
        <v>20563</v>
      </c>
      <c r="L6181" t="s">
        <v>78010</v>
      </c>
    </row>
    <row r="6182" spans="1:12" x14ac:dyDescent="0.15">
      <c r="A6182" t="s">
        <v>12</v>
      </c>
      <c r="B6182">
        <v>1704565</v>
      </c>
      <c r="C6182">
        <v>1704585</v>
      </c>
      <c r="D6182" t="s">
        <v>20564</v>
      </c>
      <c r="E6182" t="s">
        <v>90</v>
      </c>
      <c r="F6182" t="s">
        <v>15</v>
      </c>
      <c r="G6182" t="s">
        <v>32</v>
      </c>
      <c r="H6182">
        <v>52</v>
      </c>
      <c r="I6182" t="s">
        <v>20565</v>
      </c>
      <c r="J6182" t="s">
        <v>20566</v>
      </c>
      <c r="K6182" t="s">
        <v>20567</v>
      </c>
      <c r="L6182" t="s">
        <v>77959</v>
      </c>
    </row>
    <row r="6183" spans="1:12" x14ac:dyDescent="0.15">
      <c r="A6183" t="s">
        <v>12</v>
      </c>
      <c r="B6183">
        <v>1704592</v>
      </c>
      <c r="C6183">
        <v>1704612</v>
      </c>
      <c r="D6183" t="s">
        <v>20564</v>
      </c>
      <c r="E6183" t="s">
        <v>90</v>
      </c>
      <c r="F6183" t="s">
        <v>15</v>
      </c>
      <c r="G6183" t="s">
        <v>36</v>
      </c>
      <c r="H6183">
        <v>79</v>
      </c>
      <c r="I6183" t="s">
        <v>20568</v>
      </c>
      <c r="J6183" t="s">
        <v>20569</v>
      </c>
      <c r="K6183" t="s">
        <v>20570</v>
      </c>
      <c r="L6183" t="s">
        <v>77993</v>
      </c>
    </row>
    <row r="6184" spans="1:12" x14ac:dyDescent="0.15">
      <c r="A6184" t="s">
        <v>12</v>
      </c>
      <c r="B6184">
        <v>1704616</v>
      </c>
      <c r="C6184">
        <v>1704636</v>
      </c>
      <c r="D6184" t="s">
        <v>20564</v>
      </c>
      <c r="E6184" t="s">
        <v>90</v>
      </c>
      <c r="F6184" t="s">
        <v>15</v>
      </c>
      <c r="G6184" t="s">
        <v>32</v>
      </c>
      <c r="H6184">
        <v>103</v>
      </c>
      <c r="I6184" t="s">
        <v>20571</v>
      </c>
      <c r="J6184" t="s">
        <v>20572</v>
      </c>
      <c r="K6184" t="s">
        <v>20573</v>
      </c>
      <c r="L6184" t="s">
        <v>77937</v>
      </c>
    </row>
    <row r="6185" spans="1:12" x14ac:dyDescent="0.15">
      <c r="A6185" t="s">
        <v>12</v>
      </c>
      <c r="B6185">
        <v>1704637</v>
      </c>
      <c r="C6185">
        <v>1704657</v>
      </c>
      <c r="D6185" t="s">
        <v>20564</v>
      </c>
      <c r="E6185" t="s">
        <v>90</v>
      </c>
      <c r="F6185" t="s">
        <v>15</v>
      </c>
      <c r="G6185" t="s">
        <v>32</v>
      </c>
      <c r="H6185">
        <v>124</v>
      </c>
      <c r="I6185" t="s">
        <v>20574</v>
      </c>
      <c r="J6185" t="s">
        <v>20575</v>
      </c>
      <c r="K6185" t="s">
        <v>20576</v>
      </c>
      <c r="L6185" t="s">
        <v>78046</v>
      </c>
    </row>
    <row r="6186" spans="1:12" x14ac:dyDescent="0.15">
      <c r="A6186" t="s">
        <v>12</v>
      </c>
      <c r="B6186">
        <v>1705449</v>
      </c>
      <c r="C6186">
        <v>1705469</v>
      </c>
      <c r="D6186" t="s">
        <v>20577</v>
      </c>
      <c r="E6186" t="s">
        <v>90</v>
      </c>
      <c r="F6186" t="s">
        <v>15</v>
      </c>
      <c r="G6186" t="s">
        <v>16</v>
      </c>
      <c r="H6186">
        <v>16</v>
      </c>
      <c r="I6186" t="s">
        <v>20578</v>
      </c>
      <c r="J6186" t="s">
        <v>20579</v>
      </c>
      <c r="K6186" t="s">
        <v>20580</v>
      </c>
      <c r="L6186" t="s">
        <v>77905</v>
      </c>
    </row>
    <row r="6187" spans="1:12" x14ac:dyDescent="0.15">
      <c r="A6187" t="s">
        <v>12</v>
      </c>
      <c r="B6187">
        <v>1705494</v>
      </c>
      <c r="C6187">
        <v>1705514</v>
      </c>
      <c r="D6187" t="s">
        <v>20577</v>
      </c>
      <c r="E6187" t="s">
        <v>90</v>
      </c>
      <c r="F6187" t="s">
        <v>15</v>
      </c>
      <c r="G6187" t="s">
        <v>36</v>
      </c>
      <c r="H6187">
        <v>61</v>
      </c>
      <c r="I6187" t="s">
        <v>20581</v>
      </c>
      <c r="J6187" t="s">
        <v>20582</v>
      </c>
      <c r="K6187" t="s">
        <v>20583</v>
      </c>
      <c r="L6187" t="s">
        <v>77979</v>
      </c>
    </row>
    <row r="6188" spans="1:12" x14ac:dyDescent="0.15">
      <c r="A6188" t="s">
        <v>12</v>
      </c>
      <c r="B6188">
        <v>1705519</v>
      </c>
      <c r="C6188">
        <v>1705539</v>
      </c>
      <c r="D6188" t="s">
        <v>20577</v>
      </c>
      <c r="E6188" t="s">
        <v>90</v>
      </c>
      <c r="F6188" t="s">
        <v>15</v>
      </c>
      <c r="G6188" t="s">
        <v>32</v>
      </c>
      <c r="H6188">
        <v>86</v>
      </c>
      <c r="I6188" t="s">
        <v>20584</v>
      </c>
      <c r="J6188" t="s">
        <v>20585</v>
      </c>
      <c r="K6188" t="s">
        <v>20586</v>
      </c>
      <c r="L6188" t="s">
        <v>77929</v>
      </c>
    </row>
    <row r="6189" spans="1:12" x14ac:dyDescent="0.15">
      <c r="A6189" t="s">
        <v>12</v>
      </c>
      <c r="B6189">
        <v>1705556</v>
      </c>
      <c r="C6189">
        <v>1705576</v>
      </c>
      <c r="D6189" t="s">
        <v>20577</v>
      </c>
      <c r="E6189" t="s">
        <v>90</v>
      </c>
      <c r="F6189" t="s">
        <v>15</v>
      </c>
      <c r="G6189" t="s">
        <v>16</v>
      </c>
      <c r="H6189">
        <v>123</v>
      </c>
      <c r="I6189" t="s">
        <v>20587</v>
      </c>
      <c r="J6189" t="s">
        <v>20588</v>
      </c>
      <c r="K6189" t="s">
        <v>20589</v>
      </c>
      <c r="L6189" t="s">
        <v>78061</v>
      </c>
    </row>
    <row r="6190" spans="1:12" x14ac:dyDescent="0.15">
      <c r="A6190" t="s">
        <v>12</v>
      </c>
      <c r="B6190">
        <v>1705821</v>
      </c>
      <c r="C6190">
        <v>1705841</v>
      </c>
      <c r="D6190" t="s">
        <v>20590</v>
      </c>
      <c r="E6190" t="s">
        <v>90</v>
      </c>
      <c r="F6190" t="s">
        <v>15</v>
      </c>
      <c r="G6190" t="s">
        <v>32</v>
      </c>
      <c r="H6190">
        <v>11</v>
      </c>
      <c r="I6190" t="s">
        <v>20591</v>
      </c>
      <c r="J6190" t="s">
        <v>20592</v>
      </c>
      <c r="K6190" t="s">
        <v>20593</v>
      </c>
      <c r="L6190" t="s">
        <v>77974</v>
      </c>
    </row>
    <row r="6191" spans="1:12" x14ac:dyDescent="0.15">
      <c r="A6191" t="s">
        <v>12</v>
      </c>
      <c r="B6191">
        <v>1705853</v>
      </c>
      <c r="C6191">
        <v>1705873</v>
      </c>
      <c r="D6191" t="s">
        <v>20590</v>
      </c>
      <c r="E6191" t="s">
        <v>90</v>
      </c>
      <c r="F6191" t="s">
        <v>15</v>
      </c>
      <c r="G6191" t="s">
        <v>16</v>
      </c>
      <c r="H6191">
        <v>43</v>
      </c>
      <c r="I6191" t="s">
        <v>20594</v>
      </c>
      <c r="J6191" t="s">
        <v>20595</v>
      </c>
      <c r="K6191" t="s">
        <v>20596</v>
      </c>
      <c r="L6191" t="s">
        <v>77942</v>
      </c>
    </row>
    <row r="6192" spans="1:12" x14ac:dyDescent="0.15">
      <c r="A6192" t="s">
        <v>12</v>
      </c>
      <c r="B6192">
        <v>1705879</v>
      </c>
      <c r="C6192">
        <v>1705899</v>
      </c>
      <c r="D6192" t="s">
        <v>20590</v>
      </c>
      <c r="E6192" t="s">
        <v>90</v>
      </c>
      <c r="F6192" t="s">
        <v>15</v>
      </c>
      <c r="G6192" t="s">
        <v>16</v>
      </c>
      <c r="H6192">
        <v>69</v>
      </c>
      <c r="I6192" t="s">
        <v>20597</v>
      </c>
      <c r="J6192" t="s">
        <v>20598</v>
      </c>
      <c r="K6192" t="s">
        <v>20599</v>
      </c>
      <c r="L6192" t="s">
        <v>78015</v>
      </c>
    </row>
    <row r="6193" spans="1:12" x14ac:dyDescent="0.15">
      <c r="A6193" t="s">
        <v>12</v>
      </c>
      <c r="B6193">
        <v>1705913</v>
      </c>
      <c r="C6193">
        <v>1705933</v>
      </c>
      <c r="D6193" t="s">
        <v>20590</v>
      </c>
      <c r="E6193" t="s">
        <v>90</v>
      </c>
      <c r="F6193" t="s">
        <v>15</v>
      </c>
      <c r="G6193" t="s">
        <v>16</v>
      </c>
      <c r="H6193">
        <v>103</v>
      </c>
      <c r="I6193" t="s">
        <v>20600</v>
      </c>
      <c r="J6193" t="s">
        <v>20601</v>
      </c>
      <c r="K6193" t="s">
        <v>20602</v>
      </c>
      <c r="L6193" t="s">
        <v>77937</v>
      </c>
    </row>
    <row r="6194" spans="1:12" x14ac:dyDescent="0.15">
      <c r="A6194" t="s">
        <v>12</v>
      </c>
      <c r="B6194">
        <v>1706409</v>
      </c>
      <c r="C6194">
        <v>1706429</v>
      </c>
      <c r="D6194" t="s">
        <v>20603</v>
      </c>
      <c r="E6194" t="s">
        <v>90</v>
      </c>
      <c r="F6194" t="s">
        <v>15</v>
      </c>
      <c r="G6194" t="s">
        <v>16</v>
      </c>
      <c r="H6194">
        <v>13</v>
      </c>
      <c r="I6194" t="s">
        <v>20604</v>
      </c>
      <c r="J6194" t="s">
        <v>20605</v>
      </c>
      <c r="K6194" t="s">
        <v>20606</v>
      </c>
      <c r="L6194" t="s">
        <v>77935</v>
      </c>
    </row>
    <row r="6195" spans="1:12" x14ac:dyDescent="0.15">
      <c r="A6195" t="s">
        <v>12</v>
      </c>
      <c r="B6195">
        <v>1706431</v>
      </c>
      <c r="C6195">
        <v>1706451</v>
      </c>
      <c r="D6195" t="s">
        <v>20603</v>
      </c>
      <c r="E6195" t="s">
        <v>90</v>
      </c>
      <c r="F6195" t="s">
        <v>15</v>
      </c>
      <c r="G6195" t="s">
        <v>23</v>
      </c>
      <c r="H6195">
        <v>35</v>
      </c>
      <c r="I6195" t="s">
        <v>20607</v>
      </c>
      <c r="J6195" t="s">
        <v>20608</v>
      </c>
      <c r="K6195" t="s">
        <v>20609</v>
      </c>
      <c r="L6195" t="s">
        <v>77936</v>
      </c>
    </row>
    <row r="6196" spans="1:12" x14ac:dyDescent="0.15">
      <c r="A6196" t="s">
        <v>12</v>
      </c>
      <c r="B6196">
        <v>1706458</v>
      </c>
      <c r="C6196">
        <v>1706478</v>
      </c>
      <c r="D6196" t="s">
        <v>20603</v>
      </c>
      <c r="E6196" t="s">
        <v>90</v>
      </c>
      <c r="F6196" t="s">
        <v>15</v>
      </c>
      <c r="G6196" t="s">
        <v>16</v>
      </c>
      <c r="H6196">
        <v>62</v>
      </c>
      <c r="I6196" t="s">
        <v>20610</v>
      </c>
      <c r="J6196" t="s">
        <v>20611</v>
      </c>
      <c r="K6196" t="s">
        <v>20612</v>
      </c>
      <c r="L6196" t="s">
        <v>77949</v>
      </c>
    </row>
    <row r="6197" spans="1:12" x14ac:dyDescent="0.15">
      <c r="A6197" t="s">
        <v>12</v>
      </c>
      <c r="B6197">
        <v>1706497</v>
      </c>
      <c r="C6197">
        <v>1706517</v>
      </c>
      <c r="D6197" t="s">
        <v>20603</v>
      </c>
      <c r="E6197" t="s">
        <v>90</v>
      </c>
      <c r="F6197" t="s">
        <v>15</v>
      </c>
      <c r="G6197" t="s">
        <v>36</v>
      </c>
      <c r="H6197">
        <v>101</v>
      </c>
      <c r="I6197" t="s">
        <v>20613</v>
      </c>
      <c r="J6197" t="s">
        <v>20614</v>
      </c>
      <c r="K6197" t="s">
        <v>20615</v>
      </c>
      <c r="L6197" t="s">
        <v>77997</v>
      </c>
    </row>
    <row r="6198" spans="1:12" x14ac:dyDescent="0.15">
      <c r="A6198" t="s">
        <v>12</v>
      </c>
      <c r="B6198">
        <v>1707121</v>
      </c>
      <c r="C6198">
        <v>1707141</v>
      </c>
      <c r="D6198" t="s">
        <v>20616</v>
      </c>
      <c r="E6198" t="s">
        <v>90</v>
      </c>
      <c r="F6198" t="s">
        <v>15</v>
      </c>
      <c r="G6198" t="s">
        <v>16</v>
      </c>
      <c r="H6198">
        <v>46</v>
      </c>
      <c r="I6198" t="s">
        <v>20617</v>
      </c>
      <c r="J6198" t="s">
        <v>20618</v>
      </c>
      <c r="K6198" t="s">
        <v>20619</v>
      </c>
      <c r="L6198" t="s">
        <v>78004</v>
      </c>
    </row>
    <row r="6199" spans="1:12" x14ac:dyDescent="0.15">
      <c r="A6199" t="s">
        <v>12</v>
      </c>
      <c r="B6199">
        <v>1707143</v>
      </c>
      <c r="C6199">
        <v>1707163</v>
      </c>
      <c r="D6199" t="s">
        <v>20616</v>
      </c>
      <c r="E6199" t="s">
        <v>90</v>
      </c>
      <c r="F6199" t="s">
        <v>15</v>
      </c>
      <c r="G6199" t="s">
        <v>23</v>
      </c>
      <c r="H6199">
        <v>68</v>
      </c>
      <c r="I6199" t="s">
        <v>20620</v>
      </c>
      <c r="J6199" t="s">
        <v>20621</v>
      </c>
      <c r="K6199" t="s">
        <v>20622</v>
      </c>
      <c r="L6199" t="s">
        <v>77962</v>
      </c>
    </row>
    <row r="6200" spans="1:12" x14ac:dyDescent="0.15">
      <c r="A6200" t="s">
        <v>12</v>
      </c>
      <c r="B6200">
        <v>1707178</v>
      </c>
      <c r="C6200">
        <v>1707198</v>
      </c>
      <c r="D6200" t="s">
        <v>20616</v>
      </c>
      <c r="E6200" t="s">
        <v>90</v>
      </c>
      <c r="F6200" t="s">
        <v>15</v>
      </c>
      <c r="G6200" t="s">
        <v>32</v>
      </c>
      <c r="H6200">
        <v>103</v>
      </c>
      <c r="I6200" t="s">
        <v>20623</v>
      </c>
      <c r="J6200" t="s">
        <v>20624</v>
      </c>
      <c r="K6200" t="s">
        <v>20625</v>
      </c>
      <c r="L6200" t="s">
        <v>77937</v>
      </c>
    </row>
    <row r="6201" spans="1:12" x14ac:dyDescent="0.15">
      <c r="A6201" t="s">
        <v>12</v>
      </c>
      <c r="B6201">
        <v>1707233</v>
      </c>
      <c r="C6201">
        <v>1707253</v>
      </c>
      <c r="D6201" t="s">
        <v>20616</v>
      </c>
      <c r="E6201" t="s">
        <v>90</v>
      </c>
      <c r="F6201" t="s">
        <v>15</v>
      </c>
      <c r="G6201" t="s">
        <v>32</v>
      </c>
      <c r="H6201">
        <v>158</v>
      </c>
      <c r="I6201" t="s">
        <v>20626</v>
      </c>
      <c r="J6201" t="s">
        <v>20627</v>
      </c>
      <c r="K6201" t="s">
        <v>20628</v>
      </c>
      <c r="L6201" t="s">
        <v>78070</v>
      </c>
    </row>
    <row r="6202" spans="1:12" x14ac:dyDescent="0.15">
      <c r="A6202" t="s">
        <v>12</v>
      </c>
      <c r="B6202">
        <v>1707861</v>
      </c>
      <c r="C6202">
        <v>1707881</v>
      </c>
      <c r="D6202" t="s">
        <v>20629</v>
      </c>
      <c r="E6202" t="s">
        <v>90</v>
      </c>
      <c r="F6202" t="s">
        <v>15</v>
      </c>
      <c r="G6202" t="s">
        <v>16</v>
      </c>
      <c r="H6202">
        <v>12</v>
      </c>
      <c r="I6202" t="s">
        <v>20630</v>
      </c>
      <c r="J6202" t="s">
        <v>20631</v>
      </c>
      <c r="K6202" t="s">
        <v>20632</v>
      </c>
      <c r="L6202" t="s">
        <v>77991</v>
      </c>
    </row>
    <row r="6203" spans="1:12" x14ac:dyDescent="0.15">
      <c r="A6203" t="s">
        <v>12</v>
      </c>
      <c r="B6203">
        <v>1707887</v>
      </c>
      <c r="C6203">
        <v>1707907</v>
      </c>
      <c r="D6203" t="s">
        <v>20629</v>
      </c>
      <c r="E6203" t="s">
        <v>90</v>
      </c>
      <c r="F6203" t="s">
        <v>15</v>
      </c>
      <c r="G6203" t="s">
        <v>23</v>
      </c>
      <c r="H6203">
        <v>38</v>
      </c>
      <c r="I6203" t="s">
        <v>20633</v>
      </c>
      <c r="J6203" t="s">
        <v>20634</v>
      </c>
      <c r="K6203" t="s">
        <v>20635</v>
      </c>
      <c r="L6203" t="s">
        <v>78008</v>
      </c>
    </row>
    <row r="6204" spans="1:12" x14ac:dyDescent="0.15">
      <c r="A6204" t="s">
        <v>12</v>
      </c>
      <c r="B6204">
        <v>1707908</v>
      </c>
      <c r="C6204">
        <v>1707928</v>
      </c>
      <c r="D6204" t="s">
        <v>20629</v>
      </c>
      <c r="E6204" t="s">
        <v>90</v>
      </c>
      <c r="F6204" t="s">
        <v>15</v>
      </c>
      <c r="G6204" t="s">
        <v>16</v>
      </c>
      <c r="H6204">
        <v>59</v>
      </c>
      <c r="I6204" t="s">
        <v>20636</v>
      </c>
      <c r="J6204" t="s">
        <v>20637</v>
      </c>
      <c r="K6204" t="s">
        <v>20638</v>
      </c>
      <c r="L6204" t="s">
        <v>78009</v>
      </c>
    </row>
    <row r="6205" spans="1:12" x14ac:dyDescent="0.15">
      <c r="A6205" t="s">
        <v>12</v>
      </c>
      <c r="B6205">
        <v>1707935</v>
      </c>
      <c r="C6205">
        <v>1707955</v>
      </c>
      <c r="D6205" t="s">
        <v>20629</v>
      </c>
      <c r="E6205" t="s">
        <v>90</v>
      </c>
      <c r="F6205" t="s">
        <v>15</v>
      </c>
      <c r="G6205" t="s">
        <v>23</v>
      </c>
      <c r="H6205">
        <v>86</v>
      </c>
      <c r="I6205" t="s">
        <v>20639</v>
      </c>
      <c r="J6205" t="s">
        <v>20640</v>
      </c>
      <c r="K6205" t="s">
        <v>20641</v>
      </c>
      <c r="L6205" t="s">
        <v>77929</v>
      </c>
    </row>
    <row r="6206" spans="1:12" x14ac:dyDescent="0.15">
      <c r="A6206" t="s">
        <v>12</v>
      </c>
      <c r="B6206">
        <v>1708655</v>
      </c>
      <c r="C6206">
        <v>1708675</v>
      </c>
      <c r="D6206" t="s">
        <v>20642</v>
      </c>
      <c r="E6206" t="s">
        <v>90</v>
      </c>
      <c r="F6206" t="s">
        <v>15</v>
      </c>
      <c r="G6206" t="s">
        <v>16</v>
      </c>
      <c r="H6206">
        <v>10</v>
      </c>
      <c r="I6206" t="s">
        <v>20643</v>
      </c>
      <c r="J6206" t="s">
        <v>20644</v>
      </c>
      <c r="K6206" t="s">
        <v>20645</v>
      </c>
      <c r="L6206" t="s">
        <v>78001</v>
      </c>
    </row>
    <row r="6207" spans="1:12" x14ac:dyDescent="0.15">
      <c r="A6207" t="s">
        <v>12</v>
      </c>
      <c r="B6207">
        <v>1708718</v>
      </c>
      <c r="C6207">
        <v>1708738</v>
      </c>
      <c r="D6207" t="s">
        <v>20642</v>
      </c>
      <c r="E6207" t="s">
        <v>90</v>
      </c>
      <c r="F6207" t="s">
        <v>15</v>
      </c>
      <c r="G6207" t="s">
        <v>16</v>
      </c>
      <c r="H6207">
        <v>73</v>
      </c>
      <c r="I6207" t="s">
        <v>20646</v>
      </c>
      <c r="J6207" t="s">
        <v>20647</v>
      </c>
      <c r="K6207" t="s">
        <v>20648</v>
      </c>
      <c r="L6207" t="s">
        <v>77926</v>
      </c>
    </row>
    <row r="6208" spans="1:12" x14ac:dyDescent="0.15">
      <c r="A6208" t="s">
        <v>12</v>
      </c>
      <c r="B6208">
        <v>1708757</v>
      </c>
      <c r="C6208">
        <v>1708777</v>
      </c>
      <c r="D6208" t="s">
        <v>20642</v>
      </c>
      <c r="E6208" t="s">
        <v>90</v>
      </c>
      <c r="F6208" t="s">
        <v>15</v>
      </c>
      <c r="G6208" t="s">
        <v>36</v>
      </c>
      <c r="H6208">
        <v>112</v>
      </c>
      <c r="I6208" t="s">
        <v>20649</v>
      </c>
      <c r="J6208" t="s">
        <v>20650</v>
      </c>
      <c r="K6208" t="s">
        <v>20651</v>
      </c>
      <c r="L6208" t="s">
        <v>77950</v>
      </c>
    </row>
    <row r="6209" spans="1:12" x14ac:dyDescent="0.15">
      <c r="A6209" t="s">
        <v>12</v>
      </c>
      <c r="B6209">
        <v>1708784</v>
      </c>
      <c r="C6209">
        <v>1708804</v>
      </c>
      <c r="D6209" t="s">
        <v>20642</v>
      </c>
      <c r="E6209" t="s">
        <v>90</v>
      </c>
      <c r="F6209" t="s">
        <v>15</v>
      </c>
      <c r="G6209" t="s">
        <v>23</v>
      </c>
      <c r="H6209">
        <v>139</v>
      </c>
      <c r="I6209" t="s">
        <v>20652</v>
      </c>
      <c r="J6209" t="s">
        <v>20653</v>
      </c>
      <c r="K6209" t="s">
        <v>20654</v>
      </c>
      <c r="L6209" t="s">
        <v>78029</v>
      </c>
    </row>
    <row r="6210" spans="1:12" x14ac:dyDescent="0.15">
      <c r="A6210" t="s">
        <v>12</v>
      </c>
      <c r="B6210">
        <v>1712033</v>
      </c>
      <c r="C6210">
        <v>1712053</v>
      </c>
      <c r="D6210" t="s">
        <v>20655</v>
      </c>
      <c r="E6210" t="s">
        <v>20656</v>
      </c>
      <c r="F6210" t="s">
        <v>15</v>
      </c>
      <c r="G6210" t="s">
        <v>32</v>
      </c>
      <c r="H6210">
        <v>1</v>
      </c>
      <c r="I6210" t="s">
        <v>20657</v>
      </c>
      <c r="J6210" t="s">
        <v>20658</v>
      </c>
      <c r="K6210" t="s">
        <v>20659</v>
      </c>
      <c r="L6210" t="s">
        <v>77917</v>
      </c>
    </row>
    <row r="6211" spans="1:12" x14ac:dyDescent="0.15">
      <c r="A6211" t="s">
        <v>12</v>
      </c>
      <c r="B6211">
        <v>1712085</v>
      </c>
      <c r="C6211">
        <v>1712105</v>
      </c>
      <c r="D6211" t="s">
        <v>20655</v>
      </c>
      <c r="E6211" t="s">
        <v>20656</v>
      </c>
      <c r="F6211" t="s">
        <v>15</v>
      </c>
      <c r="G6211" t="s">
        <v>23</v>
      </c>
      <c r="H6211">
        <v>53</v>
      </c>
      <c r="I6211" t="s">
        <v>20660</v>
      </c>
      <c r="J6211" t="s">
        <v>20661</v>
      </c>
      <c r="K6211" t="s">
        <v>20662</v>
      </c>
      <c r="L6211" t="s">
        <v>77922</v>
      </c>
    </row>
    <row r="6212" spans="1:12" x14ac:dyDescent="0.15">
      <c r="A6212" t="s">
        <v>12</v>
      </c>
      <c r="B6212">
        <v>1712109</v>
      </c>
      <c r="C6212">
        <v>1712129</v>
      </c>
      <c r="D6212" t="s">
        <v>20655</v>
      </c>
      <c r="E6212" t="s">
        <v>20656</v>
      </c>
      <c r="F6212" t="s">
        <v>15</v>
      </c>
      <c r="G6212" t="s">
        <v>36</v>
      </c>
      <c r="H6212">
        <v>77</v>
      </c>
      <c r="I6212" t="s">
        <v>20663</v>
      </c>
      <c r="J6212" t="s">
        <v>20664</v>
      </c>
      <c r="K6212" t="s">
        <v>20665</v>
      </c>
      <c r="L6212" t="s">
        <v>77960</v>
      </c>
    </row>
    <row r="6213" spans="1:12" x14ac:dyDescent="0.15">
      <c r="A6213" t="s">
        <v>12</v>
      </c>
      <c r="B6213">
        <v>1712135</v>
      </c>
      <c r="C6213">
        <v>1712155</v>
      </c>
      <c r="D6213" t="s">
        <v>20655</v>
      </c>
      <c r="E6213" t="s">
        <v>20656</v>
      </c>
      <c r="F6213" t="s">
        <v>15</v>
      </c>
      <c r="G6213" t="s">
        <v>23</v>
      </c>
      <c r="H6213">
        <v>103</v>
      </c>
      <c r="I6213" t="s">
        <v>20666</v>
      </c>
      <c r="J6213" t="s">
        <v>20667</v>
      </c>
      <c r="K6213" t="s">
        <v>20668</v>
      </c>
      <c r="L6213" t="s">
        <v>77937</v>
      </c>
    </row>
    <row r="6214" spans="1:12" x14ac:dyDescent="0.15">
      <c r="A6214" t="s">
        <v>12</v>
      </c>
      <c r="B6214">
        <v>1712997</v>
      </c>
      <c r="C6214">
        <v>1713017</v>
      </c>
      <c r="D6214" t="s">
        <v>20669</v>
      </c>
      <c r="E6214" t="s">
        <v>20670</v>
      </c>
      <c r="F6214" t="s">
        <v>15</v>
      </c>
      <c r="G6214" t="s">
        <v>23</v>
      </c>
      <c r="H6214">
        <v>7</v>
      </c>
      <c r="I6214" t="s">
        <v>20671</v>
      </c>
      <c r="J6214" t="s">
        <v>20672</v>
      </c>
      <c r="K6214" t="s">
        <v>20673</v>
      </c>
      <c r="L6214" t="s">
        <v>77909</v>
      </c>
    </row>
    <row r="6215" spans="1:12" x14ac:dyDescent="0.15">
      <c r="A6215" t="s">
        <v>12</v>
      </c>
      <c r="B6215">
        <v>1713023</v>
      </c>
      <c r="C6215">
        <v>1713043</v>
      </c>
      <c r="D6215" t="s">
        <v>20669</v>
      </c>
      <c r="E6215" t="s">
        <v>20670</v>
      </c>
      <c r="F6215" t="s">
        <v>15</v>
      </c>
      <c r="G6215" t="s">
        <v>16</v>
      </c>
      <c r="H6215">
        <v>33</v>
      </c>
      <c r="I6215" t="s">
        <v>20674</v>
      </c>
      <c r="J6215" t="s">
        <v>20675</v>
      </c>
      <c r="K6215" t="s">
        <v>20676</v>
      </c>
      <c r="L6215" t="s">
        <v>77977</v>
      </c>
    </row>
    <row r="6216" spans="1:12" x14ac:dyDescent="0.15">
      <c r="A6216" t="s">
        <v>12</v>
      </c>
      <c r="B6216">
        <v>1713057</v>
      </c>
      <c r="C6216">
        <v>1713077</v>
      </c>
      <c r="D6216" t="s">
        <v>20669</v>
      </c>
      <c r="E6216" t="s">
        <v>20670</v>
      </c>
      <c r="F6216" t="s">
        <v>15</v>
      </c>
      <c r="G6216" t="s">
        <v>16</v>
      </c>
      <c r="H6216">
        <v>67</v>
      </c>
      <c r="I6216" t="s">
        <v>20677</v>
      </c>
      <c r="J6216" t="s">
        <v>20678</v>
      </c>
      <c r="K6216" t="s">
        <v>20679</v>
      </c>
      <c r="L6216" t="s">
        <v>77981</v>
      </c>
    </row>
    <row r="6217" spans="1:12" x14ac:dyDescent="0.15">
      <c r="A6217" t="s">
        <v>12</v>
      </c>
      <c r="B6217">
        <v>1713078</v>
      </c>
      <c r="C6217">
        <v>1713098</v>
      </c>
      <c r="D6217" t="s">
        <v>20669</v>
      </c>
      <c r="E6217" t="s">
        <v>20670</v>
      </c>
      <c r="F6217" t="s">
        <v>15</v>
      </c>
      <c r="G6217" t="s">
        <v>16</v>
      </c>
      <c r="H6217">
        <v>88</v>
      </c>
      <c r="I6217" t="s">
        <v>20680</v>
      </c>
      <c r="J6217" t="s">
        <v>20681</v>
      </c>
      <c r="K6217" t="s">
        <v>20682</v>
      </c>
      <c r="L6217" t="s">
        <v>77923</v>
      </c>
    </row>
    <row r="6218" spans="1:12" x14ac:dyDescent="0.15">
      <c r="A6218" t="s">
        <v>12</v>
      </c>
      <c r="B6218">
        <v>1713949</v>
      </c>
      <c r="C6218">
        <v>1713969</v>
      </c>
      <c r="D6218" t="s">
        <v>20683</v>
      </c>
      <c r="E6218" t="s">
        <v>20684</v>
      </c>
      <c r="F6218" t="s">
        <v>15</v>
      </c>
      <c r="G6218" t="s">
        <v>23</v>
      </c>
      <c r="H6218">
        <v>0</v>
      </c>
      <c r="I6218" t="s">
        <v>20685</v>
      </c>
      <c r="J6218" t="s">
        <v>20686</v>
      </c>
      <c r="K6218" t="s">
        <v>20687</v>
      </c>
      <c r="L6218" t="s">
        <v>77980</v>
      </c>
    </row>
    <row r="6219" spans="1:12" x14ac:dyDescent="0.15">
      <c r="A6219" t="s">
        <v>12</v>
      </c>
      <c r="B6219">
        <v>1713979</v>
      </c>
      <c r="C6219">
        <v>1713999</v>
      </c>
      <c r="D6219" t="s">
        <v>20683</v>
      </c>
      <c r="E6219" t="s">
        <v>20684</v>
      </c>
      <c r="F6219" t="s">
        <v>15</v>
      </c>
      <c r="G6219" t="s">
        <v>16</v>
      </c>
      <c r="H6219">
        <v>30</v>
      </c>
      <c r="I6219" t="s">
        <v>20688</v>
      </c>
      <c r="J6219" t="s">
        <v>20689</v>
      </c>
      <c r="K6219" t="s">
        <v>20690</v>
      </c>
      <c r="L6219" t="s">
        <v>77984</v>
      </c>
    </row>
    <row r="6220" spans="1:12" x14ac:dyDescent="0.15">
      <c r="A6220" t="s">
        <v>12</v>
      </c>
      <c r="B6220">
        <v>1714005</v>
      </c>
      <c r="C6220">
        <v>1714025</v>
      </c>
      <c r="D6220" t="s">
        <v>20683</v>
      </c>
      <c r="E6220" t="s">
        <v>20684</v>
      </c>
      <c r="F6220" t="s">
        <v>15</v>
      </c>
      <c r="G6220" t="s">
        <v>32</v>
      </c>
      <c r="H6220">
        <v>56</v>
      </c>
      <c r="I6220" t="s">
        <v>20691</v>
      </c>
      <c r="J6220" t="s">
        <v>20692</v>
      </c>
      <c r="K6220" t="s">
        <v>20693</v>
      </c>
      <c r="L6220" t="s">
        <v>77971</v>
      </c>
    </row>
    <row r="6221" spans="1:12" x14ac:dyDescent="0.15">
      <c r="A6221" t="s">
        <v>12</v>
      </c>
      <c r="B6221">
        <v>1714034</v>
      </c>
      <c r="C6221">
        <v>1714054</v>
      </c>
      <c r="D6221" t="s">
        <v>20683</v>
      </c>
      <c r="E6221" t="s">
        <v>20684</v>
      </c>
      <c r="F6221" t="s">
        <v>15</v>
      </c>
      <c r="G6221" t="s">
        <v>23</v>
      </c>
      <c r="H6221">
        <v>85</v>
      </c>
      <c r="I6221" t="s">
        <v>20694</v>
      </c>
      <c r="J6221" t="s">
        <v>20695</v>
      </c>
      <c r="K6221" t="s">
        <v>20696</v>
      </c>
      <c r="L6221" t="s">
        <v>77972</v>
      </c>
    </row>
    <row r="6222" spans="1:12" x14ac:dyDescent="0.15">
      <c r="A6222" t="s">
        <v>12</v>
      </c>
      <c r="B6222">
        <v>1715651</v>
      </c>
      <c r="C6222">
        <v>1715671</v>
      </c>
      <c r="D6222" t="s">
        <v>20697</v>
      </c>
      <c r="E6222" t="s">
        <v>90</v>
      </c>
      <c r="F6222" t="s">
        <v>15</v>
      </c>
      <c r="G6222" t="s">
        <v>16</v>
      </c>
      <c r="H6222">
        <v>0</v>
      </c>
      <c r="I6222" t="s">
        <v>20698</v>
      </c>
      <c r="J6222" t="s">
        <v>20699</v>
      </c>
      <c r="K6222" t="s">
        <v>20700</v>
      </c>
      <c r="L6222" t="s">
        <v>77980</v>
      </c>
    </row>
    <row r="6223" spans="1:12" x14ac:dyDescent="0.15">
      <c r="A6223" t="s">
        <v>12</v>
      </c>
      <c r="B6223">
        <v>1715674</v>
      </c>
      <c r="C6223">
        <v>1715694</v>
      </c>
      <c r="D6223" t="s">
        <v>20697</v>
      </c>
      <c r="E6223" t="s">
        <v>90</v>
      </c>
      <c r="F6223" t="s">
        <v>15</v>
      </c>
      <c r="G6223" t="s">
        <v>16</v>
      </c>
      <c r="H6223">
        <v>23</v>
      </c>
      <c r="I6223" t="s">
        <v>20701</v>
      </c>
      <c r="J6223" t="s">
        <v>20702</v>
      </c>
      <c r="K6223" t="s">
        <v>20703</v>
      </c>
      <c r="L6223" t="s">
        <v>77975</v>
      </c>
    </row>
    <row r="6224" spans="1:12" x14ac:dyDescent="0.15">
      <c r="A6224" t="s">
        <v>12</v>
      </c>
      <c r="B6224">
        <v>1715710</v>
      </c>
      <c r="C6224">
        <v>1715730</v>
      </c>
      <c r="D6224" t="s">
        <v>20697</v>
      </c>
      <c r="E6224" t="s">
        <v>90</v>
      </c>
      <c r="F6224" t="s">
        <v>15</v>
      </c>
      <c r="G6224" t="s">
        <v>16</v>
      </c>
      <c r="H6224">
        <v>59</v>
      </c>
      <c r="I6224" t="s">
        <v>20704</v>
      </c>
      <c r="J6224" t="s">
        <v>20705</v>
      </c>
      <c r="K6224" t="s">
        <v>20706</v>
      </c>
      <c r="L6224" t="s">
        <v>78009</v>
      </c>
    </row>
    <row r="6225" spans="1:12" x14ac:dyDescent="0.15">
      <c r="A6225" t="s">
        <v>12</v>
      </c>
      <c r="B6225">
        <v>1715731</v>
      </c>
      <c r="C6225">
        <v>1715751</v>
      </c>
      <c r="D6225" t="s">
        <v>20697</v>
      </c>
      <c r="E6225" t="s">
        <v>90</v>
      </c>
      <c r="F6225" t="s">
        <v>15</v>
      </c>
      <c r="G6225" t="s">
        <v>32</v>
      </c>
      <c r="H6225">
        <v>80</v>
      </c>
      <c r="I6225" t="s">
        <v>20707</v>
      </c>
      <c r="J6225" t="s">
        <v>20708</v>
      </c>
      <c r="K6225" t="s">
        <v>20709</v>
      </c>
      <c r="L6225" t="s">
        <v>77940</v>
      </c>
    </row>
    <row r="6226" spans="1:12" x14ac:dyDescent="0.15">
      <c r="A6226" t="s">
        <v>12</v>
      </c>
      <c r="B6226">
        <v>1716437</v>
      </c>
      <c r="C6226">
        <v>1716457</v>
      </c>
      <c r="D6226" t="s">
        <v>20710</v>
      </c>
      <c r="E6226" t="s">
        <v>90</v>
      </c>
      <c r="F6226" t="s">
        <v>15</v>
      </c>
      <c r="G6226" t="s">
        <v>32</v>
      </c>
      <c r="H6226">
        <v>1</v>
      </c>
      <c r="I6226" t="s">
        <v>20711</v>
      </c>
      <c r="J6226" t="s">
        <v>20712</v>
      </c>
      <c r="K6226" t="s">
        <v>20713</v>
      </c>
      <c r="L6226" t="s">
        <v>77917</v>
      </c>
    </row>
    <row r="6227" spans="1:12" x14ac:dyDescent="0.15">
      <c r="A6227" t="s">
        <v>12</v>
      </c>
      <c r="B6227">
        <v>1716468</v>
      </c>
      <c r="C6227">
        <v>1716488</v>
      </c>
      <c r="D6227" t="s">
        <v>20710</v>
      </c>
      <c r="E6227" t="s">
        <v>90</v>
      </c>
      <c r="F6227" t="s">
        <v>15</v>
      </c>
      <c r="G6227" t="s">
        <v>23</v>
      </c>
      <c r="H6227">
        <v>32</v>
      </c>
      <c r="I6227" t="s">
        <v>20714</v>
      </c>
      <c r="J6227" t="s">
        <v>20715</v>
      </c>
      <c r="K6227" t="s">
        <v>20716</v>
      </c>
      <c r="L6227" t="s">
        <v>77918</v>
      </c>
    </row>
    <row r="6228" spans="1:12" x14ac:dyDescent="0.15">
      <c r="A6228" t="s">
        <v>12</v>
      </c>
      <c r="B6228">
        <v>1716505</v>
      </c>
      <c r="C6228">
        <v>1716525</v>
      </c>
      <c r="D6228" t="s">
        <v>20710</v>
      </c>
      <c r="E6228" t="s">
        <v>90</v>
      </c>
      <c r="F6228" t="s">
        <v>15</v>
      </c>
      <c r="G6228" t="s">
        <v>16</v>
      </c>
      <c r="H6228">
        <v>69</v>
      </c>
      <c r="I6228" t="s">
        <v>20717</v>
      </c>
      <c r="J6228" t="s">
        <v>20718</v>
      </c>
      <c r="K6228" t="s">
        <v>20719</v>
      </c>
      <c r="L6228" t="s">
        <v>78015</v>
      </c>
    </row>
    <row r="6229" spans="1:12" x14ac:dyDescent="0.15">
      <c r="A6229" t="s">
        <v>12</v>
      </c>
      <c r="B6229">
        <v>1716526</v>
      </c>
      <c r="C6229">
        <v>1716546</v>
      </c>
      <c r="D6229" t="s">
        <v>20710</v>
      </c>
      <c r="E6229" t="s">
        <v>90</v>
      </c>
      <c r="F6229" t="s">
        <v>15</v>
      </c>
      <c r="G6229" t="s">
        <v>16</v>
      </c>
      <c r="H6229">
        <v>90</v>
      </c>
      <c r="I6229" t="s">
        <v>20720</v>
      </c>
      <c r="J6229" t="s">
        <v>20721</v>
      </c>
      <c r="K6229" t="s">
        <v>20722</v>
      </c>
      <c r="L6229" t="s">
        <v>78017</v>
      </c>
    </row>
    <row r="6230" spans="1:12" x14ac:dyDescent="0.15">
      <c r="A6230" t="s">
        <v>12</v>
      </c>
      <c r="B6230">
        <v>1716880</v>
      </c>
      <c r="C6230">
        <v>1716900</v>
      </c>
      <c r="D6230" t="s">
        <v>20723</v>
      </c>
      <c r="E6230" t="s">
        <v>90</v>
      </c>
      <c r="F6230" t="s">
        <v>15</v>
      </c>
      <c r="G6230" t="s">
        <v>16</v>
      </c>
      <c r="H6230">
        <v>0</v>
      </c>
      <c r="I6230" t="s">
        <v>20724</v>
      </c>
      <c r="J6230" t="s">
        <v>20725</v>
      </c>
      <c r="K6230" t="s">
        <v>20726</v>
      </c>
      <c r="L6230" t="s">
        <v>77980</v>
      </c>
    </row>
    <row r="6231" spans="1:12" x14ac:dyDescent="0.15">
      <c r="A6231" t="s">
        <v>12</v>
      </c>
      <c r="B6231">
        <v>1716936</v>
      </c>
      <c r="C6231">
        <v>1716956</v>
      </c>
      <c r="D6231" t="s">
        <v>20723</v>
      </c>
      <c r="E6231" t="s">
        <v>90</v>
      </c>
      <c r="F6231" t="s">
        <v>15</v>
      </c>
      <c r="G6231" t="s">
        <v>32</v>
      </c>
      <c r="H6231">
        <v>56</v>
      </c>
      <c r="I6231" t="s">
        <v>20727</v>
      </c>
      <c r="J6231" t="s">
        <v>20728</v>
      </c>
      <c r="K6231" t="s">
        <v>20729</v>
      </c>
      <c r="L6231" t="s">
        <v>77971</v>
      </c>
    </row>
    <row r="6232" spans="1:12" x14ac:dyDescent="0.15">
      <c r="A6232" t="s">
        <v>12</v>
      </c>
      <c r="B6232">
        <v>1716978</v>
      </c>
      <c r="C6232">
        <v>1716998</v>
      </c>
      <c r="D6232" t="s">
        <v>20723</v>
      </c>
      <c r="E6232" t="s">
        <v>90</v>
      </c>
      <c r="F6232" t="s">
        <v>15</v>
      </c>
      <c r="G6232" t="s">
        <v>16</v>
      </c>
      <c r="H6232">
        <v>98</v>
      </c>
      <c r="I6232" t="s">
        <v>20730</v>
      </c>
      <c r="J6232" t="s">
        <v>20731</v>
      </c>
      <c r="K6232" t="s">
        <v>20732</v>
      </c>
      <c r="L6232" t="s">
        <v>78048</v>
      </c>
    </row>
    <row r="6233" spans="1:12" x14ac:dyDescent="0.15">
      <c r="A6233" t="s">
        <v>12</v>
      </c>
      <c r="B6233">
        <v>1717016</v>
      </c>
      <c r="C6233">
        <v>1717036</v>
      </c>
      <c r="D6233" t="s">
        <v>20723</v>
      </c>
      <c r="E6233" t="s">
        <v>90</v>
      </c>
      <c r="F6233" t="s">
        <v>15</v>
      </c>
      <c r="G6233" t="s">
        <v>32</v>
      </c>
      <c r="H6233">
        <v>136</v>
      </c>
      <c r="I6233" t="s">
        <v>20733</v>
      </c>
      <c r="J6233" t="s">
        <v>20734</v>
      </c>
      <c r="K6233" t="s">
        <v>20735</v>
      </c>
      <c r="L6233" t="s">
        <v>78057</v>
      </c>
    </row>
    <row r="6234" spans="1:12" x14ac:dyDescent="0.15">
      <c r="A6234" t="s">
        <v>12</v>
      </c>
      <c r="B6234">
        <v>1719097</v>
      </c>
      <c r="C6234">
        <v>1719117</v>
      </c>
      <c r="D6234" t="s">
        <v>20736</v>
      </c>
      <c r="E6234" t="s">
        <v>90</v>
      </c>
      <c r="F6234" t="s">
        <v>15</v>
      </c>
      <c r="G6234" t="s">
        <v>32</v>
      </c>
      <c r="H6234">
        <v>13</v>
      </c>
      <c r="I6234" t="s">
        <v>20737</v>
      </c>
      <c r="J6234" t="s">
        <v>20738</v>
      </c>
      <c r="K6234" t="s">
        <v>20739</v>
      </c>
      <c r="L6234" t="s">
        <v>77935</v>
      </c>
    </row>
    <row r="6235" spans="1:12" x14ac:dyDescent="0.15">
      <c r="A6235" t="s">
        <v>12</v>
      </c>
      <c r="B6235">
        <v>1719135</v>
      </c>
      <c r="C6235">
        <v>1719155</v>
      </c>
      <c r="D6235" t="s">
        <v>20736</v>
      </c>
      <c r="E6235" t="s">
        <v>90</v>
      </c>
      <c r="F6235" t="s">
        <v>15</v>
      </c>
      <c r="G6235" t="s">
        <v>36</v>
      </c>
      <c r="H6235">
        <v>51</v>
      </c>
      <c r="I6235" t="s">
        <v>20740</v>
      </c>
      <c r="J6235" t="s">
        <v>20741</v>
      </c>
      <c r="K6235" t="s">
        <v>20742</v>
      </c>
      <c r="L6235" t="s">
        <v>78023</v>
      </c>
    </row>
    <row r="6236" spans="1:12" x14ac:dyDescent="0.15">
      <c r="A6236" t="s">
        <v>12</v>
      </c>
      <c r="B6236">
        <v>1719164</v>
      </c>
      <c r="C6236">
        <v>1719184</v>
      </c>
      <c r="D6236" t="s">
        <v>20736</v>
      </c>
      <c r="E6236" t="s">
        <v>90</v>
      </c>
      <c r="F6236" t="s">
        <v>15</v>
      </c>
      <c r="G6236" t="s">
        <v>16</v>
      </c>
      <c r="H6236">
        <v>80</v>
      </c>
      <c r="I6236" t="s">
        <v>20743</v>
      </c>
      <c r="J6236" t="s">
        <v>20744</v>
      </c>
      <c r="K6236" t="s">
        <v>20745</v>
      </c>
      <c r="L6236" t="s">
        <v>77940</v>
      </c>
    </row>
    <row r="6237" spans="1:12" x14ac:dyDescent="0.15">
      <c r="A6237" t="s">
        <v>12</v>
      </c>
      <c r="B6237">
        <v>1719194</v>
      </c>
      <c r="C6237">
        <v>1719214</v>
      </c>
      <c r="D6237" t="s">
        <v>20736</v>
      </c>
      <c r="E6237" t="s">
        <v>90</v>
      </c>
      <c r="F6237" t="s">
        <v>15</v>
      </c>
      <c r="G6237" t="s">
        <v>32</v>
      </c>
      <c r="H6237">
        <v>110</v>
      </c>
      <c r="I6237" t="s">
        <v>20746</v>
      </c>
      <c r="J6237" t="s">
        <v>20747</v>
      </c>
      <c r="K6237" t="s">
        <v>20748</v>
      </c>
      <c r="L6237" t="s">
        <v>78030</v>
      </c>
    </row>
    <row r="6238" spans="1:12" x14ac:dyDescent="0.15">
      <c r="A6238" t="s">
        <v>12</v>
      </c>
      <c r="B6238">
        <v>1720287</v>
      </c>
      <c r="C6238">
        <v>1720307</v>
      </c>
      <c r="D6238" t="s">
        <v>20749</v>
      </c>
      <c r="E6238" t="s">
        <v>90</v>
      </c>
      <c r="F6238" t="s">
        <v>15</v>
      </c>
      <c r="G6238" t="s">
        <v>16</v>
      </c>
      <c r="H6238">
        <v>55</v>
      </c>
      <c r="I6238" t="s">
        <v>20750</v>
      </c>
      <c r="J6238" t="s">
        <v>20751</v>
      </c>
      <c r="K6238" t="s">
        <v>20752</v>
      </c>
      <c r="L6238" t="s">
        <v>77992</v>
      </c>
    </row>
    <row r="6239" spans="1:12" x14ac:dyDescent="0.15">
      <c r="A6239" t="s">
        <v>12</v>
      </c>
      <c r="B6239">
        <v>1720308</v>
      </c>
      <c r="C6239">
        <v>1720328</v>
      </c>
      <c r="D6239" t="s">
        <v>20749</v>
      </c>
      <c r="E6239" t="s">
        <v>90</v>
      </c>
      <c r="F6239" t="s">
        <v>15</v>
      </c>
      <c r="G6239" t="s">
        <v>16</v>
      </c>
      <c r="H6239">
        <v>76</v>
      </c>
      <c r="I6239" t="s">
        <v>20753</v>
      </c>
      <c r="J6239" t="s">
        <v>20754</v>
      </c>
      <c r="K6239" t="s">
        <v>20755</v>
      </c>
      <c r="L6239" t="s">
        <v>77985</v>
      </c>
    </row>
    <row r="6240" spans="1:12" x14ac:dyDescent="0.15">
      <c r="A6240" t="s">
        <v>12</v>
      </c>
      <c r="B6240">
        <v>1720345</v>
      </c>
      <c r="C6240">
        <v>1720365</v>
      </c>
      <c r="D6240" t="s">
        <v>20749</v>
      </c>
      <c r="E6240" t="s">
        <v>90</v>
      </c>
      <c r="F6240" t="s">
        <v>15</v>
      </c>
      <c r="G6240" t="s">
        <v>32</v>
      </c>
      <c r="H6240">
        <v>113</v>
      </c>
      <c r="I6240" t="s">
        <v>20756</v>
      </c>
      <c r="J6240" t="s">
        <v>20757</v>
      </c>
      <c r="K6240" t="s">
        <v>20758</v>
      </c>
      <c r="L6240" t="s">
        <v>77986</v>
      </c>
    </row>
    <row r="6241" spans="1:12" x14ac:dyDescent="0.15">
      <c r="A6241" t="s">
        <v>12</v>
      </c>
      <c r="B6241">
        <v>1720365</v>
      </c>
      <c r="C6241">
        <v>1720385</v>
      </c>
      <c r="D6241" t="s">
        <v>20749</v>
      </c>
      <c r="E6241" t="s">
        <v>90</v>
      </c>
      <c r="F6241" t="s">
        <v>15</v>
      </c>
      <c r="G6241" t="s">
        <v>16</v>
      </c>
      <c r="H6241">
        <v>133</v>
      </c>
      <c r="I6241" t="s">
        <v>20759</v>
      </c>
      <c r="J6241" t="s">
        <v>20760</v>
      </c>
      <c r="K6241" t="s">
        <v>20761</v>
      </c>
      <c r="L6241" t="s">
        <v>77995</v>
      </c>
    </row>
    <row r="6242" spans="1:12" x14ac:dyDescent="0.15">
      <c r="A6242" t="s">
        <v>12</v>
      </c>
      <c r="B6242">
        <v>1720675</v>
      </c>
      <c r="C6242">
        <v>1720695</v>
      </c>
      <c r="D6242" t="s">
        <v>20762</v>
      </c>
      <c r="E6242" t="s">
        <v>90</v>
      </c>
      <c r="F6242" t="s">
        <v>15</v>
      </c>
      <c r="G6242" t="s">
        <v>23</v>
      </c>
      <c r="H6242">
        <v>71</v>
      </c>
      <c r="I6242" t="s">
        <v>20763</v>
      </c>
      <c r="J6242" t="s">
        <v>20764</v>
      </c>
      <c r="K6242" t="s">
        <v>20765</v>
      </c>
      <c r="L6242" t="s">
        <v>77969</v>
      </c>
    </row>
    <row r="6243" spans="1:12" x14ac:dyDescent="0.15">
      <c r="A6243" t="s">
        <v>12</v>
      </c>
      <c r="B6243">
        <v>1720711</v>
      </c>
      <c r="C6243">
        <v>1720731</v>
      </c>
      <c r="D6243" t="s">
        <v>20762</v>
      </c>
      <c r="E6243" t="s">
        <v>90</v>
      </c>
      <c r="F6243" t="s">
        <v>15</v>
      </c>
      <c r="G6243" t="s">
        <v>23</v>
      </c>
      <c r="H6243">
        <v>107</v>
      </c>
      <c r="I6243" t="s">
        <v>20766</v>
      </c>
      <c r="J6243" t="s">
        <v>20767</v>
      </c>
      <c r="K6243" t="s">
        <v>20768</v>
      </c>
      <c r="L6243" t="s">
        <v>77983</v>
      </c>
    </row>
    <row r="6244" spans="1:12" x14ac:dyDescent="0.15">
      <c r="A6244" t="s">
        <v>12</v>
      </c>
      <c r="B6244">
        <v>1720750</v>
      </c>
      <c r="C6244">
        <v>1720770</v>
      </c>
      <c r="D6244" t="s">
        <v>20762</v>
      </c>
      <c r="E6244" t="s">
        <v>90</v>
      </c>
      <c r="F6244" t="s">
        <v>15</v>
      </c>
      <c r="G6244" t="s">
        <v>16</v>
      </c>
      <c r="H6244">
        <v>146</v>
      </c>
      <c r="I6244" t="s">
        <v>20769</v>
      </c>
      <c r="J6244" t="s">
        <v>20770</v>
      </c>
      <c r="K6244" t="s">
        <v>20771</v>
      </c>
      <c r="L6244" t="s">
        <v>78063</v>
      </c>
    </row>
    <row r="6245" spans="1:12" x14ac:dyDescent="0.15">
      <c r="A6245" t="s">
        <v>12</v>
      </c>
      <c r="B6245">
        <v>1720782</v>
      </c>
      <c r="C6245">
        <v>1720802</v>
      </c>
      <c r="D6245" t="s">
        <v>20762</v>
      </c>
      <c r="E6245" t="s">
        <v>90</v>
      </c>
      <c r="F6245" t="s">
        <v>15</v>
      </c>
      <c r="G6245" t="s">
        <v>16</v>
      </c>
      <c r="H6245">
        <v>178</v>
      </c>
      <c r="I6245" t="s">
        <v>20772</v>
      </c>
      <c r="J6245" t="s">
        <v>20773</v>
      </c>
      <c r="K6245" t="s">
        <v>20774</v>
      </c>
      <c r="L6245" t="s">
        <v>78105</v>
      </c>
    </row>
    <row r="6246" spans="1:12" x14ac:dyDescent="0.15">
      <c r="A6246" t="s">
        <v>12</v>
      </c>
      <c r="B6246">
        <v>1721131</v>
      </c>
      <c r="C6246">
        <v>1721151</v>
      </c>
      <c r="D6246" t="s">
        <v>20775</v>
      </c>
      <c r="E6246" t="s">
        <v>90</v>
      </c>
      <c r="F6246" t="s">
        <v>76</v>
      </c>
      <c r="G6246" t="s">
        <v>36</v>
      </c>
      <c r="H6246">
        <v>11</v>
      </c>
      <c r="I6246" t="s">
        <v>20776</v>
      </c>
      <c r="J6246" t="s">
        <v>20777</v>
      </c>
      <c r="K6246" t="s">
        <v>20778</v>
      </c>
      <c r="L6246" t="s">
        <v>77974</v>
      </c>
    </row>
    <row r="6247" spans="1:12" x14ac:dyDescent="0.15">
      <c r="A6247" t="s">
        <v>12</v>
      </c>
      <c r="B6247">
        <v>1721111</v>
      </c>
      <c r="C6247">
        <v>1721131</v>
      </c>
      <c r="D6247" t="s">
        <v>20775</v>
      </c>
      <c r="E6247" t="s">
        <v>90</v>
      </c>
      <c r="F6247" t="s">
        <v>76</v>
      </c>
      <c r="G6247" t="s">
        <v>16</v>
      </c>
      <c r="H6247">
        <v>31</v>
      </c>
      <c r="I6247" t="s">
        <v>20779</v>
      </c>
      <c r="J6247" t="s">
        <v>20780</v>
      </c>
      <c r="K6247" t="s">
        <v>20781</v>
      </c>
      <c r="L6247" t="s">
        <v>77910</v>
      </c>
    </row>
    <row r="6248" spans="1:12" x14ac:dyDescent="0.15">
      <c r="A6248" t="s">
        <v>12</v>
      </c>
      <c r="B6248">
        <v>1721075</v>
      </c>
      <c r="C6248">
        <v>1721095</v>
      </c>
      <c r="D6248" t="s">
        <v>20775</v>
      </c>
      <c r="E6248" t="s">
        <v>90</v>
      </c>
      <c r="F6248" t="s">
        <v>76</v>
      </c>
      <c r="G6248" t="s">
        <v>36</v>
      </c>
      <c r="H6248">
        <v>67</v>
      </c>
      <c r="I6248" t="s">
        <v>20782</v>
      </c>
      <c r="J6248" t="s">
        <v>20783</v>
      </c>
      <c r="K6248" t="s">
        <v>20784</v>
      </c>
      <c r="L6248" t="s">
        <v>77981</v>
      </c>
    </row>
    <row r="6249" spans="1:12" x14ac:dyDescent="0.15">
      <c r="A6249" t="s">
        <v>12</v>
      </c>
      <c r="B6249">
        <v>1721045</v>
      </c>
      <c r="C6249">
        <v>1721065</v>
      </c>
      <c r="D6249" t="s">
        <v>20775</v>
      </c>
      <c r="E6249" t="s">
        <v>90</v>
      </c>
      <c r="F6249" t="s">
        <v>76</v>
      </c>
      <c r="G6249" t="s">
        <v>36</v>
      </c>
      <c r="H6249">
        <v>97</v>
      </c>
      <c r="I6249" t="s">
        <v>20785</v>
      </c>
      <c r="J6249" t="s">
        <v>20786</v>
      </c>
      <c r="K6249" t="s">
        <v>20787</v>
      </c>
      <c r="L6249" t="s">
        <v>78010</v>
      </c>
    </row>
    <row r="6250" spans="1:12" x14ac:dyDescent="0.15">
      <c r="A6250" t="s">
        <v>12</v>
      </c>
      <c r="B6250">
        <v>1723943</v>
      </c>
      <c r="C6250">
        <v>1723963</v>
      </c>
      <c r="D6250" t="s">
        <v>20788</v>
      </c>
      <c r="E6250" t="s">
        <v>90</v>
      </c>
      <c r="F6250" t="s">
        <v>76</v>
      </c>
      <c r="G6250" t="s">
        <v>36</v>
      </c>
      <c r="H6250">
        <v>7</v>
      </c>
      <c r="I6250" t="s">
        <v>20789</v>
      </c>
      <c r="J6250" t="s">
        <v>20790</v>
      </c>
      <c r="K6250" t="s">
        <v>20791</v>
      </c>
      <c r="L6250" t="s">
        <v>77909</v>
      </c>
    </row>
    <row r="6251" spans="1:12" x14ac:dyDescent="0.15">
      <c r="A6251" t="s">
        <v>12</v>
      </c>
      <c r="B6251">
        <v>1723887</v>
      </c>
      <c r="C6251">
        <v>1723907</v>
      </c>
      <c r="D6251" t="s">
        <v>20788</v>
      </c>
      <c r="E6251" t="s">
        <v>90</v>
      </c>
      <c r="F6251" t="s">
        <v>76</v>
      </c>
      <c r="G6251" t="s">
        <v>16</v>
      </c>
      <c r="H6251">
        <v>63</v>
      </c>
      <c r="I6251" t="s">
        <v>20792</v>
      </c>
      <c r="J6251" t="s">
        <v>20793</v>
      </c>
      <c r="K6251" t="s">
        <v>20794</v>
      </c>
      <c r="L6251" t="s">
        <v>77957</v>
      </c>
    </row>
    <row r="6252" spans="1:12" x14ac:dyDescent="0.15">
      <c r="A6252" t="s">
        <v>12</v>
      </c>
      <c r="B6252">
        <v>1723861</v>
      </c>
      <c r="C6252">
        <v>1723881</v>
      </c>
      <c r="D6252" t="s">
        <v>20788</v>
      </c>
      <c r="E6252" t="s">
        <v>90</v>
      </c>
      <c r="F6252" t="s">
        <v>76</v>
      </c>
      <c r="G6252" t="s">
        <v>23</v>
      </c>
      <c r="H6252">
        <v>89</v>
      </c>
      <c r="I6252" t="s">
        <v>20795</v>
      </c>
      <c r="J6252" t="s">
        <v>20796</v>
      </c>
      <c r="K6252" t="s">
        <v>20797</v>
      </c>
      <c r="L6252" t="s">
        <v>77964</v>
      </c>
    </row>
    <row r="6253" spans="1:12" x14ac:dyDescent="0.15">
      <c r="A6253" t="s">
        <v>12</v>
      </c>
      <c r="B6253">
        <v>1723801</v>
      </c>
      <c r="C6253">
        <v>1723821</v>
      </c>
      <c r="D6253" t="s">
        <v>20788</v>
      </c>
      <c r="E6253" t="s">
        <v>90</v>
      </c>
      <c r="F6253" t="s">
        <v>76</v>
      </c>
      <c r="G6253" t="s">
        <v>23</v>
      </c>
      <c r="H6253">
        <v>149</v>
      </c>
      <c r="I6253" t="s">
        <v>20798</v>
      </c>
      <c r="J6253" t="s">
        <v>20799</v>
      </c>
      <c r="K6253" t="s">
        <v>20800</v>
      </c>
      <c r="L6253" t="s">
        <v>78045</v>
      </c>
    </row>
    <row r="6254" spans="1:12" x14ac:dyDescent="0.15">
      <c r="A6254" t="s">
        <v>12</v>
      </c>
      <c r="B6254">
        <v>1725276</v>
      </c>
      <c r="C6254">
        <v>1725296</v>
      </c>
      <c r="D6254" t="s">
        <v>20801</v>
      </c>
      <c r="E6254" t="s">
        <v>90</v>
      </c>
      <c r="F6254" t="s">
        <v>76</v>
      </c>
      <c r="G6254" t="s">
        <v>36</v>
      </c>
      <c r="H6254">
        <v>7</v>
      </c>
      <c r="I6254" t="s">
        <v>20802</v>
      </c>
      <c r="J6254" t="s">
        <v>20803</v>
      </c>
      <c r="K6254" t="s">
        <v>20804</v>
      </c>
      <c r="L6254" t="s">
        <v>77909</v>
      </c>
    </row>
    <row r="6255" spans="1:12" x14ac:dyDescent="0.15">
      <c r="A6255" t="s">
        <v>12</v>
      </c>
      <c r="B6255">
        <v>1725219</v>
      </c>
      <c r="C6255">
        <v>1725239</v>
      </c>
      <c r="D6255" t="s">
        <v>20801</v>
      </c>
      <c r="E6255" t="s">
        <v>90</v>
      </c>
      <c r="F6255" t="s">
        <v>76</v>
      </c>
      <c r="G6255" t="s">
        <v>32</v>
      </c>
      <c r="H6255">
        <v>64</v>
      </c>
      <c r="I6255" t="s">
        <v>20805</v>
      </c>
      <c r="J6255" t="s">
        <v>20806</v>
      </c>
      <c r="K6255" t="s">
        <v>20807</v>
      </c>
      <c r="L6255" t="s">
        <v>77989</v>
      </c>
    </row>
    <row r="6256" spans="1:12" x14ac:dyDescent="0.15">
      <c r="A6256" t="s">
        <v>12</v>
      </c>
      <c r="B6256">
        <v>1725189</v>
      </c>
      <c r="C6256">
        <v>1725209</v>
      </c>
      <c r="D6256" t="s">
        <v>20801</v>
      </c>
      <c r="E6256" t="s">
        <v>90</v>
      </c>
      <c r="F6256" t="s">
        <v>76</v>
      </c>
      <c r="G6256" t="s">
        <v>32</v>
      </c>
      <c r="H6256">
        <v>94</v>
      </c>
      <c r="I6256" t="s">
        <v>20808</v>
      </c>
      <c r="J6256" t="s">
        <v>20809</v>
      </c>
      <c r="K6256" t="s">
        <v>20810</v>
      </c>
      <c r="L6256" t="s">
        <v>77927</v>
      </c>
    </row>
    <row r="6257" spans="1:12" x14ac:dyDescent="0.15">
      <c r="A6257" t="s">
        <v>12</v>
      </c>
      <c r="B6257">
        <v>1725145</v>
      </c>
      <c r="C6257">
        <v>1725165</v>
      </c>
      <c r="D6257" t="s">
        <v>20801</v>
      </c>
      <c r="E6257" t="s">
        <v>90</v>
      </c>
      <c r="F6257" t="s">
        <v>76</v>
      </c>
      <c r="G6257" t="s">
        <v>36</v>
      </c>
      <c r="H6257">
        <v>138</v>
      </c>
      <c r="I6257" t="s">
        <v>20811</v>
      </c>
      <c r="J6257" t="s">
        <v>20812</v>
      </c>
      <c r="K6257" t="s">
        <v>20813</v>
      </c>
      <c r="L6257" t="s">
        <v>78064</v>
      </c>
    </row>
    <row r="6258" spans="1:12" x14ac:dyDescent="0.15">
      <c r="A6258" t="s">
        <v>12</v>
      </c>
      <c r="B6258">
        <v>1727026</v>
      </c>
      <c r="C6258">
        <v>1727046</v>
      </c>
      <c r="D6258" t="s">
        <v>20814</v>
      </c>
      <c r="E6258" t="s">
        <v>90</v>
      </c>
      <c r="F6258" t="s">
        <v>76</v>
      </c>
      <c r="G6258" t="s">
        <v>32</v>
      </c>
      <c r="H6258">
        <v>11</v>
      </c>
      <c r="I6258" t="s">
        <v>20815</v>
      </c>
      <c r="J6258" t="s">
        <v>20816</v>
      </c>
      <c r="K6258" t="s">
        <v>20817</v>
      </c>
      <c r="L6258" t="s">
        <v>77974</v>
      </c>
    </row>
    <row r="6259" spans="1:12" x14ac:dyDescent="0.15">
      <c r="A6259" t="s">
        <v>12</v>
      </c>
      <c r="B6259">
        <v>1726993</v>
      </c>
      <c r="C6259">
        <v>1727013</v>
      </c>
      <c r="D6259" t="s">
        <v>20814</v>
      </c>
      <c r="E6259" t="s">
        <v>90</v>
      </c>
      <c r="F6259" t="s">
        <v>76</v>
      </c>
      <c r="G6259" t="s">
        <v>23</v>
      </c>
      <c r="H6259">
        <v>44</v>
      </c>
      <c r="I6259" t="s">
        <v>20818</v>
      </c>
      <c r="J6259" t="s">
        <v>20819</v>
      </c>
      <c r="K6259" t="s">
        <v>20820</v>
      </c>
      <c r="L6259" t="s">
        <v>78016</v>
      </c>
    </row>
    <row r="6260" spans="1:12" x14ac:dyDescent="0.15">
      <c r="A6260" t="s">
        <v>12</v>
      </c>
      <c r="B6260">
        <v>1726973</v>
      </c>
      <c r="C6260">
        <v>1726993</v>
      </c>
      <c r="D6260" t="s">
        <v>20814</v>
      </c>
      <c r="E6260" t="s">
        <v>90</v>
      </c>
      <c r="F6260" t="s">
        <v>76</v>
      </c>
      <c r="G6260" t="s">
        <v>32</v>
      </c>
      <c r="H6260">
        <v>64</v>
      </c>
      <c r="I6260" t="s">
        <v>20821</v>
      </c>
      <c r="J6260" t="s">
        <v>20822</v>
      </c>
      <c r="K6260" t="s">
        <v>20823</v>
      </c>
      <c r="L6260" t="s">
        <v>77989</v>
      </c>
    </row>
    <row r="6261" spans="1:12" x14ac:dyDescent="0.15">
      <c r="A6261" t="s">
        <v>12</v>
      </c>
      <c r="B6261">
        <v>1726943</v>
      </c>
      <c r="C6261">
        <v>1726963</v>
      </c>
      <c r="D6261" t="s">
        <v>20814</v>
      </c>
      <c r="E6261" t="s">
        <v>90</v>
      </c>
      <c r="F6261" t="s">
        <v>76</v>
      </c>
      <c r="G6261" t="s">
        <v>16</v>
      </c>
      <c r="H6261">
        <v>94</v>
      </c>
      <c r="I6261" t="s">
        <v>20824</v>
      </c>
      <c r="J6261" t="s">
        <v>20825</v>
      </c>
      <c r="K6261" t="s">
        <v>20826</v>
      </c>
      <c r="L6261" t="s">
        <v>77927</v>
      </c>
    </row>
    <row r="6262" spans="1:12" x14ac:dyDescent="0.15">
      <c r="A6262" t="s">
        <v>12</v>
      </c>
      <c r="B6262">
        <v>1728801</v>
      </c>
      <c r="C6262">
        <v>1728821</v>
      </c>
      <c r="D6262" t="s">
        <v>20827</v>
      </c>
      <c r="E6262" t="s">
        <v>90</v>
      </c>
      <c r="F6262" t="s">
        <v>76</v>
      </c>
      <c r="G6262" t="s">
        <v>16</v>
      </c>
      <c r="H6262">
        <v>46</v>
      </c>
      <c r="I6262" t="s">
        <v>20828</v>
      </c>
      <c r="J6262" t="s">
        <v>20829</v>
      </c>
      <c r="K6262" t="s">
        <v>20830</v>
      </c>
      <c r="L6262" t="s">
        <v>78004</v>
      </c>
    </row>
    <row r="6263" spans="1:12" x14ac:dyDescent="0.15">
      <c r="A6263" t="s">
        <v>12</v>
      </c>
      <c r="B6263">
        <v>1728773</v>
      </c>
      <c r="C6263">
        <v>1728793</v>
      </c>
      <c r="D6263" t="s">
        <v>20827</v>
      </c>
      <c r="E6263" t="s">
        <v>90</v>
      </c>
      <c r="F6263" t="s">
        <v>76</v>
      </c>
      <c r="G6263" t="s">
        <v>32</v>
      </c>
      <c r="H6263">
        <v>74</v>
      </c>
      <c r="I6263" t="s">
        <v>20831</v>
      </c>
      <c r="J6263" t="s">
        <v>20832</v>
      </c>
      <c r="K6263" t="s">
        <v>20833</v>
      </c>
      <c r="L6263" t="s">
        <v>78005</v>
      </c>
    </row>
    <row r="6264" spans="1:12" x14ac:dyDescent="0.15">
      <c r="A6264" t="s">
        <v>12</v>
      </c>
      <c r="B6264">
        <v>1728752</v>
      </c>
      <c r="C6264">
        <v>1728772</v>
      </c>
      <c r="D6264" t="s">
        <v>20827</v>
      </c>
      <c r="E6264" t="s">
        <v>90</v>
      </c>
      <c r="F6264" t="s">
        <v>76</v>
      </c>
      <c r="G6264" t="s">
        <v>36</v>
      </c>
      <c r="H6264">
        <v>95</v>
      </c>
      <c r="I6264" t="s">
        <v>20834</v>
      </c>
      <c r="J6264" t="s">
        <v>20835</v>
      </c>
      <c r="K6264" t="s">
        <v>20836</v>
      </c>
      <c r="L6264" t="s">
        <v>77920</v>
      </c>
    </row>
    <row r="6265" spans="1:12" x14ac:dyDescent="0.15">
      <c r="A6265" t="s">
        <v>12</v>
      </c>
      <c r="B6265">
        <v>1728729</v>
      </c>
      <c r="C6265">
        <v>1728749</v>
      </c>
      <c r="D6265" t="s">
        <v>20827</v>
      </c>
      <c r="E6265" t="s">
        <v>90</v>
      </c>
      <c r="F6265" t="s">
        <v>76</v>
      </c>
      <c r="G6265" t="s">
        <v>36</v>
      </c>
      <c r="H6265">
        <v>118</v>
      </c>
      <c r="I6265" t="s">
        <v>20837</v>
      </c>
      <c r="J6265" t="s">
        <v>20838</v>
      </c>
      <c r="K6265" t="s">
        <v>20839</v>
      </c>
      <c r="L6265" t="s">
        <v>77973</v>
      </c>
    </row>
    <row r="6266" spans="1:12" x14ac:dyDescent="0.15">
      <c r="A6266" t="s">
        <v>12</v>
      </c>
      <c r="B6266">
        <v>1729031</v>
      </c>
      <c r="C6266">
        <v>1729051</v>
      </c>
      <c r="D6266" t="s">
        <v>20840</v>
      </c>
      <c r="E6266" t="s">
        <v>90</v>
      </c>
      <c r="F6266" t="s">
        <v>15</v>
      </c>
      <c r="G6266" t="s">
        <v>16</v>
      </c>
      <c r="H6266">
        <v>22</v>
      </c>
      <c r="I6266" t="s">
        <v>20841</v>
      </c>
      <c r="J6266" t="s">
        <v>20842</v>
      </c>
      <c r="K6266" t="s">
        <v>20843</v>
      </c>
      <c r="L6266" t="s">
        <v>77948</v>
      </c>
    </row>
    <row r="6267" spans="1:12" x14ac:dyDescent="0.15">
      <c r="A6267" t="s">
        <v>12</v>
      </c>
      <c r="B6267">
        <v>1729062</v>
      </c>
      <c r="C6267">
        <v>1729082</v>
      </c>
      <c r="D6267" t="s">
        <v>20840</v>
      </c>
      <c r="E6267" t="s">
        <v>90</v>
      </c>
      <c r="F6267" t="s">
        <v>15</v>
      </c>
      <c r="G6267" t="s">
        <v>16</v>
      </c>
      <c r="H6267">
        <v>53</v>
      </c>
      <c r="I6267" t="s">
        <v>20844</v>
      </c>
      <c r="J6267" t="s">
        <v>20845</v>
      </c>
      <c r="K6267" t="s">
        <v>20846</v>
      </c>
      <c r="L6267" t="s">
        <v>77922</v>
      </c>
    </row>
    <row r="6268" spans="1:12" x14ac:dyDescent="0.15">
      <c r="A6268" t="s">
        <v>12</v>
      </c>
      <c r="B6268">
        <v>1729088</v>
      </c>
      <c r="C6268">
        <v>1729108</v>
      </c>
      <c r="D6268" t="s">
        <v>20840</v>
      </c>
      <c r="E6268" t="s">
        <v>90</v>
      </c>
      <c r="F6268" t="s">
        <v>15</v>
      </c>
      <c r="G6268" t="s">
        <v>16</v>
      </c>
      <c r="H6268">
        <v>79</v>
      </c>
      <c r="I6268" t="s">
        <v>20847</v>
      </c>
      <c r="J6268" t="s">
        <v>20848</v>
      </c>
      <c r="K6268" t="s">
        <v>20849</v>
      </c>
      <c r="L6268" t="s">
        <v>77993</v>
      </c>
    </row>
    <row r="6269" spans="1:12" x14ac:dyDescent="0.15">
      <c r="A6269" t="s">
        <v>12</v>
      </c>
      <c r="B6269">
        <v>1729116</v>
      </c>
      <c r="C6269">
        <v>1729136</v>
      </c>
      <c r="D6269" t="s">
        <v>20840</v>
      </c>
      <c r="E6269" t="s">
        <v>90</v>
      </c>
      <c r="F6269" t="s">
        <v>15</v>
      </c>
      <c r="G6269" t="s">
        <v>16</v>
      </c>
      <c r="H6269">
        <v>107</v>
      </c>
      <c r="I6269" t="s">
        <v>20850</v>
      </c>
      <c r="J6269" t="s">
        <v>20851</v>
      </c>
      <c r="K6269" t="s">
        <v>20852</v>
      </c>
      <c r="L6269" t="s">
        <v>77983</v>
      </c>
    </row>
    <row r="6270" spans="1:12" x14ac:dyDescent="0.15">
      <c r="A6270" t="s">
        <v>12</v>
      </c>
      <c r="B6270">
        <v>1730345</v>
      </c>
      <c r="C6270">
        <v>1730365</v>
      </c>
      <c r="D6270" t="s">
        <v>20853</v>
      </c>
      <c r="E6270" t="s">
        <v>90</v>
      </c>
      <c r="F6270" t="s">
        <v>76</v>
      </c>
      <c r="G6270" t="s">
        <v>36</v>
      </c>
      <c r="H6270">
        <v>25</v>
      </c>
      <c r="I6270" t="s">
        <v>20854</v>
      </c>
      <c r="J6270" t="s">
        <v>20855</v>
      </c>
      <c r="K6270" t="s">
        <v>20856</v>
      </c>
      <c r="L6270" t="s">
        <v>78012</v>
      </c>
    </row>
    <row r="6271" spans="1:12" x14ac:dyDescent="0.15">
      <c r="A6271" t="s">
        <v>12</v>
      </c>
      <c r="B6271">
        <v>1730297</v>
      </c>
      <c r="C6271">
        <v>1730317</v>
      </c>
      <c r="D6271" t="s">
        <v>20853</v>
      </c>
      <c r="E6271" t="s">
        <v>90</v>
      </c>
      <c r="F6271" t="s">
        <v>76</v>
      </c>
      <c r="G6271" t="s">
        <v>16</v>
      </c>
      <c r="H6271">
        <v>73</v>
      </c>
      <c r="I6271" t="s">
        <v>20857</v>
      </c>
      <c r="J6271" t="s">
        <v>20858</v>
      </c>
      <c r="K6271" t="s">
        <v>20859</v>
      </c>
      <c r="L6271" t="s">
        <v>77926</v>
      </c>
    </row>
    <row r="6272" spans="1:12" x14ac:dyDescent="0.15">
      <c r="A6272" t="s">
        <v>12</v>
      </c>
      <c r="B6272">
        <v>1730274</v>
      </c>
      <c r="C6272">
        <v>1730294</v>
      </c>
      <c r="D6272" t="s">
        <v>20853</v>
      </c>
      <c r="E6272" t="s">
        <v>90</v>
      </c>
      <c r="F6272" t="s">
        <v>76</v>
      </c>
      <c r="G6272" t="s">
        <v>36</v>
      </c>
      <c r="H6272">
        <v>96</v>
      </c>
      <c r="I6272" t="s">
        <v>20860</v>
      </c>
      <c r="J6272" t="s">
        <v>20861</v>
      </c>
      <c r="K6272" t="s">
        <v>20862</v>
      </c>
      <c r="L6272" t="s">
        <v>77912</v>
      </c>
    </row>
    <row r="6273" spans="1:12" x14ac:dyDescent="0.15">
      <c r="A6273" t="s">
        <v>12</v>
      </c>
      <c r="B6273">
        <v>1730237</v>
      </c>
      <c r="C6273">
        <v>1730257</v>
      </c>
      <c r="D6273" t="s">
        <v>20853</v>
      </c>
      <c r="E6273" t="s">
        <v>90</v>
      </c>
      <c r="F6273" t="s">
        <v>76</v>
      </c>
      <c r="G6273" t="s">
        <v>32</v>
      </c>
      <c r="H6273">
        <v>133</v>
      </c>
      <c r="I6273" t="s">
        <v>20863</v>
      </c>
      <c r="J6273" t="s">
        <v>20864</v>
      </c>
      <c r="K6273" t="s">
        <v>20865</v>
      </c>
      <c r="L6273" t="s">
        <v>77995</v>
      </c>
    </row>
    <row r="6274" spans="1:12" x14ac:dyDescent="0.15">
      <c r="A6274" t="s">
        <v>12</v>
      </c>
      <c r="B6274">
        <v>1732434</v>
      </c>
      <c r="C6274">
        <v>1732454</v>
      </c>
      <c r="D6274" t="s">
        <v>20866</v>
      </c>
      <c r="E6274" t="s">
        <v>90</v>
      </c>
      <c r="F6274" t="s">
        <v>76</v>
      </c>
      <c r="G6274" t="s">
        <v>32</v>
      </c>
      <c r="H6274">
        <v>1</v>
      </c>
      <c r="I6274" t="s">
        <v>20867</v>
      </c>
      <c r="J6274" t="s">
        <v>20868</v>
      </c>
      <c r="K6274" t="s">
        <v>20869</v>
      </c>
      <c r="L6274" t="s">
        <v>77917</v>
      </c>
    </row>
    <row r="6275" spans="1:12" x14ac:dyDescent="0.15">
      <c r="A6275" t="s">
        <v>12</v>
      </c>
      <c r="B6275">
        <v>1732388</v>
      </c>
      <c r="C6275">
        <v>1732408</v>
      </c>
      <c r="D6275" t="s">
        <v>20866</v>
      </c>
      <c r="E6275" t="s">
        <v>90</v>
      </c>
      <c r="F6275" t="s">
        <v>76</v>
      </c>
      <c r="G6275" t="s">
        <v>32</v>
      </c>
      <c r="H6275">
        <v>47</v>
      </c>
      <c r="I6275" t="s">
        <v>20870</v>
      </c>
      <c r="J6275" t="s">
        <v>20871</v>
      </c>
      <c r="K6275" t="s">
        <v>20872</v>
      </c>
      <c r="L6275" t="s">
        <v>77932</v>
      </c>
    </row>
    <row r="6276" spans="1:12" x14ac:dyDescent="0.15">
      <c r="A6276" t="s">
        <v>12</v>
      </c>
      <c r="B6276">
        <v>1732350</v>
      </c>
      <c r="C6276">
        <v>1732370</v>
      </c>
      <c r="D6276" t="s">
        <v>20866</v>
      </c>
      <c r="E6276" t="s">
        <v>90</v>
      </c>
      <c r="F6276" t="s">
        <v>76</v>
      </c>
      <c r="G6276" t="s">
        <v>36</v>
      </c>
      <c r="H6276">
        <v>85</v>
      </c>
      <c r="I6276" t="s">
        <v>20873</v>
      </c>
      <c r="J6276" t="s">
        <v>20874</v>
      </c>
      <c r="K6276" t="s">
        <v>20875</v>
      </c>
      <c r="L6276" t="s">
        <v>77972</v>
      </c>
    </row>
    <row r="6277" spans="1:12" x14ac:dyDescent="0.15">
      <c r="A6277" t="s">
        <v>12</v>
      </c>
      <c r="B6277">
        <v>1732308</v>
      </c>
      <c r="C6277">
        <v>1732328</v>
      </c>
      <c r="D6277" t="s">
        <v>20866</v>
      </c>
      <c r="E6277" t="s">
        <v>90</v>
      </c>
      <c r="F6277" t="s">
        <v>76</v>
      </c>
      <c r="G6277" t="s">
        <v>32</v>
      </c>
      <c r="H6277">
        <v>127</v>
      </c>
      <c r="I6277" t="s">
        <v>20876</v>
      </c>
      <c r="J6277" t="s">
        <v>20877</v>
      </c>
      <c r="K6277" t="s">
        <v>20878</v>
      </c>
      <c r="L6277" t="s">
        <v>78026</v>
      </c>
    </row>
    <row r="6278" spans="1:12" x14ac:dyDescent="0.15">
      <c r="A6278" t="s">
        <v>12</v>
      </c>
      <c r="B6278">
        <v>1732599</v>
      </c>
      <c r="C6278">
        <v>1732619</v>
      </c>
      <c r="D6278" t="s">
        <v>20879</v>
      </c>
      <c r="E6278" t="s">
        <v>90</v>
      </c>
      <c r="F6278" t="s">
        <v>15</v>
      </c>
      <c r="G6278" t="s">
        <v>32</v>
      </c>
      <c r="H6278">
        <v>1</v>
      </c>
      <c r="I6278" t="s">
        <v>20880</v>
      </c>
      <c r="J6278" t="s">
        <v>20881</v>
      </c>
      <c r="K6278" t="s">
        <v>20882</v>
      </c>
      <c r="L6278" t="s">
        <v>77917</v>
      </c>
    </row>
    <row r="6279" spans="1:12" x14ac:dyDescent="0.15">
      <c r="A6279" t="s">
        <v>12</v>
      </c>
      <c r="B6279">
        <v>1732624</v>
      </c>
      <c r="C6279">
        <v>1732644</v>
      </c>
      <c r="D6279" t="s">
        <v>20879</v>
      </c>
      <c r="E6279" t="s">
        <v>90</v>
      </c>
      <c r="F6279" t="s">
        <v>15</v>
      </c>
      <c r="G6279" t="s">
        <v>32</v>
      </c>
      <c r="H6279">
        <v>26</v>
      </c>
      <c r="I6279" t="s">
        <v>20883</v>
      </c>
      <c r="J6279" t="s">
        <v>20884</v>
      </c>
      <c r="K6279" t="s">
        <v>20885</v>
      </c>
      <c r="L6279" t="s">
        <v>78002</v>
      </c>
    </row>
    <row r="6280" spans="1:12" x14ac:dyDescent="0.15">
      <c r="A6280" t="s">
        <v>12</v>
      </c>
      <c r="B6280">
        <v>1732644</v>
      </c>
      <c r="C6280">
        <v>1732664</v>
      </c>
      <c r="D6280" t="s">
        <v>20879</v>
      </c>
      <c r="E6280" t="s">
        <v>90</v>
      </c>
      <c r="F6280" t="s">
        <v>15</v>
      </c>
      <c r="G6280" t="s">
        <v>23</v>
      </c>
      <c r="H6280">
        <v>46</v>
      </c>
      <c r="I6280" t="s">
        <v>20886</v>
      </c>
      <c r="J6280" t="s">
        <v>20887</v>
      </c>
      <c r="K6280" t="s">
        <v>20888</v>
      </c>
      <c r="L6280" t="s">
        <v>78004</v>
      </c>
    </row>
    <row r="6281" spans="1:12" x14ac:dyDescent="0.15">
      <c r="A6281" t="s">
        <v>12</v>
      </c>
      <c r="B6281">
        <v>1732732</v>
      </c>
      <c r="C6281">
        <v>1732752</v>
      </c>
      <c r="D6281" t="s">
        <v>20879</v>
      </c>
      <c r="E6281" t="s">
        <v>90</v>
      </c>
      <c r="F6281" t="s">
        <v>15</v>
      </c>
      <c r="G6281" t="s">
        <v>23</v>
      </c>
      <c r="H6281">
        <v>134</v>
      </c>
      <c r="I6281" t="s">
        <v>20889</v>
      </c>
      <c r="J6281" t="s">
        <v>20890</v>
      </c>
      <c r="K6281" t="s">
        <v>20891</v>
      </c>
      <c r="L6281" t="s">
        <v>78039</v>
      </c>
    </row>
    <row r="6282" spans="1:12" x14ac:dyDescent="0.15">
      <c r="A6282" t="s">
        <v>12</v>
      </c>
      <c r="B6282">
        <v>1734241</v>
      </c>
      <c r="C6282">
        <v>1734261</v>
      </c>
      <c r="D6282" t="s">
        <v>20892</v>
      </c>
      <c r="E6282" t="s">
        <v>90</v>
      </c>
      <c r="F6282" t="s">
        <v>15</v>
      </c>
      <c r="G6282" t="s">
        <v>36</v>
      </c>
      <c r="H6282">
        <v>0</v>
      </c>
      <c r="I6282" t="s">
        <v>20893</v>
      </c>
      <c r="J6282" t="s">
        <v>20894</v>
      </c>
      <c r="K6282" t="s">
        <v>20895</v>
      </c>
      <c r="L6282" t="s">
        <v>77980</v>
      </c>
    </row>
    <row r="6283" spans="1:12" x14ac:dyDescent="0.15">
      <c r="A6283" t="s">
        <v>12</v>
      </c>
      <c r="B6283">
        <v>1734273</v>
      </c>
      <c r="C6283">
        <v>1734293</v>
      </c>
      <c r="D6283" t="s">
        <v>20892</v>
      </c>
      <c r="E6283" t="s">
        <v>90</v>
      </c>
      <c r="F6283" t="s">
        <v>15</v>
      </c>
      <c r="G6283" t="s">
        <v>16</v>
      </c>
      <c r="H6283">
        <v>32</v>
      </c>
      <c r="I6283" t="s">
        <v>20896</v>
      </c>
      <c r="J6283" t="s">
        <v>20897</v>
      </c>
      <c r="K6283" t="s">
        <v>20898</v>
      </c>
      <c r="L6283" t="s">
        <v>77918</v>
      </c>
    </row>
    <row r="6284" spans="1:12" x14ac:dyDescent="0.15">
      <c r="A6284" t="s">
        <v>12</v>
      </c>
      <c r="B6284">
        <v>1734293</v>
      </c>
      <c r="C6284">
        <v>1734313</v>
      </c>
      <c r="D6284" t="s">
        <v>20892</v>
      </c>
      <c r="E6284" t="s">
        <v>90</v>
      </c>
      <c r="F6284" t="s">
        <v>15</v>
      </c>
      <c r="G6284" t="s">
        <v>23</v>
      </c>
      <c r="H6284">
        <v>52</v>
      </c>
      <c r="I6284" t="s">
        <v>20899</v>
      </c>
      <c r="J6284" t="s">
        <v>20900</v>
      </c>
      <c r="K6284" t="s">
        <v>20901</v>
      </c>
      <c r="L6284" t="s">
        <v>77959</v>
      </c>
    </row>
    <row r="6285" spans="1:12" x14ac:dyDescent="0.15">
      <c r="A6285" t="s">
        <v>12</v>
      </c>
      <c r="B6285">
        <v>1734317</v>
      </c>
      <c r="C6285">
        <v>1734337</v>
      </c>
      <c r="D6285" t="s">
        <v>20892</v>
      </c>
      <c r="E6285" t="s">
        <v>90</v>
      </c>
      <c r="F6285" t="s">
        <v>15</v>
      </c>
      <c r="G6285" t="s">
        <v>36</v>
      </c>
      <c r="H6285">
        <v>76</v>
      </c>
      <c r="I6285" t="s">
        <v>20902</v>
      </c>
      <c r="J6285" t="s">
        <v>20903</v>
      </c>
      <c r="K6285" t="s">
        <v>20904</v>
      </c>
      <c r="L6285" t="s">
        <v>77985</v>
      </c>
    </row>
    <row r="6286" spans="1:12" x14ac:dyDescent="0.15">
      <c r="A6286" t="s">
        <v>12</v>
      </c>
      <c r="B6286">
        <v>1735561</v>
      </c>
      <c r="C6286">
        <v>1735581</v>
      </c>
      <c r="D6286" t="s">
        <v>20905</v>
      </c>
      <c r="E6286" t="s">
        <v>90</v>
      </c>
      <c r="F6286" t="s">
        <v>15</v>
      </c>
      <c r="G6286" t="s">
        <v>32</v>
      </c>
      <c r="H6286">
        <v>7</v>
      </c>
      <c r="I6286" t="s">
        <v>20906</v>
      </c>
      <c r="J6286" t="s">
        <v>20907</v>
      </c>
      <c r="K6286" t="s">
        <v>20908</v>
      </c>
      <c r="L6286" t="s">
        <v>77909</v>
      </c>
    </row>
    <row r="6287" spans="1:12" x14ac:dyDescent="0.15">
      <c r="A6287" t="s">
        <v>12</v>
      </c>
      <c r="B6287">
        <v>1735592</v>
      </c>
      <c r="C6287">
        <v>1735612</v>
      </c>
      <c r="D6287" t="s">
        <v>20905</v>
      </c>
      <c r="E6287" t="s">
        <v>90</v>
      </c>
      <c r="F6287" t="s">
        <v>15</v>
      </c>
      <c r="G6287" t="s">
        <v>36</v>
      </c>
      <c r="H6287">
        <v>38</v>
      </c>
      <c r="I6287" t="s">
        <v>20909</v>
      </c>
      <c r="J6287" t="s">
        <v>20910</v>
      </c>
      <c r="K6287" t="s">
        <v>20911</v>
      </c>
      <c r="L6287" t="s">
        <v>78008</v>
      </c>
    </row>
    <row r="6288" spans="1:12" x14ac:dyDescent="0.15">
      <c r="A6288" t="s">
        <v>12</v>
      </c>
      <c r="B6288">
        <v>1735628</v>
      </c>
      <c r="C6288">
        <v>1735648</v>
      </c>
      <c r="D6288" t="s">
        <v>20905</v>
      </c>
      <c r="E6288" t="s">
        <v>90</v>
      </c>
      <c r="F6288" t="s">
        <v>15</v>
      </c>
      <c r="G6288" t="s">
        <v>23</v>
      </c>
      <c r="H6288">
        <v>74</v>
      </c>
      <c r="I6288" t="s">
        <v>20912</v>
      </c>
      <c r="J6288" t="s">
        <v>20913</v>
      </c>
      <c r="K6288" t="s">
        <v>20914</v>
      </c>
      <c r="L6288" t="s">
        <v>78005</v>
      </c>
    </row>
    <row r="6289" spans="1:12" x14ac:dyDescent="0.15">
      <c r="A6289" t="s">
        <v>12</v>
      </c>
      <c r="B6289">
        <v>1735648</v>
      </c>
      <c r="C6289">
        <v>1735668</v>
      </c>
      <c r="D6289" t="s">
        <v>20905</v>
      </c>
      <c r="E6289" t="s">
        <v>90</v>
      </c>
      <c r="F6289" t="s">
        <v>15</v>
      </c>
      <c r="G6289" t="s">
        <v>32</v>
      </c>
      <c r="H6289">
        <v>94</v>
      </c>
      <c r="I6289" t="s">
        <v>20915</v>
      </c>
      <c r="J6289" t="s">
        <v>20916</v>
      </c>
      <c r="K6289" t="s">
        <v>20917</v>
      </c>
      <c r="L6289" t="s">
        <v>77927</v>
      </c>
    </row>
    <row r="6290" spans="1:12" x14ac:dyDescent="0.15">
      <c r="A6290" t="s">
        <v>12</v>
      </c>
      <c r="B6290">
        <v>1737994</v>
      </c>
      <c r="C6290">
        <v>1738014</v>
      </c>
      <c r="D6290" t="s">
        <v>20918</v>
      </c>
      <c r="E6290" t="s">
        <v>20919</v>
      </c>
      <c r="F6290" t="s">
        <v>76</v>
      </c>
      <c r="G6290" t="s">
        <v>32</v>
      </c>
      <c r="H6290">
        <v>1</v>
      </c>
      <c r="I6290" t="s">
        <v>20920</v>
      </c>
      <c r="J6290" t="s">
        <v>20921</v>
      </c>
      <c r="K6290" t="s">
        <v>20922</v>
      </c>
      <c r="L6290" t="s">
        <v>77917</v>
      </c>
    </row>
    <row r="6291" spans="1:12" x14ac:dyDescent="0.15">
      <c r="A6291" t="s">
        <v>12</v>
      </c>
      <c r="B6291">
        <v>1737943</v>
      </c>
      <c r="C6291">
        <v>1737963</v>
      </c>
      <c r="D6291" t="s">
        <v>20918</v>
      </c>
      <c r="E6291" t="s">
        <v>20919</v>
      </c>
      <c r="F6291" t="s">
        <v>76</v>
      </c>
      <c r="G6291" t="s">
        <v>32</v>
      </c>
      <c r="H6291">
        <v>52</v>
      </c>
      <c r="I6291" t="s">
        <v>20923</v>
      </c>
      <c r="J6291" t="s">
        <v>20924</v>
      </c>
      <c r="K6291" t="s">
        <v>20925</v>
      </c>
      <c r="L6291" t="s">
        <v>77959</v>
      </c>
    </row>
    <row r="6292" spans="1:12" x14ac:dyDescent="0.15">
      <c r="A6292" t="s">
        <v>12</v>
      </c>
      <c r="B6292">
        <v>1737917</v>
      </c>
      <c r="C6292">
        <v>1737937</v>
      </c>
      <c r="D6292" t="s">
        <v>20918</v>
      </c>
      <c r="E6292" t="s">
        <v>20919</v>
      </c>
      <c r="F6292" t="s">
        <v>76</v>
      </c>
      <c r="G6292" t="s">
        <v>16</v>
      </c>
      <c r="H6292">
        <v>78</v>
      </c>
      <c r="I6292" t="s">
        <v>20926</v>
      </c>
      <c r="J6292" t="s">
        <v>20927</v>
      </c>
      <c r="K6292" t="s">
        <v>20928</v>
      </c>
      <c r="L6292" t="s">
        <v>78000</v>
      </c>
    </row>
    <row r="6293" spans="1:12" x14ac:dyDescent="0.15">
      <c r="A6293" t="s">
        <v>12</v>
      </c>
      <c r="B6293">
        <v>1737874</v>
      </c>
      <c r="C6293">
        <v>1737894</v>
      </c>
      <c r="D6293" t="s">
        <v>20918</v>
      </c>
      <c r="E6293" t="s">
        <v>20919</v>
      </c>
      <c r="F6293" t="s">
        <v>76</v>
      </c>
      <c r="G6293" t="s">
        <v>36</v>
      </c>
      <c r="H6293">
        <v>121</v>
      </c>
      <c r="I6293" t="s">
        <v>20929</v>
      </c>
      <c r="J6293" t="s">
        <v>20930</v>
      </c>
      <c r="K6293" t="s">
        <v>20931</v>
      </c>
      <c r="L6293" t="s">
        <v>77943</v>
      </c>
    </row>
    <row r="6294" spans="1:12" x14ac:dyDescent="0.15">
      <c r="A6294" t="s">
        <v>12</v>
      </c>
      <c r="B6294">
        <v>1738388</v>
      </c>
      <c r="C6294">
        <v>1738408</v>
      </c>
      <c r="D6294" t="s">
        <v>20932</v>
      </c>
      <c r="E6294" t="s">
        <v>90</v>
      </c>
      <c r="F6294" t="s">
        <v>76</v>
      </c>
      <c r="G6294" t="s">
        <v>32</v>
      </c>
      <c r="H6294">
        <v>19</v>
      </c>
      <c r="I6294" t="s">
        <v>20933</v>
      </c>
      <c r="J6294" t="s">
        <v>20934</v>
      </c>
      <c r="K6294" t="s">
        <v>20935</v>
      </c>
      <c r="L6294" t="s">
        <v>77982</v>
      </c>
    </row>
    <row r="6295" spans="1:12" x14ac:dyDescent="0.15">
      <c r="A6295" t="s">
        <v>12</v>
      </c>
      <c r="B6295">
        <v>1738367</v>
      </c>
      <c r="C6295">
        <v>1738387</v>
      </c>
      <c r="D6295" t="s">
        <v>20932</v>
      </c>
      <c r="E6295" t="s">
        <v>90</v>
      </c>
      <c r="F6295" t="s">
        <v>76</v>
      </c>
      <c r="G6295" t="s">
        <v>36</v>
      </c>
      <c r="H6295">
        <v>40</v>
      </c>
      <c r="I6295" t="s">
        <v>20936</v>
      </c>
      <c r="J6295" t="s">
        <v>20937</v>
      </c>
      <c r="K6295" t="s">
        <v>20938</v>
      </c>
      <c r="L6295" t="s">
        <v>77952</v>
      </c>
    </row>
    <row r="6296" spans="1:12" x14ac:dyDescent="0.15">
      <c r="A6296" t="s">
        <v>12</v>
      </c>
      <c r="B6296">
        <v>1738316</v>
      </c>
      <c r="C6296">
        <v>1738336</v>
      </c>
      <c r="D6296" t="s">
        <v>20932</v>
      </c>
      <c r="E6296" t="s">
        <v>90</v>
      </c>
      <c r="F6296" t="s">
        <v>76</v>
      </c>
      <c r="G6296" t="s">
        <v>32</v>
      </c>
      <c r="H6296">
        <v>91</v>
      </c>
      <c r="I6296" t="s">
        <v>20939</v>
      </c>
      <c r="J6296" t="s">
        <v>20940</v>
      </c>
      <c r="K6296" t="s">
        <v>20941</v>
      </c>
      <c r="L6296" t="s">
        <v>77907</v>
      </c>
    </row>
    <row r="6297" spans="1:12" x14ac:dyDescent="0.15">
      <c r="A6297" t="s">
        <v>12</v>
      </c>
      <c r="B6297">
        <v>1738290</v>
      </c>
      <c r="C6297">
        <v>1738310</v>
      </c>
      <c r="D6297" t="s">
        <v>20932</v>
      </c>
      <c r="E6297" t="s">
        <v>90</v>
      </c>
      <c r="F6297" t="s">
        <v>76</v>
      </c>
      <c r="G6297" t="s">
        <v>36</v>
      </c>
      <c r="H6297">
        <v>117</v>
      </c>
      <c r="I6297" t="s">
        <v>20942</v>
      </c>
      <c r="J6297" t="s">
        <v>20943</v>
      </c>
      <c r="K6297" t="s">
        <v>20944</v>
      </c>
      <c r="L6297" t="s">
        <v>77930</v>
      </c>
    </row>
    <row r="6298" spans="1:12" x14ac:dyDescent="0.15">
      <c r="A6298" t="s">
        <v>12</v>
      </c>
      <c r="B6298">
        <v>1738632</v>
      </c>
      <c r="C6298">
        <v>1738652</v>
      </c>
      <c r="D6298" t="s">
        <v>20945</v>
      </c>
      <c r="E6298" t="s">
        <v>90</v>
      </c>
      <c r="F6298" t="s">
        <v>15</v>
      </c>
      <c r="G6298" t="s">
        <v>36</v>
      </c>
      <c r="H6298">
        <v>0</v>
      </c>
      <c r="I6298" t="s">
        <v>20946</v>
      </c>
      <c r="J6298" t="s">
        <v>20947</v>
      </c>
      <c r="K6298" t="s">
        <v>20948</v>
      </c>
      <c r="L6298" t="s">
        <v>77980</v>
      </c>
    </row>
    <row r="6299" spans="1:12" x14ac:dyDescent="0.15">
      <c r="A6299" t="s">
        <v>12</v>
      </c>
      <c r="B6299">
        <v>1738660</v>
      </c>
      <c r="C6299">
        <v>1738680</v>
      </c>
      <c r="D6299" t="s">
        <v>20945</v>
      </c>
      <c r="E6299" t="s">
        <v>90</v>
      </c>
      <c r="F6299" t="s">
        <v>15</v>
      </c>
      <c r="G6299" t="s">
        <v>36</v>
      </c>
      <c r="H6299">
        <v>28</v>
      </c>
      <c r="I6299" t="s">
        <v>20949</v>
      </c>
      <c r="J6299" t="s">
        <v>20950</v>
      </c>
      <c r="K6299" t="s">
        <v>20951</v>
      </c>
      <c r="L6299" t="s">
        <v>77956</v>
      </c>
    </row>
    <row r="6300" spans="1:12" x14ac:dyDescent="0.15">
      <c r="A6300" t="s">
        <v>12</v>
      </c>
      <c r="B6300">
        <v>1738681</v>
      </c>
      <c r="C6300">
        <v>1738701</v>
      </c>
      <c r="D6300" t="s">
        <v>20945</v>
      </c>
      <c r="E6300" t="s">
        <v>90</v>
      </c>
      <c r="F6300" t="s">
        <v>15</v>
      </c>
      <c r="G6300" t="s">
        <v>32</v>
      </c>
      <c r="H6300">
        <v>49</v>
      </c>
      <c r="I6300" t="s">
        <v>20952</v>
      </c>
      <c r="J6300" t="s">
        <v>20953</v>
      </c>
      <c r="K6300" t="s">
        <v>20954</v>
      </c>
      <c r="L6300" t="s">
        <v>77913</v>
      </c>
    </row>
    <row r="6301" spans="1:12" x14ac:dyDescent="0.15">
      <c r="A6301" t="s">
        <v>12</v>
      </c>
      <c r="B6301">
        <v>1738703</v>
      </c>
      <c r="C6301">
        <v>1738723</v>
      </c>
      <c r="D6301" t="s">
        <v>20945</v>
      </c>
      <c r="E6301" t="s">
        <v>90</v>
      </c>
      <c r="F6301" t="s">
        <v>15</v>
      </c>
      <c r="G6301" t="s">
        <v>32</v>
      </c>
      <c r="H6301">
        <v>71</v>
      </c>
      <c r="I6301" t="s">
        <v>20955</v>
      </c>
      <c r="J6301" t="s">
        <v>20956</v>
      </c>
      <c r="K6301" t="s">
        <v>20957</v>
      </c>
      <c r="L6301" t="s">
        <v>77969</v>
      </c>
    </row>
    <row r="6302" spans="1:12" x14ac:dyDescent="0.15">
      <c r="A6302" t="s">
        <v>12</v>
      </c>
      <c r="B6302">
        <v>1739531</v>
      </c>
      <c r="C6302">
        <v>1739551</v>
      </c>
      <c r="D6302" t="s">
        <v>20958</v>
      </c>
      <c r="E6302" t="s">
        <v>90</v>
      </c>
      <c r="F6302" t="s">
        <v>15</v>
      </c>
      <c r="G6302" t="s">
        <v>16</v>
      </c>
      <c r="H6302">
        <v>10</v>
      </c>
      <c r="I6302" t="s">
        <v>20959</v>
      </c>
      <c r="J6302" t="s">
        <v>20960</v>
      </c>
      <c r="K6302" t="s">
        <v>20961</v>
      </c>
      <c r="L6302" t="s">
        <v>78001</v>
      </c>
    </row>
    <row r="6303" spans="1:12" x14ac:dyDescent="0.15">
      <c r="A6303" t="s">
        <v>12</v>
      </c>
      <c r="B6303">
        <v>1739561</v>
      </c>
      <c r="C6303">
        <v>1739581</v>
      </c>
      <c r="D6303" t="s">
        <v>20958</v>
      </c>
      <c r="E6303" t="s">
        <v>90</v>
      </c>
      <c r="F6303" t="s">
        <v>15</v>
      </c>
      <c r="G6303" t="s">
        <v>36</v>
      </c>
      <c r="H6303">
        <v>40</v>
      </c>
      <c r="I6303" t="s">
        <v>20962</v>
      </c>
      <c r="J6303" t="s">
        <v>20963</v>
      </c>
      <c r="K6303" t="s">
        <v>20964</v>
      </c>
      <c r="L6303" t="s">
        <v>77952</v>
      </c>
    </row>
    <row r="6304" spans="1:12" x14ac:dyDescent="0.15">
      <c r="A6304" t="s">
        <v>12</v>
      </c>
      <c r="B6304">
        <v>1739587</v>
      </c>
      <c r="C6304">
        <v>1739607</v>
      </c>
      <c r="D6304" t="s">
        <v>20958</v>
      </c>
      <c r="E6304" t="s">
        <v>90</v>
      </c>
      <c r="F6304" t="s">
        <v>15</v>
      </c>
      <c r="G6304" t="s">
        <v>36</v>
      </c>
      <c r="H6304">
        <v>66</v>
      </c>
      <c r="I6304" t="s">
        <v>20965</v>
      </c>
      <c r="J6304" t="s">
        <v>20966</v>
      </c>
      <c r="K6304" t="s">
        <v>20967</v>
      </c>
      <c r="L6304" t="s">
        <v>77928</v>
      </c>
    </row>
    <row r="6305" spans="1:12" x14ac:dyDescent="0.15">
      <c r="A6305" t="s">
        <v>12</v>
      </c>
      <c r="B6305">
        <v>1739607</v>
      </c>
      <c r="C6305">
        <v>1739627</v>
      </c>
      <c r="D6305" t="s">
        <v>20958</v>
      </c>
      <c r="E6305" t="s">
        <v>90</v>
      </c>
      <c r="F6305" t="s">
        <v>15</v>
      </c>
      <c r="G6305" t="s">
        <v>36</v>
      </c>
      <c r="H6305">
        <v>86</v>
      </c>
      <c r="I6305" t="s">
        <v>20968</v>
      </c>
      <c r="J6305" t="s">
        <v>20969</v>
      </c>
      <c r="K6305" t="s">
        <v>20970</v>
      </c>
      <c r="L6305" t="s">
        <v>77929</v>
      </c>
    </row>
    <row r="6306" spans="1:12" x14ac:dyDescent="0.15">
      <c r="A6306" t="s">
        <v>12</v>
      </c>
      <c r="B6306">
        <v>1740527</v>
      </c>
      <c r="C6306">
        <v>1740547</v>
      </c>
      <c r="D6306" t="s">
        <v>20971</v>
      </c>
      <c r="E6306" t="s">
        <v>90</v>
      </c>
      <c r="F6306" t="s">
        <v>15</v>
      </c>
      <c r="G6306" t="s">
        <v>32</v>
      </c>
      <c r="H6306">
        <v>1</v>
      </c>
      <c r="I6306" t="s">
        <v>20972</v>
      </c>
      <c r="J6306" t="s">
        <v>20973</v>
      </c>
      <c r="K6306" t="s">
        <v>20974</v>
      </c>
      <c r="L6306" t="s">
        <v>77917</v>
      </c>
    </row>
    <row r="6307" spans="1:12" x14ac:dyDescent="0.15">
      <c r="A6307" t="s">
        <v>12</v>
      </c>
      <c r="B6307">
        <v>1740554</v>
      </c>
      <c r="C6307">
        <v>1740574</v>
      </c>
      <c r="D6307" t="s">
        <v>20971</v>
      </c>
      <c r="E6307" t="s">
        <v>90</v>
      </c>
      <c r="F6307" t="s">
        <v>15</v>
      </c>
      <c r="G6307" t="s">
        <v>36</v>
      </c>
      <c r="H6307">
        <v>28</v>
      </c>
      <c r="I6307" t="s">
        <v>20975</v>
      </c>
      <c r="J6307" t="s">
        <v>20976</v>
      </c>
      <c r="K6307" t="s">
        <v>20977</v>
      </c>
      <c r="L6307" t="s">
        <v>77956</v>
      </c>
    </row>
    <row r="6308" spans="1:12" x14ac:dyDescent="0.15">
      <c r="A6308" t="s">
        <v>12</v>
      </c>
      <c r="B6308">
        <v>1740592</v>
      </c>
      <c r="C6308">
        <v>1740612</v>
      </c>
      <c r="D6308" t="s">
        <v>20971</v>
      </c>
      <c r="E6308" t="s">
        <v>90</v>
      </c>
      <c r="F6308" t="s">
        <v>15</v>
      </c>
      <c r="G6308" t="s">
        <v>16</v>
      </c>
      <c r="H6308">
        <v>66</v>
      </c>
      <c r="I6308" t="s">
        <v>20978</v>
      </c>
      <c r="J6308" t="s">
        <v>20979</v>
      </c>
      <c r="K6308" t="s">
        <v>20980</v>
      </c>
      <c r="L6308" t="s">
        <v>77928</v>
      </c>
    </row>
    <row r="6309" spans="1:12" x14ac:dyDescent="0.15">
      <c r="A6309" t="s">
        <v>12</v>
      </c>
      <c r="B6309">
        <v>1740614</v>
      </c>
      <c r="C6309">
        <v>1740634</v>
      </c>
      <c r="D6309" t="s">
        <v>20971</v>
      </c>
      <c r="E6309" t="s">
        <v>90</v>
      </c>
      <c r="F6309" t="s">
        <v>15</v>
      </c>
      <c r="G6309" t="s">
        <v>23</v>
      </c>
      <c r="H6309">
        <v>88</v>
      </c>
      <c r="I6309" t="s">
        <v>20981</v>
      </c>
      <c r="J6309" t="s">
        <v>20982</v>
      </c>
      <c r="K6309" t="s">
        <v>20983</v>
      </c>
      <c r="L6309" t="s">
        <v>77923</v>
      </c>
    </row>
    <row r="6310" spans="1:12" x14ac:dyDescent="0.15">
      <c r="A6310" t="s">
        <v>12</v>
      </c>
      <c r="B6310">
        <v>1741387</v>
      </c>
      <c r="C6310">
        <v>1741407</v>
      </c>
      <c r="D6310" t="s">
        <v>20984</v>
      </c>
      <c r="E6310" t="s">
        <v>90</v>
      </c>
      <c r="F6310" t="s">
        <v>15</v>
      </c>
      <c r="G6310" t="s">
        <v>23</v>
      </c>
      <c r="H6310">
        <v>0</v>
      </c>
      <c r="I6310" t="s">
        <v>20985</v>
      </c>
      <c r="J6310" t="s">
        <v>20986</v>
      </c>
      <c r="K6310" t="s">
        <v>20987</v>
      </c>
      <c r="L6310" t="s">
        <v>77980</v>
      </c>
    </row>
    <row r="6311" spans="1:12" x14ac:dyDescent="0.15">
      <c r="A6311" t="s">
        <v>12</v>
      </c>
      <c r="B6311">
        <v>1741434</v>
      </c>
      <c r="C6311">
        <v>1741454</v>
      </c>
      <c r="D6311" t="s">
        <v>20984</v>
      </c>
      <c r="E6311" t="s">
        <v>90</v>
      </c>
      <c r="F6311" t="s">
        <v>15</v>
      </c>
      <c r="G6311" t="s">
        <v>36</v>
      </c>
      <c r="H6311">
        <v>47</v>
      </c>
      <c r="I6311" t="s">
        <v>20988</v>
      </c>
      <c r="J6311" t="s">
        <v>20989</v>
      </c>
      <c r="K6311" t="s">
        <v>20990</v>
      </c>
      <c r="L6311" t="s">
        <v>77932</v>
      </c>
    </row>
    <row r="6312" spans="1:12" x14ac:dyDescent="0.15">
      <c r="A6312" t="s">
        <v>12</v>
      </c>
      <c r="B6312">
        <v>1741461</v>
      </c>
      <c r="C6312">
        <v>1741481</v>
      </c>
      <c r="D6312" t="s">
        <v>20984</v>
      </c>
      <c r="E6312" t="s">
        <v>90</v>
      </c>
      <c r="F6312" t="s">
        <v>15</v>
      </c>
      <c r="G6312" t="s">
        <v>36</v>
      </c>
      <c r="H6312">
        <v>74</v>
      </c>
      <c r="I6312" t="s">
        <v>20991</v>
      </c>
      <c r="J6312" t="s">
        <v>20992</v>
      </c>
      <c r="K6312" t="s">
        <v>20993</v>
      </c>
      <c r="L6312" t="s">
        <v>78005</v>
      </c>
    </row>
    <row r="6313" spans="1:12" x14ac:dyDescent="0.15">
      <c r="A6313" t="s">
        <v>12</v>
      </c>
      <c r="B6313">
        <v>1741499</v>
      </c>
      <c r="C6313">
        <v>1741519</v>
      </c>
      <c r="D6313" t="s">
        <v>20984</v>
      </c>
      <c r="E6313" t="s">
        <v>90</v>
      </c>
      <c r="F6313" t="s">
        <v>15</v>
      </c>
      <c r="G6313" t="s">
        <v>16</v>
      </c>
      <c r="H6313">
        <v>112</v>
      </c>
      <c r="I6313" t="s">
        <v>20994</v>
      </c>
      <c r="J6313" t="s">
        <v>20995</v>
      </c>
      <c r="K6313" t="s">
        <v>20996</v>
      </c>
      <c r="L6313" t="s">
        <v>77950</v>
      </c>
    </row>
    <row r="6314" spans="1:12" x14ac:dyDescent="0.15">
      <c r="A6314" t="s">
        <v>12</v>
      </c>
      <c r="B6314">
        <v>1742251</v>
      </c>
      <c r="C6314">
        <v>1742271</v>
      </c>
      <c r="D6314" t="s">
        <v>20997</v>
      </c>
      <c r="E6314" t="s">
        <v>90</v>
      </c>
      <c r="F6314" t="s">
        <v>15</v>
      </c>
      <c r="G6314" t="s">
        <v>36</v>
      </c>
      <c r="H6314">
        <v>0</v>
      </c>
      <c r="I6314" t="s">
        <v>20998</v>
      </c>
      <c r="J6314" t="s">
        <v>20999</v>
      </c>
      <c r="K6314" t="s">
        <v>21000</v>
      </c>
      <c r="L6314" t="s">
        <v>77980</v>
      </c>
    </row>
    <row r="6315" spans="1:12" x14ac:dyDescent="0.15">
      <c r="A6315" t="s">
        <v>12</v>
      </c>
      <c r="B6315">
        <v>1742273</v>
      </c>
      <c r="C6315">
        <v>1742293</v>
      </c>
      <c r="D6315" t="s">
        <v>20997</v>
      </c>
      <c r="E6315" t="s">
        <v>90</v>
      </c>
      <c r="F6315" t="s">
        <v>15</v>
      </c>
      <c r="G6315" t="s">
        <v>16</v>
      </c>
      <c r="H6315">
        <v>22</v>
      </c>
      <c r="I6315" t="s">
        <v>21001</v>
      </c>
      <c r="J6315" t="s">
        <v>21002</v>
      </c>
      <c r="K6315" t="s">
        <v>21003</v>
      </c>
      <c r="L6315" t="s">
        <v>77948</v>
      </c>
    </row>
    <row r="6316" spans="1:12" x14ac:dyDescent="0.15">
      <c r="A6316" t="s">
        <v>12</v>
      </c>
      <c r="B6316">
        <v>1742294</v>
      </c>
      <c r="C6316">
        <v>1742314</v>
      </c>
      <c r="D6316" t="s">
        <v>20997</v>
      </c>
      <c r="E6316" t="s">
        <v>90</v>
      </c>
      <c r="F6316" t="s">
        <v>15</v>
      </c>
      <c r="G6316" t="s">
        <v>36</v>
      </c>
      <c r="H6316">
        <v>43</v>
      </c>
      <c r="I6316" t="s">
        <v>21004</v>
      </c>
      <c r="J6316" t="s">
        <v>21005</v>
      </c>
      <c r="K6316" t="s">
        <v>21006</v>
      </c>
      <c r="L6316" t="s">
        <v>77942</v>
      </c>
    </row>
    <row r="6317" spans="1:12" x14ac:dyDescent="0.15">
      <c r="A6317" t="s">
        <v>12</v>
      </c>
      <c r="B6317">
        <v>1742321</v>
      </c>
      <c r="C6317">
        <v>1742341</v>
      </c>
      <c r="D6317" t="s">
        <v>20997</v>
      </c>
      <c r="E6317" t="s">
        <v>90</v>
      </c>
      <c r="F6317" t="s">
        <v>15</v>
      </c>
      <c r="G6317" t="s">
        <v>32</v>
      </c>
      <c r="H6317">
        <v>70</v>
      </c>
      <c r="I6317" t="s">
        <v>21007</v>
      </c>
      <c r="J6317" t="s">
        <v>21008</v>
      </c>
      <c r="K6317" t="s">
        <v>21009</v>
      </c>
      <c r="L6317" t="s">
        <v>77919</v>
      </c>
    </row>
    <row r="6318" spans="1:12" x14ac:dyDescent="0.15">
      <c r="A6318" t="s">
        <v>12</v>
      </c>
      <c r="B6318">
        <v>1742964</v>
      </c>
      <c r="C6318">
        <v>1742984</v>
      </c>
      <c r="D6318" t="s">
        <v>21010</v>
      </c>
      <c r="E6318" t="s">
        <v>90</v>
      </c>
      <c r="F6318" t="s">
        <v>15</v>
      </c>
      <c r="G6318" t="s">
        <v>32</v>
      </c>
      <c r="H6318">
        <v>1</v>
      </c>
      <c r="I6318" t="s">
        <v>21011</v>
      </c>
      <c r="J6318" t="s">
        <v>21012</v>
      </c>
      <c r="K6318" t="s">
        <v>21013</v>
      </c>
      <c r="L6318" t="s">
        <v>77917</v>
      </c>
    </row>
    <row r="6319" spans="1:12" x14ac:dyDescent="0.15">
      <c r="A6319" t="s">
        <v>12</v>
      </c>
      <c r="B6319">
        <v>1743015</v>
      </c>
      <c r="C6319">
        <v>1743035</v>
      </c>
      <c r="D6319" t="s">
        <v>21010</v>
      </c>
      <c r="E6319" t="s">
        <v>90</v>
      </c>
      <c r="F6319" t="s">
        <v>15</v>
      </c>
      <c r="G6319" t="s">
        <v>36</v>
      </c>
      <c r="H6319">
        <v>52</v>
      </c>
      <c r="I6319" t="s">
        <v>21014</v>
      </c>
      <c r="J6319" t="s">
        <v>21015</v>
      </c>
      <c r="K6319" t="s">
        <v>21016</v>
      </c>
      <c r="L6319" t="s">
        <v>77959</v>
      </c>
    </row>
    <row r="6320" spans="1:12" x14ac:dyDescent="0.15">
      <c r="A6320" t="s">
        <v>12</v>
      </c>
      <c r="B6320">
        <v>1743036</v>
      </c>
      <c r="C6320">
        <v>1743056</v>
      </c>
      <c r="D6320" t="s">
        <v>21010</v>
      </c>
      <c r="E6320" t="s">
        <v>90</v>
      </c>
      <c r="F6320" t="s">
        <v>15</v>
      </c>
      <c r="G6320" t="s">
        <v>16</v>
      </c>
      <c r="H6320">
        <v>73</v>
      </c>
      <c r="I6320" t="s">
        <v>21017</v>
      </c>
      <c r="J6320" t="s">
        <v>21018</v>
      </c>
      <c r="K6320" t="s">
        <v>21019</v>
      </c>
      <c r="L6320" t="s">
        <v>77926</v>
      </c>
    </row>
    <row r="6321" spans="1:12" x14ac:dyDescent="0.15">
      <c r="A6321" t="s">
        <v>12</v>
      </c>
      <c r="B6321">
        <v>1743057</v>
      </c>
      <c r="C6321">
        <v>1743077</v>
      </c>
      <c r="D6321" t="s">
        <v>21010</v>
      </c>
      <c r="E6321" t="s">
        <v>90</v>
      </c>
      <c r="F6321" t="s">
        <v>15</v>
      </c>
      <c r="G6321" t="s">
        <v>36</v>
      </c>
      <c r="H6321">
        <v>94</v>
      </c>
      <c r="I6321" t="s">
        <v>21020</v>
      </c>
      <c r="J6321" t="s">
        <v>21021</v>
      </c>
      <c r="K6321" t="s">
        <v>21022</v>
      </c>
      <c r="L6321" t="s">
        <v>77927</v>
      </c>
    </row>
    <row r="6322" spans="1:12" x14ac:dyDescent="0.15">
      <c r="A6322" t="s">
        <v>12</v>
      </c>
      <c r="B6322">
        <v>1744020</v>
      </c>
      <c r="C6322">
        <v>1744040</v>
      </c>
      <c r="D6322" t="s">
        <v>21023</v>
      </c>
      <c r="E6322" t="s">
        <v>21024</v>
      </c>
      <c r="F6322" t="s">
        <v>15</v>
      </c>
      <c r="G6322" t="s">
        <v>23</v>
      </c>
      <c r="H6322">
        <v>8</v>
      </c>
      <c r="I6322" t="s">
        <v>21025</v>
      </c>
      <c r="J6322" t="s">
        <v>21026</v>
      </c>
      <c r="K6322" t="s">
        <v>21027</v>
      </c>
      <c r="L6322" t="s">
        <v>77955</v>
      </c>
    </row>
    <row r="6323" spans="1:12" x14ac:dyDescent="0.15">
      <c r="A6323" t="s">
        <v>12</v>
      </c>
      <c r="B6323">
        <v>1744047</v>
      </c>
      <c r="C6323">
        <v>1744067</v>
      </c>
      <c r="D6323" t="s">
        <v>21023</v>
      </c>
      <c r="E6323" t="s">
        <v>21024</v>
      </c>
      <c r="F6323" t="s">
        <v>15</v>
      </c>
      <c r="G6323" t="s">
        <v>32</v>
      </c>
      <c r="H6323">
        <v>35</v>
      </c>
      <c r="I6323" t="s">
        <v>21028</v>
      </c>
      <c r="J6323" t="s">
        <v>21029</v>
      </c>
      <c r="K6323" t="s">
        <v>21030</v>
      </c>
      <c r="L6323" t="s">
        <v>77936</v>
      </c>
    </row>
    <row r="6324" spans="1:12" x14ac:dyDescent="0.15">
      <c r="A6324" t="s">
        <v>12</v>
      </c>
      <c r="B6324">
        <v>1744077</v>
      </c>
      <c r="C6324">
        <v>1744097</v>
      </c>
      <c r="D6324" t="s">
        <v>21023</v>
      </c>
      <c r="E6324" t="s">
        <v>21024</v>
      </c>
      <c r="F6324" t="s">
        <v>15</v>
      </c>
      <c r="G6324" t="s">
        <v>32</v>
      </c>
      <c r="H6324">
        <v>65</v>
      </c>
      <c r="I6324" t="s">
        <v>21031</v>
      </c>
      <c r="J6324" t="s">
        <v>21032</v>
      </c>
      <c r="K6324" t="s">
        <v>21033</v>
      </c>
      <c r="L6324" t="s">
        <v>78042</v>
      </c>
    </row>
    <row r="6325" spans="1:12" x14ac:dyDescent="0.15">
      <c r="A6325" t="s">
        <v>12</v>
      </c>
      <c r="B6325">
        <v>1744098</v>
      </c>
      <c r="C6325">
        <v>1744118</v>
      </c>
      <c r="D6325" t="s">
        <v>21023</v>
      </c>
      <c r="E6325" t="s">
        <v>21024</v>
      </c>
      <c r="F6325" t="s">
        <v>15</v>
      </c>
      <c r="G6325" t="s">
        <v>32</v>
      </c>
      <c r="H6325">
        <v>86</v>
      </c>
      <c r="I6325" t="s">
        <v>21034</v>
      </c>
      <c r="J6325" t="s">
        <v>21035</v>
      </c>
      <c r="K6325" t="s">
        <v>21036</v>
      </c>
      <c r="L6325" t="s">
        <v>77929</v>
      </c>
    </row>
    <row r="6326" spans="1:12" x14ac:dyDescent="0.15">
      <c r="A6326" t="s">
        <v>12</v>
      </c>
      <c r="B6326">
        <v>1745194</v>
      </c>
      <c r="C6326">
        <v>1745214</v>
      </c>
      <c r="D6326" t="s">
        <v>21037</v>
      </c>
      <c r="E6326" t="s">
        <v>90</v>
      </c>
      <c r="F6326" t="s">
        <v>15</v>
      </c>
      <c r="G6326" t="s">
        <v>32</v>
      </c>
      <c r="H6326">
        <v>13</v>
      </c>
      <c r="I6326" t="s">
        <v>21038</v>
      </c>
      <c r="J6326" t="s">
        <v>21039</v>
      </c>
      <c r="K6326" t="s">
        <v>21040</v>
      </c>
      <c r="L6326" t="s">
        <v>77935</v>
      </c>
    </row>
    <row r="6327" spans="1:12" x14ac:dyDescent="0.15">
      <c r="A6327" t="s">
        <v>12</v>
      </c>
      <c r="B6327">
        <v>1745220</v>
      </c>
      <c r="C6327">
        <v>1745240</v>
      </c>
      <c r="D6327" t="s">
        <v>21037</v>
      </c>
      <c r="E6327" t="s">
        <v>90</v>
      </c>
      <c r="F6327" t="s">
        <v>15</v>
      </c>
      <c r="G6327" t="s">
        <v>36</v>
      </c>
      <c r="H6327">
        <v>39</v>
      </c>
      <c r="I6327" t="s">
        <v>21041</v>
      </c>
      <c r="J6327" t="s">
        <v>21042</v>
      </c>
      <c r="K6327" t="s">
        <v>21043</v>
      </c>
      <c r="L6327" t="s">
        <v>78041</v>
      </c>
    </row>
    <row r="6328" spans="1:12" x14ac:dyDescent="0.15">
      <c r="A6328" t="s">
        <v>12</v>
      </c>
      <c r="B6328">
        <v>1745240</v>
      </c>
      <c r="C6328">
        <v>1745260</v>
      </c>
      <c r="D6328" t="s">
        <v>21037</v>
      </c>
      <c r="E6328" t="s">
        <v>90</v>
      </c>
      <c r="F6328" t="s">
        <v>15</v>
      </c>
      <c r="G6328" t="s">
        <v>23</v>
      </c>
      <c r="H6328">
        <v>59</v>
      </c>
      <c r="I6328" t="s">
        <v>21044</v>
      </c>
      <c r="J6328" t="s">
        <v>21045</v>
      </c>
      <c r="K6328" t="s">
        <v>21046</v>
      </c>
      <c r="L6328" t="s">
        <v>78009</v>
      </c>
    </row>
    <row r="6329" spans="1:12" x14ac:dyDescent="0.15">
      <c r="A6329" t="s">
        <v>12</v>
      </c>
      <c r="B6329">
        <v>1745284</v>
      </c>
      <c r="C6329">
        <v>1745304</v>
      </c>
      <c r="D6329" t="s">
        <v>21037</v>
      </c>
      <c r="E6329" t="s">
        <v>90</v>
      </c>
      <c r="F6329" t="s">
        <v>15</v>
      </c>
      <c r="G6329" t="s">
        <v>32</v>
      </c>
      <c r="H6329">
        <v>103</v>
      </c>
      <c r="I6329" t="s">
        <v>21047</v>
      </c>
      <c r="J6329" t="s">
        <v>21048</v>
      </c>
      <c r="K6329" t="s">
        <v>21049</v>
      </c>
      <c r="L6329" t="s">
        <v>77937</v>
      </c>
    </row>
    <row r="6330" spans="1:12" x14ac:dyDescent="0.15">
      <c r="A6330" t="s">
        <v>12</v>
      </c>
      <c r="B6330">
        <v>1745976</v>
      </c>
      <c r="C6330">
        <v>1745996</v>
      </c>
      <c r="D6330" t="s">
        <v>21050</v>
      </c>
      <c r="E6330" t="s">
        <v>90</v>
      </c>
      <c r="F6330" t="s">
        <v>15</v>
      </c>
      <c r="G6330" t="s">
        <v>36</v>
      </c>
      <c r="H6330">
        <v>10</v>
      </c>
      <c r="I6330" t="s">
        <v>21051</v>
      </c>
      <c r="J6330" t="s">
        <v>21052</v>
      </c>
      <c r="K6330" t="s">
        <v>21053</v>
      </c>
      <c r="L6330" t="s">
        <v>78001</v>
      </c>
    </row>
    <row r="6331" spans="1:12" x14ac:dyDescent="0.15">
      <c r="A6331" t="s">
        <v>12</v>
      </c>
      <c r="B6331">
        <v>1746002</v>
      </c>
      <c r="C6331">
        <v>1746022</v>
      </c>
      <c r="D6331" t="s">
        <v>21050</v>
      </c>
      <c r="E6331" t="s">
        <v>90</v>
      </c>
      <c r="F6331" t="s">
        <v>15</v>
      </c>
      <c r="G6331" t="s">
        <v>16</v>
      </c>
      <c r="H6331">
        <v>36</v>
      </c>
      <c r="I6331" t="s">
        <v>21054</v>
      </c>
      <c r="J6331" t="s">
        <v>21055</v>
      </c>
      <c r="K6331" t="s">
        <v>21056</v>
      </c>
      <c r="L6331" t="s">
        <v>78003</v>
      </c>
    </row>
    <row r="6332" spans="1:12" x14ac:dyDescent="0.15">
      <c r="A6332" t="s">
        <v>12</v>
      </c>
      <c r="B6332">
        <v>1746025</v>
      </c>
      <c r="C6332">
        <v>1746045</v>
      </c>
      <c r="D6332" t="s">
        <v>21050</v>
      </c>
      <c r="E6332" t="s">
        <v>90</v>
      </c>
      <c r="F6332" t="s">
        <v>15</v>
      </c>
      <c r="G6332" t="s">
        <v>36</v>
      </c>
      <c r="H6332">
        <v>59</v>
      </c>
      <c r="I6332" t="s">
        <v>21057</v>
      </c>
      <c r="J6332" t="s">
        <v>21058</v>
      </c>
      <c r="K6332" t="s">
        <v>21059</v>
      </c>
      <c r="L6332" t="s">
        <v>78009</v>
      </c>
    </row>
    <row r="6333" spans="1:12" x14ac:dyDescent="0.15">
      <c r="A6333" t="s">
        <v>12</v>
      </c>
      <c r="B6333">
        <v>1746088</v>
      </c>
      <c r="C6333">
        <v>1746108</v>
      </c>
      <c r="D6333" t="s">
        <v>21050</v>
      </c>
      <c r="E6333" t="s">
        <v>90</v>
      </c>
      <c r="F6333" t="s">
        <v>15</v>
      </c>
      <c r="G6333" t="s">
        <v>23</v>
      </c>
      <c r="H6333">
        <v>122</v>
      </c>
      <c r="I6333" t="s">
        <v>21060</v>
      </c>
      <c r="J6333" t="s">
        <v>21061</v>
      </c>
      <c r="K6333" t="s">
        <v>21062</v>
      </c>
      <c r="L6333" t="s">
        <v>78033</v>
      </c>
    </row>
    <row r="6334" spans="1:12" x14ac:dyDescent="0.15">
      <c r="A6334" t="s">
        <v>12</v>
      </c>
      <c r="B6334">
        <v>1746832</v>
      </c>
      <c r="C6334">
        <v>1746852</v>
      </c>
      <c r="D6334" t="s">
        <v>21063</v>
      </c>
      <c r="E6334" t="s">
        <v>90</v>
      </c>
      <c r="F6334" t="s">
        <v>15</v>
      </c>
      <c r="G6334" t="s">
        <v>32</v>
      </c>
      <c r="H6334">
        <v>1</v>
      </c>
      <c r="I6334" t="s">
        <v>21064</v>
      </c>
      <c r="J6334" t="s">
        <v>21065</v>
      </c>
      <c r="K6334" t="s">
        <v>21066</v>
      </c>
      <c r="L6334" t="s">
        <v>77917</v>
      </c>
    </row>
    <row r="6335" spans="1:12" x14ac:dyDescent="0.15">
      <c r="A6335" t="s">
        <v>12</v>
      </c>
      <c r="B6335">
        <v>1746863</v>
      </c>
      <c r="C6335">
        <v>1746883</v>
      </c>
      <c r="D6335" t="s">
        <v>21063</v>
      </c>
      <c r="E6335" t="s">
        <v>90</v>
      </c>
      <c r="F6335" t="s">
        <v>15</v>
      </c>
      <c r="G6335" t="s">
        <v>32</v>
      </c>
      <c r="H6335">
        <v>32</v>
      </c>
      <c r="I6335" t="s">
        <v>21067</v>
      </c>
      <c r="J6335" t="s">
        <v>21068</v>
      </c>
      <c r="K6335" t="s">
        <v>21069</v>
      </c>
      <c r="L6335" t="s">
        <v>77918</v>
      </c>
    </row>
    <row r="6336" spans="1:12" x14ac:dyDescent="0.15">
      <c r="A6336" t="s">
        <v>12</v>
      </c>
      <c r="B6336">
        <v>1746900</v>
      </c>
      <c r="C6336">
        <v>1746920</v>
      </c>
      <c r="D6336" t="s">
        <v>21063</v>
      </c>
      <c r="E6336" t="s">
        <v>90</v>
      </c>
      <c r="F6336" t="s">
        <v>15</v>
      </c>
      <c r="G6336" t="s">
        <v>16</v>
      </c>
      <c r="H6336">
        <v>69</v>
      </c>
      <c r="I6336" t="s">
        <v>21070</v>
      </c>
      <c r="J6336" t="s">
        <v>21071</v>
      </c>
      <c r="K6336" t="s">
        <v>21072</v>
      </c>
      <c r="L6336" t="s">
        <v>78015</v>
      </c>
    </row>
    <row r="6337" spans="1:12" x14ac:dyDescent="0.15">
      <c r="A6337" t="s">
        <v>12</v>
      </c>
      <c r="B6337">
        <v>1746928</v>
      </c>
      <c r="C6337">
        <v>1746948</v>
      </c>
      <c r="D6337" t="s">
        <v>21063</v>
      </c>
      <c r="E6337" t="s">
        <v>90</v>
      </c>
      <c r="F6337" t="s">
        <v>15</v>
      </c>
      <c r="G6337" t="s">
        <v>16</v>
      </c>
      <c r="H6337">
        <v>97</v>
      </c>
      <c r="I6337" t="s">
        <v>21073</v>
      </c>
      <c r="J6337" t="s">
        <v>21074</v>
      </c>
      <c r="K6337" t="s">
        <v>21075</v>
      </c>
      <c r="L6337" t="s">
        <v>78010</v>
      </c>
    </row>
    <row r="6338" spans="1:12" x14ac:dyDescent="0.15">
      <c r="A6338" t="s">
        <v>12</v>
      </c>
      <c r="B6338">
        <v>1747538</v>
      </c>
      <c r="C6338">
        <v>1747558</v>
      </c>
      <c r="D6338" t="s">
        <v>21076</v>
      </c>
      <c r="E6338" t="s">
        <v>90</v>
      </c>
      <c r="F6338" t="s">
        <v>76</v>
      </c>
      <c r="G6338" t="s">
        <v>36</v>
      </c>
      <c r="H6338">
        <v>7</v>
      </c>
      <c r="I6338" t="s">
        <v>21077</v>
      </c>
      <c r="J6338" t="s">
        <v>21078</v>
      </c>
      <c r="K6338" t="s">
        <v>21079</v>
      </c>
      <c r="L6338" t="s">
        <v>77909</v>
      </c>
    </row>
    <row r="6339" spans="1:12" x14ac:dyDescent="0.15">
      <c r="A6339" t="s">
        <v>12</v>
      </c>
      <c r="B6339">
        <v>1747501</v>
      </c>
      <c r="C6339">
        <v>1747521</v>
      </c>
      <c r="D6339" t="s">
        <v>21076</v>
      </c>
      <c r="E6339" t="s">
        <v>90</v>
      </c>
      <c r="F6339" t="s">
        <v>76</v>
      </c>
      <c r="G6339" t="s">
        <v>32</v>
      </c>
      <c r="H6339">
        <v>44</v>
      </c>
      <c r="I6339" t="s">
        <v>21080</v>
      </c>
      <c r="J6339" t="s">
        <v>21081</v>
      </c>
      <c r="K6339" t="s">
        <v>21082</v>
      </c>
      <c r="L6339" t="s">
        <v>78016</v>
      </c>
    </row>
    <row r="6340" spans="1:12" x14ac:dyDescent="0.15">
      <c r="A6340" t="s">
        <v>12</v>
      </c>
      <c r="B6340">
        <v>1747469</v>
      </c>
      <c r="C6340">
        <v>1747489</v>
      </c>
      <c r="D6340" t="s">
        <v>21076</v>
      </c>
      <c r="E6340" t="s">
        <v>90</v>
      </c>
      <c r="F6340" t="s">
        <v>76</v>
      </c>
      <c r="G6340" t="s">
        <v>16</v>
      </c>
      <c r="H6340">
        <v>76</v>
      </c>
      <c r="I6340" t="s">
        <v>21083</v>
      </c>
      <c r="J6340" t="s">
        <v>21084</v>
      </c>
      <c r="K6340" t="s">
        <v>21085</v>
      </c>
      <c r="L6340" t="s">
        <v>77985</v>
      </c>
    </row>
    <row r="6341" spans="1:12" x14ac:dyDescent="0.15">
      <c r="A6341" t="s">
        <v>12</v>
      </c>
      <c r="B6341">
        <v>1747449</v>
      </c>
      <c r="C6341">
        <v>1747469</v>
      </c>
      <c r="D6341" t="s">
        <v>21076</v>
      </c>
      <c r="E6341" t="s">
        <v>90</v>
      </c>
      <c r="F6341" t="s">
        <v>76</v>
      </c>
      <c r="G6341" t="s">
        <v>16</v>
      </c>
      <c r="H6341">
        <v>96</v>
      </c>
      <c r="I6341" t="s">
        <v>21086</v>
      </c>
      <c r="J6341" t="s">
        <v>21087</v>
      </c>
      <c r="K6341" t="s">
        <v>21088</v>
      </c>
      <c r="L6341" t="s">
        <v>77912</v>
      </c>
    </row>
    <row r="6342" spans="1:12" x14ac:dyDescent="0.15">
      <c r="A6342" t="s">
        <v>12</v>
      </c>
      <c r="B6342">
        <v>1747901</v>
      </c>
      <c r="C6342">
        <v>1747921</v>
      </c>
      <c r="D6342" t="s">
        <v>21089</v>
      </c>
      <c r="E6342" t="s">
        <v>90</v>
      </c>
      <c r="F6342" t="s">
        <v>76</v>
      </c>
      <c r="G6342" t="s">
        <v>16</v>
      </c>
      <c r="H6342">
        <v>7</v>
      </c>
      <c r="I6342" t="s">
        <v>21090</v>
      </c>
      <c r="J6342" t="s">
        <v>21091</v>
      </c>
      <c r="K6342" t="s">
        <v>21092</v>
      </c>
      <c r="L6342" t="s">
        <v>77909</v>
      </c>
    </row>
    <row r="6343" spans="1:12" x14ac:dyDescent="0.15">
      <c r="A6343" t="s">
        <v>12</v>
      </c>
      <c r="B6343">
        <v>1747873</v>
      </c>
      <c r="C6343">
        <v>1747893</v>
      </c>
      <c r="D6343" t="s">
        <v>21089</v>
      </c>
      <c r="E6343" t="s">
        <v>90</v>
      </c>
      <c r="F6343" t="s">
        <v>76</v>
      </c>
      <c r="G6343" t="s">
        <v>23</v>
      </c>
      <c r="H6343">
        <v>35</v>
      </c>
      <c r="I6343" t="s">
        <v>21093</v>
      </c>
      <c r="J6343" t="s">
        <v>21094</v>
      </c>
      <c r="K6343" t="s">
        <v>21095</v>
      </c>
      <c r="L6343" t="s">
        <v>77936</v>
      </c>
    </row>
    <row r="6344" spans="1:12" x14ac:dyDescent="0.15">
      <c r="A6344" t="s">
        <v>12</v>
      </c>
      <c r="B6344">
        <v>1747853</v>
      </c>
      <c r="C6344">
        <v>1747873</v>
      </c>
      <c r="D6344" t="s">
        <v>21089</v>
      </c>
      <c r="E6344" t="s">
        <v>90</v>
      </c>
      <c r="F6344" t="s">
        <v>76</v>
      </c>
      <c r="G6344" t="s">
        <v>23</v>
      </c>
      <c r="H6344">
        <v>55</v>
      </c>
      <c r="I6344" t="s">
        <v>21096</v>
      </c>
      <c r="J6344" t="s">
        <v>21097</v>
      </c>
      <c r="K6344" t="s">
        <v>21098</v>
      </c>
      <c r="L6344" t="s">
        <v>77992</v>
      </c>
    </row>
    <row r="6345" spans="1:12" x14ac:dyDescent="0.15">
      <c r="A6345" t="s">
        <v>12</v>
      </c>
      <c r="B6345">
        <v>1747822</v>
      </c>
      <c r="C6345">
        <v>1747842</v>
      </c>
      <c r="D6345" t="s">
        <v>21089</v>
      </c>
      <c r="E6345" t="s">
        <v>90</v>
      </c>
      <c r="F6345" t="s">
        <v>76</v>
      </c>
      <c r="G6345" t="s">
        <v>16</v>
      </c>
      <c r="H6345">
        <v>86</v>
      </c>
      <c r="I6345" t="s">
        <v>21099</v>
      </c>
      <c r="J6345" t="s">
        <v>21100</v>
      </c>
      <c r="K6345" t="s">
        <v>21101</v>
      </c>
      <c r="L6345" t="s">
        <v>77929</v>
      </c>
    </row>
    <row r="6346" spans="1:12" x14ac:dyDescent="0.15">
      <c r="A6346" t="s">
        <v>12</v>
      </c>
      <c r="B6346">
        <v>1748402</v>
      </c>
      <c r="C6346">
        <v>1748422</v>
      </c>
      <c r="D6346" t="s">
        <v>21102</v>
      </c>
      <c r="E6346" t="s">
        <v>21103</v>
      </c>
      <c r="F6346" t="s">
        <v>76</v>
      </c>
      <c r="G6346" t="s">
        <v>16</v>
      </c>
      <c r="H6346">
        <v>6</v>
      </c>
      <c r="I6346" t="s">
        <v>21104</v>
      </c>
      <c r="J6346" t="s">
        <v>21105</v>
      </c>
      <c r="K6346" t="s">
        <v>21106</v>
      </c>
      <c r="L6346" t="s">
        <v>78025</v>
      </c>
    </row>
    <row r="6347" spans="1:12" x14ac:dyDescent="0.15">
      <c r="A6347" t="s">
        <v>12</v>
      </c>
      <c r="B6347">
        <v>1748373</v>
      </c>
      <c r="C6347">
        <v>1748393</v>
      </c>
      <c r="D6347" t="s">
        <v>21102</v>
      </c>
      <c r="E6347" t="s">
        <v>21103</v>
      </c>
      <c r="F6347" t="s">
        <v>76</v>
      </c>
      <c r="G6347" t="s">
        <v>16</v>
      </c>
      <c r="H6347">
        <v>35</v>
      </c>
      <c r="I6347" t="s">
        <v>21107</v>
      </c>
      <c r="J6347" t="s">
        <v>21108</v>
      </c>
      <c r="K6347" t="s">
        <v>21109</v>
      </c>
      <c r="L6347" t="s">
        <v>77936</v>
      </c>
    </row>
    <row r="6348" spans="1:12" x14ac:dyDescent="0.15">
      <c r="A6348" t="s">
        <v>12</v>
      </c>
      <c r="B6348">
        <v>1748347</v>
      </c>
      <c r="C6348">
        <v>1748367</v>
      </c>
      <c r="D6348" t="s">
        <v>21102</v>
      </c>
      <c r="E6348" t="s">
        <v>21103</v>
      </c>
      <c r="F6348" t="s">
        <v>76</v>
      </c>
      <c r="G6348" t="s">
        <v>23</v>
      </c>
      <c r="H6348">
        <v>61</v>
      </c>
      <c r="I6348" t="s">
        <v>21110</v>
      </c>
      <c r="J6348" t="s">
        <v>21111</v>
      </c>
      <c r="K6348" t="s">
        <v>21112</v>
      </c>
      <c r="L6348" t="s">
        <v>77979</v>
      </c>
    </row>
    <row r="6349" spans="1:12" x14ac:dyDescent="0.15">
      <c r="A6349" t="s">
        <v>12</v>
      </c>
      <c r="B6349">
        <v>1748319</v>
      </c>
      <c r="C6349">
        <v>1748339</v>
      </c>
      <c r="D6349" t="s">
        <v>21102</v>
      </c>
      <c r="E6349" t="s">
        <v>21103</v>
      </c>
      <c r="F6349" t="s">
        <v>76</v>
      </c>
      <c r="G6349" t="s">
        <v>23</v>
      </c>
      <c r="H6349">
        <v>89</v>
      </c>
      <c r="I6349" t="s">
        <v>21113</v>
      </c>
      <c r="J6349" t="s">
        <v>21114</v>
      </c>
      <c r="K6349" t="s">
        <v>21115</v>
      </c>
      <c r="L6349" t="s">
        <v>77964</v>
      </c>
    </row>
    <row r="6350" spans="1:12" x14ac:dyDescent="0.15">
      <c r="A6350" t="s">
        <v>12</v>
      </c>
      <c r="B6350">
        <v>1748962</v>
      </c>
      <c r="C6350">
        <v>1748982</v>
      </c>
      <c r="D6350" t="s">
        <v>21116</v>
      </c>
      <c r="E6350" t="s">
        <v>21117</v>
      </c>
      <c r="F6350" t="s">
        <v>76</v>
      </c>
      <c r="G6350" t="s">
        <v>36</v>
      </c>
      <c r="H6350">
        <v>8</v>
      </c>
      <c r="I6350" t="s">
        <v>21118</v>
      </c>
      <c r="J6350" t="s">
        <v>21119</v>
      </c>
      <c r="K6350" t="s">
        <v>21120</v>
      </c>
      <c r="L6350" t="s">
        <v>77955</v>
      </c>
    </row>
    <row r="6351" spans="1:12" x14ac:dyDescent="0.15">
      <c r="A6351" t="s">
        <v>12</v>
      </c>
      <c r="B6351">
        <v>1748941</v>
      </c>
      <c r="C6351">
        <v>1748961</v>
      </c>
      <c r="D6351" t="s">
        <v>21116</v>
      </c>
      <c r="E6351" t="s">
        <v>21117</v>
      </c>
      <c r="F6351" t="s">
        <v>76</v>
      </c>
      <c r="G6351" t="s">
        <v>16</v>
      </c>
      <c r="H6351">
        <v>29</v>
      </c>
      <c r="I6351" t="s">
        <v>21121</v>
      </c>
      <c r="J6351" t="s">
        <v>21122</v>
      </c>
      <c r="K6351" t="s">
        <v>21123</v>
      </c>
      <c r="L6351" t="s">
        <v>77921</v>
      </c>
    </row>
    <row r="6352" spans="1:12" x14ac:dyDescent="0.15">
      <c r="A6352" t="s">
        <v>12</v>
      </c>
      <c r="B6352">
        <v>1748911</v>
      </c>
      <c r="C6352">
        <v>1748931</v>
      </c>
      <c r="D6352" t="s">
        <v>21116</v>
      </c>
      <c r="E6352" t="s">
        <v>21117</v>
      </c>
      <c r="F6352" t="s">
        <v>76</v>
      </c>
      <c r="G6352" t="s">
        <v>36</v>
      </c>
      <c r="H6352">
        <v>59</v>
      </c>
      <c r="I6352" t="s">
        <v>21124</v>
      </c>
      <c r="J6352" t="s">
        <v>21125</v>
      </c>
      <c r="K6352" t="s">
        <v>21126</v>
      </c>
      <c r="L6352" t="s">
        <v>78009</v>
      </c>
    </row>
    <row r="6353" spans="1:12" x14ac:dyDescent="0.15">
      <c r="A6353" t="s">
        <v>12</v>
      </c>
      <c r="B6353">
        <v>1748884</v>
      </c>
      <c r="C6353">
        <v>1748904</v>
      </c>
      <c r="D6353" t="s">
        <v>21116</v>
      </c>
      <c r="E6353" t="s">
        <v>21117</v>
      </c>
      <c r="F6353" t="s">
        <v>76</v>
      </c>
      <c r="G6353" t="s">
        <v>36</v>
      </c>
      <c r="H6353">
        <v>86</v>
      </c>
      <c r="I6353" t="s">
        <v>21127</v>
      </c>
      <c r="J6353" t="s">
        <v>21128</v>
      </c>
      <c r="K6353" t="s">
        <v>21129</v>
      </c>
      <c r="L6353" t="s">
        <v>77929</v>
      </c>
    </row>
    <row r="6354" spans="1:12" x14ac:dyDescent="0.15">
      <c r="A6354" t="s">
        <v>12</v>
      </c>
      <c r="B6354">
        <v>1749692</v>
      </c>
      <c r="C6354">
        <v>1749712</v>
      </c>
      <c r="D6354" t="s">
        <v>21130</v>
      </c>
      <c r="E6354" t="s">
        <v>90</v>
      </c>
      <c r="F6354" t="s">
        <v>76</v>
      </c>
      <c r="G6354" t="s">
        <v>36</v>
      </c>
      <c r="H6354">
        <v>0</v>
      </c>
      <c r="I6354" t="s">
        <v>21131</v>
      </c>
      <c r="J6354" t="s">
        <v>21132</v>
      </c>
      <c r="K6354" t="s">
        <v>21133</v>
      </c>
      <c r="L6354" t="s">
        <v>77980</v>
      </c>
    </row>
    <row r="6355" spans="1:12" x14ac:dyDescent="0.15">
      <c r="A6355" t="s">
        <v>12</v>
      </c>
      <c r="B6355">
        <v>1749672</v>
      </c>
      <c r="C6355">
        <v>1749692</v>
      </c>
      <c r="D6355" t="s">
        <v>21130</v>
      </c>
      <c r="E6355" t="s">
        <v>90</v>
      </c>
      <c r="F6355" t="s">
        <v>76</v>
      </c>
      <c r="G6355" t="s">
        <v>23</v>
      </c>
      <c r="H6355">
        <v>20</v>
      </c>
      <c r="I6355" t="s">
        <v>21134</v>
      </c>
      <c r="J6355" t="s">
        <v>21135</v>
      </c>
      <c r="K6355" t="s">
        <v>21136</v>
      </c>
      <c r="L6355" t="s">
        <v>77968</v>
      </c>
    </row>
    <row r="6356" spans="1:12" x14ac:dyDescent="0.15">
      <c r="A6356" t="s">
        <v>12</v>
      </c>
      <c r="B6356">
        <v>1749642</v>
      </c>
      <c r="C6356">
        <v>1749662</v>
      </c>
      <c r="D6356" t="s">
        <v>21130</v>
      </c>
      <c r="E6356" t="s">
        <v>90</v>
      </c>
      <c r="F6356" t="s">
        <v>76</v>
      </c>
      <c r="G6356" t="s">
        <v>23</v>
      </c>
      <c r="H6356">
        <v>50</v>
      </c>
      <c r="I6356" t="s">
        <v>21137</v>
      </c>
      <c r="J6356" t="s">
        <v>21138</v>
      </c>
      <c r="K6356" t="s">
        <v>21139</v>
      </c>
      <c r="L6356" t="s">
        <v>77925</v>
      </c>
    </row>
    <row r="6357" spans="1:12" x14ac:dyDescent="0.15">
      <c r="A6357" t="s">
        <v>12</v>
      </c>
      <c r="B6357">
        <v>1749588</v>
      </c>
      <c r="C6357">
        <v>1749608</v>
      </c>
      <c r="D6357" t="s">
        <v>21130</v>
      </c>
      <c r="E6357" t="s">
        <v>90</v>
      </c>
      <c r="F6357" t="s">
        <v>76</v>
      </c>
      <c r="G6357" t="s">
        <v>16</v>
      </c>
      <c r="H6357">
        <v>104</v>
      </c>
      <c r="I6357" t="s">
        <v>21140</v>
      </c>
      <c r="J6357" t="s">
        <v>21141</v>
      </c>
      <c r="K6357" t="s">
        <v>21142</v>
      </c>
      <c r="L6357" t="s">
        <v>77963</v>
      </c>
    </row>
    <row r="6358" spans="1:12" x14ac:dyDescent="0.15">
      <c r="A6358" t="s">
        <v>12</v>
      </c>
      <c r="B6358">
        <v>1750350</v>
      </c>
      <c r="C6358">
        <v>1750370</v>
      </c>
      <c r="D6358" t="s">
        <v>21143</v>
      </c>
      <c r="E6358" t="s">
        <v>90</v>
      </c>
      <c r="F6358" t="s">
        <v>76</v>
      </c>
      <c r="G6358" t="s">
        <v>16</v>
      </c>
      <c r="H6358">
        <v>10</v>
      </c>
      <c r="I6358" t="s">
        <v>21144</v>
      </c>
      <c r="J6358" t="s">
        <v>21145</v>
      </c>
      <c r="K6358" t="s">
        <v>21146</v>
      </c>
      <c r="L6358" t="s">
        <v>78001</v>
      </c>
    </row>
    <row r="6359" spans="1:12" x14ac:dyDescent="0.15">
      <c r="A6359" t="s">
        <v>12</v>
      </c>
      <c r="B6359">
        <v>1750325</v>
      </c>
      <c r="C6359">
        <v>1750345</v>
      </c>
      <c r="D6359" t="s">
        <v>21143</v>
      </c>
      <c r="E6359" t="s">
        <v>90</v>
      </c>
      <c r="F6359" t="s">
        <v>76</v>
      </c>
      <c r="G6359" t="s">
        <v>16</v>
      </c>
      <c r="H6359">
        <v>35</v>
      </c>
      <c r="I6359" t="s">
        <v>21147</v>
      </c>
      <c r="J6359" t="s">
        <v>21148</v>
      </c>
      <c r="K6359" t="s">
        <v>21149</v>
      </c>
      <c r="L6359" t="s">
        <v>77936</v>
      </c>
    </row>
    <row r="6360" spans="1:12" x14ac:dyDescent="0.15">
      <c r="A6360" t="s">
        <v>12</v>
      </c>
      <c r="B6360">
        <v>1750287</v>
      </c>
      <c r="C6360">
        <v>1750307</v>
      </c>
      <c r="D6360" t="s">
        <v>21143</v>
      </c>
      <c r="E6360" t="s">
        <v>90</v>
      </c>
      <c r="F6360" t="s">
        <v>76</v>
      </c>
      <c r="G6360" t="s">
        <v>23</v>
      </c>
      <c r="H6360">
        <v>73</v>
      </c>
      <c r="I6360" t="s">
        <v>21150</v>
      </c>
      <c r="J6360" t="s">
        <v>21151</v>
      </c>
      <c r="K6360" t="s">
        <v>21152</v>
      </c>
      <c r="L6360" t="s">
        <v>77926</v>
      </c>
    </row>
    <row r="6361" spans="1:12" x14ac:dyDescent="0.15">
      <c r="A6361" t="s">
        <v>12</v>
      </c>
      <c r="B6361">
        <v>1750260</v>
      </c>
      <c r="C6361">
        <v>1750280</v>
      </c>
      <c r="D6361" t="s">
        <v>21143</v>
      </c>
      <c r="E6361" t="s">
        <v>90</v>
      </c>
      <c r="F6361" t="s">
        <v>76</v>
      </c>
      <c r="G6361" t="s">
        <v>16</v>
      </c>
      <c r="H6361">
        <v>100</v>
      </c>
      <c r="I6361" t="s">
        <v>21153</v>
      </c>
      <c r="J6361" t="s">
        <v>21154</v>
      </c>
      <c r="K6361" t="s">
        <v>21155</v>
      </c>
      <c r="L6361" t="s">
        <v>77953</v>
      </c>
    </row>
    <row r="6362" spans="1:12" x14ac:dyDescent="0.15">
      <c r="A6362" t="s">
        <v>12</v>
      </c>
      <c r="B6362">
        <v>1750672</v>
      </c>
      <c r="C6362">
        <v>1750692</v>
      </c>
      <c r="D6362" t="s">
        <v>21156</v>
      </c>
      <c r="E6362" t="s">
        <v>90</v>
      </c>
      <c r="F6362" t="s">
        <v>15</v>
      </c>
      <c r="G6362" t="s">
        <v>32</v>
      </c>
      <c r="H6362">
        <v>13</v>
      </c>
      <c r="I6362" t="s">
        <v>21157</v>
      </c>
      <c r="J6362" t="s">
        <v>21158</v>
      </c>
      <c r="K6362" t="s">
        <v>21159</v>
      </c>
      <c r="L6362" t="s">
        <v>77935</v>
      </c>
    </row>
    <row r="6363" spans="1:12" x14ac:dyDescent="0.15">
      <c r="A6363" t="s">
        <v>12</v>
      </c>
      <c r="B6363">
        <v>1750699</v>
      </c>
      <c r="C6363">
        <v>1750719</v>
      </c>
      <c r="D6363" t="s">
        <v>21156</v>
      </c>
      <c r="E6363" t="s">
        <v>90</v>
      </c>
      <c r="F6363" t="s">
        <v>15</v>
      </c>
      <c r="G6363" t="s">
        <v>16</v>
      </c>
      <c r="H6363">
        <v>40</v>
      </c>
      <c r="I6363" t="s">
        <v>21160</v>
      </c>
      <c r="J6363" t="s">
        <v>21161</v>
      </c>
      <c r="K6363" t="s">
        <v>21162</v>
      </c>
      <c r="L6363" t="s">
        <v>77952</v>
      </c>
    </row>
    <row r="6364" spans="1:12" x14ac:dyDescent="0.15">
      <c r="A6364" t="s">
        <v>12</v>
      </c>
      <c r="B6364">
        <v>1750723</v>
      </c>
      <c r="C6364">
        <v>1750743</v>
      </c>
      <c r="D6364" t="s">
        <v>21156</v>
      </c>
      <c r="E6364" t="s">
        <v>90</v>
      </c>
      <c r="F6364" t="s">
        <v>15</v>
      </c>
      <c r="G6364" t="s">
        <v>36</v>
      </c>
      <c r="H6364">
        <v>64</v>
      </c>
      <c r="I6364" t="s">
        <v>21163</v>
      </c>
      <c r="J6364" t="s">
        <v>21164</v>
      </c>
      <c r="K6364" t="s">
        <v>21165</v>
      </c>
      <c r="L6364" t="s">
        <v>77989</v>
      </c>
    </row>
    <row r="6365" spans="1:12" x14ac:dyDescent="0.15">
      <c r="A6365" t="s">
        <v>12</v>
      </c>
      <c r="B6365">
        <v>1750744</v>
      </c>
      <c r="C6365">
        <v>1750764</v>
      </c>
      <c r="D6365" t="s">
        <v>21156</v>
      </c>
      <c r="E6365" t="s">
        <v>90</v>
      </c>
      <c r="F6365" t="s">
        <v>15</v>
      </c>
      <c r="G6365" t="s">
        <v>16</v>
      </c>
      <c r="H6365">
        <v>85</v>
      </c>
      <c r="I6365" t="s">
        <v>21166</v>
      </c>
      <c r="J6365" t="s">
        <v>21167</v>
      </c>
      <c r="K6365" t="s">
        <v>21168</v>
      </c>
      <c r="L6365" t="s">
        <v>77972</v>
      </c>
    </row>
    <row r="6366" spans="1:12" x14ac:dyDescent="0.15">
      <c r="A6366" t="s">
        <v>12</v>
      </c>
      <c r="B6366">
        <v>1752127</v>
      </c>
      <c r="C6366">
        <v>1752147</v>
      </c>
      <c r="D6366" t="s">
        <v>21169</v>
      </c>
      <c r="E6366" t="s">
        <v>90</v>
      </c>
      <c r="F6366" t="s">
        <v>76</v>
      </c>
      <c r="G6366" t="s">
        <v>16</v>
      </c>
      <c r="H6366">
        <v>11</v>
      </c>
      <c r="I6366" t="s">
        <v>21170</v>
      </c>
      <c r="J6366" t="s">
        <v>21171</v>
      </c>
      <c r="K6366" t="s">
        <v>21172</v>
      </c>
      <c r="L6366" t="s">
        <v>77974</v>
      </c>
    </row>
    <row r="6367" spans="1:12" x14ac:dyDescent="0.15">
      <c r="A6367" t="s">
        <v>12</v>
      </c>
      <c r="B6367">
        <v>1752094</v>
      </c>
      <c r="C6367">
        <v>1752114</v>
      </c>
      <c r="D6367" t="s">
        <v>21169</v>
      </c>
      <c r="E6367" t="s">
        <v>90</v>
      </c>
      <c r="F6367" t="s">
        <v>76</v>
      </c>
      <c r="G6367" t="s">
        <v>32</v>
      </c>
      <c r="H6367">
        <v>44</v>
      </c>
      <c r="I6367" t="s">
        <v>21173</v>
      </c>
      <c r="J6367" t="s">
        <v>21174</v>
      </c>
      <c r="K6367" t="s">
        <v>21175</v>
      </c>
      <c r="L6367" t="s">
        <v>78016</v>
      </c>
    </row>
    <row r="6368" spans="1:12" x14ac:dyDescent="0.15">
      <c r="A6368" t="s">
        <v>12</v>
      </c>
      <c r="B6368">
        <v>1752064</v>
      </c>
      <c r="C6368">
        <v>1752084</v>
      </c>
      <c r="D6368" t="s">
        <v>21169</v>
      </c>
      <c r="E6368" t="s">
        <v>90</v>
      </c>
      <c r="F6368" t="s">
        <v>76</v>
      </c>
      <c r="G6368" t="s">
        <v>16</v>
      </c>
      <c r="H6368">
        <v>74</v>
      </c>
      <c r="I6368" t="s">
        <v>21176</v>
      </c>
      <c r="J6368" t="s">
        <v>21177</v>
      </c>
      <c r="K6368" t="s">
        <v>21178</v>
      </c>
      <c r="L6368" t="s">
        <v>78005</v>
      </c>
    </row>
    <row r="6369" spans="1:12" x14ac:dyDescent="0.15">
      <c r="A6369" t="s">
        <v>12</v>
      </c>
      <c r="B6369">
        <v>1752026</v>
      </c>
      <c r="C6369">
        <v>1752046</v>
      </c>
      <c r="D6369" t="s">
        <v>21169</v>
      </c>
      <c r="E6369" t="s">
        <v>90</v>
      </c>
      <c r="F6369" t="s">
        <v>76</v>
      </c>
      <c r="G6369" t="s">
        <v>36</v>
      </c>
      <c r="H6369">
        <v>112</v>
      </c>
      <c r="I6369" t="s">
        <v>21179</v>
      </c>
      <c r="J6369" t="s">
        <v>21180</v>
      </c>
      <c r="K6369" t="s">
        <v>21181</v>
      </c>
      <c r="L6369" t="s">
        <v>77950</v>
      </c>
    </row>
    <row r="6370" spans="1:12" x14ac:dyDescent="0.15">
      <c r="A6370" t="s">
        <v>12</v>
      </c>
      <c r="B6370">
        <v>1752253</v>
      </c>
      <c r="C6370">
        <v>1752273</v>
      </c>
      <c r="D6370" t="s">
        <v>21182</v>
      </c>
      <c r="E6370" t="s">
        <v>90</v>
      </c>
      <c r="F6370" t="s">
        <v>15</v>
      </c>
      <c r="G6370" t="s">
        <v>36</v>
      </c>
      <c r="H6370">
        <v>0</v>
      </c>
      <c r="I6370" t="s">
        <v>21183</v>
      </c>
      <c r="J6370" t="s">
        <v>21184</v>
      </c>
      <c r="K6370" t="s">
        <v>21185</v>
      </c>
      <c r="L6370" t="s">
        <v>77980</v>
      </c>
    </row>
    <row r="6371" spans="1:12" x14ac:dyDescent="0.15">
      <c r="A6371" t="s">
        <v>12</v>
      </c>
      <c r="B6371">
        <v>1752273</v>
      </c>
      <c r="C6371">
        <v>1752293</v>
      </c>
      <c r="D6371" t="s">
        <v>21182</v>
      </c>
      <c r="E6371" t="s">
        <v>90</v>
      </c>
      <c r="F6371" t="s">
        <v>15</v>
      </c>
      <c r="G6371" t="s">
        <v>16</v>
      </c>
      <c r="H6371">
        <v>20</v>
      </c>
      <c r="I6371" t="s">
        <v>21186</v>
      </c>
      <c r="J6371" t="s">
        <v>21187</v>
      </c>
      <c r="K6371" t="s">
        <v>21188</v>
      </c>
      <c r="L6371" t="s">
        <v>77968</v>
      </c>
    </row>
    <row r="6372" spans="1:12" x14ac:dyDescent="0.15">
      <c r="A6372" t="s">
        <v>12</v>
      </c>
      <c r="B6372">
        <v>1752296</v>
      </c>
      <c r="C6372">
        <v>1752316</v>
      </c>
      <c r="D6372" t="s">
        <v>21182</v>
      </c>
      <c r="E6372" t="s">
        <v>90</v>
      </c>
      <c r="F6372" t="s">
        <v>15</v>
      </c>
      <c r="G6372" t="s">
        <v>16</v>
      </c>
      <c r="H6372">
        <v>43</v>
      </c>
      <c r="I6372" t="s">
        <v>21189</v>
      </c>
      <c r="J6372" t="s">
        <v>21190</v>
      </c>
      <c r="K6372" t="s">
        <v>21191</v>
      </c>
      <c r="L6372" t="s">
        <v>77942</v>
      </c>
    </row>
    <row r="6373" spans="1:12" x14ac:dyDescent="0.15">
      <c r="A6373" t="s">
        <v>12</v>
      </c>
      <c r="B6373">
        <v>1752317</v>
      </c>
      <c r="C6373">
        <v>1752337</v>
      </c>
      <c r="D6373" t="s">
        <v>21182</v>
      </c>
      <c r="E6373" t="s">
        <v>90</v>
      </c>
      <c r="F6373" t="s">
        <v>15</v>
      </c>
      <c r="G6373" t="s">
        <v>23</v>
      </c>
      <c r="H6373">
        <v>64</v>
      </c>
      <c r="I6373" t="s">
        <v>21192</v>
      </c>
      <c r="J6373" t="s">
        <v>21193</v>
      </c>
      <c r="K6373" t="s">
        <v>21194</v>
      </c>
      <c r="L6373" t="s">
        <v>77989</v>
      </c>
    </row>
    <row r="6374" spans="1:12" x14ac:dyDescent="0.15">
      <c r="A6374" t="s">
        <v>12</v>
      </c>
      <c r="B6374">
        <v>1752651</v>
      </c>
      <c r="C6374">
        <v>1752671</v>
      </c>
      <c r="D6374" t="s">
        <v>21195</v>
      </c>
      <c r="E6374" t="s">
        <v>90</v>
      </c>
      <c r="F6374" t="s">
        <v>15</v>
      </c>
      <c r="G6374" t="s">
        <v>36</v>
      </c>
      <c r="H6374">
        <v>22</v>
      </c>
      <c r="I6374" t="s">
        <v>21196</v>
      </c>
      <c r="J6374" t="s">
        <v>21197</v>
      </c>
      <c r="K6374" t="s">
        <v>21198</v>
      </c>
      <c r="L6374" t="s">
        <v>77948</v>
      </c>
    </row>
    <row r="6375" spans="1:12" x14ac:dyDescent="0.15">
      <c r="A6375" t="s">
        <v>12</v>
      </c>
      <c r="B6375">
        <v>1752685</v>
      </c>
      <c r="C6375">
        <v>1752705</v>
      </c>
      <c r="D6375" t="s">
        <v>21195</v>
      </c>
      <c r="E6375" t="s">
        <v>90</v>
      </c>
      <c r="F6375" t="s">
        <v>15</v>
      </c>
      <c r="G6375" t="s">
        <v>23</v>
      </c>
      <c r="H6375">
        <v>56</v>
      </c>
      <c r="I6375" t="s">
        <v>21199</v>
      </c>
      <c r="J6375" t="s">
        <v>21200</v>
      </c>
      <c r="K6375" t="s">
        <v>21201</v>
      </c>
      <c r="L6375" t="s">
        <v>77971</v>
      </c>
    </row>
    <row r="6376" spans="1:12" x14ac:dyDescent="0.15">
      <c r="A6376" t="s">
        <v>12</v>
      </c>
      <c r="B6376">
        <v>1752706</v>
      </c>
      <c r="C6376">
        <v>1752726</v>
      </c>
      <c r="D6376" t="s">
        <v>21195</v>
      </c>
      <c r="E6376" t="s">
        <v>90</v>
      </c>
      <c r="F6376" t="s">
        <v>15</v>
      </c>
      <c r="G6376" t="s">
        <v>16</v>
      </c>
      <c r="H6376">
        <v>77</v>
      </c>
      <c r="I6376" t="s">
        <v>21202</v>
      </c>
      <c r="J6376" t="s">
        <v>21203</v>
      </c>
      <c r="K6376" t="s">
        <v>21204</v>
      </c>
      <c r="L6376" t="s">
        <v>77960</v>
      </c>
    </row>
    <row r="6377" spans="1:12" x14ac:dyDescent="0.15">
      <c r="A6377" t="s">
        <v>12</v>
      </c>
      <c r="B6377">
        <v>1752734</v>
      </c>
      <c r="C6377">
        <v>1752754</v>
      </c>
      <c r="D6377" t="s">
        <v>21195</v>
      </c>
      <c r="E6377" t="s">
        <v>90</v>
      </c>
      <c r="F6377" t="s">
        <v>15</v>
      </c>
      <c r="G6377" t="s">
        <v>36</v>
      </c>
      <c r="H6377">
        <v>105</v>
      </c>
      <c r="I6377" t="s">
        <v>21205</v>
      </c>
      <c r="J6377" t="s">
        <v>21206</v>
      </c>
      <c r="K6377" t="s">
        <v>21207</v>
      </c>
      <c r="L6377" t="s">
        <v>78028</v>
      </c>
    </row>
    <row r="6378" spans="1:12" x14ac:dyDescent="0.15">
      <c r="A6378" t="s">
        <v>12</v>
      </c>
      <c r="B6378">
        <v>1753445</v>
      </c>
      <c r="C6378">
        <v>1753465</v>
      </c>
      <c r="D6378" t="s">
        <v>21208</v>
      </c>
      <c r="E6378" t="s">
        <v>90</v>
      </c>
      <c r="F6378" t="s">
        <v>15</v>
      </c>
      <c r="G6378" t="s">
        <v>16</v>
      </c>
      <c r="H6378">
        <v>1</v>
      </c>
      <c r="I6378" t="s">
        <v>21209</v>
      </c>
      <c r="J6378" t="s">
        <v>21210</v>
      </c>
      <c r="K6378" t="s">
        <v>21211</v>
      </c>
      <c r="L6378" t="s">
        <v>77917</v>
      </c>
    </row>
    <row r="6379" spans="1:12" x14ac:dyDescent="0.15">
      <c r="A6379" t="s">
        <v>12</v>
      </c>
      <c r="B6379">
        <v>1753468</v>
      </c>
      <c r="C6379">
        <v>1753488</v>
      </c>
      <c r="D6379" t="s">
        <v>21208</v>
      </c>
      <c r="E6379" t="s">
        <v>90</v>
      </c>
      <c r="F6379" t="s">
        <v>15</v>
      </c>
      <c r="G6379" t="s">
        <v>36</v>
      </c>
      <c r="H6379">
        <v>24</v>
      </c>
      <c r="I6379" t="s">
        <v>21212</v>
      </c>
      <c r="J6379" t="s">
        <v>21213</v>
      </c>
      <c r="K6379" t="s">
        <v>21214</v>
      </c>
      <c r="L6379" t="s">
        <v>77966</v>
      </c>
    </row>
    <row r="6380" spans="1:12" x14ac:dyDescent="0.15">
      <c r="A6380" t="s">
        <v>12</v>
      </c>
      <c r="B6380">
        <v>1753493</v>
      </c>
      <c r="C6380">
        <v>1753513</v>
      </c>
      <c r="D6380" t="s">
        <v>21208</v>
      </c>
      <c r="E6380" t="s">
        <v>90</v>
      </c>
      <c r="F6380" t="s">
        <v>15</v>
      </c>
      <c r="G6380" t="s">
        <v>16</v>
      </c>
      <c r="H6380">
        <v>49</v>
      </c>
      <c r="I6380" t="s">
        <v>21215</v>
      </c>
      <c r="J6380" t="s">
        <v>21216</v>
      </c>
      <c r="K6380" t="s">
        <v>21217</v>
      </c>
      <c r="L6380" t="s">
        <v>77913</v>
      </c>
    </row>
    <row r="6381" spans="1:12" x14ac:dyDescent="0.15">
      <c r="A6381" t="s">
        <v>12</v>
      </c>
      <c r="B6381">
        <v>1753529</v>
      </c>
      <c r="C6381">
        <v>1753549</v>
      </c>
      <c r="D6381" t="s">
        <v>21208</v>
      </c>
      <c r="E6381" t="s">
        <v>90</v>
      </c>
      <c r="F6381" t="s">
        <v>15</v>
      </c>
      <c r="G6381" t="s">
        <v>23</v>
      </c>
      <c r="H6381">
        <v>85</v>
      </c>
      <c r="I6381" t="s">
        <v>21218</v>
      </c>
      <c r="J6381" t="s">
        <v>21219</v>
      </c>
      <c r="K6381" t="s">
        <v>21220</v>
      </c>
      <c r="L6381" t="s">
        <v>77972</v>
      </c>
    </row>
    <row r="6382" spans="1:12" x14ac:dyDescent="0.15">
      <c r="A6382" t="s">
        <v>12</v>
      </c>
      <c r="B6382">
        <v>1754238</v>
      </c>
      <c r="C6382">
        <v>1754258</v>
      </c>
      <c r="D6382" t="s">
        <v>21221</v>
      </c>
      <c r="E6382" t="s">
        <v>90</v>
      </c>
      <c r="F6382" t="s">
        <v>15</v>
      </c>
      <c r="G6382" t="s">
        <v>36</v>
      </c>
      <c r="H6382">
        <v>18</v>
      </c>
      <c r="I6382" t="s">
        <v>21222</v>
      </c>
      <c r="J6382" t="s">
        <v>21223</v>
      </c>
      <c r="K6382" t="s">
        <v>21224</v>
      </c>
      <c r="L6382" t="s">
        <v>78007</v>
      </c>
    </row>
    <row r="6383" spans="1:12" x14ac:dyDescent="0.15">
      <c r="A6383" t="s">
        <v>12</v>
      </c>
      <c r="B6383">
        <v>1754273</v>
      </c>
      <c r="C6383">
        <v>1754293</v>
      </c>
      <c r="D6383" t="s">
        <v>21221</v>
      </c>
      <c r="E6383" t="s">
        <v>90</v>
      </c>
      <c r="F6383" t="s">
        <v>15</v>
      </c>
      <c r="G6383" t="s">
        <v>16</v>
      </c>
      <c r="H6383">
        <v>53</v>
      </c>
      <c r="I6383" t="s">
        <v>21225</v>
      </c>
      <c r="J6383" t="s">
        <v>21226</v>
      </c>
      <c r="K6383" t="s">
        <v>21227</v>
      </c>
      <c r="L6383" t="s">
        <v>77922</v>
      </c>
    </row>
    <row r="6384" spans="1:12" x14ac:dyDescent="0.15">
      <c r="A6384" t="s">
        <v>12</v>
      </c>
      <c r="B6384">
        <v>1754297</v>
      </c>
      <c r="C6384">
        <v>1754317</v>
      </c>
      <c r="D6384" t="s">
        <v>21221</v>
      </c>
      <c r="E6384" t="s">
        <v>90</v>
      </c>
      <c r="F6384" t="s">
        <v>15</v>
      </c>
      <c r="G6384" t="s">
        <v>36</v>
      </c>
      <c r="H6384">
        <v>77</v>
      </c>
      <c r="I6384" t="s">
        <v>21228</v>
      </c>
      <c r="J6384" t="s">
        <v>21229</v>
      </c>
      <c r="K6384" t="s">
        <v>21230</v>
      </c>
      <c r="L6384" t="s">
        <v>77960</v>
      </c>
    </row>
    <row r="6385" spans="1:12" x14ac:dyDescent="0.15">
      <c r="A6385" t="s">
        <v>12</v>
      </c>
      <c r="B6385">
        <v>1754317</v>
      </c>
      <c r="C6385">
        <v>1754337</v>
      </c>
      <c r="D6385" t="s">
        <v>21221</v>
      </c>
      <c r="E6385" t="s">
        <v>90</v>
      </c>
      <c r="F6385" t="s">
        <v>15</v>
      </c>
      <c r="G6385" t="s">
        <v>16</v>
      </c>
      <c r="H6385">
        <v>97</v>
      </c>
      <c r="I6385" t="s">
        <v>21231</v>
      </c>
      <c r="J6385" t="s">
        <v>21232</v>
      </c>
      <c r="K6385" t="s">
        <v>21233</v>
      </c>
      <c r="L6385" t="s">
        <v>78010</v>
      </c>
    </row>
    <row r="6386" spans="1:12" x14ac:dyDescent="0.15">
      <c r="A6386" t="s">
        <v>12</v>
      </c>
      <c r="B6386">
        <v>1755216</v>
      </c>
      <c r="C6386">
        <v>1755236</v>
      </c>
      <c r="D6386" t="s">
        <v>21234</v>
      </c>
      <c r="E6386" t="s">
        <v>90</v>
      </c>
      <c r="F6386" t="s">
        <v>15</v>
      </c>
      <c r="G6386" t="s">
        <v>32</v>
      </c>
      <c r="H6386">
        <v>1</v>
      </c>
      <c r="I6386" t="s">
        <v>21235</v>
      </c>
      <c r="J6386" t="s">
        <v>21236</v>
      </c>
      <c r="K6386" t="s">
        <v>21237</v>
      </c>
      <c r="L6386" t="s">
        <v>77917</v>
      </c>
    </row>
    <row r="6387" spans="1:12" x14ac:dyDescent="0.15">
      <c r="A6387" t="s">
        <v>12</v>
      </c>
      <c r="B6387">
        <v>1755236</v>
      </c>
      <c r="C6387">
        <v>1755256</v>
      </c>
      <c r="D6387" t="s">
        <v>21234</v>
      </c>
      <c r="E6387" t="s">
        <v>90</v>
      </c>
      <c r="F6387" t="s">
        <v>15</v>
      </c>
      <c r="G6387" t="s">
        <v>36</v>
      </c>
      <c r="H6387">
        <v>21</v>
      </c>
      <c r="I6387" t="s">
        <v>21238</v>
      </c>
      <c r="J6387" t="s">
        <v>21239</v>
      </c>
      <c r="K6387" t="s">
        <v>21240</v>
      </c>
      <c r="L6387" t="s">
        <v>78022</v>
      </c>
    </row>
    <row r="6388" spans="1:12" x14ac:dyDescent="0.15">
      <c r="A6388" t="s">
        <v>12</v>
      </c>
      <c r="B6388">
        <v>1755261</v>
      </c>
      <c r="C6388">
        <v>1755281</v>
      </c>
      <c r="D6388" t="s">
        <v>21234</v>
      </c>
      <c r="E6388" t="s">
        <v>90</v>
      </c>
      <c r="F6388" t="s">
        <v>15</v>
      </c>
      <c r="G6388" t="s">
        <v>23</v>
      </c>
      <c r="H6388">
        <v>46</v>
      </c>
      <c r="I6388" t="s">
        <v>21241</v>
      </c>
      <c r="J6388" t="s">
        <v>21242</v>
      </c>
      <c r="K6388" t="s">
        <v>21243</v>
      </c>
      <c r="L6388" t="s">
        <v>78004</v>
      </c>
    </row>
    <row r="6389" spans="1:12" x14ac:dyDescent="0.15">
      <c r="A6389" t="s">
        <v>12</v>
      </c>
      <c r="B6389">
        <v>1755293</v>
      </c>
      <c r="C6389">
        <v>1755313</v>
      </c>
      <c r="D6389" t="s">
        <v>21234</v>
      </c>
      <c r="E6389" t="s">
        <v>90</v>
      </c>
      <c r="F6389" t="s">
        <v>15</v>
      </c>
      <c r="G6389" t="s">
        <v>16</v>
      </c>
      <c r="H6389">
        <v>78</v>
      </c>
      <c r="I6389" t="s">
        <v>21244</v>
      </c>
      <c r="J6389" t="s">
        <v>21245</v>
      </c>
      <c r="K6389" t="s">
        <v>21246</v>
      </c>
      <c r="L6389" t="s">
        <v>78000</v>
      </c>
    </row>
    <row r="6390" spans="1:12" x14ac:dyDescent="0.15">
      <c r="A6390" t="s">
        <v>12</v>
      </c>
      <c r="B6390">
        <v>1755637</v>
      </c>
      <c r="C6390">
        <v>1755657</v>
      </c>
      <c r="D6390" t="s">
        <v>21247</v>
      </c>
      <c r="E6390" t="s">
        <v>90</v>
      </c>
      <c r="F6390" t="s">
        <v>15</v>
      </c>
      <c r="G6390" t="s">
        <v>36</v>
      </c>
      <c r="H6390">
        <v>13</v>
      </c>
      <c r="I6390" t="s">
        <v>21248</v>
      </c>
      <c r="J6390" t="s">
        <v>21249</v>
      </c>
      <c r="K6390" t="s">
        <v>21250</v>
      </c>
      <c r="L6390" t="s">
        <v>77935</v>
      </c>
    </row>
    <row r="6391" spans="1:12" x14ac:dyDescent="0.15">
      <c r="A6391" t="s">
        <v>12</v>
      </c>
      <c r="B6391">
        <v>1755670</v>
      </c>
      <c r="C6391">
        <v>1755690</v>
      </c>
      <c r="D6391" t="s">
        <v>21247</v>
      </c>
      <c r="E6391" t="s">
        <v>90</v>
      </c>
      <c r="F6391" t="s">
        <v>15</v>
      </c>
      <c r="G6391" t="s">
        <v>16</v>
      </c>
      <c r="H6391">
        <v>46</v>
      </c>
      <c r="I6391" t="s">
        <v>21251</v>
      </c>
      <c r="J6391" t="s">
        <v>21252</v>
      </c>
      <c r="K6391" t="s">
        <v>21253</v>
      </c>
      <c r="L6391" t="s">
        <v>78004</v>
      </c>
    </row>
    <row r="6392" spans="1:12" x14ac:dyDescent="0.15">
      <c r="A6392" t="s">
        <v>12</v>
      </c>
      <c r="B6392">
        <v>1755697</v>
      </c>
      <c r="C6392">
        <v>1755717</v>
      </c>
      <c r="D6392" t="s">
        <v>21247</v>
      </c>
      <c r="E6392" t="s">
        <v>90</v>
      </c>
      <c r="F6392" t="s">
        <v>15</v>
      </c>
      <c r="G6392" t="s">
        <v>36</v>
      </c>
      <c r="H6392">
        <v>73</v>
      </c>
      <c r="I6392" t="s">
        <v>21254</v>
      </c>
      <c r="J6392" t="s">
        <v>21255</v>
      </c>
      <c r="K6392" t="s">
        <v>21256</v>
      </c>
      <c r="L6392" t="s">
        <v>77926</v>
      </c>
    </row>
    <row r="6393" spans="1:12" x14ac:dyDescent="0.15">
      <c r="A6393" t="s">
        <v>12</v>
      </c>
      <c r="B6393">
        <v>1755728</v>
      </c>
      <c r="C6393">
        <v>1755748</v>
      </c>
      <c r="D6393" t="s">
        <v>21247</v>
      </c>
      <c r="E6393" t="s">
        <v>90</v>
      </c>
      <c r="F6393" t="s">
        <v>15</v>
      </c>
      <c r="G6393" t="s">
        <v>16</v>
      </c>
      <c r="H6393">
        <v>104</v>
      </c>
      <c r="I6393" t="s">
        <v>21257</v>
      </c>
      <c r="J6393" t="s">
        <v>21258</v>
      </c>
      <c r="K6393" t="s">
        <v>21259</v>
      </c>
      <c r="L6393" t="s">
        <v>77963</v>
      </c>
    </row>
    <row r="6394" spans="1:12" x14ac:dyDescent="0.15">
      <c r="A6394" t="s">
        <v>12</v>
      </c>
      <c r="B6394">
        <v>1756682</v>
      </c>
      <c r="C6394">
        <v>1756702</v>
      </c>
      <c r="D6394" t="s">
        <v>21260</v>
      </c>
      <c r="E6394" t="s">
        <v>90</v>
      </c>
      <c r="F6394" t="s">
        <v>15</v>
      </c>
      <c r="G6394" t="s">
        <v>16</v>
      </c>
      <c r="H6394">
        <v>30</v>
      </c>
      <c r="I6394" t="s">
        <v>21261</v>
      </c>
      <c r="J6394" t="s">
        <v>21262</v>
      </c>
      <c r="K6394" t="s">
        <v>21263</v>
      </c>
      <c r="L6394" t="s">
        <v>77984</v>
      </c>
    </row>
    <row r="6395" spans="1:12" x14ac:dyDescent="0.15">
      <c r="A6395" t="s">
        <v>12</v>
      </c>
      <c r="B6395">
        <v>1756708</v>
      </c>
      <c r="C6395">
        <v>1756728</v>
      </c>
      <c r="D6395" t="s">
        <v>21260</v>
      </c>
      <c r="E6395" t="s">
        <v>90</v>
      </c>
      <c r="F6395" t="s">
        <v>15</v>
      </c>
      <c r="G6395" t="s">
        <v>36</v>
      </c>
      <c r="H6395">
        <v>56</v>
      </c>
      <c r="I6395" t="s">
        <v>21264</v>
      </c>
      <c r="J6395" t="s">
        <v>21265</v>
      </c>
      <c r="K6395" t="s">
        <v>21266</v>
      </c>
      <c r="L6395" t="s">
        <v>77971</v>
      </c>
    </row>
    <row r="6396" spans="1:12" x14ac:dyDescent="0.15">
      <c r="A6396" t="s">
        <v>12</v>
      </c>
      <c r="B6396">
        <v>1756736</v>
      </c>
      <c r="C6396">
        <v>1756756</v>
      </c>
      <c r="D6396" t="s">
        <v>21260</v>
      </c>
      <c r="E6396" t="s">
        <v>90</v>
      </c>
      <c r="F6396" t="s">
        <v>15</v>
      </c>
      <c r="G6396" t="s">
        <v>16</v>
      </c>
      <c r="H6396">
        <v>84</v>
      </c>
      <c r="I6396" t="s">
        <v>21267</v>
      </c>
      <c r="J6396" t="s">
        <v>21268</v>
      </c>
      <c r="K6396" t="s">
        <v>21269</v>
      </c>
      <c r="L6396" t="s">
        <v>77946</v>
      </c>
    </row>
    <row r="6397" spans="1:12" x14ac:dyDescent="0.15">
      <c r="A6397" t="s">
        <v>12</v>
      </c>
      <c r="B6397">
        <v>1756761</v>
      </c>
      <c r="C6397">
        <v>1756781</v>
      </c>
      <c r="D6397" t="s">
        <v>21260</v>
      </c>
      <c r="E6397" t="s">
        <v>90</v>
      </c>
      <c r="F6397" t="s">
        <v>15</v>
      </c>
      <c r="G6397" t="s">
        <v>36</v>
      </c>
      <c r="H6397">
        <v>109</v>
      </c>
      <c r="I6397" t="s">
        <v>21270</v>
      </c>
      <c r="J6397" t="s">
        <v>21271</v>
      </c>
      <c r="K6397" t="s">
        <v>21272</v>
      </c>
      <c r="L6397" t="s">
        <v>77947</v>
      </c>
    </row>
    <row r="6398" spans="1:12" x14ac:dyDescent="0.15">
      <c r="A6398" t="s">
        <v>12</v>
      </c>
      <c r="B6398">
        <v>1757760</v>
      </c>
      <c r="C6398">
        <v>1757780</v>
      </c>
      <c r="D6398" t="s">
        <v>21273</v>
      </c>
      <c r="E6398" t="s">
        <v>90</v>
      </c>
      <c r="F6398" t="s">
        <v>76</v>
      </c>
      <c r="G6398" t="s">
        <v>36</v>
      </c>
      <c r="H6398">
        <v>7</v>
      </c>
      <c r="I6398" t="s">
        <v>21274</v>
      </c>
      <c r="J6398" t="s">
        <v>21275</v>
      </c>
      <c r="K6398" t="s">
        <v>21276</v>
      </c>
      <c r="L6398" t="s">
        <v>77909</v>
      </c>
    </row>
    <row r="6399" spans="1:12" x14ac:dyDescent="0.15">
      <c r="A6399" t="s">
        <v>12</v>
      </c>
      <c r="B6399">
        <v>1757739</v>
      </c>
      <c r="C6399">
        <v>1757759</v>
      </c>
      <c r="D6399" t="s">
        <v>21273</v>
      </c>
      <c r="E6399" t="s">
        <v>90</v>
      </c>
      <c r="F6399" t="s">
        <v>76</v>
      </c>
      <c r="G6399" t="s">
        <v>16</v>
      </c>
      <c r="H6399">
        <v>28</v>
      </c>
      <c r="I6399" t="s">
        <v>21277</v>
      </c>
      <c r="J6399" t="s">
        <v>21278</v>
      </c>
      <c r="K6399" t="s">
        <v>21279</v>
      </c>
      <c r="L6399" t="s">
        <v>77956</v>
      </c>
    </row>
    <row r="6400" spans="1:12" x14ac:dyDescent="0.15">
      <c r="A6400" t="s">
        <v>12</v>
      </c>
      <c r="B6400">
        <v>1757718</v>
      </c>
      <c r="C6400">
        <v>1757738</v>
      </c>
      <c r="D6400" t="s">
        <v>21273</v>
      </c>
      <c r="E6400" t="s">
        <v>90</v>
      </c>
      <c r="F6400" t="s">
        <v>76</v>
      </c>
      <c r="G6400" t="s">
        <v>16</v>
      </c>
      <c r="H6400">
        <v>49</v>
      </c>
      <c r="I6400" t="s">
        <v>21280</v>
      </c>
      <c r="J6400" t="s">
        <v>21281</v>
      </c>
      <c r="K6400" t="s">
        <v>21282</v>
      </c>
      <c r="L6400" t="s">
        <v>77913</v>
      </c>
    </row>
    <row r="6401" spans="1:12" x14ac:dyDescent="0.15">
      <c r="A6401" t="s">
        <v>12</v>
      </c>
      <c r="B6401">
        <v>1757698</v>
      </c>
      <c r="C6401">
        <v>1757718</v>
      </c>
      <c r="D6401" t="s">
        <v>21273</v>
      </c>
      <c r="E6401" t="s">
        <v>90</v>
      </c>
      <c r="F6401" t="s">
        <v>76</v>
      </c>
      <c r="G6401" t="s">
        <v>36</v>
      </c>
      <c r="H6401">
        <v>69</v>
      </c>
      <c r="I6401" t="s">
        <v>21283</v>
      </c>
      <c r="J6401" t="s">
        <v>21284</v>
      </c>
      <c r="K6401" t="s">
        <v>21285</v>
      </c>
      <c r="L6401" t="s">
        <v>78015</v>
      </c>
    </row>
    <row r="6402" spans="1:12" x14ac:dyDescent="0.15">
      <c r="A6402" t="s">
        <v>12</v>
      </c>
      <c r="B6402">
        <v>1759198</v>
      </c>
      <c r="C6402">
        <v>1759218</v>
      </c>
      <c r="D6402" t="s">
        <v>21286</v>
      </c>
      <c r="E6402" t="s">
        <v>90</v>
      </c>
      <c r="F6402" t="s">
        <v>76</v>
      </c>
      <c r="G6402" t="s">
        <v>23</v>
      </c>
      <c r="H6402">
        <v>10</v>
      </c>
      <c r="I6402" t="s">
        <v>21287</v>
      </c>
      <c r="J6402" t="s">
        <v>21288</v>
      </c>
      <c r="K6402" t="s">
        <v>21289</v>
      </c>
      <c r="L6402" t="s">
        <v>78001</v>
      </c>
    </row>
    <row r="6403" spans="1:12" x14ac:dyDescent="0.15">
      <c r="A6403" t="s">
        <v>12</v>
      </c>
      <c r="B6403">
        <v>1759157</v>
      </c>
      <c r="C6403">
        <v>1759177</v>
      </c>
      <c r="D6403" t="s">
        <v>21286</v>
      </c>
      <c r="E6403" t="s">
        <v>90</v>
      </c>
      <c r="F6403" t="s">
        <v>76</v>
      </c>
      <c r="G6403" t="s">
        <v>16</v>
      </c>
      <c r="H6403">
        <v>51</v>
      </c>
      <c r="I6403" t="s">
        <v>21290</v>
      </c>
      <c r="J6403" t="s">
        <v>21291</v>
      </c>
      <c r="K6403" t="s">
        <v>21292</v>
      </c>
      <c r="L6403" t="s">
        <v>78023</v>
      </c>
    </row>
    <row r="6404" spans="1:12" x14ac:dyDescent="0.15">
      <c r="A6404" t="s">
        <v>12</v>
      </c>
      <c r="B6404">
        <v>1759137</v>
      </c>
      <c r="C6404">
        <v>1759157</v>
      </c>
      <c r="D6404" t="s">
        <v>21286</v>
      </c>
      <c r="E6404" t="s">
        <v>90</v>
      </c>
      <c r="F6404" t="s">
        <v>76</v>
      </c>
      <c r="G6404" t="s">
        <v>23</v>
      </c>
      <c r="H6404">
        <v>71</v>
      </c>
      <c r="I6404" t="s">
        <v>21293</v>
      </c>
      <c r="J6404" t="s">
        <v>21294</v>
      </c>
      <c r="K6404" t="s">
        <v>21295</v>
      </c>
      <c r="L6404" t="s">
        <v>77969</v>
      </c>
    </row>
    <row r="6405" spans="1:12" x14ac:dyDescent="0.15">
      <c r="A6405" t="s">
        <v>12</v>
      </c>
      <c r="B6405">
        <v>1759096</v>
      </c>
      <c r="C6405">
        <v>1759116</v>
      </c>
      <c r="D6405" t="s">
        <v>21286</v>
      </c>
      <c r="E6405" t="s">
        <v>90</v>
      </c>
      <c r="F6405" t="s">
        <v>76</v>
      </c>
      <c r="G6405" t="s">
        <v>16</v>
      </c>
      <c r="H6405">
        <v>112</v>
      </c>
      <c r="I6405" t="s">
        <v>21296</v>
      </c>
      <c r="J6405" t="s">
        <v>21297</v>
      </c>
      <c r="K6405" t="s">
        <v>21298</v>
      </c>
      <c r="L6405" t="s">
        <v>77950</v>
      </c>
    </row>
    <row r="6406" spans="1:12" x14ac:dyDescent="0.15">
      <c r="A6406" t="s">
        <v>12</v>
      </c>
      <c r="B6406">
        <v>1760031</v>
      </c>
      <c r="C6406">
        <v>1760051</v>
      </c>
      <c r="D6406" t="s">
        <v>21299</v>
      </c>
      <c r="E6406" t="s">
        <v>90</v>
      </c>
      <c r="F6406" t="s">
        <v>76</v>
      </c>
      <c r="G6406" t="s">
        <v>32</v>
      </c>
      <c r="H6406">
        <v>11</v>
      </c>
      <c r="I6406" t="s">
        <v>21300</v>
      </c>
      <c r="J6406" t="s">
        <v>21301</v>
      </c>
      <c r="K6406" t="s">
        <v>21302</v>
      </c>
      <c r="L6406" t="s">
        <v>77974</v>
      </c>
    </row>
    <row r="6407" spans="1:12" x14ac:dyDescent="0.15">
      <c r="A6407" t="s">
        <v>12</v>
      </c>
      <c r="B6407">
        <v>1759979</v>
      </c>
      <c r="C6407">
        <v>1759999</v>
      </c>
      <c r="D6407" t="s">
        <v>21299</v>
      </c>
      <c r="E6407" t="s">
        <v>90</v>
      </c>
      <c r="F6407" t="s">
        <v>76</v>
      </c>
      <c r="G6407" t="s">
        <v>36</v>
      </c>
      <c r="H6407">
        <v>63</v>
      </c>
      <c r="I6407" t="s">
        <v>21303</v>
      </c>
      <c r="J6407" t="s">
        <v>21304</v>
      </c>
      <c r="K6407" t="s">
        <v>21305</v>
      </c>
      <c r="L6407" t="s">
        <v>77957</v>
      </c>
    </row>
    <row r="6408" spans="1:12" x14ac:dyDescent="0.15">
      <c r="A6408" t="s">
        <v>12</v>
      </c>
      <c r="B6408">
        <v>1759953</v>
      </c>
      <c r="C6408">
        <v>1759973</v>
      </c>
      <c r="D6408" t="s">
        <v>21299</v>
      </c>
      <c r="E6408" t="s">
        <v>90</v>
      </c>
      <c r="F6408" t="s">
        <v>76</v>
      </c>
      <c r="G6408" t="s">
        <v>32</v>
      </c>
      <c r="H6408">
        <v>89</v>
      </c>
      <c r="I6408" t="s">
        <v>21306</v>
      </c>
      <c r="J6408" t="s">
        <v>21307</v>
      </c>
      <c r="K6408" t="s">
        <v>21308</v>
      </c>
      <c r="L6408" t="s">
        <v>77964</v>
      </c>
    </row>
    <row r="6409" spans="1:12" x14ac:dyDescent="0.15">
      <c r="A6409" t="s">
        <v>12</v>
      </c>
      <c r="B6409">
        <v>1759930</v>
      </c>
      <c r="C6409">
        <v>1759950</v>
      </c>
      <c r="D6409" t="s">
        <v>21299</v>
      </c>
      <c r="E6409" t="s">
        <v>90</v>
      </c>
      <c r="F6409" t="s">
        <v>76</v>
      </c>
      <c r="G6409" t="s">
        <v>16</v>
      </c>
      <c r="H6409">
        <v>112</v>
      </c>
      <c r="I6409" t="s">
        <v>21309</v>
      </c>
      <c r="J6409" t="s">
        <v>21310</v>
      </c>
      <c r="K6409" t="s">
        <v>21311</v>
      </c>
      <c r="L6409" t="s">
        <v>77950</v>
      </c>
    </row>
    <row r="6410" spans="1:12" x14ac:dyDescent="0.15">
      <c r="A6410" t="s">
        <v>12</v>
      </c>
      <c r="B6410">
        <v>1760378</v>
      </c>
      <c r="C6410">
        <v>1760398</v>
      </c>
      <c r="D6410" t="s">
        <v>21312</v>
      </c>
      <c r="E6410" t="s">
        <v>90</v>
      </c>
      <c r="F6410" t="s">
        <v>15</v>
      </c>
      <c r="G6410" t="s">
        <v>36</v>
      </c>
      <c r="H6410">
        <v>32</v>
      </c>
      <c r="I6410" t="s">
        <v>21313</v>
      </c>
      <c r="J6410" t="s">
        <v>21314</v>
      </c>
      <c r="K6410" t="s">
        <v>21315</v>
      </c>
      <c r="L6410" t="s">
        <v>77918</v>
      </c>
    </row>
    <row r="6411" spans="1:12" x14ac:dyDescent="0.15">
      <c r="A6411" t="s">
        <v>12</v>
      </c>
      <c r="B6411">
        <v>1760401</v>
      </c>
      <c r="C6411">
        <v>1760421</v>
      </c>
      <c r="D6411" t="s">
        <v>21312</v>
      </c>
      <c r="E6411" t="s">
        <v>90</v>
      </c>
      <c r="F6411" t="s">
        <v>15</v>
      </c>
      <c r="G6411" t="s">
        <v>32</v>
      </c>
      <c r="H6411">
        <v>55</v>
      </c>
      <c r="I6411" t="s">
        <v>21316</v>
      </c>
      <c r="J6411" t="s">
        <v>21317</v>
      </c>
      <c r="K6411" t="s">
        <v>21318</v>
      </c>
      <c r="L6411" t="s">
        <v>77992</v>
      </c>
    </row>
    <row r="6412" spans="1:12" x14ac:dyDescent="0.15">
      <c r="A6412" t="s">
        <v>12</v>
      </c>
      <c r="B6412">
        <v>1760422</v>
      </c>
      <c r="C6412">
        <v>1760442</v>
      </c>
      <c r="D6412" t="s">
        <v>21312</v>
      </c>
      <c r="E6412" t="s">
        <v>90</v>
      </c>
      <c r="F6412" t="s">
        <v>15</v>
      </c>
      <c r="G6412" t="s">
        <v>36</v>
      </c>
      <c r="H6412">
        <v>76</v>
      </c>
      <c r="I6412" t="s">
        <v>21319</v>
      </c>
      <c r="J6412" t="s">
        <v>21320</v>
      </c>
      <c r="K6412" t="s">
        <v>21321</v>
      </c>
      <c r="L6412" t="s">
        <v>77985</v>
      </c>
    </row>
    <row r="6413" spans="1:12" x14ac:dyDescent="0.15">
      <c r="A6413" t="s">
        <v>12</v>
      </c>
      <c r="B6413">
        <v>1760503</v>
      </c>
      <c r="C6413">
        <v>1760523</v>
      </c>
      <c r="D6413" t="s">
        <v>21312</v>
      </c>
      <c r="E6413" t="s">
        <v>90</v>
      </c>
      <c r="F6413" t="s">
        <v>15</v>
      </c>
      <c r="G6413" t="s">
        <v>32</v>
      </c>
      <c r="H6413">
        <v>157</v>
      </c>
      <c r="I6413" t="s">
        <v>21322</v>
      </c>
      <c r="J6413" t="s">
        <v>21323</v>
      </c>
      <c r="K6413" t="s">
        <v>21324</v>
      </c>
      <c r="L6413" t="s">
        <v>78068</v>
      </c>
    </row>
    <row r="6414" spans="1:12" x14ac:dyDescent="0.15">
      <c r="A6414" t="s">
        <v>12</v>
      </c>
      <c r="B6414">
        <v>1762180</v>
      </c>
      <c r="C6414">
        <v>1762200</v>
      </c>
      <c r="D6414" t="s">
        <v>21325</v>
      </c>
      <c r="E6414" t="s">
        <v>90</v>
      </c>
      <c r="F6414" t="s">
        <v>15</v>
      </c>
      <c r="G6414" t="s">
        <v>23</v>
      </c>
      <c r="H6414">
        <v>20</v>
      </c>
      <c r="I6414" t="s">
        <v>21326</v>
      </c>
      <c r="J6414" t="s">
        <v>21327</v>
      </c>
      <c r="K6414" t="s">
        <v>21328</v>
      </c>
      <c r="L6414" t="s">
        <v>77968</v>
      </c>
    </row>
    <row r="6415" spans="1:12" x14ac:dyDescent="0.15">
      <c r="A6415" t="s">
        <v>12</v>
      </c>
      <c r="B6415">
        <v>1762201</v>
      </c>
      <c r="C6415">
        <v>1762221</v>
      </c>
      <c r="D6415" t="s">
        <v>21325</v>
      </c>
      <c r="E6415" t="s">
        <v>90</v>
      </c>
      <c r="F6415" t="s">
        <v>15</v>
      </c>
      <c r="G6415" t="s">
        <v>23</v>
      </c>
      <c r="H6415">
        <v>41</v>
      </c>
      <c r="I6415" t="s">
        <v>21329</v>
      </c>
      <c r="J6415" t="s">
        <v>21330</v>
      </c>
      <c r="K6415" t="s">
        <v>21331</v>
      </c>
      <c r="L6415" t="s">
        <v>78014</v>
      </c>
    </row>
    <row r="6416" spans="1:12" x14ac:dyDescent="0.15">
      <c r="A6416" t="s">
        <v>12</v>
      </c>
      <c r="B6416">
        <v>1762241</v>
      </c>
      <c r="C6416">
        <v>1762261</v>
      </c>
      <c r="D6416" t="s">
        <v>21325</v>
      </c>
      <c r="E6416" t="s">
        <v>90</v>
      </c>
      <c r="F6416" t="s">
        <v>15</v>
      </c>
      <c r="G6416" t="s">
        <v>36</v>
      </c>
      <c r="H6416">
        <v>81</v>
      </c>
      <c r="I6416" t="s">
        <v>21332</v>
      </c>
      <c r="J6416" t="s">
        <v>21333</v>
      </c>
      <c r="K6416" t="s">
        <v>21334</v>
      </c>
      <c r="L6416" t="s">
        <v>78019</v>
      </c>
    </row>
    <row r="6417" spans="1:12" x14ac:dyDescent="0.15">
      <c r="A6417" t="s">
        <v>12</v>
      </c>
      <c r="B6417">
        <v>1762270</v>
      </c>
      <c r="C6417">
        <v>1762290</v>
      </c>
      <c r="D6417" t="s">
        <v>21325</v>
      </c>
      <c r="E6417" t="s">
        <v>90</v>
      </c>
      <c r="F6417" t="s">
        <v>15</v>
      </c>
      <c r="G6417" t="s">
        <v>23</v>
      </c>
      <c r="H6417">
        <v>110</v>
      </c>
      <c r="I6417" t="s">
        <v>21335</v>
      </c>
      <c r="J6417" t="s">
        <v>21336</v>
      </c>
      <c r="K6417" t="s">
        <v>21337</v>
      </c>
      <c r="L6417" t="s">
        <v>78030</v>
      </c>
    </row>
    <row r="6418" spans="1:12" x14ac:dyDescent="0.15">
      <c r="A6418" t="s">
        <v>12</v>
      </c>
      <c r="B6418">
        <v>1763681</v>
      </c>
      <c r="C6418">
        <v>1763701</v>
      </c>
      <c r="D6418" t="s">
        <v>21338</v>
      </c>
      <c r="E6418" t="s">
        <v>90</v>
      </c>
      <c r="F6418" t="s">
        <v>15</v>
      </c>
      <c r="G6418" t="s">
        <v>32</v>
      </c>
      <c r="H6418">
        <v>1</v>
      </c>
      <c r="I6418" t="s">
        <v>21339</v>
      </c>
      <c r="J6418" t="s">
        <v>21340</v>
      </c>
      <c r="K6418" t="s">
        <v>21341</v>
      </c>
      <c r="L6418" t="s">
        <v>77917</v>
      </c>
    </row>
    <row r="6419" spans="1:12" x14ac:dyDescent="0.15">
      <c r="A6419" t="s">
        <v>12</v>
      </c>
      <c r="B6419">
        <v>1763704</v>
      </c>
      <c r="C6419">
        <v>1763724</v>
      </c>
      <c r="D6419" t="s">
        <v>21338</v>
      </c>
      <c r="E6419" t="s">
        <v>90</v>
      </c>
      <c r="F6419" t="s">
        <v>15</v>
      </c>
      <c r="G6419" t="s">
        <v>36</v>
      </c>
      <c r="H6419">
        <v>24</v>
      </c>
      <c r="I6419" t="s">
        <v>21342</v>
      </c>
      <c r="J6419" t="s">
        <v>21343</v>
      </c>
      <c r="K6419" t="s">
        <v>21344</v>
      </c>
      <c r="L6419" t="s">
        <v>77966</v>
      </c>
    </row>
    <row r="6420" spans="1:12" x14ac:dyDescent="0.15">
      <c r="A6420" t="s">
        <v>12</v>
      </c>
      <c r="B6420">
        <v>1763725</v>
      </c>
      <c r="C6420">
        <v>1763745</v>
      </c>
      <c r="D6420" t="s">
        <v>21338</v>
      </c>
      <c r="E6420" t="s">
        <v>90</v>
      </c>
      <c r="F6420" t="s">
        <v>15</v>
      </c>
      <c r="G6420" t="s">
        <v>16</v>
      </c>
      <c r="H6420">
        <v>45</v>
      </c>
      <c r="I6420" t="s">
        <v>21345</v>
      </c>
      <c r="J6420" t="s">
        <v>21346</v>
      </c>
      <c r="K6420" t="s">
        <v>21347</v>
      </c>
      <c r="L6420" t="s">
        <v>77967</v>
      </c>
    </row>
    <row r="6421" spans="1:12" x14ac:dyDescent="0.15">
      <c r="A6421" t="s">
        <v>12</v>
      </c>
      <c r="B6421">
        <v>1763746</v>
      </c>
      <c r="C6421">
        <v>1763766</v>
      </c>
      <c r="D6421" t="s">
        <v>21338</v>
      </c>
      <c r="E6421" t="s">
        <v>90</v>
      </c>
      <c r="F6421" t="s">
        <v>15</v>
      </c>
      <c r="G6421" t="s">
        <v>36</v>
      </c>
      <c r="H6421">
        <v>66</v>
      </c>
      <c r="I6421" t="s">
        <v>21348</v>
      </c>
      <c r="J6421" t="s">
        <v>21349</v>
      </c>
      <c r="K6421" t="s">
        <v>21350</v>
      </c>
      <c r="L6421" t="s">
        <v>77928</v>
      </c>
    </row>
    <row r="6422" spans="1:12" x14ac:dyDescent="0.15">
      <c r="A6422" t="s">
        <v>12</v>
      </c>
      <c r="B6422">
        <v>1766962</v>
      </c>
      <c r="C6422">
        <v>1766982</v>
      </c>
      <c r="D6422" t="s">
        <v>21351</v>
      </c>
      <c r="E6422" t="s">
        <v>90</v>
      </c>
      <c r="F6422" t="s">
        <v>76</v>
      </c>
      <c r="G6422" t="s">
        <v>32</v>
      </c>
      <c r="H6422">
        <v>1</v>
      </c>
      <c r="I6422" t="s">
        <v>21352</v>
      </c>
      <c r="J6422" t="s">
        <v>21353</v>
      </c>
      <c r="K6422" t="s">
        <v>21354</v>
      </c>
      <c r="L6422" t="s">
        <v>77917</v>
      </c>
    </row>
    <row r="6423" spans="1:12" x14ac:dyDescent="0.15">
      <c r="A6423" t="s">
        <v>12</v>
      </c>
      <c r="B6423">
        <v>1766940</v>
      </c>
      <c r="C6423">
        <v>1766960</v>
      </c>
      <c r="D6423" t="s">
        <v>21351</v>
      </c>
      <c r="E6423" t="s">
        <v>90</v>
      </c>
      <c r="F6423" t="s">
        <v>76</v>
      </c>
      <c r="G6423" t="s">
        <v>23</v>
      </c>
      <c r="H6423">
        <v>23</v>
      </c>
      <c r="I6423" t="s">
        <v>21355</v>
      </c>
      <c r="J6423" t="s">
        <v>21356</v>
      </c>
      <c r="K6423" t="s">
        <v>21357</v>
      </c>
      <c r="L6423" t="s">
        <v>77975</v>
      </c>
    </row>
    <row r="6424" spans="1:12" x14ac:dyDescent="0.15">
      <c r="A6424" t="s">
        <v>12</v>
      </c>
      <c r="B6424">
        <v>1766918</v>
      </c>
      <c r="C6424">
        <v>1766938</v>
      </c>
      <c r="D6424" t="s">
        <v>21351</v>
      </c>
      <c r="E6424" t="s">
        <v>90</v>
      </c>
      <c r="F6424" t="s">
        <v>76</v>
      </c>
      <c r="G6424" t="s">
        <v>16</v>
      </c>
      <c r="H6424">
        <v>45</v>
      </c>
      <c r="I6424" t="s">
        <v>21358</v>
      </c>
      <c r="J6424" t="s">
        <v>21359</v>
      </c>
      <c r="K6424" t="s">
        <v>21360</v>
      </c>
      <c r="L6424" t="s">
        <v>77967</v>
      </c>
    </row>
    <row r="6425" spans="1:12" x14ac:dyDescent="0.15">
      <c r="A6425" t="s">
        <v>12</v>
      </c>
      <c r="B6425">
        <v>1766896</v>
      </c>
      <c r="C6425">
        <v>1766916</v>
      </c>
      <c r="D6425" t="s">
        <v>21351</v>
      </c>
      <c r="E6425" t="s">
        <v>90</v>
      </c>
      <c r="F6425" t="s">
        <v>76</v>
      </c>
      <c r="G6425" t="s">
        <v>36</v>
      </c>
      <c r="H6425">
        <v>67</v>
      </c>
      <c r="I6425" t="s">
        <v>21361</v>
      </c>
      <c r="J6425" t="s">
        <v>21362</v>
      </c>
      <c r="K6425" t="s">
        <v>21363</v>
      </c>
      <c r="L6425" t="s">
        <v>77981</v>
      </c>
    </row>
    <row r="6426" spans="1:12" x14ac:dyDescent="0.15">
      <c r="A6426" t="s">
        <v>12</v>
      </c>
      <c r="B6426">
        <v>1767253</v>
      </c>
      <c r="C6426">
        <v>1767273</v>
      </c>
      <c r="D6426" t="s">
        <v>21364</v>
      </c>
      <c r="E6426" t="s">
        <v>21365</v>
      </c>
      <c r="F6426" t="s">
        <v>15</v>
      </c>
      <c r="G6426" t="s">
        <v>36</v>
      </c>
      <c r="H6426">
        <v>25</v>
      </c>
      <c r="I6426" t="s">
        <v>21366</v>
      </c>
      <c r="J6426" t="s">
        <v>21367</v>
      </c>
      <c r="K6426" t="s">
        <v>21368</v>
      </c>
      <c r="L6426" t="s">
        <v>78012</v>
      </c>
    </row>
    <row r="6427" spans="1:12" x14ac:dyDescent="0.15">
      <c r="A6427" t="s">
        <v>12</v>
      </c>
      <c r="B6427">
        <v>1767277</v>
      </c>
      <c r="C6427">
        <v>1767297</v>
      </c>
      <c r="D6427" t="s">
        <v>21364</v>
      </c>
      <c r="E6427" t="s">
        <v>21365</v>
      </c>
      <c r="F6427" t="s">
        <v>15</v>
      </c>
      <c r="G6427" t="s">
        <v>36</v>
      </c>
      <c r="H6427">
        <v>49</v>
      </c>
      <c r="I6427" t="s">
        <v>21369</v>
      </c>
      <c r="J6427" t="s">
        <v>21370</v>
      </c>
      <c r="K6427" t="s">
        <v>21371</v>
      </c>
      <c r="L6427" t="s">
        <v>77913</v>
      </c>
    </row>
    <row r="6428" spans="1:12" x14ac:dyDescent="0.15">
      <c r="A6428" t="s">
        <v>12</v>
      </c>
      <c r="B6428">
        <v>1767304</v>
      </c>
      <c r="C6428">
        <v>1767324</v>
      </c>
      <c r="D6428" t="s">
        <v>21364</v>
      </c>
      <c r="E6428" t="s">
        <v>21365</v>
      </c>
      <c r="F6428" t="s">
        <v>15</v>
      </c>
      <c r="G6428" t="s">
        <v>32</v>
      </c>
      <c r="H6428">
        <v>76</v>
      </c>
      <c r="I6428" t="s">
        <v>21372</v>
      </c>
      <c r="J6428" t="s">
        <v>21373</v>
      </c>
      <c r="K6428" t="s">
        <v>21374</v>
      </c>
      <c r="L6428" t="s">
        <v>77985</v>
      </c>
    </row>
    <row r="6429" spans="1:12" x14ac:dyDescent="0.15">
      <c r="A6429" t="s">
        <v>12</v>
      </c>
      <c r="B6429">
        <v>1767335</v>
      </c>
      <c r="C6429">
        <v>1767355</v>
      </c>
      <c r="D6429" t="s">
        <v>21364</v>
      </c>
      <c r="E6429" t="s">
        <v>21365</v>
      </c>
      <c r="F6429" t="s">
        <v>15</v>
      </c>
      <c r="G6429" t="s">
        <v>36</v>
      </c>
      <c r="H6429">
        <v>107</v>
      </c>
      <c r="I6429" t="s">
        <v>21375</v>
      </c>
      <c r="J6429" t="s">
        <v>21376</v>
      </c>
      <c r="K6429" t="s">
        <v>21377</v>
      </c>
      <c r="L6429" t="s">
        <v>77983</v>
      </c>
    </row>
    <row r="6430" spans="1:12" x14ac:dyDescent="0.15">
      <c r="A6430" t="s">
        <v>12</v>
      </c>
      <c r="B6430">
        <v>1768418</v>
      </c>
      <c r="C6430">
        <v>1768438</v>
      </c>
      <c r="D6430" t="s">
        <v>21378</v>
      </c>
      <c r="E6430" t="s">
        <v>90</v>
      </c>
      <c r="F6430" t="s">
        <v>15</v>
      </c>
      <c r="G6430" t="s">
        <v>36</v>
      </c>
      <c r="H6430">
        <v>23</v>
      </c>
      <c r="I6430" t="s">
        <v>21379</v>
      </c>
      <c r="J6430" t="s">
        <v>21380</v>
      </c>
      <c r="K6430" t="s">
        <v>21381</v>
      </c>
      <c r="L6430" t="s">
        <v>77975</v>
      </c>
    </row>
    <row r="6431" spans="1:12" x14ac:dyDescent="0.15">
      <c r="A6431" t="s">
        <v>12</v>
      </c>
      <c r="B6431">
        <v>1768455</v>
      </c>
      <c r="C6431">
        <v>1768475</v>
      </c>
      <c r="D6431" t="s">
        <v>21378</v>
      </c>
      <c r="E6431" t="s">
        <v>90</v>
      </c>
      <c r="F6431" t="s">
        <v>15</v>
      </c>
      <c r="G6431" t="s">
        <v>36</v>
      </c>
      <c r="H6431">
        <v>60</v>
      </c>
      <c r="I6431" t="s">
        <v>21382</v>
      </c>
      <c r="J6431" t="s">
        <v>21383</v>
      </c>
      <c r="K6431" t="s">
        <v>21384</v>
      </c>
      <c r="L6431" t="s">
        <v>78006</v>
      </c>
    </row>
    <row r="6432" spans="1:12" x14ac:dyDescent="0.15">
      <c r="A6432" t="s">
        <v>12</v>
      </c>
      <c r="B6432">
        <v>1768505</v>
      </c>
      <c r="C6432">
        <v>1768525</v>
      </c>
      <c r="D6432" t="s">
        <v>21378</v>
      </c>
      <c r="E6432" t="s">
        <v>90</v>
      </c>
      <c r="F6432" t="s">
        <v>15</v>
      </c>
      <c r="G6432" t="s">
        <v>23</v>
      </c>
      <c r="H6432">
        <v>110</v>
      </c>
      <c r="I6432" t="s">
        <v>21385</v>
      </c>
      <c r="J6432" t="s">
        <v>21386</v>
      </c>
      <c r="K6432" t="s">
        <v>21387</v>
      </c>
      <c r="L6432" t="s">
        <v>78030</v>
      </c>
    </row>
    <row r="6433" spans="1:12" x14ac:dyDescent="0.15">
      <c r="A6433" t="s">
        <v>12</v>
      </c>
      <c r="B6433">
        <v>1768528</v>
      </c>
      <c r="C6433">
        <v>1768548</v>
      </c>
      <c r="D6433" t="s">
        <v>21378</v>
      </c>
      <c r="E6433" t="s">
        <v>90</v>
      </c>
      <c r="F6433" t="s">
        <v>15</v>
      </c>
      <c r="G6433" t="s">
        <v>36</v>
      </c>
      <c r="H6433">
        <v>133</v>
      </c>
      <c r="I6433" t="s">
        <v>21388</v>
      </c>
      <c r="J6433" t="s">
        <v>21389</v>
      </c>
      <c r="K6433" t="s">
        <v>21390</v>
      </c>
      <c r="L6433" t="s">
        <v>77995</v>
      </c>
    </row>
    <row r="6434" spans="1:12" x14ac:dyDescent="0.15">
      <c r="A6434" t="s">
        <v>12</v>
      </c>
      <c r="B6434">
        <v>1769517</v>
      </c>
      <c r="C6434">
        <v>1769537</v>
      </c>
      <c r="D6434" t="s">
        <v>21391</v>
      </c>
      <c r="E6434" t="s">
        <v>90</v>
      </c>
      <c r="F6434" t="s">
        <v>15</v>
      </c>
      <c r="G6434" t="s">
        <v>23</v>
      </c>
      <c r="H6434">
        <v>32</v>
      </c>
      <c r="I6434" t="s">
        <v>21392</v>
      </c>
      <c r="J6434" t="s">
        <v>21393</v>
      </c>
      <c r="K6434" t="s">
        <v>21394</v>
      </c>
      <c r="L6434" t="s">
        <v>77918</v>
      </c>
    </row>
    <row r="6435" spans="1:12" x14ac:dyDescent="0.15">
      <c r="A6435" t="s">
        <v>12</v>
      </c>
      <c r="B6435">
        <v>1769541</v>
      </c>
      <c r="C6435">
        <v>1769561</v>
      </c>
      <c r="D6435" t="s">
        <v>21391</v>
      </c>
      <c r="E6435" t="s">
        <v>90</v>
      </c>
      <c r="F6435" t="s">
        <v>15</v>
      </c>
      <c r="G6435" t="s">
        <v>23</v>
      </c>
      <c r="H6435">
        <v>56</v>
      </c>
      <c r="I6435" t="s">
        <v>21395</v>
      </c>
      <c r="J6435" t="s">
        <v>21396</v>
      </c>
      <c r="K6435" t="s">
        <v>21397</v>
      </c>
      <c r="L6435" t="s">
        <v>77971</v>
      </c>
    </row>
    <row r="6436" spans="1:12" x14ac:dyDescent="0.15">
      <c r="A6436" t="s">
        <v>12</v>
      </c>
      <c r="B6436">
        <v>1769564</v>
      </c>
      <c r="C6436">
        <v>1769584</v>
      </c>
      <c r="D6436" t="s">
        <v>21391</v>
      </c>
      <c r="E6436" t="s">
        <v>90</v>
      </c>
      <c r="F6436" t="s">
        <v>15</v>
      </c>
      <c r="G6436" t="s">
        <v>16</v>
      </c>
      <c r="H6436">
        <v>79</v>
      </c>
      <c r="I6436" t="s">
        <v>21398</v>
      </c>
      <c r="J6436" t="s">
        <v>21399</v>
      </c>
      <c r="K6436" t="s">
        <v>21400</v>
      </c>
      <c r="L6436" t="s">
        <v>77993</v>
      </c>
    </row>
    <row r="6437" spans="1:12" x14ac:dyDescent="0.15">
      <c r="A6437" t="s">
        <v>12</v>
      </c>
      <c r="B6437">
        <v>1769630</v>
      </c>
      <c r="C6437">
        <v>1769650</v>
      </c>
      <c r="D6437" t="s">
        <v>21391</v>
      </c>
      <c r="E6437" t="s">
        <v>90</v>
      </c>
      <c r="F6437" t="s">
        <v>15</v>
      </c>
      <c r="G6437" t="s">
        <v>36</v>
      </c>
      <c r="H6437">
        <v>145</v>
      </c>
      <c r="I6437" t="s">
        <v>21401</v>
      </c>
      <c r="J6437" t="s">
        <v>21402</v>
      </c>
      <c r="K6437" t="s">
        <v>21403</v>
      </c>
      <c r="L6437" t="s">
        <v>77915</v>
      </c>
    </row>
    <row r="6438" spans="1:12" x14ac:dyDescent="0.15">
      <c r="A6438" t="s">
        <v>12</v>
      </c>
      <c r="B6438">
        <v>1770505</v>
      </c>
      <c r="C6438">
        <v>1770525</v>
      </c>
      <c r="D6438" t="s">
        <v>21404</v>
      </c>
      <c r="E6438" t="s">
        <v>90</v>
      </c>
      <c r="F6438" t="s">
        <v>15</v>
      </c>
      <c r="G6438" t="s">
        <v>32</v>
      </c>
      <c r="H6438">
        <v>1</v>
      </c>
      <c r="I6438" t="s">
        <v>21405</v>
      </c>
      <c r="J6438" t="s">
        <v>21406</v>
      </c>
      <c r="K6438" t="s">
        <v>21407</v>
      </c>
      <c r="L6438" t="s">
        <v>77917</v>
      </c>
    </row>
    <row r="6439" spans="1:12" x14ac:dyDescent="0.15">
      <c r="A6439" t="s">
        <v>12</v>
      </c>
      <c r="B6439">
        <v>1770525</v>
      </c>
      <c r="C6439">
        <v>1770545</v>
      </c>
      <c r="D6439" t="s">
        <v>21404</v>
      </c>
      <c r="E6439" t="s">
        <v>90</v>
      </c>
      <c r="F6439" t="s">
        <v>15</v>
      </c>
      <c r="G6439" t="s">
        <v>36</v>
      </c>
      <c r="H6439">
        <v>21</v>
      </c>
      <c r="I6439" t="s">
        <v>21408</v>
      </c>
      <c r="J6439" t="s">
        <v>21409</v>
      </c>
      <c r="K6439" t="s">
        <v>21410</v>
      </c>
      <c r="L6439" t="s">
        <v>78022</v>
      </c>
    </row>
    <row r="6440" spans="1:12" x14ac:dyDescent="0.15">
      <c r="A6440" t="s">
        <v>12</v>
      </c>
      <c r="B6440">
        <v>1770598</v>
      </c>
      <c r="C6440">
        <v>1770618</v>
      </c>
      <c r="D6440" t="s">
        <v>21404</v>
      </c>
      <c r="E6440" t="s">
        <v>90</v>
      </c>
      <c r="F6440" t="s">
        <v>15</v>
      </c>
      <c r="G6440" t="s">
        <v>16</v>
      </c>
      <c r="H6440">
        <v>94</v>
      </c>
      <c r="I6440" t="s">
        <v>21411</v>
      </c>
      <c r="J6440" t="s">
        <v>21412</v>
      </c>
      <c r="K6440" t="s">
        <v>21413</v>
      </c>
      <c r="L6440" t="s">
        <v>77927</v>
      </c>
    </row>
    <row r="6441" spans="1:12" x14ac:dyDescent="0.15">
      <c r="A6441" t="s">
        <v>12</v>
      </c>
      <c r="B6441">
        <v>1770625</v>
      </c>
      <c r="C6441">
        <v>1770645</v>
      </c>
      <c r="D6441" t="s">
        <v>21404</v>
      </c>
      <c r="E6441" t="s">
        <v>90</v>
      </c>
      <c r="F6441" t="s">
        <v>15</v>
      </c>
      <c r="G6441" t="s">
        <v>16</v>
      </c>
      <c r="H6441">
        <v>121</v>
      </c>
      <c r="I6441" t="s">
        <v>21414</v>
      </c>
      <c r="J6441" t="s">
        <v>21415</v>
      </c>
      <c r="K6441" t="s">
        <v>21416</v>
      </c>
      <c r="L6441" t="s">
        <v>77943</v>
      </c>
    </row>
    <row r="6442" spans="1:12" x14ac:dyDescent="0.15">
      <c r="A6442" t="s">
        <v>12</v>
      </c>
      <c r="B6442">
        <v>1771996</v>
      </c>
      <c r="C6442">
        <v>1772016</v>
      </c>
      <c r="D6442" t="s">
        <v>21417</v>
      </c>
      <c r="E6442" t="s">
        <v>90</v>
      </c>
      <c r="F6442" t="s">
        <v>76</v>
      </c>
      <c r="G6442" t="s">
        <v>36</v>
      </c>
      <c r="H6442">
        <v>0</v>
      </c>
      <c r="I6442" t="s">
        <v>21418</v>
      </c>
      <c r="J6442" t="s">
        <v>21419</v>
      </c>
      <c r="K6442" t="s">
        <v>21420</v>
      </c>
      <c r="L6442" t="s">
        <v>77980</v>
      </c>
    </row>
    <row r="6443" spans="1:12" x14ac:dyDescent="0.15">
      <c r="A6443" t="s">
        <v>12</v>
      </c>
      <c r="B6443">
        <v>1771974</v>
      </c>
      <c r="C6443">
        <v>1771994</v>
      </c>
      <c r="D6443" t="s">
        <v>21417</v>
      </c>
      <c r="E6443" t="s">
        <v>90</v>
      </c>
      <c r="F6443" t="s">
        <v>76</v>
      </c>
      <c r="G6443" t="s">
        <v>36</v>
      </c>
      <c r="H6443">
        <v>22</v>
      </c>
      <c r="I6443" t="s">
        <v>21421</v>
      </c>
      <c r="J6443" t="s">
        <v>21422</v>
      </c>
      <c r="K6443" t="s">
        <v>21423</v>
      </c>
      <c r="L6443" t="s">
        <v>77948</v>
      </c>
    </row>
    <row r="6444" spans="1:12" x14ac:dyDescent="0.15">
      <c r="A6444" t="s">
        <v>12</v>
      </c>
      <c r="B6444">
        <v>1771949</v>
      </c>
      <c r="C6444">
        <v>1771969</v>
      </c>
      <c r="D6444" t="s">
        <v>21417</v>
      </c>
      <c r="E6444" t="s">
        <v>90</v>
      </c>
      <c r="F6444" t="s">
        <v>76</v>
      </c>
      <c r="G6444" t="s">
        <v>23</v>
      </c>
      <c r="H6444">
        <v>47</v>
      </c>
      <c r="I6444" t="s">
        <v>21424</v>
      </c>
      <c r="J6444" t="s">
        <v>21425</v>
      </c>
      <c r="K6444" t="s">
        <v>21426</v>
      </c>
      <c r="L6444" t="s">
        <v>77932</v>
      </c>
    </row>
    <row r="6445" spans="1:12" x14ac:dyDescent="0.15">
      <c r="A6445" t="s">
        <v>12</v>
      </c>
      <c r="B6445">
        <v>1771890</v>
      </c>
      <c r="C6445">
        <v>1771910</v>
      </c>
      <c r="D6445" t="s">
        <v>21417</v>
      </c>
      <c r="E6445" t="s">
        <v>90</v>
      </c>
      <c r="F6445" t="s">
        <v>76</v>
      </c>
      <c r="G6445" t="s">
        <v>32</v>
      </c>
      <c r="H6445">
        <v>106</v>
      </c>
      <c r="I6445" t="s">
        <v>21427</v>
      </c>
      <c r="J6445" t="s">
        <v>21428</v>
      </c>
      <c r="K6445" t="s">
        <v>21429</v>
      </c>
      <c r="L6445" t="s">
        <v>77914</v>
      </c>
    </row>
    <row r="6446" spans="1:12" x14ac:dyDescent="0.15">
      <c r="A6446" t="s">
        <v>12</v>
      </c>
      <c r="B6446">
        <v>1772668</v>
      </c>
      <c r="C6446">
        <v>1772688</v>
      </c>
      <c r="D6446" t="s">
        <v>21430</v>
      </c>
      <c r="E6446" t="s">
        <v>90</v>
      </c>
      <c r="F6446" t="s">
        <v>76</v>
      </c>
      <c r="G6446" t="s">
        <v>16</v>
      </c>
      <c r="H6446">
        <v>6</v>
      </c>
      <c r="I6446" t="s">
        <v>21431</v>
      </c>
      <c r="J6446" t="s">
        <v>21432</v>
      </c>
      <c r="K6446" t="s">
        <v>21433</v>
      </c>
      <c r="L6446" t="s">
        <v>78025</v>
      </c>
    </row>
    <row r="6447" spans="1:12" x14ac:dyDescent="0.15">
      <c r="A6447" t="s">
        <v>12</v>
      </c>
      <c r="B6447">
        <v>1772636</v>
      </c>
      <c r="C6447">
        <v>1772656</v>
      </c>
      <c r="D6447" t="s">
        <v>21430</v>
      </c>
      <c r="E6447" t="s">
        <v>90</v>
      </c>
      <c r="F6447" t="s">
        <v>76</v>
      </c>
      <c r="G6447" t="s">
        <v>23</v>
      </c>
      <c r="H6447">
        <v>38</v>
      </c>
      <c r="I6447" t="s">
        <v>21434</v>
      </c>
      <c r="J6447" t="s">
        <v>21435</v>
      </c>
      <c r="K6447" t="s">
        <v>21436</v>
      </c>
      <c r="L6447" t="s">
        <v>78008</v>
      </c>
    </row>
    <row r="6448" spans="1:12" x14ac:dyDescent="0.15">
      <c r="A6448" t="s">
        <v>12</v>
      </c>
      <c r="B6448">
        <v>1772613</v>
      </c>
      <c r="C6448">
        <v>1772633</v>
      </c>
      <c r="D6448" t="s">
        <v>21430</v>
      </c>
      <c r="E6448" t="s">
        <v>90</v>
      </c>
      <c r="F6448" t="s">
        <v>76</v>
      </c>
      <c r="G6448" t="s">
        <v>36</v>
      </c>
      <c r="H6448">
        <v>61</v>
      </c>
      <c r="I6448" t="s">
        <v>21437</v>
      </c>
      <c r="J6448" t="s">
        <v>21438</v>
      </c>
      <c r="K6448" t="s">
        <v>21439</v>
      </c>
      <c r="L6448" t="s">
        <v>77979</v>
      </c>
    </row>
    <row r="6449" spans="1:12" x14ac:dyDescent="0.15">
      <c r="A6449" t="s">
        <v>12</v>
      </c>
      <c r="B6449">
        <v>1772592</v>
      </c>
      <c r="C6449">
        <v>1772612</v>
      </c>
      <c r="D6449" t="s">
        <v>21430</v>
      </c>
      <c r="E6449" t="s">
        <v>90</v>
      </c>
      <c r="F6449" t="s">
        <v>76</v>
      </c>
      <c r="G6449" t="s">
        <v>32</v>
      </c>
      <c r="H6449">
        <v>82</v>
      </c>
      <c r="I6449" t="s">
        <v>21440</v>
      </c>
      <c r="J6449" t="s">
        <v>21441</v>
      </c>
      <c r="K6449" t="s">
        <v>21442</v>
      </c>
      <c r="L6449" t="s">
        <v>78011</v>
      </c>
    </row>
    <row r="6450" spans="1:12" x14ac:dyDescent="0.15">
      <c r="A6450" t="s">
        <v>12</v>
      </c>
      <c r="B6450">
        <v>1772969</v>
      </c>
      <c r="C6450">
        <v>1772989</v>
      </c>
      <c r="D6450" t="s">
        <v>21443</v>
      </c>
      <c r="E6450" t="s">
        <v>90</v>
      </c>
      <c r="F6450" t="s">
        <v>76</v>
      </c>
      <c r="G6450" t="s">
        <v>16</v>
      </c>
      <c r="H6450">
        <v>7</v>
      </c>
      <c r="I6450" t="s">
        <v>21444</v>
      </c>
      <c r="J6450" t="s">
        <v>21445</v>
      </c>
      <c r="K6450" t="s">
        <v>21446</v>
      </c>
      <c r="L6450" t="s">
        <v>77909</v>
      </c>
    </row>
    <row r="6451" spans="1:12" x14ac:dyDescent="0.15">
      <c r="A6451" t="s">
        <v>12</v>
      </c>
      <c r="B6451">
        <v>1772944</v>
      </c>
      <c r="C6451">
        <v>1772964</v>
      </c>
      <c r="D6451" t="s">
        <v>21443</v>
      </c>
      <c r="E6451" t="s">
        <v>90</v>
      </c>
      <c r="F6451" t="s">
        <v>76</v>
      </c>
      <c r="G6451" t="s">
        <v>16</v>
      </c>
      <c r="H6451">
        <v>32</v>
      </c>
      <c r="I6451" t="s">
        <v>21447</v>
      </c>
      <c r="J6451" t="s">
        <v>21448</v>
      </c>
      <c r="K6451" t="s">
        <v>21449</v>
      </c>
      <c r="L6451" t="s">
        <v>77918</v>
      </c>
    </row>
    <row r="6452" spans="1:12" x14ac:dyDescent="0.15">
      <c r="A6452" t="s">
        <v>12</v>
      </c>
      <c r="B6452">
        <v>1772906</v>
      </c>
      <c r="C6452">
        <v>1772926</v>
      </c>
      <c r="D6452" t="s">
        <v>21443</v>
      </c>
      <c r="E6452" t="s">
        <v>90</v>
      </c>
      <c r="F6452" t="s">
        <v>76</v>
      </c>
      <c r="G6452" t="s">
        <v>16</v>
      </c>
      <c r="H6452">
        <v>70</v>
      </c>
      <c r="I6452" t="s">
        <v>21450</v>
      </c>
      <c r="J6452" t="s">
        <v>21451</v>
      </c>
      <c r="K6452" t="s">
        <v>21452</v>
      </c>
      <c r="L6452" t="s">
        <v>77919</v>
      </c>
    </row>
    <row r="6453" spans="1:12" x14ac:dyDescent="0.15">
      <c r="A6453" t="s">
        <v>12</v>
      </c>
      <c r="B6453">
        <v>1772864</v>
      </c>
      <c r="C6453">
        <v>1772884</v>
      </c>
      <c r="D6453" t="s">
        <v>21443</v>
      </c>
      <c r="E6453" t="s">
        <v>90</v>
      </c>
      <c r="F6453" t="s">
        <v>76</v>
      </c>
      <c r="G6453" t="s">
        <v>16</v>
      </c>
      <c r="H6453">
        <v>112</v>
      </c>
      <c r="I6453" t="s">
        <v>21453</v>
      </c>
      <c r="J6453" t="s">
        <v>21454</v>
      </c>
      <c r="K6453" t="s">
        <v>21455</v>
      </c>
      <c r="L6453" t="s">
        <v>77950</v>
      </c>
    </row>
    <row r="6454" spans="1:12" x14ac:dyDescent="0.15">
      <c r="A6454" t="s">
        <v>12</v>
      </c>
      <c r="B6454">
        <v>1773219</v>
      </c>
      <c r="C6454">
        <v>1773239</v>
      </c>
      <c r="D6454" t="s">
        <v>21456</v>
      </c>
      <c r="E6454" t="s">
        <v>90</v>
      </c>
      <c r="F6454" t="s">
        <v>15</v>
      </c>
      <c r="G6454" t="s">
        <v>36</v>
      </c>
      <c r="H6454">
        <v>14</v>
      </c>
      <c r="I6454" t="s">
        <v>21457</v>
      </c>
      <c r="J6454" t="s">
        <v>21458</v>
      </c>
      <c r="K6454" t="s">
        <v>21459</v>
      </c>
      <c r="L6454" t="s">
        <v>77924</v>
      </c>
    </row>
    <row r="6455" spans="1:12" x14ac:dyDescent="0.15">
      <c r="A6455" t="s">
        <v>12</v>
      </c>
      <c r="B6455">
        <v>1773253</v>
      </c>
      <c r="C6455">
        <v>1773273</v>
      </c>
      <c r="D6455" t="s">
        <v>21456</v>
      </c>
      <c r="E6455" t="s">
        <v>90</v>
      </c>
      <c r="F6455" t="s">
        <v>15</v>
      </c>
      <c r="G6455" t="s">
        <v>16</v>
      </c>
      <c r="H6455">
        <v>48</v>
      </c>
      <c r="I6455" t="s">
        <v>21460</v>
      </c>
      <c r="J6455" t="s">
        <v>21461</v>
      </c>
      <c r="K6455" t="s">
        <v>21462</v>
      </c>
      <c r="L6455" t="s">
        <v>78018</v>
      </c>
    </row>
    <row r="6456" spans="1:12" x14ac:dyDescent="0.15">
      <c r="A6456" t="s">
        <v>12</v>
      </c>
      <c r="B6456">
        <v>1773277</v>
      </c>
      <c r="C6456">
        <v>1773297</v>
      </c>
      <c r="D6456" t="s">
        <v>21456</v>
      </c>
      <c r="E6456" t="s">
        <v>90</v>
      </c>
      <c r="F6456" t="s">
        <v>15</v>
      </c>
      <c r="G6456" t="s">
        <v>36</v>
      </c>
      <c r="H6456">
        <v>72</v>
      </c>
      <c r="I6456" t="s">
        <v>21463</v>
      </c>
      <c r="J6456" t="s">
        <v>21464</v>
      </c>
      <c r="K6456" t="s">
        <v>21465</v>
      </c>
      <c r="L6456" t="s">
        <v>78066</v>
      </c>
    </row>
    <row r="6457" spans="1:12" x14ac:dyDescent="0.15">
      <c r="A6457" t="s">
        <v>12</v>
      </c>
      <c r="B6457">
        <v>1773309</v>
      </c>
      <c r="C6457">
        <v>1773329</v>
      </c>
      <c r="D6457" t="s">
        <v>21456</v>
      </c>
      <c r="E6457" t="s">
        <v>90</v>
      </c>
      <c r="F6457" t="s">
        <v>15</v>
      </c>
      <c r="G6457" t="s">
        <v>16</v>
      </c>
      <c r="H6457">
        <v>104</v>
      </c>
      <c r="I6457" t="s">
        <v>21466</v>
      </c>
      <c r="J6457" t="s">
        <v>21467</v>
      </c>
      <c r="K6457" t="s">
        <v>21468</v>
      </c>
      <c r="L6457" t="s">
        <v>77963</v>
      </c>
    </row>
    <row r="6458" spans="1:12" x14ac:dyDescent="0.15">
      <c r="A6458" t="s">
        <v>12</v>
      </c>
      <c r="B6458">
        <v>1773616</v>
      </c>
      <c r="C6458">
        <v>1773636</v>
      </c>
      <c r="D6458" t="s">
        <v>21469</v>
      </c>
      <c r="E6458" t="s">
        <v>90</v>
      </c>
      <c r="F6458" t="s">
        <v>15</v>
      </c>
      <c r="G6458" t="s">
        <v>36</v>
      </c>
      <c r="H6458">
        <v>22</v>
      </c>
      <c r="I6458" t="s">
        <v>21470</v>
      </c>
      <c r="J6458" t="s">
        <v>21471</v>
      </c>
      <c r="K6458" t="s">
        <v>21472</v>
      </c>
      <c r="L6458" t="s">
        <v>77948</v>
      </c>
    </row>
    <row r="6459" spans="1:12" x14ac:dyDescent="0.15">
      <c r="A6459" t="s">
        <v>12</v>
      </c>
      <c r="B6459">
        <v>1773649</v>
      </c>
      <c r="C6459">
        <v>1773669</v>
      </c>
      <c r="D6459" t="s">
        <v>21469</v>
      </c>
      <c r="E6459" t="s">
        <v>90</v>
      </c>
      <c r="F6459" t="s">
        <v>15</v>
      </c>
      <c r="G6459" t="s">
        <v>32</v>
      </c>
      <c r="H6459">
        <v>55</v>
      </c>
      <c r="I6459" t="s">
        <v>21473</v>
      </c>
      <c r="J6459" t="s">
        <v>21474</v>
      </c>
      <c r="K6459" t="s">
        <v>21475</v>
      </c>
      <c r="L6459" t="s">
        <v>77992</v>
      </c>
    </row>
    <row r="6460" spans="1:12" x14ac:dyDescent="0.15">
      <c r="A6460" t="s">
        <v>12</v>
      </c>
      <c r="B6460">
        <v>1773671</v>
      </c>
      <c r="C6460">
        <v>1773691</v>
      </c>
      <c r="D6460" t="s">
        <v>21469</v>
      </c>
      <c r="E6460" t="s">
        <v>90</v>
      </c>
      <c r="F6460" t="s">
        <v>15</v>
      </c>
      <c r="G6460" t="s">
        <v>36</v>
      </c>
      <c r="H6460">
        <v>77</v>
      </c>
      <c r="I6460" t="s">
        <v>21476</v>
      </c>
      <c r="J6460" t="s">
        <v>21477</v>
      </c>
      <c r="K6460" t="s">
        <v>21478</v>
      </c>
      <c r="L6460" t="s">
        <v>77960</v>
      </c>
    </row>
    <row r="6461" spans="1:12" x14ac:dyDescent="0.15">
      <c r="A6461" t="s">
        <v>12</v>
      </c>
      <c r="B6461">
        <v>1773718</v>
      </c>
      <c r="C6461">
        <v>1773738</v>
      </c>
      <c r="D6461" t="s">
        <v>21469</v>
      </c>
      <c r="E6461" t="s">
        <v>90</v>
      </c>
      <c r="F6461" t="s">
        <v>15</v>
      </c>
      <c r="G6461" t="s">
        <v>23</v>
      </c>
      <c r="H6461">
        <v>124</v>
      </c>
      <c r="I6461" t="s">
        <v>21479</v>
      </c>
      <c r="J6461" t="s">
        <v>21480</v>
      </c>
      <c r="K6461" t="s">
        <v>21481</v>
      </c>
      <c r="L6461" t="s">
        <v>78046</v>
      </c>
    </row>
    <row r="6462" spans="1:12" x14ac:dyDescent="0.15">
      <c r="A6462" t="s">
        <v>12</v>
      </c>
      <c r="B6462">
        <v>1773901</v>
      </c>
      <c r="C6462">
        <v>1773921</v>
      </c>
      <c r="D6462" t="s">
        <v>21482</v>
      </c>
      <c r="E6462" t="s">
        <v>90</v>
      </c>
      <c r="F6462" t="s">
        <v>15</v>
      </c>
      <c r="G6462" t="s">
        <v>16</v>
      </c>
      <c r="H6462">
        <v>12</v>
      </c>
      <c r="I6462" t="s">
        <v>21483</v>
      </c>
      <c r="J6462" t="s">
        <v>21484</v>
      </c>
      <c r="K6462" t="s">
        <v>21485</v>
      </c>
      <c r="L6462" t="s">
        <v>77991</v>
      </c>
    </row>
    <row r="6463" spans="1:12" x14ac:dyDescent="0.15">
      <c r="A6463" t="s">
        <v>12</v>
      </c>
      <c r="B6463">
        <v>1773944</v>
      </c>
      <c r="C6463">
        <v>1773964</v>
      </c>
      <c r="D6463" t="s">
        <v>21482</v>
      </c>
      <c r="E6463" t="s">
        <v>90</v>
      </c>
      <c r="F6463" t="s">
        <v>15</v>
      </c>
      <c r="G6463" t="s">
        <v>36</v>
      </c>
      <c r="H6463">
        <v>55</v>
      </c>
      <c r="I6463" t="s">
        <v>21486</v>
      </c>
      <c r="J6463" t="s">
        <v>21487</v>
      </c>
      <c r="K6463" t="s">
        <v>21488</v>
      </c>
      <c r="L6463" t="s">
        <v>77992</v>
      </c>
    </row>
    <row r="6464" spans="1:12" x14ac:dyDescent="0.15">
      <c r="A6464" t="s">
        <v>12</v>
      </c>
      <c r="B6464">
        <v>1773977</v>
      </c>
      <c r="C6464">
        <v>1773997</v>
      </c>
      <c r="D6464" t="s">
        <v>21482</v>
      </c>
      <c r="E6464" t="s">
        <v>90</v>
      </c>
      <c r="F6464" t="s">
        <v>15</v>
      </c>
      <c r="G6464" t="s">
        <v>36</v>
      </c>
      <c r="H6464">
        <v>88</v>
      </c>
      <c r="I6464" t="s">
        <v>21489</v>
      </c>
      <c r="J6464" t="s">
        <v>21490</v>
      </c>
      <c r="K6464" t="s">
        <v>21491</v>
      </c>
      <c r="L6464" t="s">
        <v>77923</v>
      </c>
    </row>
    <row r="6465" spans="1:12" x14ac:dyDescent="0.15">
      <c r="A6465" t="s">
        <v>12</v>
      </c>
      <c r="B6465">
        <v>1774002</v>
      </c>
      <c r="C6465">
        <v>1774022</v>
      </c>
      <c r="D6465" t="s">
        <v>21482</v>
      </c>
      <c r="E6465" t="s">
        <v>90</v>
      </c>
      <c r="F6465" t="s">
        <v>15</v>
      </c>
      <c r="G6465" t="s">
        <v>23</v>
      </c>
      <c r="H6465">
        <v>113</v>
      </c>
      <c r="I6465" t="s">
        <v>21492</v>
      </c>
      <c r="J6465" t="s">
        <v>21493</v>
      </c>
      <c r="K6465" t="s">
        <v>21494</v>
      </c>
      <c r="L6465" t="s">
        <v>77986</v>
      </c>
    </row>
    <row r="6466" spans="1:12" x14ac:dyDescent="0.15">
      <c r="A6466" t="s">
        <v>12</v>
      </c>
      <c r="B6466">
        <v>1774480</v>
      </c>
      <c r="C6466">
        <v>1774500</v>
      </c>
      <c r="D6466" t="s">
        <v>21495</v>
      </c>
      <c r="E6466" t="s">
        <v>90</v>
      </c>
      <c r="F6466" t="s">
        <v>15</v>
      </c>
      <c r="G6466" t="s">
        <v>36</v>
      </c>
      <c r="H6466">
        <v>11</v>
      </c>
      <c r="I6466" t="s">
        <v>21496</v>
      </c>
      <c r="J6466" t="s">
        <v>21497</v>
      </c>
      <c r="K6466" t="s">
        <v>21498</v>
      </c>
      <c r="L6466" t="s">
        <v>77974</v>
      </c>
    </row>
    <row r="6467" spans="1:12" x14ac:dyDescent="0.15">
      <c r="A6467" t="s">
        <v>12</v>
      </c>
      <c r="B6467">
        <v>1774501</v>
      </c>
      <c r="C6467">
        <v>1774521</v>
      </c>
      <c r="D6467" t="s">
        <v>21495</v>
      </c>
      <c r="E6467" t="s">
        <v>90</v>
      </c>
      <c r="F6467" t="s">
        <v>15</v>
      </c>
      <c r="G6467" t="s">
        <v>16</v>
      </c>
      <c r="H6467">
        <v>32</v>
      </c>
      <c r="I6467" t="s">
        <v>21499</v>
      </c>
      <c r="J6467" t="s">
        <v>21500</v>
      </c>
      <c r="K6467" t="s">
        <v>21501</v>
      </c>
      <c r="L6467" t="s">
        <v>77918</v>
      </c>
    </row>
    <row r="6468" spans="1:12" x14ac:dyDescent="0.15">
      <c r="A6468" t="s">
        <v>12</v>
      </c>
      <c r="B6468">
        <v>1774528</v>
      </c>
      <c r="C6468">
        <v>1774548</v>
      </c>
      <c r="D6468" t="s">
        <v>21495</v>
      </c>
      <c r="E6468" t="s">
        <v>90</v>
      </c>
      <c r="F6468" t="s">
        <v>15</v>
      </c>
      <c r="G6468" t="s">
        <v>16</v>
      </c>
      <c r="H6468">
        <v>59</v>
      </c>
      <c r="I6468" t="s">
        <v>21502</v>
      </c>
      <c r="J6468" t="s">
        <v>21503</v>
      </c>
      <c r="K6468" t="s">
        <v>21504</v>
      </c>
      <c r="L6468" t="s">
        <v>78009</v>
      </c>
    </row>
    <row r="6469" spans="1:12" x14ac:dyDescent="0.15">
      <c r="A6469" t="s">
        <v>12</v>
      </c>
      <c r="B6469">
        <v>1774552</v>
      </c>
      <c r="C6469">
        <v>1774572</v>
      </c>
      <c r="D6469" t="s">
        <v>21495</v>
      </c>
      <c r="E6469" t="s">
        <v>90</v>
      </c>
      <c r="F6469" t="s">
        <v>15</v>
      </c>
      <c r="G6469" t="s">
        <v>16</v>
      </c>
      <c r="H6469">
        <v>83</v>
      </c>
      <c r="I6469" t="s">
        <v>21505</v>
      </c>
      <c r="J6469" t="s">
        <v>21506</v>
      </c>
      <c r="K6469" t="s">
        <v>21507</v>
      </c>
      <c r="L6469" t="s">
        <v>77958</v>
      </c>
    </row>
    <row r="6470" spans="1:12" x14ac:dyDescent="0.15">
      <c r="A6470" t="s">
        <v>12</v>
      </c>
      <c r="B6470">
        <v>1775690</v>
      </c>
      <c r="C6470">
        <v>1775710</v>
      </c>
      <c r="D6470" t="s">
        <v>21508</v>
      </c>
      <c r="E6470" t="s">
        <v>21509</v>
      </c>
      <c r="F6470" t="s">
        <v>15</v>
      </c>
      <c r="G6470" t="s">
        <v>16</v>
      </c>
      <c r="H6470">
        <v>25</v>
      </c>
      <c r="I6470" t="s">
        <v>21510</v>
      </c>
      <c r="J6470" t="s">
        <v>21511</v>
      </c>
      <c r="K6470" t="s">
        <v>21512</v>
      </c>
      <c r="L6470" t="s">
        <v>78012</v>
      </c>
    </row>
    <row r="6471" spans="1:12" x14ac:dyDescent="0.15">
      <c r="A6471" t="s">
        <v>12</v>
      </c>
      <c r="B6471">
        <v>1775723</v>
      </c>
      <c r="C6471">
        <v>1775743</v>
      </c>
      <c r="D6471" t="s">
        <v>21508</v>
      </c>
      <c r="E6471" t="s">
        <v>21509</v>
      </c>
      <c r="F6471" t="s">
        <v>15</v>
      </c>
      <c r="G6471" t="s">
        <v>36</v>
      </c>
      <c r="H6471">
        <v>58</v>
      </c>
      <c r="I6471" t="s">
        <v>21513</v>
      </c>
      <c r="J6471" t="s">
        <v>21514</v>
      </c>
      <c r="K6471" t="s">
        <v>21515</v>
      </c>
      <c r="L6471" t="s">
        <v>77911</v>
      </c>
    </row>
    <row r="6472" spans="1:12" x14ac:dyDescent="0.15">
      <c r="A6472" t="s">
        <v>12</v>
      </c>
      <c r="B6472">
        <v>1775756</v>
      </c>
      <c r="C6472">
        <v>1775776</v>
      </c>
      <c r="D6472" t="s">
        <v>21508</v>
      </c>
      <c r="E6472" t="s">
        <v>21509</v>
      </c>
      <c r="F6472" t="s">
        <v>15</v>
      </c>
      <c r="G6472" t="s">
        <v>16</v>
      </c>
      <c r="H6472">
        <v>91</v>
      </c>
      <c r="I6472" t="s">
        <v>21516</v>
      </c>
      <c r="J6472" t="s">
        <v>21517</v>
      </c>
      <c r="K6472" t="s">
        <v>21518</v>
      </c>
      <c r="L6472" t="s">
        <v>77907</v>
      </c>
    </row>
    <row r="6473" spans="1:12" x14ac:dyDescent="0.15">
      <c r="A6473" t="s">
        <v>12</v>
      </c>
      <c r="B6473">
        <v>1775810</v>
      </c>
      <c r="C6473">
        <v>1775830</v>
      </c>
      <c r="D6473" t="s">
        <v>21508</v>
      </c>
      <c r="E6473" t="s">
        <v>21509</v>
      </c>
      <c r="F6473" t="s">
        <v>15</v>
      </c>
      <c r="G6473" t="s">
        <v>16</v>
      </c>
      <c r="H6473">
        <v>145</v>
      </c>
      <c r="I6473" t="s">
        <v>21519</v>
      </c>
      <c r="J6473" t="s">
        <v>21520</v>
      </c>
      <c r="K6473" t="s">
        <v>21521</v>
      </c>
      <c r="L6473" t="s">
        <v>77915</v>
      </c>
    </row>
    <row r="6474" spans="1:12" x14ac:dyDescent="0.15">
      <c r="A6474" t="s">
        <v>12</v>
      </c>
      <c r="B6474">
        <v>1778454</v>
      </c>
      <c r="C6474">
        <v>1778474</v>
      </c>
      <c r="D6474" t="s">
        <v>21522</v>
      </c>
      <c r="E6474" t="s">
        <v>21523</v>
      </c>
      <c r="F6474" t="s">
        <v>15</v>
      </c>
      <c r="G6474" t="s">
        <v>32</v>
      </c>
      <c r="H6474">
        <v>28</v>
      </c>
      <c r="I6474" t="s">
        <v>21524</v>
      </c>
      <c r="J6474" t="s">
        <v>21525</v>
      </c>
      <c r="K6474" t="s">
        <v>21526</v>
      </c>
      <c r="L6474" t="s">
        <v>77956</v>
      </c>
    </row>
    <row r="6475" spans="1:12" x14ac:dyDescent="0.15">
      <c r="A6475" t="s">
        <v>12</v>
      </c>
      <c r="B6475">
        <v>1778485</v>
      </c>
      <c r="C6475">
        <v>1778505</v>
      </c>
      <c r="D6475" t="s">
        <v>21522</v>
      </c>
      <c r="E6475" t="s">
        <v>21523</v>
      </c>
      <c r="F6475" t="s">
        <v>15</v>
      </c>
      <c r="G6475" t="s">
        <v>23</v>
      </c>
      <c r="H6475">
        <v>59</v>
      </c>
      <c r="I6475" t="s">
        <v>21527</v>
      </c>
      <c r="J6475" t="s">
        <v>21528</v>
      </c>
      <c r="K6475" t="s">
        <v>21529</v>
      </c>
      <c r="L6475" t="s">
        <v>78009</v>
      </c>
    </row>
    <row r="6476" spans="1:12" x14ac:dyDescent="0.15">
      <c r="A6476" t="s">
        <v>12</v>
      </c>
      <c r="B6476">
        <v>1778528</v>
      </c>
      <c r="C6476">
        <v>1778548</v>
      </c>
      <c r="D6476" t="s">
        <v>21522</v>
      </c>
      <c r="E6476" t="s">
        <v>21523</v>
      </c>
      <c r="F6476" t="s">
        <v>15</v>
      </c>
      <c r="G6476" t="s">
        <v>16</v>
      </c>
      <c r="H6476">
        <v>102</v>
      </c>
      <c r="I6476" t="s">
        <v>21530</v>
      </c>
      <c r="J6476" t="s">
        <v>21531</v>
      </c>
      <c r="K6476" t="s">
        <v>21532</v>
      </c>
      <c r="L6476" t="s">
        <v>77933</v>
      </c>
    </row>
    <row r="6477" spans="1:12" x14ac:dyDescent="0.15">
      <c r="A6477" t="s">
        <v>12</v>
      </c>
      <c r="B6477">
        <v>1778556</v>
      </c>
      <c r="C6477">
        <v>1778576</v>
      </c>
      <c r="D6477" t="s">
        <v>21522</v>
      </c>
      <c r="E6477" t="s">
        <v>21523</v>
      </c>
      <c r="F6477" t="s">
        <v>15</v>
      </c>
      <c r="G6477" t="s">
        <v>16</v>
      </c>
      <c r="H6477">
        <v>130</v>
      </c>
      <c r="I6477" t="s">
        <v>21533</v>
      </c>
      <c r="J6477" t="s">
        <v>21534</v>
      </c>
      <c r="K6477" t="s">
        <v>21535</v>
      </c>
      <c r="L6477" t="s">
        <v>77998</v>
      </c>
    </row>
    <row r="6478" spans="1:12" x14ac:dyDescent="0.15">
      <c r="A6478" t="s">
        <v>12</v>
      </c>
      <c r="B6478">
        <v>1779261</v>
      </c>
      <c r="C6478">
        <v>1779281</v>
      </c>
      <c r="D6478" t="s">
        <v>21536</v>
      </c>
      <c r="E6478" t="s">
        <v>21537</v>
      </c>
      <c r="F6478" t="s">
        <v>15</v>
      </c>
      <c r="G6478" t="s">
        <v>16</v>
      </c>
      <c r="H6478">
        <v>0</v>
      </c>
      <c r="I6478" t="s">
        <v>21538</v>
      </c>
      <c r="J6478" t="s">
        <v>21539</v>
      </c>
      <c r="K6478" t="s">
        <v>21540</v>
      </c>
      <c r="L6478" t="s">
        <v>77980</v>
      </c>
    </row>
    <row r="6479" spans="1:12" x14ac:dyDescent="0.15">
      <c r="A6479" t="s">
        <v>12</v>
      </c>
      <c r="B6479">
        <v>1779285</v>
      </c>
      <c r="C6479">
        <v>1779305</v>
      </c>
      <c r="D6479" t="s">
        <v>21536</v>
      </c>
      <c r="E6479" t="s">
        <v>21537</v>
      </c>
      <c r="F6479" t="s">
        <v>15</v>
      </c>
      <c r="G6479" t="s">
        <v>16</v>
      </c>
      <c r="H6479">
        <v>24</v>
      </c>
      <c r="I6479" t="s">
        <v>21541</v>
      </c>
      <c r="J6479" t="s">
        <v>21542</v>
      </c>
      <c r="K6479" t="s">
        <v>21543</v>
      </c>
      <c r="L6479" t="s">
        <v>77966</v>
      </c>
    </row>
    <row r="6480" spans="1:12" x14ac:dyDescent="0.15">
      <c r="A6480" t="s">
        <v>12</v>
      </c>
      <c r="B6480">
        <v>1779307</v>
      </c>
      <c r="C6480">
        <v>1779327</v>
      </c>
      <c r="D6480" t="s">
        <v>21536</v>
      </c>
      <c r="E6480" t="s">
        <v>21537</v>
      </c>
      <c r="F6480" t="s">
        <v>15</v>
      </c>
      <c r="G6480" t="s">
        <v>36</v>
      </c>
      <c r="H6480">
        <v>46</v>
      </c>
      <c r="I6480" t="s">
        <v>21544</v>
      </c>
      <c r="J6480" t="s">
        <v>21545</v>
      </c>
      <c r="K6480" t="s">
        <v>21546</v>
      </c>
      <c r="L6480" t="s">
        <v>78004</v>
      </c>
    </row>
    <row r="6481" spans="1:12" x14ac:dyDescent="0.15">
      <c r="A6481" t="s">
        <v>12</v>
      </c>
      <c r="B6481">
        <v>1779410</v>
      </c>
      <c r="C6481">
        <v>1779430</v>
      </c>
      <c r="D6481" t="s">
        <v>21536</v>
      </c>
      <c r="E6481" t="s">
        <v>21537</v>
      </c>
      <c r="F6481" t="s">
        <v>15</v>
      </c>
      <c r="G6481" t="s">
        <v>16</v>
      </c>
      <c r="H6481">
        <v>149</v>
      </c>
      <c r="I6481" t="s">
        <v>21547</v>
      </c>
      <c r="J6481" t="s">
        <v>21548</v>
      </c>
      <c r="K6481" t="s">
        <v>21549</v>
      </c>
      <c r="L6481" t="s">
        <v>78045</v>
      </c>
    </row>
    <row r="6482" spans="1:12" x14ac:dyDescent="0.15">
      <c r="A6482" t="s">
        <v>12</v>
      </c>
      <c r="B6482">
        <v>1781124</v>
      </c>
      <c r="C6482">
        <v>1781144</v>
      </c>
      <c r="D6482" t="s">
        <v>21550</v>
      </c>
      <c r="E6482" t="s">
        <v>21551</v>
      </c>
      <c r="F6482" t="s">
        <v>15</v>
      </c>
      <c r="G6482" t="s">
        <v>36</v>
      </c>
      <c r="H6482">
        <v>76</v>
      </c>
      <c r="I6482" t="s">
        <v>21552</v>
      </c>
      <c r="J6482" t="s">
        <v>21553</v>
      </c>
      <c r="K6482" t="s">
        <v>21554</v>
      </c>
      <c r="L6482" t="s">
        <v>77985</v>
      </c>
    </row>
    <row r="6483" spans="1:12" x14ac:dyDescent="0.15">
      <c r="A6483" t="s">
        <v>12</v>
      </c>
      <c r="B6483">
        <v>1781170</v>
      </c>
      <c r="C6483">
        <v>1781190</v>
      </c>
      <c r="D6483" t="s">
        <v>21550</v>
      </c>
      <c r="E6483" t="s">
        <v>21551</v>
      </c>
      <c r="F6483" t="s">
        <v>15</v>
      </c>
      <c r="G6483" t="s">
        <v>23</v>
      </c>
      <c r="H6483">
        <v>122</v>
      </c>
      <c r="I6483" t="s">
        <v>21555</v>
      </c>
      <c r="J6483" t="s">
        <v>21556</v>
      </c>
      <c r="K6483" t="s">
        <v>21557</v>
      </c>
      <c r="L6483" t="s">
        <v>78033</v>
      </c>
    </row>
    <row r="6484" spans="1:12" x14ac:dyDescent="0.15">
      <c r="A6484" t="s">
        <v>12</v>
      </c>
      <c r="B6484">
        <v>1781214</v>
      </c>
      <c r="C6484">
        <v>1781234</v>
      </c>
      <c r="D6484" t="s">
        <v>21550</v>
      </c>
      <c r="E6484" t="s">
        <v>21551</v>
      </c>
      <c r="F6484" t="s">
        <v>15</v>
      </c>
      <c r="G6484" t="s">
        <v>16</v>
      </c>
      <c r="H6484">
        <v>166</v>
      </c>
      <c r="I6484" t="s">
        <v>21558</v>
      </c>
      <c r="J6484" t="s">
        <v>21559</v>
      </c>
      <c r="K6484" t="s">
        <v>21560</v>
      </c>
      <c r="L6484" t="s">
        <v>77996</v>
      </c>
    </row>
    <row r="6485" spans="1:12" x14ac:dyDescent="0.15">
      <c r="A6485" t="s">
        <v>12</v>
      </c>
      <c r="B6485">
        <v>1781239</v>
      </c>
      <c r="C6485">
        <v>1781259</v>
      </c>
      <c r="D6485" t="s">
        <v>21550</v>
      </c>
      <c r="E6485" t="s">
        <v>21551</v>
      </c>
      <c r="F6485" t="s">
        <v>15</v>
      </c>
      <c r="G6485" t="s">
        <v>16</v>
      </c>
      <c r="H6485">
        <v>191</v>
      </c>
      <c r="I6485" t="s">
        <v>21561</v>
      </c>
      <c r="J6485" t="s">
        <v>21562</v>
      </c>
      <c r="K6485" t="s">
        <v>21563</v>
      </c>
      <c r="L6485" t="s">
        <v>78133</v>
      </c>
    </row>
    <row r="6486" spans="1:12" x14ac:dyDescent="0.15">
      <c r="A6486" t="s">
        <v>12</v>
      </c>
      <c r="B6486">
        <v>1782387</v>
      </c>
      <c r="C6486">
        <v>1782407</v>
      </c>
      <c r="D6486" t="s">
        <v>21564</v>
      </c>
      <c r="E6486" t="s">
        <v>90</v>
      </c>
      <c r="F6486" t="s">
        <v>15</v>
      </c>
      <c r="G6486" t="s">
        <v>23</v>
      </c>
      <c r="H6486">
        <v>11</v>
      </c>
      <c r="I6486" t="s">
        <v>21565</v>
      </c>
      <c r="J6486" t="s">
        <v>21566</v>
      </c>
      <c r="K6486" t="s">
        <v>21567</v>
      </c>
      <c r="L6486" t="s">
        <v>77974</v>
      </c>
    </row>
    <row r="6487" spans="1:12" x14ac:dyDescent="0.15">
      <c r="A6487" t="s">
        <v>12</v>
      </c>
      <c r="B6487">
        <v>1782407</v>
      </c>
      <c r="C6487">
        <v>1782427</v>
      </c>
      <c r="D6487" t="s">
        <v>21564</v>
      </c>
      <c r="E6487" t="s">
        <v>90</v>
      </c>
      <c r="F6487" t="s">
        <v>15</v>
      </c>
      <c r="G6487" t="s">
        <v>23</v>
      </c>
      <c r="H6487">
        <v>31</v>
      </c>
      <c r="I6487" t="s">
        <v>21568</v>
      </c>
      <c r="J6487" t="s">
        <v>21569</v>
      </c>
      <c r="K6487" t="s">
        <v>21570</v>
      </c>
      <c r="L6487" t="s">
        <v>77910</v>
      </c>
    </row>
    <row r="6488" spans="1:12" x14ac:dyDescent="0.15">
      <c r="A6488" t="s">
        <v>12</v>
      </c>
      <c r="B6488">
        <v>1782462</v>
      </c>
      <c r="C6488">
        <v>1782482</v>
      </c>
      <c r="D6488" t="s">
        <v>21564</v>
      </c>
      <c r="E6488" t="s">
        <v>90</v>
      </c>
      <c r="F6488" t="s">
        <v>15</v>
      </c>
      <c r="G6488" t="s">
        <v>32</v>
      </c>
      <c r="H6488">
        <v>86</v>
      </c>
      <c r="I6488" t="s">
        <v>21571</v>
      </c>
      <c r="J6488" t="s">
        <v>21572</v>
      </c>
      <c r="K6488" t="s">
        <v>21573</v>
      </c>
      <c r="L6488" t="s">
        <v>77929</v>
      </c>
    </row>
    <row r="6489" spans="1:12" x14ac:dyDescent="0.15">
      <c r="A6489" t="s">
        <v>12</v>
      </c>
      <c r="B6489">
        <v>1782483</v>
      </c>
      <c r="C6489">
        <v>1782503</v>
      </c>
      <c r="D6489" t="s">
        <v>21564</v>
      </c>
      <c r="E6489" t="s">
        <v>90</v>
      </c>
      <c r="F6489" t="s">
        <v>15</v>
      </c>
      <c r="G6489" t="s">
        <v>36</v>
      </c>
      <c r="H6489">
        <v>107</v>
      </c>
      <c r="I6489" t="s">
        <v>21574</v>
      </c>
      <c r="J6489" t="s">
        <v>21575</v>
      </c>
      <c r="K6489" t="s">
        <v>21576</v>
      </c>
      <c r="L6489" t="s">
        <v>77983</v>
      </c>
    </row>
    <row r="6490" spans="1:12" x14ac:dyDescent="0.15">
      <c r="A6490" t="s">
        <v>12</v>
      </c>
      <c r="B6490">
        <v>1784205</v>
      </c>
      <c r="C6490">
        <v>1784225</v>
      </c>
      <c r="D6490" t="s">
        <v>21577</v>
      </c>
      <c r="E6490" t="s">
        <v>90</v>
      </c>
      <c r="F6490" t="s">
        <v>15</v>
      </c>
      <c r="G6490" t="s">
        <v>16</v>
      </c>
      <c r="H6490">
        <v>19</v>
      </c>
      <c r="I6490" t="s">
        <v>21578</v>
      </c>
      <c r="J6490" t="s">
        <v>21579</v>
      </c>
      <c r="K6490" t="s">
        <v>21580</v>
      </c>
      <c r="L6490" t="s">
        <v>77982</v>
      </c>
    </row>
    <row r="6491" spans="1:12" x14ac:dyDescent="0.15">
      <c r="A6491" t="s">
        <v>12</v>
      </c>
      <c r="B6491">
        <v>1784230</v>
      </c>
      <c r="C6491">
        <v>1784250</v>
      </c>
      <c r="D6491" t="s">
        <v>21577</v>
      </c>
      <c r="E6491" t="s">
        <v>90</v>
      </c>
      <c r="F6491" t="s">
        <v>15</v>
      </c>
      <c r="G6491" t="s">
        <v>32</v>
      </c>
      <c r="H6491">
        <v>44</v>
      </c>
      <c r="I6491" t="s">
        <v>21581</v>
      </c>
      <c r="J6491" t="s">
        <v>21582</v>
      </c>
      <c r="K6491" t="s">
        <v>21583</v>
      </c>
      <c r="L6491" t="s">
        <v>78016</v>
      </c>
    </row>
    <row r="6492" spans="1:12" x14ac:dyDescent="0.15">
      <c r="A6492" t="s">
        <v>12</v>
      </c>
      <c r="B6492">
        <v>1784254</v>
      </c>
      <c r="C6492">
        <v>1784274</v>
      </c>
      <c r="D6492" t="s">
        <v>21577</v>
      </c>
      <c r="E6492" t="s">
        <v>90</v>
      </c>
      <c r="F6492" t="s">
        <v>15</v>
      </c>
      <c r="G6492" t="s">
        <v>23</v>
      </c>
      <c r="H6492">
        <v>68</v>
      </c>
      <c r="I6492" t="s">
        <v>21584</v>
      </c>
      <c r="J6492" t="s">
        <v>21585</v>
      </c>
      <c r="K6492" t="s">
        <v>21586</v>
      </c>
      <c r="L6492" t="s">
        <v>77962</v>
      </c>
    </row>
    <row r="6493" spans="1:12" x14ac:dyDescent="0.15">
      <c r="A6493" t="s">
        <v>12</v>
      </c>
      <c r="B6493">
        <v>1784283</v>
      </c>
      <c r="C6493">
        <v>1784303</v>
      </c>
      <c r="D6493" t="s">
        <v>21577</v>
      </c>
      <c r="E6493" t="s">
        <v>90</v>
      </c>
      <c r="F6493" t="s">
        <v>15</v>
      </c>
      <c r="G6493" t="s">
        <v>36</v>
      </c>
      <c r="H6493">
        <v>97</v>
      </c>
      <c r="I6493" t="s">
        <v>21587</v>
      </c>
      <c r="J6493" t="s">
        <v>21588</v>
      </c>
      <c r="K6493" t="s">
        <v>21589</v>
      </c>
      <c r="L6493" t="s">
        <v>78010</v>
      </c>
    </row>
    <row r="6494" spans="1:12" x14ac:dyDescent="0.15">
      <c r="A6494" t="s">
        <v>12</v>
      </c>
      <c r="B6494">
        <v>1784784</v>
      </c>
      <c r="C6494">
        <v>1784804</v>
      </c>
      <c r="D6494" t="s">
        <v>21590</v>
      </c>
      <c r="E6494" t="s">
        <v>90</v>
      </c>
      <c r="F6494" t="s">
        <v>15</v>
      </c>
      <c r="G6494" t="s">
        <v>36</v>
      </c>
      <c r="H6494">
        <v>0</v>
      </c>
      <c r="I6494" t="s">
        <v>21591</v>
      </c>
      <c r="J6494" t="s">
        <v>21592</v>
      </c>
      <c r="K6494" t="s">
        <v>21593</v>
      </c>
      <c r="L6494" t="s">
        <v>77980</v>
      </c>
    </row>
    <row r="6495" spans="1:12" x14ac:dyDescent="0.15">
      <c r="A6495" t="s">
        <v>12</v>
      </c>
      <c r="B6495">
        <v>1784809</v>
      </c>
      <c r="C6495">
        <v>1784829</v>
      </c>
      <c r="D6495" t="s">
        <v>21590</v>
      </c>
      <c r="E6495" t="s">
        <v>90</v>
      </c>
      <c r="F6495" t="s">
        <v>15</v>
      </c>
      <c r="G6495" t="s">
        <v>36</v>
      </c>
      <c r="H6495">
        <v>25</v>
      </c>
      <c r="I6495" t="s">
        <v>21594</v>
      </c>
      <c r="J6495" t="s">
        <v>21595</v>
      </c>
      <c r="K6495" t="s">
        <v>21596</v>
      </c>
      <c r="L6495" t="s">
        <v>78012</v>
      </c>
    </row>
    <row r="6496" spans="1:12" x14ac:dyDescent="0.15">
      <c r="A6496" t="s">
        <v>12</v>
      </c>
      <c r="B6496">
        <v>1784836</v>
      </c>
      <c r="C6496">
        <v>1784856</v>
      </c>
      <c r="D6496" t="s">
        <v>21590</v>
      </c>
      <c r="E6496" t="s">
        <v>90</v>
      </c>
      <c r="F6496" t="s">
        <v>15</v>
      </c>
      <c r="G6496" t="s">
        <v>32</v>
      </c>
      <c r="H6496">
        <v>52</v>
      </c>
      <c r="I6496" t="s">
        <v>21597</v>
      </c>
      <c r="J6496" t="s">
        <v>21598</v>
      </c>
      <c r="K6496" t="s">
        <v>21599</v>
      </c>
      <c r="L6496" t="s">
        <v>77959</v>
      </c>
    </row>
    <row r="6497" spans="1:12" x14ac:dyDescent="0.15">
      <c r="A6497" t="s">
        <v>12</v>
      </c>
      <c r="B6497">
        <v>1784865</v>
      </c>
      <c r="C6497">
        <v>1784885</v>
      </c>
      <c r="D6497" t="s">
        <v>21590</v>
      </c>
      <c r="E6497" t="s">
        <v>90</v>
      </c>
      <c r="F6497" t="s">
        <v>15</v>
      </c>
      <c r="G6497" t="s">
        <v>16</v>
      </c>
      <c r="H6497">
        <v>81</v>
      </c>
      <c r="I6497" t="s">
        <v>21600</v>
      </c>
      <c r="J6497" t="s">
        <v>21601</v>
      </c>
      <c r="K6497" t="s">
        <v>21602</v>
      </c>
      <c r="L6497" t="s">
        <v>78019</v>
      </c>
    </row>
    <row r="6498" spans="1:12" x14ac:dyDescent="0.15">
      <c r="A6498" t="s">
        <v>12</v>
      </c>
      <c r="B6498">
        <v>1785772</v>
      </c>
      <c r="C6498">
        <v>1785792</v>
      </c>
      <c r="D6498" t="s">
        <v>21603</v>
      </c>
      <c r="E6498" t="s">
        <v>90</v>
      </c>
      <c r="F6498" t="s">
        <v>15</v>
      </c>
      <c r="G6498" t="s">
        <v>16</v>
      </c>
      <c r="H6498">
        <v>13</v>
      </c>
      <c r="I6498" t="s">
        <v>21604</v>
      </c>
      <c r="J6498" t="s">
        <v>21605</v>
      </c>
      <c r="K6498" t="s">
        <v>21606</v>
      </c>
      <c r="L6498" t="s">
        <v>77935</v>
      </c>
    </row>
    <row r="6499" spans="1:12" x14ac:dyDescent="0.15">
      <c r="A6499" t="s">
        <v>12</v>
      </c>
      <c r="B6499">
        <v>1785794</v>
      </c>
      <c r="C6499">
        <v>1785814</v>
      </c>
      <c r="D6499" t="s">
        <v>21603</v>
      </c>
      <c r="E6499" t="s">
        <v>90</v>
      </c>
      <c r="F6499" t="s">
        <v>15</v>
      </c>
      <c r="G6499" t="s">
        <v>16</v>
      </c>
      <c r="H6499">
        <v>35</v>
      </c>
      <c r="I6499" t="s">
        <v>21607</v>
      </c>
      <c r="J6499" t="s">
        <v>21608</v>
      </c>
      <c r="K6499" t="s">
        <v>21609</v>
      </c>
      <c r="L6499" t="s">
        <v>77936</v>
      </c>
    </row>
    <row r="6500" spans="1:12" x14ac:dyDescent="0.15">
      <c r="A6500" t="s">
        <v>12</v>
      </c>
      <c r="B6500">
        <v>1785817</v>
      </c>
      <c r="C6500">
        <v>1785837</v>
      </c>
      <c r="D6500" t="s">
        <v>21603</v>
      </c>
      <c r="E6500" t="s">
        <v>90</v>
      </c>
      <c r="F6500" t="s">
        <v>15</v>
      </c>
      <c r="G6500" t="s">
        <v>16</v>
      </c>
      <c r="H6500">
        <v>58</v>
      </c>
      <c r="I6500" t="s">
        <v>21610</v>
      </c>
      <c r="J6500" t="s">
        <v>21611</v>
      </c>
      <c r="K6500" t="s">
        <v>21612</v>
      </c>
      <c r="L6500" t="s">
        <v>77911</v>
      </c>
    </row>
    <row r="6501" spans="1:12" x14ac:dyDescent="0.15">
      <c r="A6501" t="s">
        <v>12</v>
      </c>
      <c r="B6501">
        <v>1785847</v>
      </c>
      <c r="C6501">
        <v>1785867</v>
      </c>
      <c r="D6501" t="s">
        <v>21603</v>
      </c>
      <c r="E6501" t="s">
        <v>90</v>
      </c>
      <c r="F6501" t="s">
        <v>15</v>
      </c>
      <c r="G6501" t="s">
        <v>32</v>
      </c>
      <c r="H6501">
        <v>88</v>
      </c>
      <c r="I6501" t="s">
        <v>21613</v>
      </c>
      <c r="J6501" t="s">
        <v>21614</v>
      </c>
      <c r="K6501" t="s">
        <v>21615</v>
      </c>
      <c r="L6501" t="s">
        <v>77923</v>
      </c>
    </row>
    <row r="6502" spans="1:12" x14ac:dyDescent="0.15">
      <c r="A6502" t="s">
        <v>12</v>
      </c>
      <c r="B6502">
        <v>1786951</v>
      </c>
      <c r="C6502">
        <v>1786971</v>
      </c>
      <c r="D6502" t="s">
        <v>21616</v>
      </c>
      <c r="E6502" t="s">
        <v>90</v>
      </c>
      <c r="F6502" t="s">
        <v>15</v>
      </c>
      <c r="G6502" t="s">
        <v>23</v>
      </c>
      <c r="H6502">
        <v>23</v>
      </c>
      <c r="I6502" t="s">
        <v>21617</v>
      </c>
      <c r="J6502" t="s">
        <v>21618</v>
      </c>
      <c r="K6502" t="s">
        <v>21619</v>
      </c>
      <c r="L6502" t="s">
        <v>77975</v>
      </c>
    </row>
    <row r="6503" spans="1:12" x14ac:dyDescent="0.15">
      <c r="A6503" t="s">
        <v>12</v>
      </c>
      <c r="B6503">
        <v>1786971</v>
      </c>
      <c r="C6503">
        <v>1786991</v>
      </c>
      <c r="D6503" t="s">
        <v>21616</v>
      </c>
      <c r="E6503" t="s">
        <v>90</v>
      </c>
      <c r="F6503" t="s">
        <v>15</v>
      </c>
      <c r="G6503" t="s">
        <v>32</v>
      </c>
      <c r="H6503">
        <v>43</v>
      </c>
      <c r="I6503" t="s">
        <v>21620</v>
      </c>
      <c r="J6503" t="s">
        <v>21621</v>
      </c>
      <c r="K6503" t="s">
        <v>21622</v>
      </c>
      <c r="L6503" t="s">
        <v>77942</v>
      </c>
    </row>
    <row r="6504" spans="1:12" x14ac:dyDescent="0.15">
      <c r="A6504" t="s">
        <v>12</v>
      </c>
      <c r="B6504">
        <v>1787022</v>
      </c>
      <c r="C6504">
        <v>1787042</v>
      </c>
      <c r="D6504" t="s">
        <v>21616</v>
      </c>
      <c r="E6504" t="s">
        <v>90</v>
      </c>
      <c r="F6504" t="s">
        <v>15</v>
      </c>
      <c r="G6504" t="s">
        <v>23</v>
      </c>
      <c r="H6504">
        <v>94</v>
      </c>
      <c r="I6504" t="s">
        <v>21623</v>
      </c>
      <c r="J6504" t="s">
        <v>21624</v>
      </c>
      <c r="K6504" t="s">
        <v>21625</v>
      </c>
      <c r="L6504" t="s">
        <v>77927</v>
      </c>
    </row>
    <row r="6505" spans="1:12" x14ac:dyDescent="0.15">
      <c r="A6505" t="s">
        <v>12</v>
      </c>
      <c r="B6505">
        <v>1787046</v>
      </c>
      <c r="C6505">
        <v>1787066</v>
      </c>
      <c r="D6505" t="s">
        <v>21616</v>
      </c>
      <c r="E6505" t="s">
        <v>90</v>
      </c>
      <c r="F6505" t="s">
        <v>15</v>
      </c>
      <c r="G6505" t="s">
        <v>16</v>
      </c>
      <c r="H6505">
        <v>118</v>
      </c>
      <c r="I6505" t="s">
        <v>21626</v>
      </c>
      <c r="J6505" t="s">
        <v>21627</v>
      </c>
      <c r="K6505" t="s">
        <v>21628</v>
      </c>
      <c r="L6505" t="s">
        <v>77973</v>
      </c>
    </row>
    <row r="6506" spans="1:12" x14ac:dyDescent="0.15">
      <c r="A6506" t="s">
        <v>12</v>
      </c>
      <c r="B6506">
        <v>1788161</v>
      </c>
      <c r="C6506">
        <v>1788181</v>
      </c>
      <c r="D6506" t="s">
        <v>21629</v>
      </c>
      <c r="E6506" t="s">
        <v>90</v>
      </c>
      <c r="F6506" t="s">
        <v>15</v>
      </c>
      <c r="G6506" t="s">
        <v>32</v>
      </c>
      <c r="H6506">
        <v>46</v>
      </c>
      <c r="I6506" t="s">
        <v>21630</v>
      </c>
      <c r="J6506" t="s">
        <v>21631</v>
      </c>
      <c r="K6506" t="s">
        <v>21632</v>
      </c>
      <c r="L6506" t="s">
        <v>78004</v>
      </c>
    </row>
    <row r="6507" spans="1:12" x14ac:dyDescent="0.15">
      <c r="A6507" t="s">
        <v>12</v>
      </c>
      <c r="B6507">
        <v>1788182</v>
      </c>
      <c r="C6507">
        <v>1788202</v>
      </c>
      <c r="D6507" t="s">
        <v>21629</v>
      </c>
      <c r="E6507" t="s">
        <v>90</v>
      </c>
      <c r="F6507" t="s">
        <v>15</v>
      </c>
      <c r="G6507" t="s">
        <v>16</v>
      </c>
      <c r="H6507">
        <v>67</v>
      </c>
      <c r="I6507" t="s">
        <v>21633</v>
      </c>
      <c r="J6507" t="s">
        <v>21634</v>
      </c>
      <c r="K6507" t="s">
        <v>21635</v>
      </c>
      <c r="L6507" t="s">
        <v>77981</v>
      </c>
    </row>
    <row r="6508" spans="1:12" x14ac:dyDescent="0.15">
      <c r="A6508" t="s">
        <v>12</v>
      </c>
      <c r="B6508">
        <v>1788215</v>
      </c>
      <c r="C6508">
        <v>1788235</v>
      </c>
      <c r="D6508" t="s">
        <v>21629</v>
      </c>
      <c r="E6508" t="s">
        <v>90</v>
      </c>
      <c r="F6508" t="s">
        <v>15</v>
      </c>
      <c r="G6508" t="s">
        <v>16</v>
      </c>
      <c r="H6508">
        <v>100</v>
      </c>
      <c r="I6508" t="s">
        <v>21636</v>
      </c>
      <c r="J6508" t="s">
        <v>21637</v>
      </c>
      <c r="K6508" t="s">
        <v>21638</v>
      </c>
      <c r="L6508" t="s">
        <v>77953</v>
      </c>
    </row>
    <row r="6509" spans="1:12" x14ac:dyDescent="0.15">
      <c r="A6509" t="s">
        <v>12</v>
      </c>
      <c r="B6509">
        <v>1788242</v>
      </c>
      <c r="C6509">
        <v>1788262</v>
      </c>
      <c r="D6509" t="s">
        <v>21629</v>
      </c>
      <c r="E6509" t="s">
        <v>90</v>
      </c>
      <c r="F6509" t="s">
        <v>15</v>
      </c>
      <c r="G6509" t="s">
        <v>16</v>
      </c>
      <c r="H6509">
        <v>127</v>
      </c>
      <c r="I6509" t="s">
        <v>21639</v>
      </c>
      <c r="J6509" t="s">
        <v>21640</v>
      </c>
      <c r="K6509" t="s">
        <v>21641</v>
      </c>
      <c r="L6509" t="s">
        <v>78026</v>
      </c>
    </row>
    <row r="6510" spans="1:12" x14ac:dyDescent="0.15">
      <c r="A6510" t="s">
        <v>12</v>
      </c>
      <c r="B6510">
        <v>1789351</v>
      </c>
      <c r="C6510">
        <v>1789371</v>
      </c>
      <c r="D6510" t="s">
        <v>21642</v>
      </c>
      <c r="E6510" t="s">
        <v>90</v>
      </c>
      <c r="F6510" t="s">
        <v>76</v>
      </c>
      <c r="G6510" t="s">
        <v>23</v>
      </c>
      <c r="H6510">
        <v>14</v>
      </c>
      <c r="I6510" t="s">
        <v>21643</v>
      </c>
      <c r="J6510" t="s">
        <v>21644</v>
      </c>
      <c r="K6510" t="s">
        <v>21645</v>
      </c>
      <c r="L6510" t="s">
        <v>77924</v>
      </c>
    </row>
    <row r="6511" spans="1:12" x14ac:dyDescent="0.15">
      <c r="A6511" t="s">
        <v>12</v>
      </c>
      <c r="B6511">
        <v>1789325</v>
      </c>
      <c r="C6511">
        <v>1789345</v>
      </c>
      <c r="D6511" t="s">
        <v>21642</v>
      </c>
      <c r="E6511" t="s">
        <v>90</v>
      </c>
      <c r="F6511" t="s">
        <v>76</v>
      </c>
      <c r="G6511" t="s">
        <v>16</v>
      </c>
      <c r="H6511">
        <v>40</v>
      </c>
      <c r="I6511" t="s">
        <v>21646</v>
      </c>
      <c r="J6511" t="s">
        <v>21647</v>
      </c>
      <c r="K6511" t="s">
        <v>21648</v>
      </c>
      <c r="L6511" t="s">
        <v>77952</v>
      </c>
    </row>
    <row r="6512" spans="1:12" x14ac:dyDescent="0.15">
      <c r="A6512" t="s">
        <v>12</v>
      </c>
      <c r="B6512">
        <v>1789295</v>
      </c>
      <c r="C6512">
        <v>1789315</v>
      </c>
      <c r="D6512" t="s">
        <v>21642</v>
      </c>
      <c r="E6512" t="s">
        <v>90</v>
      </c>
      <c r="F6512" t="s">
        <v>76</v>
      </c>
      <c r="G6512" t="s">
        <v>16</v>
      </c>
      <c r="H6512">
        <v>70</v>
      </c>
      <c r="I6512" t="s">
        <v>21649</v>
      </c>
      <c r="J6512" t="s">
        <v>21650</v>
      </c>
      <c r="K6512" t="s">
        <v>21651</v>
      </c>
      <c r="L6512" t="s">
        <v>77919</v>
      </c>
    </row>
    <row r="6513" spans="1:12" x14ac:dyDescent="0.15">
      <c r="A6513" t="s">
        <v>12</v>
      </c>
      <c r="B6513">
        <v>1789210</v>
      </c>
      <c r="C6513">
        <v>1789230</v>
      </c>
      <c r="D6513" t="s">
        <v>21642</v>
      </c>
      <c r="E6513" t="s">
        <v>90</v>
      </c>
      <c r="F6513" t="s">
        <v>76</v>
      </c>
      <c r="G6513" t="s">
        <v>16</v>
      </c>
      <c r="H6513">
        <v>155</v>
      </c>
      <c r="I6513" t="s">
        <v>21652</v>
      </c>
      <c r="J6513" t="s">
        <v>21653</v>
      </c>
      <c r="K6513" t="s">
        <v>21654</v>
      </c>
      <c r="L6513" t="s">
        <v>78083</v>
      </c>
    </row>
    <row r="6514" spans="1:12" x14ac:dyDescent="0.15">
      <c r="A6514" t="s">
        <v>12</v>
      </c>
      <c r="B6514">
        <v>1789678</v>
      </c>
      <c r="C6514">
        <v>1789698</v>
      </c>
      <c r="D6514" t="s">
        <v>21655</v>
      </c>
      <c r="E6514" t="s">
        <v>21656</v>
      </c>
      <c r="F6514" t="s">
        <v>15</v>
      </c>
      <c r="G6514" t="s">
        <v>16</v>
      </c>
      <c r="H6514">
        <v>19</v>
      </c>
      <c r="I6514" t="s">
        <v>21657</v>
      </c>
      <c r="J6514" t="s">
        <v>21658</v>
      </c>
      <c r="K6514" t="s">
        <v>21659</v>
      </c>
      <c r="L6514" t="s">
        <v>77982</v>
      </c>
    </row>
    <row r="6515" spans="1:12" x14ac:dyDescent="0.15">
      <c r="A6515" t="s">
        <v>12</v>
      </c>
      <c r="B6515">
        <v>1789700</v>
      </c>
      <c r="C6515">
        <v>1789720</v>
      </c>
      <c r="D6515" t="s">
        <v>21655</v>
      </c>
      <c r="E6515" t="s">
        <v>21656</v>
      </c>
      <c r="F6515" t="s">
        <v>15</v>
      </c>
      <c r="G6515" t="s">
        <v>32</v>
      </c>
      <c r="H6515">
        <v>41</v>
      </c>
      <c r="I6515" t="s">
        <v>21660</v>
      </c>
      <c r="J6515" t="s">
        <v>21661</v>
      </c>
      <c r="K6515" t="s">
        <v>21662</v>
      </c>
      <c r="L6515" t="s">
        <v>78014</v>
      </c>
    </row>
    <row r="6516" spans="1:12" x14ac:dyDescent="0.15">
      <c r="A6516" t="s">
        <v>12</v>
      </c>
      <c r="B6516">
        <v>1789732</v>
      </c>
      <c r="C6516">
        <v>1789752</v>
      </c>
      <c r="D6516" t="s">
        <v>21655</v>
      </c>
      <c r="E6516" t="s">
        <v>21656</v>
      </c>
      <c r="F6516" t="s">
        <v>15</v>
      </c>
      <c r="G6516" t="s">
        <v>32</v>
      </c>
      <c r="H6516">
        <v>73</v>
      </c>
      <c r="I6516" t="s">
        <v>21663</v>
      </c>
      <c r="J6516" t="s">
        <v>21664</v>
      </c>
      <c r="K6516" t="s">
        <v>21665</v>
      </c>
      <c r="L6516" t="s">
        <v>77926</v>
      </c>
    </row>
    <row r="6517" spans="1:12" x14ac:dyDescent="0.15">
      <c r="A6517" t="s">
        <v>12</v>
      </c>
      <c r="B6517">
        <v>1789762</v>
      </c>
      <c r="C6517">
        <v>1789782</v>
      </c>
      <c r="D6517" t="s">
        <v>21655</v>
      </c>
      <c r="E6517" t="s">
        <v>21656</v>
      </c>
      <c r="F6517" t="s">
        <v>15</v>
      </c>
      <c r="G6517" t="s">
        <v>16</v>
      </c>
      <c r="H6517">
        <v>103</v>
      </c>
      <c r="I6517" t="s">
        <v>21666</v>
      </c>
      <c r="J6517" t="s">
        <v>21667</v>
      </c>
      <c r="K6517" t="s">
        <v>21668</v>
      </c>
      <c r="L6517" t="s">
        <v>77937</v>
      </c>
    </row>
    <row r="6518" spans="1:12" x14ac:dyDescent="0.15">
      <c r="A6518" t="s">
        <v>12</v>
      </c>
      <c r="B6518">
        <v>1791034</v>
      </c>
      <c r="C6518">
        <v>1791054</v>
      </c>
      <c r="D6518" t="s">
        <v>21669</v>
      </c>
      <c r="E6518" t="s">
        <v>21670</v>
      </c>
      <c r="F6518" t="s">
        <v>76</v>
      </c>
      <c r="G6518" t="s">
        <v>32</v>
      </c>
      <c r="H6518">
        <v>1</v>
      </c>
      <c r="I6518" t="s">
        <v>21671</v>
      </c>
      <c r="J6518" t="s">
        <v>21672</v>
      </c>
      <c r="K6518" t="s">
        <v>21673</v>
      </c>
      <c r="L6518" t="s">
        <v>77917</v>
      </c>
    </row>
    <row r="6519" spans="1:12" x14ac:dyDescent="0.15">
      <c r="A6519" t="s">
        <v>12</v>
      </c>
      <c r="B6519">
        <v>1791014</v>
      </c>
      <c r="C6519">
        <v>1791034</v>
      </c>
      <c r="D6519" t="s">
        <v>21669</v>
      </c>
      <c r="E6519" t="s">
        <v>21670</v>
      </c>
      <c r="F6519" t="s">
        <v>76</v>
      </c>
      <c r="G6519" t="s">
        <v>36</v>
      </c>
      <c r="H6519">
        <v>21</v>
      </c>
      <c r="I6519" t="s">
        <v>21674</v>
      </c>
      <c r="J6519" t="s">
        <v>21675</v>
      </c>
      <c r="K6519" t="s">
        <v>21676</v>
      </c>
      <c r="L6519" t="s">
        <v>78022</v>
      </c>
    </row>
    <row r="6520" spans="1:12" x14ac:dyDescent="0.15">
      <c r="A6520" t="s">
        <v>12</v>
      </c>
      <c r="B6520">
        <v>1790968</v>
      </c>
      <c r="C6520">
        <v>1790988</v>
      </c>
      <c r="D6520" t="s">
        <v>21669</v>
      </c>
      <c r="E6520" t="s">
        <v>21670</v>
      </c>
      <c r="F6520" t="s">
        <v>76</v>
      </c>
      <c r="G6520" t="s">
        <v>16</v>
      </c>
      <c r="H6520">
        <v>67</v>
      </c>
      <c r="I6520" t="s">
        <v>21677</v>
      </c>
      <c r="J6520" t="s">
        <v>21678</v>
      </c>
      <c r="K6520" t="s">
        <v>21679</v>
      </c>
      <c r="L6520" t="s">
        <v>77981</v>
      </c>
    </row>
    <row r="6521" spans="1:12" x14ac:dyDescent="0.15">
      <c r="A6521" t="s">
        <v>12</v>
      </c>
      <c r="B6521">
        <v>1790941</v>
      </c>
      <c r="C6521">
        <v>1790961</v>
      </c>
      <c r="D6521" t="s">
        <v>21669</v>
      </c>
      <c r="E6521" t="s">
        <v>21670</v>
      </c>
      <c r="F6521" t="s">
        <v>76</v>
      </c>
      <c r="G6521" t="s">
        <v>32</v>
      </c>
      <c r="H6521">
        <v>94</v>
      </c>
      <c r="I6521" t="s">
        <v>21680</v>
      </c>
      <c r="J6521" t="s">
        <v>21681</v>
      </c>
      <c r="K6521" t="s">
        <v>21682</v>
      </c>
      <c r="L6521" t="s">
        <v>77927</v>
      </c>
    </row>
    <row r="6522" spans="1:12" x14ac:dyDescent="0.15">
      <c r="A6522" t="s">
        <v>12</v>
      </c>
      <c r="B6522">
        <v>1791878</v>
      </c>
      <c r="C6522">
        <v>1791898</v>
      </c>
      <c r="D6522" t="s">
        <v>21683</v>
      </c>
      <c r="E6522" t="s">
        <v>21684</v>
      </c>
      <c r="F6522" t="s">
        <v>76</v>
      </c>
      <c r="G6522" t="s">
        <v>32</v>
      </c>
      <c r="H6522">
        <v>1</v>
      </c>
      <c r="I6522" t="s">
        <v>21685</v>
      </c>
      <c r="J6522" t="s">
        <v>21686</v>
      </c>
      <c r="K6522" t="s">
        <v>21687</v>
      </c>
      <c r="L6522" t="s">
        <v>77917</v>
      </c>
    </row>
    <row r="6523" spans="1:12" x14ac:dyDescent="0.15">
      <c r="A6523" t="s">
        <v>12</v>
      </c>
      <c r="B6523">
        <v>1791839</v>
      </c>
      <c r="C6523">
        <v>1791859</v>
      </c>
      <c r="D6523" t="s">
        <v>21683</v>
      </c>
      <c r="E6523" t="s">
        <v>21684</v>
      </c>
      <c r="F6523" t="s">
        <v>76</v>
      </c>
      <c r="G6523" t="s">
        <v>16</v>
      </c>
      <c r="H6523">
        <v>40</v>
      </c>
      <c r="I6523" t="s">
        <v>21688</v>
      </c>
      <c r="J6523" t="s">
        <v>21689</v>
      </c>
      <c r="K6523" t="s">
        <v>21690</v>
      </c>
      <c r="L6523" t="s">
        <v>77952</v>
      </c>
    </row>
    <row r="6524" spans="1:12" x14ac:dyDescent="0.15">
      <c r="A6524" t="s">
        <v>12</v>
      </c>
      <c r="B6524">
        <v>1791790</v>
      </c>
      <c r="C6524">
        <v>1791810</v>
      </c>
      <c r="D6524" t="s">
        <v>21683</v>
      </c>
      <c r="E6524" t="s">
        <v>21684</v>
      </c>
      <c r="F6524" t="s">
        <v>76</v>
      </c>
      <c r="G6524" t="s">
        <v>23</v>
      </c>
      <c r="H6524">
        <v>89</v>
      </c>
      <c r="I6524" t="s">
        <v>21691</v>
      </c>
      <c r="J6524" t="s">
        <v>21692</v>
      </c>
      <c r="K6524" t="s">
        <v>21693</v>
      </c>
      <c r="L6524" t="s">
        <v>77964</v>
      </c>
    </row>
    <row r="6525" spans="1:12" x14ac:dyDescent="0.15">
      <c r="A6525" t="s">
        <v>12</v>
      </c>
      <c r="B6525">
        <v>1791770</v>
      </c>
      <c r="C6525">
        <v>1791790</v>
      </c>
      <c r="D6525" t="s">
        <v>21683</v>
      </c>
      <c r="E6525" t="s">
        <v>21684</v>
      </c>
      <c r="F6525" t="s">
        <v>76</v>
      </c>
      <c r="G6525" t="s">
        <v>23</v>
      </c>
      <c r="H6525">
        <v>109</v>
      </c>
      <c r="I6525" t="s">
        <v>21694</v>
      </c>
      <c r="J6525" t="s">
        <v>21695</v>
      </c>
      <c r="K6525" t="s">
        <v>21696</v>
      </c>
      <c r="L6525" t="s">
        <v>77947</v>
      </c>
    </row>
    <row r="6526" spans="1:12" x14ac:dyDescent="0.15">
      <c r="A6526" t="s">
        <v>12</v>
      </c>
      <c r="B6526">
        <v>1794059</v>
      </c>
      <c r="C6526">
        <v>1794079</v>
      </c>
      <c r="D6526" t="s">
        <v>21697</v>
      </c>
      <c r="E6526" t="s">
        <v>21698</v>
      </c>
      <c r="F6526" t="s">
        <v>76</v>
      </c>
      <c r="G6526" t="s">
        <v>32</v>
      </c>
      <c r="H6526">
        <v>8</v>
      </c>
      <c r="I6526" t="s">
        <v>21699</v>
      </c>
      <c r="J6526" t="s">
        <v>21700</v>
      </c>
      <c r="K6526" t="s">
        <v>21701</v>
      </c>
      <c r="L6526" t="s">
        <v>77955</v>
      </c>
    </row>
    <row r="6527" spans="1:12" x14ac:dyDescent="0.15">
      <c r="A6527" t="s">
        <v>12</v>
      </c>
      <c r="B6527">
        <v>1794032</v>
      </c>
      <c r="C6527">
        <v>1794052</v>
      </c>
      <c r="D6527" t="s">
        <v>21697</v>
      </c>
      <c r="E6527" t="s">
        <v>21698</v>
      </c>
      <c r="F6527" t="s">
        <v>76</v>
      </c>
      <c r="G6527" t="s">
        <v>16</v>
      </c>
      <c r="H6527">
        <v>35</v>
      </c>
      <c r="I6527" t="s">
        <v>21702</v>
      </c>
      <c r="J6527" t="s">
        <v>21703</v>
      </c>
      <c r="K6527" t="s">
        <v>21704</v>
      </c>
      <c r="L6527" t="s">
        <v>77936</v>
      </c>
    </row>
    <row r="6528" spans="1:12" x14ac:dyDescent="0.15">
      <c r="A6528" t="s">
        <v>12</v>
      </c>
      <c r="B6528">
        <v>1793991</v>
      </c>
      <c r="C6528">
        <v>1794011</v>
      </c>
      <c r="D6528" t="s">
        <v>21697</v>
      </c>
      <c r="E6528" t="s">
        <v>21698</v>
      </c>
      <c r="F6528" t="s">
        <v>76</v>
      </c>
      <c r="G6528" t="s">
        <v>32</v>
      </c>
      <c r="H6528">
        <v>76</v>
      </c>
      <c r="I6528" t="s">
        <v>21705</v>
      </c>
      <c r="J6528" t="s">
        <v>21706</v>
      </c>
      <c r="K6528" t="s">
        <v>21707</v>
      </c>
      <c r="L6528" t="s">
        <v>77985</v>
      </c>
    </row>
    <row r="6529" spans="1:12" x14ac:dyDescent="0.15">
      <c r="A6529" t="s">
        <v>12</v>
      </c>
      <c r="B6529">
        <v>1793959</v>
      </c>
      <c r="C6529">
        <v>1793979</v>
      </c>
      <c r="D6529" t="s">
        <v>21697</v>
      </c>
      <c r="E6529" t="s">
        <v>21698</v>
      </c>
      <c r="F6529" t="s">
        <v>76</v>
      </c>
      <c r="G6529" t="s">
        <v>16</v>
      </c>
      <c r="H6529">
        <v>108</v>
      </c>
      <c r="I6529" t="s">
        <v>21708</v>
      </c>
      <c r="J6529" t="s">
        <v>21709</v>
      </c>
      <c r="K6529" t="s">
        <v>21710</v>
      </c>
      <c r="L6529" t="s">
        <v>77994</v>
      </c>
    </row>
    <row r="6530" spans="1:12" x14ac:dyDescent="0.15">
      <c r="A6530" t="s">
        <v>12</v>
      </c>
      <c r="B6530">
        <v>1795960</v>
      </c>
      <c r="C6530">
        <v>1795980</v>
      </c>
      <c r="D6530" t="s">
        <v>21711</v>
      </c>
      <c r="E6530" t="s">
        <v>21712</v>
      </c>
      <c r="F6530" t="s">
        <v>76</v>
      </c>
      <c r="G6530" t="s">
        <v>36</v>
      </c>
      <c r="H6530">
        <v>23</v>
      </c>
      <c r="I6530" t="s">
        <v>21713</v>
      </c>
      <c r="J6530" t="s">
        <v>21714</v>
      </c>
      <c r="K6530" t="s">
        <v>21715</v>
      </c>
      <c r="L6530" t="s">
        <v>77975</v>
      </c>
    </row>
    <row r="6531" spans="1:12" x14ac:dyDescent="0.15">
      <c r="A6531" t="s">
        <v>12</v>
      </c>
      <c r="B6531">
        <v>1795939</v>
      </c>
      <c r="C6531">
        <v>1795959</v>
      </c>
      <c r="D6531" t="s">
        <v>21711</v>
      </c>
      <c r="E6531" t="s">
        <v>21712</v>
      </c>
      <c r="F6531" t="s">
        <v>76</v>
      </c>
      <c r="G6531" t="s">
        <v>23</v>
      </c>
      <c r="H6531">
        <v>44</v>
      </c>
      <c r="I6531" t="s">
        <v>21716</v>
      </c>
      <c r="J6531" t="s">
        <v>21717</v>
      </c>
      <c r="K6531" t="s">
        <v>21718</v>
      </c>
      <c r="L6531" t="s">
        <v>78016</v>
      </c>
    </row>
    <row r="6532" spans="1:12" x14ac:dyDescent="0.15">
      <c r="A6532" t="s">
        <v>12</v>
      </c>
      <c r="B6532">
        <v>1795913</v>
      </c>
      <c r="C6532">
        <v>1795933</v>
      </c>
      <c r="D6532" t="s">
        <v>21711</v>
      </c>
      <c r="E6532" t="s">
        <v>21712</v>
      </c>
      <c r="F6532" t="s">
        <v>76</v>
      </c>
      <c r="G6532" t="s">
        <v>23</v>
      </c>
      <c r="H6532">
        <v>70</v>
      </c>
      <c r="I6532" t="s">
        <v>21719</v>
      </c>
      <c r="J6532" t="s">
        <v>21720</v>
      </c>
      <c r="K6532" t="s">
        <v>21721</v>
      </c>
      <c r="L6532" t="s">
        <v>77919</v>
      </c>
    </row>
    <row r="6533" spans="1:12" x14ac:dyDescent="0.15">
      <c r="A6533" t="s">
        <v>12</v>
      </c>
      <c r="B6533">
        <v>1795892</v>
      </c>
      <c r="C6533">
        <v>1795912</v>
      </c>
      <c r="D6533" t="s">
        <v>21711</v>
      </c>
      <c r="E6533" t="s">
        <v>21712</v>
      </c>
      <c r="F6533" t="s">
        <v>76</v>
      </c>
      <c r="G6533" t="s">
        <v>16</v>
      </c>
      <c r="H6533">
        <v>91</v>
      </c>
      <c r="I6533" t="s">
        <v>21722</v>
      </c>
      <c r="J6533" t="s">
        <v>21723</v>
      </c>
      <c r="K6533" t="s">
        <v>21724</v>
      </c>
      <c r="L6533" t="s">
        <v>77907</v>
      </c>
    </row>
    <row r="6534" spans="1:12" x14ac:dyDescent="0.15">
      <c r="A6534" t="s">
        <v>12</v>
      </c>
      <c r="B6534">
        <v>1798173</v>
      </c>
      <c r="C6534">
        <v>1798193</v>
      </c>
      <c r="D6534" t="s">
        <v>21725</v>
      </c>
      <c r="E6534" t="s">
        <v>21726</v>
      </c>
      <c r="F6534" t="s">
        <v>76</v>
      </c>
      <c r="G6534" t="s">
        <v>23</v>
      </c>
      <c r="H6534">
        <v>0</v>
      </c>
      <c r="I6534" t="s">
        <v>21727</v>
      </c>
      <c r="J6534" t="s">
        <v>21728</v>
      </c>
      <c r="K6534" t="s">
        <v>21729</v>
      </c>
      <c r="L6534" t="s">
        <v>77980</v>
      </c>
    </row>
    <row r="6535" spans="1:12" x14ac:dyDescent="0.15">
      <c r="A6535" t="s">
        <v>12</v>
      </c>
      <c r="B6535">
        <v>1798151</v>
      </c>
      <c r="C6535">
        <v>1798171</v>
      </c>
      <c r="D6535" t="s">
        <v>21725</v>
      </c>
      <c r="E6535" t="s">
        <v>21726</v>
      </c>
      <c r="F6535" t="s">
        <v>76</v>
      </c>
      <c r="G6535" t="s">
        <v>16</v>
      </c>
      <c r="H6535">
        <v>22</v>
      </c>
      <c r="I6535" t="s">
        <v>21730</v>
      </c>
      <c r="J6535" t="s">
        <v>21731</v>
      </c>
      <c r="K6535" t="s">
        <v>21732</v>
      </c>
      <c r="L6535" t="s">
        <v>77948</v>
      </c>
    </row>
    <row r="6536" spans="1:12" x14ac:dyDescent="0.15">
      <c r="A6536" t="s">
        <v>12</v>
      </c>
      <c r="B6536">
        <v>1798124</v>
      </c>
      <c r="C6536">
        <v>1798144</v>
      </c>
      <c r="D6536" t="s">
        <v>21725</v>
      </c>
      <c r="E6536" t="s">
        <v>21726</v>
      </c>
      <c r="F6536" t="s">
        <v>76</v>
      </c>
      <c r="G6536" t="s">
        <v>23</v>
      </c>
      <c r="H6536">
        <v>49</v>
      </c>
      <c r="I6536" t="s">
        <v>21733</v>
      </c>
      <c r="J6536" t="s">
        <v>21734</v>
      </c>
      <c r="K6536" t="s">
        <v>21735</v>
      </c>
      <c r="L6536" t="s">
        <v>77913</v>
      </c>
    </row>
    <row r="6537" spans="1:12" x14ac:dyDescent="0.15">
      <c r="A6537" t="s">
        <v>12</v>
      </c>
      <c r="B6537">
        <v>1798094</v>
      </c>
      <c r="C6537">
        <v>1798114</v>
      </c>
      <c r="D6537" t="s">
        <v>21725</v>
      </c>
      <c r="E6537" t="s">
        <v>21726</v>
      </c>
      <c r="F6537" t="s">
        <v>76</v>
      </c>
      <c r="G6537" t="s">
        <v>36</v>
      </c>
      <c r="H6537">
        <v>79</v>
      </c>
      <c r="I6537" t="s">
        <v>21736</v>
      </c>
      <c r="J6537" t="s">
        <v>21737</v>
      </c>
      <c r="K6537" t="s">
        <v>21738</v>
      </c>
      <c r="L6537" t="s">
        <v>77993</v>
      </c>
    </row>
    <row r="6538" spans="1:12" x14ac:dyDescent="0.15">
      <c r="A6538" t="s">
        <v>12</v>
      </c>
      <c r="B6538">
        <v>1798807</v>
      </c>
      <c r="C6538">
        <v>1798827</v>
      </c>
      <c r="D6538" t="s">
        <v>21739</v>
      </c>
      <c r="E6538" t="s">
        <v>90</v>
      </c>
      <c r="F6538" t="s">
        <v>76</v>
      </c>
      <c r="G6538" t="s">
        <v>36</v>
      </c>
      <c r="H6538">
        <v>0</v>
      </c>
      <c r="I6538" t="s">
        <v>21740</v>
      </c>
      <c r="J6538" t="s">
        <v>21741</v>
      </c>
      <c r="K6538" t="s">
        <v>21742</v>
      </c>
      <c r="L6538" t="s">
        <v>77980</v>
      </c>
    </row>
    <row r="6539" spans="1:12" x14ac:dyDescent="0.15">
      <c r="A6539" t="s">
        <v>12</v>
      </c>
      <c r="B6539">
        <v>1798787</v>
      </c>
      <c r="C6539">
        <v>1798807</v>
      </c>
      <c r="D6539" t="s">
        <v>21739</v>
      </c>
      <c r="E6539" t="s">
        <v>90</v>
      </c>
      <c r="F6539" t="s">
        <v>76</v>
      </c>
      <c r="G6539" t="s">
        <v>16</v>
      </c>
      <c r="H6539">
        <v>20</v>
      </c>
      <c r="I6539" t="s">
        <v>21743</v>
      </c>
      <c r="J6539" t="s">
        <v>21744</v>
      </c>
      <c r="K6539" t="s">
        <v>21745</v>
      </c>
      <c r="L6539" t="s">
        <v>77968</v>
      </c>
    </row>
    <row r="6540" spans="1:12" x14ac:dyDescent="0.15">
      <c r="A6540" t="s">
        <v>12</v>
      </c>
      <c r="B6540">
        <v>1798766</v>
      </c>
      <c r="C6540">
        <v>1798786</v>
      </c>
      <c r="D6540" t="s">
        <v>21739</v>
      </c>
      <c r="E6540" t="s">
        <v>90</v>
      </c>
      <c r="F6540" t="s">
        <v>76</v>
      </c>
      <c r="G6540" t="s">
        <v>23</v>
      </c>
      <c r="H6540">
        <v>41</v>
      </c>
      <c r="I6540" t="s">
        <v>21746</v>
      </c>
      <c r="J6540" t="s">
        <v>21747</v>
      </c>
      <c r="K6540" t="s">
        <v>21748</v>
      </c>
      <c r="L6540" t="s">
        <v>78014</v>
      </c>
    </row>
    <row r="6541" spans="1:12" x14ac:dyDescent="0.15">
      <c r="A6541" t="s">
        <v>12</v>
      </c>
      <c r="B6541">
        <v>1798741</v>
      </c>
      <c r="C6541">
        <v>1798761</v>
      </c>
      <c r="D6541" t="s">
        <v>21739</v>
      </c>
      <c r="E6541" t="s">
        <v>90</v>
      </c>
      <c r="F6541" t="s">
        <v>76</v>
      </c>
      <c r="G6541" t="s">
        <v>36</v>
      </c>
      <c r="H6541">
        <v>66</v>
      </c>
      <c r="I6541" t="s">
        <v>21749</v>
      </c>
      <c r="J6541" t="s">
        <v>21750</v>
      </c>
      <c r="K6541" t="s">
        <v>21751</v>
      </c>
      <c r="L6541" t="s">
        <v>77928</v>
      </c>
    </row>
    <row r="6542" spans="1:12" x14ac:dyDescent="0.15">
      <c r="A6542" t="s">
        <v>12</v>
      </c>
      <c r="B6542">
        <v>1798888</v>
      </c>
      <c r="C6542">
        <v>1798908</v>
      </c>
      <c r="D6542" t="s">
        <v>21752</v>
      </c>
      <c r="E6542" t="s">
        <v>90</v>
      </c>
      <c r="F6542" t="s">
        <v>15</v>
      </c>
      <c r="G6542" t="s">
        <v>16</v>
      </c>
      <c r="H6542">
        <v>1</v>
      </c>
      <c r="I6542" t="s">
        <v>21753</v>
      </c>
      <c r="J6542" t="s">
        <v>21754</v>
      </c>
      <c r="K6542" t="s">
        <v>21755</v>
      </c>
      <c r="L6542" t="s">
        <v>77917</v>
      </c>
    </row>
    <row r="6543" spans="1:12" x14ac:dyDescent="0.15">
      <c r="A6543" t="s">
        <v>12</v>
      </c>
      <c r="B6543">
        <v>1798913</v>
      </c>
      <c r="C6543">
        <v>1798933</v>
      </c>
      <c r="D6543" t="s">
        <v>21752</v>
      </c>
      <c r="E6543" t="s">
        <v>90</v>
      </c>
      <c r="F6543" t="s">
        <v>15</v>
      </c>
      <c r="G6543" t="s">
        <v>16</v>
      </c>
      <c r="H6543">
        <v>26</v>
      </c>
      <c r="I6543" t="s">
        <v>21756</v>
      </c>
      <c r="J6543" t="s">
        <v>21757</v>
      </c>
      <c r="K6543" t="s">
        <v>21758</v>
      </c>
      <c r="L6543" t="s">
        <v>78002</v>
      </c>
    </row>
    <row r="6544" spans="1:12" x14ac:dyDescent="0.15">
      <c r="A6544" t="s">
        <v>12</v>
      </c>
      <c r="B6544">
        <v>1798951</v>
      </c>
      <c r="C6544">
        <v>1798971</v>
      </c>
      <c r="D6544" t="s">
        <v>21752</v>
      </c>
      <c r="E6544" t="s">
        <v>90</v>
      </c>
      <c r="F6544" t="s">
        <v>15</v>
      </c>
      <c r="G6544" t="s">
        <v>32</v>
      </c>
      <c r="H6544">
        <v>64</v>
      </c>
      <c r="I6544" t="s">
        <v>21759</v>
      </c>
      <c r="J6544" t="s">
        <v>21760</v>
      </c>
      <c r="K6544" t="s">
        <v>21761</v>
      </c>
      <c r="L6544" t="s">
        <v>77989</v>
      </c>
    </row>
    <row r="6545" spans="1:12" x14ac:dyDescent="0.15">
      <c r="A6545" t="s">
        <v>12</v>
      </c>
      <c r="B6545">
        <v>1798975</v>
      </c>
      <c r="C6545">
        <v>1798995</v>
      </c>
      <c r="D6545" t="s">
        <v>21752</v>
      </c>
      <c r="E6545" t="s">
        <v>90</v>
      </c>
      <c r="F6545" t="s">
        <v>15</v>
      </c>
      <c r="G6545" t="s">
        <v>16</v>
      </c>
      <c r="H6545">
        <v>88</v>
      </c>
      <c r="I6545" t="s">
        <v>21762</v>
      </c>
      <c r="J6545" t="s">
        <v>21763</v>
      </c>
      <c r="K6545" t="s">
        <v>21764</v>
      </c>
      <c r="L6545" t="s">
        <v>77923</v>
      </c>
    </row>
    <row r="6546" spans="1:12" x14ac:dyDescent="0.15">
      <c r="A6546" t="s">
        <v>12</v>
      </c>
      <c r="B6546">
        <v>1799871</v>
      </c>
      <c r="C6546">
        <v>1799891</v>
      </c>
      <c r="D6546" t="s">
        <v>21765</v>
      </c>
      <c r="E6546" t="s">
        <v>90</v>
      </c>
      <c r="F6546" t="s">
        <v>76</v>
      </c>
      <c r="G6546" t="s">
        <v>32</v>
      </c>
      <c r="H6546">
        <v>1</v>
      </c>
      <c r="I6546" t="s">
        <v>21766</v>
      </c>
      <c r="J6546" t="s">
        <v>21767</v>
      </c>
      <c r="K6546" t="s">
        <v>21768</v>
      </c>
      <c r="L6546" t="s">
        <v>77917</v>
      </c>
    </row>
    <row r="6547" spans="1:12" x14ac:dyDescent="0.15">
      <c r="A6547" t="s">
        <v>12</v>
      </c>
      <c r="B6547">
        <v>1799851</v>
      </c>
      <c r="C6547">
        <v>1799871</v>
      </c>
      <c r="D6547" t="s">
        <v>21765</v>
      </c>
      <c r="E6547" t="s">
        <v>90</v>
      </c>
      <c r="F6547" t="s">
        <v>76</v>
      </c>
      <c r="G6547" t="s">
        <v>36</v>
      </c>
      <c r="H6547">
        <v>21</v>
      </c>
      <c r="I6547" t="s">
        <v>21769</v>
      </c>
      <c r="J6547" t="s">
        <v>21770</v>
      </c>
      <c r="K6547" t="s">
        <v>21771</v>
      </c>
      <c r="L6547" t="s">
        <v>78022</v>
      </c>
    </row>
    <row r="6548" spans="1:12" x14ac:dyDescent="0.15">
      <c r="A6548" t="s">
        <v>12</v>
      </c>
      <c r="B6548">
        <v>1799811</v>
      </c>
      <c r="C6548">
        <v>1799831</v>
      </c>
      <c r="D6548" t="s">
        <v>21765</v>
      </c>
      <c r="E6548" t="s">
        <v>90</v>
      </c>
      <c r="F6548" t="s">
        <v>76</v>
      </c>
      <c r="G6548" t="s">
        <v>32</v>
      </c>
      <c r="H6548">
        <v>61</v>
      </c>
      <c r="I6548" t="s">
        <v>21772</v>
      </c>
      <c r="J6548" t="s">
        <v>21773</v>
      </c>
      <c r="K6548" t="s">
        <v>21774</v>
      </c>
      <c r="L6548" t="s">
        <v>77979</v>
      </c>
    </row>
    <row r="6549" spans="1:12" x14ac:dyDescent="0.15">
      <c r="A6549" t="s">
        <v>12</v>
      </c>
      <c r="B6549">
        <v>1799769</v>
      </c>
      <c r="C6549">
        <v>1799789</v>
      </c>
      <c r="D6549" t="s">
        <v>21765</v>
      </c>
      <c r="E6549" t="s">
        <v>90</v>
      </c>
      <c r="F6549" t="s">
        <v>76</v>
      </c>
      <c r="G6549" t="s">
        <v>36</v>
      </c>
      <c r="H6549">
        <v>103</v>
      </c>
      <c r="I6549" t="s">
        <v>21775</v>
      </c>
      <c r="J6549" t="s">
        <v>21776</v>
      </c>
      <c r="K6549" t="s">
        <v>21777</v>
      </c>
      <c r="L6549" t="s">
        <v>77937</v>
      </c>
    </row>
    <row r="6550" spans="1:12" x14ac:dyDescent="0.15">
      <c r="A6550" t="s">
        <v>12</v>
      </c>
      <c r="B6550">
        <v>1800695</v>
      </c>
      <c r="C6550">
        <v>1800715</v>
      </c>
      <c r="D6550" t="s">
        <v>21778</v>
      </c>
      <c r="E6550" t="s">
        <v>21779</v>
      </c>
      <c r="F6550" t="s">
        <v>76</v>
      </c>
      <c r="G6550" t="s">
        <v>36</v>
      </c>
      <c r="H6550">
        <v>0</v>
      </c>
      <c r="I6550" t="s">
        <v>21780</v>
      </c>
      <c r="J6550" t="s">
        <v>21781</v>
      </c>
      <c r="K6550" t="s">
        <v>21782</v>
      </c>
      <c r="L6550" t="s">
        <v>77980</v>
      </c>
    </row>
    <row r="6551" spans="1:12" x14ac:dyDescent="0.15">
      <c r="A6551" t="s">
        <v>12</v>
      </c>
      <c r="B6551">
        <v>1800670</v>
      </c>
      <c r="C6551">
        <v>1800690</v>
      </c>
      <c r="D6551" t="s">
        <v>21778</v>
      </c>
      <c r="E6551" t="s">
        <v>21779</v>
      </c>
      <c r="F6551" t="s">
        <v>76</v>
      </c>
      <c r="G6551" t="s">
        <v>16</v>
      </c>
      <c r="H6551">
        <v>25</v>
      </c>
      <c r="I6551" t="s">
        <v>21783</v>
      </c>
      <c r="J6551" t="s">
        <v>21784</v>
      </c>
      <c r="K6551" t="s">
        <v>21785</v>
      </c>
      <c r="L6551" t="s">
        <v>78012</v>
      </c>
    </row>
    <row r="6552" spans="1:12" x14ac:dyDescent="0.15">
      <c r="A6552" t="s">
        <v>12</v>
      </c>
      <c r="B6552">
        <v>1800616</v>
      </c>
      <c r="C6552">
        <v>1800636</v>
      </c>
      <c r="D6552" t="s">
        <v>21778</v>
      </c>
      <c r="E6552" t="s">
        <v>21779</v>
      </c>
      <c r="F6552" t="s">
        <v>76</v>
      </c>
      <c r="G6552" t="s">
        <v>36</v>
      </c>
      <c r="H6552">
        <v>79</v>
      </c>
      <c r="I6552" t="s">
        <v>21786</v>
      </c>
      <c r="J6552" t="s">
        <v>21787</v>
      </c>
      <c r="K6552" t="s">
        <v>21788</v>
      </c>
      <c r="L6552" t="s">
        <v>77993</v>
      </c>
    </row>
    <row r="6553" spans="1:12" x14ac:dyDescent="0.15">
      <c r="A6553" t="s">
        <v>12</v>
      </c>
      <c r="B6553">
        <v>1800592</v>
      </c>
      <c r="C6553">
        <v>1800612</v>
      </c>
      <c r="D6553" t="s">
        <v>21778</v>
      </c>
      <c r="E6553" t="s">
        <v>21779</v>
      </c>
      <c r="F6553" t="s">
        <v>76</v>
      </c>
      <c r="G6553" t="s">
        <v>36</v>
      </c>
      <c r="H6553">
        <v>103</v>
      </c>
      <c r="I6553" t="s">
        <v>21789</v>
      </c>
      <c r="J6553" t="s">
        <v>21790</v>
      </c>
      <c r="K6553" t="s">
        <v>21791</v>
      </c>
      <c r="L6553" t="s">
        <v>77937</v>
      </c>
    </row>
    <row r="6554" spans="1:12" x14ac:dyDescent="0.15">
      <c r="A6554" t="s">
        <v>12</v>
      </c>
      <c r="B6554">
        <v>1801144</v>
      </c>
      <c r="C6554">
        <v>1801164</v>
      </c>
      <c r="D6554" t="s">
        <v>21792</v>
      </c>
      <c r="E6554" t="s">
        <v>90</v>
      </c>
      <c r="F6554" t="s">
        <v>76</v>
      </c>
      <c r="G6554" t="s">
        <v>23</v>
      </c>
      <c r="H6554">
        <v>14</v>
      </c>
      <c r="I6554" t="s">
        <v>21793</v>
      </c>
      <c r="J6554" t="s">
        <v>21794</v>
      </c>
      <c r="K6554" t="s">
        <v>21795</v>
      </c>
      <c r="L6554" t="s">
        <v>77924</v>
      </c>
    </row>
    <row r="6555" spans="1:12" x14ac:dyDescent="0.15">
      <c r="A6555" t="s">
        <v>12</v>
      </c>
      <c r="B6555">
        <v>1801114</v>
      </c>
      <c r="C6555">
        <v>1801134</v>
      </c>
      <c r="D6555" t="s">
        <v>21792</v>
      </c>
      <c r="E6555" t="s">
        <v>90</v>
      </c>
      <c r="F6555" t="s">
        <v>76</v>
      </c>
      <c r="G6555" t="s">
        <v>23</v>
      </c>
      <c r="H6555">
        <v>44</v>
      </c>
      <c r="I6555" t="s">
        <v>21796</v>
      </c>
      <c r="J6555" t="s">
        <v>21797</v>
      </c>
      <c r="K6555" t="s">
        <v>21798</v>
      </c>
      <c r="L6555" t="s">
        <v>78016</v>
      </c>
    </row>
    <row r="6556" spans="1:12" x14ac:dyDescent="0.15">
      <c r="A6556" t="s">
        <v>12</v>
      </c>
      <c r="B6556">
        <v>1801062</v>
      </c>
      <c r="C6556">
        <v>1801082</v>
      </c>
      <c r="D6556" t="s">
        <v>21792</v>
      </c>
      <c r="E6556" t="s">
        <v>90</v>
      </c>
      <c r="F6556" t="s">
        <v>76</v>
      </c>
      <c r="G6556" t="s">
        <v>32</v>
      </c>
      <c r="H6556">
        <v>96</v>
      </c>
      <c r="I6556" t="s">
        <v>21799</v>
      </c>
      <c r="J6556" t="s">
        <v>21800</v>
      </c>
      <c r="K6556" t="s">
        <v>21801</v>
      </c>
      <c r="L6556" t="s">
        <v>77912</v>
      </c>
    </row>
    <row r="6557" spans="1:12" x14ac:dyDescent="0.15">
      <c r="A6557" t="s">
        <v>12</v>
      </c>
      <c r="B6557">
        <v>1801028</v>
      </c>
      <c r="C6557">
        <v>1801048</v>
      </c>
      <c r="D6557" t="s">
        <v>21792</v>
      </c>
      <c r="E6557" t="s">
        <v>90</v>
      </c>
      <c r="F6557" t="s">
        <v>76</v>
      </c>
      <c r="G6557" t="s">
        <v>23</v>
      </c>
      <c r="H6557">
        <v>130</v>
      </c>
      <c r="I6557" t="s">
        <v>21802</v>
      </c>
      <c r="J6557" t="s">
        <v>21803</v>
      </c>
      <c r="K6557" t="s">
        <v>21804</v>
      </c>
      <c r="L6557" t="s">
        <v>77998</v>
      </c>
    </row>
    <row r="6558" spans="1:12" x14ac:dyDescent="0.15">
      <c r="A6558" t="s">
        <v>12</v>
      </c>
      <c r="B6558">
        <v>1801630</v>
      </c>
      <c r="C6558">
        <v>1801650</v>
      </c>
      <c r="D6558" t="s">
        <v>21805</v>
      </c>
      <c r="E6558" t="s">
        <v>21806</v>
      </c>
      <c r="F6558" t="s">
        <v>76</v>
      </c>
      <c r="G6558" t="s">
        <v>36</v>
      </c>
      <c r="H6558">
        <v>8</v>
      </c>
      <c r="I6558" t="s">
        <v>21807</v>
      </c>
      <c r="J6558" t="s">
        <v>21808</v>
      </c>
      <c r="K6558" t="s">
        <v>21809</v>
      </c>
      <c r="L6558" t="s">
        <v>77955</v>
      </c>
    </row>
    <row r="6559" spans="1:12" x14ac:dyDescent="0.15">
      <c r="A6559" t="s">
        <v>12</v>
      </c>
      <c r="B6559">
        <v>1801607</v>
      </c>
      <c r="C6559">
        <v>1801627</v>
      </c>
      <c r="D6559" t="s">
        <v>21805</v>
      </c>
      <c r="E6559" t="s">
        <v>21806</v>
      </c>
      <c r="F6559" t="s">
        <v>76</v>
      </c>
      <c r="G6559" t="s">
        <v>23</v>
      </c>
      <c r="H6559">
        <v>31</v>
      </c>
      <c r="I6559" t="s">
        <v>21810</v>
      </c>
      <c r="J6559" t="s">
        <v>21811</v>
      </c>
      <c r="K6559" t="s">
        <v>21812</v>
      </c>
      <c r="L6559" t="s">
        <v>77910</v>
      </c>
    </row>
    <row r="6560" spans="1:12" x14ac:dyDescent="0.15">
      <c r="A6560" t="s">
        <v>12</v>
      </c>
      <c r="B6560">
        <v>1801566</v>
      </c>
      <c r="C6560">
        <v>1801586</v>
      </c>
      <c r="D6560" t="s">
        <v>21805</v>
      </c>
      <c r="E6560" t="s">
        <v>21806</v>
      </c>
      <c r="F6560" t="s">
        <v>76</v>
      </c>
      <c r="G6560" t="s">
        <v>36</v>
      </c>
      <c r="H6560">
        <v>72</v>
      </c>
      <c r="I6560" t="s">
        <v>21813</v>
      </c>
      <c r="J6560" t="s">
        <v>21814</v>
      </c>
      <c r="K6560" t="s">
        <v>21815</v>
      </c>
      <c r="L6560" t="s">
        <v>78066</v>
      </c>
    </row>
    <row r="6561" spans="1:12" x14ac:dyDescent="0.15">
      <c r="A6561" t="s">
        <v>12</v>
      </c>
      <c r="B6561">
        <v>1801525</v>
      </c>
      <c r="C6561">
        <v>1801545</v>
      </c>
      <c r="D6561" t="s">
        <v>21805</v>
      </c>
      <c r="E6561" t="s">
        <v>21806</v>
      </c>
      <c r="F6561" t="s">
        <v>76</v>
      </c>
      <c r="G6561" t="s">
        <v>32</v>
      </c>
      <c r="H6561">
        <v>113</v>
      </c>
      <c r="I6561" t="s">
        <v>21816</v>
      </c>
      <c r="J6561" t="s">
        <v>21817</v>
      </c>
      <c r="K6561" t="s">
        <v>21818</v>
      </c>
      <c r="L6561" t="s">
        <v>77986</v>
      </c>
    </row>
    <row r="6562" spans="1:12" x14ac:dyDescent="0.15">
      <c r="A6562" t="s">
        <v>12</v>
      </c>
      <c r="B6562">
        <v>1802035</v>
      </c>
      <c r="C6562">
        <v>1802055</v>
      </c>
      <c r="D6562" t="s">
        <v>21819</v>
      </c>
      <c r="E6562" t="s">
        <v>21820</v>
      </c>
      <c r="F6562" t="s">
        <v>15</v>
      </c>
      <c r="G6562" t="s">
        <v>16</v>
      </c>
      <c r="H6562">
        <v>17</v>
      </c>
      <c r="I6562" t="s">
        <v>21821</v>
      </c>
      <c r="J6562" t="s">
        <v>21822</v>
      </c>
      <c r="K6562" t="s">
        <v>21823</v>
      </c>
      <c r="L6562" t="s">
        <v>77944</v>
      </c>
    </row>
    <row r="6563" spans="1:12" x14ac:dyDescent="0.15">
      <c r="A6563" t="s">
        <v>12</v>
      </c>
      <c r="B6563">
        <v>1802058</v>
      </c>
      <c r="C6563">
        <v>1802078</v>
      </c>
      <c r="D6563" t="s">
        <v>21819</v>
      </c>
      <c r="E6563" t="s">
        <v>21820</v>
      </c>
      <c r="F6563" t="s">
        <v>15</v>
      </c>
      <c r="G6563" t="s">
        <v>23</v>
      </c>
      <c r="H6563">
        <v>40</v>
      </c>
      <c r="I6563" t="s">
        <v>21824</v>
      </c>
      <c r="J6563" t="s">
        <v>21825</v>
      </c>
      <c r="K6563" t="s">
        <v>21826</v>
      </c>
      <c r="L6563" t="s">
        <v>77952</v>
      </c>
    </row>
    <row r="6564" spans="1:12" x14ac:dyDescent="0.15">
      <c r="A6564" t="s">
        <v>12</v>
      </c>
      <c r="B6564">
        <v>1802086</v>
      </c>
      <c r="C6564">
        <v>1802106</v>
      </c>
      <c r="D6564" t="s">
        <v>21819</v>
      </c>
      <c r="E6564" t="s">
        <v>21820</v>
      </c>
      <c r="F6564" t="s">
        <v>15</v>
      </c>
      <c r="G6564" t="s">
        <v>23</v>
      </c>
      <c r="H6564">
        <v>68</v>
      </c>
      <c r="I6564" t="s">
        <v>21827</v>
      </c>
      <c r="J6564" t="s">
        <v>21828</v>
      </c>
      <c r="K6564" t="s">
        <v>21829</v>
      </c>
      <c r="L6564" t="s">
        <v>77962</v>
      </c>
    </row>
    <row r="6565" spans="1:12" x14ac:dyDescent="0.15">
      <c r="A6565" t="s">
        <v>12</v>
      </c>
      <c r="B6565">
        <v>1802136</v>
      </c>
      <c r="C6565">
        <v>1802156</v>
      </c>
      <c r="D6565" t="s">
        <v>21819</v>
      </c>
      <c r="E6565" t="s">
        <v>21820</v>
      </c>
      <c r="F6565" t="s">
        <v>15</v>
      </c>
      <c r="G6565" t="s">
        <v>16</v>
      </c>
      <c r="H6565">
        <v>118</v>
      </c>
      <c r="I6565" t="s">
        <v>21830</v>
      </c>
      <c r="J6565" t="s">
        <v>21831</v>
      </c>
      <c r="K6565" t="s">
        <v>21832</v>
      </c>
      <c r="L6565" t="s">
        <v>77973</v>
      </c>
    </row>
    <row r="6566" spans="1:12" x14ac:dyDescent="0.15">
      <c r="A6566" t="s">
        <v>12</v>
      </c>
      <c r="B6566">
        <v>1802908</v>
      </c>
      <c r="C6566">
        <v>1802928</v>
      </c>
      <c r="D6566" t="s">
        <v>21833</v>
      </c>
      <c r="E6566" t="s">
        <v>90</v>
      </c>
      <c r="F6566" t="s">
        <v>15</v>
      </c>
      <c r="G6566" t="s">
        <v>32</v>
      </c>
      <c r="H6566">
        <v>1</v>
      </c>
      <c r="I6566" t="s">
        <v>21834</v>
      </c>
      <c r="J6566" t="s">
        <v>21835</v>
      </c>
      <c r="K6566" t="s">
        <v>21836</v>
      </c>
      <c r="L6566" t="s">
        <v>77917</v>
      </c>
    </row>
    <row r="6567" spans="1:12" x14ac:dyDescent="0.15">
      <c r="A6567" t="s">
        <v>12</v>
      </c>
      <c r="B6567">
        <v>1802947</v>
      </c>
      <c r="C6567">
        <v>1802967</v>
      </c>
      <c r="D6567" t="s">
        <v>21833</v>
      </c>
      <c r="E6567" t="s">
        <v>90</v>
      </c>
      <c r="F6567" t="s">
        <v>15</v>
      </c>
      <c r="G6567" t="s">
        <v>36</v>
      </c>
      <c r="H6567">
        <v>40</v>
      </c>
      <c r="I6567" t="s">
        <v>21837</v>
      </c>
      <c r="J6567" t="s">
        <v>21838</v>
      </c>
      <c r="K6567" t="s">
        <v>21839</v>
      </c>
      <c r="L6567" t="s">
        <v>77952</v>
      </c>
    </row>
    <row r="6568" spans="1:12" x14ac:dyDescent="0.15">
      <c r="A6568" t="s">
        <v>12</v>
      </c>
      <c r="B6568">
        <v>1802968</v>
      </c>
      <c r="C6568">
        <v>1802988</v>
      </c>
      <c r="D6568" t="s">
        <v>21833</v>
      </c>
      <c r="E6568" t="s">
        <v>90</v>
      </c>
      <c r="F6568" t="s">
        <v>15</v>
      </c>
      <c r="G6568" t="s">
        <v>16</v>
      </c>
      <c r="H6568">
        <v>61</v>
      </c>
      <c r="I6568" t="s">
        <v>21840</v>
      </c>
      <c r="J6568" t="s">
        <v>21841</v>
      </c>
      <c r="K6568" t="s">
        <v>21842</v>
      </c>
      <c r="L6568" t="s">
        <v>77979</v>
      </c>
    </row>
    <row r="6569" spans="1:12" x14ac:dyDescent="0.15">
      <c r="A6569" t="s">
        <v>12</v>
      </c>
      <c r="B6569">
        <v>1802991</v>
      </c>
      <c r="C6569">
        <v>1803011</v>
      </c>
      <c r="D6569" t="s">
        <v>21833</v>
      </c>
      <c r="E6569" t="s">
        <v>90</v>
      </c>
      <c r="F6569" t="s">
        <v>15</v>
      </c>
      <c r="G6569" t="s">
        <v>16</v>
      </c>
      <c r="H6569">
        <v>84</v>
      </c>
      <c r="I6569" t="s">
        <v>21843</v>
      </c>
      <c r="J6569" t="s">
        <v>21844</v>
      </c>
      <c r="K6569" t="s">
        <v>21845</v>
      </c>
      <c r="L6569" t="s">
        <v>77946</v>
      </c>
    </row>
    <row r="6570" spans="1:12" x14ac:dyDescent="0.15">
      <c r="A6570" t="s">
        <v>12</v>
      </c>
      <c r="B6570">
        <v>1804016</v>
      </c>
      <c r="C6570">
        <v>1804036</v>
      </c>
      <c r="D6570" t="s">
        <v>21846</v>
      </c>
      <c r="E6570" t="s">
        <v>21847</v>
      </c>
      <c r="F6570" t="s">
        <v>15</v>
      </c>
      <c r="G6570" t="s">
        <v>32</v>
      </c>
      <c r="H6570">
        <v>37</v>
      </c>
      <c r="I6570" t="s">
        <v>21848</v>
      </c>
      <c r="J6570" t="s">
        <v>21849</v>
      </c>
      <c r="K6570" t="s">
        <v>21850</v>
      </c>
      <c r="L6570" t="s">
        <v>77906</v>
      </c>
    </row>
    <row r="6571" spans="1:12" x14ac:dyDescent="0.15">
      <c r="A6571" t="s">
        <v>12</v>
      </c>
      <c r="B6571">
        <v>1804041</v>
      </c>
      <c r="C6571">
        <v>1804061</v>
      </c>
      <c r="D6571" t="s">
        <v>21846</v>
      </c>
      <c r="E6571" t="s">
        <v>21847</v>
      </c>
      <c r="F6571" t="s">
        <v>15</v>
      </c>
      <c r="G6571" t="s">
        <v>23</v>
      </c>
      <c r="H6571">
        <v>62</v>
      </c>
      <c r="I6571" t="s">
        <v>21851</v>
      </c>
      <c r="J6571" t="s">
        <v>21852</v>
      </c>
      <c r="K6571" t="s">
        <v>21853</v>
      </c>
      <c r="L6571" t="s">
        <v>77949</v>
      </c>
    </row>
    <row r="6572" spans="1:12" x14ac:dyDescent="0.15">
      <c r="A6572" t="s">
        <v>12</v>
      </c>
      <c r="B6572">
        <v>1804062</v>
      </c>
      <c r="C6572">
        <v>1804082</v>
      </c>
      <c r="D6572" t="s">
        <v>21846</v>
      </c>
      <c r="E6572" t="s">
        <v>21847</v>
      </c>
      <c r="F6572" t="s">
        <v>15</v>
      </c>
      <c r="G6572" t="s">
        <v>23</v>
      </c>
      <c r="H6572">
        <v>83</v>
      </c>
      <c r="I6572" t="s">
        <v>21854</v>
      </c>
      <c r="J6572" t="s">
        <v>21855</v>
      </c>
      <c r="K6572" t="s">
        <v>21856</v>
      </c>
      <c r="L6572" t="s">
        <v>77958</v>
      </c>
    </row>
    <row r="6573" spans="1:12" x14ac:dyDescent="0.15">
      <c r="A6573" t="s">
        <v>12</v>
      </c>
      <c r="B6573">
        <v>1804082</v>
      </c>
      <c r="C6573">
        <v>1804102</v>
      </c>
      <c r="D6573" t="s">
        <v>21846</v>
      </c>
      <c r="E6573" t="s">
        <v>21847</v>
      </c>
      <c r="F6573" t="s">
        <v>15</v>
      </c>
      <c r="G6573" t="s">
        <v>23</v>
      </c>
      <c r="H6573">
        <v>103</v>
      </c>
      <c r="I6573" t="s">
        <v>21857</v>
      </c>
      <c r="J6573" t="s">
        <v>21858</v>
      </c>
      <c r="K6573" t="s">
        <v>21859</v>
      </c>
      <c r="L6573" t="s">
        <v>77937</v>
      </c>
    </row>
    <row r="6574" spans="1:12" x14ac:dyDescent="0.15">
      <c r="A6574" t="s">
        <v>12</v>
      </c>
      <c r="B6574">
        <v>1804802</v>
      </c>
      <c r="C6574">
        <v>1804822</v>
      </c>
      <c r="D6574" t="s">
        <v>21860</v>
      </c>
      <c r="E6574" t="s">
        <v>90</v>
      </c>
      <c r="F6574" t="s">
        <v>15</v>
      </c>
      <c r="G6574" t="s">
        <v>36</v>
      </c>
      <c r="H6574">
        <v>8</v>
      </c>
      <c r="I6574" t="s">
        <v>21861</v>
      </c>
      <c r="J6574" t="s">
        <v>21862</v>
      </c>
      <c r="K6574" t="s">
        <v>21863</v>
      </c>
      <c r="L6574" t="s">
        <v>77955</v>
      </c>
    </row>
    <row r="6575" spans="1:12" x14ac:dyDescent="0.15">
      <c r="A6575" t="s">
        <v>12</v>
      </c>
      <c r="B6575">
        <v>1804839</v>
      </c>
      <c r="C6575">
        <v>1804859</v>
      </c>
      <c r="D6575" t="s">
        <v>21860</v>
      </c>
      <c r="E6575" t="s">
        <v>90</v>
      </c>
      <c r="F6575" t="s">
        <v>15</v>
      </c>
      <c r="G6575" t="s">
        <v>16</v>
      </c>
      <c r="H6575">
        <v>45</v>
      </c>
      <c r="I6575" t="s">
        <v>21864</v>
      </c>
      <c r="J6575" t="s">
        <v>21865</v>
      </c>
      <c r="K6575" t="s">
        <v>21866</v>
      </c>
      <c r="L6575" t="s">
        <v>77967</v>
      </c>
    </row>
    <row r="6576" spans="1:12" x14ac:dyDescent="0.15">
      <c r="A6576" t="s">
        <v>12</v>
      </c>
      <c r="B6576">
        <v>1804871</v>
      </c>
      <c r="C6576">
        <v>1804891</v>
      </c>
      <c r="D6576" t="s">
        <v>21860</v>
      </c>
      <c r="E6576" t="s">
        <v>90</v>
      </c>
      <c r="F6576" t="s">
        <v>15</v>
      </c>
      <c r="G6576" t="s">
        <v>32</v>
      </c>
      <c r="H6576">
        <v>77</v>
      </c>
      <c r="I6576" t="s">
        <v>21867</v>
      </c>
      <c r="J6576" t="s">
        <v>21868</v>
      </c>
      <c r="K6576" t="s">
        <v>21869</v>
      </c>
      <c r="L6576" t="s">
        <v>77960</v>
      </c>
    </row>
    <row r="6577" spans="1:12" x14ac:dyDescent="0.15">
      <c r="A6577" t="s">
        <v>12</v>
      </c>
      <c r="B6577">
        <v>1804893</v>
      </c>
      <c r="C6577">
        <v>1804913</v>
      </c>
      <c r="D6577" t="s">
        <v>21860</v>
      </c>
      <c r="E6577" t="s">
        <v>90</v>
      </c>
      <c r="F6577" t="s">
        <v>15</v>
      </c>
      <c r="G6577" t="s">
        <v>36</v>
      </c>
      <c r="H6577">
        <v>99</v>
      </c>
      <c r="I6577" t="s">
        <v>21870</v>
      </c>
      <c r="J6577" t="s">
        <v>21871</v>
      </c>
      <c r="K6577" t="s">
        <v>21872</v>
      </c>
      <c r="L6577" t="s">
        <v>78051</v>
      </c>
    </row>
    <row r="6578" spans="1:12" x14ac:dyDescent="0.15">
      <c r="A6578" t="s">
        <v>12</v>
      </c>
      <c r="B6578">
        <v>1805526</v>
      </c>
      <c r="C6578">
        <v>1805546</v>
      </c>
      <c r="D6578" t="s">
        <v>21873</v>
      </c>
      <c r="E6578" t="s">
        <v>21874</v>
      </c>
      <c r="F6578" t="s">
        <v>15</v>
      </c>
      <c r="G6578" t="s">
        <v>36</v>
      </c>
      <c r="H6578">
        <v>0</v>
      </c>
      <c r="I6578" t="s">
        <v>21875</v>
      </c>
      <c r="J6578" t="s">
        <v>21876</v>
      </c>
      <c r="K6578" t="s">
        <v>21877</v>
      </c>
      <c r="L6578" t="s">
        <v>77980</v>
      </c>
    </row>
    <row r="6579" spans="1:12" x14ac:dyDescent="0.15">
      <c r="A6579" t="s">
        <v>12</v>
      </c>
      <c r="B6579">
        <v>1805550</v>
      </c>
      <c r="C6579">
        <v>1805570</v>
      </c>
      <c r="D6579" t="s">
        <v>21873</v>
      </c>
      <c r="E6579" t="s">
        <v>21874</v>
      </c>
      <c r="F6579" t="s">
        <v>15</v>
      </c>
      <c r="G6579" t="s">
        <v>36</v>
      </c>
      <c r="H6579">
        <v>24</v>
      </c>
      <c r="I6579" t="s">
        <v>21878</v>
      </c>
      <c r="J6579" t="s">
        <v>21879</v>
      </c>
      <c r="K6579" t="s">
        <v>21880</v>
      </c>
      <c r="L6579" t="s">
        <v>77966</v>
      </c>
    </row>
    <row r="6580" spans="1:12" x14ac:dyDescent="0.15">
      <c r="A6580" t="s">
        <v>12</v>
      </c>
      <c r="B6580">
        <v>1805590</v>
      </c>
      <c r="C6580">
        <v>1805610</v>
      </c>
      <c r="D6580" t="s">
        <v>21873</v>
      </c>
      <c r="E6580" t="s">
        <v>21874</v>
      </c>
      <c r="F6580" t="s">
        <v>15</v>
      </c>
      <c r="G6580" t="s">
        <v>36</v>
      </c>
      <c r="H6580">
        <v>64</v>
      </c>
      <c r="I6580" t="s">
        <v>21881</v>
      </c>
      <c r="J6580" t="s">
        <v>21882</v>
      </c>
      <c r="K6580" t="s">
        <v>21883</v>
      </c>
      <c r="L6580" t="s">
        <v>77989</v>
      </c>
    </row>
    <row r="6581" spans="1:12" x14ac:dyDescent="0.15">
      <c r="A6581" t="s">
        <v>12</v>
      </c>
      <c r="B6581">
        <v>1805617</v>
      </c>
      <c r="C6581">
        <v>1805637</v>
      </c>
      <c r="D6581" t="s">
        <v>21873</v>
      </c>
      <c r="E6581" t="s">
        <v>21874</v>
      </c>
      <c r="F6581" t="s">
        <v>15</v>
      </c>
      <c r="G6581" t="s">
        <v>36</v>
      </c>
      <c r="H6581">
        <v>91</v>
      </c>
      <c r="I6581" t="s">
        <v>21884</v>
      </c>
      <c r="J6581" t="s">
        <v>21885</v>
      </c>
      <c r="K6581" t="s">
        <v>21886</v>
      </c>
      <c r="L6581" t="s">
        <v>77907</v>
      </c>
    </row>
    <row r="6582" spans="1:12" x14ac:dyDescent="0.15">
      <c r="A6582" t="s">
        <v>12</v>
      </c>
      <c r="B6582">
        <v>1806005</v>
      </c>
      <c r="C6582">
        <v>1806025</v>
      </c>
      <c r="D6582" t="s">
        <v>21887</v>
      </c>
      <c r="E6582" t="s">
        <v>21888</v>
      </c>
      <c r="F6582" t="s">
        <v>15</v>
      </c>
      <c r="G6582" t="s">
        <v>36</v>
      </c>
      <c r="H6582">
        <v>21</v>
      </c>
      <c r="I6582" t="s">
        <v>21889</v>
      </c>
      <c r="J6582" t="s">
        <v>21890</v>
      </c>
      <c r="K6582" t="s">
        <v>21891</v>
      </c>
      <c r="L6582" t="s">
        <v>78022</v>
      </c>
    </row>
    <row r="6583" spans="1:12" x14ac:dyDescent="0.15">
      <c r="A6583" t="s">
        <v>12</v>
      </c>
      <c r="B6583">
        <v>1806038</v>
      </c>
      <c r="C6583">
        <v>1806058</v>
      </c>
      <c r="D6583" t="s">
        <v>21887</v>
      </c>
      <c r="E6583" t="s">
        <v>21888</v>
      </c>
      <c r="F6583" t="s">
        <v>15</v>
      </c>
      <c r="G6583" t="s">
        <v>16</v>
      </c>
      <c r="H6583">
        <v>54</v>
      </c>
      <c r="I6583" t="s">
        <v>21892</v>
      </c>
      <c r="J6583" t="s">
        <v>21893</v>
      </c>
      <c r="K6583" t="s">
        <v>21894</v>
      </c>
      <c r="L6583" t="s">
        <v>77961</v>
      </c>
    </row>
    <row r="6584" spans="1:12" x14ac:dyDescent="0.15">
      <c r="A6584" t="s">
        <v>12</v>
      </c>
      <c r="B6584">
        <v>1806058</v>
      </c>
      <c r="C6584">
        <v>1806078</v>
      </c>
      <c r="D6584" t="s">
        <v>21887</v>
      </c>
      <c r="E6584" t="s">
        <v>21888</v>
      </c>
      <c r="F6584" t="s">
        <v>15</v>
      </c>
      <c r="G6584" t="s">
        <v>23</v>
      </c>
      <c r="H6584">
        <v>74</v>
      </c>
      <c r="I6584" t="s">
        <v>21895</v>
      </c>
      <c r="J6584" t="s">
        <v>21896</v>
      </c>
      <c r="K6584" t="s">
        <v>21897</v>
      </c>
      <c r="L6584" t="s">
        <v>78005</v>
      </c>
    </row>
    <row r="6585" spans="1:12" x14ac:dyDescent="0.15">
      <c r="A6585" t="s">
        <v>12</v>
      </c>
      <c r="B6585">
        <v>1806096</v>
      </c>
      <c r="C6585">
        <v>1806116</v>
      </c>
      <c r="D6585" t="s">
        <v>21887</v>
      </c>
      <c r="E6585" t="s">
        <v>21888</v>
      </c>
      <c r="F6585" t="s">
        <v>15</v>
      </c>
      <c r="G6585" t="s">
        <v>36</v>
      </c>
      <c r="H6585">
        <v>112</v>
      </c>
      <c r="I6585" t="s">
        <v>21898</v>
      </c>
      <c r="J6585" t="s">
        <v>21899</v>
      </c>
      <c r="K6585" t="s">
        <v>21900</v>
      </c>
      <c r="L6585" t="s">
        <v>77950</v>
      </c>
    </row>
    <row r="6586" spans="1:12" x14ac:dyDescent="0.15">
      <c r="A6586" t="s">
        <v>12</v>
      </c>
      <c r="B6586">
        <v>1806626</v>
      </c>
      <c r="C6586">
        <v>1806646</v>
      </c>
      <c r="D6586" t="s">
        <v>21901</v>
      </c>
      <c r="E6586" t="s">
        <v>21902</v>
      </c>
      <c r="F6586" t="s">
        <v>15</v>
      </c>
      <c r="G6586" t="s">
        <v>16</v>
      </c>
      <c r="H6586">
        <v>13</v>
      </c>
      <c r="I6586" t="s">
        <v>21903</v>
      </c>
      <c r="J6586" t="s">
        <v>21904</v>
      </c>
      <c r="K6586" t="s">
        <v>21905</v>
      </c>
      <c r="L6586" t="s">
        <v>77935</v>
      </c>
    </row>
    <row r="6587" spans="1:12" x14ac:dyDescent="0.15">
      <c r="A6587" t="s">
        <v>12</v>
      </c>
      <c r="B6587">
        <v>1806647</v>
      </c>
      <c r="C6587">
        <v>1806667</v>
      </c>
      <c r="D6587" t="s">
        <v>21901</v>
      </c>
      <c r="E6587" t="s">
        <v>21902</v>
      </c>
      <c r="F6587" t="s">
        <v>15</v>
      </c>
      <c r="G6587" t="s">
        <v>32</v>
      </c>
      <c r="H6587">
        <v>34</v>
      </c>
      <c r="I6587" t="s">
        <v>21906</v>
      </c>
      <c r="J6587" t="s">
        <v>21907</v>
      </c>
      <c r="K6587" t="s">
        <v>21908</v>
      </c>
      <c r="L6587" t="s">
        <v>77999</v>
      </c>
    </row>
    <row r="6588" spans="1:12" x14ac:dyDescent="0.15">
      <c r="A6588" t="s">
        <v>12</v>
      </c>
      <c r="B6588">
        <v>1806684</v>
      </c>
      <c r="C6588">
        <v>1806704</v>
      </c>
      <c r="D6588" t="s">
        <v>21901</v>
      </c>
      <c r="E6588" t="s">
        <v>21902</v>
      </c>
      <c r="F6588" t="s">
        <v>15</v>
      </c>
      <c r="G6588" t="s">
        <v>16</v>
      </c>
      <c r="H6588">
        <v>71</v>
      </c>
      <c r="I6588" t="s">
        <v>21909</v>
      </c>
      <c r="J6588" t="s">
        <v>21910</v>
      </c>
      <c r="K6588" t="s">
        <v>21911</v>
      </c>
      <c r="L6588" t="s">
        <v>77969</v>
      </c>
    </row>
    <row r="6589" spans="1:12" x14ac:dyDescent="0.15">
      <c r="A6589" t="s">
        <v>12</v>
      </c>
      <c r="B6589">
        <v>1806726</v>
      </c>
      <c r="C6589">
        <v>1806746</v>
      </c>
      <c r="D6589" t="s">
        <v>21901</v>
      </c>
      <c r="E6589" t="s">
        <v>21902</v>
      </c>
      <c r="F6589" t="s">
        <v>15</v>
      </c>
      <c r="G6589" t="s">
        <v>16</v>
      </c>
      <c r="H6589">
        <v>113</v>
      </c>
      <c r="I6589" t="s">
        <v>21912</v>
      </c>
      <c r="J6589" t="s">
        <v>21913</v>
      </c>
      <c r="K6589" t="s">
        <v>21914</v>
      </c>
      <c r="L6589" t="s">
        <v>77986</v>
      </c>
    </row>
    <row r="6590" spans="1:12" x14ac:dyDescent="0.15">
      <c r="A6590" t="s">
        <v>12</v>
      </c>
      <c r="B6590">
        <v>1807724</v>
      </c>
      <c r="C6590">
        <v>1807744</v>
      </c>
      <c r="D6590" t="s">
        <v>21915</v>
      </c>
      <c r="E6590" t="s">
        <v>21916</v>
      </c>
      <c r="F6590" t="s">
        <v>15</v>
      </c>
      <c r="G6590" t="s">
        <v>36</v>
      </c>
      <c r="H6590">
        <v>14</v>
      </c>
      <c r="I6590" t="s">
        <v>21917</v>
      </c>
      <c r="J6590" t="s">
        <v>21918</v>
      </c>
      <c r="K6590" t="s">
        <v>21919</v>
      </c>
      <c r="L6590" t="s">
        <v>77924</v>
      </c>
    </row>
    <row r="6591" spans="1:12" x14ac:dyDescent="0.15">
      <c r="A6591" t="s">
        <v>12</v>
      </c>
      <c r="B6591">
        <v>1807783</v>
      </c>
      <c r="C6591">
        <v>1807803</v>
      </c>
      <c r="D6591" t="s">
        <v>21915</v>
      </c>
      <c r="E6591" t="s">
        <v>21916</v>
      </c>
      <c r="F6591" t="s">
        <v>15</v>
      </c>
      <c r="G6591" t="s">
        <v>32</v>
      </c>
      <c r="H6591">
        <v>73</v>
      </c>
      <c r="I6591" t="s">
        <v>21920</v>
      </c>
      <c r="J6591" t="s">
        <v>21921</v>
      </c>
      <c r="K6591" t="s">
        <v>21922</v>
      </c>
      <c r="L6591" t="s">
        <v>77926</v>
      </c>
    </row>
    <row r="6592" spans="1:12" x14ac:dyDescent="0.15">
      <c r="A6592" t="s">
        <v>12</v>
      </c>
      <c r="B6592">
        <v>1807805</v>
      </c>
      <c r="C6592">
        <v>1807825</v>
      </c>
      <c r="D6592" t="s">
        <v>21915</v>
      </c>
      <c r="E6592" t="s">
        <v>21916</v>
      </c>
      <c r="F6592" t="s">
        <v>15</v>
      </c>
      <c r="G6592" t="s">
        <v>23</v>
      </c>
      <c r="H6592">
        <v>95</v>
      </c>
      <c r="I6592" t="s">
        <v>21923</v>
      </c>
      <c r="J6592" t="s">
        <v>21924</v>
      </c>
      <c r="K6592" t="s">
        <v>21925</v>
      </c>
      <c r="L6592" t="s">
        <v>77920</v>
      </c>
    </row>
    <row r="6593" spans="1:12" x14ac:dyDescent="0.15">
      <c r="A6593" t="s">
        <v>12</v>
      </c>
      <c r="B6593">
        <v>1807827</v>
      </c>
      <c r="C6593">
        <v>1807847</v>
      </c>
      <c r="D6593" t="s">
        <v>21915</v>
      </c>
      <c r="E6593" t="s">
        <v>21916</v>
      </c>
      <c r="F6593" t="s">
        <v>15</v>
      </c>
      <c r="G6593" t="s">
        <v>36</v>
      </c>
      <c r="H6593">
        <v>117</v>
      </c>
      <c r="I6593" t="s">
        <v>21926</v>
      </c>
      <c r="J6593" t="s">
        <v>21927</v>
      </c>
      <c r="K6593" t="s">
        <v>21928</v>
      </c>
      <c r="L6593" t="s">
        <v>77930</v>
      </c>
    </row>
    <row r="6594" spans="1:12" x14ac:dyDescent="0.15">
      <c r="A6594" t="s">
        <v>12</v>
      </c>
      <c r="B6594">
        <v>1808613</v>
      </c>
      <c r="C6594">
        <v>1808633</v>
      </c>
      <c r="D6594" t="s">
        <v>21929</v>
      </c>
      <c r="E6594" t="s">
        <v>90</v>
      </c>
      <c r="F6594" t="s">
        <v>15</v>
      </c>
      <c r="G6594" t="s">
        <v>32</v>
      </c>
      <c r="H6594">
        <v>22</v>
      </c>
      <c r="I6594" t="s">
        <v>21930</v>
      </c>
      <c r="J6594" t="s">
        <v>21931</v>
      </c>
      <c r="K6594" t="s">
        <v>21932</v>
      </c>
      <c r="L6594" t="s">
        <v>77948</v>
      </c>
    </row>
    <row r="6595" spans="1:12" x14ac:dyDescent="0.15">
      <c r="A6595" t="s">
        <v>12</v>
      </c>
      <c r="B6595">
        <v>1808645</v>
      </c>
      <c r="C6595">
        <v>1808665</v>
      </c>
      <c r="D6595" t="s">
        <v>21929</v>
      </c>
      <c r="E6595" t="s">
        <v>90</v>
      </c>
      <c r="F6595" t="s">
        <v>15</v>
      </c>
      <c r="G6595" t="s">
        <v>16</v>
      </c>
      <c r="H6595">
        <v>54</v>
      </c>
      <c r="I6595" t="s">
        <v>21933</v>
      </c>
      <c r="J6595" t="s">
        <v>21934</v>
      </c>
      <c r="K6595" t="s">
        <v>21935</v>
      </c>
      <c r="L6595" t="s">
        <v>77961</v>
      </c>
    </row>
    <row r="6596" spans="1:12" x14ac:dyDescent="0.15">
      <c r="A6596" t="s">
        <v>12</v>
      </c>
      <c r="B6596">
        <v>1808665</v>
      </c>
      <c r="C6596">
        <v>1808685</v>
      </c>
      <c r="D6596" t="s">
        <v>21929</v>
      </c>
      <c r="E6596" t="s">
        <v>90</v>
      </c>
      <c r="F6596" t="s">
        <v>15</v>
      </c>
      <c r="G6596" t="s">
        <v>23</v>
      </c>
      <c r="H6596">
        <v>74</v>
      </c>
      <c r="I6596" t="s">
        <v>21936</v>
      </c>
      <c r="J6596" t="s">
        <v>21937</v>
      </c>
      <c r="K6596" t="s">
        <v>21938</v>
      </c>
      <c r="L6596" t="s">
        <v>78005</v>
      </c>
    </row>
    <row r="6597" spans="1:12" x14ac:dyDescent="0.15">
      <c r="A6597" t="s">
        <v>12</v>
      </c>
      <c r="B6597">
        <v>1808698</v>
      </c>
      <c r="C6597">
        <v>1808718</v>
      </c>
      <c r="D6597" t="s">
        <v>21929</v>
      </c>
      <c r="E6597" t="s">
        <v>90</v>
      </c>
      <c r="F6597" t="s">
        <v>15</v>
      </c>
      <c r="G6597" t="s">
        <v>32</v>
      </c>
      <c r="H6597">
        <v>107</v>
      </c>
      <c r="I6597" t="s">
        <v>21939</v>
      </c>
      <c r="J6597" t="s">
        <v>21940</v>
      </c>
      <c r="K6597" t="s">
        <v>21941</v>
      </c>
      <c r="L6597" t="s">
        <v>77983</v>
      </c>
    </row>
    <row r="6598" spans="1:12" x14ac:dyDescent="0.15">
      <c r="A6598" t="s">
        <v>12</v>
      </c>
      <c r="B6598">
        <v>1809479</v>
      </c>
      <c r="C6598">
        <v>1809499</v>
      </c>
      <c r="D6598" t="s">
        <v>21942</v>
      </c>
      <c r="E6598" t="s">
        <v>90</v>
      </c>
      <c r="F6598" t="s">
        <v>15</v>
      </c>
      <c r="G6598" t="s">
        <v>16</v>
      </c>
      <c r="H6598">
        <v>23</v>
      </c>
      <c r="I6598" t="s">
        <v>21943</v>
      </c>
      <c r="J6598" t="s">
        <v>21944</v>
      </c>
      <c r="K6598" t="s">
        <v>21945</v>
      </c>
      <c r="L6598" t="s">
        <v>77975</v>
      </c>
    </row>
    <row r="6599" spans="1:12" x14ac:dyDescent="0.15">
      <c r="A6599" t="s">
        <v>12</v>
      </c>
      <c r="B6599">
        <v>1809502</v>
      </c>
      <c r="C6599">
        <v>1809522</v>
      </c>
      <c r="D6599" t="s">
        <v>21942</v>
      </c>
      <c r="E6599" t="s">
        <v>90</v>
      </c>
      <c r="F6599" t="s">
        <v>15</v>
      </c>
      <c r="G6599" t="s">
        <v>36</v>
      </c>
      <c r="H6599">
        <v>46</v>
      </c>
      <c r="I6599" t="s">
        <v>21946</v>
      </c>
      <c r="J6599" t="s">
        <v>21947</v>
      </c>
      <c r="K6599" t="s">
        <v>21948</v>
      </c>
      <c r="L6599" t="s">
        <v>78004</v>
      </c>
    </row>
    <row r="6600" spans="1:12" x14ac:dyDescent="0.15">
      <c r="A6600" t="s">
        <v>12</v>
      </c>
      <c r="B6600">
        <v>1809562</v>
      </c>
      <c r="C6600">
        <v>1809582</v>
      </c>
      <c r="D6600" t="s">
        <v>21942</v>
      </c>
      <c r="E6600" t="s">
        <v>90</v>
      </c>
      <c r="F6600" t="s">
        <v>15</v>
      </c>
      <c r="G6600" t="s">
        <v>16</v>
      </c>
      <c r="H6600">
        <v>106</v>
      </c>
      <c r="I6600" t="s">
        <v>21949</v>
      </c>
      <c r="J6600" t="s">
        <v>21950</v>
      </c>
      <c r="K6600" t="s">
        <v>21951</v>
      </c>
      <c r="L6600" t="s">
        <v>77914</v>
      </c>
    </row>
    <row r="6601" spans="1:12" x14ac:dyDescent="0.15">
      <c r="A6601" t="s">
        <v>12</v>
      </c>
      <c r="B6601">
        <v>1809584</v>
      </c>
      <c r="C6601">
        <v>1809604</v>
      </c>
      <c r="D6601" t="s">
        <v>21942</v>
      </c>
      <c r="E6601" t="s">
        <v>90</v>
      </c>
      <c r="F6601" t="s">
        <v>15</v>
      </c>
      <c r="G6601" t="s">
        <v>32</v>
      </c>
      <c r="H6601">
        <v>128</v>
      </c>
      <c r="I6601" t="s">
        <v>21952</v>
      </c>
      <c r="J6601" t="s">
        <v>21953</v>
      </c>
      <c r="K6601" t="s">
        <v>21954</v>
      </c>
      <c r="L6601" t="s">
        <v>77934</v>
      </c>
    </row>
    <row r="6602" spans="1:12" x14ac:dyDescent="0.15">
      <c r="A6602" t="s">
        <v>12</v>
      </c>
      <c r="B6602">
        <v>1810194</v>
      </c>
      <c r="C6602">
        <v>1810214</v>
      </c>
      <c r="D6602" t="s">
        <v>21955</v>
      </c>
      <c r="E6602" t="s">
        <v>21956</v>
      </c>
      <c r="F6602" t="s">
        <v>15</v>
      </c>
      <c r="G6602" t="s">
        <v>16</v>
      </c>
      <c r="H6602">
        <v>32</v>
      </c>
      <c r="I6602" t="s">
        <v>21957</v>
      </c>
      <c r="J6602" t="s">
        <v>21958</v>
      </c>
      <c r="K6602" t="s">
        <v>21959</v>
      </c>
      <c r="L6602" t="s">
        <v>77918</v>
      </c>
    </row>
    <row r="6603" spans="1:12" x14ac:dyDescent="0.15">
      <c r="A6603" t="s">
        <v>12</v>
      </c>
      <c r="B6603">
        <v>1810256</v>
      </c>
      <c r="C6603">
        <v>1810276</v>
      </c>
      <c r="D6603" t="s">
        <v>21955</v>
      </c>
      <c r="E6603" t="s">
        <v>21956</v>
      </c>
      <c r="F6603" t="s">
        <v>15</v>
      </c>
      <c r="G6603" t="s">
        <v>16</v>
      </c>
      <c r="H6603">
        <v>94</v>
      </c>
      <c r="I6603" t="s">
        <v>21960</v>
      </c>
      <c r="J6603" t="s">
        <v>21961</v>
      </c>
      <c r="K6603" t="s">
        <v>21962</v>
      </c>
      <c r="L6603" t="s">
        <v>77927</v>
      </c>
    </row>
    <row r="6604" spans="1:12" x14ac:dyDescent="0.15">
      <c r="A6604" t="s">
        <v>12</v>
      </c>
      <c r="B6604">
        <v>1810292</v>
      </c>
      <c r="C6604">
        <v>1810312</v>
      </c>
      <c r="D6604" t="s">
        <v>21955</v>
      </c>
      <c r="E6604" t="s">
        <v>21956</v>
      </c>
      <c r="F6604" t="s">
        <v>15</v>
      </c>
      <c r="G6604" t="s">
        <v>16</v>
      </c>
      <c r="H6604">
        <v>130</v>
      </c>
      <c r="I6604" t="s">
        <v>21963</v>
      </c>
      <c r="J6604" t="s">
        <v>21964</v>
      </c>
      <c r="K6604" t="s">
        <v>21965</v>
      </c>
      <c r="L6604" t="s">
        <v>77998</v>
      </c>
    </row>
    <row r="6605" spans="1:12" x14ac:dyDescent="0.15">
      <c r="A6605" t="s">
        <v>12</v>
      </c>
      <c r="B6605">
        <v>1810321</v>
      </c>
      <c r="C6605">
        <v>1810341</v>
      </c>
      <c r="D6605" t="s">
        <v>21955</v>
      </c>
      <c r="E6605" t="s">
        <v>21956</v>
      </c>
      <c r="F6605" t="s">
        <v>15</v>
      </c>
      <c r="G6605" t="s">
        <v>36</v>
      </c>
      <c r="H6605">
        <v>159</v>
      </c>
      <c r="I6605" t="s">
        <v>21966</v>
      </c>
      <c r="J6605" t="s">
        <v>21967</v>
      </c>
      <c r="K6605" t="s">
        <v>21968</v>
      </c>
      <c r="L6605" t="s">
        <v>78114</v>
      </c>
    </row>
    <row r="6606" spans="1:12" x14ac:dyDescent="0.15">
      <c r="A6606" t="s">
        <v>12</v>
      </c>
      <c r="B6606">
        <v>1811358</v>
      </c>
      <c r="C6606">
        <v>1811378</v>
      </c>
      <c r="D6606" t="s">
        <v>21969</v>
      </c>
      <c r="E6606" t="s">
        <v>21970</v>
      </c>
      <c r="F6606" t="s">
        <v>15</v>
      </c>
      <c r="G6606" t="s">
        <v>23</v>
      </c>
      <c r="H6606">
        <v>33</v>
      </c>
      <c r="I6606" t="s">
        <v>21971</v>
      </c>
      <c r="J6606" t="s">
        <v>21972</v>
      </c>
      <c r="K6606" t="s">
        <v>21973</v>
      </c>
      <c r="L6606" t="s">
        <v>77977</v>
      </c>
    </row>
    <row r="6607" spans="1:12" x14ac:dyDescent="0.15">
      <c r="A6607" t="s">
        <v>12</v>
      </c>
      <c r="B6607">
        <v>1811381</v>
      </c>
      <c r="C6607">
        <v>1811401</v>
      </c>
      <c r="D6607" t="s">
        <v>21969</v>
      </c>
      <c r="E6607" t="s">
        <v>21970</v>
      </c>
      <c r="F6607" t="s">
        <v>15</v>
      </c>
      <c r="G6607" t="s">
        <v>23</v>
      </c>
      <c r="H6607">
        <v>56</v>
      </c>
      <c r="I6607" t="s">
        <v>21974</v>
      </c>
      <c r="J6607" t="s">
        <v>21975</v>
      </c>
      <c r="K6607" t="s">
        <v>21976</v>
      </c>
      <c r="L6607" t="s">
        <v>77971</v>
      </c>
    </row>
    <row r="6608" spans="1:12" x14ac:dyDescent="0.15">
      <c r="A6608" t="s">
        <v>12</v>
      </c>
      <c r="B6608">
        <v>1811404</v>
      </c>
      <c r="C6608">
        <v>1811424</v>
      </c>
      <c r="D6608" t="s">
        <v>21969</v>
      </c>
      <c r="E6608" t="s">
        <v>21970</v>
      </c>
      <c r="F6608" t="s">
        <v>15</v>
      </c>
      <c r="G6608" t="s">
        <v>36</v>
      </c>
      <c r="H6608">
        <v>79</v>
      </c>
      <c r="I6608" t="s">
        <v>21977</v>
      </c>
      <c r="J6608" t="s">
        <v>21978</v>
      </c>
      <c r="K6608" t="s">
        <v>21979</v>
      </c>
      <c r="L6608" t="s">
        <v>77993</v>
      </c>
    </row>
    <row r="6609" spans="1:12" x14ac:dyDescent="0.15">
      <c r="A6609" t="s">
        <v>12</v>
      </c>
      <c r="B6609">
        <v>1811452</v>
      </c>
      <c r="C6609">
        <v>1811472</v>
      </c>
      <c r="D6609" t="s">
        <v>21969</v>
      </c>
      <c r="E6609" t="s">
        <v>21970</v>
      </c>
      <c r="F6609" t="s">
        <v>15</v>
      </c>
      <c r="G6609" t="s">
        <v>16</v>
      </c>
      <c r="H6609">
        <v>127</v>
      </c>
      <c r="I6609" t="s">
        <v>21980</v>
      </c>
      <c r="J6609" t="s">
        <v>21981</v>
      </c>
      <c r="K6609" t="s">
        <v>21982</v>
      </c>
      <c r="L6609" t="s">
        <v>78026</v>
      </c>
    </row>
    <row r="6610" spans="1:12" x14ac:dyDescent="0.15">
      <c r="A6610" t="s">
        <v>12</v>
      </c>
      <c r="B6610">
        <v>1811911</v>
      </c>
      <c r="C6610">
        <v>1811931</v>
      </c>
      <c r="D6610" t="s">
        <v>21983</v>
      </c>
      <c r="E6610" t="s">
        <v>21984</v>
      </c>
      <c r="F6610" t="s">
        <v>15</v>
      </c>
      <c r="G6610" t="s">
        <v>32</v>
      </c>
      <c r="H6610">
        <v>38</v>
      </c>
      <c r="I6610" t="s">
        <v>21985</v>
      </c>
      <c r="J6610" t="s">
        <v>21986</v>
      </c>
      <c r="K6610" t="s">
        <v>21987</v>
      </c>
      <c r="L6610" t="s">
        <v>78008</v>
      </c>
    </row>
    <row r="6611" spans="1:12" x14ac:dyDescent="0.15">
      <c r="A6611" t="s">
        <v>12</v>
      </c>
      <c r="B6611">
        <v>1811938</v>
      </c>
      <c r="C6611">
        <v>1811958</v>
      </c>
      <c r="D6611" t="s">
        <v>21983</v>
      </c>
      <c r="E6611" t="s">
        <v>21984</v>
      </c>
      <c r="F6611" t="s">
        <v>15</v>
      </c>
      <c r="G6611" t="s">
        <v>36</v>
      </c>
      <c r="H6611">
        <v>65</v>
      </c>
      <c r="I6611" t="s">
        <v>21988</v>
      </c>
      <c r="J6611" t="s">
        <v>21989</v>
      </c>
      <c r="K6611" t="s">
        <v>21990</v>
      </c>
      <c r="L6611" t="s">
        <v>78042</v>
      </c>
    </row>
    <row r="6612" spans="1:12" x14ac:dyDescent="0.15">
      <c r="A6612" t="s">
        <v>12</v>
      </c>
      <c r="B6612">
        <v>1811961</v>
      </c>
      <c r="C6612">
        <v>1811981</v>
      </c>
      <c r="D6612" t="s">
        <v>21983</v>
      </c>
      <c r="E6612" t="s">
        <v>21984</v>
      </c>
      <c r="F6612" t="s">
        <v>15</v>
      </c>
      <c r="G6612" t="s">
        <v>16</v>
      </c>
      <c r="H6612">
        <v>88</v>
      </c>
      <c r="I6612" t="s">
        <v>21991</v>
      </c>
      <c r="J6612" t="s">
        <v>21992</v>
      </c>
      <c r="K6612" t="s">
        <v>21993</v>
      </c>
      <c r="L6612" t="s">
        <v>77923</v>
      </c>
    </row>
    <row r="6613" spans="1:12" x14ac:dyDescent="0.15">
      <c r="A6613" t="s">
        <v>12</v>
      </c>
      <c r="B6613">
        <v>1811984</v>
      </c>
      <c r="C6613">
        <v>1812004</v>
      </c>
      <c r="D6613" t="s">
        <v>21983</v>
      </c>
      <c r="E6613" t="s">
        <v>21984</v>
      </c>
      <c r="F6613" t="s">
        <v>15</v>
      </c>
      <c r="G6613" t="s">
        <v>36</v>
      </c>
      <c r="H6613">
        <v>111</v>
      </c>
      <c r="I6613" t="s">
        <v>21994</v>
      </c>
      <c r="J6613" t="s">
        <v>21995</v>
      </c>
      <c r="K6613" t="s">
        <v>21996</v>
      </c>
      <c r="L6613" t="s">
        <v>77908</v>
      </c>
    </row>
    <row r="6614" spans="1:12" x14ac:dyDescent="0.15">
      <c r="A6614" t="s">
        <v>12</v>
      </c>
      <c r="B6614">
        <v>1812847</v>
      </c>
      <c r="C6614">
        <v>1812867</v>
      </c>
      <c r="D6614" t="s">
        <v>21997</v>
      </c>
      <c r="E6614" t="s">
        <v>90</v>
      </c>
      <c r="F6614" t="s">
        <v>76</v>
      </c>
      <c r="G6614" t="s">
        <v>32</v>
      </c>
      <c r="H6614">
        <v>1</v>
      </c>
      <c r="I6614" t="s">
        <v>21998</v>
      </c>
      <c r="J6614" t="s">
        <v>21999</v>
      </c>
      <c r="K6614" t="s">
        <v>22000</v>
      </c>
      <c r="L6614" t="s">
        <v>77917</v>
      </c>
    </row>
    <row r="6615" spans="1:12" x14ac:dyDescent="0.15">
      <c r="A6615" t="s">
        <v>12</v>
      </c>
      <c r="B6615">
        <v>1812805</v>
      </c>
      <c r="C6615">
        <v>1812825</v>
      </c>
      <c r="D6615" t="s">
        <v>21997</v>
      </c>
      <c r="E6615" t="s">
        <v>90</v>
      </c>
      <c r="F6615" t="s">
        <v>76</v>
      </c>
      <c r="G6615" t="s">
        <v>32</v>
      </c>
      <c r="H6615">
        <v>43</v>
      </c>
      <c r="I6615" t="s">
        <v>22001</v>
      </c>
      <c r="J6615" t="s">
        <v>22002</v>
      </c>
      <c r="K6615" t="s">
        <v>22003</v>
      </c>
      <c r="L6615" t="s">
        <v>77942</v>
      </c>
    </row>
    <row r="6616" spans="1:12" x14ac:dyDescent="0.15">
      <c r="A6616" t="s">
        <v>12</v>
      </c>
      <c r="B6616">
        <v>1812783</v>
      </c>
      <c r="C6616">
        <v>1812803</v>
      </c>
      <c r="D6616" t="s">
        <v>21997</v>
      </c>
      <c r="E6616" t="s">
        <v>90</v>
      </c>
      <c r="F6616" t="s">
        <v>76</v>
      </c>
      <c r="G6616" t="s">
        <v>23</v>
      </c>
      <c r="H6616">
        <v>65</v>
      </c>
      <c r="I6616" t="s">
        <v>22004</v>
      </c>
      <c r="J6616" t="s">
        <v>22005</v>
      </c>
      <c r="K6616" t="s">
        <v>22006</v>
      </c>
      <c r="L6616" t="s">
        <v>78042</v>
      </c>
    </row>
    <row r="6617" spans="1:12" x14ac:dyDescent="0.15">
      <c r="A6617" t="s">
        <v>12</v>
      </c>
      <c r="B6617">
        <v>1812762</v>
      </c>
      <c r="C6617">
        <v>1812782</v>
      </c>
      <c r="D6617" t="s">
        <v>21997</v>
      </c>
      <c r="E6617" t="s">
        <v>90</v>
      </c>
      <c r="F6617" t="s">
        <v>76</v>
      </c>
      <c r="G6617" t="s">
        <v>23</v>
      </c>
      <c r="H6617">
        <v>86</v>
      </c>
      <c r="I6617" t="s">
        <v>22007</v>
      </c>
      <c r="J6617" t="s">
        <v>22008</v>
      </c>
      <c r="K6617" t="s">
        <v>22009</v>
      </c>
      <c r="L6617" t="s">
        <v>77929</v>
      </c>
    </row>
    <row r="6618" spans="1:12" x14ac:dyDescent="0.15">
      <c r="A6618" t="s">
        <v>12</v>
      </c>
      <c r="B6618">
        <v>1813035</v>
      </c>
      <c r="C6618">
        <v>1813055</v>
      </c>
      <c r="D6618" t="s">
        <v>22010</v>
      </c>
      <c r="E6618" t="s">
        <v>90</v>
      </c>
      <c r="F6618" t="s">
        <v>76</v>
      </c>
      <c r="G6618" t="s">
        <v>23</v>
      </c>
      <c r="H6618">
        <v>11</v>
      </c>
      <c r="I6618" t="s">
        <v>22011</v>
      </c>
      <c r="J6618" t="s">
        <v>22012</v>
      </c>
      <c r="K6618" t="s">
        <v>22013</v>
      </c>
      <c r="L6618" t="s">
        <v>77974</v>
      </c>
    </row>
    <row r="6619" spans="1:12" x14ac:dyDescent="0.15">
      <c r="A6619" t="s">
        <v>12</v>
      </c>
      <c r="B6619">
        <v>1813015</v>
      </c>
      <c r="C6619">
        <v>1813035</v>
      </c>
      <c r="D6619" t="s">
        <v>22010</v>
      </c>
      <c r="E6619" t="s">
        <v>90</v>
      </c>
      <c r="F6619" t="s">
        <v>76</v>
      </c>
      <c r="G6619" t="s">
        <v>36</v>
      </c>
      <c r="H6619">
        <v>31</v>
      </c>
      <c r="I6619" t="s">
        <v>22014</v>
      </c>
      <c r="J6619" t="s">
        <v>22015</v>
      </c>
      <c r="K6619" t="s">
        <v>22016</v>
      </c>
      <c r="L6619" t="s">
        <v>77910</v>
      </c>
    </row>
    <row r="6620" spans="1:12" x14ac:dyDescent="0.15">
      <c r="A6620" t="s">
        <v>12</v>
      </c>
      <c r="B6620">
        <v>1812950</v>
      </c>
      <c r="C6620">
        <v>1812970</v>
      </c>
      <c r="D6620" t="s">
        <v>22010</v>
      </c>
      <c r="E6620" t="s">
        <v>90</v>
      </c>
      <c r="F6620" t="s">
        <v>76</v>
      </c>
      <c r="G6620" t="s">
        <v>32</v>
      </c>
      <c r="H6620">
        <v>96</v>
      </c>
      <c r="I6620" t="s">
        <v>22017</v>
      </c>
      <c r="J6620" t="s">
        <v>22018</v>
      </c>
      <c r="K6620" t="s">
        <v>22019</v>
      </c>
      <c r="L6620" t="s">
        <v>77912</v>
      </c>
    </row>
    <row r="6621" spans="1:12" x14ac:dyDescent="0.15">
      <c r="A6621" t="s">
        <v>12</v>
      </c>
      <c r="B6621">
        <v>1812919</v>
      </c>
      <c r="C6621">
        <v>1812939</v>
      </c>
      <c r="D6621" t="s">
        <v>22010</v>
      </c>
      <c r="E6621" t="s">
        <v>90</v>
      </c>
      <c r="F6621" t="s">
        <v>76</v>
      </c>
      <c r="G6621" t="s">
        <v>32</v>
      </c>
      <c r="H6621">
        <v>127</v>
      </c>
      <c r="I6621" t="s">
        <v>22020</v>
      </c>
      <c r="J6621" t="s">
        <v>22021</v>
      </c>
      <c r="K6621" t="s">
        <v>22022</v>
      </c>
      <c r="L6621" t="s">
        <v>78026</v>
      </c>
    </row>
    <row r="6622" spans="1:12" x14ac:dyDescent="0.15">
      <c r="A6622" t="s">
        <v>12</v>
      </c>
      <c r="B6622">
        <v>1813394</v>
      </c>
      <c r="C6622">
        <v>1813414</v>
      </c>
      <c r="D6622" t="s">
        <v>22023</v>
      </c>
      <c r="E6622" t="s">
        <v>90</v>
      </c>
      <c r="F6622" t="s">
        <v>76</v>
      </c>
      <c r="G6622" t="s">
        <v>23</v>
      </c>
      <c r="H6622">
        <v>20</v>
      </c>
      <c r="I6622" t="s">
        <v>22024</v>
      </c>
      <c r="J6622" t="s">
        <v>22025</v>
      </c>
      <c r="K6622" t="s">
        <v>22026</v>
      </c>
      <c r="L6622" t="s">
        <v>77968</v>
      </c>
    </row>
    <row r="6623" spans="1:12" x14ac:dyDescent="0.15">
      <c r="A6623" t="s">
        <v>12</v>
      </c>
      <c r="B6623">
        <v>1813371</v>
      </c>
      <c r="C6623">
        <v>1813391</v>
      </c>
      <c r="D6623" t="s">
        <v>22023</v>
      </c>
      <c r="E6623" t="s">
        <v>90</v>
      </c>
      <c r="F6623" t="s">
        <v>76</v>
      </c>
      <c r="G6623" t="s">
        <v>36</v>
      </c>
      <c r="H6623">
        <v>43</v>
      </c>
      <c r="I6623" t="s">
        <v>22027</v>
      </c>
      <c r="J6623" t="s">
        <v>22028</v>
      </c>
      <c r="K6623" t="s">
        <v>22029</v>
      </c>
      <c r="L6623" t="s">
        <v>77942</v>
      </c>
    </row>
    <row r="6624" spans="1:12" x14ac:dyDescent="0.15">
      <c r="A6624" t="s">
        <v>12</v>
      </c>
      <c r="B6624">
        <v>1813349</v>
      </c>
      <c r="C6624">
        <v>1813369</v>
      </c>
      <c r="D6624" t="s">
        <v>22023</v>
      </c>
      <c r="E6624" t="s">
        <v>90</v>
      </c>
      <c r="F6624" t="s">
        <v>76</v>
      </c>
      <c r="G6624" t="s">
        <v>32</v>
      </c>
      <c r="H6624">
        <v>65</v>
      </c>
      <c r="I6624" t="s">
        <v>22030</v>
      </c>
      <c r="J6624" t="s">
        <v>22031</v>
      </c>
      <c r="K6624" t="s">
        <v>22032</v>
      </c>
      <c r="L6624" t="s">
        <v>78042</v>
      </c>
    </row>
    <row r="6625" spans="1:12" x14ac:dyDescent="0.15">
      <c r="A6625" t="s">
        <v>12</v>
      </c>
      <c r="B6625">
        <v>1813294</v>
      </c>
      <c r="C6625">
        <v>1813314</v>
      </c>
      <c r="D6625" t="s">
        <v>22023</v>
      </c>
      <c r="E6625" t="s">
        <v>90</v>
      </c>
      <c r="F6625" t="s">
        <v>76</v>
      </c>
      <c r="G6625" t="s">
        <v>16</v>
      </c>
      <c r="H6625">
        <v>120</v>
      </c>
      <c r="I6625" t="s">
        <v>22033</v>
      </c>
      <c r="J6625" t="s">
        <v>22034</v>
      </c>
      <c r="K6625" t="s">
        <v>22035</v>
      </c>
      <c r="L6625" t="s">
        <v>78047</v>
      </c>
    </row>
    <row r="6626" spans="1:12" x14ac:dyDescent="0.15">
      <c r="A6626" t="s">
        <v>12</v>
      </c>
      <c r="B6626">
        <v>1814260</v>
      </c>
      <c r="C6626">
        <v>1814280</v>
      </c>
      <c r="D6626" t="s">
        <v>22036</v>
      </c>
      <c r="E6626" t="s">
        <v>90</v>
      </c>
      <c r="F6626" t="s">
        <v>76</v>
      </c>
      <c r="G6626" t="s">
        <v>32</v>
      </c>
      <c r="H6626">
        <v>12</v>
      </c>
      <c r="I6626" t="s">
        <v>22037</v>
      </c>
      <c r="J6626" t="s">
        <v>22038</v>
      </c>
      <c r="K6626" t="s">
        <v>22039</v>
      </c>
      <c r="L6626" t="s">
        <v>77991</v>
      </c>
    </row>
    <row r="6627" spans="1:12" x14ac:dyDescent="0.15">
      <c r="A6627" t="s">
        <v>12</v>
      </c>
      <c r="B6627">
        <v>1814238</v>
      </c>
      <c r="C6627">
        <v>1814258</v>
      </c>
      <c r="D6627" t="s">
        <v>22036</v>
      </c>
      <c r="E6627" t="s">
        <v>90</v>
      </c>
      <c r="F6627" t="s">
        <v>76</v>
      </c>
      <c r="G6627" t="s">
        <v>16</v>
      </c>
      <c r="H6627">
        <v>34</v>
      </c>
      <c r="I6627" t="s">
        <v>22040</v>
      </c>
      <c r="J6627" t="s">
        <v>22041</v>
      </c>
      <c r="K6627" t="s">
        <v>22042</v>
      </c>
      <c r="L6627" t="s">
        <v>77999</v>
      </c>
    </row>
    <row r="6628" spans="1:12" x14ac:dyDescent="0.15">
      <c r="A6628" t="s">
        <v>12</v>
      </c>
      <c r="B6628">
        <v>1814217</v>
      </c>
      <c r="C6628">
        <v>1814237</v>
      </c>
      <c r="D6628" t="s">
        <v>22036</v>
      </c>
      <c r="E6628" t="s">
        <v>90</v>
      </c>
      <c r="F6628" t="s">
        <v>76</v>
      </c>
      <c r="G6628" t="s">
        <v>16</v>
      </c>
      <c r="H6628">
        <v>55</v>
      </c>
      <c r="I6628" t="s">
        <v>22043</v>
      </c>
      <c r="J6628" t="s">
        <v>22044</v>
      </c>
      <c r="K6628" t="s">
        <v>22045</v>
      </c>
      <c r="L6628" t="s">
        <v>77992</v>
      </c>
    </row>
    <row r="6629" spans="1:12" x14ac:dyDescent="0.15">
      <c r="A6629" t="s">
        <v>12</v>
      </c>
      <c r="B6629">
        <v>1814172</v>
      </c>
      <c r="C6629">
        <v>1814192</v>
      </c>
      <c r="D6629" t="s">
        <v>22036</v>
      </c>
      <c r="E6629" t="s">
        <v>90</v>
      </c>
      <c r="F6629" t="s">
        <v>76</v>
      </c>
      <c r="G6629" t="s">
        <v>16</v>
      </c>
      <c r="H6629">
        <v>100</v>
      </c>
      <c r="I6629" t="s">
        <v>22046</v>
      </c>
      <c r="J6629" t="s">
        <v>22047</v>
      </c>
      <c r="K6629" t="s">
        <v>22048</v>
      </c>
      <c r="L6629" t="s">
        <v>77953</v>
      </c>
    </row>
    <row r="6630" spans="1:12" x14ac:dyDescent="0.15">
      <c r="A6630" t="s">
        <v>12</v>
      </c>
      <c r="B6630">
        <v>1815648</v>
      </c>
      <c r="C6630">
        <v>1815668</v>
      </c>
      <c r="D6630" t="s">
        <v>22049</v>
      </c>
      <c r="E6630" t="s">
        <v>90</v>
      </c>
      <c r="F6630" t="s">
        <v>15</v>
      </c>
      <c r="G6630" t="s">
        <v>36</v>
      </c>
      <c r="H6630">
        <v>22</v>
      </c>
      <c r="I6630" t="s">
        <v>22050</v>
      </c>
      <c r="J6630" t="s">
        <v>22051</v>
      </c>
      <c r="K6630" t="s">
        <v>22052</v>
      </c>
      <c r="L6630" t="s">
        <v>77948</v>
      </c>
    </row>
    <row r="6631" spans="1:12" x14ac:dyDescent="0.15">
      <c r="A6631" t="s">
        <v>12</v>
      </c>
      <c r="B6631">
        <v>1815692</v>
      </c>
      <c r="C6631">
        <v>1815712</v>
      </c>
      <c r="D6631" t="s">
        <v>22049</v>
      </c>
      <c r="E6631" t="s">
        <v>90</v>
      </c>
      <c r="F6631" t="s">
        <v>15</v>
      </c>
      <c r="G6631" t="s">
        <v>32</v>
      </c>
      <c r="H6631">
        <v>66</v>
      </c>
      <c r="I6631" t="s">
        <v>22053</v>
      </c>
      <c r="J6631" t="s">
        <v>22054</v>
      </c>
      <c r="K6631" t="s">
        <v>22055</v>
      </c>
      <c r="L6631" t="s">
        <v>77928</v>
      </c>
    </row>
    <row r="6632" spans="1:12" x14ac:dyDescent="0.15">
      <c r="A6632" t="s">
        <v>12</v>
      </c>
      <c r="B6632">
        <v>1815716</v>
      </c>
      <c r="C6632">
        <v>1815736</v>
      </c>
      <c r="D6632" t="s">
        <v>22049</v>
      </c>
      <c r="E6632" t="s">
        <v>90</v>
      </c>
      <c r="F6632" t="s">
        <v>15</v>
      </c>
      <c r="G6632" t="s">
        <v>32</v>
      </c>
      <c r="H6632">
        <v>90</v>
      </c>
      <c r="I6632" t="s">
        <v>22056</v>
      </c>
      <c r="J6632" t="s">
        <v>22057</v>
      </c>
      <c r="K6632" t="s">
        <v>22058</v>
      </c>
      <c r="L6632" t="s">
        <v>78017</v>
      </c>
    </row>
    <row r="6633" spans="1:12" x14ac:dyDescent="0.15">
      <c r="A6633" t="s">
        <v>12</v>
      </c>
      <c r="B6633">
        <v>1815736</v>
      </c>
      <c r="C6633">
        <v>1815756</v>
      </c>
      <c r="D6633" t="s">
        <v>22049</v>
      </c>
      <c r="E6633" t="s">
        <v>90</v>
      </c>
      <c r="F6633" t="s">
        <v>15</v>
      </c>
      <c r="G6633" t="s">
        <v>32</v>
      </c>
      <c r="H6633">
        <v>110</v>
      </c>
      <c r="I6633" t="s">
        <v>22059</v>
      </c>
      <c r="J6633" t="s">
        <v>22060</v>
      </c>
      <c r="K6633" t="s">
        <v>22061</v>
      </c>
      <c r="L6633" t="s">
        <v>78030</v>
      </c>
    </row>
    <row r="6634" spans="1:12" x14ac:dyDescent="0.15">
      <c r="A6634" t="s">
        <v>12</v>
      </c>
      <c r="B6634">
        <v>1817141</v>
      </c>
      <c r="C6634">
        <v>1817161</v>
      </c>
      <c r="D6634" t="s">
        <v>22062</v>
      </c>
      <c r="E6634" t="s">
        <v>90</v>
      </c>
      <c r="F6634" t="s">
        <v>15</v>
      </c>
      <c r="G6634" t="s">
        <v>36</v>
      </c>
      <c r="H6634">
        <v>43</v>
      </c>
      <c r="I6634" t="s">
        <v>22063</v>
      </c>
      <c r="J6634" t="s">
        <v>22064</v>
      </c>
      <c r="K6634" t="s">
        <v>22065</v>
      </c>
      <c r="L6634" t="s">
        <v>77942</v>
      </c>
    </row>
    <row r="6635" spans="1:12" x14ac:dyDescent="0.15">
      <c r="A6635" t="s">
        <v>12</v>
      </c>
      <c r="B6635">
        <v>1819370</v>
      </c>
      <c r="C6635">
        <v>1819390</v>
      </c>
      <c r="D6635" t="s">
        <v>22062</v>
      </c>
      <c r="E6635" t="s">
        <v>90</v>
      </c>
      <c r="F6635" t="s">
        <v>15</v>
      </c>
      <c r="G6635" t="s">
        <v>16</v>
      </c>
      <c r="H6635">
        <v>2272</v>
      </c>
      <c r="I6635" t="s">
        <v>22066</v>
      </c>
      <c r="J6635" t="s">
        <v>22067</v>
      </c>
      <c r="K6635" t="s">
        <v>22068</v>
      </c>
      <c r="L6635" t="s">
        <v>78136</v>
      </c>
    </row>
    <row r="6636" spans="1:12" x14ac:dyDescent="0.15">
      <c r="A6636" t="s">
        <v>12</v>
      </c>
      <c r="B6636">
        <v>1819397</v>
      </c>
      <c r="C6636">
        <v>1819417</v>
      </c>
      <c r="D6636" t="s">
        <v>22062</v>
      </c>
      <c r="E6636" t="s">
        <v>90</v>
      </c>
      <c r="F6636" t="s">
        <v>15</v>
      </c>
      <c r="G6636" t="s">
        <v>16</v>
      </c>
      <c r="H6636">
        <v>2299</v>
      </c>
      <c r="I6636" t="s">
        <v>22069</v>
      </c>
      <c r="J6636" t="s">
        <v>22070</v>
      </c>
      <c r="K6636" t="s">
        <v>22071</v>
      </c>
      <c r="L6636" t="s">
        <v>78137</v>
      </c>
    </row>
    <row r="6637" spans="1:12" x14ac:dyDescent="0.15">
      <c r="A6637" t="s">
        <v>12</v>
      </c>
      <c r="B6637">
        <v>1819419</v>
      </c>
      <c r="C6637">
        <v>1819439</v>
      </c>
      <c r="D6637" t="s">
        <v>22062</v>
      </c>
      <c r="E6637" t="s">
        <v>90</v>
      </c>
      <c r="F6637" t="s">
        <v>15</v>
      </c>
      <c r="G6637" t="s">
        <v>32</v>
      </c>
      <c r="H6637">
        <v>2321</v>
      </c>
      <c r="I6637" t="s">
        <v>22072</v>
      </c>
      <c r="J6637" t="s">
        <v>22073</v>
      </c>
      <c r="K6637" t="s">
        <v>22074</v>
      </c>
      <c r="L6637" t="s">
        <v>78138</v>
      </c>
    </row>
    <row r="6638" spans="1:12" x14ac:dyDescent="0.15">
      <c r="A6638" t="s">
        <v>12</v>
      </c>
      <c r="B6638">
        <v>1820846</v>
      </c>
      <c r="C6638">
        <v>1820866</v>
      </c>
      <c r="D6638" t="s">
        <v>22075</v>
      </c>
      <c r="E6638" t="s">
        <v>90</v>
      </c>
      <c r="F6638" t="s">
        <v>15</v>
      </c>
      <c r="G6638" t="s">
        <v>16</v>
      </c>
      <c r="H6638">
        <v>62</v>
      </c>
      <c r="I6638" t="s">
        <v>22076</v>
      </c>
      <c r="J6638" t="s">
        <v>22077</v>
      </c>
      <c r="K6638" t="s">
        <v>22078</v>
      </c>
      <c r="L6638" t="str">
        <f>HYPERLINK("https://www.ncbi.nlm.nih.gov/nuccore/FM209186.1?report=graph&amp;tracks=[key:gene_model_track,Options:GeneOnly]&amp;mk=1820847:1820866|offset_62|00cc00&amp;v=1820646:1821066&amp;c=444444", "offset 62")</f>
        <v>offset 62</v>
      </c>
    </row>
    <row r="6639" spans="1:12" x14ac:dyDescent="0.15">
      <c r="A6639" t="s">
        <v>12</v>
      </c>
      <c r="B6639">
        <v>1821099</v>
      </c>
      <c r="C6639">
        <v>1821119</v>
      </c>
      <c r="D6639" t="s">
        <v>22079</v>
      </c>
      <c r="E6639" t="s">
        <v>90</v>
      </c>
      <c r="F6639" t="s">
        <v>15</v>
      </c>
      <c r="G6639" t="s">
        <v>16</v>
      </c>
      <c r="H6639">
        <v>136</v>
      </c>
      <c r="I6639" t="s">
        <v>22080</v>
      </c>
      <c r="J6639" t="s">
        <v>22081</v>
      </c>
      <c r="K6639" t="s">
        <v>22082</v>
      </c>
      <c r="L6639" t="s">
        <v>78057</v>
      </c>
    </row>
    <row r="6640" spans="1:12" x14ac:dyDescent="0.15">
      <c r="A6640" t="s">
        <v>12</v>
      </c>
      <c r="B6640">
        <v>1821187</v>
      </c>
      <c r="C6640">
        <v>1821207</v>
      </c>
      <c r="D6640" t="s">
        <v>22079</v>
      </c>
      <c r="E6640" t="s">
        <v>90</v>
      </c>
      <c r="F6640" t="s">
        <v>15</v>
      </c>
      <c r="G6640" t="s">
        <v>23</v>
      </c>
      <c r="H6640">
        <v>224</v>
      </c>
      <c r="I6640" t="s">
        <v>22083</v>
      </c>
      <c r="J6640" t="s">
        <v>22084</v>
      </c>
      <c r="K6640" t="s">
        <v>22085</v>
      </c>
      <c r="L6640" t="s">
        <v>78139</v>
      </c>
    </row>
    <row r="6641" spans="1:12" x14ac:dyDescent="0.15">
      <c r="A6641" t="s">
        <v>12</v>
      </c>
      <c r="B6641">
        <v>1821216</v>
      </c>
      <c r="C6641">
        <v>1821236</v>
      </c>
      <c r="D6641" t="s">
        <v>22079</v>
      </c>
      <c r="E6641" t="s">
        <v>90</v>
      </c>
      <c r="F6641" t="s">
        <v>15</v>
      </c>
      <c r="G6641" t="s">
        <v>23</v>
      </c>
      <c r="H6641">
        <v>253</v>
      </c>
      <c r="I6641" t="s">
        <v>22086</v>
      </c>
      <c r="J6641" t="s">
        <v>22087</v>
      </c>
      <c r="K6641" t="s">
        <v>22088</v>
      </c>
      <c r="L6641" t="s">
        <v>78140</v>
      </c>
    </row>
    <row r="6642" spans="1:12" x14ac:dyDescent="0.15">
      <c r="A6642" t="s">
        <v>12</v>
      </c>
      <c r="B6642">
        <v>1821334</v>
      </c>
      <c r="C6642">
        <v>1821354</v>
      </c>
      <c r="D6642" t="s">
        <v>22079</v>
      </c>
      <c r="E6642" t="s">
        <v>90</v>
      </c>
      <c r="F6642" t="s">
        <v>15</v>
      </c>
      <c r="G6642" t="s">
        <v>16</v>
      </c>
      <c r="H6642">
        <v>371</v>
      </c>
      <c r="I6642" t="s">
        <v>22089</v>
      </c>
      <c r="J6642" t="s">
        <v>22090</v>
      </c>
      <c r="K6642" t="s">
        <v>22091</v>
      </c>
      <c r="L6642" t="s">
        <v>78141</v>
      </c>
    </row>
    <row r="6643" spans="1:12" x14ac:dyDescent="0.15">
      <c r="A6643" t="s">
        <v>12</v>
      </c>
      <c r="B6643">
        <v>1822915</v>
      </c>
      <c r="C6643">
        <v>1822935</v>
      </c>
      <c r="D6643" t="s">
        <v>22092</v>
      </c>
      <c r="E6643" t="s">
        <v>90</v>
      </c>
      <c r="F6643" t="s">
        <v>15</v>
      </c>
      <c r="G6643" t="s">
        <v>32</v>
      </c>
      <c r="H6643">
        <v>1</v>
      </c>
      <c r="I6643" t="s">
        <v>22093</v>
      </c>
      <c r="J6643" t="s">
        <v>22094</v>
      </c>
      <c r="K6643" t="s">
        <v>22095</v>
      </c>
      <c r="L6643" t="s">
        <v>77917</v>
      </c>
    </row>
    <row r="6644" spans="1:12" x14ac:dyDescent="0.15">
      <c r="A6644" t="s">
        <v>12</v>
      </c>
      <c r="B6644">
        <v>1822942</v>
      </c>
      <c r="C6644">
        <v>1822962</v>
      </c>
      <c r="D6644" t="s">
        <v>22092</v>
      </c>
      <c r="E6644" t="s">
        <v>90</v>
      </c>
      <c r="F6644" t="s">
        <v>15</v>
      </c>
      <c r="G6644" t="s">
        <v>36</v>
      </c>
      <c r="H6644">
        <v>28</v>
      </c>
      <c r="I6644" t="s">
        <v>22096</v>
      </c>
      <c r="J6644" t="s">
        <v>22097</v>
      </c>
      <c r="K6644" t="s">
        <v>22098</v>
      </c>
      <c r="L6644" t="s">
        <v>77956</v>
      </c>
    </row>
    <row r="6645" spans="1:12" x14ac:dyDescent="0.15">
      <c r="A6645" t="s">
        <v>12</v>
      </c>
      <c r="B6645">
        <v>1822987</v>
      </c>
      <c r="C6645">
        <v>1823007</v>
      </c>
      <c r="D6645" t="s">
        <v>22092</v>
      </c>
      <c r="E6645" t="s">
        <v>90</v>
      </c>
      <c r="F6645" t="s">
        <v>15</v>
      </c>
      <c r="G6645" t="s">
        <v>32</v>
      </c>
      <c r="H6645">
        <v>73</v>
      </c>
      <c r="I6645" t="s">
        <v>22099</v>
      </c>
      <c r="J6645" t="s">
        <v>22100</v>
      </c>
      <c r="K6645" t="s">
        <v>22101</v>
      </c>
      <c r="L6645" t="s">
        <v>77926</v>
      </c>
    </row>
    <row r="6646" spans="1:12" x14ac:dyDescent="0.15">
      <c r="A6646" t="s">
        <v>12</v>
      </c>
      <c r="B6646">
        <v>1823010</v>
      </c>
      <c r="C6646">
        <v>1823030</v>
      </c>
      <c r="D6646" t="s">
        <v>22092</v>
      </c>
      <c r="E6646" t="s">
        <v>90</v>
      </c>
      <c r="F6646" t="s">
        <v>15</v>
      </c>
      <c r="G6646" t="s">
        <v>23</v>
      </c>
      <c r="H6646">
        <v>96</v>
      </c>
      <c r="I6646" t="s">
        <v>22102</v>
      </c>
      <c r="J6646" t="s">
        <v>22103</v>
      </c>
      <c r="K6646" t="s">
        <v>22104</v>
      </c>
      <c r="L6646" t="s">
        <v>77912</v>
      </c>
    </row>
    <row r="6647" spans="1:12" x14ac:dyDescent="0.15">
      <c r="A6647" t="s">
        <v>12</v>
      </c>
      <c r="B6647">
        <v>1824841</v>
      </c>
      <c r="C6647">
        <v>1824861</v>
      </c>
      <c r="D6647" t="s">
        <v>22105</v>
      </c>
      <c r="E6647" t="s">
        <v>22106</v>
      </c>
      <c r="F6647" t="s">
        <v>15</v>
      </c>
      <c r="G6647" t="s">
        <v>36</v>
      </c>
      <c r="H6647">
        <v>0</v>
      </c>
      <c r="I6647" t="s">
        <v>22107</v>
      </c>
      <c r="J6647" t="s">
        <v>22108</v>
      </c>
      <c r="K6647" t="s">
        <v>22109</v>
      </c>
      <c r="L6647" t="s">
        <v>77980</v>
      </c>
    </row>
    <row r="6648" spans="1:12" x14ac:dyDescent="0.15">
      <c r="A6648" t="s">
        <v>12</v>
      </c>
      <c r="B6648">
        <v>1824863</v>
      </c>
      <c r="C6648">
        <v>1824883</v>
      </c>
      <c r="D6648" t="s">
        <v>22105</v>
      </c>
      <c r="E6648" t="s">
        <v>22106</v>
      </c>
      <c r="F6648" t="s">
        <v>15</v>
      </c>
      <c r="G6648" t="s">
        <v>32</v>
      </c>
      <c r="H6648">
        <v>22</v>
      </c>
      <c r="I6648" t="s">
        <v>22110</v>
      </c>
      <c r="J6648" t="s">
        <v>22111</v>
      </c>
      <c r="K6648" t="s">
        <v>22112</v>
      </c>
      <c r="L6648" t="s">
        <v>77948</v>
      </c>
    </row>
    <row r="6649" spans="1:12" x14ac:dyDescent="0.15">
      <c r="A6649" t="s">
        <v>12</v>
      </c>
      <c r="B6649">
        <v>1824910</v>
      </c>
      <c r="C6649">
        <v>1824930</v>
      </c>
      <c r="D6649" t="s">
        <v>22105</v>
      </c>
      <c r="E6649" t="s">
        <v>22106</v>
      </c>
      <c r="F6649" t="s">
        <v>15</v>
      </c>
      <c r="G6649" t="s">
        <v>16</v>
      </c>
      <c r="H6649">
        <v>69</v>
      </c>
      <c r="I6649" t="s">
        <v>22113</v>
      </c>
      <c r="J6649" t="s">
        <v>22114</v>
      </c>
      <c r="K6649" t="s">
        <v>22115</v>
      </c>
      <c r="L6649" t="s">
        <v>78015</v>
      </c>
    </row>
    <row r="6650" spans="1:12" x14ac:dyDescent="0.15">
      <c r="A6650" t="s">
        <v>12</v>
      </c>
      <c r="B6650">
        <v>1824936</v>
      </c>
      <c r="C6650">
        <v>1824956</v>
      </c>
      <c r="D6650" t="s">
        <v>22105</v>
      </c>
      <c r="E6650" t="s">
        <v>22106</v>
      </c>
      <c r="F6650" t="s">
        <v>15</v>
      </c>
      <c r="G6650" t="s">
        <v>23</v>
      </c>
      <c r="H6650">
        <v>95</v>
      </c>
      <c r="I6650" t="s">
        <v>22116</v>
      </c>
      <c r="J6650" t="s">
        <v>22117</v>
      </c>
      <c r="K6650" t="s">
        <v>22118</v>
      </c>
      <c r="L6650" t="s">
        <v>77920</v>
      </c>
    </row>
    <row r="6651" spans="1:12" x14ac:dyDescent="0.15">
      <c r="A6651" t="s">
        <v>12</v>
      </c>
      <c r="B6651">
        <v>1825965</v>
      </c>
      <c r="C6651">
        <v>1825985</v>
      </c>
      <c r="D6651" t="s">
        <v>22119</v>
      </c>
      <c r="E6651" t="s">
        <v>90</v>
      </c>
      <c r="F6651" t="s">
        <v>15</v>
      </c>
      <c r="G6651" t="s">
        <v>32</v>
      </c>
      <c r="H6651">
        <v>1</v>
      </c>
      <c r="I6651" t="s">
        <v>22120</v>
      </c>
      <c r="J6651" t="s">
        <v>22121</v>
      </c>
      <c r="K6651" t="s">
        <v>22122</v>
      </c>
      <c r="L6651" t="s">
        <v>77917</v>
      </c>
    </row>
    <row r="6652" spans="1:12" x14ac:dyDescent="0.15">
      <c r="A6652" t="s">
        <v>12</v>
      </c>
      <c r="B6652">
        <v>1825993</v>
      </c>
      <c r="C6652">
        <v>1826013</v>
      </c>
      <c r="D6652" t="s">
        <v>22119</v>
      </c>
      <c r="E6652" t="s">
        <v>90</v>
      </c>
      <c r="F6652" t="s">
        <v>15</v>
      </c>
      <c r="G6652" t="s">
        <v>32</v>
      </c>
      <c r="H6652">
        <v>29</v>
      </c>
      <c r="I6652" t="s">
        <v>22123</v>
      </c>
      <c r="J6652" t="s">
        <v>22124</v>
      </c>
      <c r="K6652" t="s">
        <v>22125</v>
      </c>
      <c r="L6652" t="s">
        <v>77921</v>
      </c>
    </row>
    <row r="6653" spans="1:12" x14ac:dyDescent="0.15">
      <c r="A6653" t="s">
        <v>12</v>
      </c>
      <c r="B6653">
        <v>1826025</v>
      </c>
      <c r="C6653">
        <v>1826045</v>
      </c>
      <c r="D6653" t="s">
        <v>22119</v>
      </c>
      <c r="E6653" t="s">
        <v>90</v>
      </c>
      <c r="F6653" t="s">
        <v>15</v>
      </c>
      <c r="G6653" t="s">
        <v>36</v>
      </c>
      <c r="H6653">
        <v>61</v>
      </c>
      <c r="I6653" t="s">
        <v>22126</v>
      </c>
      <c r="J6653" t="s">
        <v>22127</v>
      </c>
      <c r="K6653" t="s">
        <v>22128</v>
      </c>
      <c r="L6653" t="s">
        <v>77979</v>
      </c>
    </row>
    <row r="6654" spans="1:12" x14ac:dyDescent="0.15">
      <c r="A6654" t="s">
        <v>12</v>
      </c>
      <c r="B6654">
        <v>1826046</v>
      </c>
      <c r="C6654">
        <v>1826066</v>
      </c>
      <c r="D6654" t="s">
        <v>22119</v>
      </c>
      <c r="E6654" t="s">
        <v>90</v>
      </c>
      <c r="F6654" t="s">
        <v>15</v>
      </c>
      <c r="G6654" t="s">
        <v>16</v>
      </c>
      <c r="H6654">
        <v>82</v>
      </c>
      <c r="I6654" t="s">
        <v>22129</v>
      </c>
      <c r="J6654" t="s">
        <v>22130</v>
      </c>
      <c r="K6654" t="s">
        <v>22131</v>
      </c>
      <c r="L6654" t="s">
        <v>78011</v>
      </c>
    </row>
    <row r="6655" spans="1:12" x14ac:dyDescent="0.15">
      <c r="A6655" t="s">
        <v>12</v>
      </c>
      <c r="B6655">
        <v>1827151</v>
      </c>
      <c r="C6655">
        <v>1827171</v>
      </c>
      <c r="D6655" t="s">
        <v>22132</v>
      </c>
      <c r="E6655" t="s">
        <v>22133</v>
      </c>
      <c r="F6655" t="s">
        <v>15</v>
      </c>
      <c r="G6655" t="s">
        <v>16</v>
      </c>
      <c r="H6655">
        <v>46</v>
      </c>
      <c r="I6655" t="s">
        <v>22134</v>
      </c>
      <c r="J6655" t="s">
        <v>22135</v>
      </c>
      <c r="K6655" t="s">
        <v>22136</v>
      </c>
      <c r="L6655" t="s">
        <v>78004</v>
      </c>
    </row>
    <row r="6656" spans="1:12" x14ac:dyDescent="0.15">
      <c r="A6656" t="s">
        <v>12</v>
      </c>
      <c r="B6656">
        <v>1827224</v>
      </c>
      <c r="C6656">
        <v>1827244</v>
      </c>
      <c r="D6656" t="s">
        <v>22132</v>
      </c>
      <c r="E6656" t="s">
        <v>22133</v>
      </c>
      <c r="F6656" t="s">
        <v>15</v>
      </c>
      <c r="G6656" t="s">
        <v>16</v>
      </c>
      <c r="H6656">
        <v>119</v>
      </c>
      <c r="I6656" t="s">
        <v>22137</v>
      </c>
      <c r="J6656" t="s">
        <v>22138</v>
      </c>
      <c r="K6656" t="s">
        <v>22139</v>
      </c>
      <c r="L6656" t="s">
        <v>78058</v>
      </c>
    </row>
    <row r="6657" spans="1:12" x14ac:dyDescent="0.15">
      <c r="A6657" t="s">
        <v>12</v>
      </c>
      <c r="B6657">
        <v>1827248</v>
      </c>
      <c r="C6657">
        <v>1827268</v>
      </c>
      <c r="D6657" t="s">
        <v>22132</v>
      </c>
      <c r="E6657" t="s">
        <v>22133</v>
      </c>
      <c r="F6657" t="s">
        <v>15</v>
      </c>
      <c r="G6657" t="s">
        <v>36</v>
      </c>
      <c r="H6657">
        <v>143</v>
      </c>
      <c r="I6657" t="s">
        <v>22140</v>
      </c>
      <c r="J6657" t="s">
        <v>22141</v>
      </c>
      <c r="K6657" t="s">
        <v>22142</v>
      </c>
      <c r="L6657" t="s">
        <v>78076</v>
      </c>
    </row>
    <row r="6658" spans="1:12" x14ac:dyDescent="0.15">
      <c r="A6658" t="s">
        <v>12</v>
      </c>
      <c r="B6658">
        <v>1827272</v>
      </c>
      <c r="C6658">
        <v>1827292</v>
      </c>
      <c r="D6658" t="s">
        <v>22132</v>
      </c>
      <c r="E6658" t="s">
        <v>22133</v>
      </c>
      <c r="F6658" t="s">
        <v>15</v>
      </c>
      <c r="G6658" t="s">
        <v>36</v>
      </c>
      <c r="H6658">
        <v>167</v>
      </c>
      <c r="I6658" t="s">
        <v>22143</v>
      </c>
      <c r="J6658" t="s">
        <v>22144</v>
      </c>
      <c r="K6658" t="s">
        <v>22145</v>
      </c>
      <c r="L6658" t="s">
        <v>77916</v>
      </c>
    </row>
    <row r="6659" spans="1:12" x14ac:dyDescent="0.15">
      <c r="A6659" t="s">
        <v>12</v>
      </c>
      <c r="B6659">
        <v>1828269</v>
      </c>
      <c r="C6659">
        <v>1828289</v>
      </c>
      <c r="D6659" t="s">
        <v>22146</v>
      </c>
      <c r="E6659" t="s">
        <v>22147</v>
      </c>
      <c r="F6659" t="s">
        <v>15</v>
      </c>
      <c r="G6659" t="s">
        <v>32</v>
      </c>
      <c r="H6659">
        <v>10</v>
      </c>
      <c r="I6659" t="s">
        <v>22148</v>
      </c>
      <c r="J6659" t="s">
        <v>22149</v>
      </c>
      <c r="K6659" t="s">
        <v>22150</v>
      </c>
      <c r="L6659" t="s">
        <v>78001</v>
      </c>
    </row>
    <row r="6660" spans="1:12" x14ac:dyDescent="0.15">
      <c r="A6660" t="s">
        <v>12</v>
      </c>
      <c r="B6660">
        <v>1828318</v>
      </c>
      <c r="C6660">
        <v>1828338</v>
      </c>
      <c r="D6660" t="s">
        <v>22146</v>
      </c>
      <c r="E6660" t="s">
        <v>22147</v>
      </c>
      <c r="F6660" t="s">
        <v>15</v>
      </c>
      <c r="G6660" t="s">
        <v>36</v>
      </c>
      <c r="H6660">
        <v>59</v>
      </c>
      <c r="I6660" t="s">
        <v>22151</v>
      </c>
      <c r="J6660" t="s">
        <v>22152</v>
      </c>
      <c r="K6660" t="s">
        <v>22153</v>
      </c>
      <c r="L6660" t="s">
        <v>78009</v>
      </c>
    </row>
    <row r="6661" spans="1:12" x14ac:dyDescent="0.15">
      <c r="A6661" t="s">
        <v>12</v>
      </c>
      <c r="B6661">
        <v>1828341</v>
      </c>
      <c r="C6661">
        <v>1828361</v>
      </c>
      <c r="D6661" t="s">
        <v>22146</v>
      </c>
      <c r="E6661" t="s">
        <v>22147</v>
      </c>
      <c r="F6661" t="s">
        <v>15</v>
      </c>
      <c r="G6661" t="s">
        <v>36</v>
      </c>
      <c r="H6661">
        <v>82</v>
      </c>
      <c r="I6661" t="s">
        <v>22154</v>
      </c>
      <c r="J6661" t="s">
        <v>22155</v>
      </c>
      <c r="K6661" t="s">
        <v>22156</v>
      </c>
      <c r="L6661" t="s">
        <v>78011</v>
      </c>
    </row>
    <row r="6662" spans="1:12" x14ac:dyDescent="0.15">
      <c r="A6662" t="s">
        <v>12</v>
      </c>
      <c r="B6662">
        <v>1828381</v>
      </c>
      <c r="C6662">
        <v>1828401</v>
      </c>
      <c r="D6662" t="s">
        <v>22146</v>
      </c>
      <c r="E6662" t="s">
        <v>22147</v>
      </c>
      <c r="F6662" t="s">
        <v>15</v>
      </c>
      <c r="G6662" t="s">
        <v>32</v>
      </c>
      <c r="H6662">
        <v>122</v>
      </c>
      <c r="I6662" t="s">
        <v>22157</v>
      </c>
      <c r="J6662" t="s">
        <v>22158</v>
      </c>
      <c r="K6662" t="s">
        <v>22159</v>
      </c>
      <c r="L6662" t="s">
        <v>78033</v>
      </c>
    </row>
    <row r="6663" spans="1:12" x14ac:dyDescent="0.15">
      <c r="A6663" t="s">
        <v>12</v>
      </c>
      <c r="B6663">
        <v>1828947</v>
      </c>
      <c r="C6663">
        <v>1828967</v>
      </c>
      <c r="D6663" t="s">
        <v>22160</v>
      </c>
      <c r="E6663" t="s">
        <v>90</v>
      </c>
      <c r="F6663" t="s">
        <v>15</v>
      </c>
      <c r="G6663" t="s">
        <v>16</v>
      </c>
      <c r="H6663">
        <v>55</v>
      </c>
      <c r="I6663" t="s">
        <v>22161</v>
      </c>
      <c r="J6663" t="s">
        <v>22162</v>
      </c>
      <c r="K6663" t="s">
        <v>22163</v>
      </c>
      <c r="L6663" t="s">
        <v>77992</v>
      </c>
    </row>
    <row r="6664" spans="1:12" x14ac:dyDescent="0.15">
      <c r="A6664" t="s">
        <v>12</v>
      </c>
      <c r="B6664">
        <v>1829019</v>
      </c>
      <c r="C6664">
        <v>1829039</v>
      </c>
      <c r="D6664" t="s">
        <v>22160</v>
      </c>
      <c r="E6664" t="s">
        <v>90</v>
      </c>
      <c r="F6664" t="s">
        <v>15</v>
      </c>
      <c r="G6664" t="s">
        <v>23</v>
      </c>
      <c r="H6664">
        <v>127</v>
      </c>
      <c r="I6664" t="s">
        <v>22164</v>
      </c>
      <c r="J6664" t="s">
        <v>22165</v>
      </c>
      <c r="K6664" t="s">
        <v>22166</v>
      </c>
      <c r="L6664" t="s">
        <v>78026</v>
      </c>
    </row>
    <row r="6665" spans="1:12" x14ac:dyDescent="0.15">
      <c r="A6665" t="s">
        <v>12</v>
      </c>
      <c r="B6665">
        <v>1829046</v>
      </c>
      <c r="C6665">
        <v>1829066</v>
      </c>
      <c r="D6665" t="s">
        <v>22160</v>
      </c>
      <c r="E6665" t="s">
        <v>90</v>
      </c>
      <c r="F6665" t="s">
        <v>15</v>
      </c>
      <c r="G6665" t="s">
        <v>16</v>
      </c>
      <c r="H6665">
        <v>154</v>
      </c>
      <c r="I6665" t="s">
        <v>22167</v>
      </c>
      <c r="J6665" t="s">
        <v>22168</v>
      </c>
      <c r="K6665" t="s">
        <v>22169</v>
      </c>
      <c r="L6665" t="s">
        <v>78107</v>
      </c>
    </row>
    <row r="6666" spans="1:12" x14ac:dyDescent="0.15">
      <c r="A6666" t="s">
        <v>12</v>
      </c>
      <c r="B6666">
        <v>1829076</v>
      </c>
      <c r="C6666">
        <v>1829096</v>
      </c>
      <c r="D6666" t="s">
        <v>22160</v>
      </c>
      <c r="E6666" t="s">
        <v>90</v>
      </c>
      <c r="F6666" t="s">
        <v>15</v>
      </c>
      <c r="G6666" t="s">
        <v>16</v>
      </c>
      <c r="H6666">
        <v>184</v>
      </c>
      <c r="I6666" t="s">
        <v>22170</v>
      </c>
      <c r="J6666" t="s">
        <v>22171</v>
      </c>
      <c r="K6666" t="s">
        <v>22172</v>
      </c>
      <c r="L6666" t="s">
        <v>78021</v>
      </c>
    </row>
    <row r="6667" spans="1:12" x14ac:dyDescent="0.15">
      <c r="A6667" t="s">
        <v>12</v>
      </c>
      <c r="B6667">
        <v>1829791</v>
      </c>
      <c r="C6667">
        <v>1829811</v>
      </c>
      <c r="D6667" t="s">
        <v>22173</v>
      </c>
      <c r="E6667" t="s">
        <v>22174</v>
      </c>
      <c r="F6667" t="s">
        <v>76</v>
      </c>
      <c r="G6667" t="s">
        <v>32</v>
      </c>
      <c r="H6667">
        <v>1</v>
      </c>
      <c r="I6667" t="s">
        <v>22175</v>
      </c>
      <c r="J6667" t="s">
        <v>22176</v>
      </c>
      <c r="K6667" t="s">
        <v>22177</v>
      </c>
      <c r="L6667" t="s">
        <v>77917</v>
      </c>
    </row>
    <row r="6668" spans="1:12" x14ac:dyDescent="0.15">
      <c r="A6668" t="s">
        <v>12</v>
      </c>
      <c r="B6668">
        <v>1829767</v>
      </c>
      <c r="C6668">
        <v>1829787</v>
      </c>
      <c r="D6668" t="s">
        <v>22173</v>
      </c>
      <c r="E6668" t="s">
        <v>22174</v>
      </c>
      <c r="F6668" t="s">
        <v>76</v>
      </c>
      <c r="G6668" t="s">
        <v>36</v>
      </c>
      <c r="H6668">
        <v>25</v>
      </c>
      <c r="I6668" t="s">
        <v>22178</v>
      </c>
      <c r="J6668" t="s">
        <v>22179</v>
      </c>
      <c r="K6668" t="s">
        <v>22180</v>
      </c>
      <c r="L6668" t="s">
        <v>78012</v>
      </c>
    </row>
    <row r="6669" spans="1:12" x14ac:dyDescent="0.15">
      <c r="A6669" t="s">
        <v>12</v>
      </c>
      <c r="B6669">
        <v>1829737</v>
      </c>
      <c r="C6669">
        <v>1829757</v>
      </c>
      <c r="D6669" t="s">
        <v>22173</v>
      </c>
      <c r="E6669" t="s">
        <v>22174</v>
      </c>
      <c r="F6669" t="s">
        <v>76</v>
      </c>
      <c r="G6669" t="s">
        <v>16</v>
      </c>
      <c r="H6669">
        <v>55</v>
      </c>
      <c r="I6669" t="s">
        <v>22181</v>
      </c>
      <c r="J6669" t="s">
        <v>22182</v>
      </c>
      <c r="K6669" t="s">
        <v>22183</v>
      </c>
      <c r="L6669" t="s">
        <v>77992</v>
      </c>
    </row>
    <row r="6670" spans="1:12" x14ac:dyDescent="0.15">
      <c r="A6670" t="s">
        <v>12</v>
      </c>
      <c r="B6670">
        <v>1829713</v>
      </c>
      <c r="C6670">
        <v>1829733</v>
      </c>
      <c r="D6670" t="s">
        <v>22173</v>
      </c>
      <c r="E6670" t="s">
        <v>22174</v>
      </c>
      <c r="F6670" t="s">
        <v>76</v>
      </c>
      <c r="G6670" t="s">
        <v>36</v>
      </c>
      <c r="H6670">
        <v>79</v>
      </c>
      <c r="I6670" t="s">
        <v>22184</v>
      </c>
      <c r="J6670" t="s">
        <v>22185</v>
      </c>
      <c r="K6670" t="s">
        <v>22186</v>
      </c>
      <c r="L6670" t="s">
        <v>77993</v>
      </c>
    </row>
    <row r="6671" spans="1:12" x14ac:dyDescent="0.15">
      <c r="A6671" t="s">
        <v>12</v>
      </c>
      <c r="B6671">
        <v>1830279</v>
      </c>
      <c r="C6671">
        <v>1830299</v>
      </c>
      <c r="D6671" t="s">
        <v>22187</v>
      </c>
      <c r="E6671" t="s">
        <v>90</v>
      </c>
      <c r="F6671" t="s">
        <v>15</v>
      </c>
      <c r="G6671" t="s">
        <v>23</v>
      </c>
      <c r="H6671">
        <v>0</v>
      </c>
      <c r="I6671" t="s">
        <v>22188</v>
      </c>
      <c r="J6671" t="s">
        <v>22189</v>
      </c>
      <c r="K6671" t="s">
        <v>22190</v>
      </c>
      <c r="L6671" t="s">
        <v>77980</v>
      </c>
    </row>
    <row r="6672" spans="1:12" x14ac:dyDescent="0.15">
      <c r="A6672" t="s">
        <v>12</v>
      </c>
      <c r="B6672">
        <v>1830304</v>
      </c>
      <c r="C6672">
        <v>1830324</v>
      </c>
      <c r="D6672" t="s">
        <v>22187</v>
      </c>
      <c r="E6672" t="s">
        <v>90</v>
      </c>
      <c r="F6672" t="s">
        <v>15</v>
      </c>
      <c r="G6672" t="s">
        <v>36</v>
      </c>
      <c r="H6672">
        <v>25</v>
      </c>
      <c r="I6672" t="s">
        <v>22191</v>
      </c>
      <c r="J6672" t="s">
        <v>22192</v>
      </c>
      <c r="K6672" t="s">
        <v>22193</v>
      </c>
      <c r="L6672" t="s">
        <v>78012</v>
      </c>
    </row>
    <row r="6673" spans="1:12" x14ac:dyDescent="0.15">
      <c r="A6673" t="s">
        <v>12</v>
      </c>
      <c r="B6673">
        <v>1830364</v>
      </c>
      <c r="C6673">
        <v>1830384</v>
      </c>
      <c r="D6673" t="s">
        <v>22187</v>
      </c>
      <c r="E6673" t="s">
        <v>90</v>
      </c>
      <c r="F6673" t="s">
        <v>15</v>
      </c>
      <c r="G6673" t="s">
        <v>16</v>
      </c>
      <c r="H6673">
        <v>85</v>
      </c>
      <c r="I6673" t="s">
        <v>22194</v>
      </c>
      <c r="J6673" t="s">
        <v>22195</v>
      </c>
      <c r="K6673" t="s">
        <v>22196</v>
      </c>
      <c r="L6673" t="s">
        <v>77972</v>
      </c>
    </row>
    <row r="6674" spans="1:12" x14ac:dyDescent="0.15">
      <c r="A6674" t="s">
        <v>12</v>
      </c>
      <c r="B6674">
        <v>1830385</v>
      </c>
      <c r="C6674">
        <v>1830405</v>
      </c>
      <c r="D6674" t="s">
        <v>22187</v>
      </c>
      <c r="E6674" t="s">
        <v>90</v>
      </c>
      <c r="F6674" t="s">
        <v>15</v>
      </c>
      <c r="G6674" t="s">
        <v>36</v>
      </c>
      <c r="H6674">
        <v>106</v>
      </c>
      <c r="I6674" t="s">
        <v>22197</v>
      </c>
      <c r="J6674" t="s">
        <v>22198</v>
      </c>
      <c r="K6674" t="s">
        <v>22199</v>
      </c>
      <c r="L6674" t="s">
        <v>77914</v>
      </c>
    </row>
    <row r="6675" spans="1:12" x14ac:dyDescent="0.15">
      <c r="A6675" t="s">
        <v>12</v>
      </c>
      <c r="B6675">
        <v>1831367</v>
      </c>
      <c r="C6675">
        <v>1831387</v>
      </c>
      <c r="D6675" t="s">
        <v>22200</v>
      </c>
      <c r="E6675" t="s">
        <v>90</v>
      </c>
      <c r="F6675" t="s">
        <v>15</v>
      </c>
      <c r="G6675" t="s">
        <v>16</v>
      </c>
      <c r="H6675">
        <v>7</v>
      </c>
      <c r="I6675" t="s">
        <v>22201</v>
      </c>
      <c r="J6675" t="s">
        <v>22202</v>
      </c>
      <c r="K6675" t="s">
        <v>22203</v>
      </c>
      <c r="L6675" t="s">
        <v>77909</v>
      </c>
    </row>
    <row r="6676" spans="1:12" x14ac:dyDescent="0.15">
      <c r="A6676" t="s">
        <v>12</v>
      </c>
      <c r="B6676">
        <v>1831412</v>
      </c>
      <c r="C6676">
        <v>1831432</v>
      </c>
      <c r="D6676" t="s">
        <v>22200</v>
      </c>
      <c r="E6676" t="s">
        <v>90</v>
      </c>
      <c r="F6676" t="s">
        <v>15</v>
      </c>
      <c r="G6676" t="s">
        <v>36</v>
      </c>
      <c r="H6676">
        <v>52</v>
      </c>
      <c r="I6676" t="s">
        <v>22204</v>
      </c>
      <c r="J6676" t="s">
        <v>22205</v>
      </c>
      <c r="K6676" t="s">
        <v>22206</v>
      </c>
      <c r="L6676" t="s">
        <v>77959</v>
      </c>
    </row>
    <row r="6677" spans="1:12" x14ac:dyDescent="0.15">
      <c r="A6677" t="s">
        <v>12</v>
      </c>
      <c r="B6677">
        <v>1831473</v>
      </c>
      <c r="C6677">
        <v>1831493</v>
      </c>
      <c r="D6677" t="s">
        <v>22200</v>
      </c>
      <c r="E6677" t="s">
        <v>90</v>
      </c>
      <c r="F6677" t="s">
        <v>15</v>
      </c>
      <c r="G6677" t="s">
        <v>36</v>
      </c>
      <c r="H6677">
        <v>113</v>
      </c>
      <c r="I6677" t="s">
        <v>22207</v>
      </c>
      <c r="J6677" t="s">
        <v>22208</v>
      </c>
      <c r="K6677" t="s">
        <v>22209</v>
      </c>
      <c r="L6677" t="s">
        <v>77986</v>
      </c>
    </row>
    <row r="6678" spans="1:12" x14ac:dyDescent="0.15">
      <c r="A6678" t="s">
        <v>12</v>
      </c>
      <c r="B6678">
        <v>1831498</v>
      </c>
      <c r="C6678">
        <v>1831518</v>
      </c>
      <c r="D6678" t="s">
        <v>22200</v>
      </c>
      <c r="E6678" t="s">
        <v>90</v>
      </c>
      <c r="F6678" t="s">
        <v>15</v>
      </c>
      <c r="G6678" t="s">
        <v>16</v>
      </c>
      <c r="H6678">
        <v>138</v>
      </c>
      <c r="I6678" t="s">
        <v>22210</v>
      </c>
      <c r="J6678" t="s">
        <v>22211</v>
      </c>
      <c r="K6678" t="s">
        <v>22212</v>
      </c>
      <c r="L6678" t="s">
        <v>78064</v>
      </c>
    </row>
    <row r="6679" spans="1:12" x14ac:dyDescent="0.15">
      <c r="A6679" t="s">
        <v>12</v>
      </c>
      <c r="B6679">
        <v>1833222</v>
      </c>
      <c r="C6679">
        <v>1833242</v>
      </c>
      <c r="D6679" t="s">
        <v>22213</v>
      </c>
      <c r="E6679" t="s">
        <v>90</v>
      </c>
      <c r="F6679" t="s">
        <v>76</v>
      </c>
      <c r="G6679" t="s">
        <v>36</v>
      </c>
      <c r="H6679">
        <v>12</v>
      </c>
      <c r="I6679" t="s">
        <v>22214</v>
      </c>
      <c r="J6679" t="s">
        <v>22215</v>
      </c>
      <c r="K6679" t="s">
        <v>22216</v>
      </c>
      <c r="L6679" t="s">
        <v>77991</v>
      </c>
    </row>
    <row r="6680" spans="1:12" x14ac:dyDescent="0.15">
      <c r="A6680" t="s">
        <v>12</v>
      </c>
      <c r="B6680">
        <v>1833198</v>
      </c>
      <c r="C6680">
        <v>1833218</v>
      </c>
      <c r="D6680" t="s">
        <v>22213</v>
      </c>
      <c r="E6680" t="s">
        <v>90</v>
      </c>
      <c r="F6680" t="s">
        <v>76</v>
      </c>
      <c r="G6680" t="s">
        <v>16</v>
      </c>
      <c r="H6680">
        <v>36</v>
      </c>
      <c r="I6680" t="s">
        <v>22217</v>
      </c>
      <c r="J6680" t="s">
        <v>22218</v>
      </c>
      <c r="K6680" t="s">
        <v>22219</v>
      </c>
      <c r="L6680" t="s">
        <v>78003</v>
      </c>
    </row>
    <row r="6681" spans="1:12" x14ac:dyDescent="0.15">
      <c r="A6681" t="s">
        <v>12</v>
      </c>
      <c r="B6681">
        <v>1833155</v>
      </c>
      <c r="C6681">
        <v>1833175</v>
      </c>
      <c r="D6681" t="s">
        <v>22213</v>
      </c>
      <c r="E6681" t="s">
        <v>90</v>
      </c>
      <c r="F6681" t="s">
        <v>76</v>
      </c>
      <c r="G6681" t="s">
        <v>32</v>
      </c>
      <c r="H6681">
        <v>79</v>
      </c>
      <c r="I6681" t="s">
        <v>22220</v>
      </c>
      <c r="J6681" t="s">
        <v>22221</v>
      </c>
      <c r="K6681" t="s">
        <v>22222</v>
      </c>
      <c r="L6681" t="s">
        <v>77993</v>
      </c>
    </row>
    <row r="6682" spans="1:12" x14ac:dyDescent="0.15">
      <c r="A6682" t="s">
        <v>12</v>
      </c>
      <c r="B6682">
        <v>1833134</v>
      </c>
      <c r="C6682">
        <v>1833154</v>
      </c>
      <c r="D6682" t="s">
        <v>22213</v>
      </c>
      <c r="E6682" t="s">
        <v>90</v>
      </c>
      <c r="F6682" t="s">
        <v>76</v>
      </c>
      <c r="G6682" t="s">
        <v>16</v>
      </c>
      <c r="H6682">
        <v>100</v>
      </c>
      <c r="I6682" t="s">
        <v>22223</v>
      </c>
      <c r="J6682" t="s">
        <v>22224</v>
      </c>
      <c r="K6682" t="s">
        <v>22225</v>
      </c>
      <c r="L6682" t="s">
        <v>77953</v>
      </c>
    </row>
    <row r="6683" spans="1:12" x14ac:dyDescent="0.15">
      <c r="A6683" t="s">
        <v>12</v>
      </c>
      <c r="B6683">
        <v>1834637</v>
      </c>
      <c r="C6683">
        <v>1834657</v>
      </c>
      <c r="D6683" t="s">
        <v>22226</v>
      </c>
      <c r="E6683" t="s">
        <v>22227</v>
      </c>
      <c r="F6683" t="s">
        <v>76</v>
      </c>
      <c r="G6683" t="s">
        <v>16</v>
      </c>
      <c r="H6683">
        <v>0</v>
      </c>
      <c r="I6683" t="s">
        <v>22228</v>
      </c>
      <c r="J6683" t="s">
        <v>22229</v>
      </c>
      <c r="K6683" t="s">
        <v>22230</v>
      </c>
      <c r="L6683" t="s">
        <v>77980</v>
      </c>
    </row>
    <row r="6684" spans="1:12" x14ac:dyDescent="0.15">
      <c r="A6684" t="s">
        <v>12</v>
      </c>
      <c r="B6684">
        <v>1834612</v>
      </c>
      <c r="C6684">
        <v>1834632</v>
      </c>
      <c r="D6684" t="s">
        <v>22226</v>
      </c>
      <c r="E6684" t="s">
        <v>22227</v>
      </c>
      <c r="F6684" t="s">
        <v>76</v>
      </c>
      <c r="G6684" t="s">
        <v>16</v>
      </c>
      <c r="H6684">
        <v>25</v>
      </c>
      <c r="I6684" t="s">
        <v>22231</v>
      </c>
      <c r="J6684" t="s">
        <v>22232</v>
      </c>
      <c r="K6684" t="s">
        <v>22233</v>
      </c>
      <c r="L6684" t="s">
        <v>78012</v>
      </c>
    </row>
    <row r="6685" spans="1:12" x14ac:dyDescent="0.15">
      <c r="A6685" t="s">
        <v>12</v>
      </c>
      <c r="B6685">
        <v>1834582</v>
      </c>
      <c r="C6685">
        <v>1834602</v>
      </c>
      <c r="D6685" t="s">
        <v>22226</v>
      </c>
      <c r="E6685" t="s">
        <v>22227</v>
      </c>
      <c r="F6685" t="s">
        <v>76</v>
      </c>
      <c r="G6685" t="s">
        <v>16</v>
      </c>
      <c r="H6685">
        <v>55</v>
      </c>
      <c r="I6685" t="s">
        <v>22234</v>
      </c>
      <c r="J6685" t="s">
        <v>22235</v>
      </c>
      <c r="K6685" t="s">
        <v>22236</v>
      </c>
      <c r="L6685" t="s">
        <v>77992</v>
      </c>
    </row>
    <row r="6686" spans="1:12" x14ac:dyDescent="0.15">
      <c r="A6686" t="s">
        <v>12</v>
      </c>
      <c r="B6686">
        <v>1834562</v>
      </c>
      <c r="C6686">
        <v>1834582</v>
      </c>
      <c r="D6686" t="s">
        <v>22226</v>
      </c>
      <c r="E6686" t="s">
        <v>22227</v>
      </c>
      <c r="F6686" t="s">
        <v>76</v>
      </c>
      <c r="G6686" t="s">
        <v>16</v>
      </c>
      <c r="H6686">
        <v>75</v>
      </c>
      <c r="I6686" t="s">
        <v>22237</v>
      </c>
      <c r="J6686" t="s">
        <v>22238</v>
      </c>
      <c r="K6686" t="s">
        <v>22239</v>
      </c>
      <c r="L6686" t="s">
        <v>78027</v>
      </c>
    </row>
    <row r="6687" spans="1:12" x14ac:dyDescent="0.15">
      <c r="A6687" t="s">
        <v>12</v>
      </c>
      <c r="B6687">
        <v>1835002</v>
      </c>
      <c r="C6687">
        <v>1835022</v>
      </c>
      <c r="D6687" t="s">
        <v>22240</v>
      </c>
      <c r="E6687" t="s">
        <v>90</v>
      </c>
      <c r="F6687" t="s">
        <v>15</v>
      </c>
      <c r="G6687" t="s">
        <v>23</v>
      </c>
      <c r="H6687">
        <v>20</v>
      </c>
      <c r="I6687" t="s">
        <v>22241</v>
      </c>
      <c r="J6687" t="s">
        <v>22242</v>
      </c>
      <c r="K6687" t="s">
        <v>22243</v>
      </c>
      <c r="L6687" t="s">
        <v>77968</v>
      </c>
    </row>
    <row r="6688" spans="1:12" x14ac:dyDescent="0.15">
      <c r="A6688" t="s">
        <v>12</v>
      </c>
      <c r="B6688">
        <v>1835028</v>
      </c>
      <c r="C6688">
        <v>1835048</v>
      </c>
      <c r="D6688" t="s">
        <v>22240</v>
      </c>
      <c r="E6688" t="s">
        <v>90</v>
      </c>
      <c r="F6688" t="s">
        <v>15</v>
      </c>
      <c r="G6688" t="s">
        <v>36</v>
      </c>
      <c r="H6688">
        <v>46</v>
      </c>
      <c r="I6688" t="s">
        <v>22244</v>
      </c>
      <c r="J6688" t="s">
        <v>22245</v>
      </c>
      <c r="K6688" t="s">
        <v>22246</v>
      </c>
      <c r="L6688" t="s">
        <v>78004</v>
      </c>
    </row>
    <row r="6689" spans="1:12" x14ac:dyDescent="0.15">
      <c r="A6689" t="s">
        <v>12</v>
      </c>
      <c r="B6689">
        <v>1835065</v>
      </c>
      <c r="C6689">
        <v>1835085</v>
      </c>
      <c r="D6689" t="s">
        <v>22240</v>
      </c>
      <c r="E6689" t="s">
        <v>90</v>
      </c>
      <c r="F6689" t="s">
        <v>15</v>
      </c>
      <c r="G6689" t="s">
        <v>36</v>
      </c>
      <c r="H6689">
        <v>83</v>
      </c>
      <c r="I6689" t="s">
        <v>22247</v>
      </c>
      <c r="J6689" t="s">
        <v>22248</v>
      </c>
      <c r="K6689" t="s">
        <v>22249</v>
      </c>
      <c r="L6689" t="s">
        <v>77958</v>
      </c>
    </row>
    <row r="6690" spans="1:12" x14ac:dyDescent="0.15">
      <c r="A6690" t="s">
        <v>12</v>
      </c>
      <c r="B6690">
        <v>1835115</v>
      </c>
      <c r="C6690">
        <v>1835135</v>
      </c>
      <c r="D6690" t="s">
        <v>22240</v>
      </c>
      <c r="E6690" t="s">
        <v>90</v>
      </c>
      <c r="F6690" t="s">
        <v>15</v>
      </c>
      <c r="G6690" t="s">
        <v>16</v>
      </c>
      <c r="H6690">
        <v>133</v>
      </c>
      <c r="I6690" t="s">
        <v>22250</v>
      </c>
      <c r="J6690" t="s">
        <v>22251</v>
      </c>
      <c r="K6690" t="s">
        <v>22252</v>
      </c>
      <c r="L6690" t="s">
        <v>77995</v>
      </c>
    </row>
    <row r="6691" spans="1:12" x14ac:dyDescent="0.15">
      <c r="A6691" t="s">
        <v>12</v>
      </c>
      <c r="B6691">
        <v>1836408</v>
      </c>
      <c r="C6691">
        <v>1836428</v>
      </c>
      <c r="D6691" t="s">
        <v>22253</v>
      </c>
      <c r="E6691" t="s">
        <v>90</v>
      </c>
      <c r="F6691" t="s">
        <v>15</v>
      </c>
      <c r="G6691" t="s">
        <v>16</v>
      </c>
      <c r="H6691">
        <v>0</v>
      </c>
      <c r="I6691" t="s">
        <v>22254</v>
      </c>
      <c r="J6691" t="s">
        <v>22255</v>
      </c>
      <c r="K6691" t="s">
        <v>22256</v>
      </c>
      <c r="L6691" t="s">
        <v>77980</v>
      </c>
    </row>
    <row r="6692" spans="1:12" x14ac:dyDescent="0.15">
      <c r="A6692" t="s">
        <v>12</v>
      </c>
      <c r="B6692">
        <v>1836454</v>
      </c>
      <c r="C6692">
        <v>1836474</v>
      </c>
      <c r="D6692" t="s">
        <v>22253</v>
      </c>
      <c r="E6692" t="s">
        <v>90</v>
      </c>
      <c r="F6692" t="s">
        <v>15</v>
      </c>
      <c r="G6692" t="s">
        <v>36</v>
      </c>
      <c r="H6692">
        <v>46</v>
      </c>
      <c r="I6692" t="s">
        <v>22257</v>
      </c>
      <c r="J6692" t="s">
        <v>22258</v>
      </c>
      <c r="K6692" t="s">
        <v>22259</v>
      </c>
      <c r="L6692" t="s">
        <v>78004</v>
      </c>
    </row>
    <row r="6693" spans="1:12" x14ac:dyDescent="0.15">
      <c r="A6693" t="s">
        <v>12</v>
      </c>
      <c r="B6693">
        <v>1836475</v>
      </c>
      <c r="C6693">
        <v>1836495</v>
      </c>
      <c r="D6693" t="s">
        <v>22253</v>
      </c>
      <c r="E6693" t="s">
        <v>90</v>
      </c>
      <c r="F6693" t="s">
        <v>15</v>
      </c>
      <c r="G6693" t="s">
        <v>16</v>
      </c>
      <c r="H6693">
        <v>67</v>
      </c>
      <c r="I6693" t="s">
        <v>22260</v>
      </c>
      <c r="J6693" t="s">
        <v>22261</v>
      </c>
      <c r="K6693" t="s">
        <v>22262</v>
      </c>
      <c r="L6693" t="s">
        <v>77981</v>
      </c>
    </row>
    <row r="6694" spans="1:12" x14ac:dyDescent="0.15">
      <c r="A6694" t="s">
        <v>12</v>
      </c>
      <c r="B6694">
        <v>1836506</v>
      </c>
      <c r="C6694">
        <v>1836526</v>
      </c>
      <c r="D6694" t="s">
        <v>22253</v>
      </c>
      <c r="E6694" t="s">
        <v>90</v>
      </c>
      <c r="F6694" t="s">
        <v>15</v>
      </c>
      <c r="G6694" t="s">
        <v>23</v>
      </c>
      <c r="H6694">
        <v>98</v>
      </c>
      <c r="I6694" t="s">
        <v>22263</v>
      </c>
      <c r="J6694" t="s">
        <v>22264</v>
      </c>
      <c r="K6694" t="s">
        <v>22265</v>
      </c>
      <c r="L6694" t="s">
        <v>78048</v>
      </c>
    </row>
    <row r="6695" spans="1:12" x14ac:dyDescent="0.15">
      <c r="A6695" t="s">
        <v>12</v>
      </c>
      <c r="B6695">
        <v>1837763</v>
      </c>
      <c r="C6695">
        <v>1837783</v>
      </c>
      <c r="D6695" t="s">
        <v>22266</v>
      </c>
      <c r="E6695" t="s">
        <v>90</v>
      </c>
      <c r="F6695" t="s">
        <v>15</v>
      </c>
      <c r="G6695" t="s">
        <v>16</v>
      </c>
      <c r="H6695">
        <v>9</v>
      </c>
      <c r="I6695" t="s">
        <v>22267</v>
      </c>
      <c r="J6695" t="s">
        <v>22268</v>
      </c>
      <c r="K6695" t="s">
        <v>22269</v>
      </c>
      <c r="L6695" t="s">
        <v>77939</v>
      </c>
    </row>
    <row r="6696" spans="1:12" x14ac:dyDescent="0.15">
      <c r="A6696" t="s">
        <v>12</v>
      </c>
      <c r="B6696">
        <v>1837802</v>
      </c>
      <c r="C6696">
        <v>1837822</v>
      </c>
      <c r="D6696" t="s">
        <v>22266</v>
      </c>
      <c r="E6696" t="s">
        <v>90</v>
      </c>
      <c r="F6696" t="s">
        <v>15</v>
      </c>
      <c r="G6696" t="s">
        <v>36</v>
      </c>
      <c r="H6696">
        <v>48</v>
      </c>
      <c r="I6696" t="s">
        <v>22270</v>
      </c>
      <c r="J6696" t="s">
        <v>22271</v>
      </c>
      <c r="K6696" t="s">
        <v>22272</v>
      </c>
      <c r="L6696" t="s">
        <v>78018</v>
      </c>
    </row>
    <row r="6697" spans="1:12" x14ac:dyDescent="0.15">
      <c r="A6697" t="s">
        <v>12</v>
      </c>
      <c r="B6697">
        <v>1837827</v>
      </c>
      <c r="C6697">
        <v>1837847</v>
      </c>
      <c r="D6697" t="s">
        <v>22266</v>
      </c>
      <c r="E6697" t="s">
        <v>90</v>
      </c>
      <c r="F6697" t="s">
        <v>15</v>
      </c>
      <c r="G6697" t="s">
        <v>36</v>
      </c>
      <c r="H6697">
        <v>73</v>
      </c>
      <c r="I6697" t="s">
        <v>22273</v>
      </c>
      <c r="J6697" t="s">
        <v>22274</v>
      </c>
      <c r="K6697" t="s">
        <v>22275</v>
      </c>
      <c r="L6697" t="s">
        <v>77926</v>
      </c>
    </row>
    <row r="6698" spans="1:12" x14ac:dyDescent="0.15">
      <c r="A6698" t="s">
        <v>12</v>
      </c>
      <c r="B6698">
        <v>1837885</v>
      </c>
      <c r="C6698">
        <v>1837905</v>
      </c>
      <c r="D6698" t="s">
        <v>22266</v>
      </c>
      <c r="E6698" t="s">
        <v>90</v>
      </c>
      <c r="F6698" t="s">
        <v>15</v>
      </c>
      <c r="G6698" t="s">
        <v>23</v>
      </c>
      <c r="H6698">
        <v>131</v>
      </c>
      <c r="I6698" t="s">
        <v>22276</v>
      </c>
      <c r="J6698" t="s">
        <v>22277</v>
      </c>
      <c r="K6698" t="s">
        <v>22278</v>
      </c>
      <c r="L6698" t="s">
        <v>77941</v>
      </c>
    </row>
    <row r="6699" spans="1:12" x14ac:dyDescent="0.15">
      <c r="A6699" t="s">
        <v>12</v>
      </c>
      <c r="B6699">
        <v>1839115</v>
      </c>
      <c r="C6699">
        <v>1839135</v>
      </c>
      <c r="D6699" t="s">
        <v>22279</v>
      </c>
      <c r="E6699" t="s">
        <v>90</v>
      </c>
      <c r="F6699" t="s">
        <v>76</v>
      </c>
      <c r="G6699" t="s">
        <v>36</v>
      </c>
      <c r="H6699">
        <v>26</v>
      </c>
      <c r="I6699" t="s">
        <v>22280</v>
      </c>
      <c r="J6699" t="s">
        <v>22281</v>
      </c>
      <c r="K6699" t="s">
        <v>22282</v>
      </c>
      <c r="L6699" t="s">
        <v>78002</v>
      </c>
    </row>
    <row r="6700" spans="1:12" x14ac:dyDescent="0.15">
      <c r="A6700" t="s">
        <v>12</v>
      </c>
      <c r="B6700">
        <v>1839093</v>
      </c>
      <c r="C6700">
        <v>1839113</v>
      </c>
      <c r="D6700" t="s">
        <v>22279</v>
      </c>
      <c r="E6700" t="s">
        <v>90</v>
      </c>
      <c r="F6700" t="s">
        <v>76</v>
      </c>
      <c r="G6700" t="s">
        <v>36</v>
      </c>
      <c r="H6700">
        <v>48</v>
      </c>
      <c r="I6700" t="s">
        <v>22283</v>
      </c>
      <c r="J6700" t="s">
        <v>22284</v>
      </c>
      <c r="K6700" t="s">
        <v>22285</v>
      </c>
      <c r="L6700" t="s">
        <v>78018</v>
      </c>
    </row>
    <row r="6701" spans="1:12" x14ac:dyDescent="0.15">
      <c r="A6701" t="s">
        <v>12</v>
      </c>
      <c r="B6701">
        <v>1839066</v>
      </c>
      <c r="C6701">
        <v>1839086</v>
      </c>
      <c r="D6701" t="s">
        <v>22279</v>
      </c>
      <c r="E6701" t="s">
        <v>90</v>
      </c>
      <c r="F6701" t="s">
        <v>76</v>
      </c>
      <c r="G6701" t="s">
        <v>16</v>
      </c>
      <c r="H6701">
        <v>75</v>
      </c>
      <c r="I6701" t="s">
        <v>22286</v>
      </c>
      <c r="J6701" t="s">
        <v>22287</v>
      </c>
      <c r="K6701" t="s">
        <v>22288</v>
      </c>
      <c r="L6701" t="s">
        <v>78027</v>
      </c>
    </row>
    <row r="6702" spans="1:12" x14ac:dyDescent="0.15">
      <c r="A6702" t="s">
        <v>12</v>
      </c>
      <c r="B6702">
        <v>1839041</v>
      </c>
      <c r="C6702">
        <v>1839061</v>
      </c>
      <c r="D6702" t="s">
        <v>22279</v>
      </c>
      <c r="E6702" t="s">
        <v>90</v>
      </c>
      <c r="F6702" t="s">
        <v>76</v>
      </c>
      <c r="G6702" t="s">
        <v>36</v>
      </c>
      <c r="H6702">
        <v>100</v>
      </c>
      <c r="I6702" t="s">
        <v>22289</v>
      </c>
      <c r="J6702" t="s">
        <v>22290</v>
      </c>
      <c r="K6702" t="s">
        <v>22291</v>
      </c>
      <c r="L6702" t="s">
        <v>77953</v>
      </c>
    </row>
    <row r="6703" spans="1:12" x14ac:dyDescent="0.15">
      <c r="A6703" t="s">
        <v>12</v>
      </c>
      <c r="B6703">
        <v>1839634</v>
      </c>
      <c r="C6703">
        <v>1839654</v>
      </c>
      <c r="D6703" t="s">
        <v>22292</v>
      </c>
      <c r="E6703" t="s">
        <v>22293</v>
      </c>
      <c r="F6703" t="s">
        <v>76</v>
      </c>
      <c r="G6703" t="s">
        <v>23</v>
      </c>
      <c r="H6703">
        <v>6</v>
      </c>
      <c r="I6703" t="s">
        <v>22294</v>
      </c>
      <c r="J6703" t="s">
        <v>22295</v>
      </c>
      <c r="K6703" t="s">
        <v>22296</v>
      </c>
      <c r="L6703" t="s">
        <v>78025</v>
      </c>
    </row>
    <row r="6704" spans="1:12" x14ac:dyDescent="0.15">
      <c r="A6704" t="s">
        <v>12</v>
      </c>
      <c r="B6704">
        <v>1839603</v>
      </c>
      <c r="C6704">
        <v>1839623</v>
      </c>
      <c r="D6704" t="s">
        <v>22292</v>
      </c>
      <c r="E6704" t="s">
        <v>22293</v>
      </c>
      <c r="F6704" t="s">
        <v>76</v>
      </c>
      <c r="G6704" t="s">
        <v>16</v>
      </c>
      <c r="H6704">
        <v>37</v>
      </c>
      <c r="I6704" t="s">
        <v>22297</v>
      </c>
      <c r="J6704" t="s">
        <v>22298</v>
      </c>
      <c r="K6704" t="s">
        <v>22299</v>
      </c>
      <c r="L6704" t="s">
        <v>77906</v>
      </c>
    </row>
    <row r="6705" spans="1:12" x14ac:dyDescent="0.15">
      <c r="A6705" t="s">
        <v>12</v>
      </c>
      <c r="B6705">
        <v>1839581</v>
      </c>
      <c r="C6705">
        <v>1839601</v>
      </c>
      <c r="D6705" t="s">
        <v>22292</v>
      </c>
      <c r="E6705" t="s">
        <v>22293</v>
      </c>
      <c r="F6705" t="s">
        <v>76</v>
      </c>
      <c r="G6705" t="s">
        <v>32</v>
      </c>
      <c r="H6705">
        <v>59</v>
      </c>
      <c r="I6705" t="s">
        <v>22300</v>
      </c>
      <c r="J6705" t="s">
        <v>22301</v>
      </c>
      <c r="K6705" t="s">
        <v>22302</v>
      </c>
      <c r="L6705" t="s">
        <v>78009</v>
      </c>
    </row>
    <row r="6706" spans="1:12" x14ac:dyDescent="0.15">
      <c r="A6706" t="s">
        <v>12</v>
      </c>
      <c r="B6706">
        <v>1839545</v>
      </c>
      <c r="C6706">
        <v>1839565</v>
      </c>
      <c r="D6706" t="s">
        <v>22292</v>
      </c>
      <c r="E6706" t="s">
        <v>22293</v>
      </c>
      <c r="F6706" t="s">
        <v>76</v>
      </c>
      <c r="G6706" t="s">
        <v>23</v>
      </c>
      <c r="H6706">
        <v>95</v>
      </c>
      <c r="I6706" t="s">
        <v>22303</v>
      </c>
      <c r="J6706" t="s">
        <v>22304</v>
      </c>
      <c r="K6706" t="s">
        <v>22305</v>
      </c>
      <c r="L6706" t="s">
        <v>77920</v>
      </c>
    </row>
    <row r="6707" spans="1:12" x14ac:dyDescent="0.15">
      <c r="A6707" t="s">
        <v>12</v>
      </c>
      <c r="B6707">
        <v>1839998</v>
      </c>
      <c r="C6707">
        <v>1840018</v>
      </c>
      <c r="D6707" t="s">
        <v>22306</v>
      </c>
      <c r="E6707" t="s">
        <v>22307</v>
      </c>
      <c r="F6707" t="s">
        <v>76</v>
      </c>
      <c r="G6707" t="s">
        <v>16</v>
      </c>
      <c r="H6707">
        <v>20</v>
      </c>
      <c r="I6707" t="s">
        <v>22308</v>
      </c>
      <c r="J6707" t="s">
        <v>22309</v>
      </c>
      <c r="K6707" t="s">
        <v>22310</v>
      </c>
      <c r="L6707" t="s">
        <v>77968</v>
      </c>
    </row>
    <row r="6708" spans="1:12" x14ac:dyDescent="0.15">
      <c r="A6708" t="s">
        <v>12</v>
      </c>
      <c r="B6708">
        <v>1839976</v>
      </c>
      <c r="C6708">
        <v>1839996</v>
      </c>
      <c r="D6708" t="s">
        <v>22306</v>
      </c>
      <c r="E6708" t="s">
        <v>22307</v>
      </c>
      <c r="F6708" t="s">
        <v>76</v>
      </c>
      <c r="G6708" t="s">
        <v>32</v>
      </c>
      <c r="H6708">
        <v>42</v>
      </c>
      <c r="I6708" t="s">
        <v>22311</v>
      </c>
      <c r="J6708" t="s">
        <v>22312</v>
      </c>
      <c r="K6708" t="s">
        <v>22313</v>
      </c>
      <c r="L6708" t="s">
        <v>77945</v>
      </c>
    </row>
    <row r="6709" spans="1:12" x14ac:dyDescent="0.15">
      <c r="A6709" t="s">
        <v>12</v>
      </c>
      <c r="B6709">
        <v>1839948</v>
      </c>
      <c r="C6709">
        <v>1839968</v>
      </c>
      <c r="D6709" t="s">
        <v>22306</v>
      </c>
      <c r="E6709" t="s">
        <v>22307</v>
      </c>
      <c r="F6709" t="s">
        <v>76</v>
      </c>
      <c r="G6709" t="s">
        <v>16</v>
      </c>
      <c r="H6709">
        <v>70</v>
      </c>
      <c r="I6709" t="s">
        <v>22314</v>
      </c>
      <c r="J6709" t="s">
        <v>22315</v>
      </c>
      <c r="K6709" t="s">
        <v>22316</v>
      </c>
      <c r="L6709" t="s">
        <v>77919</v>
      </c>
    </row>
    <row r="6710" spans="1:12" x14ac:dyDescent="0.15">
      <c r="A6710" t="s">
        <v>12</v>
      </c>
      <c r="B6710">
        <v>1839927</v>
      </c>
      <c r="C6710">
        <v>1839947</v>
      </c>
      <c r="D6710" t="s">
        <v>22306</v>
      </c>
      <c r="E6710" t="s">
        <v>22307</v>
      </c>
      <c r="F6710" t="s">
        <v>76</v>
      </c>
      <c r="G6710" t="s">
        <v>32</v>
      </c>
      <c r="H6710">
        <v>91</v>
      </c>
      <c r="I6710" t="s">
        <v>22317</v>
      </c>
      <c r="J6710" t="s">
        <v>22318</v>
      </c>
      <c r="K6710" t="s">
        <v>22319</v>
      </c>
      <c r="L6710" t="s">
        <v>77907</v>
      </c>
    </row>
    <row r="6711" spans="1:12" x14ac:dyDescent="0.15">
      <c r="A6711" t="s">
        <v>12</v>
      </c>
      <c r="B6711">
        <v>1840841</v>
      </c>
      <c r="C6711">
        <v>1840861</v>
      </c>
      <c r="D6711" t="s">
        <v>22320</v>
      </c>
      <c r="E6711" t="s">
        <v>22321</v>
      </c>
      <c r="F6711" t="s">
        <v>76</v>
      </c>
      <c r="G6711" t="s">
        <v>23</v>
      </c>
      <c r="H6711">
        <v>20</v>
      </c>
      <c r="I6711" t="s">
        <v>22322</v>
      </c>
      <c r="J6711" t="s">
        <v>22323</v>
      </c>
      <c r="K6711" t="s">
        <v>22324</v>
      </c>
      <c r="L6711" t="s">
        <v>77968</v>
      </c>
    </row>
    <row r="6712" spans="1:12" x14ac:dyDescent="0.15">
      <c r="A6712" t="s">
        <v>12</v>
      </c>
      <c r="B6712">
        <v>1840820</v>
      </c>
      <c r="C6712">
        <v>1840840</v>
      </c>
      <c r="D6712" t="s">
        <v>22320</v>
      </c>
      <c r="E6712" t="s">
        <v>22321</v>
      </c>
      <c r="F6712" t="s">
        <v>76</v>
      </c>
      <c r="G6712" t="s">
        <v>32</v>
      </c>
      <c r="H6712">
        <v>41</v>
      </c>
      <c r="I6712" t="s">
        <v>22325</v>
      </c>
      <c r="J6712" t="s">
        <v>22326</v>
      </c>
      <c r="K6712" t="s">
        <v>22327</v>
      </c>
      <c r="L6712" t="s">
        <v>78014</v>
      </c>
    </row>
    <row r="6713" spans="1:12" x14ac:dyDescent="0.15">
      <c r="A6713" t="s">
        <v>12</v>
      </c>
      <c r="B6713">
        <v>1840798</v>
      </c>
      <c r="C6713">
        <v>1840818</v>
      </c>
      <c r="D6713" t="s">
        <v>22320</v>
      </c>
      <c r="E6713" t="s">
        <v>22321</v>
      </c>
      <c r="F6713" t="s">
        <v>76</v>
      </c>
      <c r="G6713" t="s">
        <v>36</v>
      </c>
      <c r="H6713">
        <v>63</v>
      </c>
      <c r="I6713" t="s">
        <v>22328</v>
      </c>
      <c r="J6713" t="s">
        <v>22329</v>
      </c>
      <c r="K6713" t="s">
        <v>22330</v>
      </c>
      <c r="L6713" t="s">
        <v>77957</v>
      </c>
    </row>
    <row r="6714" spans="1:12" x14ac:dyDescent="0.15">
      <c r="A6714" t="s">
        <v>12</v>
      </c>
      <c r="B6714">
        <v>1840776</v>
      </c>
      <c r="C6714">
        <v>1840796</v>
      </c>
      <c r="D6714" t="s">
        <v>22320</v>
      </c>
      <c r="E6714" t="s">
        <v>22321</v>
      </c>
      <c r="F6714" t="s">
        <v>76</v>
      </c>
      <c r="G6714" t="s">
        <v>36</v>
      </c>
      <c r="H6714">
        <v>85</v>
      </c>
      <c r="I6714" t="s">
        <v>22331</v>
      </c>
      <c r="J6714" t="s">
        <v>22332</v>
      </c>
      <c r="K6714" t="s">
        <v>22333</v>
      </c>
      <c r="L6714" t="s">
        <v>77972</v>
      </c>
    </row>
    <row r="6715" spans="1:12" x14ac:dyDescent="0.15">
      <c r="A6715" t="s">
        <v>12</v>
      </c>
      <c r="B6715">
        <v>1841012</v>
      </c>
      <c r="C6715">
        <v>1841032</v>
      </c>
      <c r="D6715" t="s">
        <v>22334</v>
      </c>
      <c r="E6715" t="s">
        <v>90</v>
      </c>
      <c r="F6715" t="s">
        <v>15</v>
      </c>
      <c r="G6715" t="s">
        <v>32</v>
      </c>
      <c r="H6715">
        <v>0</v>
      </c>
      <c r="I6715" t="s">
        <v>22335</v>
      </c>
      <c r="J6715" t="s">
        <v>22336</v>
      </c>
      <c r="K6715" t="s">
        <v>22337</v>
      </c>
      <c r="L6715" t="s">
        <v>77980</v>
      </c>
    </row>
    <row r="6716" spans="1:12" x14ac:dyDescent="0.15">
      <c r="A6716" t="s">
        <v>12</v>
      </c>
      <c r="B6716">
        <v>1841041</v>
      </c>
      <c r="C6716">
        <v>1841061</v>
      </c>
      <c r="D6716" t="s">
        <v>22334</v>
      </c>
      <c r="E6716" t="s">
        <v>90</v>
      </c>
      <c r="F6716" t="s">
        <v>15</v>
      </c>
      <c r="G6716" t="s">
        <v>32</v>
      </c>
      <c r="H6716">
        <v>29</v>
      </c>
      <c r="I6716" t="s">
        <v>22338</v>
      </c>
      <c r="J6716" t="s">
        <v>22339</v>
      </c>
      <c r="K6716" t="s">
        <v>22340</v>
      </c>
      <c r="L6716" t="s">
        <v>77921</v>
      </c>
    </row>
    <row r="6717" spans="1:12" x14ac:dyDescent="0.15">
      <c r="A6717" t="s">
        <v>12</v>
      </c>
      <c r="B6717">
        <v>1841068</v>
      </c>
      <c r="C6717">
        <v>1841088</v>
      </c>
      <c r="D6717" t="s">
        <v>22334</v>
      </c>
      <c r="E6717" t="s">
        <v>90</v>
      </c>
      <c r="F6717" t="s">
        <v>15</v>
      </c>
      <c r="G6717" t="s">
        <v>16</v>
      </c>
      <c r="H6717">
        <v>56</v>
      </c>
      <c r="I6717" t="s">
        <v>22341</v>
      </c>
      <c r="J6717" t="s">
        <v>22342</v>
      </c>
      <c r="K6717" t="s">
        <v>22343</v>
      </c>
      <c r="L6717" t="s">
        <v>77971</v>
      </c>
    </row>
    <row r="6718" spans="1:12" x14ac:dyDescent="0.15">
      <c r="A6718" t="s">
        <v>12</v>
      </c>
      <c r="B6718">
        <v>1841089</v>
      </c>
      <c r="C6718">
        <v>1841109</v>
      </c>
      <c r="D6718" t="s">
        <v>22334</v>
      </c>
      <c r="E6718" t="s">
        <v>90</v>
      </c>
      <c r="F6718" t="s">
        <v>15</v>
      </c>
      <c r="G6718" t="s">
        <v>16</v>
      </c>
      <c r="H6718">
        <v>77</v>
      </c>
      <c r="I6718" t="s">
        <v>22344</v>
      </c>
      <c r="J6718" t="s">
        <v>22345</v>
      </c>
      <c r="K6718" t="s">
        <v>22346</v>
      </c>
      <c r="L6718" t="s">
        <v>77960</v>
      </c>
    </row>
    <row r="6719" spans="1:12" x14ac:dyDescent="0.15">
      <c r="A6719" t="s">
        <v>12</v>
      </c>
      <c r="B6719">
        <v>1842065</v>
      </c>
      <c r="C6719">
        <v>1842085</v>
      </c>
      <c r="D6719" t="s">
        <v>22347</v>
      </c>
      <c r="E6719" t="s">
        <v>90</v>
      </c>
      <c r="F6719" t="s">
        <v>15</v>
      </c>
      <c r="G6719" t="s">
        <v>23</v>
      </c>
      <c r="H6719">
        <v>44</v>
      </c>
      <c r="I6719" t="s">
        <v>22348</v>
      </c>
      <c r="J6719" t="s">
        <v>22349</v>
      </c>
      <c r="K6719" t="s">
        <v>22350</v>
      </c>
      <c r="L6719" t="s">
        <v>78016</v>
      </c>
    </row>
    <row r="6720" spans="1:12" x14ac:dyDescent="0.15">
      <c r="A6720" t="s">
        <v>12</v>
      </c>
      <c r="B6720">
        <v>1842110</v>
      </c>
      <c r="C6720">
        <v>1842130</v>
      </c>
      <c r="D6720" t="s">
        <v>22347</v>
      </c>
      <c r="E6720" t="s">
        <v>90</v>
      </c>
      <c r="F6720" t="s">
        <v>15</v>
      </c>
      <c r="G6720" t="s">
        <v>23</v>
      </c>
      <c r="H6720">
        <v>89</v>
      </c>
      <c r="I6720" t="s">
        <v>22351</v>
      </c>
      <c r="J6720" t="s">
        <v>22352</v>
      </c>
      <c r="K6720" t="s">
        <v>22353</v>
      </c>
      <c r="L6720" t="s">
        <v>77964</v>
      </c>
    </row>
    <row r="6721" spans="1:12" x14ac:dyDescent="0.15">
      <c r="A6721" t="s">
        <v>12</v>
      </c>
      <c r="B6721">
        <v>1842161</v>
      </c>
      <c r="C6721">
        <v>1842181</v>
      </c>
      <c r="D6721" t="s">
        <v>22347</v>
      </c>
      <c r="E6721" t="s">
        <v>90</v>
      </c>
      <c r="F6721" t="s">
        <v>15</v>
      </c>
      <c r="G6721" t="s">
        <v>23</v>
      </c>
      <c r="H6721">
        <v>140</v>
      </c>
      <c r="I6721" t="s">
        <v>22354</v>
      </c>
      <c r="J6721" t="s">
        <v>22355</v>
      </c>
      <c r="K6721" t="s">
        <v>22356</v>
      </c>
      <c r="L6721" t="s">
        <v>78038</v>
      </c>
    </row>
    <row r="6722" spans="1:12" x14ac:dyDescent="0.15">
      <c r="A6722" t="s">
        <v>12</v>
      </c>
      <c r="B6722">
        <v>1842185</v>
      </c>
      <c r="C6722">
        <v>1842205</v>
      </c>
      <c r="D6722" t="s">
        <v>22347</v>
      </c>
      <c r="E6722" t="s">
        <v>90</v>
      </c>
      <c r="F6722" t="s">
        <v>15</v>
      </c>
      <c r="G6722" t="s">
        <v>32</v>
      </c>
      <c r="H6722">
        <v>164</v>
      </c>
      <c r="I6722" t="s">
        <v>22357</v>
      </c>
      <c r="J6722" t="s">
        <v>22358</v>
      </c>
      <c r="K6722" t="s">
        <v>22359</v>
      </c>
      <c r="L6722" t="s">
        <v>78081</v>
      </c>
    </row>
    <row r="6723" spans="1:12" x14ac:dyDescent="0.15">
      <c r="A6723" t="s">
        <v>12</v>
      </c>
      <c r="B6723">
        <v>1843161</v>
      </c>
      <c r="C6723">
        <v>1843181</v>
      </c>
      <c r="D6723" t="s">
        <v>22360</v>
      </c>
      <c r="E6723" t="s">
        <v>90</v>
      </c>
      <c r="F6723" t="s">
        <v>15</v>
      </c>
      <c r="G6723" t="s">
        <v>32</v>
      </c>
      <c r="H6723">
        <v>1</v>
      </c>
      <c r="I6723" t="s">
        <v>22361</v>
      </c>
      <c r="J6723" t="s">
        <v>22362</v>
      </c>
      <c r="K6723" t="s">
        <v>22363</v>
      </c>
      <c r="L6723" t="s">
        <v>77917</v>
      </c>
    </row>
    <row r="6724" spans="1:12" x14ac:dyDescent="0.15">
      <c r="A6724" t="s">
        <v>12</v>
      </c>
      <c r="B6724">
        <v>1843181</v>
      </c>
      <c r="C6724">
        <v>1843201</v>
      </c>
      <c r="D6724" t="s">
        <v>22360</v>
      </c>
      <c r="E6724" t="s">
        <v>90</v>
      </c>
      <c r="F6724" t="s">
        <v>15</v>
      </c>
      <c r="G6724" t="s">
        <v>36</v>
      </c>
      <c r="H6724">
        <v>21</v>
      </c>
      <c r="I6724" t="s">
        <v>22364</v>
      </c>
      <c r="J6724" t="s">
        <v>22365</v>
      </c>
      <c r="K6724" t="s">
        <v>22366</v>
      </c>
      <c r="L6724" t="s">
        <v>78022</v>
      </c>
    </row>
    <row r="6725" spans="1:12" x14ac:dyDescent="0.15">
      <c r="A6725" t="s">
        <v>12</v>
      </c>
      <c r="B6725">
        <v>1843206</v>
      </c>
      <c r="C6725">
        <v>1843226</v>
      </c>
      <c r="D6725" t="s">
        <v>22360</v>
      </c>
      <c r="E6725" t="s">
        <v>90</v>
      </c>
      <c r="F6725" t="s">
        <v>15</v>
      </c>
      <c r="G6725" t="s">
        <v>32</v>
      </c>
      <c r="H6725">
        <v>46</v>
      </c>
      <c r="I6725" t="s">
        <v>22367</v>
      </c>
      <c r="J6725" t="s">
        <v>22368</v>
      </c>
      <c r="K6725" t="s">
        <v>22369</v>
      </c>
      <c r="L6725" t="s">
        <v>78004</v>
      </c>
    </row>
    <row r="6726" spans="1:12" x14ac:dyDescent="0.15">
      <c r="A6726" t="s">
        <v>12</v>
      </c>
      <c r="B6726">
        <v>1843239</v>
      </c>
      <c r="C6726">
        <v>1843259</v>
      </c>
      <c r="D6726" t="s">
        <v>22360</v>
      </c>
      <c r="E6726" t="s">
        <v>90</v>
      </c>
      <c r="F6726" t="s">
        <v>15</v>
      </c>
      <c r="G6726" t="s">
        <v>36</v>
      </c>
      <c r="H6726">
        <v>79</v>
      </c>
      <c r="I6726" t="s">
        <v>22370</v>
      </c>
      <c r="J6726" t="s">
        <v>22371</v>
      </c>
      <c r="K6726" t="s">
        <v>22372</v>
      </c>
      <c r="L6726" t="s">
        <v>77993</v>
      </c>
    </row>
    <row r="6727" spans="1:12" x14ac:dyDescent="0.15">
      <c r="A6727" t="s">
        <v>12</v>
      </c>
      <c r="B6727">
        <v>1843476</v>
      </c>
      <c r="C6727">
        <v>1843496</v>
      </c>
      <c r="D6727" t="s">
        <v>22373</v>
      </c>
      <c r="E6727" t="s">
        <v>90</v>
      </c>
      <c r="F6727" t="s">
        <v>15</v>
      </c>
      <c r="G6727" t="s">
        <v>36</v>
      </c>
      <c r="H6727">
        <v>9</v>
      </c>
      <c r="I6727" t="s">
        <v>22374</v>
      </c>
      <c r="J6727" t="s">
        <v>22375</v>
      </c>
      <c r="K6727" t="s">
        <v>22376</v>
      </c>
      <c r="L6727" t="s">
        <v>77939</v>
      </c>
    </row>
    <row r="6728" spans="1:12" x14ac:dyDescent="0.15">
      <c r="A6728" t="s">
        <v>12</v>
      </c>
      <c r="B6728">
        <v>1843499</v>
      </c>
      <c r="C6728">
        <v>1843519</v>
      </c>
      <c r="D6728" t="s">
        <v>22373</v>
      </c>
      <c r="E6728" t="s">
        <v>90</v>
      </c>
      <c r="F6728" t="s">
        <v>15</v>
      </c>
      <c r="G6728" t="s">
        <v>23</v>
      </c>
      <c r="H6728">
        <v>32</v>
      </c>
      <c r="I6728" t="s">
        <v>22377</v>
      </c>
      <c r="J6728" t="s">
        <v>22378</v>
      </c>
      <c r="K6728" t="s">
        <v>22379</v>
      </c>
      <c r="L6728" t="s">
        <v>77918</v>
      </c>
    </row>
    <row r="6729" spans="1:12" x14ac:dyDescent="0.15">
      <c r="A6729" t="s">
        <v>12</v>
      </c>
      <c r="B6729">
        <v>1843531</v>
      </c>
      <c r="C6729">
        <v>1843551</v>
      </c>
      <c r="D6729" t="s">
        <v>22373</v>
      </c>
      <c r="E6729" t="s">
        <v>90</v>
      </c>
      <c r="F6729" t="s">
        <v>15</v>
      </c>
      <c r="G6729" t="s">
        <v>16</v>
      </c>
      <c r="H6729">
        <v>64</v>
      </c>
      <c r="I6729" t="s">
        <v>22380</v>
      </c>
      <c r="J6729" t="s">
        <v>22381</v>
      </c>
      <c r="K6729" t="s">
        <v>22382</v>
      </c>
      <c r="L6729" t="s">
        <v>77989</v>
      </c>
    </row>
    <row r="6730" spans="1:12" x14ac:dyDescent="0.15">
      <c r="A6730" t="s">
        <v>12</v>
      </c>
      <c r="B6730">
        <v>1843552</v>
      </c>
      <c r="C6730">
        <v>1843572</v>
      </c>
      <c r="D6730" t="s">
        <v>22373</v>
      </c>
      <c r="E6730" t="s">
        <v>90</v>
      </c>
      <c r="F6730" t="s">
        <v>15</v>
      </c>
      <c r="G6730" t="s">
        <v>32</v>
      </c>
      <c r="H6730">
        <v>85</v>
      </c>
      <c r="I6730" t="s">
        <v>22383</v>
      </c>
      <c r="J6730" t="s">
        <v>22384</v>
      </c>
      <c r="K6730" t="s">
        <v>22385</v>
      </c>
      <c r="L6730" t="s">
        <v>77972</v>
      </c>
    </row>
    <row r="6731" spans="1:12" x14ac:dyDescent="0.15">
      <c r="A6731" t="s">
        <v>12</v>
      </c>
      <c r="B6731">
        <v>1845255</v>
      </c>
      <c r="C6731">
        <v>1845275</v>
      </c>
      <c r="D6731" t="s">
        <v>22386</v>
      </c>
      <c r="E6731" t="s">
        <v>90</v>
      </c>
      <c r="F6731" t="s">
        <v>15</v>
      </c>
      <c r="G6731" t="s">
        <v>16</v>
      </c>
      <c r="H6731">
        <v>7</v>
      </c>
      <c r="I6731" t="s">
        <v>22387</v>
      </c>
      <c r="J6731" t="s">
        <v>22388</v>
      </c>
      <c r="K6731" t="s">
        <v>22389</v>
      </c>
      <c r="L6731" t="s">
        <v>77909</v>
      </c>
    </row>
    <row r="6732" spans="1:12" x14ac:dyDescent="0.15">
      <c r="A6732" t="s">
        <v>12</v>
      </c>
      <c r="B6732">
        <v>1845317</v>
      </c>
      <c r="C6732">
        <v>1845337</v>
      </c>
      <c r="D6732" t="s">
        <v>22386</v>
      </c>
      <c r="E6732" t="s">
        <v>90</v>
      </c>
      <c r="F6732" t="s">
        <v>15</v>
      </c>
      <c r="G6732" t="s">
        <v>16</v>
      </c>
      <c r="H6732">
        <v>69</v>
      </c>
      <c r="I6732" t="s">
        <v>22390</v>
      </c>
      <c r="J6732" t="s">
        <v>22391</v>
      </c>
      <c r="K6732" t="s">
        <v>22392</v>
      </c>
      <c r="L6732" t="s">
        <v>78015</v>
      </c>
    </row>
    <row r="6733" spans="1:12" x14ac:dyDescent="0.15">
      <c r="A6733" t="s">
        <v>12</v>
      </c>
      <c r="B6733">
        <v>1845358</v>
      </c>
      <c r="C6733">
        <v>1845378</v>
      </c>
      <c r="D6733" t="s">
        <v>22386</v>
      </c>
      <c r="E6733" t="s">
        <v>90</v>
      </c>
      <c r="F6733" t="s">
        <v>15</v>
      </c>
      <c r="G6733" t="s">
        <v>23</v>
      </c>
      <c r="H6733">
        <v>110</v>
      </c>
      <c r="I6733" t="s">
        <v>22393</v>
      </c>
      <c r="J6733" t="s">
        <v>22394</v>
      </c>
      <c r="K6733" t="s">
        <v>22395</v>
      </c>
      <c r="L6733" t="s">
        <v>78030</v>
      </c>
    </row>
    <row r="6734" spans="1:12" x14ac:dyDescent="0.15">
      <c r="A6734" t="s">
        <v>12</v>
      </c>
      <c r="B6734">
        <v>1845387</v>
      </c>
      <c r="C6734">
        <v>1845407</v>
      </c>
      <c r="D6734" t="s">
        <v>22386</v>
      </c>
      <c r="E6734" t="s">
        <v>90</v>
      </c>
      <c r="F6734" t="s">
        <v>15</v>
      </c>
      <c r="G6734" t="s">
        <v>16</v>
      </c>
      <c r="H6734">
        <v>139</v>
      </c>
      <c r="I6734" t="s">
        <v>22396</v>
      </c>
      <c r="J6734" t="s">
        <v>22397</v>
      </c>
      <c r="K6734" t="s">
        <v>22398</v>
      </c>
      <c r="L6734" t="s">
        <v>78029</v>
      </c>
    </row>
    <row r="6735" spans="1:12" x14ac:dyDescent="0.15">
      <c r="A6735" t="s">
        <v>12</v>
      </c>
      <c r="B6735">
        <v>1845698</v>
      </c>
      <c r="C6735">
        <v>1845718</v>
      </c>
      <c r="D6735" t="s">
        <v>22399</v>
      </c>
      <c r="E6735" t="s">
        <v>22400</v>
      </c>
      <c r="F6735" t="s">
        <v>15</v>
      </c>
      <c r="G6735" t="s">
        <v>36</v>
      </c>
      <c r="H6735">
        <v>16</v>
      </c>
      <c r="I6735" t="s">
        <v>22401</v>
      </c>
      <c r="J6735" t="s">
        <v>22402</v>
      </c>
      <c r="K6735" t="s">
        <v>22403</v>
      </c>
      <c r="L6735" t="s">
        <v>77905</v>
      </c>
    </row>
    <row r="6736" spans="1:12" x14ac:dyDescent="0.15">
      <c r="A6736" t="s">
        <v>12</v>
      </c>
      <c r="B6736">
        <v>1845734</v>
      </c>
      <c r="C6736">
        <v>1845754</v>
      </c>
      <c r="D6736" t="s">
        <v>22399</v>
      </c>
      <c r="E6736" t="s">
        <v>22400</v>
      </c>
      <c r="F6736" t="s">
        <v>15</v>
      </c>
      <c r="G6736" t="s">
        <v>23</v>
      </c>
      <c r="H6736">
        <v>52</v>
      </c>
      <c r="I6736" t="s">
        <v>22404</v>
      </c>
      <c r="J6736" t="s">
        <v>22405</v>
      </c>
      <c r="K6736" t="s">
        <v>22406</v>
      </c>
      <c r="L6736" t="s">
        <v>77959</v>
      </c>
    </row>
    <row r="6737" spans="1:12" x14ac:dyDescent="0.15">
      <c r="A6737" t="s">
        <v>12</v>
      </c>
      <c r="B6737">
        <v>1845802</v>
      </c>
      <c r="C6737">
        <v>1845822</v>
      </c>
      <c r="D6737" t="s">
        <v>22399</v>
      </c>
      <c r="E6737" t="s">
        <v>22400</v>
      </c>
      <c r="F6737" t="s">
        <v>15</v>
      </c>
      <c r="G6737" t="s">
        <v>36</v>
      </c>
      <c r="H6737">
        <v>120</v>
      </c>
      <c r="I6737" t="s">
        <v>22407</v>
      </c>
      <c r="J6737" t="s">
        <v>22408</v>
      </c>
      <c r="K6737" t="s">
        <v>22409</v>
      </c>
      <c r="L6737" t="s">
        <v>78047</v>
      </c>
    </row>
    <row r="6738" spans="1:12" x14ac:dyDescent="0.15">
      <c r="A6738" t="s">
        <v>12</v>
      </c>
      <c r="B6738">
        <v>1845822</v>
      </c>
      <c r="C6738">
        <v>1845842</v>
      </c>
      <c r="D6738" t="s">
        <v>22399</v>
      </c>
      <c r="E6738" t="s">
        <v>22400</v>
      </c>
      <c r="F6738" t="s">
        <v>15</v>
      </c>
      <c r="G6738" t="s">
        <v>23</v>
      </c>
      <c r="H6738">
        <v>140</v>
      </c>
      <c r="I6738" t="s">
        <v>22410</v>
      </c>
      <c r="J6738" t="s">
        <v>22411</v>
      </c>
      <c r="K6738" t="s">
        <v>22412</v>
      </c>
      <c r="L6738" t="s">
        <v>78038</v>
      </c>
    </row>
    <row r="6739" spans="1:12" x14ac:dyDescent="0.15">
      <c r="A6739" t="s">
        <v>12</v>
      </c>
      <c r="B6739">
        <v>1847932</v>
      </c>
      <c r="C6739">
        <v>1847952</v>
      </c>
      <c r="D6739" t="s">
        <v>22413</v>
      </c>
      <c r="E6739" t="s">
        <v>90</v>
      </c>
      <c r="F6739" t="s">
        <v>15</v>
      </c>
      <c r="G6739" t="s">
        <v>16</v>
      </c>
      <c r="H6739">
        <v>23</v>
      </c>
      <c r="I6739" t="s">
        <v>22414</v>
      </c>
      <c r="J6739" t="s">
        <v>22415</v>
      </c>
      <c r="K6739" t="s">
        <v>22416</v>
      </c>
      <c r="L6739" t="s">
        <v>77975</v>
      </c>
    </row>
    <row r="6740" spans="1:12" x14ac:dyDescent="0.15">
      <c r="A6740" t="s">
        <v>12</v>
      </c>
      <c r="B6740">
        <v>1847952</v>
      </c>
      <c r="C6740">
        <v>1847972</v>
      </c>
      <c r="D6740" t="s">
        <v>22413</v>
      </c>
      <c r="E6740" t="s">
        <v>90</v>
      </c>
      <c r="F6740" t="s">
        <v>15</v>
      </c>
      <c r="G6740" t="s">
        <v>32</v>
      </c>
      <c r="H6740">
        <v>43</v>
      </c>
      <c r="I6740" t="s">
        <v>22417</v>
      </c>
      <c r="J6740" t="s">
        <v>22418</v>
      </c>
      <c r="K6740" t="s">
        <v>22419</v>
      </c>
      <c r="L6740" t="s">
        <v>77942</v>
      </c>
    </row>
    <row r="6741" spans="1:12" x14ac:dyDescent="0.15">
      <c r="A6741" t="s">
        <v>12</v>
      </c>
      <c r="B6741">
        <v>1847977</v>
      </c>
      <c r="C6741">
        <v>1847997</v>
      </c>
      <c r="D6741" t="s">
        <v>22413</v>
      </c>
      <c r="E6741" t="s">
        <v>90</v>
      </c>
      <c r="F6741" t="s">
        <v>15</v>
      </c>
      <c r="G6741" t="s">
        <v>16</v>
      </c>
      <c r="H6741">
        <v>68</v>
      </c>
      <c r="I6741" t="s">
        <v>22420</v>
      </c>
      <c r="J6741" t="s">
        <v>22421</v>
      </c>
      <c r="K6741" t="s">
        <v>22422</v>
      </c>
      <c r="L6741" t="s">
        <v>77962</v>
      </c>
    </row>
    <row r="6742" spans="1:12" x14ac:dyDescent="0.15">
      <c r="A6742" t="s">
        <v>12</v>
      </c>
      <c r="B6742">
        <v>1848001</v>
      </c>
      <c r="C6742">
        <v>1848021</v>
      </c>
      <c r="D6742" t="s">
        <v>22413</v>
      </c>
      <c r="E6742" t="s">
        <v>90</v>
      </c>
      <c r="F6742" t="s">
        <v>15</v>
      </c>
      <c r="G6742" t="s">
        <v>23</v>
      </c>
      <c r="H6742">
        <v>92</v>
      </c>
      <c r="I6742" t="s">
        <v>22423</v>
      </c>
      <c r="J6742" t="s">
        <v>22424</v>
      </c>
      <c r="K6742" t="s">
        <v>22425</v>
      </c>
      <c r="L6742" t="s">
        <v>78032</v>
      </c>
    </row>
    <row r="6743" spans="1:12" x14ac:dyDescent="0.15">
      <c r="A6743" t="s">
        <v>12</v>
      </c>
      <c r="B6743">
        <v>1849229</v>
      </c>
      <c r="C6743">
        <v>1849249</v>
      </c>
      <c r="D6743" t="s">
        <v>22426</v>
      </c>
      <c r="E6743" t="s">
        <v>90</v>
      </c>
      <c r="F6743" t="s">
        <v>15</v>
      </c>
      <c r="G6743" t="s">
        <v>36</v>
      </c>
      <c r="H6743">
        <v>0</v>
      </c>
      <c r="I6743" t="s">
        <v>22427</v>
      </c>
      <c r="J6743" t="s">
        <v>22428</v>
      </c>
      <c r="K6743" t="s">
        <v>22429</v>
      </c>
      <c r="L6743" t="s">
        <v>77980</v>
      </c>
    </row>
    <row r="6744" spans="1:12" x14ac:dyDescent="0.15">
      <c r="A6744" t="s">
        <v>12</v>
      </c>
      <c r="B6744">
        <v>1849251</v>
      </c>
      <c r="C6744">
        <v>1849271</v>
      </c>
      <c r="D6744" t="s">
        <v>22426</v>
      </c>
      <c r="E6744" t="s">
        <v>90</v>
      </c>
      <c r="F6744" t="s">
        <v>15</v>
      </c>
      <c r="G6744" t="s">
        <v>32</v>
      </c>
      <c r="H6744">
        <v>22</v>
      </c>
      <c r="I6744" t="s">
        <v>22430</v>
      </c>
      <c r="J6744" t="s">
        <v>22431</v>
      </c>
      <c r="K6744" t="s">
        <v>22432</v>
      </c>
      <c r="L6744" t="s">
        <v>77948</v>
      </c>
    </row>
    <row r="6745" spans="1:12" x14ac:dyDescent="0.15">
      <c r="A6745" t="s">
        <v>12</v>
      </c>
      <c r="B6745">
        <v>1849279</v>
      </c>
      <c r="C6745">
        <v>1849299</v>
      </c>
      <c r="D6745" t="s">
        <v>22426</v>
      </c>
      <c r="E6745" t="s">
        <v>90</v>
      </c>
      <c r="F6745" t="s">
        <v>15</v>
      </c>
      <c r="G6745" t="s">
        <v>36</v>
      </c>
      <c r="H6745">
        <v>50</v>
      </c>
      <c r="I6745" t="s">
        <v>22433</v>
      </c>
      <c r="J6745" t="s">
        <v>22434</v>
      </c>
      <c r="K6745" t="s">
        <v>22435</v>
      </c>
      <c r="L6745" t="s">
        <v>77925</v>
      </c>
    </row>
    <row r="6746" spans="1:12" x14ac:dyDescent="0.15">
      <c r="A6746" t="s">
        <v>12</v>
      </c>
      <c r="B6746">
        <v>1849306</v>
      </c>
      <c r="C6746">
        <v>1849326</v>
      </c>
      <c r="D6746" t="s">
        <v>22426</v>
      </c>
      <c r="E6746" t="s">
        <v>90</v>
      </c>
      <c r="F6746" t="s">
        <v>15</v>
      </c>
      <c r="G6746" t="s">
        <v>16</v>
      </c>
      <c r="H6746">
        <v>77</v>
      </c>
      <c r="I6746" t="s">
        <v>22436</v>
      </c>
      <c r="J6746" t="s">
        <v>22437</v>
      </c>
      <c r="K6746" t="s">
        <v>22438</v>
      </c>
      <c r="L6746" t="s">
        <v>77960</v>
      </c>
    </row>
    <row r="6747" spans="1:12" x14ac:dyDescent="0.15">
      <c r="A6747" t="s">
        <v>12</v>
      </c>
      <c r="B6747">
        <v>1850363</v>
      </c>
      <c r="C6747">
        <v>1850383</v>
      </c>
      <c r="D6747" t="s">
        <v>22439</v>
      </c>
      <c r="E6747" t="s">
        <v>90</v>
      </c>
      <c r="F6747" t="s">
        <v>15</v>
      </c>
      <c r="G6747" t="s">
        <v>23</v>
      </c>
      <c r="H6747">
        <v>0</v>
      </c>
      <c r="I6747" t="s">
        <v>22440</v>
      </c>
      <c r="J6747" t="s">
        <v>22441</v>
      </c>
      <c r="K6747" t="s">
        <v>22442</v>
      </c>
      <c r="L6747" t="s">
        <v>77980</v>
      </c>
    </row>
    <row r="6748" spans="1:12" x14ac:dyDescent="0.15">
      <c r="A6748" t="s">
        <v>12</v>
      </c>
      <c r="B6748">
        <v>1850397</v>
      </c>
      <c r="C6748">
        <v>1850417</v>
      </c>
      <c r="D6748" t="s">
        <v>22439</v>
      </c>
      <c r="E6748" t="s">
        <v>90</v>
      </c>
      <c r="F6748" t="s">
        <v>15</v>
      </c>
      <c r="G6748" t="s">
        <v>23</v>
      </c>
      <c r="H6748">
        <v>34</v>
      </c>
      <c r="I6748" t="s">
        <v>22443</v>
      </c>
      <c r="J6748" t="s">
        <v>22444</v>
      </c>
      <c r="K6748" t="s">
        <v>22445</v>
      </c>
      <c r="L6748" t="s">
        <v>77999</v>
      </c>
    </row>
    <row r="6749" spans="1:12" x14ac:dyDescent="0.15">
      <c r="A6749" t="s">
        <v>12</v>
      </c>
      <c r="B6749">
        <v>1850440</v>
      </c>
      <c r="C6749">
        <v>1850460</v>
      </c>
      <c r="D6749" t="s">
        <v>22439</v>
      </c>
      <c r="E6749" t="s">
        <v>90</v>
      </c>
      <c r="F6749" t="s">
        <v>15</v>
      </c>
      <c r="G6749" t="s">
        <v>16</v>
      </c>
      <c r="H6749">
        <v>77</v>
      </c>
      <c r="I6749" t="s">
        <v>22446</v>
      </c>
      <c r="J6749" t="s">
        <v>22447</v>
      </c>
      <c r="K6749" t="s">
        <v>22448</v>
      </c>
      <c r="L6749" t="s">
        <v>77960</v>
      </c>
    </row>
    <row r="6750" spans="1:12" x14ac:dyDescent="0.15">
      <c r="A6750" t="s">
        <v>12</v>
      </c>
      <c r="B6750">
        <v>1850461</v>
      </c>
      <c r="C6750">
        <v>1850481</v>
      </c>
      <c r="D6750" t="s">
        <v>22439</v>
      </c>
      <c r="E6750" t="s">
        <v>90</v>
      </c>
      <c r="F6750" t="s">
        <v>15</v>
      </c>
      <c r="G6750" t="s">
        <v>23</v>
      </c>
      <c r="H6750">
        <v>98</v>
      </c>
      <c r="I6750" t="s">
        <v>22449</v>
      </c>
      <c r="J6750" t="s">
        <v>22450</v>
      </c>
      <c r="K6750" t="s">
        <v>22451</v>
      </c>
      <c r="L6750" t="s">
        <v>78048</v>
      </c>
    </row>
    <row r="6751" spans="1:12" x14ac:dyDescent="0.15">
      <c r="A6751" t="s">
        <v>12</v>
      </c>
      <c r="B6751">
        <v>1851080</v>
      </c>
      <c r="C6751">
        <v>1851100</v>
      </c>
      <c r="D6751" t="s">
        <v>22452</v>
      </c>
      <c r="E6751" t="s">
        <v>90</v>
      </c>
      <c r="F6751" t="s">
        <v>15</v>
      </c>
      <c r="G6751" t="s">
        <v>36</v>
      </c>
      <c r="H6751">
        <v>6</v>
      </c>
      <c r="I6751" t="s">
        <v>22453</v>
      </c>
      <c r="J6751" t="s">
        <v>22454</v>
      </c>
      <c r="K6751" t="s">
        <v>22455</v>
      </c>
      <c r="L6751" t="s">
        <v>78025</v>
      </c>
    </row>
    <row r="6752" spans="1:12" x14ac:dyDescent="0.15">
      <c r="A6752" t="s">
        <v>12</v>
      </c>
      <c r="B6752">
        <v>1851111</v>
      </c>
      <c r="C6752">
        <v>1851131</v>
      </c>
      <c r="D6752" t="s">
        <v>22452</v>
      </c>
      <c r="E6752" t="s">
        <v>90</v>
      </c>
      <c r="F6752" t="s">
        <v>15</v>
      </c>
      <c r="G6752" t="s">
        <v>23</v>
      </c>
      <c r="H6752">
        <v>37</v>
      </c>
      <c r="I6752" t="s">
        <v>22456</v>
      </c>
      <c r="J6752" t="s">
        <v>22457</v>
      </c>
      <c r="K6752" t="s">
        <v>22458</v>
      </c>
      <c r="L6752" t="s">
        <v>77906</v>
      </c>
    </row>
    <row r="6753" spans="1:12" x14ac:dyDescent="0.15">
      <c r="A6753" t="s">
        <v>12</v>
      </c>
      <c r="B6753">
        <v>1851144</v>
      </c>
      <c r="C6753">
        <v>1851164</v>
      </c>
      <c r="D6753" t="s">
        <v>22452</v>
      </c>
      <c r="E6753" t="s">
        <v>90</v>
      </c>
      <c r="F6753" t="s">
        <v>15</v>
      </c>
      <c r="G6753" t="s">
        <v>36</v>
      </c>
      <c r="H6753">
        <v>70</v>
      </c>
      <c r="I6753" t="s">
        <v>22459</v>
      </c>
      <c r="J6753" t="s">
        <v>22460</v>
      </c>
      <c r="K6753" t="s">
        <v>22461</v>
      </c>
      <c r="L6753" t="s">
        <v>77919</v>
      </c>
    </row>
    <row r="6754" spans="1:12" x14ac:dyDescent="0.15">
      <c r="A6754" t="s">
        <v>12</v>
      </c>
      <c r="B6754">
        <v>1851165</v>
      </c>
      <c r="C6754">
        <v>1851185</v>
      </c>
      <c r="D6754" t="s">
        <v>22452</v>
      </c>
      <c r="E6754" t="s">
        <v>90</v>
      </c>
      <c r="F6754" t="s">
        <v>15</v>
      </c>
      <c r="G6754" t="s">
        <v>36</v>
      </c>
      <c r="H6754">
        <v>91</v>
      </c>
      <c r="I6754" t="s">
        <v>22462</v>
      </c>
      <c r="J6754" t="s">
        <v>22463</v>
      </c>
      <c r="K6754" t="s">
        <v>22464</v>
      </c>
      <c r="L6754" t="s">
        <v>77907</v>
      </c>
    </row>
    <row r="6755" spans="1:12" x14ac:dyDescent="0.15">
      <c r="A6755" t="s">
        <v>12</v>
      </c>
      <c r="B6755">
        <v>1855286</v>
      </c>
      <c r="C6755">
        <v>1855306</v>
      </c>
      <c r="D6755" t="s">
        <v>22465</v>
      </c>
      <c r="E6755" t="s">
        <v>90</v>
      </c>
      <c r="F6755" t="s">
        <v>76</v>
      </c>
      <c r="G6755" t="s">
        <v>23</v>
      </c>
      <c r="H6755">
        <v>11</v>
      </c>
      <c r="I6755" t="s">
        <v>22466</v>
      </c>
      <c r="J6755" t="s">
        <v>22467</v>
      </c>
      <c r="K6755" t="s">
        <v>22468</v>
      </c>
      <c r="L6755" t="s">
        <v>77974</v>
      </c>
    </row>
    <row r="6756" spans="1:12" x14ac:dyDescent="0.15">
      <c r="A6756" t="s">
        <v>12</v>
      </c>
      <c r="B6756">
        <v>1855265</v>
      </c>
      <c r="C6756">
        <v>1855285</v>
      </c>
      <c r="D6756" t="s">
        <v>22465</v>
      </c>
      <c r="E6756" t="s">
        <v>90</v>
      </c>
      <c r="F6756" t="s">
        <v>76</v>
      </c>
      <c r="G6756" t="s">
        <v>23</v>
      </c>
      <c r="H6756">
        <v>32</v>
      </c>
      <c r="I6756" t="s">
        <v>22469</v>
      </c>
      <c r="J6756" t="s">
        <v>22470</v>
      </c>
      <c r="K6756" t="s">
        <v>22471</v>
      </c>
      <c r="L6756" t="s">
        <v>77918</v>
      </c>
    </row>
    <row r="6757" spans="1:12" x14ac:dyDescent="0.15">
      <c r="A6757" t="s">
        <v>12</v>
      </c>
      <c r="B6757">
        <v>1855242</v>
      </c>
      <c r="C6757">
        <v>1855262</v>
      </c>
      <c r="D6757" t="s">
        <v>22465</v>
      </c>
      <c r="E6757" t="s">
        <v>90</v>
      </c>
      <c r="F6757" t="s">
        <v>76</v>
      </c>
      <c r="G6757" t="s">
        <v>16</v>
      </c>
      <c r="H6757">
        <v>55</v>
      </c>
      <c r="I6757" t="s">
        <v>22472</v>
      </c>
      <c r="J6757" t="s">
        <v>22473</v>
      </c>
      <c r="K6757" t="s">
        <v>22474</v>
      </c>
      <c r="L6757" t="s">
        <v>77992</v>
      </c>
    </row>
    <row r="6758" spans="1:12" x14ac:dyDescent="0.15">
      <c r="A6758" t="s">
        <v>12</v>
      </c>
      <c r="B6758">
        <v>1855211</v>
      </c>
      <c r="C6758">
        <v>1855231</v>
      </c>
      <c r="D6758" t="s">
        <v>22465</v>
      </c>
      <c r="E6758" t="s">
        <v>90</v>
      </c>
      <c r="F6758" t="s">
        <v>76</v>
      </c>
      <c r="G6758" t="s">
        <v>23</v>
      </c>
      <c r="H6758">
        <v>86</v>
      </c>
      <c r="I6758" t="s">
        <v>22475</v>
      </c>
      <c r="J6758" t="s">
        <v>22476</v>
      </c>
      <c r="K6758" t="s">
        <v>22477</v>
      </c>
      <c r="L6758" t="s">
        <v>77929</v>
      </c>
    </row>
    <row r="6759" spans="1:12" x14ac:dyDescent="0.15">
      <c r="A6759" t="s">
        <v>12</v>
      </c>
      <c r="B6759">
        <v>1855391</v>
      </c>
      <c r="C6759">
        <v>1855411</v>
      </c>
      <c r="D6759" t="s">
        <v>22478</v>
      </c>
      <c r="E6759" t="s">
        <v>90</v>
      </c>
      <c r="F6759" t="s">
        <v>15</v>
      </c>
      <c r="G6759" t="s">
        <v>36</v>
      </c>
      <c r="H6759">
        <v>6</v>
      </c>
      <c r="I6759" t="s">
        <v>22479</v>
      </c>
      <c r="J6759" t="s">
        <v>22480</v>
      </c>
      <c r="K6759" t="s">
        <v>22481</v>
      </c>
      <c r="L6759" t="s">
        <v>78025</v>
      </c>
    </row>
    <row r="6760" spans="1:12" x14ac:dyDescent="0.15">
      <c r="A6760" t="s">
        <v>12</v>
      </c>
      <c r="B6760">
        <v>1855419</v>
      </c>
      <c r="C6760">
        <v>1855439</v>
      </c>
      <c r="D6760" t="s">
        <v>22478</v>
      </c>
      <c r="E6760" t="s">
        <v>90</v>
      </c>
      <c r="F6760" t="s">
        <v>15</v>
      </c>
      <c r="G6760" t="s">
        <v>23</v>
      </c>
      <c r="H6760">
        <v>34</v>
      </c>
      <c r="I6760" t="s">
        <v>22482</v>
      </c>
      <c r="J6760" t="s">
        <v>22483</v>
      </c>
      <c r="K6760" t="s">
        <v>22484</v>
      </c>
      <c r="L6760" t="s">
        <v>77999</v>
      </c>
    </row>
    <row r="6761" spans="1:12" x14ac:dyDescent="0.15">
      <c r="A6761" t="s">
        <v>12</v>
      </c>
      <c r="B6761">
        <v>1855452</v>
      </c>
      <c r="C6761">
        <v>1855472</v>
      </c>
      <c r="D6761" t="s">
        <v>22478</v>
      </c>
      <c r="E6761" t="s">
        <v>90</v>
      </c>
      <c r="F6761" t="s">
        <v>15</v>
      </c>
      <c r="G6761" t="s">
        <v>16</v>
      </c>
      <c r="H6761">
        <v>67</v>
      </c>
      <c r="I6761" t="s">
        <v>22485</v>
      </c>
      <c r="J6761" t="s">
        <v>22486</v>
      </c>
      <c r="K6761" t="s">
        <v>22487</v>
      </c>
      <c r="L6761" t="s">
        <v>77981</v>
      </c>
    </row>
    <row r="6762" spans="1:12" x14ac:dyDescent="0.15">
      <c r="A6762" t="s">
        <v>12</v>
      </c>
      <c r="B6762">
        <v>1855482</v>
      </c>
      <c r="C6762">
        <v>1855502</v>
      </c>
      <c r="D6762" t="s">
        <v>22478</v>
      </c>
      <c r="E6762" t="s">
        <v>90</v>
      </c>
      <c r="F6762" t="s">
        <v>15</v>
      </c>
      <c r="G6762" t="s">
        <v>23</v>
      </c>
      <c r="H6762">
        <v>97</v>
      </c>
      <c r="I6762" t="s">
        <v>22488</v>
      </c>
      <c r="J6762" t="s">
        <v>22489</v>
      </c>
      <c r="K6762" t="s">
        <v>22490</v>
      </c>
      <c r="L6762" t="s">
        <v>78010</v>
      </c>
    </row>
    <row r="6763" spans="1:12" x14ac:dyDescent="0.15">
      <c r="A6763" t="s">
        <v>12</v>
      </c>
      <c r="B6763">
        <v>1855771</v>
      </c>
      <c r="C6763">
        <v>1855791</v>
      </c>
      <c r="D6763" t="s">
        <v>22491</v>
      </c>
      <c r="E6763" t="s">
        <v>22492</v>
      </c>
      <c r="F6763" t="s">
        <v>15</v>
      </c>
      <c r="G6763" t="s">
        <v>36</v>
      </c>
      <c r="H6763">
        <v>6</v>
      </c>
      <c r="I6763" t="s">
        <v>22493</v>
      </c>
      <c r="J6763" t="s">
        <v>22494</v>
      </c>
      <c r="K6763" t="s">
        <v>22495</v>
      </c>
      <c r="L6763" t="s">
        <v>78025</v>
      </c>
    </row>
    <row r="6764" spans="1:12" x14ac:dyDescent="0.15">
      <c r="A6764" t="s">
        <v>12</v>
      </c>
      <c r="B6764">
        <v>1855799</v>
      </c>
      <c r="C6764">
        <v>1855819</v>
      </c>
      <c r="D6764" t="s">
        <v>22491</v>
      </c>
      <c r="E6764" t="s">
        <v>22492</v>
      </c>
      <c r="F6764" t="s">
        <v>15</v>
      </c>
      <c r="G6764" t="s">
        <v>16</v>
      </c>
      <c r="H6764">
        <v>34</v>
      </c>
      <c r="I6764" t="s">
        <v>22496</v>
      </c>
      <c r="J6764" t="s">
        <v>22497</v>
      </c>
      <c r="K6764" t="s">
        <v>22498</v>
      </c>
      <c r="L6764" t="s">
        <v>77999</v>
      </c>
    </row>
    <row r="6765" spans="1:12" x14ac:dyDescent="0.15">
      <c r="A6765" t="s">
        <v>12</v>
      </c>
      <c r="B6765">
        <v>1855877</v>
      </c>
      <c r="C6765">
        <v>1855897</v>
      </c>
      <c r="D6765" t="s">
        <v>22491</v>
      </c>
      <c r="E6765" t="s">
        <v>22492</v>
      </c>
      <c r="F6765" t="s">
        <v>15</v>
      </c>
      <c r="G6765" t="s">
        <v>16</v>
      </c>
      <c r="H6765">
        <v>112</v>
      </c>
      <c r="I6765" t="s">
        <v>22499</v>
      </c>
      <c r="J6765" t="s">
        <v>22500</v>
      </c>
      <c r="K6765" t="s">
        <v>22501</v>
      </c>
      <c r="L6765" t="s">
        <v>77950</v>
      </c>
    </row>
    <row r="6766" spans="1:12" x14ac:dyDescent="0.15">
      <c r="A6766" t="s">
        <v>12</v>
      </c>
      <c r="B6766">
        <v>1855899</v>
      </c>
      <c r="C6766">
        <v>1855919</v>
      </c>
      <c r="D6766" t="s">
        <v>22491</v>
      </c>
      <c r="E6766" t="s">
        <v>22492</v>
      </c>
      <c r="F6766" t="s">
        <v>15</v>
      </c>
      <c r="G6766" t="s">
        <v>23</v>
      </c>
      <c r="H6766">
        <v>134</v>
      </c>
      <c r="I6766" t="s">
        <v>22502</v>
      </c>
      <c r="J6766" t="s">
        <v>22503</v>
      </c>
      <c r="K6766" t="s">
        <v>22504</v>
      </c>
      <c r="L6766" t="s">
        <v>78039</v>
      </c>
    </row>
    <row r="6767" spans="1:12" x14ac:dyDescent="0.15">
      <c r="A6767" t="s">
        <v>12</v>
      </c>
      <c r="B6767">
        <v>1857915</v>
      </c>
      <c r="C6767">
        <v>1857935</v>
      </c>
      <c r="D6767" t="s">
        <v>22505</v>
      </c>
      <c r="E6767" t="s">
        <v>90</v>
      </c>
      <c r="F6767" t="s">
        <v>76</v>
      </c>
      <c r="G6767" t="s">
        <v>23</v>
      </c>
      <c r="H6767">
        <v>6</v>
      </c>
      <c r="I6767" t="s">
        <v>22506</v>
      </c>
      <c r="J6767" t="s">
        <v>22507</v>
      </c>
      <c r="K6767" t="s">
        <v>22508</v>
      </c>
      <c r="L6767" t="s">
        <v>78025</v>
      </c>
    </row>
    <row r="6768" spans="1:12" x14ac:dyDescent="0.15">
      <c r="A6768" t="s">
        <v>12</v>
      </c>
      <c r="B6768">
        <v>1857890</v>
      </c>
      <c r="C6768">
        <v>1857910</v>
      </c>
      <c r="D6768" t="s">
        <v>22505</v>
      </c>
      <c r="E6768" t="s">
        <v>90</v>
      </c>
      <c r="F6768" t="s">
        <v>76</v>
      </c>
      <c r="G6768" t="s">
        <v>16</v>
      </c>
      <c r="H6768">
        <v>31</v>
      </c>
      <c r="I6768" t="s">
        <v>22509</v>
      </c>
      <c r="J6768" t="s">
        <v>22510</v>
      </c>
      <c r="K6768" t="s">
        <v>22511</v>
      </c>
      <c r="L6768" t="s">
        <v>77910</v>
      </c>
    </row>
    <row r="6769" spans="1:12" x14ac:dyDescent="0.15">
      <c r="A6769" t="s">
        <v>12</v>
      </c>
      <c r="B6769">
        <v>1857869</v>
      </c>
      <c r="C6769">
        <v>1857889</v>
      </c>
      <c r="D6769" t="s">
        <v>22505</v>
      </c>
      <c r="E6769" t="s">
        <v>90</v>
      </c>
      <c r="F6769" t="s">
        <v>76</v>
      </c>
      <c r="G6769" t="s">
        <v>32</v>
      </c>
      <c r="H6769">
        <v>52</v>
      </c>
      <c r="I6769" t="s">
        <v>22512</v>
      </c>
      <c r="J6769" t="s">
        <v>22513</v>
      </c>
      <c r="K6769" t="s">
        <v>22514</v>
      </c>
      <c r="L6769" t="s">
        <v>77959</v>
      </c>
    </row>
    <row r="6770" spans="1:12" x14ac:dyDescent="0.15">
      <c r="A6770" t="s">
        <v>12</v>
      </c>
      <c r="B6770">
        <v>1857830</v>
      </c>
      <c r="C6770">
        <v>1857850</v>
      </c>
      <c r="D6770" t="s">
        <v>22505</v>
      </c>
      <c r="E6770" t="s">
        <v>90</v>
      </c>
      <c r="F6770" t="s">
        <v>76</v>
      </c>
      <c r="G6770" t="s">
        <v>16</v>
      </c>
      <c r="H6770">
        <v>91</v>
      </c>
      <c r="I6770" t="s">
        <v>22515</v>
      </c>
      <c r="J6770" t="s">
        <v>22516</v>
      </c>
      <c r="K6770" t="s">
        <v>22517</v>
      </c>
      <c r="L6770" t="s">
        <v>77907</v>
      </c>
    </row>
    <row r="6771" spans="1:12" x14ac:dyDescent="0.15">
      <c r="A6771" t="s">
        <v>12</v>
      </c>
      <c r="B6771">
        <v>1858693</v>
      </c>
      <c r="C6771">
        <v>1858713</v>
      </c>
      <c r="D6771" t="s">
        <v>22518</v>
      </c>
      <c r="E6771" t="s">
        <v>90</v>
      </c>
      <c r="F6771" t="s">
        <v>76</v>
      </c>
      <c r="G6771" t="s">
        <v>16</v>
      </c>
      <c r="H6771">
        <v>72</v>
      </c>
      <c r="I6771" t="s">
        <v>22519</v>
      </c>
      <c r="J6771" t="s">
        <v>22520</v>
      </c>
      <c r="K6771" t="s">
        <v>22521</v>
      </c>
      <c r="L6771" t="s">
        <v>78066</v>
      </c>
    </row>
    <row r="6772" spans="1:12" x14ac:dyDescent="0.15">
      <c r="A6772" t="s">
        <v>12</v>
      </c>
      <c r="B6772">
        <v>1858671</v>
      </c>
      <c r="C6772">
        <v>1858691</v>
      </c>
      <c r="D6772" t="s">
        <v>22518</v>
      </c>
      <c r="E6772" t="s">
        <v>90</v>
      </c>
      <c r="F6772" t="s">
        <v>76</v>
      </c>
      <c r="G6772" t="s">
        <v>32</v>
      </c>
      <c r="H6772">
        <v>94</v>
      </c>
      <c r="I6772" t="s">
        <v>22522</v>
      </c>
      <c r="J6772" t="s">
        <v>22523</v>
      </c>
      <c r="K6772" t="s">
        <v>22524</v>
      </c>
      <c r="L6772" t="s">
        <v>77927</v>
      </c>
    </row>
    <row r="6773" spans="1:12" x14ac:dyDescent="0.15">
      <c r="A6773" t="s">
        <v>12</v>
      </c>
      <c r="B6773">
        <v>1858648</v>
      </c>
      <c r="C6773">
        <v>1858668</v>
      </c>
      <c r="D6773" t="s">
        <v>22518</v>
      </c>
      <c r="E6773" t="s">
        <v>90</v>
      </c>
      <c r="F6773" t="s">
        <v>76</v>
      </c>
      <c r="G6773" t="s">
        <v>16</v>
      </c>
      <c r="H6773">
        <v>117</v>
      </c>
      <c r="I6773" t="s">
        <v>22525</v>
      </c>
      <c r="J6773" t="s">
        <v>22526</v>
      </c>
      <c r="K6773" t="s">
        <v>22527</v>
      </c>
      <c r="L6773" t="s">
        <v>77930</v>
      </c>
    </row>
    <row r="6774" spans="1:12" x14ac:dyDescent="0.15">
      <c r="A6774" t="s">
        <v>12</v>
      </c>
      <c r="B6774">
        <v>1858628</v>
      </c>
      <c r="C6774">
        <v>1858648</v>
      </c>
      <c r="D6774" t="s">
        <v>22518</v>
      </c>
      <c r="E6774" t="s">
        <v>90</v>
      </c>
      <c r="F6774" t="s">
        <v>76</v>
      </c>
      <c r="G6774" t="s">
        <v>23</v>
      </c>
      <c r="H6774">
        <v>137</v>
      </c>
      <c r="I6774" t="s">
        <v>22528</v>
      </c>
      <c r="J6774" t="s">
        <v>22529</v>
      </c>
      <c r="K6774" t="s">
        <v>22530</v>
      </c>
      <c r="L6774" t="s">
        <v>77987</v>
      </c>
    </row>
    <row r="6775" spans="1:12" x14ac:dyDescent="0.15">
      <c r="A6775" t="s">
        <v>12</v>
      </c>
      <c r="B6775">
        <v>1859116</v>
      </c>
      <c r="C6775">
        <v>1859136</v>
      </c>
      <c r="D6775" t="s">
        <v>22531</v>
      </c>
      <c r="E6775" t="s">
        <v>90</v>
      </c>
      <c r="F6775" t="s">
        <v>76</v>
      </c>
      <c r="G6775" t="s">
        <v>36</v>
      </c>
      <c r="H6775">
        <v>6</v>
      </c>
      <c r="I6775" t="s">
        <v>22532</v>
      </c>
      <c r="J6775" t="s">
        <v>22533</v>
      </c>
      <c r="K6775" t="s">
        <v>22534</v>
      </c>
      <c r="L6775" t="s">
        <v>78025</v>
      </c>
    </row>
    <row r="6776" spans="1:12" x14ac:dyDescent="0.15">
      <c r="A6776" t="s">
        <v>12</v>
      </c>
      <c r="B6776">
        <v>1859093</v>
      </c>
      <c r="C6776">
        <v>1859113</v>
      </c>
      <c r="D6776" t="s">
        <v>22531</v>
      </c>
      <c r="E6776" t="s">
        <v>90</v>
      </c>
      <c r="F6776" t="s">
        <v>76</v>
      </c>
      <c r="G6776" t="s">
        <v>23</v>
      </c>
      <c r="H6776">
        <v>29</v>
      </c>
      <c r="I6776" t="s">
        <v>22535</v>
      </c>
      <c r="J6776" t="s">
        <v>22536</v>
      </c>
      <c r="K6776" t="s">
        <v>22537</v>
      </c>
      <c r="L6776" t="s">
        <v>77921</v>
      </c>
    </row>
    <row r="6777" spans="1:12" x14ac:dyDescent="0.15">
      <c r="A6777" t="s">
        <v>12</v>
      </c>
      <c r="B6777">
        <v>1859073</v>
      </c>
      <c r="C6777">
        <v>1859093</v>
      </c>
      <c r="D6777" t="s">
        <v>22531</v>
      </c>
      <c r="E6777" t="s">
        <v>90</v>
      </c>
      <c r="F6777" t="s">
        <v>76</v>
      </c>
      <c r="G6777" t="s">
        <v>32</v>
      </c>
      <c r="H6777">
        <v>49</v>
      </c>
      <c r="I6777" t="s">
        <v>22538</v>
      </c>
      <c r="J6777" t="s">
        <v>22539</v>
      </c>
      <c r="K6777" t="s">
        <v>22540</v>
      </c>
      <c r="L6777" t="s">
        <v>77913</v>
      </c>
    </row>
    <row r="6778" spans="1:12" x14ac:dyDescent="0.15">
      <c r="A6778" t="s">
        <v>12</v>
      </c>
      <c r="B6778">
        <v>1859045</v>
      </c>
      <c r="C6778">
        <v>1859065</v>
      </c>
      <c r="D6778" t="s">
        <v>22531</v>
      </c>
      <c r="E6778" t="s">
        <v>90</v>
      </c>
      <c r="F6778" t="s">
        <v>76</v>
      </c>
      <c r="G6778" t="s">
        <v>16</v>
      </c>
      <c r="H6778">
        <v>77</v>
      </c>
      <c r="I6778" t="s">
        <v>22541</v>
      </c>
      <c r="J6778" t="s">
        <v>22542</v>
      </c>
      <c r="K6778" t="s">
        <v>22543</v>
      </c>
      <c r="L6778" t="s">
        <v>77960</v>
      </c>
    </row>
    <row r="6779" spans="1:12" x14ac:dyDescent="0.15">
      <c r="A6779" t="s">
        <v>12</v>
      </c>
      <c r="B6779">
        <v>1860127</v>
      </c>
      <c r="C6779">
        <v>1860147</v>
      </c>
      <c r="D6779" t="s">
        <v>22544</v>
      </c>
      <c r="E6779" t="s">
        <v>22545</v>
      </c>
      <c r="F6779" t="s">
        <v>76</v>
      </c>
      <c r="G6779" t="s">
        <v>32</v>
      </c>
      <c r="H6779">
        <v>1</v>
      </c>
      <c r="I6779" t="s">
        <v>22546</v>
      </c>
      <c r="J6779" t="s">
        <v>22547</v>
      </c>
      <c r="K6779" t="s">
        <v>22548</v>
      </c>
      <c r="L6779" t="s">
        <v>77917</v>
      </c>
    </row>
    <row r="6780" spans="1:12" x14ac:dyDescent="0.15">
      <c r="A6780" t="s">
        <v>12</v>
      </c>
      <c r="B6780">
        <v>1860083</v>
      </c>
      <c r="C6780">
        <v>1860103</v>
      </c>
      <c r="D6780" t="s">
        <v>22544</v>
      </c>
      <c r="E6780" t="s">
        <v>22545</v>
      </c>
      <c r="F6780" t="s">
        <v>76</v>
      </c>
      <c r="G6780" t="s">
        <v>36</v>
      </c>
      <c r="H6780">
        <v>45</v>
      </c>
      <c r="I6780" t="s">
        <v>22549</v>
      </c>
      <c r="J6780" t="s">
        <v>22550</v>
      </c>
      <c r="K6780" t="s">
        <v>22551</v>
      </c>
      <c r="L6780" t="s">
        <v>77967</v>
      </c>
    </row>
    <row r="6781" spans="1:12" x14ac:dyDescent="0.15">
      <c r="A6781" t="s">
        <v>12</v>
      </c>
      <c r="B6781">
        <v>1860052</v>
      </c>
      <c r="C6781">
        <v>1860072</v>
      </c>
      <c r="D6781" t="s">
        <v>22544</v>
      </c>
      <c r="E6781" t="s">
        <v>22545</v>
      </c>
      <c r="F6781" t="s">
        <v>76</v>
      </c>
      <c r="G6781" t="s">
        <v>16</v>
      </c>
      <c r="H6781">
        <v>76</v>
      </c>
      <c r="I6781" t="s">
        <v>22552</v>
      </c>
      <c r="J6781" t="s">
        <v>22553</v>
      </c>
      <c r="K6781" t="s">
        <v>22554</v>
      </c>
      <c r="L6781" t="s">
        <v>77985</v>
      </c>
    </row>
    <row r="6782" spans="1:12" x14ac:dyDescent="0.15">
      <c r="A6782" t="s">
        <v>12</v>
      </c>
      <c r="B6782">
        <v>1860028</v>
      </c>
      <c r="C6782">
        <v>1860048</v>
      </c>
      <c r="D6782" t="s">
        <v>22544</v>
      </c>
      <c r="E6782" t="s">
        <v>22545</v>
      </c>
      <c r="F6782" t="s">
        <v>76</v>
      </c>
      <c r="G6782" t="s">
        <v>23</v>
      </c>
      <c r="H6782">
        <v>100</v>
      </c>
      <c r="I6782" t="s">
        <v>22555</v>
      </c>
      <c r="J6782" t="s">
        <v>22556</v>
      </c>
      <c r="K6782" t="s">
        <v>22557</v>
      </c>
      <c r="L6782" t="s">
        <v>77953</v>
      </c>
    </row>
    <row r="6783" spans="1:12" x14ac:dyDescent="0.15">
      <c r="A6783" t="s">
        <v>12</v>
      </c>
      <c r="B6783">
        <v>1860547</v>
      </c>
      <c r="C6783">
        <v>1860567</v>
      </c>
      <c r="D6783" t="s">
        <v>22558</v>
      </c>
      <c r="E6783" t="s">
        <v>90</v>
      </c>
      <c r="F6783" t="s">
        <v>76</v>
      </c>
      <c r="G6783" t="s">
        <v>32</v>
      </c>
      <c r="H6783">
        <v>10</v>
      </c>
      <c r="I6783" t="s">
        <v>22559</v>
      </c>
      <c r="J6783" t="s">
        <v>22560</v>
      </c>
      <c r="K6783" t="s">
        <v>22561</v>
      </c>
      <c r="L6783" t="s">
        <v>78001</v>
      </c>
    </row>
    <row r="6784" spans="1:12" x14ac:dyDescent="0.15">
      <c r="A6784" t="s">
        <v>12</v>
      </c>
      <c r="B6784">
        <v>1860519</v>
      </c>
      <c r="C6784">
        <v>1860539</v>
      </c>
      <c r="D6784" t="s">
        <v>22558</v>
      </c>
      <c r="E6784" t="s">
        <v>90</v>
      </c>
      <c r="F6784" t="s">
        <v>76</v>
      </c>
      <c r="G6784" t="s">
        <v>23</v>
      </c>
      <c r="H6784">
        <v>38</v>
      </c>
      <c r="I6784" t="s">
        <v>22562</v>
      </c>
      <c r="J6784" t="s">
        <v>22563</v>
      </c>
      <c r="K6784" t="s">
        <v>22564</v>
      </c>
      <c r="L6784" t="s">
        <v>78008</v>
      </c>
    </row>
    <row r="6785" spans="1:12" x14ac:dyDescent="0.15">
      <c r="A6785" t="s">
        <v>12</v>
      </c>
      <c r="B6785">
        <v>1860499</v>
      </c>
      <c r="C6785">
        <v>1860519</v>
      </c>
      <c r="D6785" t="s">
        <v>22558</v>
      </c>
      <c r="E6785" t="s">
        <v>90</v>
      </c>
      <c r="F6785" t="s">
        <v>76</v>
      </c>
      <c r="G6785" t="s">
        <v>36</v>
      </c>
      <c r="H6785">
        <v>58</v>
      </c>
      <c r="I6785" t="s">
        <v>22565</v>
      </c>
      <c r="J6785" t="s">
        <v>22566</v>
      </c>
      <c r="K6785" t="s">
        <v>22567</v>
      </c>
      <c r="L6785" t="s">
        <v>77911</v>
      </c>
    </row>
    <row r="6786" spans="1:12" x14ac:dyDescent="0.15">
      <c r="A6786" t="s">
        <v>12</v>
      </c>
      <c r="B6786">
        <v>1860477</v>
      </c>
      <c r="C6786">
        <v>1860497</v>
      </c>
      <c r="D6786" t="s">
        <v>22558</v>
      </c>
      <c r="E6786" t="s">
        <v>90</v>
      </c>
      <c r="F6786" t="s">
        <v>76</v>
      </c>
      <c r="G6786" t="s">
        <v>32</v>
      </c>
      <c r="H6786">
        <v>80</v>
      </c>
      <c r="I6786" t="s">
        <v>22568</v>
      </c>
      <c r="J6786" t="s">
        <v>22569</v>
      </c>
      <c r="K6786" t="s">
        <v>22570</v>
      </c>
      <c r="L6786" t="s">
        <v>77940</v>
      </c>
    </row>
    <row r="6787" spans="1:12" x14ac:dyDescent="0.15">
      <c r="A6787" t="s">
        <v>12</v>
      </c>
      <c r="B6787">
        <v>1861765</v>
      </c>
      <c r="C6787">
        <v>1861785</v>
      </c>
      <c r="D6787" t="s">
        <v>22571</v>
      </c>
      <c r="E6787" t="s">
        <v>90</v>
      </c>
      <c r="F6787" t="s">
        <v>76</v>
      </c>
      <c r="G6787" t="s">
        <v>32</v>
      </c>
      <c r="H6787">
        <v>45</v>
      </c>
      <c r="I6787" t="s">
        <v>22572</v>
      </c>
      <c r="J6787" t="s">
        <v>22573</v>
      </c>
      <c r="K6787" t="s">
        <v>22574</v>
      </c>
      <c r="L6787" t="s">
        <v>77967</v>
      </c>
    </row>
    <row r="6788" spans="1:12" x14ac:dyDescent="0.15">
      <c r="A6788" t="s">
        <v>12</v>
      </c>
      <c r="B6788">
        <v>1861742</v>
      </c>
      <c r="C6788">
        <v>1861762</v>
      </c>
      <c r="D6788" t="s">
        <v>22571</v>
      </c>
      <c r="E6788" t="s">
        <v>90</v>
      </c>
      <c r="F6788" t="s">
        <v>76</v>
      </c>
      <c r="G6788" t="s">
        <v>23</v>
      </c>
      <c r="H6788">
        <v>68</v>
      </c>
      <c r="I6788" t="s">
        <v>22575</v>
      </c>
      <c r="J6788" t="s">
        <v>22576</v>
      </c>
      <c r="K6788" t="s">
        <v>22577</v>
      </c>
      <c r="L6788" t="s">
        <v>77962</v>
      </c>
    </row>
    <row r="6789" spans="1:12" x14ac:dyDescent="0.15">
      <c r="A6789" t="s">
        <v>12</v>
      </c>
      <c r="B6789">
        <v>1861717</v>
      </c>
      <c r="C6789">
        <v>1861737</v>
      </c>
      <c r="D6789" t="s">
        <v>22571</v>
      </c>
      <c r="E6789" t="s">
        <v>90</v>
      </c>
      <c r="F6789" t="s">
        <v>76</v>
      </c>
      <c r="G6789" t="s">
        <v>36</v>
      </c>
      <c r="H6789">
        <v>93</v>
      </c>
      <c r="I6789" t="s">
        <v>22578</v>
      </c>
      <c r="J6789" t="s">
        <v>22579</v>
      </c>
      <c r="K6789" t="s">
        <v>22580</v>
      </c>
      <c r="L6789" t="s">
        <v>78044</v>
      </c>
    </row>
    <row r="6790" spans="1:12" x14ac:dyDescent="0.15">
      <c r="A6790" t="s">
        <v>12</v>
      </c>
      <c r="B6790">
        <v>1861670</v>
      </c>
      <c r="C6790">
        <v>1861690</v>
      </c>
      <c r="D6790" t="s">
        <v>22571</v>
      </c>
      <c r="E6790" t="s">
        <v>90</v>
      </c>
      <c r="F6790" t="s">
        <v>76</v>
      </c>
      <c r="G6790" t="s">
        <v>16</v>
      </c>
      <c r="H6790">
        <v>140</v>
      </c>
      <c r="I6790" t="s">
        <v>22581</v>
      </c>
      <c r="J6790" t="s">
        <v>22582</v>
      </c>
      <c r="K6790" t="s">
        <v>22583</v>
      </c>
      <c r="L6790" t="s">
        <v>78038</v>
      </c>
    </row>
    <row r="6791" spans="1:12" x14ac:dyDescent="0.15">
      <c r="A6791" t="s">
        <v>12</v>
      </c>
      <c r="B6791">
        <v>1862704</v>
      </c>
      <c r="C6791">
        <v>1862724</v>
      </c>
      <c r="D6791" t="s">
        <v>22584</v>
      </c>
      <c r="E6791" t="s">
        <v>90</v>
      </c>
      <c r="F6791" t="s">
        <v>76</v>
      </c>
      <c r="G6791" t="s">
        <v>32</v>
      </c>
      <c r="H6791">
        <v>13</v>
      </c>
      <c r="I6791" t="s">
        <v>22585</v>
      </c>
      <c r="J6791" t="s">
        <v>22586</v>
      </c>
      <c r="K6791" t="s">
        <v>22587</v>
      </c>
      <c r="L6791" t="s">
        <v>77935</v>
      </c>
    </row>
    <row r="6792" spans="1:12" x14ac:dyDescent="0.15">
      <c r="A6792" t="s">
        <v>12</v>
      </c>
      <c r="B6792">
        <v>1862679</v>
      </c>
      <c r="C6792">
        <v>1862699</v>
      </c>
      <c r="D6792" t="s">
        <v>22584</v>
      </c>
      <c r="E6792" t="s">
        <v>90</v>
      </c>
      <c r="F6792" t="s">
        <v>76</v>
      </c>
      <c r="G6792" t="s">
        <v>16</v>
      </c>
      <c r="H6792">
        <v>38</v>
      </c>
      <c r="I6792" t="s">
        <v>22588</v>
      </c>
      <c r="J6792" t="s">
        <v>22589</v>
      </c>
      <c r="K6792" t="s">
        <v>22590</v>
      </c>
      <c r="L6792" t="s">
        <v>78008</v>
      </c>
    </row>
    <row r="6793" spans="1:12" x14ac:dyDescent="0.15">
      <c r="A6793" t="s">
        <v>12</v>
      </c>
      <c r="B6793">
        <v>1862653</v>
      </c>
      <c r="C6793">
        <v>1862673</v>
      </c>
      <c r="D6793" t="s">
        <v>22584</v>
      </c>
      <c r="E6793" t="s">
        <v>90</v>
      </c>
      <c r="F6793" t="s">
        <v>76</v>
      </c>
      <c r="G6793" t="s">
        <v>32</v>
      </c>
      <c r="H6793">
        <v>64</v>
      </c>
      <c r="I6793" t="s">
        <v>22591</v>
      </c>
      <c r="J6793" t="s">
        <v>22592</v>
      </c>
      <c r="K6793" t="s">
        <v>22593</v>
      </c>
      <c r="L6793" t="s">
        <v>77989</v>
      </c>
    </row>
    <row r="6794" spans="1:12" x14ac:dyDescent="0.15">
      <c r="A6794" t="s">
        <v>12</v>
      </c>
      <c r="B6794">
        <v>1862632</v>
      </c>
      <c r="C6794">
        <v>1862652</v>
      </c>
      <c r="D6794" t="s">
        <v>22584</v>
      </c>
      <c r="E6794" t="s">
        <v>90</v>
      </c>
      <c r="F6794" t="s">
        <v>76</v>
      </c>
      <c r="G6794" t="s">
        <v>16</v>
      </c>
      <c r="H6794">
        <v>85</v>
      </c>
      <c r="I6794" t="s">
        <v>22594</v>
      </c>
      <c r="J6794" t="s">
        <v>22595</v>
      </c>
      <c r="K6794" t="s">
        <v>22596</v>
      </c>
      <c r="L6794" t="s">
        <v>77972</v>
      </c>
    </row>
    <row r="6795" spans="1:12" x14ac:dyDescent="0.15">
      <c r="A6795" t="s">
        <v>12</v>
      </c>
      <c r="B6795">
        <v>1864037</v>
      </c>
      <c r="C6795">
        <v>1864057</v>
      </c>
      <c r="D6795" t="s">
        <v>22597</v>
      </c>
      <c r="E6795" t="s">
        <v>90</v>
      </c>
      <c r="F6795" t="s">
        <v>76</v>
      </c>
      <c r="G6795" t="s">
        <v>16</v>
      </c>
      <c r="H6795">
        <v>10</v>
      </c>
      <c r="I6795" t="s">
        <v>22598</v>
      </c>
      <c r="J6795" t="s">
        <v>22599</v>
      </c>
      <c r="K6795" t="s">
        <v>22600</v>
      </c>
      <c r="L6795" t="s">
        <v>78001</v>
      </c>
    </row>
    <row r="6796" spans="1:12" x14ac:dyDescent="0.15">
      <c r="A6796" t="s">
        <v>12</v>
      </c>
      <c r="B6796">
        <v>1864016</v>
      </c>
      <c r="C6796">
        <v>1864036</v>
      </c>
      <c r="D6796" t="s">
        <v>22597</v>
      </c>
      <c r="E6796" t="s">
        <v>90</v>
      </c>
      <c r="F6796" t="s">
        <v>76</v>
      </c>
      <c r="G6796" t="s">
        <v>16</v>
      </c>
      <c r="H6796">
        <v>31</v>
      </c>
      <c r="I6796" t="s">
        <v>22601</v>
      </c>
      <c r="J6796" t="s">
        <v>22602</v>
      </c>
      <c r="K6796" t="s">
        <v>22603</v>
      </c>
      <c r="L6796" t="s">
        <v>77910</v>
      </c>
    </row>
    <row r="6797" spans="1:12" x14ac:dyDescent="0.15">
      <c r="A6797" t="s">
        <v>12</v>
      </c>
      <c r="B6797">
        <v>1863985</v>
      </c>
      <c r="C6797">
        <v>1864005</v>
      </c>
      <c r="D6797" t="s">
        <v>22597</v>
      </c>
      <c r="E6797" t="s">
        <v>90</v>
      </c>
      <c r="F6797" t="s">
        <v>76</v>
      </c>
      <c r="G6797" t="s">
        <v>32</v>
      </c>
      <c r="H6797">
        <v>62</v>
      </c>
      <c r="I6797" t="s">
        <v>22604</v>
      </c>
      <c r="J6797" t="s">
        <v>22605</v>
      </c>
      <c r="K6797" t="s">
        <v>22606</v>
      </c>
      <c r="L6797" t="s">
        <v>77949</v>
      </c>
    </row>
    <row r="6798" spans="1:12" x14ac:dyDescent="0.15">
      <c r="A6798" t="s">
        <v>12</v>
      </c>
      <c r="B6798">
        <v>1863959</v>
      </c>
      <c r="C6798">
        <v>1863979</v>
      </c>
      <c r="D6798" t="s">
        <v>22597</v>
      </c>
      <c r="E6798" t="s">
        <v>90</v>
      </c>
      <c r="F6798" t="s">
        <v>76</v>
      </c>
      <c r="G6798" t="s">
        <v>36</v>
      </c>
      <c r="H6798">
        <v>88</v>
      </c>
      <c r="I6798" t="s">
        <v>22607</v>
      </c>
      <c r="J6798" t="s">
        <v>22608</v>
      </c>
      <c r="K6798" t="s">
        <v>22609</v>
      </c>
      <c r="L6798" t="s">
        <v>77923</v>
      </c>
    </row>
    <row r="6799" spans="1:12" x14ac:dyDescent="0.15">
      <c r="A6799" t="s">
        <v>12</v>
      </c>
      <c r="B6799">
        <v>1865194</v>
      </c>
      <c r="C6799">
        <v>1865214</v>
      </c>
      <c r="D6799" t="s">
        <v>22610</v>
      </c>
      <c r="E6799" t="s">
        <v>90</v>
      </c>
      <c r="F6799" t="s">
        <v>76</v>
      </c>
      <c r="G6799" t="s">
        <v>36</v>
      </c>
      <c r="H6799">
        <v>16</v>
      </c>
      <c r="I6799" t="s">
        <v>22611</v>
      </c>
      <c r="J6799" t="s">
        <v>22612</v>
      </c>
      <c r="K6799" t="s">
        <v>22613</v>
      </c>
      <c r="L6799" t="s">
        <v>77905</v>
      </c>
    </row>
    <row r="6800" spans="1:12" x14ac:dyDescent="0.15">
      <c r="A6800" t="s">
        <v>12</v>
      </c>
      <c r="B6800">
        <v>1865152</v>
      </c>
      <c r="C6800">
        <v>1865172</v>
      </c>
      <c r="D6800" t="s">
        <v>22610</v>
      </c>
      <c r="E6800" t="s">
        <v>90</v>
      </c>
      <c r="F6800" t="s">
        <v>76</v>
      </c>
      <c r="G6800" t="s">
        <v>16</v>
      </c>
      <c r="H6800">
        <v>58</v>
      </c>
      <c r="I6800" t="s">
        <v>22614</v>
      </c>
      <c r="J6800" t="s">
        <v>22615</v>
      </c>
      <c r="K6800" t="s">
        <v>22616</v>
      </c>
      <c r="L6800" t="s">
        <v>77911</v>
      </c>
    </row>
    <row r="6801" spans="1:12" x14ac:dyDescent="0.15">
      <c r="A6801" t="s">
        <v>12</v>
      </c>
      <c r="B6801">
        <v>1865128</v>
      </c>
      <c r="C6801">
        <v>1865148</v>
      </c>
      <c r="D6801" t="s">
        <v>22610</v>
      </c>
      <c r="E6801" t="s">
        <v>90</v>
      </c>
      <c r="F6801" t="s">
        <v>76</v>
      </c>
      <c r="G6801" t="s">
        <v>16</v>
      </c>
      <c r="H6801">
        <v>82</v>
      </c>
      <c r="I6801" t="s">
        <v>22617</v>
      </c>
      <c r="J6801" t="s">
        <v>22618</v>
      </c>
      <c r="K6801" t="s">
        <v>22619</v>
      </c>
      <c r="L6801" t="s">
        <v>78011</v>
      </c>
    </row>
    <row r="6802" spans="1:12" x14ac:dyDescent="0.15">
      <c r="A6802" t="s">
        <v>12</v>
      </c>
      <c r="B6802">
        <v>1865098</v>
      </c>
      <c r="C6802">
        <v>1865118</v>
      </c>
      <c r="D6802" t="s">
        <v>22610</v>
      </c>
      <c r="E6802" t="s">
        <v>90</v>
      </c>
      <c r="F6802" t="s">
        <v>76</v>
      </c>
      <c r="G6802" t="s">
        <v>32</v>
      </c>
      <c r="H6802">
        <v>112</v>
      </c>
      <c r="I6802" t="s">
        <v>22620</v>
      </c>
      <c r="J6802" t="s">
        <v>22621</v>
      </c>
      <c r="K6802" t="s">
        <v>22622</v>
      </c>
      <c r="L6802" t="s">
        <v>77950</v>
      </c>
    </row>
    <row r="6803" spans="1:12" x14ac:dyDescent="0.15">
      <c r="A6803" t="s">
        <v>12</v>
      </c>
      <c r="B6803">
        <v>1872241</v>
      </c>
      <c r="C6803">
        <v>1872261</v>
      </c>
      <c r="D6803" t="s">
        <v>22623</v>
      </c>
      <c r="E6803" t="s">
        <v>90</v>
      </c>
      <c r="F6803" t="s">
        <v>76</v>
      </c>
      <c r="G6803" t="s">
        <v>16</v>
      </c>
      <c r="H6803">
        <v>24</v>
      </c>
      <c r="I6803" t="s">
        <v>22624</v>
      </c>
      <c r="J6803" t="s">
        <v>22625</v>
      </c>
      <c r="K6803" t="s">
        <v>22626</v>
      </c>
      <c r="L6803" t="s">
        <v>77966</v>
      </c>
    </row>
    <row r="6804" spans="1:12" x14ac:dyDescent="0.15">
      <c r="A6804" t="s">
        <v>12</v>
      </c>
      <c r="B6804">
        <v>1872207</v>
      </c>
      <c r="C6804">
        <v>1872227</v>
      </c>
      <c r="D6804" t="s">
        <v>22623</v>
      </c>
      <c r="E6804" t="s">
        <v>90</v>
      </c>
      <c r="F6804" t="s">
        <v>76</v>
      </c>
      <c r="G6804" t="s">
        <v>16</v>
      </c>
      <c r="H6804">
        <v>58</v>
      </c>
      <c r="I6804" t="s">
        <v>22627</v>
      </c>
      <c r="J6804" t="s">
        <v>22628</v>
      </c>
      <c r="K6804" t="s">
        <v>22629</v>
      </c>
      <c r="L6804" t="s">
        <v>77911</v>
      </c>
    </row>
    <row r="6805" spans="1:12" x14ac:dyDescent="0.15">
      <c r="A6805" t="s">
        <v>12</v>
      </c>
      <c r="B6805">
        <v>1872182</v>
      </c>
      <c r="C6805">
        <v>1872202</v>
      </c>
      <c r="D6805" t="s">
        <v>22623</v>
      </c>
      <c r="E6805" t="s">
        <v>90</v>
      </c>
      <c r="F6805" t="s">
        <v>76</v>
      </c>
      <c r="G6805" t="s">
        <v>32</v>
      </c>
      <c r="H6805">
        <v>83</v>
      </c>
      <c r="I6805" t="s">
        <v>22630</v>
      </c>
      <c r="J6805" t="s">
        <v>22631</v>
      </c>
      <c r="K6805" t="s">
        <v>22632</v>
      </c>
      <c r="L6805" t="s">
        <v>77958</v>
      </c>
    </row>
    <row r="6806" spans="1:12" x14ac:dyDescent="0.15">
      <c r="A6806" t="s">
        <v>12</v>
      </c>
      <c r="B6806">
        <v>1872158</v>
      </c>
      <c r="C6806">
        <v>1872178</v>
      </c>
      <c r="D6806" t="s">
        <v>22623</v>
      </c>
      <c r="E6806" t="s">
        <v>90</v>
      </c>
      <c r="F6806" t="s">
        <v>76</v>
      </c>
      <c r="G6806" t="s">
        <v>16</v>
      </c>
      <c r="H6806">
        <v>107</v>
      </c>
      <c r="I6806" t="s">
        <v>22633</v>
      </c>
      <c r="J6806" t="s">
        <v>22634</v>
      </c>
      <c r="K6806" t="s">
        <v>22635</v>
      </c>
      <c r="L6806" t="s">
        <v>77983</v>
      </c>
    </row>
    <row r="6807" spans="1:12" x14ac:dyDescent="0.15">
      <c r="A6807" t="s">
        <v>12</v>
      </c>
      <c r="B6807">
        <v>1872776</v>
      </c>
      <c r="C6807">
        <v>1872796</v>
      </c>
      <c r="D6807" t="s">
        <v>22636</v>
      </c>
      <c r="E6807" t="s">
        <v>90</v>
      </c>
      <c r="F6807" t="s">
        <v>15</v>
      </c>
      <c r="G6807" t="s">
        <v>16</v>
      </c>
      <c r="H6807">
        <v>10</v>
      </c>
      <c r="I6807" t="s">
        <v>22637</v>
      </c>
      <c r="J6807" t="s">
        <v>22638</v>
      </c>
      <c r="K6807" t="s">
        <v>22639</v>
      </c>
      <c r="L6807" t="s">
        <v>78001</v>
      </c>
    </row>
    <row r="6808" spans="1:12" x14ac:dyDescent="0.15">
      <c r="A6808" t="s">
        <v>12</v>
      </c>
      <c r="B6808">
        <v>1872807</v>
      </c>
      <c r="C6808">
        <v>1872827</v>
      </c>
      <c r="D6808" t="s">
        <v>22636</v>
      </c>
      <c r="E6808" t="s">
        <v>90</v>
      </c>
      <c r="F6808" t="s">
        <v>15</v>
      </c>
      <c r="G6808" t="s">
        <v>32</v>
      </c>
      <c r="H6808">
        <v>41</v>
      </c>
      <c r="I6808" t="s">
        <v>22640</v>
      </c>
      <c r="J6808" t="s">
        <v>22641</v>
      </c>
      <c r="K6808" t="s">
        <v>22642</v>
      </c>
      <c r="L6808" t="s">
        <v>78014</v>
      </c>
    </row>
    <row r="6809" spans="1:12" x14ac:dyDescent="0.15">
      <c r="A6809" t="s">
        <v>12</v>
      </c>
      <c r="B6809">
        <v>1872869</v>
      </c>
      <c r="C6809">
        <v>1872889</v>
      </c>
      <c r="D6809" t="s">
        <v>22636</v>
      </c>
      <c r="E6809" t="s">
        <v>90</v>
      </c>
      <c r="F6809" t="s">
        <v>15</v>
      </c>
      <c r="G6809" t="s">
        <v>16</v>
      </c>
      <c r="H6809">
        <v>103</v>
      </c>
      <c r="I6809" t="s">
        <v>22643</v>
      </c>
      <c r="J6809" t="s">
        <v>22644</v>
      </c>
      <c r="K6809" t="s">
        <v>22645</v>
      </c>
      <c r="L6809" t="s">
        <v>77937</v>
      </c>
    </row>
    <row r="6810" spans="1:12" x14ac:dyDescent="0.15">
      <c r="A6810" t="s">
        <v>12</v>
      </c>
      <c r="B6810">
        <v>1872893</v>
      </c>
      <c r="C6810">
        <v>1872913</v>
      </c>
      <c r="D6810" t="s">
        <v>22636</v>
      </c>
      <c r="E6810" t="s">
        <v>90</v>
      </c>
      <c r="F6810" t="s">
        <v>15</v>
      </c>
      <c r="G6810" t="s">
        <v>32</v>
      </c>
      <c r="H6810">
        <v>127</v>
      </c>
      <c r="I6810" t="s">
        <v>22646</v>
      </c>
      <c r="J6810" t="s">
        <v>22647</v>
      </c>
      <c r="K6810" t="s">
        <v>22648</v>
      </c>
      <c r="L6810" t="s">
        <v>78026</v>
      </c>
    </row>
    <row r="6811" spans="1:12" x14ac:dyDescent="0.15">
      <c r="A6811" t="s">
        <v>12</v>
      </c>
      <c r="B6811">
        <v>1874582</v>
      </c>
      <c r="C6811">
        <v>1874602</v>
      </c>
      <c r="D6811" t="s">
        <v>22649</v>
      </c>
      <c r="E6811" t="s">
        <v>90</v>
      </c>
      <c r="F6811" t="s">
        <v>76</v>
      </c>
      <c r="G6811" t="s">
        <v>32</v>
      </c>
      <c r="H6811">
        <v>1</v>
      </c>
      <c r="I6811" t="s">
        <v>22650</v>
      </c>
      <c r="J6811" t="s">
        <v>22651</v>
      </c>
      <c r="K6811" t="s">
        <v>22652</v>
      </c>
      <c r="L6811" t="s">
        <v>77917</v>
      </c>
    </row>
    <row r="6812" spans="1:12" x14ac:dyDescent="0.15">
      <c r="A6812" t="s">
        <v>12</v>
      </c>
      <c r="B6812">
        <v>1874542</v>
      </c>
      <c r="C6812">
        <v>1874562</v>
      </c>
      <c r="D6812" t="s">
        <v>22649</v>
      </c>
      <c r="E6812" t="s">
        <v>90</v>
      </c>
      <c r="F6812" t="s">
        <v>76</v>
      </c>
      <c r="G6812" t="s">
        <v>16</v>
      </c>
      <c r="H6812">
        <v>41</v>
      </c>
      <c r="I6812" t="s">
        <v>22653</v>
      </c>
      <c r="J6812" t="s">
        <v>22654</v>
      </c>
      <c r="K6812" t="s">
        <v>22655</v>
      </c>
      <c r="L6812" t="s">
        <v>78014</v>
      </c>
    </row>
    <row r="6813" spans="1:12" x14ac:dyDescent="0.15">
      <c r="A6813" t="s">
        <v>12</v>
      </c>
      <c r="B6813">
        <v>1874522</v>
      </c>
      <c r="C6813">
        <v>1874542</v>
      </c>
      <c r="D6813" t="s">
        <v>22649</v>
      </c>
      <c r="E6813" t="s">
        <v>90</v>
      </c>
      <c r="F6813" t="s">
        <v>76</v>
      </c>
      <c r="G6813" t="s">
        <v>36</v>
      </c>
      <c r="H6813">
        <v>61</v>
      </c>
      <c r="I6813" t="s">
        <v>22656</v>
      </c>
      <c r="J6813" t="s">
        <v>22657</v>
      </c>
      <c r="K6813" t="s">
        <v>22658</v>
      </c>
      <c r="L6813" t="s">
        <v>77979</v>
      </c>
    </row>
    <row r="6814" spans="1:12" x14ac:dyDescent="0.15">
      <c r="A6814" t="s">
        <v>12</v>
      </c>
      <c r="B6814">
        <v>1874486</v>
      </c>
      <c r="C6814">
        <v>1874506</v>
      </c>
      <c r="D6814" t="s">
        <v>22649</v>
      </c>
      <c r="E6814" t="s">
        <v>90</v>
      </c>
      <c r="F6814" t="s">
        <v>76</v>
      </c>
      <c r="G6814" t="s">
        <v>36</v>
      </c>
      <c r="H6814">
        <v>97</v>
      </c>
      <c r="I6814" t="s">
        <v>22659</v>
      </c>
      <c r="J6814" t="s">
        <v>22660</v>
      </c>
      <c r="K6814" t="s">
        <v>22661</v>
      </c>
      <c r="L6814" t="s">
        <v>78010</v>
      </c>
    </row>
    <row r="6815" spans="1:12" x14ac:dyDescent="0.15">
      <c r="A6815" t="s">
        <v>12</v>
      </c>
      <c r="B6815">
        <v>1876352</v>
      </c>
      <c r="C6815">
        <v>1876372</v>
      </c>
      <c r="D6815" t="s">
        <v>22662</v>
      </c>
      <c r="E6815" t="s">
        <v>90</v>
      </c>
      <c r="F6815" t="s">
        <v>76</v>
      </c>
      <c r="G6815" t="s">
        <v>36</v>
      </c>
      <c r="H6815">
        <v>19</v>
      </c>
      <c r="I6815" t="s">
        <v>22663</v>
      </c>
      <c r="J6815" t="s">
        <v>22664</v>
      </c>
      <c r="K6815" t="s">
        <v>22665</v>
      </c>
      <c r="L6815" t="s">
        <v>77982</v>
      </c>
    </row>
    <row r="6816" spans="1:12" x14ac:dyDescent="0.15">
      <c r="A6816" t="s">
        <v>12</v>
      </c>
      <c r="B6816">
        <v>1876327</v>
      </c>
      <c r="C6816">
        <v>1876347</v>
      </c>
      <c r="D6816" t="s">
        <v>22662</v>
      </c>
      <c r="E6816" t="s">
        <v>90</v>
      </c>
      <c r="F6816" t="s">
        <v>76</v>
      </c>
      <c r="G6816" t="s">
        <v>23</v>
      </c>
      <c r="H6816">
        <v>44</v>
      </c>
      <c r="I6816" t="s">
        <v>22666</v>
      </c>
      <c r="J6816" t="s">
        <v>22667</v>
      </c>
      <c r="K6816" t="s">
        <v>22668</v>
      </c>
      <c r="L6816" t="s">
        <v>78016</v>
      </c>
    </row>
    <row r="6817" spans="1:12" x14ac:dyDescent="0.15">
      <c r="A6817" t="s">
        <v>12</v>
      </c>
      <c r="B6817">
        <v>1876300</v>
      </c>
      <c r="C6817">
        <v>1876320</v>
      </c>
      <c r="D6817" t="s">
        <v>22662</v>
      </c>
      <c r="E6817" t="s">
        <v>90</v>
      </c>
      <c r="F6817" t="s">
        <v>76</v>
      </c>
      <c r="G6817" t="s">
        <v>23</v>
      </c>
      <c r="H6817">
        <v>71</v>
      </c>
      <c r="I6817" t="s">
        <v>22669</v>
      </c>
      <c r="J6817" t="s">
        <v>22670</v>
      </c>
      <c r="K6817" t="s">
        <v>22671</v>
      </c>
      <c r="L6817" t="s">
        <v>77969</v>
      </c>
    </row>
    <row r="6818" spans="1:12" x14ac:dyDescent="0.15">
      <c r="A6818" t="s">
        <v>12</v>
      </c>
      <c r="B6818">
        <v>1876275</v>
      </c>
      <c r="C6818">
        <v>1876295</v>
      </c>
      <c r="D6818" t="s">
        <v>22662</v>
      </c>
      <c r="E6818" t="s">
        <v>90</v>
      </c>
      <c r="F6818" t="s">
        <v>76</v>
      </c>
      <c r="G6818" t="s">
        <v>16</v>
      </c>
      <c r="H6818">
        <v>96</v>
      </c>
      <c r="I6818" t="s">
        <v>22672</v>
      </c>
      <c r="J6818" t="s">
        <v>22673</v>
      </c>
      <c r="K6818" t="s">
        <v>22674</v>
      </c>
      <c r="L6818" t="s">
        <v>77912</v>
      </c>
    </row>
    <row r="6819" spans="1:12" x14ac:dyDescent="0.15">
      <c r="A6819" t="s">
        <v>12</v>
      </c>
      <c r="B6819">
        <v>1877242</v>
      </c>
      <c r="C6819">
        <v>1877262</v>
      </c>
      <c r="D6819" t="s">
        <v>22675</v>
      </c>
      <c r="E6819" t="s">
        <v>90</v>
      </c>
      <c r="F6819" t="s">
        <v>76</v>
      </c>
      <c r="G6819" t="s">
        <v>32</v>
      </c>
      <c r="H6819">
        <v>1</v>
      </c>
      <c r="I6819" t="s">
        <v>22676</v>
      </c>
      <c r="J6819" t="s">
        <v>22677</v>
      </c>
      <c r="K6819" t="s">
        <v>22678</v>
      </c>
      <c r="L6819" t="s">
        <v>77917</v>
      </c>
    </row>
    <row r="6820" spans="1:12" x14ac:dyDescent="0.15">
      <c r="A6820" t="s">
        <v>12</v>
      </c>
      <c r="B6820">
        <v>1877219</v>
      </c>
      <c r="C6820">
        <v>1877239</v>
      </c>
      <c r="D6820" t="s">
        <v>22675</v>
      </c>
      <c r="E6820" t="s">
        <v>90</v>
      </c>
      <c r="F6820" t="s">
        <v>76</v>
      </c>
      <c r="G6820" t="s">
        <v>36</v>
      </c>
      <c r="H6820">
        <v>24</v>
      </c>
      <c r="I6820" t="s">
        <v>22679</v>
      </c>
      <c r="J6820" t="s">
        <v>22680</v>
      </c>
      <c r="K6820" t="s">
        <v>22681</v>
      </c>
      <c r="L6820" t="s">
        <v>77966</v>
      </c>
    </row>
    <row r="6821" spans="1:12" x14ac:dyDescent="0.15">
      <c r="A6821" t="s">
        <v>12</v>
      </c>
      <c r="B6821">
        <v>1877193</v>
      </c>
      <c r="C6821">
        <v>1877213</v>
      </c>
      <c r="D6821" t="s">
        <v>22675</v>
      </c>
      <c r="E6821" t="s">
        <v>90</v>
      </c>
      <c r="F6821" t="s">
        <v>76</v>
      </c>
      <c r="G6821" t="s">
        <v>16</v>
      </c>
      <c r="H6821">
        <v>50</v>
      </c>
      <c r="I6821" t="s">
        <v>22682</v>
      </c>
      <c r="J6821" t="s">
        <v>22683</v>
      </c>
      <c r="K6821" t="s">
        <v>22684</v>
      </c>
      <c r="L6821" t="s">
        <v>77925</v>
      </c>
    </row>
    <row r="6822" spans="1:12" x14ac:dyDescent="0.15">
      <c r="A6822" t="s">
        <v>12</v>
      </c>
      <c r="B6822">
        <v>1877173</v>
      </c>
      <c r="C6822">
        <v>1877193</v>
      </c>
      <c r="D6822" t="s">
        <v>22675</v>
      </c>
      <c r="E6822" t="s">
        <v>90</v>
      </c>
      <c r="F6822" t="s">
        <v>76</v>
      </c>
      <c r="G6822" t="s">
        <v>23</v>
      </c>
      <c r="H6822">
        <v>70</v>
      </c>
      <c r="I6822" t="s">
        <v>22685</v>
      </c>
      <c r="J6822" t="s">
        <v>22686</v>
      </c>
      <c r="K6822" t="s">
        <v>22687</v>
      </c>
      <c r="L6822" t="s">
        <v>77919</v>
      </c>
    </row>
    <row r="6823" spans="1:12" x14ac:dyDescent="0.15">
      <c r="A6823" t="s">
        <v>12</v>
      </c>
      <c r="B6823">
        <v>1877723</v>
      </c>
      <c r="C6823">
        <v>1877743</v>
      </c>
      <c r="D6823" t="s">
        <v>22688</v>
      </c>
      <c r="E6823" t="s">
        <v>90</v>
      </c>
      <c r="F6823" t="s">
        <v>15</v>
      </c>
      <c r="G6823" t="s">
        <v>23</v>
      </c>
      <c r="H6823">
        <v>35</v>
      </c>
      <c r="I6823" t="s">
        <v>22689</v>
      </c>
      <c r="J6823" t="s">
        <v>22690</v>
      </c>
      <c r="K6823" t="s">
        <v>22691</v>
      </c>
      <c r="L6823" t="s">
        <v>77936</v>
      </c>
    </row>
    <row r="6824" spans="1:12" x14ac:dyDescent="0.15">
      <c r="A6824" t="s">
        <v>12</v>
      </c>
      <c r="B6824">
        <v>1877750</v>
      </c>
      <c r="C6824">
        <v>1877770</v>
      </c>
      <c r="D6824" t="s">
        <v>22688</v>
      </c>
      <c r="E6824" t="s">
        <v>90</v>
      </c>
      <c r="F6824" t="s">
        <v>15</v>
      </c>
      <c r="G6824" t="s">
        <v>16</v>
      </c>
      <c r="H6824">
        <v>62</v>
      </c>
      <c r="I6824" t="s">
        <v>22692</v>
      </c>
      <c r="J6824" t="s">
        <v>22693</v>
      </c>
      <c r="K6824" t="s">
        <v>22694</v>
      </c>
      <c r="L6824" t="s">
        <v>77949</v>
      </c>
    </row>
    <row r="6825" spans="1:12" x14ac:dyDescent="0.15">
      <c r="A6825" t="s">
        <v>12</v>
      </c>
      <c r="B6825">
        <v>1877824</v>
      </c>
      <c r="C6825">
        <v>1877844</v>
      </c>
      <c r="D6825" t="s">
        <v>22688</v>
      </c>
      <c r="E6825" t="s">
        <v>90</v>
      </c>
      <c r="F6825" t="s">
        <v>15</v>
      </c>
      <c r="G6825" t="s">
        <v>32</v>
      </c>
      <c r="H6825">
        <v>136</v>
      </c>
      <c r="I6825" t="s">
        <v>22695</v>
      </c>
      <c r="J6825" t="s">
        <v>22696</v>
      </c>
      <c r="K6825" t="s">
        <v>22697</v>
      </c>
      <c r="L6825" t="s">
        <v>78057</v>
      </c>
    </row>
    <row r="6826" spans="1:12" x14ac:dyDescent="0.15">
      <c r="A6826" t="s">
        <v>12</v>
      </c>
      <c r="B6826">
        <v>1877854</v>
      </c>
      <c r="C6826">
        <v>1877874</v>
      </c>
      <c r="D6826" t="s">
        <v>22688</v>
      </c>
      <c r="E6826" t="s">
        <v>90</v>
      </c>
      <c r="F6826" t="s">
        <v>15</v>
      </c>
      <c r="G6826" t="s">
        <v>23</v>
      </c>
      <c r="H6826">
        <v>166</v>
      </c>
      <c r="I6826" t="s">
        <v>22698</v>
      </c>
      <c r="J6826" t="s">
        <v>22699</v>
      </c>
      <c r="K6826" t="s">
        <v>22700</v>
      </c>
      <c r="L6826" t="s">
        <v>77996</v>
      </c>
    </row>
    <row r="6827" spans="1:12" x14ac:dyDescent="0.15">
      <c r="A6827" t="s">
        <v>12</v>
      </c>
      <c r="B6827">
        <v>1879288</v>
      </c>
      <c r="C6827">
        <v>1879308</v>
      </c>
      <c r="D6827" t="s">
        <v>22701</v>
      </c>
      <c r="E6827" t="s">
        <v>90</v>
      </c>
      <c r="F6827" t="s">
        <v>76</v>
      </c>
      <c r="G6827" t="s">
        <v>32</v>
      </c>
      <c r="H6827">
        <v>1</v>
      </c>
      <c r="I6827" t="s">
        <v>22702</v>
      </c>
      <c r="J6827" t="s">
        <v>22703</v>
      </c>
      <c r="K6827" t="s">
        <v>22704</v>
      </c>
      <c r="L6827" t="s">
        <v>77917</v>
      </c>
    </row>
    <row r="6828" spans="1:12" x14ac:dyDescent="0.15">
      <c r="A6828" t="s">
        <v>12</v>
      </c>
      <c r="B6828">
        <v>1879263</v>
      </c>
      <c r="C6828">
        <v>1879283</v>
      </c>
      <c r="D6828" t="s">
        <v>22701</v>
      </c>
      <c r="E6828" t="s">
        <v>90</v>
      </c>
      <c r="F6828" t="s">
        <v>76</v>
      </c>
      <c r="G6828" t="s">
        <v>16</v>
      </c>
      <c r="H6828">
        <v>26</v>
      </c>
      <c r="I6828" t="s">
        <v>22705</v>
      </c>
      <c r="J6828" t="s">
        <v>22706</v>
      </c>
      <c r="K6828" t="s">
        <v>22707</v>
      </c>
      <c r="L6828" t="s">
        <v>78002</v>
      </c>
    </row>
    <row r="6829" spans="1:12" x14ac:dyDescent="0.15">
      <c r="A6829" t="s">
        <v>12</v>
      </c>
      <c r="B6829">
        <v>1879224</v>
      </c>
      <c r="C6829">
        <v>1879244</v>
      </c>
      <c r="D6829" t="s">
        <v>22701</v>
      </c>
      <c r="E6829" t="s">
        <v>90</v>
      </c>
      <c r="F6829" t="s">
        <v>76</v>
      </c>
      <c r="G6829" t="s">
        <v>23</v>
      </c>
      <c r="H6829">
        <v>65</v>
      </c>
      <c r="I6829" t="s">
        <v>22708</v>
      </c>
      <c r="J6829" t="s">
        <v>22709</v>
      </c>
      <c r="K6829" t="s">
        <v>22710</v>
      </c>
      <c r="L6829" t="s">
        <v>78042</v>
      </c>
    </row>
    <row r="6830" spans="1:12" x14ac:dyDescent="0.15">
      <c r="A6830" t="s">
        <v>12</v>
      </c>
      <c r="B6830">
        <v>1879188</v>
      </c>
      <c r="C6830">
        <v>1879208</v>
      </c>
      <c r="D6830" t="s">
        <v>22701</v>
      </c>
      <c r="E6830" t="s">
        <v>90</v>
      </c>
      <c r="F6830" t="s">
        <v>76</v>
      </c>
      <c r="G6830" t="s">
        <v>23</v>
      </c>
      <c r="H6830">
        <v>101</v>
      </c>
      <c r="I6830" t="s">
        <v>22711</v>
      </c>
      <c r="J6830" t="s">
        <v>22712</v>
      </c>
      <c r="K6830" t="s">
        <v>22713</v>
      </c>
      <c r="L6830" t="s">
        <v>77997</v>
      </c>
    </row>
    <row r="6831" spans="1:12" x14ac:dyDescent="0.15">
      <c r="A6831" t="s">
        <v>12</v>
      </c>
      <c r="B6831">
        <v>1879403</v>
      </c>
      <c r="C6831">
        <v>1879423</v>
      </c>
      <c r="D6831" t="s">
        <v>22714</v>
      </c>
      <c r="E6831" t="s">
        <v>90</v>
      </c>
      <c r="F6831" t="s">
        <v>15</v>
      </c>
      <c r="G6831" t="s">
        <v>36</v>
      </c>
      <c r="H6831">
        <v>6</v>
      </c>
      <c r="I6831" t="s">
        <v>22715</v>
      </c>
      <c r="J6831" t="s">
        <v>22716</v>
      </c>
      <c r="K6831" t="s">
        <v>22717</v>
      </c>
      <c r="L6831" t="s">
        <v>78025</v>
      </c>
    </row>
    <row r="6832" spans="1:12" x14ac:dyDescent="0.15">
      <c r="A6832" t="s">
        <v>12</v>
      </c>
      <c r="B6832">
        <v>1879461</v>
      </c>
      <c r="C6832">
        <v>1879481</v>
      </c>
      <c r="D6832" t="s">
        <v>22714</v>
      </c>
      <c r="E6832" t="s">
        <v>90</v>
      </c>
      <c r="F6832" t="s">
        <v>15</v>
      </c>
      <c r="G6832" t="s">
        <v>16</v>
      </c>
      <c r="H6832">
        <v>64</v>
      </c>
      <c r="I6832" t="s">
        <v>22718</v>
      </c>
      <c r="J6832" t="s">
        <v>22719</v>
      </c>
      <c r="K6832" t="s">
        <v>22720</v>
      </c>
      <c r="L6832" t="s">
        <v>77989</v>
      </c>
    </row>
    <row r="6833" spans="1:12" x14ac:dyDescent="0.15">
      <c r="A6833" t="s">
        <v>12</v>
      </c>
      <c r="B6833">
        <v>1879495</v>
      </c>
      <c r="C6833">
        <v>1879515</v>
      </c>
      <c r="D6833" t="s">
        <v>22714</v>
      </c>
      <c r="E6833" t="s">
        <v>90</v>
      </c>
      <c r="F6833" t="s">
        <v>15</v>
      </c>
      <c r="G6833" t="s">
        <v>32</v>
      </c>
      <c r="H6833">
        <v>98</v>
      </c>
      <c r="I6833" t="s">
        <v>22721</v>
      </c>
      <c r="J6833" t="s">
        <v>22722</v>
      </c>
      <c r="K6833" t="s">
        <v>22723</v>
      </c>
      <c r="L6833" t="s">
        <v>78048</v>
      </c>
    </row>
    <row r="6834" spans="1:12" x14ac:dyDescent="0.15">
      <c r="A6834" t="s">
        <v>12</v>
      </c>
      <c r="B6834">
        <v>1879534</v>
      </c>
      <c r="C6834">
        <v>1879554</v>
      </c>
      <c r="D6834" t="s">
        <v>22714</v>
      </c>
      <c r="E6834" t="s">
        <v>90</v>
      </c>
      <c r="F6834" t="s">
        <v>15</v>
      </c>
      <c r="G6834" t="s">
        <v>23</v>
      </c>
      <c r="H6834">
        <v>137</v>
      </c>
      <c r="I6834" t="s">
        <v>22724</v>
      </c>
      <c r="J6834" t="s">
        <v>22725</v>
      </c>
      <c r="K6834" t="s">
        <v>22726</v>
      </c>
      <c r="L6834" t="s">
        <v>77987</v>
      </c>
    </row>
    <row r="6835" spans="1:12" x14ac:dyDescent="0.15">
      <c r="A6835" t="s">
        <v>12</v>
      </c>
      <c r="B6835">
        <v>1880013</v>
      </c>
      <c r="C6835">
        <v>1880033</v>
      </c>
      <c r="D6835" t="s">
        <v>22727</v>
      </c>
      <c r="E6835" t="s">
        <v>90</v>
      </c>
      <c r="F6835" t="s">
        <v>76</v>
      </c>
      <c r="G6835" t="s">
        <v>32</v>
      </c>
      <c r="H6835">
        <v>29</v>
      </c>
      <c r="I6835" t="s">
        <v>22728</v>
      </c>
      <c r="J6835" t="s">
        <v>22729</v>
      </c>
      <c r="K6835" t="s">
        <v>22730</v>
      </c>
      <c r="L6835" t="str">
        <f>HYPERLINK("https://www.ncbi.nlm.nih.gov/nuccore/FM209186.1?report=graph&amp;tracks=[key:gene_model_track,Options:GeneOnly]&amp;mk=1880014:1880033|offset_29|00cc00,1879973:1879992|offset_70|444444&amp;v=1879813:1880192&amp;c=444444", "offset 29")</f>
        <v>offset 29</v>
      </c>
    </row>
    <row r="6836" spans="1:12" x14ac:dyDescent="0.15">
      <c r="A6836" t="s">
        <v>12</v>
      </c>
      <c r="B6836">
        <v>1879972</v>
      </c>
      <c r="C6836">
        <v>1879992</v>
      </c>
      <c r="D6836" t="s">
        <v>22727</v>
      </c>
      <c r="E6836" t="s">
        <v>90</v>
      </c>
      <c r="F6836" t="s">
        <v>76</v>
      </c>
      <c r="G6836" t="s">
        <v>36</v>
      </c>
      <c r="H6836">
        <v>70</v>
      </c>
      <c r="I6836" t="s">
        <v>22731</v>
      </c>
      <c r="J6836" t="s">
        <v>22732</v>
      </c>
      <c r="K6836" t="s">
        <v>22733</v>
      </c>
      <c r="L6836" t="str">
        <f>HYPERLINK("https://www.ncbi.nlm.nih.gov/nuccore/FM209186.1?report=graph&amp;tracks=[key:gene_model_track,Options:GeneOnly]&amp;mk=1880014:1880033|offset_29|444444,1879973:1879992|offset_70|00cc00&amp;v=1879813:1880192&amp;c=444444", "offset 70")</f>
        <v>offset 70</v>
      </c>
    </row>
    <row r="6837" spans="1:12" x14ac:dyDescent="0.15">
      <c r="A6837" t="s">
        <v>12</v>
      </c>
      <c r="B6837">
        <v>1880083</v>
      </c>
      <c r="C6837">
        <v>1880103</v>
      </c>
      <c r="D6837" t="s">
        <v>22734</v>
      </c>
      <c r="E6837" t="s">
        <v>22735</v>
      </c>
      <c r="F6837" t="s">
        <v>15</v>
      </c>
      <c r="G6837" t="s">
        <v>16</v>
      </c>
      <c r="H6837">
        <v>0</v>
      </c>
      <c r="I6837" t="s">
        <v>22736</v>
      </c>
      <c r="J6837" t="s">
        <v>22737</v>
      </c>
      <c r="K6837" t="s">
        <v>22738</v>
      </c>
      <c r="L6837" t="s">
        <v>77980</v>
      </c>
    </row>
    <row r="6838" spans="1:12" x14ac:dyDescent="0.15">
      <c r="A6838" t="s">
        <v>12</v>
      </c>
      <c r="B6838">
        <v>1880115</v>
      </c>
      <c r="C6838">
        <v>1880135</v>
      </c>
      <c r="D6838" t="s">
        <v>22734</v>
      </c>
      <c r="E6838" t="s">
        <v>22735</v>
      </c>
      <c r="F6838" t="s">
        <v>15</v>
      </c>
      <c r="G6838" t="s">
        <v>16</v>
      </c>
      <c r="H6838">
        <v>32</v>
      </c>
      <c r="I6838" t="s">
        <v>22739</v>
      </c>
      <c r="J6838" t="s">
        <v>22740</v>
      </c>
      <c r="K6838" t="s">
        <v>22741</v>
      </c>
      <c r="L6838" t="s">
        <v>77918</v>
      </c>
    </row>
    <row r="6839" spans="1:12" x14ac:dyDescent="0.15">
      <c r="A6839" t="s">
        <v>12</v>
      </c>
      <c r="B6839">
        <v>1880141</v>
      </c>
      <c r="C6839">
        <v>1880161</v>
      </c>
      <c r="D6839" t="s">
        <v>22734</v>
      </c>
      <c r="E6839" t="s">
        <v>22735</v>
      </c>
      <c r="F6839" t="s">
        <v>15</v>
      </c>
      <c r="G6839" t="s">
        <v>32</v>
      </c>
      <c r="H6839">
        <v>58</v>
      </c>
      <c r="I6839" t="s">
        <v>22742</v>
      </c>
      <c r="J6839" t="s">
        <v>22743</v>
      </c>
      <c r="K6839" t="s">
        <v>22744</v>
      </c>
      <c r="L6839" t="s">
        <v>77911</v>
      </c>
    </row>
    <row r="6840" spans="1:12" x14ac:dyDescent="0.15">
      <c r="A6840" t="s">
        <v>12</v>
      </c>
      <c r="B6840">
        <v>1880164</v>
      </c>
      <c r="C6840">
        <v>1880184</v>
      </c>
      <c r="D6840" t="s">
        <v>22734</v>
      </c>
      <c r="E6840" t="s">
        <v>22735</v>
      </c>
      <c r="F6840" t="s">
        <v>15</v>
      </c>
      <c r="G6840" t="s">
        <v>16</v>
      </c>
      <c r="H6840">
        <v>81</v>
      </c>
      <c r="I6840" t="s">
        <v>22745</v>
      </c>
      <c r="J6840" t="s">
        <v>22746</v>
      </c>
      <c r="K6840" t="s">
        <v>22747</v>
      </c>
      <c r="L6840" t="s">
        <v>78019</v>
      </c>
    </row>
    <row r="6841" spans="1:12" x14ac:dyDescent="0.15">
      <c r="A6841" t="s">
        <v>12</v>
      </c>
      <c r="B6841">
        <v>1882700</v>
      </c>
      <c r="C6841">
        <v>1882720</v>
      </c>
      <c r="D6841" t="s">
        <v>22748</v>
      </c>
      <c r="E6841" t="s">
        <v>90</v>
      </c>
      <c r="F6841" t="s">
        <v>76</v>
      </c>
      <c r="G6841" t="s">
        <v>16</v>
      </c>
      <c r="H6841">
        <v>0</v>
      </c>
      <c r="I6841" t="s">
        <v>22749</v>
      </c>
      <c r="J6841" t="s">
        <v>22750</v>
      </c>
      <c r="K6841" t="s">
        <v>22751</v>
      </c>
      <c r="L6841" t="s">
        <v>77980</v>
      </c>
    </row>
    <row r="6842" spans="1:12" x14ac:dyDescent="0.15">
      <c r="A6842" t="s">
        <v>12</v>
      </c>
      <c r="B6842">
        <v>1882679</v>
      </c>
      <c r="C6842">
        <v>1882699</v>
      </c>
      <c r="D6842" t="s">
        <v>22748</v>
      </c>
      <c r="E6842" t="s">
        <v>90</v>
      </c>
      <c r="F6842" t="s">
        <v>76</v>
      </c>
      <c r="G6842" t="s">
        <v>36</v>
      </c>
      <c r="H6842">
        <v>21</v>
      </c>
      <c r="I6842" t="s">
        <v>22752</v>
      </c>
      <c r="J6842" t="s">
        <v>22753</v>
      </c>
      <c r="K6842" t="s">
        <v>22754</v>
      </c>
      <c r="L6842" t="s">
        <v>78022</v>
      </c>
    </row>
    <row r="6843" spans="1:12" x14ac:dyDescent="0.15">
      <c r="A6843" t="s">
        <v>12</v>
      </c>
      <c r="B6843">
        <v>1882651</v>
      </c>
      <c r="C6843">
        <v>1882671</v>
      </c>
      <c r="D6843" t="s">
        <v>22748</v>
      </c>
      <c r="E6843" t="s">
        <v>90</v>
      </c>
      <c r="F6843" t="s">
        <v>76</v>
      </c>
      <c r="G6843" t="s">
        <v>16</v>
      </c>
      <c r="H6843">
        <v>49</v>
      </c>
      <c r="I6843" t="s">
        <v>22755</v>
      </c>
      <c r="J6843" t="s">
        <v>22756</v>
      </c>
      <c r="K6843" t="s">
        <v>22757</v>
      </c>
      <c r="L6843" t="s">
        <v>77913</v>
      </c>
    </row>
    <row r="6844" spans="1:12" x14ac:dyDescent="0.15">
      <c r="A6844" t="s">
        <v>12</v>
      </c>
      <c r="B6844">
        <v>1882609</v>
      </c>
      <c r="C6844">
        <v>1882629</v>
      </c>
      <c r="D6844" t="s">
        <v>22748</v>
      </c>
      <c r="E6844" t="s">
        <v>90</v>
      </c>
      <c r="F6844" t="s">
        <v>76</v>
      </c>
      <c r="G6844" t="s">
        <v>32</v>
      </c>
      <c r="H6844">
        <v>91</v>
      </c>
      <c r="I6844" t="s">
        <v>22758</v>
      </c>
      <c r="J6844" t="s">
        <v>22759</v>
      </c>
      <c r="K6844" t="s">
        <v>22760</v>
      </c>
      <c r="L6844" t="s">
        <v>77907</v>
      </c>
    </row>
    <row r="6845" spans="1:12" x14ac:dyDescent="0.15">
      <c r="A6845" t="s">
        <v>12</v>
      </c>
      <c r="B6845">
        <v>1883482</v>
      </c>
      <c r="C6845">
        <v>1883502</v>
      </c>
      <c r="D6845" t="s">
        <v>22761</v>
      </c>
      <c r="E6845" t="s">
        <v>90</v>
      </c>
      <c r="F6845" t="s">
        <v>76</v>
      </c>
      <c r="G6845" t="s">
        <v>32</v>
      </c>
      <c r="H6845">
        <v>12</v>
      </c>
      <c r="I6845" t="s">
        <v>22762</v>
      </c>
      <c r="J6845" t="s">
        <v>22763</v>
      </c>
      <c r="K6845" t="s">
        <v>22764</v>
      </c>
      <c r="L6845" t="s">
        <v>77991</v>
      </c>
    </row>
    <row r="6846" spans="1:12" x14ac:dyDescent="0.15">
      <c r="A6846" t="s">
        <v>12</v>
      </c>
      <c r="B6846">
        <v>1883432</v>
      </c>
      <c r="C6846">
        <v>1883452</v>
      </c>
      <c r="D6846" t="s">
        <v>22761</v>
      </c>
      <c r="E6846" t="s">
        <v>90</v>
      </c>
      <c r="F6846" t="s">
        <v>76</v>
      </c>
      <c r="G6846" t="s">
        <v>23</v>
      </c>
      <c r="H6846">
        <v>62</v>
      </c>
      <c r="I6846" t="s">
        <v>22765</v>
      </c>
      <c r="J6846" t="s">
        <v>22766</v>
      </c>
      <c r="K6846" t="s">
        <v>22767</v>
      </c>
      <c r="L6846" t="s">
        <v>77949</v>
      </c>
    </row>
    <row r="6847" spans="1:12" x14ac:dyDescent="0.15">
      <c r="A6847" t="s">
        <v>12</v>
      </c>
      <c r="B6847">
        <v>1883407</v>
      </c>
      <c r="C6847">
        <v>1883427</v>
      </c>
      <c r="D6847" t="s">
        <v>22761</v>
      </c>
      <c r="E6847" t="s">
        <v>90</v>
      </c>
      <c r="F6847" t="s">
        <v>76</v>
      </c>
      <c r="G6847" t="s">
        <v>16</v>
      </c>
      <c r="H6847">
        <v>87</v>
      </c>
      <c r="I6847" t="s">
        <v>22768</v>
      </c>
      <c r="J6847" t="s">
        <v>22769</v>
      </c>
      <c r="K6847" t="s">
        <v>22770</v>
      </c>
      <c r="L6847" t="s">
        <v>78024</v>
      </c>
    </row>
    <row r="6848" spans="1:12" x14ac:dyDescent="0.15">
      <c r="A6848" t="s">
        <v>12</v>
      </c>
      <c r="B6848">
        <v>1883385</v>
      </c>
      <c r="C6848">
        <v>1883405</v>
      </c>
      <c r="D6848" t="s">
        <v>22761</v>
      </c>
      <c r="E6848" t="s">
        <v>90</v>
      </c>
      <c r="F6848" t="s">
        <v>76</v>
      </c>
      <c r="G6848" t="s">
        <v>36</v>
      </c>
      <c r="H6848">
        <v>109</v>
      </c>
      <c r="I6848" t="s">
        <v>22771</v>
      </c>
      <c r="J6848" t="s">
        <v>22772</v>
      </c>
      <c r="K6848" t="s">
        <v>22773</v>
      </c>
      <c r="L6848" t="s">
        <v>77947</v>
      </c>
    </row>
    <row r="6849" spans="1:12" x14ac:dyDescent="0.15">
      <c r="A6849" t="s">
        <v>12</v>
      </c>
      <c r="B6849">
        <v>1884363</v>
      </c>
      <c r="C6849">
        <v>1884383</v>
      </c>
      <c r="D6849" t="s">
        <v>22774</v>
      </c>
      <c r="E6849" t="s">
        <v>90</v>
      </c>
      <c r="F6849" t="s">
        <v>76</v>
      </c>
      <c r="G6849" t="s">
        <v>16</v>
      </c>
      <c r="H6849">
        <v>8</v>
      </c>
      <c r="I6849" t="s">
        <v>22775</v>
      </c>
      <c r="J6849" t="s">
        <v>22776</v>
      </c>
      <c r="K6849" t="s">
        <v>22777</v>
      </c>
      <c r="L6849" t="s">
        <v>77955</v>
      </c>
    </row>
    <row r="6850" spans="1:12" x14ac:dyDescent="0.15">
      <c r="A6850" t="s">
        <v>12</v>
      </c>
      <c r="B6850">
        <v>1884322</v>
      </c>
      <c r="C6850">
        <v>1884342</v>
      </c>
      <c r="D6850" t="s">
        <v>22774</v>
      </c>
      <c r="E6850" t="s">
        <v>90</v>
      </c>
      <c r="F6850" t="s">
        <v>76</v>
      </c>
      <c r="G6850" t="s">
        <v>16</v>
      </c>
      <c r="H6850">
        <v>49</v>
      </c>
      <c r="I6850" t="s">
        <v>22778</v>
      </c>
      <c r="J6850" t="s">
        <v>22779</v>
      </c>
      <c r="K6850" t="s">
        <v>22780</v>
      </c>
      <c r="L6850" t="s">
        <v>77913</v>
      </c>
    </row>
    <row r="6851" spans="1:12" x14ac:dyDescent="0.15">
      <c r="A6851" t="s">
        <v>12</v>
      </c>
      <c r="B6851">
        <v>1884301</v>
      </c>
      <c r="C6851">
        <v>1884321</v>
      </c>
      <c r="D6851" t="s">
        <v>22774</v>
      </c>
      <c r="E6851" t="s">
        <v>90</v>
      </c>
      <c r="F6851" t="s">
        <v>76</v>
      </c>
      <c r="G6851" t="s">
        <v>23</v>
      </c>
      <c r="H6851">
        <v>70</v>
      </c>
      <c r="I6851" t="s">
        <v>22781</v>
      </c>
      <c r="J6851" t="s">
        <v>22782</v>
      </c>
      <c r="K6851" t="s">
        <v>22783</v>
      </c>
      <c r="L6851" t="s">
        <v>77919</v>
      </c>
    </row>
    <row r="6852" spans="1:12" x14ac:dyDescent="0.15">
      <c r="A6852" t="s">
        <v>12</v>
      </c>
      <c r="B6852">
        <v>1884252</v>
      </c>
      <c r="C6852">
        <v>1884272</v>
      </c>
      <c r="D6852" t="s">
        <v>22774</v>
      </c>
      <c r="E6852" t="s">
        <v>90</v>
      </c>
      <c r="F6852" t="s">
        <v>76</v>
      </c>
      <c r="G6852" t="s">
        <v>32</v>
      </c>
      <c r="H6852">
        <v>119</v>
      </c>
      <c r="I6852" t="s">
        <v>22784</v>
      </c>
      <c r="J6852" t="s">
        <v>22785</v>
      </c>
      <c r="K6852" t="s">
        <v>22786</v>
      </c>
      <c r="L6852" t="s">
        <v>78058</v>
      </c>
    </row>
    <row r="6853" spans="1:12" x14ac:dyDescent="0.15">
      <c r="A6853" t="s">
        <v>12</v>
      </c>
      <c r="B6853">
        <v>1885188</v>
      </c>
      <c r="C6853">
        <v>1885208</v>
      </c>
      <c r="D6853" t="s">
        <v>22787</v>
      </c>
      <c r="E6853" t="s">
        <v>90</v>
      </c>
      <c r="F6853" t="s">
        <v>76</v>
      </c>
      <c r="G6853" t="s">
        <v>16</v>
      </c>
      <c r="H6853">
        <v>13</v>
      </c>
      <c r="I6853" t="s">
        <v>22788</v>
      </c>
      <c r="J6853" t="s">
        <v>22789</v>
      </c>
      <c r="K6853" t="s">
        <v>22790</v>
      </c>
      <c r="L6853" t="s">
        <v>77935</v>
      </c>
    </row>
    <row r="6854" spans="1:12" x14ac:dyDescent="0.15">
      <c r="A6854" t="s">
        <v>12</v>
      </c>
      <c r="B6854">
        <v>1885168</v>
      </c>
      <c r="C6854">
        <v>1885188</v>
      </c>
      <c r="D6854" t="s">
        <v>22787</v>
      </c>
      <c r="E6854" t="s">
        <v>90</v>
      </c>
      <c r="F6854" t="s">
        <v>76</v>
      </c>
      <c r="G6854" t="s">
        <v>36</v>
      </c>
      <c r="H6854">
        <v>33</v>
      </c>
      <c r="I6854" t="s">
        <v>22791</v>
      </c>
      <c r="J6854" t="s">
        <v>22792</v>
      </c>
      <c r="K6854" t="s">
        <v>22793</v>
      </c>
      <c r="L6854" t="s">
        <v>77977</v>
      </c>
    </row>
    <row r="6855" spans="1:12" x14ac:dyDescent="0.15">
      <c r="A6855" t="s">
        <v>12</v>
      </c>
      <c r="B6855">
        <v>1885139</v>
      </c>
      <c r="C6855">
        <v>1885159</v>
      </c>
      <c r="D6855" t="s">
        <v>22787</v>
      </c>
      <c r="E6855" t="s">
        <v>90</v>
      </c>
      <c r="F6855" t="s">
        <v>76</v>
      </c>
      <c r="G6855" t="s">
        <v>23</v>
      </c>
      <c r="H6855">
        <v>62</v>
      </c>
      <c r="I6855" t="s">
        <v>22794</v>
      </c>
      <c r="J6855" t="s">
        <v>22795</v>
      </c>
      <c r="K6855" t="s">
        <v>22796</v>
      </c>
      <c r="L6855" t="s">
        <v>77949</v>
      </c>
    </row>
    <row r="6856" spans="1:12" x14ac:dyDescent="0.15">
      <c r="A6856" t="s">
        <v>12</v>
      </c>
      <c r="B6856">
        <v>1885114</v>
      </c>
      <c r="C6856">
        <v>1885134</v>
      </c>
      <c r="D6856" t="s">
        <v>22787</v>
      </c>
      <c r="E6856" t="s">
        <v>90</v>
      </c>
      <c r="F6856" t="s">
        <v>76</v>
      </c>
      <c r="G6856" t="s">
        <v>16</v>
      </c>
      <c r="H6856">
        <v>87</v>
      </c>
      <c r="I6856" t="s">
        <v>22797</v>
      </c>
      <c r="J6856" t="s">
        <v>22798</v>
      </c>
      <c r="K6856" t="s">
        <v>22799</v>
      </c>
      <c r="L6856" t="s">
        <v>78024</v>
      </c>
    </row>
    <row r="6857" spans="1:12" x14ac:dyDescent="0.15">
      <c r="A6857" t="s">
        <v>12</v>
      </c>
      <c r="B6857">
        <v>1885990</v>
      </c>
      <c r="C6857">
        <v>1886010</v>
      </c>
      <c r="D6857" t="s">
        <v>22800</v>
      </c>
      <c r="E6857" t="s">
        <v>90</v>
      </c>
      <c r="F6857" t="s">
        <v>76</v>
      </c>
      <c r="G6857" t="s">
        <v>23</v>
      </c>
      <c r="H6857">
        <v>8</v>
      </c>
      <c r="I6857" t="s">
        <v>22801</v>
      </c>
      <c r="J6857" t="s">
        <v>22802</v>
      </c>
      <c r="K6857" t="s">
        <v>22803</v>
      </c>
      <c r="L6857" t="s">
        <v>77955</v>
      </c>
    </row>
    <row r="6858" spans="1:12" x14ac:dyDescent="0.15">
      <c r="A6858" t="s">
        <v>12</v>
      </c>
      <c r="B6858">
        <v>1885969</v>
      </c>
      <c r="C6858">
        <v>1885989</v>
      </c>
      <c r="D6858" t="s">
        <v>22800</v>
      </c>
      <c r="E6858" t="s">
        <v>90</v>
      </c>
      <c r="F6858" t="s">
        <v>76</v>
      </c>
      <c r="G6858" t="s">
        <v>23</v>
      </c>
      <c r="H6858">
        <v>29</v>
      </c>
      <c r="I6858" t="s">
        <v>22804</v>
      </c>
      <c r="J6858" t="s">
        <v>22805</v>
      </c>
      <c r="K6858" t="s">
        <v>22806</v>
      </c>
      <c r="L6858" t="s">
        <v>77921</v>
      </c>
    </row>
    <row r="6859" spans="1:12" x14ac:dyDescent="0.15">
      <c r="A6859" t="s">
        <v>12</v>
      </c>
      <c r="B6859">
        <v>1885943</v>
      </c>
      <c r="C6859">
        <v>1885963</v>
      </c>
      <c r="D6859" t="s">
        <v>22800</v>
      </c>
      <c r="E6859" t="s">
        <v>90</v>
      </c>
      <c r="F6859" t="s">
        <v>76</v>
      </c>
      <c r="G6859" t="s">
        <v>36</v>
      </c>
      <c r="H6859">
        <v>55</v>
      </c>
      <c r="I6859" t="s">
        <v>22807</v>
      </c>
      <c r="J6859" t="s">
        <v>22808</v>
      </c>
      <c r="K6859" t="s">
        <v>22809</v>
      </c>
      <c r="L6859" t="s">
        <v>77992</v>
      </c>
    </row>
    <row r="6860" spans="1:12" x14ac:dyDescent="0.15">
      <c r="A6860" t="s">
        <v>12</v>
      </c>
      <c r="B6860">
        <v>1885921</v>
      </c>
      <c r="C6860">
        <v>1885941</v>
      </c>
      <c r="D6860" t="s">
        <v>22800</v>
      </c>
      <c r="E6860" t="s">
        <v>90</v>
      </c>
      <c r="F6860" t="s">
        <v>76</v>
      </c>
      <c r="G6860" t="s">
        <v>23</v>
      </c>
      <c r="H6860">
        <v>77</v>
      </c>
      <c r="I6860" t="s">
        <v>22810</v>
      </c>
      <c r="J6860" t="s">
        <v>22811</v>
      </c>
      <c r="K6860" t="s">
        <v>22812</v>
      </c>
      <c r="L6860" t="s">
        <v>77960</v>
      </c>
    </row>
    <row r="6861" spans="1:12" x14ac:dyDescent="0.15">
      <c r="A6861" t="s">
        <v>12</v>
      </c>
      <c r="B6861">
        <v>1886989</v>
      </c>
      <c r="C6861">
        <v>1887009</v>
      </c>
      <c r="D6861" t="s">
        <v>22813</v>
      </c>
      <c r="E6861" t="s">
        <v>90</v>
      </c>
      <c r="F6861" t="s">
        <v>76</v>
      </c>
      <c r="G6861" t="s">
        <v>32</v>
      </c>
      <c r="H6861">
        <v>13</v>
      </c>
      <c r="I6861" t="s">
        <v>22814</v>
      </c>
      <c r="J6861" t="s">
        <v>22815</v>
      </c>
      <c r="K6861" t="s">
        <v>22816</v>
      </c>
      <c r="L6861" t="s">
        <v>77935</v>
      </c>
    </row>
    <row r="6862" spans="1:12" x14ac:dyDescent="0.15">
      <c r="A6862" t="s">
        <v>12</v>
      </c>
      <c r="B6862">
        <v>1886959</v>
      </c>
      <c r="C6862">
        <v>1886979</v>
      </c>
      <c r="D6862" t="s">
        <v>22813</v>
      </c>
      <c r="E6862" t="s">
        <v>90</v>
      </c>
      <c r="F6862" t="s">
        <v>76</v>
      </c>
      <c r="G6862" t="s">
        <v>32</v>
      </c>
      <c r="H6862">
        <v>43</v>
      </c>
      <c r="I6862" t="s">
        <v>22817</v>
      </c>
      <c r="J6862" t="s">
        <v>22818</v>
      </c>
      <c r="K6862" t="s">
        <v>22819</v>
      </c>
      <c r="L6862" t="s">
        <v>77942</v>
      </c>
    </row>
    <row r="6863" spans="1:12" x14ac:dyDescent="0.15">
      <c r="A6863" t="s">
        <v>12</v>
      </c>
      <c r="B6863">
        <v>1886927</v>
      </c>
      <c r="C6863">
        <v>1886947</v>
      </c>
      <c r="D6863" t="s">
        <v>22813</v>
      </c>
      <c r="E6863" t="s">
        <v>90</v>
      </c>
      <c r="F6863" t="s">
        <v>76</v>
      </c>
      <c r="G6863" t="s">
        <v>16</v>
      </c>
      <c r="H6863">
        <v>75</v>
      </c>
      <c r="I6863" t="s">
        <v>22820</v>
      </c>
      <c r="J6863" t="s">
        <v>22821</v>
      </c>
      <c r="K6863" t="s">
        <v>22822</v>
      </c>
      <c r="L6863" t="s">
        <v>78027</v>
      </c>
    </row>
    <row r="6864" spans="1:12" x14ac:dyDescent="0.15">
      <c r="A6864" t="s">
        <v>12</v>
      </c>
      <c r="B6864">
        <v>1886905</v>
      </c>
      <c r="C6864">
        <v>1886925</v>
      </c>
      <c r="D6864" t="s">
        <v>22813</v>
      </c>
      <c r="E6864" t="s">
        <v>90</v>
      </c>
      <c r="F6864" t="s">
        <v>76</v>
      </c>
      <c r="G6864" t="s">
        <v>16</v>
      </c>
      <c r="H6864">
        <v>97</v>
      </c>
      <c r="I6864" t="s">
        <v>22823</v>
      </c>
      <c r="J6864" t="s">
        <v>22824</v>
      </c>
      <c r="K6864" t="s">
        <v>22825</v>
      </c>
      <c r="L6864" t="s">
        <v>78010</v>
      </c>
    </row>
    <row r="6865" spans="1:12" x14ac:dyDescent="0.15">
      <c r="A6865" t="s">
        <v>12</v>
      </c>
      <c r="B6865">
        <v>1887027</v>
      </c>
      <c r="C6865">
        <v>1887047</v>
      </c>
      <c r="D6865" t="s">
        <v>22826</v>
      </c>
      <c r="E6865" t="s">
        <v>90</v>
      </c>
      <c r="F6865" t="s">
        <v>15</v>
      </c>
      <c r="G6865" t="s">
        <v>16</v>
      </c>
      <c r="H6865">
        <v>7</v>
      </c>
      <c r="I6865" t="s">
        <v>22827</v>
      </c>
      <c r="J6865" t="s">
        <v>22828</v>
      </c>
      <c r="K6865" t="s">
        <v>22829</v>
      </c>
      <c r="L6865" t="s">
        <v>77909</v>
      </c>
    </row>
    <row r="6866" spans="1:12" x14ac:dyDescent="0.15">
      <c r="A6866" t="s">
        <v>12</v>
      </c>
      <c r="B6866">
        <v>1887064</v>
      </c>
      <c r="C6866">
        <v>1887084</v>
      </c>
      <c r="D6866" t="s">
        <v>22826</v>
      </c>
      <c r="E6866" t="s">
        <v>90</v>
      </c>
      <c r="F6866" t="s">
        <v>15</v>
      </c>
      <c r="G6866" t="s">
        <v>23</v>
      </c>
      <c r="H6866">
        <v>44</v>
      </c>
      <c r="I6866" t="s">
        <v>22830</v>
      </c>
      <c r="J6866" t="s">
        <v>22831</v>
      </c>
      <c r="K6866" t="s">
        <v>22832</v>
      </c>
      <c r="L6866" t="s">
        <v>78016</v>
      </c>
    </row>
    <row r="6867" spans="1:12" x14ac:dyDescent="0.15">
      <c r="A6867" t="s">
        <v>12</v>
      </c>
      <c r="B6867">
        <v>1887099</v>
      </c>
      <c r="C6867">
        <v>1887119</v>
      </c>
      <c r="D6867" t="s">
        <v>22826</v>
      </c>
      <c r="E6867" t="s">
        <v>90</v>
      </c>
      <c r="F6867" t="s">
        <v>15</v>
      </c>
      <c r="G6867" t="s">
        <v>16</v>
      </c>
      <c r="H6867">
        <v>79</v>
      </c>
      <c r="I6867" t="s">
        <v>22833</v>
      </c>
      <c r="J6867" t="s">
        <v>22834</v>
      </c>
      <c r="K6867" t="s">
        <v>22835</v>
      </c>
      <c r="L6867" t="s">
        <v>77993</v>
      </c>
    </row>
    <row r="6868" spans="1:12" x14ac:dyDescent="0.15">
      <c r="A6868" t="s">
        <v>12</v>
      </c>
      <c r="B6868">
        <v>1887127</v>
      </c>
      <c r="C6868">
        <v>1887147</v>
      </c>
      <c r="D6868" t="s">
        <v>22826</v>
      </c>
      <c r="E6868" t="s">
        <v>90</v>
      </c>
      <c r="F6868" t="s">
        <v>15</v>
      </c>
      <c r="G6868" t="s">
        <v>16</v>
      </c>
      <c r="H6868">
        <v>107</v>
      </c>
      <c r="I6868" t="s">
        <v>22836</v>
      </c>
      <c r="J6868" t="s">
        <v>22837</v>
      </c>
      <c r="K6868" t="s">
        <v>22838</v>
      </c>
      <c r="L6868" t="s">
        <v>77983</v>
      </c>
    </row>
    <row r="6869" spans="1:12" x14ac:dyDescent="0.15">
      <c r="A6869" t="s">
        <v>12</v>
      </c>
      <c r="B6869">
        <v>1890240</v>
      </c>
      <c r="C6869">
        <v>1890260</v>
      </c>
      <c r="D6869" t="s">
        <v>22839</v>
      </c>
      <c r="E6869" t="s">
        <v>90</v>
      </c>
      <c r="F6869" t="s">
        <v>76</v>
      </c>
      <c r="G6869" t="s">
        <v>23</v>
      </c>
      <c r="H6869">
        <v>6</v>
      </c>
      <c r="I6869" t="s">
        <v>22840</v>
      </c>
      <c r="J6869" t="s">
        <v>22841</v>
      </c>
      <c r="K6869" t="s">
        <v>22842</v>
      </c>
      <c r="L6869" t="s">
        <v>78025</v>
      </c>
    </row>
    <row r="6870" spans="1:12" x14ac:dyDescent="0.15">
      <c r="A6870" t="s">
        <v>12</v>
      </c>
      <c r="B6870">
        <v>1890219</v>
      </c>
      <c r="C6870">
        <v>1890239</v>
      </c>
      <c r="D6870" t="s">
        <v>22839</v>
      </c>
      <c r="E6870" t="s">
        <v>90</v>
      </c>
      <c r="F6870" t="s">
        <v>76</v>
      </c>
      <c r="G6870" t="s">
        <v>16</v>
      </c>
      <c r="H6870">
        <v>27</v>
      </c>
      <c r="I6870" t="s">
        <v>22843</v>
      </c>
      <c r="J6870" t="s">
        <v>22844</v>
      </c>
      <c r="K6870" t="s">
        <v>22845</v>
      </c>
      <c r="L6870" t="s">
        <v>78013</v>
      </c>
    </row>
    <row r="6871" spans="1:12" x14ac:dyDescent="0.15">
      <c r="A6871" t="s">
        <v>12</v>
      </c>
      <c r="B6871">
        <v>1890195</v>
      </c>
      <c r="C6871">
        <v>1890215</v>
      </c>
      <c r="D6871" t="s">
        <v>22839</v>
      </c>
      <c r="E6871" t="s">
        <v>90</v>
      </c>
      <c r="F6871" t="s">
        <v>76</v>
      </c>
      <c r="G6871" t="s">
        <v>32</v>
      </c>
      <c r="H6871">
        <v>51</v>
      </c>
      <c r="I6871" t="s">
        <v>22846</v>
      </c>
      <c r="J6871" t="s">
        <v>22847</v>
      </c>
      <c r="K6871" t="s">
        <v>22848</v>
      </c>
      <c r="L6871" t="s">
        <v>78023</v>
      </c>
    </row>
    <row r="6872" spans="1:12" x14ac:dyDescent="0.15">
      <c r="A6872" t="s">
        <v>12</v>
      </c>
      <c r="B6872">
        <v>1890172</v>
      </c>
      <c r="C6872">
        <v>1890192</v>
      </c>
      <c r="D6872" t="s">
        <v>22839</v>
      </c>
      <c r="E6872" t="s">
        <v>90</v>
      </c>
      <c r="F6872" t="s">
        <v>76</v>
      </c>
      <c r="G6872" t="s">
        <v>23</v>
      </c>
      <c r="H6872">
        <v>74</v>
      </c>
      <c r="I6872" t="s">
        <v>22849</v>
      </c>
      <c r="J6872" t="s">
        <v>22850</v>
      </c>
      <c r="K6872" t="s">
        <v>22851</v>
      </c>
      <c r="L6872" t="s">
        <v>78005</v>
      </c>
    </row>
    <row r="6873" spans="1:12" x14ac:dyDescent="0.15">
      <c r="A6873" t="s">
        <v>12</v>
      </c>
      <c r="B6873">
        <v>1890451</v>
      </c>
      <c r="C6873">
        <v>1890471</v>
      </c>
      <c r="D6873" t="s">
        <v>22852</v>
      </c>
      <c r="E6873" t="s">
        <v>90</v>
      </c>
      <c r="F6873" t="s">
        <v>15</v>
      </c>
      <c r="G6873" t="s">
        <v>16</v>
      </c>
      <c r="H6873">
        <v>30</v>
      </c>
      <c r="I6873" t="s">
        <v>22853</v>
      </c>
      <c r="J6873" t="s">
        <v>22854</v>
      </c>
      <c r="K6873" t="s">
        <v>22855</v>
      </c>
      <c r="L6873" t="s">
        <v>77984</v>
      </c>
    </row>
    <row r="6874" spans="1:12" x14ac:dyDescent="0.15">
      <c r="A6874" t="s">
        <v>12</v>
      </c>
      <c r="B6874">
        <v>1890521</v>
      </c>
      <c r="C6874">
        <v>1890541</v>
      </c>
      <c r="D6874" t="s">
        <v>22852</v>
      </c>
      <c r="E6874" t="s">
        <v>90</v>
      </c>
      <c r="F6874" t="s">
        <v>15</v>
      </c>
      <c r="G6874" t="s">
        <v>23</v>
      </c>
      <c r="H6874">
        <v>100</v>
      </c>
      <c r="I6874" t="s">
        <v>22856</v>
      </c>
      <c r="J6874" t="s">
        <v>22857</v>
      </c>
      <c r="K6874" t="s">
        <v>22858</v>
      </c>
      <c r="L6874" t="s">
        <v>77953</v>
      </c>
    </row>
    <row r="6875" spans="1:12" x14ac:dyDescent="0.15">
      <c r="A6875" t="s">
        <v>12</v>
      </c>
      <c r="B6875">
        <v>1890547</v>
      </c>
      <c r="C6875">
        <v>1890567</v>
      </c>
      <c r="D6875" t="s">
        <v>22852</v>
      </c>
      <c r="E6875" t="s">
        <v>90</v>
      </c>
      <c r="F6875" t="s">
        <v>15</v>
      </c>
      <c r="G6875" t="s">
        <v>16</v>
      </c>
      <c r="H6875">
        <v>126</v>
      </c>
      <c r="I6875" t="s">
        <v>22859</v>
      </c>
      <c r="J6875" t="s">
        <v>22860</v>
      </c>
      <c r="K6875" t="s">
        <v>22861</v>
      </c>
      <c r="L6875" t="s">
        <v>78078</v>
      </c>
    </row>
    <row r="6876" spans="1:12" x14ac:dyDescent="0.15">
      <c r="A6876" t="s">
        <v>12</v>
      </c>
      <c r="B6876">
        <v>1890581</v>
      </c>
      <c r="C6876">
        <v>1890601</v>
      </c>
      <c r="D6876" t="s">
        <v>22852</v>
      </c>
      <c r="E6876" t="s">
        <v>90</v>
      </c>
      <c r="F6876" t="s">
        <v>15</v>
      </c>
      <c r="G6876" t="s">
        <v>23</v>
      </c>
      <c r="H6876">
        <v>160</v>
      </c>
      <c r="I6876" t="s">
        <v>22862</v>
      </c>
      <c r="J6876" t="s">
        <v>22863</v>
      </c>
      <c r="K6876" t="s">
        <v>22864</v>
      </c>
      <c r="L6876" t="s">
        <v>78075</v>
      </c>
    </row>
    <row r="6877" spans="1:12" x14ac:dyDescent="0.15">
      <c r="A6877" t="s">
        <v>12</v>
      </c>
      <c r="B6877">
        <v>1892556</v>
      </c>
      <c r="C6877">
        <v>1892576</v>
      </c>
      <c r="D6877" t="s">
        <v>22865</v>
      </c>
      <c r="E6877" t="s">
        <v>90</v>
      </c>
      <c r="F6877" t="s">
        <v>76</v>
      </c>
      <c r="G6877" t="s">
        <v>16</v>
      </c>
      <c r="H6877">
        <v>25</v>
      </c>
      <c r="I6877" t="s">
        <v>22866</v>
      </c>
      <c r="J6877" t="s">
        <v>22867</v>
      </c>
      <c r="K6877" t="s">
        <v>22868</v>
      </c>
      <c r="L6877" t="s">
        <v>78012</v>
      </c>
    </row>
    <row r="6878" spans="1:12" x14ac:dyDescent="0.15">
      <c r="A6878" t="s">
        <v>12</v>
      </c>
      <c r="B6878">
        <v>1892535</v>
      </c>
      <c r="C6878">
        <v>1892555</v>
      </c>
      <c r="D6878" t="s">
        <v>22865</v>
      </c>
      <c r="E6878" t="s">
        <v>90</v>
      </c>
      <c r="F6878" t="s">
        <v>76</v>
      </c>
      <c r="G6878" t="s">
        <v>16</v>
      </c>
      <c r="H6878">
        <v>46</v>
      </c>
      <c r="I6878" t="s">
        <v>22869</v>
      </c>
      <c r="J6878" t="s">
        <v>22870</v>
      </c>
      <c r="K6878" t="s">
        <v>22871</v>
      </c>
      <c r="L6878" t="s">
        <v>78004</v>
      </c>
    </row>
    <row r="6879" spans="1:12" x14ac:dyDescent="0.15">
      <c r="A6879" t="s">
        <v>12</v>
      </c>
      <c r="B6879">
        <v>1892514</v>
      </c>
      <c r="C6879">
        <v>1892534</v>
      </c>
      <c r="D6879" t="s">
        <v>22865</v>
      </c>
      <c r="E6879" t="s">
        <v>90</v>
      </c>
      <c r="F6879" t="s">
        <v>76</v>
      </c>
      <c r="G6879" t="s">
        <v>32</v>
      </c>
      <c r="H6879">
        <v>67</v>
      </c>
      <c r="I6879" t="s">
        <v>22872</v>
      </c>
      <c r="J6879" t="s">
        <v>22873</v>
      </c>
      <c r="K6879" t="s">
        <v>22874</v>
      </c>
      <c r="L6879" t="s">
        <v>77981</v>
      </c>
    </row>
    <row r="6880" spans="1:12" x14ac:dyDescent="0.15">
      <c r="A6880" t="s">
        <v>12</v>
      </c>
      <c r="B6880">
        <v>1892469</v>
      </c>
      <c r="C6880">
        <v>1892489</v>
      </c>
      <c r="D6880" t="s">
        <v>22865</v>
      </c>
      <c r="E6880" t="s">
        <v>90</v>
      </c>
      <c r="F6880" t="s">
        <v>76</v>
      </c>
      <c r="G6880" t="s">
        <v>32</v>
      </c>
      <c r="H6880">
        <v>112</v>
      </c>
      <c r="I6880" t="s">
        <v>22875</v>
      </c>
      <c r="J6880" t="s">
        <v>22876</v>
      </c>
      <c r="K6880" t="s">
        <v>22877</v>
      </c>
      <c r="L6880" t="s">
        <v>77950</v>
      </c>
    </row>
    <row r="6881" spans="1:12" x14ac:dyDescent="0.15">
      <c r="A6881" t="s">
        <v>12</v>
      </c>
      <c r="B6881">
        <v>1892830</v>
      </c>
      <c r="C6881">
        <v>1892850</v>
      </c>
      <c r="D6881" t="s">
        <v>22878</v>
      </c>
      <c r="E6881" t="s">
        <v>90</v>
      </c>
      <c r="F6881" t="s">
        <v>76</v>
      </c>
      <c r="G6881" t="s">
        <v>32</v>
      </c>
      <c r="H6881">
        <v>1</v>
      </c>
      <c r="I6881" t="s">
        <v>22879</v>
      </c>
      <c r="J6881" t="s">
        <v>22880</v>
      </c>
      <c r="K6881" t="s">
        <v>22881</v>
      </c>
      <c r="L6881" t="s">
        <v>77917</v>
      </c>
    </row>
    <row r="6882" spans="1:12" x14ac:dyDescent="0.15">
      <c r="A6882" t="s">
        <v>12</v>
      </c>
      <c r="B6882">
        <v>1892794</v>
      </c>
      <c r="C6882">
        <v>1892814</v>
      </c>
      <c r="D6882" t="s">
        <v>22878</v>
      </c>
      <c r="E6882" t="s">
        <v>90</v>
      </c>
      <c r="F6882" t="s">
        <v>76</v>
      </c>
      <c r="G6882" t="s">
        <v>32</v>
      </c>
      <c r="H6882">
        <v>37</v>
      </c>
      <c r="I6882" t="s">
        <v>22882</v>
      </c>
      <c r="J6882" t="s">
        <v>22883</v>
      </c>
      <c r="K6882" t="s">
        <v>22884</v>
      </c>
      <c r="L6882" t="s">
        <v>77906</v>
      </c>
    </row>
    <row r="6883" spans="1:12" x14ac:dyDescent="0.15">
      <c r="A6883" t="s">
        <v>12</v>
      </c>
      <c r="B6883">
        <v>1892768</v>
      </c>
      <c r="C6883">
        <v>1892788</v>
      </c>
      <c r="D6883" t="s">
        <v>22878</v>
      </c>
      <c r="E6883" t="s">
        <v>90</v>
      </c>
      <c r="F6883" t="s">
        <v>76</v>
      </c>
      <c r="G6883" t="s">
        <v>16</v>
      </c>
      <c r="H6883">
        <v>63</v>
      </c>
      <c r="I6883" t="s">
        <v>22885</v>
      </c>
      <c r="J6883" t="s">
        <v>22886</v>
      </c>
      <c r="K6883" t="s">
        <v>22887</v>
      </c>
      <c r="L6883" t="s">
        <v>77957</v>
      </c>
    </row>
    <row r="6884" spans="1:12" x14ac:dyDescent="0.15">
      <c r="A6884" t="s">
        <v>12</v>
      </c>
      <c r="B6884">
        <v>1892748</v>
      </c>
      <c r="C6884">
        <v>1892768</v>
      </c>
      <c r="D6884" t="s">
        <v>22878</v>
      </c>
      <c r="E6884" t="s">
        <v>90</v>
      </c>
      <c r="F6884" t="s">
        <v>76</v>
      </c>
      <c r="G6884" t="s">
        <v>16</v>
      </c>
      <c r="H6884">
        <v>83</v>
      </c>
      <c r="I6884" t="s">
        <v>22888</v>
      </c>
      <c r="J6884" t="s">
        <v>22889</v>
      </c>
      <c r="K6884" t="s">
        <v>22890</v>
      </c>
      <c r="L6884" t="s">
        <v>77958</v>
      </c>
    </row>
    <row r="6885" spans="1:12" x14ac:dyDescent="0.15">
      <c r="A6885" t="s">
        <v>12</v>
      </c>
      <c r="B6885">
        <v>1895692</v>
      </c>
      <c r="C6885">
        <v>1895712</v>
      </c>
      <c r="D6885" t="s">
        <v>22891</v>
      </c>
      <c r="E6885" t="s">
        <v>22892</v>
      </c>
      <c r="F6885" t="s">
        <v>76</v>
      </c>
      <c r="G6885" t="s">
        <v>16</v>
      </c>
      <c r="H6885">
        <v>24</v>
      </c>
      <c r="I6885" t="s">
        <v>22893</v>
      </c>
      <c r="J6885" t="s">
        <v>22894</v>
      </c>
      <c r="K6885" t="s">
        <v>22895</v>
      </c>
      <c r="L6885" t="s">
        <v>77966</v>
      </c>
    </row>
    <row r="6886" spans="1:12" x14ac:dyDescent="0.15">
      <c r="A6886" t="s">
        <v>12</v>
      </c>
      <c r="B6886">
        <v>1895651</v>
      </c>
      <c r="C6886">
        <v>1895671</v>
      </c>
      <c r="D6886" t="s">
        <v>22891</v>
      </c>
      <c r="E6886" t="s">
        <v>22892</v>
      </c>
      <c r="F6886" t="s">
        <v>76</v>
      </c>
      <c r="G6886" t="s">
        <v>23</v>
      </c>
      <c r="H6886">
        <v>65</v>
      </c>
      <c r="I6886" t="s">
        <v>22896</v>
      </c>
      <c r="J6886" t="s">
        <v>22897</v>
      </c>
      <c r="K6886" t="s">
        <v>22898</v>
      </c>
      <c r="L6886" t="s">
        <v>78042</v>
      </c>
    </row>
    <row r="6887" spans="1:12" x14ac:dyDescent="0.15">
      <c r="A6887" t="s">
        <v>12</v>
      </c>
      <c r="B6887">
        <v>1895624</v>
      </c>
      <c r="C6887">
        <v>1895644</v>
      </c>
      <c r="D6887" t="s">
        <v>22891</v>
      </c>
      <c r="E6887" t="s">
        <v>22892</v>
      </c>
      <c r="F6887" t="s">
        <v>76</v>
      </c>
      <c r="G6887" t="s">
        <v>16</v>
      </c>
      <c r="H6887">
        <v>92</v>
      </c>
      <c r="I6887" t="s">
        <v>22899</v>
      </c>
      <c r="J6887" t="s">
        <v>22900</v>
      </c>
      <c r="K6887" t="s">
        <v>22901</v>
      </c>
      <c r="L6887" t="s">
        <v>78032</v>
      </c>
    </row>
    <row r="6888" spans="1:12" x14ac:dyDescent="0.15">
      <c r="A6888" t="s">
        <v>12</v>
      </c>
      <c r="B6888">
        <v>1895602</v>
      </c>
      <c r="C6888">
        <v>1895622</v>
      </c>
      <c r="D6888" t="s">
        <v>22891</v>
      </c>
      <c r="E6888" t="s">
        <v>22892</v>
      </c>
      <c r="F6888" t="s">
        <v>76</v>
      </c>
      <c r="G6888" t="s">
        <v>16</v>
      </c>
      <c r="H6888">
        <v>114</v>
      </c>
      <c r="I6888" t="s">
        <v>22902</v>
      </c>
      <c r="J6888" t="s">
        <v>22903</v>
      </c>
      <c r="K6888" t="s">
        <v>22904</v>
      </c>
      <c r="L6888" t="s">
        <v>77965</v>
      </c>
    </row>
    <row r="6889" spans="1:12" x14ac:dyDescent="0.15">
      <c r="A6889" t="s">
        <v>12</v>
      </c>
      <c r="B6889">
        <v>1895980</v>
      </c>
      <c r="C6889">
        <v>1896000</v>
      </c>
      <c r="D6889" t="s">
        <v>22905</v>
      </c>
      <c r="E6889" t="s">
        <v>90</v>
      </c>
      <c r="F6889" t="s">
        <v>15</v>
      </c>
      <c r="G6889" t="s">
        <v>16</v>
      </c>
      <c r="H6889">
        <v>9</v>
      </c>
      <c r="I6889" t="s">
        <v>22906</v>
      </c>
      <c r="J6889" t="s">
        <v>22907</v>
      </c>
      <c r="K6889" t="s">
        <v>22908</v>
      </c>
      <c r="L6889" t="s">
        <v>77939</v>
      </c>
    </row>
    <row r="6890" spans="1:12" x14ac:dyDescent="0.15">
      <c r="A6890" t="s">
        <v>12</v>
      </c>
      <c r="B6890">
        <v>1896003</v>
      </c>
      <c r="C6890">
        <v>1896023</v>
      </c>
      <c r="D6890" t="s">
        <v>22905</v>
      </c>
      <c r="E6890" t="s">
        <v>90</v>
      </c>
      <c r="F6890" t="s">
        <v>15</v>
      </c>
      <c r="G6890" t="s">
        <v>36</v>
      </c>
      <c r="H6890">
        <v>32</v>
      </c>
      <c r="I6890" t="s">
        <v>22909</v>
      </c>
      <c r="J6890" t="s">
        <v>22910</v>
      </c>
      <c r="K6890" t="s">
        <v>22911</v>
      </c>
      <c r="L6890" t="s">
        <v>77918</v>
      </c>
    </row>
    <row r="6891" spans="1:12" x14ac:dyDescent="0.15">
      <c r="A6891" t="s">
        <v>12</v>
      </c>
      <c r="B6891">
        <v>1896024</v>
      </c>
      <c r="C6891">
        <v>1896044</v>
      </c>
      <c r="D6891" t="s">
        <v>22905</v>
      </c>
      <c r="E6891" t="s">
        <v>90</v>
      </c>
      <c r="F6891" t="s">
        <v>15</v>
      </c>
      <c r="G6891" t="s">
        <v>36</v>
      </c>
      <c r="H6891">
        <v>53</v>
      </c>
      <c r="I6891" t="s">
        <v>22912</v>
      </c>
      <c r="J6891" t="s">
        <v>22913</v>
      </c>
      <c r="K6891" t="s">
        <v>22914</v>
      </c>
      <c r="L6891" t="s">
        <v>77922</v>
      </c>
    </row>
    <row r="6892" spans="1:12" x14ac:dyDescent="0.15">
      <c r="A6892" t="s">
        <v>12</v>
      </c>
      <c r="B6892">
        <v>1896049</v>
      </c>
      <c r="C6892">
        <v>1896069</v>
      </c>
      <c r="D6892" t="s">
        <v>22905</v>
      </c>
      <c r="E6892" t="s">
        <v>90</v>
      </c>
      <c r="F6892" t="s">
        <v>15</v>
      </c>
      <c r="G6892" t="s">
        <v>16</v>
      </c>
      <c r="H6892">
        <v>78</v>
      </c>
      <c r="I6892" t="s">
        <v>22915</v>
      </c>
      <c r="J6892" t="s">
        <v>22916</v>
      </c>
      <c r="K6892" t="s">
        <v>22917</v>
      </c>
      <c r="L6892" t="s">
        <v>78000</v>
      </c>
    </row>
    <row r="6893" spans="1:12" x14ac:dyDescent="0.15">
      <c r="A6893" t="s">
        <v>12</v>
      </c>
      <c r="B6893">
        <v>1896333</v>
      </c>
      <c r="C6893">
        <v>1896353</v>
      </c>
      <c r="D6893" t="s">
        <v>22918</v>
      </c>
      <c r="E6893" t="s">
        <v>22919</v>
      </c>
      <c r="F6893" t="s">
        <v>15</v>
      </c>
      <c r="G6893" t="s">
        <v>36</v>
      </c>
      <c r="H6893">
        <v>0</v>
      </c>
      <c r="I6893" t="s">
        <v>22920</v>
      </c>
      <c r="J6893" t="s">
        <v>22921</v>
      </c>
      <c r="K6893" t="s">
        <v>22922</v>
      </c>
      <c r="L6893" t="s">
        <v>77980</v>
      </c>
    </row>
    <row r="6894" spans="1:12" x14ac:dyDescent="0.15">
      <c r="A6894" t="s">
        <v>12</v>
      </c>
      <c r="B6894">
        <v>1896357</v>
      </c>
      <c r="C6894">
        <v>1896377</v>
      </c>
      <c r="D6894" t="s">
        <v>22918</v>
      </c>
      <c r="E6894" t="s">
        <v>22919</v>
      </c>
      <c r="F6894" t="s">
        <v>15</v>
      </c>
      <c r="G6894" t="s">
        <v>36</v>
      </c>
      <c r="H6894">
        <v>24</v>
      </c>
      <c r="I6894" t="s">
        <v>22923</v>
      </c>
      <c r="J6894" t="s">
        <v>22924</v>
      </c>
      <c r="K6894" t="s">
        <v>22925</v>
      </c>
      <c r="L6894" t="s">
        <v>77966</v>
      </c>
    </row>
    <row r="6895" spans="1:12" x14ac:dyDescent="0.15">
      <c r="A6895" t="s">
        <v>12</v>
      </c>
      <c r="B6895">
        <v>1896380</v>
      </c>
      <c r="C6895">
        <v>1896400</v>
      </c>
      <c r="D6895" t="s">
        <v>22918</v>
      </c>
      <c r="E6895" t="s">
        <v>22919</v>
      </c>
      <c r="F6895" t="s">
        <v>15</v>
      </c>
      <c r="G6895" t="s">
        <v>23</v>
      </c>
      <c r="H6895">
        <v>47</v>
      </c>
      <c r="I6895" t="s">
        <v>22926</v>
      </c>
      <c r="J6895" t="s">
        <v>22927</v>
      </c>
      <c r="K6895" t="s">
        <v>22928</v>
      </c>
      <c r="L6895" t="s">
        <v>77932</v>
      </c>
    </row>
    <row r="6896" spans="1:12" x14ac:dyDescent="0.15">
      <c r="A6896" t="s">
        <v>12</v>
      </c>
      <c r="B6896">
        <v>1896411</v>
      </c>
      <c r="C6896">
        <v>1896431</v>
      </c>
      <c r="D6896" t="s">
        <v>22918</v>
      </c>
      <c r="E6896" t="s">
        <v>22919</v>
      </c>
      <c r="F6896" t="s">
        <v>15</v>
      </c>
      <c r="G6896" t="s">
        <v>16</v>
      </c>
      <c r="H6896">
        <v>78</v>
      </c>
      <c r="I6896" t="s">
        <v>22929</v>
      </c>
      <c r="J6896" t="s">
        <v>22930</v>
      </c>
      <c r="K6896" t="s">
        <v>22931</v>
      </c>
      <c r="L6896" t="s">
        <v>78000</v>
      </c>
    </row>
    <row r="6897" spans="1:12" x14ac:dyDescent="0.15">
      <c r="A6897" t="s">
        <v>12</v>
      </c>
      <c r="B6897">
        <v>1897664</v>
      </c>
      <c r="C6897">
        <v>1897684</v>
      </c>
      <c r="D6897" t="s">
        <v>22932</v>
      </c>
      <c r="E6897" t="s">
        <v>90</v>
      </c>
      <c r="F6897" t="s">
        <v>15</v>
      </c>
      <c r="G6897" t="s">
        <v>23</v>
      </c>
      <c r="H6897">
        <v>0</v>
      </c>
      <c r="I6897" t="s">
        <v>22933</v>
      </c>
      <c r="J6897" t="s">
        <v>22934</v>
      </c>
      <c r="K6897" t="s">
        <v>22935</v>
      </c>
      <c r="L6897" t="s">
        <v>77980</v>
      </c>
    </row>
    <row r="6898" spans="1:12" x14ac:dyDescent="0.15">
      <c r="A6898" t="s">
        <v>12</v>
      </c>
      <c r="B6898">
        <v>1897685</v>
      </c>
      <c r="C6898">
        <v>1897705</v>
      </c>
      <c r="D6898" t="s">
        <v>22932</v>
      </c>
      <c r="E6898" t="s">
        <v>90</v>
      </c>
      <c r="F6898" t="s">
        <v>15</v>
      </c>
      <c r="G6898" t="s">
        <v>16</v>
      </c>
      <c r="H6898">
        <v>21</v>
      </c>
      <c r="I6898" t="s">
        <v>22936</v>
      </c>
      <c r="J6898" t="s">
        <v>22937</v>
      </c>
      <c r="K6898" t="s">
        <v>22938</v>
      </c>
      <c r="L6898" t="s">
        <v>78022</v>
      </c>
    </row>
    <row r="6899" spans="1:12" x14ac:dyDescent="0.15">
      <c r="A6899" t="s">
        <v>12</v>
      </c>
      <c r="B6899">
        <v>1897722</v>
      </c>
      <c r="C6899">
        <v>1897742</v>
      </c>
      <c r="D6899" t="s">
        <v>22932</v>
      </c>
      <c r="E6899" t="s">
        <v>90</v>
      </c>
      <c r="F6899" t="s">
        <v>15</v>
      </c>
      <c r="G6899" t="s">
        <v>32</v>
      </c>
      <c r="H6899">
        <v>58</v>
      </c>
      <c r="I6899" t="s">
        <v>22939</v>
      </c>
      <c r="J6899" t="s">
        <v>22940</v>
      </c>
      <c r="K6899" t="s">
        <v>22941</v>
      </c>
      <c r="L6899" t="s">
        <v>77911</v>
      </c>
    </row>
    <row r="6900" spans="1:12" x14ac:dyDescent="0.15">
      <c r="A6900" t="s">
        <v>12</v>
      </c>
      <c r="B6900">
        <v>1897747</v>
      </c>
      <c r="C6900">
        <v>1897767</v>
      </c>
      <c r="D6900" t="s">
        <v>22932</v>
      </c>
      <c r="E6900" t="s">
        <v>90</v>
      </c>
      <c r="F6900" t="s">
        <v>15</v>
      </c>
      <c r="G6900" t="s">
        <v>23</v>
      </c>
      <c r="H6900">
        <v>83</v>
      </c>
      <c r="I6900" t="s">
        <v>22942</v>
      </c>
      <c r="J6900" t="s">
        <v>22943</v>
      </c>
      <c r="K6900" t="s">
        <v>22944</v>
      </c>
      <c r="L6900" t="s">
        <v>77958</v>
      </c>
    </row>
    <row r="6901" spans="1:12" x14ac:dyDescent="0.15">
      <c r="A6901" t="s">
        <v>12</v>
      </c>
      <c r="B6901">
        <v>1899924</v>
      </c>
      <c r="C6901">
        <v>1899944</v>
      </c>
      <c r="D6901" t="s">
        <v>22945</v>
      </c>
      <c r="E6901" t="s">
        <v>90</v>
      </c>
      <c r="F6901" t="s">
        <v>15</v>
      </c>
      <c r="G6901" t="s">
        <v>16</v>
      </c>
      <c r="H6901">
        <v>49</v>
      </c>
      <c r="I6901" t="s">
        <v>22946</v>
      </c>
      <c r="J6901" t="s">
        <v>22947</v>
      </c>
      <c r="K6901" t="s">
        <v>22948</v>
      </c>
      <c r="L6901" t="s">
        <v>77913</v>
      </c>
    </row>
    <row r="6902" spans="1:12" x14ac:dyDescent="0.15">
      <c r="A6902" t="s">
        <v>12</v>
      </c>
      <c r="B6902">
        <v>1899972</v>
      </c>
      <c r="C6902">
        <v>1899992</v>
      </c>
      <c r="D6902" t="s">
        <v>22945</v>
      </c>
      <c r="E6902" t="s">
        <v>90</v>
      </c>
      <c r="F6902" t="s">
        <v>15</v>
      </c>
      <c r="G6902" t="s">
        <v>23</v>
      </c>
      <c r="H6902">
        <v>97</v>
      </c>
      <c r="I6902" t="s">
        <v>22949</v>
      </c>
      <c r="J6902" t="s">
        <v>22950</v>
      </c>
      <c r="K6902" t="s">
        <v>22951</v>
      </c>
      <c r="L6902" t="s">
        <v>78010</v>
      </c>
    </row>
    <row r="6903" spans="1:12" x14ac:dyDescent="0.15">
      <c r="A6903" t="s">
        <v>12</v>
      </c>
      <c r="B6903">
        <v>1899999</v>
      </c>
      <c r="C6903">
        <v>1900019</v>
      </c>
      <c r="D6903" t="s">
        <v>22945</v>
      </c>
      <c r="E6903" t="s">
        <v>90</v>
      </c>
      <c r="F6903" t="s">
        <v>15</v>
      </c>
      <c r="G6903" t="s">
        <v>16</v>
      </c>
      <c r="H6903">
        <v>124</v>
      </c>
      <c r="I6903" t="s">
        <v>22952</v>
      </c>
      <c r="J6903" t="s">
        <v>22953</v>
      </c>
      <c r="K6903" t="s">
        <v>22954</v>
      </c>
      <c r="L6903" t="s">
        <v>78046</v>
      </c>
    </row>
    <row r="6904" spans="1:12" x14ac:dyDescent="0.15">
      <c r="A6904" t="s">
        <v>12</v>
      </c>
      <c r="B6904">
        <v>1900019</v>
      </c>
      <c r="C6904">
        <v>1900039</v>
      </c>
      <c r="D6904" t="s">
        <v>22945</v>
      </c>
      <c r="E6904" t="s">
        <v>90</v>
      </c>
      <c r="F6904" t="s">
        <v>15</v>
      </c>
      <c r="G6904" t="s">
        <v>16</v>
      </c>
      <c r="H6904">
        <v>144</v>
      </c>
      <c r="I6904" t="s">
        <v>22955</v>
      </c>
      <c r="J6904" t="s">
        <v>22956</v>
      </c>
      <c r="K6904" t="s">
        <v>22957</v>
      </c>
      <c r="L6904" t="s">
        <v>78067</v>
      </c>
    </row>
    <row r="6905" spans="1:12" x14ac:dyDescent="0.15">
      <c r="A6905" t="s">
        <v>12</v>
      </c>
      <c r="B6905">
        <v>1901868</v>
      </c>
      <c r="C6905">
        <v>1901888</v>
      </c>
      <c r="D6905" t="s">
        <v>22958</v>
      </c>
      <c r="E6905" t="s">
        <v>90</v>
      </c>
      <c r="F6905" t="s">
        <v>76</v>
      </c>
      <c r="G6905" t="s">
        <v>32</v>
      </c>
      <c r="H6905">
        <v>1</v>
      </c>
      <c r="I6905" t="s">
        <v>22959</v>
      </c>
      <c r="J6905" t="s">
        <v>22960</v>
      </c>
      <c r="K6905" t="s">
        <v>22961</v>
      </c>
      <c r="L6905" t="s">
        <v>77917</v>
      </c>
    </row>
    <row r="6906" spans="1:12" x14ac:dyDescent="0.15">
      <c r="A6906" t="s">
        <v>12</v>
      </c>
      <c r="B6906">
        <v>1901841</v>
      </c>
      <c r="C6906">
        <v>1901861</v>
      </c>
      <c r="D6906" t="s">
        <v>22958</v>
      </c>
      <c r="E6906" t="s">
        <v>90</v>
      </c>
      <c r="F6906" t="s">
        <v>76</v>
      </c>
      <c r="G6906" t="s">
        <v>36</v>
      </c>
      <c r="H6906">
        <v>28</v>
      </c>
      <c r="I6906" t="s">
        <v>22962</v>
      </c>
      <c r="J6906" t="s">
        <v>22963</v>
      </c>
      <c r="K6906" t="s">
        <v>22964</v>
      </c>
      <c r="L6906" t="s">
        <v>77956</v>
      </c>
    </row>
    <row r="6907" spans="1:12" x14ac:dyDescent="0.15">
      <c r="A6907" t="s">
        <v>12</v>
      </c>
      <c r="B6907">
        <v>1901819</v>
      </c>
      <c r="C6907">
        <v>1901839</v>
      </c>
      <c r="D6907" t="s">
        <v>22958</v>
      </c>
      <c r="E6907" t="s">
        <v>90</v>
      </c>
      <c r="F6907" t="s">
        <v>76</v>
      </c>
      <c r="G6907" t="s">
        <v>23</v>
      </c>
      <c r="H6907">
        <v>50</v>
      </c>
      <c r="I6907" t="s">
        <v>22965</v>
      </c>
      <c r="J6907" t="s">
        <v>22966</v>
      </c>
      <c r="K6907" t="s">
        <v>22967</v>
      </c>
      <c r="L6907" t="s">
        <v>77925</v>
      </c>
    </row>
    <row r="6908" spans="1:12" x14ac:dyDescent="0.15">
      <c r="A6908" t="s">
        <v>12</v>
      </c>
      <c r="B6908">
        <v>1901788</v>
      </c>
      <c r="C6908">
        <v>1901808</v>
      </c>
      <c r="D6908" t="s">
        <v>22958</v>
      </c>
      <c r="E6908" t="s">
        <v>90</v>
      </c>
      <c r="F6908" t="s">
        <v>76</v>
      </c>
      <c r="G6908" t="s">
        <v>16</v>
      </c>
      <c r="H6908">
        <v>81</v>
      </c>
      <c r="I6908" t="s">
        <v>22968</v>
      </c>
      <c r="J6908" t="s">
        <v>22969</v>
      </c>
      <c r="K6908" t="s">
        <v>22970</v>
      </c>
      <c r="L6908" t="s">
        <v>78019</v>
      </c>
    </row>
    <row r="6909" spans="1:12" x14ac:dyDescent="0.15">
      <c r="A6909" t="s">
        <v>12</v>
      </c>
      <c r="B6909">
        <v>1902482</v>
      </c>
      <c r="C6909">
        <v>1902502</v>
      </c>
      <c r="D6909" t="s">
        <v>22971</v>
      </c>
      <c r="E6909" t="s">
        <v>22972</v>
      </c>
      <c r="F6909" t="s">
        <v>76</v>
      </c>
      <c r="G6909" t="s">
        <v>32</v>
      </c>
      <c r="H6909">
        <v>8</v>
      </c>
      <c r="I6909" t="s">
        <v>22973</v>
      </c>
      <c r="J6909" t="s">
        <v>22974</v>
      </c>
      <c r="K6909" t="s">
        <v>22975</v>
      </c>
      <c r="L6909" t="s">
        <v>77955</v>
      </c>
    </row>
    <row r="6910" spans="1:12" x14ac:dyDescent="0.15">
      <c r="A6910" t="s">
        <v>12</v>
      </c>
      <c r="B6910">
        <v>1902459</v>
      </c>
      <c r="C6910">
        <v>1902479</v>
      </c>
      <c r="D6910" t="s">
        <v>22971</v>
      </c>
      <c r="E6910" t="s">
        <v>22972</v>
      </c>
      <c r="F6910" t="s">
        <v>76</v>
      </c>
      <c r="G6910" t="s">
        <v>16</v>
      </c>
      <c r="H6910">
        <v>31</v>
      </c>
      <c r="I6910" t="s">
        <v>22976</v>
      </c>
      <c r="J6910" t="s">
        <v>22977</v>
      </c>
      <c r="K6910" t="s">
        <v>22978</v>
      </c>
      <c r="L6910" t="s">
        <v>77910</v>
      </c>
    </row>
    <row r="6911" spans="1:12" x14ac:dyDescent="0.15">
      <c r="A6911" t="s">
        <v>12</v>
      </c>
      <c r="B6911">
        <v>1902435</v>
      </c>
      <c r="C6911">
        <v>1902455</v>
      </c>
      <c r="D6911" t="s">
        <v>22971</v>
      </c>
      <c r="E6911" t="s">
        <v>22972</v>
      </c>
      <c r="F6911" t="s">
        <v>76</v>
      </c>
      <c r="G6911" t="s">
        <v>16</v>
      </c>
      <c r="H6911">
        <v>55</v>
      </c>
      <c r="I6911" t="s">
        <v>22979</v>
      </c>
      <c r="J6911" t="s">
        <v>22980</v>
      </c>
      <c r="K6911" t="s">
        <v>22981</v>
      </c>
      <c r="L6911" t="s">
        <v>77992</v>
      </c>
    </row>
    <row r="6912" spans="1:12" x14ac:dyDescent="0.15">
      <c r="A6912" t="s">
        <v>12</v>
      </c>
      <c r="B6912">
        <v>1902414</v>
      </c>
      <c r="C6912">
        <v>1902434</v>
      </c>
      <c r="D6912" t="s">
        <v>22971</v>
      </c>
      <c r="E6912" t="s">
        <v>22972</v>
      </c>
      <c r="F6912" t="s">
        <v>76</v>
      </c>
      <c r="G6912" t="s">
        <v>16</v>
      </c>
      <c r="H6912">
        <v>76</v>
      </c>
      <c r="I6912" t="s">
        <v>22982</v>
      </c>
      <c r="J6912" t="s">
        <v>22983</v>
      </c>
      <c r="K6912" t="s">
        <v>22984</v>
      </c>
      <c r="L6912" t="s">
        <v>77985</v>
      </c>
    </row>
    <row r="6913" spans="1:12" x14ac:dyDescent="0.15">
      <c r="A6913" t="s">
        <v>12</v>
      </c>
      <c r="B6913">
        <v>1903431</v>
      </c>
      <c r="C6913">
        <v>1903451</v>
      </c>
      <c r="D6913" t="s">
        <v>22985</v>
      </c>
      <c r="E6913" t="s">
        <v>90</v>
      </c>
      <c r="F6913" t="s">
        <v>76</v>
      </c>
      <c r="G6913" t="s">
        <v>36</v>
      </c>
      <c r="H6913">
        <v>6</v>
      </c>
      <c r="I6913" t="s">
        <v>22986</v>
      </c>
      <c r="J6913" t="s">
        <v>22987</v>
      </c>
      <c r="K6913" t="s">
        <v>22988</v>
      </c>
      <c r="L6913" t="s">
        <v>78025</v>
      </c>
    </row>
    <row r="6914" spans="1:12" x14ac:dyDescent="0.15">
      <c r="A6914" t="s">
        <v>12</v>
      </c>
      <c r="B6914">
        <v>1903410</v>
      </c>
      <c r="C6914">
        <v>1903430</v>
      </c>
      <c r="D6914" t="s">
        <v>22985</v>
      </c>
      <c r="E6914" t="s">
        <v>90</v>
      </c>
      <c r="F6914" t="s">
        <v>76</v>
      </c>
      <c r="G6914" t="s">
        <v>36</v>
      </c>
      <c r="H6914">
        <v>27</v>
      </c>
      <c r="I6914" t="s">
        <v>22989</v>
      </c>
      <c r="J6914" t="s">
        <v>22990</v>
      </c>
      <c r="K6914" t="s">
        <v>22991</v>
      </c>
      <c r="L6914" t="s">
        <v>78013</v>
      </c>
    </row>
    <row r="6915" spans="1:12" x14ac:dyDescent="0.15">
      <c r="A6915" t="s">
        <v>12</v>
      </c>
      <c r="B6915">
        <v>1903381</v>
      </c>
      <c r="C6915">
        <v>1903401</v>
      </c>
      <c r="D6915" t="s">
        <v>22985</v>
      </c>
      <c r="E6915" t="s">
        <v>90</v>
      </c>
      <c r="F6915" t="s">
        <v>76</v>
      </c>
      <c r="G6915" t="s">
        <v>16</v>
      </c>
      <c r="H6915">
        <v>56</v>
      </c>
      <c r="I6915" t="s">
        <v>22992</v>
      </c>
      <c r="J6915" t="s">
        <v>22993</v>
      </c>
      <c r="K6915" t="s">
        <v>22994</v>
      </c>
      <c r="L6915" t="s">
        <v>77971</v>
      </c>
    </row>
    <row r="6916" spans="1:12" x14ac:dyDescent="0.15">
      <c r="A6916" t="s">
        <v>12</v>
      </c>
      <c r="B6916">
        <v>1903358</v>
      </c>
      <c r="C6916">
        <v>1903378</v>
      </c>
      <c r="D6916" t="s">
        <v>22985</v>
      </c>
      <c r="E6916" t="s">
        <v>90</v>
      </c>
      <c r="F6916" t="s">
        <v>76</v>
      </c>
      <c r="G6916" t="s">
        <v>16</v>
      </c>
      <c r="H6916">
        <v>79</v>
      </c>
      <c r="I6916" t="s">
        <v>22995</v>
      </c>
      <c r="J6916" t="s">
        <v>22996</v>
      </c>
      <c r="K6916" t="s">
        <v>22997</v>
      </c>
      <c r="L6916" t="s">
        <v>77993</v>
      </c>
    </row>
    <row r="6917" spans="1:12" x14ac:dyDescent="0.15">
      <c r="A6917" t="s">
        <v>12</v>
      </c>
      <c r="B6917">
        <v>1903712</v>
      </c>
      <c r="C6917">
        <v>1903732</v>
      </c>
      <c r="D6917" t="s">
        <v>22998</v>
      </c>
      <c r="E6917" t="s">
        <v>22999</v>
      </c>
      <c r="F6917" t="s">
        <v>15</v>
      </c>
      <c r="G6917" t="s">
        <v>23</v>
      </c>
      <c r="H6917">
        <v>9</v>
      </c>
      <c r="I6917" t="s">
        <v>23000</v>
      </c>
      <c r="J6917" t="s">
        <v>23001</v>
      </c>
      <c r="K6917" t="s">
        <v>23002</v>
      </c>
      <c r="L6917" t="s">
        <v>77939</v>
      </c>
    </row>
    <row r="6918" spans="1:12" x14ac:dyDescent="0.15">
      <c r="A6918" t="s">
        <v>12</v>
      </c>
      <c r="B6918">
        <v>1903735</v>
      </c>
      <c r="C6918">
        <v>1903755</v>
      </c>
      <c r="D6918" t="s">
        <v>22998</v>
      </c>
      <c r="E6918" t="s">
        <v>22999</v>
      </c>
      <c r="F6918" t="s">
        <v>15</v>
      </c>
      <c r="G6918" t="s">
        <v>36</v>
      </c>
      <c r="H6918">
        <v>32</v>
      </c>
      <c r="I6918" t="s">
        <v>23003</v>
      </c>
      <c r="J6918" t="s">
        <v>23004</v>
      </c>
      <c r="K6918" t="s">
        <v>23005</v>
      </c>
      <c r="L6918" t="s">
        <v>77918</v>
      </c>
    </row>
    <row r="6919" spans="1:12" x14ac:dyDescent="0.15">
      <c r="A6919" t="s">
        <v>12</v>
      </c>
      <c r="B6919">
        <v>1903767</v>
      </c>
      <c r="C6919">
        <v>1903787</v>
      </c>
      <c r="D6919" t="s">
        <v>22998</v>
      </c>
      <c r="E6919" t="s">
        <v>22999</v>
      </c>
      <c r="F6919" t="s">
        <v>15</v>
      </c>
      <c r="G6919" t="s">
        <v>16</v>
      </c>
      <c r="H6919">
        <v>64</v>
      </c>
      <c r="I6919" t="s">
        <v>23006</v>
      </c>
      <c r="J6919" t="s">
        <v>23007</v>
      </c>
      <c r="K6919" t="s">
        <v>23008</v>
      </c>
      <c r="L6919" t="s">
        <v>77989</v>
      </c>
    </row>
    <row r="6920" spans="1:12" x14ac:dyDescent="0.15">
      <c r="A6920" t="s">
        <v>12</v>
      </c>
      <c r="B6920">
        <v>1903803</v>
      </c>
      <c r="C6920">
        <v>1903823</v>
      </c>
      <c r="D6920" t="s">
        <v>22998</v>
      </c>
      <c r="E6920" t="s">
        <v>22999</v>
      </c>
      <c r="F6920" t="s">
        <v>15</v>
      </c>
      <c r="G6920" t="s">
        <v>23</v>
      </c>
      <c r="H6920">
        <v>100</v>
      </c>
      <c r="I6920" t="s">
        <v>23009</v>
      </c>
      <c r="J6920" t="s">
        <v>23010</v>
      </c>
      <c r="K6920" t="s">
        <v>23011</v>
      </c>
      <c r="L6920" t="s">
        <v>77953</v>
      </c>
    </row>
    <row r="6921" spans="1:12" x14ac:dyDescent="0.15">
      <c r="A6921" t="s">
        <v>12</v>
      </c>
      <c r="B6921">
        <v>1905627</v>
      </c>
      <c r="C6921">
        <v>1905647</v>
      </c>
      <c r="D6921" t="s">
        <v>23012</v>
      </c>
      <c r="E6921" t="s">
        <v>23013</v>
      </c>
      <c r="F6921" t="s">
        <v>15</v>
      </c>
      <c r="G6921" t="s">
        <v>32</v>
      </c>
      <c r="H6921">
        <v>1</v>
      </c>
      <c r="I6921" t="s">
        <v>23014</v>
      </c>
      <c r="J6921" t="s">
        <v>23015</v>
      </c>
      <c r="K6921" t="s">
        <v>23016</v>
      </c>
      <c r="L6921" t="s">
        <v>77917</v>
      </c>
    </row>
    <row r="6922" spans="1:12" x14ac:dyDescent="0.15">
      <c r="A6922" t="s">
        <v>12</v>
      </c>
      <c r="B6922">
        <v>1905658</v>
      </c>
      <c r="C6922">
        <v>1905678</v>
      </c>
      <c r="D6922" t="s">
        <v>23012</v>
      </c>
      <c r="E6922" t="s">
        <v>23013</v>
      </c>
      <c r="F6922" t="s">
        <v>15</v>
      </c>
      <c r="G6922" t="s">
        <v>36</v>
      </c>
      <c r="H6922">
        <v>32</v>
      </c>
      <c r="I6922" t="s">
        <v>23017</v>
      </c>
      <c r="J6922" t="s">
        <v>23018</v>
      </c>
      <c r="K6922" t="s">
        <v>23019</v>
      </c>
      <c r="L6922" t="s">
        <v>77918</v>
      </c>
    </row>
    <row r="6923" spans="1:12" x14ac:dyDescent="0.15">
      <c r="A6923" t="s">
        <v>12</v>
      </c>
      <c r="B6923">
        <v>1905686</v>
      </c>
      <c r="C6923">
        <v>1905706</v>
      </c>
      <c r="D6923" t="s">
        <v>23012</v>
      </c>
      <c r="E6923" t="s">
        <v>23013</v>
      </c>
      <c r="F6923" t="s">
        <v>15</v>
      </c>
      <c r="G6923" t="s">
        <v>36</v>
      </c>
      <c r="H6923">
        <v>60</v>
      </c>
      <c r="I6923" t="s">
        <v>23020</v>
      </c>
      <c r="J6923" t="s">
        <v>23021</v>
      </c>
      <c r="K6923" t="s">
        <v>23022</v>
      </c>
      <c r="L6923" t="s">
        <v>78006</v>
      </c>
    </row>
    <row r="6924" spans="1:12" x14ac:dyDescent="0.15">
      <c r="A6924" t="s">
        <v>12</v>
      </c>
      <c r="B6924">
        <v>1905706</v>
      </c>
      <c r="C6924">
        <v>1905726</v>
      </c>
      <c r="D6924" t="s">
        <v>23012</v>
      </c>
      <c r="E6924" t="s">
        <v>23013</v>
      </c>
      <c r="F6924" t="s">
        <v>15</v>
      </c>
      <c r="G6924" t="s">
        <v>23</v>
      </c>
      <c r="H6924">
        <v>80</v>
      </c>
      <c r="I6924" t="s">
        <v>23023</v>
      </c>
      <c r="J6924" t="s">
        <v>23024</v>
      </c>
      <c r="K6924" t="s">
        <v>23025</v>
      </c>
      <c r="L6924" t="s">
        <v>77940</v>
      </c>
    </row>
    <row r="6925" spans="1:12" x14ac:dyDescent="0.15">
      <c r="A6925" t="s">
        <v>12</v>
      </c>
      <c r="B6925">
        <v>1907344</v>
      </c>
      <c r="C6925">
        <v>1907364</v>
      </c>
      <c r="D6925" t="s">
        <v>23026</v>
      </c>
      <c r="E6925" t="s">
        <v>90</v>
      </c>
      <c r="F6925" t="s">
        <v>15</v>
      </c>
      <c r="G6925" t="s">
        <v>16</v>
      </c>
      <c r="H6925">
        <v>0</v>
      </c>
      <c r="I6925" t="s">
        <v>23027</v>
      </c>
      <c r="J6925" t="s">
        <v>23028</v>
      </c>
      <c r="K6925" t="s">
        <v>23029</v>
      </c>
      <c r="L6925" t="s">
        <v>77980</v>
      </c>
    </row>
    <row r="6926" spans="1:12" x14ac:dyDescent="0.15">
      <c r="A6926" t="s">
        <v>12</v>
      </c>
      <c r="B6926">
        <v>1907392</v>
      </c>
      <c r="C6926">
        <v>1907412</v>
      </c>
      <c r="D6926" t="s">
        <v>23026</v>
      </c>
      <c r="E6926" t="s">
        <v>90</v>
      </c>
      <c r="F6926" t="s">
        <v>15</v>
      </c>
      <c r="G6926" t="s">
        <v>23</v>
      </c>
      <c r="H6926">
        <v>48</v>
      </c>
      <c r="I6926" t="s">
        <v>23030</v>
      </c>
      <c r="J6926" t="s">
        <v>23031</v>
      </c>
      <c r="K6926" t="s">
        <v>23032</v>
      </c>
      <c r="L6926" t="s">
        <v>78018</v>
      </c>
    </row>
    <row r="6927" spans="1:12" x14ac:dyDescent="0.15">
      <c r="A6927" t="s">
        <v>12</v>
      </c>
      <c r="B6927">
        <v>1907420</v>
      </c>
      <c r="C6927">
        <v>1907440</v>
      </c>
      <c r="D6927" t="s">
        <v>23026</v>
      </c>
      <c r="E6927" t="s">
        <v>90</v>
      </c>
      <c r="F6927" t="s">
        <v>15</v>
      </c>
      <c r="G6927" t="s">
        <v>23</v>
      </c>
      <c r="H6927">
        <v>76</v>
      </c>
      <c r="I6927" t="s">
        <v>23033</v>
      </c>
      <c r="J6927" t="s">
        <v>23034</v>
      </c>
      <c r="K6927" t="s">
        <v>23035</v>
      </c>
      <c r="L6927" t="s">
        <v>77985</v>
      </c>
    </row>
    <row r="6928" spans="1:12" x14ac:dyDescent="0.15">
      <c r="A6928" t="s">
        <v>12</v>
      </c>
      <c r="B6928">
        <v>1907443</v>
      </c>
      <c r="C6928">
        <v>1907463</v>
      </c>
      <c r="D6928" t="s">
        <v>23026</v>
      </c>
      <c r="E6928" t="s">
        <v>90</v>
      </c>
      <c r="F6928" t="s">
        <v>15</v>
      </c>
      <c r="G6928" t="s">
        <v>16</v>
      </c>
      <c r="H6928">
        <v>99</v>
      </c>
      <c r="I6928" t="s">
        <v>23036</v>
      </c>
      <c r="J6928" t="s">
        <v>23037</v>
      </c>
      <c r="K6928" t="s">
        <v>23038</v>
      </c>
      <c r="L6928" t="s">
        <v>78051</v>
      </c>
    </row>
    <row r="6929" spans="1:12" x14ac:dyDescent="0.15">
      <c r="A6929" t="s">
        <v>12</v>
      </c>
      <c r="B6929">
        <v>1907848</v>
      </c>
      <c r="C6929">
        <v>1907868</v>
      </c>
      <c r="D6929" t="s">
        <v>23039</v>
      </c>
      <c r="E6929" t="s">
        <v>90</v>
      </c>
      <c r="F6929" t="s">
        <v>15</v>
      </c>
      <c r="G6929" t="s">
        <v>32</v>
      </c>
      <c r="H6929">
        <v>29</v>
      </c>
      <c r="I6929" t="s">
        <v>23040</v>
      </c>
      <c r="J6929" t="s">
        <v>23041</v>
      </c>
      <c r="K6929" t="s">
        <v>23042</v>
      </c>
      <c r="L6929" t="s">
        <v>77921</v>
      </c>
    </row>
    <row r="6930" spans="1:12" x14ac:dyDescent="0.15">
      <c r="A6930" t="s">
        <v>12</v>
      </c>
      <c r="B6930">
        <v>1907869</v>
      </c>
      <c r="C6930">
        <v>1907889</v>
      </c>
      <c r="D6930" t="s">
        <v>23039</v>
      </c>
      <c r="E6930" t="s">
        <v>90</v>
      </c>
      <c r="F6930" t="s">
        <v>15</v>
      </c>
      <c r="G6930" t="s">
        <v>32</v>
      </c>
      <c r="H6930">
        <v>50</v>
      </c>
      <c r="I6930" t="s">
        <v>23043</v>
      </c>
      <c r="J6930" t="s">
        <v>23044</v>
      </c>
      <c r="K6930" t="s">
        <v>23045</v>
      </c>
      <c r="L6930" t="s">
        <v>77925</v>
      </c>
    </row>
    <row r="6931" spans="1:12" x14ac:dyDescent="0.15">
      <c r="A6931" t="s">
        <v>12</v>
      </c>
      <c r="B6931">
        <v>1907890</v>
      </c>
      <c r="C6931">
        <v>1907910</v>
      </c>
      <c r="D6931" t="s">
        <v>23039</v>
      </c>
      <c r="E6931" t="s">
        <v>90</v>
      </c>
      <c r="F6931" t="s">
        <v>15</v>
      </c>
      <c r="G6931" t="s">
        <v>32</v>
      </c>
      <c r="H6931">
        <v>71</v>
      </c>
      <c r="I6931" t="s">
        <v>23046</v>
      </c>
      <c r="J6931" t="s">
        <v>23047</v>
      </c>
      <c r="K6931" t="s">
        <v>23048</v>
      </c>
      <c r="L6931" t="s">
        <v>77969</v>
      </c>
    </row>
    <row r="6932" spans="1:12" x14ac:dyDescent="0.15">
      <c r="A6932" t="s">
        <v>12</v>
      </c>
      <c r="B6932">
        <v>1907930</v>
      </c>
      <c r="C6932">
        <v>1907950</v>
      </c>
      <c r="D6932" t="s">
        <v>23039</v>
      </c>
      <c r="E6932" t="s">
        <v>90</v>
      </c>
      <c r="F6932" t="s">
        <v>15</v>
      </c>
      <c r="G6932" t="s">
        <v>36</v>
      </c>
      <c r="H6932">
        <v>111</v>
      </c>
      <c r="I6932" t="s">
        <v>23049</v>
      </c>
      <c r="J6932" t="s">
        <v>23050</v>
      </c>
      <c r="K6932" t="s">
        <v>23051</v>
      </c>
      <c r="L6932" t="s">
        <v>77908</v>
      </c>
    </row>
    <row r="6933" spans="1:12" x14ac:dyDescent="0.15">
      <c r="A6933" t="s">
        <v>12</v>
      </c>
      <c r="B6933">
        <v>1913276</v>
      </c>
      <c r="C6933">
        <v>1913296</v>
      </c>
      <c r="D6933" t="s">
        <v>23052</v>
      </c>
      <c r="E6933" t="s">
        <v>23053</v>
      </c>
      <c r="F6933" t="s">
        <v>76</v>
      </c>
      <c r="G6933" t="s">
        <v>36</v>
      </c>
      <c r="H6933">
        <v>7</v>
      </c>
      <c r="I6933" t="s">
        <v>23054</v>
      </c>
      <c r="J6933" t="s">
        <v>23055</v>
      </c>
      <c r="K6933" t="s">
        <v>23056</v>
      </c>
      <c r="L6933" t="s">
        <v>77909</v>
      </c>
    </row>
    <row r="6934" spans="1:12" x14ac:dyDescent="0.15">
      <c r="A6934" t="s">
        <v>12</v>
      </c>
      <c r="B6934">
        <v>1913246</v>
      </c>
      <c r="C6934">
        <v>1913266</v>
      </c>
      <c r="D6934" t="s">
        <v>23052</v>
      </c>
      <c r="E6934" t="s">
        <v>23053</v>
      </c>
      <c r="F6934" t="s">
        <v>76</v>
      </c>
      <c r="G6934" t="s">
        <v>16</v>
      </c>
      <c r="H6934">
        <v>37</v>
      </c>
      <c r="I6934" t="s">
        <v>23057</v>
      </c>
      <c r="J6934" t="s">
        <v>23058</v>
      </c>
      <c r="K6934" t="s">
        <v>23059</v>
      </c>
      <c r="L6934" t="s">
        <v>77906</v>
      </c>
    </row>
    <row r="6935" spans="1:12" x14ac:dyDescent="0.15">
      <c r="A6935" t="s">
        <v>12</v>
      </c>
      <c r="B6935">
        <v>1913219</v>
      </c>
      <c r="C6935">
        <v>1913239</v>
      </c>
      <c r="D6935" t="s">
        <v>23052</v>
      </c>
      <c r="E6935" t="s">
        <v>23053</v>
      </c>
      <c r="F6935" t="s">
        <v>76</v>
      </c>
      <c r="G6935" t="s">
        <v>23</v>
      </c>
      <c r="H6935">
        <v>64</v>
      </c>
      <c r="I6935" t="s">
        <v>23060</v>
      </c>
      <c r="J6935" t="s">
        <v>23061</v>
      </c>
      <c r="K6935" t="s">
        <v>23062</v>
      </c>
      <c r="L6935" t="s">
        <v>77989</v>
      </c>
    </row>
    <row r="6936" spans="1:12" x14ac:dyDescent="0.15">
      <c r="A6936" t="s">
        <v>12</v>
      </c>
      <c r="B6936">
        <v>1913190</v>
      </c>
      <c r="C6936">
        <v>1913210</v>
      </c>
      <c r="D6936" t="s">
        <v>23052</v>
      </c>
      <c r="E6936" t="s">
        <v>23053</v>
      </c>
      <c r="F6936" t="s">
        <v>76</v>
      </c>
      <c r="G6936" t="s">
        <v>16</v>
      </c>
      <c r="H6936">
        <v>93</v>
      </c>
      <c r="I6936" t="s">
        <v>23063</v>
      </c>
      <c r="J6936" t="s">
        <v>23064</v>
      </c>
      <c r="K6936" t="s">
        <v>23065</v>
      </c>
      <c r="L6936" t="s">
        <v>78044</v>
      </c>
    </row>
    <row r="6937" spans="1:12" x14ac:dyDescent="0.15">
      <c r="A6937" t="s">
        <v>12</v>
      </c>
      <c r="B6937">
        <v>1913508</v>
      </c>
      <c r="C6937">
        <v>1913528</v>
      </c>
      <c r="D6937" t="s">
        <v>23066</v>
      </c>
      <c r="E6937" t="s">
        <v>90</v>
      </c>
      <c r="F6937" t="s">
        <v>15</v>
      </c>
      <c r="G6937" t="s">
        <v>32</v>
      </c>
      <c r="H6937">
        <v>1</v>
      </c>
      <c r="I6937" t="s">
        <v>23067</v>
      </c>
      <c r="J6937" t="s">
        <v>23068</v>
      </c>
      <c r="K6937" t="s">
        <v>23069</v>
      </c>
      <c r="L6937" t="s">
        <v>77917</v>
      </c>
    </row>
    <row r="6938" spans="1:12" x14ac:dyDescent="0.15">
      <c r="A6938" t="s">
        <v>12</v>
      </c>
      <c r="B6938">
        <v>1913535</v>
      </c>
      <c r="C6938">
        <v>1913555</v>
      </c>
      <c r="D6938" t="s">
        <v>23066</v>
      </c>
      <c r="E6938" t="s">
        <v>90</v>
      </c>
      <c r="F6938" t="s">
        <v>15</v>
      </c>
      <c r="G6938" t="s">
        <v>36</v>
      </c>
      <c r="H6938">
        <v>28</v>
      </c>
      <c r="I6938" t="s">
        <v>23070</v>
      </c>
      <c r="J6938" t="s">
        <v>23071</v>
      </c>
      <c r="K6938" t="s">
        <v>23072</v>
      </c>
      <c r="L6938" t="s">
        <v>77956</v>
      </c>
    </row>
    <row r="6939" spans="1:12" x14ac:dyDescent="0.15">
      <c r="A6939" t="s">
        <v>12</v>
      </c>
      <c r="B6939">
        <v>1913573</v>
      </c>
      <c r="C6939">
        <v>1913593</v>
      </c>
      <c r="D6939" t="s">
        <v>23066</v>
      </c>
      <c r="E6939" t="s">
        <v>90</v>
      </c>
      <c r="F6939" t="s">
        <v>15</v>
      </c>
      <c r="G6939" t="s">
        <v>36</v>
      </c>
      <c r="H6939">
        <v>66</v>
      </c>
      <c r="I6939" t="s">
        <v>23073</v>
      </c>
      <c r="J6939" t="s">
        <v>23074</v>
      </c>
      <c r="K6939" t="s">
        <v>23075</v>
      </c>
      <c r="L6939" t="s">
        <v>77928</v>
      </c>
    </row>
    <row r="6940" spans="1:12" x14ac:dyDescent="0.15">
      <c r="A6940" t="s">
        <v>12</v>
      </c>
      <c r="B6940">
        <v>1913614</v>
      </c>
      <c r="C6940">
        <v>1913634</v>
      </c>
      <c r="D6940" t="s">
        <v>23066</v>
      </c>
      <c r="E6940" t="s">
        <v>90</v>
      </c>
      <c r="F6940" t="s">
        <v>15</v>
      </c>
      <c r="G6940" t="s">
        <v>23</v>
      </c>
      <c r="H6940">
        <v>107</v>
      </c>
      <c r="I6940" t="s">
        <v>23076</v>
      </c>
      <c r="J6940" t="s">
        <v>23077</v>
      </c>
      <c r="K6940" t="s">
        <v>23078</v>
      </c>
      <c r="L6940" t="s">
        <v>77983</v>
      </c>
    </row>
    <row r="6941" spans="1:12" x14ac:dyDescent="0.15">
      <c r="A6941" t="s">
        <v>12</v>
      </c>
      <c r="B6941">
        <v>1914193</v>
      </c>
      <c r="C6941">
        <v>1914213</v>
      </c>
      <c r="D6941" t="s">
        <v>23079</v>
      </c>
      <c r="E6941" t="s">
        <v>90</v>
      </c>
      <c r="F6941" t="s">
        <v>15</v>
      </c>
      <c r="G6941" t="s">
        <v>32</v>
      </c>
      <c r="H6941">
        <v>20</v>
      </c>
      <c r="I6941" t="s">
        <v>23080</v>
      </c>
      <c r="J6941" t="s">
        <v>23081</v>
      </c>
      <c r="K6941" t="s">
        <v>23082</v>
      </c>
      <c r="L6941" t="s">
        <v>77968</v>
      </c>
    </row>
    <row r="6942" spans="1:12" x14ac:dyDescent="0.15">
      <c r="A6942" t="s">
        <v>12</v>
      </c>
      <c r="B6942">
        <v>1914223</v>
      </c>
      <c r="C6942">
        <v>1914243</v>
      </c>
      <c r="D6942" t="s">
        <v>23079</v>
      </c>
      <c r="E6942" t="s">
        <v>90</v>
      </c>
      <c r="F6942" t="s">
        <v>15</v>
      </c>
      <c r="G6942" t="s">
        <v>23</v>
      </c>
      <c r="H6942">
        <v>50</v>
      </c>
      <c r="I6942" t="s">
        <v>23083</v>
      </c>
      <c r="J6942" t="s">
        <v>23084</v>
      </c>
      <c r="K6942" t="s">
        <v>23085</v>
      </c>
      <c r="L6942" t="s">
        <v>77925</v>
      </c>
    </row>
    <row r="6943" spans="1:12" x14ac:dyDescent="0.15">
      <c r="A6943" t="s">
        <v>12</v>
      </c>
      <c r="B6943">
        <v>1914244</v>
      </c>
      <c r="C6943">
        <v>1914264</v>
      </c>
      <c r="D6943" t="s">
        <v>23079</v>
      </c>
      <c r="E6943" t="s">
        <v>90</v>
      </c>
      <c r="F6943" t="s">
        <v>15</v>
      </c>
      <c r="G6943" t="s">
        <v>23</v>
      </c>
      <c r="H6943">
        <v>71</v>
      </c>
      <c r="I6943" t="s">
        <v>23086</v>
      </c>
      <c r="J6943" t="s">
        <v>23087</v>
      </c>
      <c r="K6943" t="s">
        <v>23088</v>
      </c>
      <c r="L6943" t="s">
        <v>77969</v>
      </c>
    </row>
    <row r="6944" spans="1:12" x14ac:dyDescent="0.15">
      <c r="A6944" t="s">
        <v>12</v>
      </c>
      <c r="B6944">
        <v>1914277</v>
      </c>
      <c r="C6944">
        <v>1914297</v>
      </c>
      <c r="D6944" t="s">
        <v>23079</v>
      </c>
      <c r="E6944" t="s">
        <v>90</v>
      </c>
      <c r="F6944" t="s">
        <v>15</v>
      </c>
      <c r="G6944" t="s">
        <v>36</v>
      </c>
      <c r="H6944">
        <v>104</v>
      </c>
      <c r="I6944" t="s">
        <v>23089</v>
      </c>
      <c r="J6944" t="s">
        <v>23090</v>
      </c>
      <c r="K6944" t="s">
        <v>23091</v>
      </c>
      <c r="L6944" t="s">
        <v>77963</v>
      </c>
    </row>
    <row r="6945" spans="1:12" x14ac:dyDescent="0.15">
      <c r="A6945" t="s">
        <v>12</v>
      </c>
      <c r="B6945">
        <v>1916258</v>
      </c>
      <c r="C6945">
        <v>1916278</v>
      </c>
      <c r="D6945" t="s">
        <v>23092</v>
      </c>
      <c r="E6945" t="s">
        <v>90</v>
      </c>
      <c r="F6945" t="s">
        <v>15</v>
      </c>
      <c r="G6945" t="s">
        <v>16</v>
      </c>
      <c r="H6945">
        <v>9</v>
      </c>
      <c r="I6945" t="s">
        <v>23093</v>
      </c>
      <c r="J6945" t="s">
        <v>23094</v>
      </c>
      <c r="K6945" t="s">
        <v>23095</v>
      </c>
      <c r="L6945" t="s">
        <v>77939</v>
      </c>
    </row>
    <row r="6946" spans="1:12" x14ac:dyDescent="0.15">
      <c r="A6946" t="s">
        <v>12</v>
      </c>
      <c r="B6946">
        <v>1916278</v>
      </c>
      <c r="C6946">
        <v>1916298</v>
      </c>
      <c r="D6946" t="s">
        <v>23092</v>
      </c>
      <c r="E6946" t="s">
        <v>90</v>
      </c>
      <c r="F6946" t="s">
        <v>15</v>
      </c>
      <c r="G6946" t="s">
        <v>16</v>
      </c>
      <c r="H6946">
        <v>29</v>
      </c>
      <c r="I6946" t="s">
        <v>23096</v>
      </c>
      <c r="J6946" t="s">
        <v>23097</v>
      </c>
      <c r="K6946" t="s">
        <v>23098</v>
      </c>
      <c r="L6946" t="s">
        <v>77921</v>
      </c>
    </row>
    <row r="6947" spans="1:12" x14ac:dyDescent="0.15">
      <c r="A6947" t="s">
        <v>12</v>
      </c>
      <c r="B6947">
        <v>1916298</v>
      </c>
      <c r="C6947">
        <v>1916318</v>
      </c>
      <c r="D6947" t="s">
        <v>23092</v>
      </c>
      <c r="E6947" t="s">
        <v>90</v>
      </c>
      <c r="F6947" t="s">
        <v>15</v>
      </c>
      <c r="G6947" t="s">
        <v>36</v>
      </c>
      <c r="H6947">
        <v>49</v>
      </c>
      <c r="I6947" t="s">
        <v>23099</v>
      </c>
      <c r="J6947" t="s">
        <v>23100</v>
      </c>
      <c r="K6947" t="s">
        <v>23101</v>
      </c>
      <c r="L6947" t="s">
        <v>77913</v>
      </c>
    </row>
    <row r="6948" spans="1:12" x14ac:dyDescent="0.15">
      <c r="A6948" t="s">
        <v>12</v>
      </c>
      <c r="B6948">
        <v>1916319</v>
      </c>
      <c r="C6948">
        <v>1916339</v>
      </c>
      <c r="D6948" t="s">
        <v>23092</v>
      </c>
      <c r="E6948" t="s">
        <v>90</v>
      </c>
      <c r="F6948" t="s">
        <v>15</v>
      </c>
      <c r="G6948" t="s">
        <v>36</v>
      </c>
      <c r="H6948">
        <v>70</v>
      </c>
      <c r="I6948" t="s">
        <v>23102</v>
      </c>
      <c r="J6948" t="s">
        <v>23103</v>
      </c>
      <c r="K6948" t="s">
        <v>23104</v>
      </c>
      <c r="L6948" t="s">
        <v>77919</v>
      </c>
    </row>
    <row r="6949" spans="1:12" x14ac:dyDescent="0.15">
      <c r="A6949" t="s">
        <v>12</v>
      </c>
      <c r="B6949">
        <v>1918150</v>
      </c>
      <c r="C6949">
        <v>1918170</v>
      </c>
      <c r="D6949" t="s">
        <v>23105</v>
      </c>
      <c r="E6949" t="s">
        <v>90</v>
      </c>
      <c r="F6949" t="s">
        <v>15</v>
      </c>
      <c r="G6949" t="s">
        <v>32</v>
      </c>
      <c r="H6949">
        <v>46</v>
      </c>
      <c r="I6949" t="s">
        <v>23106</v>
      </c>
      <c r="J6949" t="s">
        <v>23107</v>
      </c>
      <c r="K6949" t="s">
        <v>23108</v>
      </c>
      <c r="L6949" t="s">
        <v>78004</v>
      </c>
    </row>
    <row r="6950" spans="1:12" x14ac:dyDescent="0.15">
      <c r="A6950" t="s">
        <v>12</v>
      </c>
      <c r="B6950">
        <v>1918177</v>
      </c>
      <c r="C6950">
        <v>1918197</v>
      </c>
      <c r="D6950" t="s">
        <v>23105</v>
      </c>
      <c r="E6950" t="s">
        <v>90</v>
      </c>
      <c r="F6950" t="s">
        <v>15</v>
      </c>
      <c r="G6950" t="s">
        <v>23</v>
      </c>
      <c r="H6950">
        <v>73</v>
      </c>
      <c r="I6950" t="s">
        <v>23109</v>
      </c>
      <c r="J6950" t="s">
        <v>23110</v>
      </c>
      <c r="K6950" t="s">
        <v>23111</v>
      </c>
      <c r="L6950" t="s">
        <v>77926</v>
      </c>
    </row>
    <row r="6951" spans="1:12" x14ac:dyDescent="0.15">
      <c r="A6951" t="s">
        <v>12</v>
      </c>
      <c r="B6951">
        <v>1918209</v>
      </c>
      <c r="C6951">
        <v>1918229</v>
      </c>
      <c r="D6951" t="s">
        <v>23105</v>
      </c>
      <c r="E6951" t="s">
        <v>90</v>
      </c>
      <c r="F6951" t="s">
        <v>15</v>
      </c>
      <c r="G6951" t="s">
        <v>23</v>
      </c>
      <c r="H6951">
        <v>105</v>
      </c>
      <c r="I6951" t="s">
        <v>23112</v>
      </c>
      <c r="J6951" t="s">
        <v>23113</v>
      </c>
      <c r="K6951" t="s">
        <v>23114</v>
      </c>
      <c r="L6951" t="s">
        <v>78028</v>
      </c>
    </row>
    <row r="6952" spans="1:12" x14ac:dyDescent="0.15">
      <c r="A6952" t="s">
        <v>12</v>
      </c>
      <c r="B6952">
        <v>1918244</v>
      </c>
      <c r="C6952">
        <v>1918264</v>
      </c>
      <c r="D6952" t="s">
        <v>23105</v>
      </c>
      <c r="E6952" t="s">
        <v>90</v>
      </c>
      <c r="F6952" t="s">
        <v>15</v>
      </c>
      <c r="G6952" t="s">
        <v>32</v>
      </c>
      <c r="H6952">
        <v>140</v>
      </c>
      <c r="I6952" t="s">
        <v>23115</v>
      </c>
      <c r="J6952" t="s">
        <v>23116</v>
      </c>
      <c r="K6952" t="s">
        <v>23117</v>
      </c>
      <c r="L6952" t="s">
        <v>78038</v>
      </c>
    </row>
    <row r="6953" spans="1:12" x14ac:dyDescent="0.15">
      <c r="A6953" t="s">
        <v>12</v>
      </c>
      <c r="B6953">
        <v>1918679</v>
      </c>
      <c r="C6953">
        <v>1918699</v>
      </c>
      <c r="D6953" t="s">
        <v>23118</v>
      </c>
      <c r="E6953" t="s">
        <v>90</v>
      </c>
      <c r="F6953" t="s">
        <v>15</v>
      </c>
      <c r="G6953" t="s">
        <v>23</v>
      </c>
      <c r="H6953">
        <v>6</v>
      </c>
      <c r="I6953" t="s">
        <v>23119</v>
      </c>
      <c r="J6953" t="s">
        <v>23120</v>
      </c>
      <c r="K6953" t="s">
        <v>23121</v>
      </c>
      <c r="L6953" t="s">
        <v>78025</v>
      </c>
    </row>
    <row r="6954" spans="1:12" x14ac:dyDescent="0.15">
      <c r="A6954" t="s">
        <v>12</v>
      </c>
      <c r="B6954">
        <v>1918703</v>
      </c>
      <c r="C6954">
        <v>1918723</v>
      </c>
      <c r="D6954" t="s">
        <v>23118</v>
      </c>
      <c r="E6954" t="s">
        <v>90</v>
      </c>
      <c r="F6954" t="s">
        <v>15</v>
      </c>
      <c r="G6954" t="s">
        <v>36</v>
      </c>
      <c r="H6954">
        <v>30</v>
      </c>
      <c r="I6954" t="s">
        <v>23122</v>
      </c>
      <c r="J6954" t="s">
        <v>23123</v>
      </c>
      <c r="K6954" t="s">
        <v>23124</v>
      </c>
      <c r="L6954" t="s">
        <v>77984</v>
      </c>
    </row>
    <row r="6955" spans="1:12" x14ac:dyDescent="0.15">
      <c r="A6955" t="s">
        <v>12</v>
      </c>
      <c r="B6955">
        <v>1918726</v>
      </c>
      <c r="C6955">
        <v>1918746</v>
      </c>
      <c r="D6955" t="s">
        <v>23118</v>
      </c>
      <c r="E6955" t="s">
        <v>90</v>
      </c>
      <c r="F6955" t="s">
        <v>15</v>
      </c>
      <c r="G6955" t="s">
        <v>23</v>
      </c>
      <c r="H6955">
        <v>53</v>
      </c>
      <c r="I6955" t="s">
        <v>23125</v>
      </c>
      <c r="J6955" t="s">
        <v>23126</v>
      </c>
      <c r="K6955" t="s">
        <v>23127</v>
      </c>
      <c r="L6955" t="s">
        <v>77922</v>
      </c>
    </row>
    <row r="6956" spans="1:12" x14ac:dyDescent="0.15">
      <c r="A6956" t="s">
        <v>12</v>
      </c>
      <c r="B6956">
        <v>1918847</v>
      </c>
      <c r="C6956">
        <v>1918867</v>
      </c>
      <c r="D6956" t="s">
        <v>23118</v>
      </c>
      <c r="E6956" t="s">
        <v>90</v>
      </c>
      <c r="F6956" t="s">
        <v>15</v>
      </c>
      <c r="G6956" t="s">
        <v>23</v>
      </c>
      <c r="H6956">
        <v>174</v>
      </c>
      <c r="I6956" t="s">
        <v>23128</v>
      </c>
      <c r="J6956" t="s">
        <v>23129</v>
      </c>
      <c r="K6956" t="s">
        <v>23130</v>
      </c>
      <c r="L6956" t="s">
        <v>78085</v>
      </c>
    </row>
    <row r="6957" spans="1:12" x14ac:dyDescent="0.15">
      <c r="A6957" t="s">
        <v>12</v>
      </c>
      <c r="B6957">
        <v>1921746</v>
      </c>
      <c r="C6957">
        <v>1921766</v>
      </c>
      <c r="D6957" t="s">
        <v>23131</v>
      </c>
      <c r="E6957" t="s">
        <v>90</v>
      </c>
      <c r="F6957" t="s">
        <v>76</v>
      </c>
      <c r="G6957" t="s">
        <v>36</v>
      </c>
      <c r="H6957">
        <v>8</v>
      </c>
      <c r="I6957" t="s">
        <v>23132</v>
      </c>
      <c r="J6957" t="s">
        <v>23133</v>
      </c>
      <c r="K6957" t="s">
        <v>23134</v>
      </c>
      <c r="L6957" t="s">
        <v>77955</v>
      </c>
    </row>
    <row r="6958" spans="1:12" x14ac:dyDescent="0.15">
      <c r="A6958" t="s">
        <v>12</v>
      </c>
      <c r="B6958">
        <v>1921725</v>
      </c>
      <c r="C6958">
        <v>1921745</v>
      </c>
      <c r="D6958" t="s">
        <v>23131</v>
      </c>
      <c r="E6958" t="s">
        <v>90</v>
      </c>
      <c r="F6958" t="s">
        <v>76</v>
      </c>
      <c r="G6958" t="s">
        <v>23</v>
      </c>
      <c r="H6958">
        <v>29</v>
      </c>
      <c r="I6958" t="s">
        <v>23135</v>
      </c>
      <c r="J6958" t="s">
        <v>23136</v>
      </c>
      <c r="K6958" t="s">
        <v>23137</v>
      </c>
      <c r="L6958" t="s">
        <v>77921</v>
      </c>
    </row>
    <row r="6959" spans="1:12" x14ac:dyDescent="0.15">
      <c r="A6959" t="s">
        <v>12</v>
      </c>
      <c r="B6959">
        <v>1921702</v>
      </c>
      <c r="C6959">
        <v>1921722</v>
      </c>
      <c r="D6959" t="s">
        <v>23131</v>
      </c>
      <c r="E6959" t="s">
        <v>90</v>
      </c>
      <c r="F6959" t="s">
        <v>76</v>
      </c>
      <c r="G6959" t="s">
        <v>23</v>
      </c>
      <c r="H6959">
        <v>52</v>
      </c>
      <c r="I6959" t="s">
        <v>23138</v>
      </c>
      <c r="J6959" t="s">
        <v>23139</v>
      </c>
      <c r="K6959" t="s">
        <v>23140</v>
      </c>
      <c r="L6959" t="s">
        <v>77959</v>
      </c>
    </row>
    <row r="6960" spans="1:12" x14ac:dyDescent="0.15">
      <c r="A6960" t="s">
        <v>12</v>
      </c>
      <c r="B6960">
        <v>1921681</v>
      </c>
      <c r="C6960">
        <v>1921701</v>
      </c>
      <c r="D6960" t="s">
        <v>23131</v>
      </c>
      <c r="E6960" t="s">
        <v>90</v>
      </c>
      <c r="F6960" t="s">
        <v>76</v>
      </c>
      <c r="G6960" t="s">
        <v>36</v>
      </c>
      <c r="H6960">
        <v>73</v>
      </c>
      <c r="I6960" t="s">
        <v>23141</v>
      </c>
      <c r="J6960" t="s">
        <v>23142</v>
      </c>
      <c r="K6960" t="s">
        <v>23143</v>
      </c>
      <c r="L6960" t="s">
        <v>77926</v>
      </c>
    </row>
    <row r="6961" spans="1:12" x14ac:dyDescent="0.15">
      <c r="A6961" t="s">
        <v>12</v>
      </c>
      <c r="B6961">
        <v>1921859</v>
      </c>
      <c r="C6961">
        <v>1921879</v>
      </c>
      <c r="D6961" t="s">
        <v>23144</v>
      </c>
      <c r="E6961" t="s">
        <v>90</v>
      </c>
      <c r="F6961" t="s">
        <v>15</v>
      </c>
      <c r="G6961" t="s">
        <v>23</v>
      </c>
      <c r="H6961">
        <v>6</v>
      </c>
      <c r="I6961" t="s">
        <v>23145</v>
      </c>
      <c r="J6961" t="s">
        <v>23146</v>
      </c>
      <c r="K6961" t="s">
        <v>23147</v>
      </c>
      <c r="L6961" t="s">
        <v>78025</v>
      </c>
    </row>
    <row r="6962" spans="1:12" x14ac:dyDescent="0.15">
      <c r="A6962" t="s">
        <v>12</v>
      </c>
      <c r="B6962">
        <v>1921879</v>
      </c>
      <c r="C6962">
        <v>1921899</v>
      </c>
      <c r="D6962" t="s">
        <v>23144</v>
      </c>
      <c r="E6962" t="s">
        <v>90</v>
      </c>
      <c r="F6962" t="s">
        <v>15</v>
      </c>
      <c r="G6962" t="s">
        <v>16</v>
      </c>
      <c r="H6962">
        <v>26</v>
      </c>
      <c r="I6962" t="s">
        <v>23148</v>
      </c>
      <c r="J6962" t="s">
        <v>23149</v>
      </c>
      <c r="K6962" t="s">
        <v>23150</v>
      </c>
      <c r="L6962" t="s">
        <v>78002</v>
      </c>
    </row>
    <row r="6963" spans="1:12" x14ac:dyDescent="0.15">
      <c r="A6963" t="s">
        <v>12</v>
      </c>
      <c r="B6963">
        <v>1921922</v>
      </c>
      <c r="C6963">
        <v>1921942</v>
      </c>
      <c r="D6963" t="s">
        <v>23144</v>
      </c>
      <c r="E6963" t="s">
        <v>90</v>
      </c>
      <c r="F6963" t="s">
        <v>15</v>
      </c>
      <c r="G6963" t="s">
        <v>36</v>
      </c>
      <c r="H6963">
        <v>69</v>
      </c>
      <c r="I6963" t="s">
        <v>23151</v>
      </c>
      <c r="J6963" t="s">
        <v>23152</v>
      </c>
      <c r="K6963" t="s">
        <v>23153</v>
      </c>
      <c r="L6963" t="s">
        <v>78015</v>
      </c>
    </row>
    <row r="6964" spans="1:12" x14ac:dyDescent="0.15">
      <c r="A6964" t="s">
        <v>12</v>
      </c>
      <c r="B6964">
        <v>1921963</v>
      </c>
      <c r="C6964">
        <v>1921983</v>
      </c>
      <c r="D6964" t="s">
        <v>23144</v>
      </c>
      <c r="E6964" t="s">
        <v>90</v>
      </c>
      <c r="F6964" t="s">
        <v>15</v>
      </c>
      <c r="G6964" t="s">
        <v>32</v>
      </c>
      <c r="H6964">
        <v>110</v>
      </c>
      <c r="I6964" t="s">
        <v>23154</v>
      </c>
      <c r="J6964" t="s">
        <v>23155</v>
      </c>
      <c r="K6964" t="s">
        <v>23156</v>
      </c>
      <c r="L6964" t="s">
        <v>78030</v>
      </c>
    </row>
    <row r="6965" spans="1:12" x14ac:dyDescent="0.15">
      <c r="A6965" t="s">
        <v>12</v>
      </c>
      <c r="B6965">
        <v>1922856</v>
      </c>
      <c r="C6965">
        <v>1922876</v>
      </c>
      <c r="D6965" t="s">
        <v>23157</v>
      </c>
      <c r="E6965" t="s">
        <v>90</v>
      </c>
      <c r="F6965" t="s">
        <v>76</v>
      </c>
      <c r="G6965" t="s">
        <v>36</v>
      </c>
      <c r="H6965">
        <v>0</v>
      </c>
      <c r="I6965" t="s">
        <v>23158</v>
      </c>
      <c r="J6965" t="s">
        <v>23159</v>
      </c>
      <c r="K6965" t="s">
        <v>23160</v>
      </c>
      <c r="L6965" t="s">
        <v>77980</v>
      </c>
    </row>
    <row r="6966" spans="1:12" x14ac:dyDescent="0.15">
      <c r="A6966" t="s">
        <v>12</v>
      </c>
      <c r="B6966">
        <v>1922835</v>
      </c>
      <c r="C6966">
        <v>1922855</v>
      </c>
      <c r="D6966" t="s">
        <v>23157</v>
      </c>
      <c r="E6966" t="s">
        <v>90</v>
      </c>
      <c r="F6966" t="s">
        <v>76</v>
      </c>
      <c r="G6966" t="s">
        <v>32</v>
      </c>
      <c r="H6966">
        <v>21</v>
      </c>
      <c r="I6966" t="s">
        <v>23161</v>
      </c>
      <c r="J6966" t="s">
        <v>23162</v>
      </c>
      <c r="K6966" t="s">
        <v>23163</v>
      </c>
      <c r="L6966" t="s">
        <v>78022</v>
      </c>
    </row>
    <row r="6967" spans="1:12" x14ac:dyDescent="0.15">
      <c r="A6967" t="s">
        <v>12</v>
      </c>
      <c r="B6967">
        <v>1922815</v>
      </c>
      <c r="C6967">
        <v>1922835</v>
      </c>
      <c r="D6967" t="s">
        <v>23157</v>
      </c>
      <c r="E6967" t="s">
        <v>90</v>
      </c>
      <c r="F6967" t="s">
        <v>76</v>
      </c>
      <c r="G6967" t="s">
        <v>32</v>
      </c>
      <c r="H6967">
        <v>41</v>
      </c>
      <c r="I6967" t="s">
        <v>23164</v>
      </c>
      <c r="J6967" t="s">
        <v>23165</v>
      </c>
      <c r="K6967" t="s">
        <v>23166</v>
      </c>
      <c r="L6967" t="s">
        <v>78014</v>
      </c>
    </row>
    <row r="6968" spans="1:12" x14ac:dyDescent="0.15">
      <c r="A6968" t="s">
        <v>12</v>
      </c>
      <c r="B6968">
        <v>1922783</v>
      </c>
      <c r="C6968">
        <v>1922803</v>
      </c>
      <c r="D6968" t="s">
        <v>23157</v>
      </c>
      <c r="E6968" t="s">
        <v>90</v>
      </c>
      <c r="F6968" t="s">
        <v>76</v>
      </c>
      <c r="G6968" t="s">
        <v>36</v>
      </c>
      <c r="H6968">
        <v>73</v>
      </c>
      <c r="I6968" t="s">
        <v>23167</v>
      </c>
      <c r="J6968" t="s">
        <v>23168</v>
      </c>
      <c r="K6968" t="s">
        <v>23169</v>
      </c>
      <c r="L6968" t="s">
        <v>77926</v>
      </c>
    </row>
    <row r="6969" spans="1:12" x14ac:dyDescent="0.15">
      <c r="A6969" t="s">
        <v>12</v>
      </c>
      <c r="B6969">
        <v>1923464</v>
      </c>
      <c r="C6969">
        <v>1923484</v>
      </c>
      <c r="D6969" t="s">
        <v>23170</v>
      </c>
      <c r="E6969" t="s">
        <v>90</v>
      </c>
      <c r="F6969" t="s">
        <v>15</v>
      </c>
      <c r="G6969" t="s">
        <v>32</v>
      </c>
      <c r="H6969">
        <v>29</v>
      </c>
      <c r="I6969" t="s">
        <v>23171</v>
      </c>
      <c r="J6969" t="s">
        <v>23172</v>
      </c>
      <c r="K6969" t="s">
        <v>23173</v>
      </c>
      <c r="L6969" t="s">
        <v>77921</v>
      </c>
    </row>
    <row r="6970" spans="1:12" x14ac:dyDescent="0.15">
      <c r="A6970" t="s">
        <v>12</v>
      </c>
      <c r="B6970">
        <v>1923484</v>
      </c>
      <c r="C6970">
        <v>1923504</v>
      </c>
      <c r="D6970" t="s">
        <v>23170</v>
      </c>
      <c r="E6970" t="s">
        <v>90</v>
      </c>
      <c r="F6970" t="s">
        <v>15</v>
      </c>
      <c r="G6970" t="s">
        <v>16</v>
      </c>
      <c r="H6970">
        <v>49</v>
      </c>
      <c r="I6970" t="s">
        <v>23174</v>
      </c>
      <c r="J6970" t="s">
        <v>23175</v>
      </c>
      <c r="K6970" t="s">
        <v>23176</v>
      </c>
      <c r="L6970" t="s">
        <v>77913</v>
      </c>
    </row>
    <row r="6971" spans="1:12" x14ac:dyDescent="0.15">
      <c r="A6971" t="s">
        <v>12</v>
      </c>
      <c r="B6971">
        <v>1923520</v>
      </c>
      <c r="C6971">
        <v>1923540</v>
      </c>
      <c r="D6971" t="s">
        <v>23170</v>
      </c>
      <c r="E6971" t="s">
        <v>90</v>
      </c>
      <c r="F6971" t="s">
        <v>15</v>
      </c>
      <c r="G6971" t="s">
        <v>16</v>
      </c>
      <c r="H6971">
        <v>85</v>
      </c>
      <c r="I6971" t="s">
        <v>23177</v>
      </c>
      <c r="J6971" t="s">
        <v>23178</v>
      </c>
      <c r="K6971" t="s">
        <v>23179</v>
      </c>
      <c r="L6971" t="s">
        <v>77972</v>
      </c>
    </row>
    <row r="6972" spans="1:12" x14ac:dyDescent="0.15">
      <c r="A6972" t="s">
        <v>12</v>
      </c>
      <c r="B6972">
        <v>1923599</v>
      </c>
      <c r="C6972">
        <v>1923619</v>
      </c>
      <c r="D6972" t="s">
        <v>23170</v>
      </c>
      <c r="E6972" t="s">
        <v>90</v>
      </c>
      <c r="F6972" t="s">
        <v>15</v>
      </c>
      <c r="G6972" t="s">
        <v>36</v>
      </c>
      <c r="H6972">
        <v>164</v>
      </c>
      <c r="I6972" t="s">
        <v>23180</v>
      </c>
      <c r="J6972" t="s">
        <v>23181</v>
      </c>
      <c r="K6972" t="s">
        <v>23182</v>
      </c>
      <c r="L6972" t="s">
        <v>78081</v>
      </c>
    </row>
    <row r="6973" spans="1:12" x14ac:dyDescent="0.15">
      <c r="A6973" t="s">
        <v>12</v>
      </c>
      <c r="B6973">
        <v>1924502</v>
      </c>
      <c r="C6973">
        <v>1924522</v>
      </c>
      <c r="D6973" t="s">
        <v>23183</v>
      </c>
      <c r="E6973" t="s">
        <v>90</v>
      </c>
      <c r="F6973" t="s">
        <v>15</v>
      </c>
      <c r="G6973" t="s">
        <v>23</v>
      </c>
      <c r="H6973">
        <v>12</v>
      </c>
      <c r="I6973" t="s">
        <v>23184</v>
      </c>
      <c r="J6973" t="s">
        <v>23185</v>
      </c>
      <c r="K6973" t="s">
        <v>23186</v>
      </c>
      <c r="L6973" t="s">
        <v>77991</v>
      </c>
    </row>
    <row r="6974" spans="1:12" x14ac:dyDescent="0.15">
      <c r="A6974" t="s">
        <v>12</v>
      </c>
      <c r="B6974">
        <v>1924536</v>
      </c>
      <c r="C6974">
        <v>1924556</v>
      </c>
      <c r="D6974" t="s">
        <v>23183</v>
      </c>
      <c r="E6974" t="s">
        <v>90</v>
      </c>
      <c r="F6974" t="s">
        <v>15</v>
      </c>
      <c r="G6974" t="s">
        <v>16</v>
      </c>
      <c r="H6974">
        <v>46</v>
      </c>
      <c r="I6974" t="s">
        <v>23187</v>
      </c>
      <c r="J6974" t="s">
        <v>23188</v>
      </c>
      <c r="K6974" t="s">
        <v>23189</v>
      </c>
      <c r="L6974" t="s">
        <v>78004</v>
      </c>
    </row>
    <row r="6975" spans="1:12" x14ac:dyDescent="0.15">
      <c r="A6975" t="s">
        <v>12</v>
      </c>
      <c r="B6975">
        <v>1924572</v>
      </c>
      <c r="C6975">
        <v>1924592</v>
      </c>
      <c r="D6975" t="s">
        <v>23183</v>
      </c>
      <c r="E6975" t="s">
        <v>90</v>
      </c>
      <c r="F6975" t="s">
        <v>15</v>
      </c>
      <c r="G6975" t="s">
        <v>23</v>
      </c>
      <c r="H6975">
        <v>82</v>
      </c>
      <c r="I6975" t="s">
        <v>23190</v>
      </c>
      <c r="J6975" t="s">
        <v>23191</v>
      </c>
      <c r="K6975" t="s">
        <v>23192</v>
      </c>
      <c r="L6975" t="s">
        <v>78011</v>
      </c>
    </row>
    <row r="6976" spans="1:12" x14ac:dyDescent="0.15">
      <c r="A6976" t="s">
        <v>12</v>
      </c>
      <c r="B6976">
        <v>1924599</v>
      </c>
      <c r="C6976">
        <v>1924619</v>
      </c>
      <c r="D6976" t="s">
        <v>23183</v>
      </c>
      <c r="E6976" t="s">
        <v>90</v>
      </c>
      <c r="F6976" t="s">
        <v>15</v>
      </c>
      <c r="G6976" t="s">
        <v>23</v>
      </c>
      <c r="H6976">
        <v>109</v>
      </c>
      <c r="I6976" t="s">
        <v>23193</v>
      </c>
      <c r="J6976" t="s">
        <v>23194</v>
      </c>
      <c r="K6976" t="s">
        <v>23195</v>
      </c>
      <c r="L6976" t="s">
        <v>77947</v>
      </c>
    </row>
    <row r="6977" spans="1:12" x14ac:dyDescent="0.15">
      <c r="A6977" t="s">
        <v>12</v>
      </c>
      <c r="B6977">
        <v>1925512</v>
      </c>
      <c r="C6977">
        <v>1925532</v>
      </c>
      <c r="D6977" t="s">
        <v>23196</v>
      </c>
      <c r="E6977" t="s">
        <v>90</v>
      </c>
      <c r="F6977" t="s">
        <v>15</v>
      </c>
      <c r="G6977" t="s">
        <v>36</v>
      </c>
      <c r="H6977">
        <v>30</v>
      </c>
      <c r="I6977" t="s">
        <v>23197</v>
      </c>
      <c r="J6977" t="s">
        <v>23198</v>
      </c>
      <c r="K6977" t="s">
        <v>23199</v>
      </c>
      <c r="L6977" t="s">
        <v>77984</v>
      </c>
    </row>
    <row r="6978" spans="1:12" x14ac:dyDescent="0.15">
      <c r="A6978" t="s">
        <v>12</v>
      </c>
      <c r="B6978">
        <v>1925532</v>
      </c>
      <c r="C6978">
        <v>1925552</v>
      </c>
      <c r="D6978" t="s">
        <v>23196</v>
      </c>
      <c r="E6978" t="s">
        <v>90</v>
      </c>
      <c r="F6978" t="s">
        <v>15</v>
      </c>
      <c r="G6978" t="s">
        <v>16</v>
      </c>
      <c r="H6978">
        <v>50</v>
      </c>
      <c r="I6978" t="s">
        <v>23200</v>
      </c>
      <c r="J6978" t="s">
        <v>23201</v>
      </c>
      <c r="K6978" t="s">
        <v>23202</v>
      </c>
      <c r="L6978" t="s">
        <v>77925</v>
      </c>
    </row>
    <row r="6979" spans="1:12" x14ac:dyDescent="0.15">
      <c r="A6979" t="s">
        <v>12</v>
      </c>
      <c r="B6979">
        <v>1925552</v>
      </c>
      <c r="C6979">
        <v>1925572</v>
      </c>
      <c r="D6979" t="s">
        <v>23196</v>
      </c>
      <c r="E6979" t="s">
        <v>90</v>
      </c>
      <c r="F6979" t="s">
        <v>15</v>
      </c>
      <c r="G6979" t="s">
        <v>16</v>
      </c>
      <c r="H6979">
        <v>70</v>
      </c>
      <c r="I6979" t="s">
        <v>23203</v>
      </c>
      <c r="J6979" t="s">
        <v>23204</v>
      </c>
      <c r="K6979" t="s">
        <v>23205</v>
      </c>
      <c r="L6979" t="s">
        <v>77919</v>
      </c>
    </row>
    <row r="6980" spans="1:12" x14ac:dyDescent="0.15">
      <c r="A6980" t="s">
        <v>12</v>
      </c>
      <c r="B6980">
        <v>1925577</v>
      </c>
      <c r="C6980">
        <v>1925597</v>
      </c>
      <c r="D6980" t="s">
        <v>23196</v>
      </c>
      <c r="E6980" t="s">
        <v>90</v>
      </c>
      <c r="F6980" t="s">
        <v>15</v>
      </c>
      <c r="G6980" t="s">
        <v>23</v>
      </c>
      <c r="H6980">
        <v>95</v>
      </c>
      <c r="I6980" t="s">
        <v>23206</v>
      </c>
      <c r="J6980" t="s">
        <v>23207</v>
      </c>
      <c r="K6980" t="s">
        <v>23208</v>
      </c>
      <c r="L6980" t="s">
        <v>77920</v>
      </c>
    </row>
    <row r="6981" spans="1:12" x14ac:dyDescent="0.15">
      <c r="A6981" t="s">
        <v>12</v>
      </c>
      <c r="B6981">
        <v>1925740</v>
      </c>
      <c r="C6981">
        <v>1925760</v>
      </c>
      <c r="D6981" t="s">
        <v>23209</v>
      </c>
      <c r="E6981" t="s">
        <v>90</v>
      </c>
      <c r="F6981" t="s">
        <v>15</v>
      </c>
      <c r="G6981" t="s">
        <v>36</v>
      </c>
      <c r="H6981">
        <v>0</v>
      </c>
      <c r="I6981" t="s">
        <v>23210</v>
      </c>
      <c r="J6981" t="s">
        <v>23211</v>
      </c>
      <c r="K6981" t="s">
        <v>23212</v>
      </c>
      <c r="L6981" t="s">
        <v>77980</v>
      </c>
    </row>
    <row r="6982" spans="1:12" x14ac:dyDescent="0.15">
      <c r="A6982" t="s">
        <v>12</v>
      </c>
      <c r="B6982">
        <v>1925765</v>
      </c>
      <c r="C6982">
        <v>1925785</v>
      </c>
      <c r="D6982" t="s">
        <v>23209</v>
      </c>
      <c r="E6982" t="s">
        <v>90</v>
      </c>
      <c r="F6982" t="s">
        <v>15</v>
      </c>
      <c r="G6982" t="s">
        <v>23</v>
      </c>
      <c r="H6982">
        <v>25</v>
      </c>
      <c r="I6982" t="s">
        <v>23213</v>
      </c>
      <c r="J6982" t="s">
        <v>23214</v>
      </c>
      <c r="K6982" t="s">
        <v>23215</v>
      </c>
      <c r="L6982" t="s">
        <v>78012</v>
      </c>
    </row>
    <row r="6983" spans="1:12" x14ac:dyDescent="0.15">
      <c r="A6983" t="s">
        <v>12</v>
      </c>
      <c r="B6983">
        <v>1925798</v>
      </c>
      <c r="C6983">
        <v>1925818</v>
      </c>
      <c r="D6983" t="s">
        <v>23209</v>
      </c>
      <c r="E6983" t="s">
        <v>90</v>
      </c>
      <c r="F6983" t="s">
        <v>15</v>
      </c>
      <c r="G6983" t="s">
        <v>32</v>
      </c>
      <c r="H6983">
        <v>58</v>
      </c>
      <c r="I6983" t="s">
        <v>23216</v>
      </c>
      <c r="J6983" t="s">
        <v>23217</v>
      </c>
      <c r="K6983" t="s">
        <v>23218</v>
      </c>
      <c r="L6983" t="s">
        <v>77911</v>
      </c>
    </row>
    <row r="6984" spans="1:12" x14ac:dyDescent="0.15">
      <c r="A6984" t="s">
        <v>12</v>
      </c>
      <c r="B6984">
        <v>1925827</v>
      </c>
      <c r="C6984">
        <v>1925847</v>
      </c>
      <c r="D6984" t="s">
        <v>23209</v>
      </c>
      <c r="E6984" t="s">
        <v>90</v>
      </c>
      <c r="F6984" t="s">
        <v>15</v>
      </c>
      <c r="G6984" t="s">
        <v>36</v>
      </c>
      <c r="H6984">
        <v>87</v>
      </c>
      <c r="I6984" t="s">
        <v>23219</v>
      </c>
      <c r="J6984" t="s">
        <v>23220</v>
      </c>
      <c r="K6984" t="s">
        <v>23221</v>
      </c>
      <c r="L6984" t="s">
        <v>78024</v>
      </c>
    </row>
    <row r="6985" spans="1:12" x14ac:dyDescent="0.15">
      <c r="A6985" t="s">
        <v>12</v>
      </c>
      <c r="B6985">
        <v>1926074</v>
      </c>
      <c r="C6985">
        <v>1926094</v>
      </c>
      <c r="D6985" t="s">
        <v>23222</v>
      </c>
      <c r="E6985" t="s">
        <v>90</v>
      </c>
      <c r="F6985" t="s">
        <v>15</v>
      </c>
      <c r="G6985" t="s">
        <v>32</v>
      </c>
      <c r="H6985">
        <v>1</v>
      </c>
      <c r="I6985" t="s">
        <v>23223</v>
      </c>
      <c r="J6985" t="s">
        <v>23224</v>
      </c>
      <c r="K6985" t="s">
        <v>23225</v>
      </c>
      <c r="L6985" t="s">
        <v>77917</v>
      </c>
    </row>
    <row r="6986" spans="1:12" x14ac:dyDescent="0.15">
      <c r="A6986" t="s">
        <v>12</v>
      </c>
      <c r="B6986">
        <v>1926101</v>
      </c>
      <c r="C6986">
        <v>1926121</v>
      </c>
      <c r="D6986" t="s">
        <v>23222</v>
      </c>
      <c r="E6986" t="s">
        <v>90</v>
      </c>
      <c r="F6986" t="s">
        <v>15</v>
      </c>
      <c r="G6986" t="s">
        <v>16</v>
      </c>
      <c r="H6986">
        <v>28</v>
      </c>
      <c r="I6986" t="s">
        <v>23226</v>
      </c>
      <c r="J6986" t="s">
        <v>23227</v>
      </c>
      <c r="K6986" t="s">
        <v>23228</v>
      </c>
      <c r="L6986" t="s">
        <v>77956</v>
      </c>
    </row>
    <row r="6987" spans="1:12" x14ac:dyDescent="0.15">
      <c r="A6987" t="s">
        <v>12</v>
      </c>
      <c r="B6987">
        <v>1926168</v>
      </c>
      <c r="C6987">
        <v>1926188</v>
      </c>
      <c r="D6987" t="s">
        <v>23222</v>
      </c>
      <c r="E6987" t="s">
        <v>90</v>
      </c>
      <c r="F6987" t="s">
        <v>15</v>
      </c>
      <c r="G6987" t="s">
        <v>23</v>
      </c>
      <c r="H6987">
        <v>95</v>
      </c>
      <c r="I6987" t="s">
        <v>23229</v>
      </c>
      <c r="J6987" t="s">
        <v>23230</v>
      </c>
      <c r="K6987" t="s">
        <v>23231</v>
      </c>
      <c r="L6987" t="s">
        <v>77920</v>
      </c>
    </row>
    <row r="6988" spans="1:12" x14ac:dyDescent="0.15">
      <c r="A6988" t="s">
        <v>12</v>
      </c>
      <c r="B6988">
        <v>1926207</v>
      </c>
      <c r="C6988">
        <v>1926227</v>
      </c>
      <c r="D6988" t="s">
        <v>23222</v>
      </c>
      <c r="E6988" t="s">
        <v>90</v>
      </c>
      <c r="F6988" t="s">
        <v>15</v>
      </c>
      <c r="G6988" t="s">
        <v>16</v>
      </c>
      <c r="H6988">
        <v>134</v>
      </c>
      <c r="I6988" t="s">
        <v>23232</v>
      </c>
      <c r="J6988" t="s">
        <v>23233</v>
      </c>
      <c r="K6988" t="s">
        <v>23234</v>
      </c>
      <c r="L6988" t="s">
        <v>78039</v>
      </c>
    </row>
    <row r="6989" spans="1:12" x14ac:dyDescent="0.15">
      <c r="A6989" t="s">
        <v>12</v>
      </c>
      <c r="B6989">
        <v>1926932</v>
      </c>
      <c r="C6989">
        <v>1926952</v>
      </c>
      <c r="D6989" t="s">
        <v>23235</v>
      </c>
      <c r="E6989" t="s">
        <v>90</v>
      </c>
      <c r="F6989" t="s">
        <v>15</v>
      </c>
      <c r="G6989" t="s">
        <v>32</v>
      </c>
      <c r="H6989">
        <v>8</v>
      </c>
      <c r="I6989" t="s">
        <v>23236</v>
      </c>
      <c r="J6989" t="s">
        <v>23237</v>
      </c>
      <c r="K6989" t="s">
        <v>23238</v>
      </c>
      <c r="L6989" t="s">
        <v>77955</v>
      </c>
    </row>
    <row r="6990" spans="1:12" x14ac:dyDescent="0.15">
      <c r="A6990" t="s">
        <v>12</v>
      </c>
      <c r="B6990">
        <v>1926958</v>
      </c>
      <c r="C6990">
        <v>1926978</v>
      </c>
      <c r="D6990" t="s">
        <v>23235</v>
      </c>
      <c r="E6990" t="s">
        <v>90</v>
      </c>
      <c r="F6990" t="s">
        <v>15</v>
      </c>
      <c r="G6990" t="s">
        <v>16</v>
      </c>
      <c r="H6990">
        <v>34</v>
      </c>
      <c r="I6990" t="s">
        <v>23239</v>
      </c>
      <c r="J6990" t="s">
        <v>23240</v>
      </c>
      <c r="K6990" t="s">
        <v>23241</v>
      </c>
      <c r="L6990" t="s">
        <v>77999</v>
      </c>
    </row>
    <row r="6991" spans="1:12" x14ac:dyDescent="0.15">
      <c r="A6991" t="s">
        <v>12</v>
      </c>
      <c r="B6991">
        <v>1926990</v>
      </c>
      <c r="C6991">
        <v>1927010</v>
      </c>
      <c r="D6991" t="s">
        <v>23235</v>
      </c>
      <c r="E6991" t="s">
        <v>90</v>
      </c>
      <c r="F6991" t="s">
        <v>15</v>
      </c>
      <c r="G6991" t="s">
        <v>16</v>
      </c>
      <c r="H6991">
        <v>66</v>
      </c>
      <c r="I6991" t="s">
        <v>23242</v>
      </c>
      <c r="J6991" t="s">
        <v>23243</v>
      </c>
      <c r="K6991" t="s">
        <v>23244</v>
      </c>
      <c r="L6991" t="s">
        <v>77928</v>
      </c>
    </row>
    <row r="6992" spans="1:12" x14ac:dyDescent="0.15">
      <c r="A6992" t="s">
        <v>12</v>
      </c>
      <c r="B6992">
        <v>1927046</v>
      </c>
      <c r="C6992">
        <v>1927066</v>
      </c>
      <c r="D6992" t="s">
        <v>23235</v>
      </c>
      <c r="E6992" t="s">
        <v>90</v>
      </c>
      <c r="F6992" t="s">
        <v>15</v>
      </c>
      <c r="G6992" t="s">
        <v>23</v>
      </c>
      <c r="H6992">
        <v>122</v>
      </c>
      <c r="I6992" t="s">
        <v>23245</v>
      </c>
      <c r="J6992" t="s">
        <v>23246</v>
      </c>
      <c r="K6992" t="s">
        <v>23247</v>
      </c>
      <c r="L6992" t="s">
        <v>78033</v>
      </c>
    </row>
    <row r="6993" spans="1:12" x14ac:dyDescent="0.15">
      <c r="A6993" t="s">
        <v>12</v>
      </c>
      <c r="B6993">
        <v>1927678</v>
      </c>
      <c r="C6993">
        <v>1927698</v>
      </c>
      <c r="D6993" t="s">
        <v>23248</v>
      </c>
      <c r="E6993" t="s">
        <v>90</v>
      </c>
      <c r="F6993" t="s">
        <v>15</v>
      </c>
      <c r="G6993" t="s">
        <v>23</v>
      </c>
      <c r="H6993">
        <v>17</v>
      </c>
      <c r="I6993" t="s">
        <v>23249</v>
      </c>
      <c r="J6993" t="s">
        <v>23250</v>
      </c>
      <c r="K6993" t="s">
        <v>23251</v>
      </c>
      <c r="L6993" t="s">
        <v>77944</v>
      </c>
    </row>
    <row r="6994" spans="1:12" x14ac:dyDescent="0.15">
      <c r="A6994" t="s">
        <v>12</v>
      </c>
      <c r="B6994">
        <v>1927707</v>
      </c>
      <c r="C6994">
        <v>1927727</v>
      </c>
      <c r="D6994" t="s">
        <v>23248</v>
      </c>
      <c r="E6994" t="s">
        <v>90</v>
      </c>
      <c r="F6994" t="s">
        <v>15</v>
      </c>
      <c r="G6994" t="s">
        <v>36</v>
      </c>
      <c r="H6994">
        <v>46</v>
      </c>
      <c r="I6994" t="s">
        <v>23252</v>
      </c>
      <c r="J6994" t="s">
        <v>23253</v>
      </c>
      <c r="K6994" t="s">
        <v>23254</v>
      </c>
      <c r="L6994" t="s">
        <v>78004</v>
      </c>
    </row>
    <row r="6995" spans="1:12" x14ac:dyDescent="0.15">
      <c r="A6995" t="s">
        <v>12</v>
      </c>
      <c r="B6995">
        <v>1927728</v>
      </c>
      <c r="C6995">
        <v>1927748</v>
      </c>
      <c r="D6995" t="s">
        <v>23248</v>
      </c>
      <c r="E6995" t="s">
        <v>90</v>
      </c>
      <c r="F6995" t="s">
        <v>15</v>
      </c>
      <c r="G6995" t="s">
        <v>36</v>
      </c>
      <c r="H6995">
        <v>67</v>
      </c>
      <c r="I6995" t="s">
        <v>23255</v>
      </c>
      <c r="J6995" t="s">
        <v>23256</v>
      </c>
      <c r="K6995" t="s">
        <v>23257</v>
      </c>
      <c r="L6995" t="s">
        <v>77981</v>
      </c>
    </row>
    <row r="6996" spans="1:12" x14ac:dyDescent="0.15">
      <c r="A6996" t="s">
        <v>12</v>
      </c>
      <c r="B6996">
        <v>1927750</v>
      </c>
      <c r="C6996">
        <v>1927770</v>
      </c>
      <c r="D6996" t="s">
        <v>23248</v>
      </c>
      <c r="E6996" t="s">
        <v>90</v>
      </c>
      <c r="F6996" t="s">
        <v>15</v>
      </c>
      <c r="G6996" t="s">
        <v>23</v>
      </c>
      <c r="H6996">
        <v>89</v>
      </c>
      <c r="I6996" t="s">
        <v>23258</v>
      </c>
      <c r="J6996" t="s">
        <v>23259</v>
      </c>
      <c r="K6996" t="s">
        <v>23260</v>
      </c>
      <c r="L6996" t="s">
        <v>77964</v>
      </c>
    </row>
    <row r="6997" spans="1:12" x14ac:dyDescent="0.15">
      <c r="A6997" t="s">
        <v>12</v>
      </c>
      <c r="B6997">
        <v>1928506</v>
      </c>
      <c r="C6997">
        <v>1928526</v>
      </c>
      <c r="D6997" t="s">
        <v>23261</v>
      </c>
      <c r="E6997" t="s">
        <v>23262</v>
      </c>
      <c r="F6997" t="s">
        <v>15</v>
      </c>
      <c r="G6997" t="s">
        <v>16</v>
      </c>
      <c r="H6997">
        <v>8</v>
      </c>
      <c r="I6997" t="s">
        <v>23263</v>
      </c>
      <c r="J6997" t="s">
        <v>23264</v>
      </c>
      <c r="K6997" t="s">
        <v>23265</v>
      </c>
      <c r="L6997" t="s">
        <v>77955</v>
      </c>
    </row>
    <row r="6998" spans="1:12" x14ac:dyDescent="0.15">
      <c r="A6998" t="s">
        <v>12</v>
      </c>
      <c r="B6998">
        <v>1928532</v>
      </c>
      <c r="C6998">
        <v>1928552</v>
      </c>
      <c r="D6998" t="s">
        <v>23261</v>
      </c>
      <c r="E6998" t="s">
        <v>23262</v>
      </c>
      <c r="F6998" t="s">
        <v>15</v>
      </c>
      <c r="G6998" t="s">
        <v>32</v>
      </c>
      <c r="H6998">
        <v>34</v>
      </c>
      <c r="I6998" t="s">
        <v>23266</v>
      </c>
      <c r="J6998" t="s">
        <v>23267</v>
      </c>
      <c r="K6998" t="s">
        <v>23268</v>
      </c>
      <c r="L6998" t="s">
        <v>77999</v>
      </c>
    </row>
    <row r="6999" spans="1:12" x14ac:dyDescent="0.15">
      <c r="A6999" t="s">
        <v>12</v>
      </c>
      <c r="B6999">
        <v>1928682</v>
      </c>
      <c r="C6999">
        <v>1928702</v>
      </c>
      <c r="D6999" t="s">
        <v>23261</v>
      </c>
      <c r="E6999" t="s">
        <v>23262</v>
      </c>
      <c r="F6999" t="s">
        <v>15</v>
      </c>
      <c r="G6999" t="s">
        <v>16</v>
      </c>
      <c r="H6999">
        <v>184</v>
      </c>
      <c r="I6999" t="s">
        <v>23269</v>
      </c>
      <c r="J6999" t="s">
        <v>23270</v>
      </c>
      <c r="K6999" t="s">
        <v>23271</v>
      </c>
      <c r="L6999" t="s">
        <v>78021</v>
      </c>
    </row>
    <row r="7000" spans="1:12" x14ac:dyDescent="0.15">
      <c r="A7000" t="s">
        <v>12</v>
      </c>
      <c r="B7000">
        <v>1928712</v>
      </c>
      <c r="C7000">
        <v>1928732</v>
      </c>
      <c r="D7000" t="s">
        <v>23261</v>
      </c>
      <c r="E7000" t="s">
        <v>23262</v>
      </c>
      <c r="F7000" t="s">
        <v>15</v>
      </c>
      <c r="G7000" t="s">
        <v>32</v>
      </c>
      <c r="H7000">
        <v>214</v>
      </c>
      <c r="I7000" t="s">
        <v>23272</v>
      </c>
      <c r="J7000" t="s">
        <v>23273</v>
      </c>
      <c r="K7000" t="s">
        <v>23274</v>
      </c>
      <c r="L7000" t="s">
        <v>78142</v>
      </c>
    </row>
    <row r="7001" spans="1:12" x14ac:dyDescent="0.15">
      <c r="A7001" t="s">
        <v>12</v>
      </c>
      <c r="B7001">
        <v>1930198</v>
      </c>
      <c r="C7001">
        <v>1930218</v>
      </c>
      <c r="D7001" t="s">
        <v>23275</v>
      </c>
      <c r="E7001" t="s">
        <v>90</v>
      </c>
      <c r="F7001" t="s">
        <v>76</v>
      </c>
      <c r="G7001" t="s">
        <v>16</v>
      </c>
      <c r="H7001">
        <v>28</v>
      </c>
      <c r="I7001" t="s">
        <v>23276</v>
      </c>
      <c r="J7001" t="s">
        <v>23277</v>
      </c>
      <c r="K7001" t="s">
        <v>23278</v>
      </c>
      <c r="L7001" t="s">
        <v>77956</v>
      </c>
    </row>
    <row r="7002" spans="1:12" x14ac:dyDescent="0.15">
      <c r="A7002" t="s">
        <v>12</v>
      </c>
      <c r="B7002">
        <v>1930103</v>
      </c>
      <c r="C7002">
        <v>1930123</v>
      </c>
      <c r="D7002" t="s">
        <v>23275</v>
      </c>
      <c r="E7002" t="s">
        <v>90</v>
      </c>
      <c r="F7002" t="s">
        <v>76</v>
      </c>
      <c r="G7002" t="s">
        <v>16</v>
      </c>
      <c r="H7002">
        <v>123</v>
      </c>
      <c r="I7002" t="s">
        <v>23279</v>
      </c>
      <c r="J7002" t="s">
        <v>23280</v>
      </c>
      <c r="K7002" t="s">
        <v>23281</v>
      </c>
      <c r="L7002" t="s">
        <v>78061</v>
      </c>
    </row>
    <row r="7003" spans="1:12" x14ac:dyDescent="0.15">
      <c r="A7003" t="s">
        <v>12</v>
      </c>
      <c r="B7003">
        <v>1930082</v>
      </c>
      <c r="C7003">
        <v>1930102</v>
      </c>
      <c r="D7003" t="s">
        <v>23275</v>
      </c>
      <c r="E7003" t="s">
        <v>90</v>
      </c>
      <c r="F7003" t="s">
        <v>76</v>
      </c>
      <c r="G7003" t="s">
        <v>16</v>
      </c>
      <c r="H7003">
        <v>144</v>
      </c>
      <c r="I7003" t="s">
        <v>23282</v>
      </c>
      <c r="J7003" t="s">
        <v>23283</v>
      </c>
      <c r="K7003" t="s">
        <v>23284</v>
      </c>
      <c r="L7003" t="s">
        <v>78067</v>
      </c>
    </row>
    <row r="7004" spans="1:12" x14ac:dyDescent="0.15">
      <c r="A7004" t="s">
        <v>12</v>
      </c>
      <c r="B7004">
        <v>1930062</v>
      </c>
      <c r="C7004">
        <v>1930082</v>
      </c>
      <c r="D7004" t="s">
        <v>23275</v>
      </c>
      <c r="E7004" t="s">
        <v>90</v>
      </c>
      <c r="F7004" t="s">
        <v>76</v>
      </c>
      <c r="G7004" t="s">
        <v>23</v>
      </c>
      <c r="H7004">
        <v>164</v>
      </c>
      <c r="I7004" t="s">
        <v>23285</v>
      </c>
      <c r="J7004" t="s">
        <v>23286</v>
      </c>
      <c r="K7004" t="s">
        <v>23287</v>
      </c>
      <c r="L7004" t="s">
        <v>78081</v>
      </c>
    </row>
    <row r="7005" spans="1:12" x14ac:dyDescent="0.15">
      <c r="A7005" t="s">
        <v>12</v>
      </c>
      <c r="B7005">
        <v>1930319</v>
      </c>
      <c r="C7005">
        <v>1930339</v>
      </c>
      <c r="D7005" t="s">
        <v>23288</v>
      </c>
      <c r="E7005" t="s">
        <v>23289</v>
      </c>
      <c r="F7005" t="s">
        <v>15</v>
      </c>
      <c r="G7005" t="s">
        <v>23</v>
      </c>
      <c r="H7005">
        <v>46</v>
      </c>
      <c r="I7005" t="s">
        <v>23290</v>
      </c>
      <c r="J7005" t="s">
        <v>23291</v>
      </c>
      <c r="K7005" t="s">
        <v>23292</v>
      </c>
      <c r="L7005" t="s">
        <v>78004</v>
      </c>
    </row>
    <row r="7006" spans="1:12" x14ac:dyDescent="0.15">
      <c r="A7006" t="s">
        <v>12</v>
      </c>
      <c r="B7006">
        <v>1930356</v>
      </c>
      <c r="C7006">
        <v>1930376</v>
      </c>
      <c r="D7006" t="s">
        <v>23288</v>
      </c>
      <c r="E7006" t="s">
        <v>23289</v>
      </c>
      <c r="F7006" t="s">
        <v>15</v>
      </c>
      <c r="G7006" t="s">
        <v>23</v>
      </c>
      <c r="H7006">
        <v>83</v>
      </c>
      <c r="I7006" t="s">
        <v>23293</v>
      </c>
      <c r="J7006" t="s">
        <v>23294</v>
      </c>
      <c r="K7006" t="s">
        <v>23295</v>
      </c>
      <c r="L7006" t="s">
        <v>77958</v>
      </c>
    </row>
    <row r="7007" spans="1:12" x14ac:dyDescent="0.15">
      <c r="A7007" t="s">
        <v>12</v>
      </c>
      <c r="B7007">
        <v>1930376</v>
      </c>
      <c r="C7007">
        <v>1930396</v>
      </c>
      <c r="D7007" t="s">
        <v>23288</v>
      </c>
      <c r="E7007" t="s">
        <v>23289</v>
      </c>
      <c r="F7007" t="s">
        <v>15</v>
      </c>
      <c r="G7007" t="s">
        <v>16</v>
      </c>
      <c r="H7007">
        <v>103</v>
      </c>
      <c r="I7007" t="s">
        <v>23296</v>
      </c>
      <c r="J7007" t="s">
        <v>23297</v>
      </c>
      <c r="K7007" t="s">
        <v>23298</v>
      </c>
      <c r="L7007" t="s">
        <v>77937</v>
      </c>
    </row>
    <row r="7008" spans="1:12" x14ac:dyDescent="0.15">
      <c r="A7008" t="s">
        <v>12</v>
      </c>
      <c r="B7008">
        <v>1930472</v>
      </c>
      <c r="C7008">
        <v>1930492</v>
      </c>
      <c r="D7008" t="s">
        <v>23288</v>
      </c>
      <c r="E7008" t="s">
        <v>23289</v>
      </c>
      <c r="F7008" t="s">
        <v>15</v>
      </c>
      <c r="G7008" t="s">
        <v>16</v>
      </c>
      <c r="H7008">
        <v>199</v>
      </c>
      <c r="I7008" t="s">
        <v>23299</v>
      </c>
      <c r="J7008" t="s">
        <v>23300</v>
      </c>
      <c r="K7008" t="s">
        <v>23301</v>
      </c>
      <c r="L7008" t="s">
        <v>78143</v>
      </c>
    </row>
    <row r="7009" spans="1:12" x14ac:dyDescent="0.15">
      <c r="A7009" t="s">
        <v>12</v>
      </c>
      <c r="B7009">
        <v>1931820</v>
      </c>
      <c r="C7009">
        <v>1931840</v>
      </c>
      <c r="D7009" t="s">
        <v>23302</v>
      </c>
      <c r="E7009" t="s">
        <v>90</v>
      </c>
      <c r="F7009" t="s">
        <v>15</v>
      </c>
      <c r="G7009" t="s">
        <v>32</v>
      </c>
      <c r="H7009">
        <v>56</v>
      </c>
      <c r="I7009" t="s">
        <v>23303</v>
      </c>
      <c r="J7009" t="s">
        <v>23304</v>
      </c>
      <c r="K7009" t="s">
        <v>23305</v>
      </c>
      <c r="L7009" t="s">
        <v>77971</v>
      </c>
    </row>
    <row r="7010" spans="1:12" x14ac:dyDescent="0.15">
      <c r="A7010" t="s">
        <v>12</v>
      </c>
      <c r="B7010">
        <v>1931901</v>
      </c>
      <c r="C7010">
        <v>1931921</v>
      </c>
      <c r="D7010" t="s">
        <v>23302</v>
      </c>
      <c r="E7010" t="s">
        <v>90</v>
      </c>
      <c r="F7010" t="s">
        <v>15</v>
      </c>
      <c r="G7010" t="s">
        <v>23</v>
      </c>
      <c r="H7010">
        <v>137</v>
      </c>
      <c r="I7010" t="s">
        <v>23306</v>
      </c>
      <c r="J7010" t="s">
        <v>23307</v>
      </c>
      <c r="K7010" t="s">
        <v>23308</v>
      </c>
      <c r="L7010" t="s">
        <v>77987</v>
      </c>
    </row>
    <row r="7011" spans="1:12" x14ac:dyDescent="0.15">
      <c r="A7011" t="s">
        <v>12</v>
      </c>
      <c r="B7011">
        <v>1931940</v>
      </c>
      <c r="C7011">
        <v>1931960</v>
      </c>
      <c r="D7011" t="s">
        <v>23302</v>
      </c>
      <c r="E7011" t="s">
        <v>90</v>
      </c>
      <c r="F7011" t="s">
        <v>15</v>
      </c>
      <c r="G7011" t="s">
        <v>23</v>
      </c>
      <c r="H7011">
        <v>176</v>
      </c>
      <c r="I7011" t="s">
        <v>23309</v>
      </c>
      <c r="J7011" t="s">
        <v>23310</v>
      </c>
      <c r="K7011" t="s">
        <v>23311</v>
      </c>
      <c r="L7011" t="s">
        <v>78091</v>
      </c>
    </row>
    <row r="7012" spans="1:12" x14ac:dyDescent="0.15">
      <c r="A7012" t="s">
        <v>12</v>
      </c>
      <c r="B7012">
        <v>1931960</v>
      </c>
      <c r="C7012">
        <v>1931980</v>
      </c>
      <c r="D7012" t="s">
        <v>23302</v>
      </c>
      <c r="E7012" t="s">
        <v>90</v>
      </c>
      <c r="F7012" t="s">
        <v>15</v>
      </c>
      <c r="G7012" t="s">
        <v>23</v>
      </c>
      <c r="H7012">
        <v>196</v>
      </c>
      <c r="I7012" t="s">
        <v>23312</v>
      </c>
      <c r="J7012" t="s">
        <v>23313</v>
      </c>
      <c r="K7012" t="s">
        <v>23314</v>
      </c>
      <c r="L7012" t="s">
        <v>78090</v>
      </c>
    </row>
    <row r="7013" spans="1:12" x14ac:dyDescent="0.15">
      <c r="A7013" t="s">
        <v>12</v>
      </c>
      <c r="B7013">
        <v>1932189</v>
      </c>
      <c r="C7013">
        <v>1932209</v>
      </c>
      <c r="D7013" t="s">
        <v>23315</v>
      </c>
      <c r="E7013" t="s">
        <v>90</v>
      </c>
      <c r="F7013" t="s">
        <v>15</v>
      </c>
      <c r="G7013" t="s">
        <v>23</v>
      </c>
      <c r="H7013">
        <v>0</v>
      </c>
      <c r="I7013" t="s">
        <v>23316</v>
      </c>
      <c r="J7013" t="s">
        <v>23317</v>
      </c>
      <c r="K7013" t="s">
        <v>23318</v>
      </c>
      <c r="L7013" t="s">
        <v>77980</v>
      </c>
    </row>
    <row r="7014" spans="1:12" x14ac:dyDescent="0.15">
      <c r="A7014" t="s">
        <v>12</v>
      </c>
      <c r="B7014">
        <v>1932214</v>
      </c>
      <c r="C7014">
        <v>1932234</v>
      </c>
      <c r="D7014" t="s">
        <v>23315</v>
      </c>
      <c r="E7014" t="s">
        <v>90</v>
      </c>
      <c r="F7014" t="s">
        <v>15</v>
      </c>
      <c r="G7014" t="s">
        <v>16</v>
      </c>
      <c r="H7014">
        <v>25</v>
      </c>
      <c r="I7014" t="s">
        <v>23319</v>
      </c>
      <c r="J7014" t="s">
        <v>23320</v>
      </c>
      <c r="K7014" t="s">
        <v>23321</v>
      </c>
      <c r="L7014" t="s">
        <v>78012</v>
      </c>
    </row>
    <row r="7015" spans="1:12" x14ac:dyDescent="0.15">
      <c r="A7015" t="s">
        <v>12</v>
      </c>
      <c r="B7015">
        <v>1932247</v>
      </c>
      <c r="C7015">
        <v>1932267</v>
      </c>
      <c r="D7015" t="s">
        <v>23315</v>
      </c>
      <c r="E7015" t="s">
        <v>90</v>
      </c>
      <c r="F7015" t="s">
        <v>15</v>
      </c>
      <c r="G7015" t="s">
        <v>36</v>
      </c>
      <c r="H7015">
        <v>58</v>
      </c>
      <c r="I7015" t="s">
        <v>23322</v>
      </c>
      <c r="J7015" t="s">
        <v>23323</v>
      </c>
      <c r="K7015" t="s">
        <v>23324</v>
      </c>
      <c r="L7015" t="s">
        <v>77911</v>
      </c>
    </row>
    <row r="7016" spans="1:12" x14ac:dyDescent="0.15">
      <c r="A7016" t="s">
        <v>12</v>
      </c>
      <c r="B7016">
        <v>1932286</v>
      </c>
      <c r="C7016">
        <v>1932306</v>
      </c>
      <c r="D7016" t="s">
        <v>23315</v>
      </c>
      <c r="E7016" t="s">
        <v>90</v>
      </c>
      <c r="F7016" t="s">
        <v>15</v>
      </c>
      <c r="G7016" t="s">
        <v>16</v>
      </c>
      <c r="H7016">
        <v>97</v>
      </c>
      <c r="I7016" t="s">
        <v>23325</v>
      </c>
      <c r="J7016" t="s">
        <v>23326</v>
      </c>
      <c r="K7016" t="s">
        <v>23327</v>
      </c>
      <c r="L7016" t="s">
        <v>78010</v>
      </c>
    </row>
    <row r="7017" spans="1:12" x14ac:dyDescent="0.15">
      <c r="A7017" t="s">
        <v>12</v>
      </c>
      <c r="B7017">
        <v>1933234</v>
      </c>
      <c r="C7017">
        <v>1933254</v>
      </c>
      <c r="D7017" t="s">
        <v>23328</v>
      </c>
      <c r="E7017" t="s">
        <v>90</v>
      </c>
      <c r="F7017" t="s">
        <v>15</v>
      </c>
      <c r="G7017" t="s">
        <v>23</v>
      </c>
      <c r="H7017">
        <v>0</v>
      </c>
      <c r="I7017" t="s">
        <v>23329</v>
      </c>
      <c r="J7017" t="s">
        <v>23330</v>
      </c>
      <c r="K7017" t="s">
        <v>23331</v>
      </c>
      <c r="L7017" t="s">
        <v>77980</v>
      </c>
    </row>
    <row r="7018" spans="1:12" x14ac:dyDescent="0.15">
      <c r="A7018" t="s">
        <v>12</v>
      </c>
      <c r="B7018">
        <v>1933279</v>
      </c>
      <c r="C7018">
        <v>1933299</v>
      </c>
      <c r="D7018" t="s">
        <v>23328</v>
      </c>
      <c r="E7018" t="s">
        <v>90</v>
      </c>
      <c r="F7018" t="s">
        <v>15</v>
      </c>
      <c r="G7018" t="s">
        <v>16</v>
      </c>
      <c r="H7018">
        <v>45</v>
      </c>
      <c r="I7018" t="s">
        <v>23332</v>
      </c>
      <c r="J7018" t="s">
        <v>23333</v>
      </c>
      <c r="K7018" t="s">
        <v>23334</v>
      </c>
      <c r="L7018" t="s">
        <v>77967</v>
      </c>
    </row>
    <row r="7019" spans="1:12" x14ac:dyDescent="0.15">
      <c r="A7019" t="s">
        <v>12</v>
      </c>
      <c r="B7019">
        <v>1933313</v>
      </c>
      <c r="C7019">
        <v>1933333</v>
      </c>
      <c r="D7019" t="s">
        <v>23328</v>
      </c>
      <c r="E7019" t="s">
        <v>90</v>
      </c>
      <c r="F7019" t="s">
        <v>15</v>
      </c>
      <c r="G7019" t="s">
        <v>16</v>
      </c>
      <c r="H7019">
        <v>79</v>
      </c>
      <c r="I7019" t="s">
        <v>23335</v>
      </c>
      <c r="J7019" t="s">
        <v>23336</v>
      </c>
      <c r="K7019" t="s">
        <v>23337</v>
      </c>
      <c r="L7019" t="s">
        <v>77993</v>
      </c>
    </row>
    <row r="7020" spans="1:12" x14ac:dyDescent="0.15">
      <c r="A7020" t="s">
        <v>12</v>
      </c>
      <c r="B7020">
        <v>1933338</v>
      </c>
      <c r="C7020">
        <v>1933358</v>
      </c>
      <c r="D7020" t="s">
        <v>23328</v>
      </c>
      <c r="E7020" t="s">
        <v>90</v>
      </c>
      <c r="F7020" t="s">
        <v>15</v>
      </c>
      <c r="G7020" t="s">
        <v>23</v>
      </c>
      <c r="H7020">
        <v>104</v>
      </c>
      <c r="I7020" t="s">
        <v>23338</v>
      </c>
      <c r="J7020" t="s">
        <v>23339</v>
      </c>
      <c r="K7020" t="s">
        <v>23340</v>
      </c>
      <c r="L7020" t="s">
        <v>77963</v>
      </c>
    </row>
    <row r="7021" spans="1:12" x14ac:dyDescent="0.15">
      <c r="A7021" t="s">
        <v>12</v>
      </c>
      <c r="B7021">
        <v>1933679</v>
      </c>
      <c r="C7021">
        <v>1933699</v>
      </c>
      <c r="D7021" t="s">
        <v>23341</v>
      </c>
      <c r="E7021" t="s">
        <v>90</v>
      </c>
      <c r="F7021" t="s">
        <v>15</v>
      </c>
      <c r="G7021" t="s">
        <v>23</v>
      </c>
      <c r="H7021">
        <v>26</v>
      </c>
      <c r="I7021" t="s">
        <v>23342</v>
      </c>
      <c r="J7021" t="s">
        <v>23343</v>
      </c>
      <c r="K7021" t="s">
        <v>23344</v>
      </c>
      <c r="L7021" t="s">
        <v>78002</v>
      </c>
    </row>
    <row r="7022" spans="1:12" x14ac:dyDescent="0.15">
      <c r="A7022" t="s">
        <v>12</v>
      </c>
      <c r="B7022">
        <v>1933702</v>
      </c>
      <c r="C7022">
        <v>1933722</v>
      </c>
      <c r="D7022" t="s">
        <v>23341</v>
      </c>
      <c r="E7022" t="s">
        <v>90</v>
      </c>
      <c r="F7022" t="s">
        <v>15</v>
      </c>
      <c r="G7022" t="s">
        <v>16</v>
      </c>
      <c r="H7022">
        <v>49</v>
      </c>
      <c r="I7022" t="s">
        <v>23345</v>
      </c>
      <c r="J7022" t="s">
        <v>23346</v>
      </c>
      <c r="K7022" t="s">
        <v>23347</v>
      </c>
      <c r="L7022" t="s">
        <v>77913</v>
      </c>
    </row>
    <row r="7023" spans="1:12" x14ac:dyDescent="0.15">
      <c r="A7023" t="s">
        <v>12</v>
      </c>
      <c r="B7023">
        <v>1933747</v>
      </c>
      <c r="C7023">
        <v>1933767</v>
      </c>
      <c r="D7023" t="s">
        <v>23341</v>
      </c>
      <c r="E7023" t="s">
        <v>90</v>
      </c>
      <c r="F7023" t="s">
        <v>15</v>
      </c>
      <c r="G7023" t="s">
        <v>36</v>
      </c>
      <c r="H7023">
        <v>94</v>
      </c>
      <c r="I7023" t="s">
        <v>23348</v>
      </c>
      <c r="J7023" t="s">
        <v>23349</v>
      </c>
      <c r="K7023" t="s">
        <v>23350</v>
      </c>
      <c r="L7023" t="s">
        <v>77927</v>
      </c>
    </row>
    <row r="7024" spans="1:12" x14ac:dyDescent="0.15">
      <c r="A7024" t="s">
        <v>12</v>
      </c>
      <c r="B7024">
        <v>1933781</v>
      </c>
      <c r="C7024">
        <v>1933801</v>
      </c>
      <c r="D7024" t="s">
        <v>23341</v>
      </c>
      <c r="E7024" t="s">
        <v>90</v>
      </c>
      <c r="F7024" t="s">
        <v>15</v>
      </c>
      <c r="G7024" t="s">
        <v>23</v>
      </c>
      <c r="H7024">
        <v>128</v>
      </c>
      <c r="I7024" t="s">
        <v>23351</v>
      </c>
      <c r="J7024" t="s">
        <v>23352</v>
      </c>
      <c r="K7024" t="s">
        <v>23353</v>
      </c>
      <c r="L7024" t="s">
        <v>77934</v>
      </c>
    </row>
    <row r="7025" spans="1:12" x14ac:dyDescent="0.15">
      <c r="A7025" t="s">
        <v>12</v>
      </c>
      <c r="B7025">
        <v>1934275</v>
      </c>
      <c r="C7025">
        <v>1934295</v>
      </c>
      <c r="D7025" t="s">
        <v>23354</v>
      </c>
      <c r="E7025" t="s">
        <v>90</v>
      </c>
      <c r="F7025" t="s">
        <v>76</v>
      </c>
      <c r="G7025" t="s">
        <v>16</v>
      </c>
      <c r="H7025">
        <v>54</v>
      </c>
      <c r="I7025" t="s">
        <v>23355</v>
      </c>
      <c r="J7025" t="s">
        <v>23356</v>
      </c>
      <c r="K7025" t="s">
        <v>23357</v>
      </c>
      <c r="L7025" t="s">
        <v>77961</v>
      </c>
    </row>
    <row r="7026" spans="1:12" x14ac:dyDescent="0.15">
      <c r="A7026" t="s">
        <v>12</v>
      </c>
      <c r="B7026">
        <v>1934223</v>
      </c>
      <c r="C7026">
        <v>1934243</v>
      </c>
      <c r="D7026" t="s">
        <v>23354</v>
      </c>
      <c r="E7026" t="s">
        <v>90</v>
      </c>
      <c r="F7026" t="s">
        <v>76</v>
      </c>
      <c r="G7026" t="s">
        <v>32</v>
      </c>
      <c r="H7026">
        <v>106</v>
      </c>
      <c r="I7026" t="s">
        <v>23358</v>
      </c>
      <c r="J7026" t="s">
        <v>23359</v>
      </c>
      <c r="K7026" t="s">
        <v>23360</v>
      </c>
      <c r="L7026" t="s">
        <v>77914</v>
      </c>
    </row>
    <row r="7027" spans="1:12" x14ac:dyDescent="0.15">
      <c r="A7027" t="s">
        <v>12</v>
      </c>
      <c r="B7027">
        <v>1934202</v>
      </c>
      <c r="C7027">
        <v>1934222</v>
      </c>
      <c r="D7027" t="s">
        <v>23354</v>
      </c>
      <c r="E7027" t="s">
        <v>90</v>
      </c>
      <c r="F7027" t="s">
        <v>76</v>
      </c>
      <c r="G7027" t="s">
        <v>36</v>
      </c>
      <c r="H7027">
        <v>127</v>
      </c>
      <c r="I7027" t="s">
        <v>23361</v>
      </c>
      <c r="J7027" t="s">
        <v>23362</v>
      </c>
      <c r="K7027" t="s">
        <v>23363</v>
      </c>
      <c r="L7027" t="s">
        <v>78026</v>
      </c>
    </row>
    <row r="7028" spans="1:12" x14ac:dyDescent="0.15">
      <c r="A7028" t="s">
        <v>12</v>
      </c>
      <c r="B7028">
        <v>1934181</v>
      </c>
      <c r="C7028">
        <v>1934201</v>
      </c>
      <c r="D7028" t="s">
        <v>23354</v>
      </c>
      <c r="E7028" t="s">
        <v>90</v>
      </c>
      <c r="F7028" t="s">
        <v>76</v>
      </c>
      <c r="G7028" t="s">
        <v>32</v>
      </c>
      <c r="H7028">
        <v>148</v>
      </c>
      <c r="I7028" t="s">
        <v>23364</v>
      </c>
      <c r="J7028" t="s">
        <v>23365</v>
      </c>
      <c r="K7028" t="s">
        <v>23366</v>
      </c>
      <c r="L7028" t="s">
        <v>78043</v>
      </c>
    </row>
    <row r="7029" spans="1:12" x14ac:dyDescent="0.15">
      <c r="A7029" t="s">
        <v>12</v>
      </c>
      <c r="B7029">
        <v>1934360</v>
      </c>
      <c r="C7029">
        <v>1934380</v>
      </c>
      <c r="D7029" t="s">
        <v>23367</v>
      </c>
      <c r="E7029" t="s">
        <v>90</v>
      </c>
      <c r="F7029" t="s">
        <v>15</v>
      </c>
      <c r="G7029" t="s">
        <v>23</v>
      </c>
      <c r="H7029">
        <v>61</v>
      </c>
      <c r="I7029" t="s">
        <v>23368</v>
      </c>
      <c r="J7029" t="s">
        <v>23369</v>
      </c>
      <c r="K7029" t="s">
        <v>23370</v>
      </c>
      <c r="L7029" t="s">
        <v>77979</v>
      </c>
    </row>
    <row r="7030" spans="1:12" x14ac:dyDescent="0.15">
      <c r="A7030" t="s">
        <v>12</v>
      </c>
      <c r="B7030">
        <v>1934387</v>
      </c>
      <c r="C7030">
        <v>1934407</v>
      </c>
      <c r="D7030" t="s">
        <v>23367</v>
      </c>
      <c r="E7030" t="s">
        <v>90</v>
      </c>
      <c r="F7030" t="s">
        <v>15</v>
      </c>
      <c r="G7030" t="s">
        <v>36</v>
      </c>
      <c r="H7030">
        <v>88</v>
      </c>
      <c r="I7030" t="s">
        <v>23371</v>
      </c>
      <c r="J7030" t="s">
        <v>23372</v>
      </c>
      <c r="K7030" t="s">
        <v>23373</v>
      </c>
      <c r="L7030" t="s">
        <v>77923</v>
      </c>
    </row>
    <row r="7031" spans="1:12" x14ac:dyDescent="0.15">
      <c r="A7031" t="s">
        <v>12</v>
      </c>
      <c r="B7031">
        <v>1934411</v>
      </c>
      <c r="C7031">
        <v>1934431</v>
      </c>
      <c r="D7031" t="s">
        <v>23367</v>
      </c>
      <c r="E7031" t="s">
        <v>90</v>
      </c>
      <c r="F7031" t="s">
        <v>15</v>
      </c>
      <c r="G7031" t="s">
        <v>16</v>
      </c>
      <c r="H7031">
        <v>112</v>
      </c>
      <c r="I7031" t="s">
        <v>23374</v>
      </c>
      <c r="J7031" t="s">
        <v>23375</v>
      </c>
      <c r="K7031" t="s">
        <v>23376</v>
      </c>
      <c r="L7031" t="s">
        <v>77950</v>
      </c>
    </row>
    <row r="7032" spans="1:12" x14ac:dyDescent="0.15">
      <c r="A7032" t="s">
        <v>12</v>
      </c>
      <c r="B7032">
        <v>1934440</v>
      </c>
      <c r="C7032">
        <v>1934460</v>
      </c>
      <c r="D7032" t="s">
        <v>23367</v>
      </c>
      <c r="E7032" t="s">
        <v>90</v>
      </c>
      <c r="F7032" t="s">
        <v>15</v>
      </c>
      <c r="G7032" t="s">
        <v>36</v>
      </c>
      <c r="H7032">
        <v>141</v>
      </c>
      <c r="I7032" t="s">
        <v>23377</v>
      </c>
      <c r="J7032" t="s">
        <v>23378</v>
      </c>
      <c r="K7032" t="s">
        <v>23379</v>
      </c>
      <c r="L7032" t="s">
        <v>77951</v>
      </c>
    </row>
    <row r="7033" spans="1:12" x14ac:dyDescent="0.15">
      <c r="A7033" t="s">
        <v>12</v>
      </c>
      <c r="B7033">
        <v>1934973</v>
      </c>
      <c r="C7033">
        <v>1934993</v>
      </c>
      <c r="D7033" t="s">
        <v>23380</v>
      </c>
      <c r="E7033" t="s">
        <v>90</v>
      </c>
      <c r="F7033" t="s">
        <v>15</v>
      </c>
      <c r="G7033" t="s">
        <v>23</v>
      </c>
      <c r="H7033">
        <v>6</v>
      </c>
      <c r="I7033" t="s">
        <v>23381</v>
      </c>
      <c r="J7033" t="s">
        <v>23382</v>
      </c>
      <c r="K7033" t="s">
        <v>23383</v>
      </c>
      <c r="L7033" t="s">
        <v>78025</v>
      </c>
    </row>
    <row r="7034" spans="1:12" x14ac:dyDescent="0.15">
      <c r="A7034" t="s">
        <v>12</v>
      </c>
      <c r="B7034">
        <v>1934996</v>
      </c>
      <c r="C7034">
        <v>1935016</v>
      </c>
      <c r="D7034" t="s">
        <v>23380</v>
      </c>
      <c r="E7034" t="s">
        <v>90</v>
      </c>
      <c r="F7034" t="s">
        <v>15</v>
      </c>
      <c r="G7034" t="s">
        <v>16</v>
      </c>
      <c r="H7034">
        <v>29</v>
      </c>
      <c r="I7034" t="s">
        <v>23384</v>
      </c>
      <c r="J7034" t="s">
        <v>23385</v>
      </c>
      <c r="K7034" t="s">
        <v>23386</v>
      </c>
      <c r="L7034" t="s">
        <v>77921</v>
      </c>
    </row>
    <row r="7035" spans="1:12" x14ac:dyDescent="0.15">
      <c r="A7035" t="s">
        <v>12</v>
      </c>
      <c r="B7035">
        <v>1935018</v>
      </c>
      <c r="C7035">
        <v>1935038</v>
      </c>
      <c r="D7035" t="s">
        <v>23380</v>
      </c>
      <c r="E7035" t="s">
        <v>90</v>
      </c>
      <c r="F7035" t="s">
        <v>15</v>
      </c>
      <c r="G7035" t="s">
        <v>36</v>
      </c>
      <c r="H7035">
        <v>51</v>
      </c>
      <c r="I7035" t="s">
        <v>23387</v>
      </c>
      <c r="J7035" t="s">
        <v>23388</v>
      </c>
      <c r="K7035" t="s">
        <v>23389</v>
      </c>
      <c r="L7035" t="s">
        <v>78023</v>
      </c>
    </row>
    <row r="7036" spans="1:12" x14ac:dyDescent="0.15">
      <c r="A7036" t="s">
        <v>12</v>
      </c>
      <c r="B7036">
        <v>1935040</v>
      </c>
      <c r="C7036">
        <v>1935060</v>
      </c>
      <c r="D7036" t="s">
        <v>23380</v>
      </c>
      <c r="E7036" t="s">
        <v>90</v>
      </c>
      <c r="F7036" t="s">
        <v>15</v>
      </c>
      <c r="G7036" t="s">
        <v>16</v>
      </c>
      <c r="H7036">
        <v>73</v>
      </c>
      <c r="I7036" t="s">
        <v>23390</v>
      </c>
      <c r="J7036" t="s">
        <v>23391</v>
      </c>
      <c r="K7036" t="s">
        <v>23392</v>
      </c>
      <c r="L7036" t="s">
        <v>77926</v>
      </c>
    </row>
    <row r="7037" spans="1:12" x14ac:dyDescent="0.15">
      <c r="A7037" t="s">
        <v>12</v>
      </c>
      <c r="B7037">
        <v>1942768</v>
      </c>
      <c r="C7037">
        <v>1942788</v>
      </c>
      <c r="D7037" t="s">
        <v>23393</v>
      </c>
      <c r="E7037" t="s">
        <v>90</v>
      </c>
      <c r="F7037" t="s">
        <v>76</v>
      </c>
      <c r="G7037" t="s">
        <v>32</v>
      </c>
      <c r="H7037">
        <v>13</v>
      </c>
      <c r="I7037" t="s">
        <v>23394</v>
      </c>
      <c r="J7037" t="s">
        <v>23395</v>
      </c>
      <c r="K7037" t="s">
        <v>23396</v>
      </c>
      <c r="L7037" t="s">
        <v>77935</v>
      </c>
    </row>
    <row r="7038" spans="1:12" x14ac:dyDescent="0.15">
      <c r="A7038" t="s">
        <v>12</v>
      </c>
      <c r="B7038">
        <v>1942744</v>
      </c>
      <c r="C7038">
        <v>1942764</v>
      </c>
      <c r="D7038" t="s">
        <v>23393</v>
      </c>
      <c r="E7038" t="s">
        <v>90</v>
      </c>
      <c r="F7038" t="s">
        <v>76</v>
      </c>
      <c r="G7038" t="s">
        <v>36</v>
      </c>
      <c r="H7038">
        <v>37</v>
      </c>
      <c r="I7038" t="s">
        <v>23397</v>
      </c>
      <c r="J7038" t="s">
        <v>23398</v>
      </c>
      <c r="K7038" t="s">
        <v>23399</v>
      </c>
      <c r="L7038" t="s">
        <v>77906</v>
      </c>
    </row>
    <row r="7039" spans="1:12" x14ac:dyDescent="0.15">
      <c r="A7039" t="s">
        <v>12</v>
      </c>
      <c r="B7039">
        <v>1942717</v>
      </c>
      <c r="C7039">
        <v>1942737</v>
      </c>
      <c r="D7039" t="s">
        <v>23393</v>
      </c>
      <c r="E7039" t="s">
        <v>90</v>
      </c>
      <c r="F7039" t="s">
        <v>76</v>
      </c>
      <c r="G7039" t="s">
        <v>32</v>
      </c>
      <c r="H7039">
        <v>64</v>
      </c>
      <c r="I7039" t="s">
        <v>23400</v>
      </c>
      <c r="J7039" t="s">
        <v>23401</v>
      </c>
      <c r="K7039" t="s">
        <v>23402</v>
      </c>
      <c r="L7039" t="s">
        <v>77989</v>
      </c>
    </row>
    <row r="7040" spans="1:12" x14ac:dyDescent="0.15">
      <c r="A7040" t="s">
        <v>12</v>
      </c>
      <c r="B7040">
        <v>1942692</v>
      </c>
      <c r="C7040">
        <v>1942712</v>
      </c>
      <c r="D7040" t="s">
        <v>23393</v>
      </c>
      <c r="E7040" t="s">
        <v>90</v>
      </c>
      <c r="F7040" t="s">
        <v>76</v>
      </c>
      <c r="G7040" t="s">
        <v>16</v>
      </c>
      <c r="H7040">
        <v>89</v>
      </c>
      <c r="I7040" t="s">
        <v>23403</v>
      </c>
      <c r="J7040" t="s">
        <v>23404</v>
      </c>
      <c r="K7040" t="s">
        <v>23405</v>
      </c>
      <c r="L7040" t="s">
        <v>77964</v>
      </c>
    </row>
    <row r="7041" spans="1:12" x14ac:dyDescent="0.15">
      <c r="A7041" t="s">
        <v>12</v>
      </c>
      <c r="B7041">
        <v>1943084</v>
      </c>
      <c r="C7041">
        <v>1943104</v>
      </c>
      <c r="D7041" t="s">
        <v>23406</v>
      </c>
      <c r="E7041" t="s">
        <v>90</v>
      </c>
      <c r="F7041" t="s">
        <v>15</v>
      </c>
      <c r="G7041" t="s">
        <v>36</v>
      </c>
      <c r="H7041">
        <v>18</v>
      </c>
      <c r="I7041" t="s">
        <v>23407</v>
      </c>
      <c r="J7041" t="s">
        <v>23408</v>
      </c>
      <c r="K7041" t="s">
        <v>23409</v>
      </c>
      <c r="L7041" t="s">
        <v>78007</v>
      </c>
    </row>
    <row r="7042" spans="1:12" x14ac:dyDescent="0.15">
      <c r="A7042" t="s">
        <v>12</v>
      </c>
      <c r="B7042">
        <v>1943109</v>
      </c>
      <c r="C7042">
        <v>1943129</v>
      </c>
      <c r="D7042" t="s">
        <v>23406</v>
      </c>
      <c r="E7042" t="s">
        <v>90</v>
      </c>
      <c r="F7042" t="s">
        <v>15</v>
      </c>
      <c r="G7042" t="s">
        <v>36</v>
      </c>
      <c r="H7042">
        <v>43</v>
      </c>
      <c r="I7042" t="s">
        <v>23410</v>
      </c>
      <c r="J7042" t="s">
        <v>23411</v>
      </c>
      <c r="K7042" t="s">
        <v>23412</v>
      </c>
      <c r="L7042" t="s">
        <v>77942</v>
      </c>
    </row>
    <row r="7043" spans="1:12" x14ac:dyDescent="0.15">
      <c r="A7043" t="s">
        <v>12</v>
      </c>
      <c r="B7043">
        <v>1943138</v>
      </c>
      <c r="C7043">
        <v>1943158</v>
      </c>
      <c r="D7043" t="s">
        <v>23406</v>
      </c>
      <c r="E7043" t="s">
        <v>90</v>
      </c>
      <c r="F7043" t="s">
        <v>15</v>
      </c>
      <c r="G7043" t="s">
        <v>16</v>
      </c>
      <c r="H7043">
        <v>72</v>
      </c>
      <c r="I7043" t="s">
        <v>23413</v>
      </c>
      <c r="J7043" t="s">
        <v>23414</v>
      </c>
      <c r="K7043" t="s">
        <v>23415</v>
      </c>
      <c r="L7043" t="s">
        <v>78066</v>
      </c>
    </row>
    <row r="7044" spans="1:12" x14ac:dyDescent="0.15">
      <c r="A7044" t="s">
        <v>12</v>
      </c>
      <c r="B7044">
        <v>1943159</v>
      </c>
      <c r="C7044">
        <v>1943179</v>
      </c>
      <c r="D7044" t="s">
        <v>23406</v>
      </c>
      <c r="E7044" t="s">
        <v>90</v>
      </c>
      <c r="F7044" t="s">
        <v>15</v>
      </c>
      <c r="G7044" t="s">
        <v>36</v>
      </c>
      <c r="H7044">
        <v>93</v>
      </c>
      <c r="I7044" t="s">
        <v>23416</v>
      </c>
      <c r="J7044" t="s">
        <v>23417</v>
      </c>
      <c r="K7044" t="s">
        <v>23418</v>
      </c>
      <c r="L7044" t="s">
        <v>78044</v>
      </c>
    </row>
    <row r="7045" spans="1:12" x14ac:dyDescent="0.15">
      <c r="A7045" t="s">
        <v>12</v>
      </c>
      <c r="B7045">
        <v>1943726</v>
      </c>
      <c r="C7045">
        <v>1943746</v>
      </c>
      <c r="D7045" t="s">
        <v>23419</v>
      </c>
      <c r="E7045" t="s">
        <v>90</v>
      </c>
      <c r="F7045" t="s">
        <v>15</v>
      </c>
      <c r="G7045" t="s">
        <v>16</v>
      </c>
      <c r="H7045">
        <v>6</v>
      </c>
      <c r="I7045" t="s">
        <v>23420</v>
      </c>
      <c r="J7045" t="s">
        <v>23421</v>
      </c>
      <c r="K7045" t="s">
        <v>23422</v>
      </c>
      <c r="L7045" t="s">
        <v>78025</v>
      </c>
    </row>
    <row r="7046" spans="1:12" x14ac:dyDescent="0.15">
      <c r="A7046" t="s">
        <v>12</v>
      </c>
      <c r="B7046">
        <v>1943766</v>
      </c>
      <c r="C7046">
        <v>1943786</v>
      </c>
      <c r="D7046" t="s">
        <v>23419</v>
      </c>
      <c r="E7046" t="s">
        <v>90</v>
      </c>
      <c r="F7046" t="s">
        <v>15</v>
      </c>
      <c r="G7046" t="s">
        <v>16</v>
      </c>
      <c r="H7046">
        <v>46</v>
      </c>
      <c r="I7046" t="s">
        <v>23423</v>
      </c>
      <c r="J7046" t="s">
        <v>23424</v>
      </c>
      <c r="K7046" t="s">
        <v>23425</v>
      </c>
      <c r="L7046" t="s">
        <v>78004</v>
      </c>
    </row>
    <row r="7047" spans="1:12" x14ac:dyDescent="0.15">
      <c r="A7047" t="s">
        <v>12</v>
      </c>
      <c r="B7047">
        <v>1943825</v>
      </c>
      <c r="C7047">
        <v>1943845</v>
      </c>
      <c r="D7047" t="s">
        <v>23419</v>
      </c>
      <c r="E7047" t="s">
        <v>90</v>
      </c>
      <c r="F7047" t="s">
        <v>15</v>
      </c>
      <c r="G7047" t="s">
        <v>16</v>
      </c>
      <c r="H7047">
        <v>105</v>
      </c>
      <c r="I7047" t="s">
        <v>23426</v>
      </c>
      <c r="J7047" t="s">
        <v>23427</v>
      </c>
      <c r="K7047" t="s">
        <v>23428</v>
      </c>
      <c r="L7047" t="s">
        <v>78028</v>
      </c>
    </row>
    <row r="7048" spans="1:12" x14ac:dyDescent="0.15">
      <c r="A7048" t="s">
        <v>12</v>
      </c>
      <c r="B7048">
        <v>1943847</v>
      </c>
      <c r="C7048">
        <v>1943867</v>
      </c>
      <c r="D7048" t="s">
        <v>23419</v>
      </c>
      <c r="E7048" t="s">
        <v>90</v>
      </c>
      <c r="F7048" t="s">
        <v>15</v>
      </c>
      <c r="G7048" t="s">
        <v>36</v>
      </c>
      <c r="H7048">
        <v>127</v>
      </c>
      <c r="I7048" t="s">
        <v>23429</v>
      </c>
      <c r="J7048" t="s">
        <v>23430</v>
      </c>
      <c r="K7048" t="s">
        <v>23431</v>
      </c>
      <c r="L7048" t="s">
        <v>78026</v>
      </c>
    </row>
    <row r="7049" spans="1:12" x14ac:dyDescent="0.15">
      <c r="A7049" t="s">
        <v>12</v>
      </c>
      <c r="B7049">
        <v>1944681</v>
      </c>
      <c r="C7049">
        <v>1944701</v>
      </c>
      <c r="D7049" t="s">
        <v>23432</v>
      </c>
      <c r="E7049" t="s">
        <v>90</v>
      </c>
      <c r="F7049" t="s">
        <v>15</v>
      </c>
      <c r="G7049" t="s">
        <v>16</v>
      </c>
      <c r="H7049">
        <v>10</v>
      </c>
      <c r="I7049" t="s">
        <v>23433</v>
      </c>
      <c r="J7049" t="s">
        <v>23434</v>
      </c>
      <c r="K7049" t="s">
        <v>23435</v>
      </c>
      <c r="L7049" t="s">
        <v>78001</v>
      </c>
    </row>
    <row r="7050" spans="1:12" x14ac:dyDescent="0.15">
      <c r="A7050" t="s">
        <v>12</v>
      </c>
      <c r="B7050">
        <v>1944705</v>
      </c>
      <c r="C7050">
        <v>1944725</v>
      </c>
      <c r="D7050" t="s">
        <v>23432</v>
      </c>
      <c r="E7050" t="s">
        <v>90</v>
      </c>
      <c r="F7050" t="s">
        <v>15</v>
      </c>
      <c r="G7050" t="s">
        <v>16</v>
      </c>
      <c r="H7050">
        <v>34</v>
      </c>
      <c r="I7050" t="s">
        <v>23436</v>
      </c>
      <c r="J7050" t="s">
        <v>23437</v>
      </c>
      <c r="K7050" t="s">
        <v>23438</v>
      </c>
      <c r="L7050" t="s">
        <v>77999</v>
      </c>
    </row>
    <row r="7051" spans="1:12" x14ac:dyDescent="0.15">
      <c r="A7051" t="s">
        <v>12</v>
      </c>
      <c r="B7051">
        <v>1944759</v>
      </c>
      <c r="C7051">
        <v>1944779</v>
      </c>
      <c r="D7051" t="s">
        <v>23432</v>
      </c>
      <c r="E7051" t="s">
        <v>90</v>
      </c>
      <c r="F7051" t="s">
        <v>15</v>
      </c>
      <c r="G7051" t="s">
        <v>32</v>
      </c>
      <c r="H7051">
        <v>88</v>
      </c>
      <c r="I7051" t="s">
        <v>23439</v>
      </c>
      <c r="J7051" t="s">
        <v>23440</v>
      </c>
      <c r="K7051" t="s">
        <v>23441</v>
      </c>
      <c r="L7051" t="s">
        <v>77923</v>
      </c>
    </row>
    <row r="7052" spans="1:12" x14ac:dyDescent="0.15">
      <c r="A7052" t="s">
        <v>12</v>
      </c>
      <c r="B7052">
        <v>1944807</v>
      </c>
      <c r="C7052">
        <v>1944827</v>
      </c>
      <c r="D7052" t="s">
        <v>23432</v>
      </c>
      <c r="E7052" t="s">
        <v>90</v>
      </c>
      <c r="F7052" t="s">
        <v>15</v>
      </c>
      <c r="G7052" t="s">
        <v>16</v>
      </c>
      <c r="H7052">
        <v>136</v>
      </c>
      <c r="I7052" t="s">
        <v>23442</v>
      </c>
      <c r="J7052" t="s">
        <v>23443</v>
      </c>
      <c r="K7052" t="s">
        <v>23444</v>
      </c>
      <c r="L7052" t="s">
        <v>78057</v>
      </c>
    </row>
    <row r="7053" spans="1:12" x14ac:dyDescent="0.15">
      <c r="A7053" t="s">
        <v>12</v>
      </c>
      <c r="B7053">
        <v>1947018</v>
      </c>
      <c r="C7053">
        <v>1947038</v>
      </c>
      <c r="D7053" t="s">
        <v>23445</v>
      </c>
      <c r="E7053" t="s">
        <v>90</v>
      </c>
      <c r="F7053" t="s">
        <v>15</v>
      </c>
      <c r="G7053" t="s">
        <v>36</v>
      </c>
      <c r="H7053">
        <v>7</v>
      </c>
      <c r="I7053" t="s">
        <v>23446</v>
      </c>
      <c r="J7053" t="s">
        <v>23447</v>
      </c>
      <c r="K7053" t="s">
        <v>23448</v>
      </c>
      <c r="L7053" t="s">
        <v>77909</v>
      </c>
    </row>
    <row r="7054" spans="1:12" x14ac:dyDescent="0.15">
      <c r="A7054" t="s">
        <v>12</v>
      </c>
      <c r="B7054">
        <v>1947058</v>
      </c>
      <c r="C7054">
        <v>1947078</v>
      </c>
      <c r="D7054" t="s">
        <v>23445</v>
      </c>
      <c r="E7054" t="s">
        <v>90</v>
      </c>
      <c r="F7054" t="s">
        <v>15</v>
      </c>
      <c r="G7054" t="s">
        <v>23</v>
      </c>
      <c r="H7054">
        <v>47</v>
      </c>
      <c r="I7054" t="s">
        <v>23449</v>
      </c>
      <c r="J7054" t="s">
        <v>23450</v>
      </c>
      <c r="K7054" t="s">
        <v>23451</v>
      </c>
      <c r="L7054" t="s">
        <v>77932</v>
      </c>
    </row>
    <row r="7055" spans="1:12" x14ac:dyDescent="0.15">
      <c r="A7055" t="s">
        <v>12</v>
      </c>
      <c r="B7055">
        <v>1947090</v>
      </c>
      <c r="C7055">
        <v>1947110</v>
      </c>
      <c r="D7055" t="s">
        <v>23445</v>
      </c>
      <c r="E7055" t="s">
        <v>90</v>
      </c>
      <c r="F7055" t="s">
        <v>15</v>
      </c>
      <c r="G7055" t="s">
        <v>23</v>
      </c>
      <c r="H7055">
        <v>79</v>
      </c>
      <c r="I7055" t="s">
        <v>23452</v>
      </c>
      <c r="J7055" t="s">
        <v>23453</v>
      </c>
      <c r="K7055" t="s">
        <v>23454</v>
      </c>
      <c r="L7055" t="s">
        <v>77993</v>
      </c>
    </row>
    <row r="7056" spans="1:12" x14ac:dyDescent="0.15">
      <c r="A7056" t="s">
        <v>12</v>
      </c>
      <c r="B7056">
        <v>1947124</v>
      </c>
      <c r="C7056">
        <v>1947144</v>
      </c>
      <c r="D7056" t="s">
        <v>23445</v>
      </c>
      <c r="E7056" t="s">
        <v>90</v>
      </c>
      <c r="F7056" t="s">
        <v>15</v>
      </c>
      <c r="G7056" t="s">
        <v>23</v>
      </c>
      <c r="H7056">
        <v>113</v>
      </c>
      <c r="I7056" t="s">
        <v>23455</v>
      </c>
      <c r="J7056" t="s">
        <v>23456</v>
      </c>
      <c r="K7056" t="s">
        <v>23457</v>
      </c>
      <c r="L7056" t="s">
        <v>77986</v>
      </c>
    </row>
    <row r="7057" spans="1:12" x14ac:dyDescent="0.15">
      <c r="A7057" t="s">
        <v>12</v>
      </c>
      <c r="B7057">
        <v>1949135</v>
      </c>
      <c r="C7057">
        <v>1949155</v>
      </c>
      <c r="D7057" t="s">
        <v>23458</v>
      </c>
      <c r="E7057" t="s">
        <v>23459</v>
      </c>
      <c r="F7057" t="s">
        <v>76</v>
      </c>
      <c r="G7057" t="s">
        <v>32</v>
      </c>
      <c r="H7057">
        <v>1</v>
      </c>
      <c r="I7057" t="s">
        <v>23460</v>
      </c>
      <c r="J7057" t="s">
        <v>23461</v>
      </c>
      <c r="K7057" t="s">
        <v>23462</v>
      </c>
      <c r="L7057" t="s">
        <v>77917</v>
      </c>
    </row>
    <row r="7058" spans="1:12" x14ac:dyDescent="0.15">
      <c r="A7058" t="s">
        <v>12</v>
      </c>
      <c r="B7058">
        <v>1949111</v>
      </c>
      <c r="C7058">
        <v>1949131</v>
      </c>
      <c r="D7058" t="s">
        <v>23458</v>
      </c>
      <c r="E7058" t="s">
        <v>23459</v>
      </c>
      <c r="F7058" t="s">
        <v>76</v>
      </c>
      <c r="G7058" t="s">
        <v>16</v>
      </c>
      <c r="H7058">
        <v>25</v>
      </c>
      <c r="I7058" t="s">
        <v>23463</v>
      </c>
      <c r="J7058" t="s">
        <v>23464</v>
      </c>
      <c r="K7058" t="s">
        <v>23465</v>
      </c>
      <c r="L7058" t="s">
        <v>78012</v>
      </c>
    </row>
    <row r="7059" spans="1:12" x14ac:dyDescent="0.15">
      <c r="A7059" t="s">
        <v>12</v>
      </c>
      <c r="B7059">
        <v>1949069</v>
      </c>
      <c r="C7059">
        <v>1949089</v>
      </c>
      <c r="D7059" t="s">
        <v>23458</v>
      </c>
      <c r="E7059" t="s">
        <v>23459</v>
      </c>
      <c r="F7059" t="s">
        <v>76</v>
      </c>
      <c r="G7059" t="s">
        <v>36</v>
      </c>
      <c r="H7059">
        <v>67</v>
      </c>
      <c r="I7059" t="s">
        <v>23466</v>
      </c>
      <c r="J7059" t="s">
        <v>23467</v>
      </c>
      <c r="K7059" t="s">
        <v>23468</v>
      </c>
      <c r="L7059" t="s">
        <v>77981</v>
      </c>
    </row>
    <row r="7060" spans="1:12" x14ac:dyDescent="0.15">
      <c r="A7060" t="s">
        <v>12</v>
      </c>
      <c r="B7060">
        <v>1949035</v>
      </c>
      <c r="C7060">
        <v>1949055</v>
      </c>
      <c r="D7060" t="s">
        <v>23458</v>
      </c>
      <c r="E7060" t="s">
        <v>23459</v>
      </c>
      <c r="F7060" t="s">
        <v>76</v>
      </c>
      <c r="G7060" t="s">
        <v>16</v>
      </c>
      <c r="H7060">
        <v>101</v>
      </c>
      <c r="I7060" t="s">
        <v>23469</v>
      </c>
      <c r="J7060" t="s">
        <v>23470</v>
      </c>
      <c r="K7060" t="s">
        <v>23471</v>
      </c>
      <c r="L7060" t="s">
        <v>77997</v>
      </c>
    </row>
    <row r="7061" spans="1:12" x14ac:dyDescent="0.15">
      <c r="A7061" t="s">
        <v>12</v>
      </c>
      <c r="B7061">
        <v>1949664</v>
      </c>
      <c r="C7061">
        <v>1949684</v>
      </c>
      <c r="D7061" t="s">
        <v>23472</v>
      </c>
      <c r="E7061" t="s">
        <v>90</v>
      </c>
      <c r="F7061" t="s">
        <v>76</v>
      </c>
      <c r="G7061" t="s">
        <v>32</v>
      </c>
      <c r="H7061">
        <v>1</v>
      </c>
      <c r="I7061" t="s">
        <v>23473</v>
      </c>
      <c r="J7061" t="s">
        <v>23474</v>
      </c>
      <c r="K7061" t="s">
        <v>23475</v>
      </c>
      <c r="L7061" t="s">
        <v>77917</v>
      </c>
    </row>
    <row r="7062" spans="1:12" x14ac:dyDescent="0.15">
      <c r="A7062" t="s">
        <v>12</v>
      </c>
      <c r="B7062">
        <v>1949637</v>
      </c>
      <c r="C7062">
        <v>1949657</v>
      </c>
      <c r="D7062" t="s">
        <v>23472</v>
      </c>
      <c r="E7062" t="s">
        <v>90</v>
      </c>
      <c r="F7062" t="s">
        <v>76</v>
      </c>
      <c r="G7062" t="s">
        <v>16</v>
      </c>
      <c r="H7062">
        <v>28</v>
      </c>
      <c r="I7062" t="s">
        <v>23476</v>
      </c>
      <c r="J7062" t="s">
        <v>23477</v>
      </c>
      <c r="K7062" t="s">
        <v>23478</v>
      </c>
      <c r="L7062" t="s">
        <v>77956</v>
      </c>
    </row>
    <row r="7063" spans="1:12" x14ac:dyDescent="0.15">
      <c r="A7063" t="s">
        <v>12</v>
      </c>
      <c r="B7063">
        <v>1949613</v>
      </c>
      <c r="C7063">
        <v>1949633</v>
      </c>
      <c r="D7063" t="s">
        <v>23472</v>
      </c>
      <c r="E7063" t="s">
        <v>90</v>
      </c>
      <c r="F7063" t="s">
        <v>76</v>
      </c>
      <c r="G7063" t="s">
        <v>16</v>
      </c>
      <c r="H7063">
        <v>52</v>
      </c>
      <c r="I7063" t="s">
        <v>23479</v>
      </c>
      <c r="J7063" t="s">
        <v>23480</v>
      </c>
      <c r="K7063" t="s">
        <v>23481</v>
      </c>
      <c r="L7063" t="s">
        <v>77959</v>
      </c>
    </row>
    <row r="7064" spans="1:12" x14ac:dyDescent="0.15">
      <c r="A7064" t="s">
        <v>12</v>
      </c>
      <c r="B7064">
        <v>1949578</v>
      </c>
      <c r="C7064">
        <v>1949598</v>
      </c>
      <c r="D7064" t="s">
        <v>23472</v>
      </c>
      <c r="E7064" t="s">
        <v>90</v>
      </c>
      <c r="F7064" t="s">
        <v>76</v>
      </c>
      <c r="G7064" t="s">
        <v>16</v>
      </c>
      <c r="H7064">
        <v>87</v>
      </c>
      <c r="I7064" t="s">
        <v>23482</v>
      </c>
      <c r="J7064" t="s">
        <v>23483</v>
      </c>
      <c r="K7064" t="s">
        <v>23484</v>
      </c>
      <c r="L7064" t="s">
        <v>78024</v>
      </c>
    </row>
    <row r="7065" spans="1:12" x14ac:dyDescent="0.15">
      <c r="A7065" t="s">
        <v>12</v>
      </c>
      <c r="B7065">
        <v>1950740</v>
      </c>
      <c r="C7065">
        <v>1950760</v>
      </c>
      <c r="D7065" t="s">
        <v>23485</v>
      </c>
      <c r="E7065" t="s">
        <v>90</v>
      </c>
      <c r="F7065" t="s">
        <v>76</v>
      </c>
      <c r="G7065" t="s">
        <v>36</v>
      </c>
      <c r="H7065">
        <v>0</v>
      </c>
      <c r="I7065" t="s">
        <v>23486</v>
      </c>
      <c r="J7065" t="s">
        <v>23487</v>
      </c>
      <c r="K7065" t="s">
        <v>23488</v>
      </c>
      <c r="L7065" t="s">
        <v>77980</v>
      </c>
    </row>
    <row r="7066" spans="1:12" x14ac:dyDescent="0.15">
      <c r="A7066" t="s">
        <v>12</v>
      </c>
      <c r="B7066">
        <v>1950714</v>
      </c>
      <c r="C7066">
        <v>1950734</v>
      </c>
      <c r="D7066" t="s">
        <v>23485</v>
      </c>
      <c r="E7066" t="s">
        <v>90</v>
      </c>
      <c r="F7066" t="s">
        <v>76</v>
      </c>
      <c r="G7066" t="s">
        <v>16</v>
      </c>
      <c r="H7066">
        <v>26</v>
      </c>
      <c r="I7066" t="s">
        <v>23489</v>
      </c>
      <c r="J7066" t="s">
        <v>23490</v>
      </c>
      <c r="K7066" t="s">
        <v>23491</v>
      </c>
      <c r="L7066" t="s">
        <v>78002</v>
      </c>
    </row>
    <row r="7067" spans="1:12" x14ac:dyDescent="0.15">
      <c r="A7067" t="s">
        <v>12</v>
      </c>
      <c r="B7067">
        <v>1950693</v>
      </c>
      <c r="C7067">
        <v>1950713</v>
      </c>
      <c r="D7067" t="s">
        <v>23485</v>
      </c>
      <c r="E7067" t="s">
        <v>90</v>
      </c>
      <c r="F7067" t="s">
        <v>76</v>
      </c>
      <c r="G7067" t="s">
        <v>36</v>
      </c>
      <c r="H7067">
        <v>47</v>
      </c>
      <c r="I7067" t="s">
        <v>23492</v>
      </c>
      <c r="J7067" t="s">
        <v>23493</v>
      </c>
      <c r="K7067" t="s">
        <v>23494</v>
      </c>
      <c r="L7067" t="s">
        <v>77932</v>
      </c>
    </row>
    <row r="7068" spans="1:12" x14ac:dyDescent="0.15">
      <c r="A7068" t="s">
        <v>12</v>
      </c>
      <c r="B7068">
        <v>1950670</v>
      </c>
      <c r="C7068">
        <v>1950690</v>
      </c>
      <c r="D7068" t="s">
        <v>23485</v>
      </c>
      <c r="E7068" t="s">
        <v>90</v>
      </c>
      <c r="F7068" t="s">
        <v>76</v>
      </c>
      <c r="G7068" t="s">
        <v>32</v>
      </c>
      <c r="H7068">
        <v>70</v>
      </c>
      <c r="I7068" t="s">
        <v>23495</v>
      </c>
      <c r="J7068" t="s">
        <v>23496</v>
      </c>
      <c r="K7068" t="s">
        <v>23497</v>
      </c>
      <c r="L7068" t="s">
        <v>77919</v>
      </c>
    </row>
    <row r="7069" spans="1:12" x14ac:dyDescent="0.15">
      <c r="A7069" t="s">
        <v>12</v>
      </c>
      <c r="B7069">
        <v>1951747</v>
      </c>
      <c r="C7069">
        <v>1951767</v>
      </c>
      <c r="D7069" t="s">
        <v>23498</v>
      </c>
      <c r="E7069" t="s">
        <v>23499</v>
      </c>
      <c r="F7069" t="s">
        <v>76</v>
      </c>
      <c r="G7069" t="s">
        <v>36</v>
      </c>
      <c r="H7069">
        <v>0</v>
      </c>
      <c r="I7069" t="s">
        <v>23500</v>
      </c>
      <c r="J7069" t="s">
        <v>23501</v>
      </c>
      <c r="K7069" t="s">
        <v>23502</v>
      </c>
      <c r="L7069" t="s">
        <v>77980</v>
      </c>
    </row>
    <row r="7070" spans="1:12" x14ac:dyDescent="0.15">
      <c r="A7070" t="s">
        <v>12</v>
      </c>
      <c r="B7070">
        <v>1951718</v>
      </c>
      <c r="C7070">
        <v>1951738</v>
      </c>
      <c r="D7070" t="s">
        <v>23498</v>
      </c>
      <c r="E7070" t="s">
        <v>23499</v>
      </c>
      <c r="F7070" t="s">
        <v>76</v>
      </c>
      <c r="G7070" t="s">
        <v>16</v>
      </c>
      <c r="H7070">
        <v>29</v>
      </c>
      <c r="I7070" t="s">
        <v>23503</v>
      </c>
      <c r="J7070" t="s">
        <v>23504</v>
      </c>
      <c r="K7070" t="s">
        <v>23505</v>
      </c>
      <c r="L7070" t="s">
        <v>77921</v>
      </c>
    </row>
    <row r="7071" spans="1:12" x14ac:dyDescent="0.15">
      <c r="A7071" t="s">
        <v>12</v>
      </c>
      <c r="B7071">
        <v>1951689</v>
      </c>
      <c r="C7071">
        <v>1951709</v>
      </c>
      <c r="D7071" t="s">
        <v>23498</v>
      </c>
      <c r="E7071" t="s">
        <v>23499</v>
      </c>
      <c r="F7071" t="s">
        <v>76</v>
      </c>
      <c r="G7071" t="s">
        <v>16</v>
      </c>
      <c r="H7071">
        <v>58</v>
      </c>
      <c r="I7071" t="s">
        <v>23506</v>
      </c>
      <c r="J7071" t="s">
        <v>23507</v>
      </c>
      <c r="K7071" t="s">
        <v>23508</v>
      </c>
      <c r="L7071" t="s">
        <v>77911</v>
      </c>
    </row>
    <row r="7072" spans="1:12" x14ac:dyDescent="0.15">
      <c r="A7072" t="s">
        <v>12</v>
      </c>
      <c r="B7072">
        <v>1951656</v>
      </c>
      <c r="C7072">
        <v>1951676</v>
      </c>
      <c r="D7072" t="s">
        <v>23498</v>
      </c>
      <c r="E7072" t="s">
        <v>23499</v>
      </c>
      <c r="F7072" t="s">
        <v>76</v>
      </c>
      <c r="G7072" t="s">
        <v>16</v>
      </c>
      <c r="H7072">
        <v>91</v>
      </c>
      <c r="I7072" t="s">
        <v>23509</v>
      </c>
      <c r="J7072" t="s">
        <v>23510</v>
      </c>
      <c r="K7072" t="s">
        <v>23511</v>
      </c>
      <c r="L7072" t="s">
        <v>77907</v>
      </c>
    </row>
    <row r="7073" spans="1:12" x14ac:dyDescent="0.15">
      <c r="A7073" t="s">
        <v>12</v>
      </c>
      <c r="B7073">
        <v>1952429</v>
      </c>
      <c r="C7073">
        <v>1952449</v>
      </c>
      <c r="D7073" t="s">
        <v>23512</v>
      </c>
      <c r="E7073" t="s">
        <v>90</v>
      </c>
      <c r="F7073" t="s">
        <v>15</v>
      </c>
      <c r="G7073" t="s">
        <v>32</v>
      </c>
      <c r="H7073">
        <v>73</v>
      </c>
      <c r="I7073" t="s">
        <v>23513</v>
      </c>
      <c r="J7073" t="s">
        <v>23514</v>
      </c>
      <c r="K7073" t="s">
        <v>23515</v>
      </c>
      <c r="L7073" t="s">
        <v>77926</v>
      </c>
    </row>
    <row r="7074" spans="1:12" x14ac:dyDescent="0.15">
      <c r="A7074" t="s">
        <v>12</v>
      </c>
      <c r="B7074">
        <v>1952449</v>
      </c>
      <c r="C7074">
        <v>1952469</v>
      </c>
      <c r="D7074" t="s">
        <v>23512</v>
      </c>
      <c r="E7074" t="s">
        <v>90</v>
      </c>
      <c r="F7074" t="s">
        <v>15</v>
      </c>
      <c r="G7074" t="s">
        <v>16</v>
      </c>
      <c r="H7074">
        <v>93</v>
      </c>
      <c r="I7074" t="s">
        <v>23516</v>
      </c>
      <c r="J7074" t="s">
        <v>23517</v>
      </c>
      <c r="K7074" t="s">
        <v>23518</v>
      </c>
      <c r="L7074" t="s">
        <v>78044</v>
      </c>
    </row>
    <row r="7075" spans="1:12" x14ac:dyDescent="0.15">
      <c r="A7075" t="s">
        <v>12</v>
      </c>
      <c r="B7075">
        <v>1952478</v>
      </c>
      <c r="C7075">
        <v>1952498</v>
      </c>
      <c r="D7075" t="s">
        <v>23512</v>
      </c>
      <c r="E7075" t="s">
        <v>90</v>
      </c>
      <c r="F7075" t="s">
        <v>15</v>
      </c>
      <c r="G7075" t="s">
        <v>23</v>
      </c>
      <c r="H7075">
        <v>122</v>
      </c>
      <c r="I7075" t="s">
        <v>23519</v>
      </c>
      <c r="J7075" t="s">
        <v>23520</v>
      </c>
      <c r="K7075" t="s">
        <v>23521</v>
      </c>
      <c r="L7075" t="s">
        <v>78033</v>
      </c>
    </row>
    <row r="7076" spans="1:12" x14ac:dyDescent="0.15">
      <c r="A7076" t="s">
        <v>12</v>
      </c>
      <c r="B7076">
        <v>1952520</v>
      </c>
      <c r="C7076">
        <v>1952540</v>
      </c>
      <c r="D7076" t="s">
        <v>23512</v>
      </c>
      <c r="E7076" t="s">
        <v>90</v>
      </c>
      <c r="F7076" t="s">
        <v>15</v>
      </c>
      <c r="G7076" t="s">
        <v>23</v>
      </c>
      <c r="H7076">
        <v>164</v>
      </c>
      <c r="I7076" t="s">
        <v>23522</v>
      </c>
      <c r="J7076" t="s">
        <v>23523</v>
      </c>
      <c r="K7076" t="s">
        <v>23524</v>
      </c>
      <c r="L7076" t="s">
        <v>78081</v>
      </c>
    </row>
    <row r="7077" spans="1:12" x14ac:dyDescent="0.15">
      <c r="A7077" t="s">
        <v>12</v>
      </c>
      <c r="B7077">
        <v>1954625</v>
      </c>
      <c r="C7077">
        <v>1954645</v>
      </c>
      <c r="D7077" t="s">
        <v>23525</v>
      </c>
      <c r="E7077" t="s">
        <v>90</v>
      </c>
      <c r="F7077" t="s">
        <v>76</v>
      </c>
      <c r="G7077" t="s">
        <v>16</v>
      </c>
      <c r="H7077">
        <v>8</v>
      </c>
      <c r="I7077" t="s">
        <v>23526</v>
      </c>
      <c r="J7077" t="s">
        <v>23527</v>
      </c>
      <c r="K7077" t="s">
        <v>23528</v>
      </c>
      <c r="L7077" t="s">
        <v>77955</v>
      </c>
    </row>
    <row r="7078" spans="1:12" x14ac:dyDescent="0.15">
      <c r="A7078" t="s">
        <v>12</v>
      </c>
      <c r="B7078">
        <v>1954549</v>
      </c>
      <c r="C7078">
        <v>1954569</v>
      </c>
      <c r="D7078" t="s">
        <v>23525</v>
      </c>
      <c r="E7078" t="s">
        <v>90</v>
      </c>
      <c r="F7078" t="s">
        <v>76</v>
      </c>
      <c r="G7078" t="s">
        <v>36</v>
      </c>
      <c r="H7078">
        <v>84</v>
      </c>
      <c r="I7078" t="s">
        <v>23529</v>
      </c>
      <c r="J7078" t="s">
        <v>23530</v>
      </c>
      <c r="K7078" t="s">
        <v>23531</v>
      </c>
      <c r="L7078" t="s">
        <v>77946</v>
      </c>
    </row>
    <row r="7079" spans="1:12" x14ac:dyDescent="0.15">
      <c r="A7079" t="s">
        <v>12</v>
      </c>
      <c r="B7079">
        <v>1954514</v>
      </c>
      <c r="C7079">
        <v>1954534</v>
      </c>
      <c r="D7079" t="s">
        <v>23525</v>
      </c>
      <c r="E7079" t="s">
        <v>90</v>
      </c>
      <c r="F7079" t="s">
        <v>76</v>
      </c>
      <c r="G7079" t="s">
        <v>32</v>
      </c>
      <c r="H7079">
        <v>119</v>
      </c>
      <c r="I7079" t="s">
        <v>23532</v>
      </c>
      <c r="J7079" t="s">
        <v>23533</v>
      </c>
      <c r="K7079" t="s">
        <v>23534</v>
      </c>
      <c r="L7079" t="s">
        <v>78058</v>
      </c>
    </row>
    <row r="7080" spans="1:12" x14ac:dyDescent="0.15">
      <c r="A7080" t="s">
        <v>12</v>
      </c>
      <c r="B7080">
        <v>1954490</v>
      </c>
      <c r="C7080">
        <v>1954510</v>
      </c>
      <c r="D7080" t="s">
        <v>23525</v>
      </c>
      <c r="E7080" t="s">
        <v>90</v>
      </c>
      <c r="F7080" t="s">
        <v>76</v>
      </c>
      <c r="G7080" t="s">
        <v>16</v>
      </c>
      <c r="H7080">
        <v>143</v>
      </c>
      <c r="I7080" t="s">
        <v>23535</v>
      </c>
      <c r="J7080" t="s">
        <v>23536</v>
      </c>
      <c r="K7080" t="s">
        <v>23537</v>
      </c>
      <c r="L7080" t="s">
        <v>78076</v>
      </c>
    </row>
    <row r="7081" spans="1:12" x14ac:dyDescent="0.15">
      <c r="A7081" t="s">
        <v>12</v>
      </c>
      <c r="B7081">
        <v>1954767</v>
      </c>
      <c r="C7081">
        <v>1954787</v>
      </c>
      <c r="D7081" t="s">
        <v>23538</v>
      </c>
      <c r="E7081" t="s">
        <v>90</v>
      </c>
      <c r="F7081" t="s">
        <v>15</v>
      </c>
      <c r="G7081" t="s">
        <v>32</v>
      </c>
      <c r="H7081">
        <v>11</v>
      </c>
      <c r="I7081" t="s">
        <v>23539</v>
      </c>
      <c r="J7081" t="s">
        <v>23540</v>
      </c>
      <c r="K7081" t="s">
        <v>23541</v>
      </c>
      <c r="L7081" t="s">
        <v>77974</v>
      </c>
    </row>
    <row r="7082" spans="1:12" x14ac:dyDescent="0.15">
      <c r="A7082" t="s">
        <v>12</v>
      </c>
      <c r="B7082">
        <v>1954810</v>
      </c>
      <c r="C7082">
        <v>1954830</v>
      </c>
      <c r="D7082" t="s">
        <v>23538</v>
      </c>
      <c r="E7082" t="s">
        <v>90</v>
      </c>
      <c r="F7082" t="s">
        <v>15</v>
      </c>
      <c r="G7082" t="s">
        <v>36</v>
      </c>
      <c r="H7082">
        <v>54</v>
      </c>
      <c r="I7082" t="s">
        <v>23542</v>
      </c>
      <c r="J7082" t="s">
        <v>23543</v>
      </c>
      <c r="K7082" t="s">
        <v>23544</v>
      </c>
      <c r="L7082" t="s">
        <v>77961</v>
      </c>
    </row>
    <row r="7083" spans="1:12" x14ac:dyDescent="0.15">
      <c r="A7083" t="s">
        <v>12</v>
      </c>
      <c r="B7083">
        <v>1954838</v>
      </c>
      <c r="C7083">
        <v>1954858</v>
      </c>
      <c r="D7083" t="s">
        <v>23538</v>
      </c>
      <c r="E7083" t="s">
        <v>90</v>
      </c>
      <c r="F7083" t="s">
        <v>15</v>
      </c>
      <c r="G7083" t="s">
        <v>16</v>
      </c>
      <c r="H7083">
        <v>82</v>
      </c>
      <c r="I7083" t="s">
        <v>23545</v>
      </c>
      <c r="J7083" t="s">
        <v>23546</v>
      </c>
      <c r="K7083" t="s">
        <v>23547</v>
      </c>
      <c r="L7083" t="s">
        <v>78011</v>
      </c>
    </row>
    <row r="7084" spans="1:12" x14ac:dyDescent="0.15">
      <c r="A7084" t="s">
        <v>12</v>
      </c>
      <c r="B7084">
        <v>1954859</v>
      </c>
      <c r="C7084">
        <v>1954879</v>
      </c>
      <c r="D7084" t="s">
        <v>23538</v>
      </c>
      <c r="E7084" t="s">
        <v>90</v>
      </c>
      <c r="F7084" t="s">
        <v>15</v>
      </c>
      <c r="G7084" t="s">
        <v>32</v>
      </c>
      <c r="H7084">
        <v>103</v>
      </c>
      <c r="I7084" t="s">
        <v>23548</v>
      </c>
      <c r="J7084" t="s">
        <v>23549</v>
      </c>
      <c r="K7084" t="s">
        <v>23550</v>
      </c>
      <c r="L7084" t="s">
        <v>77937</v>
      </c>
    </row>
    <row r="7085" spans="1:12" x14ac:dyDescent="0.15">
      <c r="A7085" t="s">
        <v>12</v>
      </c>
      <c r="B7085">
        <v>1955425</v>
      </c>
      <c r="C7085">
        <v>1955445</v>
      </c>
      <c r="D7085" t="s">
        <v>23551</v>
      </c>
      <c r="E7085" t="s">
        <v>90</v>
      </c>
      <c r="F7085" t="s">
        <v>15</v>
      </c>
      <c r="G7085" t="s">
        <v>16</v>
      </c>
      <c r="H7085">
        <v>0</v>
      </c>
      <c r="I7085" t="s">
        <v>23552</v>
      </c>
      <c r="J7085" t="s">
        <v>23553</v>
      </c>
      <c r="K7085" t="s">
        <v>23554</v>
      </c>
      <c r="L7085" t="s">
        <v>77980</v>
      </c>
    </row>
    <row r="7086" spans="1:12" x14ac:dyDescent="0.15">
      <c r="A7086" t="s">
        <v>12</v>
      </c>
      <c r="B7086">
        <v>1955451</v>
      </c>
      <c r="C7086">
        <v>1955471</v>
      </c>
      <c r="D7086" t="s">
        <v>23551</v>
      </c>
      <c r="E7086" t="s">
        <v>90</v>
      </c>
      <c r="F7086" t="s">
        <v>15</v>
      </c>
      <c r="G7086" t="s">
        <v>23</v>
      </c>
      <c r="H7086">
        <v>26</v>
      </c>
      <c r="I7086" t="s">
        <v>23555</v>
      </c>
      <c r="J7086" t="s">
        <v>23556</v>
      </c>
      <c r="K7086" t="s">
        <v>23557</v>
      </c>
      <c r="L7086" t="s">
        <v>78002</v>
      </c>
    </row>
    <row r="7087" spans="1:12" x14ac:dyDescent="0.15">
      <c r="A7087" t="s">
        <v>12</v>
      </c>
      <c r="B7087">
        <v>1955480</v>
      </c>
      <c r="C7087">
        <v>1955500</v>
      </c>
      <c r="D7087" t="s">
        <v>23551</v>
      </c>
      <c r="E7087" t="s">
        <v>90</v>
      </c>
      <c r="F7087" t="s">
        <v>15</v>
      </c>
      <c r="G7087" t="s">
        <v>36</v>
      </c>
      <c r="H7087">
        <v>55</v>
      </c>
      <c r="I7087" t="s">
        <v>23558</v>
      </c>
      <c r="J7087" t="s">
        <v>23559</v>
      </c>
      <c r="K7087" t="s">
        <v>23560</v>
      </c>
      <c r="L7087" t="s">
        <v>77992</v>
      </c>
    </row>
    <row r="7088" spans="1:12" x14ac:dyDescent="0.15">
      <c r="A7088" t="s">
        <v>12</v>
      </c>
      <c r="B7088">
        <v>1955500</v>
      </c>
      <c r="C7088">
        <v>1955520</v>
      </c>
      <c r="D7088" t="s">
        <v>23551</v>
      </c>
      <c r="E7088" t="s">
        <v>90</v>
      </c>
      <c r="F7088" t="s">
        <v>15</v>
      </c>
      <c r="G7088" t="s">
        <v>36</v>
      </c>
      <c r="H7088">
        <v>75</v>
      </c>
      <c r="I7088" t="s">
        <v>23561</v>
      </c>
      <c r="J7088" t="s">
        <v>23562</v>
      </c>
      <c r="K7088" t="s">
        <v>23563</v>
      </c>
      <c r="L7088" t="s">
        <v>78027</v>
      </c>
    </row>
    <row r="7089" spans="1:12" x14ac:dyDescent="0.15">
      <c r="A7089" t="s">
        <v>12</v>
      </c>
      <c r="B7089">
        <v>1957688</v>
      </c>
      <c r="C7089">
        <v>1957708</v>
      </c>
      <c r="D7089" t="s">
        <v>23564</v>
      </c>
      <c r="E7089" t="s">
        <v>90</v>
      </c>
      <c r="F7089" t="s">
        <v>76</v>
      </c>
      <c r="G7089" t="s">
        <v>16</v>
      </c>
      <c r="H7089">
        <v>16</v>
      </c>
      <c r="I7089" t="s">
        <v>23565</v>
      </c>
      <c r="J7089" t="s">
        <v>23566</v>
      </c>
      <c r="K7089" t="s">
        <v>23567</v>
      </c>
      <c r="L7089" t="s">
        <v>77905</v>
      </c>
    </row>
    <row r="7090" spans="1:12" x14ac:dyDescent="0.15">
      <c r="A7090" t="s">
        <v>12</v>
      </c>
      <c r="B7090">
        <v>1957646</v>
      </c>
      <c r="C7090">
        <v>1957666</v>
      </c>
      <c r="D7090" t="s">
        <v>23564</v>
      </c>
      <c r="E7090" t="s">
        <v>90</v>
      </c>
      <c r="F7090" t="s">
        <v>76</v>
      </c>
      <c r="G7090" t="s">
        <v>32</v>
      </c>
      <c r="H7090">
        <v>58</v>
      </c>
      <c r="I7090" t="s">
        <v>23568</v>
      </c>
      <c r="J7090" t="s">
        <v>23569</v>
      </c>
      <c r="K7090" t="s">
        <v>23570</v>
      </c>
      <c r="L7090" t="s">
        <v>77911</v>
      </c>
    </row>
    <row r="7091" spans="1:12" x14ac:dyDescent="0.15">
      <c r="A7091" t="s">
        <v>12</v>
      </c>
      <c r="B7091">
        <v>1957618</v>
      </c>
      <c r="C7091">
        <v>1957638</v>
      </c>
      <c r="D7091" t="s">
        <v>23564</v>
      </c>
      <c r="E7091" t="s">
        <v>90</v>
      </c>
      <c r="F7091" t="s">
        <v>76</v>
      </c>
      <c r="G7091" t="s">
        <v>23</v>
      </c>
      <c r="H7091">
        <v>86</v>
      </c>
      <c r="I7091" t="s">
        <v>23571</v>
      </c>
      <c r="J7091" t="s">
        <v>23572</v>
      </c>
      <c r="K7091" t="s">
        <v>23573</v>
      </c>
      <c r="L7091" t="s">
        <v>77929</v>
      </c>
    </row>
    <row r="7092" spans="1:12" x14ac:dyDescent="0.15">
      <c r="A7092" t="s">
        <v>12</v>
      </c>
      <c r="B7092">
        <v>1957591</v>
      </c>
      <c r="C7092">
        <v>1957611</v>
      </c>
      <c r="D7092" t="s">
        <v>23564</v>
      </c>
      <c r="E7092" t="s">
        <v>90</v>
      </c>
      <c r="F7092" t="s">
        <v>76</v>
      </c>
      <c r="G7092" t="s">
        <v>23</v>
      </c>
      <c r="H7092">
        <v>113</v>
      </c>
      <c r="I7092" t="s">
        <v>23574</v>
      </c>
      <c r="J7092" t="s">
        <v>23575</v>
      </c>
      <c r="K7092" t="s">
        <v>23576</v>
      </c>
      <c r="L7092" t="s">
        <v>77986</v>
      </c>
    </row>
    <row r="7093" spans="1:12" x14ac:dyDescent="0.15">
      <c r="A7093" t="s">
        <v>12</v>
      </c>
      <c r="B7093">
        <v>1959821</v>
      </c>
      <c r="C7093">
        <v>1959841</v>
      </c>
      <c r="D7093" t="s">
        <v>23577</v>
      </c>
      <c r="E7093" t="s">
        <v>23578</v>
      </c>
      <c r="F7093" t="s">
        <v>76</v>
      </c>
      <c r="G7093" t="s">
        <v>36</v>
      </c>
      <c r="H7093">
        <v>18</v>
      </c>
      <c r="I7093" t="s">
        <v>23579</v>
      </c>
      <c r="J7093" t="s">
        <v>23580</v>
      </c>
      <c r="K7093" t="s">
        <v>23581</v>
      </c>
      <c r="L7093" t="s">
        <v>78007</v>
      </c>
    </row>
    <row r="7094" spans="1:12" x14ac:dyDescent="0.15">
      <c r="A7094" t="s">
        <v>12</v>
      </c>
      <c r="B7094">
        <v>1959769</v>
      </c>
      <c r="C7094">
        <v>1959789</v>
      </c>
      <c r="D7094" t="s">
        <v>23577</v>
      </c>
      <c r="E7094" t="s">
        <v>23578</v>
      </c>
      <c r="F7094" t="s">
        <v>76</v>
      </c>
      <c r="G7094" t="s">
        <v>23</v>
      </c>
      <c r="H7094">
        <v>70</v>
      </c>
      <c r="I7094" t="s">
        <v>23582</v>
      </c>
      <c r="J7094" t="s">
        <v>23583</v>
      </c>
      <c r="K7094" t="s">
        <v>23584</v>
      </c>
      <c r="L7094" t="s">
        <v>77919</v>
      </c>
    </row>
    <row r="7095" spans="1:12" x14ac:dyDescent="0.15">
      <c r="A7095" t="s">
        <v>12</v>
      </c>
      <c r="B7095">
        <v>1959742</v>
      </c>
      <c r="C7095">
        <v>1959762</v>
      </c>
      <c r="D7095" t="s">
        <v>23577</v>
      </c>
      <c r="E7095" t="s">
        <v>23578</v>
      </c>
      <c r="F7095" t="s">
        <v>76</v>
      </c>
      <c r="G7095" t="s">
        <v>36</v>
      </c>
      <c r="H7095">
        <v>97</v>
      </c>
      <c r="I7095" t="s">
        <v>23585</v>
      </c>
      <c r="J7095" t="s">
        <v>23586</v>
      </c>
      <c r="K7095" t="s">
        <v>23587</v>
      </c>
      <c r="L7095" t="s">
        <v>78010</v>
      </c>
    </row>
    <row r="7096" spans="1:12" x14ac:dyDescent="0.15">
      <c r="A7096" t="s">
        <v>12</v>
      </c>
      <c r="B7096">
        <v>1959716</v>
      </c>
      <c r="C7096">
        <v>1959736</v>
      </c>
      <c r="D7096" t="s">
        <v>23577</v>
      </c>
      <c r="E7096" t="s">
        <v>23578</v>
      </c>
      <c r="F7096" t="s">
        <v>76</v>
      </c>
      <c r="G7096" t="s">
        <v>16</v>
      </c>
      <c r="H7096">
        <v>123</v>
      </c>
      <c r="I7096" t="s">
        <v>23588</v>
      </c>
      <c r="J7096" t="s">
        <v>23589</v>
      </c>
      <c r="K7096" t="s">
        <v>23590</v>
      </c>
      <c r="L7096" t="s">
        <v>78061</v>
      </c>
    </row>
    <row r="7097" spans="1:12" x14ac:dyDescent="0.15">
      <c r="A7097" t="s">
        <v>12</v>
      </c>
      <c r="B7097">
        <v>1960040</v>
      </c>
      <c r="C7097">
        <v>1960060</v>
      </c>
      <c r="D7097" t="s">
        <v>23591</v>
      </c>
      <c r="E7097" t="s">
        <v>90</v>
      </c>
      <c r="F7097" t="s">
        <v>15</v>
      </c>
      <c r="G7097" t="s">
        <v>16</v>
      </c>
      <c r="H7097">
        <v>52</v>
      </c>
      <c r="I7097" t="s">
        <v>23592</v>
      </c>
      <c r="J7097" t="s">
        <v>23593</v>
      </c>
      <c r="K7097" t="s">
        <v>23594</v>
      </c>
      <c r="L7097" t="s">
        <v>77959</v>
      </c>
    </row>
    <row r="7098" spans="1:12" x14ac:dyDescent="0.15">
      <c r="A7098" t="s">
        <v>12</v>
      </c>
      <c r="B7098">
        <v>1960068</v>
      </c>
      <c r="C7098">
        <v>1960088</v>
      </c>
      <c r="D7098" t="s">
        <v>23591</v>
      </c>
      <c r="E7098" t="s">
        <v>90</v>
      </c>
      <c r="F7098" t="s">
        <v>15</v>
      </c>
      <c r="G7098" t="s">
        <v>16</v>
      </c>
      <c r="H7098">
        <v>80</v>
      </c>
      <c r="I7098" t="s">
        <v>23595</v>
      </c>
      <c r="J7098" t="s">
        <v>23596</v>
      </c>
      <c r="K7098" t="s">
        <v>23597</v>
      </c>
      <c r="L7098" t="s">
        <v>77940</v>
      </c>
    </row>
    <row r="7099" spans="1:12" x14ac:dyDescent="0.15">
      <c r="A7099" t="s">
        <v>12</v>
      </c>
      <c r="B7099">
        <v>1960088</v>
      </c>
      <c r="C7099">
        <v>1960108</v>
      </c>
      <c r="D7099" t="s">
        <v>23591</v>
      </c>
      <c r="E7099" t="s">
        <v>90</v>
      </c>
      <c r="F7099" t="s">
        <v>15</v>
      </c>
      <c r="G7099" t="s">
        <v>16</v>
      </c>
      <c r="H7099">
        <v>100</v>
      </c>
      <c r="I7099" t="s">
        <v>23598</v>
      </c>
      <c r="J7099" t="s">
        <v>23599</v>
      </c>
      <c r="K7099" t="s">
        <v>23600</v>
      </c>
      <c r="L7099" t="s">
        <v>77953</v>
      </c>
    </row>
    <row r="7100" spans="1:12" x14ac:dyDescent="0.15">
      <c r="A7100" t="s">
        <v>12</v>
      </c>
      <c r="B7100">
        <v>1960121</v>
      </c>
      <c r="C7100">
        <v>1960141</v>
      </c>
      <c r="D7100" t="s">
        <v>23591</v>
      </c>
      <c r="E7100" t="s">
        <v>90</v>
      </c>
      <c r="F7100" t="s">
        <v>15</v>
      </c>
      <c r="G7100" t="s">
        <v>16</v>
      </c>
      <c r="H7100">
        <v>133</v>
      </c>
      <c r="I7100" t="s">
        <v>23601</v>
      </c>
      <c r="J7100" t="s">
        <v>23602</v>
      </c>
      <c r="K7100" t="s">
        <v>23603</v>
      </c>
      <c r="L7100" t="s">
        <v>77995</v>
      </c>
    </row>
    <row r="7101" spans="1:12" x14ac:dyDescent="0.15">
      <c r="A7101" t="s">
        <v>12</v>
      </c>
      <c r="B7101">
        <v>1961521</v>
      </c>
      <c r="C7101">
        <v>1961541</v>
      </c>
      <c r="D7101" t="s">
        <v>23604</v>
      </c>
      <c r="E7101" t="s">
        <v>90</v>
      </c>
      <c r="F7101" t="s">
        <v>76</v>
      </c>
      <c r="G7101" t="s">
        <v>16</v>
      </c>
      <c r="H7101">
        <v>49</v>
      </c>
      <c r="I7101" t="s">
        <v>23605</v>
      </c>
      <c r="J7101" t="s">
        <v>23606</v>
      </c>
      <c r="K7101" t="s">
        <v>23607</v>
      </c>
      <c r="L7101" t="s">
        <v>77913</v>
      </c>
    </row>
    <row r="7102" spans="1:12" x14ac:dyDescent="0.15">
      <c r="A7102" t="s">
        <v>12</v>
      </c>
      <c r="B7102">
        <v>1961500</v>
      </c>
      <c r="C7102">
        <v>1961520</v>
      </c>
      <c r="D7102" t="s">
        <v>23604</v>
      </c>
      <c r="E7102" t="s">
        <v>90</v>
      </c>
      <c r="F7102" t="s">
        <v>76</v>
      </c>
      <c r="G7102" t="s">
        <v>16</v>
      </c>
      <c r="H7102">
        <v>70</v>
      </c>
      <c r="I7102" t="s">
        <v>23608</v>
      </c>
      <c r="J7102" t="s">
        <v>23609</v>
      </c>
      <c r="K7102" t="s">
        <v>23610</v>
      </c>
      <c r="L7102" t="s">
        <v>77919</v>
      </c>
    </row>
    <row r="7103" spans="1:12" x14ac:dyDescent="0.15">
      <c r="A7103" t="s">
        <v>12</v>
      </c>
      <c r="B7103">
        <v>1961478</v>
      </c>
      <c r="C7103">
        <v>1961498</v>
      </c>
      <c r="D7103" t="s">
        <v>23604</v>
      </c>
      <c r="E7103" t="s">
        <v>90</v>
      </c>
      <c r="F7103" t="s">
        <v>76</v>
      </c>
      <c r="G7103" t="s">
        <v>23</v>
      </c>
      <c r="H7103">
        <v>92</v>
      </c>
      <c r="I7103" t="s">
        <v>23611</v>
      </c>
      <c r="J7103" t="s">
        <v>23612</v>
      </c>
      <c r="K7103" t="s">
        <v>23613</v>
      </c>
      <c r="L7103" t="s">
        <v>78032</v>
      </c>
    </row>
    <row r="7104" spans="1:12" x14ac:dyDescent="0.15">
      <c r="A7104" t="s">
        <v>12</v>
      </c>
      <c r="B7104">
        <v>1961453</v>
      </c>
      <c r="C7104">
        <v>1961473</v>
      </c>
      <c r="D7104" t="s">
        <v>23604</v>
      </c>
      <c r="E7104" t="s">
        <v>90</v>
      </c>
      <c r="F7104" t="s">
        <v>76</v>
      </c>
      <c r="G7104" t="s">
        <v>16</v>
      </c>
      <c r="H7104">
        <v>117</v>
      </c>
      <c r="I7104" t="s">
        <v>23614</v>
      </c>
      <c r="J7104" t="s">
        <v>23615</v>
      </c>
      <c r="K7104" t="s">
        <v>23616</v>
      </c>
      <c r="L7104" t="s">
        <v>77930</v>
      </c>
    </row>
    <row r="7105" spans="1:12" x14ac:dyDescent="0.15">
      <c r="A7105" t="s">
        <v>12</v>
      </c>
      <c r="B7105">
        <v>1962588</v>
      </c>
      <c r="C7105">
        <v>1962608</v>
      </c>
      <c r="D7105" t="s">
        <v>23617</v>
      </c>
      <c r="E7105" t="s">
        <v>90</v>
      </c>
      <c r="F7105" t="s">
        <v>76</v>
      </c>
      <c r="G7105" t="s">
        <v>32</v>
      </c>
      <c r="H7105">
        <v>49</v>
      </c>
      <c r="I7105" t="s">
        <v>23618</v>
      </c>
      <c r="J7105" t="s">
        <v>23619</v>
      </c>
      <c r="K7105" t="s">
        <v>23620</v>
      </c>
      <c r="L7105" t="s">
        <v>77913</v>
      </c>
    </row>
    <row r="7106" spans="1:12" x14ac:dyDescent="0.15">
      <c r="A7106" t="s">
        <v>12</v>
      </c>
      <c r="B7106">
        <v>1962561</v>
      </c>
      <c r="C7106">
        <v>1962581</v>
      </c>
      <c r="D7106" t="s">
        <v>23617</v>
      </c>
      <c r="E7106" t="s">
        <v>90</v>
      </c>
      <c r="F7106" t="s">
        <v>76</v>
      </c>
      <c r="G7106" t="s">
        <v>16</v>
      </c>
      <c r="H7106">
        <v>76</v>
      </c>
      <c r="I7106" t="s">
        <v>23621</v>
      </c>
      <c r="J7106" t="s">
        <v>23622</v>
      </c>
      <c r="K7106" t="s">
        <v>23623</v>
      </c>
      <c r="L7106" t="s">
        <v>77985</v>
      </c>
    </row>
    <row r="7107" spans="1:12" x14ac:dyDescent="0.15">
      <c r="A7107" t="s">
        <v>12</v>
      </c>
      <c r="B7107">
        <v>1962507</v>
      </c>
      <c r="C7107">
        <v>1962527</v>
      </c>
      <c r="D7107" t="s">
        <v>23617</v>
      </c>
      <c r="E7107" t="s">
        <v>90</v>
      </c>
      <c r="F7107" t="s">
        <v>76</v>
      </c>
      <c r="G7107" t="s">
        <v>32</v>
      </c>
      <c r="H7107">
        <v>130</v>
      </c>
      <c r="I7107" t="s">
        <v>23624</v>
      </c>
      <c r="J7107" t="s">
        <v>23625</v>
      </c>
      <c r="K7107" t="s">
        <v>23626</v>
      </c>
      <c r="L7107" t="s">
        <v>77998</v>
      </c>
    </row>
    <row r="7108" spans="1:12" x14ac:dyDescent="0.15">
      <c r="A7108" t="s">
        <v>12</v>
      </c>
      <c r="B7108">
        <v>1962486</v>
      </c>
      <c r="C7108">
        <v>1962506</v>
      </c>
      <c r="D7108" t="s">
        <v>23617</v>
      </c>
      <c r="E7108" t="s">
        <v>90</v>
      </c>
      <c r="F7108" t="s">
        <v>76</v>
      </c>
      <c r="G7108" t="s">
        <v>16</v>
      </c>
      <c r="H7108">
        <v>151</v>
      </c>
      <c r="I7108" t="s">
        <v>23627</v>
      </c>
      <c r="J7108" t="s">
        <v>23628</v>
      </c>
      <c r="K7108" t="s">
        <v>23629</v>
      </c>
      <c r="L7108" t="s">
        <v>78050</v>
      </c>
    </row>
    <row r="7109" spans="1:12" x14ac:dyDescent="0.15">
      <c r="A7109" t="s">
        <v>12</v>
      </c>
      <c r="B7109">
        <v>1963413</v>
      </c>
      <c r="C7109">
        <v>1963433</v>
      </c>
      <c r="D7109" t="s">
        <v>23630</v>
      </c>
      <c r="E7109" t="s">
        <v>90</v>
      </c>
      <c r="F7109" t="s">
        <v>76</v>
      </c>
      <c r="G7109" t="s">
        <v>23</v>
      </c>
      <c r="H7109">
        <v>24</v>
      </c>
      <c r="I7109" t="s">
        <v>23631</v>
      </c>
      <c r="J7109" t="s">
        <v>23632</v>
      </c>
      <c r="K7109" t="s">
        <v>23633</v>
      </c>
      <c r="L7109" t="s">
        <v>77966</v>
      </c>
    </row>
    <row r="7110" spans="1:12" x14ac:dyDescent="0.15">
      <c r="A7110" t="s">
        <v>12</v>
      </c>
      <c r="B7110">
        <v>1963393</v>
      </c>
      <c r="C7110">
        <v>1963413</v>
      </c>
      <c r="D7110" t="s">
        <v>23630</v>
      </c>
      <c r="E7110" t="s">
        <v>90</v>
      </c>
      <c r="F7110" t="s">
        <v>76</v>
      </c>
      <c r="G7110" t="s">
        <v>23</v>
      </c>
      <c r="H7110">
        <v>44</v>
      </c>
      <c r="I7110" t="s">
        <v>23634</v>
      </c>
      <c r="J7110" t="s">
        <v>23635</v>
      </c>
      <c r="K7110" t="s">
        <v>23636</v>
      </c>
      <c r="L7110" t="s">
        <v>78016</v>
      </c>
    </row>
    <row r="7111" spans="1:12" x14ac:dyDescent="0.15">
      <c r="A7111" t="s">
        <v>12</v>
      </c>
      <c r="B7111">
        <v>1963343</v>
      </c>
      <c r="C7111">
        <v>1963363</v>
      </c>
      <c r="D7111" t="s">
        <v>23630</v>
      </c>
      <c r="E7111" t="s">
        <v>90</v>
      </c>
      <c r="F7111" t="s">
        <v>76</v>
      </c>
      <c r="G7111" t="s">
        <v>36</v>
      </c>
      <c r="H7111">
        <v>94</v>
      </c>
      <c r="I7111" t="s">
        <v>23637</v>
      </c>
      <c r="J7111" t="s">
        <v>23638</v>
      </c>
      <c r="K7111" t="s">
        <v>23639</v>
      </c>
      <c r="L7111" t="s">
        <v>77927</v>
      </c>
    </row>
    <row r="7112" spans="1:12" x14ac:dyDescent="0.15">
      <c r="A7112" t="s">
        <v>12</v>
      </c>
      <c r="B7112">
        <v>1963322</v>
      </c>
      <c r="C7112">
        <v>1963342</v>
      </c>
      <c r="D7112" t="s">
        <v>23630</v>
      </c>
      <c r="E7112" t="s">
        <v>90</v>
      </c>
      <c r="F7112" t="s">
        <v>76</v>
      </c>
      <c r="G7112" t="s">
        <v>36</v>
      </c>
      <c r="H7112">
        <v>115</v>
      </c>
      <c r="I7112" t="s">
        <v>23640</v>
      </c>
      <c r="J7112" t="s">
        <v>23641</v>
      </c>
      <c r="K7112" t="s">
        <v>23642</v>
      </c>
      <c r="L7112" t="s">
        <v>78020</v>
      </c>
    </row>
    <row r="7113" spans="1:12" x14ac:dyDescent="0.15">
      <c r="A7113" t="s">
        <v>12</v>
      </c>
      <c r="B7113">
        <v>1964247</v>
      </c>
      <c r="C7113">
        <v>1964267</v>
      </c>
      <c r="D7113" t="s">
        <v>23643</v>
      </c>
      <c r="E7113" t="s">
        <v>90</v>
      </c>
      <c r="F7113" t="s">
        <v>76</v>
      </c>
      <c r="G7113" t="s">
        <v>16</v>
      </c>
      <c r="H7113">
        <v>16</v>
      </c>
      <c r="I7113" t="s">
        <v>23644</v>
      </c>
      <c r="J7113" t="s">
        <v>23645</v>
      </c>
      <c r="K7113" t="s">
        <v>23646</v>
      </c>
      <c r="L7113" t="s">
        <v>77905</v>
      </c>
    </row>
    <row r="7114" spans="1:12" x14ac:dyDescent="0.15">
      <c r="A7114" t="s">
        <v>12</v>
      </c>
      <c r="B7114">
        <v>1964222</v>
      </c>
      <c r="C7114">
        <v>1964242</v>
      </c>
      <c r="D7114" t="s">
        <v>23643</v>
      </c>
      <c r="E7114" t="s">
        <v>90</v>
      </c>
      <c r="F7114" t="s">
        <v>76</v>
      </c>
      <c r="G7114" t="s">
        <v>23</v>
      </c>
      <c r="H7114">
        <v>41</v>
      </c>
      <c r="I7114" t="s">
        <v>23647</v>
      </c>
      <c r="J7114" t="s">
        <v>23648</v>
      </c>
      <c r="K7114" t="s">
        <v>23649</v>
      </c>
      <c r="L7114" t="s">
        <v>78014</v>
      </c>
    </row>
    <row r="7115" spans="1:12" x14ac:dyDescent="0.15">
      <c r="A7115" t="s">
        <v>12</v>
      </c>
      <c r="B7115">
        <v>1964189</v>
      </c>
      <c r="C7115">
        <v>1964209</v>
      </c>
      <c r="D7115" t="s">
        <v>23643</v>
      </c>
      <c r="E7115" t="s">
        <v>90</v>
      </c>
      <c r="F7115" t="s">
        <v>76</v>
      </c>
      <c r="G7115" t="s">
        <v>32</v>
      </c>
      <c r="H7115">
        <v>74</v>
      </c>
      <c r="I7115" t="s">
        <v>23650</v>
      </c>
      <c r="J7115" t="s">
        <v>23651</v>
      </c>
      <c r="K7115" t="s">
        <v>23652</v>
      </c>
      <c r="L7115" t="s">
        <v>78005</v>
      </c>
    </row>
    <row r="7116" spans="1:12" x14ac:dyDescent="0.15">
      <c r="A7116" t="s">
        <v>12</v>
      </c>
      <c r="B7116">
        <v>1964145</v>
      </c>
      <c r="C7116">
        <v>1964165</v>
      </c>
      <c r="D7116" t="s">
        <v>23643</v>
      </c>
      <c r="E7116" t="s">
        <v>90</v>
      </c>
      <c r="F7116" t="s">
        <v>76</v>
      </c>
      <c r="G7116" t="s">
        <v>32</v>
      </c>
      <c r="H7116">
        <v>118</v>
      </c>
      <c r="I7116" t="s">
        <v>23653</v>
      </c>
      <c r="J7116" t="s">
        <v>23654</v>
      </c>
      <c r="K7116" t="s">
        <v>23655</v>
      </c>
      <c r="L7116" t="s">
        <v>77973</v>
      </c>
    </row>
    <row r="7117" spans="1:12" x14ac:dyDescent="0.15">
      <c r="A7117" t="s">
        <v>12</v>
      </c>
      <c r="B7117">
        <v>1965049</v>
      </c>
      <c r="C7117">
        <v>1965069</v>
      </c>
      <c r="D7117" t="s">
        <v>23656</v>
      </c>
      <c r="E7117" t="s">
        <v>90</v>
      </c>
      <c r="F7117" t="s">
        <v>76</v>
      </c>
      <c r="G7117" t="s">
        <v>23</v>
      </c>
      <c r="H7117">
        <v>20</v>
      </c>
      <c r="I7117" t="s">
        <v>23657</v>
      </c>
      <c r="J7117" t="s">
        <v>23658</v>
      </c>
      <c r="K7117" t="s">
        <v>23659</v>
      </c>
      <c r="L7117" t="s">
        <v>77968</v>
      </c>
    </row>
    <row r="7118" spans="1:12" x14ac:dyDescent="0.15">
      <c r="A7118" t="s">
        <v>12</v>
      </c>
      <c r="B7118">
        <v>1965025</v>
      </c>
      <c r="C7118">
        <v>1965045</v>
      </c>
      <c r="D7118" t="s">
        <v>23656</v>
      </c>
      <c r="E7118" t="s">
        <v>90</v>
      </c>
      <c r="F7118" t="s">
        <v>76</v>
      </c>
      <c r="G7118" t="s">
        <v>32</v>
      </c>
      <c r="H7118">
        <v>44</v>
      </c>
      <c r="I7118" t="s">
        <v>23660</v>
      </c>
      <c r="J7118" t="s">
        <v>23661</v>
      </c>
      <c r="K7118" t="s">
        <v>23662</v>
      </c>
      <c r="L7118" t="s">
        <v>78016</v>
      </c>
    </row>
    <row r="7119" spans="1:12" x14ac:dyDescent="0.15">
      <c r="A7119" t="s">
        <v>12</v>
      </c>
      <c r="B7119">
        <v>1964992</v>
      </c>
      <c r="C7119">
        <v>1965012</v>
      </c>
      <c r="D7119" t="s">
        <v>23656</v>
      </c>
      <c r="E7119" t="s">
        <v>90</v>
      </c>
      <c r="F7119" t="s">
        <v>76</v>
      </c>
      <c r="G7119" t="s">
        <v>32</v>
      </c>
      <c r="H7119">
        <v>77</v>
      </c>
      <c r="I7119" t="s">
        <v>23663</v>
      </c>
      <c r="J7119" t="s">
        <v>23664</v>
      </c>
      <c r="K7119" t="s">
        <v>23665</v>
      </c>
      <c r="L7119" t="s">
        <v>77960</v>
      </c>
    </row>
    <row r="7120" spans="1:12" x14ac:dyDescent="0.15">
      <c r="A7120" t="s">
        <v>12</v>
      </c>
      <c r="B7120">
        <v>1964965</v>
      </c>
      <c r="C7120">
        <v>1964985</v>
      </c>
      <c r="D7120" t="s">
        <v>23656</v>
      </c>
      <c r="E7120" t="s">
        <v>90</v>
      </c>
      <c r="F7120" t="s">
        <v>76</v>
      </c>
      <c r="G7120" t="s">
        <v>32</v>
      </c>
      <c r="H7120">
        <v>104</v>
      </c>
      <c r="I7120" t="s">
        <v>23666</v>
      </c>
      <c r="J7120" t="s">
        <v>23667</v>
      </c>
      <c r="K7120" t="s">
        <v>23668</v>
      </c>
      <c r="L7120" t="s">
        <v>77963</v>
      </c>
    </row>
    <row r="7121" spans="1:12" x14ac:dyDescent="0.15">
      <c r="A7121" t="s">
        <v>12</v>
      </c>
      <c r="B7121">
        <v>1966126</v>
      </c>
      <c r="C7121">
        <v>1966146</v>
      </c>
      <c r="D7121" t="s">
        <v>23669</v>
      </c>
      <c r="E7121" t="s">
        <v>90</v>
      </c>
      <c r="F7121" t="s">
        <v>76</v>
      </c>
      <c r="G7121" t="s">
        <v>23</v>
      </c>
      <c r="H7121">
        <v>56</v>
      </c>
      <c r="I7121" t="s">
        <v>23670</v>
      </c>
      <c r="J7121" t="s">
        <v>23671</v>
      </c>
      <c r="K7121" t="s">
        <v>23672</v>
      </c>
      <c r="L7121" t="s">
        <v>77971</v>
      </c>
    </row>
    <row r="7122" spans="1:12" x14ac:dyDescent="0.15">
      <c r="A7122" t="s">
        <v>12</v>
      </c>
      <c r="B7122">
        <v>1966044</v>
      </c>
      <c r="C7122">
        <v>1966064</v>
      </c>
      <c r="D7122" t="s">
        <v>23669</v>
      </c>
      <c r="E7122" t="s">
        <v>90</v>
      </c>
      <c r="F7122" t="s">
        <v>76</v>
      </c>
      <c r="G7122" t="s">
        <v>36</v>
      </c>
      <c r="H7122">
        <v>138</v>
      </c>
      <c r="I7122" t="s">
        <v>23673</v>
      </c>
      <c r="J7122" t="s">
        <v>23674</v>
      </c>
      <c r="K7122" t="s">
        <v>23675</v>
      </c>
      <c r="L7122" t="s">
        <v>78064</v>
      </c>
    </row>
    <row r="7123" spans="1:12" x14ac:dyDescent="0.15">
      <c r="A7123" t="s">
        <v>12</v>
      </c>
      <c r="B7123">
        <v>1966016</v>
      </c>
      <c r="C7123">
        <v>1966036</v>
      </c>
      <c r="D7123" t="s">
        <v>23669</v>
      </c>
      <c r="E7123" t="s">
        <v>90</v>
      </c>
      <c r="F7123" t="s">
        <v>76</v>
      </c>
      <c r="G7123" t="s">
        <v>23</v>
      </c>
      <c r="H7123">
        <v>166</v>
      </c>
      <c r="I7123" t="s">
        <v>23676</v>
      </c>
      <c r="J7123" t="s">
        <v>23677</v>
      </c>
      <c r="K7123" t="s">
        <v>23678</v>
      </c>
      <c r="L7123" t="s">
        <v>77996</v>
      </c>
    </row>
    <row r="7124" spans="1:12" x14ac:dyDescent="0.15">
      <c r="A7124" t="s">
        <v>12</v>
      </c>
      <c r="B7124">
        <v>1965971</v>
      </c>
      <c r="C7124">
        <v>1965991</v>
      </c>
      <c r="D7124" t="s">
        <v>23669</v>
      </c>
      <c r="E7124" t="s">
        <v>90</v>
      </c>
      <c r="F7124" t="s">
        <v>76</v>
      </c>
      <c r="G7124" t="s">
        <v>16</v>
      </c>
      <c r="H7124">
        <v>211</v>
      </c>
      <c r="I7124" t="s">
        <v>23679</v>
      </c>
      <c r="J7124" t="s">
        <v>23680</v>
      </c>
      <c r="K7124" t="s">
        <v>23681</v>
      </c>
      <c r="L7124" t="s">
        <v>78144</v>
      </c>
    </row>
    <row r="7125" spans="1:12" x14ac:dyDescent="0.15">
      <c r="A7125" t="s">
        <v>12</v>
      </c>
      <c r="B7125">
        <v>1966585</v>
      </c>
      <c r="C7125">
        <v>1966605</v>
      </c>
      <c r="D7125" t="s">
        <v>23682</v>
      </c>
      <c r="E7125" t="s">
        <v>90</v>
      </c>
      <c r="F7125" t="s">
        <v>15</v>
      </c>
      <c r="G7125" t="s">
        <v>36</v>
      </c>
      <c r="H7125">
        <v>20</v>
      </c>
      <c r="I7125" t="s">
        <v>23683</v>
      </c>
      <c r="J7125" t="s">
        <v>23684</v>
      </c>
      <c r="K7125" t="s">
        <v>23685</v>
      </c>
      <c r="L7125" t="s">
        <v>77968</v>
      </c>
    </row>
    <row r="7126" spans="1:12" x14ac:dyDescent="0.15">
      <c r="A7126" t="s">
        <v>12</v>
      </c>
      <c r="B7126">
        <v>1966643</v>
      </c>
      <c r="C7126">
        <v>1966663</v>
      </c>
      <c r="D7126" t="s">
        <v>23682</v>
      </c>
      <c r="E7126" t="s">
        <v>90</v>
      </c>
      <c r="F7126" t="s">
        <v>15</v>
      </c>
      <c r="G7126" t="s">
        <v>16</v>
      </c>
      <c r="H7126">
        <v>78</v>
      </c>
      <c r="I7126" t="s">
        <v>23686</v>
      </c>
      <c r="J7126" t="s">
        <v>23687</v>
      </c>
      <c r="K7126" t="s">
        <v>23688</v>
      </c>
      <c r="L7126" t="s">
        <v>78000</v>
      </c>
    </row>
    <row r="7127" spans="1:12" x14ac:dyDescent="0.15">
      <c r="A7127" t="s">
        <v>12</v>
      </c>
      <c r="B7127">
        <v>1966707</v>
      </c>
      <c r="C7127">
        <v>1966727</v>
      </c>
      <c r="D7127" t="s">
        <v>23682</v>
      </c>
      <c r="E7127" t="s">
        <v>90</v>
      </c>
      <c r="F7127" t="s">
        <v>15</v>
      </c>
      <c r="G7127" t="s">
        <v>36</v>
      </c>
      <c r="H7127">
        <v>142</v>
      </c>
      <c r="I7127" t="s">
        <v>23689</v>
      </c>
      <c r="J7127" t="s">
        <v>23690</v>
      </c>
      <c r="K7127" t="s">
        <v>23691</v>
      </c>
      <c r="L7127" t="s">
        <v>77990</v>
      </c>
    </row>
    <row r="7128" spans="1:12" x14ac:dyDescent="0.15">
      <c r="A7128" t="s">
        <v>12</v>
      </c>
      <c r="B7128">
        <v>1966782</v>
      </c>
      <c r="C7128">
        <v>1966802</v>
      </c>
      <c r="D7128" t="s">
        <v>23682</v>
      </c>
      <c r="E7128" t="s">
        <v>90</v>
      </c>
      <c r="F7128" t="s">
        <v>15</v>
      </c>
      <c r="G7128" t="s">
        <v>36</v>
      </c>
      <c r="H7128">
        <v>217</v>
      </c>
      <c r="I7128" t="s">
        <v>23692</v>
      </c>
      <c r="J7128" t="s">
        <v>23693</v>
      </c>
      <c r="K7128" t="s">
        <v>23694</v>
      </c>
      <c r="L7128" t="s">
        <v>78145</v>
      </c>
    </row>
    <row r="7129" spans="1:12" x14ac:dyDescent="0.15">
      <c r="A7129" t="s">
        <v>12</v>
      </c>
      <c r="B7129">
        <v>1967362</v>
      </c>
      <c r="C7129">
        <v>1967382</v>
      </c>
      <c r="D7129" t="s">
        <v>23695</v>
      </c>
      <c r="E7129" t="s">
        <v>90</v>
      </c>
      <c r="F7129" t="s">
        <v>15</v>
      </c>
      <c r="G7129" t="s">
        <v>16</v>
      </c>
      <c r="H7129">
        <v>15</v>
      </c>
      <c r="I7129" t="s">
        <v>23696</v>
      </c>
      <c r="J7129" t="s">
        <v>23697</v>
      </c>
      <c r="K7129" t="s">
        <v>23698</v>
      </c>
      <c r="L7129" t="s">
        <v>77970</v>
      </c>
    </row>
    <row r="7130" spans="1:12" x14ac:dyDescent="0.15">
      <c r="A7130" t="s">
        <v>12</v>
      </c>
      <c r="B7130">
        <v>1967397</v>
      </c>
      <c r="C7130">
        <v>1967417</v>
      </c>
      <c r="D7130" t="s">
        <v>23695</v>
      </c>
      <c r="E7130" t="s">
        <v>90</v>
      </c>
      <c r="F7130" t="s">
        <v>15</v>
      </c>
      <c r="G7130" t="s">
        <v>32</v>
      </c>
      <c r="H7130">
        <v>50</v>
      </c>
      <c r="I7130" t="s">
        <v>23699</v>
      </c>
      <c r="J7130" t="s">
        <v>23700</v>
      </c>
      <c r="K7130" t="s">
        <v>23701</v>
      </c>
      <c r="L7130" t="s">
        <v>77925</v>
      </c>
    </row>
    <row r="7131" spans="1:12" x14ac:dyDescent="0.15">
      <c r="A7131" t="s">
        <v>12</v>
      </c>
      <c r="B7131">
        <v>1967421</v>
      </c>
      <c r="C7131">
        <v>1967441</v>
      </c>
      <c r="D7131" t="s">
        <v>23695</v>
      </c>
      <c r="E7131" t="s">
        <v>90</v>
      </c>
      <c r="F7131" t="s">
        <v>15</v>
      </c>
      <c r="G7131" t="s">
        <v>16</v>
      </c>
      <c r="H7131">
        <v>74</v>
      </c>
      <c r="I7131" t="s">
        <v>23702</v>
      </c>
      <c r="J7131" t="s">
        <v>23703</v>
      </c>
      <c r="K7131" t="s">
        <v>23704</v>
      </c>
      <c r="L7131" t="s">
        <v>78005</v>
      </c>
    </row>
    <row r="7132" spans="1:12" x14ac:dyDescent="0.15">
      <c r="A7132" t="s">
        <v>12</v>
      </c>
      <c r="B7132">
        <v>1967448</v>
      </c>
      <c r="C7132">
        <v>1967468</v>
      </c>
      <c r="D7132" t="s">
        <v>23695</v>
      </c>
      <c r="E7132" t="s">
        <v>90</v>
      </c>
      <c r="F7132" t="s">
        <v>15</v>
      </c>
      <c r="G7132" t="s">
        <v>23</v>
      </c>
      <c r="H7132">
        <v>101</v>
      </c>
      <c r="I7132" t="s">
        <v>23705</v>
      </c>
      <c r="J7132" t="s">
        <v>23706</v>
      </c>
      <c r="K7132" t="s">
        <v>23707</v>
      </c>
      <c r="L7132" t="s">
        <v>77997</v>
      </c>
    </row>
    <row r="7133" spans="1:12" x14ac:dyDescent="0.15">
      <c r="A7133" t="s">
        <v>12</v>
      </c>
      <c r="B7133">
        <v>1969191</v>
      </c>
      <c r="C7133">
        <v>1969211</v>
      </c>
      <c r="D7133" t="s">
        <v>23708</v>
      </c>
      <c r="E7133" t="s">
        <v>90</v>
      </c>
      <c r="F7133" t="s">
        <v>76</v>
      </c>
      <c r="G7133" t="s">
        <v>32</v>
      </c>
      <c r="H7133">
        <v>20</v>
      </c>
      <c r="I7133" t="s">
        <v>23709</v>
      </c>
      <c r="J7133" t="s">
        <v>23710</v>
      </c>
      <c r="K7133" t="s">
        <v>23711</v>
      </c>
      <c r="L7133" t="s">
        <v>77968</v>
      </c>
    </row>
    <row r="7134" spans="1:12" x14ac:dyDescent="0.15">
      <c r="A7134" t="s">
        <v>12</v>
      </c>
      <c r="B7134">
        <v>1969165</v>
      </c>
      <c r="C7134">
        <v>1969185</v>
      </c>
      <c r="D7134" t="s">
        <v>23708</v>
      </c>
      <c r="E7134" t="s">
        <v>90</v>
      </c>
      <c r="F7134" t="s">
        <v>76</v>
      </c>
      <c r="G7134" t="s">
        <v>23</v>
      </c>
      <c r="H7134">
        <v>46</v>
      </c>
      <c r="I7134" t="s">
        <v>23712</v>
      </c>
      <c r="J7134" t="s">
        <v>23713</v>
      </c>
      <c r="K7134" t="s">
        <v>23714</v>
      </c>
      <c r="L7134" t="s">
        <v>78004</v>
      </c>
    </row>
    <row r="7135" spans="1:12" x14ac:dyDescent="0.15">
      <c r="A7135" t="s">
        <v>12</v>
      </c>
      <c r="B7135">
        <v>1969138</v>
      </c>
      <c r="C7135">
        <v>1969158</v>
      </c>
      <c r="D7135" t="s">
        <v>23708</v>
      </c>
      <c r="E7135" t="s">
        <v>90</v>
      </c>
      <c r="F7135" t="s">
        <v>76</v>
      </c>
      <c r="G7135" t="s">
        <v>32</v>
      </c>
      <c r="H7135">
        <v>73</v>
      </c>
      <c r="I7135" t="s">
        <v>23715</v>
      </c>
      <c r="J7135" t="s">
        <v>23716</v>
      </c>
      <c r="K7135" t="s">
        <v>23717</v>
      </c>
      <c r="L7135" t="s">
        <v>77926</v>
      </c>
    </row>
    <row r="7136" spans="1:12" x14ac:dyDescent="0.15">
      <c r="A7136" t="s">
        <v>12</v>
      </c>
      <c r="B7136">
        <v>1969111</v>
      </c>
      <c r="C7136">
        <v>1969131</v>
      </c>
      <c r="D7136" t="s">
        <v>23708</v>
      </c>
      <c r="E7136" t="s">
        <v>90</v>
      </c>
      <c r="F7136" t="s">
        <v>76</v>
      </c>
      <c r="G7136" t="s">
        <v>16</v>
      </c>
      <c r="H7136">
        <v>100</v>
      </c>
      <c r="I7136" t="s">
        <v>23718</v>
      </c>
      <c r="J7136" t="s">
        <v>23719</v>
      </c>
      <c r="K7136" t="s">
        <v>23720</v>
      </c>
      <c r="L7136" t="s">
        <v>77953</v>
      </c>
    </row>
    <row r="7137" spans="1:12" x14ac:dyDescent="0.15">
      <c r="A7137" t="s">
        <v>12</v>
      </c>
      <c r="B7137">
        <v>1970009</v>
      </c>
      <c r="C7137">
        <v>1970029</v>
      </c>
      <c r="D7137" t="s">
        <v>23721</v>
      </c>
      <c r="E7137" t="s">
        <v>23722</v>
      </c>
      <c r="F7137" t="s">
        <v>76</v>
      </c>
      <c r="G7137" t="s">
        <v>16</v>
      </c>
      <c r="H7137">
        <v>6</v>
      </c>
      <c r="I7137" t="s">
        <v>23723</v>
      </c>
      <c r="J7137" t="s">
        <v>23724</v>
      </c>
      <c r="K7137" t="s">
        <v>23725</v>
      </c>
      <c r="L7137" t="s">
        <v>78025</v>
      </c>
    </row>
    <row r="7138" spans="1:12" x14ac:dyDescent="0.15">
      <c r="A7138" t="s">
        <v>12</v>
      </c>
      <c r="B7138">
        <v>1969983</v>
      </c>
      <c r="C7138">
        <v>1970003</v>
      </c>
      <c r="D7138" t="s">
        <v>23721</v>
      </c>
      <c r="E7138" t="s">
        <v>23722</v>
      </c>
      <c r="F7138" t="s">
        <v>76</v>
      </c>
      <c r="G7138" t="s">
        <v>32</v>
      </c>
      <c r="H7138">
        <v>32</v>
      </c>
      <c r="I7138" t="s">
        <v>23726</v>
      </c>
      <c r="J7138" t="s">
        <v>23727</v>
      </c>
      <c r="K7138" t="s">
        <v>23728</v>
      </c>
      <c r="L7138" t="s">
        <v>77918</v>
      </c>
    </row>
    <row r="7139" spans="1:12" x14ac:dyDescent="0.15">
      <c r="A7139" t="s">
        <v>12</v>
      </c>
      <c r="B7139">
        <v>1969952</v>
      </c>
      <c r="C7139">
        <v>1969972</v>
      </c>
      <c r="D7139" t="s">
        <v>23721</v>
      </c>
      <c r="E7139" t="s">
        <v>23722</v>
      </c>
      <c r="F7139" t="s">
        <v>76</v>
      </c>
      <c r="G7139" t="s">
        <v>36</v>
      </c>
      <c r="H7139">
        <v>63</v>
      </c>
      <c r="I7139" t="s">
        <v>23729</v>
      </c>
      <c r="J7139" t="s">
        <v>23730</v>
      </c>
      <c r="K7139" t="s">
        <v>23731</v>
      </c>
      <c r="L7139" t="s">
        <v>77957</v>
      </c>
    </row>
    <row r="7140" spans="1:12" x14ac:dyDescent="0.15">
      <c r="A7140" t="s">
        <v>12</v>
      </c>
      <c r="B7140">
        <v>1969931</v>
      </c>
      <c r="C7140">
        <v>1969951</v>
      </c>
      <c r="D7140" t="s">
        <v>23721</v>
      </c>
      <c r="E7140" t="s">
        <v>23722</v>
      </c>
      <c r="F7140" t="s">
        <v>76</v>
      </c>
      <c r="G7140" t="s">
        <v>36</v>
      </c>
      <c r="H7140">
        <v>84</v>
      </c>
      <c r="I7140" t="s">
        <v>23732</v>
      </c>
      <c r="J7140" t="s">
        <v>23733</v>
      </c>
      <c r="K7140" t="s">
        <v>23734</v>
      </c>
      <c r="L7140" t="s">
        <v>77946</v>
      </c>
    </row>
    <row r="7141" spans="1:12" x14ac:dyDescent="0.15">
      <c r="A7141" t="s">
        <v>12</v>
      </c>
      <c r="B7141">
        <v>1970365</v>
      </c>
      <c r="C7141">
        <v>1970385</v>
      </c>
      <c r="D7141" t="s">
        <v>23735</v>
      </c>
      <c r="E7141" t="s">
        <v>23736</v>
      </c>
      <c r="F7141" t="s">
        <v>76</v>
      </c>
      <c r="G7141" t="s">
        <v>23</v>
      </c>
      <c r="H7141">
        <v>8</v>
      </c>
      <c r="I7141" t="s">
        <v>23737</v>
      </c>
      <c r="J7141" t="s">
        <v>23738</v>
      </c>
      <c r="K7141" t="s">
        <v>23739</v>
      </c>
      <c r="L7141" t="s">
        <v>77955</v>
      </c>
    </row>
    <row r="7142" spans="1:12" x14ac:dyDescent="0.15">
      <c r="A7142" t="s">
        <v>12</v>
      </c>
      <c r="B7142">
        <v>1970321</v>
      </c>
      <c r="C7142">
        <v>1970341</v>
      </c>
      <c r="D7142" t="s">
        <v>23735</v>
      </c>
      <c r="E7142" t="s">
        <v>23736</v>
      </c>
      <c r="F7142" t="s">
        <v>76</v>
      </c>
      <c r="G7142" t="s">
        <v>32</v>
      </c>
      <c r="H7142">
        <v>52</v>
      </c>
      <c r="I7142" t="s">
        <v>23740</v>
      </c>
      <c r="J7142" t="s">
        <v>23741</v>
      </c>
      <c r="K7142" t="s">
        <v>23742</v>
      </c>
      <c r="L7142" t="s">
        <v>77959</v>
      </c>
    </row>
    <row r="7143" spans="1:12" x14ac:dyDescent="0.15">
      <c r="A7143" t="s">
        <v>12</v>
      </c>
      <c r="B7143">
        <v>1970288</v>
      </c>
      <c r="C7143">
        <v>1970308</v>
      </c>
      <c r="D7143" t="s">
        <v>23735</v>
      </c>
      <c r="E7143" t="s">
        <v>23736</v>
      </c>
      <c r="F7143" t="s">
        <v>76</v>
      </c>
      <c r="G7143" t="s">
        <v>36</v>
      </c>
      <c r="H7143">
        <v>85</v>
      </c>
      <c r="I7143" t="s">
        <v>23743</v>
      </c>
      <c r="J7143" t="s">
        <v>23744</v>
      </c>
      <c r="K7143" t="s">
        <v>23745</v>
      </c>
      <c r="L7143" t="s">
        <v>77972</v>
      </c>
    </row>
    <row r="7144" spans="1:12" x14ac:dyDescent="0.15">
      <c r="A7144" t="s">
        <v>12</v>
      </c>
      <c r="B7144">
        <v>1970262</v>
      </c>
      <c r="C7144">
        <v>1970282</v>
      </c>
      <c r="D7144" t="s">
        <v>23735</v>
      </c>
      <c r="E7144" t="s">
        <v>23736</v>
      </c>
      <c r="F7144" t="s">
        <v>76</v>
      </c>
      <c r="G7144" t="s">
        <v>16</v>
      </c>
      <c r="H7144">
        <v>111</v>
      </c>
      <c r="I7144" t="s">
        <v>23746</v>
      </c>
      <c r="J7144" t="s">
        <v>23747</v>
      </c>
      <c r="K7144" t="s">
        <v>23748</v>
      </c>
      <c r="L7144" t="s">
        <v>77908</v>
      </c>
    </row>
    <row r="7145" spans="1:12" x14ac:dyDescent="0.15">
      <c r="A7145" t="s">
        <v>12</v>
      </c>
      <c r="B7145">
        <v>1971184</v>
      </c>
      <c r="C7145">
        <v>1971204</v>
      </c>
      <c r="D7145" t="s">
        <v>23749</v>
      </c>
      <c r="E7145" t="s">
        <v>23750</v>
      </c>
      <c r="F7145" t="s">
        <v>76</v>
      </c>
      <c r="G7145" t="s">
        <v>23</v>
      </c>
      <c r="H7145">
        <v>1</v>
      </c>
      <c r="I7145" t="s">
        <v>23751</v>
      </c>
      <c r="J7145" t="s">
        <v>23752</v>
      </c>
      <c r="K7145" t="s">
        <v>23753</v>
      </c>
      <c r="L7145" t="s">
        <v>77917</v>
      </c>
    </row>
    <row r="7146" spans="1:12" x14ac:dyDescent="0.15">
      <c r="A7146" t="s">
        <v>12</v>
      </c>
      <c r="B7146">
        <v>1971157</v>
      </c>
      <c r="C7146">
        <v>1971177</v>
      </c>
      <c r="D7146" t="s">
        <v>23749</v>
      </c>
      <c r="E7146" t="s">
        <v>23750</v>
      </c>
      <c r="F7146" t="s">
        <v>76</v>
      </c>
      <c r="G7146" t="s">
        <v>16</v>
      </c>
      <c r="H7146">
        <v>28</v>
      </c>
      <c r="I7146" t="s">
        <v>23754</v>
      </c>
      <c r="J7146" t="s">
        <v>23755</v>
      </c>
      <c r="K7146" t="s">
        <v>23756</v>
      </c>
      <c r="L7146" t="s">
        <v>77956</v>
      </c>
    </row>
    <row r="7147" spans="1:12" x14ac:dyDescent="0.15">
      <c r="A7147" t="s">
        <v>12</v>
      </c>
      <c r="B7147">
        <v>1971133</v>
      </c>
      <c r="C7147">
        <v>1971153</v>
      </c>
      <c r="D7147" t="s">
        <v>23749</v>
      </c>
      <c r="E7147" t="s">
        <v>23750</v>
      </c>
      <c r="F7147" t="s">
        <v>76</v>
      </c>
      <c r="G7147" t="s">
        <v>32</v>
      </c>
      <c r="H7147">
        <v>52</v>
      </c>
      <c r="I7147" t="s">
        <v>23757</v>
      </c>
      <c r="J7147" t="s">
        <v>23758</v>
      </c>
      <c r="K7147" t="s">
        <v>23759</v>
      </c>
      <c r="L7147" t="s">
        <v>77959</v>
      </c>
    </row>
    <row r="7148" spans="1:12" x14ac:dyDescent="0.15">
      <c r="A7148" t="s">
        <v>12</v>
      </c>
      <c r="B7148">
        <v>1971105</v>
      </c>
      <c r="C7148">
        <v>1971125</v>
      </c>
      <c r="D7148" t="s">
        <v>23749</v>
      </c>
      <c r="E7148" t="s">
        <v>23750</v>
      </c>
      <c r="F7148" t="s">
        <v>76</v>
      </c>
      <c r="G7148" t="s">
        <v>23</v>
      </c>
      <c r="H7148">
        <v>80</v>
      </c>
      <c r="I7148" t="s">
        <v>23760</v>
      </c>
      <c r="J7148" t="s">
        <v>23761</v>
      </c>
      <c r="K7148" t="s">
        <v>23762</v>
      </c>
      <c r="L7148" t="s">
        <v>77940</v>
      </c>
    </row>
    <row r="7149" spans="1:12" x14ac:dyDescent="0.15">
      <c r="A7149" t="s">
        <v>12</v>
      </c>
      <c r="B7149">
        <v>1972038</v>
      </c>
      <c r="C7149">
        <v>1972058</v>
      </c>
      <c r="D7149" t="s">
        <v>23763</v>
      </c>
      <c r="E7149" t="s">
        <v>23764</v>
      </c>
      <c r="F7149" t="s">
        <v>76</v>
      </c>
      <c r="G7149" t="s">
        <v>36</v>
      </c>
      <c r="H7149">
        <v>0</v>
      </c>
      <c r="I7149" t="s">
        <v>23765</v>
      </c>
      <c r="J7149" t="s">
        <v>23766</v>
      </c>
      <c r="K7149" t="s">
        <v>23767</v>
      </c>
      <c r="L7149" t="s">
        <v>77980</v>
      </c>
    </row>
    <row r="7150" spans="1:12" x14ac:dyDescent="0.15">
      <c r="A7150" t="s">
        <v>12</v>
      </c>
      <c r="B7150">
        <v>1972018</v>
      </c>
      <c r="C7150">
        <v>1972038</v>
      </c>
      <c r="D7150" t="s">
        <v>23763</v>
      </c>
      <c r="E7150" t="s">
        <v>23764</v>
      </c>
      <c r="F7150" t="s">
        <v>76</v>
      </c>
      <c r="G7150" t="s">
        <v>23</v>
      </c>
      <c r="H7150">
        <v>20</v>
      </c>
      <c r="I7150" t="s">
        <v>23768</v>
      </c>
      <c r="J7150" t="s">
        <v>23769</v>
      </c>
      <c r="K7150" t="s">
        <v>23770</v>
      </c>
      <c r="L7150" t="s">
        <v>77968</v>
      </c>
    </row>
    <row r="7151" spans="1:12" x14ac:dyDescent="0.15">
      <c r="A7151" t="s">
        <v>12</v>
      </c>
      <c r="B7151">
        <v>1971997</v>
      </c>
      <c r="C7151">
        <v>1972017</v>
      </c>
      <c r="D7151" t="s">
        <v>23763</v>
      </c>
      <c r="E7151" t="s">
        <v>23764</v>
      </c>
      <c r="F7151" t="s">
        <v>76</v>
      </c>
      <c r="G7151" t="s">
        <v>32</v>
      </c>
      <c r="H7151">
        <v>41</v>
      </c>
      <c r="I7151" t="s">
        <v>23771</v>
      </c>
      <c r="J7151" t="s">
        <v>23772</v>
      </c>
      <c r="K7151" t="s">
        <v>23773</v>
      </c>
      <c r="L7151" t="s">
        <v>78014</v>
      </c>
    </row>
    <row r="7152" spans="1:12" x14ac:dyDescent="0.15">
      <c r="A7152" t="s">
        <v>12</v>
      </c>
      <c r="B7152">
        <v>1971968</v>
      </c>
      <c r="C7152">
        <v>1971988</v>
      </c>
      <c r="D7152" t="s">
        <v>23763</v>
      </c>
      <c r="E7152" t="s">
        <v>23764</v>
      </c>
      <c r="F7152" t="s">
        <v>76</v>
      </c>
      <c r="G7152" t="s">
        <v>32</v>
      </c>
      <c r="H7152">
        <v>70</v>
      </c>
      <c r="I7152" t="s">
        <v>23774</v>
      </c>
      <c r="J7152" t="s">
        <v>23775</v>
      </c>
      <c r="K7152" t="s">
        <v>23776</v>
      </c>
      <c r="L7152" t="s">
        <v>77919</v>
      </c>
    </row>
    <row r="7153" spans="1:12" x14ac:dyDescent="0.15">
      <c r="A7153" t="s">
        <v>12</v>
      </c>
      <c r="B7153">
        <v>1972218</v>
      </c>
      <c r="C7153">
        <v>1972238</v>
      </c>
      <c r="D7153" t="s">
        <v>23777</v>
      </c>
      <c r="E7153" t="s">
        <v>90</v>
      </c>
      <c r="F7153" t="s">
        <v>15</v>
      </c>
      <c r="G7153" t="s">
        <v>32</v>
      </c>
      <c r="H7153">
        <v>1</v>
      </c>
      <c r="I7153" t="s">
        <v>23778</v>
      </c>
      <c r="J7153" t="s">
        <v>23779</v>
      </c>
      <c r="K7153" t="s">
        <v>23780</v>
      </c>
      <c r="L7153" t="s">
        <v>77917</v>
      </c>
    </row>
    <row r="7154" spans="1:12" x14ac:dyDescent="0.15">
      <c r="A7154" t="s">
        <v>12</v>
      </c>
      <c r="B7154">
        <v>1972239</v>
      </c>
      <c r="C7154">
        <v>1972259</v>
      </c>
      <c r="D7154" t="s">
        <v>23777</v>
      </c>
      <c r="E7154" t="s">
        <v>90</v>
      </c>
      <c r="F7154" t="s">
        <v>15</v>
      </c>
      <c r="G7154" t="s">
        <v>32</v>
      </c>
      <c r="H7154">
        <v>22</v>
      </c>
      <c r="I7154" t="s">
        <v>23781</v>
      </c>
      <c r="J7154" t="s">
        <v>23782</v>
      </c>
      <c r="K7154" t="s">
        <v>23783</v>
      </c>
      <c r="L7154" t="s">
        <v>77948</v>
      </c>
    </row>
    <row r="7155" spans="1:12" x14ac:dyDescent="0.15">
      <c r="A7155" t="s">
        <v>12</v>
      </c>
      <c r="B7155">
        <v>1972313</v>
      </c>
      <c r="C7155">
        <v>1972333</v>
      </c>
      <c r="D7155" t="s">
        <v>23777</v>
      </c>
      <c r="E7155" t="s">
        <v>90</v>
      </c>
      <c r="F7155" t="s">
        <v>15</v>
      </c>
      <c r="G7155" t="s">
        <v>16</v>
      </c>
      <c r="H7155">
        <v>96</v>
      </c>
      <c r="I7155" t="s">
        <v>23784</v>
      </c>
      <c r="J7155" t="s">
        <v>23785</v>
      </c>
      <c r="K7155" t="s">
        <v>23786</v>
      </c>
      <c r="L7155" t="s">
        <v>77912</v>
      </c>
    </row>
    <row r="7156" spans="1:12" x14ac:dyDescent="0.15">
      <c r="A7156" t="s">
        <v>12</v>
      </c>
      <c r="B7156">
        <v>1972339</v>
      </c>
      <c r="C7156">
        <v>1972359</v>
      </c>
      <c r="D7156" t="s">
        <v>23777</v>
      </c>
      <c r="E7156" t="s">
        <v>90</v>
      </c>
      <c r="F7156" t="s">
        <v>15</v>
      </c>
      <c r="G7156" t="s">
        <v>16</v>
      </c>
      <c r="H7156">
        <v>122</v>
      </c>
      <c r="I7156" t="s">
        <v>23787</v>
      </c>
      <c r="J7156" t="s">
        <v>23788</v>
      </c>
      <c r="K7156" t="s">
        <v>23789</v>
      </c>
      <c r="L7156" t="s">
        <v>78033</v>
      </c>
    </row>
    <row r="7157" spans="1:12" x14ac:dyDescent="0.15">
      <c r="A7157" t="s">
        <v>12</v>
      </c>
      <c r="B7157">
        <v>1973230</v>
      </c>
      <c r="C7157">
        <v>1973250</v>
      </c>
      <c r="D7157" t="s">
        <v>23790</v>
      </c>
      <c r="E7157" t="s">
        <v>90</v>
      </c>
      <c r="F7157" t="s">
        <v>15</v>
      </c>
      <c r="G7157" t="s">
        <v>16</v>
      </c>
      <c r="H7157">
        <v>7</v>
      </c>
      <c r="I7157" t="s">
        <v>23791</v>
      </c>
      <c r="J7157" t="s">
        <v>23792</v>
      </c>
      <c r="K7157" t="s">
        <v>23793</v>
      </c>
      <c r="L7157" t="s">
        <v>77909</v>
      </c>
    </row>
    <row r="7158" spans="1:12" x14ac:dyDescent="0.15">
      <c r="A7158" t="s">
        <v>12</v>
      </c>
      <c r="B7158">
        <v>1973250</v>
      </c>
      <c r="C7158">
        <v>1973270</v>
      </c>
      <c r="D7158" t="s">
        <v>23790</v>
      </c>
      <c r="E7158" t="s">
        <v>90</v>
      </c>
      <c r="F7158" t="s">
        <v>15</v>
      </c>
      <c r="G7158" t="s">
        <v>16</v>
      </c>
      <c r="H7158">
        <v>27</v>
      </c>
      <c r="I7158" t="s">
        <v>23794</v>
      </c>
      <c r="J7158" t="s">
        <v>23795</v>
      </c>
      <c r="K7158" t="s">
        <v>23796</v>
      </c>
      <c r="L7158" t="s">
        <v>78013</v>
      </c>
    </row>
    <row r="7159" spans="1:12" x14ac:dyDescent="0.15">
      <c r="A7159" t="s">
        <v>12</v>
      </c>
      <c r="B7159">
        <v>1973275</v>
      </c>
      <c r="C7159">
        <v>1973295</v>
      </c>
      <c r="D7159" t="s">
        <v>23790</v>
      </c>
      <c r="E7159" t="s">
        <v>90</v>
      </c>
      <c r="F7159" t="s">
        <v>15</v>
      </c>
      <c r="G7159" t="s">
        <v>16</v>
      </c>
      <c r="H7159">
        <v>52</v>
      </c>
      <c r="I7159" t="s">
        <v>23797</v>
      </c>
      <c r="J7159" t="s">
        <v>23798</v>
      </c>
      <c r="K7159" t="s">
        <v>23799</v>
      </c>
      <c r="L7159" t="s">
        <v>77959</v>
      </c>
    </row>
    <row r="7160" spans="1:12" x14ac:dyDescent="0.15">
      <c r="A7160" t="s">
        <v>12</v>
      </c>
      <c r="B7160">
        <v>1973296</v>
      </c>
      <c r="C7160">
        <v>1973316</v>
      </c>
      <c r="D7160" t="s">
        <v>23790</v>
      </c>
      <c r="E7160" t="s">
        <v>90</v>
      </c>
      <c r="F7160" t="s">
        <v>15</v>
      </c>
      <c r="G7160" t="s">
        <v>23</v>
      </c>
      <c r="H7160">
        <v>73</v>
      </c>
      <c r="I7160" t="s">
        <v>23800</v>
      </c>
      <c r="J7160" t="s">
        <v>23801</v>
      </c>
      <c r="K7160" t="s">
        <v>23802</v>
      </c>
      <c r="L7160" t="s">
        <v>77926</v>
      </c>
    </row>
    <row r="7161" spans="1:12" x14ac:dyDescent="0.15">
      <c r="A7161" t="s">
        <v>12</v>
      </c>
      <c r="B7161">
        <v>1975294</v>
      </c>
      <c r="C7161">
        <v>1975314</v>
      </c>
      <c r="D7161" t="s">
        <v>23803</v>
      </c>
      <c r="E7161" t="s">
        <v>90</v>
      </c>
      <c r="F7161" t="s">
        <v>76</v>
      </c>
      <c r="G7161" t="s">
        <v>36</v>
      </c>
      <c r="H7161">
        <v>0</v>
      </c>
      <c r="I7161" t="s">
        <v>23804</v>
      </c>
      <c r="J7161" t="s">
        <v>23805</v>
      </c>
      <c r="K7161" t="s">
        <v>23806</v>
      </c>
      <c r="L7161" t="s">
        <v>77980</v>
      </c>
    </row>
    <row r="7162" spans="1:12" x14ac:dyDescent="0.15">
      <c r="A7162" t="s">
        <v>12</v>
      </c>
      <c r="B7162">
        <v>1975271</v>
      </c>
      <c r="C7162">
        <v>1975291</v>
      </c>
      <c r="D7162" t="s">
        <v>23803</v>
      </c>
      <c r="E7162" t="s">
        <v>90</v>
      </c>
      <c r="F7162" t="s">
        <v>76</v>
      </c>
      <c r="G7162" t="s">
        <v>23</v>
      </c>
      <c r="H7162">
        <v>23</v>
      </c>
      <c r="I7162" t="s">
        <v>23807</v>
      </c>
      <c r="J7162" t="s">
        <v>23808</v>
      </c>
      <c r="K7162" t="s">
        <v>23809</v>
      </c>
      <c r="L7162" t="s">
        <v>77975</v>
      </c>
    </row>
    <row r="7163" spans="1:12" x14ac:dyDescent="0.15">
      <c r="A7163" t="s">
        <v>12</v>
      </c>
      <c r="B7163">
        <v>1975250</v>
      </c>
      <c r="C7163">
        <v>1975270</v>
      </c>
      <c r="D7163" t="s">
        <v>23803</v>
      </c>
      <c r="E7163" t="s">
        <v>90</v>
      </c>
      <c r="F7163" t="s">
        <v>76</v>
      </c>
      <c r="G7163" t="s">
        <v>36</v>
      </c>
      <c r="H7163">
        <v>44</v>
      </c>
      <c r="I7163" t="s">
        <v>23810</v>
      </c>
      <c r="J7163" t="s">
        <v>23811</v>
      </c>
      <c r="K7163" t="s">
        <v>23812</v>
      </c>
      <c r="L7163" t="s">
        <v>78016</v>
      </c>
    </row>
    <row r="7164" spans="1:12" x14ac:dyDescent="0.15">
      <c r="A7164" t="s">
        <v>12</v>
      </c>
      <c r="B7164">
        <v>1975226</v>
      </c>
      <c r="C7164">
        <v>1975246</v>
      </c>
      <c r="D7164" t="s">
        <v>23803</v>
      </c>
      <c r="E7164" t="s">
        <v>90</v>
      </c>
      <c r="F7164" t="s">
        <v>76</v>
      </c>
      <c r="G7164" t="s">
        <v>16</v>
      </c>
      <c r="H7164">
        <v>68</v>
      </c>
      <c r="I7164" t="s">
        <v>23813</v>
      </c>
      <c r="J7164" t="s">
        <v>23814</v>
      </c>
      <c r="K7164" t="s">
        <v>23815</v>
      </c>
      <c r="L7164" t="s">
        <v>77962</v>
      </c>
    </row>
    <row r="7165" spans="1:12" x14ac:dyDescent="0.15">
      <c r="A7165" t="s">
        <v>12</v>
      </c>
      <c r="B7165">
        <v>1976230</v>
      </c>
      <c r="C7165">
        <v>1976250</v>
      </c>
      <c r="D7165" t="s">
        <v>23816</v>
      </c>
      <c r="E7165" t="s">
        <v>23817</v>
      </c>
      <c r="F7165" t="s">
        <v>76</v>
      </c>
      <c r="G7165" t="s">
        <v>16</v>
      </c>
      <c r="H7165">
        <v>8</v>
      </c>
      <c r="I7165" t="s">
        <v>23818</v>
      </c>
      <c r="J7165" t="s">
        <v>23819</v>
      </c>
      <c r="K7165" t="s">
        <v>23820</v>
      </c>
      <c r="L7165" t="s">
        <v>77955</v>
      </c>
    </row>
    <row r="7166" spans="1:12" x14ac:dyDescent="0.15">
      <c r="A7166" t="s">
        <v>12</v>
      </c>
      <c r="B7166">
        <v>1976207</v>
      </c>
      <c r="C7166">
        <v>1976227</v>
      </c>
      <c r="D7166" t="s">
        <v>23816</v>
      </c>
      <c r="E7166" t="s">
        <v>23817</v>
      </c>
      <c r="F7166" t="s">
        <v>76</v>
      </c>
      <c r="G7166" t="s">
        <v>36</v>
      </c>
      <c r="H7166">
        <v>31</v>
      </c>
      <c r="I7166" t="s">
        <v>23821</v>
      </c>
      <c r="J7166" t="s">
        <v>23822</v>
      </c>
      <c r="K7166" t="s">
        <v>23823</v>
      </c>
      <c r="L7166" t="s">
        <v>77910</v>
      </c>
    </row>
    <row r="7167" spans="1:12" x14ac:dyDescent="0.15">
      <c r="A7167" t="s">
        <v>12</v>
      </c>
      <c r="B7167">
        <v>1976180</v>
      </c>
      <c r="C7167">
        <v>1976200</v>
      </c>
      <c r="D7167" t="s">
        <v>23816</v>
      </c>
      <c r="E7167" t="s">
        <v>23817</v>
      </c>
      <c r="F7167" t="s">
        <v>76</v>
      </c>
      <c r="G7167" t="s">
        <v>36</v>
      </c>
      <c r="H7167">
        <v>58</v>
      </c>
      <c r="I7167" t="s">
        <v>23824</v>
      </c>
      <c r="J7167" t="s">
        <v>23825</v>
      </c>
      <c r="K7167" t="s">
        <v>23826</v>
      </c>
      <c r="L7167" t="s">
        <v>77911</v>
      </c>
    </row>
    <row r="7168" spans="1:12" x14ac:dyDescent="0.15">
      <c r="A7168" t="s">
        <v>12</v>
      </c>
      <c r="B7168">
        <v>1976157</v>
      </c>
      <c r="C7168">
        <v>1976177</v>
      </c>
      <c r="D7168" t="s">
        <v>23816</v>
      </c>
      <c r="E7168" t="s">
        <v>23817</v>
      </c>
      <c r="F7168" t="s">
        <v>76</v>
      </c>
      <c r="G7168" t="s">
        <v>16</v>
      </c>
      <c r="H7168">
        <v>81</v>
      </c>
      <c r="I7168" t="s">
        <v>23827</v>
      </c>
      <c r="J7168" t="s">
        <v>23828</v>
      </c>
      <c r="K7168" t="s">
        <v>23829</v>
      </c>
      <c r="L7168" t="s">
        <v>78019</v>
      </c>
    </row>
    <row r="7169" spans="1:12" x14ac:dyDescent="0.15">
      <c r="A7169" t="s">
        <v>12</v>
      </c>
      <c r="B7169">
        <v>1977597</v>
      </c>
      <c r="C7169">
        <v>1977617</v>
      </c>
      <c r="D7169" t="s">
        <v>23830</v>
      </c>
      <c r="E7169" t="s">
        <v>90</v>
      </c>
      <c r="F7169" t="s">
        <v>76</v>
      </c>
      <c r="G7169" t="s">
        <v>36</v>
      </c>
      <c r="H7169">
        <v>6</v>
      </c>
      <c r="I7169" t="s">
        <v>23831</v>
      </c>
      <c r="J7169" t="s">
        <v>23832</v>
      </c>
      <c r="K7169" t="s">
        <v>23833</v>
      </c>
      <c r="L7169" t="s">
        <v>78025</v>
      </c>
    </row>
    <row r="7170" spans="1:12" x14ac:dyDescent="0.15">
      <c r="A7170" t="s">
        <v>12</v>
      </c>
      <c r="B7170">
        <v>1977562</v>
      </c>
      <c r="C7170">
        <v>1977582</v>
      </c>
      <c r="D7170" t="s">
        <v>23830</v>
      </c>
      <c r="E7170" t="s">
        <v>90</v>
      </c>
      <c r="F7170" t="s">
        <v>76</v>
      </c>
      <c r="G7170" t="s">
        <v>23</v>
      </c>
      <c r="H7170">
        <v>41</v>
      </c>
      <c r="I7170" t="s">
        <v>23834</v>
      </c>
      <c r="J7170" t="s">
        <v>23835</v>
      </c>
      <c r="K7170" t="s">
        <v>23836</v>
      </c>
      <c r="L7170" t="s">
        <v>78014</v>
      </c>
    </row>
    <row r="7171" spans="1:12" x14ac:dyDescent="0.15">
      <c r="A7171" t="s">
        <v>12</v>
      </c>
      <c r="B7171">
        <v>1977530</v>
      </c>
      <c r="C7171">
        <v>1977550</v>
      </c>
      <c r="D7171" t="s">
        <v>23830</v>
      </c>
      <c r="E7171" t="s">
        <v>90</v>
      </c>
      <c r="F7171" t="s">
        <v>76</v>
      </c>
      <c r="G7171" t="s">
        <v>36</v>
      </c>
      <c r="H7171">
        <v>73</v>
      </c>
      <c r="I7171" t="s">
        <v>23837</v>
      </c>
      <c r="J7171" t="s">
        <v>23838</v>
      </c>
      <c r="K7171" t="s">
        <v>23839</v>
      </c>
      <c r="L7171" t="s">
        <v>77926</v>
      </c>
    </row>
    <row r="7172" spans="1:12" x14ac:dyDescent="0.15">
      <c r="A7172" t="s">
        <v>12</v>
      </c>
      <c r="B7172">
        <v>1977498</v>
      </c>
      <c r="C7172">
        <v>1977518</v>
      </c>
      <c r="D7172" t="s">
        <v>23830</v>
      </c>
      <c r="E7172" t="s">
        <v>90</v>
      </c>
      <c r="F7172" t="s">
        <v>76</v>
      </c>
      <c r="G7172" t="s">
        <v>32</v>
      </c>
      <c r="H7172">
        <v>105</v>
      </c>
      <c r="I7172" t="s">
        <v>23840</v>
      </c>
      <c r="J7172" t="s">
        <v>23841</v>
      </c>
      <c r="K7172" t="s">
        <v>23842</v>
      </c>
      <c r="L7172" t="s">
        <v>78028</v>
      </c>
    </row>
    <row r="7173" spans="1:12" x14ac:dyDescent="0.15">
      <c r="A7173" t="s">
        <v>12</v>
      </c>
      <c r="B7173">
        <v>1977954</v>
      </c>
      <c r="C7173">
        <v>1977974</v>
      </c>
      <c r="D7173" t="s">
        <v>23843</v>
      </c>
      <c r="E7173" t="s">
        <v>90</v>
      </c>
      <c r="F7173" t="s">
        <v>76</v>
      </c>
      <c r="G7173" t="s">
        <v>36</v>
      </c>
      <c r="H7173">
        <v>13</v>
      </c>
      <c r="I7173" t="s">
        <v>23844</v>
      </c>
      <c r="J7173" t="s">
        <v>23845</v>
      </c>
      <c r="K7173" t="s">
        <v>23846</v>
      </c>
      <c r="L7173" t="s">
        <v>77935</v>
      </c>
    </row>
    <row r="7174" spans="1:12" x14ac:dyDescent="0.15">
      <c r="A7174" t="s">
        <v>12</v>
      </c>
      <c r="B7174">
        <v>1977921</v>
      </c>
      <c r="C7174">
        <v>1977941</v>
      </c>
      <c r="D7174" t="s">
        <v>23843</v>
      </c>
      <c r="E7174" t="s">
        <v>90</v>
      </c>
      <c r="F7174" t="s">
        <v>76</v>
      </c>
      <c r="G7174" t="s">
        <v>23</v>
      </c>
      <c r="H7174">
        <v>46</v>
      </c>
      <c r="I7174" t="s">
        <v>23847</v>
      </c>
      <c r="J7174" t="s">
        <v>23848</v>
      </c>
      <c r="K7174" t="s">
        <v>23849</v>
      </c>
      <c r="L7174" t="s">
        <v>78004</v>
      </c>
    </row>
    <row r="7175" spans="1:12" x14ac:dyDescent="0.15">
      <c r="A7175" t="s">
        <v>12</v>
      </c>
      <c r="B7175">
        <v>1977897</v>
      </c>
      <c r="C7175">
        <v>1977917</v>
      </c>
      <c r="D7175" t="s">
        <v>23843</v>
      </c>
      <c r="E7175" t="s">
        <v>90</v>
      </c>
      <c r="F7175" t="s">
        <v>76</v>
      </c>
      <c r="G7175" t="s">
        <v>16</v>
      </c>
      <c r="H7175">
        <v>70</v>
      </c>
      <c r="I7175" t="s">
        <v>23850</v>
      </c>
      <c r="J7175" t="s">
        <v>23851</v>
      </c>
      <c r="K7175" t="s">
        <v>23852</v>
      </c>
      <c r="L7175" t="s">
        <v>77919</v>
      </c>
    </row>
    <row r="7176" spans="1:12" x14ac:dyDescent="0.15">
      <c r="A7176" t="s">
        <v>12</v>
      </c>
      <c r="B7176">
        <v>1977856</v>
      </c>
      <c r="C7176">
        <v>1977876</v>
      </c>
      <c r="D7176" t="s">
        <v>23843</v>
      </c>
      <c r="E7176" t="s">
        <v>90</v>
      </c>
      <c r="F7176" t="s">
        <v>76</v>
      </c>
      <c r="G7176" t="s">
        <v>16</v>
      </c>
      <c r="H7176">
        <v>111</v>
      </c>
      <c r="I7176" t="s">
        <v>23853</v>
      </c>
      <c r="J7176" t="s">
        <v>23854</v>
      </c>
      <c r="K7176" t="s">
        <v>23855</v>
      </c>
      <c r="L7176" t="s">
        <v>77908</v>
      </c>
    </row>
    <row r="7177" spans="1:12" x14ac:dyDescent="0.15">
      <c r="A7177" t="s">
        <v>12</v>
      </c>
      <c r="B7177">
        <v>1978321</v>
      </c>
      <c r="C7177">
        <v>1978341</v>
      </c>
      <c r="D7177" t="s">
        <v>23856</v>
      </c>
      <c r="E7177" t="s">
        <v>90</v>
      </c>
      <c r="F7177" t="s">
        <v>15</v>
      </c>
      <c r="G7177" t="s">
        <v>23</v>
      </c>
      <c r="H7177">
        <v>41</v>
      </c>
      <c r="I7177" t="s">
        <v>23857</v>
      </c>
      <c r="J7177" t="s">
        <v>23858</v>
      </c>
      <c r="K7177" t="s">
        <v>23859</v>
      </c>
      <c r="L7177" t="s">
        <v>78014</v>
      </c>
    </row>
    <row r="7178" spans="1:12" x14ac:dyDescent="0.15">
      <c r="A7178" t="s">
        <v>12</v>
      </c>
      <c r="B7178">
        <v>1978367</v>
      </c>
      <c r="C7178">
        <v>1978387</v>
      </c>
      <c r="D7178" t="s">
        <v>23856</v>
      </c>
      <c r="E7178" t="s">
        <v>90</v>
      </c>
      <c r="F7178" t="s">
        <v>15</v>
      </c>
      <c r="G7178" t="s">
        <v>16</v>
      </c>
      <c r="H7178">
        <v>87</v>
      </c>
      <c r="I7178" t="s">
        <v>23860</v>
      </c>
      <c r="J7178" t="s">
        <v>23861</v>
      </c>
      <c r="K7178" t="s">
        <v>23862</v>
      </c>
      <c r="L7178" t="s">
        <v>78024</v>
      </c>
    </row>
    <row r="7179" spans="1:12" x14ac:dyDescent="0.15">
      <c r="A7179" t="s">
        <v>12</v>
      </c>
      <c r="B7179">
        <v>1978416</v>
      </c>
      <c r="C7179">
        <v>1978436</v>
      </c>
      <c r="D7179" t="s">
        <v>23856</v>
      </c>
      <c r="E7179" t="s">
        <v>90</v>
      </c>
      <c r="F7179" t="s">
        <v>15</v>
      </c>
      <c r="G7179" t="s">
        <v>32</v>
      </c>
      <c r="H7179">
        <v>136</v>
      </c>
      <c r="I7179" t="s">
        <v>23863</v>
      </c>
      <c r="J7179" t="s">
        <v>23864</v>
      </c>
      <c r="K7179" t="s">
        <v>23865</v>
      </c>
      <c r="L7179" t="s">
        <v>78057</v>
      </c>
    </row>
    <row r="7180" spans="1:12" x14ac:dyDescent="0.15">
      <c r="A7180" t="s">
        <v>12</v>
      </c>
      <c r="B7180">
        <v>1978475</v>
      </c>
      <c r="C7180">
        <v>1978495</v>
      </c>
      <c r="D7180" t="s">
        <v>23856</v>
      </c>
      <c r="E7180" t="s">
        <v>90</v>
      </c>
      <c r="F7180" t="s">
        <v>15</v>
      </c>
      <c r="G7180" t="s">
        <v>16</v>
      </c>
      <c r="H7180">
        <v>195</v>
      </c>
      <c r="I7180" t="s">
        <v>23866</v>
      </c>
      <c r="J7180" t="s">
        <v>23867</v>
      </c>
      <c r="K7180" t="s">
        <v>23868</v>
      </c>
      <c r="L7180" t="s">
        <v>78146</v>
      </c>
    </row>
    <row r="7181" spans="1:12" x14ac:dyDescent="0.15">
      <c r="A7181" t="s">
        <v>12</v>
      </c>
      <c r="B7181">
        <v>1979375</v>
      </c>
      <c r="C7181">
        <v>1979395</v>
      </c>
      <c r="D7181" t="s">
        <v>23869</v>
      </c>
      <c r="E7181" t="s">
        <v>90</v>
      </c>
      <c r="F7181" t="s">
        <v>15</v>
      </c>
      <c r="G7181" t="s">
        <v>32</v>
      </c>
      <c r="H7181">
        <v>20</v>
      </c>
      <c r="I7181" t="s">
        <v>23870</v>
      </c>
      <c r="J7181" t="s">
        <v>23871</v>
      </c>
      <c r="K7181" t="s">
        <v>23872</v>
      </c>
      <c r="L7181" t="s">
        <v>77968</v>
      </c>
    </row>
    <row r="7182" spans="1:12" x14ac:dyDescent="0.15">
      <c r="A7182" t="s">
        <v>12</v>
      </c>
      <c r="B7182">
        <v>1979416</v>
      </c>
      <c r="C7182">
        <v>1979436</v>
      </c>
      <c r="D7182" t="s">
        <v>23869</v>
      </c>
      <c r="E7182" t="s">
        <v>90</v>
      </c>
      <c r="F7182" t="s">
        <v>15</v>
      </c>
      <c r="G7182" t="s">
        <v>32</v>
      </c>
      <c r="H7182">
        <v>61</v>
      </c>
      <c r="I7182" t="s">
        <v>23873</v>
      </c>
      <c r="J7182" t="s">
        <v>23874</v>
      </c>
      <c r="K7182" t="s">
        <v>23875</v>
      </c>
      <c r="L7182" t="s">
        <v>77979</v>
      </c>
    </row>
    <row r="7183" spans="1:12" x14ac:dyDescent="0.15">
      <c r="A7183" t="s">
        <v>12</v>
      </c>
      <c r="B7183">
        <v>1979462</v>
      </c>
      <c r="C7183">
        <v>1979482</v>
      </c>
      <c r="D7183" t="s">
        <v>23869</v>
      </c>
      <c r="E7183" t="s">
        <v>90</v>
      </c>
      <c r="F7183" t="s">
        <v>15</v>
      </c>
      <c r="G7183" t="s">
        <v>23</v>
      </c>
      <c r="H7183">
        <v>107</v>
      </c>
      <c r="I7183" t="s">
        <v>23876</v>
      </c>
      <c r="J7183" t="s">
        <v>23877</v>
      </c>
      <c r="K7183" t="s">
        <v>23878</v>
      </c>
      <c r="L7183" t="s">
        <v>77983</v>
      </c>
    </row>
    <row r="7184" spans="1:12" x14ac:dyDescent="0.15">
      <c r="A7184" t="s">
        <v>12</v>
      </c>
      <c r="B7184">
        <v>1979499</v>
      </c>
      <c r="C7184">
        <v>1979519</v>
      </c>
      <c r="D7184" t="s">
        <v>23869</v>
      </c>
      <c r="E7184" t="s">
        <v>90</v>
      </c>
      <c r="F7184" t="s">
        <v>15</v>
      </c>
      <c r="G7184" t="s">
        <v>16</v>
      </c>
      <c r="H7184">
        <v>144</v>
      </c>
      <c r="I7184" t="s">
        <v>23879</v>
      </c>
      <c r="J7184" t="s">
        <v>23880</v>
      </c>
      <c r="K7184" t="s">
        <v>23881</v>
      </c>
      <c r="L7184" t="s">
        <v>78067</v>
      </c>
    </row>
    <row r="7185" spans="1:12" x14ac:dyDescent="0.15">
      <c r="A7185" t="s">
        <v>12</v>
      </c>
      <c r="B7185">
        <v>1979695</v>
      </c>
      <c r="C7185">
        <v>1979715</v>
      </c>
      <c r="D7185" t="s">
        <v>23882</v>
      </c>
      <c r="E7185" t="s">
        <v>90</v>
      </c>
      <c r="F7185" t="s">
        <v>15</v>
      </c>
      <c r="G7185" t="s">
        <v>23</v>
      </c>
      <c r="H7185">
        <v>32</v>
      </c>
      <c r="I7185" t="s">
        <v>23883</v>
      </c>
      <c r="J7185" t="s">
        <v>23884</v>
      </c>
      <c r="K7185" t="s">
        <v>23885</v>
      </c>
      <c r="L7185" t="s">
        <v>77918</v>
      </c>
    </row>
    <row r="7186" spans="1:12" x14ac:dyDescent="0.15">
      <c r="A7186" t="s">
        <v>12</v>
      </c>
      <c r="B7186">
        <v>1979715</v>
      </c>
      <c r="C7186">
        <v>1979735</v>
      </c>
      <c r="D7186" t="s">
        <v>23882</v>
      </c>
      <c r="E7186" t="s">
        <v>90</v>
      </c>
      <c r="F7186" t="s">
        <v>15</v>
      </c>
      <c r="G7186" t="s">
        <v>36</v>
      </c>
      <c r="H7186">
        <v>52</v>
      </c>
      <c r="I7186" t="s">
        <v>23886</v>
      </c>
      <c r="J7186" t="s">
        <v>23887</v>
      </c>
      <c r="K7186" t="s">
        <v>23888</v>
      </c>
      <c r="L7186" t="s">
        <v>77959</v>
      </c>
    </row>
    <row r="7187" spans="1:12" x14ac:dyDescent="0.15">
      <c r="A7187" t="s">
        <v>12</v>
      </c>
      <c r="B7187">
        <v>1979752</v>
      </c>
      <c r="C7187">
        <v>1979772</v>
      </c>
      <c r="D7187" t="s">
        <v>23882</v>
      </c>
      <c r="E7187" t="s">
        <v>90</v>
      </c>
      <c r="F7187" t="s">
        <v>15</v>
      </c>
      <c r="G7187" t="s">
        <v>32</v>
      </c>
      <c r="H7187">
        <v>89</v>
      </c>
      <c r="I7187" t="s">
        <v>23889</v>
      </c>
      <c r="J7187" t="s">
        <v>23890</v>
      </c>
      <c r="K7187" t="s">
        <v>23891</v>
      </c>
      <c r="L7187" t="s">
        <v>77964</v>
      </c>
    </row>
    <row r="7188" spans="1:12" x14ac:dyDescent="0.15">
      <c r="A7188" t="s">
        <v>12</v>
      </c>
      <c r="B7188">
        <v>1979772</v>
      </c>
      <c r="C7188">
        <v>1979792</v>
      </c>
      <c r="D7188" t="s">
        <v>23882</v>
      </c>
      <c r="E7188" t="s">
        <v>90</v>
      </c>
      <c r="F7188" t="s">
        <v>15</v>
      </c>
      <c r="G7188" t="s">
        <v>32</v>
      </c>
      <c r="H7188">
        <v>109</v>
      </c>
      <c r="I7188" t="s">
        <v>23892</v>
      </c>
      <c r="J7188" t="s">
        <v>23893</v>
      </c>
      <c r="K7188" t="s">
        <v>23894</v>
      </c>
      <c r="L7188" t="s">
        <v>77947</v>
      </c>
    </row>
    <row r="7189" spans="1:12" x14ac:dyDescent="0.15">
      <c r="A7189" t="s">
        <v>12</v>
      </c>
      <c r="B7189">
        <v>1981409</v>
      </c>
      <c r="C7189">
        <v>1981429</v>
      </c>
      <c r="D7189" t="s">
        <v>23895</v>
      </c>
      <c r="E7189" t="s">
        <v>90</v>
      </c>
      <c r="F7189" t="s">
        <v>15</v>
      </c>
      <c r="G7189" t="s">
        <v>32</v>
      </c>
      <c r="H7189">
        <v>1</v>
      </c>
      <c r="I7189" t="s">
        <v>23896</v>
      </c>
      <c r="J7189" t="s">
        <v>23897</v>
      </c>
      <c r="K7189" t="s">
        <v>23898</v>
      </c>
      <c r="L7189" t="s">
        <v>77917</v>
      </c>
    </row>
    <row r="7190" spans="1:12" x14ac:dyDescent="0.15">
      <c r="A7190" t="s">
        <v>12</v>
      </c>
      <c r="B7190">
        <v>1981438</v>
      </c>
      <c r="C7190">
        <v>1981458</v>
      </c>
      <c r="D7190" t="s">
        <v>23895</v>
      </c>
      <c r="E7190" t="s">
        <v>90</v>
      </c>
      <c r="F7190" t="s">
        <v>15</v>
      </c>
      <c r="G7190" t="s">
        <v>16</v>
      </c>
      <c r="H7190">
        <v>30</v>
      </c>
      <c r="I7190" t="s">
        <v>23899</v>
      </c>
      <c r="J7190" t="s">
        <v>23900</v>
      </c>
      <c r="K7190" t="s">
        <v>23901</v>
      </c>
      <c r="L7190" t="s">
        <v>77984</v>
      </c>
    </row>
    <row r="7191" spans="1:12" x14ac:dyDescent="0.15">
      <c r="A7191" t="s">
        <v>12</v>
      </c>
      <c r="B7191">
        <v>1981459</v>
      </c>
      <c r="C7191">
        <v>1981479</v>
      </c>
      <c r="D7191" t="s">
        <v>23895</v>
      </c>
      <c r="E7191" t="s">
        <v>90</v>
      </c>
      <c r="F7191" t="s">
        <v>15</v>
      </c>
      <c r="G7191" t="s">
        <v>36</v>
      </c>
      <c r="H7191">
        <v>51</v>
      </c>
      <c r="I7191" t="s">
        <v>23902</v>
      </c>
      <c r="J7191" t="s">
        <v>23903</v>
      </c>
      <c r="K7191" t="s">
        <v>23904</v>
      </c>
      <c r="L7191" t="s">
        <v>78023</v>
      </c>
    </row>
    <row r="7192" spans="1:12" x14ac:dyDescent="0.15">
      <c r="A7192" t="s">
        <v>12</v>
      </c>
      <c r="B7192">
        <v>1981487</v>
      </c>
      <c r="C7192">
        <v>1981507</v>
      </c>
      <c r="D7192" t="s">
        <v>23895</v>
      </c>
      <c r="E7192" t="s">
        <v>90</v>
      </c>
      <c r="F7192" t="s">
        <v>15</v>
      </c>
      <c r="G7192" t="s">
        <v>36</v>
      </c>
      <c r="H7192">
        <v>79</v>
      </c>
      <c r="I7192" t="s">
        <v>23905</v>
      </c>
      <c r="J7192" t="s">
        <v>23906</v>
      </c>
      <c r="K7192" t="s">
        <v>23907</v>
      </c>
      <c r="L7192" t="s">
        <v>77993</v>
      </c>
    </row>
    <row r="7193" spans="1:12" x14ac:dyDescent="0.15">
      <c r="A7193" t="s">
        <v>12</v>
      </c>
      <c r="B7193">
        <v>1983214</v>
      </c>
      <c r="C7193">
        <v>1983234</v>
      </c>
      <c r="D7193" t="s">
        <v>23908</v>
      </c>
      <c r="E7193" t="s">
        <v>90</v>
      </c>
      <c r="F7193" t="s">
        <v>15</v>
      </c>
      <c r="G7193" t="s">
        <v>32</v>
      </c>
      <c r="H7193">
        <v>10</v>
      </c>
      <c r="I7193" t="s">
        <v>23909</v>
      </c>
      <c r="J7193" t="s">
        <v>23910</v>
      </c>
      <c r="K7193" t="s">
        <v>23911</v>
      </c>
      <c r="L7193" t="s">
        <v>78001</v>
      </c>
    </row>
    <row r="7194" spans="1:12" x14ac:dyDescent="0.15">
      <c r="A7194" t="s">
        <v>12</v>
      </c>
      <c r="B7194">
        <v>1983236</v>
      </c>
      <c r="C7194">
        <v>1983256</v>
      </c>
      <c r="D7194" t="s">
        <v>23908</v>
      </c>
      <c r="E7194" t="s">
        <v>90</v>
      </c>
      <c r="F7194" t="s">
        <v>15</v>
      </c>
      <c r="G7194" t="s">
        <v>16</v>
      </c>
      <c r="H7194">
        <v>32</v>
      </c>
      <c r="I7194" t="s">
        <v>23912</v>
      </c>
      <c r="J7194" t="s">
        <v>23913</v>
      </c>
      <c r="K7194" t="s">
        <v>23914</v>
      </c>
      <c r="L7194" t="s">
        <v>77918</v>
      </c>
    </row>
    <row r="7195" spans="1:12" x14ac:dyDescent="0.15">
      <c r="A7195" t="s">
        <v>12</v>
      </c>
      <c r="B7195">
        <v>1983257</v>
      </c>
      <c r="C7195">
        <v>1983277</v>
      </c>
      <c r="D7195" t="s">
        <v>23908</v>
      </c>
      <c r="E7195" t="s">
        <v>90</v>
      </c>
      <c r="F7195" t="s">
        <v>15</v>
      </c>
      <c r="G7195" t="s">
        <v>16</v>
      </c>
      <c r="H7195">
        <v>53</v>
      </c>
      <c r="I7195" t="s">
        <v>23915</v>
      </c>
      <c r="J7195" t="s">
        <v>23916</v>
      </c>
      <c r="K7195" t="s">
        <v>23917</v>
      </c>
      <c r="L7195" t="s">
        <v>77922</v>
      </c>
    </row>
    <row r="7196" spans="1:12" x14ac:dyDescent="0.15">
      <c r="A7196" t="s">
        <v>12</v>
      </c>
      <c r="B7196">
        <v>1983307</v>
      </c>
      <c r="C7196">
        <v>1983327</v>
      </c>
      <c r="D7196" t="s">
        <v>23908</v>
      </c>
      <c r="E7196" t="s">
        <v>90</v>
      </c>
      <c r="F7196" t="s">
        <v>15</v>
      </c>
      <c r="G7196" t="s">
        <v>36</v>
      </c>
      <c r="H7196">
        <v>103</v>
      </c>
      <c r="I7196" t="s">
        <v>23918</v>
      </c>
      <c r="J7196" t="s">
        <v>23919</v>
      </c>
      <c r="K7196" t="s">
        <v>23920</v>
      </c>
      <c r="L7196" t="s">
        <v>77937</v>
      </c>
    </row>
    <row r="7197" spans="1:12" x14ac:dyDescent="0.15">
      <c r="A7197" t="s">
        <v>12</v>
      </c>
      <c r="B7197">
        <v>1983939</v>
      </c>
      <c r="C7197">
        <v>1983959</v>
      </c>
      <c r="D7197" t="s">
        <v>23921</v>
      </c>
      <c r="E7197" t="s">
        <v>90</v>
      </c>
      <c r="F7197" t="s">
        <v>15</v>
      </c>
      <c r="G7197" t="s">
        <v>36</v>
      </c>
      <c r="H7197">
        <v>0</v>
      </c>
      <c r="I7197" t="s">
        <v>23922</v>
      </c>
      <c r="J7197" t="s">
        <v>23923</v>
      </c>
      <c r="K7197" t="s">
        <v>23924</v>
      </c>
      <c r="L7197" t="str">
        <f>HYPERLINK("https://www.ncbi.nlm.nih.gov/nuccore/FM209186.1?report=graph&amp;tracks=[key:gene_model_track,Options:GeneOnly]&amp;mk=1983940:1983959|offset_0|00cc00,1984000:1984019|offset_60|444444,1984036:1984055|offset_96|444444&amp;v=1983739:1984255&amp;c=444444", "offset 0")</f>
        <v>offset 0</v>
      </c>
    </row>
    <row r="7198" spans="1:12" x14ac:dyDescent="0.15">
      <c r="A7198" t="s">
        <v>12</v>
      </c>
      <c r="B7198">
        <v>1983999</v>
      </c>
      <c r="C7198">
        <v>1984019</v>
      </c>
      <c r="D7198" t="s">
        <v>23921</v>
      </c>
      <c r="E7198" t="s">
        <v>90</v>
      </c>
      <c r="F7198" t="s">
        <v>15</v>
      </c>
      <c r="G7198" t="s">
        <v>16</v>
      </c>
      <c r="H7198">
        <v>60</v>
      </c>
      <c r="I7198" t="s">
        <v>23925</v>
      </c>
      <c r="J7198" t="s">
        <v>23926</v>
      </c>
      <c r="K7198" t="s">
        <v>23927</v>
      </c>
      <c r="L7198" t="str">
        <f>HYPERLINK("https://www.ncbi.nlm.nih.gov/nuccore/FM209186.1?report=graph&amp;tracks=[key:gene_model_track,Options:GeneOnly]&amp;mk=1983940:1983959|offset_0|444444,1984000:1984019|offset_60|00cc00,1984036:1984055|offset_96|444444&amp;v=1983739:1984255&amp;c=444444", "offset 60")</f>
        <v>offset 60</v>
      </c>
    </row>
    <row r="7199" spans="1:12" x14ac:dyDescent="0.15">
      <c r="A7199" t="s">
        <v>12</v>
      </c>
      <c r="B7199">
        <v>1984035</v>
      </c>
      <c r="C7199">
        <v>1984055</v>
      </c>
      <c r="D7199" t="s">
        <v>23921</v>
      </c>
      <c r="E7199" t="s">
        <v>90</v>
      </c>
      <c r="F7199" t="s">
        <v>15</v>
      </c>
      <c r="G7199" t="s">
        <v>36</v>
      </c>
      <c r="H7199">
        <v>96</v>
      </c>
      <c r="I7199" t="s">
        <v>23928</v>
      </c>
      <c r="J7199" t="s">
        <v>23929</v>
      </c>
      <c r="K7199" t="s">
        <v>23930</v>
      </c>
      <c r="L7199" t="str">
        <f>HYPERLINK("https://www.ncbi.nlm.nih.gov/nuccore/FM209186.1?report=graph&amp;tracks=[key:gene_model_track,Options:GeneOnly]&amp;mk=1983940:1983959|offset_0|444444,1984000:1984019|offset_60|444444,1984036:1984055|offset_96|00cc00&amp;v=1983739:1984255&amp;c=444444", "offset 96")</f>
        <v>offset 96</v>
      </c>
    </row>
    <row r="7200" spans="1:12" x14ac:dyDescent="0.15">
      <c r="A7200" t="s">
        <v>12</v>
      </c>
      <c r="B7200">
        <v>1984363</v>
      </c>
      <c r="C7200">
        <v>1984383</v>
      </c>
      <c r="D7200" t="s">
        <v>23931</v>
      </c>
      <c r="E7200" t="s">
        <v>90</v>
      </c>
      <c r="F7200" t="s">
        <v>15</v>
      </c>
      <c r="G7200" t="s">
        <v>16</v>
      </c>
      <c r="H7200">
        <v>6</v>
      </c>
      <c r="I7200" t="s">
        <v>23932</v>
      </c>
      <c r="J7200" t="s">
        <v>23933</v>
      </c>
      <c r="K7200" t="s">
        <v>23934</v>
      </c>
      <c r="L7200" t="s">
        <v>78025</v>
      </c>
    </row>
    <row r="7201" spans="1:12" x14ac:dyDescent="0.15">
      <c r="A7201" t="s">
        <v>12</v>
      </c>
      <c r="B7201">
        <v>1984383</v>
      </c>
      <c r="C7201">
        <v>1984403</v>
      </c>
      <c r="D7201" t="s">
        <v>23931</v>
      </c>
      <c r="E7201" t="s">
        <v>90</v>
      </c>
      <c r="F7201" t="s">
        <v>15</v>
      </c>
      <c r="G7201" t="s">
        <v>23</v>
      </c>
      <c r="H7201">
        <v>26</v>
      </c>
      <c r="I7201" t="s">
        <v>23935</v>
      </c>
      <c r="J7201" t="s">
        <v>23936</v>
      </c>
      <c r="K7201" t="s">
        <v>23937</v>
      </c>
      <c r="L7201" t="s">
        <v>78002</v>
      </c>
    </row>
    <row r="7202" spans="1:12" x14ac:dyDescent="0.15">
      <c r="A7202" t="s">
        <v>12</v>
      </c>
      <c r="B7202">
        <v>1984403</v>
      </c>
      <c r="C7202">
        <v>1984423</v>
      </c>
      <c r="D7202" t="s">
        <v>23931</v>
      </c>
      <c r="E7202" t="s">
        <v>90</v>
      </c>
      <c r="F7202" t="s">
        <v>15</v>
      </c>
      <c r="G7202" t="s">
        <v>16</v>
      </c>
      <c r="H7202">
        <v>46</v>
      </c>
      <c r="I7202" t="s">
        <v>23938</v>
      </c>
      <c r="J7202" t="s">
        <v>23939</v>
      </c>
      <c r="K7202" t="s">
        <v>23940</v>
      </c>
      <c r="L7202" t="s">
        <v>78004</v>
      </c>
    </row>
    <row r="7203" spans="1:12" x14ac:dyDescent="0.15">
      <c r="A7203" t="s">
        <v>12</v>
      </c>
      <c r="B7203">
        <v>1984423</v>
      </c>
      <c r="C7203">
        <v>1984443</v>
      </c>
      <c r="D7203" t="s">
        <v>23931</v>
      </c>
      <c r="E7203" t="s">
        <v>90</v>
      </c>
      <c r="F7203" t="s">
        <v>15</v>
      </c>
      <c r="G7203" t="s">
        <v>23</v>
      </c>
      <c r="H7203">
        <v>66</v>
      </c>
      <c r="I7203" t="s">
        <v>23941</v>
      </c>
      <c r="J7203" t="s">
        <v>23942</v>
      </c>
      <c r="K7203" t="s">
        <v>23943</v>
      </c>
      <c r="L7203" t="s">
        <v>77928</v>
      </c>
    </row>
    <row r="7204" spans="1:12" x14ac:dyDescent="0.15">
      <c r="A7204" t="s">
        <v>12</v>
      </c>
      <c r="B7204">
        <v>1985748</v>
      </c>
      <c r="C7204">
        <v>1985768</v>
      </c>
      <c r="D7204" t="s">
        <v>23944</v>
      </c>
      <c r="E7204" t="s">
        <v>90</v>
      </c>
      <c r="F7204" t="s">
        <v>76</v>
      </c>
      <c r="G7204" t="s">
        <v>23</v>
      </c>
      <c r="H7204">
        <v>13</v>
      </c>
      <c r="I7204" t="s">
        <v>23945</v>
      </c>
      <c r="J7204" t="s">
        <v>23946</v>
      </c>
      <c r="K7204" t="s">
        <v>23947</v>
      </c>
      <c r="L7204" t="s">
        <v>77935</v>
      </c>
    </row>
    <row r="7205" spans="1:12" x14ac:dyDescent="0.15">
      <c r="A7205" t="s">
        <v>12</v>
      </c>
      <c r="B7205">
        <v>1985724</v>
      </c>
      <c r="C7205">
        <v>1985744</v>
      </c>
      <c r="D7205" t="s">
        <v>23944</v>
      </c>
      <c r="E7205" t="s">
        <v>90</v>
      </c>
      <c r="F7205" t="s">
        <v>76</v>
      </c>
      <c r="G7205" t="s">
        <v>32</v>
      </c>
      <c r="H7205">
        <v>37</v>
      </c>
      <c r="I7205" t="s">
        <v>23948</v>
      </c>
      <c r="J7205" t="s">
        <v>23949</v>
      </c>
      <c r="K7205" t="s">
        <v>23950</v>
      </c>
      <c r="L7205" t="s">
        <v>77906</v>
      </c>
    </row>
    <row r="7206" spans="1:12" x14ac:dyDescent="0.15">
      <c r="A7206" t="s">
        <v>12</v>
      </c>
      <c r="B7206">
        <v>1985700</v>
      </c>
      <c r="C7206">
        <v>1985720</v>
      </c>
      <c r="D7206" t="s">
        <v>23944</v>
      </c>
      <c r="E7206" t="s">
        <v>90</v>
      </c>
      <c r="F7206" t="s">
        <v>76</v>
      </c>
      <c r="G7206" t="s">
        <v>36</v>
      </c>
      <c r="H7206">
        <v>61</v>
      </c>
      <c r="I7206" t="s">
        <v>23951</v>
      </c>
      <c r="J7206" t="s">
        <v>23952</v>
      </c>
      <c r="K7206" t="s">
        <v>23953</v>
      </c>
      <c r="L7206" t="s">
        <v>77979</v>
      </c>
    </row>
    <row r="7207" spans="1:12" x14ac:dyDescent="0.15">
      <c r="A7207" t="s">
        <v>12</v>
      </c>
      <c r="B7207">
        <v>1985680</v>
      </c>
      <c r="C7207">
        <v>1985700</v>
      </c>
      <c r="D7207" t="s">
        <v>23944</v>
      </c>
      <c r="E7207" t="s">
        <v>90</v>
      </c>
      <c r="F7207" t="s">
        <v>76</v>
      </c>
      <c r="G7207" t="s">
        <v>16</v>
      </c>
      <c r="H7207">
        <v>81</v>
      </c>
      <c r="I7207" t="s">
        <v>23954</v>
      </c>
      <c r="J7207" t="s">
        <v>23955</v>
      </c>
      <c r="K7207" t="s">
        <v>23956</v>
      </c>
      <c r="L7207" t="s">
        <v>78019</v>
      </c>
    </row>
    <row r="7208" spans="1:12" x14ac:dyDescent="0.15">
      <c r="A7208" t="s">
        <v>12</v>
      </c>
      <c r="B7208">
        <v>1987840</v>
      </c>
      <c r="C7208">
        <v>1987860</v>
      </c>
      <c r="D7208" t="s">
        <v>23957</v>
      </c>
      <c r="E7208" t="s">
        <v>90</v>
      </c>
      <c r="F7208" t="s">
        <v>76</v>
      </c>
      <c r="G7208" t="s">
        <v>36</v>
      </c>
      <c r="H7208">
        <v>35</v>
      </c>
      <c r="I7208" t="s">
        <v>23958</v>
      </c>
      <c r="J7208" t="s">
        <v>23959</v>
      </c>
      <c r="K7208" t="s">
        <v>23960</v>
      </c>
      <c r="L7208" t="s">
        <v>77936</v>
      </c>
    </row>
    <row r="7209" spans="1:12" x14ac:dyDescent="0.15">
      <c r="A7209" t="s">
        <v>12</v>
      </c>
      <c r="B7209">
        <v>1987812</v>
      </c>
      <c r="C7209">
        <v>1987832</v>
      </c>
      <c r="D7209" t="s">
        <v>23957</v>
      </c>
      <c r="E7209" t="s">
        <v>90</v>
      </c>
      <c r="F7209" t="s">
        <v>76</v>
      </c>
      <c r="G7209" t="s">
        <v>16</v>
      </c>
      <c r="H7209">
        <v>63</v>
      </c>
      <c r="I7209" t="s">
        <v>23961</v>
      </c>
      <c r="J7209" t="s">
        <v>23962</v>
      </c>
      <c r="K7209" t="s">
        <v>23963</v>
      </c>
      <c r="L7209" t="s">
        <v>77957</v>
      </c>
    </row>
    <row r="7210" spans="1:12" x14ac:dyDescent="0.15">
      <c r="A7210" t="s">
        <v>12</v>
      </c>
      <c r="B7210">
        <v>1987777</v>
      </c>
      <c r="C7210">
        <v>1987797</v>
      </c>
      <c r="D7210" t="s">
        <v>23957</v>
      </c>
      <c r="E7210" t="s">
        <v>90</v>
      </c>
      <c r="F7210" t="s">
        <v>76</v>
      </c>
      <c r="G7210" t="s">
        <v>23</v>
      </c>
      <c r="H7210">
        <v>98</v>
      </c>
      <c r="I7210" t="s">
        <v>23964</v>
      </c>
      <c r="J7210" t="s">
        <v>23965</v>
      </c>
      <c r="K7210" t="s">
        <v>23966</v>
      </c>
      <c r="L7210" t="s">
        <v>78048</v>
      </c>
    </row>
    <row r="7211" spans="1:12" x14ac:dyDescent="0.15">
      <c r="A7211" t="s">
        <v>12</v>
      </c>
      <c r="B7211">
        <v>1987687</v>
      </c>
      <c r="C7211">
        <v>1987707</v>
      </c>
      <c r="D7211" t="s">
        <v>23957</v>
      </c>
      <c r="E7211" t="s">
        <v>90</v>
      </c>
      <c r="F7211" t="s">
        <v>76</v>
      </c>
      <c r="G7211" t="s">
        <v>16</v>
      </c>
      <c r="H7211">
        <v>188</v>
      </c>
      <c r="I7211" t="s">
        <v>23967</v>
      </c>
      <c r="J7211" t="s">
        <v>23968</v>
      </c>
      <c r="K7211" t="s">
        <v>23969</v>
      </c>
      <c r="L7211" t="s">
        <v>78074</v>
      </c>
    </row>
    <row r="7212" spans="1:12" x14ac:dyDescent="0.15">
      <c r="A7212" t="s">
        <v>12</v>
      </c>
      <c r="B7212">
        <v>1988476</v>
      </c>
      <c r="C7212">
        <v>1988496</v>
      </c>
      <c r="D7212" t="s">
        <v>23970</v>
      </c>
      <c r="E7212" t="s">
        <v>23971</v>
      </c>
      <c r="F7212" t="s">
        <v>76</v>
      </c>
      <c r="G7212" t="s">
        <v>16</v>
      </c>
      <c r="H7212">
        <v>25</v>
      </c>
      <c r="I7212" t="s">
        <v>23972</v>
      </c>
      <c r="J7212" t="s">
        <v>23973</v>
      </c>
      <c r="K7212" t="s">
        <v>23974</v>
      </c>
      <c r="L7212" t="s">
        <v>78012</v>
      </c>
    </row>
    <row r="7213" spans="1:12" x14ac:dyDescent="0.15">
      <c r="A7213" t="s">
        <v>12</v>
      </c>
      <c r="B7213">
        <v>1988455</v>
      </c>
      <c r="C7213">
        <v>1988475</v>
      </c>
      <c r="D7213" t="s">
        <v>23970</v>
      </c>
      <c r="E7213" t="s">
        <v>23971</v>
      </c>
      <c r="F7213" t="s">
        <v>76</v>
      </c>
      <c r="G7213" t="s">
        <v>16</v>
      </c>
      <c r="H7213">
        <v>46</v>
      </c>
      <c r="I7213" t="s">
        <v>23975</v>
      </c>
      <c r="J7213" t="s">
        <v>23976</v>
      </c>
      <c r="K7213" t="s">
        <v>23977</v>
      </c>
      <c r="L7213" t="s">
        <v>78004</v>
      </c>
    </row>
    <row r="7214" spans="1:12" x14ac:dyDescent="0.15">
      <c r="A7214" t="s">
        <v>12</v>
      </c>
      <c r="B7214">
        <v>1988432</v>
      </c>
      <c r="C7214">
        <v>1988452</v>
      </c>
      <c r="D7214" t="s">
        <v>23970</v>
      </c>
      <c r="E7214" t="s">
        <v>23971</v>
      </c>
      <c r="F7214" t="s">
        <v>76</v>
      </c>
      <c r="G7214" t="s">
        <v>23</v>
      </c>
      <c r="H7214">
        <v>69</v>
      </c>
      <c r="I7214" t="s">
        <v>23978</v>
      </c>
      <c r="J7214" t="s">
        <v>23979</v>
      </c>
      <c r="K7214" t="s">
        <v>23980</v>
      </c>
      <c r="L7214" t="s">
        <v>78015</v>
      </c>
    </row>
    <row r="7215" spans="1:12" x14ac:dyDescent="0.15">
      <c r="A7215" t="s">
        <v>12</v>
      </c>
      <c r="B7215">
        <v>1988412</v>
      </c>
      <c r="C7215">
        <v>1988432</v>
      </c>
      <c r="D7215" t="s">
        <v>23970</v>
      </c>
      <c r="E7215" t="s">
        <v>23971</v>
      </c>
      <c r="F7215" t="s">
        <v>76</v>
      </c>
      <c r="G7215" t="s">
        <v>23</v>
      </c>
      <c r="H7215">
        <v>89</v>
      </c>
      <c r="I7215" t="s">
        <v>23981</v>
      </c>
      <c r="J7215" t="s">
        <v>23982</v>
      </c>
      <c r="K7215" t="s">
        <v>23983</v>
      </c>
      <c r="L7215" t="s">
        <v>77964</v>
      </c>
    </row>
    <row r="7216" spans="1:12" x14ac:dyDescent="0.15">
      <c r="A7216" t="s">
        <v>12</v>
      </c>
      <c r="B7216">
        <v>1989304</v>
      </c>
      <c r="C7216">
        <v>1989324</v>
      </c>
      <c r="D7216" t="s">
        <v>23984</v>
      </c>
      <c r="E7216" t="s">
        <v>90</v>
      </c>
      <c r="F7216" t="s">
        <v>76</v>
      </c>
      <c r="G7216" t="s">
        <v>23</v>
      </c>
      <c r="H7216">
        <v>6</v>
      </c>
      <c r="I7216" t="s">
        <v>23985</v>
      </c>
      <c r="J7216" t="s">
        <v>23986</v>
      </c>
      <c r="K7216" t="s">
        <v>23987</v>
      </c>
      <c r="L7216" t="s">
        <v>78025</v>
      </c>
    </row>
    <row r="7217" spans="1:12" x14ac:dyDescent="0.15">
      <c r="A7217" t="s">
        <v>12</v>
      </c>
      <c r="B7217">
        <v>1989279</v>
      </c>
      <c r="C7217">
        <v>1989299</v>
      </c>
      <c r="D7217" t="s">
        <v>23984</v>
      </c>
      <c r="E7217" t="s">
        <v>90</v>
      </c>
      <c r="F7217" t="s">
        <v>76</v>
      </c>
      <c r="G7217" t="s">
        <v>36</v>
      </c>
      <c r="H7217">
        <v>31</v>
      </c>
      <c r="I7217" t="s">
        <v>23988</v>
      </c>
      <c r="J7217" t="s">
        <v>23989</v>
      </c>
      <c r="K7217" t="s">
        <v>23990</v>
      </c>
      <c r="L7217" t="s">
        <v>77910</v>
      </c>
    </row>
    <row r="7218" spans="1:12" x14ac:dyDescent="0.15">
      <c r="A7218" t="s">
        <v>12</v>
      </c>
      <c r="B7218">
        <v>1989259</v>
      </c>
      <c r="C7218">
        <v>1989279</v>
      </c>
      <c r="D7218" t="s">
        <v>23984</v>
      </c>
      <c r="E7218" t="s">
        <v>90</v>
      </c>
      <c r="F7218" t="s">
        <v>76</v>
      </c>
      <c r="G7218" t="s">
        <v>36</v>
      </c>
      <c r="H7218">
        <v>51</v>
      </c>
      <c r="I7218" t="s">
        <v>23991</v>
      </c>
      <c r="J7218" t="s">
        <v>23992</v>
      </c>
      <c r="K7218" t="s">
        <v>23993</v>
      </c>
      <c r="L7218" t="s">
        <v>78023</v>
      </c>
    </row>
    <row r="7219" spans="1:12" x14ac:dyDescent="0.15">
      <c r="A7219" t="s">
        <v>12</v>
      </c>
      <c r="B7219">
        <v>1989238</v>
      </c>
      <c r="C7219">
        <v>1989258</v>
      </c>
      <c r="D7219" t="s">
        <v>23984</v>
      </c>
      <c r="E7219" t="s">
        <v>90</v>
      </c>
      <c r="F7219" t="s">
        <v>76</v>
      </c>
      <c r="G7219" t="s">
        <v>16</v>
      </c>
      <c r="H7219">
        <v>72</v>
      </c>
      <c r="I7219" t="s">
        <v>23994</v>
      </c>
      <c r="J7219" t="s">
        <v>23995</v>
      </c>
      <c r="K7219" t="s">
        <v>23996</v>
      </c>
      <c r="L7219" t="s">
        <v>78066</v>
      </c>
    </row>
    <row r="7220" spans="1:12" x14ac:dyDescent="0.15">
      <c r="A7220" t="s">
        <v>12</v>
      </c>
      <c r="B7220">
        <v>1990234</v>
      </c>
      <c r="C7220">
        <v>1990254</v>
      </c>
      <c r="D7220" t="s">
        <v>23997</v>
      </c>
      <c r="E7220" t="s">
        <v>90</v>
      </c>
      <c r="F7220" t="s">
        <v>76</v>
      </c>
      <c r="G7220" t="s">
        <v>32</v>
      </c>
      <c r="H7220">
        <v>12</v>
      </c>
      <c r="I7220" t="s">
        <v>23998</v>
      </c>
      <c r="J7220" t="s">
        <v>23999</v>
      </c>
      <c r="K7220" t="s">
        <v>24000</v>
      </c>
      <c r="L7220" t="s">
        <v>77991</v>
      </c>
    </row>
    <row r="7221" spans="1:12" x14ac:dyDescent="0.15">
      <c r="A7221" t="s">
        <v>12</v>
      </c>
      <c r="B7221">
        <v>1990205</v>
      </c>
      <c r="C7221">
        <v>1990225</v>
      </c>
      <c r="D7221" t="s">
        <v>23997</v>
      </c>
      <c r="E7221" t="s">
        <v>90</v>
      </c>
      <c r="F7221" t="s">
        <v>76</v>
      </c>
      <c r="G7221" t="s">
        <v>23</v>
      </c>
      <c r="H7221">
        <v>41</v>
      </c>
      <c r="I7221" t="s">
        <v>24001</v>
      </c>
      <c r="J7221" t="s">
        <v>24002</v>
      </c>
      <c r="K7221" t="s">
        <v>24003</v>
      </c>
      <c r="L7221" t="s">
        <v>78014</v>
      </c>
    </row>
    <row r="7222" spans="1:12" x14ac:dyDescent="0.15">
      <c r="A7222" t="s">
        <v>12</v>
      </c>
      <c r="B7222">
        <v>1990173</v>
      </c>
      <c r="C7222">
        <v>1990193</v>
      </c>
      <c r="D7222" t="s">
        <v>23997</v>
      </c>
      <c r="E7222" t="s">
        <v>90</v>
      </c>
      <c r="F7222" t="s">
        <v>76</v>
      </c>
      <c r="G7222" t="s">
        <v>36</v>
      </c>
      <c r="H7222">
        <v>73</v>
      </c>
      <c r="I7222" t="s">
        <v>24004</v>
      </c>
      <c r="J7222" t="s">
        <v>24005</v>
      </c>
      <c r="K7222" t="s">
        <v>24006</v>
      </c>
      <c r="L7222" t="s">
        <v>77926</v>
      </c>
    </row>
    <row r="7223" spans="1:12" x14ac:dyDescent="0.15">
      <c r="A7223" t="s">
        <v>12</v>
      </c>
      <c r="B7223">
        <v>1990151</v>
      </c>
      <c r="C7223">
        <v>1990171</v>
      </c>
      <c r="D7223" t="s">
        <v>23997</v>
      </c>
      <c r="E7223" t="s">
        <v>90</v>
      </c>
      <c r="F7223" t="s">
        <v>76</v>
      </c>
      <c r="G7223" t="s">
        <v>16</v>
      </c>
      <c r="H7223">
        <v>95</v>
      </c>
      <c r="I7223" t="s">
        <v>24007</v>
      </c>
      <c r="J7223" t="s">
        <v>24008</v>
      </c>
      <c r="K7223" t="s">
        <v>24009</v>
      </c>
      <c r="L7223" t="s">
        <v>77920</v>
      </c>
    </row>
    <row r="7224" spans="1:12" x14ac:dyDescent="0.15">
      <c r="A7224" t="s">
        <v>12</v>
      </c>
      <c r="B7224">
        <v>1990466</v>
      </c>
      <c r="C7224">
        <v>1990486</v>
      </c>
      <c r="D7224" t="s">
        <v>24010</v>
      </c>
      <c r="E7224" t="s">
        <v>90</v>
      </c>
      <c r="F7224" t="s">
        <v>15</v>
      </c>
      <c r="G7224" t="s">
        <v>32</v>
      </c>
      <c r="H7224">
        <v>1</v>
      </c>
      <c r="I7224" t="s">
        <v>24011</v>
      </c>
      <c r="J7224" t="s">
        <v>24012</v>
      </c>
      <c r="K7224" t="s">
        <v>24013</v>
      </c>
      <c r="L7224" t="s">
        <v>77917</v>
      </c>
    </row>
    <row r="7225" spans="1:12" x14ac:dyDescent="0.15">
      <c r="A7225" t="s">
        <v>12</v>
      </c>
      <c r="B7225">
        <v>1990504</v>
      </c>
      <c r="C7225">
        <v>1990524</v>
      </c>
      <c r="D7225" t="s">
        <v>24010</v>
      </c>
      <c r="E7225" t="s">
        <v>90</v>
      </c>
      <c r="F7225" t="s">
        <v>15</v>
      </c>
      <c r="G7225" t="s">
        <v>36</v>
      </c>
      <c r="H7225">
        <v>39</v>
      </c>
      <c r="I7225" t="s">
        <v>24014</v>
      </c>
      <c r="J7225" t="s">
        <v>24015</v>
      </c>
      <c r="K7225" t="s">
        <v>24016</v>
      </c>
      <c r="L7225" t="s">
        <v>78041</v>
      </c>
    </row>
    <row r="7226" spans="1:12" x14ac:dyDescent="0.15">
      <c r="A7226" t="s">
        <v>12</v>
      </c>
      <c r="B7226">
        <v>1990525</v>
      </c>
      <c r="C7226">
        <v>1990545</v>
      </c>
      <c r="D7226" t="s">
        <v>24010</v>
      </c>
      <c r="E7226" t="s">
        <v>90</v>
      </c>
      <c r="F7226" t="s">
        <v>15</v>
      </c>
      <c r="G7226" t="s">
        <v>16</v>
      </c>
      <c r="H7226">
        <v>60</v>
      </c>
      <c r="I7226" t="s">
        <v>24017</v>
      </c>
      <c r="J7226" t="s">
        <v>24018</v>
      </c>
      <c r="K7226" t="s">
        <v>24019</v>
      </c>
      <c r="L7226" t="s">
        <v>78006</v>
      </c>
    </row>
    <row r="7227" spans="1:12" x14ac:dyDescent="0.15">
      <c r="A7227" t="s">
        <v>12</v>
      </c>
      <c r="B7227">
        <v>1990556</v>
      </c>
      <c r="C7227">
        <v>1990576</v>
      </c>
      <c r="D7227" t="s">
        <v>24010</v>
      </c>
      <c r="E7227" t="s">
        <v>90</v>
      </c>
      <c r="F7227" t="s">
        <v>15</v>
      </c>
      <c r="G7227" t="s">
        <v>16</v>
      </c>
      <c r="H7227">
        <v>91</v>
      </c>
      <c r="I7227" t="s">
        <v>24020</v>
      </c>
      <c r="J7227" t="s">
        <v>24021</v>
      </c>
      <c r="K7227" t="s">
        <v>24022</v>
      </c>
      <c r="L7227" t="s">
        <v>77907</v>
      </c>
    </row>
    <row r="7228" spans="1:12" x14ac:dyDescent="0.15">
      <c r="A7228" t="s">
        <v>12</v>
      </c>
      <c r="B7228">
        <v>1990936</v>
      </c>
      <c r="C7228">
        <v>1990956</v>
      </c>
      <c r="D7228" t="s">
        <v>24023</v>
      </c>
      <c r="E7228" t="s">
        <v>24024</v>
      </c>
      <c r="F7228" t="s">
        <v>15</v>
      </c>
      <c r="G7228" t="s">
        <v>36</v>
      </c>
      <c r="H7228">
        <v>7</v>
      </c>
      <c r="I7228" t="s">
        <v>24025</v>
      </c>
      <c r="J7228" t="s">
        <v>24026</v>
      </c>
      <c r="K7228" t="s">
        <v>24027</v>
      </c>
      <c r="L7228" t="s">
        <v>77909</v>
      </c>
    </row>
    <row r="7229" spans="1:12" x14ac:dyDescent="0.15">
      <c r="A7229" t="s">
        <v>12</v>
      </c>
      <c r="B7229">
        <v>1990963</v>
      </c>
      <c r="C7229">
        <v>1990983</v>
      </c>
      <c r="D7229" t="s">
        <v>24023</v>
      </c>
      <c r="E7229" t="s">
        <v>24024</v>
      </c>
      <c r="F7229" t="s">
        <v>15</v>
      </c>
      <c r="G7229" t="s">
        <v>36</v>
      </c>
      <c r="H7229">
        <v>34</v>
      </c>
      <c r="I7229" t="s">
        <v>24028</v>
      </c>
      <c r="J7229" t="s">
        <v>24029</v>
      </c>
      <c r="K7229" t="s">
        <v>24030</v>
      </c>
      <c r="L7229" t="s">
        <v>77999</v>
      </c>
    </row>
    <row r="7230" spans="1:12" x14ac:dyDescent="0.15">
      <c r="A7230" t="s">
        <v>12</v>
      </c>
      <c r="B7230">
        <v>1990984</v>
      </c>
      <c r="C7230">
        <v>1991004</v>
      </c>
      <c r="D7230" t="s">
        <v>24023</v>
      </c>
      <c r="E7230" t="s">
        <v>24024</v>
      </c>
      <c r="F7230" t="s">
        <v>15</v>
      </c>
      <c r="G7230" t="s">
        <v>36</v>
      </c>
      <c r="H7230">
        <v>55</v>
      </c>
      <c r="I7230" t="s">
        <v>24031</v>
      </c>
      <c r="J7230" t="s">
        <v>24032</v>
      </c>
      <c r="K7230" t="s">
        <v>24033</v>
      </c>
      <c r="L7230" t="s">
        <v>77992</v>
      </c>
    </row>
    <row r="7231" spans="1:12" x14ac:dyDescent="0.15">
      <c r="A7231" t="s">
        <v>12</v>
      </c>
      <c r="B7231">
        <v>1991011</v>
      </c>
      <c r="C7231">
        <v>1991031</v>
      </c>
      <c r="D7231" t="s">
        <v>24023</v>
      </c>
      <c r="E7231" t="s">
        <v>24024</v>
      </c>
      <c r="F7231" t="s">
        <v>15</v>
      </c>
      <c r="G7231" t="s">
        <v>36</v>
      </c>
      <c r="H7231">
        <v>82</v>
      </c>
      <c r="I7231" t="s">
        <v>24034</v>
      </c>
      <c r="J7231" t="s">
        <v>24035</v>
      </c>
      <c r="K7231" t="s">
        <v>24036</v>
      </c>
      <c r="L7231" t="s">
        <v>78011</v>
      </c>
    </row>
    <row r="7232" spans="1:12" x14ac:dyDescent="0.15">
      <c r="A7232" t="s">
        <v>12</v>
      </c>
      <c r="B7232">
        <v>1992555</v>
      </c>
      <c r="C7232">
        <v>1992575</v>
      </c>
      <c r="D7232" t="s">
        <v>24037</v>
      </c>
      <c r="E7232" t="s">
        <v>90</v>
      </c>
      <c r="F7232" t="s">
        <v>76</v>
      </c>
      <c r="G7232" t="s">
        <v>36</v>
      </c>
      <c r="H7232">
        <v>0</v>
      </c>
      <c r="I7232" t="s">
        <v>24038</v>
      </c>
      <c r="J7232" t="s">
        <v>24039</v>
      </c>
      <c r="K7232" t="s">
        <v>24040</v>
      </c>
      <c r="L7232" t="s">
        <v>77980</v>
      </c>
    </row>
    <row r="7233" spans="1:12" x14ac:dyDescent="0.15">
      <c r="A7233" t="s">
        <v>12</v>
      </c>
      <c r="B7233">
        <v>1992530</v>
      </c>
      <c r="C7233">
        <v>1992550</v>
      </c>
      <c r="D7233" t="s">
        <v>24037</v>
      </c>
      <c r="E7233" t="s">
        <v>90</v>
      </c>
      <c r="F7233" t="s">
        <v>76</v>
      </c>
      <c r="G7233" t="s">
        <v>16</v>
      </c>
      <c r="H7233">
        <v>25</v>
      </c>
      <c r="I7233" t="s">
        <v>24041</v>
      </c>
      <c r="J7233" t="s">
        <v>24042</v>
      </c>
      <c r="K7233" t="s">
        <v>24043</v>
      </c>
      <c r="L7233" t="s">
        <v>78012</v>
      </c>
    </row>
    <row r="7234" spans="1:12" x14ac:dyDescent="0.15">
      <c r="A7234" t="s">
        <v>12</v>
      </c>
      <c r="B7234">
        <v>1992508</v>
      </c>
      <c r="C7234">
        <v>1992528</v>
      </c>
      <c r="D7234" t="s">
        <v>24037</v>
      </c>
      <c r="E7234" t="s">
        <v>90</v>
      </c>
      <c r="F7234" t="s">
        <v>76</v>
      </c>
      <c r="G7234" t="s">
        <v>23</v>
      </c>
      <c r="H7234">
        <v>47</v>
      </c>
      <c r="I7234" t="s">
        <v>24044</v>
      </c>
      <c r="J7234" t="s">
        <v>24045</v>
      </c>
      <c r="K7234" t="s">
        <v>24046</v>
      </c>
      <c r="L7234" t="s">
        <v>77932</v>
      </c>
    </row>
    <row r="7235" spans="1:12" x14ac:dyDescent="0.15">
      <c r="A7235" t="s">
        <v>12</v>
      </c>
      <c r="B7235">
        <v>1992473</v>
      </c>
      <c r="C7235">
        <v>1992493</v>
      </c>
      <c r="D7235" t="s">
        <v>24037</v>
      </c>
      <c r="E7235" t="s">
        <v>90</v>
      </c>
      <c r="F7235" t="s">
        <v>76</v>
      </c>
      <c r="G7235" t="s">
        <v>32</v>
      </c>
      <c r="H7235">
        <v>82</v>
      </c>
      <c r="I7235" t="s">
        <v>24047</v>
      </c>
      <c r="J7235" t="s">
        <v>24048</v>
      </c>
      <c r="K7235" t="s">
        <v>24049</v>
      </c>
      <c r="L7235" t="s">
        <v>78011</v>
      </c>
    </row>
    <row r="7236" spans="1:12" x14ac:dyDescent="0.15">
      <c r="A7236" t="s">
        <v>12</v>
      </c>
      <c r="B7236">
        <v>1992845</v>
      </c>
      <c r="C7236">
        <v>1992865</v>
      </c>
      <c r="D7236" t="s">
        <v>24050</v>
      </c>
      <c r="E7236" t="s">
        <v>24051</v>
      </c>
      <c r="F7236" t="s">
        <v>76</v>
      </c>
      <c r="G7236" t="s">
        <v>32</v>
      </c>
      <c r="H7236">
        <v>55</v>
      </c>
      <c r="I7236" t="s">
        <v>24052</v>
      </c>
      <c r="J7236" t="s">
        <v>24053</v>
      </c>
      <c r="K7236" t="s">
        <v>24054</v>
      </c>
      <c r="L7236" t="s">
        <v>77992</v>
      </c>
    </row>
    <row r="7237" spans="1:12" x14ac:dyDescent="0.15">
      <c r="A7237" t="s">
        <v>12</v>
      </c>
      <c r="B7237">
        <v>1992823</v>
      </c>
      <c r="C7237">
        <v>1992843</v>
      </c>
      <c r="D7237" t="s">
        <v>24050</v>
      </c>
      <c r="E7237" t="s">
        <v>24051</v>
      </c>
      <c r="F7237" t="s">
        <v>76</v>
      </c>
      <c r="G7237" t="s">
        <v>36</v>
      </c>
      <c r="H7237">
        <v>77</v>
      </c>
      <c r="I7237" t="s">
        <v>24055</v>
      </c>
      <c r="J7237" t="s">
        <v>24056</v>
      </c>
      <c r="K7237" t="s">
        <v>24057</v>
      </c>
      <c r="L7237" t="s">
        <v>77960</v>
      </c>
    </row>
    <row r="7238" spans="1:12" x14ac:dyDescent="0.15">
      <c r="A7238" t="s">
        <v>12</v>
      </c>
      <c r="B7238">
        <v>1992803</v>
      </c>
      <c r="C7238">
        <v>1992823</v>
      </c>
      <c r="D7238" t="s">
        <v>24050</v>
      </c>
      <c r="E7238" t="s">
        <v>24051</v>
      </c>
      <c r="F7238" t="s">
        <v>76</v>
      </c>
      <c r="G7238" t="s">
        <v>23</v>
      </c>
      <c r="H7238">
        <v>97</v>
      </c>
      <c r="I7238" t="s">
        <v>24058</v>
      </c>
      <c r="J7238" t="s">
        <v>24059</v>
      </c>
      <c r="K7238" t="s">
        <v>24060</v>
      </c>
      <c r="L7238" t="s">
        <v>78010</v>
      </c>
    </row>
    <row r="7239" spans="1:12" x14ac:dyDescent="0.15">
      <c r="A7239" t="s">
        <v>12</v>
      </c>
      <c r="B7239">
        <v>1992777</v>
      </c>
      <c r="C7239">
        <v>1992797</v>
      </c>
      <c r="D7239" t="s">
        <v>24050</v>
      </c>
      <c r="E7239" t="s">
        <v>24051</v>
      </c>
      <c r="F7239" t="s">
        <v>76</v>
      </c>
      <c r="G7239" t="s">
        <v>16</v>
      </c>
      <c r="H7239">
        <v>123</v>
      </c>
      <c r="I7239" t="s">
        <v>24061</v>
      </c>
      <c r="J7239" t="s">
        <v>24062</v>
      </c>
      <c r="K7239" t="s">
        <v>24063</v>
      </c>
      <c r="L7239" t="s">
        <v>78061</v>
      </c>
    </row>
    <row r="7240" spans="1:12" x14ac:dyDescent="0.15">
      <c r="A7240" t="s">
        <v>12</v>
      </c>
      <c r="B7240">
        <v>1993728</v>
      </c>
      <c r="C7240">
        <v>1993748</v>
      </c>
      <c r="D7240" t="s">
        <v>24064</v>
      </c>
      <c r="E7240" t="s">
        <v>90</v>
      </c>
      <c r="F7240" t="s">
        <v>76</v>
      </c>
      <c r="G7240" t="s">
        <v>32</v>
      </c>
      <c r="H7240">
        <v>1</v>
      </c>
      <c r="I7240" t="s">
        <v>24065</v>
      </c>
      <c r="J7240" t="s">
        <v>24066</v>
      </c>
      <c r="K7240" t="s">
        <v>24067</v>
      </c>
      <c r="L7240" t="s">
        <v>77917</v>
      </c>
    </row>
    <row r="7241" spans="1:12" x14ac:dyDescent="0.15">
      <c r="A7241" t="s">
        <v>12</v>
      </c>
      <c r="B7241">
        <v>1993703</v>
      </c>
      <c r="C7241">
        <v>1993723</v>
      </c>
      <c r="D7241" t="s">
        <v>24064</v>
      </c>
      <c r="E7241" t="s">
        <v>90</v>
      </c>
      <c r="F7241" t="s">
        <v>76</v>
      </c>
      <c r="G7241" t="s">
        <v>32</v>
      </c>
      <c r="H7241">
        <v>26</v>
      </c>
      <c r="I7241" t="s">
        <v>24068</v>
      </c>
      <c r="J7241" t="s">
        <v>24069</v>
      </c>
      <c r="K7241" t="s">
        <v>24070</v>
      </c>
      <c r="L7241" t="s">
        <v>78002</v>
      </c>
    </row>
    <row r="7242" spans="1:12" x14ac:dyDescent="0.15">
      <c r="A7242" t="s">
        <v>12</v>
      </c>
      <c r="B7242">
        <v>1993679</v>
      </c>
      <c r="C7242">
        <v>1993699</v>
      </c>
      <c r="D7242" t="s">
        <v>24064</v>
      </c>
      <c r="E7242" t="s">
        <v>90</v>
      </c>
      <c r="F7242" t="s">
        <v>76</v>
      </c>
      <c r="G7242" t="s">
        <v>32</v>
      </c>
      <c r="H7242">
        <v>50</v>
      </c>
      <c r="I7242" t="s">
        <v>24071</v>
      </c>
      <c r="J7242" t="s">
        <v>24072</v>
      </c>
      <c r="K7242" t="s">
        <v>24073</v>
      </c>
      <c r="L7242" t="s">
        <v>77925</v>
      </c>
    </row>
    <row r="7243" spans="1:12" x14ac:dyDescent="0.15">
      <c r="A7243" t="s">
        <v>12</v>
      </c>
      <c r="B7243">
        <v>1993652</v>
      </c>
      <c r="C7243">
        <v>1993672</v>
      </c>
      <c r="D7243" t="s">
        <v>24064</v>
      </c>
      <c r="E7243" t="s">
        <v>90</v>
      </c>
      <c r="F7243" t="s">
        <v>76</v>
      </c>
      <c r="G7243" t="s">
        <v>23</v>
      </c>
      <c r="H7243">
        <v>77</v>
      </c>
      <c r="I7243" t="s">
        <v>24074</v>
      </c>
      <c r="J7243" t="s">
        <v>24075</v>
      </c>
      <c r="K7243" t="s">
        <v>24076</v>
      </c>
      <c r="L7243" t="s">
        <v>77960</v>
      </c>
    </row>
    <row r="7244" spans="1:12" x14ac:dyDescent="0.15">
      <c r="A7244" t="s">
        <v>12</v>
      </c>
      <c r="B7244">
        <v>1993895</v>
      </c>
      <c r="C7244">
        <v>1993915</v>
      </c>
      <c r="D7244" t="s">
        <v>24077</v>
      </c>
      <c r="E7244" t="s">
        <v>90</v>
      </c>
      <c r="F7244" t="s">
        <v>15</v>
      </c>
      <c r="G7244" t="s">
        <v>16</v>
      </c>
      <c r="H7244">
        <v>0</v>
      </c>
      <c r="I7244" t="s">
        <v>24078</v>
      </c>
      <c r="J7244" t="s">
        <v>24079</v>
      </c>
      <c r="K7244" t="s">
        <v>24080</v>
      </c>
      <c r="L7244" t="s">
        <v>77980</v>
      </c>
    </row>
    <row r="7245" spans="1:12" x14ac:dyDescent="0.15">
      <c r="A7245" t="s">
        <v>12</v>
      </c>
      <c r="B7245">
        <v>1993920</v>
      </c>
      <c r="C7245">
        <v>1993940</v>
      </c>
      <c r="D7245" t="s">
        <v>24077</v>
      </c>
      <c r="E7245" t="s">
        <v>90</v>
      </c>
      <c r="F7245" t="s">
        <v>15</v>
      </c>
      <c r="G7245" t="s">
        <v>23</v>
      </c>
      <c r="H7245">
        <v>25</v>
      </c>
      <c r="I7245" t="s">
        <v>24081</v>
      </c>
      <c r="J7245" t="s">
        <v>24082</v>
      </c>
      <c r="K7245" t="s">
        <v>24083</v>
      </c>
      <c r="L7245" t="s">
        <v>78012</v>
      </c>
    </row>
    <row r="7246" spans="1:12" x14ac:dyDescent="0.15">
      <c r="A7246" t="s">
        <v>12</v>
      </c>
      <c r="B7246">
        <v>1993942</v>
      </c>
      <c r="C7246">
        <v>1993962</v>
      </c>
      <c r="D7246" t="s">
        <v>24077</v>
      </c>
      <c r="E7246" t="s">
        <v>90</v>
      </c>
      <c r="F7246" t="s">
        <v>15</v>
      </c>
      <c r="G7246" t="s">
        <v>16</v>
      </c>
      <c r="H7246">
        <v>47</v>
      </c>
      <c r="I7246" t="s">
        <v>24084</v>
      </c>
      <c r="J7246" t="s">
        <v>24085</v>
      </c>
      <c r="K7246" t="s">
        <v>24086</v>
      </c>
      <c r="L7246" t="s">
        <v>77932</v>
      </c>
    </row>
    <row r="7247" spans="1:12" x14ac:dyDescent="0.15">
      <c r="A7247" t="s">
        <v>12</v>
      </c>
      <c r="B7247">
        <v>1993966</v>
      </c>
      <c r="C7247">
        <v>1993986</v>
      </c>
      <c r="D7247" t="s">
        <v>24077</v>
      </c>
      <c r="E7247" t="s">
        <v>90</v>
      </c>
      <c r="F7247" t="s">
        <v>15</v>
      </c>
      <c r="G7247" t="s">
        <v>32</v>
      </c>
      <c r="H7247">
        <v>71</v>
      </c>
      <c r="I7247" t="s">
        <v>24087</v>
      </c>
      <c r="J7247" t="s">
        <v>24088</v>
      </c>
      <c r="K7247" t="s">
        <v>24089</v>
      </c>
      <c r="L7247" t="s">
        <v>77969</v>
      </c>
    </row>
    <row r="7248" spans="1:12" x14ac:dyDescent="0.15">
      <c r="A7248" t="s">
        <v>12</v>
      </c>
      <c r="B7248">
        <v>1995163</v>
      </c>
      <c r="C7248">
        <v>1995183</v>
      </c>
      <c r="D7248" t="s">
        <v>24090</v>
      </c>
      <c r="E7248" t="s">
        <v>90</v>
      </c>
      <c r="F7248" t="s">
        <v>76</v>
      </c>
      <c r="G7248" t="s">
        <v>36</v>
      </c>
      <c r="H7248">
        <v>25</v>
      </c>
      <c r="I7248" t="s">
        <v>24091</v>
      </c>
      <c r="J7248" t="s">
        <v>24092</v>
      </c>
      <c r="K7248" t="s">
        <v>24093</v>
      </c>
      <c r="L7248" t="s">
        <v>78012</v>
      </c>
    </row>
    <row r="7249" spans="1:12" x14ac:dyDescent="0.15">
      <c r="A7249" t="s">
        <v>12</v>
      </c>
      <c r="B7249">
        <v>1995093</v>
      </c>
      <c r="C7249">
        <v>1995113</v>
      </c>
      <c r="D7249" t="s">
        <v>24090</v>
      </c>
      <c r="E7249" t="s">
        <v>90</v>
      </c>
      <c r="F7249" t="s">
        <v>76</v>
      </c>
      <c r="G7249" t="s">
        <v>32</v>
      </c>
      <c r="H7249">
        <v>95</v>
      </c>
      <c r="I7249" t="s">
        <v>24094</v>
      </c>
      <c r="J7249" t="s">
        <v>24095</v>
      </c>
      <c r="K7249" t="s">
        <v>24096</v>
      </c>
      <c r="L7249" t="s">
        <v>77920</v>
      </c>
    </row>
    <row r="7250" spans="1:12" x14ac:dyDescent="0.15">
      <c r="A7250" t="s">
        <v>12</v>
      </c>
      <c r="B7250">
        <v>1995046</v>
      </c>
      <c r="C7250">
        <v>1995066</v>
      </c>
      <c r="D7250" t="s">
        <v>24090</v>
      </c>
      <c r="E7250" t="s">
        <v>90</v>
      </c>
      <c r="F7250" t="s">
        <v>76</v>
      </c>
      <c r="G7250" t="s">
        <v>36</v>
      </c>
      <c r="H7250">
        <v>142</v>
      </c>
      <c r="I7250" t="s">
        <v>24097</v>
      </c>
      <c r="J7250" t="s">
        <v>24098</v>
      </c>
      <c r="K7250" t="s">
        <v>24099</v>
      </c>
      <c r="L7250" t="s">
        <v>77990</v>
      </c>
    </row>
    <row r="7251" spans="1:12" x14ac:dyDescent="0.15">
      <c r="A7251" t="s">
        <v>12</v>
      </c>
      <c r="B7251">
        <v>1994965</v>
      </c>
      <c r="C7251">
        <v>1994985</v>
      </c>
      <c r="D7251" t="s">
        <v>24090</v>
      </c>
      <c r="E7251" t="s">
        <v>90</v>
      </c>
      <c r="F7251" t="s">
        <v>76</v>
      </c>
      <c r="G7251" t="s">
        <v>16</v>
      </c>
      <c r="H7251">
        <v>223</v>
      </c>
      <c r="I7251" t="s">
        <v>24100</v>
      </c>
      <c r="J7251" t="s">
        <v>24101</v>
      </c>
      <c r="K7251" t="s">
        <v>24102</v>
      </c>
      <c r="L7251" t="s">
        <v>78147</v>
      </c>
    </row>
    <row r="7252" spans="1:12" x14ac:dyDescent="0.15">
      <c r="A7252" t="s">
        <v>12</v>
      </c>
      <c r="B7252">
        <v>1997112</v>
      </c>
      <c r="C7252">
        <v>1997132</v>
      </c>
      <c r="D7252" t="s">
        <v>24103</v>
      </c>
      <c r="E7252" t="s">
        <v>24104</v>
      </c>
      <c r="F7252" t="s">
        <v>76</v>
      </c>
      <c r="G7252" t="s">
        <v>23</v>
      </c>
      <c r="H7252">
        <v>9</v>
      </c>
      <c r="I7252" t="s">
        <v>24105</v>
      </c>
      <c r="J7252" t="s">
        <v>24106</v>
      </c>
      <c r="K7252" t="s">
        <v>24107</v>
      </c>
      <c r="L7252" t="s">
        <v>77939</v>
      </c>
    </row>
    <row r="7253" spans="1:12" x14ac:dyDescent="0.15">
      <c r="A7253" t="s">
        <v>12</v>
      </c>
      <c r="B7253">
        <v>1997091</v>
      </c>
      <c r="C7253">
        <v>1997111</v>
      </c>
      <c r="D7253" t="s">
        <v>24103</v>
      </c>
      <c r="E7253" t="s">
        <v>24104</v>
      </c>
      <c r="F7253" t="s">
        <v>76</v>
      </c>
      <c r="G7253" t="s">
        <v>16</v>
      </c>
      <c r="H7253">
        <v>30</v>
      </c>
      <c r="I7253" t="s">
        <v>24108</v>
      </c>
      <c r="J7253" t="s">
        <v>24109</v>
      </c>
      <c r="K7253" t="s">
        <v>24110</v>
      </c>
      <c r="L7253" t="s">
        <v>77984</v>
      </c>
    </row>
    <row r="7254" spans="1:12" x14ac:dyDescent="0.15">
      <c r="A7254" t="s">
        <v>12</v>
      </c>
      <c r="B7254">
        <v>1997069</v>
      </c>
      <c r="C7254">
        <v>1997089</v>
      </c>
      <c r="D7254" t="s">
        <v>24103</v>
      </c>
      <c r="E7254" t="s">
        <v>24104</v>
      </c>
      <c r="F7254" t="s">
        <v>76</v>
      </c>
      <c r="G7254" t="s">
        <v>32</v>
      </c>
      <c r="H7254">
        <v>52</v>
      </c>
      <c r="I7254" t="s">
        <v>24111</v>
      </c>
      <c r="J7254" t="s">
        <v>24112</v>
      </c>
      <c r="K7254" t="s">
        <v>24113</v>
      </c>
      <c r="L7254" t="s">
        <v>77959</v>
      </c>
    </row>
    <row r="7255" spans="1:12" x14ac:dyDescent="0.15">
      <c r="A7255" t="s">
        <v>12</v>
      </c>
      <c r="B7255">
        <v>1997039</v>
      </c>
      <c r="C7255">
        <v>1997059</v>
      </c>
      <c r="D7255" t="s">
        <v>24103</v>
      </c>
      <c r="E7255" t="s">
        <v>24104</v>
      </c>
      <c r="F7255" t="s">
        <v>76</v>
      </c>
      <c r="G7255" t="s">
        <v>23</v>
      </c>
      <c r="H7255">
        <v>82</v>
      </c>
      <c r="I7255" t="s">
        <v>24114</v>
      </c>
      <c r="J7255" t="s">
        <v>24115</v>
      </c>
      <c r="K7255" t="s">
        <v>24116</v>
      </c>
      <c r="L7255" t="s">
        <v>78011</v>
      </c>
    </row>
    <row r="7256" spans="1:12" x14ac:dyDescent="0.15">
      <c r="A7256" t="s">
        <v>12</v>
      </c>
      <c r="B7256">
        <v>1997654</v>
      </c>
      <c r="C7256">
        <v>1997674</v>
      </c>
      <c r="D7256" t="s">
        <v>24117</v>
      </c>
      <c r="E7256" t="s">
        <v>90</v>
      </c>
      <c r="F7256" t="s">
        <v>76</v>
      </c>
      <c r="G7256" t="s">
        <v>32</v>
      </c>
      <c r="H7256">
        <v>1</v>
      </c>
      <c r="I7256" t="s">
        <v>24118</v>
      </c>
      <c r="J7256" t="s">
        <v>24119</v>
      </c>
      <c r="K7256" t="s">
        <v>24120</v>
      </c>
      <c r="L7256" t="s">
        <v>77917</v>
      </c>
    </row>
    <row r="7257" spans="1:12" x14ac:dyDescent="0.15">
      <c r="A7257" t="s">
        <v>12</v>
      </c>
      <c r="B7257">
        <v>1997626</v>
      </c>
      <c r="C7257">
        <v>1997646</v>
      </c>
      <c r="D7257" t="s">
        <v>24117</v>
      </c>
      <c r="E7257" t="s">
        <v>90</v>
      </c>
      <c r="F7257" t="s">
        <v>76</v>
      </c>
      <c r="G7257" t="s">
        <v>32</v>
      </c>
      <c r="H7257">
        <v>29</v>
      </c>
      <c r="I7257" t="s">
        <v>24121</v>
      </c>
      <c r="J7257" t="s">
        <v>24122</v>
      </c>
      <c r="K7257" t="s">
        <v>24123</v>
      </c>
      <c r="L7257" t="s">
        <v>77921</v>
      </c>
    </row>
    <row r="7258" spans="1:12" x14ac:dyDescent="0.15">
      <c r="A7258" t="s">
        <v>12</v>
      </c>
      <c r="B7258">
        <v>1997605</v>
      </c>
      <c r="C7258">
        <v>1997625</v>
      </c>
      <c r="D7258" t="s">
        <v>24117</v>
      </c>
      <c r="E7258" t="s">
        <v>90</v>
      </c>
      <c r="F7258" t="s">
        <v>76</v>
      </c>
      <c r="G7258" t="s">
        <v>36</v>
      </c>
      <c r="H7258">
        <v>50</v>
      </c>
      <c r="I7258" t="s">
        <v>24124</v>
      </c>
      <c r="J7258" t="s">
        <v>24125</v>
      </c>
      <c r="K7258" t="s">
        <v>24126</v>
      </c>
      <c r="L7258" t="s">
        <v>77925</v>
      </c>
    </row>
    <row r="7259" spans="1:12" x14ac:dyDescent="0.15">
      <c r="A7259" t="s">
        <v>12</v>
      </c>
      <c r="B7259">
        <v>1997569</v>
      </c>
      <c r="C7259">
        <v>1997589</v>
      </c>
      <c r="D7259" t="s">
        <v>24117</v>
      </c>
      <c r="E7259" t="s">
        <v>90</v>
      </c>
      <c r="F7259" t="s">
        <v>76</v>
      </c>
      <c r="G7259" t="s">
        <v>16</v>
      </c>
      <c r="H7259">
        <v>86</v>
      </c>
      <c r="I7259" t="s">
        <v>24127</v>
      </c>
      <c r="J7259" t="s">
        <v>24128</v>
      </c>
      <c r="K7259" t="s">
        <v>24129</v>
      </c>
      <c r="L7259" t="s">
        <v>77929</v>
      </c>
    </row>
    <row r="7260" spans="1:12" x14ac:dyDescent="0.15">
      <c r="A7260" t="s">
        <v>12</v>
      </c>
      <c r="B7260">
        <v>1997817</v>
      </c>
      <c r="C7260">
        <v>1997837</v>
      </c>
      <c r="D7260" t="s">
        <v>24130</v>
      </c>
      <c r="E7260" t="s">
        <v>90</v>
      </c>
      <c r="F7260" t="s">
        <v>15</v>
      </c>
      <c r="G7260" t="s">
        <v>16</v>
      </c>
      <c r="H7260">
        <v>0</v>
      </c>
      <c r="I7260" t="s">
        <v>24131</v>
      </c>
      <c r="J7260" t="s">
        <v>24132</v>
      </c>
      <c r="K7260" t="s">
        <v>24133</v>
      </c>
      <c r="L7260" t="s">
        <v>77980</v>
      </c>
    </row>
    <row r="7261" spans="1:12" x14ac:dyDescent="0.15">
      <c r="A7261" t="s">
        <v>12</v>
      </c>
      <c r="B7261">
        <v>1997842</v>
      </c>
      <c r="C7261">
        <v>1997862</v>
      </c>
      <c r="D7261" t="s">
        <v>24130</v>
      </c>
      <c r="E7261" t="s">
        <v>90</v>
      </c>
      <c r="F7261" t="s">
        <v>15</v>
      </c>
      <c r="G7261" t="s">
        <v>32</v>
      </c>
      <c r="H7261">
        <v>25</v>
      </c>
      <c r="I7261" t="s">
        <v>24134</v>
      </c>
      <c r="J7261" t="s">
        <v>24135</v>
      </c>
      <c r="K7261" t="s">
        <v>24136</v>
      </c>
      <c r="L7261" t="s">
        <v>78012</v>
      </c>
    </row>
    <row r="7262" spans="1:12" x14ac:dyDescent="0.15">
      <c r="A7262" t="s">
        <v>12</v>
      </c>
      <c r="B7262">
        <v>1997885</v>
      </c>
      <c r="C7262">
        <v>1997905</v>
      </c>
      <c r="D7262" t="s">
        <v>24130</v>
      </c>
      <c r="E7262" t="s">
        <v>90</v>
      </c>
      <c r="F7262" t="s">
        <v>15</v>
      </c>
      <c r="G7262" t="s">
        <v>23</v>
      </c>
      <c r="H7262">
        <v>68</v>
      </c>
      <c r="I7262" t="s">
        <v>24137</v>
      </c>
      <c r="J7262" t="s">
        <v>24138</v>
      </c>
      <c r="K7262" t="s">
        <v>24139</v>
      </c>
      <c r="L7262" t="s">
        <v>77962</v>
      </c>
    </row>
    <row r="7263" spans="1:12" x14ac:dyDescent="0.15">
      <c r="A7263" t="s">
        <v>12</v>
      </c>
      <c r="B7263">
        <v>1997908</v>
      </c>
      <c r="C7263">
        <v>1997928</v>
      </c>
      <c r="D7263" t="s">
        <v>24130</v>
      </c>
      <c r="E7263" t="s">
        <v>90</v>
      </c>
      <c r="F7263" t="s">
        <v>15</v>
      </c>
      <c r="G7263" t="s">
        <v>16</v>
      </c>
      <c r="H7263">
        <v>91</v>
      </c>
      <c r="I7263" t="s">
        <v>24140</v>
      </c>
      <c r="J7263" t="s">
        <v>24141</v>
      </c>
      <c r="K7263" t="s">
        <v>24142</v>
      </c>
      <c r="L7263" t="s">
        <v>77907</v>
      </c>
    </row>
    <row r="7264" spans="1:12" x14ac:dyDescent="0.15">
      <c r="A7264" t="s">
        <v>12</v>
      </c>
      <c r="B7264">
        <v>1999465</v>
      </c>
      <c r="C7264">
        <v>1999485</v>
      </c>
      <c r="D7264" t="s">
        <v>24143</v>
      </c>
      <c r="E7264" t="s">
        <v>90</v>
      </c>
      <c r="F7264" t="s">
        <v>76</v>
      </c>
      <c r="G7264" t="s">
        <v>36</v>
      </c>
      <c r="H7264">
        <v>13</v>
      </c>
      <c r="I7264" t="s">
        <v>24144</v>
      </c>
      <c r="J7264" t="s">
        <v>24145</v>
      </c>
      <c r="K7264" t="s">
        <v>24146</v>
      </c>
      <c r="L7264" t="s">
        <v>77935</v>
      </c>
    </row>
    <row r="7265" spans="1:12" x14ac:dyDescent="0.15">
      <c r="A7265" t="s">
        <v>12</v>
      </c>
      <c r="B7265">
        <v>1999432</v>
      </c>
      <c r="C7265">
        <v>1999452</v>
      </c>
      <c r="D7265" t="s">
        <v>24143</v>
      </c>
      <c r="E7265" t="s">
        <v>90</v>
      </c>
      <c r="F7265" t="s">
        <v>76</v>
      </c>
      <c r="G7265" t="s">
        <v>16</v>
      </c>
      <c r="H7265">
        <v>46</v>
      </c>
      <c r="I7265" t="s">
        <v>24147</v>
      </c>
      <c r="J7265" t="s">
        <v>24148</v>
      </c>
      <c r="K7265" t="s">
        <v>24149</v>
      </c>
      <c r="L7265" t="s">
        <v>78004</v>
      </c>
    </row>
    <row r="7266" spans="1:12" x14ac:dyDescent="0.15">
      <c r="A7266" t="s">
        <v>12</v>
      </c>
      <c r="B7266">
        <v>1999411</v>
      </c>
      <c r="C7266">
        <v>1999431</v>
      </c>
      <c r="D7266" t="s">
        <v>24143</v>
      </c>
      <c r="E7266" t="s">
        <v>90</v>
      </c>
      <c r="F7266" t="s">
        <v>76</v>
      </c>
      <c r="G7266" t="s">
        <v>36</v>
      </c>
      <c r="H7266">
        <v>67</v>
      </c>
      <c r="I7266" t="s">
        <v>24150</v>
      </c>
      <c r="J7266" t="s">
        <v>24151</v>
      </c>
      <c r="K7266" t="s">
        <v>24152</v>
      </c>
      <c r="L7266" t="s">
        <v>77981</v>
      </c>
    </row>
    <row r="7267" spans="1:12" x14ac:dyDescent="0.15">
      <c r="A7267" t="s">
        <v>12</v>
      </c>
      <c r="B7267">
        <v>1999374</v>
      </c>
      <c r="C7267">
        <v>1999394</v>
      </c>
      <c r="D7267" t="s">
        <v>24143</v>
      </c>
      <c r="E7267" t="s">
        <v>90</v>
      </c>
      <c r="F7267" t="s">
        <v>76</v>
      </c>
      <c r="G7267" t="s">
        <v>23</v>
      </c>
      <c r="H7267">
        <v>104</v>
      </c>
      <c r="I7267" t="s">
        <v>24153</v>
      </c>
      <c r="J7267" t="s">
        <v>24154</v>
      </c>
      <c r="K7267" t="s">
        <v>24155</v>
      </c>
      <c r="L7267" t="s">
        <v>77963</v>
      </c>
    </row>
    <row r="7268" spans="1:12" x14ac:dyDescent="0.15">
      <c r="A7268" t="s">
        <v>12</v>
      </c>
      <c r="B7268">
        <v>2000403</v>
      </c>
      <c r="C7268">
        <v>2000423</v>
      </c>
      <c r="D7268" t="s">
        <v>24156</v>
      </c>
      <c r="E7268" t="s">
        <v>90</v>
      </c>
      <c r="F7268" t="s">
        <v>76</v>
      </c>
      <c r="G7268" t="s">
        <v>36</v>
      </c>
      <c r="H7268">
        <v>10</v>
      </c>
      <c r="I7268" t="s">
        <v>24157</v>
      </c>
      <c r="J7268" t="s">
        <v>24158</v>
      </c>
      <c r="K7268" t="s">
        <v>24159</v>
      </c>
      <c r="L7268" t="s">
        <v>78001</v>
      </c>
    </row>
    <row r="7269" spans="1:12" x14ac:dyDescent="0.15">
      <c r="A7269" t="s">
        <v>12</v>
      </c>
      <c r="B7269">
        <v>2000352</v>
      </c>
      <c r="C7269">
        <v>2000372</v>
      </c>
      <c r="D7269" t="s">
        <v>24156</v>
      </c>
      <c r="E7269" t="s">
        <v>90</v>
      </c>
      <c r="F7269" t="s">
        <v>76</v>
      </c>
      <c r="G7269" t="s">
        <v>16</v>
      </c>
      <c r="H7269">
        <v>61</v>
      </c>
      <c r="I7269" t="s">
        <v>24160</v>
      </c>
      <c r="J7269" t="s">
        <v>24161</v>
      </c>
      <c r="K7269" t="s">
        <v>24162</v>
      </c>
      <c r="L7269" t="s">
        <v>77979</v>
      </c>
    </row>
    <row r="7270" spans="1:12" x14ac:dyDescent="0.15">
      <c r="A7270" t="s">
        <v>12</v>
      </c>
      <c r="B7270">
        <v>2000325</v>
      </c>
      <c r="C7270">
        <v>2000345</v>
      </c>
      <c r="D7270" t="s">
        <v>24156</v>
      </c>
      <c r="E7270" t="s">
        <v>90</v>
      </c>
      <c r="F7270" t="s">
        <v>76</v>
      </c>
      <c r="G7270" t="s">
        <v>32</v>
      </c>
      <c r="H7270">
        <v>88</v>
      </c>
      <c r="I7270" t="s">
        <v>24163</v>
      </c>
      <c r="J7270" t="s">
        <v>24164</v>
      </c>
      <c r="K7270" t="s">
        <v>24165</v>
      </c>
      <c r="L7270" t="s">
        <v>77923</v>
      </c>
    </row>
    <row r="7271" spans="1:12" x14ac:dyDescent="0.15">
      <c r="A7271" t="s">
        <v>12</v>
      </c>
      <c r="B7271">
        <v>2000261</v>
      </c>
      <c r="C7271">
        <v>2000281</v>
      </c>
      <c r="D7271" t="s">
        <v>24156</v>
      </c>
      <c r="E7271" t="s">
        <v>90</v>
      </c>
      <c r="F7271" t="s">
        <v>76</v>
      </c>
      <c r="G7271" t="s">
        <v>23</v>
      </c>
      <c r="H7271">
        <v>152</v>
      </c>
      <c r="I7271" t="s">
        <v>24166</v>
      </c>
      <c r="J7271" t="s">
        <v>24167</v>
      </c>
      <c r="K7271" t="s">
        <v>24168</v>
      </c>
      <c r="L7271" t="s">
        <v>77954</v>
      </c>
    </row>
    <row r="7272" spans="1:12" x14ac:dyDescent="0.15">
      <c r="A7272" t="s">
        <v>12</v>
      </c>
      <c r="B7272">
        <v>2001201</v>
      </c>
      <c r="C7272">
        <v>2001221</v>
      </c>
      <c r="D7272" t="s">
        <v>24169</v>
      </c>
      <c r="E7272" t="s">
        <v>90</v>
      </c>
      <c r="F7272" t="s">
        <v>76</v>
      </c>
      <c r="G7272" t="s">
        <v>32</v>
      </c>
      <c r="H7272">
        <v>8</v>
      </c>
      <c r="I7272" t="s">
        <v>24170</v>
      </c>
      <c r="J7272" t="s">
        <v>24171</v>
      </c>
      <c r="K7272" t="s">
        <v>24172</v>
      </c>
      <c r="L7272" t="s">
        <v>77955</v>
      </c>
    </row>
    <row r="7273" spans="1:12" x14ac:dyDescent="0.15">
      <c r="A7273" t="s">
        <v>12</v>
      </c>
      <c r="B7273">
        <v>2001171</v>
      </c>
      <c r="C7273">
        <v>2001191</v>
      </c>
      <c r="D7273" t="s">
        <v>24169</v>
      </c>
      <c r="E7273" t="s">
        <v>90</v>
      </c>
      <c r="F7273" t="s">
        <v>76</v>
      </c>
      <c r="G7273" t="s">
        <v>16</v>
      </c>
      <c r="H7273">
        <v>38</v>
      </c>
      <c r="I7273" t="s">
        <v>24173</v>
      </c>
      <c r="J7273" t="s">
        <v>24174</v>
      </c>
      <c r="K7273" t="s">
        <v>24175</v>
      </c>
      <c r="L7273" t="s">
        <v>78008</v>
      </c>
    </row>
    <row r="7274" spans="1:12" x14ac:dyDescent="0.15">
      <c r="A7274" t="s">
        <v>12</v>
      </c>
      <c r="B7274">
        <v>2001145</v>
      </c>
      <c r="C7274">
        <v>2001165</v>
      </c>
      <c r="D7274" t="s">
        <v>24169</v>
      </c>
      <c r="E7274" t="s">
        <v>90</v>
      </c>
      <c r="F7274" t="s">
        <v>76</v>
      </c>
      <c r="G7274" t="s">
        <v>36</v>
      </c>
      <c r="H7274">
        <v>64</v>
      </c>
      <c r="I7274" t="s">
        <v>24176</v>
      </c>
      <c r="J7274" t="s">
        <v>24177</v>
      </c>
      <c r="K7274" t="s">
        <v>24178</v>
      </c>
      <c r="L7274" t="s">
        <v>77989</v>
      </c>
    </row>
    <row r="7275" spans="1:12" x14ac:dyDescent="0.15">
      <c r="A7275" t="s">
        <v>12</v>
      </c>
      <c r="B7275">
        <v>2001036</v>
      </c>
      <c r="C7275">
        <v>2001056</v>
      </c>
      <c r="D7275" t="s">
        <v>24169</v>
      </c>
      <c r="E7275" t="s">
        <v>90</v>
      </c>
      <c r="F7275" t="s">
        <v>76</v>
      </c>
      <c r="G7275" t="s">
        <v>23</v>
      </c>
      <c r="H7275">
        <v>173</v>
      </c>
      <c r="I7275" t="s">
        <v>24179</v>
      </c>
      <c r="J7275" t="s">
        <v>24180</v>
      </c>
      <c r="K7275" t="s">
        <v>24181</v>
      </c>
      <c r="L7275" t="s">
        <v>78052</v>
      </c>
    </row>
    <row r="7276" spans="1:12" x14ac:dyDescent="0.15">
      <c r="A7276" t="s">
        <v>12</v>
      </c>
      <c r="B7276">
        <v>2002350</v>
      </c>
      <c r="C7276">
        <v>2002370</v>
      </c>
      <c r="D7276" t="s">
        <v>24182</v>
      </c>
      <c r="E7276" t="s">
        <v>90</v>
      </c>
      <c r="F7276" t="s">
        <v>76</v>
      </c>
      <c r="G7276" t="s">
        <v>32</v>
      </c>
      <c r="H7276">
        <v>1</v>
      </c>
      <c r="I7276" t="s">
        <v>24183</v>
      </c>
      <c r="J7276" t="s">
        <v>24184</v>
      </c>
      <c r="K7276" t="s">
        <v>24185</v>
      </c>
      <c r="L7276" t="s">
        <v>77917</v>
      </c>
    </row>
    <row r="7277" spans="1:12" x14ac:dyDescent="0.15">
      <c r="A7277" t="s">
        <v>12</v>
      </c>
      <c r="B7277">
        <v>2002330</v>
      </c>
      <c r="C7277">
        <v>2002350</v>
      </c>
      <c r="D7277" t="s">
        <v>24182</v>
      </c>
      <c r="E7277" t="s">
        <v>90</v>
      </c>
      <c r="F7277" t="s">
        <v>76</v>
      </c>
      <c r="G7277" t="s">
        <v>23</v>
      </c>
      <c r="H7277">
        <v>21</v>
      </c>
      <c r="I7277" t="s">
        <v>24186</v>
      </c>
      <c r="J7277" t="s">
        <v>24187</v>
      </c>
      <c r="K7277" t="s">
        <v>24188</v>
      </c>
      <c r="L7277" t="s">
        <v>78022</v>
      </c>
    </row>
    <row r="7278" spans="1:12" x14ac:dyDescent="0.15">
      <c r="A7278" t="s">
        <v>12</v>
      </c>
      <c r="B7278">
        <v>2002305</v>
      </c>
      <c r="C7278">
        <v>2002325</v>
      </c>
      <c r="D7278" t="s">
        <v>24182</v>
      </c>
      <c r="E7278" t="s">
        <v>90</v>
      </c>
      <c r="F7278" t="s">
        <v>76</v>
      </c>
      <c r="G7278" t="s">
        <v>32</v>
      </c>
      <c r="H7278">
        <v>46</v>
      </c>
      <c r="I7278" t="s">
        <v>24189</v>
      </c>
      <c r="J7278" t="s">
        <v>24190</v>
      </c>
      <c r="K7278" t="s">
        <v>24191</v>
      </c>
      <c r="L7278" t="s">
        <v>78004</v>
      </c>
    </row>
    <row r="7279" spans="1:12" x14ac:dyDescent="0.15">
      <c r="A7279" t="s">
        <v>12</v>
      </c>
      <c r="B7279">
        <v>2002281</v>
      </c>
      <c r="C7279">
        <v>2002301</v>
      </c>
      <c r="D7279" t="s">
        <v>24182</v>
      </c>
      <c r="E7279" t="s">
        <v>90</v>
      </c>
      <c r="F7279" t="s">
        <v>76</v>
      </c>
      <c r="G7279" t="s">
        <v>32</v>
      </c>
      <c r="H7279">
        <v>70</v>
      </c>
      <c r="I7279" t="s">
        <v>24192</v>
      </c>
      <c r="J7279" t="s">
        <v>24193</v>
      </c>
      <c r="K7279" t="s">
        <v>24194</v>
      </c>
      <c r="L7279" t="s">
        <v>77919</v>
      </c>
    </row>
    <row r="7280" spans="1:12" x14ac:dyDescent="0.15">
      <c r="A7280" t="s">
        <v>12</v>
      </c>
      <c r="B7280">
        <v>2003871</v>
      </c>
      <c r="C7280">
        <v>2003891</v>
      </c>
      <c r="D7280" t="s">
        <v>24195</v>
      </c>
      <c r="E7280" t="s">
        <v>24196</v>
      </c>
      <c r="F7280" t="s">
        <v>76</v>
      </c>
      <c r="G7280" t="s">
        <v>32</v>
      </c>
      <c r="H7280">
        <v>1</v>
      </c>
      <c r="I7280" t="s">
        <v>24197</v>
      </c>
      <c r="J7280" t="s">
        <v>24198</v>
      </c>
      <c r="K7280" t="s">
        <v>24199</v>
      </c>
      <c r="L7280" t="s">
        <v>77917</v>
      </c>
    </row>
    <row r="7281" spans="1:12" x14ac:dyDescent="0.15">
      <c r="A7281" t="s">
        <v>12</v>
      </c>
      <c r="B7281">
        <v>2003846</v>
      </c>
      <c r="C7281">
        <v>2003866</v>
      </c>
      <c r="D7281" t="s">
        <v>24195</v>
      </c>
      <c r="E7281" t="s">
        <v>24196</v>
      </c>
      <c r="F7281" t="s">
        <v>76</v>
      </c>
      <c r="G7281" t="s">
        <v>23</v>
      </c>
      <c r="H7281">
        <v>26</v>
      </c>
      <c r="I7281" t="s">
        <v>24200</v>
      </c>
      <c r="J7281" t="s">
        <v>24201</v>
      </c>
      <c r="K7281" t="s">
        <v>24202</v>
      </c>
      <c r="L7281" t="s">
        <v>78002</v>
      </c>
    </row>
    <row r="7282" spans="1:12" x14ac:dyDescent="0.15">
      <c r="A7282" t="s">
        <v>12</v>
      </c>
      <c r="B7282">
        <v>2003822</v>
      </c>
      <c r="C7282">
        <v>2003842</v>
      </c>
      <c r="D7282" t="s">
        <v>24195</v>
      </c>
      <c r="E7282" t="s">
        <v>24196</v>
      </c>
      <c r="F7282" t="s">
        <v>76</v>
      </c>
      <c r="G7282" t="s">
        <v>23</v>
      </c>
      <c r="H7282">
        <v>50</v>
      </c>
      <c r="I7282" t="s">
        <v>24203</v>
      </c>
      <c r="J7282" t="s">
        <v>24204</v>
      </c>
      <c r="K7282" t="s">
        <v>24205</v>
      </c>
      <c r="L7282" t="s">
        <v>77925</v>
      </c>
    </row>
    <row r="7283" spans="1:12" x14ac:dyDescent="0.15">
      <c r="A7283" t="s">
        <v>12</v>
      </c>
      <c r="B7283">
        <v>2003792</v>
      </c>
      <c r="C7283">
        <v>2003812</v>
      </c>
      <c r="D7283" t="s">
        <v>24195</v>
      </c>
      <c r="E7283" t="s">
        <v>24196</v>
      </c>
      <c r="F7283" t="s">
        <v>76</v>
      </c>
      <c r="G7283" t="s">
        <v>36</v>
      </c>
      <c r="H7283">
        <v>80</v>
      </c>
      <c r="I7283" t="s">
        <v>24206</v>
      </c>
      <c r="J7283" t="s">
        <v>24207</v>
      </c>
      <c r="K7283" t="s">
        <v>24208</v>
      </c>
      <c r="L7283" t="s">
        <v>77940</v>
      </c>
    </row>
    <row r="7284" spans="1:12" x14ac:dyDescent="0.15">
      <c r="A7284" t="s">
        <v>12</v>
      </c>
      <c r="B7284">
        <v>2004050</v>
      </c>
      <c r="C7284">
        <v>2004070</v>
      </c>
      <c r="D7284" t="s">
        <v>24209</v>
      </c>
      <c r="E7284" t="s">
        <v>90</v>
      </c>
      <c r="F7284" t="s">
        <v>15</v>
      </c>
      <c r="G7284" t="s">
        <v>32</v>
      </c>
      <c r="H7284">
        <v>1</v>
      </c>
      <c r="I7284" t="s">
        <v>24210</v>
      </c>
      <c r="J7284" t="s">
        <v>24211</v>
      </c>
      <c r="K7284" t="s">
        <v>24212</v>
      </c>
      <c r="L7284" t="s">
        <v>77917</v>
      </c>
    </row>
    <row r="7285" spans="1:12" x14ac:dyDescent="0.15">
      <c r="A7285" t="s">
        <v>12</v>
      </c>
      <c r="B7285">
        <v>2004077</v>
      </c>
      <c r="C7285">
        <v>2004097</v>
      </c>
      <c r="D7285" t="s">
        <v>24209</v>
      </c>
      <c r="E7285" t="s">
        <v>90</v>
      </c>
      <c r="F7285" t="s">
        <v>15</v>
      </c>
      <c r="G7285" t="s">
        <v>23</v>
      </c>
      <c r="H7285">
        <v>28</v>
      </c>
      <c r="I7285" t="s">
        <v>24213</v>
      </c>
      <c r="J7285" t="s">
        <v>24214</v>
      </c>
      <c r="K7285" t="s">
        <v>24215</v>
      </c>
      <c r="L7285" t="s">
        <v>77956</v>
      </c>
    </row>
    <row r="7286" spans="1:12" x14ac:dyDescent="0.15">
      <c r="A7286" t="s">
        <v>12</v>
      </c>
      <c r="B7286">
        <v>2004129</v>
      </c>
      <c r="C7286">
        <v>2004149</v>
      </c>
      <c r="D7286" t="s">
        <v>24209</v>
      </c>
      <c r="E7286" t="s">
        <v>90</v>
      </c>
      <c r="F7286" t="s">
        <v>15</v>
      </c>
      <c r="G7286" t="s">
        <v>16</v>
      </c>
      <c r="H7286">
        <v>80</v>
      </c>
      <c r="I7286" t="s">
        <v>24216</v>
      </c>
      <c r="J7286" t="s">
        <v>24217</v>
      </c>
      <c r="K7286" t="s">
        <v>24218</v>
      </c>
      <c r="L7286" t="s">
        <v>77940</v>
      </c>
    </row>
    <row r="7287" spans="1:12" x14ac:dyDescent="0.15">
      <c r="A7287" t="s">
        <v>12</v>
      </c>
      <c r="B7287">
        <v>2004152</v>
      </c>
      <c r="C7287">
        <v>2004172</v>
      </c>
      <c r="D7287" t="s">
        <v>24209</v>
      </c>
      <c r="E7287" t="s">
        <v>90</v>
      </c>
      <c r="F7287" t="s">
        <v>15</v>
      </c>
      <c r="G7287" t="s">
        <v>16</v>
      </c>
      <c r="H7287">
        <v>103</v>
      </c>
      <c r="I7287" t="s">
        <v>24219</v>
      </c>
      <c r="J7287" t="s">
        <v>24220</v>
      </c>
      <c r="K7287" t="s">
        <v>24221</v>
      </c>
      <c r="L7287" t="s">
        <v>77937</v>
      </c>
    </row>
    <row r="7288" spans="1:12" x14ac:dyDescent="0.15">
      <c r="A7288" t="s">
        <v>12</v>
      </c>
      <c r="B7288">
        <v>2004485</v>
      </c>
      <c r="C7288">
        <v>2004505</v>
      </c>
      <c r="D7288" t="s">
        <v>24222</v>
      </c>
      <c r="E7288" t="s">
        <v>90</v>
      </c>
      <c r="F7288" t="s">
        <v>15</v>
      </c>
      <c r="G7288" t="s">
        <v>36</v>
      </c>
      <c r="H7288">
        <v>0</v>
      </c>
      <c r="I7288" t="s">
        <v>24223</v>
      </c>
      <c r="J7288" t="s">
        <v>24224</v>
      </c>
      <c r="K7288" t="s">
        <v>24225</v>
      </c>
      <c r="L7288" t="s">
        <v>77980</v>
      </c>
    </row>
    <row r="7289" spans="1:12" x14ac:dyDescent="0.15">
      <c r="A7289" t="s">
        <v>12</v>
      </c>
      <c r="B7289">
        <v>2004522</v>
      </c>
      <c r="C7289">
        <v>2004542</v>
      </c>
      <c r="D7289" t="s">
        <v>24222</v>
      </c>
      <c r="E7289" t="s">
        <v>90</v>
      </c>
      <c r="F7289" t="s">
        <v>15</v>
      </c>
      <c r="G7289" t="s">
        <v>36</v>
      </c>
      <c r="H7289">
        <v>37</v>
      </c>
      <c r="I7289" t="s">
        <v>24226</v>
      </c>
      <c r="J7289" t="s">
        <v>24227</v>
      </c>
      <c r="K7289" t="s">
        <v>24228</v>
      </c>
      <c r="L7289" t="s">
        <v>77906</v>
      </c>
    </row>
    <row r="7290" spans="1:12" x14ac:dyDescent="0.15">
      <c r="A7290" t="s">
        <v>12</v>
      </c>
      <c r="B7290">
        <v>2004542</v>
      </c>
      <c r="C7290">
        <v>2004562</v>
      </c>
      <c r="D7290" t="s">
        <v>24222</v>
      </c>
      <c r="E7290" t="s">
        <v>90</v>
      </c>
      <c r="F7290" t="s">
        <v>15</v>
      </c>
      <c r="G7290" t="s">
        <v>36</v>
      </c>
      <c r="H7290">
        <v>57</v>
      </c>
      <c r="I7290" t="s">
        <v>24229</v>
      </c>
      <c r="J7290" t="s">
        <v>24230</v>
      </c>
      <c r="K7290" t="s">
        <v>24231</v>
      </c>
      <c r="L7290" t="s">
        <v>78049</v>
      </c>
    </row>
    <row r="7291" spans="1:12" x14ac:dyDescent="0.15">
      <c r="A7291" t="s">
        <v>12</v>
      </c>
      <c r="B7291">
        <v>2004568</v>
      </c>
      <c r="C7291">
        <v>2004588</v>
      </c>
      <c r="D7291" t="s">
        <v>24222</v>
      </c>
      <c r="E7291" t="s">
        <v>90</v>
      </c>
      <c r="F7291" t="s">
        <v>15</v>
      </c>
      <c r="G7291" t="s">
        <v>16</v>
      </c>
      <c r="H7291">
        <v>83</v>
      </c>
      <c r="I7291" t="s">
        <v>24232</v>
      </c>
      <c r="J7291" t="s">
        <v>24233</v>
      </c>
      <c r="K7291" t="s">
        <v>24234</v>
      </c>
      <c r="L7291" t="s">
        <v>77958</v>
      </c>
    </row>
    <row r="7292" spans="1:12" x14ac:dyDescent="0.15">
      <c r="A7292" t="s">
        <v>12</v>
      </c>
      <c r="B7292">
        <v>2005474</v>
      </c>
      <c r="C7292">
        <v>2005494</v>
      </c>
      <c r="D7292" t="s">
        <v>24235</v>
      </c>
      <c r="E7292" t="s">
        <v>90</v>
      </c>
      <c r="F7292" t="s">
        <v>76</v>
      </c>
      <c r="G7292" t="s">
        <v>36</v>
      </c>
      <c r="H7292">
        <v>12</v>
      </c>
      <c r="I7292" t="s">
        <v>24236</v>
      </c>
      <c r="J7292" t="s">
        <v>24237</v>
      </c>
      <c r="K7292" t="s">
        <v>24238</v>
      </c>
      <c r="L7292" t="s">
        <v>77991</v>
      </c>
    </row>
    <row r="7293" spans="1:12" x14ac:dyDescent="0.15">
      <c r="A7293" t="s">
        <v>12</v>
      </c>
      <c r="B7293">
        <v>2005447</v>
      </c>
      <c r="C7293">
        <v>2005467</v>
      </c>
      <c r="D7293" t="s">
        <v>24235</v>
      </c>
      <c r="E7293" t="s">
        <v>90</v>
      </c>
      <c r="F7293" t="s">
        <v>76</v>
      </c>
      <c r="G7293" t="s">
        <v>16</v>
      </c>
      <c r="H7293">
        <v>39</v>
      </c>
      <c r="I7293" t="s">
        <v>24239</v>
      </c>
      <c r="J7293" t="s">
        <v>24240</v>
      </c>
      <c r="K7293" t="s">
        <v>24241</v>
      </c>
      <c r="L7293" t="s">
        <v>78041</v>
      </c>
    </row>
    <row r="7294" spans="1:12" x14ac:dyDescent="0.15">
      <c r="A7294" t="s">
        <v>12</v>
      </c>
      <c r="B7294">
        <v>2005423</v>
      </c>
      <c r="C7294">
        <v>2005443</v>
      </c>
      <c r="D7294" t="s">
        <v>24235</v>
      </c>
      <c r="E7294" t="s">
        <v>90</v>
      </c>
      <c r="F7294" t="s">
        <v>76</v>
      </c>
      <c r="G7294" t="s">
        <v>16</v>
      </c>
      <c r="H7294">
        <v>63</v>
      </c>
      <c r="I7294" t="s">
        <v>24242</v>
      </c>
      <c r="J7294" t="s">
        <v>24243</v>
      </c>
      <c r="K7294" t="s">
        <v>24244</v>
      </c>
      <c r="L7294" t="s">
        <v>77957</v>
      </c>
    </row>
    <row r="7295" spans="1:12" x14ac:dyDescent="0.15">
      <c r="A7295" t="s">
        <v>12</v>
      </c>
      <c r="B7295">
        <v>2005399</v>
      </c>
      <c r="C7295">
        <v>2005419</v>
      </c>
      <c r="D7295" t="s">
        <v>24235</v>
      </c>
      <c r="E7295" t="s">
        <v>90</v>
      </c>
      <c r="F7295" t="s">
        <v>76</v>
      </c>
      <c r="G7295" t="s">
        <v>16</v>
      </c>
      <c r="H7295">
        <v>87</v>
      </c>
      <c r="I7295" t="s">
        <v>24245</v>
      </c>
      <c r="J7295" t="s">
        <v>24246</v>
      </c>
      <c r="K7295" t="s">
        <v>24247</v>
      </c>
      <c r="L7295" t="s">
        <v>78024</v>
      </c>
    </row>
    <row r="7296" spans="1:12" x14ac:dyDescent="0.15">
      <c r="A7296" t="s">
        <v>12</v>
      </c>
      <c r="B7296">
        <v>2006862</v>
      </c>
      <c r="C7296">
        <v>2006882</v>
      </c>
      <c r="D7296" t="s">
        <v>24248</v>
      </c>
      <c r="E7296" t="s">
        <v>90</v>
      </c>
      <c r="F7296" t="s">
        <v>76</v>
      </c>
      <c r="G7296" t="s">
        <v>32</v>
      </c>
      <c r="H7296">
        <v>1</v>
      </c>
      <c r="I7296" t="s">
        <v>24249</v>
      </c>
      <c r="J7296" t="s">
        <v>24250</v>
      </c>
      <c r="K7296" t="s">
        <v>24251</v>
      </c>
      <c r="L7296" t="s">
        <v>77917</v>
      </c>
    </row>
    <row r="7297" spans="1:12" x14ac:dyDescent="0.15">
      <c r="A7297" t="s">
        <v>12</v>
      </c>
      <c r="B7297">
        <v>2006832</v>
      </c>
      <c r="C7297">
        <v>2006852</v>
      </c>
      <c r="D7297" t="s">
        <v>24248</v>
      </c>
      <c r="E7297" t="s">
        <v>90</v>
      </c>
      <c r="F7297" t="s">
        <v>76</v>
      </c>
      <c r="G7297" t="s">
        <v>16</v>
      </c>
      <c r="H7297">
        <v>31</v>
      </c>
      <c r="I7297" t="s">
        <v>24252</v>
      </c>
      <c r="J7297" t="s">
        <v>24253</v>
      </c>
      <c r="K7297" t="s">
        <v>24254</v>
      </c>
      <c r="L7297" t="s">
        <v>77910</v>
      </c>
    </row>
    <row r="7298" spans="1:12" x14ac:dyDescent="0.15">
      <c r="A7298" t="s">
        <v>12</v>
      </c>
      <c r="B7298">
        <v>2006802</v>
      </c>
      <c r="C7298">
        <v>2006822</v>
      </c>
      <c r="D7298" t="s">
        <v>24248</v>
      </c>
      <c r="E7298" t="s">
        <v>90</v>
      </c>
      <c r="F7298" t="s">
        <v>76</v>
      </c>
      <c r="G7298" t="s">
        <v>16</v>
      </c>
      <c r="H7298">
        <v>61</v>
      </c>
      <c r="I7298" t="s">
        <v>24255</v>
      </c>
      <c r="J7298" t="s">
        <v>24256</v>
      </c>
      <c r="K7298" t="s">
        <v>24257</v>
      </c>
      <c r="L7298" t="s">
        <v>77979</v>
      </c>
    </row>
    <row r="7299" spans="1:12" x14ac:dyDescent="0.15">
      <c r="A7299" t="s">
        <v>12</v>
      </c>
      <c r="B7299">
        <v>2006768</v>
      </c>
      <c r="C7299">
        <v>2006788</v>
      </c>
      <c r="D7299" t="s">
        <v>24248</v>
      </c>
      <c r="E7299" t="s">
        <v>90</v>
      </c>
      <c r="F7299" t="s">
        <v>76</v>
      </c>
      <c r="G7299" t="s">
        <v>32</v>
      </c>
      <c r="H7299">
        <v>95</v>
      </c>
      <c r="I7299" t="s">
        <v>24258</v>
      </c>
      <c r="J7299" t="s">
        <v>24259</v>
      </c>
      <c r="K7299" t="s">
        <v>24260</v>
      </c>
      <c r="L7299" t="s">
        <v>77920</v>
      </c>
    </row>
    <row r="7300" spans="1:12" x14ac:dyDescent="0.15">
      <c r="A7300" t="s">
        <v>12</v>
      </c>
      <c r="B7300">
        <v>2007417</v>
      </c>
      <c r="C7300">
        <v>2007437</v>
      </c>
      <c r="D7300" t="s">
        <v>24261</v>
      </c>
      <c r="E7300" t="s">
        <v>90</v>
      </c>
      <c r="F7300" t="s">
        <v>76</v>
      </c>
      <c r="G7300" t="s">
        <v>32</v>
      </c>
      <c r="H7300">
        <v>1</v>
      </c>
      <c r="I7300" t="s">
        <v>24262</v>
      </c>
      <c r="J7300" t="s">
        <v>24263</v>
      </c>
      <c r="K7300" t="s">
        <v>24264</v>
      </c>
      <c r="L7300" t="s">
        <v>77917</v>
      </c>
    </row>
    <row r="7301" spans="1:12" x14ac:dyDescent="0.15">
      <c r="A7301" t="s">
        <v>12</v>
      </c>
      <c r="B7301">
        <v>2007378</v>
      </c>
      <c r="C7301">
        <v>2007398</v>
      </c>
      <c r="D7301" t="s">
        <v>24261</v>
      </c>
      <c r="E7301" t="s">
        <v>90</v>
      </c>
      <c r="F7301" t="s">
        <v>76</v>
      </c>
      <c r="G7301" t="s">
        <v>36</v>
      </c>
      <c r="H7301">
        <v>40</v>
      </c>
      <c r="I7301" t="s">
        <v>24265</v>
      </c>
      <c r="J7301" t="s">
        <v>24266</v>
      </c>
      <c r="K7301" t="s">
        <v>24267</v>
      </c>
      <c r="L7301" t="s">
        <v>77952</v>
      </c>
    </row>
    <row r="7302" spans="1:12" x14ac:dyDescent="0.15">
      <c r="A7302" t="s">
        <v>12</v>
      </c>
      <c r="B7302">
        <v>2007357</v>
      </c>
      <c r="C7302">
        <v>2007377</v>
      </c>
      <c r="D7302" t="s">
        <v>24261</v>
      </c>
      <c r="E7302" t="s">
        <v>90</v>
      </c>
      <c r="F7302" t="s">
        <v>76</v>
      </c>
      <c r="G7302" t="s">
        <v>16</v>
      </c>
      <c r="H7302">
        <v>61</v>
      </c>
      <c r="I7302" t="s">
        <v>24268</v>
      </c>
      <c r="J7302" t="s">
        <v>24269</v>
      </c>
      <c r="K7302" t="s">
        <v>24270</v>
      </c>
      <c r="L7302" t="s">
        <v>77979</v>
      </c>
    </row>
    <row r="7303" spans="1:12" x14ac:dyDescent="0.15">
      <c r="A7303" t="s">
        <v>12</v>
      </c>
      <c r="B7303">
        <v>2007334</v>
      </c>
      <c r="C7303">
        <v>2007354</v>
      </c>
      <c r="D7303" t="s">
        <v>24261</v>
      </c>
      <c r="E7303" t="s">
        <v>90</v>
      </c>
      <c r="F7303" t="s">
        <v>76</v>
      </c>
      <c r="G7303" t="s">
        <v>32</v>
      </c>
      <c r="H7303">
        <v>84</v>
      </c>
      <c r="I7303" t="s">
        <v>24271</v>
      </c>
      <c r="J7303" t="s">
        <v>24272</v>
      </c>
      <c r="K7303" t="s">
        <v>24273</v>
      </c>
      <c r="L7303" t="s">
        <v>77946</v>
      </c>
    </row>
    <row r="7304" spans="1:12" x14ac:dyDescent="0.15">
      <c r="A7304" t="s">
        <v>12</v>
      </c>
      <c r="B7304">
        <v>2008192</v>
      </c>
      <c r="C7304">
        <v>2008212</v>
      </c>
      <c r="D7304" t="s">
        <v>24274</v>
      </c>
      <c r="E7304" t="s">
        <v>90</v>
      </c>
      <c r="F7304" t="s">
        <v>76</v>
      </c>
      <c r="G7304" t="s">
        <v>16</v>
      </c>
      <c r="H7304">
        <v>32</v>
      </c>
      <c r="I7304" t="s">
        <v>24275</v>
      </c>
      <c r="J7304" t="s">
        <v>24276</v>
      </c>
      <c r="K7304" t="s">
        <v>24277</v>
      </c>
      <c r="L7304" t="s">
        <v>77918</v>
      </c>
    </row>
    <row r="7305" spans="1:12" x14ac:dyDescent="0.15">
      <c r="A7305" t="s">
        <v>12</v>
      </c>
      <c r="B7305">
        <v>2008166</v>
      </c>
      <c r="C7305">
        <v>2008186</v>
      </c>
      <c r="D7305" t="s">
        <v>24274</v>
      </c>
      <c r="E7305" t="s">
        <v>90</v>
      </c>
      <c r="F7305" t="s">
        <v>76</v>
      </c>
      <c r="G7305" t="s">
        <v>23</v>
      </c>
      <c r="H7305">
        <v>58</v>
      </c>
      <c r="I7305" t="s">
        <v>24278</v>
      </c>
      <c r="J7305" t="s">
        <v>24279</v>
      </c>
      <c r="K7305" t="s">
        <v>24280</v>
      </c>
      <c r="L7305" t="s">
        <v>77911</v>
      </c>
    </row>
    <row r="7306" spans="1:12" x14ac:dyDescent="0.15">
      <c r="A7306" t="s">
        <v>12</v>
      </c>
      <c r="B7306">
        <v>2008142</v>
      </c>
      <c r="C7306">
        <v>2008162</v>
      </c>
      <c r="D7306" t="s">
        <v>24274</v>
      </c>
      <c r="E7306" t="s">
        <v>90</v>
      </c>
      <c r="F7306" t="s">
        <v>76</v>
      </c>
      <c r="G7306" t="s">
        <v>16</v>
      </c>
      <c r="H7306">
        <v>82</v>
      </c>
      <c r="I7306" t="s">
        <v>24281</v>
      </c>
      <c r="J7306" t="s">
        <v>24282</v>
      </c>
      <c r="K7306" t="s">
        <v>24283</v>
      </c>
      <c r="L7306" t="s">
        <v>78011</v>
      </c>
    </row>
    <row r="7307" spans="1:12" x14ac:dyDescent="0.15">
      <c r="A7307" t="s">
        <v>12</v>
      </c>
      <c r="B7307">
        <v>2008118</v>
      </c>
      <c r="C7307">
        <v>2008138</v>
      </c>
      <c r="D7307" t="s">
        <v>24274</v>
      </c>
      <c r="E7307" t="s">
        <v>90</v>
      </c>
      <c r="F7307" t="s">
        <v>76</v>
      </c>
      <c r="G7307" t="s">
        <v>36</v>
      </c>
      <c r="H7307">
        <v>106</v>
      </c>
      <c r="I7307" t="s">
        <v>24284</v>
      </c>
      <c r="J7307" t="s">
        <v>24285</v>
      </c>
      <c r="K7307" t="s">
        <v>24286</v>
      </c>
      <c r="L7307" t="s">
        <v>77914</v>
      </c>
    </row>
    <row r="7308" spans="1:12" x14ac:dyDescent="0.15">
      <c r="A7308" t="s">
        <v>12</v>
      </c>
      <c r="B7308">
        <v>2008585</v>
      </c>
      <c r="C7308">
        <v>2008605</v>
      </c>
      <c r="D7308" t="s">
        <v>24287</v>
      </c>
      <c r="E7308" t="s">
        <v>90</v>
      </c>
      <c r="F7308" t="s">
        <v>76</v>
      </c>
      <c r="G7308" t="s">
        <v>32</v>
      </c>
      <c r="H7308">
        <v>12</v>
      </c>
      <c r="I7308" t="s">
        <v>24288</v>
      </c>
      <c r="J7308" t="s">
        <v>24289</v>
      </c>
      <c r="K7308" t="s">
        <v>24290</v>
      </c>
      <c r="L7308" t="s">
        <v>77991</v>
      </c>
    </row>
    <row r="7309" spans="1:12" x14ac:dyDescent="0.15">
      <c r="A7309" t="s">
        <v>12</v>
      </c>
      <c r="B7309">
        <v>2008556</v>
      </c>
      <c r="C7309">
        <v>2008576</v>
      </c>
      <c r="D7309" t="s">
        <v>24287</v>
      </c>
      <c r="E7309" t="s">
        <v>90</v>
      </c>
      <c r="F7309" t="s">
        <v>76</v>
      </c>
      <c r="G7309" t="s">
        <v>23</v>
      </c>
      <c r="H7309">
        <v>41</v>
      </c>
      <c r="I7309" t="s">
        <v>24291</v>
      </c>
      <c r="J7309" t="s">
        <v>24292</v>
      </c>
      <c r="K7309" t="s">
        <v>24293</v>
      </c>
      <c r="L7309" t="s">
        <v>78014</v>
      </c>
    </row>
    <row r="7310" spans="1:12" x14ac:dyDescent="0.15">
      <c r="A7310" t="s">
        <v>12</v>
      </c>
      <c r="B7310">
        <v>2008533</v>
      </c>
      <c r="C7310">
        <v>2008553</v>
      </c>
      <c r="D7310" t="s">
        <v>24287</v>
      </c>
      <c r="E7310" t="s">
        <v>90</v>
      </c>
      <c r="F7310" t="s">
        <v>76</v>
      </c>
      <c r="G7310" t="s">
        <v>16</v>
      </c>
      <c r="H7310">
        <v>64</v>
      </c>
      <c r="I7310" t="s">
        <v>24294</v>
      </c>
      <c r="J7310" t="s">
        <v>24295</v>
      </c>
      <c r="K7310" t="s">
        <v>24296</v>
      </c>
      <c r="L7310" t="s">
        <v>77989</v>
      </c>
    </row>
    <row r="7311" spans="1:12" x14ac:dyDescent="0.15">
      <c r="A7311" t="s">
        <v>12</v>
      </c>
      <c r="B7311">
        <v>2008513</v>
      </c>
      <c r="C7311">
        <v>2008533</v>
      </c>
      <c r="D7311" t="s">
        <v>24287</v>
      </c>
      <c r="E7311" t="s">
        <v>90</v>
      </c>
      <c r="F7311" t="s">
        <v>76</v>
      </c>
      <c r="G7311" t="s">
        <v>16</v>
      </c>
      <c r="H7311">
        <v>84</v>
      </c>
      <c r="I7311" t="s">
        <v>24297</v>
      </c>
      <c r="J7311" t="s">
        <v>24298</v>
      </c>
      <c r="K7311" t="s">
        <v>24299</v>
      </c>
      <c r="L7311" t="s">
        <v>77946</v>
      </c>
    </row>
    <row r="7312" spans="1:12" x14ac:dyDescent="0.15">
      <c r="A7312" t="s">
        <v>12</v>
      </c>
      <c r="B7312">
        <v>2009050</v>
      </c>
      <c r="C7312">
        <v>2009070</v>
      </c>
      <c r="D7312" t="s">
        <v>24300</v>
      </c>
      <c r="E7312" t="s">
        <v>24301</v>
      </c>
      <c r="F7312" t="s">
        <v>76</v>
      </c>
      <c r="G7312" t="s">
        <v>36</v>
      </c>
      <c r="H7312">
        <v>22</v>
      </c>
      <c r="I7312" t="s">
        <v>24302</v>
      </c>
      <c r="J7312" t="s">
        <v>24303</v>
      </c>
      <c r="K7312" t="s">
        <v>24304</v>
      </c>
      <c r="L7312" t="s">
        <v>77948</v>
      </c>
    </row>
    <row r="7313" spans="1:12" x14ac:dyDescent="0.15">
      <c r="A7313" t="s">
        <v>12</v>
      </c>
      <c r="B7313">
        <v>2009014</v>
      </c>
      <c r="C7313">
        <v>2009034</v>
      </c>
      <c r="D7313" t="s">
        <v>24300</v>
      </c>
      <c r="E7313" t="s">
        <v>24301</v>
      </c>
      <c r="F7313" t="s">
        <v>76</v>
      </c>
      <c r="G7313" t="s">
        <v>32</v>
      </c>
      <c r="H7313">
        <v>58</v>
      </c>
      <c r="I7313" t="s">
        <v>24305</v>
      </c>
      <c r="J7313" t="s">
        <v>24306</v>
      </c>
      <c r="K7313" t="s">
        <v>24307</v>
      </c>
      <c r="L7313" t="s">
        <v>77911</v>
      </c>
    </row>
    <row r="7314" spans="1:12" x14ac:dyDescent="0.15">
      <c r="A7314" t="s">
        <v>12</v>
      </c>
      <c r="B7314">
        <v>2008993</v>
      </c>
      <c r="C7314">
        <v>2009013</v>
      </c>
      <c r="D7314" t="s">
        <v>24300</v>
      </c>
      <c r="E7314" t="s">
        <v>24301</v>
      </c>
      <c r="F7314" t="s">
        <v>76</v>
      </c>
      <c r="G7314" t="s">
        <v>36</v>
      </c>
      <c r="H7314">
        <v>79</v>
      </c>
      <c r="I7314" t="s">
        <v>24308</v>
      </c>
      <c r="J7314" t="s">
        <v>24309</v>
      </c>
      <c r="K7314" t="s">
        <v>24310</v>
      </c>
      <c r="L7314" t="s">
        <v>77993</v>
      </c>
    </row>
    <row r="7315" spans="1:12" x14ac:dyDescent="0.15">
      <c r="A7315" t="s">
        <v>12</v>
      </c>
      <c r="B7315">
        <v>2008947</v>
      </c>
      <c r="C7315">
        <v>2008967</v>
      </c>
      <c r="D7315" t="s">
        <v>24300</v>
      </c>
      <c r="E7315" t="s">
        <v>24301</v>
      </c>
      <c r="F7315" t="s">
        <v>76</v>
      </c>
      <c r="G7315" t="s">
        <v>36</v>
      </c>
      <c r="H7315">
        <v>125</v>
      </c>
      <c r="I7315" t="s">
        <v>24311</v>
      </c>
      <c r="J7315" t="s">
        <v>24312</v>
      </c>
      <c r="K7315" t="s">
        <v>24313</v>
      </c>
      <c r="L7315" t="s">
        <v>78034</v>
      </c>
    </row>
    <row r="7316" spans="1:12" x14ac:dyDescent="0.15">
      <c r="A7316" t="s">
        <v>12</v>
      </c>
      <c r="B7316">
        <v>2009660</v>
      </c>
      <c r="C7316">
        <v>2009680</v>
      </c>
      <c r="D7316" t="s">
        <v>24314</v>
      </c>
      <c r="E7316" t="s">
        <v>24315</v>
      </c>
      <c r="F7316" t="s">
        <v>76</v>
      </c>
      <c r="G7316" t="s">
        <v>32</v>
      </c>
      <c r="H7316">
        <v>1</v>
      </c>
      <c r="I7316" t="s">
        <v>24316</v>
      </c>
      <c r="J7316" t="s">
        <v>24317</v>
      </c>
      <c r="K7316" t="s">
        <v>24318</v>
      </c>
      <c r="L7316" t="s">
        <v>77917</v>
      </c>
    </row>
    <row r="7317" spans="1:12" x14ac:dyDescent="0.15">
      <c r="A7317" t="s">
        <v>12</v>
      </c>
      <c r="B7317">
        <v>2009635</v>
      </c>
      <c r="C7317">
        <v>2009655</v>
      </c>
      <c r="D7317" t="s">
        <v>24314</v>
      </c>
      <c r="E7317" t="s">
        <v>24315</v>
      </c>
      <c r="F7317" t="s">
        <v>76</v>
      </c>
      <c r="G7317" t="s">
        <v>36</v>
      </c>
      <c r="H7317">
        <v>26</v>
      </c>
      <c r="I7317" t="s">
        <v>24319</v>
      </c>
      <c r="J7317" t="s">
        <v>24320</v>
      </c>
      <c r="K7317" t="s">
        <v>24321</v>
      </c>
      <c r="L7317" t="s">
        <v>78002</v>
      </c>
    </row>
    <row r="7318" spans="1:12" x14ac:dyDescent="0.15">
      <c r="A7318" t="s">
        <v>12</v>
      </c>
      <c r="B7318">
        <v>2009599</v>
      </c>
      <c r="C7318">
        <v>2009619</v>
      </c>
      <c r="D7318" t="s">
        <v>24314</v>
      </c>
      <c r="E7318" t="s">
        <v>24315</v>
      </c>
      <c r="F7318" t="s">
        <v>76</v>
      </c>
      <c r="G7318" t="s">
        <v>36</v>
      </c>
      <c r="H7318">
        <v>62</v>
      </c>
      <c r="I7318" t="s">
        <v>24322</v>
      </c>
      <c r="J7318" t="s">
        <v>24323</v>
      </c>
      <c r="K7318" t="s">
        <v>24324</v>
      </c>
      <c r="L7318" t="s">
        <v>77949</v>
      </c>
    </row>
    <row r="7319" spans="1:12" x14ac:dyDescent="0.15">
      <c r="A7319" t="s">
        <v>12</v>
      </c>
      <c r="B7319">
        <v>2009579</v>
      </c>
      <c r="C7319">
        <v>2009599</v>
      </c>
      <c r="D7319" t="s">
        <v>24314</v>
      </c>
      <c r="E7319" t="s">
        <v>24315</v>
      </c>
      <c r="F7319" t="s">
        <v>76</v>
      </c>
      <c r="G7319" t="s">
        <v>16</v>
      </c>
      <c r="H7319">
        <v>82</v>
      </c>
      <c r="I7319" t="s">
        <v>24325</v>
      </c>
      <c r="J7319" t="s">
        <v>24326</v>
      </c>
      <c r="K7319" t="s">
        <v>24327</v>
      </c>
      <c r="L7319" t="s">
        <v>78011</v>
      </c>
    </row>
    <row r="7320" spans="1:12" x14ac:dyDescent="0.15">
      <c r="A7320" t="s">
        <v>12</v>
      </c>
      <c r="B7320">
        <v>2009897</v>
      </c>
      <c r="C7320">
        <v>2009917</v>
      </c>
      <c r="D7320" t="s">
        <v>24328</v>
      </c>
      <c r="E7320" t="s">
        <v>90</v>
      </c>
      <c r="F7320" t="s">
        <v>15</v>
      </c>
      <c r="G7320" t="s">
        <v>32</v>
      </c>
      <c r="H7320">
        <v>1</v>
      </c>
      <c r="I7320" t="s">
        <v>24329</v>
      </c>
      <c r="J7320" t="s">
        <v>24330</v>
      </c>
      <c r="K7320" t="s">
        <v>24331</v>
      </c>
      <c r="L7320" t="s">
        <v>77917</v>
      </c>
    </row>
    <row r="7321" spans="1:12" x14ac:dyDescent="0.15">
      <c r="A7321" t="s">
        <v>12</v>
      </c>
      <c r="B7321">
        <v>2009919</v>
      </c>
      <c r="C7321">
        <v>2009939</v>
      </c>
      <c r="D7321" t="s">
        <v>24328</v>
      </c>
      <c r="E7321" t="s">
        <v>90</v>
      </c>
      <c r="F7321" t="s">
        <v>15</v>
      </c>
      <c r="G7321" t="s">
        <v>32</v>
      </c>
      <c r="H7321">
        <v>23</v>
      </c>
      <c r="I7321" t="s">
        <v>24332</v>
      </c>
      <c r="J7321" t="s">
        <v>24333</v>
      </c>
      <c r="K7321" t="s">
        <v>24334</v>
      </c>
      <c r="L7321" t="s">
        <v>77975</v>
      </c>
    </row>
    <row r="7322" spans="1:12" x14ac:dyDescent="0.15">
      <c r="A7322" t="s">
        <v>12</v>
      </c>
      <c r="B7322">
        <v>2009950</v>
      </c>
      <c r="C7322">
        <v>2009970</v>
      </c>
      <c r="D7322" t="s">
        <v>24328</v>
      </c>
      <c r="E7322" t="s">
        <v>90</v>
      </c>
      <c r="F7322" t="s">
        <v>15</v>
      </c>
      <c r="G7322" t="s">
        <v>36</v>
      </c>
      <c r="H7322">
        <v>54</v>
      </c>
      <c r="I7322" t="s">
        <v>24335</v>
      </c>
      <c r="J7322" t="s">
        <v>24336</v>
      </c>
      <c r="K7322" t="s">
        <v>24337</v>
      </c>
      <c r="L7322" t="s">
        <v>77961</v>
      </c>
    </row>
    <row r="7323" spans="1:12" x14ac:dyDescent="0.15">
      <c r="A7323" t="s">
        <v>12</v>
      </c>
      <c r="B7323">
        <v>2009973</v>
      </c>
      <c r="C7323">
        <v>2009993</v>
      </c>
      <c r="D7323" t="s">
        <v>24328</v>
      </c>
      <c r="E7323" t="s">
        <v>90</v>
      </c>
      <c r="F7323" t="s">
        <v>15</v>
      </c>
      <c r="G7323" t="s">
        <v>32</v>
      </c>
      <c r="H7323">
        <v>77</v>
      </c>
      <c r="I7323" t="s">
        <v>24338</v>
      </c>
      <c r="J7323" t="s">
        <v>24339</v>
      </c>
      <c r="K7323" t="s">
        <v>24340</v>
      </c>
      <c r="L7323" t="s">
        <v>77960</v>
      </c>
    </row>
    <row r="7324" spans="1:12" x14ac:dyDescent="0.15">
      <c r="A7324" t="s">
        <v>12</v>
      </c>
      <c r="B7324">
        <v>2010788</v>
      </c>
      <c r="C7324">
        <v>2010808</v>
      </c>
      <c r="D7324" t="s">
        <v>24341</v>
      </c>
      <c r="E7324" t="s">
        <v>90</v>
      </c>
      <c r="F7324" t="s">
        <v>15</v>
      </c>
      <c r="G7324" t="s">
        <v>32</v>
      </c>
      <c r="H7324">
        <v>8</v>
      </c>
      <c r="I7324" t="s">
        <v>24342</v>
      </c>
      <c r="J7324" t="s">
        <v>24343</v>
      </c>
      <c r="K7324" t="s">
        <v>24344</v>
      </c>
      <c r="L7324" t="s">
        <v>77955</v>
      </c>
    </row>
    <row r="7325" spans="1:12" x14ac:dyDescent="0.15">
      <c r="A7325" t="s">
        <v>12</v>
      </c>
      <c r="B7325">
        <v>2010816</v>
      </c>
      <c r="C7325">
        <v>2010836</v>
      </c>
      <c r="D7325" t="s">
        <v>24341</v>
      </c>
      <c r="E7325" t="s">
        <v>90</v>
      </c>
      <c r="F7325" t="s">
        <v>15</v>
      </c>
      <c r="G7325" t="s">
        <v>36</v>
      </c>
      <c r="H7325">
        <v>36</v>
      </c>
      <c r="I7325" t="s">
        <v>24345</v>
      </c>
      <c r="J7325" t="s">
        <v>24346</v>
      </c>
      <c r="K7325" t="s">
        <v>24347</v>
      </c>
      <c r="L7325" t="s">
        <v>78003</v>
      </c>
    </row>
    <row r="7326" spans="1:12" x14ac:dyDescent="0.15">
      <c r="A7326" t="s">
        <v>12</v>
      </c>
      <c r="B7326">
        <v>2010854</v>
      </c>
      <c r="C7326">
        <v>2010874</v>
      </c>
      <c r="D7326" t="s">
        <v>24341</v>
      </c>
      <c r="E7326" t="s">
        <v>90</v>
      </c>
      <c r="F7326" t="s">
        <v>15</v>
      </c>
      <c r="G7326" t="s">
        <v>16</v>
      </c>
      <c r="H7326">
        <v>74</v>
      </c>
      <c r="I7326" t="s">
        <v>24348</v>
      </c>
      <c r="J7326" t="s">
        <v>24349</v>
      </c>
      <c r="K7326" t="s">
        <v>24350</v>
      </c>
      <c r="L7326" t="s">
        <v>78005</v>
      </c>
    </row>
    <row r="7327" spans="1:12" x14ac:dyDescent="0.15">
      <c r="A7327" t="s">
        <v>12</v>
      </c>
      <c r="B7327">
        <v>2010879</v>
      </c>
      <c r="C7327">
        <v>2010899</v>
      </c>
      <c r="D7327" t="s">
        <v>24341</v>
      </c>
      <c r="E7327" t="s">
        <v>90</v>
      </c>
      <c r="F7327" t="s">
        <v>15</v>
      </c>
      <c r="G7327" t="s">
        <v>36</v>
      </c>
      <c r="H7327">
        <v>99</v>
      </c>
      <c r="I7327" t="s">
        <v>24351</v>
      </c>
      <c r="J7327" t="s">
        <v>24352</v>
      </c>
      <c r="K7327" t="s">
        <v>24353</v>
      </c>
      <c r="L7327" t="s">
        <v>78051</v>
      </c>
    </row>
    <row r="7328" spans="1:12" x14ac:dyDescent="0.15">
      <c r="A7328" t="s">
        <v>12</v>
      </c>
      <c r="B7328">
        <v>2011462</v>
      </c>
      <c r="C7328">
        <v>2011482</v>
      </c>
      <c r="D7328" t="s">
        <v>24354</v>
      </c>
      <c r="E7328" t="s">
        <v>90</v>
      </c>
      <c r="F7328" t="s">
        <v>15</v>
      </c>
      <c r="G7328" t="s">
        <v>16</v>
      </c>
      <c r="H7328">
        <v>18</v>
      </c>
      <c r="I7328" t="s">
        <v>24355</v>
      </c>
      <c r="J7328" t="s">
        <v>24356</v>
      </c>
      <c r="K7328" t="s">
        <v>24357</v>
      </c>
      <c r="L7328" t="s">
        <v>78007</v>
      </c>
    </row>
    <row r="7329" spans="1:12" x14ac:dyDescent="0.15">
      <c r="A7329" t="s">
        <v>12</v>
      </c>
      <c r="B7329">
        <v>2011483</v>
      </c>
      <c r="C7329">
        <v>2011503</v>
      </c>
      <c r="D7329" t="s">
        <v>24354</v>
      </c>
      <c r="E7329" t="s">
        <v>90</v>
      </c>
      <c r="F7329" t="s">
        <v>15</v>
      </c>
      <c r="G7329" t="s">
        <v>32</v>
      </c>
      <c r="H7329">
        <v>39</v>
      </c>
      <c r="I7329" t="s">
        <v>24358</v>
      </c>
      <c r="J7329" t="s">
        <v>24359</v>
      </c>
      <c r="K7329" t="s">
        <v>24360</v>
      </c>
      <c r="L7329" t="s">
        <v>78041</v>
      </c>
    </row>
    <row r="7330" spans="1:12" x14ac:dyDescent="0.15">
      <c r="A7330" t="s">
        <v>12</v>
      </c>
      <c r="B7330">
        <v>2011510</v>
      </c>
      <c r="C7330">
        <v>2011530</v>
      </c>
      <c r="D7330" t="s">
        <v>24354</v>
      </c>
      <c r="E7330" t="s">
        <v>90</v>
      </c>
      <c r="F7330" t="s">
        <v>15</v>
      </c>
      <c r="G7330" t="s">
        <v>16</v>
      </c>
      <c r="H7330">
        <v>66</v>
      </c>
      <c r="I7330" t="s">
        <v>24361</v>
      </c>
      <c r="J7330" t="s">
        <v>24362</v>
      </c>
      <c r="K7330" t="s">
        <v>24363</v>
      </c>
      <c r="L7330" t="s">
        <v>77928</v>
      </c>
    </row>
    <row r="7331" spans="1:12" x14ac:dyDescent="0.15">
      <c r="A7331" t="s">
        <v>12</v>
      </c>
      <c r="B7331">
        <v>2011547</v>
      </c>
      <c r="C7331">
        <v>2011567</v>
      </c>
      <c r="D7331" t="s">
        <v>24354</v>
      </c>
      <c r="E7331" t="s">
        <v>90</v>
      </c>
      <c r="F7331" t="s">
        <v>15</v>
      </c>
      <c r="G7331" t="s">
        <v>16</v>
      </c>
      <c r="H7331">
        <v>103</v>
      </c>
      <c r="I7331" t="s">
        <v>24364</v>
      </c>
      <c r="J7331" t="s">
        <v>24365</v>
      </c>
      <c r="K7331" t="s">
        <v>24366</v>
      </c>
      <c r="L7331" t="s">
        <v>77937</v>
      </c>
    </row>
    <row r="7332" spans="1:12" x14ac:dyDescent="0.15">
      <c r="A7332" t="s">
        <v>12</v>
      </c>
      <c r="B7332">
        <v>2012487</v>
      </c>
      <c r="C7332">
        <v>2012507</v>
      </c>
      <c r="D7332" t="s">
        <v>24367</v>
      </c>
      <c r="E7332" t="s">
        <v>90</v>
      </c>
      <c r="F7332" t="s">
        <v>15</v>
      </c>
      <c r="G7332" t="s">
        <v>23</v>
      </c>
      <c r="H7332">
        <v>8</v>
      </c>
      <c r="I7332" t="s">
        <v>24368</v>
      </c>
      <c r="J7332" t="s">
        <v>24369</v>
      </c>
      <c r="K7332" t="s">
        <v>24370</v>
      </c>
      <c r="L7332" t="s">
        <v>77955</v>
      </c>
    </row>
    <row r="7333" spans="1:12" x14ac:dyDescent="0.15">
      <c r="A7333" t="s">
        <v>12</v>
      </c>
      <c r="B7333">
        <v>2012510</v>
      </c>
      <c r="C7333">
        <v>2012530</v>
      </c>
      <c r="D7333" t="s">
        <v>24367</v>
      </c>
      <c r="E7333" t="s">
        <v>90</v>
      </c>
      <c r="F7333" t="s">
        <v>15</v>
      </c>
      <c r="G7333" t="s">
        <v>32</v>
      </c>
      <c r="H7333">
        <v>31</v>
      </c>
      <c r="I7333" t="s">
        <v>24371</v>
      </c>
      <c r="J7333" t="s">
        <v>24372</v>
      </c>
      <c r="K7333" t="s">
        <v>24373</v>
      </c>
      <c r="L7333" t="s">
        <v>77910</v>
      </c>
    </row>
    <row r="7334" spans="1:12" x14ac:dyDescent="0.15">
      <c r="A7334" t="s">
        <v>12</v>
      </c>
      <c r="B7334">
        <v>2012532</v>
      </c>
      <c r="C7334">
        <v>2012552</v>
      </c>
      <c r="D7334" t="s">
        <v>24367</v>
      </c>
      <c r="E7334" t="s">
        <v>90</v>
      </c>
      <c r="F7334" t="s">
        <v>15</v>
      </c>
      <c r="G7334" t="s">
        <v>23</v>
      </c>
      <c r="H7334">
        <v>53</v>
      </c>
      <c r="I7334" t="s">
        <v>24374</v>
      </c>
      <c r="J7334" t="s">
        <v>24375</v>
      </c>
      <c r="K7334" t="s">
        <v>24376</v>
      </c>
      <c r="L7334" t="s">
        <v>77922</v>
      </c>
    </row>
    <row r="7335" spans="1:12" x14ac:dyDescent="0.15">
      <c r="A7335" t="s">
        <v>12</v>
      </c>
      <c r="B7335">
        <v>2012570</v>
      </c>
      <c r="C7335">
        <v>2012590</v>
      </c>
      <c r="D7335" t="s">
        <v>24367</v>
      </c>
      <c r="E7335" t="s">
        <v>90</v>
      </c>
      <c r="F7335" t="s">
        <v>15</v>
      </c>
      <c r="G7335" t="s">
        <v>16</v>
      </c>
      <c r="H7335">
        <v>91</v>
      </c>
      <c r="I7335" t="s">
        <v>24377</v>
      </c>
      <c r="J7335" t="s">
        <v>24378</v>
      </c>
      <c r="K7335" t="s">
        <v>24379</v>
      </c>
      <c r="L7335" t="s">
        <v>77907</v>
      </c>
    </row>
    <row r="7336" spans="1:12" x14ac:dyDescent="0.15">
      <c r="A7336" t="s">
        <v>12</v>
      </c>
      <c r="B7336">
        <v>2013559</v>
      </c>
      <c r="C7336">
        <v>2013579</v>
      </c>
      <c r="D7336" t="s">
        <v>24380</v>
      </c>
      <c r="E7336" t="s">
        <v>90</v>
      </c>
      <c r="F7336" t="s">
        <v>15</v>
      </c>
      <c r="G7336" t="s">
        <v>36</v>
      </c>
      <c r="H7336">
        <v>0</v>
      </c>
      <c r="I7336" t="s">
        <v>24381</v>
      </c>
      <c r="J7336" t="s">
        <v>24382</v>
      </c>
      <c r="K7336" t="s">
        <v>24383</v>
      </c>
      <c r="L7336" t="s">
        <v>77980</v>
      </c>
    </row>
    <row r="7337" spans="1:12" x14ac:dyDescent="0.15">
      <c r="A7337" t="s">
        <v>12</v>
      </c>
      <c r="B7337">
        <v>2013590</v>
      </c>
      <c r="C7337">
        <v>2013610</v>
      </c>
      <c r="D7337" t="s">
        <v>24380</v>
      </c>
      <c r="E7337" t="s">
        <v>90</v>
      </c>
      <c r="F7337" t="s">
        <v>15</v>
      </c>
      <c r="G7337" t="s">
        <v>36</v>
      </c>
      <c r="H7337">
        <v>31</v>
      </c>
      <c r="I7337" t="s">
        <v>24384</v>
      </c>
      <c r="J7337" t="s">
        <v>24385</v>
      </c>
      <c r="K7337" t="s">
        <v>24386</v>
      </c>
      <c r="L7337" t="s">
        <v>77910</v>
      </c>
    </row>
    <row r="7338" spans="1:12" x14ac:dyDescent="0.15">
      <c r="A7338" t="s">
        <v>12</v>
      </c>
      <c r="B7338">
        <v>2013638</v>
      </c>
      <c r="C7338">
        <v>2013658</v>
      </c>
      <c r="D7338" t="s">
        <v>24380</v>
      </c>
      <c r="E7338" t="s">
        <v>90</v>
      </c>
      <c r="F7338" t="s">
        <v>15</v>
      </c>
      <c r="G7338" t="s">
        <v>16</v>
      </c>
      <c r="H7338">
        <v>79</v>
      </c>
      <c r="I7338" t="s">
        <v>24387</v>
      </c>
      <c r="J7338" t="s">
        <v>24388</v>
      </c>
      <c r="K7338" t="s">
        <v>24389</v>
      </c>
      <c r="L7338" t="s">
        <v>77993</v>
      </c>
    </row>
    <row r="7339" spans="1:12" x14ac:dyDescent="0.15">
      <c r="A7339" t="s">
        <v>12</v>
      </c>
      <c r="B7339">
        <v>2013662</v>
      </c>
      <c r="C7339">
        <v>2013682</v>
      </c>
      <c r="D7339" t="s">
        <v>24380</v>
      </c>
      <c r="E7339" t="s">
        <v>90</v>
      </c>
      <c r="F7339" t="s">
        <v>15</v>
      </c>
      <c r="G7339" t="s">
        <v>16</v>
      </c>
      <c r="H7339">
        <v>103</v>
      </c>
      <c r="I7339" t="s">
        <v>24390</v>
      </c>
      <c r="J7339" t="s">
        <v>24391</v>
      </c>
      <c r="K7339" t="s">
        <v>24392</v>
      </c>
      <c r="L7339" t="s">
        <v>77937</v>
      </c>
    </row>
    <row r="7340" spans="1:12" x14ac:dyDescent="0.15">
      <c r="A7340" t="s">
        <v>12</v>
      </c>
      <c r="B7340">
        <v>2014216</v>
      </c>
      <c r="C7340">
        <v>2014236</v>
      </c>
      <c r="D7340" t="s">
        <v>24393</v>
      </c>
      <c r="E7340" t="s">
        <v>90</v>
      </c>
      <c r="F7340" t="s">
        <v>15</v>
      </c>
      <c r="G7340" t="s">
        <v>23</v>
      </c>
      <c r="H7340">
        <v>12</v>
      </c>
      <c r="I7340" t="s">
        <v>24394</v>
      </c>
      <c r="J7340" t="s">
        <v>24395</v>
      </c>
      <c r="K7340" t="s">
        <v>24396</v>
      </c>
      <c r="L7340" t="s">
        <v>77991</v>
      </c>
    </row>
    <row r="7341" spans="1:12" x14ac:dyDescent="0.15">
      <c r="A7341" t="s">
        <v>12</v>
      </c>
      <c r="B7341">
        <v>2014244</v>
      </c>
      <c r="C7341">
        <v>2014264</v>
      </c>
      <c r="D7341" t="s">
        <v>24393</v>
      </c>
      <c r="E7341" t="s">
        <v>90</v>
      </c>
      <c r="F7341" t="s">
        <v>15</v>
      </c>
      <c r="G7341" t="s">
        <v>16</v>
      </c>
      <c r="H7341">
        <v>40</v>
      </c>
      <c r="I7341" t="s">
        <v>24397</v>
      </c>
      <c r="J7341" t="s">
        <v>24398</v>
      </c>
      <c r="K7341" t="s">
        <v>24399</v>
      </c>
      <c r="L7341" t="s">
        <v>77952</v>
      </c>
    </row>
    <row r="7342" spans="1:12" x14ac:dyDescent="0.15">
      <c r="A7342" t="s">
        <v>12</v>
      </c>
      <c r="B7342">
        <v>2014275</v>
      </c>
      <c r="C7342">
        <v>2014295</v>
      </c>
      <c r="D7342" t="s">
        <v>24393</v>
      </c>
      <c r="E7342" t="s">
        <v>90</v>
      </c>
      <c r="F7342" t="s">
        <v>15</v>
      </c>
      <c r="G7342" t="s">
        <v>32</v>
      </c>
      <c r="H7342">
        <v>71</v>
      </c>
      <c r="I7342" t="s">
        <v>24400</v>
      </c>
      <c r="J7342" t="s">
        <v>24401</v>
      </c>
      <c r="K7342" t="s">
        <v>24402</v>
      </c>
      <c r="L7342" t="s">
        <v>77969</v>
      </c>
    </row>
    <row r="7343" spans="1:12" x14ac:dyDescent="0.15">
      <c r="A7343" t="s">
        <v>12</v>
      </c>
      <c r="B7343">
        <v>2014310</v>
      </c>
      <c r="C7343">
        <v>2014330</v>
      </c>
      <c r="D7343" t="s">
        <v>24393</v>
      </c>
      <c r="E7343" t="s">
        <v>90</v>
      </c>
      <c r="F7343" t="s">
        <v>15</v>
      </c>
      <c r="G7343" t="s">
        <v>16</v>
      </c>
      <c r="H7343">
        <v>106</v>
      </c>
      <c r="I7343" t="s">
        <v>24403</v>
      </c>
      <c r="J7343" t="s">
        <v>24404</v>
      </c>
      <c r="K7343" t="s">
        <v>24405</v>
      </c>
      <c r="L7343" t="s">
        <v>77914</v>
      </c>
    </row>
    <row r="7344" spans="1:12" x14ac:dyDescent="0.15">
      <c r="A7344" t="s">
        <v>12</v>
      </c>
      <c r="B7344">
        <v>2015367</v>
      </c>
      <c r="C7344">
        <v>2015387</v>
      </c>
      <c r="D7344" t="s">
        <v>24406</v>
      </c>
      <c r="E7344" t="s">
        <v>24407</v>
      </c>
      <c r="F7344" t="s">
        <v>76</v>
      </c>
      <c r="G7344" t="s">
        <v>16</v>
      </c>
      <c r="H7344">
        <v>11</v>
      </c>
      <c r="I7344" t="s">
        <v>24408</v>
      </c>
      <c r="J7344" t="s">
        <v>24409</v>
      </c>
      <c r="K7344" t="s">
        <v>24410</v>
      </c>
      <c r="L7344" t="s">
        <v>77974</v>
      </c>
    </row>
    <row r="7345" spans="1:12" x14ac:dyDescent="0.15">
      <c r="A7345" t="s">
        <v>12</v>
      </c>
      <c r="B7345">
        <v>2015334</v>
      </c>
      <c r="C7345">
        <v>2015354</v>
      </c>
      <c r="D7345" t="s">
        <v>24406</v>
      </c>
      <c r="E7345" t="s">
        <v>24407</v>
      </c>
      <c r="F7345" t="s">
        <v>76</v>
      </c>
      <c r="G7345" t="s">
        <v>16</v>
      </c>
      <c r="H7345">
        <v>44</v>
      </c>
      <c r="I7345" t="s">
        <v>24411</v>
      </c>
      <c r="J7345" t="s">
        <v>24412</v>
      </c>
      <c r="K7345" t="s">
        <v>24413</v>
      </c>
      <c r="L7345" t="s">
        <v>78016</v>
      </c>
    </row>
    <row r="7346" spans="1:12" x14ac:dyDescent="0.15">
      <c r="A7346" t="s">
        <v>12</v>
      </c>
      <c r="B7346">
        <v>2015308</v>
      </c>
      <c r="C7346">
        <v>2015328</v>
      </c>
      <c r="D7346" t="s">
        <v>24406</v>
      </c>
      <c r="E7346" t="s">
        <v>24407</v>
      </c>
      <c r="F7346" t="s">
        <v>76</v>
      </c>
      <c r="G7346" t="s">
        <v>16</v>
      </c>
      <c r="H7346">
        <v>70</v>
      </c>
      <c r="I7346" t="s">
        <v>24414</v>
      </c>
      <c r="J7346" t="s">
        <v>24415</v>
      </c>
      <c r="K7346" t="s">
        <v>24416</v>
      </c>
      <c r="L7346" t="s">
        <v>77919</v>
      </c>
    </row>
    <row r="7347" spans="1:12" x14ac:dyDescent="0.15">
      <c r="A7347" t="s">
        <v>12</v>
      </c>
      <c r="B7347">
        <v>2015265</v>
      </c>
      <c r="C7347">
        <v>2015285</v>
      </c>
      <c r="D7347" t="s">
        <v>24406</v>
      </c>
      <c r="E7347" t="s">
        <v>24407</v>
      </c>
      <c r="F7347" t="s">
        <v>76</v>
      </c>
      <c r="G7347" t="s">
        <v>23</v>
      </c>
      <c r="H7347">
        <v>113</v>
      </c>
      <c r="I7347" t="s">
        <v>24417</v>
      </c>
      <c r="J7347" t="s">
        <v>24418</v>
      </c>
      <c r="K7347" t="s">
        <v>24419</v>
      </c>
      <c r="L7347" t="s">
        <v>77986</v>
      </c>
    </row>
    <row r="7348" spans="1:12" x14ac:dyDescent="0.15">
      <c r="A7348" t="s">
        <v>12</v>
      </c>
      <c r="B7348">
        <v>2015528</v>
      </c>
      <c r="C7348">
        <v>2015548</v>
      </c>
      <c r="D7348" t="s">
        <v>24420</v>
      </c>
      <c r="E7348" t="s">
        <v>24421</v>
      </c>
      <c r="F7348" t="s">
        <v>15</v>
      </c>
      <c r="G7348" t="s">
        <v>32</v>
      </c>
      <c r="H7348">
        <v>1</v>
      </c>
      <c r="I7348" t="s">
        <v>24422</v>
      </c>
      <c r="J7348" t="s">
        <v>24423</v>
      </c>
      <c r="K7348" t="s">
        <v>24424</v>
      </c>
      <c r="L7348" t="s">
        <v>77917</v>
      </c>
    </row>
    <row r="7349" spans="1:12" x14ac:dyDescent="0.15">
      <c r="A7349" t="s">
        <v>12</v>
      </c>
      <c r="B7349">
        <v>2015555</v>
      </c>
      <c r="C7349">
        <v>2015575</v>
      </c>
      <c r="D7349" t="s">
        <v>24420</v>
      </c>
      <c r="E7349" t="s">
        <v>24421</v>
      </c>
      <c r="F7349" t="s">
        <v>15</v>
      </c>
      <c r="G7349" t="s">
        <v>36</v>
      </c>
      <c r="H7349">
        <v>28</v>
      </c>
      <c r="I7349" t="s">
        <v>24425</v>
      </c>
      <c r="J7349" t="s">
        <v>24426</v>
      </c>
      <c r="K7349" t="s">
        <v>24427</v>
      </c>
      <c r="L7349" t="s">
        <v>77956</v>
      </c>
    </row>
    <row r="7350" spans="1:12" x14ac:dyDescent="0.15">
      <c r="A7350" t="s">
        <v>12</v>
      </c>
      <c r="B7350">
        <v>2015582</v>
      </c>
      <c r="C7350">
        <v>2015602</v>
      </c>
      <c r="D7350" t="s">
        <v>24420</v>
      </c>
      <c r="E7350" t="s">
        <v>24421</v>
      </c>
      <c r="F7350" t="s">
        <v>15</v>
      </c>
      <c r="G7350" t="s">
        <v>32</v>
      </c>
      <c r="H7350">
        <v>55</v>
      </c>
      <c r="I7350" t="s">
        <v>24428</v>
      </c>
      <c r="J7350" t="s">
        <v>24429</v>
      </c>
      <c r="K7350" t="s">
        <v>24430</v>
      </c>
      <c r="L7350" t="s">
        <v>77992</v>
      </c>
    </row>
    <row r="7351" spans="1:12" x14ac:dyDescent="0.15">
      <c r="A7351" t="s">
        <v>12</v>
      </c>
      <c r="B7351">
        <v>2015610</v>
      </c>
      <c r="C7351">
        <v>2015630</v>
      </c>
      <c r="D7351" t="s">
        <v>24420</v>
      </c>
      <c r="E7351" t="s">
        <v>24421</v>
      </c>
      <c r="F7351" t="s">
        <v>15</v>
      </c>
      <c r="G7351" t="s">
        <v>16</v>
      </c>
      <c r="H7351">
        <v>83</v>
      </c>
      <c r="I7351" t="s">
        <v>24431</v>
      </c>
      <c r="J7351" t="s">
        <v>24432</v>
      </c>
      <c r="K7351" t="s">
        <v>24433</v>
      </c>
      <c r="L7351" t="s">
        <v>77958</v>
      </c>
    </row>
    <row r="7352" spans="1:12" x14ac:dyDescent="0.15">
      <c r="A7352" t="s">
        <v>12</v>
      </c>
      <c r="B7352">
        <v>2017497</v>
      </c>
      <c r="C7352">
        <v>2017517</v>
      </c>
      <c r="D7352" t="s">
        <v>24434</v>
      </c>
      <c r="E7352" t="s">
        <v>24435</v>
      </c>
      <c r="F7352" t="s">
        <v>15</v>
      </c>
      <c r="G7352" t="s">
        <v>23</v>
      </c>
      <c r="H7352">
        <v>41</v>
      </c>
      <c r="I7352" t="s">
        <v>24436</v>
      </c>
      <c r="J7352" t="s">
        <v>24437</v>
      </c>
      <c r="K7352" t="s">
        <v>24438</v>
      </c>
      <c r="L7352" t="s">
        <v>78014</v>
      </c>
    </row>
    <row r="7353" spans="1:12" x14ac:dyDescent="0.15">
      <c r="A7353" t="s">
        <v>12</v>
      </c>
      <c r="B7353">
        <v>2017520</v>
      </c>
      <c r="C7353">
        <v>2017540</v>
      </c>
      <c r="D7353" t="s">
        <v>24434</v>
      </c>
      <c r="E7353" t="s">
        <v>24435</v>
      </c>
      <c r="F7353" t="s">
        <v>15</v>
      </c>
      <c r="G7353" t="s">
        <v>32</v>
      </c>
      <c r="H7353">
        <v>64</v>
      </c>
      <c r="I7353" t="s">
        <v>24439</v>
      </c>
      <c r="J7353" t="s">
        <v>24440</v>
      </c>
      <c r="K7353" t="s">
        <v>24441</v>
      </c>
      <c r="L7353" t="s">
        <v>77989</v>
      </c>
    </row>
    <row r="7354" spans="1:12" x14ac:dyDescent="0.15">
      <c r="A7354" t="s">
        <v>12</v>
      </c>
      <c r="B7354">
        <v>2017554</v>
      </c>
      <c r="C7354">
        <v>2017574</v>
      </c>
      <c r="D7354" t="s">
        <v>24434</v>
      </c>
      <c r="E7354" t="s">
        <v>24435</v>
      </c>
      <c r="F7354" t="s">
        <v>15</v>
      </c>
      <c r="G7354" t="s">
        <v>23</v>
      </c>
      <c r="H7354">
        <v>98</v>
      </c>
      <c r="I7354" t="s">
        <v>24442</v>
      </c>
      <c r="J7354" t="s">
        <v>24443</v>
      </c>
      <c r="K7354" t="s">
        <v>24444</v>
      </c>
      <c r="L7354" t="s">
        <v>78048</v>
      </c>
    </row>
    <row r="7355" spans="1:12" x14ac:dyDescent="0.15">
      <c r="A7355" t="s">
        <v>12</v>
      </c>
      <c r="B7355">
        <v>2017583</v>
      </c>
      <c r="C7355">
        <v>2017603</v>
      </c>
      <c r="D7355" t="s">
        <v>24434</v>
      </c>
      <c r="E7355" t="s">
        <v>24435</v>
      </c>
      <c r="F7355" t="s">
        <v>15</v>
      </c>
      <c r="G7355" t="s">
        <v>16</v>
      </c>
      <c r="H7355">
        <v>127</v>
      </c>
      <c r="I7355" t="s">
        <v>24445</v>
      </c>
      <c r="J7355" t="s">
        <v>24446</v>
      </c>
      <c r="K7355" t="s">
        <v>24447</v>
      </c>
      <c r="L7355" t="s">
        <v>78026</v>
      </c>
    </row>
    <row r="7356" spans="1:12" x14ac:dyDescent="0.15">
      <c r="A7356" t="s">
        <v>12</v>
      </c>
      <c r="B7356">
        <v>2018539</v>
      </c>
      <c r="C7356">
        <v>2018559</v>
      </c>
      <c r="D7356" t="s">
        <v>24448</v>
      </c>
      <c r="E7356" t="s">
        <v>24449</v>
      </c>
      <c r="F7356" t="s">
        <v>15</v>
      </c>
      <c r="G7356" t="s">
        <v>16</v>
      </c>
      <c r="H7356">
        <v>53</v>
      </c>
      <c r="I7356" t="s">
        <v>24450</v>
      </c>
      <c r="J7356" t="s">
        <v>24451</v>
      </c>
      <c r="K7356" t="s">
        <v>24452</v>
      </c>
      <c r="L7356" t="s">
        <v>77922</v>
      </c>
    </row>
    <row r="7357" spans="1:12" x14ac:dyDescent="0.15">
      <c r="A7357" t="s">
        <v>12</v>
      </c>
      <c r="B7357">
        <v>2018571</v>
      </c>
      <c r="C7357">
        <v>2018591</v>
      </c>
      <c r="D7357" t="s">
        <v>24448</v>
      </c>
      <c r="E7357" t="s">
        <v>24449</v>
      </c>
      <c r="F7357" t="s">
        <v>15</v>
      </c>
      <c r="G7357" t="s">
        <v>16</v>
      </c>
      <c r="H7357">
        <v>85</v>
      </c>
      <c r="I7357" t="s">
        <v>24453</v>
      </c>
      <c r="J7357" t="s">
        <v>24454</v>
      </c>
      <c r="K7357" t="s">
        <v>24455</v>
      </c>
      <c r="L7357" t="s">
        <v>77972</v>
      </c>
    </row>
    <row r="7358" spans="1:12" x14ac:dyDescent="0.15">
      <c r="A7358" t="s">
        <v>12</v>
      </c>
      <c r="B7358">
        <v>2018604</v>
      </c>
      <c r="C7358">
        <v>2018624</v>
      </c>
      <c r="D7358" t="s">
        <v>24448</v>
      </c>
      <c r="E7358" t="s">
        <v>24449</v>
      </c>
      <c r="F7358" t="s">
        <v>15</v>
      </c>
      <c r="G7358" t="s">
        <v>16</v>
      </c>
      <c r="H7358">
        <v>118</v>
      </c>
      <c r="I7358" t="s">
        <v>24456</v>
      </c>
      <c r="J7358" t="s">
        <v>24457</v>
      </c>
      <c r="K7358" t="s">
        <v>24458</v>
      </c>
      <c r="L7358" t="s">
        <v>77973</v>
      </c>
    </row>
    <row r="7359" spans="1:12" x14ac:dyDescent="0.15">
      <c r="A7359" t="s">
        <v>12</v>
      </c>
      <c r="B7359">
        <v>2018641</v>
      </c>
      <c r="C7359">
        <v>2018661</v>
      </c>
      <c r="D7359" t="s">
        <v>24448</v>
      </c>
      <c r="E7359" t="s">
        <v>24449</v>
      </c>
      <c r="F7359" t="s">
        <v>15</v>
      </c>
      <c r="G7359" t="s">
        <v>23</v>
      </c>
      <c r="H7359">
        <v>155</v>
      </c>
      <c r="I7359" t="s">
        <v>24459</v>
      </c>
      <c r="J7359" t="s">
        <v>24460</v>
      </c>
      <c r="K7359" t="s">
        <v>24461</v>
      </c>
      <c r="L7359" t="s">
        <v>78083</v>
      </c>
    </row>
    <row r="7360" spans="1:12" x14ac:dyDescent="0.15">
      <c r="A7360" t="s">
        <v>12</v>
      </c>
      <c r="B7360">
        <v>2019238</v>
      </c>
      <c r="C7360">
        <v>2019258</v>
      </c>
      <c r="D7360" t="s">
        <v>24462</v>
      </c>
      <c r="E7360" t="s">
        <v>90</v>
      </c>
      <c r="F7360" t="s">
        <v>15</v>
      </c>
      <c r="G7360" t="s">
        <v>16</v>
      </c>
      <c r="H7360">
        <v>0</v>
      </c>
      <c r="I7360" t="s">
        <v>24463</v>
      </c>
      <c r="J7360" t="s">
        <v>24464</v>
      </c>
      <c r="K7360" t="s">
        <v>24465</v>
      </c>
      <c r="L7360" t="s">
        <v>77980</v>
      </c>
    </row>
    <row r="7361" spans="1:12" x14ac:dyDescent="0.15">
      <c r="A7361" t="s">
        <v>12</v>
      </c>
      <c r="B7361">
        <v>2019311</v>
      </c>
      <c r="C7361">
        <v>2019331</v>
      </c>
      <c r="D7361" t="s">
        <v>24462</v>
      </c>
      <c r="E7361" t="s">
        <v>90</v>
      </c>
      <c r="F7361" t="s">
        <v>15</v>
      </c>
      <c r="G7361" t="s">
        <v>32</v>
      </c>
      <c r="H7361">
        <v>73</v>
      </c>
      <c r="I7361" t="s">
        <v>24466</v>
      </c>
      <c r="J7361" t="s">
        <v>24467</v>
      </c>
      <c r="K7361" t="s">
        <v>24468</v>
      </c>
      <c r="L7361" t="s">
        <v>77926</v>
      </c>
    </row>
    <row r="7362" spans="1:12" x14ac:dyDescent="0.15">
      <c r="A7362" t="s">
        <v>12</v>
      </c>
      <c r="B7362">
        <v>2019341</v>
      </c>
      <c r="C7362">
        <v>2019361</v>
      </c>
      <c r="D7362" t="s">
        <v>24462</v>
      </c>
      <c r="E7362" t="s">
        <v>90</v>
      </c>
      <c r="F7362" t="s">
        <v>15</v>
      </c>
      <c r="G7362" t="s">
        <v>32</v>
      </c>
      <c r="H7362">
        <v>103</v>
      </c>
      <c r="I7362" t="s">
        <v>24469</v>
      </c>
      <c r="J7362" t="s">
        <v>24470</v>
      </c>
      <c r="K7362" t="s">
        <v>24471</v>
      </c>
      <c r="L7362" t="s">
        <v>77937</v>
      </c>
    </row>
    <row r="7363" spans="1:12" x14ac:dyDescent="0.15">
      <c r="A7363" t="s">
        <v>12</v>
      </c>
      <c r="B7363">
        <v>2019365</v>
      </c>
      <c r="C7363">
        <v>2019385</v>
      </c>
      <c r="D7363" t="s">
        <v>24462</v>
      </c>
      <c r="E7363" t="s">
        <v>90</v>
      </c>
      <c r="F7363" t="s">
        <v>15</v>
      </c>
      <c r="G7363" t="s">
        <v>32</v>
      </c>
      <c r="H7363">
        <v>127</v>
      </c>
      <c r="I7363" t="s">
        <v>24472</v>
      </c>
      <c r="J7363" t="s">
        <v>24473</v>
      </c>
      <c r="K7363" t="s">
        <v>24474</v>
      </c>
      <c r="L7363" t="s">
        <v>78026</v>
      </c>
    </row>
    <row r="7364" spans="1:12" x14ac:dyDescent="0.15">
      <c r="A7364" t="s">
        <v>12</v>
      </c>
      <c r="B7364">
        <v>2021198</v>
      </c>
      <c r="C7364">
        <v>2021218</v>
      </c>
      <c r="D7364" t="s">
        <v>24475</v>
      </c>
      <c r="E7364" t="s">
        <v>90</v>
      </c>
      <c r="F7364" t="s">
        <v>15</v>
      </c>
      <c r="G7364" t="s">
        <v>16</v>
      </c>
      <c r="H7364">
        <v>14</v>
      </c>
      <c r="I7364" t="s">
        <v>24476</v>
      </c>
      <c r="J7364" t="s">
        <v>24477</v>
      </c>
      <c r="K7364" t="s">
        <v>24478</v>
      </c>
      <c r="L7364" t="s">
        <v>77924</v>
      </c>
    </row>
    <row r="7365" spans="1:12" x14ac:dyDescent="0.15">
      <c r="A7365" t="s">
        <v>12</v>
      </c>
      <c r="B7365">
        <v>2021227</v>
      </c>
      <c r="C7365">
        <v>2021247</v>
      </c>
      <c r="D7365" t="s">
        <v>24475</v>
      </c>
      <c r="E7365" t="s">
        <v>90</v>
      </c>
      <c r="F7365" t="s">
        <v>15</v>
      </c>
      <c r="G7365" t="s">
        <v>23</v>
      </c>
      <c r="H7365">
        <v>43</v>
      </c>
      <c r="I7365" t="s">
        <v>24479</v>
      </c>
      <c r="J7365" t="s">
        <v>24480</v>
      </c>
      <c r="K7365" t="s">
        <v>24481</v>
      </c>
      <c r="L7365" t="s">
        <v>77942</v>
      </c>
    </row>
    <row r="7366" spans="1:12" x14ac:dyDescent="0.15">
      <c r="A7366" t="s">
        <v>12</v>
      </c>
      <c r="B7366">
        <v>2021260</v>
      </c>
      <c r="C7366">
        <v>2021280</v>
      </c>
      <c r="D7366" t="s">
        <v>24475</v>
      </c>
      <c r="E7366" t="s">
        <v>90</v>
      </c>
      <c r="F7366" t="s">
        <v>15</v>
      </c>
      <c r="G7366" t="s">
        <v>16</v>
      </c>
      <c r="H7366">
        <v>76</v>
      </c>
      <c r="I7366" t="s">
        <v>24482</v>
      </c>
      <c r="J7366" t="s">
        <v>24483</v>
      </c>
      <c r="K7366" t="s">
        <v>24484</v>
      </c>
      <c r="L7366" t="s">
        <v>77985</v>
      </c>
    </row>
    <row r="7367" spans="1:12" x14ac:dyDescent="0.15">
      <c r="A7367" t="s">
        <v>12</v>
      </c>
      <c r="B7367">
        <v>2021296</v>
      </c>
      <c r="C7367">
        <v>2021316</v>
      </c>
      <c r="D7367" t="s">
        <v>24475</v>
      </c>
      <c r="E7367" t="s">
        <v>90</v>
      </c>
      <c r="F7367" t="s">
        <v>15</v>
      </c>
      <c r="G7367" t="s">
        <v>16</v>
      </c>
      <c r="H7367">
        <v>112</v>
      </c>
      <c r="I7367" t="s">
        <v>24485</v>
      </c>
      <c r="J7367" t="s">
        <v>24486</v>
      </c>
      <c r="K7367" t="s">
        <v>24487</v>
      </c>
      <c r="L7367" t="s">
        <v>77950</v>
      </c>
    </row>
    <row r="7368" spans="1:12" x14ac:dyDescent="0.15">
      <c r="A7368" t="s">
        <v>12</v>
      </c>
      <c r="B7368">
        <v>2022557</v>
      </c>
      <c r="C7368">
        <v>2022577</v>
      </c>
      <c r="D7368" t="s">
        <v>24488</v>
      </c>
      <c r="E7368" t="s">
        <v>90</v>
      </c>
      <c r="F7368" t="s">
        <v>15</v>
      </c>
      <c r="G7368" t="s">
        <v>32</v>
      </c>
      <c r="H7368">
        <v>10</v>
      </c>
      <c r="I7368" t="s">
        <v>24489</v>
      </c>
      <c r="J7368" t="s">
        <v>24490</v>
      </c>
      <c r="K7368" t="s">
        <v>24491</v>
      </c>
      <c r="L7368" t="s">
        <v>78001</v>
      </c>
    </row>
    <row r="7369" spans="1:12" x14ac:dyDescent="0.15">
      <c r="A7369" t="s">
        <v>12</v>
      </c>
      <c r="B7369">
        <v>2022583</v>
      </c>
      <c r="C7369">
        <v>2022603</v>
      </c>
      <c r="D7369" t="s">
        <v>24488</v>
      </c>
      <c r="E7369" t="s">
        <v>90</v>
      </c>
      <c r="F7369" t="s">
        <v>15</v>
      </c>
      <c r="G7369" t="s">
        <v>16</v>
      </c>
      <c r="H7369">
        <v>36</v>
      </c>
      <c r="I7369" t="s">
        <v>24492</v>
      </c>
      <c r="J7369" t="s">
        <v>24493</v>
      </c>
      <c r="K7369" t="s">
        <v>24494</v>
      </c>
      <c r="L7369" t="s">
        <v>78003</v>
      </c>
    </row>
    <row r="7370" spans="1:12" x14ac:dyDescent="0.15">
      <c r="A7370" t="s">
        <v>12</v>
      </c>
      <c r="B7370">
        <v>2022607</v>
      </c>
      <c r="C7370">
        <v>2022627</v>
      </c>
      <c r="D7370" t="s">
        <v>24488</v>
      </c>
      <c r="E7370" t="s">
        <v>90</v>
      </c>
      <c r="F7370" t="s">
        <v>15</v>
      </c>
      <c r="G7370" t="s">
        <v>32</v>
      </c>
      <c r="H7370">
        <v>60</v>
      </c>
      <c r="I7370" t="s">
        <v>24495</v>
      </c>
      <c r="J7370" t="s">
        <v>24496</v>
      </c>
      <c r="K7370" t="s">
        <v>24497</v>
      </c>
      <c r="L7370" t="s">
        <v>78006</v>
      </c>
    </row>
    <row r="7371" spans="1:12" x14ac:dyDescent="0.15">
      <c r="A7371" t="s">
        <v>12</v>
      </c>
      <c r="B7371">
        <v>2022634</v>
      </c>
      <c r="C7371">
        <v>2022654</v>
      </c>
      <c r="D7371" t="s">
        <v>24488</v>
      </c>
      <c r="E7371" t="s">
        <v>90</v>
      </c>
      <c r="F7371" t="s">
        <v>15</v>
      </c>
      <c r="G7371" t="s">
        <v>16</v>
      </c>
      <c r="H7371">
        <v>87</v>
      </c>
      <c r="I7371" t="s">
        <v>24498</v>
      </c>
      <c r="J7371" t="s">
        <v>24499</v>
      </c>
      <c r="K7371" t="s">
        <v>24500</v>
      </c>
      <c r="L7371" t="s">
        <v>78024</v>
      </c>
    </row>
    <row r="7372" spans="1:12" x14ac:dyDescent="0.15">
      <c r="A7372" t="s">
        <v>12</v>
      </c>
      <c r="B7372">
        <v>2023488</v>
      </c>
      <c r="C7372">
        <v>2023508</v>
      </c>
      <c r="D7372" t="s">
        <v>24501</v>
      </c>
      <c r="E7372" t="s">
        <v>90</v>
      </c>
      <c r="F7372" t="s">
        <v>15</v>
      </c>
      <c r="G7372" t="s">
        <v>36</v>
      </c>
      <c r="H7372">
        <v>16</v>
      </c>
      <c r="I7372" t="s">
        <v>24502</v>
      </c>
      <c r="J7372" t="s">
        <v>24503</v>
      </c>
      <c r="K7372" t="s">
        <v>24504</v>
      </c>
      <c r="L7372" t="s">
        <v>77905</v>
      </c>
    </row>
    <row r="7373" spans="1:12" x14ac:dyDescent="0.15">
      <c r="A7373" t="s">
        <v>12</v>
      </c>
      <c r="B7373">
        <v>2023513</v>
      </c>
      <c r="C7373">
        <v>2023533</v>
      </c>
      <c r="D7373" t="s">
        <v>24501</v>
      </c>
      <c r="E7373" t="s">
        <v>90</v>
      </c>
      <c r="F7373" t="s">
        <v>15</v>
      </c>
      <c r="G7373" t="s">
        <v>16</v>
      </c>
      <c r="H7373">
        <v>41</v>
      </c>
      <c r="I7373" t="s">
        <v>24505</v>
      </c>
      <c r="J7373" t="s">
        <v>24506</v>
      </c>
      <c r="K7373" t="s">
        <v>24507</v>
      </c>
      <c r="L7373" t="s">
        <v>78014</v>
      </c>
    </row>
    <row r="7374" spans="1:12" x14ac:dyDescent="0.15">
      <c r="A7374" t="s">
        <v>12</v>
      </c>
      <c r="B7374">
        <v>2023533</v>
      </c>
      <c r="C7374">
        <v>2023553</v>
      </c>
      <c r="D7374" t="s">
        <v>24501</v>
      </c>
      <c r="E7374" t="s">
        <v>90</v>
      </c>
      <c r="F7374" t="s">
        <v>15</v>
      </c>
      <c r="G7374" t="s">
        <v>36</v>
      </c>
      <c r="H7374">
        <v>61</v>
      </c>
      <c r="I7374" t="s">
        <v>24508</v>
      </c>
      <c r="J7374" t="s">
        <v>24509</v>
      </c>
      <c r="K7374" t="s">
        <v>24510</v>
      </c>
      <c r="L7374" t="s">
        <v>77979</v>
      </c>
    </row>
    <row r="7375" spans="1:12" x14ac:dyDescent="0.15">
      <c r="A7375" t="s">
        <v>12</v>
      </c>
      <c r="B7375">
        <v>2023565</v>
      </c>
      <c r="C7375">
        <v>2023585</v>
      </c>
      <c r="D7375" t="s">
        <v>24501</v>
      </c>
      <c r="E7375" t="s">
        <v>90</v>
      </c>
      <c r="F7375" t="s">
        <v>15</v>
      </c>
      <c r="G7375" t="s">
        <v>16</v>
      </c>
      <c r="H7375">
        <v>93</v>
      </c>
      <c r="I7375" t="s">
        <v>24511</v>
      </c>
      <c r="J7375" t="s">
        <v>24512</v>
      </c>
      <c r="K7375" t="s">
        <v>24513</v>
      </c>
      <c r="L7375" t="s">
        <v>78044</v>
      </c>
    </row>
    <row r="7376" spans="1:12" x14ac:dyDescent="0.15">
      <c r="A7376" t="s">
        <v>12</v>
      </c>
      <c r="B7376">
        <v>2024360</v>
      </c>
      <c r="C7376">
        <v>2024380</v>
      </c>
      <c r="D7376" t="s">
        <v>24514</v>
      </c>
      <c r="E7376" t="s">
        <v>90</v>
      </c>
      <c r="F7376" t="s">
        <v>15</v>
      </c>
      <c r="G7376" t="s">
        <v>36</v>
      </c>
      <c r="H7376">
        <v>10</v>
      </c>
      <c r="I7376" t="s">
        <v>24515</v>
      </c>
      <c r="J7376" t="s">
        <v>24516</v>
      </c>
      <c r="K7376" t="s">
        <v>24517</v>
      </c>
      <c r="L7376" t="s">
        <v>78001</v>
      </c>
    </row>
    <row r="7377" spans="1:12" x14ac:dyDescent="0.15">
      <c r="A7377" t="s">
        <v>12</v>
      </c>
      <c r="B7377">
        <v>2024400</v>
      </c>
      <c r="C7377">
        <v>2024420</v>
      </c>
      <c r="D7377" t="s">
        <v>24514</v>
      </c>
      <c r="E7377" t="s">
        <v>90</v>
      </c>
      <c r="F7377" t="s">
        <v>15</v>
      </c>
      <c r="G7377" t="s">
        <v>23</v>
      </c>
      <c r="H7377">
        <v>50</v>
      </c>
      <c r="I7377" t="s">
        <v>24518</v>
      </c>
      <c r="J7377" t="s">
        <v>24519</v>
      </c>
      <c r="K7377" t="s">
        <v>24520</v>
      </c>
      <c r="L7377" t="s">
        <v>77925</v>
      </c>
    </row>
    <row r="7378" spans="1:12" x14ac:dyDescent="0.15">
      <c r="A7378" t="s">
        <v>12</v>
      </c>
      <c r="B7378">
        <v>2024441</v>
      </c>
      <c r="C7378">
        <v>2024461</v>
      </c>
      <c r="D7378" t="s">
        <v>24514</v>
      </c>
      <c r="E7378" t="s">
        <v>90</v>
      </c>
      <c r="F7378" t="s">
        <v>15</v>
      </c>
      <c r="G7378" t="s">
        <v>16</v>
      </c>
      <c r="H7378">
        <v>91</v>
      </c>
      <c r="I7378" t="s">
        <v>24521</v>
      </c>
      <c r="J7378" t="s">
        <v>24522</v>
      </c>
      <c r="K7378" t="s">
        <v>24523</v>
      </c>
      <c r="L7378" t="s">
        <v>77907</v>
      </c>
    </row>
    <row r="7379" spans="1:12" x14ac:dyDescent="0.15">
      <c r="A7379" t="s">
        <v>12</v>
      </c>
      <c r="B7379">
        <v>2024468</v>
      </c>
      <c r="C7379">
        <v>2024488</v>
      </c>
      <c r="D7379" t="s">
        <v>24514</v>
      </c>
      <c r="E7379" t="s">
        <v>90</v>
      </c>
      <c r="F7379" t="s">
        <v>15</v>
      </c>
      <c r="G7379" t="s">
        <v>23</v>
      </c>
      <c r="H7379">
        <v>118</v>
      </c>
      <c r="I7379" t="s">
        <v>24524</v>
      </c>
      <c r="J7379" t="s">
        <v>24525</v>
      </c>
      <c r="K7379" t="s">
        <v>24526</v>
      </c>
      <c r="L7379" t="s">
        <v>77973</v>
      </c>
    </row>
    <row r="7380" spans="1:12" x14ac:dyDescent="0.15">
      <c r="A7380" t="s">
        <v>12</v>
      </c>
      <c r="B7380">
        <v>2025576</v>
      </c>
      <c r="C7380">
        <v>2025596</v>
      </c>
      <c r="D7380" t="s">
        <v>24527</v>
      </c>
      <c r="E7380" t="s">
        <v>24528</v>
      </c>
      <c r="F7380" t="s">
        <v>15</v>
      </c>
      <c r="G7380" t="s">
        <v>32</v>
      </c>
      <c r="H7380">
        <v>22</v>
      </c>
      <c r="I7380" t="s">
        <v>24529</v>
      </c>
      <c r="J7380" t="s">
        <v>24530</v>
      </c>
      <c r="K7380" t="s">
        <v>24531</v>
      </c>
      <c r="L7380" t="str">
        <f>HYPERLINK("https://www.ncbi.nlm.nih.gov/nuccore/FM209186.1?report=graph&amp;tracks=[key:gene_model_track,Options:GeneOnly]&amp;mk=2025577:2025596|offset_22|00cc00,2025605:2025624|offset_50|444444,2025665:2025684|offset_110|444444&amp;v=2025376:2025884&amp;c=444444", "offset 22")</f>
        <v>offset 22</v>
      </c>
    </row>
    <row r="7381" spans="1:12" x14ac:dyDescent="0.15">
      <c r="A7381" t="s">
        <v>12</v>
      </c>
      <c r="B7381">
        <v>2025604</v>
      </c>
      <c r="C7381">
        <v>2025624</v>
      </c>
      <c r="D7381" t="s">
        <v>24527</v>
      </c>
      <c r="E7381" t="s">
        <v>24528</v>
      </c>
      <c r="F7381" t="s">
        <v>15</v>
      </c>
      <c r="G7381" t="s">
        <v>23</v>
      </c>
      <c r="H7381">
        <v>50</v>
      </c>
      <c r="I7381" t="s">
        <v>24532</v>
      </c>
      <c r="J7381" t="s">
        <v>24533</v>
      </c>
      <c r="K7381" t="s">
        <v>24534</v>
      </c>
      <c r="L7381" t="str">
        <f>HYPERLINK("https://www.ncbi.nlm.nih.gov/nuccore/FM209186.1?report=graph&amp;tracks=[key:gene_model_track,Options:GeneOnly]&amp;mk=2025577:2025596|offset_22|444444,2025605:2025624|offset_50|00cc00,2025665:2025684|offset_110|444444&amp;v=2025376:2025884&amp;c=444444", "offset 50")</f>
        <v>offset 50</v>
      </c>
    </row>
    <row r="7382" spans="1:12" x14ac:dyDescent="0.15">
      <c r="A7382" t="s">
        <v>12</v>
      </c>
      <c r="B7382">
        <v>2025664</v>
      </c>
      <c r="C7382">
        <v>2025684</v>
      </c>
      <c r="D7382" t="s">
        <v>24527</v>
      </c>
      <c r="E7382" t="s">
        <v>24528</v>
      </c>
      <c r="F7382" t="s">
        <v>15</v>
      </c>
      <c r="G7382" t="s">
        <v>36</v>
      </c>
      <c r="H7382">
        <v>110</v>
      </c>
      <c r="I7382" t="s">
        <v>24535</v>
      </c>
      <c r="J7382" t="s">
        <v>24536</v>
      </c>
      <c r="K7382" t="s">
        <v>24537</v>
      </c>
      <c r="L7382" t="str">
        <f>HYPERLINK("https://www.ncbi.nlm.nih.gov/nuccore/FM209186.1?report=graph&amp;tracks=[key:gene_model_track,Options:GeneOnly]&amp;mk=2025577:2025596|offset_22|444444,2025605:2025624|offset_50|444444,2025665:2025684|offset_110|00cc00&amp;v=2025376:2025884&amp;c=444444", "offset 110")</f>
        <v>offset 110</v>
      </c>
    </row>
    <row r="7383" spans="1:12" x14ac:dyDescent="0.15">
      <c r="A7383" t="s">
        <v>12</v>
      </c>
      <c r="B7383">
        <v>2027148</v>
      </c>
      <c r="C7383">
        <v>2027168</v>
      </c>
      <c r="D7383" t="s">
        <v>24538</v>
      </c>
      <c r="E7383" t="s">
        <v>90</v>
      </c>
      <c r="F7383" t="s">
        <v>15</v>
      </c>
      <c r="G7383" t="s">
        <v>16</v>
      </c>
      <c r="H7383">
        <v>15</v>
      </c>
      <c r="I7383" t="s">
        <v>24539</v>
      </c>
      <c r="J7383" t="s">
        <v>24540</v>
      </c>
      <c r="K7383" t="s">
        <v>24541</v>
      </c>
      <c r="L7383" t="s">
        <v>77970</v>
      </c>
    </row>
    <row r="7384" spans="1:12" x14ac:dyDescent="0.15">
      <c r="A7384" t="s">
        <v>12</v>
      </c>
      <c r="B7384">
        <v>2027170</v>
      </c>
      <c r="C7384">
        <v>2027190</v>
      </c>
      <c r="D7384" t="s">
        <v>24538</v>
      </c>
      <c r="E7384" t="s">
        <v>90</v>
      </c>
      <c r="F7384" t="s">
        <v>15</v>
      </c>
      <c r="G7384" t="s">
        <v>32</v>
      </c>
      <c r="H7384">
        <v>37</v>
      </c>
      <c r="I7384" t="s">
        <v>24542</v>
      </c>
      <c r="J7384" t="s">
        <v>24543</v>
      </c>
      <c r="K7384" t="s">
        <v>24544</v>
      </c>
      <c r="L7384" t="s">
        <v>77906</v>
      </c>
    </row>
    <row r="7385" spans="1:12" x14ac:dyDescent="0.15">
      <c r="A7385" t="s">
        <v>12</v>
      </c>
      <c r="B7385">
        <v>2027207</v>
      </c>
      <c r="C7385">
        <v>2027227</v>
      </c>
      <c r="D7385" t="s">
        <v>24538</v>
      </c>
      <c r="E7385" t="s">
        <v>90</v>
      </c>
      <c r="F7385" t="s">
        <v>15</v>
      </c>
      <c r="G7385" t="s">
        <v>32</v>
      </c>
      <c r="H7385">
        <v>74</v>
      </c>
      <c r="I7385" t="s">
        <v>24545</v>
      </c>
      <c r="J7385" t="s">
        <v>24546</v>
      </c>
      <c r="K7385" t="s">
        <v>24547</v>
      </c>
      <c r="L7385" t="s">
        <v>78005</v>
      </c>
    </row>
    <row r="7386" spans="1:12" x14ac:dyDescent="0.15">
      <c r="A7386" t="s">
        <v>12</v>
      </c>
      <c r="B7386">
        <v>2027234</v>
      </c>
      <c r="C7386">
        <v>2027254</v>
      </c>
      <c r="D7386" t="s">
        <v>24538</v>
      </c>
      <c r="E7386" t="s">
        <v>90</v>
      </c>
      <c r="F7386" t="s">
        <v>15</v>
      </c>
      <c r="G7386" t="s">
        <v>32</v>
      </c>
      <c r="H7386">
        <v>101</v>
      </c>
      <c r="I7386" t="s">
        <v>24548</v>
      </c>
      <c r="J7386" t="s">
        <v>24549</v>
      </c>
      <c r="K7386" t="s">
        <v>24550</v>
      </c>
      <c r="L7386" t="s">
        <v>77997</v>
      </c>
    </row>
    <row r="7387" spans="1:12" x14ac:dyDescent="0.15">
      <c r="A7387" t="s">
        <v>12</v>
      </c>
      <c r="B7387">
        <v>2028820</v>
      </c>
      <c r="C7387">
        <v>2028840</v>
      </c>
      <c r="D7387" t="s">
        <v>24551</v>
      </c>
      <c r="E7387" t="s">
        <v>90</v>
      </c>
      <c r="F7387" t="s">
        <v>76</v>
      </c>
      <c r="G7387" t="s">
        <v>23</v>
      </c>
      <c r="H7387">
        <v>11</v>
      </c>
      <c r="I7387" t="s">
        <v>24552</v>
      </c>
      <c r="J7387" t="s">
        <v>24553</v>
      </c>
      <c r="K7387" t="s">
        <v>24554</v>
      </c>
      <c r="L7387" t="s">
        <v>77974</v>
      </c>
    </row>
    <row r="7388" spans="1:12" x14ac:dyDescent="0.15">
      <c r="A7388" t="s">
        <v>12</v>
      </c>
      <c r="B7388">
        <v>2028799</v>
      </c>
      <c r="C7388">
        <v>2028819</v>
      </c>
      <c r="D7388" t="s">
        <v>24551</v>
      </c>
      <c r="E7388" t="s">
        <v>90</v>
      </c>
      <c r="F7388" t="s">
        <v>76</v>
      </c>
      <c r="G7388" t="s">
        <v>16</v>
      </c>
      <c r="H7388">
        <v>32</v>
      </c>
      <c r="I7388" t="s">
        <v>24555</v>
      </c>
      <c r="J7388" t="s">
        <v>24556</v>
      </c>
      <c r="K7388" t="s">
        <v>24557</v>
      </c>
      <c r="L7388" t="s">
        <v>77918</v>
      </c>
    </row>
    <row r="7389" spans="1:12" x14ac:dyDescent="0.15">
      <c r="A7389" t="s">
        <v>12</v>
      </c>
      <c r="B7389">
        <v>2028761</v>
      </c>
      <c r="C7389">
        <v>2028781</v>
      </c>
      <c r="D7389" t="s">
        <v>24551</v>
      </c>
      <c r="E7389" t="s">
        <v>90</v>
      </c>
      <c r="F7389" t="s">
        <v>76</v>
      </c>
      <c r="G7389" t="s">
        <v>16</v>
      </c>
      <c r="H7389">
        <v>70</v>
      </c>
      <c r="I7389" t="s">
        <v>24558</v>
      </c>
      <c r="J7389" t="s">
        <v>24559</v>
      </c>
      <c r="K7389" t="s">
        <v>24560</v>
      </c>
      <c r="L7389" t="s">
        <v>77919</v>
      </c>
    </row>
    <row r="7390" spans="1:12" x14ac:dyDescent="0.15">
      <c r="A7390" t="s">
        <v>12</v>
      </c>
      <c r="B7390">
        <v>2028741</v>
      </c>
      <c r="C7390">
        <v>2028761</v>
      </c>
      <c r="D7390" t="s">
        <v>24551</v>
      </c>
      <c r="E7390" t="s">
        <v>90</v>
      </c>
      <c r="F7390" t="s">
        <v>76</v>
      </c>
      <c r="G7390" t="s">
        <v>16</v>
      </c>
      <c r="H7390">
        <v>90</v>
      </c>
      <c r="I7390" t="s">
        <v>24561</v>
      </c>
      <c r="J7390" t="s">
        <v>24562</v>
      </c>
      <c r="K7390" t="s">
        <v>24563</v>
      </c>
      <c r="L7390" t="s">
        <v>78017</v>
      </c>
    </row>
    <row r="7391" spans="1:12" x14ac:dyDescent="0.15">
      <c r="A7391" t="s">
        <v>12</v>
      </c>
      <c r="B7391">
        <v>2029043</v>
      </c>
      <c r="C7391">
        <v>2029063</v>
      </c>
      <c r="D7391" t="s">
        <v>24564</v>
      </c>
      <c r="E7391" t="s">
        <v>24565</v>
      </c>
      <c r="F7391" t="s">
        <v>15</v>
      </c>
      <c r="G7391" t="s">
        <v>23</v>
      </c>
      <c r="H7391">
        <v>6</v>
      </c>
      <c r="I7391" t="s">
        <v>24566</v>
      </c>
      <c r="J7391" t="s">
        <v>24567</v>
      </c>
      <c r="K7391" t="s">
        <v>24568</v>
      </c>
      <c r="L7391" t="s">
        <v>78025</v>
      </c>
    </row>
    <row r="7392" spans="1:12" x14ac:dyDescent="0.15">
      <c r="A7392" t="s">
        <v>12</v>
      </c>
      <c r="B7392">
        <v>2029101</v>
      </c>
      <c r="C7392">
        <v>2029121</v>
      </c>
      <c r="D7392" t="s">
        <v>24564</v>
      </c>
      <c r="E7392" t="s">
        <v>24565</v>
      </c>
      <c r="F7392" t="s">
        <v>15</v>
      </c>
      <c r="G7392" t="s">
        <v>23</v>
      </c>
      <c r="H7392">
        <v>64</v>
      </c>
      <c r="I7392" t="s">
        <v>24569</v>
      </c>
      <c r="J7392" t="s">
        <v>24570</v>
      </c>
      <c r="K7392" t="s">
        <v>24571</v>
      </c>
      <c r="L7392" t="s">
        <v>77989</v>
      </c>
    </row>
    <row r="7393" spans="1:12" x14ac:dyDescent="0.15">
      <c r="A7393" t="s">
        <v>12</v>
      </c>
      <c r="B7393">
        <v>2029129</v>
      </c>
      <c r="C7393">
        <v>2029149</v>
      </c>
      <c r="D7393" t="s">
        <v>24564</v>
      </c>
      <c r="E7393" t="s">
        <v>24565</v>
      </c>
      <c r="F7393" t="s">
        <v>15</v>
      </c>
      <c r="G7393" t="s">
        <v>32</v>
      </c>
      <c r="H7393">
        <v>92</v>
      </c>
      <c r="I7393" t="s">
        <v>24572</v>
      </c>
      <c r="J7393" t="s">
        <v>24573</v>
      </c>
      <c r="K7393" t="s">
        <v>24574</v>
      </c>
      <c r="L7393" t="s">
        <v>78032</v>
      </c>
    </row>
    <row r="7394" spans="1:12" x14ac:dyDescent="0.15">
      <c r="A7394" t="s">
        <v>12</v>
      </c>
      <c r="B7394">
        <v>2029164</v>
      </c>
      <c r="C7394">
        <v>2029184</v>
      </c>
      <c r="D7394" t="s">
        <v>24564</v>
      </c>
      <c r="E7394" t="s">
        <v>24565</v>
      </c>
      <c r="F7394" t="s">
        <v>15</v>
      </c>
      <c r="G7394" t="s">
        <v>36</v>
      </c>
      <c r="H7394">
        <v>127</v>
      </c>
      <c r="I7394" t="s">
        <v>24575</v>
      </c>
      <c r="J7394" t="s">
        <v>24576</v>
      </c>
      <c r="K7394" t="s">
        <v>24577</v>
      </c>
      <c r="L7394" t="s">
        <v>78026</v>
      </c>
    </row>
    <row r="7395" spans="1:12" x14ac:dyDescent="0.15">
      <c r="A7395" t="s">
        <v>12</v>
      </c>
      <c r="B7395">
        <v>2030534</v>
      </c>
      <c r="C7395">
        <v>2030554</v>
      </c>
      <c r="D7395" t="s">
        <v>24578</v>
      </c>
      <c r="E7395" t="s">
        <v>24579</v>
      </c>
      <c r="F7395" t="s">
        <v>15</v>
      </c>
      <c r="G7395" t="s">
        <v>23</v>
      </c>
      <c r="H7395">
        <v>41</v>
      </c>
      <c r="I7395" t="s">
        <v>24580</v>
      </c>
      <c r="J7395" t="s">
        <v>24581</v>
      </c>
      <c r="K7395" t="s">
        <v>24582</v>
      </c>
      <c r="L7395" t="s">
        <v>78014</v>
      </c>
    </row>
    <row r="7396" spans="1:12" x14ac:dyDescent="0.15">
      <c r="A7396" t="s">
        <v>12</v>
      </c>
      <c r="B7396">
        <v>2030554</v>
      </c>
      <c r="C7396">
        <v>2030574</v>
      </c>
      <c r="D7396" t="s">
        <v>24578</v>
      </c>
      <c r="E7396" t="s">
        <v>24579</v>
      </c>
      <c r="F7396" t="s">
        <v>15</v>
      </c>
      <c r="G7396" t="s">
        <v>16</v>
      </c>
      <c r="H7396">
        <v>61</v>
      </c>
      <c r="I7396" t="s">
        <v>24583</v>
      </c>
      <c r="J7396" t="s">
        <v>24584</v>
      </c>
      <c r="K7396" t="s">
        <v>24585</v>
      </c>
      <c r="L7396" t="s">
        <v>77979</v>
      </c>
    </row>
    <row r="7397" spans="1:12" x14ac:dyDescent="0.15">
      <c r="A7397" t="s">
        <v>12</v>
      </c>
      <c r="B7397">
        <v>2030578</v>
      </c>
      <c r="C7397">
        <v>2030598</v>
      </c>
      <c r="D7397" t="s">
        <v>24578</v>
      </c>
      <c r="E7397" t="s">
        <v>24579</v>
      </c>
      <c r="F7397" t="s">
        <v>15</v>
      </c>
      <c r="G7397" t="s">
        <v>16</v>
      </c>
      <c r="H7397">
        <v>85</v>
      </c>
      <c r="I7397" t="s">
        <v>24586</v>
      </c>
      <c r="J7397" t="s">
        <v>24587</v>
      </c>
      <c r="K7397" t="s">
        <v>24588</v>
      </c>
      <c r="L7397" t="s">
        <v>77972</v>
      </c>
    </row>
    <row r="7398" spans="1:12" x14ac:dyDescent="0.15">
      <c r="A7398" t="s">
        <v>12</v>
      </c>
      <c r="B7398">
        <v>2030644</v>
      </c>
      <c r="C7398">
        <v>2030664</v>
      </c>
      <c r="D7398" t="s">
        <v>24578</v>
      </c>
      <c r="E7398" t="s">
        <v>24579</v>
      </c>
      <c r="F7398" t="s">
        <v>15</v>
      </c>
      <c r="G7398" t="s">
        <v>16</v>
      </c>
      <c r="H7398">
        <v>151</v>
      </c>
      <c r="I7398" t="s">
        <v>24589</v>
      </c>
      <c r="J7398" t="s">
        <v>24590</v>
      </c>
      <c r="K7398" t="s">
        <v>24591</v>
      </c>
      <c r="L7398" t="s">
        <v>78050</v>
      </c>
    </row>
    <row r="7399" spans="1:12" x14ac:dyDescent="0.15">
      <c r="A7399" t="s">
        <v>12</v>
      </c>
      <c r="B7399">
        <v>2031228</v>
      </c>
      <c r="C7399">
        <v>2031248</v>
      </c>
      <c r="D7399" t="s">
        <v>24592</v>
      </c>
      <c r="E7399" t="s">
        <v>90</v>
      </c>
      <c r="F7399" t="s">
        <v>15</v>
      </c>
      <c r="G7399" t="s">
        <v>32</v>
      </c>
      <c r="H7399">
        <v>1</v>
      </c>
      <c r="I7399" t="s">
        <v>24593</v>
      </c>
      <c r="J7399" t="s">
        <v>24594</v>
      </c>
      <c r="K7399" t="s">
        <v>24595</v>
      </c>
      <c r="L7399" t="s">
        <v>77917</v>
      </c>
    </row>
    <row r="7400" spans="1:12" x14ac:dyDescent="0.15">
      <c r="A7400" t="s">
        <v>12</v>
      </c>
      <c r="B7400">
        <v>2031252</v>
      </c>
      <c r="C7400">
        <v>2031272</v>
      </c>
      <c r="D7400" t="s">
        <v>24592</v>
      </c>
      <c r="E7400" t="s">
        <v>90</v>
      </c>
      <c r="F7400" t="s">
        <v>15</v>
      </c>
      <c r="G7400" t="s">
        <v>16</v>
      </c>
      <c r="H7400">
        <v>25</v>
      </c>
      <c r="I7400" t="s">
        <v>24596</v>
      </c>
      <c r="J7400" t="s">
        <v>24597</v>
      </c>
      <c r="K7400" t="s">
        <v>24598</v>
      </c>
      <c r="L7400" t="s">
        <v>78012</v>
      </c>
    </row>
    <row r="7401" spans="1:12" x14ac:dyDescent="0.15">
      <c r="A7401" t="s">
        <v>12</v>
      </c>
      <c r="B7401">
        <v>2031274</v>
      </c>
      <c r="C7401">
        <v>2031294</v>
      </c>
      <c r="D7401" t="s">
        <v>24592</v>
      </c>
      <c r="E7401" t="s">
        <v>90</v>
      </c>
      <c r="F7401" t="s">
        <v>15</v>
      </c>
      <c r="G7401" t="s">
        <v>16</v>
      </c>
      <c r="H7401">
        <v>47</v>
      </c>
      <c r="I7401" t="s">
        <v>24599</v>
      </c>
      <c r="J7401" t="s">
        <v>24600</v>
      </c>
      <c r="K7401" t="s">
        <v>24601</v>
      </c>
      <c r="L7401" t="s">
        <v>77932</v>
      </c>
    </row>
    <row r="7402" spans="1:12" x14ac:dyDescent="0.15">
      <c r="A7402" t="s">
        <v>12</v>
      </c>
      <c r="B7402">
        <v>2031303</v>
      </c>
      <c r="C7402">
        <v>2031323</v>
      </c>
      <c r="D7402" t="s">
        <v>24592</v>
      </c>
      <c r="E7402" t="s">
        <v>90</v>
      </c>
      <c r="F7402" t="s">
        <v>15</v>
      </c>
      <c r="G7402" t="s">
        <v>32</v>
      </c>
      <c r="H7402">
        <v>76</v>
      </c>
      <c r="I7402" t="s">
        <v>24602</v>
      </c>
      <c r="J7402" t="s">
        <v>24603</v>
      </c>
      <c r="K7402" t="s">
        <v>24604</v>
      </c>
      <c r="L7402" t="s">
        <v>77985</v>
      </c>
    </row>
    <row r="7403" spans="1:12" x14ac:dyDescent="0.15">
      <c r="A7403" t="s">
        <v>12</v>
      </c>
      <c r="B7403">
        <v>2032397</v>
      </c>
      <c r="C7403">
        <v>2032417</v>
      </c>
      <c r="D7403" t="s">
        <v>24605</v>
      </c>
      <c r="E7403" t="s">
        <v>90</v>
      </c>
      <c r="F7403" t="s">
        <v>76</v>
      </c>
      <c r="G7403" t="s">
        <v>16</v>
      </c>
      <c r="H7403">
        <v>0</v>
      </c>
      <c r="I7403" t="s">
        <v>24606</v>
      </c>
      <c r="J7403" t="s">
        <v>24607</v>
      </c>
      <c r="K7403" t="s">
        <v>24608</v>
      </c>
      <c r="L7403" t="s">
        <v>77980</v>
      </c>
    </row>
    <row r="7404" spans="1:12" x14ac:dyDescent="0.15">
      <c r="A7404" t="s">
        <v>12</v>
      </c>
      <c r="B7404">
        <v>2032366</v>
      </c>
      <c r="C7404">
        <v>2032386</v>
      </c>
      <c r="D7404" t="s">
        <v>24605</v>
      </c>
      <c r="E7404" t="s">
        <v>90</v>
      </c>
      <c r="F7404" t="s">
        <v>76</v>
      </c>
      <c r="G7404" t="s">
        <v>32</v>
      </c>
      <c r="H7404">
        <v>31</v>
      </c>
      <c r="I7404" t="s">
        <v>24609</v>
      </c>
      <c r="J7404" t="s">
        <v>24610</v>
      </c>
      <c r="K7404" t="s">
        <v>24611</v>
      </c>
      <c r="L7404" t="s">
        <v>77910</v>
      </c>
    </row>
    <row r="7405" spans="1:12" x14ac:dyDescent="0.15">
      <c r="A7405" t="s">
        <v>12</v>
      </c>
      <c r="B7405">
        <v>2032341</v>
      </c>
      <c r="C7405">
        <v>2032361</v>
      </c>
      <c r="D7405" t="s">
        <v>24605</v>
      </c>
      <c r="E7405" t="s">
        <v>90</v>
      </c>
      <c r="F7405" t="s">
        <v>76</v>
      </c>
      <c r="G7405" t="s">
        <v>32</v>
      </c>
      <c r="H7405">
        <v>56</v>
      </c>
      <c r="I7405" t="s">
        <v>24612</v>
      </c>
      <c r="J7405" t="s">
        <v>24613</v>
      </c>
      <c r="K7405" t="s">
        <v>24614</v>
      </c>
      <c r="L7405" t="s">
        <v>77971</v>
      </c>
    </row>
    <row r="7406" spans="1:12" x14ac:dyDescent="0.15">
      <c r="A7406" t="s">
        <v>12</v>
      </c>
      <c r="B7406">
        <v>2032310</v>
      </c>
      <c r="C7406">
        <v>2032330</v>
      </c>
      <c r="D7406" t="s">
        <v>24605</v>
      </c>
      <c r="E7406" t="s">
        <v>90</v>
      </c>
      <c r="F7406" t="s">
        <v>76</v>
      </c>
      <c r="G7406" t="s">
        <v>36</v>
      </c>
      <c r="H7406">
        <v>87</v>
      </c>
      <c r="I7406" t="s">
        <v>24615</v>
      </c>
      <c r="J7406" t="s">
        <v>24616</v>
      </c>
      <c r="K7406" t="s">
        <v>24617</v>
      </c>
      <c r="L7406" t="s">
        <v>78024</v>
      </c>
    </row>
    <row r="7407" spans="1:12" x14ac:dyDescent="0.15">
      <c r="A7407" t="s">
        <v>12</v>
      </c>
      <c r="B7407">
        <v>2032577</v>
      </c>
      <c r="C7407">
        <v>2032597</v>
      </c>
      <c r="D7407" t="s">
        <v>24618</v>
      </c>
      <c r="E7407" t="s">
        <v>90</v>
      </c>
      <c r="F7407" t="s">
        <v>15</v>
      </c>
      <c r="G7407" t="s">
        <v>36</v>
      </c>
      <c r="H7407">
        <v>13</v>
      </c>
      <c r="I7407" t="s">
        <v>24619</v>
      </c>
      <c r="J7407" t="s">
        <v>24620</v>
      </c>
      <c r="K7407" t="s">
        <v>24621</v>
      </c>
      <c r="L7407" t="s">
        <v>77935</v>
      </c>
    </row>
    <row r="7408" spans="1:12" x14ac:dyDescent="0.15">
      <c r="A7408" t="s">
        <v>12</v>
      </c>
      <c r="B7408">
        <v>2032597</v>
      </c>
      <c r="C7408">
        <v>2032617</v>
      </c>
      <c r="D7408" t="s">
        <v>24618</v>
      </c>
      <c r="E7408" t="s">
        <v>90</v>
      </c>
      <c r="F7408" t="s">
        <v>15</v>
      </c>
      <c r="G7408" t="s">
        <v>16</v>
      </c>
      <c r="H7408">
        <v>33</v>
      </c>
      <c r="I7408" t="s">
        <v>24622</v>
      </c>
      <c r="J7408" t="s">
        <v>24623</v>
      </c>
      <c r="K7408" t="s">
        <v>24624</v>
      </c>
      <c r="L7408" t="s">
        <v>77977</v>
      </c>
    </row>
    <row r="7409" spans="1:12" x14ac:dyDescent="0.15">
      <c r="A7409" t="s">
        <v>12</v>
      </c>
      <c r="B7409">
        <v>2032623</v>
      </c>
      <c r="C7409">
        <v>2032643</v>
      </c>
      <c r="D7409" t="s">
        <v>24618</v>
      </c>
      <c r="E7409" t="s">
        <v>90</v>
      </c>
      <c r="F7409" t="s">
        <v>15</v>
      </c>
      <c r="G7409" t="s">
        <v>23</v>
      </c>
      <c r="H7409">
        <v>59</v>
      </c>
      <c r="I7409" t="s">
        <v>24625</v>
      </c>
      <c r="J7409" t="s">
        <v>24626</v>
      </c>
      <c r="K7409" t="s">
        <v>24627</v>
      </c>
      <c r="L7409" t="s">
        <v>78009</v>
      </c>
    </row>
    <row r="7410" spans="1:12" x14ac:dyDescent="0.15">
      <c r="A7410" t="s">
        <v>12</v>
      </c>
      <c r="B7410">
        <v>2032646</v>
      </c>
      <c r="C7410">
        <v>2032666</v>
      </c>
      <c r="D7410" t="s">
        <v>24618</v>
      </c>
      <c r="E7410" t="s">
        <v>90</v>
      </c>
      <c r="F7410" t="s">
        <v>15</v>
      </c>
      <c r="G7410" t="s">
        <v>36</v>
      </c>
      <c r="H7410">
        <v>82</v>
      </c>
      <c r="I7410" t="s">
        <v>24628</v>
      </c>
      <c r="J7410" t="s">
        <v>24629</v>
      </c>
      <c r="K7410" t="s">
        <v>24630</v>
      </c>
      <c r="L7410" t="s">
        <v>78011</v>
      </c>
    </row>
    <row r="7411" spans="1:12" x14ac:dyDescent="0.15">
      <c r="A7411" t="s">
        <v>12</v>
      </c>
      <c r="B7411">
        <v>2033864</v>
      </c>
      <c r="C7411">
        <v>2033884</v>
      </c>
      <c r="D7411" t="s">
        <v>24631</v>
      </c>
      <c r="E7411" t="s">
        <v>90</v>
      </c>
      <c r="F7411" t="s">
        <v>15</v>
      </c>
      <c r="G7411" t="s">
        <v>16</v>
      </c>
      <c r="H7411">
        <v>19</v>
      </c>
      <c r="I7411" t="s">
        <v>24632</v>
      </c>
      <c r="J7411" t="s">
        <v>24633</v>
      </c>
      <c r="K7411" t="s">
        <v>24634</v>
      </c>
      <c r="L7411" t="s">
        <v>77982</v>
      </c>
    </row>
    <row r="7412" spans="1:12" x14ac:dyDescent="0.15">
      <c r="A7412" t="s">
        <v>12</v>
      </c>
      <c r="B7412">
        <v>2033890</v>
      </c>
      <c r="C7412">
        <v>2033910</v>
      </c>
      <c r="D7412" t="s">
        <v>24631</v>
      </c>
      <c r="E7412" t="s">
        <v>90</v>
      </c>
      <c r="F7412" t="s">
        <v>15</v>
      </c>
      <c r="G7412" t="s">
        <v>16</v>
      </c>
      <c r="H7412">
        <v>45</v>
      </c>
      <c r="I7412" t="s">
        <v>24635</v>
      </c>
      <c r="J7412" t="s">
        <v>24636</v>
      </c>
      <c r="K7412" t="s">
        <v>24637</v>
      </c>
      <c r="L7412" t="s">
        <v>77967</v>
      </c>
    </row>
    <row r="7413" spans="1:12" x14ac:dyDescent="0.15">
      <c r="A7413" t="s">
        <v>12</v>
      </c>
      <c r="B7413">
        <v>2033910</v>
      </c>
      <c r="C7413">
        <v>2033930</v>
      </c>
      <c r="D7413" t="s">
        <v>24631</v>
      </c>
      <c r="E7413" t="s">
        <v>90</v>
      </c>
      <c r="F7413" t="s">
        <v>15</v>
      </c>
      <c r="G7413" t="s">
        <v>23</v>
      </c>
      <c r="H7413">
        <v>65</v>
      </c>
      <c r="I7413" t="s">
        <v>24638</v>
      </c>
      <c r="J7413" t="s">
        <v>24639</v>
      </c>
      <c r="K7413" t="s">
        <v>24640</v>
      </c>
      <c r="L7413" t="s">
        <v>78042</v>
      </c>
    </row>
    <row r="7414" spans="1:12" x14ac:dyDescent="0.15">
      <c r="A7414" t="s">
        <v>12</v>
      </c>
      <c r="B7414">
        <v>2033931</v>
      </c>
      <c r="C7414">
        <v>2033951</v>
      </c>
      <c r="D7414" t="s">
        <v>24631</v>
      </c>
      <c r="E7414" t="s">
        <v>90</v>
      </c>
      <c r="F7414" t="s">
        <v>15</v>
      </c>
      <c r="G7414" t="s">
        <v>36</v>
      </c>
      <c r="H7414">
        <v>86</v>
      </c>
      <c r="I7414" t="s">
        <v>24641</v>
      </c>
      <c r="J7414" t="s">
        <v>24642</v>
      </c>
      <c r="K7414" t="s">
        <v>24643</v>
      </c>
      <c r="L7414" t="s">
        <v>77929</v>
      </c>
    </row>
    <row r="7415" spans="1:12" x14ac:dyDescent="0.15">
      <c r="A7415" t="s">
        <v>12</v>
      </c>
      <c r="B7415">
        <v>2035194</v>
      </c>
      <c r="C7415">
        <v>2035214</v>
      </c>
      <c r="D7415" t="s">
        <v>24644</v>
      </c>
      <c r="E7415" t="s">
        <v>90</v>
      </c>
      <c r="F7415" t="s">
        <v>76</v>
      </c>
      <c r="G7415" t="s">
        <v>23</v>
      </c>
      <c r="H7415">
        <v>9</v>
      </c>
      <c r="I7415" t="s">
        <v>24645</v>
      </c>
      <c r="J7415" t="s">
        <v>24646</v>
      </c>
      <c r="K7415" t="s">
        <v>24647</v>
      </c>
      <c r="L7415" t="s">
        <v>77939</v>
      </c>
    </row>
    <row r="7416" spans="1:12" x14ac:dyDescent="0.15">
      <c r="A7416" t="s">
        <v>12</v>
      </c>
      <c r="B7416">
        <v>2035160</v>
      </c>
      <c r="C7416">
        <v>2035180</v>
      </c>
      <c r="D7416" t="s">
        <v>24644</v>
      </c>
      <c r="E7416" t="s">
        <v>90</v>
      </c>
      <c r="F7416" t="s">
        <v>76</v>
      </c>
      <c r="G7416" t="s">
        <v>16</v>
      </c>
      <c r="H7416">
        <v>43</v>
      </c>
      <c r="I7416" t="s">
        <v>24648</v>
      </c>
      <c r="J7416" t="s">
        <v>24649</v>
      </c>
      <c r="K7416" t="s">
        <v>24650</v>
      </c>
      <c r="L7416" t="s">
        <v>77942</v>
      </c>
    </row>
    <row r="7417" spans="1:12" x14ac:dyDescent="0.15">
      <c r="A7417" t="s">
        <v>12</v>
      </c>
      <c r="B7417">
        <v>2035113</v>
      </c>
      <c r="C7417">
        <v>2035133</v>
      </c>
      <c r="D7417" t="s">
        <v>24644</v>
      </c>
      <c r="E7417" t="s">
        <v>90</v>
      </c>
      <c r="F7417" t="s">
        <v>76</v>
      </c>
      <c r="G7417" t="s">
        <v>16</v>
      </c>
      <c r="H7417">
        <v>90</v>
      </c>
      <c r="I7417" t="s">
        <v>24651</v>
      </c>
      <c r="J7417" t="s">
        <v>24652</v>
      </c>
      <c r="K7417" t="s">
        <v>24653</v>
      </c>
      <c r="L7417" t="s">
        <v>78017</v>
      </c>
    </row>
    <row r="7418" spans="1:12" x14ac:dyDescent="0.15">
      <c r="A7418" t="s">
        <v>12</v>
      </c>
      <c r="B7418">
        <v>2035084</v>
      </c>
      <c r="C7418">
        <v>2035104</v>
      </c>
      <c r="D7418" t="s">
        <v>24644</v>
      </c>
      <c r="E7418" t="s">
        <v>90</v>
      </c>
      <c r="F7418" t="s">
        <v>76</v>
      </c>
      <c r="G7418" t="s">
        <v>32</v>
      </c>
      <c r="H7418">
        <v>119</v>
      </c>
      <c r="I7418" t="s">
        <v>24654</v>
      </c>
      <c r="J7418" t="s">
        <v>24655</v>
      </c>
      <c r="K7418" t="s">
        <v>24656</v>
      </c>
      <c r="L7418" t="s">
        <v>78058</v>
      </c>
    </row>
    <row r="7419" spans="1:12" x14ac:dyDescent="0.15">
      <c r="A7419" t="s">
        <v>12</v>
      </c>
      <c r="B7419">
        <v>2036645</v>
      </c>
      <c r="C7419">
        <v>2036665</v>
      </c>
      <c r="D7419" t="s">
        <v>24657</v>
      </c>
      <c r="E7419" t="s">
        <v>24658</v>
      </c>
      <c r="F7419" t="s">
        <v>76</v>
      </c>
      <c r="G7419" t="s">
        <v>32</v>
      </c>
      <c r="H7419">
        <v>1</v>
      </c>
      <c r="I7419" t="s">
        <v>24659</v>
      </c>
      <c r="J7419" t="s">
        <v>24660</v>
      </c>
      <c r="K7419" t="s">
        <v>24661</v>
      </c>
      <c r="L7419" t="s">
        <v>77917</v>
      </c>
    </row>
    <row r="7420" spans="1:12" x14ac:dyDescent="0.15">
      <c r="A7420" t="s">
        <v>12</v>
      </c>
      <c r="B7420">
        <v>2036621</v>
      </c>
      <c r="C7420">
        <v>2036641</v>
      </c>
      <c r="D7420" t="s">
        <v>24657</v>
      </c>
      <c r="E7420" t="s">
        <v>24658</v>
      </c>
      <c r="F7420" t="s">
        <v>76</v>
      </c>
      <c r="G7420" t="s">
        <v>36</v>
      </c>
      <c r="H7420">
        <v>25</v>
      </c>
      <c r="I7420" t="s">
        <v>24662</v>
      </c>
      <c r="J7420" t="s">
        <v>24663</v>
      </c>
      <c r="K7420" t="s">
        <v>24664</v>
      </c>
      <c r="L7420" t="s">
        <v>78012</v>
      </c>
    </row>
    <row r="7421" spans="1:12" x14ac:dyDescent="0.15">
      <c r="A7421" t="s">
        <v>12</v>
      </c>
      <c r="B7421">
        <v>2036585</v>
      </c>
      <c r="C7421">
        <v>2036605</v>
      </c>
      <c r="D7421" t="s">
        <v>24657</v>
      </c>
      <c r="E7421" t="s">
        <v>24658</v>
      </c>
      <c r="F7421" t="s">
        <v>76</v>
      </c>
      <c r="G7421" t="s">
        <v>36</v>
      </c>
      <c r="H7421">
        <v>61</v>
      </c>
      <c r="I7421" t="s">
        <v>24665</v>
      </c>
      <c r="J7421" t="s">
        <v>24666</v>
      </c>
      <c r="K7421" t="s">
        <v>24667</v>
      </c>
      <c r="L7421" t="s">
        <v>77979</v>
      </c>
    </row>
    <row r="7422" spans="1:12" x14ac:dyDescent="0.15">
      <c r="A7422" t="s">
        <v>12</v>
      </c>
      <c r="B7422">
        <v>2036557</v>
      </c>
      <c r="C7422">
        <v>2036577</v>
      </c>
      <c r="D7422" t="s">
        <v>24657</v>
      </c>
      <c r="E7422" t="s">
        <v>24658</v>
      </c>
      <c r="F7422" t="s">
        <v>76</v>
      </c>
      <c r="G7422" t="s">
        <v>16</v>
      </c>
      <c r="H7422">
        <v>89</v>
      </c>
      <c r="I7422" t="s">
        <v>24668</v>
      </c>
      <c r="J7422" t="s">
        <v>24669</v>
      </c>
      <c r="K7422" t="s">
        <v>24670</v>
      </c>
      <c r="L7422" t="s">
        <v>77964</v>
      </c>
    </row>
    <row r="7423" spans="1:12" x14ac:dyDescent="0.15">
      <c r="A7423" t="s">
        <v>12</v>
      </c>
      <c r="B7423">
        <v>2037612</v>
      </c>
      <c r="C7423">
        <v>2037632</v>
      </c>
      <c r="D7423" t="s">
        <v>24671</v>
      </c>
      <c r="E7423" t="s">
        <v>90</v>
      </c>
      <c r="F7423" t="s">
        <v>76</v>
      </c>
      <c r="G7423" t="s">
        <v>36</v>
      </c>
      <c r="H7423">
        <v>8</v>
      </c>
      <c r="I7423" t="s">
        <v>24672</v>
      </c>
      <c r="J7423" t="s">
        <v>24673</v>
      </c>
      <c r="K7423" t="s">
        <v>24674</v>
      </c>
      <c r="L7423" t="s">
        <v>77955</v>
      </c>
    </row>
    <row r="7424" spans="1:12" x14ac:dyDescent="0.15">
      <c r="A7424" t="s">
        <v>12</v>
      </c>
      <c r="B7424">
        <v>2037559</v>
      </c>
      <c r="C7424">
        <v>2037579</v>
      </c>
      <c r="D7424" t="s">
        <v>24671</v>
      </c>
      <c r="E7424" t="s">
        <v>90</v>
      </c>
      <c r="F7424" t="s">
        <v>76</v>
      </c>
      <c r="G7424" t="s">
        <v>16</v>
      </c>
      <c r="H7424">
        <v>61</v>
      </c>
      <c r="I7424" t="s">
        <v>24675</v>
      </c>
      <c r="J7424" t="s">
        <v>24676</v>
      </c>
      <c r="K7424" t="s">
        <v>24677</v>
      </c>
      <c r="L7424" t="s">
        <v>77979</v>
      </c>
    </row>
    <row r="7425" spans="1:12" x14ac:dyDescent="0.15">
      <c r="A7425" t="s">
        <v>12</v>
      </c>
      <c r="B7425">
        <v>2037527</v>
      </c>
      <c r="C7425">
        <v>2037547</v>
      </c>
      <c r="D7425" t="s">
        <v>24671</v>
      </c>
      <c r="E7425" t="s">
        <v>90</v>
      </c>
      <c r="F7425" t="s">
        <v>76</v>
      </c>
      <c r="G7425" t="s">
        <v>36</v>
      </c>
      <c r="H7425">
        <v>93</v>
      </c>
      <c r="I7425" t="s">
        <v>24678</v>
      </c>
      <c r="J7425" t="s">
        <v>24679</v>
      </c>
      <c r="K7425" t="s">
        <v>24680</v>
      </c>
      <c r="L7425" t="s">
        <v>78044</v>
      </c>
    </row>
    <row r="7426" spans="1:12" x14ac:dyDescent="0.15">
      <c r="A7426" t="s">
        <v>12</v>
      </c>
      <c r="B7426">
        <v>2037456</v>
      </c>
      <c r="C7426">
        <v>2037476</v>
      </c>
      <c r="D7426" t="s">
        <v>24671</v>
      </c>
      <c r="E7426" t="s">
        <v>90</v>
      </c>
      <c r="F7426" t="s">
        <v>76</v>
      </c>
      <c r="G7426" t="s">
        <v>32</v>
      </c>
      <c r="H7426">
        <v>164</v>
      </c>
      <c r="I7426" t="s">
        <v>24681</v>
      </c>
      <c r="J7426" t="s">
        <v>24682</v>
      </c>
      <c r="K7426" t="s">
        <v>24683</v>
      </c>
      <c r="L7426" t="s">
        <v>78081</v>
      </c>
    </row>
    <row r="7427" spans="1:12" x14ac:dyDescent="0.15">
      <c r="A7427" t="s">
        <v>12</v>
      </c>
      <c r="B7427">
        <v>2038364</v>
      </c>
      <c r="C7427">
        <v>2038384</v>
      </c>
      <c r="D7427" t="s">
        <v>24684</v>
      </c>
      <c r="E7427" t="s">
        <v>90</v>
      </c>
      <c r="F7427" t="s">
        <v>76</v>
      </c>
      <c r="G7427" t="s">
        <v>36</v>
      </c>
      <c r="H7427">
        <v>0</v>
      </c>
      <c r="I7427" t="s">
        <v>24685</v>
      </c>
      <c r="J7427" t="s">
        <v>24686</v>
      </c>
      <c r="K7427" t="s">
        <v>24687</v>
      </c>
      <c r="L7427" t="s">
        <v>77980</v>
      </c>
    </row>
    <row r="7428" spans="1:12" x14ac:dyDescent="0.15">
      <c r="A7428" t="s">
        <v>12</v>
      </c>
      <c r="B7428">
        <v>2038342</v>
      </c>
      <c r="C7428">
        <v>2038362</v>
      </c>
      <c r="D7428" t="s">
        <v>24684</v>
      </c>
      <c r="E7428" t="s">
        <v>90</v>
      </c>
      <c r="F7428" t="s">
        <v>76</v>
      </c>
      <c r="G7428" t="s">
        <v>16</v>
      </c>
      <c r="H7428">
        <v>22</v>
      </c>
      <c r="I7428" t="s">
        <v>24688</v>
      </c>
      <c r="J7428" t="s">
        <v>24689</v>
      </c>
      <c r="K7428" t="s">
        <v>24690</v>
      </c>
      <c r="L7428" t="s">
        <v>77948</v>
      </c>
    </row>
    <row r="7429" spans="1:12" x14ac:dyDescent="0.15">
      <c r="A7429" t="s">
        <v>12</v>
      </c>
      <c r="B7429">
        <v>2038314</v>
      </c>
      <c r="C7429">
        <v>2038334</v>
      </c>
      <c r="D7429" t="s">
        <v>24684</v>
      </c>
      <c r="E7429" t="s">
        <v>90</v>
      </c>
      <c r="F7429" t="s">
        <v>76</v>
      </c>
      <c r="G7429" t="s">
        <v>23</v>
      </c>
      <c r="H7429">
        <v>50</v>
      </c>
      <c r="I7429" t="s">
        <v>24691</v>
      </c>
      <c r="J7429" t="s">
        <v>24692</v>
      </c>
      <c r="K7429" t="s">
        <v>24693</v>
      </c>
      <c r="L7429" t="s">
        <v>77925</v>
      </c>
    </row>
    <row r="7430" spans="1:12" x14ac:dyDescent="0.15">
      <c r="A7430" t="s">
        <v>12</v>
      </c>
      <c r="B7430">
        <v>2038294</v>
      </c>
      <c r="C7430">
        <v>2038314</v>
      </c>
      <c r="D7430" t="s">
        <v>24684</v>
      </c>
      <c r="E7430" t="s">
        <v>90</v>
      </c>
      <c r="F7430" t="s">
        <v>76</v>
      </c>
      <c r="G7430" t="s">
        <v>36</v>
      </c>
      <c r="H7430">
        <v>70</v>
      </c>
      <c r="I7430" t="s">
        <v>24694</v>
      </c>
      <c r="J7430" t="s">
        <v>24695</v>
      </c>
      <c r="K7430" t="s">
        <v>24696</v>
      </c>
      <c r="L7430" t="s">
        <v>77919</v>
      </c>
    </row>
    <row r="7431" spans="1:12" x14ac:dyDescent="0.15">
      <c r="A7431" t="s">
        <v>12</v>
      </c>
      <c r="B7431">
        <v>2039255</v>
      </c>
      <c r="C7431">
        <v>2039275</v>
      </c>
      <c r="D7431" t="s">
        <v>24697</v>
      </c>
      <c r="E7431" t="s">
        <v>90</v>
      </c>
      <c r="F7431" t="s">
        <v>76</v>
      </c>
      <c r="G7431" t="s">
        <v>32</v>
      </c>
      <c r="H7431">
        <v>8</v>
      </c>
      <c r="I7431" t="s">
        <v>24698</v>
      </c>
      <c r="J7431" t="s">
        <v>24699</v>
      </c>
      <c r="K7431" t="s">
        <v>24700</v>
      </c>
      <c r="L7431" t="s">
        <v>77955</v>
      </c>
    </row>
    <row r="7432" spans="1:12" x14ac:dyDescent="0.15">
      <c r="A7432" t="s">
        <v>12</v>
      </c>
      <c r="B7432">
        <v>2039234</v>
      </c>
      <c r="C7432">
        <v>2039254</v>
      </c>
      <c r="D7432" t="s">
        <v>24697</v>
      </c>
      <c r="E7432" t="s">
        <v>90</v>
      </c>
      <c r="F7432" t="s">
        <v>76</v>
      </c>
      <c r="G7432" t="s">
        <v>23</v>
      </c>
      <c r="H7432">
        <v>29</v>
      </c>
      <c r="I7432" t="s">
        <v>24701</v>
      </c>
      <c r="J7432" t="s">
        <v>24702</v>
      </c>
      <c r="K7432" t="s">
        <v>24703</v>
      </c>
      <c r="L7432" t="s">
        <v>77921</v>
      </c>
    </row>
    <row r="7433" spans="1:12" x14ac:dyDescent="0.15">
      <c r="A7433" t="s">
        <v>12</v>
      </c>
      <c r="B7433">
        <v>2039181</v>
      </c>
      <c r="C7433">
        <v>2039201</v>
      </c>
      <c r="D7433" t="s">
        <v>24697</v>
      </c>
      <c r="E7433" t="s">
        <v>90</v>
      </c>
      <c r="F7433" t="s">
        <v>76</v>
      </c>
      <c r="G7433" t="s">
        <v>16</v>
      </c>
      <c r="H7433">
        <v>82</v>
      </c>
      <c r="I7433" t="s">
        <v>24704</v>
      </c>
      <c r="J7433" t="s">
        <v>24705</v>
      </c>
      <c r="K7433" t="s">
        <v>24706</v>
      </c>
      <c r="L7433" t="s">
        <v>78011</v>
      </c>
    </row>
    <row r="7434" spans="1:12" x14ac:dyDescent="0.15">
      <c r="A7434" t="s">
        <v>12</v>
      </c>
      <c r="B7434">
        <v>2039160</v>
      </c>
      <c r="C7434">
        <v>2039180</v>
      </c>
      <c r="D7434" t="s">
        <v>24697</v>
      </c>
      <c r="E7434" t="s">
        <v>90</v>
      </c>
      <c r="F7434" t="s">
        <v>76</v>
      </c>
      <c r="G7434" t="s">
        <v>16</v>
      </c>
      <c r="H7434">
        <v>103</v>
      </c>
      <c r="I7434" t="s">
        <v>24707</v>
      </c>
      <c r="J7434" t="s">
        <v>24708</v>
      </c>
      <c r="K7434" t="s">
        <v>24709</v>
      </c>
      <c r="L7434" t="s">
        <v>77937</v>
      </c>
    </row>
    <row r="7435" spans="1:12" x14ac:dyDescent="0.15">
      <c r="A7435" t="s">
        <v>12</v>
      </c>
      <c r="B7435">
        <v>2039959</v>
      </c>
      <c r="C7435">
        <v>2039979</v>
      </c>
      <c r="D7435" t="s">
        <v>24710</v>
      </c>
      <c r="E7435" t="s">
        <v>90</v>
      </c>
      <c r="F7435" t="s">
        <v>76</v>
      </c>
      <c r="G7435" t="s">
        <v>36</v>
      </c>
      <c r="H7435">
        <v>49</v>
      </c>
      <c r="I7435" t="s">
        <v>24711</v>
      </c>
      <c r="J7435" t="s">
        <v>24712</v>
      </c>
      <c r="K7435" t="s">
        <v>24713</v>
      </c>
      <c r="L7435" t="s">
        <v>77913</v>
      </c>
    </row>
    <row r="7436" spans="1:12" x14ac:dyDescent="0.15">
      <c r="A7436" t="s">
        <v>12</v>
      </c>
      <c r="B7436">
        <v>2039929</v>
      </c>
      <c r="C7436">
        <v>2039949</v>
      </c>
      <c r="D7436" t="s">
        <v>24710</v>
      </c>
      <c r="E7436" t="s">
        <v>90</v>
      </c>
      <c r="F7436" t="s">
        <v>76</v>
      </c>
      <c r="G7436" t="s">
        <v>32</v>
      </c>
      <c r="H7436">
        <v>79</v>
      </c>
      <c r="I7436" t="s">
        <v>24714</v>
      </c>
      <c r="J7436" t="s">
        <v>24715</v>
      </c>
      <c r="K7436" t="s">
        <v>24716</v>
      </c>
      <c r="L7436" t="s">
        <v>77993</v>
      </c>
    </row>
    <row r="7437" spans="1:12" x14ac:dyDescent="0.15">
      <c r="A7437" t="s">
        <v>12</v>
      </c>
      <c r="B7437">
        <v>2039898</v>
      </c>
      <c r="C7437">
        <v>2039918</v>
      </c>
      <c r="D7437" t="s">
        <v>24710</v>
      </c>
      <c r="E7437" t="s">
        <v>90</v>
      </c>
      <c r="F7437" t="s">
        <v>76</v>
      </c>
      <c r="G7437" t="s">
        <v>23</v>
      </c>
      <c r="H7437">
        <v>110</v>
      </c>
      <c r="I7437" t="s">
        <v>24717</v>
      </c>
      <c r="J7437" t="s">
        <v>24718</v>
      </c>
      <c r="K7437" t="s">
        <v>24719</v>
      </c>
      <c r="L7437" t="s">
        <v>78030</v>
      </c>
    </row>
    <row r="7438" spans="1:12" x14ac:dyDescent="0.15">
      <c r="A7438" t="s">
        <v>12</v>
      </c>
      <c r="B7438">
        <v>2039857</v>
      </c>
      <c r="C7438">
        <v>2039877</v>
      </c>
      <c r="D7438" t="s">
        <v>24710</v>
      </c>
      <c r="E7438" t="s">
        <v>90</v>
      </c>
      <c r="F7438" t="s">
        <v>76</v>
      </c>
      <c r="G7438" t="s">
        <v>16</v>
      </c>
      <c r="H7438">
        <v>151</v>
      </c>
      <c r="I7438" t="s">
        <v>24720</v>
      </c>
      <c r="J7438" t="s">
        <v>24721</v>
      </c>
      <c r="K7438" t="s">
        <v>24722</v>
      </c>
      <c r="L7438" t="s">
        <v>78050</v>
      </c>
    </row>
    <row r="7439" spans="1:12" x14ac:dyDescent="0.15">
      <c r="A7439" t="s">
        <v>12</v>
      </c>
      <c r="B7439">
        <v>2040681</v>
      </c>
      <c r="C7439">
        <v>2040701</v>
      </c>
      <c r="D7439" t="s">
        <v>24723</v>
      </c>
      <c r="E7439" t="s">
        <v>24724</v>
      </c>
      <c r="F7439" t="s">
        <v>76</v>
      </c>
      <c r="G7439" t="s">
        <v>16</v>
      </c>
      <c r="H7439">
        <v>22</v>
      </c>
      <c r="I7439" t="s">
        <v>24725</v>
      </c>
      <c r="J7439" t="s">
        <v>24726</v>
      </c>
      <c r="K7439" t="s">
        <v>24727</v>
      </c>
      <c r="L7439" t="s">
        <v>77948</v>
      </c>
    </row>
    <row r="7440" spans="1:12" x14ac:dyDescent="0.15">
      <c r="A7440" t="s">
        <v>12</v>
      </c>
      <c r="B7440">
        <v>2040654</v>
      </c>
      <c r="C7440">
        <v>2040674</v>
      </c>
      <c r="D7440" t="s">
        <v>24723</v>
      </c>
      <c r="E7440" t="s">
        <v>24724</v>
      </c>
      <c r="F7440" t="s">
        <v>76</v>
      </c>
      <c r="G7440" t="s">
        <v>36</v>
      </c>
      <c r="H7440">
        <v>49</v>
      </c>
      <c r="I7440" t="s">
        <v>24728</v>
      </c>
      <c r="J7440" t="s">
        <v>24729</v>
      </c>
      <c r="K7440" t="s">
        <v>24730</v>
      </c>
      <c r="L7440" t="s">
        <v>77913</v>
      </c>
    </row>
    <row r="7441" spans="1:12" x14ac:dyDescent="0.15">
      <c r="A7441" t="s">
        <v>12</v>
      </c>
      <c r="B7441">
        <v>2040619</v>
      </c>
      <c r="C7441">
        <v>2040639</v>
      </c>
      <c r="D7441" t="s">
        <v>24723</v>
      </c>
      <c r="E7441" t="s">
        <v>24724</v>
      </c>
      <c r="F7441" t="s">
        <v>76</v>
      </c>
      <c r="G7441" t="s">
        <v>16</v>
      </c>
      <c r="H7441">
        <v>84</v>
      </c>
      <c r="I7441" t="s">
        <v>24731</v>
      </c>
      <c r="J7441" t="s">
        <v>24732</v>
      </c>
      <c r="K7441" t="s">
        <v>24733</v>
      </c>
      <c r="L7441" t="s">
        <v>77946</v>
      </c>
    </row>
    <row r="7442" spans="1:12" x14ac:dyDescent="0.15">
      <c r="A7442" t="s">
        <v>12</v>
      </c>
      <c r="B7442">
        <v>2040521</v>
      </c>
      <c r="C7442">
        <v>2040541</v>
      </c>
      <c r="D7442" t="s">
        <v>24723</v>
      </c>
      <c r="E7442" t="s">
        <v>24724</v>
      </c>
      <c r="F7442" t="s">
        <v>76</v>
      </c>
      <c r="G7442" t="s">
        <v>23</v>
      </c>
      <c r="H7442">
        <v>182</v>
      </c>
      <c r="I7442" t="s">
        <v>24734</v>
      </c>
      <c r="J7442" t="s">
        <v>24735</v>
      </c>
      <c r="K7442" t="s">
        <v>24736</v>
      </c>
      <c r="L7442" t="s">
        <v>78111</v>
      </c>
    </row>
    <row r="7443" spans="1:12" x14ac:dyDescent="0.15">
      <c r="A7443" t="s">
        <v>12</v>
      </c>
      <c r="B7443">
        <v>2042187</v>
      </c>
      <c r="C7443">
        <v>2042207</v>
      </c>
      <c r="D7443" t="s">
        <v>24737</v>
      </c>
      <c r="E7443" t="s">
        <v>90</v>
      </c>
      <c r="F7443" t="s">
        <v>76</v>
      </c>
      <c r="G7443" t="s">
        <v>32</v>
      </c>
      <c r="H7443">
        <v>1</v>
      </c>
      <c r="I7443" t="s">
        <v>24738</v>
      </c>
      <c r="J7443" t="s">
        <v>24739</v>
      </c>
      <c r="K7443" t="s">
        <v>24740</v>
      </c>
      <c r="L7443" t="s">
        <v>77917</v>
      </c>
    </row>
    <row r="7444" spans="1:12" x14ac:dyDescent="0.15">
      <c r="A7444" t="s">
        <v>12</v>
      </c>
      <c r="B7444">
        <v>2042167</v>
      </c>
      <c r="C7444">
        <v>2042187</v>
      </c>
      <c r="D7444" t="s">
        <v>24737</v>
      </c>
      <c r="E7444" t="s">
        <v>90</v>
      </c>
      <c r="F7444" t="s">
        <v>76</v>
      </c>
      <c r="G7444" t="s">
        <v>36</v>
      </c>
      <c r="H7444">
        <v>21</v>
      </c>
      <c r="I7444" t="s">
        <v>24741</v>
      </c>
      <c r="J7444" t="s">
        <v>24742</v>
      </c>
      <c r="K7444" t="s">
        <v>24743</v>
      </c>
      <c r="L7444" t="s">
        <v>78022</v>
      </c>
    </row>
    <row r="7445" spans="1:12" x14ac:dyDescent="0.15">
      <c r="A7445" t="s">
        <v>12</v>
      </c>
      <c r="B7445">
        <v>2042146</v>
      </c>
      <c r="C7445">
        <v>2042166</v>
      </c>
      <c r="D7445" t="s">
        <v>24737</v>
      </c>
      <c r="E7445" t="s">
        <v>90</v>
      </c>
      <c r="F7445" t="s">
        <v>76</v>
      </c>
      <c r="G7445" t="s">
        <v>16</v>
      </c>
      <c r="H7445">
        <v>42</v>
      </c>
      <c r="I7445" t="s">
        <v>24744</v>
      </c>
      <c r="J7445" t="s">
        <v>24745</v>
      </c>
      <c r="K7445" t="s">
        <v>24746</v>
      </c>
      <c r="L7445" t="s">
        <v>77945</v>
      </c>
    </row>
    <row r="7446" spans="1:12" x14ac:dyDescent="0.15">
      <c r="A7446" t="s">
        <v>12</v>
      </c>
      <c r="B7446">
        <v>2042122</v>
      </c>
      <c r="C7446">
        <v>2042142</v>
      </c>
      <c r="D7446" t="s">
        <v>24737</v>
      </c>
      <c r="E7446" t="s">
        <v>90</v>
      </c>
      <c r="F7446" t="s">
        <v>76</v>
      </c>
      <c r="G7446" t="s">
        <v>36</v>
      </c>
      <c r="H7446">
        <v>66</v>
      </c>
      <c r="I7446" t="s">
        <v>24747</v>
      </c>
      <c r="J7446" t="s">
        <v>24748</v>
      </c>
      <c r="K7446" t="s">
        <v>24749</v>
      </c>
      <c r="L7446" t="s">
        <v>77928</v>
      </c>
    </row>
    <row r="7447" spans="1:12" x14ac:dyDescent="0.15">
      <c r="A7447" t="s">
        <v>12</v>
      </c>
      <c r="B7447">
        <v>2042342</v>
      </c>
      <c r="C7447">
        <v>2042362</v>
      </c>
      <c r="D7447" t="s">
        <v>24750</v>
      </c>
      <c r="E7447" t="s">
        <v>90</v>
      </c>
      <c r="F7447" t="s">
        <v>15</v>
      </c>
      <c r="G7447" t="s">
        <v>16</v>
      </c>
      <c r="H7447">
        <v>25</v>
      </c>
      <c r="I7447" t="s">
        <v>24751</v>
      </c>
      <c r="J7447" t="s">
        <v>24752</v>
      </c>
      <c r="K7447" t="s">
        <v>24753</v>
      </c>
      <c r="L7447" t="s">
        <v>78012</v>
      </c>
    </row>
    <row r="7448" spans="1:12" x14ac:dyDescent="0.15">
      <c r="A7448" t="s">
        <v>12</v>
      </c>
      <c r="B7448">
        <v>2042400</v>
      </c>
      <c r="C7448">
        <v>2042420</v>
      </c>
      <c r="D7448" t="s">
        <v>24750</v>
      </c>
      <c r="E7448" t="s">
        <v>90</v>
      </c>
      <c r="F7448" t="s">
        <v>15</v>
      </c>
      <c r="G7448" t="s">
        <v>23</v>
      </c>
      <c r="H7448">
        <v>83</v>
      </c>
      <c r="I7448" t="s">
        <v>24754</v>
      </c>
      <c r="J7448" t="s">
        <v>24755</v>
      </c>
      <c r="K7448" t="s">
        <v>24756</v>
      </c>
      <c r="L7448" t="s">
        <v>77958</v>
      </c>
    </row>
    <row r="7449" spans="1:12" x14ac:dyDescent="0.15">
      <c r="A7449" t="s">
        <v>12</v>
      </c>
      <c r="B7449">
        <v>2042444</v>
      </c>
      <c r="C7449">
        <v>2042464</v>
      </c>
      <c r="D7449" t="s">
        <v>24750</v>
      </c>
      <c r="E7449" t="s">
        <v>90</v>
      </c>
      <c r="F7449" t="s">
        <v>15</v>
      </c>
      <c r="G7449" t="s">
        <v>16</v>
      </c>
      <c r="H7449">
        <v>127</v>
      </c>
      <c r="I7449" t="s">
        <v>24757</v>
      </c>
      <c r="J7449" t="s">
        <v>24758</v>
      </c>
      <c r="K7449" t="s">
        <v>24759</v>
      </c>
      <c r="L7449" t="s">
        <v>78026</v>
      </c>
    </row>
    <row r="7450" spans="1:12" x14ac:dyDescent="0.15">
      <c r="A7450" t="s">
        <v>12</v>
      </c>
      <c r="B7450">
        <v>2042488</v>
      </c>
      <c r="C7450">
        <v>2042508</v>
      </c>
      <c r="D7450" t="s">
        <v>24750</v>
      </c>
      <c r="E7450" t="s">
        <v>90</v>
      </c>
      <c r="F7450" t="s">
        <v>15</v>
      </c>
      <c r="G7450" t="s">
        <v>16</v>
      </c>
      <c r="H7450">
        <v>171</v>
      </c>
      <c r="I7450" t="s">
        <v>24760</v>
      </c>
      <c r="J7450" t="s">
        <v>24761</v>
      </c>
      <c r="K7450" t="s">
        <v>24762</v>
      </c>
      <c r="L7450" t="s">
        <v>78134</v>
      </c>
    </row>
    <row r="7451" spans="1:12" x14ac:dyDescent="0.15">
      <c r="A7451" t="s">
        <v>12</v>
      </c>
      <c r="B7451">
        <v>2043646</v>
      </c>
      <c r="C7451">
        <v>2043666</v>
      </c>
      <c r="D7451" t="s">
        <v>24763</v>
      </c>
      <c r="E7451" t="s">
        <v>24764</v>
      </c>
      <c r="F7451" t="s">
        <v>15</v>
      </c>
      <c r="G7451" t="s">
        <v>32</v>
      </c>
      <c r="H7451">
        <v>16</v>
      </c>
      <c r="I7451" t="s">
        <v>24765</v>
      </c>
      <c r="J7451" t="s">
        <v>24766</v>
      </c>
      <c r="K7451" t="s">
        <v>24767</v>
      </c>
      <c r="L7451" t="s">
        <v>77905</v>
      </c>
    </row>
    <row r="7452" spans="1:12" x14ac:dyDescent="0.15">
      <c r="A7452" t="s">
        <v>12</v>
      </c>
      <c r="B7452">
        <v>2043691</v>
      </c>
      <c r="C7452">
        <v>2043711</v>
      </c>
      <c r="D7452" t="s">
        <v>24763</v>
      </c>
      <c r="E7452" t="s">
        <v>24764</v>
      </c>
      <c r="F7452" t="s">
        <v>15</v>
      </c>
      <c r="G7452" t="s">
        <v>23</v>
      </c>
      <c r="H7452">
        <v>61</v>
      </c>
      <c r="I7452" t="s">
        <v>24768</v>
      </c>
      <c r="J7452" t="s">
        <v>24769</v>
      </c>
      <c r="K7452" t="s">
        <v>24770</v>
      </c>
      <c r="L7452" t="s">
        <v>77979</v>
      </c>
    </row>
    <row r="7453" spans="1:12" x14ac:dyDescent="0.15">
      <c r="A7453" t="s">
        <v>12</v>
      </c>
      <c r="B7453">
        <v>2043730</v>
      </c>
      <c r="C7453">
        <v>2043750</v>
      </c>
      <c r="D7453" t="s">
        <v>24763</v>
      </c>
      <c r="E7453" t="s">
        <v>24764</v>
      </c>
      <c r="F7453" t="s">
        <v>15</v>
      </c>
      <c r="G7453" t="s">
        <v>36</v>
      </c>
      <c r="H7453">
        <v>100</v>
      </c>
      <c r="I7453" t="s">
        <v>24771</v>
      </c>
      <c r="J7453" t="s">
        <v>24772</v>
      </c>
      <c r="K7453" t="s">
        <v>24773</v>
      </c>
      <c r="L7453" t="s">
        <v>77953</v>
      </c>
    </row>
    <row r="7454" spans="1:12" x14ac:dyDescent="0.15">
      <c r="A7454" t="s">
        <v>12</v>
      </c>
      <c r="B7454">
        <v>2043752</v>
      </c>
      <c r="C7454">
        <v>2043772</v>
      </c>
      <c r="D7454" t="s">
        <v>24763</v>
      </c>
      <c r="E7454" t="s">
        <v>24764</v>
      </c>
      <c r="F7454" t="s">
        <v>15</v>
      </c>
      <c r="G7454" t="s">
        <v>23</v>
      </c>
      <c r="H7454">
        <v>122</v>
      </c>
      <c r="I7454" t="s">
        <v>24774</v>
      </c>
      <c r="J7454" t="s">
        <v>24775</v>
      </c>
      <c r="K7454" t="s">
        <v>24776</v>
      </c>
      <c r="L7454" t="s">
        <v>78033</v>
      </c>
    </row>
    <row r="7455" spans="1:12" x14ac:dyDescent="0.15">
      <c r="A7455" t="s">
        <v>12</v>
      </c>
      <c r="B7455">
        <v>2046505</v>
      </c>
      <c r="C7455">
        <v>2046525</v>
      </c>
      <c r="D7455" t="s">
        <v>24777</v>
      </c>
      <c r="E7455" t="s">
        <v>24778</v>
      </c>
      <c r="F7455" t="s">
        <v>15</v>
      </c>
      <c r="G7455" t="s">
        <v>23</v>
      </c>
      <c r="H7455">
        <v>16</v>
      </c>
      <c r="I7455" t="s">
        <v>24779</v>
      </c>
      <c r="J7455" t="s">
        <v>24780</v>
      </c>
      <c r="K7455" t="s">
        <v>24781</v>
      </c>
      <c r="L7455" t="s">
        <v>77905</v>
      </c>
    </row>
    <row r="7456" spans="1:12" x14ac:dyDescent="0.15">
      <c r="A7456" t="s">
        <v>12</v>
      </c>
      <c r="B7456">
        <v>2046525</v>
      </c>
      <c r="C7456">
        <v>2046545</v>
      </c>
      <c r="D7456" t="s">
        <v>24777</v>
      </c>
      <c r="E7456" t="s">
        <v>24778</v>
      </c>
      <c r="F7456" t="s">
        <v>15</v>
      </c>
      <c r="G7456" t="s">
        <v>36</v>
      </c>
      <c r="H7456">
        <v>36</v>
      </c>
      <c r="I7456" t="s">
        <v>24782</v>
      </c>
      <c r="J7456" t="s">
        <v>24783</v>
      </c>
      <c r="K7456" t="s">
        <v>24784</v>
      </c>
      <c r="L7456" t="s">
        <v>78003</v>
      </c>
    </row>
    <row r="7457" spans="1:12" x14ac:dyDescent="0.15">
      <c r="A7457" t="s">
        <v>12</v>
      </c>
      <c r="B7457">
        <v>2046559</v>
      </c>
      <c r="C7457">
        <v>2046579</v>
      </c>
      <c r="D7457" t="s">
        <v>24777</v>
      </c>
      <c r="E7457" t="s">
        <v>24778</v>
      </c>
      <c r="F7457" t="s">
        <v>15</v>
      </c>
      <c r="G7457" t="s">
        <v>36</v>
      </c>
      <c r="H7457">
        <v>70</v>
      </c>
      <c r="I7457" t="s">
        <v>24785</v>
      </c>
      <c r="J7457" t="s">
        <v>24786</v>
      </c>
      <c r="K7457" t="s">
        <v>24787</v>
      </c>
      <c r="L7457" t="s">
        <v>77919</v>
      </c>
    </row>
    <row r="7458" spans="1:12" x14ac:dyDescent="0.15">
      <c r="A7458" t="s">
        <v>12</v>
      </c>
      <c r="B7458">
        <v>2046593</v>
      </c>
      <c r="C7458">
        <v>2046613</v>
      </c>
      <c r="D7458" t="s">
        <v>24777</v>
      </c>
      <c r="E7458" t="s">
        <v>24778</v>
      </c>
      <c r="F7458" t="s">
        <v>15</v>
      </c>
      <c r="G7458" t="s">
        <v>23</v>
      </c>
      <c r="H7458">
        <v>104</v>
      </c>
      <c r="I7458" t="s">
        <v>24788</v>
      </c>
      <c r="J7458" t="s">
        <v>24789</v>
      </c>
      <c r="K7458" t="s">
        <v>24790</v>
      </c>
      <c r="L7458" t="s">
        <v>77963</v>
      </c>
    </row>
    <row r="7459" spans="1:12" x14ac:dyDescent="0.15">
      <c r="A7459" t="s">
        <v>12</v>
      </c>
      <c r="B7459">
        <v>2047585</v>
      </c>
      <c r="C7459">
        <v>2047605</v>
      </c>
      <c r="D7459" t="s">
        <v>24791</v>
      </c>
      <c r="E7459" t="s">
        <v>24792</v>
      </c>
      <c r="F7459" t="s">
        <v>15</v>
      </c>
      <c r="G7459" t="s">
        <v>32</v>
      </c>
      <c r="H7459">
        <v>11</v>
      </c>
      <c r="I7459" t="s">
        <v>24793</v>
      </c>
      <c r="J7459" t="s">
        <v>24794</v>
      </c>
      <c r="K7459" t="s">
        <v>24795</v>
      </c>
      <c r="L7459" t="s">
        <v>77974</v>
      </c>
    </row>
    <row r="7460" spans="1:12" x14ac:dyDescent="0.15">
      <c r="A7460" t="s">
        <v>12</v>
      </c>
      <c r="B7460">
        <v>2047624</v>
      </c>
      <c r="C7460">
        <v>2047644</v>
      </c>
      <c r="D7460" t="s">
        <v>24791</v>
      </c>
      <c r="E7460" t="s">
        <v>24792</v>
      </c>
      <c r="F7460" t="s">
        <v>15</v>
      </c>
      <c r="G7460" t="s">
        <v>23</v>
      </c>
      <c r="H7460">
        <v>50</v>
      </c>
      <c r="I7460" t="s">
        <v>24796</v>
      </c>
      <c r="J7460" t="s">
        <v>24797</v>
      </c>
      <c r="K7460" t="s">
        <v>24798</v>
      </c>
      <c r="L7460" t="s">
        <v>77925</v>
      </c>
    </row>
    <row r="7461" spans="1:12" x14ac:dyDescent="0.15">
      <c r="A7461" t="s">
        <v>12</v>
      </c>
      <c r="B7461">
        <v>2047662</v>
      </c>
      <c r="C7461">
        <v>2047682</v>
      </c>
      <c r="D7461" t="s">
        <v>24791</v>
      </c>
      <c r="E7461" t="s">
        <v>24792</v>
      </c>
      <c r="F7461" t="s">
        <v>15</v>
      </c>
      <c r="G7461" t="s">
        <v>36</v>
      </c>
      <c r="H7461">
        <v>88</v>
      </c>
      <c r="I7461" t="s">
        <v>24799</v>
      </c>
      <c r="J7461" t="s">
        <v>24800</v>
      </c>
      <c r="K7461" t="s">
        <v>24801</v>
      </c>
      <c r="L7461" t="s">
        <v>77923</v>
      </c>
    </row>
    <row r="7462" spans="1:12" x14ac:dyDescent="0.15">
      <c r="A7462" t="s">
        <v>12</v>
      </c>
      <c r="B7462">
        <v>2047695</v>
      </c>
      <c r="C7462">
        <v>2047715</v>
      </c>
      <c r="D7462" t="s">
        <v>24791</v>
      </c>
      <c r="E7462" t="s">
        <v>24792</v>
      </c>
      <c r="F7462" t="s">
        <v>15</v>
      </c>
      <c r="G7462" t="s">
        <v>36</v>
      </c>
      <c r="H7462">
        <v>121</v>
      </c>
      <c r="I7462" t="s">
        <v>24802</v>
      </c>
      <c r="J7462" t="s">
        <v>24803</v>
      </c>
      <c r="K7462" t="s">
        <v>24804</v>
      </c>
      <c r="L7462" t="s">
        <v>77943</v>
      </c>
    </row>
    <row r="7463" spans="1:12" x14ac:dyDescent="0.15">
      <c r="A7463" t="s">
        <v>12</v>
      </c>
      <c r="B7463">
        <v>2048741</v>
      </c>
      <c r="C7463">
        <v>2048761</v>
      </c>
      <c r="D7463" t="s">
        <v>24805</v>
      </c>
      <c r="E7463" t="s">
        <v>24806</v>
      </c>
      <c r="F7463" t="s">
        <v>15</v>
      </c>
      <c r="G7463" t="s">
        <v>32</v>
      </c>
      <c r="H7463">
        <v>1</v>
      </c>
      <c r="I7463" t="s">
        <v>24807</v>
      </c>
      <c r="J7463" t="s">
        <v>24808</v>
      </c>
      <c r="K7463" t="s">
        <v>24809</v>
      </c>
      <c r="L7463" t="s">
        <v>77917</v>
      </c>
    </row>
    <row r="7464" spans="1:12" x14ac:dyDescent="0.15">
      <c r="A7464" t="s">
        <v>12</v>
      </c>
      <c r="B7464">
        <v>2048765</v>
      </c>
      <c r="C7464">
        <v>2048785</v>
      </c>
      <c r="D7464" t="s">
        <v>24805</v>
      </c>
      <c r="E7464" t="s">
        <v>24806</v>
      </c>
      <c r="F7464" t="s">
        <v>15</v>
      </c>
      <c r="G7464" t="s">
        <v>36</v>
      </c>
      <c r="H7464">
        <v>25</v>
      </c>
      <c r="I7464" t="s">
        <v>24810</v>
      </c>
      <c r="J7464" t="s">
        <v>24811</v>
      </c>
      <c r="K7464" t="s">
        <v>24812</v>
      </c>
      <c r="L7464" t="s">
        <v>78012</v>
      </c>
    </row>
    <row r="7465" spans="1:12" x14ac:dyDescent="0.15">
      <c r="A7465" t="s">
        <v>12</v>
      </c>
      <c r="B7465">
        <v>2048791</v>
      </c>
      <c r="C7465">
        <v>2048811</v>
      </c>
      <c r="D7465" t="s">
        <v>24805</v>
      </c>
      <c r="E7465" t="s">
        <v>24806</v>
      </c>
      <c r="F7465" t="s">
        <v>15</v>
      </c>
      <c r="G7465" t="s">
        <v>36</v>
      </c>
      <c r="H7465">
        <v>51</v>
      </c>
      <c r="I7465" t="s">
        <v>24813</v>
      </c>
      <c r="J7465" t="s">
        <v>24814</v>
      </c>
      <c r="K7465" t="s">
        <v>24815</v>
      </c>
      <c r="L7465" t="s">
        <v>78023</v>
      </c>
    </row>
    <row r="7466" spans="1:12" x14ac:dyDescent="0.15">
      <c r="A7466" t="s">
        <v>12</v>
      </c>
      <c r="B7466">
        <v>2048825</v>
      </c>
      <c r="C7466">
        <v>2048845</v>
      </c>
      <c r="D7466" t="s">
        <v>24805</v>
      </c>
      <c r="E7466" t="s">
        <v>24806</v>
      </c>
      <c r="F7466" t="s">
        <v>15</v>
      </c>
      <c r="G7466" t="s">
        <v>36</v>
      </c>
      <c r="H7466">
        <v>85</v>
      </c>
      <c r="I7466" t="s">
        <v>24816</v>
      </c>
      <c r="J7466" t="s">
        <v>24817</v>
      </c>
      <c r="K7466" t="s">
        <v>24818</v>
      </c>
      <c r="L7466" t="s">
        <v>77972</v>
      </c>
    </row>
    <row r="7467" spans="1:12" x14ac:dyDescent="0.15">
      <c r="A7467" t="s">
        <v>12</v>
      </c>
      <c r="B7467">
        <v>2049860</v>
      </c>
      <c r="C7467">
        <v>2049880</v>
      </c>
      <c r="D7467" t="s">
        <v>24819</v>
      </c>
      <c r="E7467" t="s">
        <v>90</v>
      </c>
      <c r="F7467" t="s">
        <v>15</v>
      </c>
      <c r="G7467" t="s">
        <v>16</v>
      </c>
      <c r="H7467">
        <v>18</v>
      </c>
      <c r="I7467" t="s">
        <v>24820</v>
      </c>
      <c r="J7467" t="s">
        <v>24821</v>
      </c>
      <c r="K7467" t="s">
        <v>24822</v>
      </c>
      <c r="L7467" t="s">
        <v>78007</v>
      </c>
    </row>
    <row r="7468" spans="1:12" x14ac:dyDescent="0.15">
      <c r="A7468" t="s">
        <v>12</v>
      </c>
      <c r="B7468">
        <v>2049913</v>
      </c>
      <c r="C7468">
        <v>2049933</v>
      </c>
      <c r="D7468" t="s">
        <v>24819</v>
      </c>
      <c r="E7468" t="s">
        <v>90</v>
      </c>
      <c r="F7468" t="s">
        <v>15</v>
      </c>
      <c r="G7468" t="s">
        <v>23</v>
      </c>
      <c r="H7468">
        <v>71</v>
      </c>
      <c r="I7468" t="s">
        <v>24823</v>
      </c>
      <c r="J7468" t="s">
        <v>24824</v>
      </c>
      <c r="K7468" t="s">
        <v>24825</v>
      </c>
      <c r="L7468" t="s">
        <v>77969</v>
      </c>
    </row>
    <row r="7469" spans="1:12" x14ac:dyDescent="0.15">
      <c r="A7469" t="s">
        <v>12</v>
      </c>
      <c r="B7469">
        <v>2049933</v>
      </c>
      <c r="C7469">
        <v>2049953</v>
      </c>
      <c r="D7469" t="s">
        <v>24819</v>
      </c>
      <c r="E7469" t="s">
        <v>90</v>
      </c>
      <c r="F7469" t="s">
        <v>15</v>
      </c>
      <c r="G7469" t="s">
        <v>32</v>
      </c>
      <c r="H7469">
        <v>91</v>
      </c>
      <c r="I7469" t="s">
        <v>24826</v>
      </c>
      <c r="J7469" t="s">
        <v>24827</v>
      </c>
      <c r="K7469" t="s">
        <v>24828</v>
      </c>
      <c r="L7469" t="s">
        <v>77907</v>
      </c>
    </row>
    <row r="7470" spans="1:12" x14ac:dyDescent="0.15">
      <c r="A7470" t="s">
        <v>12</v>
      </c>
      <c r="B7470">
        <v>2049961</v>
      </c>
      <c r="C7470">
        <v>2049981</v>
      </c>
      <c r="D7470" t="s">
        <v>24819</v>
      </c>
      <c r="E7470" t="s">
        <v>90</v>
      </c>
      <c r="F7470" t="s">
        <v>15</v>
      </c>
      <c r="G7470" t="s">
        <v>16</v>
      </c>
      <c r="H7470">
        <v>119</v>
      </c>
      <c r="I7470" t="s">
        <v>24829</v>
      </c>
      <c r="J7470" t="s">
        <v>24830</v>
      </c>
      <c r="K7470" t="s">
        <v>24831</v>
      </c>
      <c r="L7470" t="s">
        <v>78058</v>
      </c>
    </row>
    <row r="7471" spans="1:12" x14ac:dyDescent="0.15">
      <c r="A7471" t="s">
        <v>12</v>
      </c>
      <c r="B7471">
        <v>2052110</v>
      </c>
      <c r="C7471">
        <v>2052130</v>
      </c>
      <c r="D7471" t="s">
        <v>24832</v>
      </c>
      <c r="E7471" t="s">
        <v>24833</v>
      </c>
      <c r="F7471" t="s">
        <v>15</v>
      </c>
      <c r="G7471" t="s">
        <v>32</v>
      </c>
      <c r="H7471">
        <v>28</v>
      </c>
      <c r="I7471" t="s">
        <v>24834</v>
      </c>
      <c r="J7471" t="s">
        <v>24835</v>
      </c>
      <c r="K7471" t="s">
        <v>24836</v>
      </c>
      <c r="L7471" t="s">
        <v>77956</v>
      </c>
    </row>
    <row r="7472" spans="1:12" x14ac:dyDescent="0.15">
      <c r="A7472" t="s">
        <v>12</v>
      </c>
      <c r="B7472">
        <v>2052131</v>
      </c>
      <c r="C7472">
        <v>2052151</v>
      </c>
      <c r="D7472" t="s">
        <v>24832</v>
      </c>
      <c r="E7472" t="s">
        <v>24833</v>
      </c>
      <c r="F7472" t="s">
        <v>15</v>
      </c>
      <c r="G7472" t="s">
        <v>16</v>
      </c>
      <c r="H7472">
        <v>49</v>
      </c>
      <c r="I7472" t="s">
        <v>24837</v>
      </c>
      <c r="J7472" t="s">
        <v>24838</v>
      </c>
      <c r="K7472" t="s">
        <v>24839</v>
      </c>
      <c r="L7472" t="s">
        <v>77913</v>
      </c>
    </row>
    <row r="7473" spans="1:12" x14ac:dyDescent="0.15">
      <c r="A7473" t="s">
        <v>12</v>
      </c>
      <c r="B7473">
        <v>2052168</v>
      </c>
      <c r="C7473">
        <v>2052188</v>
      </c>
      <c r="D7473" t="s">
        <v>24832</v>
      </c>
      <c r="E7473" t="s">
        <v>24833</v>
      </c>
      <c r="F7473" t="s">
        <v>15</v>
      </c>
      <c r="G7473" t="s">
        <v>23</v>
      </c>
      <c r="H7473">
        <v>86</v>
      </c>
      <c r="I7473" t="s">
        <v>24840</v>
      </c>
      <c r="J7473" t="s">
        <v>24841</v>
      </c>
      <c r="K7473" t="s">
        <v>24842</v>
      </c>
      <c r="L7473" t="s">
        <v>77929</v>
      </c>
    </row>
    <row r="7474" spans="1:12" x14ac:dyDescent="0.15">
      <c r="A7474" t="s">
        <v>12</v>
      </c>
      <c r="B7474">
        <v>2052191</v>
      </c>
      <c r="C7474">
        <v>2052211</v>
      </c>
      <c r="D7474" t="s">
        <v>24832</v>
      </c>
      <c r="E7474" t="s">
        <v>24833</v>
      </c>
      <c r="F7474" t="s">
        <v>15</v>
      </c>
      <c r="G7474" t="s">
        <v>16</v>
      </c>
      <c r="H7474">
        <v>109</v>
      </c>
      <c r="I7474" t="s">
        <v>24843</v>
      </c>
      <c r="J7474" t="s">
        <v>24844</v>
      </c>
      <c r="K7474" t="s">
        <v>24845</v>
      </c>
      <c r="L7474" t="s">
        <v>77947</v>
      </c>
    </row>
    <row r="7475" spans="1:12" x14ac:dyDescent="0.15">
      <c r="A7475" t="s">
        <v>12</v>
      </c>
      <c r="B7475">
        <v>2053086</v>
      </c>
      <c r="C7475">
        <v>2053106</v>
      </c>
      <c r="D7475" t="s">
        <v>24846</v>
      </c>
      <c r="E7475" t="s">
        <v>24847</v>
      </c>
      <c r="F7475" t="s">
        <v>15</v>
      </c>
      <c r="G7475" t="s">
        <v>23</v>
      </c>
      <c r="H7475">
        <v>47</v>
      </c>
      <c r="I7475" t="s">
        <v>24848</v>
      </c>
      <c r="J7475" t="s">
        <v>24849</v>
      </c>
      <c r="K7475" t="s">
        <v>24850</v>
      </c>
      <c r="L7475" t="s">
        <v>77932</v>
      </c>
    </row>
    <row r="7476" spans="1:12" x14ac:dyDescent="0.15">
      <c r="A7476" t="s">
        <v>12</v>
      </c>
      <c r="B7476">
        <v>2053106</v>
      </c>
      <c r="C7476">
        <v>2053126</v>
      </c>
      <c r="D7476" t="s">
        <v>24846</v>
      </c>
      <c r="E7476" t="s">
        <v>24847</v>
      </c>
      <c r="F7476" t="s">
        <v>15</v>
      </c>
      <c r="G7476" t="s">
        <v>32</v>
      </c>
      <c r="H7476">
        <v>67</v>
      </c>
      <c r="I7476" t="s">
        <v>24851</v>
      </c>
      <c r="J7476" t="s">
        <v>24852</v>
      </c>
      <c r="K7476" t="s">
        <v>24853</v>
      </c>
      <c r="L7476" t="s">
        <v>77981</v>
      </c>
    </row>
    <row r="7477" spans="1:12" x14ac:dyDescent="0.15">
      <c r="A7477" t="s">
        <v>12</v>
      </c>
      <c r="B7477">
        <v>2053151</v>
      </c>
      <c r="C7477">
        <v>2053171</v>
      </c>
      <c r="D7477" t="s">
        <v>24846</v>
      </c>
      <c r="E7477" t="s">
        <v>24847</v>
      </c>
      <c r="F7477" t="s">
        <v>15</v>
      </c>
      <c r="G7477" t="s">
        <v>16</v>
      </c>
      <c r="H7477">
        <v>112</v>
      </c>
      <c r="I7477" t="s">
        <v>24854</v>
      </c>
      <c r="J7477" t="s">
        <v>24855</v>
      </c>
      <c r="K7477" t="s">
        <v>24856</v>
      </c>
      <c r="L7477" t="s">
        <v>77950</v>
      </c>
    </row>
    <row r="7478" spans="1:12" x14ac:dyDescent="0.15">
      <c r="A7478" t="s">
        <v>12</v>
      </c>
      <c r="B7478">
        <v>2053172</v>
      </c>
      <c r="C7478">
        <v>2053192</v>
      </c>
      <c r="D7478" t="s">
        <v>24846</v>
      </c>
      <c r="E7478" t="s">
        <v>24847</v>
      </c>
      <c r="F7478" t="s">
        <v>15</v>
      </c>
      <c r="G7478" t="s">
        <v>16</v>
      </c>
      <c r="H7478">
        <v>133</v>
      </c>
      <c r="I7478" t="s">
        <v>24857</v>
      </c>
      <c r="J7478" t="s">
        <v>24858</v>
      </c>
      <c r="K7478" t="s">
        <v>24859</v>
      </c>
      <c r="L7478" t="s">
        <v>77995</v>
      </c>
    </row>
    <row r="7479" spans="1:12" x14ac:dyDescent="0.15">
      <c r="A7479" t="s">
        <v>12</v>
      </c>
      <c r="B7479">
        <v>2054856</v>
      </c>
      <c r="C7479">
        <v>2054876</v>
      </c>
      <c r="D7479" t="s">
        <v>24860</v>
      </c>
      <c r="E7479" t="s">
        <v>24861</v>
      </c>
      <c r="F7479" t="s">
        <v>15</v>
      </c>
      <c r="G7479" t="s">
        <v>32</v>
      </c>
      <c r="H7479">
        <v>1</v>
      </c>
      <c r="I7479" t="s">
        <v>24862</v>
      </c>
      <c r="J7479" t="s">
        <v>24863</v>
      </c>
      <c r="K7479" t="s">
        <v>24864</v>
      </c>
      <c r="L7479" t="s">
        <v>77917</v>
      </c>
    </row>
    <row r="7480" spans="1:12" x14ac:dyDescent="0.15">
      <c r="A7480" t="s">
        <v>12</v>
      </c>
      <c r="B7480">
        <v>2054892</v>
      </c>
      <c r="C7480">
        <v>2054912</v>
      </c>
      <c r="D7480" t="s">
        <v>24860</v>
      </c>
      <c r="E7480" t="s">
        <v>24861</v>
      </c>
      <c r="F7480" t="s">
        <v>15</v>
      </c>
      <c r="G7480" t="s">
        <v>36</v>
      </c>
      <c r="H7480">
        <v>37</v>
      </c>
      <c r="I7480" t="s">
        <v>24865</v>
      </c>
      <c r="J7480" t="s">
        <v>24866</v>
      </c>
      <c r="K7480" t="s">
        <v>24867</v>
      </c>
      <c r="L7480" t="s">
        <v>77906</v>
      </c>
    </row>
    <row r="7481" spans="1:12" x14ac:dyDescent="0.15">
      <c r="A7481" t="s">
        <v>12</v>
      </c>
      <c r="B7481">
        <v>2054940</v>
      </c>
      <c r="C7481">
        <v>2054960</v>
      </c>
      <c r="D7481" t="s">
        <v>24860</v>
      </c>
      <c r="E7481" t="s">
        <v>24861</v>
      </c>
      <c r="F7481" t="s">
        <v>15</v>
      </c>
      <c r="G7481" t="s">
        <v>32</v>
      </c>
      <c r="H7481">
        <v>85</v>
      </c>
      <c r="I7481" t="s">
        <v>24868</v>
      </c>
      <c r="J7481" t="s">
        <v>24869</v>
      </c>
      <c r="K7481" t="s">
        <v>24870</v>
      </c>
      <c r="L7481" t="s">
        <v>77972</v>
      </c>
    </row>
    <row r="7482" spans="1:12" x14ac:dyDescent="0.15">
      <c r="A7482" t="s">
        <v>12</v>
      </c>
      <c r="B7482">
        <v>2054964</v>
      </c>
      <c r="C7482">
        <v>2054984</v>
      </c>
      <c r="D7482" t="s">
        <v>24860</v>
      </c>
      <c r="E7482" t="s">
        <v>24861</v>
      </c>
      <c r="F7482" t="s">
        <v>15</v>
      </c>
      <c r="G7482" t="s">
        <v>36</v>
      </c>
      <c r="H7482">
        <v>109</v>
      </c>
      <c r="I7482" t="s">
        <v>24871</v>
      </c>
      <c r="J7482" t="s">
        <v>24872</v>
      </c>
      <c r="K7482" t="s">
        <v>24873</v>
      </c>
      <c r="L7482" t="s">
        <v>77947</v>
      </c>
    </row>
    <row r="7483" spans="1:12" x14ac:dyDescent="0.15">
      <c r="A7483" t="s">
        <v>12</v>
      </c>
      <c r="B7483">
        <v>2055886</v>
      </c>
      <c r="C7483">
        <v>2055906</v>
      </c>
      <c r="D7483" t="s">
        <v>24874</v>
      </c>
      <c r="E7483" t="s">
        <v>24875</v>
      </c>
      <c r="F7483" t="s">
        <v>15</v>
      </c>
      <c r="G7483" t="s">
        <v>36</v>
      </c>
      <c r="H7483">
        <v>19</v>
      </c>
      <c r="I7483" t="s">
        <v>24876</v>
      </c>
      <c r="J7483" t="s">
        <v>24877</v>
      </c>
      <c r="K7483" t="s">
        <v>24878</v>
      </c>
      <c r="L7483" t="s">
        <v>77982</v>
      </c>
    </row>
    <row r="7484" spans="1:12" x14ac:dyDescent="0.15">
      <c r="A7484" t="s">
        <v>12</v>
      </c>
      <c r="B7484">
        <v>2055921</v>
      </c>
      <c r="C7484">
        <v>2055941</v>
      </c>
      <c r="D7484" t="s">
        <v>24874</v>
      </c>
      <c r="E7484" t="s">
        <v>24875</v>
      </c>
      <c r="F7484" t="s">
        <v>15</v>
      </c>
      <c r="G7484" t="s">
        <v>16</v>
      </c>
      <c r="H7484">
        <v>54</v>
      </c>
      <c r="I7484" t="s">
        <v>24879</v>
      </c>
      <c r="J7484" t="s">
        <v>24880</v>
      </c>
      <c r="K7484" t="s">
        <v>24881</v>
      </c>
      <c r="L7484" t="s">
        <v>77961</v>
      </c>
    </row>
    <row r="7485" spans="1:12" x14ac:dyDescent="0.15">
      <c r="A7485" t="s">
        <v>12</v>
      </c>
      <c r="B7485">
        <v>2055955</v>
      </c>
      <c r="C7485">
        <v>2055975</v>
      </c>
      <c r="D7485" t="s">
        <v>24874</v>
      </c>
      <c r="E7485" t="s">
        <v>24875</v>
      </c>
      <c r="F7485" t="s">
        <v>15</v>
      </c>
      <c r="G7485" t="s">
        <v>32</v>
      </c>
      <c r="H7485">
        <v>88</v>
      </c>
      <c r="I7485" t="s">
        <v>24882</v>
      </c>
      <c r="J7485" t="s">
        <v>24883</v>
      </c>
      <c r="K7485" t="s">
        <v>24884</v>
      </c>
      <c r="L7485" t="s">
        <v>77923</v>
      </c>
    </row>
    <row r="7486" spans="1:12" x14ac:dyDescent="0.15">
      <c r="A7486" t="s">
        <v>12</v>
      </c>
      <c r="B7486">
        <v>2055990</v>
      </c>
      <c r="C7486">
        <v>2056010</v>
      </c>
      <c r="D7486" t="s">
        <v>24874</v>
      </c>
      <c r="E7486" t="s">
        <v>24875</v>
      </c>
      <c r="F7486" t="s">
        <v>15</v>
      </c>
      <c r="G7486" t="s">
        <v>23</v>
      </c>
      <c r="H7486">
        <v>123</v>
      </c>
      <c r="I7486" t="s">
        <v>24885</v>
      </c>
      <c r="J7486" t="s">
        <v>24886</v>
      </c>
      <c r="K7486" t="s">
        <v>24887</v>
      </c>
      <c r="L7486" t="s">
        <v>78061</v>
      </c>
    </row>
    <row r="7487" spans="1:12" x14ac:dyDescent="0.15">
      <c r="A7487" t="s">
        <v>12</v>
      </c>
      <c r="B7487">
        <v>2057029</v>
      </c>
      <c r="C7487">
        <v>2057049</v>
      </c>
      <c r="D7487" t="s">
        <v>24888</v>
      </c>
      <c r="E7487" t="s">
        <v>90</v>
      </c>
      <c r="F7487" t="s">
        <v>15</v>
      </c>
      <c r="G7487" t="s">
        <v>16</v>
      </c>
      <c r="H7487">
        <v>51</v>
      </c>
      <c r="I7487" t="s">
        <v>24889</v>
      </c>
      <c r="J7487" t="s">
        <v>24890</v>
      </c>
      <c r="K7487" t="s">
        <v>24891</v>
      </c>
      <c r="L7487" t="s">
        <v>78023</v>
      </c>
    </row>
    <row r="7488" spans="1:12" x14ac:dyDescent="0.15">
      <c r="A7488" t="s">
        <v>12</v>
      </c>
      <c r="B7488">
        <v>2057060</v>
      </c>
      <c r="C7488">
        <v>2057080</v>
      </c>
      <c r="D7488" t="s">
        <v>24888</v>
      </c>
      <c r="E7488" t="s">
        <v>90</v>
      </c>
      <c r="F7488" t="s">
        <v>15</v>
      </c>
      <c r="G7488" t="s">
        <v>16</v>
      </c>
      <c r="H7488">
        <v>82</v>
      </c>
      <c r="I7488" t="s">
        <v>24892</v>
      </c>
      <c r="J7488" t="s">
        <v>24893</v>
      </c>
      <c r="K7488" t="s">
        <v>24894</v>
      </c>
      <c r="L7488" t="s">
        <v>78011</v>
      </c>
    </row>
    <row r="7489" spans="1:12" x14ac:dyDescent="0.15">
      <c r="A7489" t="s">
        <v>12</v>
      </c>
      <c r="B7489">
        <v>2057159</v>
      </c>
      <c r="C7489">
        <v>2057179</v>
      </c>
      <c r="D7489" t="s">
        <v>24888</v>
      </c>
      <c r="E7489" t="s">
        <v>90</v>
      </c>
      <c r="F7489" t="s">
        <v>15</v>
      </c>
      <c r="G7489" t="s">
        <v>16</v>
      </c>
      <c r="H7489">
        <v>181</v>
      </c>
      <c r="I7489" t="s">
        <v>24895</v>
      </c>
      <c r="J7489" t="s">
        <v>24896</v>
      </c>
      <c r="K7489" t="s">
        <v>24897</v>
      </c>
      <c r="L7489" t="s">
        <v>78031</v>
      </c>
    </row>
    <row r="7490" spans="1:12" x14ac:dyDescent="0.15">
      <c r="A7490" t="s">
        <v>12</v>
      </c>
      <c r="B7490">
        <v>2057224</v>
      </c>
      <c r="C7490">
        <v>2057244</v>
      </c>
      <c r="D7490" t="s">
        <v>24888</v>
      </c>
      <c r="E7490" t="s">
        <v>90</v>
      </c>
      <c r="F7490" t="s">
        <v>15</v>
      </c>
      <c r="G7490" t="s">
        <v>23</v>
      </c>
      <c r="H7490">
        <v>246</v>
      </c>
      <c r="I7490" t="s">
        <v>24898</v>
      </c>
      <c r="J7490" t="s">
        <v>24899</v>
      </c>
      <c r="K7490" t="s">
        <v>24900</v>
      </c>
      <c r="L7490" t="s">
        <v>78148</v>
      </c>
    </row>
    <row r="7491" spans="1:12" x14ac:dyDescent="0.15">
      <c r="A7491" t="s">
        <v>12</v>
      </c>
      <c r="B7491">
        <v>2058323</v>
      </c>
      <c r="C7491">
        <v>2058343</v>
      </c>
      <c r="D7491" t="s">
        <v>24901</v>
      </c>
      <c r="E7491" t="s">
        <v>90</v>
      </c>
      <c r="F7491" t="s">
        <v>15</v>
      </c>
      <c r="G7491" t="s">
        <v>16</v>
      </c>
      <c r="H7491">
        <v>36</v>
      </c>
      <c r="I7491" t="s">
        <v>24902</v>
      </c>
      <c r="J7491" t="s">
        <v>24903</v>
      </c>
      <c r="K7491" t="s">
        <v>24904</v>
      </c>
      <c r="L7491" t="s">
        <v>78003</v>
      </c>
    </row>
    <row r="7492" spans="1:12" x14ac:dyDescent="0.15">
      <c r="A7492" t="s">
        <v>12</v>
      </c>
      <c r="B7492">
        <v>2058454</v>
      </c>
      <c r="C7492">
        <v>2058474</v>
      </c>
      <c r="D7492" t="s">
        <v>24901</v>
      </c>
      <c r="E7492" t="s">
        <v>90</v>
      </c>
      <c r="F7492" t="s">
        <v>15</v>
      </c>
      <c r="G7492" t="s">
        <v>23</v>
      </c>
      <c r="H7492">
        <v>167</v>
      </c>
      <c r="I7492" t="s">
        <v>24905</v>
      </c>
      <c r="J7492" t="s">
        <v>24906</v>
      </c>
      <c r="K7492" t="s">
        <v>24907</v>
      </c>
      <c r="L7492" t="s">
        <v>77916</v>
      </c>
    </row>
    <row r="7493" spans="1:12" x14ac:dyDescent="0.15">
      <c r="A7493" t="s">
        <v>12</v>
      </c>
      <c r="B7493">
        <v>2058549</v>
      </c>
      <c r="C7493">
        <v>2058569</v>
      </c>
      <c r="D7493" t="s">
        <v>24901</v>
      </c>
      <c r="E7493" t="s">
        <v>90</v>
      </c>
      <c r="F7493" t="s">
        <v>15</v>
      </c>
      <c r="G7493" t="s">
        <v>23</v>
      </c>
      <c r="H7493">
        <v>262</v>
      </c>
      <c r="I7493" t="s">
        <v>24908</v>
      </c>
      <c r="J7493" t="s">
        <v>24909</v>
      </c>
      <c r="K7493" t="s">
        <v>24910</v>
      </c>
      <c r="L7493" t="s">
        <v>78149</v>
      </c>
    </row>
    <row r="7494" spans="1:12" x14ac:dyDescent="0.15">
      <c r="A7494" t="s">
        <v>12</v>
      </c>
      <c r="B7494">
        <v>2058585</v>
      </c>
      <c r="C7494">
        <v>2058605</v>
      </c>
      <c r="D7494" t="s">
        <v>24901</v>
      </c>
      <c r="E7494" t="s">
        <v>90</v>
      </c>
      <c r="F7494" t="s">
        <v>15</v>
      </c>
      <c r="G7494" t="s">
        <v>23</v>
      </c>
      <c r="H7494">
        <v>298</v>
      </c>
      <c r="I7494" t="s">
        <v>24911</v>
      </c>
      <c r="J7494" t="s">
        <v>24912</v>
      </c>
      <c r="K7494" t="s">
        <v>24913</v>
      </c>
      <c r="L7494" t="s">
        <v>78150</v>
      </c>
    </row>
    <row r="7495" spans="1:12" x14ac:dyDescent="0.15">
      <c r="A7495" t="s">
        <v>12</v>
      </c>
      <c r="B7495">
        <v>2059557</v>
      </c>
      <c r="C7495">
        <v>2059577</v>
      </c>
      <c r="D7495" t="s">
        <v>24914</v>
      </c>
      <c r="E7495" t="s">
        <v>90</v>
      </c>
      <c r="F7495" t="s">
        <v>15</v>
      </c>
      <c r="G7495" t="s">
        <v>16</v>
      </c>
      <c r="H7495">
        <v>48</v>
      </c>
      <c r="I7495" t="s">
        <v>24915</v>
      </c>
      <c r="J7495" t="s">
        <v>24916</v>
      </c>
      <c r="K7495" t="s">
        <v>24917</v>
      </c>
      <c r="L7495" t="s">
        <v>78018</v>
      </c>
    </row>
    <row r="7496" spans="1:12" x14ac:dyDescent="0.15">
      <c r="A7496" t="s">
        <v>12</v>
      </c>
      <c r="B7496">
        <v>2059585</v>
      </c>
      <c r="C7496">
        <v>2059605</v>
      </c>
      <c r="D7496" t="s">
        <v>24914</v>
      </c>
      <c r="E7496" t="s">
        <v>90</v>
      </c>
      <c r="F7496" t="s">
        <v>15</v>
      </c>
      <c r="G7496" t="s">
        <v>16</v>
      </c>
      <c r="H7496">
        <v>76</v>
      </c>
      <c r="I7496" t="s">
        <v>24918</v>
      </c>
      <c r="J7496" t="s">
        <v>24919</v>
      </c>
      <c r="K7496" t="s">
        <v>24920</v>
      </c>
      <c r="L7496" t="s">
        <v>77985</v>
      </c>
    </row>
    <row r="7497" spans="1:12" x14ac:dyDescent="0.15">
      <c r="A7497" t="s">
        <v>12</v>
      </c>
      <c r="B7497">
        <v>2059608</v>
      </c>
      <c r="C7497">
        <v>2059628</v>
      </c>
      <c r="D7497" t="s">
        <v>24914</v>
      </c>
      <c r="E7497" t="s">
        <v>90</v>
      </c>
      <c r="F7497" t="s">
        <v>15</v>
      </c>
      <c r="G7497" t="s">
        <v>16</v>
      </c>
      <c r="H7497">
        <v>99</v>
      </c>
      <c r="I7497" t="s">
        <v>24921</v>
      </c>
      <c r="J7497" t="s">
        <v>24922</v>
      </c>
      <c r="K7497" t="s">
        <v>24923</v>
      </c>
      <c r="L7497" t="s">
        <v>78051</v>
      </c>
    </row>
    <row r="7498" spans="1:12" x14ac:dyDescent="0.15">
      <c r="A7498" t="s">
        <v>12</v>
      </c>
      <c r="B7498">
        <v>2059655</v>
      </c>
      <c r="C7498">
        <v>2059675</v>
      </c>
      <c r="D7498" t="s">
        <v>24914</v>
      </c>
      <c r="E7498" t="s">
        <v>90</v>
      </c>
      <c r="F7498" t="s">
        <v>15</v>
      </c>
      <c r="G7498" t="s">
        <v>23</v>
      </c>
      <c r="H7498">
        <v>146</v>
      </c>
      <c r="I7498" t="s">
        <v>24924</v>
      </c>
      <c r="J7498" t="s">
        <v>24925</v>
      </c>
      <c r="K7498" t="s">
        <v>24926</v>
      </c>
      <c r="L7498" t="s">
        <v>78063</v>
      </c>
    </row>
    <row r="7499" spans="1:12" x14ac:dyDescent="0.15">
      <c r="A7499" t="s">
        <v>12</v>
      </c>
      <c r="B7499">
        <v>2061072</v>
      </c>
      <c r="C7499">
        <v>2061092</v>
      </c>
      <c r="D7499" t="s">
        <v>24927</v>
      </c>
      <c r="E7499" t="s">
        <v>24928</v>
      </c>
      <c r="F7499" t="s">
        <v>15</v>
      </c>
      <c r="G7499" t="s">
        <v>36</v>
      </c>
      <c r="H7499">
        <v>17</v>
      </c>
      <c r="I7499" t="s">
        <v>24929</v>
      </c>
      <c r="J7499" t="s">
        <v>24930</v>
      </c>
      <c r="K7499" t="s">
        <v>24931</v>
      </c>
      <c r="L7499" t="s">
        <v>77944</v>
      </c>
    </row>
    <row r="7500" spans="1:12" x14ac:dyDescent="0.15">
      <c r="A7500" t="s">
        <v>12</v>
      </c>
      <c r="B7500">
        <v>2061098</v>
      </c>
      <c r="C7500">
        <v>2061118</v>
      </c>
      <c r="D7500" t="s">
        <v>24927</v>
      </c>
      <c r="E7500" t="s">
        <v>24928</v>
      </c>
      <c r="F7500" t="s">
        <v>15</v>
      </c>
      <c r="G7500" t="s">
        <v>36</v>
      </c>
      <c r="H7500">
        <v>43</v>
      </c>
      <c r="I7500" t="s">
        <v>24932</v>
      </c>
      <c r="J7500" t="s">
        <v>24933</v>
      </c>
      <c r="K7500" t="s">
        <v>24934</v>
      </c>
      <c r="L7500" t="s">
        <v>77942</v>
      </c>
    </row>
    <row r="7501" spans="1:12" x14ac:dyDescent="0.15">
      <c r="A7501" t="s">
        <v>12</v>
      </c>
      <c r="B7501">
        <v>2061203</v>
      </c>
      <c r="C7501">
        <v>2061223</v>
      </c>
      <c r="D7501" t="s">
        <v>24927</v>
      </c>
      <c r="E7501" t="s">
        <v>24928</v>
      </c>
      <c r="F7501" t="s">
        <v>15</v>
      </c>
      <c r="G7501" t="s">
        <v>23</v>
      </c>
      <c r="H7501">
        <v>148</v>
      </c>
      <c r="I7501" t="s">
        <v>24935</v>
      </c>
      <c r="J7501" t="s">
        <v>24936</v>
      </c>
      <c r="K7501" t="s">
        <v>24937</v>
      </c>
      <c r="L7501" t="s">
        <v>78043</v>
      </c>
    </row>
    <row r="7502" spans="1:12" x14ac:dyDescent="0.15">
      <c r="A7502" t="s">
        <v>12</v>
      </c>
      <c r="B7502">
        <v>2061231</v>
      </c>
      <c r="C7502">
        <v>2061251</v>
      </c>
      <c r="D7502" t="s">
        <v>24927</v>
      </c>
      <c r="E7502" t="s">
        <v>24928</v>
      </c>
      <c r="F7502" t="s">
        <v>15</v>
      </c>
      <c r="G7502" t="s">
        <v>36</v>
      </c>
      <c r="H7502">
        <v>176</v>
      </c>
      <c r="I7502" t="s">
        <v>24938</v>
      </c>
      <c r="J7502" t="s">
        <v>24939</v>
      </c>
      <c r="K7502" t="s">
        <v>24940</v>
      </c>
      <c r="L7502" t="s">
        <v>78091</v>
      </c>
    </row>
    <row r="7503" spans="1:12" x14ac:dyDescent="0.15">
      <c r="A7503" t="s">
        <v>12</v>
      </c>
      <c r="B7503">
        <v>2062150</v>
      </c>
      <c r="C7503">
        <v>2062170</v>
      </c>
      <c r="D7503" t="s">
        <v>24941</v>
      </c>
      <c r="E7503" t="s">
        <v>90</v>
      </c>
      <c r="F7503" t="s">
        <v>15</v>
      </c>
      <c r="G7503" t="s">
        <v>23</v>
      </c>
      <c r="H7503">
        <v>44</v>
      </c>
      <c r="I7503" t="s">
        <v>24942</v>
      </c>
      <c r="J7503" t="s">
        <v>24943</v>
      </c>
      <c r="K7503" t="s">
        <v>24944</v>
      </c>
      <c r="L7503" t="s">
        <v>78016</v>
      </c>
    </row>
    <row r="7504" spans="1:12" x14ac:dyDescent="0.15">
      <c r="A7504" t="s">
        <v>12</v>
      </c>
      <c r="B7504">
        <v>2062173</v>
      </c>
      <c r="C7504">
        <v>2062193</v>
      </c>
      <c r="D7504" t="s">
        <v>24941</v>
      </c>
      <c r="E7504" t="s">
        <v>90</v>
      </c>
      <c r="F7504" t="s">
        <v>15</v>
      </c>
      <c r="G7504" t="s">
        <v>36</v>
      </c>
      <c r="H7504">
        <v>67</v>
      </c>
      <c r="I7504" t="s">
        <v>24945</v>
      </c>
      <c r="J7504" t="s">
        <v>24946</v>
      </c>
      <c r="K7504" t="s">
        <v>24947</v>
      </c>
      <c r="L7504" t="s">
        <v>77981</v>
      </c>
    </row>
    <row r="7505" spans="1:12" x14ac:dyDescent="0.15">
      <c r="A7505" t="s">
        <v>12</v>
      </c>
      <c r="B7505">
        <v>2062208</v>
      </c>
      <c r="C7505">
        <v>2062228</v>
      </c>
      <c r="D7505" t="s">
        <v>24941</v>
      </c>
      <c r="E7505" t="s">
        <v>90</v>
      </c>
      <c r="F7505" t="s">
        <v>15</v>
      </c>
      <c r="G7505" t="s">
        <v>16</v>
      </c>
      <c r="H7505">
        <v>102</v>
      </c>
      <c r="I7505" t="s">
        <v>24948</v>
      </c>
      <c r="J7505" t="s">
        <v>24949</v>
      </c>
      <c r="K7505" t="s">
        <v>24950</v>
      </c>
      <c r="L7505" t="s">
        <v>77933</v>
      </c>
    </row>
    <row r="7506" spans="1:12" x14ac:dyDescent="0.15">
      <c r="A7506" t="s">
        <v>12</v>
      </c>
      <c r="B7506">
        <v>2062238</v>
      </c>
      <c r="C7506">
        <v>2062258</v>
      </c>
      <c r="D7506" t="s">
        <v>24941</v>
      </c>
      <c r="E7506" t="s">
        <v>90</v>
      </c>
      <c r="F7506" t="s">
        <v>15</v>
      </c>
      <c r="G7506" t="s">
        <v>16</v>
      </c>
      <c r="H7506">
        <v>132</v>
      </c>
      <c r="I7506" t="s">
        <v>24951</v>
      </c>
      <c r="J7506" t="s">
        <v>24952</v>
      </c>
      <c r="K7506" t="s">
        <v>24953</v>
      </c>
      <c r="L7506" t="s">
        <v>77938</v>
      </c>
    </row>
    <row r="7507" spans="1:12" x14ac:dyDescent="0.15">
      <c r="A7507" t="s">
        <v>12</v>
      </c>
      <c r="B7507">
        <v>2063993</v>
      </c>
      <c r="C7507">
        <v>2064013</v>
      </c>
      <c r="D7507" t="s">
        <v>24954</v>
      </c>
      <c r="E7507" t="s">
        <v>90</v>
      </c>
      <c r="F7507" t="s">
        <v>15</v>
      </c>
      <c r="G7507" t="s">
        <v>32</v>
      </c>
      <c r="H7507">
        <v>7</v>
      </c>
      <c r="I7507" t="s">
        <v>24955</v>
      </c>
      <c r="J7507" t="s">
        <v>24956</v>
      </c>
      <c r="K7507" t="s">
        <v>24957</v>
      </c>
      <c r="L7507" t="s">
        <v>77909</v>
      </c>
    </row>
    <row r="7508" spans="1:12" x14ac:dyDescent="0.15">
      <c r="A7508" t="s">
        <v>12</v>
      </c>
      <c r="B7508">
        <v>2064020</v>
      </c>
      <c r="C7508">
        <v>2064040</v>
      </c>
      <c r="D7508" t="s">
        <v>24954</v>
      </c>
      <c r="E7508" t="s">
        <v>90</v>
      </c>
      <c r="F7508" t="s">
        <v>15</v>
      </c>
      <c r="G7508" t="s">
        <v>16</v>
      </c>
      <c r="H7508">
        <v>34</v>
      </c>
      <c r="I7508" t="s">
        <v>24958</v>
      </c>
      <c r="J7508" t="s">
        <v>24959</v>
      </c>
      <c r="K7508" t="s">
        <v>24960</v>
      </c>
      <c r="L7508" t="s">
        <v>77999</v>
      </c>
    </row>
    <row r="7509" spans="1:12" x14ac:dyDescent="0.15">
      <c r="A7509" t="s">
        <v>12</v>
      </c>
      <c r="B7509">
        <v>2064185</v>
      </c>
      <c r="C7509">
        <v>2064205</v>
      </c>
      <c r="D7509" t="s">
        <v>24954</v>
      </c>
      <c r="E7509" t="s">
        <v>90</v>
      </c>
      <c r="F7509" t="s">
        <v>15</v>
      </c>
      <c r="G7509" t="s">
        <v>23</v>
      </c>
      <c r="H7509">
        <v>199</v>
      </c>
      <c r="I7509" t="s">
        <v>24961</v>
      </c>
      <c r="J7509" t="s">
        <v>24962</v>
      </c>
      <c r="K7509" t="s">
        <v>24963</v>
      </c>
      <c r="L7509" t="s">
        <v>78143</v>
      </c>
    </row>
    <row r="7510" spans="1:12" x14ac:dyDescent="0.15">
      <c r="A7510" t="s">
        <v>12</v>
      </c>
      <c r="B7510">
        <v>2064213</v>
      </c>
      <c r="C7510">
        <v>2064233</v>
      </c>
      <c r="D7510" t="s">
        <v>24954</v>
      </c>
      <c r="E7510" t="s">
        <v>90</v>
      </c>
      <c r="F7510" t="s">
        <v>15</v>
      </c>
      <c r="G7510" t="s">
        <v>23</v>
      </c>
      <c r="H7510">
        <v>227</v>
      </c>
      <c r="I7510" t="s">
        <v>24964</v>
      </c>
      <c r="J7510" t="s">
        <v>24965</v>
      </c>
      <c r="K7510" t="s">
        <v>24966</v>
      </c>
      <c r="L7510" t="s">
        <v>78151</v>
      </c>
    </row>
    <row r="7511" spans="1:12" x14ac:dyDescent="0.15">
      <c r="A7511" t="s">
        <v>12</v>
      </c>
      <c r="B7511">
        <v>2065190</v>
      </c>
      <c r="C7511">
        <v>2065210</v>
      </c>
      <c r="D7511" t="s">
        <v>24967</v>
      </c>
      <c r="E7511" t="s">
        <v>90</v>
      </c>
      <c r="F7511" t="s">
        <v>15</v>
      </c>
      <c r="G7511" t="s">
        <v>16</v>
      </c>
      <c r="H7511">
        <v>9</v>
      </c>
      <c r="I7511" t="s">
        <v>24968</v>
      </c>
      <c r="J7511" t="s">
        <v>24969</v>
      </c>
      <c r="K7511" t="s">
        <v>24970</v>
      </c>
      <c r="L7511" t="s">
        <v>77939</v>
      </c>
    </row>
    <row r="7512" spans="1:12" x14ac:dyDescent="0.15">
      <c r="A7512" t="s">
        <v>12</v>
      </c>
      <c r="B7512">
        <v>2065216</v>
      </c>
      <c r="C7512">
        <v>2065236</v>
      </c>
      <c r="D7512" t="s">
        <v>24967</v>
      </c>
      <c r="E7512" t="s">
        <v>90</v>
      </c>
      <c r="F7512" t="s">
        <v>15</v>
      </c>
      <c r="G7512" t="s">
        <v>36</v>
      </c>
      <c r="H7512">
        <v>35</v>
      </c>
      <c r="I7512" t="s">
        <v>24971</v>
      </c>
      <c r="J7512" t="s">
        <v>24972</v>
      </c>
      <c r="K7512" t="s">
        <v>24973</v>
      </c>
      <c r="L7512" t="s">
        <v>77936</v>
      </c>
    </row>
    <row r="7513" spans="1:12" x14ac:dyDescent="0.15">
      <c r="A7513" t="s">
        <v>12</v>
      </c>
      <c r="B7513">
        <v>2065237</v>
      </c>
      <c r="C7513">
        <v>2065257</v>
      </c>
      <c r="D7513" t="s">
        <v>24967</v>
      </c>
      <c r="E7513" t="s">
        <v>90</v>
      </c>
      <c r="F7513" t="s">
        <v>15</v>
      </c>
      <c r="G7513" t="s">
        <v>16</v>
      </c>
      <c r="H7513">
        <v>56</v>
      </c>
      <c r="I7513" t="s">
        <v>24974</v>
      </c>
      <c r="J7513" t="s">
        <v>24975</v>
      </c>
      <c r="K7513" t="s">
        <v>24976</v>
      </c>
      <c r="L7513" t="s">
        <v>77971</v>
      </c>
    </row>
    <row r="7514" spans="1:12" x14ac:dyDescent="0.15">
      <c r="A7514" t="s">
        <v>12</v>
      </c>
      <c r="B7514">
        <v>2065260</v>
      </c>
      <c r="C7514">
        <v>2065280</v>
      </c>
      <c r="D7514" t="s">
        <v>24967</v>
      </c>
      <c r="E7514" t="s">
        <v>90</v>
      </c>
      <c r="F7514" t="s">
        <v>15</v>
      </c>
      <c r="G7514" t="s">
        <v>36</v>
      </c>
      <c r="H7514">
        <v>79</v>
      </c>
      <c r="I7514" t="s">
        <v>24977</v>
      </c>
      <c r="J7514" t="s">
        <v>24978</v>
      </c>
      <c r="K7514" t="s">
        <v>24979</v>
      </c>
      <c r="L7514" t="s">
        <v>77993</v>
      </c>
    </row>
    <row r="7515" spans="1:12" x14ac:dyDescent="0.15">
      <c r="A7515" t="s">
        <v>12</v>
      </c>
      <c r="B7515">
        <v>2066558</v>
      </c>
      <c r="C7515">
        <v>2066578</v>
      </c>
      <c r="D7515" t="s">
        <v>24980</v>
      </c>
      <c r="E7515" t="s">
        <v>90</v>
      </c>
      <c r="F7515" t="s">
        <v>15</v>
      </c>
      <c r="G7515" t="s">
        <v>23</v>
      </c>
      <c r="H7515">
        <v>16</v>
      </c>
      <c r="I7515" t="s">
        <v>24981</v>
      </c>
      <c r="J7515" t="s">
        <v>24982</v>
      </c>
      <c r="K7515" t="s">
        <v>24983</v>
      </c>
      <c r="L7515" t="s">
        <v>77905</v>
      </c>
    </row>
    <row r="7516" spans="1:12" x14ac:dyDescent="0.15">
      <c r="A7516" t="s">
        <v>12</v>
      </c>
      <c r="B7516">
        <v>2066580</v>
      </c>
      <c r="C7516">
        <v>2066600</v>
      </c>
      <c r="D7516" t="s">
        <v>24980</v>
      </c>
      <c r="E7516" t="s">
        <v>90</v>
      </c>
      <c r="F7516" t="s">
        <v>15</v>
      </c>
      <c r="G7516" t="s">
        <v>16</v>
      </c>
      <c r="H7516">
        <v>38</v>
      </c>
      <c r="I7516" t="s">
        <v>24984</v>
      </c>
      <c r="J7516" t="s">
        <v>24985</v>
      </c>
      <c r="K7516" t="s">
        <v>24986</v>
      </c>
      <c r="L7516" t="s">
        <v>78008</v>
      </c>
    </row>
    <row r="7517" spans="1:12" x14ac:dyDescent="0.15">
      <c r="A7517" t="s">
        <v>12</v>
      </c>
      <c r="B7517">
        <v>2066615</v>
      </c>
      <c r="C7517">
        <v>2066635</v>
      </c>
      <c r="D7517" t="s">
        <v>24980</v>
      </c>
      <c r="E7517" t="s">
        <v>90</v>
      </c>
      <c r="F7517" t="s">
        <v>15</v>
      </c>
      <c r="G7517" t="s">
        <v>36</v>
      </c>
      <c r="H7517">
        <v>73</v>
      </c>
      <c r="I7517" t="s">
        <v>24987</v>
      </c>
      <c r="J7517" t="s">
        <v>24988</v>
      </c>
      <c r="K7517" t="s">
        <v>24989</v>
      </c>
      <c r="L7517" t="s">
        <v>77926</v>
      </c>
    </row>
    <row r="7518" spans="1:12" x14ac:dyDescent="0.15">
      <c r="A7518" t="s">
        <v>12</v>
      </c>
      <c r="B7518">
        <v>2066692</v>
      </c>
      <c r="C7518">
        <v>2066712</v>
      </c>
      <c r="D7518" t="s">
        <v>24980</v>
      </c>
      <c r="E7518" t="s">
        <v>90</v>
      </c>
      <c r="F7518" t="s">
        <v>15</v>
      </c>
      <c r="G7518" t="s">
        <v>36</v>
      </c>
      <c r="H7518">
        <v>150</v>
      </c>
      <c r="I7518" t="s">
        <v>24990</v>
      </c>
      <c r="J7518" t="s">
        <v>24991</v>
      </c>
      <c r="K7518" t="s">
        <v>24992</v>
      </c>
      <c r="L7518" t="s">
        <v>78086</v>
      </c>
    </row>
    <row r="7519" spans="1:12" x14ac:dyDescent="0.15">
      <c r="A7519" t="s">
        <v>12</v>
      </c>
      <c r="B7519">
        <v>2067294</v>
      </c>
      <c r="C7519">
        <v>2067314</v>
      </c>
      <c r="D7519" t="s">
        <v>24993</v>
      </c>
      <c r="E7519" t="s">
        <v>24994</v>
      </c>
      <c r="F7519" t="s">
        <v>15</v>
      </c>
      <c r="G7519" t="s">
        <v>16</v>
      </c>
      <c r="H7519">
        <v>27</v>
      </c>
      <c r="I7519" t="s">
        <v>24995</v>
      </c>
      <c r="J7519" t="s">
        <v>24996</v>
      </c>
      <c r="K7519" t="s">
        <v>24997</v>
      </c>
      <c r="L7519" t="s">
        <v>78013</v>
      </c>
    </row>
    <row r="7520" spans="1:12" x14ac:dyDescent="0.15">
      <c r="A7520" t="s">
        <v>12</v>
      </c>
      <c r="B7520">
        <v>2067325</v>
      </c>
      <c r="C7520">
        <v>2067345</v>
      </c>
      <c r="D7520" t="s">
        <v>24993</v>
      </c>
      <c r="E7520" t="s">
        <v>24994</v>
      </c>
      <c r="F7520" t="s">
        <v>15</v>
      </c>
      <c r="G7520" t="s">
        <v>16</v>
      </c>
      <c r="H7520">
        <v>58</v>
      </c>
      <c r="I7520" t="s">
        <v>24998</v>
      </c>
      <c r="J7520" t="s">
        <v>24999</v>
      </c>
      <c r="K7520" t="s">
        <v>25000</v>
      </c>
      <c r="L7520" t="s">
        <v>77911</v>
      </c>
    </row>
    <row r="7521" spans="1:12" x14ac:dyDescent="0.15">
      <c r="A7521" t="s">
        <v>12</v>
      </c>
      <c r="B7521">
        <v>2067352</v>
      </c>
      <c r="C7521">
        <v>2067372</v>
      </c>
      <c r="D7521" t="s">
        <v>24993</v>
      </c>
      <c r="E7521" t="s">
        <v>24994</v>
      </c>
      <c r="F7521" t="s">
        <v>15</v>
      </c>
      <c r="G7521" t="s">
        <v>36</v>
      </c>
      <c r="H7521">
        <v>85</v>
      </c>
      <c r="I7521" t="s">
        <v>25001</v>
      </c>
      <c r="J7521" t="s">
        <v>25002</v>
      </c>
      <c r="K7521" t="s">
        <v>25003</v>
      </c>
      <c r="L7521" t="s">
        <v>77972</v>
      </c>
    </row>
    <row r="7522" spans="1:12" x14ac:dyDescent="0.15">
      <c r="A7522" t="s">
        <v>12</v>
      </c>
      <c r="B7522">
        <v>2067372</v>
      </c>
      <c r="C7522">
        <v>2067392</v>
      </c>
      <c r="D7522" t="s">
        <v>24993</v>
      </c>
      <c r="E7522" t="s">
        <v>24994</v>
      </c>
      <c r="F7522" t="s">
        <v>15</v>
      </c>
      <c r="G7522" t="s">
        <v>36</v>
      </c>
      <c r="H7522">
        <v>105</v>
      </c>
      <c r="I7522" t="s">
        <v>25004</v>
      </c>
      <c r="J7522" t="s">
        <v>25005</v>
      </c>
      <c r="K7522" t="s">
        <v>25006</v>
      </c>
      <c r="L7522" t="s">
        <v>78028</v>
      </c>
    </row>
    <row r="7523" spans="1:12" x14ac:dyDescent="0.15">
      <c r="A7523" t="s">
        <v>12</v>
      </c>
      <c r="B7523">
        <v>2068531</v>
      </c>
      <c r="C7523">
        <v>2068551</v>
      </c>
      <c r="D7523" t="s">
        <v>25007</v>
      </c>
      <c r="E7523" t="s">
        <v>25008</v>
      </c>
      <c r="F7523" t="s">
        <v>15</v>
      </c>
      <c r="G7523" t="s">
        <v>23</v>
      </c>
      <c r="H7523">
        <v>26</v>
      </c>
      <c r="I7523" t="s">
        <v>25009</v>
      </c>
      <c r="J7523" t="s">
        <v>25010</v>
      </c>
      <c r="K7523" t="s">
        <v>25011</v>
      </c>
      <c r="L7523" t="s">
        <v>78002</v>
      </c>
    </row>
    <row r="7524" spans="1:12" x14ac:dyDescent="0.15">
      <c r="A7524" t="s">
        <v>12</v>
      </c>
      <c r="B7524">
        <v>2068552</v>
      </c>
      <c r="C7524">
        <v>2068572</v>
      </c>
      <c r="D7524" t="s">
        <v>25007</v>
      </c>
      <c r="E7524" t="s">
        <v>25008</v>
      </c>
      <c r="F7524" t="s">
        <v>15</v>
      </c>
      <c r="G7524" t="s">
        <v>32</v>
      </c>
      <c r="H7524">
        <v>47</v>
      </c>
      <c r="I7524" t="s">
        <v>25012</v>
      </c>
      <c r="J7524" t="s">
        <v>25013</v>
      </c>
      <c r="K7524" t="s">
        <v>25014</v>
      </c>
      <c r="L7524" t="s">
        <v>77932</v>
      </c>
    </row>
    <row r="7525" spans="1:12" x14ac:dyDescent="0.15">
      <c r="A7525" t="s">
        <v>12</v>
      </c>
      <c r="B7525">
        <v>2068588</v>
      </c>
      <c r="C7525">
        <v>2068608</v>
      </c>
      <c r="D7525" t="s">
        <v>25007</v>
      </c>
      <c r="E7525" t="s">
        <v>25008</v>
      </c>
      <c r="F7525" t="s">
        <v>15</v>
      </c>
      <c r="G7525" t="s">
        <v>23</v>
      </c>
      <c r="H7525">
        <v>83</v>
      </c>
      <c r="I7525" t="s">
        <v>25015</v>
      </c>
      <c r="J7525" t="s">
        <v>25016</v>
      </c>
      <c r="K7525" t="s">
        <v>25017</v>
      </c>
      <c r="L7525" t="s">
        <v>77958</v>
      </c>
    </row>
    <row r="7526" spans="1:12" x14ac:dyDescent="0.15">
      <c r="A7526" t="s">
        <v>12</v>
      </c>
      <c r="B7526">
        <v>2068618</v>
      </c>
      <c r="C7526">
        <v>2068638</v>
      </c>
      <c r="D7526" t="s">
        <v>25007</v>
      </c>
      <c r="E7526" t="s">
        <v>25008</v>
      </c>
      <c r="F7526" t="s">
        <v>15</v>
      </c>
      <c r="G7526" t="s">
        <v>23</v>
      </c>
      <c r="H7526">
        <v>113</v>
      </c>
      <c r="I7526" t="s">
        <v>25018</v>
      </c>
      <c r="J7526" t="s">
        <v>25019</v>
      </c>
      <c r="K7526" t="s">
        <v>25020</v>
      </c>
      <c r="L7526" t="s">
        <v>77986</v>
      </c>
    </row>
    <row r="7527" spans="1:12" x14ac:dyDescent="0.15">
      <c r="A7527" t="s">
        <v>12</v>
      </c>
      <c r="B7527">
        <v>2070693</v>
      </c>
      <c r="C7527">
        <v>2070713</v>
      </c>
      <c r="D7527" t="s">
        <v>25021</v>
      </c>
      <c r="E7527" t="s">
        <v>90</v>
      </c>
      <c r="F7527" t="s">
        <v>15</v>
      </c>
      <c r="G7527" t="s">
        <v>36</v>
      </c>
      <c r="H7527">
        <v>0</v>
      </c>
      <c r="I7527" t="s">
        <v>25022</v>
      </c>
      <c r="J7527" t="s">
        <v>25023</v>
      </c>
      <c r="K7527" t="s">
        <v>25024</v>
      </c>
      <c r="L7527" t="s">
        <v>77980</v>
      </c>
    </row>
    <row r="7528" spans="1:12" x14ac:dyDescent="0.15">
      <c r="A7528" t="s">
        <v>12</v>
      </c>
      <c r="B7528">
        <v>2070728</v>
      </c>
      <c r="C7528">
        <v>2070748</v>
      </c>
      <c r="D7528" t="s">
        <v>25021</v>
      </c>
      <c r="E7528" t="s">
        <v>90</v>
      </c>
      <c r="F7528" t="s">
        <v>15</v>
      </c>
      <c r="G7528" t="s">
        <v>23</v>
      </c>
      <c r="H7528">
        <v>35</v>
      </c>
      <c r="I7528" t="s">
        <v>25025</v>
      </c>
      <c r="J7528" t="s">
        <v>25026</v>
      </c>
      <c r="K7528" t="s">
        <v>25027</v>
      </c>
      <c r="L7528" t="s">
        <v>77936</v>
      </c>
    </row>
    <row r="7529" spans="1:12" x14ac:dyDescent="0.15">
      <c r="A7529" t="s">
        <v>12</v>
      </c>
      <c r="B7529">
        <v>2070757</v>
      </c>
      <c r="C7529">
        <v>2070777</v>
      </c>
      <c r="D7529" t="s">
        <v>25021</v>
      </c>
      <c r="E7529" t="s">
        <v>90</v>
      </c>
      <c r="F7529" t="s">
        <v>15</v>
      </c>
      <c r="G7529" t="s">
        <v>16</v>
      </c>
      <c r="H7529">
        <v>64</v>
      </c>
      <c r="I7529" t="s">
        <v>25028</v>
      </c>
      <c r="J7529" t="s">
        <v>25029</v>
      </c>
      <c r="K7529" t="s">
        <v>25030</v>
      </c>
      <c r="L7529" t="s">
        <v>77989</v>
      </c>
    </row>
    <row r="7530" spans="1:12" x14ac:dyDescent="0.15">
      <c r="A7530" t="s">
        <v>12</v>
      </c>
      <c r="B7530">
        <v>2070778</v>
      </c>
      <c r="C7530">
        <v>2070798</v>
      </c>
      <c r="D7530" t="s">
        <v>25021</v>
      </c>
      <c r="E7530" t="s">
        <v>90</v>
      </c>
      <c r="F7530" t="s">
        <v>15</v>
      </c>
      <c r="G7530" t="s">
        <v>32</v>
      </c>
      <c r="H7530">
        <v>85</v>
      </c>
      <c r="I7530" t="s">
        <v>25031</v>
      </c>
      <c r="J7530" t="s">
        <v>25032</v>
      </c>
      <c r="K7530" t="s">
        <v>25033</v>
      </c>
      <c r="L7530" t="s">
        <v>77972</v>
      </c>
    </row>
    <row r="7531" spans="1:12" x14ac:dyDescent="0.15">
      <c r="A7531" t="s">
        <v>12</v>
      </c>
      <c r="B7531">
        <v>2072397</v>
      </c>
      <c r="C7531">
        <v>2072417</v>
      </c>
      <c r="D7531" t="s">
        <v>25034</v>
      </c>
      <c r="E7531" t="s">
        <v>90</v>
      </c>
      <c r="F7531" t="s">
        <v>76</v>
      </c>
      <c r="G7531" t="s">
        <v>16</v>
      </c>
      <c r="H7531">
        <v>19</v>
      </c>
      <c r="I7531" t="s">
        <v>25035</v>
      </c>
      <c r="J7531" t="s">
        <v>25036</v>
      </c>
      <c r="K7531" t="s">
        <v>25037</v>
      </c>
      <c r="L7531" t="s">
        <v>77982</v>
      </c>
    </row>
    <row r="7532" spans="1:12" x14ac:dyDescent="0.15">
      <c r="A7532" t="s">
        <v>12</v>
      </c>
      <c r="B7532">
        <v>2072374</v>
      </c>
      <c r="C7532">
        <v>2072394</v>
      </c>
      <c r="D7532" t="s">
        <v>25034</v>
      </c>
      <c r="E7532" t="s">
        <v>90</v>
      </c>
      <c r="F7532" t="s">
        <v>76</v>
      </c>
      <c r="G7532" t="s">
        <v>36</v>
      </c>
      <c r="H7532">
        <v>42</v>
      </c>
      <c r="I7532" t="s">
        <v>25038</v>
      </c>
      <c r="J7532" t="s">
        <v>25039</v>
      </c>
      <c r="K7532" t="s">
        <v>25040</v>
      </c>
      <c r="L7532" t="s">
        <v>77945</v>
      </c>
    </row>
    <row r="7533" spans="1:12" x14ac:dyDescent="0.15">
      <c r="A7533" t="s">
        <v>12</v>
      </c>
      <c r="B7533">
        <v>2072352</v>
      </c>
      <c r="C7533">
        <v>2072372</v>
      </c>
      <c r="D7533" t="s">
        <v>25034</v>
      </c>
      <c r="E7533" t="s">
        <v>90</v>
      </c>
      <c r="F7533" t="s">
        <v>76</v>
      </c>
      <c r="G7533" t="s">
        <v>23</v>
      </c>
      <c r="H7533">
        <v>64</v>
      </c>
      <c r="I7533" t="s">
        <v>25041</v>
      </c>
      <c r="J7533" t="s">
        <v>25042</v>
      </c>
      <c r="K7533" t="s">
        <v>25043</v>
      </c>
      <c r="L7533" t="s">
        <v>77989</v>
      </c>
    </row>
    <row r="7534" spans="1:12" x14ac:dyDescent="0.15">
      <c r="A7534" t="s">
        <v>12</v>
      </c>
      <c r="B7534">
        <v>2072332</v>
      </c>
      <c r="C7534">
        <v>2072352</v>
      </c>
      <c r="D7534" t="s">
        <v>25034</v>
      </c>
      <c r="E7534" t="s">
        <v>90</v>
      </c>
      <c r="F7534" t="s">
        <v>76</v>
      </c>
      <c r="G7534" t="s">
        <v>16</v>
      </c>
      <c r="H7534">
        <v>84</v>
      </c>
      <c r="I7534" t="s">
        <v>25044</v>
      </c>
      <c r="J7534" t="s">
        <v>25045</v>
      </c>
      <c r="K7534" t="s">
        <v>25046</v>
      </c>
      <c r="L7534" t="s">
        <v>77946</v>
      </c>
    </row>
    <row r="7535" spans="1:12" x14ac:dyDescent="0.15">
      <c r="A7535" t="s">
        <v>12</v>
      </c>
      <c r="B7535">
        <v>2072637</v>
      </c>
      <c r="C7535">
        <v>2072657</v>
      </c>
      <c r="D7535" t="s">
        <v>25047</v>
      </c>
      <c r="E7535" t="s">
        <v>25048</v>
      </c>
      <c r="F7535" t="s">
        <v>15</v>
      </c>
      <c r="G7535" t="s">
        <v>32</v>
      </c>
      <c r="H7535">
        <v>14</v>
      </c>
      <c r="I7535" t="s">
        <v>25049</v>
      </c>
      <c r="J7535" t="s">
        <v>25050</v>
      </c>
      <c r="K7535" t="s">
        <v>25051</v>
      </c>
      <c r="L7535" t="s">
        <v>77924</v>
      </c>
    </row>
    <row r="7536" spans="1:12" x14ac:dyDescent="0.15">
      <c r="A7536" t="s">
        <v>12</v>
      </c>
      <c r="B7536">
        <v>2072659</v>
      </c>
      <c r="C7536">
        <v>2072679</v>
      </c>
      <c r="D7536" t="s">
        <v>25047</v>
      </c>
      <c r="E7536" t="s">
        <v>25048</v>
      </c>
      <c r="F7536" t="s">
        <v>15</v>
      </c>
      <c r="G7536" t="s">
        <v>36</v>
      </c>
      <c r="H7536">
        <v>36</v>
      </c>
      <c r="I7536" t="s">
        <v>25052</v>
      </c>
      <c r="J7536" t="s">
        <v>25053</v>
      </c>
      <c r="K7536" t="s">
        <v>25054</v>
      </c>
      <c r="L7536" t="s">
        <v>78003</v>
      </c>
    </row>
    <row r="7537" spans="1:12" x14ac:dyDescent="0.15">
      <c r="A7537" t="s">
        <v>12</v>
      </c>
      <c r="B7537">
        <v>2072681</v>
      </c>
      <c r="C7537">
        <v>2072701</v>
      </c>
      <c r="D7537" t="s">
        <v>25047</v>
      </c>
      <c r="E7537" t="s">
        <v>25048</v>
      </c>
      <c r="F7537" t="s">
        <v>15</v>
      </c>
      <c r="G7537" t="s">
        <v>32</v>
      </c>
      <c r="H7537">
        <v>58</v>
      </c>
      <c r="I7537" t="s">
        <v>25055</v>
      </c>
      <c r="J7537" t="s">
        <v>25056</v>
      </c>
      <c r="K7537" t="s">
        <v>25057</v>
      </c>
      <c r="L7537" t="s">
        <v>77911</v>
      </c>
    </row>
    <row r="7538" spans="1:12" x14ac:dyDescent="0.15">
      <c r="A7538" t="s">
        <v>12</v>
      </c>
      <c r="B7538">
        <v>2072724</v>
      </c>
      <c r="C7538">
        <v>2072744</v>
      </c>
      <c r="D7538" t="s">
        <v>25047</v>
      </c>
      <c r="E7538" t="s">
        <v>25048</v>
      </c>
      <c r="F7538" t="s">
        <v>15</v>
      </c>
      <c r="G7538" t="s">
        <v>32</v>
      </c>
      <c r="H7538">
        <v>101</v>
      </c>
      <c r="I7538" t="s">
        <v>25058</v>
      </c>
      <c r="J7538" t="s">
        <v>25059</v>
      </c>
      <c r="K7538" t="s">
        <v>25060</v>
      </c>
      <c r="L7538" t="s">
        <v>77997</v>
      </c>
    </row>
    <row r="7539" spans="1:12" x14ac:dyDescent="0.15">
      <c r="A7539" t="s">
        <v>12</v>
      </c>
      <c r="B7539">
        <v>2076106</v>
      </c>
      <c r="C7539">
        <v>2076126</v>
      </c>
      <c r="D7539" t="s">
        <v>25061</v>
      </c>
      <c r="E7539" t="s">
        <v>90</v>
      </c>
      <c r="F7539" t="s">
        <v>76</v>
      </c>
      <c r="G7539" t="s">
        <v>32</v>
      </c>
      <c r="H7539">
        <v>13</v>
      </c>
      <c r="I7539" t="s">
        <v>25062</v>
      </c>
      <c r="J7539" t="s">
        <v>25063</v>
      </c>
      <c r="K7539" t="s">
        <v>25064</v>
      </c>
      <c r="L7539" t="s">
        <v>77935</v>
      </c>
    </row>
    <row r="7540" spans="1:12" x14ac:dyDescent="0.15">
      <c r="A7540" t="s">
        <v>12</v>
      </c>
      <c r="B7540">
        <v>2076072</v>
      </c>
      <c r="C7540">
        <v>2076092</v>
      </c>
      <c r="D7540" t="s">
        <v>25061</v>
      </c>
      <c r="E7540" t="s">
        <v>90</v>
      </c>
      <c r="F7540" t="s">
        <v>76</v>
      </c>
      <c r="G7540" t="s">
        <v>32</v>
      </c>
      <c r="H7540">
        <v>47</v>
      </c>
      <c r="I7540" t="s">
        <v>25065</v>
      </c>
      <c r="J7540" t="s">
        <v>25066</v>
      </c>
      <c r="K7540" t="s">
        <v>25067</v>
      </c>
      <c r="L7540" t="s">
        <v>77932</v>
      </c>
    </row>
    <row r="7541" spans="1:12" x14ac:dyDescent="0.15">
      <c r="A7541" t="s">
        <v>12</v>
      </c>
      <c r="B7541">
        <v>2076042</v>
      </c>
      <c r="C7541">
        <v>2076062</v>
      </c>
      <c r="D7541" t="s">
        <v>25061</v>
      </c>
      <c r="E7541" t="s">
        <v>90</v>
      </c>
      <c r="F7541" t="s">
        <v>76</v>
      </c>
      <c r="G7541" t="s">
        <v>32</v>
      </c>
      <c r="H7541">
        <v>77</v>
      </c>
      <c r="I7541" t="s">
        <v>25068</v>
      </c>
      <c r="J7541" t="s">
        <v>25069</v>
      </c>
      <c r="K7541" t="s">
        <v>25070</v>
      </c>
      <c r="L7541" t="s">
        <v>77960</v>
      </c>
    </row>
    <row r="7542" spans="1:12" x14ac:dyDescent="0.15">
      <c r="A7542" t="s">
        <v>12</v>
      </c>
      <c r="B7542">
        <v>2076021</v>
      </c>
      <c r="C7542">
        <v>2076041</v>
      </c>
      <c r="D7542" t="s">
        <v>25061</v>
      </c>
      <c r="E7542" t="s">
        <v>90</v>
      </c>
      <c r="F7542" t="s">
        <v>76</v>
      </c>
      <c r="G7542" t="s">
        <v>23</v>
      </c>
      <c r="H7542">
        <v>98</v>
      </c>
      <c r="I7542" t="s">
        <v>25071</v>
      </c>
      <c r="J7542" t="s">
        <v>25072</v>
      </c>
      <c r="K7542" t="s">
        <v>25073</v>
      </c>
      <c r="L7542" t="s">
        <v>78048</v>
      </c>
    </row>
    <row r="7543" spans="1:12" x14ac:dyDescent="0.15">
      <c r="A7543" t="s">
        <v>12</v>
      </c>
      <c r="B7543">
        <v>2077229</v>
      </c>
      <c r="C7543">
        <v>2077249</v>
      </c>
      <c r="D7543" t="s">
        <v>25074</v>
      </c>
      <c r="E7543" t="s">
        <v>90</v>
      </c>
      <c r="F7543" t="s">
        <v>76</v>
      </c>
      <c r="G7543" t="s">
        <v>16</v>
      </c>
      <c r="H7543">
        <v>7</v>
      </c>
      <c r="I7543" t="s">
        <v>25075</v>
      </c>
      <c r="J7543" t="s">
        <v>25076</v>
      </c>
      <c r="K7543" t="s">
        <v>25077</v>
      </c>
      <c r="L7543" t="s">
        <v>77909</v>
      </c>
    </row>
    <row r="7544" spans="1:12" x14ac:dyDescent="0.15">
      <c r="A7544" t="s">
        <v>12</v>
      </c>
      <c r="B7544">
        <v>2077206</v>
      </c>
      <c r="C7544">
        <v>2077226</v>
      </c>
      <c r="D7544" t="s">
        <v>25074</v>
      </c>
      <c r="E7544" t="s">
        <v>90</v>
      </c>
      <c r="F7544" t="s">
        <v>76</v>
      </c>
      <c r="G7544" t="s">
        <v>32</v>
      </c>
      <c r="H7544">
        <v>30</v>
      </c>
      <c r="I7544" t="s">
        <v>25078</v>
      </c>
      <c r="J7544" t="s">
        <v>25079</v>
      </c>
      <c r="K7544" t="s">
        <v>25080</v>
      </c>
      <c r="L7544" t="s">
        <v>77984</v>
      </c>
    </row>
    <row r="7545" spans="1:12" x14ac:dyDescent="0.15">
      <c r="A7545" t="s">
        <v>12</v>
      </c>
      <c r="B7545">
        <v>2077177</v>
      </c>
      <c r="C7545">
        <v>2077197</v>
      </c>
      <c r="D7545" t="s">
        <v>25074</v>
      </c>
      <c r="E7545" t="s">
        <v>90</v>
      </c>
      <c r="F7545" t="s">
        <v>76</v>
      </c>
      <c r="G7545" t="s">
        <v>23</v>
      </c>
      <c r="H7545">
        <v>59</v>
      </c>
      <c r="I7545" t="s">
        <v>25081</v>
      </c>
      <c r="J7545" t="s">
        <v>25082</v>
      </c>
      <c r="K7545" t="s">
        <v>25083</v>
      </c>
      <c r="L7545" t="s">
        <v>78009</v>
      </c>
    </row>
    <row r="7546" spans="1:12" x14ac:dyDescent="0.15">
      <c r="A7546" t="s">
        <v>12</v>
      </c>
      <c r="B7546">
        <v>2077141</v>
      </c>
      <c r="C7546">
        <v>2077161</v>
      </c>
      <c r="D7546" t="s">
        <v>25074</v>
      </c>
      <c r="E7546" t="s">
        <v>90</v>
      </c>
      <c r="F7546" t="s">
        <v>76</v>
      </c>
      <c r="G7546" t="s">
        <v>23</v>
      </c>
      <c r="H7546">
        <v>95</v>
      </c>
      <c r="I7546" t="s">
        <v>25084</v>
      </c>
      <c r="J7546" t="s">
        <v>25085</v>
      </c>
      <c r="K7546" t="s">
        <v>25086</v>
      </c>
      <c r="L7546" t="s">
        <v>77920</v>
      </c>
    </row>
    <row r="7547" spans="1:12" x14ac:dyDescent="0.15">
      <c r="A7547" t="s">
        <v>12</v>
      </c>
      <c r="B7547">
        <v>2077356</v>
      </c>
      <c r="C7547">
        <v>2077376</v>
      </c>
      <c r="D7547" t="s">
        <v>25087</v>
      </c>
      <c r="E7547" t="s">
        <v>90</v>
      </c>
      <c r="F7547" t="s">
        <v>15</v>
      </c>
      <c r="G7547" t="s">
        <v>36</v>
      </c>
      <c r="H7547">
        <v>31</v>
      </c>
      <c r="I7547" t="s">
        <v>25088</v>
      </c>
      <c r="J7547" t="s">
        <v>25089</v>
      </c>
      <c r="K7547" t="s">
        <v>25090</v>
      </c>
      <c r="L7547" t="s">
        <v>77910</v>
      </c>
    </row>
    <row r="7548" spans="1:12" x14ac:dyDescent="0.15">
      <c r="A7548" t="s">
        <v>12</v>
      </c>
      <c r="B7548">
        <v>2077389</v>
      </c>
      <c r="C7548">
        <v>2077409</v>
      </c>
      <c r="D7548" t="s">
        <v>25087</v>
      </c>
      <c r="E7548" t="s">
        <v>90</v>
      </c>
      <c r="F7548" t="s">
        <v>15</v>
      </c>
      <c r="G7548" t="s">
        <v>16</v>
      </c>
      <c r="H7548">
        <v>64</v>
      </c>
      <c r="I7548" t="s">
        <v>25091</v>
      </c>
      <c r="J7548" t="s">
        <v>25092</v>
      </c>
      <c r="K7548" t="s">
        <v>25093</v>
      </c>
      <c r="L7548" t="s">
        <v>77989</v>
      </c>
    </row>
    <row r="7549" spans="1:12" x14ac:dyDescent="0.15">
      <c r="A7549" t="s">
        <v>12</v>
      </c>
      <c r="B7549">
        <v>2077416</v>
      </c>
      <c r="C7549">
        <v>2077436</v>
      </c>
      <c r="D7549" t="s">
        <v>25087</v>
      </c>
      <c r="E7549" t="s">
        <v>90</v>
      </c>
      <c r="F7549" t="s">
        <v>15</v>
      </c>
      <c r="G7549" t="s">
        <v>32</v>
      </c>
      <c r="H7549">
        <v>91</v>
      </c>
      <c r="I7549" t="s">
        <v>25094</v>
      </c>
      <c r="J7549" t="s">
        <v>25095</v>
      </c>
      <c r="K7549" t="s">
        <v>25096</v>
      </c>
      <c r="L7549" t="s">
        <v>77907</v>
      </c>
    </row>
    <row r="7550" spans="1:12" x14ac:dyDescent="0.15">
      <c r="A7550" t="s">
        <v>12</v>
      </c>
      <c r="B7550">
        <v>2077437</v>
      </c>
      <c r="C7550">
        <v>2077457</v>
      </c>
      <c r="D7550" t="s">
        <v>25087</v>
      </c>
      <c r="E7550" t="s">
        <v>90</v>
      </c>
      <c r="F7550" t="s">
        <v>15</v>
      </c>
      <c r="G7550" t="s">
        <v>36</v>
      </c>
      <c r="H7550">
        <v>112</v>
      </c>
      <c r="I7550" t="s">
        <v>25097</v>
      </c>
      <c r="J7550" t="s">
        <v>25098</v>
      </c>
      <c r="K7550" t="s">
        <v>25099</v>
      </c>
      <c r="L7550" t="s">
        <v>77950</v>
      </c>
    </row>
    <row r="7551" spans="1:12" x14ac:dyDescent="0.15">
      <c r="A7551" t="s">
        <v>12</v>
      </c>
      <c r="B7551">
        <v>2078284</v>
      </c>
      <c r="C7551">
        <v>2078304</v>
      </c>
      <c r="D7551" t="s">
        <v>25100</v>
      </c>
      <c r="E7551" t="s">
        <v>25101</v>
      </c>
      <c r="F7551" t="s">
        <v>15</v>
      </c>
      <c r="G7551" t="s">
        <v>32</v>
      </c>
      <c r="H7551">
        <v>1</v>
      </c>
      <c r="I7551" t="s">
        <v>25102</v>
      </c>
      <c r="J7551" t="s">
        <v>25103</v>
      </c>
      <c r="K7551" t="s">
        <v>25104</v>
      </c>
      <c r="L7551" t="s">
        <v>77917</v>
      </c>
    </row>
    <row r="7552" spans="1:12" x14ac:dyDescent="0.15">
      <c r="A7552" t="s">
        <v>12</v>
      </c>
      <c r="B7552">
        <v>2078311</v>
      </c>
      <c r="C7552">
        <v>2078331</v>
      </c>
      <c r="D7552" t="s">
        <v>25100</v>
      </c>
      <c r="E7552" t="s">
        <v>25101</v>
      </c>
      <c r="F7552" t="s">
        <v>15</v>
      </c>
      <c r="G7552" t="s">
        <v>36</v>
      </c>
      <c r="H7552">
        <v>28</v>
      </c>
      <c r="I7552" t="s">
        <v>25105</v>
      </c>
      <c r="J7552" t="s">
        <v>25106</v>
      </c>
      <c r="K7552" t="s">
        <v>25107</v>
      </c>
      <c r="L7552" t="s">
        <v>77956</v>
      </c>
    </row>
    <row r="7553" spans="1:12" x14ac:dyDescent="0.15">
      <c r="A7553" t="s">
        <v>12</v>
      </c>
      <c r="B7553">
        <v>2078331</v>
      </c>
      <c r="C7553">
        <v>2078351</v>
      </c>
      <c r="D7553" t="s">
        <v>25100</v>
      </c>
      <c r="E7553" t="s">
        <v>25101</v>
      </c>
      <c r="F7553" t="s">
        <v>15</v>
      </c>
      <c r="G7553" t="s">
        <v>16</v>
      </c>
      <c r="H7553">
        <v>48</v>
      </c>
      <c r="I7553" t="s">
        <v>25108</v>
      </c>
      <c r="J7553" t="s">
        <v>25109</v>
      </c>
      <c r="K7553" t="s">
        <v>25110</v>
      </c>
      <c r="L7553" t="s">
        <v>78018</v>
      </c>
    </row>
    <row r="7554" spans="1:12" x14ac:dyDescent="0.15">
      <c r="A7554" t="s">
        <v>12</v>
      </c>
      <c r="B7554">
        <v>2078366</v>
      </c>
      <c r="C7554">
        <v>2078386</v>
      </c>
      <c r="D7554" t="s">
        <v>25100</v>
      </c>
      <c r="E7554" t="s">
        <v>25101</v>
      </c>
      <c r="F7554" t="s">
        <v>15</v>
      </c>
      <c r="G7554" t="s">
        <v>23</v>
      </c>
      <c r="H7554">
        <v>83</v>
      </c>
      <c r="I7554" t="s">
        <v>25111</v>
      </c>
      <c r="J7554" t="s">
        <v>25112</v>
      </c>
      <c r="K7554" t="s">
        <v>25113</v>
      </c>
      <c r="L7554" t="s">
        <v>77958</v>
      </c>
    </row>
    <row r="7555" spans="1:12" x14ac:dyDescent="0.15">
      <c r="A7555" t="s">
        <v>12</v>
      </c>
      <c r="B7555">
        <v>2080637</v>
      </c>
      <c r="C7555">
        <v>2080657</v>
      </c>
      <c r="D7555" t="s">
        <v>25114</v>
      </c>
      <c r="E7555" t="s">
        <v>90</v>
      </c>
      <c r="F7555" t="s">
        <v>15</v>
      </c>
      <c r="G7555" t="s">
        <v>36</v>
      </c>
      <c r="H7555">
        <v>19</v>
      </c>
      <c r="I7555" t="s">
        <v>25115</v>
      </c>
      <c r="J7555" t="s">
        <v>25116</v>
      </c>
      <c r="K7555" t="s">
        <v>25117</v>
      </c>
      <c r="L7555" t="s">
        <v>77982</v>
      </c>
    </row>
    <row r="7556" spans="1:12" x14ac:dyDescent="0.15">
      <c r="A7556" t="s">
        <v>12</v>
      </c>
      <c r="B7556">
        <v>2080676</v>
      </c>
      <c r="C7556">
        <v>2080696</v>
      </c>
      <c r="D7556" t="s">
        <v>25114</v>
      </c>
      <c r="E7556" t="s">
        <v>90</v>
      </c>
      <c r="F7556" t="s">
        <v>15</v>
      </c>
      <c r="G7556" t="s">
        <v>36</v>
      </c>
      <c r="H7556">
        <v>58</v>
      </c>
      <c r="I7556" t="s">
        <v>25118</v>
      </c>
      <c r="J7556" t="s">
        <v>25119</v>
      </c>
      <c r="K7556" t="s">
        <v>25120</v>
      </c>
      <c r="L7556" t="s">
        <v>77911</v>
      </c>
    </row>
    <row r="7557" spans="1:12" x14ac:dyDescent="0.15">
      <c r="A7557" t="s">
        <v>12</v>
      </c>
      <c r="B7557">
        <v>2080702</v>
      </c>
      <c r="C7557">
        <v>2080722</v>
      </c>
      <c r="D7557" t="s">
        <v>25114</v>
      </c>
      <c r="E7557" t="s">
        <v>90</v>
      </c>
      <c r="F7557" t="s">
        <v>15</v>
      </c>
      <c r="G7557" t="s">
        <v>23</v>
      </c>
      <c r="H7557">
        <v>84</v>
      </c>
      <c r="I7557" t="s">
        <v>25121</v>
      </c>
      <c r="J7557" t="s">
        <v>25122</v>
      </c>
      <c r="K7557" t="s">
        <v>25123</v>
      </c>
      <c r="L7557" t="s">
        <v>77946</v>
      </c>
    </row>
    <row r="7558" spans="1:12" x14ac:dyDescent="0.15">
      <c r="A7558" t="s">
        <v>12</v>
      </c>
      <c r="B7558">
        <v>2080757</v>
      </c>
      <c r="C7558">
        <v>2080777</v>
      </c>
      <c r="D7558" t="s">
        <v>25114</v>
      </c>
      <c r="E7558" t="s">
        <v>90</v>
      </c>
      <c r="F7558" t="s">
        <v>15</v>
      </c>
      <c r="G7558" t="s">
        <v>36</v>
      </c>
      <c r="H7558">
        <v>139</v>
      </c>
      <c r="I7558" t="s">
        <v>25124</v>
      </c>
      <c r="J7558" t="s">
        <v>25125</v>
      </c>
      <c r="K7558" t="s">
        <v>25126</v>
      </c>
      <c r="L7558" t="s">
        <v>78029</v>
      </c>
    </row>
    <row r="7559" spans="1:12" x14ac:dyDescent="0.15">
      <c r="A7559" t="s">
        <v>12</v>
      </c>
      <c r="B7559">
        <v>2081183</v>
      </c>
      <c r="C7559">
        <v>2081203</v>
      </c>
      <c r="D7559" t="s">
        <v>25127</v>
      </c>
      <c r="E7559" t="s">
        <v>90</v>
      </c>
      <c r="F7559" t="s">
        <v>15</v>
      </c>
      <c r="G7559" t="s">
        <v>23</v>
      </c>
      <c r="H7559">
        <v>11</v>
      </c>
      <c r="I7559" t="s">
        <v>25128</v>
      </c>
      <c r="J7559" t="s">
        <v>25129</v>
      </c>
      <c r="K7559" t="s">
        <v>25130</v>
      </c>
      <c r="L7559" t="s">
        <v>77974</v>
      </c>
    </row>
    <row r="7560" spans="1:12" x14ac:dyDescent="0.15">
      <c r="A7560" t="s">
        <v>12</v>
      </c>
      <c r="B7560">
        <v>2081219</v>
      </c>
      <c r="C7560">
        <v>2081239</v>
      </c>
      <c r="D7560" t="s">
        <v>25127</v>
      </c>
      <c r="E7560" t="s">
        <v>90</v>
      </c>
      <c r="F7560" t="s">
        <v>15</v>
      </c>
      <c r="G7560" t="s">
        <v>16</v>
      </c>
      <c r="H7560">
        <v>47</v>
      </c>
      <c r="I7560" t="s">
        <v>25131</v>
      </c>
      <c r="J7560" t="s">
        <v>25132</v>
      </c>
      <c r="K7560" t="s">
        <v>25133</v>
      </c>
      <c r="L7560" t="s">
        <v>77932</v>
      </c>
    </row>
    <row r="7561" spans="1:12" x14ac:dyDescent="0.15">
      <c r="A7561" t="s">
        <v>12</v>
      </c>
      <c r="B7561">
        <v>2081242</v>
      </c>
      <c r="C7561">
        <v>2081262</v>
      </c>
      <c r="D7561" t="s">
        <v>25127</v>
      </c>
      <c r="E7561" t="s">
        <v>90</v>
      </c>
      <c r="F7561" t="s">
        <v>15</v>
      </c>
      <c r="G7561" t="s">
        <v>16</v>
      </c>
      <c r="H7561">
        <v>70</v>
      </c>
      <c r="I7561" t="s">
        <v>25134</v>
      </c>
      <c r="J7561" t="s">
        <v>25135</v>
      </c>
      <c r="K7561" t="s">
        <v>25136</v>
      </c>
      <c r="L7561" t="s">
        <v>77919</v>
      </c>
    </row>
    <row r="7562" spans="1:12" x14ac:dyDescent="0.15">
      <c r="A7562" t="s">
        <v>12</v>
      </c>
      <c r="B7562">
        <v>2081271</v>
      </c>
      <c r="C7562">
        <v>2081291</v>
      </c>
      <c r="D7562" t="s">
        <v>25127</v>
      </c>
      <c r="E7562" t="s">
        <v>90</v>
      </c>
      <c r="F7562" t="s">
        <v>15</v>
      </c>
      <c r="G7562" t="s">
        <v>23</v>
      </c>
      <c r="H7562">
        <v>99</v>
      </c>
      <c r="I7562" t="s">
        <v>25137</v>
      </c>
      <c r="J7562" t="s">
        <v>25138</v>
      </c>
      <c r="K7562" t="s">
        <v>25139</v>
      </c>
      <c r="L7562" t="s">
        <v>78051</v>
      </c>
    </row>
    <row r="7563" spans="1:12" x14ac:dyDescent="0.15">
      <c r="A7563" t="s">
        <v>12</v>
      </c>
      <c r="B7563">
        <v>2082142</v>
      </c>
      <c r="C7563">
        <v>2082162</v>
      </c>
      <c r="D7563" t="s">
        <v>25140</v>
      </c>
      <c r="E7563" t="s">
        <v>90</v>
      </c>
      <c r="F7563" t="s">
        <v>15</v>
      </c>
      <c r="G7563" t="s">
        <v>32</v>
      </c>
      <c r="H7563">
        <v>1</v>
      </c>
      <c r="I7563" t="s">
        <v>25141</v>
      </c>
      <c r="J7563" t="s">
        <v>25142</v>
      </c>
      <c r="K7563" t="s">
        <v>25143</v>
      </c>
      <c r="L7563" t="s">
        <v>77917</v>
      </c>
    </row>
    <row r="7564" spans="1:12" x14ac:dyDescent="0.15">
      <c r="A7564" t="s">
        <v>12</v>
      </c>
      <c r="B7564">
        <v>2082167</v>
      </c>
      <c r="C7564">
        <v>2082187</v>
      </c>
      <c r="D7564" t="s">
        <v>25140</v>
      </c>
      <c r="E7564" t="s">
        <v>90</v>
      </c>
      <c r="F7564" t="s">
        <v>15</v>
      </c>
      <c r="G7564" t="s">
        <v>23</v>
      </c>
      <c r="H7564">
        <v>26</v>
      </c>
      <c r="I7564" t="s">
        <v>25144</v>
      </c>
      <c r="J7564" t="s">
        <v>25145</v>
      </c>
      <c r="K7564" t="s">
        <v>25146</v>
      </c>
      <c r="L7564" t="s">
        <v>78002</v>
      </c>
    </row>
    <row r="7565" spans="1:12" x14ac:dyDescent="0.15">
      <c r="A7565" t="s">
        <v>12</v>
      </c>
      <c r="B7565">
        <v>2082225</v>
      </c>
      <c r="C7565">
        <v>2082245</v>
      </c>
      <c r="D7565" t="s">
        <v>25140</v>
      </c>
      <c r="E7565" t="s">
        <v>90</v>
      </c>
      <c r="F7565" t="s">
        <v>15</v>
      </c>
      <c r="G7565" t="s">
        <v>36</v>
      </c>
      <c r="H7565">
        <v>84</v>
      </c>
      <c r="I7565" t="s">
        <v>25147</v>
      </c>
      <c r="J7565" t="s">
        <v>25148</v>
      </c>
      <c r="K7565" t="s">
        <v>25149</v>
      </c>
      <c r="L7565" t="s">
        <v>77946</v>
      </c>
    </row>
    <row r="7566" spans="1:12" x14ac:dyDescent="0.15">
      <c r="A7566" t="s">
        <v>12</v>
      </c>
      <c r="B7566">
        <v>2082310</v>
      </c>
      <c r="C7566">
        <v>2082330</v>
      </c>
      <c r="D7566" t="s">
        <v>25140</v>
      </c>
      <c r="E7566" t="s">
        <v>90</v>
      </c>
      <c r="F7566" t="s">
        <v>15</v>
      </c>
      <c r="G7566" t="s">
        <v>16</v>
      </c>
      <c r="H7566">
        <v>169</v>
      </c>
      <c r="I7566" t="s">
        <v>25150</v>
      </c>
      <c r="J7566" t="s">
        <v>25151</v>
      </c>
      <c r="K7566" t="s">
        <v>25152</v>
      </c>
      <c r="L7566" t="s">
        <v>78135</v>
      </c>
    </row>
    <row r="7567" spans="1:12" x14ac:dyDescent="0.15">
      <c r="A7567" t="s">
        <v>12</v>
      </c>
      <c r="B7567">
        <v>2082807</v>
      </c>
      <c r="C7567">
        <v>2082827</v>
      </c>
      <c r="D7567" t="s">
        <v>25153</v>
      </c>
      <c r="E7567" t="s">
        <v>90</v>
      </c>
      <c r="F7567" t="s">
        <v>15</v>
      </c>
      <c r="G7567" t="s">
        <v>16</v>
      </c>
      <c r="H7567">
        <v>19</v>
      </c>
      <c r="I7567" t="s">
        <v>25154</v>
      </c>
      <c r="J7567" t="s">
        <v>25155</v>
      </c>
      <c r="K7567" t="s">
        <v>25156</v>
      </c>
      <c r="L7567" t="s">
        <v>77982</v>
      </c>
    </row>
    <row r="7568" spans="1:12" x14ac:dyDescent="0.15">
      <c r="A7568" t="s">
        <v>12</v>
      </c>
      <c r="B7568">
        <v>2082862</v>
      </c>
      <c r="C7568">
        <v>2082882</v>
      </c>
      <c r="D7568" t="s">
        <v>25153</v>
      </c>
      <c r="E7568" t="s">
        <v>90</v>
      </c>
      <c r="F7568" t="s">
        <v>15</v>
      </c>
      <c r="G7568" t="s">
        <v>32</v>
      </c>
      <c r="H7568">
        <v>74</v>
      </c>
      <c r="I7568" t="s">
        <v>25157</v>
      </c>
      <c r="J7568" t="s">
        <v>25158</v>
      </c>
      <c r="K7568" t="s">
        <v>25159</v>
      </c>
      <c r="L7568" t="s">
        <v>78005</v>
      </c>
    </row>
    <row r="7569" spans="1:12" x14ac:dyDescent="0.15">
      <c r="A7569" t="s">
        <v>12</v>
      </c>
      <c r="B7569">
        <v>2082906</v>
      </c>
      <c r="C7569">
        <v>2082926</v>
      </c>
      <c r="D7569" t="s">
        <v>25153</v>
      </c>
      <c r="E7569" t="s">
        <v>90</v>
      </c>
      <c r="F7569" t="s">
        <v>15</v>
      </c>
      <c r="G7569" t="s">
        <v>23</v>
      </c>
      <c r="H7569">
        <v>118</v>
      </c>
      <c r="I7569" t="s">
        <v>25160</v>
      </c>
      <c r="J7569" t="s">
        <v>25161</v>
      </c>
      <c r="K7569" t="s">
        <v>25162</v>
      </c>
      <c r="L7569" t="s">
        <v>77973</v>
      </c>
    </row>
    <row r="7570" spans="1:12" x14ac:dyDescent="0.15">
      <c r="A7570" t="s">
        <v>12</v>
      </c>
      <c r="B7570">
        <v>2082931</v>
      </c>
      <c r="C7570">
        <v>2082951</v>
      </c>
      <c r="D7570" t="s">
        <v>25153</v>
      </c>
      <c r="E7570" t="s">
        <v>90</v>
      </c>
      <c r="F7570" t="s">
        <v>15</v>
      </c>
      <c r="G7570" t="s">
        <v>23</v>
      </c>
      <c r="H7570">
        <v>143</v>
      </c>
      <c r="I7570" t="s">
        <v>25163</v>
      </c>
      <c r="J7570" t="s">
        <v>25164</v>
      </c>
      <c r="K7570" t="s">
        <v>25165</v>
      </c>
      <c r="L7570" t="s">
        <v>78076</v>
      </c>
    </row>
    <row r="7571" spans="1:12" x14ac:dyDescent="0.15">
      <c r="A7571" t="s">
        <v>12</v>
      </c>
      <c r="B7571">
        <v>2083331</v>
      </c>
      <c r="C7571">
        <v>2083351</v>
      </c>
      <c r="D7571" t="s">
        <v>25166</v>
      </c>
      <c r="E7571" t="s">
        <v>90</v>
      </c>
      <c r="F7571" t="s">
        <v>15</v>
      </c>
      <c r="G7571" t="s">
        <v>36</v>
      </c>
      <c r="H7571">
        <v>13</v>
      </c>
      <c r="I7571" t="s">
        <v>25167</v>
      </c>
      <c r="J7571" t="s">
        <v>25168</v>
      </c>
      <c r="K7571" t="s">
        <v>25169</v>
      </c>
      <c r="L7571" t="s">
        <v>77935</v>
      </c>
    </row>
    <row r="7572" spans="1:12" x14ac:dyDescent="0.15">
      <c r="A7572" t="s">
        <v>12</v>
      </c>
      <c r="B7572">
        <v>2083368</v>
      </c>
      <c r="C7572">
        <v>2083388</v>
      </c>
      <c r="D7572" t="s">
        <v>25166</v>
      </c>
      <c r="E7572" t="s">
        <v>90</v>
      </c>
      <c r="F7572" t="s">
        <v>15</v>
      </c>
      <c r="G7572" t="s">
        <v>16</v>
      </c>
      <c r="H7572">
        <v>50</v>
      </c>
      <c r="I7572" t="s">
        <v>25170</v>
      </c>
      <c r="J7572" t="s">
        <v>25171</v>
      </c>
      <c r="K7572" t="s">
        <v>25172</v>
      </c>
      <c r="L7572" t="s">
        <v>77925</v>
      </c>
    </row>
    <row r="7573" spans="1:12" x14ac:dyDescent="0.15">
      <c r="A7573" t="s">
        <v>12</v>
      </c>
      <c r="B7573">
        <v>2083412</v>
      </c>
      <c r="C7573">
        <v>2083432</v>
      </c>
      <c r="D7573" t="s">
        <v>25166</v>
      </c>
      <c r="E7573" t="s">
        <v>90</v>
      </c>
      <c r="F7573" t="s">
        <v>15</v>
      </c>
      <c r="G7573" t="s">
        <v>16</v>
      </c>
      <c r="H7573">
        <v>94</v>
      </c>
      <c r="I7573" t="s">
        <v>25173</v>
      </c>
      <c r="J7573" t="s">
        <v>25174</v>
      </c>
      <c r="K7573" t="s">
        <v>25175</v>
      </c>
      <c r="L7573" t="s">
        <v>77927</v>
      </c>
    </row>
    <row r="7574" spans="1:12" x14ac:dyDescent="0.15">
      <c r="A7574" t="s">
        <v>12</v>
      </c>
      <c r="B7574">
        <v>2083437</v>
      </c>
      <c r="C7574">
        <v>2083457</v>
      </c>
      <c r="D7574" t="s">
        <v>25166</v>
      </c>
      <c r="E7574" t="s">
        <v>90</v>
      </c>
      <c r="F7574" t="s">
        <v>15</v>
      </c>
      <c r="G7574" t="s">
        <v>23</v>
      </c>
      <c r="H7574">
        <v>119</v>
      </c>
      <c r="I7574" t="s">
        <v>25176</v>
      </c>
      <c r="J7574" t="s">
        <v>25177</v>
      </c>
      <c r="K7574" t="s">
        <v>25178</v>
      </c>
      <c r="L7574" t="s">
        <v>78058</v>
      </c>
    </row>
    <row r="7575" spans="1:12" x14ac:dyDescent="0.15">
      <c r="A7575" t="s">
        <v>12</v>
      </c>
      <c r="B7575">
        <v>2084967</v>
      </c>
      <c r="C7575">
        <v>2084987</v>
      </c>
      <c r="D7575" t="s">
        <v>25179</v>
      </c>
      <c r="E7575" t="s">
        <v>90</v>
      </c>
      <c r="F7575" t="s">
        <v>76</v>
      </c>
      <c r="G7575" t="s">
        <v>32</v>
      </c>
      <c r="H7575">
        <v>52</v>
      </c>
      <c r="I7575" t="s">
        <v>25180</v>
      </c>
      <c r="J7575" t="s">
        <v>25181</v>
      </c>
      <c r="K7575" t="s">
        <v>25182</v>
      </c>
      <c r="L7575" t="s">
        <v>77959</v>
      </c>
    </row>
    <row r="7576" spans="1:12" x14ac:dyDescent="0.15">
      <c r="A7576" t="s">
        <v>12</v>
      </c>
      <c r="B7576">
        <v>2084927</v>
      </c>
      <c r="C7576">
        <v>2084947</v>
      </c>
      <c r="D7576" t="s">
        <v>25179</v>
      </c>
      <c r="E7576" t="s">
        <v>90</v>
      </c>
      <c r="F7576" t="s">
        <v>76</v>
      </c>
      <c r="G7576" t="s">
        <v>23</v>
      </c>
      <c r="H7576">
        <v>92</v>
      </c>
      <c r="I7576" t="s">
        <v>25183</v>
      </c>
      <c r="J7576" t="s">
        <v>25184</v>
      </c>
      <c r="K7576" t="s">
        <v>25185</v>
      </c>
      <c r="L7576" t="s">
        <v>78032</v>
      </c>
    </row>
    <row r="7577" spans="1:12" x14ac:dyDescent="0.15">
      <c r="A7577" t="s">
        <v>12</v>
      </c>
      <c r="B7577">
        <v>2084898</v>
      </c>
      <c r="C7577">
        <v>2084918</v>
      </c>
      <c r="D7577" t="s">
        <v>25179</v>
      </c>
      <c r="E7577" t="s">
        <v>90</v>
      </c>
      <c r="F7577" t="s">
        <v>76</v>
      </c>
      <c r="G7577" t="s">
        <v>16</v>
      </c>
      <c r="H7577">
        <v>121</v>
      </c>
      <c r="I7577" t="s">
        <v>25186</v>
      </c>
      <c r="J7577" t="s">
        <v>25187</v>
      </c>
      <c r="K7577" t="s">
        <v>25188</v>
      </c>
      <c r="L7577" t="s">
        <v>77943</v>
      </c>
    </row>
    <row r="7578" spans="1:12" x14ac:dyDescent="0.15">
      <c r="A7578" t="s">
        <v>12</v>
      </c>
      <c r="B7578">
        <v>2084841</v>
      </c>
      <c r="C7578">
        <v>2084861</v>
      </c>
      <c r="D7578" t="s">
        <v>25179</v>
      </c>
      <c r="E7578" t="s">
        <v>90</v>
      </c>
      <c r="F7578" t="s">
        <v>76</v>
      </c>
      <c r="G7578" t="s">
        <v>16</v>
      </c>
      <c r="H7578">
        <v>178</v>
      </c>
      <c r="I7578" t="s">
        <v>25189</v>
      </c>
      <c r="J7578" t="s">
        <v>25190</v>
      </c>
      <c r="K7578" t="s">
        <v>25191</v>
      </c>
      <c r="L7578" t="s">
        <v>78105</v>
      </c>
    </row>
    <row r="7579" spans="1:12" x14ac:dyDescent="0.15">
      <c r="A7579" t="s">
        <v>12</v>
      </c>
      <c r="B7579">
        <v>2085838</v>
      </c>
      <c r="C7579">
        <v>2085858</v>
      </c>
      <c r="D7579" t="s">
        <v>25192</v>
      </c>
      <c r="E7579" t="s">
        <v>90</v>
      </c>
      <c r="F7579" t="s">
        <v>76</v>
      </c>
      <c r="G7579" t="s">
        <v>32</v>
      </c>
      <c r="H7579">
        <v>1</v>
      </c>
      <c r="I7579" t="s">
        <v>25193</v>
      </c>
      <c r="J7579" t="s">
        <v>25194</v>
      </c>
      <c r="K7579" t="s">
        <v>25195</v>
      </c>
      <c r="L7579" t="s">
        <v>77917</v>
      </c>
    </row>
    <row r="7580" spans="1:12" x14ac:dyDescent="0.15">
      <c r="A7580" t="s">
        <v>12</v>
      </c>
      <c r="B7580">
        <v>2085817</v>
      </c>
      <c r="C7580">
        <v>2085837</v>
      </c>
      <c r="D7580" t="s">
        <v>25192</v>
      </c>
      <c r="E7580" t="s">
        <v>90</v>
      </c>
      <c r="F7580" t="s">
        <v>76</v>
      </c>
      <c r="G7580" t="s">
        <v>23</v>
      </c>
      <c r="H7580">
        <v>22</v>
      </c>
      <c r="I7580" t="s">
        <v>25196</v>
      </c>
      <c r="J7580" t="s">
        <v>25197</v>
      </c>
      <c r="K7580" t="s">
        <v>25198</v>
      </c>
      <c r="L7580" t="s">
        <v>77948</v>
      </c>
    </row>
    <row r="7581" spans="1:12" x14ac:dyDescent="0.15">
      <c r="A7581" t="s">
        <v>12</v>
      </c>
      <c r="B7581">
        <v>2085790</v>
      </c>
      <c r="C7581">
        <v>2085810</v>
      </c>
      <c r="D7581" t="s">
        <v>25192</v>
      </c>
      <c r="E7581" t="s">
        <v>90</v>
      </c>
      <c r="F7581" t="s">
        <v>76</v>
      </c>
      <c r="G7581" t="s">
        <v>32</v>
      </c>
      <c r="H7581">
        <v>49</v>
      </c>
      <c r="I7581" t="s">
        <v>25199</v>
      </c>
      <c r="J7581" t="s">
        <v>25200</v>
      </c>
      <c r="K7581" t="s">
        <v>25201</v>
      </c>
      <c r="L7581" t="s">
        <v>77913</v>
      </c>
    </row>
    <row r="7582" spans="1:12" x14ac:dyDescent="0.15">
      <c r="A7582" t="s">
        <v>12</v>
      </c>
      <c r="B7582">
        <v>2085762</v>
      </c>
      <c r="C7582">
        <v>2085782</v>
      </c>
      <c r="D7582" t="s">
        <v>25192</v>
      </c>
      <c r="E7582" t="s">
        <v>90</v>
      </c>
      <c r="F7582" t="s">
        <v>76</v>
      </c>
      <c r="G7582" t="s">
        <v>32</v>
      </c>
      <c r="H7582">
        <v>77</v>
      </c>
      <c r="I7582" t="s">
        <v>25202</v>
      </c>
      <c r="J7582" t="s">
        <v>25203</v>
      </c>
      <c r="K7582" t="s">
        <v>25204</v>
      </c>
      <c r="L7582" t="s">
        <v>77960</v>
      </c>
    </row>
    <row r="7583" spans="1:12" x14ac:dyDescent="0.15">
      <c r="A7583" t="s">
        <v>12</v>
      </c>
      <c r="B7583">
        <v>2086035</v>
      </c>
      <c r="C7583">
        <v>2086055</v>
      </c>
      <c r="D7583" t="s">
        <v>25205</v>
      </c>
      <c r="E7583" t="s">
        <v>25206</v>
      </c>
      <c r="F7583" t="s">
        <v>15</v>
      </c>
      <c r="G7583" t="s">
        <v>36</v>
      </c>
      <c r="H7583">
        <v>19</v>
      </c>
      <c r="I7583" t="s">
        <v>25207</v>
      </c>
      <c r="J7583" t="s">
        <v>25208</v>
      </c>
      <c r="K7583" t="s">
        <v>25209</v>
      </c>
      <c r="L7583" t="s">
        <v>77982</v>
      </c>
    </row>
    <row r="7584" spans="1:12" x14ac:dyDescent="0.15">
      <c r="A7584" t="s">
        <v>12</v>
      </c>
      <c r="B7584">
        <v>2086059</v>
      </c>
      <c r="C7584">
        <v>2086079</v>
      </c>
      <c r="D7584" t="s">
        <v>25205</v>
      </c>
      <c r="E7584" t="s">
        <v>25206</v>
      </c>
      <c r="F7584" t="s">
        <v>15</v>
      </c>
      <c r="G7584" t="s">
        <v>16</v>
      </c>
      <c r="H7584">
        <v>43</v>
      </c>
      <c r="I7584" t="s">
        <v>25210</v>
      </c>
      <c r="J7584" t="s">
        <v>25211</v>
      </c>
      <c r="K7584" t="s">
        <v>25212</v>
      </c>
      <c r="L7584" t="s">
        <v>77942</v>
      </c>
    </row>
    <row r="7585" spans="1:12" x14ac:dyDescent="0.15">
      <c r="A7585" t="s">
        <v>12</v>
      </c>
      <c r="B7585">
        <v>2086098</v>
      </c>
      <c r="C7585">
        <v>2086118</v>
      </c>
      <c r="D7585" t="s">
        <v>25205</v>
      </c>
      <c r="E7585" t="s">
        <v>25206</v>
      </c>
      <c r="F7585" t="s">
        <v>15</v>
      </c>
      <c r="G7585" t="s">
        <v>36</v>
      </c>
      <c r="H7585">
        <v>82</v>
      </c>
      <c r="I7585" t="s">
        <v>25213</v>
      </c>
      <c r="J7585" t="s">
        <v>25214</v>
      </c>
      <c r="K7585" t="s">
        <v>25215</v>
      </c>
      <c r="L7585" t="s">
        <v>78011</v>
      </c>
    </row>
    <row r="7586" spans="1:12" x14ac:dyDescent="0.15">
      <c r="A7586" t="s">
        <v>12</v>
      </c>
      <c r="B7586">
        <v>2086122</v>
      </c>
      <c r="C7586">
        <v>2086142</v>
      </c>
      <c r="D7586" t="s">
        <v>25205</v>
      </c>
      <c r="E7586" t="s">
        <v>25206</v>
      </c>
      <c r="F7586" t="s">
        <v>15</v>
      </c>
      <c r="G7586" t="s">
        <v>23</v>
      </c>
      <c r="H7586">
        <v>106</v>
      </c>
      <c r="I7586" t="s">
        <v>25216</v>
      </c>
      <c r="J7586" t="s">
        <v>25217</v>
      </c>
      <c r="K7586" t="s">
        <v>25218</v>
      </c>
      <c r="L7586" t="s">
        <v>77914</v>
      </c>
    </row>
    <row r="7587" spans="1:12" x14ac:dyDescent="0.15">
      <c r="A7587" t="s">
        <v>12</v>
      </c>
      <c r="B7587">
        <v>2087806</v>
      </c>
      <c r="C7587">
        <v>2087826</v>
      </c>
      <c r="D7587" t="s">
        <v>25219</v>
      </c>
      <c r="E7587" t="s">
        <v>90</v>
      </c>
      <c r="F7587" t="s">
        <v>76</v>
      </c>
      <c r="G7587" t="s">
        <v>36</v>
      </c>
      <c r="H7587">
        <v>12</v>
      </c>
      <c r="I7587" t="s">
        <v>25220</v>
      </c>
      <c r="J7587" t="s">
        <v>25221</v>
      </c>
      <c r="K7587" t="s">
        <v>25222</v>
      </c>
      <c r="L7587" t="s">
        <v>77991</v>
      </c>
    </row>
    <row r="7588" spans="1:12" x14ac:dyDescent="0.15">
      <c r="A7588" t="s">
        <v>12</v>
      </c>
      <c r="B7588">
        <v>2087778</v>
      </c>
      <c r="C7588">
        <v>2087798</v>
      </c>
      <c r="D7588" t="s">
        <v>25219</v>
      </c>
      <c r="E7588" t="s">
        <v>90</v>
      </c>
      <c r="F7588" t="s">
        <v>76</v>
      </c>
      <c r="G7588" t="s">
        <v>32</v>
      </c>
      <c r="H7588">
        <v>40</v>
      </c>
      <c r="I7588" t="s">
        <v>25223</v>
      </c>
      <c r="J7588" t="s">
        <v>25224</v>
      </c>
      <c r="K7588" t="s">
        <v>25225</v>
      </c>
      <c r="L7588" t="s">
        <v>77952</v>
      </c>
    </row>
    <row r="7589" spans="1:12" x14ac:dyDescent="0.15">
      <c r="A7589" t="s">
        <v>12</v>
      </c>
      <c r="B7589">
        <v>2087744</v>
      </c>
      <c r="C7589">
        <v>2087764</v>
      </c>
      <c r="D7589" t="s">
        <v>25219</v>
      </c>
      <c r="E7589" t="s">
        <v>90</v>
      </c>
      <c r="F7589" t="s">
        <v>76</v>
      </c>
      <c r="G7589" t="s">
        <v>23</v>
      </c>
      <c r="H7589">
        <v>74</v>
      </c>
      <c r="I7589" t="s">
        <v>25226</v>
      </c>
      <c r="J7589" t="s">
        <v>25227</v>
      </c>
      <c r="K7589" t="s">
        <v>25228</v>
      </c>
      <c r="L7589" t="s">
        <v>78005</v>
      </c>
    </row>
    <row r="7590" spans="1:12" x14ac:dyDescent="0.15">
      <c r="A7590" t="s">
        <v>12</v>
      </c>
      <c r="B7590">
        <v>2087722</v>
      </c>
      <c r="C7590">
        <v>2087742</v>
      </c>
      <c r="D7590" t="s">
        <v>25219</v>
      </c>
      <c r="E7590" t="s">
        <v>90</v>
      </c>
      <c r="F7590" t="s">
        <v>76</v>
      </c>
      <c r="G7590" t="s">
        <v>16</v>
      </c>
      <c r="H7590">
        <v>96</v>
      </c>
      <c r="I7590" t="s">
        <v>25229</v>
      </c>
      <c r="J7590" t="s">
        <v>25230</v>
      </c>
      <c r="K7590" t="s">
        <v>25231</v>
      </c>
      <c r="L7590" t="s">
        <v>77912</v>
      </c>
    </row>
    <row r="7591" spans="1:12" x14ac:dyDescent="0.15">
      <c r="A7591" t="s">
        <v>12</v>
      </c>
      <c r="B7591">
        <v>2087950</v>
      </c>
      <c r="C7591">
        <v>2087970</v>
      </c>
      <c r="D7591" t="s">
        <v>25232</v>
      </c>
      <c r="E7591" t="s">
        <v>90</v>
      </c>
      <c r="F7591" t="s">
        <v>15</v>
      </c>
      <c r="G7591" t="s">
        <v>32</v>
      </c>
      <c r="H7591">
        <v>1</v>
      </c>
      <c r="I7591" t="s">
        <v>25233</v>
      </c>
      <c r="J7591" t="s">
        <v>25234</v>
      </c>
      <c r="K7591" t="s">
        <v>25235</v>
      </c>
      <c r="L7591" t="s">
        <v>77917</v>
      </c>
    </row>
    <row r="7592" spans="1:12" x14ac:dyDescent="0.15">
      <c r="A7592" t="s">
        <v>12</v>
      </c>
      <c r="B7592">
        <v>2087977</v>
      </c>
      <c r="C7592">
        <v>2087997</v>
      </c>
      <c r="D7592" t="s">
        <v>25232</v>
      </c>
      <c r="E7592" t="s">
        <v>90</v>
      </c>
      <c r="F7592" t="s">
        <v>15</v>
      </c>
      <c r="G7592" t="s">
        <v>16</v>
      </c>
      <c r="H7592">
        <v>28</v>
      </c>
      <c r="I7592" t="s">
        <v>25236</v>
      </c>
      <c r="J7592" t="s">
        <v>25237</v>
      </c>
      <c r="K7592" t="s">
        <v>25238</v>
      </c>
      <c r="L7592" t="s">
        <v>77956</v>
      </c>
    </row>
    <row r="7593" spans="1:12" x14ac:dyDescent="0.15">
      <c r="A7593" t="s">
        <v>12</v>
      </c>
      <c r="B7593">
        <v>2087998</v>
      </c>
      <c r="C7593">
        <v>2088018</v>
      </c>
      <c r="D7593" t="s">
        <v>25232</v>
      </c>
      <c r="E7593" t="s">
        <v>90</v>
      </c>
      <c r="F7593" t="s">
        <v>15</v>
      </c>
      <c r="G7593" t="s">
        <v>36</v>
      </c>
      <c r="H7593">
        <v>49</v>
      </c>
      <c r="I7593" t="s">
        <v>25239</v>
      </c>
      <c r="J7593" t="s">
        <v>25240</v>
      </c>
      <c r="K7593" t="s">
        <v>25241</v>
      </c>
      <c r="L7593" t="s">
        <v>77913</v>
      </c>
    </row>
    <row r="7594" spans="1:12" x14ac:dyDescent="0.15">
      <c r="A7594" t="s">
        <v>12</v>
      </c>
      <c r="B7594">
        <v>2088025</v>
      </c>
      <c r="C7594">
        <v>2088045</v>
      </c>
      <c r="D7594" t="s">
        <v>25232</v>
      </c>
      <c r="E7594" t="s">
        <v>90</v>
      </c>
      <c r="F7594" t="s">
        <v>15</v>
      </c>
      <c r="G7594" t="s">
        <v>16</v>
      </c>
      <c r="H7594">
        <v>76</v>
      </c>
      <c r="I7594" t="s">
        <v>25242</v>
      </c>
      <c r="J7594" t="s">
        <v>25243</v>
      </c>
      <c r="K7594" t="s">
        <v>25244</v>
      </c>
      <c r="L7594" t="s">
        <v>77985</v>
      </c>
    </row>
    <row r="7595" spans="1:12" x14ac:dyDescent="0.15">
      <c r="A7595" t="s">
        <v>12</v>
      </c>
      <c r="B7595">
        <v>2088957</v>
      </c>
      <c r="C7595">
        <v>2088977</v>
      </c>
      <c r="D7595" t="s">
        <v>25245</v>
      </c>
      <c r="E7595" t="s">
        <v>90</v>
      </c>
      <c r="F7595" t="s">
        <v>15</v>
      </c>
      <c r="G7595" t="s">
        <v>32</v>
      </c>
      <c r="H7595">
        <v>17</v>
      </c>
      <c r="I7595" t="s">
        <v>25246</v>
      </c>
      <c r="J7595" t="s">
        <v>25247</v>
      </c>
      <c r="K7595" t="s">
        <v>25248</v>
      </c>
      <c r="L7595" t="s">
        <v>77944</v>
      </c>
    </row>
    <row r="7596" spans="1:12" x14ac:dyDescent="0.15">
      <c r="A7596" t="s">
        <v>12</v>
      </c>
      <c r="B7596">
        <v>2088979</v>
      </c>
      <c r="C7596">
        <v>2088999</v>
      </c>
      <c r="D7596" t="s">
        <v>25245</v>
      </c>
      <c r="E7596" t="s">
        <v>90</v>
      </c>
      <c r="F7596" t="s">
        <v>15</v>
      </c>
      <c r="G7596" t="s">
        <v>16</v>
      </c>
      <c r="H7596">
        <v>39</v>
      </c>
      <c r="I7596" t="s">
        <v>25249</v>
      </c>
      <c r="J7596" t="s">
        <v>25250</v>
      </c>
      <c r="K7596" t="s">
        <v>25251</v>
      </c>
      <c r="L7596" t="s">
        <v>78041</v>
      </c>
    </row>
    <row r="7597" spans="1:12" x14ac:dyDescent="0.15">
      <c r="A7597" t="s">
        <v>12</v>
      </c>
      <c r="B7597">
        <v>2089007</v>
      </c>
      <c r="C7597">
        <v>2089027</v>
      </c>
      <c r="D7597" t="s">
        <v>25245</v>
      </c>
      <c r="E7597" t="s">
        <v>90</v>
      </c>
      <c r="F7597" t="s">
        <v>15</v>
      </c>
      <c r="G7597" t="s">
        <v>16</v>
      </c>
      <c r="H7597">
        <v>67</v>
      </c>
      <c r="I7597" t="s">
        <v>25252</v>
      </c>
      <c r="J7597" t="s">
        <v>25253</v>
      </c>
      <c r="K7597" t="s">
        <v>25254</v>
      </c>
      <c r="L7597" t="s">
        <v>77981</v>
      </c>
    </row>
    <row r="7598" spans="1:12" x14ac:dyDescent="0.15">
      <c r="A7598" t="s">
        <v>12</v>
      </c>
      <c r="B7598">
        <v>2089028</v>
      </c>
      <c r="C7598">
        <v>2089048</v>
      </c>
      <c r="D7598" t="s">
        <v>25245</v>
      </c>
      <c r="E7598" t="s">
        <v>90</v>
      </c>
      <c r="F7598" t="s">
        <v>15</v>
      </c>
      <c r="G7598" t="s">
        <v>16</v>
      </c>
      <c r="H7598">
        <v>88</v>
      </c>
      <c r="I7598" t="s">
        <v>25255</v>
      </c>
      <c r="J7598" t="s">
        <v>25256</v>
      </c>
      <c r="K7598" t="s">
        <v>25257</v>
      </c>
      <c r="L7598" t="s">
        <v>77923</v>
      </c>
    </row>
    <row r="7599" spans="1:12" x14ac:dyDescent="0.15">
      <c r="A7599" t="s">
        <v>12</v>
      </c>
      <c r="B7599">
        <v>2090276</v>
      </c>
      <c r="C7599">
        <v>2090296</v>
      </c>
      <c r="D7599" t="s">
        <v>25258</v>
      </c>
      <c r="E7599" t="s">
        <v>90</v>
      </c>
      <c r="F7599" t="s">
        <v>76</v>
      </c>
      <c r="G7599" t="s">
        <v>23</v>
      </c>
      <c r="H7599">
        <v>8</v>
      </c>
      <c r="I7599" t="s">
        <v>25259</v>
      </c>
      <c r="J7599" t="s">
        <v>25260</v>
      </c>
      <c r="K7599" t="s">
        <v>25261</v>
      </c>
      <c r="L7599" t="s">
        <v>77955</v>
      </c>
    </row>
    <row r="7600" spans="1:12" x14ac:dyDescent="0.15">
      <c r="A7600" t="s">
        <v>12</v>
      </c>
      <c r="B7600">
        <v>2090250</v>
      </c>
      <c r="C7600">
        <v>2090270</v>
      </c>
      <c r="D7600" t="s">
        <v>25258</v>
      </c>
      <c r="E7600" t="s">
        <v>90</v>
      </c>
      <c r="F7600" t="s">
        <v>76</v>
      </c>
      <c r="G7600" t="s">
        <v>32</v>
      </c>
      <c r="H7600">
        <v>34</v>
      </c>
      <c r="I7600" t="s">
        <v>25262</v>
      </c>
      <c r="J7600" t="s">
        <v>25263</v>
      </c>
      <c r="K7600" t="s">
        <v>25264</v>
      </c>
      <c r="L7600" t="s">
        <v>77999</v>
      </c>
    </row>
    <row r="7601" spans="1:12" x14ac:dyDescent="0.15">
      <c r="A7601" t="s">
        <v>12</v>
      </c>
      <c r="B7601">
        <v>2090226</v>
      </c>
      <c r="C7601">
        <v>2090246</v>
      </c>
      <c r="D7601" t="s">
        <v>25258</v>
      </c>
      <c r="E7601" t="s">
        <v>90</v>
      </c>
      <c r="F7601" t="s">
        <v>76</v>
      </c>
      <c r="G7601" t="s">
        <v>16</v>
      </c>
      <c r="H7601">
        <v>58</v>
      </c>
      <c r="I7601" t="s">
        <v>25265</v>
      </c>
      <c r="J7601" t="s">
        <v>25266</v>
      </c>
      <c r="K7601" t="s">
        <v>25267</v>
      </c>
      <c r="L7601" t="s">
        <v>77911</v>
      </c>
    </row>
    <row r="7602" spans="1:12" x14ac:dyDescent="0.15">
      <c r="A7602" t="s">
        <v>12</v>
      </c>
      <c r="B7602">
        <v>2090204</v>
      </c>
      <c r="C7602">
        <v>2090224</v>
      </c>
      <c r="D7602" t="s">
        <v>25258</v>
      </c>
      <c r="E7602" t="s">
        <v>90</v>
      </c>
      <c r="F7602" t="s">
        <v>76</v>
      </c>
      <c r="G7602" t="s">
        <v>23</v>
      </c>
      <c r="H7602">
        <v>80</v>
      </c>
      <c r="I7602" t="s">
        <v>25268</v>
      </c>
      <c r="J7602" t="s">
        <v>25269</v>
      </c>
      <c r="K7602" t="s">
        <v>25270</v>
      </c>
      <c r="L7602" t="s">
        <v>77940</v>
      </c>
    </row>
    <row r="7603" spans="1:12" x14ac:dyDescent="0.15">
      <c r="A7603" t="s">
        <v>12</v>
      </c>
      <c r="B7603">
        <v>2090466</v>
      </c>
      <c r="C7603">
        <v>2090486</v>
      </c>
      <c r="D7603" t="s">
        <v>25271</v>
      </c>
      <c r="E7603" t="s">
        <v>25272</v>
      </c>
      <c r="F7603" t="s">
        <v>15</v>
      </c>
      <c r="G7603" t="s">
        <v>16</v>
      </c>
      <c r="H7603">
        <v>0</v>
      </c>
      <c r="I7603" t="s">
        <v>25273</v>
      </c>
      <c r="J7603" t="s">
        <v>25274</v>
      </c>
      <c r="K7603" t="s">
        <v>25275</v>
      </c>
      <c r="L7603" t="s">
        <v>77980</v>
      </c>
    </row>
    <row r="7604" spans="1:12" x14ac:dyDescent="0.15">
      <c r="A7604" t="s">
        <v>12</v>
      </c>
      <c r="B7604">
        <v>2090510</v>
      </c>
      <c r="C7604">
        <v>2090530</v>
      </c>
      <c r="D7604" t="s">
        <v>25271</v>
      </c>
      <c r="E7604" t="s">
        <v>25272</v>
      </c>
      <c r="F7604" t="s">
        <v>15</v>
      </c>
      <c r="G7604" t="s">
        <v>23</v>
      </c>
      <c r="H7604">
        <v>44</v>
      </c>
      <c r="I7604" t="s">
        <v>25276</v>
      </c>
      <c r="J7604" t="s">
        <v>25277</v>
      </c>
      <c r="K7604" t="s">
        <v>25278</v>
      </c>
      <c r="L7604" t="s">
        <v>78016</v>
      </c>
    </row>
    <row r="7605" spans="1:12" x14ac:dyDescent="0.15">
      <c r="A7605" t="s">
        <v>12</v>
      </c>
      <c r="B7605">
        <v>2090555</v>
      </c>
      <c r="C7605">
        <v>2090575</v>
      </c>
      <c r="D7605" t="s">
        <v>25271</v>
      </c>
      <c r="E7605" t="s">
        <v>25272</v>
      </c>
      <c r="F7605" t="s">
        <v>15</v>
      </c>
      <c r="G7605" t="s">
        <v>16</v>
      </c>
      <c r="H7605">
        <v>89</v>
      </c>
      <c r="I7605" t="s">
        <v>25279</v>
      </c>
      <c r="J7605" t="s">
        <v>25280</v>
      </c>
      <c r="K7605" t="s">
        <v>25281</v>
      </c>
      <c r="L7605" t="s">
        <v>77964</v>
      </c>
    </row>
    <row r="7606" spans="1:12" x14ac:dyDescent="0.15">
      <c r="A7606" t="s">
        <v>12</v>
      </c>
      <c r="B7606">
        <v>2090578</v>
      </c>
      <c r="C7606">
        <v>2090598</v>
      </c>
      <c r="D7606" t="s">
        <v>25271</v>
      </c>
      <c r="E7606" t="s">
        <v>25272</v>
      </c>
      <c r="F7606" t="s">
        <v>15</v>
      </c>
      <c r="G7606" t="s">
        <v>23</v>
      </c>
      <c r="H7606">
        <v>112</v>
      </c>
      <c r="I7606" t="s">
        <v>25282</v>
      </c>
      <c r="J7606" t="s">
        <v>25283</v>
      </c>
      <c r="K7606" t="s">
        <v>25284</v>
      </c>
      <c r="L7606" t="s">
        <v>77950</v>
      </c>
    </row>
    <row r="7607" spans="1:12" x14ac:dyDescent="0.15">
      <c r="A7607" t="s">
        <v>12</v>
      </c>
      <c r="B7607">
        <v>2091911</v>
      </c>
      <c r="C7607">
        <v>2091931</v>
      </c>
      <c r="D7607" t="s">
        <v>25285</v>
      </c>
      <c r="E7607" t="s">
        <v>25286</v>
      </c>
      <c r="F7607" t="s">
        <v>15</v>
      </c>
      <c r="G7607" t="s">
        <v>36</v>
      </c>
      <c r="H7607">
        <v>9</v>
      </c>
      <c r="I7607" t="s">
        <v>25287</v>
      </c>
      <c r="J7607" t="s">
        <v>25288</v>
      </c>
      <c r="K7607" t="s">
        <v>25289</v>
      </c>
      <c r="L7607" t="s">
        <v>77939</v>
      </c>
    </row>
    <row r="7608" spans="1:12" x14ac:dyDescent="0.15">
      <c r="A7608" t="s">
        <v>12</v>
      </c>
      <c r="B7608">
        <v>2091941</v>
      </c>
      <c r="C7608">
        <v>2091961</v>
      </c>
      <c r="D7608" t="s">
        <v>25285</v>
      </c>
      <c r="E7608" t="s">
        <v>25286</v>
      </c>
      <c r="F7608" t="s">
        <v>15</v>
      </c>
      <c r="G7608" t="s">
        <v>16</v>
      </c>
      <c r="H7608">
        <v>39</v>
      </c>
      <c r="I7608" t="s">
        <v>25290</v>
      </c>
      <c r="J7608" t="s">
        <v>25291</v>
      </c>
      <c r="K7608" t="s">
        <v>25292</v>
      </c>
      <c r="L7608" t="s">
        <v>78041</v>
      </c>
    </row>
    <row r="7609" spans="1:12" x14ac:dyDescent="0.15">
      <c r="A7609" t="s">
        <v>12</v>
      </c>
      <c r="B7609">
        <v>2091966</v>
      </c>
      <c r="C7609">
        <v>2091986</v>
      </c>
      <c r="D7609" t="s">
        <v>25285</v>
      </c>
      <c r="E7609" t="s">
        <v>25286</v>
      </c>
      <c r="F7609" t="s">
        <v>15</v>
      </c>
      <c r="G7609" t="s">
        <v>16</v>
      </c>
      <c r="H7609">
        <v>64</v>
      </c>
      <c r="I7609" t="s">
        <v>25293</v>
      </c>
      <c r="J7609" t="s">
        <v>25294</v>
      </c>
      <c r="K7609" t="s">
        <v>25295</v>
      </c>
      <c r="L7609" t="s">
        <v>77989</v>
      </c>
    </row>
    <row r="7610" spans="1:12" x14ac:dyDescent="0.15">
      <c r="A7610" t="s">
        <v>12</v>
      </c>
      <c r="B7610">
        <v>2091991</v>
      </c>
      <c r="C7610">
        <v>2092011</v>
      </c>
      <c r="D7610" t="s">
        <v>25285</v>
      </c>
      <c r="E7610" t="s">
        <v>25286</v>
      </c>
      <c r="F7610" t="s">
        <v>15</v>
      </c>
      <c r="G7610" t="s">
        <v>23</v>
      </c>
      <c r="H7610">
        <v>89</v>
      </c>
      <c r="I7610" t="s">
        <v>25296</v>
      </c>
      <c r="J7610" t="s">
        <v>25297</v>
      </c>
      <c r="K7610" t="s">
        <v>25298</v>
      </c>
      <c r="L7610" t="s">
        <v>77964</v>
      </c>
    </row>
    <row r="7611" spans="1:12" x14ac:dyDescent="0.15">
      <c r="A7611" t="s">
        <v>12</v>
      </c>
      <c r="B7611">
        <v>2092832</v>
      </c>
      <c r="C7611">
        <v>2092852</v>
      </c>
      <c r="D7611" t="s">
        <v>25299</v>
      </c>
      <c r="E7611" t="s">
        <v>90</v>
      </c>
      <c r="F7611" t="s">
        <v>15</v>
      </c>
      <c r="G7611" t="s">
        <v>16</v>
      </c>
      <c r="H7611">
        <v>22</v>
      </c>
      <c r="I7611" t="s">
        <v>25300</v>
      </c>
      <c r="J7611" t="s">
        <v>25301</v>
      </c>
      <c r="K7611" t="s">
        <v>25302</v>
      </c>
      <c r="L7611" t="s">
        <v>77948</v>
      </c>
    </row>
    <row r="7612" spans="1:12" x14ac:dyDescent="0.15">
      <c r="A7612" t="s">
        <v>12</v>
      </c>
      <c r="B7612">
        <v>2092865</v>
      </c>
      <c r="C7612">
        <v>2092885</v>
      </c>
      <c r="D7612" t="s">
        <v>25299</v>
      </c>
      <c r="E7612" t="s">
        <v>90</v>
      </c>
      <c r="F7612" t="s">
        <v>15</v>
      </c>
      <c r="G7612" t="s">
        <v>16</v>
      </c>
      <c r="H7612">
        <v>55</v>
      </c>
      <c r="I7612" t="s">
        <v>25303</v>
      </c>
      <c r="J7612" t="s">
        <v>25304</v>
      </c>
      <c r="K7612" t="s">
        <v>25305</v>
      </c>
      <c r="L7612" t="s">
        <v>77992</v>
      </c>
    </row>
    <row r="7613" spans="1:12" x14ac:dyDescent="0.15">
      <c r="A7613" t="s">
        <v>12</v>
      </c>
      <c r="B7613">
        <v>2092890</v>
      </c>
      <c r="C7613">
        <v>2092910</v>
      </c>
      <c r="D7613" t="s">
        <v>25299</v>
      </c>
      <c r="E7613" t="s">
        <v>90</v>
      </c>
      <c r="F7613" t="s">
        <v>15</v>
      </c>
      <c r="G7613" t="s">
        <v>16</v>
      </c>
      <c r="H7613">
        <v>80</v>
      </c>
      <c r="I7613" t="s">
        <v>25306</v>
      </c>
      <c r="J7613" t="s">
        <v>25307</v>
      </c>
      <c r="K7613" t="s">
        <v>25308</v>
      </c>
      <c r="L7613" t="s">
        <v>77940</v>
      </c>
    </row>
    <row r="7614" spans="1:12" x14ac:dyDescent="0.15">
      <c r="A7614" t="s">
        <v>12</v>
      </c>
      <c r="B7614">
        <v>2092917</v>
      </c>
      <c r="C7614">
        <v>2092937</v>
      </c>
      <c r="D7614" t="s">
        <v>25299</v>
      </c>
      <c r="E7614" t="s">
        <v>90</v>
      </c>
      <c r="F7614" t="s">
        <v>15</v>
      </c>
      <c r="G7614" t="s">
        <v>23</v>
      </c>
      <c r="H7614">
        <v>107</v>
      </c>
      <c r="I7614" t="s">
        <v>25309</v>
      </c>
      <c r="J7614" t="s">
        <v>25310</v>
      </c>
      <c r="K7614" t="s">
        <v>25311</v>
      </c>
      <c r="L7614" t="s">
        <v>77983</v>
      </c>
    </row>
    <row r="7615" spans="1:12" x14ac:dyDescent="0.15">
      <c r="A7615" t="s">
        <v>12</v>
      </c>
      <c r="B7615">
        <v>2093449</v>
      </c>
      <c r="C7615">
        <v>2093469</v>
      </c>
      <c r="D7615" t="s">
        <v>25312</v>
      </c>
      <c r="E7615" t="s">
        <v>25313</v>
      </c>
      <c r="F7615" t="s">
        <v>15</v>
      </c>
      <c r="G7615" t="s">
        <v>23</v>
      </c>
      <c r="H7615">
        <v>17</v>
      </c>
      <c r="I7615" t="s">
        <v>25314</v>
      </c>
      <c r="J7615" t="s">
        <v>25315</v>
      </c>
      <c r="K7615" t="s">
        <v>25316</v>
      </c>
      <c r="L7615" t="s">
        <v>77944</v>
      </c>
    </row>
    <row r="7616" spans="1:12" x14ac:dyDescent="0.15">
      <c r="A7616" t="s">
        <v>12</v>
      </c>
      <c r="B7616">
        <v>2093476</v>
      </c>
      <c r="C7616">
        <v>2093496</v>
      </c>
      <c r="D7616" t="s">
        <v>25312</v>
      </c>
      <c r="E7616" t="s">
        <v>25313</v>
      </c>
      <c r="F7616" t="s">
        <v>15</v>
      </c>
      <c r="G7616" t="s">
        <v>36</v>
      </c>
      <c r="H7616">
        <v>44</v>
      </c>
      <c r="I7616" t="s">
        <v>25317</v>
      </c>
      <c r="J7616" t="s">
        <v>25318</v>
      </c>
      <c r="K7616" t="s">
        <v>25319</v>
      </c>
      <c r="L7616" t="s">
        <v>78016</v>
      </c>
    </row>
    <row r="7617" spans="1:12" x14ac:dyDescent="0.15">
      <c r="A7617" t="s">
        <v>12</v>
      </c>
      <c r="B7617">
        <v>2093517</v>
      </c>
      <c r="C7617">
        <v>2093537</v>
      </c>
      <c r="D7617" t="s">
        <v>25312</v>
      </c>
      <c r="E7617" t="s">
        <v>25313</v>
      </c>
      <c r="F7617" t="s">
        <v>15</v>
      </c>
      <c r="G7617" t="s">
        <v>32</v>
      </c>
      <c r="H7617">
        <v>85</v>
      </c>
      <c r="I7617" t="s">
        <v>25320</v>
      </c>
      <c r="J7617" t="s">
        <v>25321</v>
      </c>
      <c r="K7617" t="s">
        <v>25322</v>
      </c>
      <c r="L7617" t="s">
        <v>77972</v>
      </c>
    </row>
    <row r="7618" spans="1:12" x14ac:dyDescent="0.15">
      <c r="A7618" t="s">
        <v>12</v>
      </c>
      <c r="B7618">
        <v>2093550</v>
      </c>
      <c r="C7618">
        <v>2093570</v>
      </c>
      <c r="D7618" t="s">
        <v>25312</v>
      </c>
      <c r="E7618" t="s">
        <v>25313</v>
      </c>
      <c r="F7618" t="s">
        <v>15</v>
      </c>
      <c r="G7618" t="s">
        <v>16</v>
      </c>
      <c r="H7618">
        <v>118</v>
      </c>
      <c r="I7618" t="s">
        <v>25323</v>
      </c>
      <c r="J7618" t="s">
        <v>25324</v>
      </c>
      <c r="K7618" t="s">
        <v>25325</v>
      </c>
      <c r="L7618" t="s">
        <v>77973</v>
      </c>
    </row>
    <row r="7619" spans="1:12" x14ac:dyDescent="0.15">
      <c r="A7619" t="s">
        <v>12</v>
      </c>
      <c r="B7619">
        <v>2094630</v>
      </c>
      <c r="C7619">
        <v>2094650</v>
      </c>
      <c r="D7619" t="s">
        <v>25326</v>
      </c>
      <c r="E7619" t="s">
        <v>25327</v>
      </c>
      <c r="F7619" t="s">
        <v>15</v>
      </c>
      <c r="G7619" t="s">
        <v>16</v>
      </c>
      <c r="H7619">
        <v>46</v>
      </c>
      <c r="I7619" t="s">
        <v>25328</v>
      </c>
      <c r="J7619" t="s">
        <v>25329</v>
      </c>
      <c r="K7619" t="s">
        <v>25330</v>
      </c>
      <c r="L7619" t="s">
        <v>78004</v>
      </c>
    </row>
    <row r="7620" spans="1:12" x14ac:dyDescent="0.15">
      <c r="A7620" t="s">
        <v>12</v>
      </c>
      <c r="B7620">
        <v>2094670</v>
      </c>
      <c r="C7620">
        <v>2094690</v>
      </c>
      <c r="D7620" t="s">
        <v>25326</v>
      </c>
      <c r="E7620" t="s">
        <v>25327</v>
      </c>
      <c r="F7620" t="s">
        <v>15</v>
      </c>
      <c r="G7620" t="s">
        <v>23</v>
      </c>
      <c r="H7620">
        <v>86</v>
      </c>
      <c r="I7620" t="s">
        <v>25331</v>
      </c>
      <c r="J7620" t="s">
        <v>25332</v>
      </c>
      <c r="K7620" t="s">
        <v>25333</v>
      </c>
      <c r="L7620" t="s">
        <v>77929</v>
      </c>
    </row>
    <row r="7621" spans="1:12" x14ac:dyDescent="0.15">
      <c r="A7621" t="s">
        <v>12</v>
      </c>
      <c r="B7621">
        <v>2094693</v>
      </c>
      <c r="C7621">
        <v>2094713</v>
      </c>
      <c r="D7621" t="s">
        <v>25326</v>
      </c>
      <c r="E7621" t="s">
        <v>25327</v>
      </c>
      <c r="F7621" t="s">
        <v>15</v>
      </c>
      <c r="G7621" t="s">
        <v>32</v>
      </c>
      <c r="H7621">
        <v>109</v>
      </c>
      <c r="I7621" t="s">
        <v>25334</v>
      </c>
      <c r="J7621" t="s">
        <v>25335</v>
      </c>
      <c r="K7621" t="s">
        <v>25336</v>
      </c>
      <c r="L7621" t="s">
        <v>77947</v>
      </c>
    </row>
    <row r="7622" spans="1:12" x14ac:dyDescent="0.15">
      <c r="A7622" t="s">
        <v>12</v>
      </c>
      <c r="B7622">
        <v>2094743</v>
      </c>
      <c r="C7622">
        <v>2094763</v>
      </c>
      <c r="D7622" t="s">
        <v>25326</v>
      </c>
      <c r="E7622" t="s">
        <v>25327</v>
      </c>
      <c r="F7622" t="s">
        <v>15</v>
      </c>
      <c r="G7622" t="s">
        <v>16</v>
      </c>
      <c r="H7622">
        <v>159</v>
      </c>
      <c r="I7622" t="s">
        <v>25337</v>
      </c>
      <c r="J7622" t="s">
        <v>25338</v>
      </c>
      <c r="K7622" t="s">
        <v>25339</v>
      </c>
      <c r="L7622" t="s">
        <v>78114</v>
      </c>
    </row>
    <row r="7623" spans="1:12" x14ac:dyDescent="0.15">
      <c r="A7623" t="s">
        <v>12</v>
      </c>
      <c r="B7623">
        <v>2095798</v>
      </c>
      <c r="C7623">
        <v>2095818</v>
      </c>
      <c r="D7623" t="s">
        <v>25340</v>
      </c>
      <c r="E7623" t="s">
        <v>90</v>
      </c>
      <c r="F7623" t="s">
        <v>15</v>
      </c>
      <c r="G7623" t="s">
        <v>36</v>
      </c>
      <c r="H7623">
        <v>0</v>
      </c>
      <c r="I7623" t="s">
        <v>25341</v>
      </c>
      <c r="J7623" t="s">
        <v>25342</v>
      </c>
      <c r="K7623" t="s">
        <v>25343</v>
      </c>
      <c r="L7623" t="s">
        <v>77980</v>
      </c>
    </row>
    <row r="7624" spans="1:12" x14ac:dyDescent="0.15">
      <c r="A7624" t="s">
        <v>12</v>
      </c>
      <c r="B7624">
        <v>2095835</v>
      </c>
      <c r="C7624">
        <v>2095855</v>
      </c>
      <c r="D7624" t="s">
        <v>25340</v>
      </c>
      <c r="E7624" t="s">
        <v>90</v>
      </c>
      <c r="F7624" t="s">
        <v>15</v>
      </c>
      <c r="G7624" t="s">
        <v>32</v>
      </c>
      <c r="H7624">
        <v>37</v>
      </c>
      <c r="I7624" t="s">
        <v>25344</v>
      </c>
      <c r="J7624" t="s">
        <v>25345</v>
      </c>
      <c r="K7624" t="s">
        <v>25346</v>
      </c>
      <c r="L7624" t="s">
        <v>77906</v>
      </c>
    </row>
    <row r="7625" spans="1:12" x14ac:dyDescent="0.15">
      <c r="A7625" t="s">
        <v>12</v>
      </c>
      <c r="B7625">
        <v>2095869</v>
      </c>
      <c r="C7625">
        <v>2095889</v>
      </c>
      <c r="D7625" t="s">
        <v>25340</v>
      </c>
      <c r="E7625" t="s">
        <v>90</v>
      </c>
      <c r="F7625" t="s">
        <v>15</v>
      </c>
      <c r="G7625" t="s">
        <v>23</v>
      </c>
      <c r="H7625">
        <v>71</v>
      </c>
      <c r="I7625" t="s">
        <v>25347</v>
      </c>
      <c r="J7625" t="s">
        <v>25348</v>
      </c>
      <c r="K7625" t="s">
        <v>25349</v>
      </c>
      <c r="L7625" t="s">
        <v>77969</v>
      </c>
    </row>
    <row r="7626" spans="1:12" x14ac:dyDescent="0.15">
      <c r="A7626" t="s">
        <v>12</v>
      </c>
      <c r="B7626">
        <v>2095913</v>
      </c>
      <c r="C7626">
        <v>2095933</v>
      </c>
      <c r="D7626" t="s">
        <v>25340</v>
      </c>
      <c r="E7626" t="s">
        <v>90</v>
      </c>
      <c r="F7626" t="s">
        <v>15</v>
      </c>
      <c r="G7626" t="s">
        <v>32</v>
      </c>
      <c r="H7626">
        <v>115</v>
      </c>
      <c r="I7626" t="s">
        <v>25350</v>
      </c>
      <c r="J7626" t="s">
        <v>25351</v>
      </c>
      <c r="K7626" t="s">
        <v>25352</v>
      </c>
      <c r="L7626" t="s">
        <v>78020</v>
      </c>
    </row>
    <row r="7627" spans="1:12" x14ac:dyDescent="0.15">
      <c r="A7627" t="s">
        <v>12</v>
      </c>
      <c r="B7627">
        <v>2097020</v>
      </c>
      <c r="C7627">
        <v>2097040</v>
      </c>
      <c r="D7627" t="s">
        <v>25353</v>
      </c>
      <c r="E7627" t="s">
        <v>25354</v>
      </c>
      <c r="F7627" t="s">
        <v>15</v>
      </c>
      <c r="G7627" t="s">
        <v>23</v>
      </c>
      <c r="H7627">
        <v>43</v>
      </c>
      <c r="I7627" t="s">
        <v>25355</v>
      </c>
      <c r="J7627" t="s">
        <v>25356</v>
      </c>
      <c r="K7627" t="s">
        <v>25357</v>
      </c>
      <c r="L7627" t="s">
        <v>77942</v>
      </c>
    </row>
    <row r="7628" spans="1:12" x14ac:dyDescent="0.15">
      <c r="A7628" t="s">
        <v>12</v>
      </c>
      <c r="B7628">
        <v>2097071</v>
      </c>
      <c r="C7628">
        <v>2097091</v>
      </c>
      <c r="D7628" t="s">
        <v>25353</v>
      </c>
      <c r="E7628" t="s">
        <v>25354</v>
      </c>
      <c r="F7628" t="s">
        <v>15</v>
      </c>
      <c r="G7628" t="s">
        <v>36</v>
      </c>
      <c r="H7628">
        <v>94</v>
      </c>
      <c r="I7628" t="s">
        <v>25358</v>
      </c>
      <c r="J7628" t="s">
        <v>25359</v>
      </c>
      <c r="K7628" t="s">
        <v>25360</v>
      </c>
      <c r="L7628" t="s">
        <v>77927</v>
      </c>
    </row>
    <row r="7629" spans="1:12" x14ac:dyDescent="0.15">
      <c r="A7629" t="s">
        <v>12</v>
      </c>
      <c r="B7629">
        <v>2097094</v>
      </c>
      <c r="C7629">
        <v>2097114</v>
      </c>
      <c r="D7629" t="s">
        <v>25353</v>
      </c>
      <c r="E7629" t="s">
        <v>25354</v>
      </c>
      <c r="F7629" t="s">
        <v>15</v>
      </c>
      <c r="G7629" t="s">
        <v>16</v>
      </c>
      <c r="H7629">
        <v>117</v>
      </c>
      <c r="I7629" t="s">
        <v>25361</v>
      </c>
      <c r="J7629" t="s">
        <v>25362</v>
      </c>
      <c r="K7629" t="s">
        <v>25363</v>
      </c>
      <c r="L7629" t="s">
        <v>77930</v>
      </c>
    </row>
    <row r="7630" spans="1:12" x14ac:dyDescent="0.15">
      <c r="A7630" t="s">
        <v>12</v>
      </c>
      <c r="B7630">
        <v>2097132</v>
      </c>
      <c r="C7630">
        <v>2097152</v>
      </c>
      <c r="D7630" t="s">
        <v>25353</v>
      </c>
      <c r="E7630" t="s">
        <v>25354</v>
      </c>
      <c r="F7630" t="s">
        <v>15</v>
      </c>
      <c r="G7630" t="s">
        <v>23</v>
      </c>
      <c r="H7630">
        <v>155</v>
      </c>
      <c r="I7630" t="s">
        <v>25364</v>
      </c>
      <c r="J7630" t="s">
        <v>25365</v>
      </c>
      <c r="K7630" t="s">
        <v>25366</v>
      </c>
      <c r="L7630" t="s">
        <v>78083</v>
      </c>
    </row>
    <row r="7631" spans="1:12" x14ac:dyDescent="0.15">
      <c r="A7631" t="s">
        <v>12</v>
      </c>
      <c r="B7631">
        <v>2099789</v>
      </c>
      <c r="C7631">
        <v>2099809</v>
      </c>
      <c r="D7631" t="s">
        <v>25367</v>
      </c>
      <c r="E7631" t="s">
        <v>25368</v>
      </c>
      <c r="F7631" t="s">
        <v>15</v>
      </c>
      <c r="G7631" t="s">
        <v>16</v>
      </c>
      <c r="H7631">
        <v>31</v>
      </c>
      <c r="I7631" t="s">
        <v>25369</v>
      </c>
      <c r="J7631" t="s">
        <v>25370</v>
      </c>
      <c r="K7631" t="s">
        <v>25371</v>
      </c>
      <c r="L7631" t="s">
        <v>77910</v>
      </c>
    </row>
    <row r="7632" spans="1:12" x14ac:dyDescent="0.15">
      <c r="A7632" t="s">
        <v>12</v>
      </c>
      <c r="B7632">
        <v>2099813</v>
      </c>
      <c r="C7632">
        <v>2099833</v>
      </c>
      <c r="D7632" t="s">
        <v>25367</v>
      </c>
      <c r="E7632" t="s">
        <v>25368</v>
      </c>
      <c r="F7632" t="s">
        <v>15</v>
      </c>
      <c r="G7632" t="s">
        <v>32</v>
      </c>
      <c r="H7632">
        <v>55</v>
      </c>
      <c r="I7632" t="s">
        <v>25372</v>
      </c>
      <c r="J7632" t="s">
        <v>25373</v>
      </c>
      <c r="K7632" t="s">
        <v>25374</v>
      </c>
      <c r="L7632" t="s">
        <v>77992</v>
      </c>
    </row>
    <row r="7633" spans="1:12" x14ac:dyDescent="0.15">
      <c r="A7633" t="s">
        <v>12</v>
      </c>
      <c r="B7633">
        <v>2099846</v>
      </c>
      <c r="C7633">
        <v>2099866</v>
      </c>
      <c r="D7633" t="s">
        <v>25367</v>
      </c>
      <c r="E7633" t="s">
        <v>25368</v>
      </c>
      <c r="F7633" t="s">
        <v>15</v>
      </c>
      <c r="G7633" t="s">
        <v>36</v>
      </c>
      <c r="H7633">
        <v>88</v>
      </c>
      <c r="I7633" t="s">
        <v>25375</v>
      </c>
      <c r="J7633" t="s">
        <v>25376</v>
      </c>
      <c r="K7633" t="s">
        <v>25377</v>
      </c>
      <c r="L7633" t="s">
        <v>77923</v>
      </c>
    </row>
    <row r="7634" spans="1:12" x14ac:dyDescent="0.15">
      <c r="A7634" t="s">
        <v>12</v>
      </c>
      <c r="B7634">
        <v>2099876</v>
      </c>
      <c r="C7634">
        <v>2099896</v>
      </c>
      <c r="D7634" t="s">
        <v>25367</v>
      </c>
      <c r="E7634" t="s">
        <v>25368</v>
      </c>
      <c r="F7634" t="s">
        <v>15</v>
      </c>
      <c r="G7634" t="s">
        <v>16</v>
      </c>
      <c r="H7634">
        <v>118</v>
      </c>
      <c r="I7634" t="s">
        <v>25378</v>
      </c>
      <c r="J7634" t="s">
        <v>25379</v>
      </c>
      <c r="K7634" t="s">
        <v>25380</v>
      </c>
      <c r="L7634" t="s">
        <v>77973</v>
      </c>
    </row>
    <row r="7635" spans="1:12" x14ac:dyDescent="0.15">
      <c r="A7635" t="s">
        <v>12</v>
      </c>
      <c r="B7635">
        <v>2100711</v>
      </c>
      <c r="C7635">
        <v>2100731</v>
      </c>
      <c r="D7635" t="s">
        <v>25381</v>
      </c>
      <c r="E7635" t="s">
        <v>25382</v>
      </c>
      <c r="F7635" t="s">
        <v>15</v>
      </c>
      <c r="G7635" t="s">
        <v>32</v>
      </c>
      <c r="H7635">
        <v>6</v>
      </c>
      <c r="I7635" t="s">
        <v>25383</v>
      </c>
      <c r="J7635" t="s">
        <v>25384</v>
      </c>
      <c r="K7635" t="s">
        <v>25385</v>
      </c>
      <c r="L7635" t="s">
        <v>78025</v>
      </c>
    </row>
    <row r="7636" spans="1:12" x14ac:dyDescent="0.15">
      <c r="A7636" t="s">
        <v>12</v>
      </c>
      <c r="B7636">
        <v>2100742</v>
      </c>
      <c r="C7636">
        <v>2100762</v>
      </c>
      <c r="D7636" t="s">
        <v>25381</v>
      </c>
      <c r="E7636" t="s">
        <v>25382</v>
      </c>
      <c r="F7636" t="s">
        <v>15</v>
      </c>
      <c r="G7636" t="s">
        <v>36</v>
      </c>
      <c r="H7636">
        <v>37</v>
      </c>
      <c r="I7636" t="s">
        <v>25386</v>
      </c>
      <c r="J7636" t="s">
        <v>25387</v>
      </c>
      <c r="K7636" t="s">
        <v>25388</v>
      </c>
      <c r="L7636" t="s">
        <v>77906</v>
      </c>
    </row>
    <row r="7637" spans="1:12" x14ac:dyDescent="0.15">
      <c r="A7637" t="s">
        <v>12</v>
      </c>
      <c r="B7637">
        <v>2100763</v>
      </c>
      <c r="C7637">
        <v>2100783</v>
      </c>
      <c r="D7637" t="s">
        <v>25381</v>
      </c>
      <c r="E7637" t="s">
        <v>25382</v>
      </c>
      <c r="F7637" t="s">
        <v>15</v>
      </c>
      <c r="G7637" t="s">
        <v>16</v>
      </c>
      <c r="H7637">
        <v>58</v>
      </c>
      <c r="I7637" t="s">
        <v>25389</v>
      </c>
      <c r="J7637" t="s">
        <v>25390</v>
      </c>
      <c r="K7637" t="s">
        <v>25391</v>
      </c>
      <c r="L7637" t="s">
        <v>77911</v>
      </c>
    </row>
    <row r="7638" spans="1:12" x14ac:dyDescent="0.15">
      <c r="A7638" t="s">
        <v>12</v>
      </c>
      <c r="B7638">
        <v>2100787</v>
      </c>
      <c r="C7638">
        <v>2100807</v>
      </c>
      <c r="D7638" t="s">
        <v>25381</v>
      </c>
      <c r="E7638" t="s">
        <v>25382</v>
      </c>
      <c r="F7638" t="s">
        <v>15</v>
      </c>
      <c r="G7638" t="s">
        <v>32</v>
      </c>
      <c r="H7638">
        <v>82</v>
      </c>
      <c r="I7638" t="s">
        <v>25392</v>
      </c>
      <c r="J7638" t="s">
        <v>25393</v>
      </c>
      <c r="K7638" t="s">
        <v>25394</v>
      </c>
      <c r="L7638" t="s">
        <v>78011</v>
      </c>
    </row>
    <row r="7639" spans="1:12" x14ac:dyDescent="0.15">
      <c r="A7639" t="s">
        <v>12</v>
      </c>
      <c r="B7639">
        <v>2101359</v>
      </c>
      <c r="C7639">
        <v>2101379</v>
      </c>
      <c r="D7639" t="s">
        <v>25395</v>
      </c>
      <c r="E7639" t="s">
        <v>90</v>
      </c>
      <c r="F7639" t="s">
        <v>15</v>
      </c>
      <c r="G7639" t="s">
        <v>36</v>
      </c>
      <c r="H7639">
        <v>110</v>
      </c>
      <c r="I7639" t="s">
        <v>25396</v>
      </c>
      <c r="J7639" t="s">
        <v>25397</v>
      </c>
      <c r="K7639" t="s">
        <v>25398</v>
      </c>
      <c r="L7639" t="s">
        <v>78030</v>
      </c>
    </row>
    <row r="7640" spans="1:12" x14ac:dyDescent="0.15">
      <c r="A7640" t="s">
        <v>12</v>
      </c>
      <c r="B7640">
        <v>2101384</v>
      </c>
      <c r="C7640">
        <v>2101404</v>
      </c>
      <c r="D7640" t="s">
        <v>25395</v>
      </c>
      <c r="E7640" t="s">
        <v>90</v>
      </c>
      <c r="F7640" t="s">
        <v>15</v>
      </c>
      <c r="G7640" t="s">
        <v>16</v>
      </c>
      <c r="H7640">
        <v>135</v>
      </c>
      <c r="I7640" t="s">
        <v>25399</v>
      </c>
      <c r="J7640" t="s">
        <v>25400</v>
      </c>
      <c r="K7640" t="s">
        <v>25401</v>
      </c>
      <c r="L7640" t="s">
        <v>77978</v>
      </c>
    </row>
    <row r="7641" spans="1:12" x14ac:dyDescent="0.15">
      <c r="A7641" t="s">
        <v>12</v>
      </c>
      <c r="B7641">
        <v>2101406</v>
      </c>
      <c r="C7641">
        <v>2101426</v>
      </c>
      <c r="D7641" t="s">
        <v>25395</v>
      </c>
      <c r="E7641" t="s">
        <v>90</v>
      </c>
      <c r="F7641" t="s">
        <v>15</v>
      </c>
      <c r="G7641" t="s">
        <v>16</v>
      </c>
      <c r="H7641">
        <v>157</v>
      </c>
      <c r="I7641" t="s">
        <v>25402</v>
      </c>
      <c r="J7641" t="s">
        <v>25403</v>
      </c>
      <c r="K7641" t="s">
        <v>25404</v>
      </c>
      <c r="L7641" t="s">
        <v>78068</v>
      </c>
    </row>
    <row r="7642" spans="1:12" x14ac:dyDescent="0.15">
      <c r="A7642" t="s">
        <v>12</v>
      </c>
      <c r="B7642">
        <v>2101439</v>
      </c>
      <c r="C7642">
        <v>2101459</v>
      </c>
      <c r="D7642" t="s">
        <v>25395</v>
      </c>
      <c r="E7642" t="s">
        <v>90</v>
      </c>
      <c r="F7642" t="s">
        <v>15</v>
      </c>
      <c r="G7642" t="s">
        <v>16</v>
      </c>
      <c r="H7642">
        <v>190</v>
      </c>
      <c r="I7642" t="s">
        <v>25405</v>
      </c>
      <c r="J7642" t="s">
        <v>25406</v>
      </c>
      <c r="K7642" t="s">
        <v>25407</v>
      </c>
      <c r="L7642" t="s">
        <v>78095</v>
      </c>
    </row>
    <row r="7643" spans="1:12" x14ac:dyDescent="0.15">
      <c r="A7643" t="s">
        <v>12</v>
      </c>
      <c r="B7643">
        <v>2101641</v>
      </c>
      <c r="C7643">
        <v>2101661</v>
      </c>
      <c r="D7643" t="s">
        <v>25408</v>
      </c>
      <c r="E7643" t="s">
        <v>25409</v>
      </c>
      <c r="F7643" t="s">
        <v>15</v>
      </c>
      <c r="G7643" t="s">
        <v>36</v>
      </c>
      <c r="H7643">
        <v>32</v>
      </c>
      <c r="I7643" t="s">
        <v>25410</v>
      </c>
      <c r="J7643" t="s">
        <v>25411</v>
      </c>
      <c r="K7643" t="s">
        <v>25412</v>
      </c>
      <c r="L7643" t="s">
        <v>77918</v>
      </c>
    </row>
    <row r="7644" spans="1:12" x14ac:dyDescent="0.15">
      <c r="A7644" t="s">
        <v>12</v>
      </c>
      <c r="B7644">
        <v>2101664</v>
      </c>
      <c r="C7644">
        <v>2101684</v>
      </c>
      <c r="D7644" t="s">
        <v>25408</v>
      </c>
      <c r="E7644" t="s">
        <v>25409</v>
      </c>
      <c r="F7644" t="s">
        <v>15</v>
      </c>
      <c r="G7644" t="s">
        <v>36</v>
      </c>
      <c r="H7644">
        <v>55</v>
      </c>
      <c r="I7644" t="s">
        <v>25413</v>
      </c>
      <c r="J7644" t="s">
        <v>25414</v>
      </c>
      <c r="K7644" t="s">
        <v>25415</v>
      </c>
      <c r="L7644" t="s">
        <v>77992</v>
      </c>
    </row>
    <row r="7645" spans="1:12" x14ac:dyDescent="0.15">
      <c r="A7645" t="s">
        <v>12</v>
      </c>
      <c r="B7645">
        <v>2101689</v>
      </c>
      <c r="C7645">
        <v>2101709</v>
      </c>
      <c r="D7645" t="s">
        <v>25408</v>
      </c>
      <c r="E7645" t="s">
        <v>25409</v>
      </c>
      <c r="F7645" t="s">
        <v>15</v>
      </c>
      <c r="G7645" t="s">
        <v>23</v>
      </c>
      <c r="H7645">
        <v>80</v>
      </c>
      <c r="I7645" t="s">
        <v>25416</v>
      </c>
      <c r="J7645" t="s">
        <v>25417</v>
      </c>
      <c r="K7645" t="s">
        <v>25418</v>
      </c>
      <c r="L7645" t="s">
        <v>77940</v>
      </c>
    </row>
    <row r="7646" spans="1:12" x14ac:dyDescent="0.15">
      <c r="A7646" t="s">
        <v>12</v>
      </c>
      <c r="B7646">
        <v>2101709</v>
      </c>
      <c r="C7646">
        <v>2101729</v>
      </c>
      <c r="D7646" t="s">
        <v>25408</v>
      </c>
      <c r="E7646" t="s">
        <v>25409</v>
      </c>
      <c r="F7646" t="s">
        <v>15</v>
      </c>
      <c r="G7646" t="s">
        <v>23</v>
      </c>
      <c r="H7646">
        <v>100</v>
      </c>
      <c r="I7646" t="s">
        <v>25419</v>
      </c>
      <c r="J7646" t="s">
        <v>25420</v>
      </c>
      <c r="K7646" t="s">
        <v>25421</v>
      </c>
      <c r="L7646" t="s">
        <v>77953</v>
      </c>
    </row>
    <row r="7647" spans="1:12" x14ac:dyDescent="0.15">
      <c r="A7647" t="s">
        <v>12</v>
      </c>
      <c r="B7647">
        <v>2102485</v>
      </c>
      <c r="C7647">
        <v>2102505</v>
      </c>
      <c r="D7647" t="s">
        <v>25422</v>
      </c>
      <c r="E7647" t="s">
        <v>25423</v>
      </c>
      <c r="F7647" t="s">
        <v>15</v>
      </c>
      <c r="G7647" t="s">
        <v>36</v>
      </c>
      <c r="H7647">
        <v>7</v>
      </c>
      <c r="I7647" t="s">
        <v>25424</v>
      </c>
      <c r="J7647" t="s">
        <v>25425</v>
      </c>
      <c r="K7647" t="s">
        <v>25426</v>
      </c>
      <c r="L7647" t="s">
        <v>77909</v>
      </c>
    </row>
    <row r="7648" spans="1:12" x14ac:dyDescent="0.15">
      <c r="A7648" t="s">
        <v>12</v>
      </c>
      <c r="B7648">
        <v>2102528</v>
      </c>
      <c r="C7648">
        <v>2102548</v>
      </c>
      <c r="D7648" t="s">
        <v>25422</v>
      </c>
      <c r="E7648" t="s">
        <v>25423</v>
      </c>
      <c r="F7648" t="s">
        <v>15</v>
      </c>
      <c r="G7648" t="s">
        <v>32</v>
      </c>
      <c r="H7648">
        <v>50</v>
      </c>
      <c r="I7648" t="s">
        <v>25427</v>
      </c>
      <c r="J7648" t="s">
        <v>25428</v>
      </c>
      <c r="K7648" t="s">
        <v>25429</v>
      </c>
      <c r="L7648" t="s">
        <v>77925</v>
      </c>
    </row>
    <row r="7649" spans="1:12" x14ac:dyDescent="0.15">
      <c r="A7649" t="s">
        <v>12</v>
      </c>
      <c r="B7649">
        <v>2102552</v>
      </c>
      <c r="C7649">
        <v>2102572</v>
      </c>
      <c r="D7649" t="s">
        <v>25422</v>
      </c>
      <c r="E7649" t="s">
        <v>25423</v>
      </c>
      <c r="F7649" t="s">
        <v>15</v>
      </c>
      <c r="G7649" t="s">
        <v>23</v>
      </c>
      <c r="H7649">
        <v>74</v>
      </c>
      <c r="I7649" t="s">
        <v>25430</v>
      </c>
      <c r="J7649" t="s">
        <v>25431</v>
      </c>
      <c r="K7649" t="s">
        <v>25432</v>
      </c>
      <c r="L7649" t="s">
        <v>78005</v>
      </c>
    </row>
    <row r="7650" spans="1:12" x14ac:dyDescent="0.15">
      <c r="A7650" t="s">
        <v>12</v>
      </c>
      <c r="B7650">
        <v>2102598</v>
      </c>
      <c r="C7650">
        <v>2102618</v>
      </c>
      <c r="D7650" t="s">
        <v>25422</v>
      </c>
      <c r="E7650" t="s">
        <v>25423</v>
      </c>
      <c r="F7650" t="s">
        <v>15</v>
      </c>
      <c r="G7650" t="s">
        <v>16</v>
      </c>
      <c r="H7650">
        <v>120</v>
      </c>
      <c r="I7650" t="s">
        <v>25433</v>
      </c>
      <c r="J7650" t="s">
        <v>25434</v>
      </c>
      <c r="K7650" t="s">
        <v>25435</v>
      </c>
      <c r="L7650" t="s">
        <v>78047</v>
      </c>
    </row>
    <row r="7651" spans="1:12" x14ac:dyDescent="0.15">
      <c r="A7651" t="s">
        <v>12</v>
      </c>
      <c r="B7651">
        <v>2103778</v>
      </c>
      <c r="C7651">
        <v>2103798</v>
      </c>
      <c r="D7651" t="s">
        <v>25436</v>
      </c>
      <c r="E7651" t="s">
        <v>90</v>
      </c>
      <c r="F7651" t="s">
        <v>15</v>
      </c>
      <c r="G7651" t="s">
        <v>23</v>
      </c>
      <c r="H7651">
        <v>7</v>
      </c>
      <c r="I7651" t="s">
        <v>25437</v>
      </c>
      <c r="J7651" t="s">
        <v>25438</v>
      </c>
      <c r="K7651" t="s">
        <v>25439</v>
      </c>
      <c r="L7651" t="s">
        <v>77909</v>
      </c>
    </row>
    <row r="7652" spans="1:12" x14ac:dyDescent="0.15">
      <c r="A7652" t="s">
        <v>12</v>
      </c>
      <c r="B7652">
        <v>2103848</v>
      </c>
      <c r="C7652">
        <v>2103868</v>
      </c>
      <c r="D7652" t="s">
        <v>25436</v>
      </c>
      <c r="E7652" t="s">
        <v>90</v>
      </c>
      <c r="F7652" t="s">
        <v>15</v>
      </c>
      <c r="G7652" t="s">
        <v>23</v>
      </c>
      <c r="H7652">
        <v>77</v>
      </c>
      <c r="I7652" t="s">
        <v>25440</v>
      </c>
      <c r="J7652" t="s">
        <v>25441</v>
      </c>
      <c r="K7652" t="s">
        <v>25442</v>
      </c>
      <c r="L7652" t="s">
        <v>77960</v>
      </c>
    </row>
    <row r="7653" spans="1:12" x14ac:dyDescent="0.15">
      <c r="A7653" t="s">
        <v>12</v>
      </c>
      <c r="B7653">
        <v>2103906</v>
      </c>
      <c r="C7653">
        <v>2103926</v>
      </c>
      <c r="D7653" t="s">
        <v>25436</v>
      </c>
      <c r="E7653" t="s">
        <v>90</v>
      </c>
      <c r="F7653" t="s">
        <v>15</v>
      </c>
      <c r="G7653" t="s">
        <v>16</v>
      </c>
      <c r="H7653">
        <v>135</v>
      </c>
      <c r="I7653" t="s">
        <v>25443</v>
      </c>
      <c r="J7653" t="s">
        <v>25444</v>
      </c>
      <c r="K7653" t="s">
        <v>25445</v>
      </c>
      <c r="L7653" t="s">
        <v>77978</v>
      </c>
    </row>
    <row r="7654" spans="1:12" x14ac:dyDescent="0.15">
      <c r="A7654" t="s">
        <v>12</v>
      </c>
      <c r="B7654">
        <v>2103930</v>
      </c>
      <c r="C7654">
        <v>2103950</v>
      </c>
      <c r="D7654" t="s">
        <v>25436</v>
      </c>
      <c r="E7654" t="s">
        <v>90</v>
      </c>
      <c r="F7654" t="s">
        <v>15</v>
      </c>
      <c r="G7654" t="s">
        <v>36</v>
      </c>
      <c r="H7654">
        <v>159</v>
      </c>
      <c r="I7654" t="s">
        <v>25446</v>
      </c>
      <c r="J7654" t="s">
        <v>25447</v>
      </c>
      <c r="K7654" t="s">
        <v>25448</v>
      </c>
      <c r="L7654" t="s">
        <v>78114</v>
      </c>
    </row>
    <row r="7655" spans="1:12" x14ac:dyDescent="0.15">
      <c r="A7655" t="s">
        <v>12</v>
      </c>
      <c r="B7655">
        <v>2104517</v>
      </c>
      <c r="C7655">
        <v>2104537</v>
      </c>
      <c r="D7655" t="s">
        <v>25449</v>
      </c>
      <c r="E7655" t="s">
        <v>25450</v>
      </c>
      <c r="F7655" t="s">
        <v>15</v>
      </c>
      <c r="G7655" t="s">
        <v>23</v>
      </c>
      <c r="H7655">
        <v>13</v>
      </c>
      <c r="I7655" t="s">
        <v>25451</v>
      </c>
      <c r="J7655" t="s">
        <v>25452</v>
      </c>
      <c r="K7655" t="s">
        <v>25453</v>
      </c>
      <c r="L7655" t="s">
        <v>77935</v>
      </c>
    </row>
    <row r="7656" spans="1:12" x14ac:dyDescent="0.15">
      <c r="A7656" t="s">
        <v>12</v>
      </c>
      <c r="B7656">
        <v>2104541</v>
      </c>
      <c r="C7656">
        <v>2104561</v>
      </c>
      <c r="D7656" t="s">
        <v>25449</v>
      </c>
      <c r="E7656" t="s">
        <v>25450</v>
      </c>
      <c r="F7656" t="s">
        <v>15</v>
      </c>
      <c r="G7656" t="s">
        <v>32</v>
      </c>
      <c r="H7656">
        <v>37</v>
      </c>
      <c r="I7656" t="s">
        <v>25454</v>
      </c>
      <c r="J7656" t="s">
        <v>25455</v>
      </c>
      <c r="K7656" t="s">
        <v>25456</v>
      </c>
      <c r="L7656" t="s">
        <v>77906</v>
      </c>
    </row>
    <row r="7657" spans="1:12" x14ac:dyDescent="0.15">
      <c r="A7657" t="s">
        <v>12</v>
      </c>
      <c r="B7657">
        <v>2104595</v>
      </c>
      <c r="C7657">
        <v>2104615</v>
      </c>
      <c r="D7657" t="s">
        <v>25449</v>
      </c>
      <c r="E7657" t="s">
        <v>25450</v>
      </c>
      <c r="F7657" t="s">
        <v>15</v>
      </c>
      <c r="G7657" t="s">
        <v>23</v>
      </c>
      <c r="H7657">
        <v>91</v>
      </c>
      <c r="I7657" t="s">
        <v>25457</v>
      </c>
      <c r="J7657" t="s">
        <v>25458</v>
      </c>
      <c r="K7657" t="s">
        <v>25459</v>
      </c>
      <c r="L7657" t="s">
        <v>77907</v>
      </c>
    </row>
    <row r="7658" spans="1:12" x14ac:dyDescent="0.15">
      <c r="A7658" t="s">
        <v>12</v>
      </c>
      <c r="B7658">
        <v>2104665</v>
      </c>
      <c r="C7658">
        <v>2104685</v>
      </c>
      <c r="D7658" t="s">
        <v>25449</v>
      </c>
      <c r="E7658" t="s">
        <v>25450</v>
      </c>
      <c r="F7658" t="s">
        <v>15</v>
      </c>
      <c r="G7658" t="s">
        <v>23</v>
      </c>
      <c r="H7658">
        <v>161</v>
      </c>
      <c r="I7658" t="s">
        <v>25460</v>
      </c>
      <c r="J7658" t="s">
        <v>25461</v>
      </c>
      <c r="K7658" t="s">
        <v>25462</v>
      </c>
      <c r="L7658" t="s">
        <v>77931</v>
      </c>
    </row>
    <row r="7659" spans="1:12" x14ac:dyDescent="0.15">
      <c r="A7659" t="s">
        <v>12</v>
      </c>
      <c r="B7659">
        <v>2105335</v>
      </c>
      <c r="C7659">
        <v>2105355</v>
      </c>
      <c r="D7659" t="s">
        <v>25463</v>
      </c>
      <c r="E7659" t="s">
        <v>25464</v>
      </c>
      <c r="F7659" t="s">
        <v>15</v>
      </c>
      <c r="G7659" t="s">
        <v>16</v>
      </c>
      <c r="H7659">
        <v>67</v>
      </c>
      <c r="I7659" t="s">
        <v>25465</v>
      </c>
      <c r="J7659" t="s">
        <v>25466</v>
      </c>
      <c r="K7659" t="s">
        <v>25467</v>
      </c>
      <c r="L7659" t="s">
        <v>77981</v>
      </c>
    </row>
    <row r="7660" spans="1:12" x14ac:dyDescent="0.15">
      <c r="A7660" t="s">
        <v>12</v>
      </c>
      <c r="B7660">
        <v>2105365</v>
      </c>
      <c r="C7660">
        <v>2105385</v>
      </c>
      <c r="D7660" t="s">
        <v>25463</v>
      </c>
      <c r="E7660" t="s">
        <v>25464</v>
      </c>
      <c r="F7660" t="s">
        <v>15</v>
      </c>
      <c r="G7660" t="s">
        <v>16</v>
      </c>
      <c r="H7660">
        <v>97</v>
      </c>
      <c r="I7660" t="s">
        <v>25468</v>
      </c>
      <c r="J7660" t="s">
        <v>25469</v>
      </c>
      <c r="K7660" t="s">
        <v>25470</v>
      </c>
      <c r="L7660" t="s">
        <v>78010</v>
      </c>
    </row>
    <row r="7661" spans="1:12" x14ac:dyDescent="0.15">
      <c r="A7661" t="s">
        <v>12</v>
      </c>
      <c r="B7661">
        <v>2105444</v>
      </c>
      <c r="C7661">
        <v>2105464</v>
      </c>
      <c r="D7661" t="s">
        <v>25463</v>
      </c>
      <c r="E7661" t="s">
        <v>25464</v>
      </c>
      <c r="F7661" t="s">
        <v>15</v>
      </c>
      <c r="G7661" t="s">
        <v>32</v>
      </c>
      <c r="H7661">
        <v>176</v>
      </c>
      <c r="I7661" t="s">
        <v>25471</v>
      </c>
      <c r="J7661" t="s">
        <v>25472</v>
      </c>
      <c r="K7661" t="s">
        <v>25473</v>
      </c>
      <c r="L7661" t="s">
        <v>78091</v>
      </c>
    </row>
    <row r="7662" spans="1:12" x14ac:dyDescent="0.15">
      <c r="A7662" t="s">
        <v>12</v>
      </c>
      <c r="B7662">
        <v>2105480</v>
      </c>
      <c r="C7662">
        <v>2105500</v>
      </c>
      <c r="D7662" t="s">
        <v>25463</v>
      </c>
      <c r="E7662" t="s">
        <v>25464</v>
      </c>
      <c r="F7662" t="s">
        <v>15</v>
      </c>
      <c r="G7662" t="s">
        <v>32</v>
      </c>
      <c r="H7662">
        <v>212</v>
      </c>
      <c r="I7662" t="s">
        <v>25474</v>
      </c>
      <c r="J7662" t="s">
        <v>25475</v>
      </c>
      <c r="K7662" t="s">
        <v>25476</v>
      </c>
      <c r="L7662" t="s">
        <v>78152</v>
      </c>
    </row>
    <row r="7663" spans="1:12" x14ac:dyDescent="0.15">
      <c r="A7663" t="s">
        <v>12</v>
      </c>
      <c r="B7663">
        <v>2106812</v>
      </c>
      <c r="C7663">
        <v>2106832</v>
      </c>
      <c r="D7663" t="s">
        <v>25477</v>
      </c>
      <c r="E7663" t="s">
        <v>25478</v>
      </c>
      <c r="F7663" t="s">
        <v>15</v>
      </c>
      <c r="G7663" t="s">
        <v>16</v>
      </c>
      <c r="H7663">
        <v>22</v>
      </c>
      <c r="I7663" t="s">
        <v>25479</v>
      </c>
      <c r="J7663" t="s">
        <v>25480</v>
      </c>
      <c r="K7663" t="s">
        <v>25481</v>
      </c>
      <c r="L7663" t="s">
        <v>77948</v>
      </c>
    </row>
    <row r="7664" spans="1:12" x14ac:dyDescent="0.15">
      <c r="A7664" t="s">
        <v>12</v>
      </c>
      <c r="B7664">
        <v>2106845</v>
      </c>
      <c r="C7664">
        <v>2106865</v>
      </c>
      <c r="D7664" t="s">
        <v>25477</v>
      </c>
      <c r="E7664" t="s">
        <v>25478</v>
      </c>
      <c r="F7664" t="s">
        <v>15</v>
      </c>
      <c r="G7664" t="s">
        <v>23</v>
      </c>
      <c r="H7664">
        <v>55</v>
      </c>
      <c r="I7664" t="s">
        <v>25482</v>
      </c>
      <c r="J7664" t="s">
        <v>25483</v>
      </c>
      <c r="K7664" t="s">
        <v>25484</v>
      </c>
      <c r="L7664" t="s">
        <v>77992</v>
      </c>
    </row>
    <row r="7665" spans="1:12" x14ac:dyDescent="0.15">
      <c r="A7665" t="s">
        <v>12</v>
      </c>
      <c r="B7665">
        <v>2106869</v>
      </c>
      <c r="C7665">
        <v>2106889</v>
      </c>
      <c r="D7665" t="s">
        <v>25477</v>
      </c>
      <c r="E7665" t="s">
        <v>25478</v>
      </c>
      <c r="F7665" t="s">
        <v>15</v>
      </c>
      <c r="G7665" t="s">
        <v>16</v>
      </c>
      <c r="H7665">
        <v>79</v>
      </c>
      <c r="I7665" t="s">
        <v>25485</v>
      </c>
      <c r="J7665" t="s">
        <v>25486</v>
      </c>
      <c r="K7665" t="s">
        <v>25487</v>
      </c>
      <c r="L7665" t="s">
        <v>77993</v>
      </c>
    </row>
    <row r="7666" spans="1:12" x14ac:dyDescent="0.15">
      <c r="A7666" t="s">
        <v>12</v>
      </c>
      <c r="B7666">
        <v>2106917</v>
      </c>
      <c r="C7666">
        <v>2106937</v>
      </c>
      <c r="D7666" t="s">
        <v>25477</v>
      </c>
      <c r="E7666" t="s">
        <v>25478</v>
      </c>
      <c r="F7666" t="s">
        <v>15</v>
      </c>
      <c r="G7666" t="s">
        <v>32</v>
      </c>
      <c r="H7666">
        <v>127</v>
      </c>
      <c r="I7666" t="s">
        <v>25488</v>
      </c>
      <c r="J7666" t="s">
        <v>25489</v>
      </c>
      <c r="K7666" t="s">
        <v>25490</v>
      </c>
      <c r="L7666" t="s">
        <v>78026</v>
      </c>
    </row>
    <row r="7667" spans="1:12" x14ac:dyDescent="0.15">
      <c r="A7667" t="s">
        <v>12</v>
      </c>
      <c r="B7667">
        <v>2108010</v>
      </c>
      <c r="C7667">
        <v>2108030</v>
      </c>
      <c r="D7667" t="s">
        <v>25491</v>
      </c>
      <c r="E7667" t="s">
        <v>90</v>
      </c>
      <c r="F7667" t="s">
        <v>15</v>
      </c>
      <c r="G7667" t="s">
        <v>36</v>
      </c>
      <c r="H7667">
        <v>12</v>
      </c>
      <c r="I7667" t="s">
        <v>25492</v>
      </c>
      <c r="J7667" t="s">
        <v>25493</v>
      </c>
      <c r="K7667" t="s">
        <v>25494</v>
      </c>
      <c r="L7667" t="s">
        <v>77991</v>
      </c>
    </row>
    <row r="7668" spans="1:12" x14ac:dyDescent="0.15">
      <c r="A7668" t="s">
        <v>12</v>
      </c>
      <c r="B7668">
        <v>2108039</v>
      </c>
      <c r="C7668">
        <v>2108059</v>
      </c>
      <c r="D7668" t="s">
        <v>25491</v>
      </c>
      <c r="E7668" t="s">
        <v>90</v>
      </c>
      <c r="F7668" t="s">
        <v>15</v>
      </c>
      <c r="G7668" t="s">
        <v>23</v>
      </c>
      <c r="H7668">
        <v>41</v>
      </c>
      <c r="I7668" t="s">
        <v>25495</v>
      </c>
      <c r="J7668" t="s">
        <v>25496</v>
      </c>
      <c r="K7668" t="s">
        <v>25497</v>
      </c>
      <c r="L7668" t="s">
        <v>78014</v>
      </c>
    </row>
    <row r="7669" spans="1:12" x14ac:dyDescent="0.15">
      <c r="A7669" t="s">
        <v>12</v>
      </c>
      <c r="B7669">
        <v>2108069</v>
      </c>
      <c r="C7669">
        <v>2108089</v>
      </c>
      <c r="D7669" t="s">
        <v>25491</v>
      </c>
      <c r="E7669" t="s">
        <v>90</v>
      </c>
      <c r="F7669" t="s">
        <v>15</v>
      </c>
      <c r="G7669" t="s">
        <v>23</v>
      </c>
      <c r="H7669">
        <v>71</v>
      </c>
      <c r="I7669" t="s">
        <v>25498</v>
      </c>
      <c r="J7669" t="s">
        <v>25499</v>
      </c>
      <c r="K7669" t="s">
        <v>25500</v>
      </c>
      <c r="L7669" t="s">
        <v>77969</v>
      </c>
    </row>
    <row r="7670" spans="1:12" x14ac:dyDescent="0.15">
      <c r="A7670" t="s">
        <v>12</v>
      </c>
      <c r="B7670">
        <v>2108095</v>
      </c>
      <c r="C7670">
        <v>2108115</v>
      </c>
      <c r="D7670" t="s">
        <v>25491</v>
      </c>
      <c r="E7670" t="s">
        <v>90</v>
      </c>
      <c r="F7670" t="s">
        <v>15</v>
      </c>
      <c r="G7670" t="s">
        <v>16</v>
      </c>
      <c r="H7670">
        <v>97</v>
      </c>
      <c r="I7670" t="s">
        <v>25501</v>
      </c>
      <c r="J7670" t="s">
        <v>25502</v>
      </c>
      <c r="K7670" t="s">
        <v>25503</v>
      </c>
      <c r="L7670" t="s">
        <v>78010</v>
      </c>
    </row>
    <row r="7671" spans="1:12" x14ac:dyDescent="0.15">
      <c r="A7671" t="s">
        <v>12</v>
      </c>
      <c r="B7671">
        <v>2110809</v>
      </c>
      <c r="C7671">
        <v>2110829</v>
      </c>
      <c r="D7671" t="s">
        <v>25504</v>
      </c>
      <c r="E7671" t="s">
        <v>25505</v>
      </c>
      <c r="F7671" t="s">
        <v>76</v>
      </c>
      <c r="G7671" t="s">
        <v>16</v>
      </c>
      <c r="H7671">
        <v>0</v>
      </c>
      <c r="I7671" t="s">
        <v>25506</v>
      </c>
      <c r="J7671" t="s">
        <v>25507</v>
      </c>
      <c r="K7671" t="s">
        <v>25508</v>
      </c>
      <c r="L7671" t="s">
        <v>77980</v>
      </c>
    </row>
    <row r="7672" spans="1:12" x14ac:dyDescent="0.15">
      <c r="A7672" t="s">
        <v>12</v>
      </c>
      <c r="B7672">
        <v>2110789</v>
      </c>
      <c r="C7672">
        <v>2110809</v>
      </c>
      <c r="D7672" t="s">
        <v>25504</v>
      </c>
      <c r="E7672" t="s">
        <v>25505</v>
      </c>
      <c r="F7672" t="s">
        <v>76</v>
      </c>
      <c r="G7672" t="s">
        <v>16</v>
      </c>
      <c r="H7672">
        <v>20</v>
      </c>
      <c r="I7672" t="s">
        <v>25509</v>
      </c>
      <c r="J7672" t="s">
        <v>25510</v>
      </c>
      <c r="K7672" t="s">
        <v>25511</v>
      </c>
      <c r="L7672" t="s">
        <v>77968</v>
      </c>
    </row>
    <row r="7673" spans="1:12" x14ac:dyDescent="0.15">
      <c r="A7673" t="s">
        <v>12</v>
      </c>
      <c r="B7673">
        <v>2110769</v>
      </c>
      <c r="C7673">
        <v>2110789</v>
      </c>
      <c r="D7673" t="s">
        <v>25504</v>
      </c>
      <c r="E7673" t="s">
        <v>25505</v>
      </c>
      <c r="F7673" t="s">
        <v>76</v>
      </c>
      <c r="G7673" t="s">
        <v>32</v>
      </c>
      <c r="H7673">
        <v>40</v>
      </c>
      <c r="I7673" t="s">
        <v>25512</v>
      </c>
      <c r="J7673" t="s">
        <v>25513</v>
      </c>
      <c r="K7673" t="s">
        <v>25514</v>
      </c>
      <c r="L7673" t="s">
        <v>77952</v>
      </c>
    </row>
    <row r="7674" spans="1:12" x14ac:dyDescent="0.15">
      <c r="A7674" t="s">
        <v>12</v>
      </c>
      <c r="B7674">
        <v>2110748</v>
      </c>
      <c r="C7674">
        <v>2110768</v>
      </c>
      <c r="D7674" t="s">
        <v>25504</v>
      </c>
      <c r="E7674" t="s">
        <v>25505</v>
      </c>
      <c r="F7674" t="s">
        <v>76</v>
      </c>
      <c r="G7674" t="s">
        <v>16</v>
      </c>
      <c r="H7674">
        <v>61</v>
      </c>
      <c r="I7674" t="s">
        <v>25515</v>
      </c>
      <c r="J7674" t="s">
        <v>25516</v>
      </c>
      <c r="K7674" t="s">
        <v>25517</v>
      </c>
      <c r="L7674" t="s">
        <v>77979</v>
      </c>
    </row>
    <row r="7675" spans="1:12" x14ac:dyDescent="0.15">
      <c r="A7675" t="s">
        <v>12</v>
      </c>
      <c r="B7675">
        <v>2111513</v>
      </c>
      <c r="C7675">
        <v>2111533</v>
      </c>
      <c r="D7675" t="s">
        <v>25518</v>
      </c>
      <c r="E7675" t="s">
        <v>25519</v>
      </c>
      <c r="F7675" t="s">
        <v>76</v>
      </c>
      <c r="G7675" t="s">
        <v>36</v>
      </c>
      <c r="H7675">
        <v>8</v>
      </c>
      <c r="I7675" t="s">
        <v>25520</v>
      </c>
      <c r="J7675" t="s">
        <v>25521</v>
      </c>
      <c r="K7675" t="s">
        <v>25522</v>
      </c>
      <c r="L7675" t="s">
        <v>77955</v>
      </c>
    </row>
    <row r="7676" spans="1:12" x14ac:dyDescent="0.15">
      <c r="A7676" t="s">
        <v>12</v>
      </c>
      <c r="B7676">
        <v>2111481</v>
      </c>
      <c r="C7676">
        <v>2111501</v>
      </c>
      <c r="D7676" t="s">
        <v>25518</v>
      </c>
      <c r="E7676" t="s">
        <v>25519</v>
      </c>
      <c r="F7676" t="s">
        <v>76</v>
      </c>
      <c r="G7676" t="s">
        <v>32</v>
      </c>
      <c r="H7676">
        <v>40</v>
      </c>
      <c r="I7676" t="s">
        <v>25523</v>
      </c>
      <c r="J7676" t="s">
        <v>25524</v>
      </c>
      <c r="K7676" t="s">
        <v>25525</v>
      </c>
      <c r="L7676" t="s">
        <v>77952</v>
      </c>
    </row>
    <row r="7677" spans="1:12" x14ac:dyDescent="0.15">
      <c r="A7677" t="s">
        <v>12</v>
      </c>
      <c r="B7677">
        <v>2111457</v>
      </c>
      <c r="C7677">
        <v>2111477</v>
      </c>
      <c r="D7677" t="s">
        <v>25518</v>
      </c>
      <c r="E7677" t="s">
        <v>25519</v>
      </c>
      <c r="F7677" t="s">
        <v>76</v>
      </c>
      <c r="G7677" t="s">
        <v>16</v>
      </c>
      <c r="H7677">
        <v>64</v>
      </c>
      <c r="I7677" t="s">
        <v>25526</v>
      </c>
      <c r="J7677" t="s">
        <v>25527</v>
      </c>
      <c r="K7677" t="s">
        <v>25528</v>
      </c>
      <c r="L7677" t="s">
        <v>77989</v>
      </c>
    </row>
    <row r="7678" spans="1:12" x14ac:dyDescent="0.15">
      <c r="A7678" t="s">
        <v>12</v>
      </c>
      <c r="B7678">
        <v>2111423</v>
      </c>
      <c r="C7678">
        <v>2111443</v>
      </c>
      <c r="D7678" t="s">
        <v>25518</v>
      </c>
      <c r="E7678" t="s">
        <v>25519</v>
      </c>
      <c r="F7678" t="s">
        <v>76</v>
      </c>
      <c r="G7678" t="s">
        <v>36</v>
      </c>
      <c r="H7678">
        <v>98</v>
      </c>
      <c r="I7678" t="s">
        <v>25529</v>
      </c>
      <c r="J7678" t="s">
        <v>25530</v>
      </c>
      <c r="K7678" t="s">
        <v>25531</v>
      </c>
      <c r="L7678" t="s">
        <v>78048</v>
      </c>
    </row>
    <row r="7679" spans="1:12" x14ac:dyDescent="0.15">
      <c r="A7679" t="s">
        <v>12</v>
      </c>
      <c r="B7679">
        <v>2111761</v>
      </c>
      <c r="C7679">
        <v>2111781</v>
      </c>
      <c r="D7679" t="s">
        <v>25532</v>
      </c>
      <c r="E7679" t="s">
        <v>25533</v>
      </c>
      <c r="F7679" t="s">
        <v>15</v>
      </c>
      <c r="G7679" t="s">
        <v>32</v>
      </c>
      <c r="H7679">
        <v>1</v>
      </c>
      <c r="I7679" t="s">
        <v>25534</v>
      </c>
      <c r="J7679" t="s">
        <v>25535</v>
      </c>
      <c r="K7679" t="s">
        <v>25536</v>
      </c>
      <c r="L7679" t="s">
        <v>77917</v>
      </c>
    </row>
    <row r="7680" spans="1:12" x14ac:dyDescent="0.15">
      <c r="A7680" t="s">
        <v>12</v>
      </c>
      <c r="B7680">
        <v>2111781</v>
      </c>
      <c r="C7680">
        <v>2111801</v>
      </c>
      <c r="D7680" t="s">
        <v>25532</v>
      </c>
      <c r="E7680" t="s">
        <v>25533</v>
      </c>
      <c r="F7680" t="s">
        <v>15</v>
      </c>
      <c r="G7680" t="s">
        <v>36</v>
      </c>
      <c r="H7680">
        <v>21</v>
      </c>
      <c r="I7680" t="s">
        <v>25537</v>
      </c>
      <c r="J7680" t="s">
        <v>25538</v>
      </c>
      <c r="K7680" t="s">
        <v>25539</v>
      </c>
      <c r="L7680" t="s">
        <v>78022</v>
      </c>
    </row>
    <row r="7681" spans="1:12" x14ac:dyDescent="0.15">
      <c r="A7681" t="s">
        <v>12</v>
      </c>
      <c r="B7681">
        <v>2111808</v>
      </c>
      <c r="C7681">
        <v>2111828</v>
      </c>
      <c r="D7681" t="s">
        <v>25532</v>
      </c>
      <c r="E7681" t="s">
        <v>25533</v>
      </c>
      <c r="F7681" t="s">
        <v>15</v>
      </c>
      <c r="G7681" t="s">
        <v>32</v>
      </c>
      <c r="H7681">
        <v>48</v>
      </c>
      <c r="I7681" t="s">
        <v>25540</v>
      </c>
      <c r="J7681" t="s">
        <v>25541</v>
      </c>
      <c r="K7681" t="s">
        <v>25542</v>
      </c>
      <c r="L7681" t="s">
        <v>78018</v>
      </c>
    </row>
    <row r="7682" spans="1:12" x14ac:dyDescent="0.15">
      <c r="A7682" t="s">
        <v>12</v>
      </c>
      <c r="B7682">
        <v>2111846</v>
      </c>
      <c r="C7682">
        <v>2111866</v>
      </c>
      <c r="D7682" t="s">
        <v>25532</v>
      </c>
      <c r="E7682" t="s">
        <v>25533</v>
      </c>
      <c r="F7682" t="s">
        <v>15</v>
      </c>
      <c r="G7682" t="s">
        <v>23</v>
      </c>
      <c r="H7682">
        <v>86</v>
      </c>
      <c r="I7682" t="s">
        <v>25543</v>
      </c>
      <c r="J7682" t="s">
        <v>25544</v>
      </c>
      <c r="K7682" t="s">
        <v>25545</v>
      </c>
      <c r="L7682" t="s">
        <v>77929</v>
      </c>
    </row>
    <row r="7683" spans="1:12" x14ac:dyDescent="0.15">
      <c r="A7683" t="s">
        <v>12</v>
      </c>
      <c r="B7683">
        <v>2113275</v>
      </c>
      <c r="C7683">
        <v>2113295</v>
      </c>
      <c r="D7683" t="s">
        <v>25546</v>
      </c>
      <c r="E7683" t="s">
        <v>25547</v>
      </c>
      <c r="F7683" t="s">
        <v>15</v>
      </c>
      <c r="G7683" t="s">
        <v>16</v>
      </c>
      <c r="H7683">
        <v>7</v>
      </c>
      <c r="I7683" t="s">
        <v>25548</v>
      </c>
      <c r="J7683" t="s">
        <v>25549</v>
      </c>
      <c r="K7683" t="s">
        <v>25550</v>
      </c>
      <c r="L7683" t="s">
        <v>77909</v>
      </c>
    </row>
    <row r="7684" spans="1:12" x14ac:dyDescent="0.15">
      <c r="A7684" t="s">
        <v>12</v>
      </c>
      <c r="B7684">
        <v>2113301</v>
      </c>
      <c r="C7684">
        <v>2113321</v>
      </c>
      <c r="D7684" t="s">
        <v>25546</v>
      </c>
      <c r="E7684" t="s">
        <v>25547</v>
      </c>
      <c r="F7684" t="s">
        <v>15</v>
      </c>
      <c r="G7684" t="s">
        <v>36</v>
      </c>
      <c r="H7684">
        <v>33</v>
      </c>
      <c r="I7684" t="s">
        <v>25551</v>
      </c>
      <c r="J7684" t="s">
        <v>25552</v>
      </c>
      <c r="K7684" t="s">
        <v>25553</v>
      </c>
      <c r="L7684" t="s">
        <v>77977</v>
      </c>
    </row>
    <row r="7685" spans="1:12" x14ac:dyDescent="0.15">
      <c r="A7685" t="s">
        <v>12</v>
      </c>
      <c r="B7685">
        <v>2113357</v>
      </c>
      <c r="C7685">
        <v>2113377</v>
      </c>
      <c r="D7685" t="s">
        <v>25546</v>
      </c>
      <c r="E7685" t="s">
        <v>25547</v>
      </c>
      <c r="F7685" t="s">
        <v>15</v>
      </c>
      <c r="G7685" t="s">
        <v>32</v>
      </c>
      <c r="H7685">
        <v>89</v>
      </c>
      <c r="I7685" t="s">
        <v>25554</v>
      </c>
      <c r="J7685" t="s">
        <v>25555</v>
      </c>
      <c r="K7685" t="s">
        <v>25556</v>
      </c>
      <c r="L7685" t="s">
        <v>77964</v>
      </c>
    </row>
    <row r="7686" spans="1:12" x14ac:dyDescent="0.15">
      <c r="A7686" t="s">
        <v>12</v>
      </c>
      <c r="B7686">
        <v>2113385</v>
      </c>
      <c r="C7686">
        <v>2113405</v>
      </c>
      <c r="D7686" t="s">
        <v>25546</v>
      </c>
      <c r="E7686" t="s">
        <v>25547</v>
      </c>
      <c r="F7686" t="s">
        <v>15</v>
      </c>
      <c r="G7686" t="s">
        <v>16</v>
      </c>
      <c r="H7686">
        <v>117</v>
      </c>
      <c r="I7686" t="s">
        <v>25557</v>
      </c>
      <c r="J7686" t="s">
        <v>25558</v>
      </c>
      <c r="K7686" t="s">
        <v>25559</v>
      </c>
      <c r="L7686" t="s">
        <v>77930</v>
      </c>
    </row>
    <row r="7687" spans="1:12" x14ac:dyDescent="0.15">
      <c r="A7687" t="s">
        <v>12</v>
      </c>
      <c r="B7687">
        <v>2114504</v>
      </c>
      <c r="C7687">
        <v>2114524</v>
      </c>
      <c r="D7687" t="s">
        <v>25560</v>
      </c>
      <c r="E7687" t="s">
        <v>25561</v>
      </c>
      <c r="F7687" t="s">
        <v>15</v>
      </c>
      <c r="G7687" t="s">
        <v>16</v>
      </c>
      <c r="H7687">
        <v>14</v>
      </c>
      <c r="I7687" t="s">
        <v>25562</v>
      </c>
      <c r="J7687" t="s">
        <v>25563</v>
      </c>
      <c r="K7687" t="s">
        <v>25564</v>
      </c>
      <c r="L7687" t="s">
        <v>77924</v>
      </c>
    </row>
    <row r="7688" spans="1:12" x14ac:dyDescent="0.15">
      <c r="A7688" t="s">
        <v>12</v>
      </c>
      <c r="B7688">
        <v>2114588</v>
      </c>
      <c r="C7688">
        <v>2114608</v>
      </c>
      <c r="D7688" t="s">
        <v>25560</v>
      </c>
      <c r="E7688" t="s">
        <v>25561</v>
      </c>
      <c r="F7688" t="s">
        <v>15</v>
      </c>
      <c r="G7688" t="s">
        <v>23</v>
      </c>
      <c r="H7688">
        <v>98</v>
      </c>
      <c r="I7688" t="s">
        <v>25565</v>
      </c>
      <c r="J7688" t="s">
        <v>25566</v>
      </c>
      <c r="K7688" t="s">
        <v>25567</v>
      </c>
      <c r="L7688" t="s">
        <v>78048</v>
      </c>
    </row>
    <row r="7689" spans="1:12" x14ac:dyDescent="0.15">
      <c r="A7689" t="s">
        <v>12</v>
      </c>
      <c r="B7689">
        <v>2114612</v>
      </c>
      <c r="C7689">
        <v>2114632</v>
      </c>
      <c r="D7689" t="s">
        <v>25560</v>
      </c>
      <c r="E7689" t="s">
        <v>25561</v>
      </c>
      <c r="F7689" t="s">
        <v>15</v>
      </c>
      <c r="G7689" t="s">
        <v>16</v>
      </c>
      <c r="H7689">
        <v>122</v>
      </c>
      <c r="I7689" t="s">
        <v>25568</v>
      </c>
      <c r="J7689" t="s">
        <v>25569</v>
      </c>
      <c r="K7689" t="s">
        <v>25570</v>
      </c>
      <c r="L7689" t="s">
        <v>78033</v>
      </c>
    </row>
    <row r="7690" spans="1:12" x14ac:dyDescent="0.15">
      <c r="A7690" t="s">
        <v>12</v>
      </c>
      <c r="B7690">
        <v>2114659</v>
      </c>
      <c r="C7690">
        <v>2114679</v>
      </c>
      <c r="D7690" t="s">
        <v>25560</v>
      </c>
      <c r="E7690" t="s">
        <v>25561</v>
      </c>
      <c r="F7690" t="s">
        <v>15</v>
      </c>
      <c r="G7690" t="s">
        <v>32</v>
      </c>
      <c r="H7690">
        <v>169</v>
      </c>
      <c r="I7690" t="s">
        <v>25571</v>
      </c>
      <c r="J7690" t="s">
        <v>25572</v>
      </c>
      <c r="K7690" t="s">
        <v>25573</v>
      </c>
      <c r="L7690" t="s">
        <v>78135</v>
      </c>
    </row>
    <row r="7691" spans="1:12" x14ac:dyDescent="0.15">
      <c r="A7691" t="s">
        <v>12</v>
      </c>
      <c r="B7691">
        <v>2114968</v>
      </c>
      <c r="C7691">
        <v>2114988</v>
      </c>
      <c r="D7691" t="s">
        <v>25574</v>
      </c>
      <c r="E7691" t="s">
        <v>25575</v>
      </c>
      <c r="F7691" t="s">
        <v>15</v>
      </c>
      <c r="G7691" t="s">
        <v>36</v>
      </c>
      <c r="H7691">
        <v>25</v>
      </c>
      <c r="I7691" t="s">
        <v>25576</v>
      </c>
      <c r="J7691" t="s">
        <v>25577</v>
      </c>
      <c r="K7691" t="s">
        <v>25578</v>
      </c>
      <c r="L7691" t="s">
        <v>78012</v>
      </c>
    </row>
    <row r="7692" spans="1:12" x14ac:dyDescent="0.15">
      <c r="A7692" t="s">
        <v>12</v>
      </c>
      <c r="B7692">
        <v>2115017</v>
      </c>
      <c r="C7692">
        <v>2115037</v>
      </c>
      <c r="D7692" t="s">
        <v>25574</v>
      </c>
      <c r="E7692" t="s">
        <v>25575</v>
      </c>
      <c r="F7692" t="s">
        <v>15</v>
      </c>
      <c r="G7692" t="s">
        <v>23</v>
      </c>
      <c r="H7692">
        <v>74</v>
      </c>
      <c r="I7692" t="s">
        <v>25579</v>
      </c>
      <c r="J7692" t="s">
        <v>25580</v>
      </c>
      <c r="K7692" t="s">
        <v>25581</v>
      </c>
      <c r="L7692" t="s">
        <v>78005</v>
      </c>
    </row>
    <row r="7693" spans="1:12" x14ac:dyDescent="0.15">
      <c r="A7693" t="s">
        <v>12</v>
      </c>
      <c r="B7693">
        <v>2115049</v>
      </c>
      <c r="C7693">
        <v>2115069</v>
      </c>
      <c r="D7693" t="s">
        <v>25574</v>
      </c>
      <c r="E7693" t="s">
        <v>25575</v>
      </c>
      <c r="F7693" t="s">
        <v>15</v>
      </c>
      <c r="G7693" t="s">
        <v>23</v>
      </c>
      <c r="H7693">
        <v>106</v>
      </c>
      <c r="I7693" t="s">
        <v>25582</v>
      </c>
      <c r="J7693" t="s">
        <v>25583</v>
      </c>
      <c r="K7693" t="s">
        <v>25584</v>
      </c>
      <c r="L7693" t="s">
        <v>77914</v>
      </c>
    </row>
    <row r="7694" spans="1:12" x14ac:dyDescent="0.15">
      <c r="A7694" t="s">
        <v>12</v>
      </c>
      <c r="B7694">
        <v>2115073</v>
      </c>
      <c r="C7694">
        <v>2115093</v>
      </c>
      <c r="D7694" t="s">
        <v>25574</v>
      </c>
      <c r="E7694" t="s">
        <v>25575</v>
      </c>
      <c r="F7694" t="s">
        <v>15</v>
      </c>
      <c r="G7694" t="s">
        <v>16</v>
      </c>
      <c r="H7694">
        <v>130</v>
      </c>
      <c r="I7694" t="s">
        <v>25585</v>
      </c>
      <c r="J7694" t="s">
        <v>25586</v>
      </c>
      <c r="K7694" t="s">
        <v>25587</v>
      </c>
      <c r="L7694" t="s">
        <v>77998</v>
      </c>
    </row>
    <row r="7695" spans="1:12" x14ac:dyDescent="0.15">
      <c r="A7695" t="s">
        <v>12</v>
      </c>
      <c r="B7695">
        <v>2115483</v>
      </c>
      <c r="C7695">
        <v>2115503</v>
      </c>
      <c r="D7695" t="s">
        <v>25588</v>
      </c>
      <c r="E7695" t="s">
        <v>25589</v>
      </c>
      <c r="F7695" t="s">
        <v>15</v>
      </c>
      <c r="G7695" t="s">
        <v>36</v>
      </c>
      <c r="H7695">
        <v>25</v>
      </c>
      <c r="I7695" t="s">
        <v>25590</v>
      </c>
      <c r="J7695" t="s">
        <v>25591</v>
      </c>
      <c r="K7695" t="s">
        <v>25592</v>
      </c>
      <c r="L7695" t="s">
        <v>78012</v>
      </c>
    </row>
    <row r="7696" spans="1:12" x14ac:dyDescent="0.15">
      <c r="A7696" t="s">
        <v>12</v>
      </c>
      <c r="B7696">
        <v>2115504</v>
      </c>
      <c r="C7696">
        <v>2115524</v>
      </c>
      <c r="D7696" t="s">
        <v>25588</v>
      </c>
      <c r="E7696" t="s">
        <v>25589</v>
      </c>
      <c r="F7696" t="s">
        <v>15</v>
      </c>
      <c r="G7696" t="s">
        <v>36</v>
      </c>
      <c r="H7696">
        <v>46</v>
      </c>
      <c r="I7696" t="s">
        <v>25593</v>
      </c>
      <c r="J7696" t="s">
        <v>25594</v>
      </c>
      <c r="K7696" t="s">
        <v>25595</v>
      </c>
      <c r="L7696" t="s">
        <v>78004</v>
      </c>
    </row>
    <row r="7697" spans="1:12" x14ac:dyDescent="0.15">
      <c r="A7697" t="s">
        <v>12</v>
      </c>
      <c r="B7697">
        <v>2115531</v>
      </c>
      <c r="C7697">
        <v>2115551</v>
      </c>
      <c r="D7697" t="s">
        <v>25588</v>
      </c>
      <c r="E7697" t="s">
        <v>25589</v>
      </c>
      <c r="F7697" t="s">
        <v>15</v>
      </c>
      <c r="G7697" t="s">
        <v>32</v>
      </c>
      <c r="H7697">
        <v>73</v>
      </c>
      <c r="I7697" t="s">
        <v>25596</v>
      </c>
      <c r="J7697" t="s">
        <v>25597</v>
      </c>
      <c r="K7697" t="s">
        <v>25598</v>
      </c>
      <c r="L7697" t="s">
        <v>77926</v>
      </c>
    </row>
    <row r="7698" spans="1:12" x14ac:dyDescent="0.15">
      <c r="A7698" t="s">
        <v>12</v>
      </c>
      <c r="B7698">
        <v>2115570</v>
      </c>
      <c r="C7698">
        <v>2115590</v>
      </c>
      <c r="D7698" t="s">
        <v>25588</v>
      </c>
      <c r="E7698" t="s">
        <v>25589</v>
      </c>
      <c r="F7698" t="s">
        <v>15</v>
      </c>
      <c r="G7698" t="s">
        <v>23</v>
      </c>
      <c r="H7698">
        <v>112</v>
      </c>
      <c r="I7698" t="s">
        <v>25599</v>
      </c>
      <c r="J7698" t="s">
        <v>25600</v>
      </c>
      <c r="K7698" t="s">
        <v>25601</v>
      </c>
      <c r="L7698" t="s">
        <v>77950</v>
      </c>
    </row>
    <row r="7699" spans="1:12" x14ac:dyDescent="0.15">
      <c r="A7699" t="s">
        <v>12</v>
      </c>
      <c r="B7699">
        <v>2115870</v>
      </c>
      <c r="C7699">
        <v>2115890</v>
      </c>
      <c r="D7699" t="s">
        <v>25602</v>
      </c>
      <c r="E7699" t="s">
        <v>25603</v>
      </c>
      <c r="F7699" t="s">
        <v>15</v>
      </c>
      <c r="G7699" t="s">
        <v>23</v>
      </c>
      <c r="H7699">
        <v>26</v>
      </c>
      <c r="I7699" t="s">
        <v>25604</v>
      </c>
      <c r="J7699" t="s">
        <v>25605</v>
      </c>
      <c r="K7699" t="s">
        <v>25606</v>
      </c>
      <c r="L7699" t="s">
        <v>78002</v>
      </c>
    </row>
    <row r="7700" spans="1:12" x14ac:dyDescent="0.15">
      <c r="A7700" t="s">
        <v>12</v>
      </c>
      <c r="B7700">
        <v>2115890</v>
      </c>
      <c r="C7700">
        <v>2115910</v>
      </c>
      <c r="D7700" t="s">
        <v>25602</v>
      </c>
      <c r="E7700" t="s">
        <v>25603</v>
      </c>
      <c r="F7700" t="s">
        <v>15</v>
      </c>
      <c r="G7700" t="s">
        <v>32</v>
      </c>
      <c r="H7700">
        <v>46</v>
      </c>
      <c r="I7700" t="s">
        <v>25607</v>
      </c>
      <c r="J7700" t="s">
        <v>25608</v>
      </c>
      <c r="K7700" t="s">
        <v>25609</v>
      </c>
      <c r="L7700" t="s">
        <v>78004</v>
      </c>
    </row>
    <row r="7701" spans="1:12" x14ac:dyDescent="0.15">
      <c r="A7701" t="s">
        <v>12</v>
      </c>
      <c r="B7701">
        <v>2115914</v>
      </c>
      <c r="C7701">
        <v>2115934</v>
      </c>
      <c r="D7701" t="s">
        <v>25602</v>
      </c>
      <c r="E7701" t="s">
        <v>25603</v>
      </c>
      <c r="F7701" t="s">
        <v>15</v>
      </c>
      <c r="G7701" t="s">
        <v>36</v>
      </c>
      <c r="H7701">
        <v>70</v>
      </c>
      <c r="I7701" t="s">
        <v>25610</v>
      </c>
      <c r="J7701" t="s">
        <v>25611</v>
      </c>
      <c r="K7701" t="s">
        <v>25612</v>
      </c>
      <c r="L7701" t="s">
        <v>77919</v>
      </c>
    </row>
    <row r="7702" spans="1:12" x14ac:dyDescent="0.15">
      <c r="A7702" t="s">
        <v>12</v>
      </c>
      <c r="B7702">
        <v>2115953</v>
      </c>
      <c r="C7702">
        <v>2115973</v>
      </c>
      <c r="D7702" t="s">
        <v>25602</v>
      </c>
      <c r="E7702" t="s">
        <v>25603</v>
      </c>
      <c r="F7702" t="s">
        <v>15</v>
      </c>
      <c r="G7702" t="s">
        <v>16</v>
      </c>
      <c r="H7702">
        <v>109</v>
      </c>
      <c r="I7702" t="s">
        <v>25613</v>
      </c>
      <c r="J7702" t="s">
        <v>25614</v>
      </c>
      <c r="K7702" t="s">
        <v>25615</v>
      </c>
      <c r="L7702" t="s">
        <v>77947</v>
      </c>
    </row>
    <row r="7703" spans="1:12" x14ac:dyDescent="0.15">
      <c r="A7703" t="s">
        <v>12</v>
      </c>
      <c r="B7703">
        <v>2116618</v>
      </c>
      <c r="C7703">
        <v>2116638</v>
      </c>
      <c r="D7703" t="s">
        <v>25616</v>
      </c>
      <c r="E7703" t="s">
        <v>25617</v>
      </c>
      <c r="F7703" t="s">
        <v>15</v>
      </c>
      <c r="G7703" t="s">
        <v>32</v>
      </c>
      <c r="H7703">
        <v>64</v>
      </c>
      <c r="I7703" t="s">
        <v>25618</v>
      </c>
      <c r="J7703" t="s">
        <v>25619</v>
      </c>
      <c r="K7703" t="s">
        <v>25620</v>
      </c>
      <c r="L7703" t="s">
        <v>77989</v>
      </c>
    </row>
    <row r="7704" spans="1:12" x14ac:dyDescent="0.15">
      <c r="A7704" t="s">
        <v>12</v>
      </c>
      <c r="B7704">
        <v>2116643</v>
      </c>
      <c r="C7704">
        <v>2116663</v>
      </c>
      <c r="D7704" t="s">
        <v>25616</v>
      </c>
      <c r="E7704" t="s">
        <v>25617</v>
      </c>
      <c r="F7704" t="s">
        <v>15</v>
      </c>
      <c r="G7704" t="s">
        <v>16</v>
      </c>
      <c r="H7704">
        <v>89</v>
      </c>
      <c r="I7704" t="s">
        <v>25621</v>
      </c>
      <c r="J7704" t="s">
        <v>25622</v>
      </c>
      <c r="K7704" t="s">
        <v>25623</v>
      </c>
      <c r="L7704" t="s">
        <v>77964</v>
      </c>
    </row>
    <row r="7705" spans="1:12" x14ac:dyDescent="0.15">
      <c r="A7705" t="s">
        <v>12</v>
      </c>
      <c r="B7705">
        <v>2116672</v>
      </c>
      <c r="C7705">
        <v>2116692</v>
      </c>
      <c r="D7705" t="s">
        <v>25616</v>
      </c>
      <c r="E7705" t="s">
        <v>25617</v>
      </c>
      <c r="F7705" t="s">
        <v>15</v>
      </c>
      <c r="G7705" t="s">
        <v>32</v>
      </c>
      <c r="H7705">
        <v>118</v>
      </c>
      <c r="I7705" t="s">
        <v>25624</v>
      </c>
      <c r="J7705" t="s">
        <v>25625</v>
      </c>
      <c r="K7705" t="s">
        <v>25626</v>
      </c>
      <c r="L7705" t="s">
        <v>77973</v>
      </c>
    </row>
    <row r="7706" spans="1:12" x14ac:dyDescent="0.15">
      <c r="A7706" t="s">
        <v>12</v>
      </c>
      <c r="B7706">
        <v>2116724</v>
      </c>
      <c r="C7706">
        <v>2116744</v>
      </c>
      <c r="D7706" t="s">
        <v>25616</v>
      </c>
      <c r="E7706" t="s">
        <v>25617</v>
      </c>
      <c r="F7706" t="s">
        <v>15</v>
      </c>
      <c r="G7706" t="s">
        <v>23</v>
      </c>
      <c r="H7706">
        <v>170</v>
      </c>
      <c r="I7706" t="s">
        <v>25627</v>
      </c>
      <c r="J7706" t="s">
        <v>25628</v>
      </c>
      <c r="K7706" t="s">
        <v>25629</v>
      </c>
      <c r="L7706" t="s">
        <v>78040</v>
      </c>
    </row>
    <row r="7707" spans="1:12" x14ac:dyDescent="0.15">
      <c r="A7707" t="s">
        <v>12</v>
      </c>
      <c r="B7707">
        <v>2117585</v>
      </c>
      <c r="C7707">
        <v>2117605</v>
      </c>
      <c r="D7707" t="s">
        <v>25630</v>
      </c>
      <c r="E7707" t="s">
        <v>25631</v>
      </c>
      <c r="F7707" t="s">
        <v>15</v>
      </c>
      <c r="G7707" t="s">
        <v>36</v>
      </c>
      <c r="H7707">
        <v>33</v>
      </c>
      <c r="I7707" t="s">
        <v>25632</v>
      </c>
      <c r="J7707" t="s">
        <v>25633</v>
      </c>
      <c r="K7707" t="s">
        <v>25634</v>
      </c>
      <c r="L7707" t="s">
        <v>77977</v>
      </c>
    </row>
    <row r="7708" spans="1:12" x14ac:dyDescent="0.15">
      <c r="A7708" t="s">
        <v>12</v>
      </c>
      <c r="B7708">
        <v>2117664</v>
      </c>
      <c r="C7708">
        <v>2117684</v>
      </c>
      <c r="D7708" t="s">
        <v>25630</v>
      </c>
      <c r="E7708" t="s">
        <v>25631</v>
      </c>
      <c r="F7708" t="s">
        <v>15</v>
      </c>
      <c r="G7708" t="s">
        <v>36</v>
      </c>
      <c r="H7708">
        <v>112</v>
      </c>
      <c r="I7708" t="s">
        <v>25635</v>
      </c>
      <c r="J7708" t="s">
        <v>25636</v>
      </c>
      <c r="K7708" t="s">
        <v>25637</v>
      </c>
      <c r="L7708" t="s">
        <v>77950</v>
      </c>
    </row>
    <row r="7709" spans="1:12" x14ac:dyDescent="0.15">
      <c r="A7709" t="s">
        <v>12</v>
      </c>
      <c r="B7709">
        <v>2117690</v>
      </c>
      <c r="C7709">
        <v>2117710</v>
      </c>
      <c r="D7709" t="s">
        <v>25630</v>
      </c>
      <c r="E7709" t="s">
        <v>25631</v>
      </c>
      <c r="F7709" t="s">
        <v>15</v>
      </c>
      <c r="G7709" t="s">
        <v>36</v>
      </c>
      <c r="H7709">
        <v>138</v>
      </c>
      <c r="I7709" t="s">
        <v>25638</v>
      </c>
      <c r="J7709" t="s">
        <v>25639</v>
      </c>
      <c r="K7709" t="s">
        <v>25640</v>
      </c>
      <c r="L7709" t="s">
        <v>78064</v>
      </c>
    </row>
    <row r="7710" spans="1:12" x14ac:dyDescent="0.15">
      <c r="A7710" t="s">
        <v>12</v>
      </c>
      <c r="B7710">
        <v>2117724</v>
      </c>
      <c r="C7710">
        <v>2117744</v>
      </c>
      <c r="D7710" t="s">
        <v>25630</v>
      </c>
      <c r="E7710" t="s">
        <v>25631</v>
      </c>
      <c r="F7710" t="s">
        <v>15</v>
      </c>
      <c r="G7710" t="s">
        <v>16</v>
      </c>
      <c r="H7710">
        <v>172</v>
      </c>
      <c r="I7710" t="s">
        <v>25641</v>
      </c>
      <c r="J7710" t="s">
        <v>25642</v>
      </c>
      <c r="K7710" t="s">
        <v>25643</v>
      </c>
      <c r="L7710" t="s">
        <v>78117</v>
      </c>
    </row>
    <row r="7711" spans="1:12" x14ac:dyDescent="0.15">
      <c r="A7711" t="s">
        <v>12</v>
      </c>
      <c r="B7711">
        <v>2118725</v>
      </c>
      <c r="C7711">
        <v>2118745</v>
      </c>
      <c r="D7711" t="s">
        <v>25644</v>
      </c>
      <c r="E7711" t="s">
        <v>25645</v>
      </c>
      <c r="F7711" t="s">
        <v>15</v>
      </c>
      <c r="G7711" t="s">
        <v>32</v>
      </c>
      <c r="H7711">
        <v>23</v>
      </c>
      <c r="I7711" t="s">
        <v>25646</v>
      </c>
      <c r="J7711" t="s">
        <v>25647</v>
      </c>
      <c r="K7711" t="s">
        <v>25648</v>
      </c>
      <c r="L7711" t="s">
        <v>77975</v>
      </c>
    </row>
    <row r="7712" spans="1:12" x14ac:dyDescent="0.15">
      <c r="A7712" t="s">
        <v>12</v>
      </c>
      <c r="B7712">
        <v>2118754</v>
      </c>
      <c r="C7712">
        <v>2118774</v>
      </c>
      <c r="D7712" t="s">
        <v>25644</v>
      </c>
      <c r="E7712" t="s">
        <v>25645</v>
      </c>
      <c r="F7712" t="s">
        <v>15</v>
      </c>
      <c r="G7712" t="s">
        <v>23</v>
      </c>
      <c r="H7712">
        <v>52</v>
      </c>
      <c r="I7712" t="s">
        <v>25649</v>
      </c>
      <c r="J7712" t="s">
        <v>25650</v>
      </c>
      <c r="K7712" t="s">
        <v>25651</v>
      </c>
      <c r="L7712" t="s">
        <v>77959</v>
      </c>
    </row>
    <row r="7713" spans="1:12" x14ac:dyDescent="0.15">
      <c r="A7713" t="s">
        <v>12</v>
      </c>
      <c r="B7713">
        <v>2118786</v>
      </c>
      <c r="C7713">
        <v>2118806</v>
      </c>
      <c r="D7713" t="s">
        <v>25644</v>
      </c>
      <c r="E7713" t="s">
        <v>25645</v>
      </c>
      <c r="F7713" t="s">
        <v>15</v>
      </c>
      <c r="G7713" t="s">
        <v>16</v>
      </c>
      <c r="H7713">
        <v>84</v>
      </c>
      <c r="I7713" t="s">
        <v>25652</v>
      </c>
      <c r="J7713" t="s">
        <v>25653</v>
      </c>
      <c r="K7713" t="s">
        <v>25654</v>
      </c>
      <c r="L7713" t="s">
        <v>77946</v>
      </c>
    </row>
    <row r="7714" spans="1:12" x14ac:dyDescent="0.15">
      <c r="A7714" t="s">
        <v>12</v>
      </c>
      <c r="B7714">
        <v>2118830</v>
      </c>
      <c r="C7714">
        <v>2118850</v>
      </c>
      <c r="D7714" t="s">
        <v>25644</v>
      </c>
      <c r="E7714" t="s">
        <v>25645</v>
      </c>
      <c r="F7714" t="s">
        <v>15</v>
      </c>
      <c r="G7714" t="s">
        <v>23</v>
      </c>
      <c r="H7714">
        <v>128</v>
      </c>
      <c r="I7714" t="s">
        <v>25655</v>
      </c>
      <c r="J7714" t="s">
        <v>25656</v>
      </c>
      <c r="K7714" t="s">
        <v>25657</v>
      </c>
      <c r="L7714" t="s">
        <v>77934</v>
      </c>
    </row>
    <row r="7715" spans="1:12" x14ac:dyDescent="0.15">
      <c r="A7715" t="s">
        <v>12</v>
      </c>
      <c r="B7715">
        <v>2121018</v>
      </c>
      <c r="C7715">
        <v>2121038</v>
      </c>
      <c r="D7715" t="s">
        <v>25658</v>
      </c>
      <c r="E7715" t="s">
        <v>90</v>
      </c>
      <c r="F7715" t="s">
        <v>76</v>
      </c>
      <c r="G7715" t="s">
        <v>36</v>
      </c>
      <c r="H7715">
        <v>12</v>
      </c>
      <c r="I7715" t="s">
        <v>25659</v>
      </c>
      <c r="J7715" t="s">
        <v>25660</v>
      </c>
      <c r="K7715" t="s">
        <v>25661</v>
      </c>
      <c r="L7715" t="s">
        <v>77991</v>
      </c>
    </row>
    <row r="7716" spans="1:12" x14ac:dyDescent="0.15">
      <c r="A7716" t="s">
        <v>12</v>
      </c>
      <c r="B7716">
        <v>2120998</v>
      </c>
      <c r="C7716">
        <v>2121018</v>
      </c>
      <c r="D7716" t="s">
        <v>25658</v>
      </c>
      <c r="E7716" t="s">
        <v>90</v>
      </c>
      <c r="F7716" t="s">
        <v>76</v>
      </c>
      <c r="G7716" t="s">
        <v>23</v>
      </c>
      <c r="H7716">
        <v>32</v>
      </c>
      <c r="I7716" t="s">
        <v>25662</v>
      </c>
      <c r="J7716" t="s">
        <v>25663</v>
      </c>
      <c r="K7716" t="s">
        <v>25664</v>
      </c>
      <c r="L7716" t="s">
        <v>77918</v>
      </c>
    </row>
    <row r="7717" spans="1:12" x14ac:dyDescent="0.15">
      <c r="A7717" t="s">
        <v>12</v>
      </c>
      <c r="B7717">
        <v>2120963</v>
      </c>
      <c r="C7717">
        <v>2120983</v>
      </c>
      <c r="D7717" t="s">
        <v>25658</v>
      </c>
      <c r="E7717" t="s">
        <v>90</v>
      </c>
      <c r="F7717" t="s">
        <v>76</v>
      </c>
      <c r="G7717" t="s">
        <v>36</v>
      </c>
      <c r="H7717">
        <v>67</v>
      </c>
      <c r="I7717" t="s">
        <v>25665</v>
      </c>
      <c r="J7717" t="s">
        <v>25666</v>
      </c>
      <c r="K7717" t="s">
        <v>25667</v>
      </c>
      <c r="L7717" t="s">
        <v>77981</v>
      </c>
    </row>
    <row r="7718" spans="1:12" x14ac:dyDescent="0.15">
      <c r="A7718" t="s">
        <v>12</v>
      </c>
      <c r="B7718">
        <v>2120940</v>
      </c>
      <c r="C7718">
        <v>2120960</v>
      </c>
      <c r="D7718" t="s">
        <v>25658</v>
      </c>
      <c r="E7718" t="s">
        <v>90</v>
      </c>
      <c r="F7718" t="s">
        <v>76</v>
      </c>
      <c r="G7718" t="s">
        <v>36</v>
      </c>
      <c r="H7718">
        <v>90</v>
      </c>
      <c r="I7718" t="s">
        <v>25668</v>
      </c>
      <c r="J7718" t="s">
        <v>25669</v>
      </c>
      <c r="K7718" t="s">
        <v>25670</v>
      </c>
      <c r="L7718" t="s">
        <v>78017</v>
      </c>
    </row>
    <row r="7719" spans="1:12" x14ac:dyDescent="0.15">
      <c r="A7719" t="s">
        <v>12</v>
      </c>
      <c r="B7719">
        <v>2122125</v>
      </c>
      <c r="C7719">
        <v>2122145</v>
      </c>
      <c r="D7719" t="s">
        <v>25671</v>
      </c>
      <c r="E7719" t="s">
        <v>90</v>
      </c>
      <c r="F7719" t="s">
        <v>76</v>
      </c>
      <c r="G7719" t="s">
        <v>23</v>
      </c>
      <c r="H7719">
        <v>20</v>
      </c>
      <c r="I7719" t="s">
        <v>25672</v>
      </c>
      <c r="J7719" t="s">
        <v>25673</v>
      </c>
      <c r="K7719" t="s">
        <v>25674</v>
      </c>
      <c r="L7719" t="s">
        <v>77968</v>
      </c>
    </row>
    <row r="7720" spans="1:12" x14ac:dyDescent="0.15">
      <c r="A7720" t="s">
        <v>12</v>
      </c>
      <c r="B7720">
        <v>2122102</v>
      </c>
      <c r="C7720">
        <v>2122122</v>
      </c>
      <c r="D7720" t="s">
        <v>25671</v>
      </c>
      <c r="E7720" t="s">
        <v>90</v>
      </c>
      <c r="F7720" t="s">
        <v>76</v>
      </c>
      <c r="G7720" t="s">
        <v>16</v>
      </c>
      <c r="H7720">
        <v>43</v>
      </c>
      <c r="I7720" t="s">
        <v>25675</v>
      </c>
      <c r="J7720" t="s">
        <v>25676</v>
      </c>
      <c r="K7720" t="s">
        <v>25677</v>
      </c>
      <c r="L7720" t="s">
        <v>77942</v>
      </c>
    </row>
    <row r="7721" spans="1:12" x14ac:dyDescent="0.15">
      <c r="A7721" t="s">
        <v>12</v>
      </c>
      <c r="B7721">
        <v>2122077</v>
      </c>
      <c r="C7721">
        <v>2122097</v>
      </c>
      <c r="D7721" t="s">
        <v>25671</v>
      </c>
      <c r="E7721" t="s">
        <v>90</v>
      </c>
      <c r="F7721" t="s">
        <v>76</v>
      </c>
      <c r="G7721" t="s">
        <v>16</v>
      </c>
      <c r="H7721">
        <v>68</v>
      </c>
      <c r="I7721" t="s">
        <v>25678</v>
      </c>
      <c r="J7721" t="s">
        <v>25679</v>
      </c>
      <c r="K7721" t="s">
        <v>25680</v>
      </c>
      <c r="L7721" t="s">
        <v>77962</v>
      </c>
    </row>
    <row r="7722" spans="1:12" x14ac:dyDescent="0.15">
      <c r="A7722" t="s">
        <v>12</v>
      </c>
      <c r="B7722">
        <v>2122041</v>
      </c>
      <c r="C7722">
        <v>2122061</v>
      </c>
      <c r="D7722" t="s">
        <v>25671</v>
      </c>
      <c r="E7722" t="s">
        <v>90</v>
      </c>
      <c r="F7722" t="s">
        <v>76</v>
      </c>
      <c r="G7722" t="s">
        <v>32</v>
      </c>
      <c r="H7722">
        <v>104</v>
      </c>
      <c r="I7722" t="s">
        <v>25681</v>
      </c>
      <c r="J7722" t="s">
        <v>25682</v>
      </c>
      <c r="K7722" t="s">
        <v>25683</v>
      </c>
      <c r="L7722" t="s">
        <v>77963</v>
      </c>
    </row>
    <row r="7723" spans="1:12" x14ac:dyDescent="0.15">
      <c r="A7723" t="s">
        <v>12</v>
      </c>
      <c r="B7723">
        <v>2122386</v>
      </c>
      <c r="C7723">
        <v>2122406</v>
      </c>
      <c r="D7723" t="s">
        <v>25684</v>
      </c>
      <c r="E7723" t="s">
        <v>25685</v>
      </c>
      <c r="F7723" t="s">
        <v>15</v>
      </c>
      <c r="G7723" t="s">
        <v>16</v>
      </c>
      <c r="H7723">
        <v>7</v>
      </c>
      <c r="I7723" t="s">
        <v>25686</v>
      </c>
      <c r="J7723" t="s">
        <v>25687</v>
      </c>
      <c r="K7723" t="s">
        <v>25688</v>
      </c>
      <c r="L7723" t="s">
        <v>77909</v>
      </c>
    </row>
    <row r="7724" spans="1:12" x14ac:dyDescent="0.15">
      <c r="A7724" t="s">
        <v>12</v>
      </c>
      <c r="B7724">
        <v>2122408</v>
      </c>
      <c r="C7724">
        <v>2122428</v>
      </c>
      <c r="D7724" t="s">
        <v>25684</v>
      </c>
      <c r="E7724" t="s">
        <v>25685</v>
      </c>
      <c r="F7724" t="s">
        <v>15</v>
      </c>
      <c r="G7724" t="s">
        <v>23</v>
      </c>
      <c r="H7724">
        <v>29</v>
      </c>
      <c r="I7724" t="s">
        <v>25689</v>
      </c>
      <c r="J7724" t="s">
        <v>25690</v>
      </c>
      <c r="K7724" t="s">
        <v>25691</v>
      </c>
      <c r="L7724" t="s">
        <v>77921</v>
      </c>
    </row>
    <row r="7725" spans="1:12" x14ac:dyDescent="0.15">
      <c r="A7725" t="s">
        <v>12</v>
      </c>
      <c r="B7725">
        <v>2122437</v>
      </c>
      <c r="C7725">
        <v>2122457</v>
      </c>
      <c r="D7725" t="s">
        <v>25684</v>
      </c>
      <c r="E7725" t="s">
        <v>25685</v>
      </c>
      <c r="F7725" t="s">
        <v>15</v>
      </c>
      <c r="G7725" t="s">
        <v>32</v>
      </c>
      <c r="H7725">
        <v>58</v>
      </c>
      <c r="I7725" t="s">
        <v>25692</v>
      </c>
      <c r="J7725" t="s">
        <v>25693</v>
      </c>
      <c r="K7725" t="s">
        <v>25694</v>
      </c>
      <c r="L7725" t="s">
        <v>77911</v>
      </c>
    </row>
    <row r="7726" spans="1:12" x14ac:dyDescent="0.15">
      <c r="A7726" t="s">
        <v>12</v>
      </c>
      <c r="B7726">
        <v>2122467</v>
      </c>
      <c r="C7726">
        <v>2122487</v>
      </c>
      <c r="D7726" t="s">
        <v>25684</v>
      </c>
      <c r="E7726" t="s">
        <v>25685</v>
      </c>
      <c r="F7726" t="s">
        <v>15</v>
      </c>
      <c r="G7726" t="s">
        <v>32</v>
      </c>
      <c r="H7726">
        <v>88</v>
      </c>
      <c r="I7726" t="s">
        <v>25695</v>
      </c>
      <c r="J7726" t="s">
        <v>25696</v>
      </c>
      <c r="K7726" t="s">
        <v>25697</v>
      </c>
      <c r="L7726" t="s">
        <v>77923</v>
      </c>
    </row>
    <row r="7727" spans="1:12" x14ac:dyDescent="0.15">
      <c r="A7727" t="s">
        <v>12</v>
      </c>
      <c r="B7727">
        <v>2124765</v>
      </c>
      <c r="C7727">
        <v>2124785</v>
      </c>
      <c r="D7727" t="s">
        <v>25698</v>
      </c>
      <c r="E7727" t="s">
        <v>90</v>
      </c>
      <c r="F7727" t="s">
        <v>15</v>
      </c>
      <c r="G7727" t="s">
        <v>16</v>
      </c>
      <c r="H7727">
        <v>10</v>
      </c>
      <c r="I7727" t="s">
        <v>25699</v>
      </c>
      <c r="J7727" t="s">
        <v>25700</v>
      </c>
      <c r="K7727" t="s">
        <v>25701</v>
      </c>
      <c r="L7727" t="s">
        <v>78001</v>
      </c>
    </row>
    <row r="7728" spans="1:12" x14ac:dyDescent="0.15">
      <c r="A7728" t="s">
        <v>12</v>
      </c>
      <c r="B7728">
        <v>2124812</v>
      </c>
      <c r="C7728">
        <v>2124832</v>
      </c>
      <c r="D7728" t="s">
        <v>25698</v>
      </c>
      <c r="E7728" t="s">
        <v>90</v>
      </c>
      <c r="F7728" t="s">
        <v>15</v>
      </c>
      <c r="G7728" t="s">
        <v>32</v>
      </c>
      <c r="H7728">
        <v>57</v>
      </c>
      <c r="I7728" t="s">
        <v>25702</v>
      </c>
      <c r="J7728" t="s">
        <v>25703</v>
      </c>
      <c r="K7728" t="s">
        <v>25704</v>
      </c>
      <c r="L7728" t="s">
        <v>78049</v>
      </c>
    </row>
    <row r="7729" spans="1:12" x14ac:dyDescent="0.15">
      <c r="A7729" t="s">
        <v>12</v>
      </c>
      <c r="B7729">
        <v>2124875</v>
      </c>
      <c r="C7729">
        <v>2124895</v>
      </c>
      <c r="D7729" t="s">
        <v>25698</v>
      </c>
      <c r="E7729" t="s">
        <v>90</v>
      </c>
      <c r="F7729" t="s">
        <v>15</v>
      </c>
      <c r="G7729" t="s">
        <v>36</v>
      </c>
      <c r="H7729">
        <v>120</v>
      </c>
      <c r="I7729" t="s">
        <v>25705</v>
      </c>
      <c r="J7729" t="s">
        <v>25706</v>
      </c>
      <c r="K7729" t="s">
        <v>25707</v>
      </c>
      <c r="L7729" t="s">
        <v>78047</v>
      </c>
    </row>
    <row r="7730" spans="1:12" x14ac:dyDescent="0.15">
      <c r="A7730" t="s">
        <v>12</v>
      </c>
      <c r="B7730">
        <v>2124901</v>
      </c>
      <c r="C7730">
        <v>2124921</v>
      </c>
      <c r="D7730" t="s">
        <v>25698</v>
      </c>
      <c r="E7730" t="s">
        <v>90</v>
      </c>
      <c r="F7730" t="s">
        <v>15</v>
      </c>
      <c r="G7730" t="s">
        <v>23</v>
      </c>
      <c r="H7730">
        <v>146</v>
      </c>
      <c r="I7730" t="s">
        <v>25708</v>
      </c>
      <c r="J7730" t="s">
        <v>25709</v>
      </c>
      <c r="K7730" t="s">
        <v>25710</v>
      </c>
      <c r="L7730" t="s">
        <v>78063</v>
      </c>
    </row>
    <row r="7731" spans="1:12" x14ac:dyDescent="0.15">
      <c r="A7731" t="s">
        <v>12</v>
      </c>
      <c r="B7731">
        <v>2126232</v>
      </c>
      <c r="C7731">
        <v>2126252</v>
      </c>
      <c r="D7731" t="s">
        <v>25711</v>
      </c>
      <c r="E7731" t="s">
        <v>90</v>
      </c>
      <c r="F7731" t="s">
        <v>15</v>
      </c>
      <c r="G7731" t="s">
        <v>36</v>
      </c>
      <c r="H7731">
        <v>0</v>
      </c>
      <c r="I7731" t="s">
        <v>25712</v>
      </c>
      <c r="J7731" t="s">
        <v>25713</v>
      </c>
      <c r="K7731" t="s">
        <v>25714</v>
      </c>
      <c r="L7731" t="s">
        <v>77980</v>
      </c>
    </row>
    <row r="7732" spans="1:12" x14ac:dyDescent="0.15">
      <c r="A7732" t="s">
        <v>12</v>
      </c>
      <c r="B7732">
        <v>2126269</v>
      </c>
      <c r="C7732">
        <v>2126289</v>
      </c>
      <c r="D7732" t="s">
        <v>25711</v>
      </c>
      <c r="E7732" t="s">
        <v>90</v>
      </c>
      <c r="F7732" t="s">
        <v>15</v>
      </c>
      <c r="G7732" t="s">
        <v>16</v>
      </c>
      <c r="H7732">
        <v>37</v>
      </c>
      <c r="I7732" t="s">
        <v>25715</v>
      </c>
      <c r="J7732" t="s">
        <v>25716</v>
      </c>
      <c r="K7732" t="s">
        <v>25717</v>
      </c>
      <c r="L7732" t="s">
        <v>77906</v>
      </c>
    </row>
    <row r="7733" spans="1:12" x14ac:dyDescent="0.15">
      <c r="A7733" t="s">
        <v>12</v>
      </c>
      <c r="B7733">
        <v>2126300</v>
      </c>
      <c r="C7733">
        <v>2126320</v>
      </c>
      <c r="D7733" t="s">
        <v>25711</v>
      </c>
      <c r="E7733" t="s">
        <v>90</v>
      </c>
      <c r="F7733" t="s">
        <v>15</v>
      </c>
      <c r="G7733" t="s">
        <v>32</v>
      </c>
      <c r="H7733">
        <v>68</v>
      </c>
      <c r="I7733" t="s">
        <v>25718</v>
      </c>
      <c r="J7733" t="s">
        <v>25719</v>
      </c>
      <c r="K7733" t="s">
        <v>25720</v>
      </c>
      <c r="L7733" t="s">
        <v>77962</v>
      </c>
    </row>
    <row r="7734" spans="1:12" x14ac:dyDescent="0.15">
      <c r="A7734" t="s">
        <v>12</v>
      </c>
      <c r="B7734">
        <v>2126320</v>
      </c>
      <c r="C7734">
        <v>2126340</v>
      </c>
      <c r="D7734" t="s">
        <v>25711</v>
      </c>
      <c r="E7734" t="s">
        <v>90</v>
      </c>
      <c r="F7734" t="s">
        <v>15</v>
      </c>
      <c r="G7734" t="s">
        <v>16</v>
      </c>
      <c r="H7734">
        <v>88</v>
      </c>
      <c r="I7734" t="s">
        <v>25721</v>
      </c>
      <c r="J7734" t="s">
        <v>25722</v>
      </c>
      <c r="K7734" t="s">
        <v>25723</v>
      </c>
      <c r="L7734" t="s">
        <v>77923</v>
      </c>
    </row>
    <row r="7735" spans="1:12" x14ac:dyDescent="0.15">
      <c r="A7735" t="s">
        <v>12</v>
      </c>
      <c r="B7735">
        <v>2128062</v>
      </c>
      <c r="C7735">
        <v>2128082</v>
      </c>
      <c r="D7735" t="s">
        <v>25724</v>
      </c>
      <c r="E7735" t="s">
        <v>90</v>
      </c>
      <c r="F7735" t="s">
        <v>76</v>
      </c>
      <c r="G7735" t="s">
        <v>16</v>
      </c>
      <c r="H7735">
        <v>16</v>
      </c>
      <c r="I7735" t="s">
        <v>25725</v>
      </c>
      <c r="J7735" t="s">
        <v>25726</v>
      </c>
      <c r="K7735" t="s">
        <v>25727</v>
      </c>
      <c r="L7735" t="s">
        <v>77905</v>
      </c>
    </row>
    <row r="7736" spans="1:12" x14ac:dyDescent="0.15">
      <c r="A7736" t="s">
        <v>12</v>
      </c>
      <c r="B7736">
        <v>2128040</v>
      </c>
      <c r="C7736">
        <v>2128060</v>
      </c>
      <c r="D7736" t="s">
        <v>25724</v>
      </c>
      <c r="E7736" t="s">
        <v>90</v>
      </c>
      <c r="F7736" t="s">
        <v>76</v>
      </c>
      <c r="G7736" t="s">
        <v>32</v>
      </c>
      <c r="H7736">
        <v>38</v>
      </c>
      <c r="I7736" t="s">
        <v>25728</v>
      </c>
      <c r="J7736" t="s">
        <v>25729</v>
      </c>
      <c r="K7736" t="s">
        <v>25730</v>
      </c>
      <c r="L7736" t="s">
        <v>78008</v>
      </c>
    </row>
    <row r="7737" spans="1:12" x14ac:dyDescent="0.15">
      <c r="A7737" t="s">
        <v>12</v>
      </c>
      <c r="B7737">
        <v>2128017</v>
      </c>
      <c r="C7737">
        <v>2128037</v>
      </c>
      <c r="D7737" t="s">
        <v>25724</v>
      </c>
      <c r="E7737" t="s">
        <v>90</v>
      </c>
      <c r="F7737" t="s">
        <v>76</v>
      </c>
      <c r="G7737" t="s">
        <v>23</v>
      </c>
      <c r="H7737">
        <v>61</v>
      </c>
      <c r="I7737" t="s">
        <v>25731</v>
      </c>
      <c r="J7737" t="s">
        <v>25732</v>
      </c>
      <c r="K7737" t="s">
        <v>25733</v>
      </c>
      <c r="L7737" t="s">
        <v>77979</v>
      </c>
    </row>
    <row r="7738" spans="1:12" x14ac:dyDescent="0.15">
      <c r="A7738" t="s">
        <v>12</v>
      </c>
      <c r="B7738">
        <v>2127997</v>
      </c>
      <c r="C7738">
        <v>2128017</v>
      </c>
      <c r="D7738" t="s">
        <v>25724</v>
      </c>
      <c r="E7738" t="s">
        <v>90</v>
      </c>
      <c r="F7738" t="s">
        <v>76</v>
      </c>
      <c r="G7738" t="s">
        <v>16</v>
      </c>
      <c r="H7738">
        <v>81</v>
      </c>
      <c r="I7738" t="s">
        <v>25734</v>
      </c>
      <c r="J7738" t="s">
        <v>25735</v>
      </c>
      <c r="K7738" t="s">
        <v>25736</v>
      </c>
      <c r="L7738" t="s">
        <v>78019</v>
      </c>
    </row>
    <row r="7739" spans="1:12" x14ac:dyDescent="0.15">
      <c r="A7739" t="s">
        <v>12</v>
      </c>
      <c r="B7739">
        <v>2128231</v>
      </c>
      <c r="C7739">
        <v>2128251</v>
      </c>
      <c r="D7739" t="s">
        <v>25737</v>
      </c>
      <c r="E7739" t="s">
        <v>90</v>
      </c>
      <c r="F7739" t="s">
        <v>15</v>
      </c>
      <c r="G7739" t="s">
        <v>36</v>
      </c>
      <c r="H7739">
        <v>9</v>
      </c>
      <c r="I7739" t="s">
        <v>25738</v>
      </c>
      <c r="J7739" t="s">
        <v>25739</v>
      </c>
      <c r="K7739" t="s">
        <v>25740</v>
      </c>
      <c r="L7739" t="s">
        <v>77939</v>
      </c>
    </row>
    <row r="7740" spans="1:12" x14ac:dyDescent="0.15">
      <c r="A7740" t="s">
        <v>12</v>
      </c>
      <c r="B7740">
        <v>2128257</v>
      </c>
      <c r="C7740">
        <v>2128277</v>
      </c>
      <c r="D7740" t="s">
        <v>25737</v>
      </c>
      <c r="E7740" t="s">
        <v>90</v>
      </c>
      <c r="F7740" t="s">
        <v>15</v>
      </c>
      <c r="G7740" t="s">
        <v>16</v>
      </c>
      <c r="H7740">
        <v>35</v>
      </c>
      <c r="I7740" t="s">
        <v>25741</v>
      </c>
      <c r="J7740" t="s">
        <v>25742</v>
      </c>
      <c r="K7740" t="s">
        <v>25743</v>
      </c>
      <c r="L7740" t="s">
        <v>77936</v>
      </c>
    </row>
    <row r="7741" spans="1:12" x14ac:dyDescent="0.15">
      <c r="A7741" t="s">
        <v>12</v>
      </c>
      <c r="B7741">
        <v>2128286</v>
      </c>
      <c r="C7741">
        <v>2128306</v>
      </c>
      <c r="D7741" t="s">
        <v>25737</v>
      </c>
      <c r="E7741" t="s">
        <v>90</v>
      </c>
      <c r="F7741" t="s">
        <v>15</v>
      </c>
      <c r="G7741" t="s">
        <v>32</v>
      </c>
      <c r="H7741">
        <v>64</v>
      </c>
      <c r="I7741" t="s">
        <v>25744</v>
      </c>
      <c r="J7741" t="s">
        <v>25745</v>
      </c>
      <c r="K7741" t="s">
        <v>25746</v>
      </c>
      <c r="L7741" t="s">
        <v>77989</v>
      </c>
    </row>
    <row r="7742" spans="1:12" x14ac:dyDescent="0.15">
      <c r="A7742" t="s">
        <v>12</v>
      </c>
      <c r="B7742">
        <v>2128308</v>
      </c>
      <c r="C7742">
        <v>2128328</v>
      </c>
      <c r="D7742" t="s">
        <v>25737</v>
      </c>
      <c r="E7742" t="s">
        <v>90</v>
      </c>
      <c r="F7742" t="s">
        <v>15</v>
      </c>
      <c r="G7742" t="s">
        <v>23</v>
      </c>
      <c r="H7742">
        <v>86</v>
      </c>
      <c r="I7742" t="s">
        <v>25747</v>
      </c>
      <c r="J7742" t="s">
        <v>25748</v>
      </c>
      <c r="K7742" t="s">
        <v>25749</v>
      </c>
      <c r="L7742" t="s">
        <v>77929</v>
      </c>
    </row>
    <row r="7743" spans="1:12" x14ac:dyDescent="0.15">
      <c r="A7743" t="s">
        <v>12</v>
      </c>
      <c r="B7743">
        <v>2129123</v>
      </c>
      <c r="C7743">
        <v>2129143</v>
      </c>
      <c r="D7743" t="s">
        <v>25750</v>
      </c>
      <c r="E7743" t="s">
        <v>90</v>
      </c>
      <c r="F7743" t="s">
        <v>15</v>
      </c>
      <c r="G7743" t="s">
        <v>36</v>
      </c>
      <c r="H7743">
        <v>14</v>
      </c>
      <c r="I7743" t="s">
        <v>25751</v>
      </c>
      <c r="J7743" t="s">
        <v>25752</v>
      </c>
      <c r="K7743" t="s">
        <v>25753</v>
      </c>
      <c r="L7743" t="s">
        <v>77924</v>
      </c>
    </row>
    <row r="7744" spans="1:12" x14ac:dyDescent="0.15">
      <c r="A7744" t="s">
        <v>12</v>
      </c>
      <c r="B7744">
        <v>2129156</v>
      </c>
      <c r="C7744">
        <v>2129176</v>
      </c>
      <c r="D7744" t="s">
        <v>25750</v>
      </c>
      <c r="E7744" t="s">
        <v>90</v>
      </c>
      <c r="F7744" t="s">
        <v>15</v>
      </c>
      <c r="G7744" t="s">
        <v>32</v>
      </c>
      <c r="H7744">
        <v>47</v>
      </c>
      <c r="I7744" t="s">
        <v>25754</v>
      </c>
      <c r="J7744" t="s">
        <v>25755</v>
      </c>
      <c r="K7744" t="s">
        <v>25756</v>
      </c>
      <c r="L7744" t="s">
        <v>77932</v>
      </c>
    </row>
    <row r="7745" spans="1:12" x14ac:dyDescent="0.15">
      <c r="A7745" t="s">
        <v>12</v>
      </c>
      <c r="B7745">
        <v>2129180</v>
      </c>
      <c r="C7745">
        <v>2129200</v>
      </c>
      <c r="D7745" t="s">
        <v>25750</v>
      </c>
      <c r="E7745" t="s">
        <v>90</v>
      </c>
      <c r="F7745" t="s">
        <v>15</v>
      </c>
      <c r="G7745" t="s">
        <v>16</v>
      </c>
      <c r="H7745">
        <v>71</v>
      </c>
      <c r="I7745" t="s">
        <v>25757</v>
      </c>
      <c r="J7745" t="s">
        <v>25758</v>
      </c>
      <c r="K7745" t="s">
        <v>25759</v>
      </c>
      <c r="L7745" t="s">
        <v>77969</v>
      </c>
    </row>
    <row r="7746" spans="1:12" x14ac:dyDescent="0.15">
      <c r="A7746" t="s">
        <v>12</v>
      </c>
      <c r="B7746">
        <v>2129207</v>
      </c>
      <c r="C7746">
        <v>2129227</v>
      </c>
      <c r="D7746" t="s">
        <v>25750</v>
      </c>
      <c r="E7746" t="s">
        <v>90</v>
      </c>
      <c r="F7746" t="s">
        <v>15</v>
      </c>
      <c r="G7746" t="s">
        <v>23</v>
      </c>
      <c r="H7746">
        <v>98</v>
      </c>
      <c r="I7746" t="s">
        <v>25760</v>
      </c>
      <c r="J7746" t="s">
        <v>25761</v>
      </c>
      <c r="K7746" t="s">
        <v>25762</v>
      </c>
      <c r="L7746" t="s">
        <v>78048</v>
      </c>
    </row>
    <row r="7747" spans="1:12" x14ac:dyDescent="0.15">
      <c r="A7747" t="s">
        <v>12</v>
      </c>
      <c r="B7747">
        <v>2130106</v>
      </c>
      <c r="C7747">
        <v>2130126</v>
      </c>
      <c r="D7747" t="s">
        <v>25763</v>
      </c>
      <c r="E7747" t="s">
        <v>90</v>
      </c>
      <c r="F7747" t="s">
        <v>15</v>
      </c>
      <c r="G7747" t="s">
        <v>23</v>
      </c>
      <c r="H7747">
        <v>20</v>
      </c>
      <c r="I7747" t="s">
        <v>25764</v>
      </c>
      <c r="J7747" t="s">
        <v>25765</v>
      </c>
      <c r="K7747" t="s">
        <v>25766</v>
      </c>
      <c r="L7747" t="s">
        <v>77968</v>
      </c>
    </row>
    <row r="7748" spans="1:12" x14ac:dyDescent="0.15">
      <c r="A7748" t="s">
        <v>12</v>
      </c>
      <c r="B7748">
        <v>2130170</v>
      </c>
      <c r="C7748">
        <v>2130190</v>
      </c>
      <c r="D7748" t="s">
        <v>25763</v>
      </c>
      <c r="E7748" t="s">
        <v>90</v>
      </c>
      <c r="F7748" t="s">
        <v>15</v>
      </c>
      <c r="G7748" t="s">
        <v>16</v>
      </c>
      <c r="H7748">
        <v>84</v>
      </c>
      <c r="I7748" t="s">
        <v>25767</v>
      </c>
      <c r="J7748" t="s">
        <v>25768</v>
      </c>
      <c r="K7748" t="s">
        <v>25769</v>
      </c>
      <c r="L7748" t="s">
        <v>77946</v>
      </c>
    </row>
    <row r="7749" spans="1:12" x14ac:dyDescent="0.15">
      <c r="A7749" t="s">
        <v>12</v>
      </c>
      <c r="B7749">
        <v>2130192</v>
      </c>
      <c r="C7749">
        <v>2130212</v>
      </c>
      <c r="D7749" t="s">
        <v>25763</v>
      </c>
      <c r="E7749" t="s">
        <v>90</v>
      </c>
      <c r="F7749" t="s">
        <v>15</v>
      </c>
      <c r="G7749" t="s">
        <v>16</v>
      </c>
      <c r="H7749">
        <v>106</v>
      </c>
      <c r="I7749" t="s">
        <v>25770</v>
      </c>
      <c r="J7749" t="s">
        <v>25771</v>
      </c>
      <c r="K7749" t="s">
        <v>25772</v>
      </c>
      <c r="L7749" t="s">
        <v>77914</v>
      </c>
    </row>
    <row r="7750" spans="1:12" x14ac:dyDescent="0.15">
      <c r="A7750" t="s">
        <v>12</v>
      </c>
      <c r="B7750">
        <v>2130216</v>
      </c>
      <c r="C7750">
        <v>2130236</v>
      </c>
      <c r="D7750" t="s">
        <v>25763</v>
      </c>
      <c r="E7750" t="s">
        <v>90</v>
      </c>
      <c r="F7750" t="s">
        <v>15</v>
      </c>
      <c r="G7750" t="s">
        <v>16</v>
      </c>
      <c r="H7750">
        <v>130</v>
      </c>
      <c r="I7750" t="s">
        <v>25773</v>
      </c>
      <c r="J7750" t="s">
        <v>25774</v>
      </c>
      <c r="K7750" t="s">
        <v>25775</v>
      </c>
      <c r="L7750" t="s">
        <v>77998</v>
      </c>
    </row>
    <row r="7751" spans="1:12" x14ac:dyDescent="0.15">
      <c r="A7751" t="s">
        <v>12</v>
      </c>
      <c r="B7751">
        <v>2131031</v>
      </c>
      <c r="C7751">
        <v>2131051</v>
      </c>
      <c r="D7751" t="s">
        <v>25776</v>
      </c>
      <c r="E7751" t="s">
        <v>90</v>
      </c>
      <c r="F7751" t="s">
        <v>15</v>
      </c>
      <c r="G7751" t="s">
        <v>32</v>
      </c>
      <c r="H7751">
        <v>1</v>
      </c>
      <c r="I7751" t="s">
        <v>25777</v>
      </c>
      <c r="J7751" t="s">
        <v>25778</v>
      </c>
      <c r="K7751" t="s">
        <v>25779</v>
      </c>
      <c r="L7751" t="s">
        <v>77917</v>
      </c>
    </row>
    <row r="7752" spans="1:12" x14ac:dyDescent="0.15">
      <c r="A7752" t="s">
        <v>12</v>
      </c>
      <c r="B7752">
        <v>2131069</v>
      </c>
      <c r="C7752">
        <v>2131089</v>
      </c>
      <c r="D7752" t="s">
        <v>25776</v>
      </c>
      <c r="E7752" t="s">
        <v>90</v>
      </c>
      <c r="F7752" t="s">
        <v>15</v>
      </c>
      <c r="G7752" t="s">
        <v>32</v>
      </c>
      <c r="H7752">
        <v>39</v>
      </c>
      <c r="I7752" t="s">
        <v>25780</v>
      </c>
      <c r="J7752" t="s">
        <v>25781</v>
      </c>
      <c r="K7752" t="s">
        <v>25782</v>
      </c>
      <c r="L7752" t="s">
        <v>78041</v>
      </c>
    </row>
    <row r="7753" spans="1:12" x14ac:dyDescent="0.15">
      <c r="A7753" t="s">
        <v>12</v>
      </c>
      <c r="B7753">
        <v>2131097</v>
      </c>
      <c r="C7753">
        <v>2131117</v>
      </c>
      <c r="D7753" t="s">
        <v>25776</v>
      </c>
      <c r="E7753" t="s">
        <v>90</v>
      </c>
      <c r="F7753" t="s">
        <v>15</v>
      </c>
      <c r="G7753" t="s">
        <v>32</v>
      </c>
      <c r="H7753">
        <v>67</v>
      </c>
      <c r="I7753" t="s">
        <v>25783</v>
      </c>
      <c r="J7753" t="s">
        <v>25784</v>
      </c>
      <c r="K7753" t="s">
        <v>25785</v>
      </c>
      <c r="L7753" t="s">
        <v>77981</v>
      </c>
    </row>
    <row r="7754" spans="1:12" x14ac:dyDescent="0.15">
      <c r="A7754" t="s">
        <v>12</v>
      </c>
      <c r="B7754">
        <v>2131117</v>
      </c>
      <c r="C7754">
        <v>2131137</v>
      </c>
      <c r="D7754" t="s">
        <v>25776</v>
      </c>
      <c r="E7754" t="s">
        <v>90</v>
      </c>
      <c r="F7754" t="s">
        <v>15</v>
      </c>
      <c r="G7754" t="s">
        <v>16</v>
      </c>
      <c r="H7754">
        <v>87</v>
      </c>
      <c r="I7754" t="s">
        <v>25786</v>
      </c>
      <c r="J7754" t="s">
        <v>25787</v>
      </c>
      <c r="K7754" t="s">
        <v>25788</v>
      </c>
      <c r="L7754" t="s">
        <v>78024</v>
      </c>
    </row>
    <row r="7755" spans="1:12" x14ac:dyDescent="0.15">
      <c r="A7755" t="s">
        <v>12</v>
      </c>
      <c r="B7755">
        <v>2131340</v>
      </c>
      <c r="C7755">
        <v>2131360</v>
      </c>
      <c r="D7755" t="s">
        <v>25789</v>
      </c>
      <c r="E7755" t="s">
        <v>90</v>
      </c>
      <c r="F7755" t="s">
        <v>15</v>
      </c>
      <c r="G7755" t="s">
        <v>23</v>
      </c>
      <c r="H7755">
        <v>14</v>
      </c>
      <c r="I7755" t="s">
        <v>25790</v>
      </c>
      <c r="J7755" t="s">
        <v>25791</v>
      </c>
      <c r="K7755" t="s">
        <v>25792</v>
      </c>
      <c r="L7755" t="s">
        <v>77924</v>
      </c>
    </row>
    <row r="7756" spans="1:12" x14ac:dyDescent="0.15">
      <c r="A7756" t="s">
        <v>12</v>
      </c>
      <c r="B7756">
        <v>2131385</v>
      </c>
      <c r="C7756">
        <v>2131405</v>
      </c>
      <c r="D7756" t="s">
        <v>25789</v>
      </c>
      <c r="E7756" t="s">
        <v>90</v>
      </c>
      <c r="F7756" t="s">
        <v>15</v>
      </c>
      <c r="G7756" t="s">
        <v>16</v>
      </c>
      <c r="H7756">
        <v>59</v>
      </c>
      <c r="I7756" t="s">
        <v>25793</v>
      </c>
      <c r="J7756" t="s">
        <v>25794</v>
      </c>
      <c r="K7756" t="s">
        <v>25795</v>
      </c>
      <c r="L7756" t="s">
        <v>78009</v>
      </c>
    </row>
    <row r="7757" spans="1:12" x14ac:dyDescent="0.15">
      <c r="A7757" t="s">
        <v>12</v>
      </c>
      <c r="B7757">
        <v>2131415</v>
      </c>
      <c r="C7757">
        <v>2131435</v>
      </c>
      <c r="D7757" t="s">
        <v>25789</v>
      </c>
      <c r="E7757" t="s">
        <v>90</v>
      </c>
      <c r="F7757" t="s">
        <v>15</v>
      </c>
      <c r="G7757" t="s">
        <v>16</v>
      </c>
      <c r="H7757">
        <v>89</v>
      </c>
      <c r="I7757" t="s">
        <v>25796</v>
      </c>
      <c r="J7757" t="s">
        <v>25797</v>
      </c>
      <c r="K7757" t="s">
        <v>25798</v>
      </c>
      <c r="L7757" t="s">
        <v>77964</v>
      </c>
    </row>
    <row r="7758" spans="1:12" x14ac:dyDescent="0.15">
      <c r="A7758" t="s">
        <v>12</v>
      </c>
      <c r="B7758">
        <v>2131436</v>
      </c>
      <c r="C7758">
        <v>2131456</v>
      </c>
      <c r="D7758" t="s">
        <v>25789</v>
      </c>
      <c r="E7758" t="s">
        <v>90</v>
      </c>
      <c r="F7758" t="s">
        <v>15</v>
      </c>
      <c r="G7758" t="s">
        <v>23</v>
      </c>
      <c r="H7758">
        <v>110</v>
      </c>
      <c r="I7758" t="s">
        <v>25799</v>
      </c>
      <c r="J7758" t="s">
        <v>25800</v>
      </c>
      <c r="K7758" t="s">
        <v>25801</v>
      </c>
      <c r="L7758" t="s">
        <v>78030</v>
      </c>
    </row>
    <row r="7759" spans="1:12" x14ac:dyDescent="0.15">
      <c r="A7759" t="s">
        <v>12</v>
      </c>
      <c r="B7759">
        <v>2132146</v>
      </c>
      <c r="C7759">
        <v>2132166</v>
      </c>
      <c r="D7759" t="s">
        <v>25802</v>
      </c>
      <c r="E7759" t="s">
        <v>25803</v>
      </c>
      <c r="F7759" t="s">
        <v>15</v>
      </c>
      <c r="G7759" t="s">
        <v>32</v>
      </c>
      <c r="H7759">
        <v>1</v>
      </c>
      <c r="I7759" t="s">
        <v>25804</v>
      </c>
      <c r="J7759" t="s">
        <v>25805</v>
      </c>
      <c r="K7759" t="s">
        <v>25806</v>
      </c>
      <c r="L7759" t="s">
        <v>77917</v>
      </c>
    </row>
    <row r="7760" spans="1:12" x14ac:dyDescent="0.15">
      <c r="A7760" t="s">
        <v>12</v>
      </c>
      <c r="B7760">
        <v>2132174</v>
      </c>
      <c r="C7760">
        <v>2132194</v>
      </c>
      <c r="D7760" t="s">
        <v>25802</v>
      </c>
      <c r="E7760" t="s">
        <v>25803</v>
      </c>
      <c r="F7760" t="s">
        <v>15</v>
      </c>
      <c r="G7760" t="s">
        <v>32</v>
      </c>
      <c r="H7760">
        <v>29</v>
      </c>
      <c r="I7760" t="s">
        <v>25807</v>
      </c>
      <c r="J7760" t="s">
        <v>25808</v>
      </c>
      <c r="K7760" t="s">
        <v>25809</v>
      </c>
      <c r="L7760" t="s">
        <v>77921</v>
      </c>
    </row>
    <row r="7761" spans="1:12" x14ac:dyDescent="0.15">
      <c r="A7761" t="s">
        <v>12</v>
      </c>
      <c r="B7761">
        <v>2132196</v>
      </c>
      <c r="C7761">
        <v>2132216</v>
      </c>
      <c r="D7761" t="s">
        <v>25802</v>
      </c>
      <c r="E7761" t="s">
        <v>25803</v>
      </c>
      <c r="F7761" t="s">
        <v>15</v>
      </c>
      <c r="G7761" t="s">
        <v>16</v>
      </c>
      <c r="H7761">
        <v>51</v>
      </c>
      <c r="I7761" t="s">
        <v>25810</v>
      </c>
      <c r="J7761" t="s">
        <v>25811</v>
      </c>
      <c r="K7761" t="s">
        <v>25812</v>
      </c>
      <c r="L7761" t="s">
        <v>78023</v>
      </c>
    </row>
    <row r="7762" spans="1:12" x14ac:dyDescent="0.15">
      <c r="A7762" t="s">
        <v>12</v>
      </c>
      <c r="B7762">
        <v>2132218</v>
      </c>
      <c r="C7762">
        <v>2132238</v>
      </c>
      <c r="D7762" t="s">
        <v>25802</v>
      </c>
      <c r="E7762" t="s">
        <v>25803</v>
      </c>
      <c r="F7762" t="s">
        <v>15</v>
      </c>
      <c r="G7762" t="s">
        <v>36</v>
      </c>
      <c r="H7762">
        <v>73</v>
      </c>
      <c r="I7762" t="s">
        <v>25813</v>
      </c>
      <c r="J7762" t="s">
        <v>25814</v>
      </c>
      <c r="K7762" t="s">
        <v>25815</v>
      </c>
      <c r="L7762" t="s">
        <v>77926</v>
      </c>
    </row>
    <row r="7763" spans="1:12" x14ac:dyDescent="0.15">
      <c r="A7763" t="s">
        <v>12</v>
      </c>
      <c r="B7763">
        <v>2135260</v>
      </c>
      <c r="C7763">
        <v>2135280</v>
      </c>
      <c r="D7763" t="s">
        <v>25816</v>
      </c>
      <c r="E7763" t="s">
        <v>25817</v>
      </c>
      <c r="F7763" t="s">
        <v>15</v>
      </c>
      <c r="G7763" t="s">
        <v>36</v>
      </c>
      <c r="H7763">
        <v>11</v>
      </c>
      <c r="I7763" t="s">
        <v>25818</v>
      </c>
      <c r="J7763" t="s">
        <v>25819</v>
      </c>
      <c r="K7763" t="s">
        <v>25820</v>
      </c>
      <c r="L7763" t="s">
        <v>77974</v>
      </c>
    </row>
    <row r="7764" spans="1:12" x14ac:dyDescent="0.15">
      <c r="A7764" t="s">
        <v>12</v>
      </c>
      <c r="B7764">
        <v>2135291</v>
      </c>
      <c r="C7764">
        <v>2135311</v>
      </c>
      <c r="D7764" t="s">
        <v>25816</v>
      </c>
      <c r="E7764" t="s">
        <v>25817</v>
      </c>
      <c r="F7764" t="s">
        <v>15</v>
      </c>
      <c r="G7764" t="s">
        <v>16</v>
      </c>
      <c r="H7764">
        <v>42</v>
      </c>
      <c r="I7764" t="s">
        <v>25821</v>
      </c>
      <c r="J7764" t="s">
        <v>25822</v>
      </c>
      <c r="K7764" t="s">
        <v>25823</v>
      </c>
      <c r="L7764" t="s">
        <v>77945</v>
      </c>
    </row>
    <row r="7765" spans="1:12" x14ac:dyDescent="0.15">
      <c r="A7765" t="s">
        <v>12</v>
      </c>
      <c r="B7765">
        <v>2135327</v>
      </c>
      <c r="C7765">
        <v>2135347</v>
      </c>
      <c r="D7765" t="s">
        <v>25816</v>
      </c>
      <c r="E7765" t="s">
        <v>25817</v>
      </c>
      <c r="F7765" t="s">
        <v>15</v>
      </c>
      <c r="G7765" t="s">
        <v>16</v>
      </c>
      <c r="H7765">
        <v>78</v>
      </c>
      <c r="I7765" t="s">
        <v>25824</v>
      </c>
      <c r="J7765" t="s">
        <v>25825</v>
      </c>
      <c r="K7765" t="s">
        <v>25826</v>
      </c>
      <c r="L7765" t="s">
        <v>78000</v>
      </c>
    </row>
    <row r="7766" spans="1:12" x14ac:dyDescent="0.15">
      <c r="A7766" t="s">
        <v>12</v>
      </c>
      <c r="B7766">
        <v>2135347</v>
      </c>
      <c r="C7766">
        <v>2135367</v>
      </c>
      <c r="D7766" t="s">
        <v>25816</v>
      </c>
      <c r="E7766" t="s">
        <v>25817</v>
      </c>
      <c r="F7766" t="s">
        <v>15</v>
      </c>
      <c r="G7766" t="s">
        <v>32</v>
      </c>
      <c r="H7766">
        <v>98</v>
      </c>
      <c r="I7766" t="s">
        <v>25827</v>
      </c>
      <c r="J7766" t="s">
        <v>25828</v>
      </c>
      <c r="K7766" t="s">
        <v>25829</v>
      </c>
      <c r="L7766" t="s">
        <v>78048</v>
      </c>
    </row>
    <row r="7767" spans="1:12" x14ac:dyDescent="0.15">
      <c r="A7767" t="s">
        <v>12</v>
      </c>
      <c r="B7767">
        <v>2137289</v>
      </c>
      <c r="C7767">
        <v>2137309</v>
      </c>
      <c r="D7767" t="s">
        <v>25830</v>
      </c>
      <c r="E7767" t="s">
        <v>90</v>
      </c>
      <c r="F7767" t="s">
        <v>15</v>
      </c>
      <c r="G7767" t="s">
        <v>23</v>
      </c>
      <c r="H7767">
        <v>17</v>
      </c>
      <c r="I7767" t="s">
        <v>25831</v>
      </c>
      <c r="J7767" t="s">
        <v>25832</v>
      </c>
      <c r="K7767" t="s">
        <v>25833</v>
      </c>
      <c r="L7767" t="s">
        <v>77944</v>
      </c>
    </row>
    <row r="7768" spans="1:12" x14ac:dyDescent="0.15">
      <c r="A7768" t="s">
        <v>12</v>
      </c>
      <c r="B7768">
        <v>2137382</v>
      </c>
      <c r="C7768">
        <v>2137402</v>
      </c>
      <c r="D7768" t="s">
        <v>25830</v>
      </c>
      <c r="E7768" t="s">
        <v>90</v>
      </c>
      <c r="F7768" t="s">
        <v>15</v>
      </c>
      <c r="G7768" t="s">
        <v>23</v>
      </c>
      <c r="H7768">
        <v>110</v>
      </c>
      <c r="I7768" t="s">
        <v>25834</v>
      </c>
      <c r="J7768" t="s">
        <v>25835</v>
      </c>
      <c r="K7768" t="s">
        <v>25836</v>
      </c>
      <c r="L7768" t="s">
        <v>78030</v>
      </c>
    </row>
    <row r="7769" spans="1:12" x14ac:dyDescent="0.15">
      <c r="A7769" t="s">
        <v>12</v>
      </c>
      <c r="B7769">
        <v>2137417</v>
      </c>
      <c r="C7769">
        <v>2137437</v>
      </c>
      <c r="D7769" t="s">
        <v>25830</v>
      </c>
      <c r="E7769" t="s">
        <v>90</v>
      </c>
      <c r="F7769" t="s">
        <v>15</v>
      </c>
      <c r="G7769" t="s">
        <v>16</v>
      </c>
      <c r="H7769">
        <v>145</v>
      </c>
      <c r="I7769" t="s">
        <v>25837</v>
      </c>
      <c r="J7769" t="s">
        <v>25838</v>
      </c>
      <c r="K7769" t="s">
        <v>25839</v>
      </c>
      <c r="L7769" t="s">
        <v>77915</v>
      </c>
    </row>
    <row r="7770" spans="1:12" x14ac:dyDescent="0.15">
      <c r="A7770" t="s">
        <v>12</v>
      </c>
      <c r="B7770">
        <v>2137461</v>
      </c>
      <c r="C7770">
        <v>2137481</v>
      </c>
      <c r="D7770" t="s">
        <v>25830</v>
      </c>
      <c r="E7770" t="s">
        <v>90</v>
      </c>
      <c r="F7770" t="s">
        <v>15</v>
      </c>
      <c r="G7770" t="s">
        <v>16</v>
      </c>
      <c r="H7770">
        <v>189</v>
      </c>
      <c r="I7770" t="s">
        <v>25840</v>
      </c>
      <c r="J7770" t="s">
        <v>25841</v>
      </c>
      <c r="K7770" t="s">
        <v>25842</v>
      </c>
      <c r="L7770" t="s">
        <v>78153</v>
      </c>
    </row>
    <row r="7771" spans="1:12" x14ac:dyDescent="0.15">
      <c r="A7771" t="s">
        <v>12</v>
      </c>
      <c r="B7771">
        <v>2138820</v>
      </c>
      <c r="C7771">
        <v>2138840</v>
      </c>
      <c r="D7771" t="s">
        <v>25843</v>
      </c>
      <c r="E7771" t="s">
        <v>90</v>
      </c>
      <c r="F7771" t="s">
        <v>15</v>
      </c>
      <c r="G7771" t="s">
        <v>32</v>
      </c>
      <c r="H7771">
        <v>1</v>
      </c>
      <c r="I7771" t="s">
        <v>25844</v>
      </c>
      <c r="J7771" t="s">
        <v>25845</v>
      </c>
      <c r="K7771" t="s">
        <v>25846</v>
      </c>
      <c r="L7771" t="s">
        <v>77917</v>
      </c>
    </row>
    <row r="7772" spans="1:12" x14ac:dyDescent="0.15">
      <c r="A7772" t="s">
        <v>12</v>
      </c>
      <c r="B7772">
        <v>2138852</v>
      </c>
      <c r="C7772">
        <v>2138872</v>
      </c>
      <c r="D7772" t="s">
        <v>25843</v>
      </c>
      <c r="E7772" t="s">
        <v>90</v>
      </c>
      <c r="F7772" t="s">
        <v>15</v>
      </c>
      <c r="G7772" t="s">
        <v>36</v>
      </c>
      <c r="H7772">
        <v>33</v>
      </c>
      <c r="I7772" t="s">
        <v>25847</v>
      </c>
      <c r="J7772" t="s">
        <v>25848</v>
      </c>
      <c r="K7772" t="s">
        <v>25849</v>
      </c>
      <c r="L7772" t="s">
        <v>77977</v>
      </c>
    </row>
    <row r="7773" spans="1:12" x14ac:dyDescent="0.15">
      <c r="A7773" t="s">
        <v>12</v>
      </c>
      <c r="B7773">
        <v>2138882</v>
      </c>
      <c r="C7773">
        <v>2138902</v>
      </c>
      <c r="D7773" t="s">
        <v>25843</v>
      </c>
      <c r="E7773" t="s">
        <v>90</v>
      </c>
      <c r="F7773" t="s">
        <v>15</v>
      </c>
      <c r="G7773" t="s">
        <v>16</v>
      </c>
      <c r="H7773">
        <v>63</v>
      </c>
      <c r="I7773" t="s">
        <v>25850</v>
      </c>
      <c r="J7773" t="s">
        <v>25851</v>
      </c>
      <c r="K7773" t="s">
        <v>25852</v>
      </c>
      <c r="L7773" t="s">
        <v>77957</v>
      </c>
    </row>
    <row r="7774" spans="1:12" x14ac:dyDescent="0.15">
      <c r="A7774" t="s">
        <v>12</v>
      </c>
      <c r="B7774">
        <v>2138903</v>
      </c>
      <c r="C7774">
        <v>2138923</v>
      </c>
      <c r="D7774" t="s">
        <v>25843</v>
      </c>
      <c r="E7774" t="s">
        <v>90</v>
      </c>
      <c r="F7774" t="s">
        <v>15</v>
      </c>
      <c r="G7774" t="s">
        <v>36</v>
      </c>
      <c r="H7774">
        <v>84</v>
      </c>
      <c r="I7774" t="s">
        <v>25853</v>
      </c>
      <c r="J7774" t="s">
        <v>25854</v>
      </c>
      <c r="K7774" t="s">
        <v>25855</v>
      </c>
      <c r="L7774" t="s">
        <v>77946</v>
      </c>
    </row>
    <row r="7775" spans="1:12" x14ac:dyDescent="0.15">
      <c r="A7775" t="s">
        <v>12</v>
      </c>
      <c r="B7775">
        <v>2139939</v>
      </c>
      <c r="C7775">
        <v>2139959</v>
      </c>
      <c r="D7775" t="s">
        <v>25856</v>
      </c>
      <c r="E7775" t="s">
        <v>90</v>
      </c>
      <c r="F7775" t="s">
        <v>15</v>
      </c>
      <c r="G7775" t="s">
        <v>32</v>
      </c>
      <c r="H7775">
        <v>10</v>
      </c>
      <c r="I7775" t="s">
        <v>25857</v>
      </c>
      <c r="J7775" t="s">
        <v>25858</v>
      </c>
      <c r="K7775" t="s">
        <v>25859</v>
      </c>
      <c r="L7775" t="s">
        <v>78001</v>
      </c>
    </row>
    <row r="7776" spans="1:12" x14ac:dyDescent="0.15">
      <c r="A7776" t="s">
        <v>12</v>
      </c>
      <c r="B7776">
        <v>2139970</v>
      </c>
      <c r="C7776">
        <v>2139990</v>
      </c>
      <c r="D7776" t="s">
        <v>25856</v>
      </c>
      <c r="E7776" t="s">
        <v>90</v>
      </c>
      <c r="F7776" t="s">
        <v>15</v>
      </c>
      <c r="G7776" t="s">
        <v>23</v>
      </c>
      <c r="H7776">
        <v>41</v>
      </c>
      <c r="I7776" t="s">
        <v>25860</v>
      </c>
      <c r="J7776" t="s">
        <v>25861</v>
      </c>
      <c r="K7776" t="s">
        <v>25862</v>
      </c>
      <c r="L7776" t="s">
        <v>78014</v>
      </c>
    </row>
    <row r="7777" spans="1:12" x14ac:dyDescent="0.15">
      <c r="A7777" t="s">
        <v>12</v>
      </c>
      <c r="B7777">
        <v>2139997</v>
      </c>
      <c r="C7777">
        <v>2140017</v>
      </c>
      <c r="D7777" t="s">
        <v>25856</v>
      </c>
      <c r="E7777" t="s">
        <v>90</v>
      </c>
      <c r="F7777" t="s">
        <v>15</v>
      </c>
      <c r="G7777" t="s">
        <v>16</v>
      </c>
      <c r="H7777">
        <v>68</v>
      </c>
      <c r="I7777" t="s">
        <v>25863</v>
      </c>
      <c r="J7777" t="s">
        <v>25864</v>
      </c>
      <c r="K7777" t="s">
        <v>25865</v>
      </c>
      <c r="L7777" t="s">
        <v>77962</v>
      </c>
    </row>
    <row r="7778" spans="1:12" x14ac:dyDescent="0.15">
      <c r="A7778" t="s">
        <v>12</v>
      </c>
      <c r="B7778">
        <v>2140021</v>
      </c>
      <c r="C7778">
        <v>2140041</v>
      </c>
      <c r="D7778" t="s">
        <v>25856</v>
      </c>
      <c r="E7778" t="s">
        <v>90</v>
      </c>
      <c r="F7778" t="s">
        <v>15</v>
      </c>
      <c r="G7778" t="s">
        <v>23</v>
      </c>
      <c r="H7778">
        <v>92</v>
      </c>
      <c r="I7778" t="s">
        <v>25866</v>
      </c>
      <c r="J7778" t="s">
        <v>25867</v>
      </c>
      <c r="K7778" t="s">
        <v>25868</v>
      </c>
      <c r="L7778" t="s">
        <v>78032</v>
      </c>
    </row>
    <row r="7779" spans="1:12" x14ac:dyDescent="0.15">
      <c r="A7779" t="s">
        <v>12</v>
      </c>
      <c r="B7779">
        <v>2143643</v>
      </c>
      <c r="C7779">
        <v>2143663</v>
      </c>
      <c r="D7779" t="s">
        <v>25869</v>
      </c>
      <c r="E7779" t="s">
        <v>90</v>
      </c>
      <c r="F7779" t="s">
        <v>76</v>
      </c>
      <c r="G7779" t="s">
        <v>23</v>
      </c>
      <c r="H7779">
        <v>14</v>
      </c>
      <c r="I7779" t="s">
        <v>25870</v>
      </c>
      <c r="J7779" t="s">
        <v>25871</v>
      </c>
      <c r="K7779" t="s">
        <v>25872</v>
      </c>
      <c r="L7779" t="s">
        <v>77924</v>
      </c>
    </row>
    <row r="7780" spans="1:12" x14ac:dyDescent="0.15">
      <c r="A7780" t="s">
        <v>12</v>
      </c>
      <c r="B7780">
        <v>2143608</v>
      </c>
      <c r="C7780">
        <v>2143628</v>
      </c>
      <c r="D7780" t="s">
        <v>25869</v>
      </c>
      <c r="E7780" t="s">
        <v>90</v>
      </c>
      <c r="F7780" t="s">
        <v>76</v>
      </c>
      <c r="G7780" t="s">
        <v>36</v>
      </c>
      <c r="H7780">
        <v>49</v>
      </c>
      <c r="I7780" t="s">
        <v>25873</v>
      </c>
      <c r="J7780" t="s">
        <v>25874</v>
      </c>
      <c r="K7780" t="s">
        <v>25875</v>
      </c>
      <c r="L7780" t="s">
        <v>77913</v>
      </c>
    </row>
    <row r="7781" spans="1:12" x14ac:dyDescent="0.15">
      <c r="A7781" t="s">
        <v>12</v>
      </c>
      <c r="B7781">
        <v>2143542</v>
      </c>
      <c r="C7781">
        <v>2143562</v>
      </c>
      <c r="D7781" t="s">
        <v>25869</v>
      </c>
      <c r="E7781" t="s">
        <v>90</v>
      </c>
      <c r="F7781" t="s">
        <v>76</v>
      </c>
      <c r="G7781" t="s">
        <v>36</v>
      </c>
      <c r="H7781">
        <v>115</v>
      </c>
      <c r="I7781" t="s">
        <v>25876</v>
      </c>
      <c r="J7781" t="s">
        <v>25877</v>
      </c>
      <c r="K7781" t="s">
        <v>25878</v>
      </c>
      <c r="L7781" t="s">
        <v>78020</v>
      </c>
    </row>
    <row r="7782" spans="1:12" x14ac:dyDescent="0.15">
      <c r="A7782" t="s">
        <v>12</v>
      </c>
      <c r="B7782">
        <v>2143494</v>
      </c>
      <c r="C7782">
        <v>2143514</v>
      </c>
      <c r="D7782" t="s">
        <v>25869</v>
      </c>
      <c r="E7782" t="s">
        <v>90</v>
      </c>
      <c r="F7782" t="s">
        <v>76</v>
      </c>
      <c r="G7782" t="s">
        <v>36</v>
      </c>
      <c r="H7782">
        <v>163</v>
      </c>
      <c r="I7782" t="s">
        <v>25879</v>
      </c>
      <c r="J7782" t="s">
        <v>25880</v>
      </c>
      <c r="K7782" t="s">
        <v>25881</v>
      </c>
      <c r="L7782" t="s">
        <v>78065</v>
      </c>
    </row>
    <row r="7783" spans="1:12" x14ac:dyDescent="0.15">
      <c r="A7783" t="s">
        <v>12</v>
      </c>
      <c r="B7783">
        <v>2144324</v>
      </c>
      <c r="C7783">
        <v>2144344</v>
      </c>
      <c r="D7783" t="s">
        <v>25882</v>
      </c>
      <c r="E7783" t="s">
        <v>90</v>
      </c>
      <c r="F7783" t="s">
        <v>76</v>
      </c>
      <c r="G7783" t="s">
        <v>32</v>
      </c>
      <c r="H7783">
        <v>1</v>
      </c>
      <c r="I7783" t="s">
        <v>25883</v>
      </c>
      <c r="J7783" t="s">
        <v>25884</v>
      </c>
      <c r="K7783" t="s">
        <v>25885</v>
      </c>
      <c r="L7783" t="s">
        <v>77917</v>
      </c>
    </row>
    <row r="7784" spans="1:12" x14ac:dyDescent="0.15">
      <c r="A7784" t="s">
        <v>12</v>
      </c>
      <c r="B7784">
        <v>2144279</v>
      </c>
      <c r="C7784">
        <v>2144299</v>
      </c>
      <c r="D7784" t="s">
        <v>25882</v>
      </c>
      <c r="E7784" t="s">
        <v>90</v>
      </c>
      <c r="F7784" t="s">
        <v>76</v>
      </c>
      <c r="G7784" t="s">
        <v>16</v>
      </c>
      <c r="H7784">
        <v>46</v>
      </c>
      <c r="I7784" t="s">
        <v>25886</v>
      </c>
      <c r="J7784" t="s">
        <v>25887</v>
      </c>
      <c r="K7784" t="s">
        <v>25888</v>
      </c>
      <c r="L7784" t="s">
        <v>78004</v>
      </c>
    </row>
    <row r="7785" spans="1:12" x14ac:dyDescent="0.15">
      <c r="A7785" t="s">
        <v>12</v>
      </c>
      <c r="B7785">
        <v>2144252</v>
      </c>
      <c r="C7785">
        <v>2144272</v>
      </c>
      <c r="D7785" t="s">
        <v>25882</v>
      </c>
      <c r="E7785" t="s">
        <v>90</v>
      </c>
      <c r="F7785" t="s">
        <v>76</v>
      </c>
      <c r="G7785" t="s">
        <v>16</v>
      </c>
      <c r="H7785">
        <v>73</v>
      </c>
      <c r="I7785" t="s">
        <v>25889</v>
      </c>
      <c r="J7785" t="s">
        <v>25890</v>
      </c>
      <c r="K7785" t="s">
        <v>25891</v>
      </c>
      <c r="L7785" t="s">
        <v>77926</v>
      </c>
    </row>
    <row r="7786" spans="1:12" x14ac:dyDescent="0.15">
      <c r="A7786" t="s">
        <v>12</v>
      </c>
      <c r="B7786">
        <v>2144203</v>
      </c>
      <c r="C7786">
        <v>2144223</v>
      </c>
      <c r="D7786" t="s">
        <v>25882</v>
      </c>
      <c r="E7786" t="s">
        <v>90</v>
      </c>
      <c r="F7786" t="s">
        <v>76</v>
      </c>
      <c r="G7786" t="s">
        <v>23</v>
      </c>
      <c r="H7786">
        <v>122</v>
      </c>
      <c r="I7786" t="s">
        <v>25892</v>
      </c>
      <c r="J7786" t="s">
        <v>25893</v>
      </c>
      <c r="K7786" t="s">
        <v>25894</v>
      </c>
      <c r="L7786" t="s">
        <v>78033</v>
      </c>
    </row>
    <row r="7787" spans="1:12" x14ac:dyDescent="0.15">
      <c r="A7787" t="s">
        <v>12</v>
      </c>
      <c r="B7787">
        <v>2145455</v>
      </c>
      <c r="C7787">
        <v>2145475</v>
      </c>
      <c r="D7787" t="s">
        <v>25895</v>
      </c>
      <c r="E7787" t="s">
        <v>90</v>
      </c>
      <c r="F7787" t="s">
        <v>76</v>
      </c>
      <c r="G7787" t="s">
        <v>16</v>
      </c>
      <c r="H7787">
        <v>11</v>
      </c>
      <c r="I7787" t="s">
        <v>25896</v>
      </c>
      <c r="J7787" t="s">
        <v>25897</v>
      </c>
      <c r="K7787" t="s">
        <v>25898</v>
      </c>
      <c r="L7787" t="s">
        <v>77974</v>
      </c>
    </row>
    <row r="7788" spans="1:12" x14ac:dyDescent="0.15">
      <c r="A7788" t="s">
        <v>12</v>
      </c>
      <c r="B7788">
        <v>2145422</v>
      </c>
      <c r="C7788">
        <v>2145442</v>
      </c>
      <c r="D7788" t="s">
        <v>25895</v>
      </c>
      <c r="E7788" t="s">
        <v>90</v>
      </c>
      <c r="F7788" t="s">
        <v>76</v>
      </c>
      <c r="G7788" t="s">
        <v>23</v>
      </c>
      <c r="H7788">
        <v>44</v>
      </c>
      <c r="I7788" t="s">
        <v>25899</v>
      </c>
      <c r="J7788" t="s">
        <v>25900</v>
      </c>
      <c r="K7788" t="s">
        <v>25901</v>
      </c>
      <c r="L7788" t="s">
        <v>78016</v>
      </c>
    </row>
    <row r="7789" spans="1:12" x14ac:dyDescent="0.15">
      <c r="A7789" t="s">
        <v>12</v>
      </c>
      <c r="B7789">
        <v>2145399</v>
      </c>
      <c r="C7789">
        <v>2145419</v>
      </c>
      <c r="D7789" t="s">
        <v>25895</v>
      </c>
      <c r="E7789" t="s">
        <v>90</v>
      </c>
      <c r="F7789" t="s">
        <v>76</v>
      </c>
      <c r="G7789" t="s">
        <v>16</v>
      </c>
      <c r="H7789">
        <v>67</v>
      </c>
      <c r="I7789" t="s">
        <v>25902</v>
      </c>
      <c r="J7789" t="s">
        <v>25903</v>
      </c>
      <c r="K7789" t="s">
        <v>25904</v>
      </c>
      <c r="L7789" t="s">
        <v>77981</v>
      </c>
    </row>
    <row r="7790" spans="1:12" x14ac:dyDescent="0.15">
      <c r="A7790" t="s">
        <v>12</v>
      </c>
      <c r="B7790">
        <v>2145376</v>
      </c>
      <c r="C7790">
        <v>2145396</v>
      </c>
      <c r="D7790" t="s">
        <v>25895</v>
      </c>
      <c r="E7790" t="s">
        <v>90</v>
      </c>
      <c r="F7790" t="s">
        <v>76</v>
      </c>
      <c r="G7790" t="s">
        <v>16</v>
      </c>
      <c r="H7790">
        <v>90</v>
      </c>
      <c r="I7790" t="s">
        <v>25905</v>
      </c>
      <c r="J7790" t="s">
        <v>25906</v>
      </c>
      <c r="K7790" t="s">
        <v>25907</v>
      </c>
      <c r="L7790" t="s">
        <v>78017</v>
      </c>
    </row>
    <row r="7791" spans="1:12" x14ac:dyDescent="0.15">
      <c r="A7791" t="s">
        <v>12</v>
      </c>
      <c r="B7791">
        <v>2147143</v>
      </c>
      <c r="C7791">
        <v>2147163</v>
      </c>
      <c r="D7791" t="s">
        <v>25908</v>
      </c>
      <c r="E7791" t="s">
        <v>90</v>
      </c>
      <c r="F7791" t="s">
        <v>76</v>
      </c>
      <c r="G7791" t="s">
        <v>16</v>
      </c>
      <c r="H7791">
        <v>8</v>
      </c>
      <c r="I7791" t="s">
        <v>25909</v>
      </c>
      <c r="J7791" t="s">
        <v>25910</v>
      </c>
      <c r="K7791" t="s">
        <v>25911</v>
      </c>
      <c r="L7791" t="s">
        <v>77955</v>
      </c>
    </row>
    <row r="7792" spans="1:12" x14ac:dyDescent="0.15">
      <c r="A7792" t="s">
        <v>12</v>
      </c>
      <c r="B7792">
        <v>2147113</v>
      </c>
      <c r="C7792">
        <v>2147133</v>
      </c>
      <c r="D7792" t="s">
        <v>25908</v>
      </c>
      <c r="E7792" t="s">
        <v>90</v>
      </c>
      <c r="F7792" t="s">
        <v>76</v>
      </c>
      <c r="G7792" t="s">
        <v>23</v>
      </c>
      <c r="H7792">
        <v>38</v>
      </c>
      <c r="I7792" t="s">
        <v>25912</v>
      </c>
      <c r="J7792" t="s">
        <v>25913</v>
      </c>
      <c r="K7792" t="s">
        <v>25914</v>
      </c>
      <c r="L7792" t="s">
        <v>78008</v>
      </c>
    </row>
    <row r="7793" spans="1:12" x14ac:dyDescent="0.15">
      <c r="A7793" t="s">
        <v>12</v>
      </c>
      <c r="B7793">
        <v>2147093</v>
      </c>
      <c r="C7793">
        <v>2147113</v>
      </c>
      <c r="D7793" t="s">
        <v>25908</v>
      </c>
      <c r="E7793" t="s">
        <v>90</v>
      </c>
      <c r="F7793" t="s">
        <v>76</v>
      </c>
      <c r="G7793" t="s">
        <v>32</v>
      </c>
      <c r="H7793">
        <v>58</v>
      </c>
      <c r="I7793" t="s">
        <v>25915</v>
      </c>
      <c r="J7793" t="s">
        <v>25916</v>
      </c>
      <c r="K7793" t="s">
        <v>25917</v>
      </c>
      <c r="L7793" t="s">
        <v>77911</v>
      </c>
    </row>
    <row r="7794" spans="1:12" x14ac:dyDescent="0.15">
      <c r="A7794" t="s">
        <v>12</v>
      </c>
      <c r="B7794">
        <v>2147066</v>
      </c>
      <c r="C7794">
        <v>2147086</v>
      </c>
      <c r="D7794" t="s">
        <v>25908</v>
      </c>
      <c r="E7794" t="s">
        <v>90</v>
      </c>
      <c r="F7794" t="s">
        <v>76</v>
      </c>
      <c r="G7794" t="s">
        <v>36</v>
      </c>
      <c r="H7794">
        <v>85</v>
      </c>
      <c r="I7794" t="s">
        <v>25918</v>
      </c>
      <c r="J7794" t="s">
        <v>25919</v>
      </c>
      <c r="K7794" t="s">
        <v>25920</v>
      </c>
      <c r="L7794" t="s">
        <v>77972</v>
      </c>
    </row>
    <row r="7795" spans="1:12" x14ac:dyDescent="0.15">
      <c r="A7795" t="s">
        <v>12</v>
      </c>
      <c r="B7795">
        <v>2148886</v>
      </c>
      <c r="C7795">
        <v>2148906</v>
      </c>
      <c r="D7795" t="s">
        <v>25921</v>
      </c>
      <c r="E7795" t="s">
        <v>90</v>
      </c>
      <c r="F7795" t="s">
        <v>76</v>
      </c>
      <c r="G7795" t="s">
        <v>23</v>
      </c>
      <c r="H7795">
        <v>22</v>
      </c>
      <c r="I7795" t="s">
        <v>25922</v>
      </c>
      <c r="J7795" t="s">
        <v>25923</v>
      </c>
      <c r="K7795" t="s">
        <v>25924</v>
      </c>
      <c r="L7795" t="s">
        <v>77948</v>
      </c>
    </row>
    <row r="7796" spans="1:12" x14ac:dyDescent="0.15">
      <c r="A7796" t="s">
        <v>12</v>
      </c>
      <c r="B7796">
        <v>2148866</v>
      </c>
      <c r="C7796">
        <v>2148886</v>
      </c>
      <c r="D7796" t="s">
        <v>25921</v>
      </c>
      <c r="E7796" t="s">
        <v>90</v>
      </c>
      <c r="F7796" t="s">
        <v>76</v>
      </c>
      <c r="G7796" t="s">
        <v>36</v>
      </c>
      <c r="H7796">
        <v>42</v>
      </c>
      <c r="I7796" t="s">
        <v>25925</v>
      </c>
      <c r="J7796" t="s">
        <v>25926</v>
      </c>
      <c r="K7796" t="s">
        <v>25927</v>
      </c>
      <c r="L7796" t="s">
        <v>77945</v>
      </c>
    </row>
    <row r="7797" spans="1:12" x14ac:dyDescent="0.15">
      <c r="A7797" t="s">
        <v>12</v>
      </c>
      <c r="B7797">
        <v>2148845</v>
      </c>
      <c r="C7797">
        <v>2148865</v>
      </c>
      <c r="D7797" t="s">
        <v>25921</v>
      </c>
      <c r="E7797" t="s">
        <v>90</v>
      </c>
      <c r="F7797" t="s">
        <v>76</v>
      </c>
      <c r="G7797" t="s">
        <v>16</v>
      </c>
      <c r="H7797">
        <v>63</v>
      </c>
      <c r="I7797" t="s">
        <v>25928</v>
      </c>
      <c r="J7797" t="s">
        <v>25929</v>
      </c>
      <c r="K7797" t="s">
        <v>25930</v>
      </c>
      <c r="L7797" t="s">
        <v>77957</v>
      </c>
    </row>
    <row r="7798" spans="1:12" x14ac:dyDescent="0.15">
      <c r="A7798" t="s">
        <v>12</v>
      </c>
      <c r="B7798">
        <v>2148796</v>
      </c>
      <c r="C7798">
        <v>2148816</v>
      </c>
      <c r="D7798" t="s">
        <v>25921</v>
      </c>
      <c r="E7798" t="s">
        <v>90</v>
      </c>
      <c r="F7798" t="s">
        <v>76</v>
      </c>
      <c r="G7798" t="s">
        <v>16</v>
      </c>
      <c r="H7798">
        <v>112</v>
      </c>
      <c r="I7798" t="s">
        <v>25931</v>
      </c>
      <c r="J7798" t="s">
        <v>25932</v>
      </c>
      <c r="K7798" t="s">
        <v>25933</v>
      </c>
      <c r="L7798" t="s">
        <v>77950</v>
      </c>
    </row>
    <row r="7799" spans="1:12" x14ac:dyDescent="0.15">
      <c r="A7799" t="s">
        <v>12</v>
      </c>
      <c r="B7799">
        <v>2149911</v>
      </c>
      <c r="C7799">
        <v>2149931</v>
      </c>
      <c r="D7799" t="s">
        <v>25934</v>
      </c>
      <c r="E7799" t="s">
        <v>90</v>
      </c>
      <c r="F7799" t="s">
        <v>76</v>
      </c>
      <c r="G7799" t="s">
        <v>23</v>
      </c>
      <c r="H7799">
        <v>16</v>
      </c>
      <c r="I7799" t="s">
        <v>25935</v>
      </c>
      <c r="J7799" t="s">
        <v>25936</v>
      </c>
      <c r="K7799" t="s">
        <v>25937</v>
      </c>
      <c r="L7799" t="s">
        <v>77905</v>
      </c>
    </row>
    <row r="7800" spans="1:12" x14ac:dyDescent="0.15">
      <c r="A7800" t="s">
        <v>12</v>
      </c>
      <c r="B7800">
        <v>2149886</v>
      </c>
      <c r="C7800">
        <v>2149906</v>
      </c>
      <c r="D7800" t="s">
        <v>25934</v>
      </c>
      <c r="E7800" t="s">
        <v>90</v>
      </c>
      <c r="F7800" t="s">
        <v>76</v>
      </c>
      <c r="G7800" t="s">
        <v>36</v>
      </c>
      <c r="H7800">
        <v>41</v>
      </c>
      <c r="I7800" t="s">
        <v>25938</v>
      </c>
      <c r="J7800" t="s">
        <v>25939</v>
      </c>
      <c r="K7800" t="s">
        <v>25940</v>
      </c>
      <c r="L7800" t="s">
        <v>78014</v>
      </c>
    </row>
    <row r="7801" spans="1:12" x14ac:dyDescent="0.15">
      <c r="A7801" t="s">
        <v>12</v>
      </c>
      <c r="B7801">
        <v>2149865</v>
      </c>
      <c r="C7801">
        <v>2149885</v>
      </c>
      <c r="D7801" t="s">
        <v>25934</v>
      </c>
      <c r="E7801" t="s">
        <v>90</v>
      </c>
      <c r="F7801" t="s">
        <v>76</v>
      </c>
      <c r="G7801" t="s">
        <v>23</v>
      </c>
      <c r="H7801">
        <v>62</v>
      </c>
      <c r="I7801" t="s">
        <v>25941</v>
      </c>
      <c r="J7801" t="s">
        <v>25942</v>
      </c>
      <c r="K7801" t="s">
        <v>25943</v>
      </c>
      <c r="L7801" t="s">
        <v>77949</v>
      </c>
    </row>
    <row r="7802" spans="1:12" x14ac:dyDescent="0.15">
      <c r="A7802" t="s">
        <v>12</v>
      </c>
      <c r="B7802">
        <v>2149814</v>
      </c>
      <c r="C7802">
        <v>2149834</v>
      </c>
      <c r="D7802" t="s">
        <v>25934</v>
      </c>
      <c r="E7802" t="s">
        <v>90</v>
      </c>
      <c r="F7802" t="s">
        <v>76</v>
      </c>
      <c r="G7802" t="s">
        <v>23</v>
      </c>
      <c r="H7802">
        <v>113</v>
      </c>
      <c r="I7802" t="s">
        <v>25944</v>
      </c>
      <c r="J7802" t="s">
        <v>25945</v>
      </c>
      <c r="K7802" t="s">
        <v>25946</v>
      </c>
      <c r="L7802" t="s">
        <v>77986</v>
      </c>
    </row>
    <row r="7803" spans="1:12" x14ac:dyDescent="0.15">
      <c r="A7803" t="s">
        <v>12</v>
      </c>
      <c r="B7803">
        <v>2150405</v>
      </c>
      <c r="C7803">
        <v>2150425</v>
      </c>
      <c r="D7803" t="s">
        <v>25947</v>
      </c>
      <c r="E7803" t="s">
        <v>90</v>
      </c>
      <c r="F7803" t="s">
        <v>76</v>
      </c>
      <c r="G7803" t="s">
        <v>16</v>
      </c>
      <c r="H7803">
        <v>9</v>
      </c>
      <c r="I7803" t="s">
        <v>25948</v>
      </c>
      <c r="J7803" t="s">
        <v>25949</v>
      </c>
      <c r="K7803" t="s">
        <v>25950</v>
      </c>
      <c r="L7803" t="s">
        <v>77939</v>
      </c>
    </row>
    <row r="7804" spans="1:12" x14ac:dyDescent="0.15">
      <c r="A7804" t="s">
        <v>12</v>
      </c>
      <c r="B7804">
        <v>2150377</v>
      </c>
      <c r="C7804">
        <v>2150397</v>
      </c>
      <c r="D7804" t="s">
        <v>25947</v>
      </c>
      <c r="E7804" t="s">
        <v>90</v>
      </c>
      <c r="F7804" t="s">
        <v>76</v>
      </c>
      <c r="G7804" t="s">
        <v>36</v>
      </c>
      <c r="H7804">
        <v>37</v>
      </c>
      <c r="I7804" t="s">
        <v>25951</v>
      </c>
      <c r="J7804" t="s">
        <v>25952</v>
      </c>
      <c r="K7804" t="s">
        <v>25953</v>
      </c>
      <c r="L7804" t="s">
        <v>77906</v>
      </c>
    </row>
    <row r="7805" spans="1:12" x14ac:dyDescent="0.15">
      <c r="A7805" t="s">
        <v>12</v>
      </c>
      <c r="B7805">
        <v>2150345</v>
      </c>
      <c r="C7805">
        <v>2150365</v>
      </c>
      <c r="D7805" t="s">
        <v>25947</v>
      </c>
      <c r="E7805" t="s">
        <v>90</v>
      </c>
      <c r="F7805" t="s">
        <v>76</v>
      </c>
      <c r="G7805" t="s">
        <v>36</v>
      </c>
      <c r="H7805">
        <v>69</v>
      </c>
      <c r="I7805" t="s">
        <v>25954</v>
      </c>
      <c r="J7805" t="s">
        <v>25955</v>
      </c>
      <c r="K7805" t="s">
        <v>25956</v>
      </c>
      <c r="L7805" t="s">
        <v>78015</v>
      </c>
    </row>
    <row r="7806" spans="1:12" x14ac:dyDescent="0.15">
      <c r="A7806" t="s">
        <v>12</v>
      </c>
      <c r="B7806">
        <v>2150315</v>
      </c>
      <c r="C7806">
        <v>2150335</v>
      </c>
      <c r="D7806" t="s">
        <v>25947</v>
      </c>
      <c r="E7806" t="s">
        <v>90</v>
      </c>
      <c r="F7806" t="s">
        <v>76</v>
      </c>
      <c r="G7806" t="s">
        <v>16</v>
      </c>
      <c r="H7806">
        <v>99</v>
      </c>
      <c r="I7806" t="s">
        <v>25957</v>
      </c>
      <c r="J7806" t="s">
        <v>25958</v>
      </c>
      <c r="K7806" t="s">
        <v>25959</v>
      </c>
      <c r="L7806" t="s">
        <v>78051</v>
      </c>
    </row>
    <row r="7807" spans="1:12" x14ac:dyDescent="0.15">
      <c r="A7807" t="s">
        <v>12</v>
      </c>
      <c r="B7807">
        <v>2151336</v>
      </c>
      <c r="C7807">
        <v>2151356</v>
      </c>
      <c r="D7807" t="s">
        <v>25960</v>
      </c>
      <c r="E7807" t="s">
        <v>90</v>
      </c>
      <c r="F7807" t="s">
        <v>76</v>
      </c>
      <c r="G7807" t="s">
        <v>16</v>
      </c>
      <c r="H7807">
        <v>13</v>
      </c>
      <c r="I7807" t="s">
        <v>25961</v>
      </c>
      <c r="J7807" t="s">
        <v>25962</v>
      </c>
      <c r="K7807" t="s">
        <v>25963</v>
      </c>
      <c r="L7807" t="s">
        <v>77935</v>
      </c>
    </row>
    <row r="7808" spans="1:12" x14ac:dyDescent="0.15">
      <c r="A7808" t="s">
        <v>12</v>
      </c>
      <c r="B7808">
        <v>2151314</v>
      </c>
      <c r="C7808">
        <v>2151334</v>
      </c>
      <c r="D7808" t="s">
        <v>25960</v>
      </c>
      <c r="E7808" t="s">
        <v>90</v>
      </c>
      <c r="F7808" t="s">
        <v>76</v>
      </c>
      <c r="G7808" t="s">
        <v>23</v>
      </c>
      <c r="H7808">
        <v>35</v>
      </c>
      <c r="I7808" t="s">
        <v>25964</v>
      </c>
      <c r="J7808" t="s">
        <v>25965</v>
      </c>
      <c r="K7808" t="s">
        <v>25966</v>
      </c>
      <c r="L7808" t="s">
        <v>77936</v>
      </c>
    </row>
    <row r="7809" spans="1:12" x14ac:dyDescent="0.15">
      <c r="A7809" t="s">
        <v>12</v>
      </c>
      <c r="B7809">
        <v>2151290</v>
      </c>
      <c r="C7809">
        <v>2151310</v>
      </c>
      <c r="D7809" t="s">
        <v>25960</v>
      </c>
      <c r="E7809" t="s">
        <v>90</v>
      </c>
      <c r="F7809" t="s">
        <v>76</v>
      </c>
      <c r="G7809" t="s">
        <v>32</v>
      </c>
      <c r="H7809">
        <v>59</v>
      </c>
      <c r="I7809" t="s">
        <v>25967</v>
      </c>
      <c r="J7809" t="s">
        <v>25968</v>
      </c>
      <c r="K7809" t="s">
        <v>25969</v>
      </c>
      <c r="L7809" t="s">
        <v>78009</v>
      </c>
    </row>
    <row r="7810" spans="1:12" x14ac:dyDescent="0.15">
      <c r="A7810" t="s">
        <v>12</v>
      </c>
      <c r="B7810">
        <v>2151269</v>
      </c>
      <c r="C7810">
        <v>2151289</v>
      </c>
      <c r="D7810" t="s">
        <v>25960</v>
      </c>
      <c r="E7810" t="s">
        <v>90</v>
      </c>
      <c r="F7810" t="s">
        <v>76</v>
      </c>
      <c r="G7810" t="s">
        <v>23</v>
      </c>
      <c r="H7810">
        <v>80</v>
      </c>
      <c r="I7810" t="s">
        <v>25970</v>
      </c>
      <c r="J7810" t="s">
        <v>25971</v>
      </c>
      <c r="K7810" t="s">
        <v>25972</v>
      </c>
      <c r="L7810" t="s">
        <v>77940</v>
      </c>
    </row>
    <row r="7811" spans="1:12" x14ac:dyDescent="0.15">
      <c r="A7811" t="s">
        <v>12</v>
      </c>
      <c r="B7811">
        <v>2152325</v>
      </c>
      <c r="C7811">
        <v>2152345</v>
      </c>
      <c r="D7811" t="s">
        <v>25973</v>
      </c>
      <c r="E7811" t="s">
        <v>90</v>
      </c>
      <c r="F7811" t="s">
        <v>76</v>
      </c>
      <c r="G7811" t="s">
        <v>32</v>
      </c>
      <c r="H7811">
        <v>15</v>
      </c>
      <c r="I7811" t="s">
        <v>25974</v>
      </c>
      <c r="J7811" t="s">
        <v>25975</v>
      </c>
      <c r="K7811" t="s">
        <v>25976</v>
      </c>
      <c r="L7811" t="s">
        <v>77970</v>
      </c>
    </row>
    <row r="7812" spans="1:12" x14ac:dyDescent="0.15">
      <c r="A7812" t="s">
        <v>12</v>
      </c>
      <c r="B7812">
        <v>2152300</v>
      </c>
      <c r="C7812">
        <v>2152320</v>
      </c>
      <c r="D7812" t="s">
        <v>25973</v>
      </c>
      <c r="E7812" t="s">
        <v>90</v>
      </c>
      <c r="F7812" t="s">
        <v>76</v>
      </c>
      <c r="G7812" t="s">
        <v>36</v>
      </c>
      <c r="H7812">
        <v>40</v>
      </c>
      <c r="I7812" t="s">
        <v>25977</v>
      </c>
      <c r="J7812" t="s">
        <v>25978</v>
      </c>
      <c r="K7812" t="s">
        <v>25979</v>
      </c>
      <c r="L7812" t="s">
        <v>77952</v>
      </c>
    </row>
    <row r="7813" spans="1:12" x14ac:dyDescent="0.15">
      <c r="A7813" t="s">
        <v>12</v>
      </c>
      <c r="B7813">
        <v>2152278</v>
      </c>
      <c r="C7813">
        <v>2152298</v>
      </c>
      <c r="D7813" t="s">
        <v>25973</v>
      </c>
      <c r="E7813" t="s">
        <v>90</v>
      </c>
      <c r="F7813" t="s">
        <v>76</v>
      </c>
      <c r="G7813" t="s">
        <v>23</v>
      </c>
      <c r="H7813">
        <v>62</v>
      </c>
      <c r="I7813" t="s">
        <v>25980</v>
      </c>
      <c r="J7813" t="s">
        <v>25981</v>
      </c>
      <c r="K7813" t="s">
        <v>25982</v>
      </c>
      <c r="L7813" t="s">
        <v>77949</v>
      </c>
    </row>
    <row r="7814" spans="1:12" x14ac:dyDescent="0.15">
      <c r="A7814" t="s">
        <v>12</v>
      </c>
      <c r="B7814">
        <v>2152257</v>
      </c>
      <c r="C7814">
        <v>2152277</v>
      </c>
      <c r="D7814" t="s">
        <v>25973</v>
      </c>
      <c r="E7814" t="s">
        <v>90</v>
      </c>
      <c r="F7814" t="s">
        <v>76</v>
      </c>
      <c r="G7814" t="s">
        <v>32</v>
      </c>
      <c r="H7814">
        <v>83</v>
      </c>
      <c r="I7814" t="s">
        <v>25983</v>
      </c>
      <c r="J7814" t="s">
        <v>25984</v>
      </c>
      <c r="K7814" t="s">
        <v>25985</v>
      </c>
      <c r="L7814" t="s">
        <v>77958</v>
      </c>
    </row>
    <row r="7815" spans="1:12" x14ac:dyDescent="0.15">
      <c r="A7815" t="s">
        <v>12</v>
      </c>
      <c r="B7815">
        <v>2152862</v>
      </c>
      <c r="C7815">
        <v>2152882</v>
      </c>
      <c r="D7815" t="s">
        <v>25986</v>
      </c>
      <c r="E7815" t="s">
        <v>90</v>
      </c>
      <c r="F7815" t="s">
        <v>15</v>
      </c>
      <c r="G7815" t="s">
        <v>16</v>
      </c>
      <c r="H7815">
        <v>10</v>
      </c>
      <c r="I7815" t="s">
        <v>25987</v>
      </c>
      <c r="J7815" t="s">
        <v>25988</v>
      </c>
      <c r="K7815" t="s">
        <v>25989</v>
      </c>
      <c r="L7815" t="s">
        <v>78001</v>
      </c>
    </row>
    <row r="7816" spans="1:12" x14ac:dyDescent="0.15">
      <c r="A7816" t="s">
        <v>12</v>
      </c>
      <c r="B7816">
        <v>2152886</v>
      </c>
      <c r="C7816">
        <v>2152906</v>
      </c>
      <c r="D7816" t="s">
        <v>25986</v>
      </c>
      <c r="E7816" t="s">
        <v>90</v>
      </c>
      <c r="F7816" t="s">
        <v>15</v>
      </c>
      <c r="G7816" t="s">
        <v>16</v>
      </c>
      <c r="H7816">
        <v>34</v>
      </c>
      <c r="I7816" t="s">
        <v>25990</v>
      </c>
      <c r="J7816" t="s">
        <v>25991</v>
      </c>
      <c r="K7816" t="s">
        <v>25992</v>
      </c>
      <c r="L7816" t="s">
        <v>77999</v>
      </c>
    </row>
    <row r="7817" spans="1:12" x14ac:dyDescent="0.15">
      <c r="A7817" t="s">
        <v>12</v>
      </c>
      <c r="B7817">
        <v>2152920</v>
      </c>
      <c r="C7817">
        <v>2152940</v>
      </c>
      <c r="D7817" t="s">
        <v>25986</v>
      </c>
      <c r="E7817" t="s">
        <v>90</v>
      </c>
      <c r="F7817" t="s">
        <v>15</v>
      </c>
      <c r="G7817" t="s">
        <v>23</v>
      </c>
      <c r="H7817">
        <v>68</v>
      </c>
      <c r="I7817" t="s">
        <v>25993</v>
      </c>
      <c r="J7817" t="s">
        <v>25994</v>
      </c>
      <c r="K7817" t="s">
        <v>25995</v>
      </c>
      <c r="L7817" t="s">
        <v>77962</v>
      </c>
    </row>
    <row r="7818" spans="1:12" x14ac:dyDescent="0.15">
      <c r="A7818" t="s">
        <v>12</v>
      </c>
      <c r="B7818">
        <v>2152966</v>
      </c>
      <c r="C7818">
        <v>2152986</v>
      </c>
      <c r="D7818" t="s">
        <v>25986</v>
      </c>
      <c r="E7818" t="s">
        <v>90</v>
      </c>
      <c r="F7818" t="s">
        <v>15</v>
      </c>
      <c r="G7818" t="s">
        <v>36</v>
      </c>
      <c r="H7818">
        <v>114</v>
      </c>
      <c r="I7818" t="s">
        <v>25996</v>
      </c>
      <c r="J7818" t="s">
        <v>25997</v>
      </c>
      <c r="K7818" t="s">
        <v>25998</v>
      </c>
      <c r="L7818" t="s">
        <v>77965</v>
      </c>
    </row>
    <row r="7819" spans="1:12" x14ac:dyDescent="0.15">
      <c r="A7819" t="s">
        <v>12</v>
      </c>
      <c r="B7819">
        <v>2153758</v>
      </c>
      <c r="C7819">
        <v>2153778</v>
      </c>
      <c r="D7819" t="s">
        <v>25999</v>
      </c>
      <c r="E7819" t="s">
        <v>26000</v>
      </c>
      <c r="F7819" t="s">
        <v>15</v>
      </c>
      <c r="G7819" t="s">
        <v>16</v>
      </c>
      <c r="H7819">
        <v>16</v>
      </c>
      <c r="I7819" t="s">
        <v>26001</v>
      </c>
      <c r="J7819" t="s">
        <v>26002</v>
      </c>
      <c r="K7819" t="s">
        <v>26003</v>
      </c>
      <c r="L7819" t="s">
        <v>77905</v>
      </c>
    </row>
    <row r="7820" spans="1:12" x14ac:dyDescent="0.15">
      <c r="A7820" t="s">
        <v>12</v>
      </c>
      <c r="B7820">
        <v>2153780</v>
      </c>
      <c r="C7820">
        <v>2153800</v>
      </c>
      <c r="D7820" t="s">
        <v>25999</v>
      </c>
      <c r="E7820" t="s">
        <v>26000</v>
      </c>
      <c r="F7820" t="s">
        <v>15</v>
      </c>
      <c r="G7820" t="s">
        <v>32</v>
      </c>
      <c r="H7820">
        <v>38</v>
      </c>
      <c r="I7820" t="s">
        <v>26004</v>
      </c>
      <c r="J7820" t="s">
        <v>26005</v>
      </c>
      <c r="K7820" t="s">
        <v>26006</v>
      </c>
      <c r="L7820" t="s">
        <v>78008</v>
      </c>
    </row>
    <row r="7821" spans="1:12" x14ac:dyDescent="0.15">
      <c r="A7821" t="s">
        <v>12</v>
      </c>
      <c r="B7821">
        <v>2153813</v>
      </c>
      <c r="C7821">
        <v>2153833</v>
      </c>
      <c r="D7821" t="s">
        <v>25999</v>
      </c>
      <c r="E7821" t="s">
        <v>26000</v>
      </c>
      <c r="F7821" t="s">
        <v>15</v>
      </c>
      <c r="G7821" t="s">
        <v>23</v>
      </c>
      <c r="H7821">
        <v>71</v>
      </c>
      <c r="I7821" t="s">
        <v>26007</v>
      </c>
      <c r="J7821" t="s">
        <v>26008</v>
      </c>
      <c r="K7821" t="s">
        <v>26009</v>
      </c>
      <c r="L7821" t="s">
        <v>77969</v>
      </c>
    </row>
    <row r="7822" spans="1:12" x14ac:dyDescent="0.15">
      <c r="A7822" t="s">
        <v>12</v>
      </c>
      <c r="B7822">
        <v>2153851</v>
      </c>
      <c r="C7822">
        <v>2153871</v>
      </c>
      <c r="D7822" t="s">
        <v>25999</v>
      </c>
      <c r="E7822" t="s">
        <v>26000</v>
      </c>
      <c r="F7822" t="s">
        <v>15</v>
      </c>
      <c r="G7822" t="s">
        <v>16</v>
      </c>
      <c r="H7822">
        <v>109</v>
      </c>
      <c r="I7822" t="s">
        <v>26010</v>
      </c>
      <c r="J7822" t="s">
        <v>26011</v>
      </c>
      <c r="K7822" t="s">
        <v>26012</v>
      </c>
      <c r="L7822" t="s">
        <v>77947</v>
      </c>
    </row>
    <row r="7823" spans="1:12" x14ac:dyDescent="0.15">
      <c r="A7823" t="s">
        <v>12</v>
      </c>
      <c r="B7823">
        <v>2158758</v>
      </c>
      <c r="C7823">
        <v>2158778</v>
      </c>
      <c r="D7823" t="s">
        <v>26013</v>
      </c>
      <c r="E7823" t="s">
        <v>90</v>
      </c>
      <c r="F7823" t="s">
        <v>15</v>
      </c>
      <c r="G7823" t="s">
        <v>36</v>
      </c>
      <c r="H7823">
        <v>6</v>
      </c>
      <c r="I7823" t="s">
        <v>26014</v>
      </c>
      <c r="J7823" t="s">
        <v>26015</v>
      </c>
      <c r="K7823" t="s">
        <v>26016</v>
      </c>
      <c r="L7823" t="s">
        <v>78025</v>
      </c>
    </row>
    <row r="7824" spans="1:12" x14ac:dyDescent="0.15">
      <c r="A7824" t="s">
        <v>12</v>
      </c>
      <c r="B7824">
        <v>2158807</v>
      </c>
      <c r="C7824">
        <v>2158827</v>
      </c>
      <c r="D7824" t="s">
        <v>26013</v>
      </c>
      <c r="E7824" t="s">
        <v>90</v>
      </c>
      <c r="F7824" t="s">
        <v>15</v>
      </c>
      <c r="G7824" t="s">
        <v>32</v>
      </c>
      <c r="H7824">
        <v>55</v>
      </c>
      <c r="I7824" t="s">
        <v>26017</v>
      </c>
      <c r="J7824" t="s">
        <v>26018</v>
      </c>
      <c r="K7824" t="s">
        <v>26019</v>
      </c>
      <c r="L7824" t="s">
        <v>77992</v>
      </c>
    </row>
    <row r="7825" spans="1:12" x14ac:dyDescent="0.15">
      <c r="A7825" t="s">
        <v>12</v>
      </c>
      <c r="B7825">
        <v>2158843</v>
      </c>
      <c r="C7825">
        <v>2158863</v>
      </c>
      <c r="D7825" t="s">
        <v>26013</v>
      </c>
      <c r="E7825" t="s">
        <v>90</v>
      </c>
      <c r="F7825" t="s">
        <v>15</v>
      </c>
      <c r="G7825" t="s">
        <v>16</v>
      </c>
      <c r="H7825">
        <v>91</v>
      </c>
      <c r="I7825" t="s">
        <v>26020</v>
      </c>
      <c r="J7825" t="s">
        <v>26021</v>
      </c>
      <c r="K7825" t="s">
        <v>26022</v>
      </c>
      <c r="L7825" t="s">
        <v>77907</v>
      </c>
    </row>
    <row r="7826" spans="1:12" x14ac:dyDescent="0.15">
      <c r="A7826" t="s">
        <v>12</v>
      </c>
      <c r="B7826">
        <v>2158889</v>
      </c>
      <c r="C7826">
        <v>2158909</v>
      </c>
      <c r="D7826" t="s">
        <v>26013</v>
      </c>
      <c r="E7826" t="s">
        <v>90</v>
      </c>
      <c r="F7826" t="s">
        <v>15</v>
      </c>
      <c r="G7826" t="s">
        <v>16</v>
      </c>
      <c r="H7826">
        <v>137</v>
      </c>
      <c r="I7826" t="s">
        <v>26023</v>
      </c>
      <c r="J7826" t="s">
        <v>26024</v>
      </c>
      <c r="K7826" t="s">
        <v>26025</v>
      </c>
      <c r="L7826" t="s">
        <v>77987</v>
      </c>
    </row>
    <row r="7827" spans="1:12" x14ac:dyDescent="0.15">
      <c r="A7827" t="s">
        <v>12</v>
      </c>
      <c r="B7827">
        <v>2159238</v>
      </c>
      <c r="C7827">
        <v>2159258</v>
      </c>
      <c r="D7827" t="s">
        <v>26026</v>
      </c>
      <c r="E7827" t="s">
        <v>90</v>
      </c>
      <c r="F7827" t="s">
        <v>15</v>
      </c>
      <c r="G7827" t="s">
        <v>16</v>
      </c>
      <c r="H7827">
        <v>0</v>
      </c>
      <c r="I7827" t="s">
        <v>26027</v>
      </c>
      <c r="J7827" t="s">
        <v>26028</v>
      </c>
      <c r="K7827" t="s">
        <v>26029</v>
      </c>
      <c r="L7827" t="s">
        <v>77980</v>
      </c>
    </row>
    <row r="7828" spans="1:12" x14ac:dyDescent="0.15">
      <c r="A7828" t="s">
        <v>12</v>
      </c>
      <c r="B7828">
        <v>2159289</v>
      </c>
      <c r="C7828">
        <v>2159309</v>
      </c>
      <c r="D7828" t="s">
        <v>26026</v>
      </c>
      <c r="E7828" t="s">
        <v>90</v>
      </c>
      <c r="F7828" t="s">
        <v>15</v>
      </c>
      <c r="G7828" t="s">
        <v>36</v>
      </c>
      <c r="H7828">
        <v>51</v>
      </c>
      <c r="I7828" t="s">
        <v>26030</v>
      </c>
      <c r="J7828" t="s">
        <v>26031</v>
      </c>
      <c r="K7828" t="s">
        <v>26032</v>
      </c>
      <c r="L7828" t="s">
        <v>78023</v>
      </c>
    </row>
    <row r="7829" spans="1:12" x14ac:dyDescent="0.15">
      <c r="A7829" t="s">
        <v>12</v>
      </c>
      <c r="B7829">
        <v>2159323</v>
      </c>
      <c r="C7829">
        <v>2159343</v>
      </c>
      <c r="D7829" t="s">
        <v>26026</v>
      </c>
      <c r="E7829" t="s">
        <v>90</v>
      </c>
      <c r="F7829" t="s">
        <v>15</v>
      </c>
      <c r="G7829" t="s">
        <v>16</v>
      </c>
      <c r="H7829">
        <v>85</v>
      </c>
      <c r="I7829" t="s">
        <v>26033</v>
      </c>
      <c r="J7829" t="s">
        <v>26034</v>
      </c>
      <c r="K7829" t="s">
        <v>26035</v>
      </c>
      <c r="L7829" t="s">
        <v>77972</v>
      </c>
    </row>
    <row r="7830" spans="1:12" x14ac:dyDescent="0.15">
      <c r="A7830" t="s">
        <v>12</v>
      </c>
      <c r="B7830">
        <v>2159371</v>
      </c>
      <c r="C7830">
        <v>2159391</v>
      </c>
      <c r="D7830" t="s">
        <v>26026</v>
      </c>
      <c r="E7830" t="s">
        <v>90</v>
      </c>
      <c r="F7830" t="s">
        <v>15</v>
      </c>
      <c r="G7830" t="s">
        <v>16</v>
      </c>
      <c r="H7830">
        <v>133</v>
      </c>
      <c r="I7830" t="s">
        <v>26036</v>
      </c>
      <c r="J7830" t="s">
        <v>26037</v>
      </c>
      <c r="K7830" t="s">
        <v>26038</v>
      </c>
      <c r="L7830" t="s">
        <v>77995</v>
      </c>
    </row>
    <row r="7831" spans="1:12" x14ac:dyDescent="0.15">
      <c r="A7831" t="s">
        <v>12</v>
      </c>
      <c r="B7831">
        <v>2159833</v>
      </c>
      <c r="C7831">
        <v>2159853</v>
      </c>
      <c r="D7831" t="s">
        <v>26039</v>
      </c>
      <c r="E7831" t="s">
        <v>90</v>
      </c>
      <c r="F7831" t="s">
        <v>15</v>
      </c>
      <c r="G7831" t="s">
        <v>23</v>
      </c>
      <c r="H7831">
        <v>10</v>
      </c>
      <c r="I7831" t="s">
        <v>26040</v>
      </c>
      <c r="J7831" t="s">
        <v>26041</v>
      </c>
      <c r="K7831" t="s">
        <v>26042</v>
      </c>
      <c r="L7831" t="s">
        <v>78001</v>
      </c>
    </row>
    <row r="7832" spans="1:12" x14ac:dyDescent="0.15">
      <c r="A7832" t="s">
        <v>12</v>
      </c>
      <c r="B7832">
        <v>2159858</v>
      </c>
      <c r="C7832">
        <v>2159878</v>
      </c>
      <c r="D7832" t="s">
        <v>26039</v>
      </c>
      <c r="E7832" t="s">
        <v>90</v>
      </c>
      <c r="F7832" t="s">
        <v>15</v>
      </c>
      <c r="G7832" t="s">
        <v>16</v>
      </c>
      <c r="H7832">
        <v>35</v>
      </c>
      <c r="I7832" t="s">
        <v>26043</v>
      </c>
      <c r="J7832" t="s">
        <v>26044</v>
      </c>
      <c r="K7832" t="s">
        <v>26045</v>
      </c>
      <c r="L7832" t="s">
        <v>77936</v>
      </c>
    </row>
    <row r="7833" spans="1:12" x14ac:dyDescent="0.15">
      <c r="A7833" t="s">
        <v>12</v>
      </c>
      <c r="B7833">
        <v>2159892</v>
      </c>
      <c r="C7833">
        <v>2159912</v>
      </c>
      <c r="D7833" t="s">
        <v>26039</v>
      </c>
      <c r="E7833" t="s">
        <v>90</v>
      </c>
      <c r="F7833" t="s">
        <v>15</v>
      </c>
      <c r="G7833" t="s">
        <v>16</v>
      </c>
      <c r="H7833">
        <v>69</v>
      </c>
      <c r="I7833" t="s">
        <v>26046</v>
      </c>
      <c r="J7833" t="s">
        <v>26047</v>
      </c>
      <c r="K7833" t="s">
        <v>26048</v>
      </c>
      <c r="L7833" t="s">
        <v>78015</v>
      </c>
    </row>
    <row r="7834" spans="1:12" x14ac:dyDescent="0.15">
      <c r="A7834" t="s">
        <v>12</v>
      </c>
      <c r="B7834">
        <v>2159926</v>
      </c>
      <c r="C7834">
        <v>2159946</v>
      </c>
      <c r="D7834" t="s">
        <v>26039</v>
      </c>
      <c r="E7834" t="s">
        <v>90</v>
      </c>
      <c r="F7834" t="s">
        <v>15</v>
      </c>
      <c r="G7834" t="s">
        <v>32</v>
      </c>
      <c r="H7834">
        <v>103</v>
      </c>
      <c r="I7834" t="s">
        <v>26049</v>
      </c>
      <c r="J7834" t="s">
        <v>26050</v>
      </c>
      <c r="K7834" t="s">
        <v>26051</v>
      </c>
      <c r="L7834" t="s">
        <v>77937</v>
      </c>
    </row>
    <row r="7835" spans="1:12" x14ac:dyDescent="0.15">
      <c r="A7835" t="s">
        <v>12</v>
      </c>
      <c r="B7835">
        <v>2161333</v>
      </c>
      <c r="C7835">
        <v>2161353</v>
      </c>
      <c r="D7835" t="s">
        <v>26052</v>
      </c>
      <c r="E7835" t="s">
        <v>26053</v>
      </c>
      <c r="F7835" t="s">
        <v>15</v>
      </c>
      <c r="G7835" t="s">
        <v>16</v>
      </c>
      <c r="H7835">
        <v>42</v>
      </c>
      <c r="I7835" t="s">
        <v>26054</v>
      </c>
      <c r="J7835" t="s">
        <v>26055</v>
      </c>
      <c r="K7835" t="s">
        <v>26056</v>
      </c>
      <c r="L7835" t="s">
        <v>77945</v>
      </c>
    </row>
    <row r="7836" spans="1:12" x14ac:dyDescent="0.15">
      <c r="A7836" t="s">
        <v>12</v>
      </c>
      <c r="B7836">
        <v>2161357</v>
      </c>
      <c r="C7836">
        <v>2161377</v>
      </c>
      <c r="D7836" t="s">
        <v>26052</v>
      </c>
      <c r="E7836" t="s">
        <v>26053</v>
      </c>
      <c r="F7836" t="s">
        <v>15</v>
      </c>
      <c r="G7836" t="s">
        <v>36</v>
      </c>
      <c r="H7836">
        <v>66</v>
      </c>
      <c r="I7836" t="s">
        <v>26057</v>
      </c>
      <c r="J7836" t="s">
        <v>26058</v>
      </c>
      <c r="K7836" t="s">
        <v>26059</v>
      </c>
      <c r="L7836" t="s">
        <v>77928</v>
      </c>
    </row>
    <row r="7837" spans="1:12" x14ac:dyDescent="0.15">
      <c r="A7837" t="s">
        <v>12</v>
      </c>
      <c r="B7837">
        <v>2161389</v>
      </c>
      <c r="C7837">
        <v>2161409</v>
      </c>
      <c r="D7837" t="s">
        <v>26052</v>
      </c>
      <c r="E7837" t="s">
        <v>26053</v>
      </c>
      <c r="F7837" t="s">
        <v>15</v>
      </c>
      <c r="G7837" t="s">
        <v>23</v>
      </c>
      <c r="H7837">
        <v>98</v>
      </c>
      <c r="I7837" t="s">
        <v>26060</v>
      </c>
      <c r="J7837" t="s">
        <v>26061</v>
      </c>
      <c r="K7837" t="s">
        <v>26062</v>
      </c>
      <c r="L7837" t="s">
        <v>78048</v>
      </c>
    </row>
    <row r="7838" spans="1:12" x14ac:dyDescent="0.15">
      <c r="A7838" t="s">
        <v>12</v>
      </c>
      <c r="B7838">
        <v>2161418</v>
      </c>
      <c r="C7838">
        <v>2161438</v>
      </c>
      <c r="D7838" t="s">
        <v>26052</v>
      </c>
      <c r="E7838" t="s">
        <v>26053</v>
      </c>
      <c r="F7838" t="s">
        <v>15</v>
      </c>
      <c r="G7838" t="s">
        <v>16</v>
      </c>
      <c r="H7838">
        <v>127</v>
      </c>
      <c r="I7838" t="s">
        <v>26063</v>
      </c>
      <c r="J7838" t="s">
        <v>26064</v>
      </c>
      <c r="K7838" t="s">
        <v>26065</v>
      </c>
      <c r="L7838" t="s">
        <v>78026</v>
      </c>
    </row>
    <row r="7839" spans="1:12" x14ac:dyDescent="0.15">
      <c r="A7839" t="s">
        <v>12</v>
      </c>
      <c r="B7839">
        <v>2164148</v>
      </c>
      <c r="C7839">
        <v>2164168</v>
      </c>
      <c r="D7839" t="s">
        <v>26066</v>
      </c>
      <c r="E7839" t="s">
        <v>26067</v>
      </c>
      <c r="F7839" t="s">
        <v>15</v>
      </c>
      <c r="G7839" t="s">
        <v>36</v>
      </c>
      <c r="H7839">
        <v>33</v>
      </c>
      <c r="I7839" t="s">
        <v>26068</v>
      </c>
      <c r="J7839" t="s">
        <v>26069</v>
      </c>
      <c r="K7839" t="s">
        <v>26070</v>
      </c>
      <c r="L7839" t="s">
        <v>77977</v>
      </c>
    </row>
    <row r="7840" spans="1:12" x14ac:dyDescent="0.15">
      <c r="A7840" t="s">
        <v>12</v>
      </c>
      <c r="B7840">
        <v>2164169</v>
      </c>
      <c r="C7840">
        <v>2164189</v>
      </c>
      <c r="D7840" t="s">
        <v>26066</v>
      </c>
      <c r="E7840" t="s">
        <v>26067</v>
      </c>
      <c r="F7840" t="s">
        <v>15</v>
      </c>
      <c r="G7840" t="s">
        <v>36</v>
      </c>
      <c r="H7840">
        <v>54</v>
      </c>
      <c r="I7840" t="s">
        <v>26071</v>
      </c>
      <c r="J7840" t="s">
        <v>26072</v>
      </c>
      <c r="K7840" t="s">
        <v>26073</v>
      </c>
      <c r="L7840" t="s">
        <v>77961</v>
      </c>
    </row>
    <row r="7841" spans="1:12" x14ac:dyDescent="0.15">
      <c r="A7841" t="s">
        <v>12</v>
      </c>
      <c r="B7841">
        <v>2164221</v>
      </c>
      <c r="C7841">
        <v>2164241</v>
      </c>
      <c r="D7841" t="s">
        <v>26066</v>
      </c>
      <c r="E7841" t="s">
        <v>26067</v>
      </c>
      <c r="F7841" t="s">
        <v>15</v>
      </c>
      <c r="G7841" t="s">
        <v>23</v>
      </c>
      <c r="H7841">
        <v>106</v>
      </c>
      <c r="I7841" t="s">
        <v>26074</v>
      </c>
      <c r="J7841" t="s">
        <v>26075</v>
      </c>
      <c r="K7841" t="s">
        <v>26076</v>
      </c>
      <c r="L7841" t="s">
        <v>77914</v>
      </c>
    </row>
    <row r="7842" spans="1:12" x14ac:dyDescent="0.15">
      <c r="A7842" t="s">
        <v>12</v>
      </c>
      <c r="B7842">
        <v>2164248</v>
      </c>
      <c r="C7842">
        <v>2164268</v>
      </c>
      <c r="D7842" t="s">
        <v>26066</v>
      </c>
      <c r="E7842" t="s">
        <v>26067</v>
      </c>
      <c r="F7842" t="s">
        <v>15</v>
      </c>
      <c r="G7842" t="s">
        <v>32</v>
      </c>
      <c r="H7842">
        <v>133</v>
      </c>
      <c r="I7842" t="s">
        <v>26077</v>
      </c>
      <c r="J7842" t="s">
        <v>26078</v>
      </c>
      <c r="K7842" t="s">
        <v>26079</v>
      </c>
      <c r="L7842" t="s">
        <v>77995</v>
      </c>
    </row>
    <row r="7843" spans="1:12" x14ac:dyDescent="0.15">
      <c r="A7843" t="s">
        <v>12</v>
      </c>
      <c r="B7843">
        <v>2167746</v>
      </c>
      <c r="C7843">
        <v>2167766</v>
      </c>
      <c r="D7843" t="s">
        <v>26080</v>
      </c>
      <c r="E7843" t="s">
        <v>26081</v>
      </c>
      <c r="F7843" t="s">
        <v>15</v>
      </c>
      <c r="G7843" t="s">
        <v>32</v>
      </c>
      <c r="H7843">
        <v>10</v>
      </c>
      <c r="I7843" t="s">
        <v>26082</v>
      </c>
      <c r="J7843" t="s">
        <v>26083</v>
      </c>
      <c r="K7843" t="s">
        <v>26084</v>
      </c>
      <c r="L7843" t="s">
        <v>78001</v>
      </c>
    </row>
    <row r="7844" spans="1:12" x14ac:dyDescent="0.15">
      <c r="A7844" t="s">
        <v>12</v>
      </c>
      <c r="B7844">
        <v>2167770</v>
      </c>
      <c r="C7844">
        <v>2167790</v>
      </c>
      <c r="D7844" t="s">
        <v>26080</v>
      </c>
      <c r="E7844" t="s">
        <v>26081</v>
      </c>
      <c r="F7844" t="s">
        <v>15</v>
      </c>
      <c r="G7844" t="s">
        <v>16</v>
      </c>
      <c r="H7844">
        <v>34</v>
      </c>
      <c r="I7844" t="s">
        <v>26085</v>
      </c>
      <c r="J7844" t="s">
        <v>26086</v>
      </c>
      <c r="K7844" t="s">
        <v>26087</v>
      </c>
      <c r="L7844" t="s">
        <v>77999</v>
      </c>
    </row>
    <row r="7845" spans="1:12" x14ac:dyDescent="0.15">
      <c r="A7845" t="s">
        <v>12</v>
      </c>
      <c r="B7845">
        <v>2167797</v>
      </c>
      <c r="C7845">
        <v>2167817</v>
      </c>
      <c r="D7845" t="s">
        <v>26080</v>
      </c>
      <c r="E7845" t="s">
        <v>26081</v>
      </c>
      <c r="F7845" t="s">
        <v>15</v>
      </c>
      <c r="G7845" t="s">
        <v>32</v>
      </c>
      <c r="H7845">
        <v>61</v>
      </c>
      <c r="I7845" t="s">
        <v>26088</v>
      </c>
      <c r="J7845" t="s">
        <v>26089</v>
      </c>
      <c r="K7845" t="s">
        <v>26090</v>
      </c>
      <c r="L7845" t="s">
        <v>77979</v>
      </c>
    </row>
    <row r="7846" spans="1:12" x14ac:dyDescent="0.15">
      <c r="A7846" t="s">
        <v>12</v>
      </c>
      <c r="B7846">
        <v>2167849</v>
      </c>
      <c r="C7846">
        <v>2167869</v>
      </c>
      <c r="D7846" t="s">
        <v>26080</v>
      </c>
      <c r="E7846" t="s">
        <v>26081</v>
      </c>
      <c r="F7846" t="s">
        <v>15</v>
      </c>
      <c r="G7846" t="s">
        <v>23</v>
      </c>
      <c r="H7846">
        <v>113</v>
      </c>
      <c r="I7846" t="s">
        <v>26091</v>
      </c>
      <c r="J7846" t="s">
        <v>26092</v>
      </c>
      <c r="K7846" t="s">
        <v>26093</v>
      </c>
      <c r="L7846" t="s">
        <v>77986</v>
      </c>
    </row>
    <row r="7847" spans="1:12" x14ac:dyDescent="0.15">
      <c r="A7847" t="s">
        <v>12</v>
      </c>
      <c r="B7847">
        <v>2168286</v>
      </c>
      <c r="C7847">
        <v>2168306</v>
      </c>
      <c r="D7847" t="s">
        <v>26094</v>
      </c>
      <c r="E7847" t="s">
        <v>26095</v>
      </c>
      <c r="F7847" t="s">
        <v>15</v>
      </c>
      <c r="G7847" t="s">
        <v>23</v>
      </c>
      <c r="H7847">
        <v>26</v>
      </c>
      <c r="I7847" t="s">
        <v>26096</v>
      </c>
      <c r="J7847" t="s">
        <v>26097</v>
      </c>
      <c r="K7847" t="s">
        <v>26098</v>
      </c>
      <c r="L7847" t="s">
        <v>78002</v>
      </c>
    </row>
    <row r="7848" spans="1:12" x14ac:dyDescent="0.15">
      <c r="A7848" t="s">
        <v>12</v>
      </c>
      <c r="B7848">
        <v>2168315</v>
      </c>
      <c r="C7848">
        <v>2168335</v>
      </c>
      <c r="D7848" t="s">
        <v>26094</v>
      </c>
      <c r="E7848" t="s">
        <v>26095</v>
      </c>
      <c r="F7848" t="s">
        <v>15</v>
      </c>
      <c r="G7848" t="s">
        <v>23</v>
      </c>
      <c r="H7848">
        <v>55</v>
      </c>
      <c r="I7848" t="s">
        <v>26099</v>
      </c>
      <c r="J7848" t="s">
        <v>26100</v>
      </c>
      <c r="K7848" t="s">
        <v>26101</v>
      </c>
      <c r="L7848" t="s">
        <v>77992</v>
      </c>
    </row>
    <row r="7849" spans="1:12" x14ac:dyDescent="0.15">
      <c r="A7849" t="s">
        <v>12</v>
      </c>
      <c r="B7849">
        <v>2168355</v>
      </c>
      <c r="C7849">
        <v>2168375</v>
      </c>
      <c r="D7849" t="s">
        <v>26094</v>
      </c>
      <c r="E7849" t="s">
        <v>26095</v>
      </c>
      <c r="F7849" t="s">
        <v>15</v>
      </c>
      <c r="G7849" t="s">
        <v>23</v>
      </c>
      <c r="H7849">
        <v>95</v>
      </c>
      <c r="I7849" t="s">
        <v>26102</v>
      </c>
      <c r="J7849" t="s">
        <v>26103</v>
      </c>
      <c r="K7849" t="s">
        <v>26104</v>
      </c>
      <c r="L7849" t="s">
        <v>77920</v>
      </c>
    </row>
    <row r="7850" spans="1:12" x14ac:dyDescent="0.15">
      <c r="A7850" t="s">
        <v>12</v>
      </c>
      <c r="B7850">
        <v>2168382</v>
      </c>
      <c r="C7850">
        <v>2168402</v>
      </c>
      <c r="D7850" t="s">
        <v>26094</v>
      </c>
      <c r="E7850" t="s">
        <v>26095</v>
      </c>
      <c r="F7850" t="s">
        <v>15</v>
      </c>
      <c r="G7850" t="s">
        <v>36</v>
      </c>
      <c r="H7850">
        <v>122</v>
      </c>
      <c r="I7850" t="s">
        <v>26105</v>
      </c>
      <c r="J7850" t="s">
        <v>26106</v>
      </c>
      <c r="K7850" t="s">
        <v>26107</v>
      </c>
      <c r="L7850" t="s">
        <v>78033</v>
      </c>
    </row>
    <row r="7851" spans="1:12" x14ac:dyDescent="0.15">
      <c r="A7851" t="s">
        <v>12</v>
      </c>
      <c r="B7851">
        <v>2169636</v>
      </c>
      <c r="C7851">
        <v>2169656</v>
      </c>
      <c r="D7851" t="s">
        <v>26108</v>
      </c>
      <c r="E7851" t="s">
        <v>26109</v>
      </c>
      <c r="F7851" t="s">
        <v>15</v>
      </c>
      <c r="G7851" t="s">
        <v>23</v>
      </c>
      <c r="H7851">
        <v>31</v>
      </c>
      <c r="I7851" t="s">
        <v>26110</v>
      </c>
      <c r="J7851" t="s">
        <v>26111</v>
      </c>
      <c r="K7851" t="s">
        <v>26112</v>
      </c>
      <c r="L7851" t="s">
        <v>77910</v>
      </c>
    </row>
    <row r="7852" spans="1:12" x14ac:dyDescent="0.15">
      <c r="A7852" t="s">
        <v>12</v>
      </c>
      <c r="B7852">
        <v>2169675</v>
      </c>
      <c r="C7852">
        <v>2169695</v>
      </c>
      <c r="D7852" t="s">
        <v>26108</v>
      </c>
      <c r="E7852" t="s">
        <v>26109</v>
      </c>
      <c r="F7852" t="s">
        <v>15</v>
      </c>
      <c r="G7852" t="s">
        <v>16</v>
      </c>
      <c r="H7852">
        <v>70</v>
      </c>
      <c r="I7852" t="s">
        <v>26113</v>
      </c>
      <c r="J7852" t="s">
        <v>26114</v>
      </c>
      <c r="K7852" t="s">
        <v>26115</v>
      </c>
      <c r="L7852" t="s">
        <v>77919</v>
      </c>
    </row>
    <row r="7853" spans="1:12" x14ac:dyDescent="0.15">
      <c r="A7853" t="s">
        <v>12</v>
      </c>
      <c r="B7853">
        <v>2169709</v>
      </c>
      <c r="C7853">
        <v>2169729</v>
      </c>
      <c r="D7853" t="s">
        <v>26108</v>
      </c>
      <c r="E7853" t="s">
        <v>26109</v>
      </c>
      <c r="F7853" t="s">
        <v>15</v>
      </c>
      <c r="G7853" t="s">
        <v>23</v>
      </c>
      <c r="H7853">
        <v>104</v>
      </c>
      <c r="I7853" t="s">
        <v>26116</v>
      </c>
      <c r="J7853" t="s">
        <v>26117</v>
      </c>
      <c r="K7853" t="s">
        <v>26118</v>
      </c>
      <c r="L7853" t="s">
        <v>77963</v>
      </c>
    </row>
    <row r="7854" spans="1:12" x14ac:dyDescent="0.15">
      <c r="A7854" t="s">
        <v>12</v>
      </c>
      <c r="B7854">
        <v>2169735</v>
      </c>
      <c r="C7854">
        <v>2169755</v>
      </c>
      <c r="D7854" t="s">
        <v>26108</v>
      </c>
      <c r="E7854" t="s">
        <v>26109</v>
      </c>
      <c r="F7854" t="s">
        <v>15</v>
      </c>
      <c r="G7854" t="s">
        <v>36</v>
      </c>
      <c r="H7854">
        <v>130</v>
      </c>
      <c r="I7854" t="s">
        <v>26119</v>
      </c>
      <c r="J7854" t="s">
        <v>26120</v>
      </c>
      <c r="K7854" t="s">
        <v>26121</v>
      </c>
      <c r="L7854" t="s">
        <v>77998</v>
      </c>
    </row>
    <row r="7855" spans="1:12" x14ac:dyDescent="0.15">
      <c r="A7855" t="s">
        <v>12</v>
      </c>
      <c r="B7855">
        <v>2170598</v>
      </c>
      <c r="C7855">
        <v>2170618</v>
      </c>
      <c r="D7855" t="s">
        <v>26122</v>
      </c>
      <c r="E7855" t="s">
        <v>26123</v>
      </c>
      <c r="F7855" t="s">
        <v>15</v>
      </c>
      <c r="G7855" t="s">
        <v>16</v>
      </c>
      <c r="H7855">
        <v>7</v>
      </c>
      <c r="I7855" t="s">
        <v>26124</v>
      </c>
      <c r="J7855" t="s">
        <v>26125</v>
      </c>
      <c r="K7855" t="s">
        <v>26126</v>
      </c>
      <c r="L7855" t="s">
        <v>77909</v>
      </c>
    </row>
    <row r="7856" spans="1:12" x14ac:dyDescent="0.15">
      <c r="A7856" t="s">
        <v>12</v>
      </c>
      <c r="B7856">
        <v>2170621</v>
      </c>
      <c r="C7856">
        <v>2170641</v>
      </c>
      <c r="D7856" t="s">
        <v>26122</v>
      </c>
      <c r="E7856" t="s">
        <v>26123</v>
      </c>
      <c r="F7856" t="s">
        <v>15</v>
      </c>
      <c r="G7856" t="s">
        <v>36</v>
      </c>
      <c r="H7856">
        <v>30</v>
      </c>
      <c r="I7856" t="s">
        <v>26127</v>
      </c>
      <c r="J7856" t="s">
        <v>26128</v>
      </c>
      <c r="K7856" t="s">
        <v>26129</v>
      </c>
      <c r="L7856" t="s">
        <v>77984</v>
      </c>
    </row>
    <row r="7857" spans="1:12" x14ac:dyDescent="0.15">
      <c r="A7857" t="s">
        <v>12</v>
      </c>
      <c r="B7857">
        <v>2170655</v>
      </c>
      <c r="C7857">
        <v>2170675</v>
      </c>
      <c r="D7857" t="s">
        <v>26122</v>
      </c>
      <c r="E7857" t="s">
        <v>26123</v>
      </c>
      <c r="F7857" t="s">
        <v>15</v>
      </c>
      <c r="G7857" t="s">
        <v>23</v>
      </c>
      <c r="H7857">
        <v>64</v>
      </c>
      <c r="I7857" t="s">
        <v>26130</v>
      </c>
      <c r="J7857" t="s">
        <v>26131</v>
      </c>
      <c r="K7857" t="s">
        <v>26132</v>
      </c>
      <c r="L7857" t="s">
        <v>77989</v>
      </c>
    </row>
    <row r="7858" spans="1:12" x14ac:dyDescent="0.15">
      <c r="A7858" t="s">
        <v>12</v>
      </c>
      <c r="B7858">
        <v>2170682</v>
      </c>
      <c r="C7858">
        <v>2170702</v>
      </c>
      <c r="D7858" t="s">
        <v>26122</v>
      </c>
      <c r="E7858" t="s">
        <v>26123</v>
      </c>
      <c r="F7858" t="s">
        <v>15</v>
      </c>
      <c r="G7858" t="s">
        <v>32</v>
      </c>
      <c r="H7858">
        <v>91</v>
      </c>
      <c r="I7858" t="s">
        <v>26133</v>
      </c>
      <c r="J7858" t="s">
        <v>26134</v>
      </c>
      <c r="K7858" t="s">
        <v>26135</v>
      </c>
      <c r="L7858" t="s">
        <v>77907</v>
      </c>
    </row>
    <row r="7859" spans="1:12" x14ac:dyDescent="0.15">
      <c r="A7859" t="s">
        <v>12</v>
      </c>
      <c r="B7859">
        <v>2172123</v>
      </c>
      <c r="C7859">
        <v>2172143</v>
      </c>
      <c r="D7859" t="s">
        <v>26136</v>
      </c>
      <c r="E7859" t="s">
        <v>26137</v>
      </c>
      <c r="F7859" t="s">
        <v>15</v>
      </c>
      <c r="G7859" t="s">
        <v>16</v>
      </c>
      <c r="H7859">
        <v>7</v>
      </c>
      <c r="I7859" t="s">
        <v>26138</v>
      </c>
      <c r="J7859" t="s">
        <v>26139</v>
      </c>
      <c r="K7859" t="s">
        <v>26140</v>
      </c>
      <c r="L7859" t="s">
        <v>77909</v>
      </c>
    </row>
    <row r="7860" spans="1:12" x14ac:dyDescent="0.15">
      <c r="A7860" t="s">
        <v>12</v>
      </c>
      <c r="B7860">
        <v>2172151</v>
      </c>
      <c r="C7860">
        <v>2172171</v>
      </c>
      <c r="D7860" t="s">
        <v>26136</v>
      </c>
      <c r="E7860" t="s">
        <v>26137</v>
      </c>
      <c r="F7860" t="s">
        <v>15</v>
      </c>
      <c r="G7860" t="s">
        <v>23</v>
      </c>
      <c r="H7860">
        <v>35</v>
      </c>
      <c r="I7860" t="s">
        <v>26141</v>
      </c>
      <c r="J7860" t="s">
        <v>26142</v>
      </c>
      <c r="K7860" t="s">
        <v>26143</v>
      </c>
      <c r="L7860" t="s">
        <v>77936</v>
      </c>
    </row>
    <row r="7861" spans="1:12" x14ac:dyDescent="0.15">
      <c r="A7861" t="s">
        <v>12</v>
      </c>
      <c r="B7861">
        <v>2172177</v>
      </c>
      <c r="C7861">
        <v>2172197</v>
      </c>
      <c r="D7861" t="s">
        <v>26136</v>
      </c>
      <c r="E7861" t="s">
        <v>26137</v>
      </c>
      <c r="F7861" t="s">
        <v>15</v>
      </c>
      <c r="G7861" t="s">
        <v>36</v>
      </c>
      <c r="H7861">
        <v>61</v>
      </c>
      <c r="I7861" t="s">
        <v>26144</v>
      </c>
      <c r="J7861" t="s">
        <v>26145</v>
      </c>
      <c r="K7861" t="s">
        <v>26146</v>
      </c>
      <c r="L7861" t="s">
        <v>77979</v>
      </c>
    </row>
    <row r="7862" spans="1:12" x14ac:dyDescent="0.15">
      <c r="A7862" t="s">
        <v>12</v>
      </c>
      <c r="B7862">
        <v>2172198</v>
      </c>
      <c r="C7862">
        <v>2172218</v>
      </c>
      <c r="D7862" t="s">
        <v>26136</v>
      </c>
      <c r="E7862" t="s">
        <v>26137</v>
      </c>
      <c r="F7862" t="s">
        <v>15</v>
      </c>
      <c r="G7862" t="s">
        <v>16</v>
      </c>
      <c r="H7862">
        <v>82</v>
      </c>
      <c r="I7862" t="s">
        <v>26147</v>
      </c>
      <c r="J7862" t="s">
        <v>26148</v>
      </c>
      <c r="K7862" t="s">
        <v>26149</v>
      </c>
      <c r="L7862" t="s">
        <v>78011</v>
      </c>
    </row>
    <row r="7863" spans="1:12" x14ac:dyDescent="0.15">
      <c r="A7863" t="s">
        <v>12</v>
      </c>
      <c r="B7863">
        <v>2173718</v>
      </c>
      <c r="C7863">
        <v>2173738</v>
      </c>
      <c r="D7863" t="s">
        <v>26150</v>
      </c>
      <c r="E7863" t="s">
        <v>90</v>
      </c>
      <c r="F7863" t="s">
        <v>76</v>
      </c>
      <c r="G7863" t="s">
        <v>36</v>
      </c>
      <c r="H7863">
        <v>20</v>
      </c>
      <c r="I7863" t="s">
        <v>26151</v>
      </c>
      <c r="J7863" t="s">
        <v>26152</v>
      </c>
      <c r="K7863" t="s">
        <v>26153</v>
      </c>
      <c r="L7863" t="s">
        <v>77968</v>
      </c>
    </row>
    <row r="7864" spans="1:12" x14ac:dyDescent="0.15">
      <c r="A7864" t="s">
        <v>12</v>
      </c>
      <c r="B7864">
        <v>2173694</v>
      </c>
      <c r="C7864">
        <v>2173714</v>
      </c>
      <c r="D7864" t="s">
        <v>26150</v>
      </c>
      <c r="E7864" t="s">
        <v>90</v>
      </c>
      <c r="F7864" t="s">
        <v>76</v>
      </c>
      <c r="G7864" t="s">
        <v>36</v>
      </c>
      <c r="H7864">
        <v>44</v>
      </c>
      <c r="I7864" t="s">
        <v>26154</v>
      </c>
      <c r="J7864" t="s">
        <v>26155</v>
      </c>
      <c r="K7864" t="s">
        <v>26156</v>
      </c>
      <c r="L7864" t="s">
        <v>78016</v>
      </c>
    </row>
    <row r="7865" spans="1:12" x14ac:dyDescent="0.15">
      <c r="A7865" t="s">
        <v>12</v>
      </c>
      <c r="B7865">
        <v>2173665</v>
      </c>
      <c r="C7865">
        <v>2173685</v>
      </c>
      <c r="D7865" t="s">
        <v>26150</v>
      </c>
      <c r="E7865" t="s">
        <v>90</v>
      </c>
      <c r="F7865" t="s">
        <v>76</v>
      </c>
      <c r="G7865" t="s">
        <v>23</v>
      </c>
      <c r="H7865">
        <v>73</v>
      </c>
      <c r="I7865" t="s">
        <v>26157</v>
      </c>
      <c r="J7865" t="s">
        <v>26158</v>
      </c>
      <c r="K7865" t="s">
        <v>26159</v>
      </c>
      <c r="L7865" t="s">
        <v>77926</v>
      </c>
    </row>
    <row r="7866" spans="1:12" x14ac:dyDescent="0.15">
      <c r="A7866" t="s">
        <v>12</v>
      </c>
      <c r="B7866">
        <v>2173643</v>
      </c>
      <c r="C7866">
        <v>2173663</v>
      </c>
      <c r="D7866" t="s">
        <v>26150</v>
      </c>
      <c r="E7866" t="s">
        <v>90</v>
      </c>
      <c r="F7866" t="s">
        <v>76</v>
      </c>
      <c r="G7866" t="s">
        <v>16</v>
      </c>
      <c r="H7866">
        <v>95</v>
      </c>
      <c r="I7866" t="s">
        <v>26160</v>
      </c>
      <c r="J7866" t="s">
        <v>26161</v>
      </c>
      <c r="K7866" t="s">
        <v>26162</v>
      </c>
      <c r="L7866" t="s">
        <v>77920</v>
      </c>
    </row>
    <row r="7867" spans="1:12" x14ac:dyDescent="0.15">
      <c r="A7867" t="s">
        <v>12</v>
      </c>
      <c r="B7867">
        <v>2173932</v>
      </c>
      <c r="C7867">
        <v>2173952</v>
      </c>
      <c r="D7867" t="s">
        <v>26163</v>
      </c>
      <c r="E7867" t="s">
        <v>90</v>
      </c>
      <c r="F7867" t="s">
        <v>15</v>
      </c>
      <c r="G7867" t="s">
        <v>36</v>
      </c>
      <c r="H7867">
        <v>49</v>
      </c>
      <c r="I7867" t="s">
        <v>26164</v>
      </c>
      <c r="J7867" t="s">
        <v>26165</v>
      </c>
      <c r="K7867" t="s">
        <v>26166</v>
      </c>
      <c r="L7867" t="s">
        <v>77913</v>
      </c>
    </row>
    <row r="7868" spans="1:12" x14ac:dyDescent="0.15">
      <c r="A7868" t="s">
        <v>12</v>
      </c>
      <c r="B7868">
        <v>2173957</v>
      </c>
      <c r="C7868">
        <v>2173977</v>
      </c>
      <c r="D7868" t="s">
        <v>26163</v>
      </c>
      <c r="E7868" t="s">
        <v>90</v>
      </c>
      <c r="F7868" t="s">
        <v>15</v>
      </c>
      <c r="G7868" t="s">
        <v>16</v>
      </c>
      <c r="H7868">
        <v>74</v>
      </c>
      <c r="I7868" t="s">
        <v>26167</v>
      </c>
      <c r="J7868" t="s">
        <v>26168</v>
      </c>
      <c r="K7868" t="s">
        <v>26169</v>
      </c>
      <c r="L7868" t="s">
        <v>78005</v>
      </c>
    </row>
    <row r="7869" spans="1:12" x14ac:dyDescent="0.15">
      <c r="A7869" t="s">
        <v>12</v>
      </c>
      <c r="B7869">
        <v>2173992</v>
      </c>
      <c r="C7869">
        <v>2174012</v>
      </c>
      <c r="D7869" t="s">
        <v>26163</v>
      </c>
      <c r="E7869" t="s">
        <v>90</v>
      </c>
      <c r="F7869" t="s">
        <v>15</v>
      </c>
      <c r="G7869" t="s">
        <v>32</v>
      </c>
      <c r="H7869">
        <v>109</v>
      </c>
      <c r="I7869" t="s">
        <v>26170</v>
      </c>
      <c r="J7869" t="s">
        <v>26171</v>
      </c>
      <c r="K7869" t="s">
        <v>26172</v>
      </c>
      <c r="L7869" t="s">
        <v>77947</v>
      </c>
    </row>
    <row r="7870" spans="1:12" x14ac:dyDescent="0.15">
      <c r="A7870" t="s">
        <v>12</v>
      </c>
      <c r="B7870">
        <v>2174124</v>
      </c>
      <c r="C7870">
        <v>2174144</v>
      </c>
      <c r="D7870" t="s">
        <v>26163</v>
      </c>
      <c r="E7870" t="s">
        <v>90</v>
      </c>
      <c r="F7870" t="s">
        <v>15</v>
      </c>
      <c r="G7870" t="s">
        <v>23</v>
      </c>
      <c r="H7870">
        <v>241</v>
      </c>
      <c r="I7870" t="s">
        <v>26173</v>
      </c>
      <c r="J7870" t="s">
        <v>26174</v>
      </c>
      <c r="K7870" t="s">
        <v>26175</v>
      </c>
      <c r="L7870" t="s">
        <v>78154</v>
      </c>
    </row>
    <row r="7871" spans="1:12" x14ac:dyDescent="0.15">
      <c r="A7871" t="s">
        <v>12</v>
      </c>
      <c r="B7871">
        <v>2174426</v>
      </c>
      <c r="C7871">
        <v>2174446</v>
      </c>
      <c r="D7871" t="s">
        <v>26176</v>
      </c>
      <c r="E7871" t="s">
        <v>90</v>
      </c>
      <c r="F7871" t="s">
        <v>15</v>
      </c>
      <c r="G7871" t="s">
        <v>23</v>
      </c>
      <c r="H7871">
        <v>29</v>
      </c>
      <c r="I7871" t="s">
        <v>26177</v>
      </c>
      <c r="J7871" t="s">
        <v>26178</v>
      </c>
      <c r="K7871" t="s">
        <v>26179</v>
      </c>
      <c r="L7871" t="s">
        <v>77921</v>
      </c>
    </row>
    <row r="7872" spans="1:12" x14ac:dyDescent="0.15">
      <c r="A7872" t="s">
        <v>12</v>
      </c>
      <c r="B7872">
        <v>2174447</v>
      </c>
      <c r="C7872">
        <v>2174467</v>
      </c>
      <c r="D7872" t="s">
        <v>26176</v>
      </c>
      <c r="E7872" t="s">
        <v>90</v>
      </c>
      <c r="F7872" t="s">
        <v>15</v>
      </c>
      <c r="G7872" t="s">
        <v>23</v>
      </c>
      <c r="H7872">
        <v>50</v>
      </c>
      <c r="I7872" t="s">
        <v>26180</v>
      </c>
      <c r="J7872" t="s">
        <v>26181</v>
      </c>
      <c r="K7872" t="s">
        <v>26182</v>
      </c>
      <c r="L7872" t="s">
        <v>77925</v>
      </c>
    </row>
    <row r="7873" spans="1:12" x14ac:dyDescent="0.15">
      <c r="A7873" t="s">
        <v>12</v>
      </c>
      <c r="B7873">
        <v>2174480</v>
      </c>
      <c r="C7873">
        <v>2174500</v>
      </c>
      <c r="D7873" t="s">
        <v>26176</v>
      </c>
      <c r="E7873" t="s">
        <v>90</v>
      </c>
      <c r="F7873" t="s">
        <v>15</v>
      </c>
      <c r="G7873" t="s">
        <v>16</v>
      </c>
      <c r="H7873">
        <v>83</v>
      </c>
      <c r="I7873" t="s">
        <v>26183</v>
      </c>
      <c r="J7873" t="s">
        <v>26184</v>
      </c>
      <c r="K7873" t="s">
        <v>26185</v>
      </c>
      <c r="L7873" t="s">
        <v>77958</v>
      </c>
    </row>
    <row r="7874" spans="1:12" x14ac:dyDescent="0.15">
      <c r="A7874" t="s">
        <v>12</v>
      </c>
      <c r="B7874">
        <v>2174514</v>
      </c>
      <c r="C7874">
        <v>2174534</v>
      </c>
      <c r="D7874" t="s">
        <v>26176</v>
      </c>
      <c r="E7874" t="s">
        <v>90</v>
      </c>
      <c r="F7874" t="s">
        <v>15</v>
      </c>
      <c r="G7874" t="s">
        <v>36</v>
      </c>
      <c r="H7874">
        <v>117</v>
      </c>
      <c r="I7874" t="s">
        <v>26186</v>
      </c>
      <c r="J7874" t="s">
        <v>26187</v>
      </c>
      <c r="K7874" t="s">
        <v>26188</v>
      </c>
      <c r="L7874" t="s">
        <v>77930</v>
      </c>
    </row>
    <row r="7875" spans="1:12" x14ac:dyDescent="0.15">
      <c r="A7875" t="s">
        <v>12</v>
      </c>
      <c r="B7875">
        <v>2176867</v>
      </c>
      <c r="C7875">
        <v>2176887</v>
      </c>
      <c r="D7875" t="s">
        <v>26189</v>
      </c>
      <c r="E7875" t="s">
        <v>90</v>
      </c>
      <c r="F7875" t="s">
        <v>76</v>
      </c>
      <c r="G7875" t="s">
        <v>36</v>
      </c>
      <c r="H7875">
        <v>8</v>
      </c>
      <c r="I7875" t="s">
        <v>26190</v>
      </c>
      <c r="J7875" t="s">
        <v>26191</v>
      </c>
      <c r="K7875" t="s">
        <v>26192</v>
      </c>
      <c r="L7875" t="s">
        <v>77955</v>
      </c>
    </row>
    <row r="7876" spans="1:12" x14ac:dyDescent="0.15">
      <c r="A7876" t="s">
        <v>12</v>
      </c>
      <c r="B7876">
        <v>2176820</v>
      </c>
      <c r="C7876">
        <v>2176840</v>
      </c>
      <c r="D7876" t="s">
        <v>26189</v>
      </c>
      <c r="E7876" t="s">
        <v>90</v>
      </c>
      <c r="F7876" t="s">
        <v>76</v>
      </c>
      <c r="G7876" t="s">
        <v>36</v>
      </c>
      <c r="H7876">
        <v>55</v>
      </c>
      <c r="I7876" t="s">
        <v>26193</v>
      </c>
      <c r="J7876" t="s">
        <v>26194</v>
      </c>
      <c r="K7876" t="s">
        <v>26195</v>
      </c>
      <c r="L7876" t="s">
        <v>77992</v>
      </c>
    </row>
    <row r="7877" spans="1:12" x14ac:dyDescent="0.15">
      <c r="A7877" t="s">
        <v>12</v>
      </c>
      <c r="B7877">
        <v>2176797</v>
      </c>
      <c r="C7877">
        <v>2176817</v>
      </c>
      <c r="D7877" t="s">
        <v>26189</v>
      </c>
      <c r="E7877" t="s">
        <v>90</v>
      </c>
      <c r="F7877" t="s">
        <v>76</v>
      </c>
      <c r="G7877" t="s">
        <v>36</v>
      </c>
      <c r="H7877">
        <v>78</v>
      </c>
      <c r="I7877" t="s">
        <v>26196</v>
      </c>
      <c r="J7877" t="s">
        <v>26197</v>
      </c>
      <c r="K7877" t="s">
        <v>26198</v>
      </c>
      <c r="L7877" t="s">
        <v>78000</v>
      </c>
    </row>
    <row r="7878" spans="1:12" x14ac:dyDescent="0.15">
      <c r="A7878" t="s">
        <v>12</v>
      </c>
      <c r="B7878">
        <v>2176766</v>
      </c>
      <c r="C7878">
        <v>2176786</v>
      </c>
      <c r="D7878" t="s">
        <v>26189</v>
      </c>
      <c r="E7878" t="s">
        <v>90</v>
      </c>
      <c r="F7878" t="s">
        <v>76</v>
      </c>
      <c r="G7878" t="s">
        <v>23</v>
      </c>
      <c r="H7878">
        <v>109</v>
      </c>
      <c r="I7878" t="s">
        <v>26199</v>
      </c>
      <c r="J7878" t="s">
        <v>26200</v>
      </c>
      <c r="K7878" t="s">
        <v>26201</v>
      </c>
      <c r="L7878" t="s">
        <v>77947</v>
      </c>
    </row>
    <row r="7879" spans="1:12" x14ac:dyDescent="0.15">
      <c r="A7879" t="s">
        <v>12</v>
      </c>
      <c r="B7879">
        <v>2178037</v>
      </c>
      <c r="C7879">
        <v>2178057</v>
      </c>
      <c r="D7879" t="s">
        <v>26202</v>
      </c>
      <c r="E7879" t="s">
        <v>90</v>
      </c>
      <c r="F7879" t="s">
        <v>76</v>
      </c>
      <c r="G7879" t="s">
        <v>36</v>
      </c>
      <c r="H7879">
        <v>7</v>
      </c>
      <c r="I7879" t="s">
        <v>26203</v>
      </c>
      <c r="J7879" t="s">
        <v>26204</v>
      </c>
      <c r="K7879" t="s">
        <v>26205</v>
      </c>
      <c r="L7879" t="s">
        <v>77909</v>
      </c>
    </row>
    <row r="7880" spans="1:12" x14ac:dyDescent="0.15">
      <c r="A7880" t="s">
        <v>12</v>
      </c>
      <c r="B7880">
        <v>2178009</v>
      </c>
      <c r="C7880">
        <v>2178029</v>
      </c>
      <c r="D7880" t="s">
        <v>26202</v>
      </c>
      <c r="E7880" t="s">
        <v>90</v>
      </c>
      <c r="F7880" t="s">
        <v>76</v>
      </c>
      <c r="G7880" t="s">
        <v>23</v>
      </c>
      <c r="H7880">
        <v>35</v>
      </c>
      <c r="I7880" t="s">
        <v>26206</v>
      </c>
      <c r="J7880" t="s">
        <v>26207</v>
      </c>
      <c r="K7880" t="s">
        <v>26208</v>
      </c>
      <c r="L7880" t="s">
        <v>77936</v>
      </c>
    </row>
    <row r="7881" spans="1:12" x14ac:dyDescent="0.15">
      <c r="A7881" t="s">
        <v>12</v>
      </c>
      <c r="B7881">
        <v>2177975</v>
      </c>
      <c r="C7881">
        <v>2177995</v>
      </c>
      <c r="D7881" t="s">
        <v>26202</v>
      </c>
      <c r="E7881" t="s">
        <v>90</v>
      </c>
      <c r="F7881" t="s">
        <v>76</v>
      </c>
      <c r="G7881" t="s">
        <v>16</v>
      </c>
      <c r="H7881">
        <v>69</v>
      </c>
      <c r="I7881" t="s">
        <v>26209</v>
      </c>
      <c r="J7881" t="s">
        <v>26210</v>
      </c>
      <c r="K7881" t="s">
        <v>26211</v>
      </c>
      <c r="L7881" t="s">
        <v>78015</v>
      </c>
    </row>
    <row r="7882" spans="1:12" x14ac:dyDescent="0.15">
      <c r="A7882" t="s">
        <v>12</v>
      </c>
      <c r="B7882">
        <v>2177938</v>
      </c>
      <c r="C7882">
        <v>2177958</v>
      </c>
      <c r="D7882" t="s">
        <v>26202</v>
      </c>
      <c r="E7882" t="s">
        <v>90</v>
      </c>
      <c r="F7882" t="s">
        <v>76</v>
      </c>
      <c r="G7882" t="s">
        <v>23</v>
      </c>
      <c r="H7882">
        <v>106</v>
      </c>
      <c r="I7882" t="s">
        <v>26212</v>
      </c>
      <c r="J7882" t="s">
        <v>26213</v>
      </c>
      <c r="K7882" t="s">
        <v>26214</v>
      </c>
      <c r="L7882" t="s">
        <v>77914</v>
      </c>
    </row>
    <row r="7883" spans="1:12" x14ac:dyDescent="0.15">
      <c r="A7883" t="s">
        <v>12</v>
      </c>
      <c r="B7883">
        <v>2179122</v>
      </c>
      <c r="C7883">
        <v>2179142</v>
      </c>
      <c r="D7883" t="s">
        <v>26215</v>
      </c>
      <c r="E7883" t="s">
        <v>90</v>
      </c>
      <c r="F7883" t="s">
        <v>15</v>
      </c>
      <c r="G7883" t="s">
        <v>16</v>
      </c>
      <c r="H7883">
        <v>14</v>
      </c>
      <c r="I7883" t="s">
        <v>26216</v>
      </c>
      <c r="J7883" t="s">
        <v>26217</v>
      </c>
      <c r="K7883" t="s">
        <v>26218</v>
      </c>
      <c r="L7883" t="s">
        <v>77924</v>
      </c>
    </row>
    <row r="7884" spans="1:12" x14ac:dyDescent="0.15">
      <c r="A7884" t="s">
        <v>12</v>
      </c>
      <c r="B7884">
        <v>2179169</v>
      </c>
      <c r="C7884">
        <v>2179189</v>
      </c>
      <c r="D7884" t="s">
        <v>26215</v>
      </c>
      <c r="E7884" t="s">
        <v>90</v>
      </c>
      <c r="F7884" t="s">
        <v>15</v>
      </c>
      <c r="G7884" t="s">
        <v>32</v>
      </c>
      <c r="H7884">
        <v>61</v>
      </c>
      <c r="I7884" t="s">
        <v>26219</v>
      </c>
      <c r="J7884" t="s">
        <v>26220</v>
      </c>
      <c r="K7884" t="s">
        <v>26221</v>
      </c>
      <c r="L7884" t="s">
        <v>77979</v>
      </c>
    </row>
    <row r="7885" spans="1:12" x14ac:dyDescent="0.15">
      <c r="A7885" t="s">
        <v>12</v>
      </c>
      <c r="B7885">
        <v>2179196</v>
      </c>
      <c r="C7885">
        <v>2179216</v>
      </c>
      <c r="D7885" t="s">
        <v>26215</v>
      </c>
      <c r="E7885" t="s">
        <v>90</v>
      </c>
      <c r="F7885" t="s">
        <v>15</v>
      </c>
      <c r="G7885" t="s">
        <v>36</v>
      </c>
      <c r="H7885">
        <v>88</v>
      </c>
      <c r="I7885" t="s">
        <v>26222</v>
      </c>
      <c r="J7885" t="s">
        <v>26223</v>
      </c>
      <c r="K7885" t="s">
        <v>26224</v>
      </c>
      <c r="L7885" t="s">
        <v>77923</v>
      </c>
    </row>
    <row r="7886" spans="1:12" x14ac:dyDescent="0.15">
      <c r="A7886" t="s">
        <v>12</v>
      </c>
      <c r="B7886">
        <v>2179220</v>
      </c>
      <c r="C7886">
        <v>2179240</v>
      </c>
      <c r="D7886" t="s">
        <v>26215</v>
      </c>
      <c r="E7886" t="s">
        <v>90</v>
      </c>
      <c r="F7886" t="s">
        <v>15</v>
      </c>
      <c r="G7886" t="s">
        <v>32</v>
      </c>
      <c r="H7886">
        <v>112</v>
      </c>
      <c r="I7886" t="s">
        <v>26225</v>
      </c>
      <c r="J7886" t="s">
        <v>26226</v>
      </c>
      <c r="K7886" t="s">
        <v>26227</v>
      </c>
      <c r="L7886" t="s">
        <v>77950</v>
      </c>
    </row>
    <row r="7887" spans="1:12" x14ac:dyDescent="0.15">
      <c r="A7887" t="s">
        <v>12</v>
      </c>
      <c r="B7887">
        <v>2179447</v>
      </c>
      <c r="C7887">
        <v>2179467</v>
      </c>
      <c r="D7887" t="s">
        <v>26228</v>
      </c>
      <c r="E7887" t="s">
        <v>26229</v>
      </c>
      <c r="F7887" t="s">
        <v>15</v>
      </c>
      <c r="G7887" t="s">
        <v>32</v>
      </c>
      <c r="H7887">
        <v>1</v>
      </c>
      <c r="I7887" t="s">
        <v>26230</v>
      </c>
      <c r="J7887" t="s">
        <v>26231</v>
      </c>
      <c r="K7887" t="s">
        <v>26232</v>
      </c>
      <c r="L7887" t="s">
        <v>77917</v>
      </c>
    </row>
    <row r="7888" spans="1:12" x14ac:dyDescent="0.15">
      <c r="A7888" t="s">
        <v>12</v>
      </c>
      <c r="B7888">
        <v>2179486</v>
      </c>
      <c r="C7888">
        <v>2179506</v>
      </c>
      <c r="D7888" t="s">
        <v>26228</v>
      </c>
      <c r="E7888" t="s">
        <v>26229</v>
      </c>
      <c r="F7888" t="s">
        <v>15</v>
      </c>
      <c r="G7888" t="s">
        <v>36</v>
      </c>
      <c r="H7888">
        <v>40</v>
      </c>
      <c r="I7888" t="s">
        <v>26233</v>
      </c>
      <c r="J7888" t="s">
        <v>26234</v>
      </c>
      <c r="K7888" t="s">
        <v>26235</v>
      </c>
      <c r="L7888" t="s">
        <v>77952</v>
      </c>
    </row>
    <row r="7889" spans="1:12" x14ac:dyDescent="0.15">
      <c r="A7889" t="s">
        <v>12</v>
      </c>
      <c r="B7889">
        <v>2179517</v>
      </c>
      <c r="C7889">
        <v>2179537</v>
      </c>
      <c r="D7889" t="s">
        <v>26228</v>
      </c>
      <c r="E7889" t="s">
        <v>26229</v>
      </c>
      <c r="F7889" t="s">
        <v>15</v>
      </c>
      <c r="G7889" t="s">
        <v>23</v>
      </c>
      <c r="H7889">
        <v>71</v>
      </c>
      <c r="I7889" t="s">
        <v>26236</v>
      </c>
      <c r="J7889" t="s">
        <v>26237</v>
      </c>
      <c r="K7889" t="s">
        <v>26238</v>
      </c>
      <c r="L7889" t="s">
        <v>77969</v>
      </c>
    </row>
    <row r="7890" spans="1:12" x14ac:dyDescent="0.15">
      <c r="A7890" t="s">
        <v>12</v>
      </c>
      <c r="B7890">
        <v>2179544</v>
      </c>
      <c r="C7890">
        <v>2179564</v>
      </c>
      <c r="D7890" t="s">
        <v>26228</v>
      </c>
      <c r="E7890" t="s">
        <v>26229</v>
      </c>
      <c r="F7890" t="s">
        <v>15</v>
      </c>
      <c r="G7890" t="s">
        <v>23</v>
      </c>
      <c r="H7890">
        <v>98</v>
      </c>
      <c r="I7890" t="s">
        <v>26239</v>
      </c>
      <c r="J7890" t="s">
        <v>26240</v>
      </c>
      <c r="K7890" t="s">
        <v>26241</v>
      </c>
      <c r="L7890" t="s">
        <v>78048</v>
      </c>
    </row>
    <row r="7891" spans="1:12" x14ac:dyDescent="0.15">
      <c r="A7891" t="s">
        <v>12</v>
      </c>
      <c r="B7891">
        <v>2180755</v>
      </c>
      <c r="C7891">
        <v>2180775</v>
      </c>
      <c r="D7891" t="s">
        <v>26242</v>
      </c>
      <c r="E7891" t="s">
        <v>26243</v>
      </c>
      <c r="F7891" t="s">
        <v>76</v>
      </c>
      <c r="G7891" t="s">
        <v>23</v>
      </c>
      <c r="H7891">
        <v>0</v>
      </c>
      <c r="I7891" t="s">
        <v>26244</v>
      </c>
      <c r="J7891" t="s">
        <v>26245</v>
      </c>
      <c r="K7891" t="s">
        <v>26246</v>
      </c>
      <c r="L7891" t="s">
        <v>77980</v>
      </c>
    </row>
    <row r="7892" spans="1:12" x14ac:dyDescent="0.15">
      <c r="A7892" t="s">
        <v>12</v>
      </c>
      <c r="B7892">
        <v>2180731</v>
      </c>
      <c r="C7892">
        <v>2180751</v>
      </c>
      <c r="D7892" t="s">
        <v>26242</v>
      </c>
      <c r="E7892" t="s">
        <v>26243</v>
      </c>
      <c r="F7892" t="s">
        <v>76</v>
      </c>
      <c r="G7892" t="s">
        <v>16</v>
      </c>
      <c r="H7892">
        <v>24</v>
      </c>
      <c r="I7892" t="s">
        <v>26247</v>
      </c>
      <c r="J7892" t="s">
        <v>26248</v>
      </c>
      <c r="K7892" t="s">
        <v>26249</v>
      </c>
      <c r="L7892" t="s">
        <v>77966</v>
      </c>
    </row>
    <row r="7893" spans="1:12" x14ac:dyDescent="0.15">
      <c r="A7893" t="s">
        <v>12</v>
      </c>
      <c r="B7893">
        <v>2180688</v>
      </c>
      <c r="C7893">
        <v>2180708</v>
      </c>
      <c r="D7893" t="s">
        <v>26242</v>
      </c>
      <c r="E7893" t="s">
        <v>26243</v>
      </c>
      <c r="F7893" t="s">
        <v>76</v>
      </c>
      <c r="G7893" t="s">
        <v>16</v>
      </c>
      <c r="H7893">
        <v>67</v>
      </c>
      <c r="I7893" t="s">
        <v>26250</v>
      </c>
      <c r="J7893" t="s">
        <v>26251</v>
      </c>
      <c r="K7893" t="s">
        <v>26252</v>
      </c>
      <c r="L7893" t="s">
        <v>77981</v>
      </c>
    </row>
    <row r="7894" spans="1:12" x14ac:dyDescent="0.15">
      <c r="A7894" t="s">
        <v>12</v>
      </c>
      <c r="B7894">
        <v>2180665</v>
      </c>
      <c r="C7894">
        <v>2180685</v>
      </c>
      <c r="D7894" t="s">
        <v>26242</v>
      </c>
      <c r="E7894" t="s">
        <v>26243</v>
      </c>
      <c r="F7894" t="s">
        <v>76</v>
      </c>
      <c r="G7894" t="s">
        <v>16</v>
      </c>
      <c r="H7894">
        <v>90</v>
      </c>
      <c r="I7894" t="s">
        <v>26253</v>
      </c>
      <c r="J7894" t="s">
        <v>26254</v>
      </c>
      <c r="K7894" t="s">
        <v>26255</v>
      </c>
      <c r="L7894" t="s">
        <v>78017</v>
      </c>
    </row>
    <row r="7895" spans="1:12" x14ac:dyDescent="0.15">
      <c r="A7895" t="s">
        <v>12</v>
      </c>
      <c r="B7895">
        <v>2181100</v>
      </c>
      <c r="C7895">
        <v>2181120</v>
      </c>
      <c r="D7895" t="s">
        <v>26256</v>
      </c>
      <c r="E7895" t="s">
        <v>90</v>
      </c>
      <c r="F7895" t="s">
        <v>76</v>
      </c>
      <c r="G7895" t="s">
        <v>36</v>
      </c>
      <c r="H7895">
        <v>16</v>
      </c>
      <c r="I7895" t="s">
        <v>26257</v>
      </c>
      <c r="J7895" t="s">
        <v>26258</v>
      </c>
      <c r="K7895" t="s">
        <v>26259</v>
      </c>
      <c r="L7895" t="s">
        <v>77905</v>
      </c>
    </row>
    <row r="7896" spans="1:12" x14ac:dyDescent="0.15">
      <c r="A7896" t="s">
        <v>12</v>
      </c>
      <c r="B7896">
        <v>2181078</v>
      </c>
      <c r="C7896">
        <v>2181098</v>
      </c>
      <c r="D7896" t="s">
        <v>26256</v>
      </c>
      <c r="E7896" t="s">
        <v>90</v>
      </c>
      <c r="F7896" t="s">
        <v>76</v>
      </c>
      <c r="G7896" t="s">
        <v>36</v>
      </c>
      <c r="H7896">
        <v>38</v>
      </c>
      <c r="I7896" t="s">
        <v>26260</v>
      </c>
      <c r="J7896" t="s">
        <v>26261</v>
      </c>
      <c r="K7896" t="s">
        <v>26262</v>
      </c>
      <c r="L7896" t="s">
        <v>78008</v>
      </c>
    </row>
    <row r="7897" spans="1:12" x14ac:dyDescent="0.15">
      <c r="A7897" t="s">
        <v>12</v>
      </c>
      <c r="B7897">
        <v>2181017</v>
      </c>
      <c r="C7897">
        <v>2181037</v>
      </c>
      <c r="D7897" t="s">
        <v>26256</v>
      </c>
      <c r="E7897" t="s">
        <v>90</v>
      </c>
      <c r="F7897" t="s">
        <v>76</v>
      </c>
      <c r="G7897" t="s">
        <v>36</v>
      </c>
      <c r="H7897">
        <v>99</v>
      </c>
      <c r="I7897" t="s">
        <v>26263</v>
      </c>
      <c r="J7897" t="s">
        <v>26264</v>
      </c>
      <c r="K7897" t="s">
        <v>26265</v>
      </c>
      <c r="L7897" t="s">
        <v>78051</v>
      </c>
    </row>
    <row r="7898" spans="1:12" x14ac:dyDescent="0.15">
      <c r="A7898" t="s">
        <v>12</v>
      </c>
      <c r="B7898">
        <v>2180993</v>
      </c>
      <c r="C7898">
        <v>2181013</v>
      </c>
      <c r="D7898" t="s">
        <v>26256</v>
      </c>
      <c r="E7898" t="s">
        <v>90</v>
      </c>
      <c r="F7898" t="s">
        <v>76</v>
      </c>
      <c r="G7898" t="s">
        <v>16</v>
      </c>
      <c r="H7898">
        <v>123</v>
      </c>
      <c r="I7898" t="s">
        <v>26266</v>
      </c>
      <c r="J7898" t="s">
        <v>26267</v>
      </c>
      <c r="K7898" t="s">
        <v>26268</v>
      </c>
      <c r="L7898" t="s">
        <v>78061</v>
      </c>
    </row>
    <row r="7899" spans="1:12" x14ac:dyDescent="0.15">
      <c r="A7899" t="s">
        <v>12</v>
      </c>
      <c r="B7899">
        <v>2181266</v>
      </c>
      <c r="C7899">
        <v>2181286</v>
      </c>
      <c r="D7899" t="s">
        <v>26269</v>
      </c>
      <c r="E7899" t="s">
        <v>90</v>
      </c>
      <c r="F7899" t="s">
        <v>15</v>
      </c>
      <c r="G7899" t="s">
        <v>23</v>
      </c>
      <c r="H7899">
        <v>31</v>
      </c>
      <c r="I7899" t="s">
        <v>26270</v>
      </c>
      <c r="J7899" t="s">
        <v>26271</v>
      </c>
      <c r="K7899" t="s">
        <v>26272</v>
      </c>
      <c r="L7899" t="s">
        <v>77910</v>
      </c>
    </row>
    <row r="7900" spans="1:12" x14ac:dyDescent="0.15">
      <c r="A7900" t="s">
        <v>12</v>
      </c>
      <c r="B7900">
        <v>2181288</v>
      </c>
      <c r="C7900">
        <v>2181308</v>
      </c>
      <c r="D7900" t="s">
        <v>26269</v>
      </c>
      <c r="E7900" t="s">
        <v>90</v>
      </c>
      <c r="F7900" t="s">
        <v>15</v>
      </c>
      <c r="G7900" t="s">
        <v>23</v>
      </c>
      <c r="H7900">
        <v>53</v>
      </c>
      <c r="I7900" t="s">
        <v>26273</v>
      </c>
      <c r="J7900" t="s">
        <v>26274</v>
      </c>
      <c r="K7900" t="s">
        <v>26275</v>
      </c>
      <c r="L7900" t="s">
        <v>77922</v>
      </c>
    </row>
    <row r="7901" spans="1:12" x14ac:dyDescent="0.15">
      <c r="A7901" t="s">
        <v>12</v>
      </c>
      <c r="B7901">
        <v>2181335</v>
      </c>
      <c r="C7901">
        <v>2181355</v>
      </c>
      <c r="D7901" t="s">
        <v>26269</v>
      </c>
      <c r="E7901" t="s">
        <v>90</v>
      </c>
      <c r="F7901" t="s">
        <v>15</v>
      </c>
      <c r="G7901" t="s">
        <v>36</v>
      </c>
      <c r="H7901">
        <v>100</v>
      </c>
      <c r="I7901" t="s">
        <v>26276</v>
      </c>
      <c r="J7901" t="s">
        <v>26277</v>
      </c>
      <c r="K7901" t="s">
        <v>26278</v>
      </c>
      <c r="L7901" t="s">
        <v>77953</v>
      </c>
    </row>
    <row r="7902" spans="1:12" x14ac:dyDescent="0.15">
      <c r="A7902" t="s">
        <v>12</v>
      </c>
      <c r="B7902">
        <v>2181366</v>
      </c>
      <c r="C7902">
        <v>2181386</v>
      </c>
      <c r="D7902" t="s">
        <v>26269</v>
      </c>
      <c r="E7902" t="s">
        <v>90</v>
      </c>
      <c r="F7902" t="s">
        <v>15</v>
      </c>
      <c r="G7902" t="s">
        <v>23</v>
      </c>
      <c r="H7902">
        <v>131</v>
      </c>
      <c r="I7902" t="s">
        <v>26279</v>
      </c>
      <c r="J7902" t="s">
        <v>26280</v>
      </c>
      <c r="K7902" t="s">
        <v>26281</v>
      </c>
      <c r="L7902" t="s">
        <v>77941</v>
      </c>
    </row>
    <row r="7903" spans="1:12" x14ac:dyDescent="0.15">
      <c r="A7903" t="s">
        <v>12</v>
      </c>
      <c r="B7903">
        <v>2184864</v>
      </c>
      <c r="C7903">
        <v>2184884</v>
      </c>
      <c r="D7903" t="s">
        <v>26282</v>
      </c>
      <c r="E7903" t="s">
        <v>90</v>
      </c>
      <c r="F7903" t="s">
        <v>76</v>
      </c>
      <c r="G7903" t="s">
        <v>23</v>
      </c>
      <c r="H7903">
        <v>28</v>
      </c>
      <c r="I7903" t="s">
        <v>26283</v>
      </c>
      <c r="J7903" t="s">
        <v>26284</v>
      </c>
      <c r="K7903" t="s">
        <v>26285</v>
      </c>
      <c r="L7903" t="s">
        <v>77956</v>
      </c>
    </row>
    <row r="7904" spans="1:12" x14ac:dyDescent="0.15">
      <c r="A7904" t="s">
        <v>12</v>
      </c>
      <c r="B7904">
        <v>2184840</v>
      </c>
      <c r="C7904">
        <v>2184860</v>
      </c>
      <c r="D7904" t="s">
        <v>26282</v>
      </c>
      <c r="E7904" t="s">
        <v>90</v>
      </c>
      <c r="F7904" t="s">
        <v>76</v>
      </c>
      <c r="G7904" t="s">
        <v>36</v>
      </c>
      <c r="H7904">
        <v>52</v>
      </c>
      <c r="I7904" t="s">
        <v>26286</v>
      </c>
      <c r="J7904" t="s">
        <v>26287</v>
      </c>
      <c r="K7904" t="s">
        <v>26288</v>
      </c>
      <c r="L7904" t="s">
        <v>77959</v>
      </c>
    </row>
    <row r="7905" spans="1:12" x14ac:dyDescent="0.15">
      <c r="A7905" t="s">
        <v>12</v>
      </c>
      <c r="B7905">
        <v>2184810</v>
      </c>
      <c r="C7905">
        <v>2184830</v>
      </c>
      <c r="D7905" t="s">
        <v>26282</v>
      </c>
      <c r="E7905" t="s">
        <v>90</v>
      </c>
      <c r="F7905" t="s">
        <v>76</v>
      </c>
      <c r="G7905" t="s">
        <v>36</v>
      </c>
      <c r="H7905">
        <v>82</v>
      </c>
      <c r="I7905" t="s">
        <v>26289</v>
      </c>
      <c r="J7905" t="s">
        <v>26290</v>
      </c>
      <c r="K7905" t="s">
        <v>26291</v>
      </c>
      <c r="L7905" t="s">
        <v>78011</v>
      </c>
    </row>
    <row r="7906" spans="1:12" x14ac:dyDescent="0.15">
      <c r="A7906" t="s">
        <v>12</v>
      </c>
      <c r="B7906">
        <v>2184786</v>
      </c>
      <c r="C7906">
        <v>2184806</v>
      </c>
      <c r="D7906" t="s">
        <v>26282</v>
      </c>
      <c r="E7906" t="s">
        <v>90</v>
      </c>
      <c r="F7906" t="s">
        <v>76</v>
      </c>
      <c r="G7906" t="s">
        <v>36</v>
      </c>
      <c r="H7906">
        <v>106</v>
      </c>
      <c r="I7906" t="s">
        <v>26292</v>
      </c>
      <c r="J7906" t="s">
        <v>26293</v>
      </c>
      <c r="K7906" t="s">
        <v>26294</v>
      </c>
      <c r="L7906" t="s">
        <v>77914</v>
      </c>
    </row>
    <row r="7907" spans="1:12" x14ac:dyDescent="0.15">
      <c r="A7907" t="s">
        <v>12</v>
      </c>
      <c r="B7907">
        <v>2185221</v>
      </c>
      <c r="C7907">
        <v>2185241</v>
      </c>
      <c r="D7907" t="s">
        <v>26295</v>
      </c>
      <c r="E7907" t="s">
        <v>90</v>
      </c>
      <c r="F7907" t="s">
        <v>15</v>
      </c>
      <c r="G7907" t="s">
        <v>32</v>
      </c>
      <c r="H7907">
        <v>1</v>
      </c>
      <c r="I7907" t="s">
        <v>26296</v>
      </c>
      <c r="J7907" t="s">
        <v>26297</v>
      </c>
      <c r="K7907" t="s">
        <v>26298</v>
      </c>
      <c r="L7907" t="s">
        <v>77917</v>
      </c>
    </row>
    <row r="7908" spans="1:12" x14ac:dyDescent="0.15">
      <c r="A7908" t="s">
        <v>12</v>
      </c>
      <c r="B7908">
        <v>2185246</v>
      </c>
      <c r="C7908">
        <v>2185266</v>
      </c>
      <c r="D7908" t="s">
        <v>26295</v>
      </c>
      <c r="E7908" t="s">
        <v>90</v>
      </c>
      <c r="F7908" t="s">
        <v>15</v>
      </c>
      <c r="G7908" t="s">
        <v>23</v>
      </c>
      <c r="H7908">
        <v>26</v>
      </c>
      <c r="I7908" t="s">
        <v>26299</v>
      </c>
      <c r="J7908" t="s">
        <v>26300</v>
      </c>
      <c r="K7908" t="s">
        <v>26301</v>
      </c>
      <c r="L7908" t="s">
        <v>78002</v>
      </c>
    </row>
    <row r="7909" spans="1:12" x14ac:dyDescent="0.15">
      <c r="A7909" t="s">
        <v>12</v>
      </c>
      <c r="B7909">
        <v>2185276</v>
      </c>
      <c r="C7909">
        <v>2185296</v>
      </c>
      <c r="D7909" t="s">
        <v>26295</v>
      </c>
      <c r="E7909" t="s">
        <v>90</v>
      </c>
      <c r="F7909" t="s">
        <v>15</v>
      </c>
      <c r="G7909" t="s">
        <v>32</v>
      </c>
      <c r="H7909">
        <v>56</v>
      </c>
      <c r="I7909" t="s">
        <v>26302</v>
      </c>
      <c r="J7909" t="s">
        <v>26303</v>
      </c>
      <c r="K7909" t="s">
        <v>26304</v>
      </c>
      <c r="L7909" t="s">
        <v>77971</v>
      </c>
    </row>
    <row r="7910" spans="1:12" x14ac:dyDescent="0.15">
      <c r="A7910" t="s">
        <v>12</v>
      </c>
      <c r="B7910">
        <v>2185303</v>
      </c>
      <c r="C7910">
        <v>2185323</v>
      </c>
      <c r="D7910" t="s">
        <v>26295</v>
      </c>
      <c r="E7910" t="s">
        <v>90</v>
      </c>
      <c r="F7910" t="s">
        <v>15</v>
      </c>
      <c r="G7910" t="s">
        <v>32</v>
      </c>
      <c r="H7910">
        <v>83</v>
      </c>
      <c r="I7910" t="s">
        <v>26305</v>
      </c>
      <c r="J7910" t="s">
        <v>26306</v>
      </c>
      <c r="K7910" t="s">
        <v>26307</v>
      </c>
      <c r="L7910" t="s">
        <v>77958</v>
      </c>
    </row>
    <row r="7911" spans="1:12" x14ac:dyDescent="0.15">
      <c r="A7911" t="s">
        <v>12</v>
      </c>
      <c r="B7911">
        <v>2185998</v>
      </c>
      <c r="C7911">
        <v>2186018</v>
      </c>
      <c r="D7911" t="s">
        <v>26308</v>
      </c>
      <c r="E7911" t="s">
        <v>90</v>
      </c>
      <c r="F7911" t="s">
        <v>15</v>
      </c>
      <c r="G7911" t="s">
        <v>16</v>
      </c>
      <c r="H7911">
        <v>8</v>
      </c>
      <c r="I7911" t="s">
        <v>26309</v>
      </c>
      <c r="J7911" t="s">
        <v>26310</v>
      </c>
      <c r="K7911" t="s">
        <v>26311</v>
      </c>
      <c r="L7911" t="s">
        <v>77955</v>
      </c>
    </row>
    <row r="7912" spans="1:12" x14ac:dyDescent="0.15">
      <c r="A7912" t="s">
        <v>12</v>
      </c>
      <c r="B7912">
        <v>2186023</v>
      </c>
      <c r="C7912">
        <v>2186043</v>
      </c>
      <c r="D7912" t="s">
        <v>26308</v>
      </c>
      <c r="E7912" t="s">
        <v>90</v>
      </c>
      <c r="F7912" t="s">
        <v>15</v>
      </c>
      <c r="G7912" t="s">
        <v>36</v>
      </c>
      <c r="H7912">
        <v>33</v>
      </c>
      <c r="I7912" t="s">
        <v>26312</v>
      </c>
      <c r="J7912" t="s">
        <v>26313</v>
      </c>
      <c r="K7912" t="s">
        <v>26314</v>
      </c>
      <c r="L7912" t="s">
        <v>77977</v>
      </c>
    </row>
    <row r="7913" spans="1:12" x14ac:dyDescent="0.15">
      <c r="A7913" t="s">
        <v>12</v>
      </c>
      <c r="B7913">
        <v>2186060</v>
      </c>
      <c r="C7913">
        <v>2186080</v>
      </c>
      <c r="D7913" t="s">
        <v>26308</v>
      </c>
      <c r="E7913" t="s">
        <v>90</v>
      </c>
      <c r="F7913" t="s">
        <v>15</v>
      </c>
      <c r="G7913" t="s">
        <v>16</v>
      </c>
      <c r="H7913">
        <v>70</v>
      </c>
      <c r="I7913" t="s">
        <v>26315</v>
      </c>
      <c r="J7913" t="s">
        <v>26316</v>
      </c>
      <c r="K7913" t="s">
        <v>26317</v>
      </c>
      <c r="L7913" t="s">
        <v>77919</v>
      </c>
    </row>
    <row r="7914" spans="1:12" x14ac:dyDescent="0.15">
      <c r="A7914" t="s">
        <v>12</v>
      </c>
      <c r="B7914">
        <v>2186087</v>
      </c>
      <c r="C7914">
        <v>2186107</v>
      </c>
      <c r="D7914" t="s">
        <v>26308</v>
      </c>
      <c r="E7914" t="s">
        <v>90</v>
      </c>
      <c r="F7914" t="s">
        <v>15</v>
      </c>
      <c r="G7914" t="s">
        <v>16</v>
      </c>
      <c r="H7914">
        <v>97</v>
      </c>
      <c r="I7914" t="s">
        <v>26318</v>
      </c>
      <c r="J7914" t="s">
        <v>26319</v>
      </c>
      <c r="K7914" t="s">
        <v>26320</v>
      </c>
      <c r="L7914" t="s">
        <v>78010</v>
      </c>
    </row>
    <row r="7915" spans="1:12" x14ac:dyDescent="0.15">
      <c r="A7915" t="s">
        <v>12</v>
      </c>
      <c r="B7915">
        <v>2186638</v>
      </c>
      <c r="C7915">
        <v>2186658</v>
      </c>
      <c r="D7915" t="s">
        <v>26321</v>
      </c>
      <c r="E7915" t="s">
        <v>90</v>
      </c>
      <c r="F7915" t="s">
        <v>15</v>
      </c>
      <c r="G7915" t="s">
        <v>32</v>
      </c>
      <c r="H7915">
        <v>11</v>
      </c>
      <c r="I7915" t="s">
        <v>26322</v>
      </c>
      <c r="J7915" t="s">
        <v>26323</v>
      </c>
      <c r="K7915" t="s">
        <v>26324</v>
      </c>
      <c r="L7915" t="s">
        <v>77974</v>
      </c>
    </row>
    <row r="7916" spans="1:12" x14ac:dyDescent="0.15">
      <c r="A7916" t="s">
        <v>12</v>
      </c>
      <c r="B7916">
        <v>2186665</v>
      </c>
      <c r="C7916">
        <v>2186685</v>
      </c>
      <c r="D7916" t="s">
        <v>26321</v>
      </c>
      <c r="E7916" t="s">
        <v>90</v>
      </c>
      <c r="F7916" t="s">
        <v>15</v>
      </c>
      <c r="G7916" t="s">
        <v>23</v>
      </c>
      <c r="H7916">
        <v>38</v>
      </c>
      <c r="I7916" t="s">
        <v>26325</v>
      </c>
      <c r="J7916" t="s">
        <v>26326</v>
      </c>
      <c r="K7916" t="s">
        <v>26327</v>
      </c>
      <c r="L7916" t="s">
        <v>78008</v>
      </c>
    </row>
    <row r="7917" spans="1:12" x14ac:dyDescent="0.15">
      <c r="A7917" t="s">
        <v>12</v>
      </c>
      <c r="B7917">
        <v>2186700</v>
      </c>
      <c r="C7917">
        <v>2186720</v>
      </c>
      <c r="D7917" t="s">
        <v>26321</v>
      </c>
      <c r="E7917" t="s">
        <v>90</v>
      </c>
      <c r="F7917" t="s">
        <v>15</v>
      </c>
      <c r="G7917" t="s">
        <v>16</v>
      </c>
      <c r="H7917">
        <v>73</v>
      </c>
      <c r="I7917" t="s">
        <v>26328</v>
      </c>
      <c r="J7917" t="s">
        <v>26329</v>
      </c>
      <c r="K7917" t="s">
        <v>26330</v>
      </c>
      <c r="L7917" t="s">
        <v>77926</v>
      </c>
    </row>
    <row r="7918" spans="1:12" x14ac:dyDescent="0.15">
      <c r="A7918" t="s">
        <v>12</v>
      </c>
      <c r="B7918">
        <v>2186736</v>
      </c>
      <c r="C7918">
        <v>2186756</v>
      </c>
      <c r="D7918" t="s">
        <v>26321</v>
      </c>
      <c r="E7918" t="s">
        <v>90</v>
      </c>
      <c r="F7918" t="s">
        <v>15</v>
      </c>
      <c r="G7918" t="s">
        <v>32</v>
      </c>
      <c r="H7918">
        <v>109</v>
      </c>
      <c r="I7918" t="s">
        <v>26331</v>
      </c>
      <c r="J7918" t="s">
        <v>26332</v>
      </c>
      <c r="K7918" t="s">
        <v>26333</v>
      </c>
      <c r="L7918" t="s">
        <v>77947</v>
      </c>
    </row>
    <row r="7919" spans="1:12" x14ac:dyDescent="0.15">
      <c r="A7919" t="s">
        <v>12</v>
      </c>
      <c r="B7919">
        <v>2190175</v>
      </c>
      <c r="C7919">
        <v>2190195</v>
      </c>
      <c r="D7919" t="s">
        <v>26334</v>
      </c>
      <c r="E7919" t="s">
        <v>90</v>
      </c>
      <c r="F7919" t="s">
        <v>76</v>
      </c>
      <c r="G7919" t="s">
        <v>16</v>
      </c>
      <c r="H7919">
        <v>0</v>
      </c>
      <c r="I7919" t="s">
        <v>26335</v>
      </c>
      <c r="J7919" t="s">
        <v>26336</v>
      </c>
      <c r="K7919" t="s">
        <v>26337</v>
      </c>
      <c r="L7919" t="s">
        <v>77980</v>
      </c>
    </row>
    <row r="7920" spans="1:12" x14ac:dyDescent="0.15">
      <c r="A7920" t="s">
        <v>12</v>
      </c>
      <c r="B7920">
        <v>2190150</v>
      </c>
      <c r="C7920">
        <v>2190170</v>
      </c>
      <c r="D7920" t="s">
        <v>26334</v>
      </c>
      <c r="E7920" t="s">
        <v>90</v>
      </c>
      <c r="F7920" t="s">
        <v>76</v>
      </c>
      <c r="G7920" t="s">
        <v>36</v>
      </c>
      <c r="H7920">
        <v>25</v>
      </c>
      <c r="I7920" t="s">
        <v>26338</v>
      </c>
      <c r="J7920" t="s">
        <v>26339</v>
      </c>
      <c r="K7920" t="s">
        <v>26340</v>
      </c>
      <c r="L7920" t="s">
        <v>78012</v>
      </c>
    </row>
    <row r="7921" spans="1:12" x14ac:dyDescent="0.15">
      <c r="A7921" t="s">
        <v>12</v>
      </c>
      <c r="B7921">
        <v>2190130</v>
      </c>
      <c r="C7921">
        <v>2190150</v>
      </c>
      <c r="D7921" t="s">
        <v>26334</v>
      </c>
      <c r="E7921" t="s">
        <v>90</v>
      </c>
      <c r="F7921" t="s">
        <v>76</v>
      </c>
      <c r="G7921" t="s">
        <v>16</v>
      </c>
      <c r="H7921">
        <v>45</v>
      </c>
      <c r="I7921" t="s">
        <v>26341</v>
      </c>
      <c r="J7921" t="s">
        <v>26342</v>
      </c>
      <c r="K7921" t="s">
        <v>26343</v>
      </c>
      <c r="L7921" t="s">
        <v>77967</v>
      </c>
    </row>
    <row r="7922" spans="1:12" x14ac:dyDescent="0.15">
      <c r="A7922" t="s">
        <v>12</v>
      </c>
      <c r="B7922">
        <v>2190104</v>
      </c>
      <c r="C7922">
        <v>2190124</v>
      </c>
      <c r="D7922" t="s">
        <v>26334</v>
      </c>
      <c r="E7922" t="s">
        <v>90</v>
      </c>
      <c r="F7922" t="s">
        <v>76</v>
      </c>
      <c r="G7922" t="s">
        <v>16</v>
      </c>
      <c r="H7922">
        <v>71</v>
      </c>
      <c r="I7922" t="s">
        <v>26344</v>
      </c>
      <c r="J7922" t="s">
        <v>26345</v>
      </c>
      <c r="K7922" t="s">
        <v>26346</v>
      </c>
      <c r="L7922" t="s">
        <v>77969</v>
      </c>
    </row>
    <row r="7923" spans="1:12" x14ac:dyDescent="0.15">
      <c r="A7923" t="s">
        <v>12</v>
      </c>
      <c r="B7923">
        <v>2190607</v>
      </c>
      <c r="C7923">
        <v>2190627</v>
      </c>
      <c r="D7923" t="s">
        <v>26347</v>
      </c>
      <c r="E7923" t="s">
        <v>90</v>
      </c>
      <c r="F7923" t="s">
        <v>76</v>
      </c>
      <c r="G7923" t="s">
        <v>32</v>
      </c>
      <c r="H7923">
        <v>8</v>
      </c>
      <c r="I7923" t="s">
        <v>26348</v>
      </c>
      <c r="J7923" t="s">
        <v>26349</v>
      </c>
      <c r="K7923" t="s">
        <v>26350</v>
      </c>
      <c r="L7923" t="s">
        <v>77955</v>
      </c>
    </row>
    <row r="7924" spans="1:12" x14ac:dyDescent="0.15">
      <c r="A7924" t="s">
        <v>12</v>
      </c>
      <c r="B7924">
        <v>2190587</v>
      </c>
      <c r="C7924">
        <v>2190607</v>
      </c>
      <c r="D7924" t="s">
        <v>26347</v>
      </c>
      <c r="E7924" t="s">
        <v>90</v>
      </c>
      <c r="F7924" t="s">
        <v>76</v>
      </c>
      <c r="G7924" t="s">
        <v>16</v>
      </c>
      <c r="H7924">
        <v>28</v>
      </c>
      <c r="I7924" t="s">
        <v>26351</v>
      </c>
      <c r="J7924" t="s">
        <v>26352</v>
      </c>
      <c r="K7924" t="s">
        <v>26353</v>
      </c>
      <c r="L7924" t="s">
        <v>77956</v>
      </c>
    </row>
    <row r="7925" spans="1:12" x14ac:dyDescent="0.15">
      <c r="A7925" t="s">
        <v>12</v>
      </c>
      <c r="B7925">
        <v>2190550</v>
      </c>
      <c r="C7925">
        <v>2190570</v>
      </c>
      <c r="D7925" t="s">
        <v>26347</v>
      </c>
      <c r="E7925" t="s">
        <v>90</v>
      </c>
      <c r="F7925" t="s">
        <v>76</v>
      </c>
      <c r="G7925" t="s">
        <v>16</v>
      </c>
      <c r="H7925">
        <v>65</v>
      </c>
      <c r="I7925" t="s">
        <v>26354</v>
      </c>
      <c r="J7925" t="s">
        <v>26355</v>
      </c>
      <c r="K7925" t="s">
        <v>26356</v>
      </c>
      <c r="L7925" t="s">
        <v>78042</v>
      </c>
    </row>
    <row r="7926" spans="1:12" x14ac:dyDescent="0.15">
      <c r="A7926" t="s">
        <v>12</v>
      </c>
      <c r="B7926">
        <v>2190514</v>
      </c>
      <c r="C7926">
        <v>2190534</v>
      </c>
      <c r="D7926" t="s">
        <v>26347</v>
      </c>
      <c r="E7926" t="s">
        <v>90</v>
      </c>
      <c r="F7926" t="s">
        <v>76</v>
      </c>
      <c r="G7926" t="s">
        <v>16</v>
      </c>
      <c r="H7926">
        <v>101</v>
      </c>
      <c r="I7926" t="s">
        <v>26357</v>
      </c>
      <c r="J7926" t="s">
        <v>26358</v>
      </c>
      <c r="K7926" t="s">
        <v>26359</v>
      </c>
      <c r="L7926" t="s">
        <v>77997</v>
      </c>
    </row>
    <row r="7927" spans="1:12" x14ac:dyDescent="0.15">
      <c r="A7927" t="s">
        <v>12</v>
      </c>
      <c r="B7927">
        <v>2191008</v>
      </c>
      <c r="C7927">
        <v>2191028</v>
      </c>
      <c r="D7927" t="s">
        <v>26360</v>
      </c>
      <c r="E7927" t="s">
        <v>90</v>
      </c>
      <c r="F7927" t="s">
        <v>76</v>
      </c>
      <c r="G7927" t="s">
        <v>32</v>
      </c>
      <c r="H7927">
        <v>1</v>
      </c>
      <c r="I7927" t="s">
        <v>26361</v>
      </c>
      <c r="J7927" t="s">
        <v>26362</v>
      </c>
      <c r="K7927" t="s">
        <v>26363</v>
      </c>
      <c r="L7927" t="s">
        <v>77917</v>
      </c>
    </row>
    <row r="7928" spans="1:12" x14ac:dyDescent="0.15">
      <c r="A7928" t="s">
        <v>12</v>
      </c>
      <c r="B7928">
        <v>2190988</v>
      </c>
      <c r="C7928">
        <v>2191008</v>
      </c>
      <c r="D7928" t="s">
        <v>26360</v>
      </c>
      <c r="E7928" t="s">
        <v>90</v>
      </c>
      <c r="F7928" t="s">
        <v>76</v>
      </c>
      <c r="G7928" t="s">
        <v>16</v>
      </c>
      <c r="H7928">
        <v>21</v>
      </c>
      <c r="I7928" t="s">
        <v>26364</v>
      </c>
      <c r="J7928" t="s">
        <v>26365</v>
      </c>
      <c r="K7928" t="s">
        <v>26366</v>
      </c>
      <c r="L7928" t="s">
        <v>78022</v>
      </c>
    </row>
    <row r="7929" spans="1:12" x14ac:dyDescent="0.15">
      <c r="A7929" t="s">
        <v>12</v>
      </c>
      <c r="B7929">
        <v>2190948</v>
      </c>
      <c r="C7929">
        <v>2190968</v>
      </c>
      <c r="D7929" t="s">
        <v>26360</v>
      </c>
      <c r="E7929" t="s">
        <v>90</v>
      </c>
      <c r="F7929" t="s">
        <v>76</v>
      </c>
      <c r="G7929" t="s">
        <v>23</v>
      </c>
      <c r="H7929">
        <v>61</v>
      </c>
      <c r="I7929" t="s">
        <v>26367</v>
      </c>
      <c r="J7929" t="s">
        <v>26368</v>
      </c>
      <c r="K7929" t="s">
        <v>26369</v>
      </c>
      <c r="L7929" t="s">
        <v>77979</v>
      </c>
    </row>
    <row r="7930" spans="1:12" x14ac:dyDescent="0.15">
      <c r="A7930" t="s">
        <v>12</v>
      </c>
      <c r="B7930">
        <v>2190885</v>
      </c>
      <c r="C7930">
        <v>2190905</v>
      </c>
      <c r="D7930" t="s">
        <v>26360</v>
      </c>
      <c r="E7930" t="s">
        <v>90</v>
      </c>
      <c r="F7930" t="s">
        <v>76</v>
      </c>
      <c r="G7930" t="s">
        <v>32</v>
      </c>
      <c r="H7930">
        <v>124</v>
      </c>
      <c r="I7930" t="s">
        <v>26370</v>
      </c>
      <c r="J7930" t="s">
        <v>26371</v>
      </c>
      <c r="K7930" t="s">
        <v>26372</v>
      </c>
      <c r="L7930" t="s">
        <v>78046</v>
      </c>
    </row>
    <row r="7931" spans="1:12" x14ac:dyDescent="0.15">
      <c r="A7931" t="s">
        <v>12</v>
      </c>
      <c r="B7931">
        <v>2191336</v>
      </c>
      <c r="C7931">
        <v>2191356</v>
      </c>
      <c r="D7931" t="s">
        <v>26373</v>
      </c>
      <c r="E7931" t="s">
        <v>90</v>
      </c>
      <c r="F7931" t="s">
        <v>76</v>
      </c>
      <c r="G7931" t="s">
        <v>36</v>
      </c>
      <c r="H7931">
        <v>6</v>
      </c>
      <c r="I7931" t="s">
        <v>26374</v>
      </c>
      <c r="J7931" t="s">
        <v>26375</v>
      </c>
      <c r="K7931" t="s">
        <v>26376</v>
      </c>
      <c r="L7931" t="s">
        <v>78025</v>
      </c>
    </row>
    <row r="7932" spans="1:12" x14ac:dyDescent="0.15">
      <c r="A7932" t="s">
        <v>12</v>
      </c>
      <c r="B7932">
        <v>2191286</v>
      </c>
      <c r="C7932">
        <v>2191306</v>
      </c>
      <c r="D7932" t="s">
        <v>26373</v>
      </c>
      <c r="E7932" t="s">
        <v>90</v>
      </c>
      <c r="F7932" t="s">
        <v>76</v>
      </c>
      <c r="G7932" t="s">
        <v>32</v>
      </c>
      <c r="H7932">
        <v>56</v>
      </c>
      <c r="I7932" t="s">
        <v>26377</v>
      </c>
      <c r="J7932" t="s">
        <v>26378</v>
      </c>
      <c r="K7932" t="s">
        <v>26379</v>
      </c>
      <c r="L7932" t="s">
        <v>77971</v>
      </c>
    </row>
    <row r="7933" spans="1:12" x14ac:dyDescent="0.15">
      <c r="A7933" t="s">
        <v>12</v>
      </c>
      <c r="B7933">
        <v>2191266</v>
      </c>
      <c r="C7933">
        <v>2191286</v>
      </c>
      <c r="D7933" t="s">
        <v>26373</v>
      </c>
      <c r="E7933" t="s">
        <v>90</v>
      </c>
      <c r="F7933" t="s">
        <v>76</v>
      </c>
      <c r="G7933" t="s">
        <v>16</v>
      </c>
      <c r="H7933">
        <v>76</v>
      </c>
      <c r="I7933" t="s">
        <v>26380</v>
      </c>
      <c r="J7933" t="s">
        <v>26381</v>
      </c>
      <c r="K7933" t="s">
        <v>26382</v>
      </c>
      <c r="L7933" t="s">
        <v>77985</v>
      </c>
    </row>
    <row r="7934" spans="1:12" x14ac:dyDescent="0.15">
      <c r="A7934" t="s">
        <v>12</v>
      </c>
      <c r="B7934">
        <v>2191242</v>
      </c>
      <c r="C7934">
        <v>2191262</v>
      </c>
      <c r="D7934" t="s">
        <v>26373</v>
      </c>
      <c r="E7934" t="s">
        <v>90</v>
      </c>
      <c r="F7934" t="s">
        <v>76</v>
      </c>
      <c r="G7934" t="s">
        <v>16</v>
      </c>
      <c r="H7934">
        <v>100</v>
      </c>
      <c r="I7934" t="s">
        <v>26383</v>
      </c>
      <c r="J7934" t="s">
        <v>26384</v>
      </c>
      <c r="K7934" t="s">
        <v>26385</v>
      </c>
      <c r="L7934" t="s">
        <v>77953</v>
      </c>
    </row>
    <row r="7935" spans="1:12" x14ac:dyDescent="0.15">
      <c r="A7935" t="s">
        <v>12</v>
      </c>
      <c r="B7935">
        <v>2191657</v>
      </c>
      <c r="C7935">
        <v>2191677</v>
      </c>
      <c r="D7935" t="s">
        <v>26386</v>
      </c>
      <c r="E7935" t="s">
        <v>90</v>
      </c>
      <c r="F7935" t="s">
        <v>15</v>
      </c>
      <c r="G7935" t="s">
        <v>32</v>
      </c>
      <c r="H7935">
        <v>0</v>
      </c>
      <c r="I7935" t="s">
        <v>26387</v>
      </c>
      <c r="J7935" t="s">
        <v>26388</v>
      </c>
      <c r="K7935" t="s">
        <v>26389</v>
      </c>
      <c r="L7935" t="s">
        <v>77980</v>
      </c>
    </row>
    <row r="7936" spans="1:12" x14ac:dyDescent="0.15">
      <c r="A7936" t="s">
        <v>12</v>
      </c>
      <c r="B7936">
        <v>2191678</v>
      </c>
      <c r="C7936">
        <v>2191698</v>
      </c>
      <c r="D7936" t="s">
        <v>26386</v>
      </c>
      <c r="E7936" t="s">
        <v>90</v>
      </c>
      <c r="F7936" t="s">
        <v>15</v>
      </c>
      <c r="G7936" t="s">
        <v>16</v>
      </c>
      <c r="H7936">
        <v>21</v>
      </c>
      <c r="I7936" t="s">
        <v>26390</v>
      </c>
      <c r="J7936" t="s">
        <v>26391</v>
      </c>
      <c r="K7936" t="s">
        <v>26392</v>
      </c>
      <c r="L7936" t="s">
        <v>78022</v>
      </c>
    </row>
    <row r="7937" spans="1:12" x14ac:dyDescent="0.15">
      <c r="A7937" t="s">
        <v>12</v>
      </c>
      <c r="B7937">
        <v>2191706</v>
      </c>
      <c r="C7937">
        <v>2191726</v>
      </c>
      <c r="D7937" t="s">
        <v>26386</v>
      </c>
      <c r="E7937" t="s">
        <v>90</v>
      </c>
      <c r="F7937" t="s">
        <v>15</v>
      </c>
      <c r="G7937" t="s">
        <v>23</v>
      </c>
      <c r="H7937">
        <v>49</v>
      </c>
      <c r="I7937" t="s">
        <v>26393</v>
      </c>
      <c r="J7937" t="s">
        <v>26394</v>
      </c>
      <c r="K7937" t="s">
        <v>26395</v>
      </c>
      <c r="L7937" t="s">
        <v>77913</v>
      </c>
    </row>
    <row r="7938" spans="1:12" x14ac:dyDescent="0.15">
      <c r="A7938" t="s">
        <v>12</v>
      </c>
      <c r="B7938">
        <v>2191825</v>
      </c>
      <c r="C7938">
        <v>2191845</v>
      </c>
      <c r="D7938" t="s">
        <v>26386</v>
      </c>
      <c r="E7938" t="s">
        <v>90</v>
      </c>
      <c r="F7938" t="s">
        <v>15</v>
      </c>
      <c r="G7938" t="s">
        <v>23</v>
      </c>
      <c r="H7938">
        <v>168</v>
      </c>
      <c r="I7938" t="s">
        <v>26396</v>
      </c>
      <c r="J7938" t="s">
        <v>26397</v>
      </c>
      <c r="K7938" t="s">
        <v>26398</v>
      </c>
      <c r="L7938" t="s">
        <v>78155</v>
      </c>
    </row>
    <row r="7939" spans="1:12" x14ac:dyDescent="0.15">
      <c r="A7939" t="s">
        <v>12</v>
      </c>
      <c r="B7939">
        <v>2194457</v>
      </c>
      <c r="C7939">
        <v>2194477</v>
      </c>
      <c r="D7939" t="s">
        <v>26399</v>
      </c>
      <c r="E7939" t="s">
        <v>90</v>
      </c>
      <c r="F7939" t="s">
        <v>76</v>
      </c>
      <c r="G7939" t="s">
        <v>36</v>
      </c>
      <c r="H7939">
        <v>13</v>
      </c>
      <c r="I7939" t="s">
        <v>26400</v>
      </c>
      <c r="J7939" t="s">
        <v>26401</v>
      </c>
      <c r="K7939" t="s">
        <v>26402</v>
      </c>
      <c r="L7939" t="s">
        <v>77935</v>
      </c>
    </row>
    <row r="7940" spans="1:12" x14ac:dyDescent="0.15">
      <c r="A7940" t="s">
        <v>12</v>
      </c>
      <c r="B7940">
        <v>2194430</v>
      </c>
      <c r="C7940">
        <v>2194450</v>
      </c>
      <c r="D7940" t="s">
        <v>26399</v>
      </c>
      <c r="E7940" t="s">
        <v>90</v>
      </c>
      <c r="F7940" t="s">
        <v>76</v>
      </c>
      <c r="G7940" t="s">
        <v>16</v>
      </c>
      <c r="H7940">
        <v>40</v>
      </c>
      <c r="I7940" t="s">
        <v>26403</v>
      </c>
      <c r="J7940" t="s">
        <v>26404</v>
      </c>
      <c r="K7940" t="s">
        <v>26405</v>
      </c>
      <c r="L7940" t="s">
        <v>77952</v>
      </c>
    </row>
    <row r="7941" spans="1:12" x14ac:dyDescent="0.15">
      <c r="A7941" t="s">
        <v>12</v>
      </c>
      <c r="B7941">
        <v>2194409</v>
      </c>
      <c r="C7941">
        <v>2194429</v>
      </c>
      <c r="D7941" t="s">
        <v>26399</v>
      </c>
      <c r="E7941" t="s">
        <v>90</v>
      </c>
      <c r="F7941" t="s">
        <v>76</v>
      </c>
      <c r="G7941" t="s">
        <v>16</v>
      </c>
      <c r="H7941">
        <v>61</v>
      </c>
      <c r="I7941" t="s">
        <v>26406</v>
      </c>
      <c r="J7941" t="s">
        <v>26407</v>
      </c>
      <c r="K7941" t="s">
        <v>26408</v>
      </c>
      <c r="L7941" t="s">
        <v>77979</v>
      </c>
    </row>
    <row r="7942" spans="1:12" x14ac:dyDescent="0.15">
      <c r="A7942" t="s">
        <v>12</v>
      </c>
      <c r="B7942">
        <v>2194388</v>
      </c>
      <c r="C7942">
        <v>2194408</v>
      </c>
      <c r="D7942" t="s">
        <v>26399</v>
      </c>
      <c r="E7942" t="s">
        <v>90</v>
      </c>
      <c r="F7942" t="s">
        <v>76</v>
      </c>
      <c r="G7942" t="s">
        <v>16</v>
      </c>
      <c r="H7942">
        <v>82</v>
      </c>
      <c r="I7942" t="s">
        <v>26409</v>
      </c>
      <c r="J7942" t="s">
        <v>26410</v>
      </c>
      <c r="K7942" t="s">
        <v>26411</v>
      </c>
      <c r="L7942" t="s">
        <v>78011</v>
      </c>
    </row>
    <row r="7943" spans="1:12" x14ac:dyDescent="0.15">
      <c r="A7943" t="s">
        <v>12</v>
      </c>
      <c r="B7943">
        <v>2195499</v>
      </c>
      <c r="C7943">
        <v>2195519</v>
      </c>
      <c r="D7943" t="s">
        <v>26412</v>
      </c>
      <c r="E7943" t="s">
        <v>90</v>
      </c>
      <c r="F7943" t="s">
        <v>76</v>
      </c>
      <c r="G7943" t="s">
        <v>23</v>
      </c>
      <c r="H7943">
        <v>6</v>
      </c>
      <c r="I7943" t="s">
        <v>26413</v>
      </c>
      <c r="J7943" t="s">
        <v>26414</v>
      </c>
      <c r="K7943" t="s">
        <v>26415</v>
      </c>
      <c r="L7943" t="s">
        <v>78025</v>
      </c>
    </row>
    <row r="7944" spans="1:12" x14ac:dyDescent="0.15">
      <c r="A7944" t="s">
        <v>12</v>
      </c>
      <c r="B7944">
        <v>2195465</v>
      </c>
      <c r="C7944">
        <v>2195485</v>
      </c>
      <c r="D7944" t="s">
        <v>26412</v>
      </c>
      <c r="E7944" t="s">
        <v>90</v>
      </c>
      <c r="F7944" t="s">
        <v>76</v>
      </c>
      <c r="G7944" t="s">
        <v>36</v>
      </c>
      <c r="H7944">
        <v>40</v>
      </c>
      <c r="I7944" t="s">
        <v>26416</v>
      </c>
      <c r="J7944" t="s">
        <v>26417</v>
      </c>
      <c r="K7944" t="s">
        <v>26418</v>
      </c>
      <c r="L7944" t="s">
        <v>77952</v>
      </c>
    </row>
    <row r="7945" spans="1:12" x14ac:dyDescent="0.15">
      <c r="A7945" t="s">
        <v>12</v>
      </c>
      <c r="B7945">
        <v>2195423</v>
      </c>
      <c r="C7945">
        <v>2195443</v>
      </c>
      <c r="D7945" t="s">
        <v>26412</v>
      </c>
      <c r="E7945" t="s">
        <v>90</v>
      </c>
      <c r="F7945" t="s">
        <v>76</v>
      </c>
      <c r="G7945" t="s">
        <v>36</v>
      </c>
      <c r="H7945">
        <v>82</v>
      </c>
      <c r="I7945" t="s">
        <v>26419</v>
      </c>
      <c r="J7945" t="s">
        <v>26420</v>
      </c>
      <c r="K7945" t="s">
        <v>26421</v>
      </c>
      <c r="L7945" t="s">
        <v>78011</v>
      </c>
    </row>
    <row r="7946" spans="1:12" x14ac:dyDescent="0.15">
      <c r="A7946" t="s">
        <v>12</v>
      </c>
      <c r="B7946">
        <v>2195396</v>
      </c>
      <c r="C7946">
        <v>2195416</v>
      </c>
      <c r="D7946" t="s">
        <v>26412</v>
      </c>
      <c r="E7946" t="s">
        <v>90</v>
      </c>
      <c r="F7946" t="s">
        <v>76</v>
      </c>
      <c r="G7946" t="s">
        <v>36</v>
      </c>
      <c r="H7946">
        <v>109</v>
      </c>
      <c r="I7946" t="s">
        <v>26422</v>
      </c>
      <c r="J7946" t="s">
        <v>26423</v>
      </c>
      <c r="K7946" t="s">
        <v>26424</v>
      </c>
      <c r="L7946" t="s">
        <v>77947</v>
      </c>
    </row>
    <row r="7947" spans="1:12" x14ac:dyDescent="0.15">
      <c r="A7947" t="s">
        <v>12</v>
      </c>
      <c r="B7947">
        <v>2196429</v>
      </c>
      <c r="C7947">
        <v>2196449</v>
      </c>
      <c r="D7947" t="s">
        <v>26425</v>
      </c>
      <c r="E7947" t="s">
        <v>90</v>
      </c>
      <c r="F7947" t="s">
        <v>76</v>
      </c>
      <c r="G7947" t="s">
        <v>32</v>
      </c>
      <c r="H7947">
        <v>8</v>
      </c>
      <c r="I7947" t="s">
        <v>26426</v>
      </c>
      <c r="J7947" t="s">
        <v>26427</v>
      </c>
      <c r="K7947" t="s">
        <v>26428</v>
      </c>
      <c r="L7947" t="s">
        <v>77955</v>
      </c>
    </row>
    <row r="7948" spans="1:12" x14ac:dyDescent="0.15">
      <c r="A7948" t="s">
        <v>12</v>
      </c>
      <c r="B7948">
        <v>2196406</v>
      </c>
      <c r="C7948">
        <v>2196426</v>
      </c>
      <c r="D7948" t="s">
        <v>26425</v>
      </c>
      <c r="E7948" t="s">
        <v>90</v>
      </c>
      <c r="F7948" t="s">
        <v>76</v>
      </c>
      <c r="G7948" t="s">
        <v>16</v>
      </c>
      <c r="H7948">
        <v>31</v>
      </c>
      <c r="I7948" t="s">
        <v>26429</v>
      </c>
      <c r="J7948" t="s">
        <v>26430</v>
      </c>
      <c r="K7948" t="s">
        <v>26431</v>
      </c>
      <c r="L7948" t="s">
        <v>77910</v>
      </c>
    </row>
    <row r="7949" spans="1:12" x14ac:dyDescent="0.15">
      <c r="A7949" t="s">
        <v>12</v>
      </c>
      <c r="B7949">
        <v>2196379</v>
      </c>
      <c r="C7949">
        <v>2196399</v>
      </c>
      <c r="D7949" t="s">
        <v>26425</v>
      </c>
      <c r="E7949" t="s">
        <v>90</v>
      </c>
      <c r="F7949" t="s">
        <v>76</v>
      </c>
      <c r="G7949" t="s">
        <v>16</v>
      </c>
      <c r="H7949">
        <v>58</v>
      </c>
      <c r="I7949" t="s">
        <v>26432</v>
      </c>
      <c r="J7949" t="s">
        <v>26433</v>
      </c>
      <c r="K7949" t="s">
        <v>26434</v>
      </c>
      <c r="L7949" t="s">
        <v>77911</v>
      </c>
    </row>
    <row r="7950" spans="1:12" x14ac:dyDescent="0.15">
      <c r="A7950" t="s">
        <v>12</v>
      </c>
      <c r="B7950">
        <v>2196358</v>
      </c>
      <c r="C7950">
        <v>2196378</v>
      </c>
      <c r="D7950" t="s">
        <v>26425</v>
      </c>
      <c r="E7950" t="s">
        <v>90</v>
      </c>
      <c r="F7950" t="s">
        <v>76</v>
      </c>
      <c r="G7950" t="s">
        <v>16</v>
      </c>
      <c r="H7950">
        <v>79</v>
      </c>
      <c r="I7950" t="s">
        <v>26435</v>
      </c>
      <c r="J7950" t="s">
        <v>26436</v>
      </c>
      <c r="K7950" t="s">
        <v>26437</v>
      </c>
      <c r="L7950" t="s">
        <v>77993</v>
      </c>
    </row>
    <row r="7951" spans="1:12" x14ac:dyDescent="0.15">
      <c r="A7951" t="s">
        <v>12</v>
      </c>
      <c r="B7951">
        <v>2197033</v>
      </c>
      <c r="C7951">
        <v>2197053</v>
      </c>
      <c r="D7951" t="s">
        <v>26438</v>
      </c>
      <c r="E7951" t="s">
        <v>90</v>
      </c>
      <c r="F7951" t="s">
        <v>76</v>
      </c>
      <c r="G7951" t="s">
        <v>23</v>
      </c>
      <c r="H7951">
        <v>17</v>
      </c>
      <c r="I7951" t="s">
        <v>26439</v>
      </c>
      <c r="J7951" t="s">
        <v>26440</v>
      </c>
      <c r="K7951" t="s">
        <v>26441</v>
      </c>
      <c r="L7951" t="s">
        <v>77944</v>
      </c>
    </row>
    <row r="7952" spans="1:12" x14ac:dyDescent="0.15">
      <c r="A7952" t="s">
        <v>12</v>
      </c>
      <c r="B7952">
        <v>2197003</v>
      </c>
      <c r="C7952">
        <v>2197023</v>
      </c>
      <c r="D7952" t="s">
        <v>26438</v>
      </c>
      <c r="E7952" t="s">
        <v>90</v>
      </c>
      <c r="F7952" t="s">
        <v>76</v>
      </c>
      <c r="G7952" t="s">
        <v>16</v>
      </c>
      <c r="H7952">
        <v>47</v>
      </c>
      <c r="I7952" t="s">
        <v>26442</v>
      </c>
      <c r="J7952" t="s">
        <v>26443</v>
      </c>
      <c r="K7952" t="s">
        <v>26444</v>
      </c>
      <c r="L7952" t="s">
        <v>77932</v>
      </c>
    </row>
    <row r="7953" spans="1:12" x14ac:dyDescent="0.15">
      <c r="A7953" t="s">
        <v>12</v>
      </c>
      <c r="B7953">
        <v>2196960</v>
      </c>
      <c r="C7953">
        <v>2196980</v>
      </c>
      <c r="D7953" t="s">
        <v>26438</v>
      </c>
      <c r="E7953" t="s">
        <v>90</v>
      </c>
      <c r="F7953" t="s">
        <v>76</v>
      </c>
      <c r="G7953" t="s">
        <v>16</v>
      </c>
      <c r="H7953">
        <v>90</v>
      </c>
      <c r="I7953" t="s">
        <v>26445</v>
      </c>
      <c r="J7953" t="s">
        <v>26446</v>
      </c>
      <c r="K7953" t="s">
        <v>26447</v>
      </c>
      <c r="L7953" t="s">
        <v>78017</v>
      </c>
    </row>
    <row r="7954" spans="1:12" x14ac:dyDescent="0.15">
      <c r="A7954" t="s">
        <v>12</v>
      </c>
      <c r="B7954">
        <v>2196929</v>
      </c>
      <c r="C7954">
        <v>2196949</v>
      </c>
      <c r="D7954" t="s">
        <v>26438</v>
      </c>
      <c r="E7954" t="s">
        <v>90</v>
      </c>
      <c r="F7954" t="s">
        <v>76</v>
      </c>
      <c r="G7954" t="s">
        <v>36</v>
      </c>
      <c r="H7954">
        <v>121</v>
      </c>
      <c r="I7954" t="s">
        <v>26448</v>
      </c>
      <c r="J7954" t="s">
        <v>26449</v>
      </c>
      <c r="K7954" t="s">
        <v>26450</v>
      </c>
      <c r="L7954" t="s">
        <v>77943</v>
      </c>
    </row>
    <row r="7955" spans="1:12" x14ac:dyDescent="0.15">
      <c r="A7955" t="s">
        <v>12</v>
      </c>
      <c r="B7955">
        <v>2197236</v>
      </c>
      <c r="C7955">
        <v>2197256</v>
      </c>
      <c r="D7955" t="s">
        <v>26451</v>
      </c>
      <c r="E7955" t="s">
        <v>90</v>
      </c>
      <c r="F7955" t="s">
        <v>15</v>
      </c>
      <c r="G7955" t="s">
        <v>32</v>
      </c>
      <c r="H7955">
        <v>1</v>
      </c>
      <c r="I7955" t="s">
        <v>26452</v>
      </c>
      <c r="J7955" t="s">
        <v>26453</v>
      </c>
      <c r="K7955" t="s">
        <v>26454</v>
      </c>
      <c r="L7955" t="s">
        <v>77917</v>
      </c>
    </row>
    <row r="7956" spans="1:12" x14ac:dyDescent="0.15">
      <c r="A7956" t="s">
        <v>12</v>
      </c>
      <c r="B7956">
        <v>2197272</v>
      </c>
      <c r="C7956">
        <v>2197292</v>
      </c>
      <c r="D7956" t="s">
        <v>26451</v>
      </c>
      <c r="E7956" t="s">
        <v>90</v>
      </c>
      <c r="F7956" t="s">
        <v>15</v>
      </c>
      <c r="G7956" t="s">
        <v>16</v>
      </c>
      <c r="H7956">
        <v>37</v>
      </c>
      <c r="I7956" t="s">
        <v>26455</v>
      </c>
      <c r="J7956" t="s">
        <v>26456</v>
      </c>
      <c r="K7956" t="s">
        <v>26457</v>
      </c>
      <c r="L7956" t="s">
        <v>77906</v>
      </c>
    </row>
    <row r="7957" spans="1:12" x14ac:dyDescent="0.15">
      <c r="A7957" t="s">
        <v>12</v>
      </c>
      <c r="B7957">
        <v>2197311</v>
      </c>
      <c r="C7957">
        <v>2197331</v>
      </c>
      <c r="D7957" t="s">
        <v>26451</v>
      </c>
      <c r="E7957" t="s">
        <v>90</v>
      </c>
      <c r="F7957" t="s">
        <v>15</v>
      </c>
      <c r="G7957" t="s">
        <v>16</v>
      </c>
      <c r="H7957">
        <v>76</v>
      </c>
      <c r="I7957" t="s">
        <v>26458</v>
      </c>
      <c r="J7957" t="s">
        <v>26459</v>
      </c>
      <c r="K7957" t="s">
        <v>26460</v>
      </c>
      <c r="L7957" t="s">
        <v>77985</v>
      </c>
    </row>
    <row r="7958" spans="1:12" x14ac:dyDescent="0.15">
      <c r="A7958" t="s">
        <v>12</v>
      </c>
      <c r="B7958">
        <v>2197332</v>
      </c>
      <c r="C7958">
        <v>2197352</v>
      </c>
      <c r="D7958" t="s">
        <v>26451</v>
      </c>
      <c r="E7958" t="s">
        <v>90</v>
      </c>
      <c r="F7958" t="s">
        <v>15</v>
      </c>
      <c r="G7958" t="s">
        <v>16</v>
      </c>
      <c r="H7958">
        <v>97</v>
      </c>
      <c r="I7958" t="s">
        <v>26461</v>
      </c>
      <c r="J7958" t="s">
        <v>26462</v>
      </c>
      <c r="K7958" t="s">
        <v>26463</v>
      </c>
      <c r="L7958" t="s">
        <v>78010</v>
      </c>
    </row>
    <row r="7959" spans="1:12" x14ac:dyDescent="0.15">
      <c r="A7959" t="s">
        <v>12</v>
      </c>
      <c r="B7959">
        <v>2197808</v>
      </c>
      <c r="C7959">
        <v>2197828</v>
      </c>
      <c r="D7959" t="s">
        <v>26464</v>
      </c>
      <c r="E7959" t="s">
        <v>90</v>
      </c>
      <c r="F7959" t="s">
        <v>15</v>
      </c>
      <c r="G7959" t="s">
        <v>32</v>
      </c>
      <c r="H7959">
        <v>9</v>
      </c>
      <c r="I7959" t="s">
        <v>26465</v>
      </c>
      <c r="J7959" t="s">
        <v>26466</v>
      </c>
      <c r="K7959" t="s">
        <v>26467</v>
      </c>
      <c r="L7959" t="s">
        <v>77939</v>
      </c>
    </row>
    <row r="7960" spans="1:12" x14ac:dyDescent="0.15">
      <c r="A7960" t="s">
        <v>12</v>
      </c>
      <c r="B7960">
        <v>2197834</v>
      </c>
      <c r="C7960">
        <v>2197854</v>
      </c>
      <c r="D7960" t="s">
        <v>26464</v>
      </c>
      <c r="E7960" t="s">
        <v>90</v>
      </c>
      <c r="F7960" t="s">
        <v>15</v>
      </c>
      <c r="G7960" t="s">
        <v>23</v>
      </c>
      <c r="H7960">
        <v>35</v>
      </c>
      <c r="I7960" t="s">
        <v>26468</v>
      </c>
      <c r="J7960" t="s">
        <v>26469</v>
      </c>
      <c r="K7960" t="s">
        <v>26470</v>
      </c>
      <c r="L7960" t="s">
        <v>77936</v>
      </c>
    </row>
    <row r="7961" spans="1:12" x14ac:dyDescent="0.15">
      <c r="A7961" t="s">
        <v>12</v>
      </c>
      <c r="B7961">
        <v>2197855</v>
      </c>
      <c r="C7961">
        <v>2197875</v>
      </c>
      <c r="D7961" t="s">
        <v>26464</v>
      </c>
      <c r="E7961" t="s">
        <v>90</v>
      </c>
      <c r="F7961" t="s">
        <v>15</v>
      </c>
      <c r="G7961" t="s">
        <v>32</v>
      </c>
      <c r="H7961">
        <v>56</v>
      </c>
      <c r="I7961" t="s">
        <v>26471</v>
      </c>
      <c r="J7961" t="s">
        <v>26472</v>
      </c>
      <c r="K7961" t="s">
        <v>26473</v>
      </c>
      <c r="L7961" t="s">
        <v>77971</v>
      </c>
    </row>
    <row r="7962" spans="1:12" x14ac:dyDescent="0.15">
      <c r="A7962" t="s">
        <v>12</v>
      </c>
      <c r="B7962">
        <v>2197879</v>
      </c>
      <c r="C7962">
        <v>2197899</v>
      </c>
      <c r="D7962" t="s">
        <v>26464</v>
      </c>
      <c r="E7962" t="s">
        <v>90</v>
      </c>
      <c r="F7962" t="s">
        <v>15</v>
      </c>
      <c r="G7962" t="s">
        <v>32</v>
      </c>
      <c r="H7962">
        <v>80</v>
      </c>
      <c r="I7962" t="s">
        <v>26474</v>
      </c>
      <c r="J7962" t="s">
        <v>26475</v>
      </c>
      <c r="K7962" t="s">
        <v>26476</v>
      </c>
      <c r="L7962" t="s">
        <v>77940</v>
      </c>
    </row>
    <row r="7963" spans="1:12" x14ac:dyDescent="0.15">
      <c r="A7963" t="s">
        <v>12</v>
      </c>
      <c r="B7963">
        <v>2198457</v>
      </c>
      <c r="C7963">
        <v>2198477</v>
      </c>
      <c r="D7963" t="s">
        <v>26477</v>
      </c>
      <c r="E7963" t="s">
        <v>26478</v>
      </c>
      <c r="F7963" t="s">
        <v>15</v>
      </c>
      <c r="G7963" t="s">
        <v>36</v>
      </c>
      <c r="H7963">
        <v>12</v>
      </c>
      <c r="I7963" t="s">
        <v>26479</v>
      </c>
      <c r="J7963" t="s">
        <v>26480</v>
      </c>
      <c r="K7963" t="s">
        <v>26481</v>
      </c>
      <c r="L7963" t="s">
        <v>77991</v>
      </c>
    </row>
    <row r="7964" spans="1:12" x14ac:dyDescent="0.15">
      <c r="A7964" t="s">
        <v>12</v>
      </c>
      <c r="B7964">
        <v>2198477</v>
      </c>
      <c r="C7964">
        <v>2198497</v>
      </c>
      <c r="D7964" t="s">
        <v>26477</v>
      </c>
      <c r="E7964" t="s">
        <v>26478</v>
      </c>
      <c r="F7964" t="s">
        <v>15</v>
      </c>
      <c r="G7964" t="s">
        <v>23</v>
      </c>
      <c r="H7964">
        <v>32</v>
      </c>
      <c r="I7964" t="s">
        <v>26482</v>
      </c>
      <c r="J7964" t="s">
        <v>26483</v>
      </c>
      <c r="K7964" t="s">
        <v>26484</v>
      </c>
      <c r="L7964" t="s">
        <v>77918</v>
      </c>
    </row>
    <row r="7965" spans="1:12" x14ac:dyDescent="0.15">
      <c r="A7965" t="s">
        <v>12</v>
      </c>
      <c r="B7965">
        <v>2198497</v>
      </c>
      <c r="C7965">
        <v>2198517</v>
      </c>
      <c r="D7965" t="s">
        <v>26477</v>
      </c>
      <c r="E7965" t="s">
        <v>26478</v>
      </c>
      <c r="F7965" t="s">
        <v>15</v>
      </c>
      <c r="G7965" t="s">
        <v>36</v>
      </c>
      <c r="H7965">
        <v>52</v>
      </c>
      <c r="I7965" t="s">
        <v>26485</v>
      </c>
      <c r="J7965" t="s">
        <v>26486</v>
      </c>
      <c r="K7965" t="s">
        <v>26487</v>
      </c>
      <c r="L7965" t="s">
        <v>77959</v>
      </c>
    </row>
    <row r="7966" spans="1:12" x14ac:dyDescent="0.15">
      <c r="A7966" t="s">
        <v>12</v>
      </c>
      <c r="B7966">
        <v>2198538</v>
      </c>
      <c r="C7966">
        <v>2198558</v>
      </c>
      <c r="D7966" t="s">
        <v>26477</v>
      </c>
      <c r="E7966" t="s">
        <v>26478</v>
      </c>
      <c r="F7966" t="s">
        <v>15</v>
      </c>
      <c r="G7966" t="s">
        <v>32</v>
      </c>
      <c r="H7966">
        <v>93</v>
      </c>
      <c r="I7966" t="s">
        <v>26488</v>
      </c>
      <c r="J7966" t="s">
        <v>26489</v>
      </c>
      <c r="K7966" t="s">
        <v>26490</v>
      </c>
      <c r="L7966" t="s">
        <v>78044</v>
      </c>
    </row>
    <row r="7967" spans="1:12" x14ac:dyDescent="0.15">
      <c r="A7967" t="s">
        <v>12</v>
      </c>
      <c r="B7967">
        <v>2200317</v>
      </c>
      <c r="C7967">
        <v>2200337</v>
      </c>
      <c r="D7967" t="s">
        <v>26491</v>
      </c>
      <c r="E7967" t="s">
        <v>90</v>
      </c>
      <c r="F7967" t="s">
        <v>76</v>
      </c>
      <c r="G7967" t="s">
        <v>36</v>
      </c>
      <c r="H7967">
        <v>21</v>
      </c>
      <c r="I7967" t="s">
        <v>26492</v>
      </c>
      <c r="J7967" t="s">
        <v>26493</v>
      </c>
      <c r="K7967" t="s">
        <v>26494</v>
      </c>
      <c r="L7967" t="s">
        <v>78022</v>
      </c>
    </row>
    <row r="7968" spans="1:12" x14ac:dyDescent="0.15">
      <c r="A7968" t="s">
        <v>12</v>
      </c>
      <c r="B7968">
        <v>2200294</v>
      </c>
      <c r="C7968">
        <v>2200314</v>
      </c>
      <c r="D7968" t="s">
        <v>26491</v>
      </c>
      <c r="E7968" t="s">
        <v>90</v>
      </c>
      <c r="F7968" t="s">
        <v>76</v>
      </c>
      <c r="G7968" t="s">
        <v>23</v>
      </c>
      <c r="H7968">
        <v>44</v>
      </c>
      <c r="I7968" t="s">
        <v>26495</v>
      </c>
      <c r="J7968" t="s">
        <v>26496</v>
      </c>
      <c r="K7968" t="s">
        <v>26497</v>
      </c>
      <c r="L7968" t="s">
        <v>78016</v>
      </c>
    </row>
    <row r="7969" spans="1:12" x14ac:dyDescent="0.15">
      <c r="A7969" t="s">
        <v>12</v>
      </c>
      <c r="B7969">
        <v>2200271</v>
      </c>
      <c r="C7969">
        <v>2200291</v>
      </c>
      <c r="D7969" t="s">
        <v>26491</v>
      </c>
      <c r="E7969" t="s">
        <v>90</v>
      </c>
      <c r="F7969" t="s">
        <v>76</v>
      </c>
      <c r="G7969" t="s">
        <v>32</v>
      </c>
      <c r="H7969">
        <v>67</v>
      </c>
      <c r="I7969" t="s">
        <v>26498</v>
      </c>
      <c r="J7969" t="s">
        <v>26499</v>
      </c>
      <c r="K7969" t="s">
        <v>26500</v>
      </c>
      <c r="L7969" t="s">
        <v>77981</v>
      </c>
    </row>
    <row r="7970" spans="1:12" x14ac:dyDescent="0.15">
      <c r="A7970" t="s">
        <v>12</v>
      </c>
      <c r="B7970">
        <v>2200231</v>
      </c>
      <c r="C7970">
        <v>2200251</v>
      </c>
      <c r="D7970" t="s">
        <v>26491</v>
      </c>
      <c r="E7970" t="s">
        <v>90</v>
      </c>
      <c r="F7970" t="s">
        <v>76</v>
      </c>
      <c r="G7970" t="s">
        <v>32</v>
      </c>
      <c r="H7970">
        <v>107</v>
      </c>
      <c r="I7970" t="s">
        <v>26501</v>
      </c>
      <c r="J7970" t="s">
        <v>26502</v>
      </c>
      <c r="K7970" t="s">
        <v>26503</v>
      </c>
      <c r="L7970" t="s">
        <v>77983</v>
      </c>
    </row>
    <row r="7971" spans="1:12" x14ac:dyDescent="0.15">
      <c r="A7971" t="s">
        <v>12</v>
      </c>
      <c r="B7971">
        <v>2201060</v>
      </c>
      <c r="C7971">
        <v>2201080</v>
      </c>
      <c r="D7971" t="s">
        <v>26504</v>
      </c>
      <c r="E7971" t="s">
        <v>26505</v>
      </c>
      <c r="F7971" t="s">
        <v>76</v>
      </c>
      <c r="G7971" t="s">
        <v>36</v>
      </c>
      <c r="H7971">
        <v>6</v>
      </c>
      <c r="I7971" t="s">
        <v>26506</v>
      </c>
      <c r="J7971" t="s">
        <v>26507</v>
      </c>
      <c r="K7971" t="s">
        <v>26508</v>
      </c>
      <c r="L7971" t="s">
        <v>78025</v>
      </c>
    </row>
    <row r="7972" spans="1:12" x14ac:dyDescent="0.15">
      <c r="A7972" t="s">
        <v>12</v>
      </c>
      <c r="B7972">
        <v>2201035</v>
      </c>
      <c r="C7972">
        <v>2201055</v>
      </c>
      <c r="D7972" t="s">
        <v>26504</v>
      </c>
      <c r="E7972" t="s">
        <v>26505</v>
      </c>
      <c r="F7972" t="s">
        <v>76</v>
      </c>
      <c r="G7972" t="s">
        <v>32</v>
      </c>
      <c r="H7972">
        <v>31</v>
      </c>
      <c r="I7972" t="s">
        <v>26509</v>
      </c>
      <c r="J7972" t="s">
        <v>26510</v>
      </c>
      <c r="K7972" t="s">
        <v>26511</v>
      </c>
      <c r="L7972" t="s">
        <v>77910</v>
      </c>
    </row>
    <row r="7973" spans="1:12" x14ac:dyDescent="0.15">
      <c r="A7973" t="s">
        <v>12</v>
      </c>
      <c r="B7973">
        <v>2201007</v>
      </c>
      <c r="C7973">
        <v>2201027</v>
      </c>
      <c r="D7973" t="s">
        <v>26504</v>
      </c>
      <c r="E7973" t="s">
        <v>26505</v>
      </c>
      <c r="F7973" t="s">
        <v>76</v>
      </c>
      <c r="G7973" t="s">
        <v>32</v>
      </c>
      <c r="H7973">
        <v>59</v>
      </c>
      <c r="I7973" t="s">
        <v>26512</v>
      </c>
      <c r="J7973" t="s">
        <v>26513</v>
      </c>
      <c r="K7973" t="s">
        <v>26514</v>
      </c>
      <c r="L7973" t="s">
        <v>78009</v>
      </c>
    </row>
    <row r="7974" spans="1:12" x14ac:dyDescent="0.15">
      <c r="A7974" t="s">
        <v>12</v>
      </c>
      <c r="B7974">
        <v>2200980</v>
      </c>
      <c r="C7974">
        <v>2201000</v>
      </c>
      <c r="D7974" t="s">
        <v>26504</v>
      </c>
      <c r="E7974" t="s">
        <v>26505</v>
      </c>
      <c r="F7974" t="s">
        <v>76</v>
      </c>
      <c r="G7974" t="s">
        <v>23</v>
      </c>
      <c r="H7974">
        <v>86</v>
      </c>
      <c r="I7974" t="s">
        <v>26515</v>
      </c>
      <c r="J7974" t="s">
        <v>26516</v>
      </c>
      <c r="K7974" t="s">
        <v>26517</v>
      </c>
      <c r="L7974" t="s">
        <v>77929</v>
      </c>
    </row>
    <row r="7975" spans="1:12" x14ac:dyDescent="0.15">
      <c r="A7975" t="s">
        <v>12</v>
      </c>
      <c r="B7975">
        <v>2201152</v>
      </c>
      <c r="C7975">
        <v>2201172</v>
      </c>
      <c r="D7975" t="s">
        <v>26518</v>
      </c>
      <c r="E7975" t="s">
        <v>26519</v>
      </c>
      <c r="F7975" t="s">
        <v>15</v>
      </c>
      <c r="G7975" t="s">
        <v>36</v>
      </c>
      <c r="H7975">
        <v>0</v>
      </c>
      <c r="I7975" t="s">
        <v>26520</v>
      </c>
      <c r="J7975" t="s">
        <v>26521</v>
      </c>
      <c r="K7975" t="s">
        <v>26522</v>
      </c>
      <c r="L7975" t="s">
        <v>77980</v>
      </c>
    </row>
    <row r="7976" spans="1:12" x14ac:dyDescent="0.15">
      <c r="A7976" t="s">
        <v>12</v>
      </c>
      <c r="B7976">
        <v>2201185</v>
      </c>
      <c r="C7976">
        <v>2201205</v>
      </c>
      <c r="D7976" t="s">
        <v>26518</v>
      </c>
      <c r="E7976" t="s">
        <v>26519</v>
      </c>
      <c r="F7976" t="s">
        <v>15</v>
      </c>
      <c r="G7976" t="s">
        <v>16</v>
      </c>
      <c r="H7976">
        <v>33</v>
      </c>
      <c r="I7976" t="s">
        <v>26523</v>
      </c>
      <c r="J7976" t="s">
        <v>26524</v>
      </c>
      <c r="K7976" t="s">
        <v>26525</v>
      </c>
      <c r="L7976" t="s">
        <v>77977</v>
      </c>
    </row>
    <row r="7977" spans="1:12" x14ac:dyDescent="0.15">
      <c r="A7977" t="s">
        <v>12</v>
      </c>
      <c r="B7977">
        <v>2201234</v>
      </c>
      <c r="C7977">
        <v>2201254</v>
      </c>
      <c r="D7977" t="s">
        <v>26518</v>
      </c>
      <c r="E7977" t="s">
        <v>26519</v>
      </c>
      <c r="F7977" t="s">
        <v>15</v>
      </c>
      <c r="G7977" t="s">
        <v>16</v>
      </c>
      <c r="H7977">
        <v>82</v>
      </c>
      <c r="I7977" t="s">
        <v>26526</v>
      </c>
      <c r="J7977" t="s">
        <v>26527</v>
      </c>
      <c r="K7977" t="s">
        <v>26528</v>
      </c>
      <c r="L7977" t="s">
        <v>78011</v>
      </c>
    </row>
    <row r="7978" spans="1:12" x14ac:dyDescent="0.15">
      <c r="A7978" t="s">
        <v>12</v>
      </c>
      <c r="B7978">
        <v>2201262</v>
      </c>
      <c r="C7978">
        <v>2201282</v>
      </c>
      <c r="D7978" t="s">
        <v>26518</v>
      </c>
      <c r="E7978" t="s">
        <v>26519</v>
      </c>
      <c r="F7978" t="s">
        <v>15</v>
      </c>
      <c r="G7978" t="s">
        <v>16</v>
      </c>
      <c r="H7978">
        <v>110</v>
      </c>
      <c r="I7978" t="s">
        <v>26529</v>
      </c>
      <c r="J7978" t="s">
        <v>26530</v>
      </c>
      <c r="K7978" t="s">
        <v>26531</v>
      </c>
      <c r="L7978" t="s">
        <v>78030</v>
      </c>
    </row>
    <row r="7979" spans="1:12" x14ac:dyDescent="0.15">
      <c r="A7979" t="s">
        <v>12</v>
      </c>
      <c r="B7979">
        <v>2201712</v>
      </c>
      <c r="C7979">
        <v>2201732</v>
      </c>
      <c r="D7979" t="s">
        <v>26532</v>
      </c>
      <c r="E7979" t="s">
        <v>26533</v>
      </c>
      <c r="F7979" t="s">
        <v>15</v>
      </c>
      <c r="G7979" t="s">
        <v>16</v>
      </c>
      <c r="H7979">
        <v>24</v>
      </c>
      <c r="I7979" t="s">
        <v>26534</v>
      </c>
      <c r="J7979" t="s">
        <v>26535</v>
      </c>
      <c r="K7979" t="s">
        <v>26536</v>
      </c>
      <c r="L7979" t="s">
        <v>77966</v>
      </c>
    </row>
    <row r="7980" spans="1:12" x14ac:dyDescent="0.15">
      <c r="A7980" t="s">
        <v>12</v>
      </c>
      <c r="B7980">
        <v>2201761</v>
      </c>
      <c r="C7980">
        <v>2201781</v>
      </c>
      <c r="D7980" t="s">
        <v>26532</v>
      </c>
      <c r="E7980" t="s">
        <v>26533</v>
      </c>
      <c r="F7980" t="s">
        <v>15</v>
      </c>
      <c r="G7980" t="s">
        <v>16</v>
      </c>
      <c r="H7980">
        <v>73</v>
      </c>
      <c r="I7980" t="s">
        <v>26537</v>
      </c>
      <c r="J7980" t="s">
        <v>26538</v>
      </c>
      <c r="K7980" t="s">
        <v>26539</v>
      </c>
      <c r="L7980" t="s">
        <v>77926</v>
      </c>
    </row>
    <row r="7981" spans="1:12" x14ac:dyDescent="0.15">
      <c r="A7981" t="s">
        <v>12</v>
      </c>
      <c r="B7981">
        <v>2201798</v>
      </c>
      <c r="C7981">
        <v>2201818</v>
      </c>
      <c r="D7981" t="s">
        <v>26532</v>
      </c>
      <c r="E7981" t="s">
        <v>26533</v>
      </c>
      <c r="F7981" t="s">
        <v>15</v>
      </c>
      <c r="G7981" t="s">
        <v>23</v>
      </c>
      <c r="H7981">
        <v>110</v>
      </c>
      <c r="I7981" t="s">
        <v>26540</v>
      </c>
      <c r="J7981" t="s">
        <v>26541</v>
      </c>
      <c r="K7981" t="s">
        <v>26542</v>
      </c>
      <c r="L7981" t="s">
        <v>78030</v>
      </c>
    </row>
    <row r="7982" spans="1:12" x14ac:dyDescent="0.15">
      <c r="A7982" t="s">
        <v>12</v>
      </c>
      <c r="B7982">
        <v>2201842</v>
      </c>
      <c r="C7982">
        <v>2201862</v>
      </c>
      <c r="D7982" t="s">
        <v>26532</v>
      </c>
      <c r="E7982" t="s">
        <v>26533</v>
      </c>
      <c r="F7982" t="s">
        <v>15</v>
      </c>
      <c r="G7982" t="s">
        <v>16</v>
      </c>
      <c r="H7982">
        <v>154</v>
      </c>
      <c r="I7982" t="s">
        <v>26543</v>
      </c>
      <c r="J7982" t="s">
        <v>26544</v>
      </c>
      <c r="K7982" t="s">
        <v>26545</v>
      </c>
      <c r="L7982" t="s">
        <v>78107</v>
      </c>
    </row>
    <row r="7983" spans="1:12" x14ac:dyDescent="0.15">
      <c r="A7983" t="s">
        <v>12</v>
      </c>
      <c r="B7983">
        <v>2203945</v>
      </c>
      <c r="C7983">
        <v>2203965</v>
      </c>
      <c r="D7983" t="s">
        <v>26546</v>
      </c>
      <c r="E7983" t="s">
        <v>90</v>
      </c>
      <c r="F7983" t="s">
        <v>76</v>
      </c>
      <c r="G7983" t="s">
        <v>32</v>
      </c>
      <c r="H7983">
        <v>1</v>
      </c>
      <c r="I7983" t="s">
        <v>26547</v>
      </c>
      <c r="J7983" t="s">
        <v>26548</v>
      </c>
      <c r="K7983" t="s">
        <v>26549</v>
      </c>
      <c r="L7983" t="s">
        <v>77917</v>
      </c>
    </row>
    <row r="7984" spans="1:12" x14ac:dyDescent="0.15">
      <c r="A7984" t="s">
        <v>12</v>
      </c>
      <c r="B7984">
        <v>2203924</v>
      </c>
      <c r="C7984">
        <v>2203944</v>
      </c>
      <c r="D7984" t="s">
        <v>26546</v>
      </c>
      <c r="E7984" t="s">
        <v>90</v>
      </c>
      <c r="F7984" t="s">
        <v>76</v>
      </c>
      <c r="G7984" t="s">
        <v>23</v>
      </c>
      <c r="H7984">
        <v>22</v>
      </c>
      <c r="I7984" t="s">
        <v>26550</v>
      </c>
      <c r="J7984" t="s">
        <v>26551</v>
      </c>
      <c r="K7984" t="s">
        <v>26552</v>
      </c>
      <c r="L7984" t="s">
        <v>77948</v>
      </c>
    </row>
    <row r="7985" spans="1:12" x14ac:dyDescent="0.15">
      <c r="A7985" t="s">
        <v>12</v>
      </c>
      <c r="B7985">
        <v>2203893</v>
      </c>
      <c r="C7985">
        <v>2203913</v>
      </c>
      <c r="D7985" t="s">
        <v>26546</v>
      </c>
      <c r="E7985" t="s">
        <v>90</v>
      </c>
      <c r="F7985" t="s">
        <v>76</v>
      </c>
      <c r="G7985" t="s">
        <v>32</v>
      </c>
      <c r="H7985">
        <v>53</v>
      </c>
      <c r="I7985" t="s">
        <v>26553</v>
      </c>
      <c r="J7985" t="s">
        <v>26554</v>
      </c>
      <c r="K7985" t="s">
        <v>26555</v>
      </c>
      <c r="L7985" t="s">
        <v>77922</v>
      </c>
    </row>
    <row r="7986" spans="1:12" x14ac:dyDescent="0.15">
      <c r="A7986" t="s">
        <v>12</v>
      </c>
      <c r="B7986">
        <v>2203864</v>
      </c>
      <c r="C7986">
        <v>2203884</v>
      </c>
      <c r="D7986" t="s">
        <v>26546</v>
      </c>
      <c r="E7986" t="s">
        <v>90</v>
      </c>
      <c r="F7986" t="s">
        <v>76</v>
      </c>
      <c r="G7986" t="s">
        <v>36</v>
      </c>
      <c r="H7986">
        <v>82</v>
      </c>
      <c r="I7986" t="s">
        <v>26556</v>
      </c>
      <c r="J7986" t="s">
        <v>26557</v>
      </c>
      <c r="K7986" t="s">
        <v>26558</v>
      </c>
      <c r="L7986" t="s">
        <v>78011</v>
      </c>
    </row>
    <row r="7987" spans="1:12" x14ac:dyDescent="0.15">
      <c r="A7987" t="s">
        <v>12</v>
      </c>
      <c r="B7987">
        <v>2204179</v>
      </c>
      <c r="C7987">
        <v>2204199</v>
      </c>
      <c r="D7987" t="s">
        <v>26559</v>
      </c>
      <c r="E7987" t="s">
        <v>90</v>
      </c>
      <c r="F7987" t="s">
        <v>15</v>
      </c>
      <c r="G7987" t="s">
        <v>16</v>
      </c>
      <c r="H7987">
        <v>37</v>
      </c>
      <c r="I7987" t="s">
        <v>26560</v>
      </c>
      <c r="J7987" t="s">
        <v>26561</v>
      </c>
      <c r="K7987" t="s">
        <v>26562</v>
      </c>
      <c r="L7987" t="s">
        <v>77906</v>
      </c>
    </row>
    <row r="7988" spans="1:12" x14ac:dyDescent="0.15">
      <c r="A7988" t="s">
        <v>12</v>
      </c>
      <c r="B7988">
        <v>2204203</v>
      </c>
      <c r="C7988">
        <v>2204223</v>
      </c>
      <c r="D7988" t="s">
        <v>26559</v>
      </c>
      <c r="E7988" t="s">
        <v>90</v>
      </c>
      <c r="F7988" t="s">
        <v>15</v>
      </c>
      <c r="G7988" t="s">
        <v>36</v>
      </c>
      <c r="H7988">
        <v>61</v>
      </c>
      <c r="I7988" t="s">
        <v>26563</v>
      </c>
      <c r="J7988" t="s">
        <v>26564</v>
      </c>
      <c r="K7988" t="s">
        <v>26565</v>
      </c>
      <c r="L7988" t="s">
        <v>77979</v>
      </c>
    </row>
    <row r="7989" spans="1:12" x14ac:dyDescent="0.15">
      <c r="A7989" t="s">
        <v>12</v>
      </c>
      <c r="B7989">
        <v>2204247</v>
      </c>
      <c r="C7989">
        <v>2204267</v>
      </c>
      <c r="D7989" t="s">
        <v>26559</v>
      </c>
      <c r="E7989" t="s">
        <v>90</v>
      </c>
      <c r="F7989" t="s">
        <v>15</v>
      </c>
      <c r="G7989" t="s">
        <v>16</v>
      </c>
      <c r="H7989">
        <v>105</v>
      </c>
      <c r="I7989" t="s">
        <v>26566</v>
      </c>
      <c r="J7989" t="s">
        <v>26567</v>
      </c>
      <c r="K7989" t="s">
        <v>26568</v>
      </c>
      <c r="L7989" t="s">
        <v>78028</v>
      </c>
    </row>
    <row r="7990" spans="1:12" x14ac:dyDescent="0.15">
      <c r="A7990" t="s">
        <v>12</v>
      </c>
      <c r="B7990">
        <v>2204282</v>
      </c>
      <c r="C7990">
        <v>2204302</v>
      </c>
      <c r="D7990" t="s">
        <v>26559</v>
      </c>
      <c r="E7990" t="s">
        <v>90</v>
      </c>
      <c r="F7990" t="s">
        <v>15</v>
      </c>
      <c r="G7990" t="s">
        <v>36</v>
      </c>
      <c r="H7990">
        <v>140</v>
      </c>
      <c r="I7990" t="s">
        <v>26569</v>
      </c>
      <c r="J7990" t="s">
        <v>26570</v>
      </c>
      <c r="K7990" t="s">
        <v>26571</v>
      </c>
      <c r="L7990" t="s">
        <v>78038</v>
      </c>
    </row>
    <row r="7991" spans="1:12" x14ac:dyDescent="0.15">
      <c r="A7991" t="s">
        <v>12</v>
      </c>
      <c r="B7991">
        <v>2205756</v>
      </c>
      <c r="C7991">
        <v>2205776</v>
      </c>
      <c r="D7991" t="s">
        <v>26572</v>
      </c>
      <c r="E7991" t="s">
        <v>90</v>
      </c>
      <c r="F7991" t="s">
        <v>15</v>
      </c>
      <c r="G7991" t="s">
        <v>23</v>
      </c>
      <c r="H7991">
        <v>13</v>
      </c>
      <c r="I7991" t="s">
        <v>26573</v>
      </c>
      <c r="J7991" t="s">
        <v>26574</v>
      </c>
      <c r="K7991" t="s">
        <v>26575</v>
      </c>
      <c r="L7991" t="s">
        <v>77935</v>
      </c>
    </row>
    <row r="7992" spans="1:12" x14ac:dyDescent="0.15">
      <c r="A7992" t="s">
        <v>12</v>
      </c>
      <c r="B7992">
        <v>2205788</v>
      </c>
      <c r="C7992">
        <v>2205808</v>
      </c>
      <c r="D7992" t="s">
        <v>26572</v>
      </c>
      <c r="E7992" t="s">
        <v>90</v>
      </c>
      <c r="F7992" t="s">
        <v>15</v>
      </c>
      <c r="G7992" t="s">
        <v>16</v>
      </c>
      <c r="H7992">
        <v>45</v>
      </c>
      <c r="I7992" t="s">
        <v>26576</v>
      </c>
      <c r="J7992" t="s">
        <v>26577</v>
      </c>
      <c r="K7992" t="s">
        <v>26578</v>
      </c>
      <c r="L7992" t="s">
        <v>77967</v>
      </c>
    </row>
    <row r="7993" spans="1:12" x14ac:dyDescent="0.15">
      <c r="A7993" t="s">
        <v>12</v>
      </c>
      <c r="B7993">
        <v>2205814</v>
      </c>
      <c r="C7993">
        <v>2205834</v>
      </c>
      <c r="D7993" t="s">
        <v>26572</v>
      </c>
      <c r="E7993" t="s">
        <v>90</v>
      </c>
      <c r="F7993" t="s">
        <v>15</v>
      </c>
      <c r="G7993" t="s">
        <v>23</v>
      </c>
      <c r="H7993">
        <v>71</v>
      </c>
      <c r="I7993" t="s">
        <v>26579</v>
      </c>
      <c r="J7993" t="s">
        <v>26580</v>
      </c>
      <c r="K7993" t="s">
        <v>26581</v>
      </c>
      <c r="L7993" t="s">
        <v>77969</v>
      </c>
    </row>
    <row r="7994" spans="1:12" x14ac:dyDescent="0.15">
      <c r="A7994" t="s">
        <v>12</v>
      </c>
      <c r="B7994">
        <v>2205846</v>
      </c>
      <c r="C7994">
        <v>2205866</v>
      </c>
      <c r="D7994" t="s">
        <v>26572</v>
      </c>
      <c r="E7994" t="s">
        <v>90</v>
      </c>
      <c r="F7994" t="s">
        <v>15</v>
      </c>
      <c r="G7994" t="s">
        <v>16</v>
      </c>
      <c r="H7994">
        <v>103</v>
      </c>
      <c r="I7994" t="s">
        <v>26582</v>
      </c>
      <c r="J7994" t="s">
        <v>26583</v>
      </c>
      <c r="K7994" t="s">
        <v>26584</v>
      </c>
      <c r="L7994" t="s">
        <v>77937</v>
      </c>
    </row>
    <row r="7995" spans="1:12" x14ac:dyDescent="0.15">
      <c r="A7995" t="s">
        <v>12</v>
      </c>
      <c r="B7995">
        <v>2207387</v>
      </c>
      <c r="C7995">
        <v>2207407</v>
      </c>
      <c r="D7995" t="s">
        <v>26585</v>
      </c>
      <c r="E7995" t="s">
        <v>90</v>
      </c>
      <c r="F7995" t="s">
        <v>15</v>
      </c>
      <c r="G7995" t="s">
        <v>36</v>
      </c>
      <c r="H7995">
        <v>43</v>
      </c>
      <c r="I7995" t="s">
        <v>26586</v>
      </c>
      <c r="J7995" t="s">
        <v>26587</v>
      </c>
      <c r="K7995" t="s">
        <v>26588</v>
      </c>
      <c r="L7995" t="s">
        <v>77942</v>
      </c>
    </row>
    <row r="7996" spans="1:12" x14ac:dyDescent="0.15">
      <c r="A7996" t="s">
        <v>12</v>
      </c>
      <c r="B7996">
        <v>2207427</v>
      </c>
      <c r="C7996">
        <v>2207447</v>
      </c>
      <c r="D7996" t="s">
        <v>26585</v>
      </c>
      <c r="E7996" t="s">
        <v>90</v>
      </c>
      <c r="F7996" t="s">
        <v>15</v>
      </c>
      <c r="G7996" t="s">
        <v>23</v>
      </c>
      <c r="H7996">
        <v>83</v>
      </c>
      <c r="I7996" t="s">
        <v>26589</v>
      </c>
      <c r="J7996" t="s">
        <v>26590</v>
      </c>
      <c r="K7996" t="s">
        <v>26591</v>
      </c>
      <c r="L7996" t="s">
        <v>77958</v>
      </c>
    </row>
    <row r="7997" spans="1:12" x14ac:dyDescent="0.15">
      <c r="A7997" t="s">
        <v>12</v>
      </c>
      <c r="B7997">
        <v>2207459</v>
      </c>
      <c r="C7997">
        <v>2207479</v>
      </c>
      <c r="D7997" t="s">
        <v>26585</v>
      </c>
      <c r="E7997" t="s">
        <v>90</v>
      </c>
      <c r="F7997" t="s">
        <v>15</v>
      </c>
      <c r="G7997" t="s">
        <v>23</v>
      </c>
      <c r="H7997">
        <v>115</v>
      </c>
      <c r="I7997" t="s">
        <v>26592</v>
      </c>
      <c r="J7997" t="s">
        <v>26593</v>
      </c>
      <c r="K7997" t="s">
        <v>26594</v>
      </c>
      <c r="L7997" t="s">
        <v>78020</v>
      </c>
    </row>
    <row r="7998" spans="1:12" x14ac:dyDescent="0.15">
      <c r="A7998" t="s">
        <v>12</v>
      </c>
      <c r="B7998">
        <v>2207486</v>
      </c>
      <c r="C7998">
        <v>2207506</v>
      </c>
      <c r="D7998" t="s">
        <v>26585</v>
      </c>
      <c r="E7998" t="s">
        <v>90</v>
      </c>
      <c r="F7998" t="s">
        <v>15</v>
      </c>
      <c r="G7998" t="s">
        <v>16</v>
      </c>
      <c r="H7998">
        <v>142</v>
      </c>
      <c r="I7998" t="s">
        <v>26595</v>
      </c>
      <c r="J7998" t="s">
        <v>26596</v>
      </c>
      <c r="K7998" t="s">
        <v>26597</v>
      </c>
      <c r="L7998" t="s">
        <v>77990</v>
      </c>
    </row>
    <row r="7999" spans="1:12" x14ac:dyDescent="0.15">
      <c r="A7999" t="s">
        <v>12</v>
      </c>
      <c r="B7999">
        <v>2209007</v>
      </c>
      <c r="C7999">
        <v>2209027</v>
      </c>
      <c r="D7999" t="s">
        <v>26598</v>
      </c>
      <c r="E7999" t="s">
        <v>90</v>
      </c>
      <c r="F7999" t="s">
        <v>15</v>
      </c>
      <c r="G7999" t="s">
        <v>23</v>
      </c>
      <c r="H7999">
        <v>29</v>
      </c>
      <c r="I7999" t="s">
        <v>26599</v>
      </c>
      <c r="J7999" t="s">
        <v>26600</v>
      </c>
      <c r="K7999" t="s">
        <v>26601</v>
      </c>
      <c r="L7999" t="s">
        <v>77921</v>
      </c>
    </row>
    <row r="8000" spans="1:12" x14ac:dyDescent="0.15">
      <c r="A8000" t="s">
        <v>12</v>
      </c>
      <c r="B8000">
        <v>2209045</v>
      </c>
      <c r="C8000">
        <v>2209065</v>
      </c>
      <c r="D8000" t="s">
        <v>26598</v>
      </c>
      <c r="E8000" t="s">
        <v>90</v>
      </c>
      <c r="F8000" t="s">
        <v>15</v>
      </c>
      <c r="G8000" t="s">
        <v>16</v>
      </c>
      <c r="H8000">
        <v>67</v>
      </c>
      <c r="I8000" t="s">
        <v>26602</v>
      </c>
      <c r="J8000" t="s">
        <v>26603</v>
      </c>
      <c r="K8000" t="s">
        <v>26604</v>
      </c>
      <c r="L8000" t="s">
        <v>77981</v>
      </c>
    </row>
    <row r="8001" spans="1:12" x14ac:dyDescent="0.15">
      <c r="A8001" t="s">
        <v>12</v>
      </c>
      <c r="B8001">
        <v>2209096</v>
      </c>
      <c r="C8001">
        <v>2209116</v>
      </c>
      <c r="D8001" t="s">
        <v>26598</v>
      </c>
      <c r="E8001" t="s">
        <v>90</v>
      </c>
      <c r="F8001" t="s">
        <v>15</v>
      </c>
      <c r="G8001" t="s">
        <v>23</v>
      </c>
      <c r="H8001">
        <v>118</v>
      </c>
      <c r="I8001" t="s">
        <v>26605</v>
      </c>
      <c r="J8001" t="s">
        <v>26606</v>
      </c>
      <c r="K8001" t="s">
        <v>26607</v>
      </c>
      <c r="L8001" t="s">
        <v>77973</v>
      </c>
    </row>
    <row r="8002" spans="1:12" x14ac:dyDescent="0.15">
      <c r="A8002" t="s">
        <v>12</v>
      </c>
      <c r="B8002">
        <v>2209245</v>
      </c>
      <c r="C8002">
        <v>2209265</v>
      </c>
      <c r="D8002" t="s">
        <v>26598</v>
      </c>
      <c r="E8002" t="s">
        <v>90</v>
      </c>
      <c r="F8002" t="s">
        <v>15</v>
      </c>
      <c r="G8002" t="s">
        <v>16</v>
      </c>
      <c r="H8002">
        <v>267</v>
      </c>
      <c r="I8002" t="s">
        <v>26608</v>
      </c>
      <c r="J8002" t="s">
        <v>26609</v>
      </c>
      <c r="K8002" t="s">
        <v>26610</v>
      </c>
      <c r="L8002" t="s">
        <v>78156</v>
      </c>
    </row>
    <row r="8003" spans="1:12" x14ac:dyDescent="0.15">
      <c r="A8003" t="s">
        <v>12</v>
      </c>
      <c r="B8003">
        <v>2209990</v>
      </c>
      <c r="C8003">
        <v>2210010</v>
      </c>
      <c r="D8003" t="s">
        <v>26611</v>
      </c>
      <c r="E8003" t="s">
        <v>90</v>
      </c>
      <c r="F8003" t="s">
        <v>15</v>
      </c>
      <c r="G8003" t="s">
        <v>32</v>
      </c>
      <c r="H8003">
        <v>1</v>
      </c>
      <c r="I8003" t="s">
        <v>26612</v>
      </c>
      <c r="J8003" t="s">
        <v>26613</v>
      </c>
      <c r="K8003" t="s">
        <v>26614</v>
      </c>
      <c r="L8003" t="s">
        <v>77917</v>
      </c>
    </row>
    <row r="8004" spans="1:12" x14ac:dyDescent="0.15">
      <c r="A8004" t="s">
        <v>12</v>
      </c>
      <c r="B8004">
        <v>2210015</v>
      </c>
      <c r="C8004">
        <v>2210035</v>
      </c>
      <c r="D8004" t="s">
        <v>26611</v>
      </c>
      <c r="E8004" t="s">
        <v>90</v>
      </c>
      <c r="F8004" t="s">
        <v>15</v>
      </c>
      <c r="G8004" t="s">
        <v>16</v>
      </c>
      <c r="H8004">
        <v>26</v>
      </c>
      <c r="I8004" t="s">
        <v>26615</v>
      </c>
      <c r="J8004" t="s">
        <v>26616</v>
      </c>
      <c r="K8004" t="s">
        <v>26617</v>
      </c>
      <c r="L8004" t="s">
        <v>78002</v>
      </c>
    </row>
    <row r="8005" spans="1:12" x14ac:dyDescent="0.15">
      <c r="A8005" t="s">
        <v>12</v>
      </c>
      <c r="B8005">
        <v>2210038</v>
      </c>
      <c r="C8005">
        <v>2210058</v>
      </c>
      <c r="D8005" t="s">
        <v>26611</v>
      </c>
      <c r="E8005" t="s">
        <v>90</v>
      </c>
      <c r="F8005" t="s">
        <v>15</v>
      </c>
      <c r="G8005" t="s">
        <v>16</v>
      </c>
      <c r="H8005">
        <v>49</v>
      </c>
      <c r="I8005" t="s">
        <v>26618</v>
      </c>
      <c r="J8005" t="s">
        <v>26619</v>
      </c>
      <c r="K8005" t="s">
        <v>26620</v>
      </c>
      <c r="L8005" t="s">
        <v>77913</v>
      </c>
    </row>
    <row r="8006" spans="1:12" x14ac:dyDescent="0.15">
      <c r="A8006" t="s">
        <v>12</v>
      </c>
      <c r="B8006">
        <v>2210090</v>
      </c>
      <c r="C8006">
        <v>2210110</v>
      </c>
      <c r="D8006" t="s">
        <v>26611</v>
      </c>
      <c r="E8006" t="s">
        <v>90</v>
      </c>
      <c r="F8006" t="s">
        <v>15</v>
      </c>
      <c r="G8006" t="s">
        <v>16</v>
      </c>
      <c r="H8006">
        <v>101</v>
      </c>
      <c r="I8006" t="s">
        <v>26621</v>
      </c>
      <c r="J8006" t="s">
        <v>26622</v>
      </c>
      <c r="K8006" t="s">
        <v>26623</v>
      </c>
      <c r="L8006" t="s">
        <v>77997</v>
      </c>
    </row>
    <row r="8007" spans="1:12" x14ac:dyDescent="0.15">
      <c r="A8007" t="s">
        <v>12</v>
      </c>
      <c r="B8007">
        <v>2211194</v>
      </c>
      <c r="C8007">
        <v>2211214</v>
      </c>
      <c r="D8007" t="s">
        <v>26624</v>
      </c>
      <c r="E8007" t="s">
        <v>90</v>
      </c>
      <c r="F8007" t="s">
        <v>76</v>
      </c>
      <c r="G8007" t="s">
        <v>36</v>
      </c>
      <c r="H8007">
        <v>12</v>
      </c>
      <c r="I8007" t="s">
        <v>26625</v>
      </c>
      <c r="J8007" t="s">
        <v>26626</v>
      </c>
      <c r="K8007" t="s">
        <v>26627</v>
      </c>
      <c r="L8007" t="s">
        <v>77991</v>
      </c>
    </row>
    <row r="8008" spans="1:12" x14ac:dyDescent="0.15">
      <c r="A8008" t="s">
        <v>12</v>
      </c>
      <c r="B8008">
        <v>2211172</v>
      </c>
      <c r="C8008">
        <v>2211192</v>
      </c>
      <c r="D8008" t="s">
        <v>26624</v>
      </c>
      <c r="E8008" t="s">
        <v>90</v>
      </c>
      <c r="F8008" t="s">
        <v>76</v>
      </c>
      <c r="G8008" t="s">
        <v>32</v>
      </c>
      <c r="H8008">
        <v>34</v>
      </c>
      <c r="I8008" t="s">
        <v>26628</v>
      </c>
      <c r="J8008" t="s">
        <v>26629</v>
      </c>
      <c r="K8008" t="s">
        <v>26630</v>
      </c>
      <c r="L8008" t="s">
        <v>77999</v>
      </c>
    </row>
    <row r="8009" spans="1:12" x14ac:dyDescent="0.15">
      <c r="A8009" t="s">
        <v>12</v>
      </c>
      <c r="B8009">
        <v>2211151</v>
      </c>
      <c r="C8009">
        <v>2211171</v>
      </c>
      <c r="D8009" t="s">
        <v>26624</v>
      </c>
      <c r="E8009" t="s">
        <v>90</v>
      </c>
      <c r="F8009" t="s">
        <v>76</v>
      </c>
      <c r="G8009" t="s">
        <v>16</v>
      </c>
      <c r="H8009">
        <v>55</v>
      </c>
      <c r="I8009" t="s">
        <v>26631</v>
      </c>
      <c r="J8009" t="s">
        <v>26632</v>
      </c>
      <c r="K8009" t="s">
        <v>26633</v>
      </c>
      <c r="L8009" t="s">
        <v>77992</v>
      </c>
    </row>
    <row r="8010" spans="1:12" x14ac:dyDescent="0.15">
      <c r="A8010" t="s">
        <v>12</v>
      </c>
      <c r="B8010">
        <v>2211116</v>
      </c>
      <c r="C8010">
        <v>2211136</v>
      </c>
      <c r="D8010" t="s">
        <v>26624</v>
      </c>
      <c r="E8010" t="s">
        <v>90</v>
      </c>
      <c r="F8010" t="s">
        <v>76</v>
      </c>
      <c r="G8010" t="s">
        <v>16</v>
      </c>
      <c r="H8010">
        <v>90</v>
      </c>
      <c r="I8010" t="s">
        <v>26634</v>
      </c>
      <c r="J8010" t="s">
        <v>26635</v>
      </c>
      <c r="K8010" t="s">
        <v>26636</v>
      </c>
      <c r="L8010" t="s">
        <v>78017</v>
      </c>
    </row>
    <row r="8011" spans="1:12" x14ac:dyDescent="0.15">
      <c r="A8011" t="s">
        <v>12</v>
      </c>
      <c r="B8011">
        <v>2213177</v>
      </c>
      <c r="C8011">
        <v>2213197</v>
      </c>
      <c r="D8011" t="s">
        <v>26637</v>
      </c>
      <c r="E8011" t="s">
        <v>90</v>
      </c>
      <c r="F8011" t="s">
        <v>76</v>
      </c>
      <c r="G8011" t="s">
        <v>23</v>
      </c>
      <c r="H8011">
        <v>14</v>
      </c>
      <c r="I8011" t="s">
        <v>26638</v>
      </c>
      <c r="J8011" t="s">
        <v>26639</v>
      </c>
      <c r="K8011" t="s">
        <v>26640</v>
      </c>
      <c r="L8011" t="s">
        <v>77924</v>
      </c>
    </row>
    <row r="8012" spans="1:12" x14ac:dyDescent="0.15">
      <c r="A8012" t="s">
        <v>12</v>
      </c>
      <c r="B8012">
        <v>2213156</v>
      </c>
      <c r="C8012">
        <v>2213176</v>
      </c>
      <c r="D8012" t="s">
        <v>26637</v>
      </c>
      <c r="E8012" t="s">
        <v>90</v>
      </c>
      <c r="F8012" t="s">
        <v>76</v>
      </c>
      <c r="G8012" t="s">
        <v>23</v>
      </c>
      <c r="H8012">
        <v>35</v>
      </c>
      <c r="I8012" t="s">
        <v>26641</v>
      </c>
      <c r="J8012" t="s">
        <v>26642</v>
      </c>
      <c r="K8012" t="s">
        <v>26643</v>
      </c>
      <c r="L8012" t="s">
        <v>77936</v>
      </c>
    </row>
    <row r="8013" spans="1:12" x14ac:dyDescent="0.15">
      <c r="A8013" t="s">
        <v>12</v>
      </c>
      <c r="B8013">
        <v>2213123</v>
      </c>
      <c r="C8013">
        <v>2213143</v>
      </c>
      <c r="D8013" t="s">
        <v>26637</v>
      </c>
      <c r="E8013" t="s">
        <v>90</v>
      </c>
      <c r="F8013" t="s">
        <v>76</v>
      </c>
      <c r="G8013" t="s">
        <v>32</v>
      </c>
      <c r="H8013">
        <v>68</v>
      </c>
      <c r="I8013" t="s">
        <v>26644</v>
      </c>
      <c r="J8013" t="s">
        <v>26645</v>
      </c>
      <c r="K8013" t="s">
        <v>26646</v>
      </c>
      <c r="L8013" t="s">
        <v>77962</v>
      </c>
    </row>
    <row r="8014" spans="1:12" x14ac:dyDescent="0.15">
      <c r="A8014" t="s">
        <v>12</v>
      </c>
      <c r="B8014">
        <v>2213096</v>
      </c>
      <c r="C8014">
        <v>2213116</v>
      </c>
      <c r="D8014" t="s">
        <v>26637</v>
      </c>
      <c r="E8014" t="s">
        <v>90</v>
      </c>
      <c r="F8014" t="s">
        <v>76</v>
      </c>
      <c r="G8014" t="s">
        <v>16</v>
      </c>
      <c r="H8014">
        <v>95</v>
      </c>
      <c r="I8014" t="s">
        <v>26647</v>
      </c>
      <c r="J8014" t="s">
        <v>26648</v>
      </c>
      <c r="K8014" t="s">
        <v>26649</v>
      </c>
      <c r="L8014" t="s">
        <v>77920</v>
      </c>
    </row>
    <row r="8015" spans="1:12" x14ac:dyDescent="0.15">
      <c r="A8015" t="s">
        <v>12</v>
      </c>
      <c r="B8015">
        <v>2213345</v>
      </c>
      <c r="C8015">
        <v>2213365</v>
      </c>
      <c r="D8015" t="s">
        <v>26650</v>
      </c>
      <c r="E8015" t="s">
        <v>90</v>
      </c>
      <c r="F8015" t="s">
        <v>76</v>
      </c>
      <c r="G8015" t="s">
        <v>32</v>
      </c>
      <c r="H8015">
        <v>23</v>
      </c>
      <c r="I8015" t="s">
        <v>26651</v>
      </c>
      <c r="J8015" t="s">
        <v>26652</v>
      </c>
      <c r="K8015" t="s">
        <v>26653</v>
      </c>
      <c r="L8015" t="s">
        <v>77975</v>
      </c>
    </row>
    <row r="8016" spans="1:12" x14ac:dyDescent="0.15">
      <c r="A8016" t="s">
        <v>12</v>
      </c>
      <c r="B8016">
        <v>2213316</v>
      </c>
      <c r="C8016">
        <v>2213336</v>
      </c>
      <c r="D8016" t="s">
        <v>26650</v>
      </c>
      <c r="E8016" t="s">
        <v>90</v>
      </c>
      <c r="F8016" t="s">
        <v>76</v>
      </c>
      <c r="G8016" t="s">
        <v>32</v>
      </c>
      <c r="H8016">
        <v>52</v>
      </c>
      <c r="I8016" t="s">
        <v>26654</v>
      </c>
      <c r="J8016" t="s">
        <v>26655</v>
      </c>
      <c r="K8016" t="s">
        <v>26656</v>
      </c>
      <c r="L8016" t="s">
        <v>77959</v>
      </c>
    </row>
    <row r="8017" spans="1:12" x14ac:dyDescent="0.15">
      <c r="A8017" t="s">
        <v>12</v>
      </c>
      <c r="B8017">
        <v>2213293</v>
      </c>
      <c r="C8017">
        <v>2213313</v>
      </c>
      <c r="D8017" t="s">
        <v>26650</v>
      </c>
      <c r="E8017" t="s">
        <v>90</v>
      </c>
      <c r="F8017" t="s">
        <v>76</v>
      </c>
      <c r="G8017" t="s">
        <v>36</v>
      </c>
      <c r="H8017">
        <v>75</v>
      </c>
      <c r="I8017" t="s">
        <v>26657</v>
      </c>
      <c r="J8017" t="s">
        <v>26658</v>
      </c>
      <c r="K8017" t="s">
        <v>26659</v>
      </c>
      <c r="L8017" t="s">
        <v>78027</v>
      </c>
    </row>
    <row r="8018" spans="1:12" x14ac:dyDescent="0.15">
      <c r="A8018" t="s">
        <v>12</v>
      </c>
      <c r="B8018">
        <v>2213272</v>
      </c>
      <c r="C8018">
        <v>2213292</v>
      </c>
      <c r="D8018" t="s">
        <v>26650</v>
      </c>
      <c r="E8018" t="s">
        <v>90</v>
      </c>
      <c r="F8018" t="s">
        <v>76</v>
      </c>
      <c r="G8018" t="s">
        <v>32</v>
      </c>
      <c r="H8018">
        <v>96</v>
      </c>
      <c r="I8018" t="s">
        <v>26660</v>
      </c>
      <c r="J8018" t="s">
        <v>26661</v>
      </c>
      <c r="K8018" t="s">
        <v>26662</v>
      </c>
      <c r="L8018" t="s">
        <v>77912</v>
      </c>
    </row>
    <row r="8019" spans="1:12" x14ac:dyDescent="0.15">
      <c r="A8019" t="s">
        <v>12</v>
      </c>
      <c r="B8019">
        <v>2213436</v>
      </c>
      <c r="C8019">
        <v>2213456</v>
      </c>
      <c r="D8019" t="s">
        <v>26663</v>
      </c>
      <c r="E8019" t="s">
        <v>90</v>
      </c>
      <c r="F8019" t="s">
        <v>15</v>
      </c>
      <c r="G8019" t="s">
        <v>36</v>
      </c>
      <c r="H8019">
        <v>0</v>
      </c>
      <c r="I8019" t="s">
        <v>26664</v>
      </c>
      <c r="J8019" t="s">
        <v>26665</v>
      </c>
      <c r="K8019" t="s">
        <v>26666</v>
      </c>
      <c r="L8019" t="s">
        <v>77980</v>
      </c>
    </row>
    <row r="8020" spans="1:12" x14ac:dyDescent="0.15">
      <c r="A8020" t="s">
        <v>12</v>
      </c>
      <c r="B8020">
        <v>2213458</v>
      </c>
      <c r="C8020">
        <v>2213478</v>
      </c>
      <c r="D8020" t="s">
        <v>26663</v>
      </c>
      <c r="E8020" t="s">
        <v>90</v>
      </c>
      <c r="F8020" t="s">
        <v>15</v>
      </c>
      <c r="G8020" t="s">
        <v>16</v>
      </c>
      <c r="H8020">
        <v>22</v>
      </c>
      <c r="I8020" t="s">
        <v>26667</v>
      </c>
      <c r="J8020" t="s">
        <v>26668</v>
      </c>
      <c r="K8020" t="s">
        <v>26669</v>
      </c>
      <c r="L8020" t="s">
        <v>77948</v>
      </c>
    </row>
    <row r="8021" spans="1:12" x14ac:dyDescent="0.15">
      <c r="A8021" t="s">
        <v>12</v>
      </c>
      <c r="B8021">
        <v>2213482</v>
      </c>
      <c r="C8021">
        <v>2213502</v>
      </c>
      <c r="D8021" t="s">
        <v>26663</v>
      </c>
      <c r="E8021" t="s">
        <v>90</v>
      </c>
      <c r="F8021" t="s">
        <v>15</v>
      </c>
      <c r="G8021" t="s">
        <v>32</v>
      </c>
      <c r="H8021">
        <v>46</v>
      </c>
      <c r="I8021" t="s">
        <v>26670</v>
      </c>
      <c r="J8021" t="s">
        <v>26671</v>
      </c>
      <c r="K8021" t="s">
        <v>26672</v>
      </c>
      <c r="L8021" t="s">
        <v>78004</v>
      </c>
    </row>
    <row r="8022" spans="1:12" x14ac:dyDescent="0.15">
      <c r="A8022" t="s">
        <v>12</v>
      </c>
      <c r="B8022">
        <v>2213519</v>
      </c>
      <c r="C8022">
        <v>2213539</v>
      </c>
      <c r="D8022" t="s">
        <v>26663</v>
      </c>
      <c r="E8022" t="s">
        <v>90</v>
      </c>
      <c r="F8022" t="s">
        <v>15</v>
      </c>
      <c r="G8022" t="s">
        <v>16</v>
      </c>
      <c r="H8022">
        <v>83</v>
      </c>
      <c r="I8022" t="s">
        <v>26673</v>
      </c>
      <c r="J8022" t="s">
        <v>26674</v>
      </c>
      <c r="K8022" t="s">
        <v>26675</v>
      </c>
      <c r="L8022" t="s">
        <v>77958</v>
      </c>
    </row>
    <row r="8023" spans="1:12" x14ac:dyDescent="0.15">
      <c r="A8023" t="s">
        <v>12</v>
      </c>
      <c r="B8023">
        <v>2215509</v>
      </c>
      <c r="C8023">
        <v>2215529</v>
      </c>
      <c r="D8023" t="s">
        <v>26676</v>
      </c>
      <c r="E8023" t="s">
        <v>90</v>
      </c>
      <c r="F8023" t="s">
        <v>15</v>
      </c>
      <c r="G8023" t="s">
        <v>32</v>
      </c>
      <c r="H8023">
        <v>1</v>
      </c>
      <c r="I8023" t="s">
        <v>26677</v>
      </c>
      <c r="J8023" t="s">
        <v>26678</v>
      </c>
      <c r="K8023" t="s">
        <v>26679</v>
      </c>
      <c r="L8023" t="s">
        <v>77917</v>
      </c>
    </row>
    <row r="8024" spans="1:12" x14ac:dyDescent="0.15">
      <c r="A8024" t="s">
        <v>12</v>
      </c>
      <c r="B8024">
        <v>2215543</v>
      </c>
      <c r="C8024">
        <v>2215563</v>
      </c>
      <c r="D8024" t="s">
        <v>26676</v>
      </c>
      <c r="E8024" t="s">
        <v>90</v>
      </c>
      <c r="F8024" t="s">
        <v>15</v>
      </c>
      <c r="G8024" t="s">
        <v>32</v>
      </c>
      <c r="H8024">
        <v>35</v>
      </c>
      <c r="I8024" t="s">
        <v>26680</v>
      </c>
      <c r="J8024" t="s">
        <v>26681</v>
      </c>
      <c r="K8024" t="s">
        <v>26682</v>
      </c>
      <c r="L8024" t="s">
        <v>77936</v>
      </c>
    </row>
    <row r="8025" spans="1:12" x14ac:dyDescent="0.15">
      <c r="A8025" t="s">
        <v>12</v>
      </c>
      <c r="B8025">
        <v>2215610</v>
      </c>
      <c r="C8025">
        <v>2215630</v>
      </c>
      <c r="D8025" t="s">
        <v>26676</v>
      </c>
      <c r="E8025" t="s">
        <v>90</v>
      </c>
      <c r="F8025" t="s">
        <v>15</v>
      </c>
      <c r="G8025" t="s">
        <v>16</v>
      </c>
      <c r="H8025">
        <v>102</v>
      </c>
      <c r="I8025" t="s">
        <v>26683</v>
      </c>
      <c r="J8025" t="s">
        <v>26684</v>
      </c>
      <c r="K8025" t="s">
        <v>26685</v>
      </c>
      <c r="L8025" t="s">
        <v>77933</v>
      </c>
    </row>
    <row r="8026" spans="1:12" x14ac:dyDescent="0.15">
      <c r="A8026" t="s">
        <v>12</v>
      </c>
      <c r="B8026">
        <v>2215652</v>
      </c>
      <c r="C8026">
        <v>2215672</v>
      </c>
      <c r="D8026" t="s">
        <v>26676</v>
      </c>
      <c r="E8026" t="s">
        <v>90</v>
      </c>
      <c r="F8026" t="s">
        <v>15</v>
      </c>
      <c r="G8026" t="s">
        <v>16</v>
      </c>
      <c r="H8026">
        <v>144</v>
      </c>
      <c r="I8026" t="s">
        <v>26686</v>
      </c>
      <c r="J8026" t="s">
        <v>26687</v>
      </c>
      <c r="K8026" t="s">
        <v>26688</v>
      </c>
      <c r="L8026" t="s">
        <v>78067</v>
      </c>
    </row>
    <row r="8027" spans="1:12" x14ac:dyDescent="0.15">
      <c r="A8027" t="s">
        <v>12</v>
      </c>
      <c r="B8027">
        <v>2216636</v>
      </c>
      <c r="C8027">
        <v>2216656</v>
      </c>
      <c r="D8027" t="s">
        <v>26689</v>
      </c>
      <c r="E8027" t="s">
        <v>90</v>
      </c>
      <c r="F8027" t="s">
        <v>76</v>
      </c>
      <c r="G8027" t="s">
        <v>36</v>
      </c>
      <c r="H8027">
        <v>6</v>
      </c>
      <c r="I8027" t="s">
        <v>26690</v>
      </c>
      <c r="J8027" t="s">
        <v>26691</v>
      </c>
      <c r="K8027" t="s">
        <v>26692</v>
      </c>
      <c r="L8027" t="s">
        <v>78025</v>
      </c>
    </row>
    <row r="8028" spans="1:12" x14ac:dyDescent="0.15">
      <c r="A8028" t="s">
        <v>12</v>
      </c>
      <c r="B8028">
        <v>2216602</v>
      </c>
      <c r="C8028">
        <v>2216622</v>
      </c>
      <c r="D8028" t="s">
        <v>26689</v>
      </c>
      <c r="E8028" t="s">
        <v>90</v>
      </c>
      <c r="F8028" t="s">
        <v>76</v>
      </c>
      <c r="G8028" t="s">
        <v>16</v>
      </c>
      <c r="H8028">
        <v>40</v>
      </c>
      <c r="I8028" t="s">
        <v>26693</v>
      </c>
      <c r="J8028" t="s">
        <v>26694</v>
      </c>
      <c r="K8028" t="s">
        <v>26695</v>
      </c>
      <c r="L8028" t="s">
        <v>77952</v>
      </c>
    </row>
    <row r="8029" spans="1:12" x14ac:dyDescent="0.15">
      <c r="A8029" t="s">
        <v>12</v>
      </c>
      <c r="B8029">
        <v>2216560</v>
      </c>
      <c r="C8029">
        <v>2216580</v>
      </c>
      <c r="D8029" t="s">
        <v>26689</v>
      </c>
      <c r="E8029" t="s">
        <v>90</v>
      </c>
      <c r="F8029" t="s">
        <v>76</v>
      </c>
      <c r="G8029" t="s">
        <v>32</v>
      </c>
      <c r="H8029">
        <v>82</v>
      </c>
      <c r="I8029" t="s">
        <v>26696</v>
      </c>
      <c r="J8029" t="s">
        <v>26697</v>
      </c>
      <c r="K8029" t="s">
        <v>26698</v>
      </c>
      <c r="L8029" t="s">
        <v>78011</v>
      </c>
    </row>
    <row r="8030" spans="1:12" x14ac:dyDescent="0.15">
      <c r="A8030" t="s">
        <v>12</v>
      </c>
      <c r="B8030">
        <v>2216516</v>
      </c>
      <c r="C8030">
        <v>2216536</v>
      </c>
      <c r="D8030" t="s">
        <v>26689</v>
      </c>
      <c r="E8030" t="s">
        <v>90</v>
      </c>
      <c r="F8030" t="s">
        <v>76</v>
      </c>
      <c r="G8030" t="s">
        <v>36</v>
      </c>
      <c r="H8030">
        <v>126</v>
      </c>
      <c r="I8030" t="s">
        <v>26699</v>
      </c>
      <c r="J8030" t="s">
        <v>26700</v>
      </c>
      <c r="K8030" t="s">
        <v>26701</v>
      </c>
      <c r="L8030" t="s">
        <v>78078</v>
      </c>
    </row>
    <row r="8031" spans="1:12" x14ac:dyDescent="0.15">
      <c r="A8031" t="s">
        <v>12</v>
      </c>
      <c r="B8031">
        <v>2216876</v>
      </c>
      <c r="C8031">
        <v>2216896</v>
      </c>
      <c r="D8031" t="s">
        <v>26702</v>
      </c>
      <c r="E8031" t="s">
        <v>90</v>
      </c>
      <c r="F8031" t="s">
        <v>15</v>
      </c>
      <c r="G8031" t="s">
        <v>32</v>
      </c>
      <c r="H8031">
        <v>7</v>
      </c>
      <c r="I8031" t="s">
        <v>26703</v>
      </c>
      <c r="J8031" t="s">
        <v>26704</v>
      </c>
      <c r="K8031" t="s">
        <v>26705</v>
      </c>
      <c r="L8031" t="s">
        <v>77909</v>
      </c>
    </row>
    <row r="8032" spans="1:12" x14ac:dyDescent="0.15">
      <c r="A8032" t="s">
        <v>12</v>
      </c>
      <c r="B8032">
        <v>2216919</v>
      </c>
      <c r="C8032">
        <v>2216939</v>
      </c>
      <c r="D8032" t="s">
        <v>26702</v>
      </c>
      <c r="E8032" t="s">
        <v>90</v>
      </c>
      <c r="F8032" t="s">
        <v>15</v>
      </c>
      <c r="G8032" t="s">
        <v>23</v>
      </c>
      <c r="H8032">
        <v>50</v>
      </c>
      <c r="I8032" t="s">
        <v>26706</v>
      </c>
      <c r="J8032" t="s">
        <v>26707</v>
      </c>
      <c r="K8032" t="s">
        <v>26708</v>
      </c>
      <c r="L8032" t="s">
        <v>77925</v>
      </c>
    </row>
    <row r="8033" spans="1:12" x14ac:dyDescent="0.15">
      <c r="A8033" t="s">
        <v>12</v>
      </c>
      <c r="B8033">
        <v>2216939</v>
      </c>
      <c r="C8033">
        <v>2216959</v>
      </c>
      <c r="D8033" t="s">
        <v>26702</v>
      </c>
      <c r="E8033" t="s">
        <v>90</v>
      </c>
      <c r="F8033" t="s">
        <v>15</v>
      </c>
      <c r="G8033" t="s">
        <v>32</v>
      </c>
      <c r="H8033">
        <v>70</v>
      </c>
      <c r="I8033" t="s">
        <v>26709</v>
      </c>
      <c r="J8033" t="s">
        <v>26710</v>
      </c>
      <c r="K8033" t="s">
        <v>26711</v>
      </c>
      <c r="L8033" t="s">
        <v>77919</v>
      </c>
    </row>
    <row r="8034" spans="1:12" x14ac:dyDescent="0.15">
      <c r="A8034" t="s">
        <v>12</v>
      </c>
      <c r="B8034">
        <v>2216964</v>
      </c>
      <c r="C8034">
        <v>2216984</v>
      </c>
      <c r="D8034" t="s">
        <v>26702</v>
      </c>
      <c r="E8034" t="s">
        <v>90</v>
      </c>
      <c r="F8034" t="s">
        <v>15</v>
      </c>
      <c r="G8034" t="s">
        <v>23</v>
      </c>
      <c r="H8034">
        <v>95</v>
      </c>
      <c r="I8034" t="s">
        <v>26712</v>
      </c>
      <c r="J8034" t="s">
        <v>26713</v>
      </c>
      <c r="K8034" t="s">
        <v>26714</v>
      </c>
      <c r="L8034" t="s">
        <v>77920</v>
      </c>
    </row>
    <row r="8035" spans="1:12" x14ac:dyDescent="0.15">
      <c r="A8035" t="s">
        <v>12</v>
      </c>
      <c r="B8035">
        <v>2218104</v>
      </c>
      <c r="C8035">
        <v>2218124</v>
      </c>
      <c r="D8035" t="s">
        <v>26715</v>
      </c>
      <c r="E8035" t="s">
        <v>90</v>
      </c>
      <c r="F8035" t="s">
        <v>76</v>
      </c>
      <c r="G8035" t="s">
        <v>36</v>
      </c>
      <c r="H8035">
        <v>15</v>
      </c>
      <c r="I8035" t="s">
        <v>26716</v>
      </c>
      <c r="J8035" t="s">
        <v>26717</v>
      </c>
      <c r="K8035" t="s">
        <v>26718</v>
      </c>
      <c r="L8035" t="s">
        <v>77970</v>
      </c>
    </row>
    <row r="8036" spans="1:12" x14ac:dyDescent="0.15">
      <c r="A8036" t="s">
        <v>12</v>
      </c>
      <c r="B8036">
        <v>2218051</v>
      </c>
      <c r="C8036">
        <v>2218071</v>
      </c>
      <c r="D8036" t="s">
        <v>26715</v>
      </c>
      <c r="E8036" t="s">
        <v>90</v>
      </c>
      <c r="F8036" t="s">
        <v>76</v>
      </c>
      <c r="G8036" t="s">
        <v>23</v>
      </c>
      <c r="H8036">
        <v>68</v>
      </c>
      <c r="I8036" t="s">
        <v>26719</v>
      </c>
      <c r="J8036" t="s">
        <v>26720</v>
      </c>
      <c r="K8036" t="s">
        <v>26721</v>
      </c>
      <c r="L8036" t="s">
        <v>77962</v>
      </c>
    </row>
    <row r="8037" spans="1:12" x14ac:dyDescent="0.15">
      <c r="A8037" t="s">
        <v>12</v>
      </c>
      <c r="B8037">
        <v>2218028</v>
      </c>
      <c r="C8037">
        <v>2218048</v>
      </c>
      <c r="D8037" t="s">
        <v>26715</v>
      </c>
      <c r="E8037" t="s">
        <v>90</v>
      </c>
      <c r="F8037" t="s">
        <v>76</v>
      </c>
      <c r="G8037" t="s">
        <v>16</v>
      </c>
      <c r="H8037">
        <v>91</v>
      </c>
      <c r="I8037" t="s">
        <v>26722</v>
      </c>
      <c r="J8037" t="s">
        <v>26723</v>
      </c>
      <c r="K8037" t="s">
        <v>26724</v>
      </c>
      <c r="L8037" t="s">
        <v>77907</v>
      </c>
    </row>
    <row r="8038" spans="1:12" x14ac:dyDescent="0.15">
      <c r="A8038" t="s">
        <v>12</v>
      </c>
      <c r="B8038">
        <v>2217989</v>
      </c>
      <c r="C8038">
        <v>2218009</v>
      </c>
      <c r="D8038" t="s">
        <v>26715</v>
      </c>
      <c r="E8038" t="s">
        <v>90</v>
      </c>
      <c r="F8038" t="s">
        <v>76</v>
      </c>
      <c r="G8038" t="s">
        <v>32</v>
      </c>
      <c r="H8038">
        <v>130</v>
      </c>
      <c r="I8038" t="s">
        <v>26725</v>
      </c>
      <c r="J8038" t="s">
        <v>26726</v>
      </c>
      <c r="K8038" t="s">
        <v>26727</v>
      </c>
      <c r="L8038" t="s">
        <v>77998</v>
      </c>
    </row>
    <row r="8039" spans="1:12" x14ac:dyDescent="0.15">
      <c r="A8039" t="s">
        <v>12</v>
      </c>
      <c r="B8039">
        <v>2218577</v>
      </c>
      <c r="C8039">
        <v>2218597</v>
      </c>
      <c r="D8039" t="s">
        <v>26728</v>
      </c>
      <c r="E8039" t="s">
        <v>26729</v>
      </c>
      <c r="F8039" t="s">
        <v>15</v>
      </c>
      <c r="G8039" t="s">
        <v>32</v>
      </c>
      <c r="H8039">
        <v>11</v>
      </c>
      <c r="I8039" t="s">
        <v>26730</v>
      </c>
      <c r="J8039" t="s">
        <v>26731</v>
      </c>
      <c r="K8039" t="s">
        <v>26732</v>
      </c>
      <c r="L8039" t="s">
        <v>77974</v>
      </c>
    </row>
    <row r="8040" spans="1:12" x14ac:dyDescent="0.15">
      <c r="A8040" t="s">
        <v>12</v>
      </c>
      <c r="B8040">
        <v>2218602</v>
      </c>
      <c r="C8040">
        <v>2218622</v>
      </c>
      <c r="D8040" t="s">
        <v>26728</v>
      </c>
      <c r="E8040" t="s">
        <v>26729</v>
      </c>
      <c r="F8040" t="s">
        <v>15</v>
      </c>
      <c r="G8040" t="s">
        <v>23</v>
      </c>
      <c r="H8040">
        <v>36</v>
      </c>
      <c r="I8040" t="s">
        <v>26733</v>
      </c>
      <c r="J8040" t="s">
        <v>26734</v>
      </c>
      <c r="K8040" t="s">
        <v>26735</v>
      </c>
      <c r="L8040" t="s">
        <v>78003</v>
      </c>
    </row>
    <row r="8041" spans="1:12" x14ac:dyDescent="0.15">
      <c r="A8041" t="s">
        <v>12</v>
      </c>
      <c r="B8041">
        <v>2218651</v>
      </c>
      <c r="C8041">
        <v>2218671</v>
      </c>
      <c r="D8041" t="s">
        <v>26728</v>
      </c>
      <c r="E8041" t="s">
        <v>26729</v>
      </c>
      <c r="F8041" t="s">
        <v>15</v>
      </c>
      <c r="G8041" t="s">
        <v>16</v>
      </c>
      <c r="H8041">
        <v>85</v>
      </c>
      <c r="I8041" t="s">
        <v>26736</v>
      </c>
      <c r="J8041" t="s">
        <v>26737</v>
      </c>
      <c r="K8041" t="s">
        <v>26738</v>
      </c>
      <c r="L8041" t="s">
        <v>77972</v>
      </c>
    </row>
    <row r="8042" spans="1:12" x14ac:dyDescent="0.15">
      <c r="A8042" t="s">
        <v>12</v>
      </c>
      <c r="B8042">
        <v>2218675</v>
      </c>
      <c r="C8042">
        <v>2218695</v>
      </c>
      <c r="D8042" t="s">
        <v>26728</v>
      </c>
      <c r="E8042" t="s">
        <v>26729</v>
      </c>
      <c r="F8042" t="s">
        <v>15</v>
      </c>
      <c r="G8042" t="s">
        <v>36</v>
      </c>
      <c r="H8042">
        <v>109</v>
      </c>
      <c r="I8042" t="s">
        <v>26739</v>
      </c>
      <c r="J8042" t="s">
        <v>26740</v>
      </c>
      <c r="K8042" t="s">
        <v>26741</v>
      </c>
      <c r="L8042" t="s">
        <v>77947</v>
      </c>
    </row>
    <row r="8043" spans="1:12" x14ac:dyDescent="0.15">
      <c r="A8043" t="s">
        <v>12</v>
      </c>
      <c r="B8043">
        <v>2220752</v>
      </c>
      <c r="C8043">
        <v>2220772</v>
      </c>
      <c r="D8043" t="s">
        <v>26742</v>
      </c>
      <c r="E8043" t="s">
        <v>26743</v>
      </c>
      <c r="F8043" t="s">
        <v>15</v>
      </c>
      <c r="G8043" t="s">
        <v>23</v>
      </c>
      <c r="H8043">
        <v>8</v>
      </c>
      <c r="I8043" t="s">
        <v>26744</v>
      </c>
      <c r="J8043" t="s">
        <v>26745</v>
      </c>
      <c r="K8043" t="s">
        <v>26746</v>
      </c>
      <c r="L8043" t="s">
        <v>77955</v>
      </c>
    </row>
    <row r="8044" spans="1:12" x14ac:dyDescent="0.15">
      <c r="A8044" t="s">
        <v>12</v>
      </c>
      <c r="B8044">
        <v>2220788</v>
      </c>
      <c r="C8044">
        <v>2220808</v>
      </c>
      <c r="D8044" t="s">
        <v>26742</v>
      </c>
      <c r="E8044" t="s">
        <v>26743</v>
      </c>
      <c r="F8044" t="s">
        <v>15</v>
      </c>
      <c r="G8044" t="s">
        <v>16</v>
      </c>
      <c r="H8044">
        <v>44</v>
      </c>
      <c r="I8044" t="s">
        <v>26747</v>
      </c>
      <c r="J8044" t="s">
        <v>26748</v>
      </c>
      <c r="K8044" t="s">
        <v>26749</v>
      </c>
      <c r="L8044" t="s">
        <v>78016</v>
      </c>
    </row>
    <row r="8045" spans="1:12" x14ac:dyDescent="0.15">
      <c r="A8045" t="s">
        <v>12</v>
      </c>
      <c r="B8045">
        <v>2220808</v>
      </c>
      <c r="C8045">
        <v>2220828</v>
      </c>
      <c r="D8045" t="s">
        <v>26742</v>
      </c>
      <c r="E8045" t="s">
        <v>26743</v>
      </c>
      <c r="F8045" t="s">
        <v>15</v>
      </c>
      <c r="G8045" t="s">
        <v>32</v>
      </c>
      <c r="H8045">
        <v>64</v>
      </c>
      <c r="I8045" t="s">
        <v>26750</v>
      </c>
      <c r="J8045" t="s">
        <v>26751</v>
      </c>
      <c r="K8045" t="s">
        <v>26752</v>
      </c>
      <c r="L8045" t="s">
        <v>77989</v>
      </c>
    </row>
    <row r="8046" spans="1:12" x14ac:dyDescent="0.15">
      <c r="A8046" t="s">
        <v>12</v>
      </c>
      <c r="B8046">
        <v>2220833</v>
      </c>
      <c r="C8046">
        <v>2220853</v>
      </c>
      <c r="D8046" t="s">
        <v>26742</v>
      </c>
      <c r="E8046" t="s">
        <v>26743</v>
      </c>
      <c r="F8046" t="s">
        <v>15</v>
      </c>
      <c r="G8046" t="s">
        <v>16</v>
      </c>
      <c r="H8046">
        <v>89</v>
      </c>
      <c r="I8046" t="s">
        <v>26753</v>
      </c>
      <c r="J8046" t="s">
        <v>26754</v>
      </c>
      <c r="K8046" t="s">
        <v>26755</v>
      </c>
      <c r="L8046" t="s">
        <v>77964</v>
      </c>
    </row>
    <row r="8047" spans="1:12" x14ac:dyDescent="0.15">
      <c r="A8047" t="s">
        <v>12</v>
      </c>
      <c r="B8047">
        <v>2222011</v>
      </c>
      <c r="C8047">
        <v>2222031</v>
      </c>
      <c r="D8047" t="s">
        <v>26756</v>
      </c>
      <c r="E8047" t="s">
        <v>90</v>
      </c>
      <c r="F8047" t="s">
        <v>15</v>
      </c>
      <c r="G8047" t="s">
        <v>36</v>
      </c>
      <c r="H8047">
        <v>9</v>
      </c>
      <c r="I8047" t="s">
        <v>26757</v>
      </c>
      <c r="J8047" t="s">
        <v>26758</v>
      </c>
      <c r="K8047" t="s">
        <v>26759</v>
      </c>
      <c r="L8047" t="s">
        <v>77939</v>
      </c>
    </row>
    <row r="8048" spans="1:12" x14ac:dyDescent="0.15">
      <c r="A8048" t="s">
        <v>12</v>
      </c>
      <c r="B8048">
        <v>2222043</v>
      </c>
      <c r="C8048">
        <v>2222063</v>
      </c>
      <c r="D8048" t="s">
        <v>26756</v>
      </c>
      <c r="E8048" t="s">
        <v>90</v>
      </c>
      <c r="F8048" t="s">
        <v>15</v>
      </c>
      <c r="G8048" t="s">
        <v>16</v>
      </c>
      <c r="H8048">
        <v>41</v>
      </c>
      <c r="I8048" t="s">
        <v>26760</v>
      </c>
      <c r="J8048" t="s">
        <v>26761</v>
      </c>
      <c r="K8048" t="s">
        <v>26762</v>
      </c>
      <c r="L8048" t="s">
        <v>78014</v>
      </c>
    </row>
    <row r="8049" spans="1:12" x14ac:dyDescent="0.15">
      <c r="A8049" t="s">
        <v>12</v>
      </c>
      <c r="B8049">
        <v>2222080</v>
      </c>
      <c r="C8049">
        <v>2222100</v>
      </c>
      <c r="D8049" t="s">
        <v>26756</v>
      </c>
      <c r="E8049" t="s">
        <v>90</v>
      </c>
      <c r="F8049" t="s">
        <v>15</v>
      </c>
      <c r="G8049" t="s">
        <v>16</v>
      </c>
      <c r="H8049">
        <v>78</v>
      </c>
      <c r="I8049" t="s">
        <v>26763</v>
      </c>
      <c r="J8049" t="s">
        <v>26764</v>
      </c>
      <c r="K8049" t="s">
        <v>26765</v>
      </c>
      <c r="L8049" t="s">
        <v>78000</v>
      </c>
    </row>
    <row r="8050" spans="1:12" x14ac:dyDescent="0.15">
      <c r="A8050" t="s">
        <v>12</v>
      </c>
      <c r="B8050">
        <v>2222121</v>
      </c>
      <c r="C8050">
        <v>2222141</v>
      </c>
      <c r="D8050" t="s">
        <v>26756</v>
      </c>
      <c r="E8050" t="s">
        <v>90</v>
      </c>
      <c r="F8050" t="s">
        <v>15</v>
      </c>
      <c r="G8050" t="s">
        <v>23</v>
      </c>
      <c r="H8050">
        <v>119</v>
      </c>
      <c r="I8050" t="s">
        <v>26766</v>
      </c>
      <c r="J8050" t="s">
        <v>26767</v>
      </c>
      <c r="K8050" t="s">
        <v>26768</v>
      </c>
      <c r="L8050" t="s">
        <v>78058</v>
      </c>
    </row>
    <row r="8051" spans="1:12" x14ac:dyDescent="0.15">
      <c r="A8051" t="s">
        <v>12</v>
      </c>
      <c r="B8051">
        <v>2222468</v>
      </c>
      <c r="C8051">
        <v>2222488</v>
      </c>
      <c r="D8051" t="s">
        <v>26769</v>
      </c>
      <c r="E8051" t="s">
        <v>26770</v>
      </c>
      <c r="F8051" t="s">
        <v>15</v>
      </c>
      <c r="G8051" t="s">
        <v>32</v>
      </c>
      <c r="H8051">
        <v>1</v>
      </c>
      <c r="I8051" t="s">
        <v>26771</v>
      </c>
      <c r="J8051" t="s">
        <v>26772</v>
      </c>
      <c r="K8051" t="s">
        <v>26773</v>
      </c>
      <c r="L8051" t="s">
        <v>77917</v>
      </c>
    </row>
    <row r="8052" spans="1:12" x14ac:dyDescent="0.15">
      <c r="A8052" t="s">
        <v>12</v>
      </c>
      <c r="B8052">
        <v>2222498</v>
      </c>
      <c r="C8052">
        <v>2222518</v>
      </c>
      <c r="D8052" t="s">
        <v>26769</v>
      </c>
      <c r="E8052" t="s">
        <v>26770</v>
      </c>
      <c r="F8052" t="s">
        <v>15</v>
      </c>
      <c r="G8052" t="s">
        <v>36</v>
      </c>
      <c r="H8052">
        <v>31</v>
      </c>
      <c r="I8052" t="s">
        <v>26774</v>
      </c>
      <c r="J8052" t="s">
        <v>26775</v>
      </c>
      <c r="K8052" t="s">
        <v>26776</v>
      </c>
      <c r="L8052" t="s">
        <v>77910</v>
      </c>
    </row>
    <row r="8053" spans="1:12" x14ac:dyDescent="0.15">
      <c r="A8053" t="s">
        <v>12</v>
      </c>
      <c r="B8053">
        <v>2222538</v>
      </c>
      <c r="C8053">
        <v>2222558</v>
      </c>
      <c r="D8053" t="s">
        <v>26769</v>
      </c>
      <c r="E8053" t="s">
        <v>26770</v>
      </c>
      <c r="F8053" t="s">
        <v>15</v>
      </c>
      <c r="G8053" t="s">
        <v>32</v>
      </c>
      <c r="H8053">
        <v>71</v>
      </c>
      <c r="I8053" t="s">
        <v>26777</v>
      </c>
      <c r="J8053" t="s">
        <v>26778</v>
      </c>
      <c r="K8053" t="s">
        <v>26779</v>
      </c>
      <c r="L8053" t="s">
        <v>77969</v>
      </c>
    </row>
    <row r="8054" spans="1:12" x14ac:dyDescent="0.15">
      <c r="A8054" t="s">
        <v>12</v>
      </c>
      <c r="B8054">
        <v>2222565</v>
      </c>
      <c r="C8054">
        <v>2222585</v>
      </c>
      <c r="D8054" t="s">
        <v>26769</v>
      </c>
      <c r="E8054" t="s">
        <v>26770</v>
      </c>
      <c r="F8054" t="s">
        <v>15</v>
      </c>
      <c r="G8054" t="s">
        <v>32</v>
      </c>
      <c r="H8054">
        <v>98</v>
      </c>
      <c r="I8054" t="s">
        <v>26780</v>
      </c>
      <c r="J8054" t="s">
        <v>26781</v>
      </c>
      <c r="K8054" t="s">
        <v>26782</v>
      </c>
      <c r="L8054" t="s">
        <v>78048</v>
      </c>
    </row>
    <row r="8055" spans="1:12" x14ac:dyDescent="0.15">
      <c r="A8055" t="s">
        <v>12</v>
      </c>
      <c r="B8055">
        <v>2225187</v>
      </c>
      <c r="C8055">
        <v>2225207</v>
      </c>
      <c r="D8055" t="s">
        <v>26783</v>
      </c>
      <c r="E8055" t="s">
        <v>90</v>
      </c>
      <c r="F8055" t="s">
        <v>15</v>
      </c>
      <c r="G8055" t="s">
        <v>36</v>
      </c>
      <c r="H8055">
        <v>7</v>
      </c>
      <c r="I8055" t="s">
        <v>26784</v>
      </c>
      <c r="J8055" t="s">
        <v>26785</v>
      </c>
      <c r="K8055" t="s">
        <v>26786</v>
      </c>
      <c r="L8055" t="s">
        <v>77909</v>
      </c>
    </row>
    <row r="8056" spans="1:12" x14ac:dyDescent="0.15">
      <c r="A8056" t="s">
        <v>12</v>
      </c>
      <c r="B8056">
        <v>2225208</v>
      </c>
      <c r="C8056">
        <v>2225228</v>
      </c>
      <c r="D8056" t="s">
        <v>26783</v>
      </c>
      <c r="E8056" t="s">
        <v>90</v>
      </c>
      <c r="F8056" t="s">
        <v>15</v>
      </c>
      <c r="G8056" t="s">
        <v>32</v>
      </c>
      <c r="H8056">
        <v>28</v>
      </c>
      <c r="I8056" t="s">
        <v>26787</v>
      </c>
      <c r="J8056" t="s">
        <v>26788</v>
      </c>
      <c r="K8056" t="s">
        <v>26789</v>
      </c>
      <c r="L8056" t="s">
        <v>77956</v>
      </c>
    </row>
    <row r="8057" spans="1:12" x14ac:dyDescent="0.15">
      <c r="A8057" t="s">
        <v>12</v>
      </c>
      <c r="B8057">
        <v>2225229</v>
      </c>
      <c r="C8057">
        <v>2225249</v>
      </c>
      <c r="D8057" t="s">
        <v>26783</v>
      </c>
      <c r="E8057" t="s">
        <v>90</v>
      </c>
      <c r="F8057" t="s">
        <v>15</v>
      </c>
      <c r="G8057" t="s">
        <v>16</v>
      </c>
      <c r="H8057">
        <v>49</v>
      </c>
      <c r="I8057" t="s">
        <v>26790</v>
      </c>
      <c r="J8057" t="s">
        <v>26791</v>
      </c>
      <c r="K8057" t="s">
        <v>26792</v>
      </c>
      <c r="L8057" t="s">
        <v>77913</v>
      </c>
    </row>
    <row r="8058" spans="1:12" x14ac:dyDescent="0.15">
      <c r="A8058" t="s">
        <v>12</v>
      </c>
      <c r="B8058">
        <v>2225259</v>
      </c>
      <c r="C8058">
        <v>2225279</v>
      </c>
      <c r="D8058" t="s">
        <v>26783</v>
      </c>
      <c r="E8058" t="s">
        <v>90</v>
      </c>
      <c r="F8058" t="s">
        <v>15</v>
      </c>
      <c r="G8058" t="s">
        <v>16</v>
      </c>
      <c r="H8058">
        <v>79</v>
      </c>
      <c r="I8058" t="s">
        <v>26793</v>
      </c>
      <c r="J8058" t="s">
        <v>26794</v>
      </c>
      <c r="K8058" t="s">
        <v>26795</v>
      </c>
      <c r="L8058" t="s">
        <v>77993</v>
      </c>
    </row>
    <row r="8059" spans="1:12" x14ac:dyDescent="0.15">
      <c r="A8059" t="s">
        <v>12</v>
      </c>
      <c r="B8059">
        <v>2225910</v>
      </c>
      <c r="C8059">
        <v>2225930</v>
      </c>
      <c r="D8059" t="s">
        <v>26796</v>
      </c>
      <c r="E8059" t="s">
        <v>90</v>
      </c>
      <c r="F8059" t="s">
        <v>15</v>
      </c>
      <c r="G8059" t="s">
        <v>32</v>
      </c>
      <c r="H8059">
        <v>6</v>
      </c>
      <c r="I8059" t="s">
        <v>26797</v>
      </c>
      <c r="J8059" t="s">
        <v>26798</v>
      </c>
      <c r="K8059" t="s">
        <v>26799</v>
      </c>
      <c r="L8059" t="s">
        <v>78025</v>
      </c>
    </row>
    <row r="8060" spans="1:12" x14ac:dyDescent="0.15">
      <c r="A8060" t="s">
        <v>12</v>
      </c>
      <c r="B8060">
        <v>2225940</v>
      </c>
      <c r="C8060">
        <v>2225960</v>
      </c>
      <c r="D8060" t="s">
        <v>26796</v>
      </c>
      <c r="E8060" t="s">
        <v>90</v>
      </c>
      <c r="F8060" t="s">
        <v>15</v>
      </c>
      <c r="G8060" t="s">
        <v>36</v>
      </c>
      <c r="H8060">
        <v>36</v>
      </c>
      <c r="I8060" t="s">
        <v>26800</v>
      </c>
      <c r="J8060" t="s">
        <v>26801</v>
      </c>
      <c r="K8060" t="s">
        <v>26802</v>
      </c>
      <c r="L8060" t="s">
        <v>78003</v>
      </c>
    </row>
    <row r="8061" spans="1:12" x14ac:dyDescent="0.15">
      <c r="A8061" t="s">
        <v>12</v>
      </c>
      <c r="B8061">
        <v>2225968</v>
      </c>
      <c r="C8061">
        <v>2225988</v>
      </c>
      <c r="D8061" t="s">
        <v>26796</v>
      </c>
      <c r="E8061" t="s">
        <v>90</v>
      </c>
      <c r="F8061" t="s">
        <v>15</v>
      </c>
      <c r="G8061" t="s">
        <v>16</v>
      </c>
      <c r="H8061">
        <v>64</v>
      </c>
      <c r="I8061" t="s">
        <v>26803</v>
      </c>
      <c r="J8061" t="s">
        <v>26804</v>
      </c>
      <c r="K8061" t="s">
        <v>26805</v>
      </c>
      <c r="L8061" t="s">
        <v>77989</v>
      </c>
    </row>
    <row r="8062" spans="1:12" x14ac:dyDescent="0.15">
      <c r="A8062" t="s">
        <v>12</v>
      </c>
      <c r="B8062">
        <v>2225992</v>
      </c>
      <c r="C8062">
        <v>2226012</v>
      </c>
      <c r="D8062" t="s">
        <v>26796</v>
      </c>
      <c r="E8062" t="s">
        <v>90</v>
      </c>
      <c r="F8062" t="s">
        <v>15</v>
      </c>
      <c r="G8062" t="s">
        <v>36</v>
      </c>
      <c r="H8062">
        <v>88</v>
      </c>
      <c r="I8062" t="s">
        <v>26806</v>
      </c>
      <c r="J8062" t="s">
        <v>26807</v>
      </c>
      <c r="K8062" t="s">
        <v>26808</v>
      </c>
      <c r="L8062" t="s">
        <v>77923</v>
      </c>
    </row>
    <row r="8063" spans="1:12" x14ac:dyDescent="0.15">
      <c r="A8063" t="s">
        <v>12</v>
      </c>
      <c r="B8063">
        <v>2226624</v>
      </c>
      <c r="C8063">
        <v>2226644</v>
      </c>
      <c r="D8063" t="s">
        <v>26809</v>
      </c>
      <c r="E8063" t="s">
        <v>90</v>
      </c>
      <c r="F8063" t="s">
        <v>76</v>
      </c>
      <c r="G8063" t="s">
        <v>32</v>
      </c>
      <c r="H8063">
        <v>1</v>
      </c>
      <c r="I8063" t="s">
        <v>26810</v>
      </c>
      <c r="J8063" t="s">
        <v>26811</v>
      </c>
      <c r="K8063" t="s">
        <v>26812</v>
      </c>
      <c r="L8063" t="s">
        <v>77917</v>
      </c>
    </row>
    <row r="8064" spans="1:12" x14ac:dyDescent="0.15">
      <c r="A8064" t="s">
        <v>12</v>
      </c>
      <c r="B8064">
        <v>2226601</v>
      </c>
      <c r="C8064">
        <v>2226621</v>
      </c>
      <c r="D8064" t="s">
        <v>26809</v>
      </c>
      <c r="E8064" t="s">
        <v>90</v>
      </c>
      <c r="F8064" t="s">
        <v>76</v>
      </c>
      <c r="G8064" t="s">
        <v>36</v>
      </c>
      <c r="H8064">
        <v>24</v>
      </c>
      <c r="I8064" t="s">
        <v>26813</v>
      </c>
      <c r="J8064" t="s">
        <v>26814</v>
      </c>
      <c r="K8064" t="s">
        <v>26815</v>
      </c>
      <c r="L8064" t="s">
        <v>77966</v>
      </c>
    </row>
    <row r="8065" spans="1:12" x14ac:dyDescent="0.15">
      <c r="A8065" t="s">
        <v>12</v>
      </c>
      <c r="B8065">
        <v>2226578</v>
      </c>
      <c r="C8065">
        <v>2226598</v>
      </c>
      <c r="D8065" t="s">
        <v>26809</v>
      </c>
      <c r="E8065" t="s">
        <v>90</v>
      </c>
      <c r="F8065" t="s">
        <v>76</v>
      </c>
      <c r="G8065" t="s">
        <v>32</v>
      </c>
      <c r="H8065">
        <v>47</v>
      </c>
      <c r="I8065" t="s">
        <v>26816</v>
      </c>
      <c r="J8065" t="s">
        <v>26817</v>
      </c>
      <c r="K8065" t="s">
        <v>26818</v>
      </c>
      <c r="L8065" t="s">
        <v>77932</v>
      </c>
    </row>
    <row r="8066" spans="1:12" x14ac:dyDescent="0.15">
      <c r="A8066" t="s">
        <v>12</v>
      </c>
      <c r="B8066">
        <v>2226547</v>
      </c>
      <c r="C8066">
        <v>2226567</v>
      </c>
      <c r="D8066" t="s">
        <v>26809</v>
      </c>
      <c r="E8066" t="s">
        <v>90</v>
      </c>
      <c r="F8066" t="s">
        <v>76</v>
      </c>
      <c r="G8066" t="s">
        <v>36</v>
      </c>
      <c r="H8066">
        <v>78</v>
      </c>
      <c r="I8066" t="s">
        <v>26819</v>
      </c>
      <c r="J8066" t="s">
        <v>26820</v>
      </c>
      <c r="K8066" t="s">
        <v>26821</v>
      </c>
      <c r="L8066" t="s">
        <v>78000</v>
      </c>
    </row>
    <row r="8067" spans="1:12" x14ac:dyDescent="0.15">
      <c r="A8067" t="s">
        <v>12</v>
      </c>
      <c r="B8067">
        <v>2227233</v>
      </c>
      <c r="C8067">
        <v>2227253</v>
      </c>
      <c r="D8067" t="s">
        <v>26822</v>
      </c>
      <c r="E8067" t="s">
        <v>26823</v>
      </c>
      <c r="F8067" t="s">
        <v>76</v>
      </c>
      <c r="G8067" t="s">
        <v>36</v>
      </c>
      <c r="H8067">
        <v>18</v>
      </c>
      <c r="I8067" t="s">
        <v>26824</v>
      </c>
      <c r="J8067" t="s">
        <v>26825</v>
      </c>
      <c r="K8067" t="s">
        <v>26826</v>
      </c>
      <c r="L8067" t="s">
        <v>78007</v>
      </c>
    </row>
    <row r="8068" spans="1:12" x14ac:dyDescent="0.15">
      <c r="A8068" t="s">
        <v>12</v>
      </c>
      <c r="B8068">
        <v>2227211</v>
      </c>
      <c r="C8068">
        <v>2227231</v>
      </c>
      <c r="D8068" t="s">
        <v>26822</v>
      </c>
      <c r="E8068" t="s">
        <v>26823</v>
      </c>
      <c r="F8068" t="s">
        <v>76</v>
      </c>
      <c r="G8068" t="s">
        <v>23</v>
      </c>
      <c r="H8068">
        <v>40</v>
      </c>
      <c r="I8068" t="s">
        <v>26827</v>
      </c>
      <c r="J8068" t="s">
        <v>26828</v>
      </c>
      <c r="K8068" t="s">
        <v>26829</v>
      </c>
      <c r="L8068" t="s">
        <v>77952</v>
      </c>
    </row>
    <row r="8069" spans="1:12" x14ac:dyDescent="0.15">
      <c r="A8069" t="s">
        <v>12</v>
      </c>
      <c r="B8069">
        <v>2227176</v>
      </c>
      <c r="C8069">
        <v>2227196</v>
      </c>
      <c r="D8069" t="s">
        <v>26822</v>
      </c>
      <c r="E8069" t="s">
        <v>26823</v>
      </c>
      <c r="F8069" t="s">
        <v>76</v>
      </c>
      <c r="G8069" t="s">
        <v>16</v>
      </c>
      <c r="H8069">
        <v>75</v>
      </c>
      <c r="I8069" t="s">
        <v>26830</v>
      </c>
      <c r="J8069" t="s">
        <v>26831</v>
      </c>
      <c r="K8069" t="s">
        <v>26832</v>
      </c>
      <c r="L8069" t="s">
        <v>78027</v>
      </c>
    </row>
    <row r="8070" spans="1:12" x14ac:dyDescent="0.15">
      <c r="A8070" t="s">
        <v>12</v>
      </c>
      <c r="B8070">
        <v>2227154</v>
      </c>
      <c r="C8070">
        <v>2227174</v>
      </c>
      <c r="D8070" t="s">
        <v>26822</v>
      </c>
      <c r="E8070" t="s">
        <v>26823</v>
      </c>
      <c r="F8070" t="s">
        <v>76</v>
      </c>
      <c r="G8070" t="s">
        <v>36</v>
      </c>
      <c r="H8070">
        <v>97</v>
      </c>
      <c r="I8070" t="s">
        <v>26833</v>
      </c>
      <c r="J8070" t="s">
        <v>26834</v>
      </c>
      <c r="K8070" t="s">
        <v>26835</v>
      </c>
      <c r="L8070" t="s">
        <v>78010</v>
      </c>
    </row>
    <row r="8071" spans="1:12" x14ac:dyDescent="0.15">
      <c r="A8071" t="s">
        <v>12</v>
      </c>
      <c r="B8071">
        <v>2227503</v>
      </c>
      <c r="C8071">
        <v>2227523</v>
      </c>
      <c r="D8071" t="s">
        <v>26836</v>
      </c>
      <c r="E8071" t="s">
        <v>26837</v>
      </c>
      <c r="F8071" t="s">
        <v>15</v>
      </c>
      <c r="G8071" t="s">
        <v>32</v>
      </c>
      <c r="H8071">
        <v>1</v>
      </c>
      <c r="I8071" t="s">
        <v>26838</v>
      </c>
      <c r="J8071" t="s">
        <v>26839</v>
      </c>
      <c r="K8071" t="s">
        <v>26840</v>
      </c>
      <c r="L8071" t="s">
        <v>77917</v>
      </c>
    </row>
    <row r="8072" spans="1:12" x14ac:dyDescent="0.15">
      <c r="A8072" t="s">
        <v>12</v>
      </c>
      <c r="B8072">
        <v>2227575</v>
      </c>
      <c r="C8072">
        <v>2227595</v>
      </c>
      <c r="D8072" t="s">
        <v>26836</v>
      </c>
      <c r="E8072" t="s">
        <v>26837</v>
      </c>
      <c r="F8072" t="s">
        <v>15</v>
      </c>
      <c r="G8072" t="s">
        <v>16</v>
      </c>
      <c r="H8072">
        <v>73</v>
      </c>
      <c r="I8072" t="s">
        <v>26841</v>
      </c>
      <c r="J8072" t="s">
        <v>26842</v>
      </c>
      <c r="K8072" t="s">
        <v>26843</v>
      </c>
      <c r="L8072" t="s">
        <v>77926</v>
      </c>
    </row>
    <row r="8073" spans="1:12" x14ac:dyDescent="0.15">
      <c r="A8073" t="s">
        <v>12</v>
      </c>
      <c r="B8073">
        <v>2227618</v>
      </c>
      <c r="C8073">
        <v>2227638</v>
      </c>
      <c r="D8073" t="s">
        <v>26836</v>
      </c>
      <c r="E8073" t="s">
        <v>26837</v>
      </c>
      <c r="F8073" t="s">
        <v>15</v>
      </c>
      <c r="G8073" t="s">
        <v>23</v>
      </c>
      <c r="H8073">
        <v>116</v>
      </c>
      <c r="I8073" t="s">
        <v>26844</v>
      </c>
      <c r="J8073" t="s">
        <v>26845</v>
      </c>
      <c r="K8073" t="s">
        <v>26846</v>
      </c>
      <c r="L8073" t="s">
        <v>77976</v>
      </c>
    </row>
    <row r="8074" spans="1:12" x14ac:dyDescent="0.15">
      <c r="A8074" t="s">
        <v>12</v>
      </c>
      <c r="B8074">
        <v>2227663</v>
      </c>
      <c r="C8074">
        <v>2227683</v>
      </c>
      <c r="D8074" t="s">
        <v>26836</v>
      </c>
      <c r="E8074" t="s">
        <v>26837</v>
      </c>
      <c r="F8074" t="s">
        <v>15</v>
      </c>
      <c r="G8074" t="s">
        <v>32</v>
      </c>
      <c r="H8074">
        <v>161</v>
      </c>
      <c r="I8074" t="s">
        <v>26847</v>
      </c>
      <c r="J8074" t="s">
        <v>26848</v>
      </c>
      <c r="K8074" t="s">
        <v>26849</v>
      </c>
      <c r="L8074" t="s">
        <v>77931</v>
      </c>
    </row>
    <row r="8075" spans="1:12" x14ac:dyDescent="0.15">
      <c r="A8075" t="s">
        <v>12</v>
      </c>
      <c r="B8075">
        <v>2228459</v>
      </c>
      <c r="C8075">
        <v>2228479</v>
      </c>
      <c r="D8075" t="s">
        <v>26850</v>
      </c>
      <c r="E8075" t="s">
        <v>26851</v>
      </c>
      <c r="F8075" t="s">
        <v>15</v>
      </c>
      <c r="G8075" t="s">
        <v>16</v>
      </c>
      <c r="H8075">
        <v>46</v>
      </c>
      <c r="I8075" t="s">
        <v>26852</v>
      </c>
      <c r="J8075" t="s">
        <v>26853</v>
      </c>
      <c r="K8075" t="s">
        <v>26854</v>
      </c>
      <c r="L8075" t="s">
        <v>78004</v>
      </c>
    </row>
    <row r="8076" spans="1:12" x14ac:dyDescent="0.15">
      <c r="A8076" t="s">
        <v>12</v>
      </c>
      <c r="B8076">
        <v>2228484</v>
      </c>
      <c r="C8076">
        <v>2228504</v>
      </c>
      <c r="D8076" t="s">
        <v>26850</v>
      </c>
      <c r="E8076" t="s">
        <v>26851</v>
      </c>
      <c r="F8076" t="s">
        <v>15</v>
      </c>
      <c r="G8076" t="s">
        <v>32</v>
      </c>
      <c r="H8076">
        <v>71</v>
      </c>
      <c r="I8076" t="s">
        <v>26855</v>
      </c>
      <c r="J8076" t="s">
        <v>26856</v>
      </c>
      <c r="K8076" t="s">
        <v>26857</v>
      </c>
      <c r="L8076" t="s">
        <v>77969</v>
      </c>
    </row>
    <row r="8077" spans="1:12" x14ac:dyDescent="0.15">
      <c r="A8077" t="s">
        <v>12</v>
      </c>
      <c r="B8077">
        <v>2228533</v>
      </c>
      <c r="C8077">
        <v>2228553</v>
      </c>
      <c r="D8077" t="s">
        <v>26850</v>
      </c>
      <c r="E8077" t="s">
        <v>26851</v>
      </c>
      <c r="F8077" t="s">
        <v>15</v>
      </c>
      <c r="G8077" t="s">
        <v>23</v>
      </c>
      <c r="H8077">
        <v>120</v>
      </c>
      <c r="I8077" t="s">
        <v>26858</v>
      </c>
      <c r="J8077" t="s">
        <v>26859</v>
      </c>
      <c r="K8077" t="s">
        <v>26860</v>
      </c>
      <c r="L8077" t="s">
        <v>78047</v>
      </c>
    </row>
    <row r="8078" spans="1:12" x14ac:dyDescent="0.15">
      <c r="A8078" t="s">
        <v>12</v>
      </c>
      <c r="B8078">
        <v>2228561</v>
      </c>
      <c r="C8078">
        <v>2228581</v>
      </c>
      <c r="D8078" t="s">
        <v>26850</v>
      </c>
      <c r="E8078" t="s">
        <v>26851</v>
      </c>
      <c r="F8078" t="s">
        <v>15</v>
      </c>
      <c r="G8078" t="s">
        <v>32</v>
      </c>
      <c r="H8078">
        <v>148</v>
      </c>
      <c r="I8078" t="s">
        <v>26861</v>
      </c>
      <c r="J8078" t="s">
        <v>26862</v>
      </c>
      <c r="K8078" t="s">
        <v>26863</v>
      </c>
      <c r="L8078" t="s">
        <v>78043</v>
      </c>
    </row>
    <row r="8079" spans="1:12" x14ac:dyDescent="0.15">
      <c r="A8079" t="s">
        <v>12</v>
      </c>
      <c r="B8079">
        <v>2229454</v>
      </c>
      <c r="C8079">
        <v>2229474</v>
      </c>
      <c r="D8079" t="s">
        <v>26864</v>
      </c>
      <c r="E8079" t="s">
        <v>90</v>
      </c>
      <c r="F8079" t="s">
        <v>15</v>
      </c>
      <c r="G8079" t="s">
        <v>16</v>
      </c>
      <c r="H8079">
        <v>31</v>
      </c>
      <c r="I8079" t="s">
        <v>26865</v>
      </c>
      <c r="J8079" t="s">
        <v>26866</v>
      </c>
      <c r="K8079" t="s">
        <v>26867</v>
      </c>
      <c r="L8079" t="s">
        <v>77910</v>
      </c>
    </row>
    <row r="8080" spans="1:12" x14ac:dyDescent="0.15">
      <c r="A8080" t="s">
        <v>12</v>
      </c>
      <c r="B8080">
        <v>2229493</v>
      </c>
      <c r="C8080">
        <v>2229513</v>
      </c>
      <c r="D8080" t="s">
        <v>26864</v>
      </c>
      <c r="E8080" t="s">
        <v>90</v>
      </c>
      <c r="F8080" t="s">
        <v>15</v>
      </c>
      <c r="G8080" t="s">
        <v>36</v>
      </c>
      <c r="H8080">
        <v>70</v>
      </c>
      <c r="I8080" t="s">
        <v>26868</v>
      </c>
      <c r="J8080" t="s">
        <v>26869</v>
      </c>
      <c r="K8080" t="s">
        <v>26870</v>
      </c>
      <c r="L8080" t="s">
        <v>77919</v>
      </c>
    </row>
    <row r="8081" spans="1:12" x14ac:dyDescent="0.15">
      <c r="A8081" t="s">
        <v>12</v>
      </c>
      <c r="B8081">
        <v>2229522</v>
      </c>
      <c r="C8081">
        <v>2229542</v>
      </c>
      <c r="D8081" t="s">
        <v>26864</v>
      </c>
      <c r="E8081" t="s">
        <v>90</v>
      </c>
      <c r="F8081" t="s">
        <v>15</v>
      </c>
      <c r="G8081" t="s">
        <v>16</v>
      </c>
      <c r="H8081">
        <v>99</v>
      </c>
      <c r="I8081" t="s">
        <v>26871</v>
      </c>
      <c r="J8081" t="s">
        <v>26872</v>
      </c>
      <c r="K8081" t="s">
        <v>26873</v>
      </c>
      <c r="L8081" t="s">
        <v>78051</v>
      </c>
    </row>
    <row r="8082" spans="1:12" x14ac:dyDescent="0.15">
      <c r="A8082" t="s">
        <v>12</v>
      </c>
      <c r="B8082">
        <v>2229545</v>
      </c>
      <c r="C8082">
        <v>2229565</v>
      </c>
      <c r="D8082" t="s">
        <v>26864</v>
      </c>
      <c r="E8082" t="s">
        <v>90</v>
      </c>
      <c r="F8082" t="s">
        <v>15</v>
      </c>
      <c r="G8082" t="s">
        <v>16</v>
      </c>
      <c r="H8082">
        <v>122</v>
      </c>
      <c r="I8082" t="s">
        <v>26874</v>
      </c>
      <c r="J8082" t="s">
        <v>26875</v>
      </c>
      <c r="K8082" t="s">
        <v>26876</v>
      </c>
      <c r="L8082" t="s">
        <v>78033</v>
      </c>
    </row>
    <row r="8083" spans="1:12" x14ac:dyDescent="0.15">
      <c r="A8083" t="s">
        <v>12</v>
      </c>
      <c r="B8083">
        <v>2230816</v>
      </c>
      <c r="C8083">
        <v>2230836</v>
      </c>
      <c r="D8083" t="s">
        <v>26877</v>
      </c>
      <c r="E8083" t="s">
        <v>90</v>
      </c>
      <c r="F8083" t="s">
        <v>76</v>
      </c>
      <c r="G8083" t="s">
        <v>23</v>
      </c>
      <c r="H8083">
        <v>0</v>
      </c>
      <c r="I8083" t="s">
        <v>26878</v>
      </c>
      <c r="J8083" t="s">
        <v>26879</v>
      </c>
      <c r="K8083" t="s">
        <v>26880</v>
      </c>
      <c r="L8083" t="s">
        <v>77980</v>
      </c>
    </row>
    <row r="8084" spans="1:12" x14ac:dyDescent="0.15">
      <c r="A8084" t="s">
        <v>12</v>
      </c>
      <c r="B8084">
        <v>2230796</v>
      </c>
      <c r="C8084">
        <v>2230816</v>
      </c>
      <c r="D8084" t="s">
        <v>26877</v>
      </c>
      <c r="E8084" t="s">
        <v>90</v>
      </c>
      <c r="F8084" t="s">
        <v>76</v>
      </c>
      <c r="G8084" t="s">
        <v>23</v>
      </c>
      <c r="H8084">
        <v>20</v>
      </c>
      <c r="I8084" t="s">
        <v>26881</v>
      </c>
      <c r="J8084" t="s">
        <v>26882</v>
      </c>
      <c r="K8084" t="s">
        <v>26883</v>
      </c>
      <c r="L8084" t="s">
        <v>77968</v>
      </c>
    </row>
    <row r="8085" spans="1:12" x14ac:dyDescent="0.15">
      <c r="A8085" t="s">
        <v>12</v>
      </c>
      <c r="B8085">
        <v>2230773</v>
      </c>
      <c r="C8085">
        <v>2230793</v>
      </c>
      <c r="D8085" t="s">
        <v>26877</v>
      </c>
      <c r="E8085" t="s">
        <v>90</v>
      </c>
      <c r="F8085" t="s">
        <v>76</v>
      </c>
      <c r="G8085" t="s">
        <v>16</v>
      </c>
      <c r="H8085">
        <v>43</v>
      </c>
      <c r="I8085" t="s">
        <v>26884</v>
      </c>
      <c r="J8085" t="s">
        <v>26885</v>
      </c>
      <c r="K8085" t="s">
        <v>26886</v>
      </c>
      <c r="L8085" t="s">
        <v>77942</v>
      </c>
    </row>
    <row r="8086" spans="1:12" x14ac:dyDescent="0.15">
      <c r="A8086" t="s">
        <v>12</v>
      </c>
      <c r="B8086">
        <v>2230747</v>
      </c>
      <c r="C8086">
        <v>2230767</v>
      </c>
      <c r="D8086" t="s">
        <v>26877</v>
      </c>
      <c r="E8086" t="s">
        <v>90</v>
      </c>
      <c r="F8086" t="s">
        <v>76</v>
      </c>
      <c r="G8086" t="s">
        <v>36</v>
      </c>
      <c r="H8086">
        <v>69</v>
      </c>
      <c r="I8086" t="s">
        <v>26887</v>
      </c>
      <c r="J8086" t="s">
        <v>26888</v>
      </c>
      <c r="K8086" t="s">
        <v>26889</v>
      </c>
      <c r="L8086" t="s">
        <v>78015</v>
      </c>
    </row>
    <row r="8087" spans="1:12" x14ac:dyDescent="0.15">
      <c r="A8087" t="s">
        <v>12</v>
      </c>
      <c r="B8087">
        <v>2234273</v>
      </c>
      <c r="C8087">
        <v>2234293</v>
      </c>
      <c r="D8087" t="s">
        <v>26890</v>
      </c>
      <c r="E8087" t="s">
        <v>26891</v>
      </c>
      <c r="F8087" t="s">
        <v>76</v>
      </c>
      <c r="G8087" t="s">
        <v>36</v>
      </c>
      <c r="H8087">
        <v>0</v>
      </c>
      <c r="I8087" t="s">
        <v>26892</v>
      </c>
      <c r="J8087" t="s">
        <v>26893</v>
      </c>
      <c r="K8087" t="s">
        <v>26894</v>
      </c>
      <c r="L8087" t="s">
        <v>77980</v>
      </c>
    </row>
    <row r="8088" spans="1:12" x14ac:dyDescent="0.15">
      <c r="A8088" t="s">
        <v>12</v>
      </c>
      <c r="B8088">
        <v>2234251</v>
      </c>
      <c r="C8088">
        <v>2234271</v>
      </c>
      <c r="D8088" t="s">
        <v>26890</v>
      </c>
      <c r="E8088" t="s">
        <v>26891</v>
      </c>
      <c r="F8088" t="s">
        <v>76</v>
      </c>
      <c r="G8088" t="s">
        <v>32</v>
      </c>
      <c r="H8088">
        <v>22</v>
      </c>
      <c r="I8088" t="s">
        <v>26895</v>
      </c>
      <c r="J8088" t="s">
        <v>26896</v>
      </c>
      <c r="K8088" t="s">
        <v>26897</v>
      </c>
      <c r="L8088" t="s">
        <v>77948</v>
      </c>
    </row>
    <row r="8089" spans="1:12" x14ac:dyDescent="0.15">
      <c r="A8089" t="s">
        <v>12</v>
      </c>
      <c r="B8089">
        <v>2234211</v>
      </c>
      <c r="C8089">
        <v>2234231</v>
      </c>
      <c r="D8089" t="s">
        <v>26890</v>
      </c>
      <c r="E8089" t="s">
        <v>26891</v>
      </c>
      <c r="F8089" t="s">
        <v>76</v>
      </c>
      <c r="G8089" t="s">
        <v>23</v>
      </c>
      <c r="H8089">
        <v>62</v>
      </c>
      <c r="I8089" t="s">
        <v>26898</v>
      </c>
      <c r="J8089" t="s">
        <v>26899</v>
      </c>
      <c r="K8089" t="s">
        <v>26900</v>
      </c>
      <c r="L8089" t="s">
        <v>77949</v>
      </c>
    </row>
    <row r="8090" spans="1:12" x14ac:dyDescent="0.15">
      <c r="A8090" t="s">
        <v>12</v>
      </c>
      <c r="B8090">
        <v>2234190</v>
      </c>
      <c r="C8090">
        <v>2234210</v>
      </c>
      <c r="D8090" t="s">
        <v>26890</v>
      </c>
      <c r="E8090" t="s">
        <v>26891</v>
      </c>
      <c r="F8090" t="s">
        <v>76</v>
      </c>
      <c r="G8090" t="s">
        <v>23</v>
      </c>
      <c r="H8090">
        <v>83</v>
      </c>
      <c r="I8090" t="s">
        <v>26901</v>
      </c>
      <c r="J8090" t="s">
        <v>26902</v>
      </c>
      <c r="K8090" t="s">
        <v>26903</v>
      </c>
      <c r="L8090" t="s">
        <v>77958</v>
      </c>
    </row>
    <row r="8091" spans="1:12" x14ac:dyDescent="0.15">
      <c r="A8091" t="s">
        <v>12</v>
      </c>
      <c r="B8091">
        <v>2234514</v>
      </c>
      <c r="C8091">
        <v>2234534</v>
      </c>
      <c r="D8091" t="s">
        <v>26904</v>
      </c>
      <c r="E8091" t="s">
        <v>90</v>
      </c>
      <c r="F8091" t="s">
        <v>15</v>
      </c>
      <c r="G8091" t="s">
        <v>32</v>
      </c>
      <c r="H8091">
        <v>1</v>
      </c>
      <c r="I8091" t="s">
        <v>26905</v>
      </c>
      <c r="J8091" t="s">
        <v>26906</v>
      </c>
      <c r="K8091" t="s">
        <v>26907</v>
      </c>
      <c r="L8091" t="s">
        <v>77917</v>
      </c>
    </row>
    <row r="8092" spans="1:12" x14ac:dyDescent="0.15">
      <c r="A8092" t="s">
        <v>12</v>
      </c>
      <c r="B8092">
        <v>2234542</v>
      </c>
      <c r="C8092">
        <v>2234562</v>
      </c>
      <c r="D8092" t="s">
        <v>26904</v>
      </c>
      <c r="E8092" t="s">
        <v>90</v>
      </c>
      <c r="F8092" t="s">
        <v>15</v>
      </c>
      <c r="G8092" t="s">
        <v>16</v>
      </c>
      <c r="H8092">
        <v>29</v>
      </c>
      <c r="I8092" t="s">
        <v>26908</v>
      </c>
      <c r="J8092" t="s">
        <v>26909</v>
      </c>
      <c r="K8092" t="s">
        <v>26910</v>
      </c>
      <c r="L8092" t="s">
        <v>77921</v>
      </c>
    </row>
    <row r="8093" spans="1:12" x14ac:dyDescent="0.15">
      <c r="A8093" t="s">
        <v>12</v>
      </c>
      <c r="B8093">
        <v>2234562</v>
      </c>
      <c r="C8093">
        <v>2234582</v>
      </c>
      <c r="D8093" t="s">
        <v>26904</v>
      </c>
      <c r="E8093" t="s">
        <v>90</v>
      </c>
      <c r="F8093" t="s">
        <v>15</v>
      </c>
      <c r="G8093" t="s">
        <v>23</v>
      </c>
      <c r="H8093">
        <v>49</v>
      </c>
      <c r="I8093" t="s">
        <v>26911</v>
      </c>
      <c r="J8093" t="s">
        <v>26912</v>
      </c>
      <c r="K8093" t="s">
        <v>26913</v>
      </c>
      <c r="L8093" t="s">
        <v>77913</v>
      </c>
    </row>
    <row r="8094" spans="1:12" x14ac:dyDescent="0.15">
      <c r="A8094" t="s">
        <v>12</v>
      </c>
      <c r="B8094">
        <v>2234590</v>
      </c>
      <c r="C8094">
        <v>2234610</v>
      </c>
      <c r="D8094" t="s">
        <v>26904</v>
      </c>
      <c r="E8094" t="s">
        <v>90</v>
      </c>
      <c r="F8094" t="s">
        <v>15</v>
      </c>
      <c r="G8094" t="s">
        <v>16</v>
      </c>
      <c r="H8094">
        <v>77</v>
      </c>
      <c r="I8094" t="s">
        <v>26914</v>
      </c>
      <c r="J8094" t="s">
        <v>26915</v>
      </c>
      <c r="K8094" t="s">
        <v>26916</v>
      </c>
      <c r="L8094" t="s">
        <v>77960</v>
      </c>
    </row>
    <row r="8095" spans="1:12" x14ac:dyDescent="0.15">
      <c r="A8095" t="s">
        <v>12</v>
      </c>
      <c r="B8095">
        <v>2236023</v>
      </c>
      <c r="C8095">
        <v>2236043</v>
      </c>
      <c r="D8095" t="s">
        <v>26917</v>
      </c>
      <c r="E8095" t="s">
        <v>26918</v>
      </c>
      <c r="F8095" t="s">
        <v>15</v>
      </c>
      <c r="G8095" t="s">
        <v>32</v>
      </c>
      <c r="H8095">
        <v>23</v>
      </c>
      <c r="I8095" t="s">
        <v>26919</v>
      </c>
      <c r="J8095" t="s">
        <v>26920</v>
      </c>
      <c r="K8095" t="s">
        <v>26921</v>
      </c>
      <c r="L8095" t="s">
        <v>77975</v>
      </c>
    </row>
    <row r="8096" spans="1:12" x14ac:dyDescent="0.15">
      <c r="A8096" t="s">
        <v>12</v>
      </c>
      <c r="B8096">
        <v>2236056</v>
      </c>
      <c r="C8096">
        <v>2236076</v>
      </c>
      <c r="D8096" t="s">
        <v>26917</v>
      </c>
      <c r="E8096" t="s">
        <v>26918</v>
      </c>
      <c r="F8096" t="s">
        <v>15</v>
      </c>
      <c r="G8096" t="s">
        <v>32</v>
      </c>
      <c r="H8096">
        <v>56</v>
      </c>
      <c r="I8096" t="s">
        <v>26922</v>
      </c>
      <c r="J8096" t="s">
        <v>26923</v>
      </c>
      <c r="K8096" t="s">
        <v>26924</v>
      </c>
      <c r="L8096" t="s">
        <v>77971</v>
      </c>
    </row>
    <row r="8097" spans="1:12" x14ac:dyDescent="0.15">
      <c r="A8097" t="s">
        <v>12</v>
      </c>
      <c r="B8097">
        <v>2236104</v>
      </c>
      <c r="C8097">
        <v>2236124</v>
      </c>
      <c r="D8097" t="s">
        <v>26917</v>
      </c>
      <c r="E8097" t="s">
        <v>26918</v>
      </c>
      <c r="F8097" t="s">
        <v>15</v>
      </c>
      <c r="G8097" t="s">
        <v>23</v>
      </c>
      <c r="H8097">
        <v>104</v>
      </c>
      <c r="I8097" t="s">
        <v>26925</v>
      </c>
      <c r="J8097" t="s">
        <v>26926</v>
      </c>
      <c r="K8097" t="s">
        <v>26927</v>
      </c>
      <c r="L8097" t="s">
        <v>77963</v>
      </c>
    </row>
    <row r="8098" spans="1:12" x14ac:dyDescent="0.15">
      <c r="A8098" t="s">
        <v>12</v>
      </c>
      <c r="B8098">
        <v>2236149</v>
      </c>
      <c r="C8098">
        <v>2236169</v>
      </c>
      <c r="D8098" t="s">
        <v>26917</v>
      </c>
      <c r="E8098" t="s">
        <v>26918</v>
      </c>
      <c r="F8098" t="s">
        <v>15</v>
      </c>
      <c r="G8098" t="s">
        <v>23</v>
      </c>
      <c r="H8098">
        <v>149</v>
      </c>
      <c r="I8098" t="s">
        <v>26928</v>
      </c>
      <c r="J8098" t="s">
        <v>26929</v>
      </c>
      <c r="K8098" t="s">
        <v>26930</v>
      </c>
      <c r="L8098" t="s">
        <v>78045</v>
      </c>
    </row>
    <row r="8099" spans="1:12" x14ac:dyDescent="0.15">
      <c r="A8099" t="s">
        <v>12</v>
      </c>
      <c r="B8099">
        <v>2237697</v>
      </c>
      <c r="C8099">
        <v>2237717</v>
      </c>
      <c r="D8099" t="s">
        <v>26931</v>
      </c>
      <c r="E8099" t="s">
        <v>26932</v>
      </c>
      <c r="F8099" t="s">
        <v>15</v>
      </c>
      <c r="G8099" t="s">
        <v>23</v>
      </c>
      <c r="H8099">
        <v>29</v>
      </c>
      <c r="I8099" t="s">
        <v>26933</v>
      </c>
      <c r="J8099" t="s">
        <v>26934</v>
      </c>
      <c r="K8099" t="s">
        <v>26935</v>
      </c>
      <c r="L8099" t="s">
        <v>77921</v>
      </c>
    </row>
    <row r="8100" spans="1:12" x14ac:dyDescent="0.15">
      <c r="A8100" t="s">
        <v>12</v>
      </c>
      <c r="B8100">
        <v>2237717</v>
      </c>
      <c r="C8100">
        <v>2237737</v>
      </c>
      <c r="D8100" t="s">
        <v>26931</v>
      </c>
      <c r="E8100" t="s">
        <v>26932</v>
      </c>
      <c r="F8100" t="s">
        <v>15</v>
      </c>
      <c r="G8100" t="s">
        <v>16</v>
      </c>
      <c r="H8100">
        <v>49</v>
      </c>
      <c r="I8100" t="s">
        <v>26936</v>
      </c>
      <c r="J8100" t="s">
        <v>26937</v>
      </c>
      <c r="K8100" t="s">
        <v>26938</v>
      </c>
      <c r="L8100" t="s">
        <v>77913</v>
      </c>
    </row>
    <row r="8101" spans="1:12" x14ac:dyDescent="0.15">
      <c r="A8101" t="s">
        <v>12</v>
      </c>
      <c r="B8101">
        <v>2237742</v>
      </c>
      <c r="C8101">
        <v>2237762</v>
      </c>
      <c r="D8101" t="s">
        <v>26931</v>
      </c>
      <c r="E8101" t="s">
        <v>26932</v>
      </c>
      <c r="F8101" t="s">
        <v>15</v>
      </c>
      <c r="G8101" t="s">
        <v>36</v>
      </c>
      <c r="H8101">
        <v>74</v>
      </c>
      <c r="I8101" t="s">
        <v>26939</v>
      </c>
      <c r="J8101" t="s">
        <v>26940</v>
      </c>
      <c r="K8101" t="s">
        <v>26941</v>
      </c>
      <c r="L8101" t="s">
        <v>78005</v>
      </c>
    </row>
    <row r="8102" spans="1:12" x14ac:dyDescent="0.15">
      <c r="A8102" t="s">
        <v>12</v>
      </c>
      <c r="B8102">
        <v>2237778</v>
      </c>
      <c r="C8102">
        <v>2237798</v>
      </c>
      <c r="D8102" t="s">
        <v>26931</v>
      </c>
      <c r="E8102" t="s">
        <v>26932</v>
      </c>
      <c r="F8102" t="s">
        <v>15</v>
      </c>
      <c r="G8102" t="s">
        <v>32</v>
      </c>
      <c r="H8102">
        <v>110</v>
      </c>
      <c r="I8102" t="s">
        <v>26942</v>
      </c>
      <c r="J8102" t="s">
        <v>26943</v>
      </c>
      <c r="K8102" t="s">
        <v>26944</v>
      </c>
      <c r="L8102" t="s">
        <v>78030</v>
      </c>
    </row>
    <row r="8103" spans="1:12" x14ac:dyDescent="0.15">
      <c r="A8103" t="s">
        <v>12</v>
      </c>
      <c r="B8103">
        <v>2239010</v>
      </c>
      <c r="C8103">
        <v>2239030</v>
      </c>
      <c r="D8103" t="s">
        <v>26945</v>
      </c>
      <c r="E8103" t="s">
        <v>26946</v>
      </c>
      <c r="F8103" t="s">
        <v>15</v>
      </c>
      <c r="G8103" t="s">
        <v>32</v>
      </c>
      <c r="H8103">
        <v>1</v>
      </c>
      <c r="I8103" t="s">
        <v>26947</v>
      </c>
      <c r="J8103" t="s">
        <v>26948</v>
      </c>
      <c r="K8103" t="s">
        <v>26949</v>
      </c>
      <c r="L8103" t="s">
        <v>77917</v>
      </c>
    </row>
    <row r="8104" spans="1:12" x14ac:dyDescent="0.15">
      <c r="A8104" t="s">
        <v>12</v>
      </c>
      <c r="B8104">
        <v>2239083</v>
      </c>
      <c r="C8104">
        <v>2239103</v>
      </c>
      <c r="D8104" t="s">
        <v>26945</v>
      </c>
      <c r="E8104" t="s">
        <v>26946</v>
      </c>
      <c r="F8104" t="s">
        <v>15</v>
      </c>
      <c r="G8104" t="s">
        <v>36</v>
      </c>
      <c r="H8104">
        <v>74</v>
      </c>
      <c r="I8104" t="s">
        <v>26950</v>
      </c>
      <c r="J8104" t="s">
        <v>26951</v>
      </c>
      <c r="K8104" t="s">
        <v>26952</v>
      </c>
      <c r="L8104" t="s">
        <v>78005</v>
      </c>
    </row>
    <row r="8105" spans="1:12" x14ac:dyDescent="0.15">
      <c r="A8105" t="s">
        <v>12</v>
      </c>
      <c r="B8105">
        <v>2239106</v>
      </c>
      <c r="C8105">
        <v>2239126</v>
      </c>
      <c r="D8105" t="s">
        <v>26945</v>
      </c>
      <c r="E8105" t="s">
        <v>26946</v>
      </c>
      <c r="F8105" t="s">
        <v>15</v>
      </c>
      <c r="G8105" t="s">
        <v>23</v>
      </c>
      <c r="H8105">
        <v>97</v>
      </c>
      <c r="I8105" t="s">
        <v>26953</v>
      </c>
      <c r="J8105" t="s">
        <v>26954</v>
      </c>
      <c r="K8105" t="s">
        <v>26955</v>
      </c>
      <c r="L8105" t="s">
        <v>78010</v>
      </c>
    </row>
    <row r="8106" spans="1:12" x14ac:dyDescent="0.15">
      <c r="A8106" t="s">
        <v>12</v>
      </c>
      <c r="B8106">
        <v>2239134</v>
      </c>
      <c r="C8106">
        <v>2239154</v>
      </c>
      <c r="D8106" t="s">
        <v>26945</v>
      </c>
      <c r="E8106" t="s">
        <v>26946</v>
      </c>
      <c r="F8106" t="s">
        <v>15</v>
      </c>
      <c r="G8106" t="s">
        <v>16</v>
      </c>
      <c r="H8106">
        <v>125</v>
      </c>
      <c r="I8106" t="s">
        <v>26956</v>
      </c>
      <c r="J8106" t="s">
        <v>26957</v>
      </c>
      <c r="K8106" t="s">
        <v>26958</v>
      </c>
      <c r="L8106" t="s">
        <v>78034</v>
      </c>
    </row>
    <row r="8107" spans="1:12" x14ac:dyDescent="0.15">
      <c r="A8107" t="s">
        <v>12</v>
      </c>
      <c r="B8107">
        <v>2240232</v>
      </c>
      <c r="C8107">
        <v>2240252</v>
      </c>
      <c r="D8107" t="s">
        <v>26959</v>
      </c>
      <c r="E8107" t="s">
        <v>26960</v>
      </c>
      <c r="F8107" t="s">
        <v>15</v>
      </c>
      <c r="G8107" t="s">
        <v>32</v>
      </c>
      <c r="H8107">
        <v>19</v>
      </c>
      <c r="I8107" t="s">
        <v>26961</v>
      </c>
      <c r="J8107" t="s">
        <v>26962</v>
      </c>
      <c r="K8107" t="s">
        <v>26963</v>
      </c>
      <c r="L8107" t="s">
        <v>77982</v>
      </c>
    </row>
    <row r="8108" spans="1:12" x14ac:dyDescent="0.15">
      <c r="A8108" t="s">
        <v>12</v>
      </c>
      <c r="B8108">
        <v>2240256</v>
      </c>
      <c r="C8108">
        <v>2240276</v>
      </c>
      <c r="D8108" t="s">
        <v>26959</v>
      </c>
      <c r="E8108" t="s">
        <v>26960</v>
      </c>
      <c r="F8108" t="s">
        <v>15</v>
      </c>
      <c r="G8108" t="s">
        <v>36</v>
      </c>
      <c r="H8108">
        <v>43</v>
      </c>
      <c r="I8108" t="s">
        <v>26964</v>
      </c>
      <c r="J8108" t="s">
        <v>26965</v>
      </c>
      <c r="K8108" t="s">
        <v>26966</v>
      </c>
      <c r="L8108" t="s">
        <v>77942</v>
      </c>
    </row>
    <row r="8109" spans="1:12" x14ac:dyDescent="0.15">
      <c r="A8109" t="s">
        <v>12</v>
      </c>
      <c r="B8109">
        <v>2240315</v>
      </c>
      <c r="C8109">
        <v>2240335</v>
      </c>
      <c r="D8109" t="s">
        <v>26959</v>
      </c>
      <c r="E8109" t="s">
        <v>26960</v>
      </c>
      <c r="F8109" t="s">
        <v>15</v>
      </c>
      <c r="G8109" t="s">
        <v>16</v>
      </c>
      <c r="H8109">
        <v>102</v>
      </c>
      <c r="I8109" t="s">
        <v>26967</v>
      </c>
      <c r="J8109" t="s">
        <v>26968</v>
      </c>
      <c r="K8109" t="s">
        <v>26969</v>
      </c>
      <c r="L8109" t="s">
        <v>77933</v>
      </c>
    </row>
    <row r="8110" spans="1:12" x14ac:dyDescent="0.15">
      <c r="A8110" t="s">
        <v>12</v>
      </c>
      <c r="B8110">
        <v>2240335</v>
      </c>
      <c r="C8110">
        <v>2240355</v>
      </c>
      <c r="D8110" t="s">
        <v>26959</v>
      </c>
      <c r="E8110" t="s">
        <v>26960</v>
      </c>
      <c r="F8110" t="s">
        <v>15</v>
      </c>
      <c r="G8110" t="s">
        <v>23</v>
      </c>
      <c r="H8110">
        <v>122</v>
      </c>
      <c r="I8110" t="s">
        <v>26970</v>
      </c>
      <c r="J8110" t="s">
        <v>26971</v>
      </c>
      <c r="K8110" t="s">
        <v>26972</v>
      </c>
      <c r="L8110" t="s">
        <v>78033</v>
      </c>
    </row>
    <row r="8111" spans="1:12" x14ac:dyDescent="0.15">
      <c r="A8111" t="s">
        <v>12</v>
      </c>
      <c r="B8111">
        <v>2241013</v>
      </c>
      <c r="C8111">
        <v>2241033</v>
      </c>
      <c r="D8111" t="s">
        <v>26973</v>
      </c>
      <c r="E8111" t="s">
        <v>26974</v>
      </c>
      <c r="F8111" t="s">
        <v>15</v>
      </c>
      <c r="G8111" t="s">
        <v>36</v>
      </c>
      <c r="H8111">
        <v>18</v>
      </c>
      <c r="I8111" t="s">
        <v>26975</v>
      </c>
      <c r="J8111" t="s">
        <v>26976</v>
      </c>
      <c r="K8111" t="s">
        <v>26977</v>
      </c>
      <c r="L8111" t="s">
        <v>78007</v>
      </c>
    </row>
    <row r="8112" spans="1:12" x14ac:dyDescent="0.15">
      <c r="A8112" t="s">
        <v>12</v>
      </c>
      <c r="B8112">
        <v>2241040</v>
      </c>
      <c r="C8112">
        <v>2241060</v>
      </c>
      <c r="D8112" t="s">
        <v>26973</v>
      </c>
      <c r="E8112" t="s">
        <v>26974</v>
      </c>
      <c r="F8112" t="s">
        <v>15</v>
      </c>
      <c r="G8112" t="s">
        <v>16</v>
      </c>
      <c r="H8112">
        <v>45</v>
      </c>
      <c r="I8112" t="s">
        <v>26978</v>
      </c>
      <c r="J8112" t="s">
        <v>26979</v>
      </c>
      <c r="K8112" t="s">
        <v>26980</v>
      </c>
      <c r="L8112" t="s">
        <v>77967</v>
      </c>
    </row>
    <row r="8113" spans="1:12" x14ac:dyDescent="0.15">
      <c r="A8113" t="s">
        <v>12</v>
      </c>
      <c r="B8113">
        <v>2241066</v>
      </c>
      <c r="C8113">
        <v>2241086</v>
      </c>
      <c r="D8113" t="s">
        <v>26973</v>
      </c>
      <c r="E8113" t="s">
        <v>26974</v>
      </c>
      <c r="F8113" t="s">
        <v>15</v>
      </c>
      <c r="G8113" t="s">
        <v>23</v>
      </c>
      <c r="H8113">
        <v>71</v>
      </c>
      <c r="I8113" t="s">
        <v>26981</v>
      </c>
      <c r="J8113" t="s">
        <v>26982</v>
      </c>
      <c r="K8113" t="s">
        <v>26983</v>
      </c>
      <c r="L8113" t="s">
        <v>77969</v>
      </c>
    </row>
    <row r="8114" spans="1:12" x14ac:dyDescent="0.15">
      <c r="A8114" t="s">
        <v>12</v>
      </c>
      <c r="B8114">
        <v>2241104</v>
      </c>
      <c r="C8114">
        <v>2241124</v>
      </c>
      <c r="D8114" t="s">
        <v>26973</v>
      </c>
      <c r="E8114" t="s">
        <v>26974</v>
      </c>
      <c r="F8114" t="s">
        <v>15</v>
      </c>
      <c r="G8114" t="s">
        <v>23</v>
      </c>
      <c r="H8114">
        <v>109</v>
      </c>
      <c r="I8114" t="s">
        <v>26984</v>
      </c>
      <c r="J8114" t="s">
        <v>26985</v>
      </c>
      <c r="K8114" t="s">
        <v>26986</v>
      </c>
      <c r="L8114" t="s">
        <v>77947</v>
      </c>
    </row>
    <row r="8115" spans="1:12" x14ac:dyDescent="0.15">
      <c r="A8115" t="s">
        <v>12</v>
      </c>
      <c r="B8115">
        <v>2241689</v>
      </c>
      <c r="C8115">
        <v>2241709</v>
      </c>
      <c r="D8115" t="s">
        <v>26987</v>
      </c>
      <c r="E8115" t="s">
        <v>26988</v>
      </c>
      <c r="F8115" t="s">
        <v>15</v>
      </c>
      <c r="G8115" t="s">
        <v>23</v>
      </c>
      <c r="H8115">
        <v>20</v>
      </c>
      <c r="I8115" t="s">
        <v>26989</v>
      </c>
      <c r="J8115" t="s">
        <v>26990</v>
      </c>
      <c r="K8115" t="s">
        <v>26991</v>
      </c>
      <c r="L8115" t="s">
        <v>77968</v>
      </c>
    </row>
    <row r="8116" spans="1:12" x14ac:dyDescent="0.15">
      <c r="A8116" t="s">
        <v>12</v>
      </c>
      <c r="B8116">
        <v>2241737</v>
      </c>
      <c r="C8116">
        <v>2241757</v>
      </c>
      <c r="D8116" t="s">
        <v>26987</v>
      </c>
      <c r="E8116" t="s">
        <v>26988</v>
      </c>
      <c r="F8116" t="s">
        <v>15</v>
      </c>
      <c r="G8116" t="s">
        <v>23</v>
      </c>
      <c r="H8116">
        <v>68</v>
      </c>
      <c r="I8116" t="s">
        <v>26992</v>
      </c>
      <c r="J8116" t="s">
        <v>26993</v>
      </c>
      <c r="K8116" t="s">
        <v>26994</v>
      </c>
      <c r="L8116" t="s">
        <v>77962</v>
      </c>
    </row>
    <row r="8117" spans="1:12" x14ac:dyDescent="0.15">
      <c r="A8117" t="s">
        <v>12</v>
      </c>
      <c r="B8117">
        <v>2241760</v>
      </c>
      <c r="C8117">
        <v>2241780</v>
      </c>
      <c r="D8117" t="s">
        <v>26987</v>
      </c>
      <c r="E8117" t="s">
        <v>26988</v>
      </c>
      <c r="F8117" t="s">
        <v>15</v>
      </c>
      <c r="G8117" t="s">
        <v>32</v>
      </c>
      <c r="H8117">
        <v>91</v>
      </c>
      <c r="I8117" t="s">
        <v>26995</v>
      </c>
      <c r="J8117" t="s">
        <v>26996</v>
      </c>
      <c r="K8117" t="s">
        <v>26997</v>
      </c>
      <c r="L8117" t="s">
        <v>77907</v>
      </c>
    </row>
    <row r="8118" spans="1:12" x14ac:dyDescent="0.15">
      <c r="A8118" t="s">
        <v>12</v>
      </c>
      <c r="B8118">
        <v>2241781</v>
      </c>
      <c r="C8118">
        <v>2241801</v>
      </c>
      <c r="D8118" t="s">
        <v>26987</v>
      </c>
      <c r="E8118" t="s">
        <v>26988</v>
      </c>
      <c r="F8118" t="s">
        <v>15</v>
      </c>
      <c r="G8118" t="s">
        <v>16</v>
      </c>
      <c r="H8118">
        <v>112</v>
      </c>
      <c r="I8118" t="s">
        <v>26998</v>
      </c>
      <c r="J8118" t="s">
        <v>26999</v>
      </c>
      <c r="K8118" t="s">
        <v>27000</v>
      </c>
      <c r="L8118" t="s">
        <v>77950</v>
      </c>
    </row>
    <row r="8119" spans="1:12" x14ac:dyDescent="0.15">
      <c r="A8119" t="s">
        <v>12</v>
      </c>
      <c r="B8119">
        <v>2242288</v>
      </c>
      <c r="C8119">
        <v>2242308</v>
      </c>
      <c r="D8119" t="s">
        <v>27001</v>
      </c>
      <c r="E8119" t="s">
        <v>27002</v>
      </c>
      <c r="F8119" t="s">
        <v>15</v>
      </c>
      <c r="G8119" t="s">
        <v>36</v>
      </c>
      <c r="H8119">
        <v>0</v>
      </c>
      <c r="I8119" t="s">
        <v>27003</v>
      </c>
      <c r="J8119" t="s">
        <v>27004</v>
      </c>
      <c r="K8119" t="s">
        <v>27005</v>
      </c>
      <c r="L8119" t="s">
        <v>77980</v>
      </c>
    </row>
    <row r="8120" spans="1:12" x14ac:dyDescent="0.15">
      <c r="A8120" t="s">
        <v>12</v>
      </c>
      <c r="B8120">
        <v>2242334</v>
      </c>
      <c r="C8120">
        <v>2242354</v>
      </c>
      <c r="D8120" t="s">
        <v>27001</v>
      </c>
      <c r="E8120" t="s">
        <v>27002</v>
      </c>
      <c r="F8120" t="s">
        <v>15</v>
      </c>
      <c r="G8120" t="s">
        <v>32</v>
      </c>
      <c r="H8120">
        <v>46</v>
      </c>
      <c r="I8120" t="s">
        <v>27006</v>
      </c>
      <c r="J8120" t="s">
        <v>27007</v>
      </c>
      <c r="K8120" t="s">
        <v>27008</v>
      </c>
      <c r="L8120" t="s">
        <v>78004</v>
      </c>
    </row>
    <row r="8121" spans="1:12" x14ac:dyDescent="0.15">
      <c r="A8121" t="s">
        <v>12</v>
      </c>
      <c r="B8121">
        <v>2242370</v>
      </c>
      <c r="C8121">
        <v>2242390</v>
      </c>
      <c r="D8121" t="s">
        <v>27001</v>
      </c>
      <c r="E8121" t="s">
        <v>27002</v>
      </c>
      <c r="F8121" t="s">
        <v>15</v>
      </c>
      <c r="G8121" t="s">
        <v>36</v>
      </c>
      <c r="H8121">
        <v>82</v>
      </c>
      <c r="I8121" t="s">
        <v>27009</v>
      </c>
      <c r="J8121" t="s">
        <v>27010</v>
      </c>
      <c r="K8121" t="s">
        <v>27011</v>
      </c>
      <c r="L8121" t="s">
        <v>78011</v>
      </c>
    </row>
    <row r="8122" spans="1:12" x14ac:dyDescent="0.15">
      <c r="A8122" t="s">
        <v>12</v>
      </c>
      <c r="B8122">
        <v>2242403</v>
      </c>
      <c r="C8122">
        <v>2242423</v>
      </c>
      <c r="D8122" t="s">
        <v>27001</v>
      </c>
      <c r="E8122" t="s">
        <v>27002</v>
      </c>
      <c r="F8122" t="s">
        <v>15</v>
      </c>
      <c r="G8122" t="s">
        <v>32</v>
      </c>
      <c r="H8122">
        <v>115</v>
      </c>
      <c r="I8122" t="s">
        <v>27012</v>
      </c>
      <c r="J8122" t="s">
        <v>27013</v>
      </c>
      <c r="K8122" t="s">
        <v>27014</v>
      </c>
      <c r="L8122" t="s">
        <v>78020</v>
      </c>
    </row>
    <row r="8123" spans="1:12" x14ac:dyDescent="0.15">
      <c r="A8123" t="s">
        <v>12</v>
      </c>
      <c r="B8123">
        <v>2243521</v>
      </c>
      <c r="C8123">
        <v>2243541</v>
      </c>
      <c r="D8123" t="s">
        <v>27015</v>
      </c>
      <c r="E8123" t="s">
        <v>90</v>
      </c>
      <c r="F8123" t="s">
        <v>15</v>
      </c>
      <c r="G8123" t="s">
        <v>16</v>
      </c>
      <c r="H8123">
        <v>17</v>
      </c>
      <c r="I8123" t="s">
        <v>27016</v>
      </c>
      <c r="J8123" t="s">
        <v>27017</v>
      </c>
      <c r="K8123" t="s">
        <v>27018</v>
      </c>
      <c r="L8123" t="s">
        <v>77944</v>
      </c>
    </row>
    <row r="8124" spans="1:12" x14ac:dyDescent="0.15">
      <c r="A8124" t="s">
        <v>12</v>
      </c>
      <c r="B8124">
        <v>2243568</v>
      </c>
      <c r="C8124">
        <v>2243588</v>
      </c>
      <c r="D8124" t="s">
        <v>27015</v>
      </c>
      <c r="E8124" t="s">
        <v>90</v>
      </c>
      <c r="F8124" t="s">
        <v>15</v>
      </c>
      <c r="G8124" t="s">
        <v>16</v>
      </c>
      <c r="H8124">
        <v>64</v>
      </c>
      <c r="I8124" t="s">
        <v>27019</v>
      </c>
      <c r="J8124" t="s">
        <v>27020</v>
      </c>
      <c r="K8124" t="s">
        <v>27021</v>
      </c>
      <c r="L8124" t="s">
        <v>77989</v>
      </c>
    </row>
    <row r="8125" spans="1:12" x14ac:dyDescent="0.15">
      <c r="A8125" t="s">
        <v>12</v>
      </c>
      <c r="B8125">
        <v>2243602</v>
      </c>
      <c r="C8125">
        <v>2243622</v>
      </c>
      <c r="D8125" t="s">
        <v>27015</v>
      </c>
      <c r="E8125" t="s">
        <v>90</v>
      </c>
      <c r="F8125" t="s">
        <v>15</v>
      </c>
      <c r="G8125" t="s">
        <v>36</v>
      </c>
      <c r="H8125">
        <v>98</v>
      </c>
      <c r="I8125" t="s">
        <v>27022</v>
      </c>
      <c r="J8125" t="s">
        <v>27023</v>
      </c>
      <c r="K8125" t="s">
        <v>27024</v>
      </c>
      <c r="L8125" t="s">
        <v>78048</v>
      </c>
    </row>
    <row r="8126" spans="1:12" x14ac:dyDescent="0.15">
      <c r="A8126" t="s">
        <v>12</v>
      </c>
      <c r="B8126">
        <v>2243646</v>
      </c>
      <c r="C8126">
        <v>2243666</v>
      </c>
      <c r="D8126" t="s">
        <v>27015</v>
      </c>
      <c r="E8126" t="s">
        <v>90</v>
      </c>
      <c r="F8126" t="s">
        <v>15</v>
      </c>
      <c r="G8126" t="s">
        <v>23</v>
      </c>
      <c r="H8126">
        <v>142</v>
      </c>
      <c r="I8126" t="s">
        <v>27025</v>
      </c>
      <c r="J8126" t="s">
        <v>27026</v>
      </c>
      <c r="K8126" t="s">
        <v>27027</v>
      </c>
      <c r="L8126" t="s">
        <v>77990</v>
      </c>
    </row>
    <row r="8127" spans="1:12" x14ac:dyDescent="0.15">
      <c r="A8127" t="s">
        <v>12</v>
      </c>
      <c r="B8127">
        <v>2244536</v>
      </c>
      <c r="C8127">
        <v>2244556</v>
      </c>
      <c r="D8127" t="s">
        <v>27028</v>
      </c>
      <c r="E8127" t="s">
        <v>90</v>
      </c>
      <c r="F8127" t="s">
        <v>15</v>
      </c>
      <c r="G8127" t="s">
        <v>23</v>
      </c>
      <c r="H8127">
        <v>7</v>
      </c>
      <c r="I8127" t="s">
        <v>27029</v>
      </c>
      <c r="J8127" t="s">
        <v>27030</v>
      </c>
      <c r="K8127" t="s">
        <v>27031</v>
      </c>
      <c r="L8127" t="s">
        <v>77909</v>
      </c>
    </row>
    <row r="8128" spans="1:12" x14ac:dyDescent="0.15">
      <c r="A8128" t="s">
        <v>12</v>
      </c>
      <c r="B8128">
        <v>2244584</v>
      </c>
      <c r="C8128">
        <v>2244604</v>
      </c>
      <c r="D8128" t="s">
        <v>27028</v>
      </c>
      <c r="E8128" t="s">
        <v>90</v>
      </c>
      <c r="F8128" t="s">
        <v>15</v>
      </c>
      <c r="G8128" t="s">
        <v>32</v>
      </c>
      <c r="H8128">
        <v>55</v>
      </c>
      <c r="I8128" t="s">
        <v>27032</v>
      </c>
      <c r="J8128" t="s">
        <v>27033</v>
      </c>
      <c r="K8128" t="s">
        <v>27034</v>
      </c>
      <c r="L8128" t="s">
        <v>77992</v>
      </c>
    </row>
    <row r="8129" spans="1:12" x14ac:dyDescent="0.15">
      <c r="A8129" t="s">
        <v>12</v>
      </c>
      <c r="B8129">
        <v>2244610</v>
      </c>
      <c r="C8129">
        <v>2244630</v>
      </c>
      <c r="D8129" t="s">
        <v>27028</v>
      </c>
      <c r="E8129" t="s">
        <v>90</v>
      </c>
      <c r="F8129" t="s">
        <v>15</v>
      </c>
      <c r="G8129" t="s">
        <v>16</v>
      </c>
      <c r="H8129">
        <v>81</v>
      </c>
      <c r="I8129" t="s">
        <v>27035</v>
      </c>
      <c r="J8129" t="s">
        <v>27036</v>
      </c>
      <c r="K8129" t="s">
        <v>27037</v>
      </c>
      <c r="L8129" t="s">
        <v>78019</v>
      </c>
    </row>
    <row r="8130" spans="1:12" x14ac:dyDescent="0.15">
      <c r="A8130" t="s">
        <v>12</v>
      </c>
      <c r="B8130">
        <v>2244638</v>
      </c>
      <c r="C8130">
        <v>2244658</v>
      </c>
      <c r="D8130" t="s">
        <v>27028</v>
      </c>
      <c r="E8130" t="s">
        <v>90</v>
      </c>
      <c r="F8130" t="s">
        <v>15</v>
      </c>
      <c r="G8130" t="s">
        <v>32</v>
      </c>
      <c r="H8130">
        <v>109</v>
      </c>
      <c r="I8130" t="s">
        <v>27038</v>
      </c>
      <c r="J8130" t="s">
        <v>27039</v>
      </c>
      <c r="K8130" t="s">
        <v>27040</v>
      </c>
      <c r="L8130" t="s">
        <v>77947</v>
      </c>
    </row>
    <row r="8131" spans="1:12" x14ac:dyDescent="0.15">
      <c r="A8131" t="s">
        <v>12</v>
      </c>
      <c r="B8131">
        <v>2244980</v>
      </c>
      <c r="C8131">
        <v>2245000</v>
      </c>
      <c r="D8131" t="s">
        <v>27041</v>
      </c>
      <c r="E8131" t="s">
        <v>27042</v>
      </c>
      <c r="F8131" t="s">
        <v>15</v>
      </c>
      <c r="G8131" t="s">
        <v>16</v>
      </c>
      <c r="H8131">
        <v>45</v>
      </c>
      <c r="I8131" t="s">
        <v>27043</v>
      </c>
      <c r="J8131" t="s">
        <v>27044</v>
      </c>
      <c r="K8131" t="s">
        <v>27045</v>
      </c>
      <c r="L8131" t="s">
        <v>77967</v>
      </c>
    </row>
    <row r="8132" spans="1:12" x14ac:dyDescent="0.15">
      <c r="A8132" t="s">
        <v>12</v>
      </c>
      <c r="B8132">
        <v>2245008</v>
      </c>
      <c r="C8132">
        <v>2245028</v>
      </c>
      <c r="D8132" t="s">
        <v>27041</v>
      </c>
      <c r="E8132" t="s">
        <v>27042</v>
      </c>
      <c r="F8132" t="s">
        <v>15</v>
      </c>
      <c r="G8132" t="s">
        <v>23</v>
      </c>
      <c r="H8132">
        <v>73</v>
      </c>
      <c r="I8132" t="s">
        <v>27046</v>
      </c>
      <c r="J8132" t="s">
        <v>27047</v>
      </c>
      <c r="K8132" t="s">
        <v>27048</v>
      </c>
      <c r="L8132" t="s">
        <v>77926</v>
      </c>
    </row>
    <row r="8133" spans="1:12" x14ac:dyDescent="0.15">
      <c r="A8133" t="s">
        <v>12</v>
      </c>
      <c r="B8133">
        <v>2245045</v>
      </c>
      <c r="C8133">
        <v>2245065</v>
      </c>
      <c r="D8133" t="s">
        <v>27041</v>
      </c>
      <c r="E8133" t="s">
        <v>27042</v>
      </c>
      <c r="F8133" t="s">
        <v>15</v>
      </c>
      <c r="G8133" t="s">
        <v>16</v>
      </c>
      <c r="H8133">
        <v>110</v>
      </c>
      <c r="I8133" t="s">
        <v>27049</v>
      </c>
      <c r="J8133" t="s">
        <v>27050</v>
      </c>
      <c r="K8133" t="s">
        <v>27051</v>
      </c>
      <c r="L8133" t="s">
        <v>78030</v>
      </c>
    </row>
    <row r="8134" spans="1:12" x14ac:dyDescent="0.15">
      <c r="A8134" t="s">
        <v>12</v>
      </c>
      <c r="B8134">
        <v>2245075</v>
      </c>
      <c r="C8134">
        <v>2245095</v>
      </c>
      <c r="D8134" t="s">
        <v>27041</v>
      </c>
      <c r="E8134" t="s">
        <v>27042</v>
      </c>
      <c r="F8134" t="s">
        <v>15</v>
      </c>
      <c r="G8134" t="s">
        <v>23</v>
      </c>
      <c r="H8134">
        <v>140</v>
      </c>
      <c r="I8134" t="s">
        <v>27052</v>
      </c>
      <c r="J8134" t="s">
        <v>27053</v>
      </c>
      <c r="K8134" t="s">
        <v>27054</v>
      </c>
      <c r="L8134" t="s">
        <v>78038</v>
      </c>
    </row>
    <row r="8135" spans="1:12" x14ac:dyDescent="0.15">
      <c r="A8135" t="s">
        <v>12</v>
      </c>
      <c r="B8135">
        <v>2247044</v>
      </c>
      <c r="C8135">
        <v>2247064</v>
      </c>
      <c r="D8135" t="s">
        <v>27055</v>
      </c>
      <c r="E8135" t="s">
        <v>90</v>
      </c>
      <c r="F8135" t="s">
        <v>76</v>
      </c>
      <c r="G8135" t="s">
        <v>32</v>
      </c>
      <c r="H8135">
        <v>31</v>
      </c>
      <c r="I8135" t="s">
        <v>27056</v>
      </c>
      <c r="J8135" t="s">
        <v>27057</v>
      </c>
      <c r="K8135" t="s">
        <v>27058</v>
      </c>
      <c r="L8135" t="s">
        <v>77910</v>
      </c>
    </row>
    <row r="8136" spans="1:12" x14ac:dyDescent="0.15">
      <c r="A8136" t="s">
        <v>12</v>
      </c>
      <c r="B8136">
        <v>2246998</v>
      </c>
      <c r="C8136">
        <v>2247018</v>
      </c>
      <c r="D8136" t="s">
        <v>27055</v>
      </c>
      <c r="E8136" t="s">
        <v>90</v>
      </c>
      <c r="F8136" t="s">
        <v>76</v>
      </c>
      <c r="G8136" t="s">
        <v>23</v>
      </c>
      <c r="H8136">
        <v>77</v>
      </c>
      <c r="I8136" t="s">
        <v>27059</v>
      </c>
      <c r="J8136" t="s">
        <v>27060</v>
      </c>
      <c r="K8136" t="s">
        <v>27061</v>
      </c>
      <c r="L8136" t="s">
        <v>77960</v>
      </c>
    </row>
    <row r="8137" spans="1:12" x14ac:dyDescent="0.15">
      <c r="A8137" t="s">
        <v>12</v>
      </c>
      <c r="B8137">
        <v>2246965</v>
      </c>
      <c r="C8137">
        <v>2246985</v>
      </c>
      <c r="D8137" t="s">
        <v>27055</v>
      </c>
      <c r="E8137" t="s">
        <v>90</v>
      </c>
      <c r="F8137" t="s">
        <v>76</v>
      </c>
      <c r="G8137" t="s">
        <v>23</v>
      </c>
      <c r="H8137">
        <v>110</v>
      </c>
      <c r="I8137" t="s">
        <v>27062</v>
      </c>
      <c r="J8137" t="s">
        <v>27063</v>
      </c>
      <c r="K8137" t="s">
        <v>27064</v>
      </c>
      <c r="L8137" t="s">
        <v>78030</v>
      </c>
    </row>
    <row r="8138" spans="1:12" x14ac:dyDescent="0.15">
      <c r="A8138" t="s">
        <v>12</v>
      </c>
      <c r="B8138">
        <v>2246923</v>
      </c>
      <c r="C8138">
        <v>2246943</v>
      </c>
      <c r="D8138" t="s">
        <v>27055</v>
      </c>
      <c r="E8138" t="s">
        <v>90</v>
      </c>
      <c r="F8138" t="s">
        <v>76</v>
      </c>
      <c r="G8138" t="s">
        <v>36</v>
      </c>
      <c r="H8138">
        <v>152</v>
      </c>
      <c r="I8138" t="s">
        <v>27065</v>
      </c>
      <c r="J8138" t="s">
        <v>27066</v>
      </c>
      <c r="K8138" t="s">
        <v>27067</v>
      </c>
      <c r="L8138" t="s">
        <v>77954</v>
      </c>
    </row>
    <row r="8139" spans="1:12" x14ac:dyDescent="0.15">
      <c r="A8139" t="s">
        <v>12</v>
      </c>
      <c r="B8139">
        <v>2248084</v>
      </c>
      <c r="C8139">
        <v>2248104</v>
      </c>
      <c r="D8139" t="s">
        <v>27068</v>
      </c>
      <c r="E8139" t="s">
        <v>90</v>
      </c>
      <c r="F8139" t="s">
        <v>76</v>
      </c>
      <c r="G8139" t="s">
        <v>36</v>
      </c>
      <c r="H8139">
        <v>70</v>
      </c>
      <c r="I8139" t="s">
        <v>27069</v>
      </c>
      <c r="J8139" t="s">
        <v>27070</v>
      </c>
      <c r="K8139" t="s">
        <v>27071</v>
      </c>
      <c r="L8139" t="s">
        <v>77919</v>
      </c>
    </row>
    <row r="8140" spans="1:12" x14ac:dyDescent="0.15">
      <c r="A8140" t="s">
        <v>12</v>
      </c>
      <c r="B8140">
        <v>2248031</v>
      </c>
      <c r="C8140">
        <v>2248051</v>
      </c>
      <c r="D8140" t="s">
        <v>27068</v>
      </c>
      <c r="E8140" t="s">
        <v>90</v>
      </c>
      <c r="F8140" t="s">
        <v>76</v>
      </c>
      <c r="G8140" t="s">
        <v>16</v>
      </c>
      <c r="H8140">
        <v>123</v>
      </c>
      <c r="I8140" t="s">
        <v>27072</v>
      </c>
      <c r="J8140" t="s">
        <v>27073</v>
      </c>
      <c r="K8140" t="s">
        <v>27074</v>
      </c>
      <c r="L8140" t="s">
        <v>78061</v>
      </c>
    </row>
    <row r="8141" spans="1:12" x14ac:dyDescent="0.15">
      <c r="A8141" t="s">
        <v>12</v>
      </c>
      <c r="B8141">
        <v>2248011</v>
      </c>
      <c r="C8141">
        <v>2248031</v>
      </c>
      <c r="D8141" t="s">
        <v>27068</v>
      </c>
      <c r="E8141" t="s">
        <v>90</v>
      </c>
      <c r="F8141" t="s">
        <v>76</v>
      </c>
      <c r="G8141" t="s">
        <v>32</v>
      </c>
      <c r="H8141">
        <v>143</v>
      </c>
      <c r="I8141" t="s">
        <v>27075</v>
      </c>
      <c r="J8141" t="s">
        <v>27076</v>
      </c>
      <c r="K8141" t="s">
        <v>27077</v>
      </c>
      <c r="L8141" t="s">
        <v>78076</v>
      </c>
    </row>
    <row r="8142" spans="1:12" x14ac:dyDescent="0.15">
      <c r="A8142" t="s">
        <v>12</v>
      </c>
      <c r="B8142">
        <v>2247988</v>
      </c>
      <c r="C8142">
        <v>2248008</v>
      </c>
      <c r="D8142" t="s">
        <v>27068</v>
      </c>
      <c r="E8142" t="s">
        <v>90</v>
      </c>
      <c r="F8142" t="s">
        <v>76</v>
      </c>
      <c r="G8142" t="s">
        <v>32</v>
      </c>
      <c r="H8142">
        <v>166</v>
      </c>
      <c r="I8142" t="s">
        <v>27078</v>
      </c>
      <c r="J8142" t="s">
        <v>27079</v>
      </c>
      <c r="K8142" t="s">
        <v>27080</v>
      </c>
      <c r="L8142" t="s">
        <v>77996</v>
      </c>
    </row>
    <row r="8143" spans="1:12" x14ac:dyDescent="0.15">
      <c r="A8143" t="s">
        <v>12</v>
      </c>
      <c r="B8143">
        <v>2248184</v>
      </c>
      <c r="C8143">
        <v>2248204</v>
      </c>
      <c r="D8143" t="s">
        <v>27081</v>
      </c>
      <c r="E8143" t="s">
        <v>90</v>
      </c>
      <c r="F8143" t="s">
        <v>15</v>
      </c>
      <c r="G8143" t="s">
        <v>23</v>
      </c>
      <c r="H8143">
        <v>73</v>
      </c>
      <c r="I8143" t="s">
        <v>27082</v>
      </c>
      <c r="J8143" t="s">
        <v>27083</v>
      </c>
      <c r="K8143" t="s">
        <v>27084</v>
      </c>
      <c r="L8143" t="s">
        <v>77926</v>
      </c>
    </row>
    <row r="8144" spans="1:12" x14ac:dyDescent="0.15">
      <c r="A8144" t="s">
        <v>12</v>
      </c>
      <c r="B8144">
        <v>2248283</v>
      </c>
      <c r="C8144">
        <v>2248303</v>
      </c>
      <c r="D8144" t="s">
        <v>27081</v>
      </c>
      <c r="E8144" t="s">
        <v>90</v>
      </c>
      <c r="F8144" t="s">
        <v>15</v>
      </c>
      <c r="G8144" t="s">
        <v>36</v>
      </c>
      <c r="H8144">
        <v>172</v>
      </c>
      <c r="I8144" t="s">
        <v>27085</v>
      </c>
      <c r="J8144" t="s">
        <v>27086</v>
      </c>
      <c r="K8144" t="s">
        <v>27087</v>
      </c>
      <c r="L8144" t="s">
        <v>78117</v>
      </c>
    </row>
    <row r="8145" spans="1:12" x14ac:dyDescent="0.15">
      <c r="A8145" t="s">
        <v>12</v>
      </c>
      <c r="B8145">
        <v>2248303</v>
      </c>
      <c r="C8145">
        <v>2248323</v>
      </c>
      <c r="D8145" t="s">
        <v>27081</v>
      </c>
      <c r="E8145" t="s">
        <v>90</v>
      </c>
      <c r="F8145" t="s">
        <v>15</v>
      </c>
      <c r="G8145" t="s">
        <v>16</v>
      </c>
      <c r="H8145">
        <v>192</v>
      </c>
      <c r="I8145" t="s">
        <v>27088</v>
      </c>
      <c r="J8145" t="s">
        <v>27089</v>
      </c>
      <c r="K8145" t="s">
        <v>27090</v>
      </c>
      <c r="L8145" t="s">
        <v>78157</v>
      </c>
    </row>
    <row r="8146" spans="1:12" x14ac:dyDescent="0.15">
      <c r="A8146" t="s">
        <v>12</v>
      </c>
      <c r="B8146">
        <v>2248326</v>
      </c>
      <c r="C8146">
        <v>2248346</v>
      </c>
      <c r="D8146" t="s">
        <v>27081</v>
      </c>
      <c r="E8146" t="s">
        <v>90</v>
      </c>
      <c r="F8146" t="s">
        <v>15</v>
      </c>
      <c r="G8146" t="s">
        <v>32</v>
      </c>
      <c r="H8146">
        <v>215</v>
      </c>
      <c r="I8146" t="s">
        <v>27091</v>
      </c>
      <c r="J8146" t="s">
        <v>27092</v>
      </c>
      <c r="K8146" t="s">
        <v>27093</v>
      </c>
      <c r="L8146" t="s">
        <v>78158</v>
      </c>
    </row>
    <row r="8147" spans="1:12" x14ac:dyDescent="0.15">
      <c r="A8147" t="s">
        <v>12</v>
      </c>
      <c r="B8147">
        <v>2249383</v>
      </c>
      <c r="C8147">
        <v>2249403</v>
      </c>
      <c r="D8147" t="s">
        <v>27094</v>
      </c>
      <c r="E8147" t="s">
        <v>90</v>
      </c>
      <c r="F8147" t="s">
        <v>15</v>
      </c>
      <c r="G8147" t="s">
        <v>16</v>
      </c>
      <c r="H8147">
        <v>29</v>
      </c>
      <c r="I8147" t="s">
        <v>27095</v>
      </c>
      <c r="J8147" t="s">
        <v>27096</v>
      </c>
      <c r="K8147" t="s">
        <v>27097</v>
      </c>
      <c r="L8147" t="s">
        <v>77921</v>
      </c>
    </row>
    <row r="8148" spans="1:12" x14ac:dyDescent="0.15">
      <c r="A8148" t="s">
        <v>12</v>
      </c>
      <c r="B8148">
        <v>2249414</v>
      </c>
      <c r="C8148">
        <v>2249434</v>
      </c>
      <c r="D8148" t="s">
        <v>27094</v>
      </c>
      <c r="E8148" t="s">
        <v>90</v>
      </c>
      <c r="F8148" t="s">
        <v>15</v>
      </c>
      <c r="G8148" t="s">
        <v>16</v>
      </c>
      <c r="H8148">
        <v>60</v>
      </c>
      <c r="I8148" t="s">
        <v>27098</v>
      </c>
      <c r="J8148" t="s">
        <v>27099</v>
      </c>
      <c r="K8148" t="s">
        <v>27100</v>
      </c>
      <c r="L8148" t="s">
        <v>78006</v>
      </c>
    </row>
    <row r="8149" spans="1:12" x14ac:dyDescent="0.15">
      <c r="A8149" t="s">
        <v>12</v>
      </c>
      <c r="B8149">
        <v>2249436</v>
      </c>
      <c r="C8149">
        <v>2249456</v>
      </c>
      <c r="D8149" t="s">
        <v>27094</v>
      </c>
      <c r="E8149" t="s">
        <v>90</v>
      </c>
      <c r="F8149" t="s">
        <v>15</v>
      </c>
      <c r="G8149" t="s">
        <v>16</v>
      </c>
      <c r="H8149">
        <v>82</v>
      </c>
      <c r="I8149" t="s">
        <v>27101</v>
      </c>
      <c r="J8149" t="s">
        <v>27102</v>
      </c>
      <c r="K8149" t="s">
        <v>27103</v>
      </c>
      <c r="L8149" t="s">
        <v>78011</v>
      </c>
    </row>
    <row r="8150" spans="1:12" x14ac:dyDescent="0.15">
      <c r="A8150" t="s">
        <v>12</v>
      </c>
      <c r="B8150">
        <v>2249459</v>
      </c>
      <c r="C8150">
        <v>2249479</v>
      </c>
      <c r="D8150" t="s">
        <v>27094</v>
      </c>
      <c r="E8150" t="s">
        <v>90</v>
      </c>
      <c r="F8150" t="s">
        <v>15</v>
      </c>
      <c r="G8150" t="s">
        <v>23</v>
      </c>
      <c r="H8150">
        <v>105</v>
      </c>
      <c r="I8150" t="s">
        <v>27104</v>
      </c>
      <c r="J8150" t="s">
        <v>27105</v>
      </c>
      <c r="K8150" t="s">
        <v>27106</v>
      </c>
      <c r="L8150" t="s">
        <v>78028</v>
      </c>
    </row>
    <row r="8151" spans="1:12" x14ac:dyDescent="0.15">
      <c r="A8151" t="s">
        <v>12</v>
      </c>
      <c r="B8151">
        <v>2250057</v>
      </c>
      <c r="C8151">
        <v>2250077</v>
      </c>
      <c r="D8151" t="s">
        <v>27107</v>
      </c>
      <c r="E8151" t="s">
        <v>90</v>
      </c>
      <c r="F8151" t="s">
        <v>15</v>
      </c>
      <c r="G8151" t="s">
        <v>16</v>
      </c>
      <c r="H8151">
        <v>7</v>
      </c>
      <c r="I8151" t="s">
        <v>27108</v>
      </c>
      <c r="J8151" t="s">
        <v>27109</v>
      </c>
      <c r="K8151" t="s">
        <v>27110</v>
      </c>
      <c r="L8151" t="s">
        <v>77909</v>
      </c>
    </row>
    <row r="8152" spans="1:12" x14ac:dyDescent="0.15">
      <c r="A8152" t="s">
        <v>12</v>
      </c>
      <c r="B8152">
        <v>2250083</v>
      </c>
      <c r="C8152">
        <v>2250103</v>
      </c>
      <c r="D8152" t="s">
        <v>27107</v>
      </c>
      <c r="E8152" t="s">
        <v>90</v>
      </c>
      <c r="F8152" t="s">
        <v>15</v>
      </c>
      <c r="G8152" t="s">
        <v>36</v>
      </c>
      <c r="H8152">
        <v>33</v>
      </c>
      <c r="I8152" t="s">
        <v>27111</v>
      </c>
      <c r="J8152" t="s">
        <v>27112</v>
      </c>
      <c r="K8152" t="s">
        <v>27113</v>
      </c>
      <c r="L8152" t="s">
        <v>77977</v>
      </c>
    </row>
    <row r="8153" spans="1:12" x14ac:dyDescent="0.15">
      <c r="A8153" t="s">
        <v>12</v>
      </c>
      <c r="B8153">
        <v>2250103</v>
      </c>
      <c r="C8153">
        <v>2250123</v>
      </c>
      <c r="D8153" t="s">
        <v>27107</v>
      </c>
      <c r="E8153" t="s">
        <v>90</v>
      </c>
      <c r="F8153" t="s">
        <v>15</v>
      </c>
      <c r="G8153" t="s">
        <v>16</v>
      </c>
      <c r="H8153">
        <v>53</v>
      </c>
      <c r="I8153" t="s">
        <v>27114</v>
      </c>
      <c r="J8153" t="s">
        <v>27115</v>
      </c>
      <c r="K8153" t="s">
        <v>27116</v>
      </c>
      <c r="L8153" t="s">
        <v>77922</v>
      </c>
    </row>
    <row r="8154" spans="1:12" x14ac:dyDescent="0.15">
      <c r="A8154" t="s">
        <v>12</v>
      </c>
      <c r="B8154">
        <v>2250125</v>
      </c>
      <c r="C8154">
        <v>2250145</v>
      </c>
      <c r="D8154" t="s">
        <v>27107</v>
      </c>
      <c r="E8154" t="s">
        <v>90</v>
      </c>
      <c r="F8154" t="s">
        <v>15</v>
      </c>
      <c r="G8154" t="s">
        <v>16</v>
      </c>
      <c r="H8154">
        <v>75</v>
      </c>
      <c r="I8154" t="s">
        <v>27117</v>
      </c>
      <c r="J8154" t="s">
        <v>27118</v>
      </c>
      <c r="K8154" t="s">
        <v>27119</v>
      </c>
      <c r="L8154" t="s">
        <v>78027</v>
      </c>
    </row>
    <row r="8155" spans="1:12" x14ac:dyDescent="0.15">
      <c r="A8155" t="s">
        <v>12</v>
      </c>
      <c r="B8155">
        <v>2251947</v>
      </c>
      <c r="C8155">
        <v>2251967</v>
      </c>
      <c r="D8155" t="s">
        <v>27120</v>
      </c>
      <c r="E8155" t="s">
        <v>90</v>
      </c>
      <c r="F8155" t="s">
        <v>76</v>
      </c>
      <c r="G8155" t="s">
        <v>16</v>
      </c>
      <c r="H8155">
        <v>6</v>
      </c>
      <c r="I8155" t="s">
        <v>27121</v>
      </c>
      <c r="J8155" t="s">
        <v>27122</v>
      </c>
      <c r="K8155" t="s">
        <v>27123</v>
      </c>
      <c r="L8155" t="s">
        <v>78025</v>
      </c>
    </row>
    <row r="8156" spans="1:12" x14ac:dyDescent="0.15">
      <c r="A8156" t="s">
        <v>12</v>
      </c>
      <c r="B8156">
        <v>2251919</v>
      </c>
      <c r="C8156">
        <v>2251939</v>
      </c>
      <c r="D8156" t="s">
        <v>27120</v>
      </c>
      <c r="E8156" t="s">
        <v>90</v>
      </c>
      <c r="F8156" t="s">
        <v>76</v>
      </c>
      <c r="G8156" t="s">
        <v>16</v>
      </c>
      <c r="H8156">
        <v>34</v>
      </c>
      <c r="I8156" t="s">
        <v>27124</v>
      </c>
      <c r="J8156" t="s">
        <v>27125</v>
      </c>
      <c r="K8156" t="s">
        <v>27126</v>
      </c>
      <c r="L8156" t="s">
        <v>77999</v>
      </c>
    </row>
    <row r="8157" spans="1:12" x14ac:dyDescent="0.15">
      <c r="A8157" t="s">
        <v>12</v>
      </c>
      <c r="B8157">
        <v>2251857</v>
      </c>
      <c r="C8157">
        <v>2251877</v>
      </c>
      <c r="D8157" t="s">
        <v>27120</v>
      </c>
      <c r="E8157" t="s">
        <v>90</v>
      </c>
      <c r="F8157" t="s">
        <v>76</v>
      </c>
      <c r="G8157" t="s">
        <v>36</v>
      </c>
      <c r="H8157">
        <v>96</v>
      </c>
      <c r="I8157" t="s">
        <v>27127</v>
      </c>
      <c r="J8157" t="s">
        <v>27128</v>
      </c>
      <c r="K8157" t="s">
        <v>27129</v>
      </c>
      <c r="L8157" t="s">
        <v>77912</v>
      </c>
    </row>
    <row r="8158" spans="1:12" x14ac:dyDescent="0.15">
      <c r="A8158" t="s">
        <v>12</v>
      </c>
      <c r="B8158">
        <v>2251796</v>
      </c>
      <c r="C8158">
        <v>2251816</v>
      </c>
      <c r="D8158" t="s">
        <v>27120</v>
      </c>
      <c r="E8158" t="s">
        <v>90</v>
      </c>
      <c r="F8158" t="s">
        <v>76</v>
      </c>
      <c r="G8158" t="s">
        <v>16</v>
      </c>
      <c r="H8158">
        <v>157</v>
      </c>
      <c r="I8158" t="s">
        <v>27130</v>
      </c>
      <c r="J8158" t="s">
        <v>27131</v>
      </c>
      <c r="K8158" t="s">
        <v>27132</v>
      </c>
      <c r="L8158" t="s">
        <v>78068</v>
      </c>
    </row>
    <row r="8159" spans="1:12" x14ac:dyDescent="0.15">
      <c r="A8159" t="s">
        <v>12</v>
      </c>
      <c r="B8159">
        <v>2252111</v>
      </c>
      <c r="C8159">
        <v>2252131</v>
      </c>
      <c r="D8159" t="s">
        <v>27133</v>
      </c>
      <c r="E8159" t="s">
        <v>90</v>
      </c>
      <c r="F8159" t="s">
        <v>15</v>
      </c>
      <c r="G8159" t="s">
        <v>23</v>
      </c>
      <c r="H8159">
        <v>8</v>
      </c>
      <c r="I8159" t="s">
        <v>27134</v>
      </c>
      <c r="J8159" t="s">
        <v>27135</v>
      </c>
      <c r="K8159" t="s">
        <v>27136</v>
      </c>
      <c r="L8159" t="s">
        <v>77955</v>
      </c>
    </row>
    <row r="8160" spans="1:12" x14ac:dyDescent="0.15">
      <c r="A8160" t="s">
        <v>12</v>
      </c>
      <c r="B8160">
        <v>2252131</v>
      </c>
      <c r="C8160">
        <v>2252151</v>
      </c>
      <c r="D8160" t="s">
        <v>27133</v>
      </c>
      <c r="E8160" t="s">
        <v>90</v>
      </c>
      <c r="F8160" t="s">
        <v>15</v>
      </c>
      <c r="G8160" t="s">
        <v>16</v>
      </c>
      <c r="H8160">
        <v>28</v>
      </c>
      <c r="I8160" t="s">
        <v>27137</v>
      </c>
      <c r="J8160" t="s">
        <v>27138</v>
      </c>
      <c r="K8160" t="s">
        <v>27139</v>
      </c>
      <c r="L8160" t="s">
        <v>77956</v>
      </c>
    </row>
    <row r="8161" spans="1:12" x14ac:dyDescent="0.15">
      <c r="A8161" t="s">
        <v>12</v>
      </c>
      <c r="B8161">
        <v>2252156</v>
      </c>
      <c r="C8161">
        <v>2252176</v>
      </c>
      <c r="D8161" t="s">
        <v>27133</v>
      </c>
      <c r="E8161" t="s">
        <v>90</v>
      </c>
      <c r="F8161" t="s">
        <v>15</v>
      </c>
      <c r="G8161" t="s">
        <v>23</v>
      </c>
      <c r="H8161">
        <v>53</v>
      </c>
      <c r="I8161" t="s">
        <v>27140</v>
      </c>
      <c r="J8161" t="s">
        <v>27141</v>
      </c>
      <c r="K8161" t="s">
        <v>27142</v>
      </c>
      <c r="L8161" t="s">
        <v>77922</v>
      </c>
    </row>
    <row r="8162" spans="1:12" x14ac:dyDescent="0.15">
      <c r="A8162" t="s">
        <v>12</v>
      </c>
      <c r="B8162">
        <v>2252197</v>
      </c>
      <c r="C8162">
        <v>2252217</v>
      </c>
      <c r="D8162" t="s">
        <v>27133</v>
      </c>
      <c r="E8162" t="s">
        <v>90</v>
      </c>
      <c r="F8162" t="s">
        <v>15</v>
      </c>
      <c r="G8162" t="s">
        <v>16</v>
      </c>
      <c r="H8162">
        <v>94</v>
      </c>
      <c r="I8162" t="s">
        <v>27143</v>
      </c>
      <c r="J8162" t="s">
        <v>27144</v>
      </c>
      <c r="K8162" t="s">
        <v>27145</v>
      </c>
      <c r="L8162" t="s">
        <v>77927</v>
      </c>
    </row>
    <row r="8163" spans="1:12" x14ac:dyDescent="0.15">
      <c r="A8163" t="s">
        <v>12</v>
      </c>
      <c r="B8163">
        <v>2254443</v>
      </c>
      <c r="C8163">
        <v>2254463</v>
      </c>
      <c r="D8163" t="s">
        <v>27146</v>
      </c>
      <c r="E8163" t="s">
        <v>90</v>
      </c>
      <c r="F8163" t="s">
        <v>15</v>
      </c>
      <c r="G8163" t="s">
        <v>16</v>
      </c>
      <c r="H8163">
        <v>42</v>
      </c>
      <c r="I8163" t="s">
        <v>27147</v>
      </c>
      <c r="J8163" t="s">
        <v>27148</v>
      </c>
      <c r="K8163" t="s">
        <v>27149</v>
      </c>
      <c r="L8163" t="s">
        <v>77945</v>
      </c>
    </row>
    <row r="8164" spans="1:12" x14ac:dyDescent="0.15">
      <c r="A8164" t="s">
        <v>12</v>
      </c>
      <c r="B8164">
        <v>2254468</v>
      </c>
      <c r="C8164">
        <v>2254488</v>
      </c>
      <c r="D8164" t="s">
        <v>27146</v>
      </c>
      <c r="E8164" t="s">
        <v>90</v>
      </c>
      <c r="F8164" t="s">
        <v>15</v>
      </c>
      <c r="G8164" t="s">
        <v>32</v>
      </c>
      <c r="H8164">
        <v>67</v>
      </c>
      <c r="I8164" t="s">
        <v>27150</v>
      </c>
      <c r="J8164" t="s">
        <v>27151</v>
      </c>
      <c r="K8164" t="s">
        <v>27152</v>
      </c>
      <c r="L8164" t="s">
        <v>77981</v>
      </c>
    </row>
    <row r="8165" spans="1:12" x14ac:dyDescent="0.15">
      <c r="A8165" t="s">
        <v>12</v>
      </c>
      <c r="B8165">
        <v>2254490</v>
      </c>
      <c r="C8165">
        <v>2254510</v>
      </c>
      <c r="D8165" t="s">
        <v>27146</v>
      </c>
      <c r="E8165" t="s">
        <v>90</v>
      </c>
      <c r="F8165" t="s">
        <v>15</v>
      </c>
      <c r="G8165" t="s">
        <v>23</v>
      </c>
      <c r="H8165">
        <v>89</v>
      </c>
      <c r="I8165" t="s">
        <v>27153</v>
      </c>
      <c r="J8165" t="s">
        <v>27154</v>
      </c>
      <c r="K8165" t="s">
        <v>27155</v>
      </c>
      <c r="L8165" t="s">
        <v>77964</v>
      </c>
    </row>
    <row r="8166" spans="1:12" x14ac:dyDescent="0.15">
      <c r="A8166" t="s">
        <v>12</v>
      </c>
      <c r="B8166">
        <v>2254511</v>
      </c>
      <c r="C8166">
        <v>2254531</v>
      </c>
      <c r="D8166" t="s">
        <v>27146</v>
      </c>
      <c r="E8166" t="s">
        <v>90</v>
      </c>
      <c r="F8166" t="s">
        <v>15</v>
      </c>
      <c r="G8166" t="s">
        <v>16</v>
      </c>
      <c r="H8166">
        <v>110</v>
      </c>
      <c r="I8166" t="s">
        <v>27156</v>
      </c>
      <c r="J8166" t="s">
        <v>27157</v>
      </c>
      <c r="K8166" t="s">
        <v>27158</v>
      </c>
      <c r="L8166" t="s">
        <v>78030</v>
      </c>
    </row>
    <row r="8167" spans="1:12" x14ac:dyDescent="0.15">
      <c r="A8167" t="s">
        <v>12</v>
      </c>
      <c r="B8167">
        <v>2255044</v>
      </c>
      <c r="C8167">
        <v>2255064</v>
      </c>
      <c r="D8167" t="s">
        <v>27159</v>
      </c>
      <c r="E8167" t="s">
        <v>90</v>
      </c>
      <c r="F8167" t="s">
        <v>15</v>
      </c>
      <c r="G8167" t="s">
        <v>16</v>
      </c>
      <c r="H8167">
        <v>11</v>
      </c>
      <c r="I8167" t="s">
        <v>27160</v>
      </c>
      <c r="J8167" t="s">
        <v>27161</v>
      </c>
      <c r="K8167" t="s">
        <v>27162</v>
      </c>
      <c r="L8167" t="s">
        <v>77974</v>
      </c>
    </row>
    <row r="8168" spans="1:12" x14ac:dyDescent="0.15">
      <c r="A8168" t="s">
        <v>12</v>
      </c>
      <c r="B8168">
        <v>2255064</v>
      </c>
      <c r="C8168">
        <v>2255084</v>
      </c>
      <c r="D8168" t="s">
        <v>27159</v>
      </c>
      <c r="E8168" t="s">
        <v>90</v>
      </c>
      <c r="F8168" t="s">
        <v>15</v>
      </c>
      <c r="G8168" t="s">
        <v>16</v>
      </c>
      <c r="H8168">
        <v>31</v>
      </c>
      <c r="I8168" t="s">
        <v>27163</v>
      </c>
      <c r="J8168" t="s">
        <v>27164</v>
      </c>
      <c r="K8168" t="s">
        <v>27165</v>
      </c>
      <c r="L8168" t="s">
        <v>77910</v>
      </c>
    </row>
    <row r="8169" spans="1:12" x14ac:dyDescent="0.15">
      <c r="A8169" t="s">
        <v>12</v>
      </c>
      <c r="B8169">
        <v>2255089</v>
      </c>
      <c r="C8169">
        <v>2255109</v>
      </c>
      <c r="D8169" t="s">
        <v>27159</v>
      </c>
      <c r="E8169" t="s">
        <v>90</v>
      </c>
      <c r="F8169" t="s">
        <v>15</v>
      </c>
      <c r="G8169" t="s">
        <v>23</v>
      </c>
      <c r="H8169">
        <v>56</v>
      </c>
      <c r="I8169" t="s">
        <v>27166</v>
      </c>
      <c r="J8169" t="s">
        <v>27167</v>
      </c>
      <c r="K8169" t="s">
        <v>27168</v>
      </c>
      <c r="L8169" t="s">
        <v>77971</v>
      </c>
    </row>
    <row r="8170" spans="1:12" x14ac:dyDescent="0.15">
      <c r="A8170" t="s">
        <v>12</v>
      </c>
      <c r="B8170">
        <v>2255145</v>
      </c>
      <c r="C8170">
        <v>2255165</v>
      </c>
      <c r="D8170" t="s">
        <v>27159</v>
      </c>
      <c r="E8170" t="s">
        <v>90</v>
      </c>
      <c r="F8170" t="s">
        <v>15</v>
      </c>
      <c r="G8170" t="s">
        <v>32</v>
      </c>
      <c r="H8170">
        <v>112</v>
      </c>
      <c r="I8170" t="s">
        <v>27169</v>
      </c>
      <c r="J8170" t="s">
        <v>27170</v>
      </c>
      <c r="K8170" t="s">
        <v>27171</v>
      </c>
      <c r="L8170" t="s">
        <v>77950</v>
      </c>
    </row>
    <row r="8171" spans="1:12" x14ac:dyDescent="0.15">
      <c r="A8171" t="s">
        <v>12</v>
      </c>
      <c r="B8171">
        <v>2255486</v>
      </c>
      <c r="C8171">
        <v>2255506</v>
      </c>
      <c r="D8171" t="s">
        <v>27172</v>
      </c>
      <c r="E8171" t="s">
        <v>27173</v>
      </c>
      <c r="F8171" t="s">
        <v>15</v>
      </c>
      <c r="G8171" t="s">
        <v>16</v>
      </c>
      <c r="H8171">
        <v>13</v>
      </c>
      <c r="I8171" t="s">
        <v>27174</v>
      </c>
      <c r="J8171" t="s">
        <v>27175</v>
      </c>
      <c r="K8171" t="s">
        <v>27176</v>
      </c>
      <c r="L8171" t="s">
        <v>77935</v>
      </c>
    </row>
    <row r="8172" spans="1:12" x14ac:dyDescent="0.15">
      <c r="A8172" t="s">
        <v>12</v>
      </c>
      <c r="B8172">
        <v>2255521</v>
      </c>
      <c r="C8172">
        <v>2255541</v>
      </c>
      <c r="D8172" t="s">
        <v>27172</v>
      </c>
      <c r="E8172" t="s">
        <v>27173</v>
      </c>
      <c r="F8172" t="s">
        <v>15</v>
      </c>
      <c r="G8172" t="s">
        <v>16</v>
      </c>
      <c r="H8172">
        <v>48</v>
      </c>
      <c r="I8172" t="s">
        <v>27177</v>
      </c>
      <c r="J8172" t="s">
        <v>27178</v>
      </c>
      <c r="K8172" t="s">
        <v>27179</v>
      </c>
      <c r="L8172" t="s">
        <v>78018</v>
      </c>
    </row>
    <row r="8173" spans="1:12" x14ac:dyDescent="0.15">
      <c r="A8173" t="s">
        <v>12</v>
      </c>
      <c r="B8173">
        <v>2255542</v>
      </c>
      <c r="C8173">
        <v>2255562</v>
      </c>
      <c r="D8173" t="s">
        <v>27172</v>
      </c>
      <c r="E8173" t="s">
        <v>27173</v>
      </c>
      <c r="F8173" t="s">
        <v>15</v>
      </c>
      <c r="G8173" t="s">
        <v>16</v>
      </c>
      <c r="H8173">
        <v>69</v>
      </c>
      <c r="I8173" t="s">
        <v>27180</v>
      </c>
      <c r="J8173" t="s">
        <v>27181</v>
      </c>
      <c r="K8173" t="s">
        <v>27182</v>
      </c>
      <c r="L8173" t="s">
        <v>78015</v>
      </c>
    </row>
    <row r="8174" spans="1:12" x14ac:dyDescent="0.15">
      <c r="A8174" t="s">
        <v>12</v>
      </c>
      <c r="B8174">
        <v>2255577</v>
      </c>
      <c r="C8174">
        <v>2255597</v>
      </c>
      <c r="D8174" t="s">
        <v>27172</v>
      </c>
      <c r="E8174" t="s">
        <v>27173</v>
      </c>
      <c r="F8174" t="s">
        <v>15</v>
      </c>
      <c r="G8174" t="s">
        <v>16</v>
      </c>
      <c r="H8174">
        <v>104</v>
      </c>
      <c r="I8174" t="s">
        <v>27183</v>
      </c>
      <c r="J8174" t="s">
        <v>27184</v>
      </c>
      <c r="K8174" t="s">
        <v>27185</v>
      </c>
      <c r="L8174" t="s">
        <v>77963</v>
      </c>
    </row>
    <row r="8175" spans="1:12" x14ac:dyDescent="0.15">
      <c r="A8175" t="s">
        <v>12</v>
      </c>
      <c r="B8175">
        <v>2256510</v>
      </c>
      <c r="C8175">
        <v>2256530</v>
      </c>
      <c r="D8175" t="s">
        <v>27186</v>
      </c>
      <c r="E8175" t="s">
        <v>90</v>
      </c>
      <c r="F8175" t="s">
        <v>15</v>
      </c>
      <c r="G8175" t="s">
        <v>32</v>
      </c>
      <c r="H8175">
        <v>1</v>
      </c>
      <c r="I8175" t="s">
        <v>27187</v>
      </c>
      <c r="J8175" t="s">
        <v>27188</v>
      </c>
      <c r="K8175" t="s">
        <v>27189</v>
      </c>
      <c r="L8175" t="s">
        <v>77917</v>
      </c>
    </row>
    <row r="8176" spans="1:12" x14ac:dyDescent="0.15">
      <c r="A8176" t="s">
        <v>12</v>
      </c>
      <c r="B8176">
        <v>2256535</v>
      </c>
      <c r="C8176">
        <v>2256555</v>
      </c>
      <c r="D8176" t="s">
        <v>27186</v>
      </c>
      <c r="E8176" t="s">
        <v>90</v>
      </c>
      <c r="F8176" t="s">
        <v>15</v>
      </c>
      <c r="G8176" t="s">
        <v>23</v>
      </c>
      <c r="H8176">
        <v>26</v>
      </c>
      <c r="I8176" t="s">
        <v>27190</v>
      </c>
      <c r="J8176" t="s">
        <v>27191</v>
      </c>
      <c r="K8176" t="s">
        <v>27192</v>
      </c>
      <c r="L8176" t="s">
        <v>78002</v>
      </c>
    </row>
    <row r="8177" spans="1:12" x14ac:dyDescent="0.15">
      <c r="A8177" t="s">
        <v>12</v>
      </c>
      <c r="B8177">
        <v>2256559</v>
      </c>
      <c r="C8177">
        <v>2256579</v>
      </c>
      <c r="D8177" t="s">
        <v>27186</v>
      </c>
      <c r="E8177" t="s">
        <v>90</v>
      </c>
      <c r="F8177" t="s">
        <v>15</v>
      </c>
      <c r="G8177" t="s">
        <v>36</v>
      </c>
      <c r="H8177">
        <v>50</v>
      </c>
      <c r="I8177" t="s">
        <v>27193</v>
      </c>
      <c r="J8177" t="s">
        <v>27194</v>
      </c>
      <c r="K8177" t="s">
        <v>27195</v>
      </c>
      <c r="L8177" t="s">
        <v>77925</v>
      </c>
    </row>
    <row r="8178" spans="1:12" x14ac:dyDescent="0.15">
      <c r="A8178" t="s">
        <v>12</v>
      </c>
      <c r="B8178">
        <v>2256585</v>
      </c>
      <c r="C8178">
        <v>2256605</v>
      </c>
      <c r="D8178" t="s">
        <v>27186</v>
      </c>
      <c r="E8178" t="s">
        <v>90</v>
      </c>
      <c r="F8178" t="s">
        <v>15</v>
      </c>
      <c r="G8178" t="s">
        <v>16</v>
      </c>
      <c r="H8178">
        <v>76</v>
      </c>
      <c r="I8178" t="s">
        <v>27196</v>
      </c>
      <c r="J8178" t="s">
        <v>27197</v>
      </c>
      <c r="K8178" t="s">
        <v>27198</v>
      </c>
      <c r="L8178" t="s">
        <v>77985</v>
      </c>
    </row>
    <row r="8179" spans="1:12" x14ac:dyDescent="0.15">
      <c r="A8179" t="s">
        <v>12</v>
      </c>
      <c r="B8179">
        <v>2256701</v>
      </c>
      <c r="C8179">
        <v>2256721</v>
      </c>
      <c r="D8179" t="s">
        <v>27199</v>
      </c>
      <c r="E8179" t="s">
        <v>27200</v>
      </c>
      <c r="F8179" t="s">
        <v>15</v>
      </c>
      <c r="G8179" t="s">
        <v>36</v>
      </c>
      <c r="H8179">
        <v>7</v>
      </c>
      <c r="I8179" t="s">
        <v>27201</v>
      </c>
      <c r="J8179" t="s">
        <v>27202</v>
      </c>
      <c r="K8179" t="s">
        <v>27203</v>
      </c>
      <c r="L8179" t="s">
        <v>77909</v>
      </c>
    </row>
    <row r="8180" spans="1:12" x14ac:dyDescent="0.15">
      <c r="A8180" t="s">
        <v>12</v>
      </c>
      <c r="B8180">
        <v>2256724</v>
      </c>
      <c r="C8180">
        <v>2256744</v>
      </c>
      <c r="D8180" t="s">
        <v>27199</v>
      </c>
      <c r="E8180" t="s">
        <v>27200</v>
      </c>
      <c r="F8180" t="s">
        <v>15</v>
      </c>
      <c r="G8180" t="s">
        <v>36</v>
      </c>
      <c r="H8180">
        <v>30</v>
      </c>
      <c r="I8180" t="s">
        <v>27204</v>
      </c>
      <c r="J8180" t="s">
        <v>27205</v>
      </c>
      <c r="K8180" t="s">
        <v>27206</v>
      </c>
      <c r="L8180" t="s">
        <v>77984</v>
      </c>
    </row>
    <row r="8181" spans="1:12" x14ac:dyDescent="0.15">
      <c r="A8181" t="s">
        <v>12</v>
      </c>
      <c r="B8181">
        <v>2256751</v>
      </c>
      <c r="C8181">
        <v>2256771</v>
      </c>
      <c r="D8181" t="s">
        <v>27199</v>
      </c>
      <c r="E8181" t="s">
        <v>27200</v>
      </c>
      <c r="F8181" t="s">
        <v>15</v>
      </c>
      <c r="G8181" t="s">
        <v>36</v>
      </c>
      <c r="H8181">
        <v>57</v>
      </c>
      <c r="I8181" t="s">
        <v>27207</v>
      </c>
      <c r="J8181" t="s">
        <v>27208</v>
      </c>
      <c r="K8181" t="s">
        <v>27209</v>
      </c>
      <c r="L8181" t="s">
        <v>78049</v>
      </c>
    </row>
    <row r="8182" spans="1:12" x14ac:dyDescent="0.15">
      <c r="A8182" t="s">
        <v>12</v>
      </c>
      <c r="B8182">
        <v>2256776</v>
      </c>
      <c r="C8182">
        <v>2256796</v>
      </c>
      <c r="D8182" t="s">
        <v>27199</v>
      </c>
      <c r="E8182" t="s">
        <v>27200</v>
      </c>
      <c r="F8182" t="s">
        <v>15</v>
      </c>
      <c r="G8182" t="s">
        <v>16</v>
      </c>
      <c r="H8182">
        <v>82</v>
      </c>
      <c r="I8182" t="s">
        <v>27210</v>
      </c>
      <c r="J8182" t="s">
        <v>27211</v>
      </c>
      <c r="K8182" t="s">
        <v>27212</v>
      </c>
      <c r="L8182" t="s">
        <v>78011</v>
      </c>
    </row>
    <row r="8183" spans="1:12" x14ac:dyDescent="0.15">
      <c r="A8183" t="s">
        <v>12</v>
      </c>
      <c r="B8183">
        <v>2257469</v>
      </c>
      <c r="C8183">
        <v>2257489</v>
      </c>
      <c r="D8183" t="s">
        <v>27213</v>
      </c>
      <c r="E8183" t="s">
        <v>27214</v>
      </c>
      <c r="F8183" t="s">
        <v>15</v>
      </c>
      <c r="G8183" t="s">
        <v>23</v>
      </c>
      <c r="H8183">
        <v>11</v>
      </c>
      <c r="I8183" t="s">
        <v>27215</v>
      </c>
      <c r="J8183" t="s">
        <v>27216</v>
      </c>
      <c r="K8183" t="s">
        <v>27217</v>
      </c>
      <c r="L8183" t="s">
        <v>77974</v>
      </c>
    </row>
    <row r="8184" spans="1:12" x14ac:dyDescent="0.15">
      <c r="A8184" t="s">
        <v>12</v>
      </c>
      <c r="B8184">
        <v>2257496</v>
      </c>
      <c r="C8184">
        <v>2257516</v>
      </c>
      <c r="D8184" t="s">
        <v>27213</v>
      </c>
      <c r="E8184" t="s">
        <v>27214</v>
      </c>
      <c r="F8184" t="s">
        <v>15</v>
      </c>
      <c r="G8184" t="s">
        <v>16</v>
      </c>
      <c r="H8184">
        <v>38</v>
      </c>
      <c r="I8184" t="s">
        <v>27218</v>
      </c>
      <c r="J8184" t="s">
        <v>27219</v>
      </c>
      <c r="K8184" t="s">
        <v>27220</v>
      </c>
      <c r="L8184" t="s">
        <v>78008</v>
      </c>
    </row>
    <row r="8185" spans="1:12" x14ac:dyDescent="0.15">
      <c r="A8185" t="s">
        <v>12</v>
      </c>
      <c r="B8185">
        <v>2257552</v>
      </c>
      <c r="C8185">
        <v>2257572</v>
      </c>
      <c r="D8185" t="s">
        <v>27213</v>
      </c>
      <c r="E8185" t="s">
        <v>27214</v>
      </c>
      <c r="F8185" t="s">
        <v>15</v>
      </c>
      <c r="G8185" t="s">
        <v>23</v>
      </c>
      <c r="H8185">
        <v>94</v>
      </c>
      <c r="I8185" t="s">
        <v>27221</v>
      </c>
      <c r="J8185" t="s">
        <v>27222</v>
      </c>
      <c r="K8185" t="s">
        <v>27223</v>
      </c>
      <c r="L8185" t="s">
        <v>77927</v>
      </c>
    </row>
    <row r="8186" spans="1:12" x14ac:dyDescent="0.15">
      <c r="A8186" t="s">
        <v>12</v>
      </c>
      <c r="B8186">
        <v>2257573</v>
      </c>
      <c r="C8186">
        <v>2257593</v>
      </c>
      <c r="D8186" t="s">
        <v>27213</v>
      </c>
      <c r="E8186" t="s">
        <v>27214</v>
      </c>
      <c r="F8186" t="s">
        <v>15</v>
      </c>
      <c r="G8186" t="s">
        <v>16</v>
      </c>
      <c r="H8186">
        <v>115</v>
      </c>
      <c r="I8186" t="s">
        <v>27224</v>
      </c>
      <c r="J8186" t="s">
        <v>27225</v>
      </c>
      <c r="K8186" t="s">
        <v>27226</v>
      </c>
      <c r="L8186" t="s">
        <v>78020</v>
      </c>
    </row>
    <row r="8187" spans="1:12" x14ac:dyDescent="0.15">
      <c r="A8187" t="s">
        <v>12</v>
      </c>
      <c r="B8187">
        <v>2257927</v>
      </c>
      <c r="C8187">
        <v>2257947</v>
      </c>
      <c r="D8187" t="s">
        <v>27227</v>
      </c>
      <c r="E8187" t="s">
        <v>27228</v>
      </c>
      <c r="F8187" t="s">
        <v>15</v>
      </c>
      <c r="G8187" t="s">
        <v>23</v>
      </c>
      <c r="H8187">
        <v>8</v>
      </c>
      <c r="I8187" t="s">
        <v>27229</v>
      </c>
      <c r="J8187" t="s">
        <v>27230</v>
      </c>
      <c r="K8187" t="s">
        <v>27231</v>
      </c>
      <c r="L8187" t="s">
        <v>77955</v>
      </c>
    </row>
    <row r="8188" spans="1:12" x14ac:dyDescent="0.15">
      <c r="A8188" t="s">
        <v>12</v>
      </c>
      <c r="B8188">
        <v>2257958</v>
      </c>
      <c r="C8188">
        <v>2257978</v>
      </c>
      <c r="D8188" t="s">
        <v>27227</v>
      </c>
      <c r="E8188" t="s">
        <v>27228</v>
      </c>
      <c r="F8188" t="s">
        <v>15</v>
      </c>
      <c r="G8188" t="s">
        <v>36</v>
      </c>
      <c r="H8188">
        <v>39</v>
      </c>
      <c r="I8188" t="s">
        <v>27232</v>
      </c>
      <c r="J8188" t="s">
        <v>27233</v>
      </c>
      <c r="K8188" t="s">
        <v>27234</v>
      </c>
      <c r="L8188" t="s">
        <v>78041</v>
      </c>
    </row>
    <row r="8189" spans="1:12" x14ac:dyDescent="0.15">
      <c r="A8189" t="s">
        <v>12</v>
      </c>
      <c r="B8189">
        <v>2257990</v>
      </c>
      <c r="C8189">
        <v>2258010</v>
      </c>
      <c r="D8189" t="s">
        <v>27227</v>
      </c>
      <c r="E8189" t="s">
        <v>27228</v>
      </c>
      <c r="F8189" t="s">
        <v>15</v>
      </c>
      <c r="G8189" t="s">
        <v>16</v>
      </c>
      <c r="H8189">
        <v>71</v>
      </c>
      <c r="I8189" t="s">
        <v>27235</v>
      </c>
      <c r="J8189" t="s">
        <v>27236</v>
      </c>
      <c r="K8189" t="s">
        <v>27237</v>
      </c>
      <c r="L8189" t="s">
        <v>77969</v>
      </c>
    </row>
    <row r="8190" spans="1:12" x14ac:dyDescent="0.15">
      <c r="A8190" t="s">
        <v>12</v>
      </c>
      <c r="B8190">
        <v>2258034</v>
      </c>
      <c r="C8190">
        <v>2258054</v>
      </c>
      <c r="D8190" t="s">
        <v>27227</v>
      </c>
      <c r="E8190" t="s">
        <v>27228</v>
      </c>
      <c r="F8190" t="s">
        <v>15</v>
      </c>
      <c r="G8190" t="s">
        <v>36</v>
      </c>
      <c r="H8190">
        <v>115</v>
      </c>
      <c r="I8190" t="s">
        <v>27238</v>
      </c>
      <c r="J8190" t="s">
        <v>27239</v>
      </c>
      <c r="K8190" t="s">
        <v>27240</v>
      </c>
      <c r="L8190" t="s">
        <v>78020</v>
      </c>
    </row>
    <row r="8191" spans="1:12" x14ac:dyDescent="0.15">
      <c r="A8191" t="s">
        <v>12</v>
      </c>
      <c r="B8191">
        <v>2262218</v>
      </c>
      <c r="C8191">
        <v>2262238</v>
      </c>
      <c r="D8191" t="s">
        <v>27241</v>
      </c>
      <c r="E8191" t="s">
        <v>27242</v>
      </c>
      <c r="F8191" t="s">
        <v>76</v>
      </c>
      <c r="G8191" t="s">
        <v>36</v>
      </c>
      <c r="H8191">
        <v>33</v>
      </c>
      <c r="I8191" t="s">
        <v>27243</v>
      </c>
      <c r="J8191" t="s">
        <v>27244</v>
      </c>
      <c r="K8191" t="s">
        <v>27245</v>
      </c>
      <c r="L8191" t="s">
        <v>77977</v>
      </c>
    </row>
    <row r="8192" spans="1:12" x14ac:dyDescent="0.15">
      <c r="A8192" t="s">
        <v>12</v>
      </c>
      <c r="B8192">
        <v>2262180</v>
      </c>
      <c r="C8192">
        <v>2262200</v>
      </c>
      <c r="D8192" t="s">
        <v>27241</v>
      </c>
      <c r="E8192" t="s">
        <v>27242</v>
      </c>
      <c r="F8192" t="s">
        <v>76</v>
      </c>
      <c r="G8192" t="s">
        <v>23</v>
      </c>
      <c r="H8192">
        <v>71</v>
      </c>
      <c r="I8192" t="s">
        <v>27246</v>
      </c>
      <c r="J8192" t="s">
        <v>27247</v>
      </c>
      <c r="K8192" t="s">
        <v>27248</v>
      </c>
      <c r="L8192" t="s">
        <v>77969</v>
      </c>
    </row>
    <row r="8193" spans="1:12" x14ac:dyDescent="0.15">
      <c r="A8193" t="s">
        <v>12</v>
      </c>
      <c r="B8193">
        <v>2262151</v>
      </c>
      <c r="C8193">
        <v>2262171</v>
      </c>
      <c r="D8193" t="s">
        <v>27241</v>
      </c>
      <c r="E8193" t="s">
        <v>27242</v>
      </c>
      <c r="F8193" t="s">
        <v>76</v>
      </c>
      <c r="G8193" t="s">
        <v>36</v>
      </c>
      <c r="H8193">
        <v>100</v>
      </c>
      <c r="I8193" t="s">
        <v>27249</v>
      </c>
      <c r="J8193" t="s">
        <v>27250</v>
      </c>
      <c r="K8193" t="s">
        <v>27251</v>
      </c>
      <c r="L8193" t="s">
        <v>77953</v>
      </c>
    </row>
    <row r="8194" spans="1:12" x14ac:dyDescent="0.15">
      <c r="A8194" t="s">
        <v>12</v>
      </c>
      <c r="B8194">
        <v>2262117</v>
      </c>
      <c r="C8194">
        <v>2262137</v>
      </c>
      <c r="D8194" t="s">
        <v>27241</v>
      </c>
      <c r="E8194" t="s">
        <v>27242</v>
      </c>
      <c r="F8194" t="s">
        <v>76</v>
      </c>
      <c r="G8194" t="s">
        <v>16</v>
      </c>
      <c r="H8194">
        <v>134</v>
      </c>
      <c r="I8194" t="s">
        <v>27252</v>
      </c>
      <c r="J8194" t="s">
        <v>27253</v>
      </c>
      <c r="K8194" t="s">
        <v>27254</v>
      </c>
      <c r="L8194" t="s">
        <v>78039</v>
      </c>
    </row>
    <row r="8195" spans="1:12" x14ac:dyDescent="0.15">
      <c r="A8195" t="s">
        <v>12</v>
      </c>
      <c r="B8195">
        <v>2262280</v>
      </c>
      <c r="C8195">
        <v>2262300</v>
      </c>
      <c r="D8195" t="s">
        <v>27255</v>
      </c>
      <c r="E8195" t="s">
        <v>90</v>
      </c>
      <c r="F8195" t="s">
        <v>15</v>
      </c>
      <c r="G8195" t="s">
        <v>32</v>
      </c>
      <c r="H8195">
        <v>0</v>
      </c>
      <c r="I8195" t="s">
        <v>27256</v>
      </c>
      <c r="J8195" t="s">
        <v>27257</v>
      </c>
      <c r="K8195" t="s">
        <v>27258</v>
      </c>
      <c r="L8195" t="s">
        <v>77980</v>
      </c>
    </row>
    <row r="8196" spans="1:12" x14ac:dyDescent="0.15">
      <c r="A8196" t="s">
        <v>12</v>
      </c>
      <c r="B8196">
        <v>2262367</v>
      </c>
      <c r="C8196">
        <v>2262387</v>
      </c>
      <c r="D8196" t="s">
        <v>27255</v>
      </c>
      <c r="E8196" t="s">
        <v>90</v>
      </c>
      <c r="F8196" t="s">
        <v>15</v>
      </c>
      <c r="G8196" t="s">
        <v>32</v>
      </c>
      <c r="H8196">
        <v>87</v>
      </c>
      <c r="I8196" t="s">
        <v>27259</v>
      </c>
      <c r="J8196" t="s">
        <v>27260</v>
      </c>
      <c r="K8196" t="s">
        <v>27261</v>
      </c>
      <c r="L8196" t="s">
        <v>78024</v>
      </c>
    </row>
    <row r="8197" spans="1:12" x14ac:dyDescent="0.15">
      <c r="A8197" t="s">
        <v>12</v>
      </c>
      <c r="B8197">
        <v>2262402</v>
      </c>
      <c r="C8197">
        <v>2262422</v>
      </c>
      <c r="D8197" t="s">
        <v>27255</v>
      </c>
      <c r="E8197" t="s">
        <v>90</v>
      </c>
      <c r="F8197" t="s">
        <v>15</v>
      </c>
      <c r="G8197" t="s">
        <v>16</v>
      </c>
      <c r="H8197">
        <v>122</v>
      </c>
      <c r="I8197" t="s">
        <v>27262</v>
      </c>
      <c r="J8197" t="s">
        <v>27263</v>
      </c>
      <c r="K8197" t="s">
        <v>27264</v>
      </c>
      <c r="L8197" t="s">
        <v>78033</v>
      </c>
    </row>
    <row r="8198" spans="1:12" x14ac:dyDescent="0.15">
      <c r="A8198" t="s">
        <v>12</v>
      </c>
      <c r="B8198">
        <v>2262428</v>
      </c>
      <c r="C8198">
        <v>2262448</v>
      </c>
      <c r="D8198" t="s">
        <v>27255</v>
      </c>
      <c r="E8198" t="s">
        <v>90</v>
      </c>
      <c r="F8198" t="s">
        <v>15</v>
      </c>
      <c r="G8198" t="s">
        <v>23</v>
      </c>
      <c r="H8198">
        <v>148</v>
      </c>
      <c r="I8198" t="s">
        <v>27265</v>
      </c>
      <c r="J8198" t="s">
        <v>27266</v>
      </c>
      <c r="K8198" t="s">
        <v>27267</v>
      </c>
      <c r="L8198" t="s">
        <v>78043</v>
      </c>
    </row>
    <row r="8199" spans="1:12" x14ac:dyDescent="0.15">
      <c r="A8199" t="s">
        <v>12</v>
      </c>
      <c r="B8199">
        <v>2262859</v>
      </c>
      <c r="C8199">
        <v>2262879</v>
      </c>
      <c r="D8199" t="s">
        <v>27268</v>
      </c>
      <c r="E8199" t="s">
        <v>27269</v>
      </c>
      <c r="F8199" t="s">
        <v>15</v>
      </c>
      <c r="G8199" t="s">
        <v>36</v>
      </c>
      <c r="H8199">
        <v>12</v>
      </c>
      <c r="I8199" t="s">
        <v>27270</v>
      </c>
      <c r="J8199" t="s">
        <v>27271</v>
      </c>
      <c r="K8199" t="s">
        <v>27272</v>
      </c>
      <c r="L8199" t="s">
        <v>77991</v>
      </c>
    </row>
    <row r="8200" spans="1:12" x14ac:dyDescent="0.15">
      <c r="A8200" t="s">
        <v>12</v>
      </c>
      <c r="B8200">
        <v>2262882</v>
      </c>
      <c r="C8200">
        <v>2262902</v>
      </c>
      <c r="D8200" t="s">
        <v>27268</v>
      </c>
      <c r="E8200" t="s">
        <v>27269</v>
      </c>
      <c r="F8200" t="s">
        <v>15</v>
      </c>
      <c r="G8200" t="s">
        <v>32</v>
      </c>
      <c r="H8200">
        <v>35</v>
      </c>
      <c r="I8200" t="s">
        <v>27273</v>
      </c>
      <c r="J8200" t="s">
        <v>27274</v>
      </c>
      <c r="K8200" t="s">
        <v>27275</v>
      </c>
      <c r="L8200" t="s">
        <v>77936</v>
      </c>
    </row>
    <row r="8201" spans="1:12" x14ac:dyDescent="0.15">
      <c r="A8201" t="s">
        <v>12</v>
      </c>
      <c r="B8201">
        <v>2262933</v>
      </c>
      <c r="C8201">
        <v>2262953</v>
      </c>
      <c r="D8201" t="s">
        <v>27268</v>
      </c>
      <c r="E8201" t="s">
        <v>27269</v>
      </c>
      <c r="F8201" t="s">
        <v>15</v>
      </c>
      <c r="G8201" t="s">
        <v>23</v>
      </c>
      <c r="H8201">
        <v>86</v>
      </c>
      <c r="I8201" t="s">
        <v>27276</v>
      </c>
      <c r="J8201" t="s">
        <v>27277</v>
      </c>
      <c r="K8201" t="s">
        <v>27278</v>
      </c>
      <c r="L8201" t="s">
        <v>77929</v>
      </c>
    </row>
    <row r="8202" spans="1:12" x14ac:dyDescent="0.15">
      <c r="A8202" t="s">
        <v>12</v>
      </c>
      <c r="B8202">
        <v>2262958</v>
      </c>
      <c r="C8202">
        <v>2262978</v>
      </c>
      <c r="D8202" t="s">
        <v>27268</v>
      </c>
      <c r="E8202" t="s">
        <v>27269</v>
      </c>
      <c r="F8202" t="s">
        <v>15</v>
      </c>
      <c r="G8202" t="s">
        <v>36</v>
      </c>
      <c r="H8202">
        <v>111</v>
      </c>
      <c r="I8202" t="s">
        <v>27279</v>
      </c>
      <c r="J8202" t="s">
        <v>27280</v>
      </c>
      <c r="K8202" t="s">
        <v>27281</v>
      </c>
      <c r="L8202" t="s">
        <v>77908</v>
      </c>
    </row>
    <row r="8203" spans="1:12" x14ac:dyDescent="0.15">
      <c r="A8203" t="s">
        <v>12</v>
      </c>
      <c r="B8203">
        <v>2263839</v>
      </c>
      <c r="C8203">
        <v>2263859</v>
      </c>
      <c r="D8203" t="s">
        <v>27282</v>
      </c>
      <c r="E8203" t="s">
        <v>90</v>
      </c>
      <c r="F8203" t="s">
        <v>15</v>
      </c>
      <c r="G8203" t="s">
        <v>36</v>
      </c>
      <c r="H8203">
        <v>43</v>
      </c>
      <c r="I8203" t="s">
        <v>27283</v>
      </c>
      <c r="J8203" t="s">
        <v>27284</v>
      </c>
      <c r="K8203" t="s">
        <v>27285</v>
      </c>
      <c r="L8203" t="s">
        <v>77942</v>
      </c>
    </row>
    <row r="8204" spans="1:12" x14ac:dyDescent="0.15">
      <c r="A8204" t="s">
        <v>12</v>
      </c>
      <c r="B8204">
        <v>2263896</v>
      </c>
      <c r="C8204">
        <v>2263916</v>
      </c>
      <c r="D8204" t="s">
        <v>27282</v>
      </c>
      <c r="E8204" t="s">
        <v>90</v>
      </c>
      <c r="F8204" t="s">
        <v>15</v>
      </c>
      <c r="G8204" t="s">
        <v>16</v>
      </c>
      <c r="H8204">
        <v>100</v>
      </c>
      <c r="I8204" t="s">
        <v>27286</v>
      </c>
      <c r="J8204" t="s">
        <v>27287</v>
      </c>
      <c r="K8204" t="s">
        <v>27288</v>
      </c>
      <c r="L8204" t="s">
        <v>77953</v>
      </c>
    </row>
    <row r="8205" spans="1:12" x14ac:dyDescent="0.15">
      <c r="A8205" t="s">
        <v>12</v>
      </c>
      <c r="B8205">
        <v>2263921</v>
      </c>
      <c r="C8205">
        <v>2263941</v>
      </c>
      <c r="D8205" t="s">
        <v>27282</v>
      </c>
      <c r="E8205" t="s">
        <v>90</v>
      </c>
      <c r="F8205" t="s">
        <v>15</v>
      </c>
      <c r="G8205" t="s">
        <v>16</v>
      </c>
      <c r="H8205">
        <v>125</v>
      </c>
      <c r="I8205" t="s">
        <v>27289</v>
      </c>
      <c r="J8205" t="s">
        <v>27290</v>
      </c>
      <c r="K8205" t="s">
        <v>27291</v>
      </c>
      <c r="L8205" t="s">
        <v>78034</v>
      </c>
    </row>
    <row r="8206" spans="1:12" x14ac:dyDescent="0.15">
      <c r="A8206" t="s">
        <v>12</v>
      </c>
      <c r="B8206">
        <v>2263952</v>
      </c>
      <c r="C8206">
        <v>2263972</v>
      </c>
      <c r="D8206" t="s">
        <v>27282</v>
      </c>
      <c r="E8206" t="s">
        <v>90</v>
      </c>
      <c r="F8206" t="s">
        <v>15</v>
      </c>
      <c r="G8206" t="s">
        <v>36</v>
      </c>
      <c r="H8206">
        <v>156</v>
      </c>
      <c r="I8206" t="s">
        <v>27292</v>
      </c>
      <c r="J8206" t="s">
        <v>27293</v>
      </c>
      <c r="K8206" t="s">
        <v>27294</v>
      </c>
      <c r="L8206" t="s">
        <v>78109</v>
      </c>
    </row>
    <row r="8207" spans="1:12" x14ac:dyDescent="0.15">
      <c r="A8207" t="s">
        <v>12</v>
      </c>
      <c r="B8207">
        <v>2264511</v>
      </c>
      <c r="C8207">
        <v>2264531</v>
      </c>
      <c r="D8207" t="s">
        <v>27295</v>
      </c>
      <c r="E8207" t="s">
        <v>90</v>
      </c>
      <c r="F8207" t="s">
        <v>15</v>
      </c>
      <c r="G8207" t="s">
        <v>16</v>
      </c>
      <c r="H8207">
        <v>30</v>
      </c>
      <c r="I8207" t="s">
        <v>27296</v>
      </c>
      <c r="J8207" t="s">
        <v>27297</v>
      </c>
      <c r="K8207" t="s">
        <v>27298</v>
      </c>
      <c r="L8207" t="s">
        <v>77984</v>
      </c>
    </row>
    <row r="8208" spans="1:12" x14ac:dyDescent="0.15">
      <c r="A8208" t="s">
        <v>12</v>
      </c>
      <c r="B8208">
        <v>2264563</v>
      </c>
      <c r="C8208">
        <v>2264583</v>
      </c>
      <c r="D8208" t="s">
        <v>27295</v>
      </c>
      <c r="E8208" t="s">
        <v>90</v>
      </c>
      <c r="F8208" t="s">
        <v>15</v>
      </c>
      <c r="G8208" t="s">
        <v>16</v>
      </c>
      <c r="H8208">
        <v>82</v>
      </c>
      <c r="I8208" t="s">
        <v>27299</v>
      </c>
      <c r="J8208" t="s">
        <v>27300</v>
      </c>
      <c r="K8208" t="s">
        <v>27301</v>
      </c>
      <c r="L8208" t="s">
        <v>78011</v>
      </c>
    </row>
    <row r="8209" spans="1:12" x14ac:dyDescent="0.15">
      <c r="A8209" t="s">
        <v>12</v>
      </c>
      <c r="B8209">
        <v>2264620</v>
      </c>
      <c r="C8209">
        <v>2264640</v>
      </c>
      <c r="D8209" t="s">
        <v>27295</v>
      </c>
      <c r="E8209" t="s">
        <v>90</v>
      </c>
      <c r="F8209" t="s">
        <v>15</v>
      </c>
      <c r="G8209" t="s">
        <v>23</v>
      </c>
      <c r="H8209">
        <v>139</v>
      </c>
      <c r="I8209" t="s">
        <v>27302</v>
      </c>
      <c r="J8209" t="s">
        <v>27303</v>
      </c>
      <c r="K8209" t="s">
        <v>27304</v>
      </c>
      <c r="L8209" t="s">
        <v>78029</v>
      </c>
    </row>
    <row r="8210" spans="1:12" x14ac:dyDescent="0.15">
      <c r="A8210" t="s">
        <v>12</v>
      </c>
      <c r="B8210">
        <v>2264650</v>
      </c>
      <c r="C8210">
        <v>2264670</v>
      </c>
      <c r="D8210" t="s">
        <v>27295</v>
      </c>
      <c r="E8210" t="s">
        <v>90</v>
      </c>
      <c r="F8210" t="s">
        <v>15</v>
      </c>
      <c r="G8210" t="s">
        <v>23</v>
      </c>
      <c r="H8210">
        <v>169</v>
      </c>
      <c r="I8210" t="s">
        <v>27305</v>
      </c>
      <c r="J8210" t="s">
        <v>27306</v>
      </c>
      <c r="K8210" t="s">
        <v>27307</v>
      </c>
      <c r="L8210" t="s">
        <v>78135</v>
      </c>
    </row>
    <row r="8211" spans="1:12" x14ac:dyDescent="0.15">
      <c r="A8211" t="s">
        <v>12</v>
      </c>
      <c r="B8211">
        <v>2266081</v>
      </c>
      <c r="C8211">
        <v>2266101</v>
      </c>
      <c r="D8211" t="s">
        <v>27308</v>
      </c>
      <c r="E8211" t="s">
        <v>90</v>
      </c>
      <c r="F8211" t="s">
        <v>76</v>
      </c>
      <c r="G8211" t="s">
        <v>36</v>
      </c>
      <c r="H8211">
        <v>6</v>
      </c>
      <c r="I8211" t="s">
        <v>27309</v>
      </c>
      <c r="J8211" t="s">
        <v>27310</v>
      </c>
      <c r="K8211" t="s">
        <v>27311</v>
      </c>
      <c r="L8211" t="s">
        <v>78025</v>
      </c>
    </row>
    <row r="8212" spans="1:12" x14ac:dyDescent="0.15">
      <c r="A8212" t="s">
        <v>12</v>
      </c>
      <c r="B8212">
        <v>2266056</v>
      </c>
      <c r="C8212">
        <v>2266076</v>
      </c>
      <c r="D8212" t="s">
        <v>27308</v>
      </c>
      <c r="E8212" t="s">
        <v>90</v>
      </c>
      <c r="F8212" t="s">
        <v>76</v>
      </c>
      <c r="G8212" t="s">
        <v>36</v>
      </c>
      <c r="H8212">
        <v>31</v>
      </c>
      <c r="I8212" t="s">
        <v>27312</v>
      </c>
      <c r="J8212" t="s">
        <v>27313</v>
      </c>
      <c r="K8212" t="s">
        <v>27314</v>
      </c>
      <c r="L8212" t="s">
        <v>77910</v>
      </c>
    </row>
    <row r="8213" spans="1:12" x14ac:dyDescent="0.15">
      <c r="A8213" t="s">
        <v>12</v>
      </c>
      <c r="B8213">
        <v>2266031</v>
      </c>
      <c r="C8213">
        <v>2266051</v>
      </c>
      <c r="D8213" t="s">
        <v>27308</v>
      </c>
      <c r="E8213" t="s">
        <v>90</v>
      </c>
      <c r="F8213" t="s">
        <v>76</v>
      </c>
      <c r="G8213" t="s">
        <v>16</v>
      </c>
      <c r="H8213">
        <v>56</v>
      </c>
      <c r="I8213" t="s">
        <v>27315</v>
      </c>
      <c r="J8213" t="s">
        <v>27316</v>
      </c>
      <c r="K8213" t="s">
        <v>27317</v>
      </c>
      <c r="L8213" t="s">
        <v>77971</v>
      </c>
    </row>
    <row r="8214" spans="1:12" x14ac:dyDescent="0.15">
      <c r="A8214" t="s">
        <v>12</v>
      </c>
      <c r="B8214">
        <v>2266005</v>
      </c>
      <c r="C8214">
        <v>2266025</v>
      </c>
      <c r="D8214" t="s">
        <v>27308</v>
      </c>
      <c r="E8214" t="s">
        <v>90</v>
      </c>
      <c r="F8214" t="s">
        <v>76</v>
      </c>
      <c r="G8214" t="s">
        <v>32</v>
      </c>
      <c r="H8214">
        <v>82</v>
      </c>
      <c r="I8214" t="s">
        <v>27318</v>
      </c>
      <c r="J8214" t="s">
        <v>27319</v>
      </c>
      <c r="K8214" t="s">
        <v>27320</v>
      </c>
      <c r="L8214" t="s">
        <v>78011</v>
      </c>
    </row>
    <row r="8215" spans="1:12" x14ac:dyDescent="0.15">
      <c r="A8215" t="s">
        <v>12</v>
      </c>
      <c r="B8215">
        <v>2266231</v>
      </c>
      <c r="C8215">
        <v>2266251</v>
      </c>
      <c r="D8215" t="s">
        <v>27321</v>
      </c>
      <c r="E8215" t="s">
        <v>90</v>
      </c>
      <c r="F8215" t="s">
        <v>15</v>
      </c>
      <c r="G8215" t="s">
        <v>16</v>
      </c>
      <c r="H8215">
        <v>15</v>
      </c>
      <c r="I8215" t="s">
        <v>27322</v>
      </c>
      <c r="J8215" t="s">
        <v>27323</v>
      </c>
      <c r="K8215" t="s">
        <v>27324</v>
      </c>
      <c r="L8215" t="s">
        <v>77970</v>
      </c>
    </row>
    <row r="8216" spans="1:12" x14ac:dyDescent="0.15">
      <c r="A8216" t="s">
        <v>12</v>
      </c>
      <c r="B8216">
        <v>2266277</v>
      </c>
      <c r="C8216">
        <v>2266297</v>
      </c>
      <c r="D8216" t="s">
        <v>27321</v>
      </c>
      <c r="E8216" t="s">
        <v>90</v>
      </c>
      <c r="F8216" t="s">
        <v>15</v>
      </c>
      <c r="G8216" t="s">
        <v>32</v>
      </c>
      <c r="H8216">
        <v>61</v>
      </c>
      <c r="I8216" t="s">
        <v>27325</v>
      </c>
      <c r="J8216" t="s">
        <v>27326</v>
      </c>
      <c r="K8216" t="s">
        <v>27327</v>
      </c>
      <c r="L8216" t="s">
        <v>77979</v>
      </c>
    </row>
    <row r="8217" spans="1:12" x14ac:dyDescent="0.15">
      <c r="A8217" t="s">
        <v>12</v>
      </c>
      <c r="B8217">
        <v>2266304</v>
      </c>
      <c r="C8217">
        <v>2266324</v>
      </c>
      <c r="D8217" t="s">
        <v>27321</v>
      </c>
      <c r="E8217" t="s">
        <v>90</v>
      </c>
      <c r="F8217" t="s">
        <v>15</v>
      </c>
      <c r="G8217" t="s">
        <v>16</v>
      </c>
      <c r="H8217">
        <v>88</v>
      </c>
      <c r="I8217" t="s">
        <v>27328</v>
      </c>
      <c r="J8217" t="s">
        <v>27329</v>
      </c>
      <c r="K8217" t="s">
        <v>27330</v>
      </c>
      <c r="L8217" t="s">
        <v>77923</v>
      </c>
    </row>
    <row r="8218" spans="1:12" x14ac:dyDescent="0.15">
      <c r="A8218" t="s">
        <v>12</v>
      </c>
      <c r="B8218">
        <v>2266334</v>
      </c>
      <c r="C8218">
        <v>2266354</v>
      </c>
      <c r="D8218" t="s">
        <v>27321</v>
      </c>
      <c r="E8218" t="s">
        <v>90</v>
      </c>
      <c r="F8218" t="s">
        <v>15</v>
      </c>
      <c r="G8218" t="s">
        <v>32</v>
      </c>
      <c r="H8218">
        <v>118</v>
      </c>
      <c r="I8218" t="s">
        <v>27331</v>
      </c>
      <c r="J8218" t="s">
        <v>27332</v>
      </c>
      <c r="K8218" t="s">
        <v>27333</v>
      </c>
      <c r="L8218" t="s">
        <v>77973</v>
      </c>
    </row>
    <row r="8219" spans="1:12" x14ac:dyDescent="0.15">
      <c r="A8219" t="s">
        <v>12</v>
      </c>
      <c r="B8219">
        <v>2266800</v>
      </c>
      <c r="C8219">
        <v>2266820</v>
      </c>
      <c r="D8219" t="s">
        <v>27334</v>
      </c>
      <c r="E8219" t="s">
        <v>27335</v>
      </c>
      <c r="F8219" t="s">
        <v>15</v>
      </c>
      <c r="G8219" t="s">
        <v>16</v>
      </c>
      <c r="H8219">
        <v>34</v>
      </c>
      <c r="I8219" t="s">
        <v>27336</v>
      </c>
      <c r="J8219" t="s">
        <v>27337</v>
      </c>
      <c r="K8219" t="s">
        <v>27338</v>
      </c>
      <c r="L8219" t="s">
        <v>77999</v>
      </c>
    </row>
    <row r="8220" spans="1:12" x14ac:dyDescent="0.15">
      <c r="A8220" t="s">
        <v>12</v>
      </c>
      <c r="B8220">
        <v>2266821</v>
      </c>
      <c r="C8220">
        <v>2266841</v>
      </c>
      <c r="D8220" t="s">
        <v>27334</v>
      </c>
      <c r="E8220" t="s">
        <v>27335</v>
      </c>
      <c r="F8220" t="s">
        <v>15</v>
      </c>
      <c r="G8220" t="s">
        <v>36</v>
      </c>
      <c r="H8220">
        <v>55</v>
      </c>
      <c r="I8220" t="s">
        <v>27339</v>
      </c>
      <c r="J8220" t="s">
        <v>27340</v>
      </c>
      <c r="K8220" t="s">
        <v>27341</v>
      </c>
      <c r="L8220" t="s">
        <v>77992</v>
      </c>
    </row>
    <row r="8221" spans="1:12" x14ac:dyDescent="0.15">
      <c r="A8221" t="s">
        <v>12</v>
      </c>
      <c r="B8221">
        <v>2266851</v>
      </c>
      <c r="C8221">
        <v>2266871</v>
      </c>
      <c r="D8221" t="s">
        <v>27334</v>
      </c>
      <c r="E8221" t="s">
        <v>27335</v>
      </c>
      <c r="F8221" t="s">
        <v>15</v>
      </c>
      <c r="G8221" t="s">
        <v>16</v>
      </c>
      <c r="H8221">
        <v>85</v>
      </c>
      <c r="I8221" t="s">
        <v>27342</v>
      </c>
      <c r="J8221" t="s">
        <v>27343</v>
      </c>
      <c r="K8221" t="s">
        <v>27344</v>
      </c>
      <c r="L8221" t="s">
        <v>77972</v>
      </c>
    </row>
    <row r="8222" spans="1:12" x14ac:dyDescent="0.15">
      <c r="A8222" t="s">
        <v>12</v>
      </c>
      <c r="B8222">
        <v>2266876</v>
      </c>
      <c r="C8222">
        <v>2266896</v>
      </c>
      <c r="D8222" t="s">
        <v>27334</v>
      </c>
      <c r="E8222" t="s">
        <v>27335</v>
      </c>
      <c r="F8222" t="s">
        <v>15</v>
      </c>
      <c r="G8222" t="s">
        <v>32</v>
      </c>
      <c r="H8222">
        <v>110</v>
      </c>
      <c r="I8222" t="s">
        <v>27345</v>
      </c>
      <c r="J8222" t="s">
        <v>27346</v>
      </c>
      <c r="K8222" t="s">
        <v>27347</v>
      </c>
      <c r="L8222" t="s">
        <v>78030</v>
      </c>
    </row>
    <row r="8223" spans="1:12" x14ac:dyDescent="0.15">
      <c r="A8223" t="s">
        <v>12</v>
      </c>
      <c r="B8223">
        <v>2267003</v>
      </c>
      <c r="C8223">
        <v>2267023</v>
      </c>
      <c r="D8223" t="s">
        <v>27348</v>
      </c>
      <c r="E8223" t="s">
        <v>27349</v>
      </c>
      <c r="F8223" t="s">
        <v>15</v>
      </c>
      <c r="G8223" t="s">
        <v>36</v>
      </c>
      <c r="H8223">
        <v>21</v>
      </c>
      <c r="I8223" t="s">
        <v>27350</v>
      </c>
      <c r="J8223" t="s">
        <v>27351</v>
      </c>
      <c r="K8223" t="s">
        <v>27352</v>
      </c>
      <c r="L8223" t="s">
        <v>78022</v>
      </c>
    </row>
    <row r="8224" spans="1:12" x14ac:dyDescent="0.15">
      <c r="A8224" t="s">
        <v>12</v>
      </c>
      <c r="B8224">
        <v>2267031</v>
      </c>
      <c r="C8224">
        <v>2267051</v>
      </c>
      <c r="D8224" t="s">
        <v>27348</v>
      </c>
      <c r="E8224" t="s">
        <v>27349</v>
      </c>
      <c r="F8224" t="s">
        <v>15</v>
      </c>
      <c r="G8224" t="s">
        <v>23</v>
      </c>
      <c r="H8224">
        <v>49</v>
      </c>
      <c r="I8224" t="s">
        <v>27353</v>
      </c>
      <c r="J8224" t="s">
        <v>27354</v>
      </c>
      <c r="K8224" t="s">
        <v>27355</v>
      </c>
      <c r="L8224" t="s">
        <v>77913</v>
      </c>
    </row>
    <row r="8225" spans="1:12" x14ac:dyDescent="0.15">
      <c r="A8225" t="s">
        <v>12</v>
      </c>
      <c r="B8225">
        <v>2267065</v>
      </c>
      <c r="C8225">
        <v>2267085</v>
      </c>
      <c r="D8225" t="s">
        <v>27348</v>
      </c>
      <c r="E8225" t="s">
        <v>27349</v>
      </c>
      <c r="F8225" t="s">
        <v>15</v>
      </c>
      <c r="G8225" t="s">
        <v>23</v>
      </c>
      <c r="H8225">
        <v>83</v>
      </c>
      <c r="I8225" t="s">
        <v>27356</v>
      </c>
      <c r="J8225" t="s">
        <v>27357</v>
      </c>
      <c r="K8225" t="s">
        <v>27358</v>
      </c>
      <c r="L8225" t="s">
        <v>77958</v>
      </c>
    </row>
    <row r="8226" spans="1:12" x14ac:dyDescent="0.15">
      <c r="A8226" t="s">
        <v>12</v>
      </c>
      <c r="B8226">
        <v>2267086</v>
      </c>
      <c r="C8226">
        <v>2267106</v>
      </c>
      <c r="D8226" t="s">
        <v>27348</v>
      </c>
      <c r="E8226" t="s">
        <v>27349</v>
      </c>
      <c r="F8226" t="s">
        <v>15</v>
      </c>
      <c r="G8226" t="s">
        <v>23</v>
      </c>
      <c r="H8226">
        <v>104</v>
      </c>
      <c r="I8226" t="s">
        <v>27359</v>
      </c>
      <c r="J8226" t="s">
        <v>27360</v>
      </c>
      <c r="K8226" t="s">
        <v>27361</v>
      </c>
      <c r="L8226" t="s">
        <v>77963</v>
      </c>
    </row>
    <row r="8227" spans="1:12" x14ac:dyDescent="0.15">
      <c r="A8227" t="s">
        <v>12</v>
      </c>
      <c r="B8227">
        <v>2268081</v>
      </c>
      <c r="C8227">
        <v>2268101</v>
      </c>
      <c r="D8227" t="s">
        <v>27362</v>
      </c>
      <c r="E8227" t="s">
        <v>27363</v>
      </c>
      <c r="F8227" t="s">
        <v>15</v>
      </c>
      <c r="G8227" t="s">
        <v>36</v>
      </c>
      <c r="H8227">
        <v>13</v>
      </c>
      <c r="I8227" t="s">
        <v>27364</v>
      </c>
      <c r="J8227" t="s">
        <v>27365</v>
      </c>
      <c r="K8227" t="s">
        <v>27366</v>
      </c>
      <c r="L8227" t="s">
        <v>77935</v>
      </c>
    </row>
    <row r="8228" spans="1:12" x14ac:dyDescent="0.15">
      <c r="A8228" t="s">
        <v>12</v>
      </c>
      <c r="B8228">
        <v>2268103</v>
      </c>
      <c r="C8228">
        <v>2268123</v>
      </c>
      <c r="D8228" t="s">
        <v>27362</v>
      </c>
      <c r="E8228" t="s">
        <v>27363</v>
      </c>
      <c r="F8228" t="s">
        <v>15</v>
      </c>
      <c r="G8228" t="s">
        <v>32</v>
      </c>
      <c r="H8228">
        <v>35</v>
      </c>
      <c r="I8228" t="s">
        <v>27367</v>
      </c>
      <c r="J8228" t="s">
        <v>27368</v>
      </c>
      <c r="K8228" t="s">
        <v>27369</v>
      </c>
      <c r="L8228" t="s">
        <v>77936</v>
      </c>
    </row>
    <row r="8229" spans="1:12" x14ac:dyDescent="0.15">
      <c r="A8229" t="s">
        <v>12</v>
      </c>
      <c r="B8229">
        <v>2268132</v>
      </c>
      <c r="C8229">
        <v>2268152</v>
      </c>
      <c r="D8229" t="s">
        <v>27362</v>
      </c>
      <c r="E8229" t="s">
        <v>27363</v>
      </c>
      <c r="F8229" t="s">
        <v>15</v>
      </c>
      <c r="G8229" t="s">
        <v>16</v>
      </c>
      <c r="H8229">
        <v>64</v>
      </c>
      <c r="I8229" t="s">
        <v>27370</v>
      </c>
      <c r="J8229" t="s">
        <v>27371</v>
      </c>
      <c r="K8229" t="s">
        <v>27372</v>
      </c>
      <c r="L8229" t="s">
        <v>77989</v>
      </c>
    </row>
    <row r="8230" spans="1:12" x14ac:dyDescent="0.15">
      <c r="A8230" t="s">
        <v>12</v>
      </c>
      <c r="B8230">
        <v>2268168</v>
      </c>
      <c r="C8230">
        <v>2268188</v>
      </c>
      <c r="D8230" t="s">
        <v>27362</v>
      </c>
      <c r="E8230" t="s">
        <v>27363</v>
      </c>
      <c r="F8230" t="s">
        <v>15</v>
      </c>
      <c r="G8230" t="s">
        <v>23</v>
      </c>
      <c r="H8230">
        <v>100</v>
      </c>
      <c r="I8230" t="s">
        <v>27373</v>
      </c>
      <c r="J8230" t="s">
        <v>27374</v>
      </c>
      <c r="K8230" t="s">
        <v>27375</v>
      </c>
      <c r="L8230" t="s">
        <v>77953</v>
      </c>
    </row>
    <row r="8231" spans="1:12" x14ac:dyDescent="0.15">
      <c r="A8231" t="s">
        <v>12</v>
      </c>
      <c r="B8231">
        <v>2269029</v>
      </c>
      <c r="C8231">
        <v>2269049</v>
      </c>
      <c r="D8231" t="s">
        <v>27376</v>
      </c>
      <c r="E8231" t="s">
        <v>27377</v>
      </c>
      <c r="F8231" t="s">
        <v>15</v>
      </c>
      <c r="G8231" t="s">
        <v>36</v>
      </c>
      <c r="H8231">
        <v>0</v>
      </c>
      <c r="I8231" t="s">
        <v>27378</v>
      </c>
      <c r="J8231" t="s">
        <v>27379</v>
      </c>
      <c r="K8231" t="s">
        <v>27380</v>
      </c>
      <c r="L8231" t="s">
        <v>77980</v>
      </c>
    </row>
    <row r="8232" spans="1:12" x14ac:dyDescent="0.15">
      <c r="A8232" t="s">
        <v>12</v>
      </c>
      <c r="B8232">
        <v>2269073</v>
      </c>
      <c r="C8232">
        <v>2269093</v>
      </c>
      <c r="D8232" t="s">
        <v>27376</v>
      </c>
      <c r="E8232" t="s">
        <v>27377</v>
      </c>
      <c r="F8232" t="s">
        <v>15</v>
      </c>
      <c r="G8232" t="s">
        <v>16</v>
      </c>
      <c r="H8232">
        <v>44</v>
      </c>
      <c r="I8232" t="s">
        <v>27381</v>
      </c>
      <c r="J8232" t="s">
        <v>27382</v>
      </c>
      <c r="K8232" t="s">
        <v>27383</v>
      </c>
      <c r="L8232" t="s">
        <v>78016</v>
      </c>
    </row>
    <row r="8233" spans="1:12" x14ac:dyDescent="0.15">
      <c r="A8233" t="s">
        <v>12</v>
      </c>
      <c r="B8233">
        <v>2269112</v>
      </c>
      <c r="C8233">
        <v>2269132</v>
      </c>
      <c r="D8233" t="s">
        <v>27376</v>
      </c>
      <c r="E8233" t="s">
        <v>27377</v>
      </c>
      <c r="F8233" t="s">
        <v>15</v>
      </c>
      <c r="G8233" t="s">
        <v>23</v>
      </c>
      <c r="H8233">
        <v>83</v>
      </c>
      <c r="I8233" t="s">
        <v>27384</v>
      </c>
      <c r="J8233" t="s">
        <v>27385</v>
      </c>
      <c r="K8233" t="s">
        <v>27386</v>
      </c>
      <c r="L8233" t="s">
        <v>77958</v>
      </c>
    </row>
    <row r="8234" spans="1:12" x14ac:dyDescent="0.15">
      <c r="A8234" t="s">
        <v>12</v>
      </c>
      <c r="B8234">
        <v>2269135</v>
      </c>
      <c r="C8234">
        <v>2269155</v>
      </c>
      <c r="D8234" t="s">
        <v>27376</v>
      </c>
      <c r="E8234" t="s">
        <v>27377</v>
      </c>
      <c r="F8234" t="s">
        <v>15</v>
      </c>
      <c r="G8234" t="s">
        <v>16</v>
      </c>
      <c r="H8234">
        <v>106</v>
      </c>
      <c r="I8234" t="s">
        <v>27387</v>
      </c>
      <c r="J8234" t="s">
        <v>27388</v>
      </c>
      <c r="K8234" t="s">
        <v>27389</v>
      </c>
      <c r="L8234" t="s">
        <v>77914</v>
      </c>
    </row>
    <row r="8235" spans="1:12" x14ac:dyDescent="0.15">
      <c r="A8235" t="s">
        <v>12</v>
      </c>
      <c r="B8235">
        <v>2269978</v>
      </c>
      <c r="C8235">
        <v>2269998</v>
      </c>
      <c r="D8235" t="s">
        <v>27390</v>
      </c>
      <c r="E8235" t="s">
        <v>27391</v>
      </c>
      <c r="F8235" t="s">
        <v>15</v>
      </c>
      <c r="G8235" t="s">
        <v>32</v>
      </c>
      <c r="H8235">
        <v>10</v>
      </c>
      <c r="I8235" t="s">
        <v>27392</v>
      </c>
      <c r="J8235" t="s">
        <v>27393</v>
      </c>
      <c r="K8235" t="s">
        <v>27394</v>
      </c>
      <c r="L8235" t="s">
        <v>78001</v>
      </c>
    </row>
    <row r="8236" spans="1:12" x14ac:dyDescent="0.15">
      <c r="A8236" t="s">
        <v>12</v>
      </c>
      <c r="B8236">
        <v>2270041</v>
      </c>
      <c r="C8236">
        <v>2270061</v>
      </c>
      <c r="D8236" t="s">
        <v>27390</v>
      </c>
      <c r="E8236" t="s">
        <v>27391</v>
      </c>
      <c r="F8236" t="s">
        <v>15</v>
      </c>
      <c r="G8236" t="s">
        <v>32</v>
      </c>
      <c r="H8236">
        <v>73</v>
      </c>
      <c r="I8236" t="s">
        <v>27395</v>
      </c>
      <c r="J8236" t="s">
        <v>27396</v>
      </c>
      <c r="K8236" t="s">
        <v>27397</v>
      </c>
      <c r="L8236" t="s">
        <v>77926</v>
      </c>
    </row>
    <row r="8237" spans="1:12" x14ac:dyDescent="0.15">
      <c r="A8237" t="s">
        <v>12</v>
      </c>
      <c r="B8237">
        <v>2270066</v>
      </c>
      <c r="C8237">
        <v>2270086</v>
      </c>
      <c r="D8237" t="s">
        <v>27390</v>
      </c>
      <c r="E8237" t="s">
        <v>27391</v>
      </c>
      <c r="F8237" t="s">
        <v>15</v>
      </c>
      <c r="G8237" t="s">
        <v>23</v>
      </c>
      <c r="H8237">
        <v>98</v>
      </c>
      <c r="I8237" t="s">
        <v>27398</v>
      </c>
      <c r="J8237" t="s">
        <v>27399</v>
      </c>
      <c r="K8237" t="s">
        <v>27400</v>
      </c>
      <c r="L8237" t="s">
        <v>78048</v>
      </c>
    </row>
    <row r="8238" spans="1:12" x14ac:dyDescent="0.15">
      <c r="A8238" t="s">
        <v>12</v>
      </c>
      <c r="B8238">
        <v>2270089</v>
      </c>
      <c r="C8238">
        <v>2270109</v>
      </c>
      <c r="D8238" t="s">
        <v>27390</v>
      </c>
      <c r="E8238" t="s">
        <v>27391</v>
      </c>
      <c r="F8238" t="s">
        <v>15</v>
      </c>
      <c r="G8238" t="s">
        <v>16</v>
      </c>
      <c r="H8238">
        <v>121</v>
      </c>
      <c r="I8238" t="s">
        <v>27401</v>
      </c>
      <c r="J8238" t="s">
        <v>27402</v>
      </c>
      <c r="K8238" t="s">
        <v>27403</v>
      </c>
      <c r="L8238" t="s">
        <v>77943</v>
      </c>
    </row>
    <row r="8239" spans="1:12" x14ac:dyDescent="0.15">
      <c r="A8239" t="s">
        <v>12</v>
      </c>
      <c r="B8239">
        <v>2270381</v>
      </c>
      <c r="C8239">
        <v>2270401</v>
      </c>
      <c r="D8239" t="s">
        <v>27404</v>
      </c>
      <c r="E8239" t="s">
        <v>27405</v>
      </c>
      <c r="F8239" t="s">
        <v>15</v>
      </c>
      <c r="G8239" t="s">
        <v>16</v>
      </c>
      <c r="H8239">
        <v>48</v>
      </c>
      <c r="I8239" t="s">
        <v>27406</v>
      </c>
      <c r="J8239" t="s">
        <v>27407</v>
      </c>
      <c r="K8239" t="s">
        <v>27408</v>
      </c>
      <c r="L8239" t="s">
        <v>78018</v>
      </c>
    </row>
    <row r="8240" spans="1:12" x14ac:dyDescent="0.15">
      <c r="A8240" t="s">
        <v>12</v>
      </c>
      <c r="B8240">
        <v>2270424</v>
      </c>
      <c r="C8240">
        <v>2270444</v>
      </c>
      <c r="D8240" t="s">
        <v>27404</v>
      </c>
      <c r="E8240" t="s">
        <v>27405</v>
      </c>
      <c r="F8240" t="s">
        <v>15</v>
      </c>
      <c r="G8240" t="s">
        <v>16</v>
      </c>
      <c r="H8240">
        <v>91</v>
      </c>
      <c r="I8240" t="s">
        <v>27409</v>
      </c>
      <c r="J8240" t="s">
        <v>27410</v>
      </c>
      <c r="K8240" t="s">
        <v>27411</v>
      </c>
      <c r="L8240" t="s">
        <v>77907</v>
      </c>
    </row>
    <row r="8241" spans="1:12" x14ac:dyDescent="0.15">
      <c r="A8241" t="s">
        <v>12</v>
      </c>
      <c r="B8241">
        <v>2270444</v>
      </c>
      <c r="C8241">
        <v>2270464</v>
      </c>
      <c r="D8241" t="s">
        <v>27404</v>
      </c>
      <c r="E8241" t="s">
        <v>27405</v>
      </c>
      <c r="F8241" t="s">
        <v>15</v>
      </c>
      <c r="G8241" t="s">
        <v>16</v>
      </c>
      <c r="H8241">
        <v>111</v>
      </c>
      <c r="I8241" t="s">
        <v>27412</v>
      </c>
      <c r="J8241" t="s">
        <v>27413</v>
      </c>
      <c r="K8241" t="s">
        <v>27414</v>
      </c>
      <c r="L8241" t="s">
        <v>77908</v>
      </c>
    </row>
    <row r="8242" spans="1:12" x14ac:dyDescent="0.15">
      <c r="A8242" t="s">
        <v>12</v>
      </c>
      <c r="B8242">
        <v>2270466</v>
      </c>
      <c r="C8242">
        <v>2270486</v>
      </c>
      <c r="D8242" t="s">
        <v>27404</v>
      </c>
      <c r="E8242" t="s">
        <v>27405</v>
      </c>
      <c r="F8242" t="s">
        <v>15</v>
      </c>
      <c r="G8242" t="s">
        <v>16</v>
      </c>
      <c r="H8242">
        <v>133</v>
      </c>
      <c r="I8242" t="s">
        <v>27415</v>
      </c>
      <c r="J8242" t="s">
        <v>27416</v>
      </c>
      <c r="K8242" t="s">
        <v>27417</v>
      </c>
      <c r="L8242" t="s">
        <v>77995</v>
      </c>
    </row>
    <row r="8243" spans="1:12" x14ac:dyDescent="0.15">
      <c r="A8243" t="s">
        <v>12</v>
      </c>
      <c r="B8243">
        <v>2271608</v>
      </c>
      <c r="C8243">
        <v>2271628</v>
      </c>
      <c r="D8243" t="s">
        <v>27418</v>
      </c>
      <c r="E8243" t="s">
        <v>27419</v>
      </c>
      <c r="F8243" t="s">
        <v>15</v>
      </c>
      <c r="G8243" t="s">
        <v>16</v>
      </c>
      <c r="H8243">
        <v>31</v>
      </c>
      <c r="I8243" t="s">
        <v>27420</v>
      </c>
      <c r="J8243" t="s">
        <v>27421</v>
      </c>
      <c r="K8243" t="s">
        <v>27422</v>
      </c>
      <c r="L8243" t="s">
        <v>77910</v>
      </c>
    </row>
    <row r="8244" spans="1:12" x14ac:dyDescent="0.15">
      <c r="A8244" t="s">
        <v>12</v>
      </c>
      <c r="B8244">
        <v>2271641</v>
      </c>
      <c r="C8244">
        <v>2271661</v>
      </c>
      <c r="D8244" t="s">
        <v>27418</v>
      </c>
      <c r="E8244" t="s">
        <v>27419</v>
      </c>
      <c r="F8244" t="s">
        <v>15</v>
      </c>
      <c r="G8244" t="s">
        <v>23</v>
      </c>
      <c r="H8244">
        <v>64</v>
      </c>
      <c r="I8244" t="s">
        <v>27423</v>
      </c>
      <c r="J8244" t="s">
        <v>27424</v>
      </c>
      <c r="K8244" t="s">
        <v>27425</v>
      </c>
      <c r="L8244" t="s">
        <v>77989</v>
      </c>
    </row>
    <row r="8245" spans="1:12" x14ac:dyDescent="0.15">
      <c r="A8245" t="s">
        <v>12</v>
      </c>
      <c r="B8245">
        <v>2271680</v>
      </c>
      <c r="C8245">
        <v>2271700</v>
      </c>
      <c r="D8245" t="s">
        <v>27418</v>
      </c>
      <c r="E8245" t="s">
        <v>27419</v>
      </c>
      <c r="F8245" t="s">
        <v>15</v>
      </c>
      <c r="G8245" t="s">
        <v>16</v>
      </c>
      <c r="H8245">
        <v>103</v>
      </c>
      <c r="I8245" t="s">
        <v>27426</v>
      </c>
      <c r="J8245" t="s">
        <v>27427</v>
      </c>
      <c r="K8245" t="s">
        <v>27428</v>
      </c>
      <c r="L8245" t="s">
        <v>77937</v>
      </c>
    </row>
    <row r="8246" spans="1:12" x14ac:dyDescent="0.15">
      <c r="A8246" t="s">
        <v>12</v>
      </c>
      <c r="B8246">
        <v>2271708</v>
      </c>
      <c r="C8246">
        <v>2271728</v>
      </c>
      <c r="D8246" t="s">
        <v>27418</v>
      </c>
      <c r="E8246" t="s">
        <v>27419</v>
      </c>
      <c r="F8246" t="s">
        <v>15</v>
      </c>
      <c r="G8246" t="s">
        <v>23</v>
      </c>
      <c r="H8246">
        <v>131</v>
      </c>
      <c r="I8246" t="s">
        <v>27429</v>
      </c>
      <c r="J8246" t="s">
        <v>27430</v>
      </c>
      <c r="K8246" t="s">
        <v>27431</v>
      </c>
      <c r="L8246" t="s">
        <v>77941</v>
      </c>
    </row>
    <row r="8247" spans="1:12" x14ac:dyDescent="0.15">
      <c r="A8247" t="s">
        <v>12</v>
      </c>
      <c r="B8247">
        <v>2272433</v>
      </c>
      <c r="C8247">
        <v>2272453</v>
      </c>
      <c r="D8247" t="s">
        <v>27432</v>
      </c>
      <c r="E8247" t="s">
        <v>90</v>
      </c>
      <c r="F8247" t="s">
        <v>15</v>
      </c>
      <c r="G8247" t="s">
        <v>23</v>
      </c>
      <c r="H8247">
        <v>35</v>
      </c>
      <c r="I8247" t="s">
        <v>27433</v>
      </c>
      <c r="J8247" t="s">
        <v>27434</v>
      </c>
      <c r="K8247" t="s">
        <v>27435</v>
      </c>
      <c r="L8247" t="s">
        <v>77936</v>
      </c>
    </row>
    <row r="8248" spans="1:12" x14ac:dyDescent="0.15">
      <c r="A8248" t="s">
        <v>12</v>
      </c>
      <c r="B8248">
        <v>2272460</v>
      </c>
      <c r="C8248">
        <v>2272480</v>
      </c>
      <c r="D8248" t="s">
        <v>27432</v>
      </c>
      <c r="E8248" t="s">
        <v>90</v>
      </c>
      <c r="F8248" t="s">
        <v>15</v>
      </c>
      <c r="G8248" t="s">
        <v>23</v>
      </c>
      <c r="H8248">
        <v>62</v>
      </c>
      <c r="I8248" t="s">
        <v>27436</v>
      </c>
      <c r="J8248" t="s">
        <v>27437</v>
      </c>
      <c r="K8248" t="s">
        <v>27438</v>
      </c>
      <c r="L8248" t="s">
        <v>77949</v>
      </c>
    </row>
    <row r="8249" spans="1:12" x14ac:dyDescent="0.15">
      <c r="A8249" t="s">
        <v>12</v>
      </c>
      <c r="B8249">
        <v>2272497</v>
      </c>
      <c r="C8249">
        <v>2272517</v>
      </c>
      <c r="D8249" t="s">
        <v>27432</v>
      </c>
      <c r="E8249" t="s">
        <v>90</v>
      </c>
      <c r="F8249" t="s">
        <v>15</v>
      </c>
      <c r="G8249" t="s">
        <v>36</v>
      </c>
      <c r="H8249">
        <v>99</v>
      </c>
      <c r="I8249" t="s">
        <v>27439</v>
      </c>
      <c r="J8249" t="s">
        <v>27440</v>
      </c>
      <c r="K8249" t="s">
        <v>27441</v>
      </c>
      <c r="L8249" t="s">
        <v>78051</v>
      </c>
    </row>
    <row r="8250" spans="1:12" x14ac:dyDescent="0.15">
      <c r="A8250" t="s">
        <v>12</v>
      </c>
      <c r="B8250">
        <v>2272520</v>
      </c>
      <c r="C8250">
        <v>2272540</v>
      </c>
      <c r="D8250" t="s">
        <v>27432</v>
      </c>
      <c r="E8250" t="s">
        <v>90</v>
      </c>
      <c r="F8250" t="s">
        <v>15</v>
      </c>
      <c r="G8250" t="s">
        <v>23</v>
      </c>
      <c r="H8250">
        <v>122</v>
      </c>
      <c r="I8250" t="s">
        <v>27442</v>
      </c>
      <c r="J8250" t="s">
        <v>27443</v>
      </c>
      <c r="K8250" t="s">
        <v>27444</v>
      </c>
      <c r="L8250" t="s">
        <v>78033</v>
      </c>
    </row>
    <row r="8251" spans="1:12" x14ac:dyDescent="0.15">
      <c r="A8251" t="s">
        <v>12</v>
      </c>
      <c r="B8251">
        <v>2273483</v>
      </c>
      <c r="C8251">
        <v>2273503</v>
      </c>
      <c r="D8251" t="s">
        <v>27445</v>
      </c>
      <c r="E8251" t="s">
        <v>27446</v>
      </c>
      <c r="F8251" t="s">
        <v>15</v>
      </c>
      <c r="G8251" t="s">
        <v>16</v>
      </c>
      <c r="H8251">
        <v>7</v>
      </c>
      <c r="I8251" t="s">
        <v>27447</v>
      </c>
      <c r="J8251" t="s">
        <v>27448</v>
      </c>
      <c r="K8251" t="s">
        <v>27449</v>
      </c>
      <c r="L8251" t="s">
        <v>77909</v>
      </c>
    </row>
    <row r="8252" spans="1:12" x14ac:dyDescent="0.15">
      <c r="A8252" t="s">
        <v>12</v>
      </c>
      <c r="B8252">
        <v>2273509</v>
      </c>
      <c r="C8252">
        <v>2273529</v>
      </c>
      <c r="D8252" t="s">
        <v>27445</v>
      </c>
      <c r="E8252" t="s">
        <v>27446</v>
      </c>
      <c r="F8252" t="s">
        <v>15</v>
      </c>
      <c r="G8252" t="s">
        <v>16</v>
      </c>
      <c r="H8252">
        <v>33</v>
      </c>
      <c r="I8252" t="s">
        <v>27450</v>
      </c>
      <c r="J8252" t="s">
        <v>27451</v>
      </c>
      <c r="K8252" t="s">
        <v>27452</v>
      </c>
      <c r="L8252" t="s">
        <v>77977</v>
      </c>
    </row>
    <row r="8253" spans="1:12" x14ac:dyDescent="0.15">
      <c r="A8253" t="s">
        <v>12</v>
      </c>
      <c r="B8253">
        <v>2273531</v>
      </c>
      <c r="C8253">
        <v>2273551</v>
      </c>
      <c r="D8253" t="s">
        <v>27445</v>
      </c>
      <c r="E8253" t="s">
        <v>27446</v>
      </c>
      <c r="F8253" t="s">
        <v>15</v>
      </c>
      <c r="G8253" t="s">
        <v>32</v>
      </c>
      <c r="H8253">
        <v>55</v>
      </c>
      <c r="I8253" t="s">
        <v>27453</v>
      </c>
      <c r="J8253" t="s">
        <v>27454</v>
      </c>
      <c r="K8253" t="s">
        <v>27455</v>
      </c>
      <c r="L8253" t="s">
        <v>77992</v>
      </c>
    </row>
    <row r="8254" spans="1:12" x14ac:dyDescent="0.15">
      <c r="A8254" t="s">
        <v>12</v>
      </c>
      <c r="B8254">
        <v>2273589</v>
      </c>
      <c r="C8254">
        <v>2273609</v>
      </c>
      <c r="D8254" t="s">
        <v>27445</v>
      </c>
      <c r="E8254" t="s">
        <v>27446</v>
      </c>
      <c r="F8254" t="s">
        <v>15</v>
      </c>
      <c r="G8254" t="s">
        <v>16</v>
      </c>
      <c r="H8254">
        <v>113</v>
      </c>
      <c r="I8254" t="s">
        <v>27456</v>
      </c>
      <c r="J8254" t="s">
        <v>27457</v>
      </c>
      <c r="K8254" t="s">
        <v>27458</v>
      </c>
      <c r="L8254" t="s">
        <v>77986</v>
      </c>
    </row>
    <row r="8255" spans="1:12" x14ac:dyDescent="0.15">
      <c r="A8255" t="s">
        <v>12</v>
      </c>
      <c r="B8255">
        <v>2274119</v>
      </c>
      <c r="C8255">
        <v>2274139</v>
      </c>
      <c r="D8255" t="s">
        <v>27459</v>
      </c>
      <c r="E8255" t="s">
        <v>27460</v>
      </c>
      <c r="F8255" t="s">
        <v>15</v>
      </c>
      <c r="G8255" t="s">
        <v>36</v>
      </c>
      <c r="H8255">
        <v>18</v>
      </c>
      <c r="I8255" t="s">
        <v>27461</v>
      </c>
      <c r="J8255" t="s">
        <v>27462</v>
      </c>
      <c r="K8255" t="s">
        <v>27463</v>
      </c>
      <c r="L8255" t="s">
        <v>78007</v>
      </c>
    </row>
    <row r="8256" spans="1:12" x14ac:dyDescent="0.15">
      <c r="A8256" t="s">
        <v>12</v>
      </c>
      <c r="B8256">
        <v>2274159</v>
      </c>
      <c r="C8256">
        <v>2274179</v>
      </c>
      <c r="D8256" t="s">
        <v>27459</v>
      </c>
      <c r="E8256" t="s">
        <v>27460</v>
      </c>
      <c r="F8256" t="s">
        <v>15</v>
      </c>
      <c r="G8256" t="s">
        <v>36</v>
      </c>
      <c r="H8256">
        <v>58</v>
      </c>
      <c r="I8256" t="s">
        <v>27464</v>
      </c>
      <c r="J8256" t="s">
        <v>27465</v>
      </c>
      <c r="K8256" t="s">
        <v>27466</v>
      </c>
      <c r="L8256" t="s">
        <v>77911</v>
      </c>
    </row>
    <row r="8257" spans="1:12" x14ac:dyDescent="0.15">
      <c r="A8257" t="s">
        <v>12</v>
      </c>
      <c r="B8257">
        <v>2274192</v>
      </c>
      <c r="C8257">
        <v>2274212</v>
      </c>
      <c r="D8257" t="s">
        <v>27459</v>
      </c>
      <c r="E8257" t="s">
        <v>27460</v>
      </c>
      <c r="F8257" t="s">
        <v>15</v>
      </c>
      <c r="G8257" t="s">
        <v>16</v>
      </c>
      <c r="H8257">
        <v>91</v>
      </c>
      <c r="I8257" t="s">
        <v>27467</v>
      </c>
      <c r="J8257" t="s">
        <v>27468</v>
      </c>
      <c r="K8257" t="s">
        <v>27469</v>
      </c>
      <c r="L8257" t="s">
        <v>77907</v>
      </c>
    </row>
    <row r="8258" spans="1:12" x14ac:dyDescent="0.15">
      <c r="A8258" t="s">
        <v>12</v>
      </c>
      <c r="B8258">
        <v>2274213</v>
      </c>
      <c r="C8258">
        <v>2274233</v>
      </c>
      <c r="D8258" t="s">
        <v>27459</v>
      </c>
      <c r="E8258" t="s">
        <v>27460</v>
      </c>
      <c r="F8258" t="s">
        <v>15</v>
      </c>
      <c r="G8258" t="s">
        <v>36</v>
      </c>
      <c r="H8258">
        <v>112</v>
      </c>
      <c r="I8258" t="s">
        <v>27470</v>
      </c>
      <c r="J8258" t="s">
        <v>27471</v>
      </c>
      <c r="K8258" t="s">
        <v>27472</v>
      </c>
      <c r="L8258" t="s">
        <v>77950</v>
      </c>
    </row>
    <row r="8259" spans="1:12" x14ac:dyDescent="0.15">
      <c r="A8259" t="s">
        <v>12</v>
      </c>
      <c r="B8259">
        <v>2275133</v>
      </c>
      <c r="C8259">
        <v>2275153</v>
      </c>
      <c r="D8259" t="s">
        <v>27473</v>
      </c>
      <c r="E8259" t="s">
        <v>27474</v>
      </c>
      <c r="F8259" t="s">
        <v>15</v>
      </c>
      <c r="G8259" t="s">
        <v>32</v>
      </c>
      <c r="H8259">
        <v>12</v>
      </c>
      <c r="I8259" t="s">
        <v>27475</v>
      </c>
      <c r="J8259" t="s">
        <v>27476</v>
      </c>
      <c r="K8259" t="s">
        <v>27477</v>
      </c>
      <c r="L8259" t="s">
        <v>77991</v>
      </c>
    </row>
    <row r="8260" spans="1:12" x14ac:dyDescent="0.15">
      <c r="A8260" t="s">
        <v>12</v>
      </c>
      <c r="B8260">
        <v>2275162</v>
      </c>
      <c r="C8260">
        <v>2275182</v>
      </c>
      <c r="D8260" t="s">
        <v>27473</v>
      </c>
      <c r="E8260" t="s">
        <v>27474</v>
      </c>
      <c r="F8260" t="s">
        <v>15</v>
      </c>
      <c r="G8260" t="s">
        <v>23</v>
      </c>
      <c r="H8260">
        <v>41</v>
      </c>
      <c r="I8260" t="s">
        <v>27478</v>
      </c>
      <c r="J8260" t="s">
        <v>27479</v>
      </c>
      <c r="K8260" t="s">
        <v>27480</v>
      </c>
      <c r="L8260" t="s">
        <v>78014</v>
      </c>
    </row>
    <row r="8261" spans="1:12" x14ac:dyDescent="0.15">
      <c r="A8261" t="s">
        <v>12</v>
      </c>
      <c r="B8261">
        <v>2275188</v>
      </c>
      <c r="C8261">
        <v>2275208</v>
      </c>
      <c r="D8261" t="s">
        <v>27473</v>
      </c>
      <c r="E8261" t="s">
        <v>27474</v>
      </c>
      <c r="F8261" t="s">
        <v>15</v>
      </c>
      <c r="G8261" t="s">
        <v>16</v>
      </c>
      <c r="H8261">
        <v>67</v>
      </c>
      <c r="I8261" t="s">
        <v>27481</v>
      </c>
      <c r="J8261" t="s">
        <v>27482</v>
      </c>
      <c r="K8261" t="s">
        <v>27483</v>
      </c>
      <c r="L8261" t="s">
        <v>77981</v>
      </c>
    </row>
    <row r="8262" spans="1:12" x14ac:dyDescent="0.15">
      <c r="A8262" t="s">
        <v>12</v>
      </c>
      <c r="B8262">
        <v>2275211</v>
      </c>
      <c r="C8262">
        <v>2275231</v>
      </c>
      <c r="D8262" t="s">
        <v>27473</v>
      </c>
      <c r="E8262" t="s">
        <v>27474</v>
      </c>
      <c r="F8262" t="s">
        <v>15</v>
      </c>
      <c r="G8262" t="s">
        <v>16</v>
      </c>
      <c r="H8262">
        <v>90</v>
      </c>
      <c r="I8262" t="s">
        <v>27484</v>
      </c>
      <c r="J8262" t="s">
        <v>27485</v>
      </c>
      <c r="K8262" t="s">
        <v>27486</v>
      </c>
      <c r="L8262" t="s">
        <v>78017</v>
      </c>
    </row>
    <row r="8263" spans="1:12" x14ac:dyDescent="0.15">
      <c r="A8263" t="s">
        <v>12</v>
      </c>
      <c r="B8263">
        <v>2275508</v>
      </c>
      <c r="C8263">
        <v>2275528</v>
      </c>
      <c r="D8263" t="s">
        <v>27487</v>
      </c>
      <c r="E8263" t="s">
        <v>90</v>
      </c>
      <c r="F8263" t="s">
        <v>15</v>
      </c>
      <c r="G8263" t="s">
        <v>36</v>
      </c>
      <c r="H8263">
        <v>16</v>
      </c>
      <c r="I8263" t="s">
        <v>27488</v>
      </c>
      <c r="J8263" t="s">
        <v>27489</v>
      </c>
      <c r="K8263" t="s">
        <v>27490</v>
      </c>
      <c r="L8263" t="s">
        <v>77905</v>
      </c>
    </row>
    <row r="8264" spans="1:12" x14ac:dyDescent="0.15">
      <c r="A8264" t="s">
        <v>12</v>
      </c>
      <c r="B8264">
        <v>2275533</v>
      </c>
      <c r="C8264">
        <v>2275553</v>
      </c>
      <c r="D8264" t="s">
        <v>27487</v>
      </c>
      <c r="E8264" t="s">
        <v>90</v>
      </c>
      <c r="F8264" t="s">
        <v>15</v>
      </c>
      <c r="G8264" t="s">
        <v>23</v>
      </c>
      <c r="H8264">
        <v>41</v>
      </c>
      <c r="I8264" t="s">
        <v>27491</v>
      </c>
      <c r="J8264" t="s">
        <v>27492</v>
      </c>
      <c r="K8264" t="s">
        <v>27493</v>
      </c>
      <c r="L8264" t="s">
        <v>78014</v>
      </c>
    </row>
    <row r="8265" spans="1:12" x14ac:dyDescent="0.15">
      <c r="A8265" t="s">
        <v>12</v>
      </c>
      <c r="B8265">
        <v>2275574</v>
      </c>
      <c r="C8265">
        <v>2275594</v>
      </c>
      <c r="D8265" t="s">
        <v>27487</v>
      </c>
      <c r="E8265" t="s">
        <v>90</v>
      </c>
      <c r="F8265" t="s">
        <v>15</v>
      </c>
      <c r="G8265" t="s">
        <v>16</v>
      </c>
      <c r="H8265">
        <v>82</v>
      </c>
      <c r="I8265" t="s">
        <v>27494</v>
      </c>
      <c r="J8265" t="s">
        <v>27495</v>
      </c>
      <c r="K8265" t="s">
        <v>27496</v>
      </c>
      <c r="L8265" t="s">
        <v>78011</v>
      </c>
    </row>
    <row r="8266" spans="1:12" x14ac:dyDescent="0.15">
      <c r="A8266" t="s">
        <v>12</v>
      </c>
      <c r="B8266">
        <v>2275622</v>
      </c>
      <c r="C8266">
        <v>2275642</v>
      </c>
      <c r="D8266" t="s">
        <v>27487</v>
      </c>
      <c r="E8266" t="s">
        <v>90</v>
      </c>
      <c r="F8266" t="s">
        <v>15</v>
      </c>
      <c r="G8266" t="s">
        <v>16</v>
      </c>
      <c r="H8266">
        <v>130</v>
      </c>
      <c r="I8266" t="s">
        <v>27497</v>
      </c>
      <c r="J8266" t="s">
        <v>27498</v>
      </c>
      <c r="K8266" t="s">
        <v>27499</v>
      </c>
      <c r="L8266" t="s">
        <v>77998</v>
      </c>
    </row>
    <row r="8267" spans="1:12" x14ac:dyDescent="0.15">
      <c r="A8267" t="s">
        <v>12</v>
      </c>
      <c r="B8267">
        <v>2277594</v>
      </c>
      <c r="C8267">
        <v>2277614</v>
      </c>
      <c r="D8267" t="s">
        <v>27500</v>
      </c>
      <c r="E8267" t="s">
        <v>90</v>
      </c>
      <c r="F8267" t="s">
        <v>76</v>
      </c>
      <c r="G8267" t="s">
        <v>32</v>
      </c>
      <c r="H8267">
        <v>14</v>
      </c>
      <c r="I8267" t="s">
        <v>27501</v>
      </c>
      <c r="J8267" t="s">
        <v>27502</v>
      </c>
      <c r="K8267" t="s">
        <v>27503</v>
      </c>
      <c r="L8267" t="s">
        <v>77924</v>
      </c>
    </row>
    <row r="8268" spans="1:12" x14ac:dyDescent="0.15">
      <c r="A8268" t="s">
        <v>12</v>
      </c>
      <c r="B8268">
        <v>2277574</v>
      </c>
      <c r="C8268">
        <v>2277594</v>
      </c>
      <c r="D8268" t="s">
        <v>27500</v>
      </c>
      <c r="E8268" t="s">
        <v>90</v>
      </c>
      <c r="F8268" t="s">
        <v>76</v>
      </c>
      <c r="G8268" t="s">
        <v>32</v>
      </c>
      <c r="H8268">
        <v>34</v>
      </c>
      <c r="I8268" t="s">
        <v>27504</v>
      </c>
      <c r="J8268" t="s">
        <v>27505</v>
      </c>
      <c r="K8268" t="s">
        <v>27506</v>
      </c>
      <c r="L8268" t="s">
        <v>77999</v>
      </c>
    </row>
    <row r="8269" spans="1:12" x14ac:dyDescent="0.15">
      <c r="A8269" t="s">
        <v>12</v>
      </c>
      <c r="B8269">
        <v>2277552</v>
      </c>
      <c r="C8269">
        <v>2277572</v>
      </c>
      <c r="D8269" t="s">
        <v>27500</v>
      </c>
      <c r="E8269" t="s">
        <v>90</v>
      </c>
      <c r="F8269" t="s">
        <v>76</v>
      </c>
      <c r="G8269" t="s">
        <v>32</v>
      </c>
      <c r="H8269">
        <v>56</v>
      </c>
      <c r="I8269" t="s">
        <v>27507</v>
      </c>
      <c r="J8269" t="s">
        <v>27508</v>
      </c>
      <c r="K8269" t="s">
        <v>27509</v>
      </c>
      <c r="L8269" t="s">
        <v>77971</v>
      </c>
    </row>
    <row r="8270" spans="1:12" x14ac:dyDescent="0.15">
      <c r="A8270" t="s">
        <v>12</v>
      </c>
      <c r="B8270">
        <v>2277530</v>
      </c>
      <c r="C8270">
        <v>2277550</v>
      </c>
      <c r="D8270" t="s">
        <v>27500</v>
      </c>
      <c r="E8270" t="s">
        <v>90</v>
      </c>
      <c r="F8270" t="s">
        <v>76</v>
      </c>
      <c r="G8270" t="s">
        <v>23</v>
      </c>
      <c r="H8270">
        <v>78</v>
      </c>
      <c r="I8270" t="s">
        <v>27510</v>
      </c>
      <c r="J8270" t="s">
        <v>27511</v>
      </c>
      <c r="K8270" t="s">
        <v>27512</v>
      </c>
      <c r="L8270" t="s">
        <v>78000</v>
      </c>
    </row>
    <row r="8271" spans="1:12" x14ac:dyDescent="0.15">
      <c r="A8271" t="s">
        <v>12</v>
      </c>
      <c r="B8271">
        <v>2277728</v>
      </c>
      <c r="C8271">
        <v>2277748</v>
      </c>
      <c r="D8271" t="s">
        <v>27513</v>
      </c>
      <c r="E8271" t="s">
        <v>90</v>
      </c>
      <c r="F8271" t="s">
        <v>15</v>
      </c>
      <c r="G8271" t="s">
        <v>23</v>
      </c>
      <c r="H8271">
        <v>15</v>
      </c>
      <c r="I8271" t="s">
        <v>27514</v>
      </c>
      <c r="J8271" t="s">
        <v>27515</v>
      </c>
      <c r="K8271" t="s">
        <v>27516</v>
      </c>
      <c r="L8271" t="s">
        <v>77970</v>
      </c>
    </row>
    <row r="8272" spans="1:12" x14ac:dyDescent="0.15">
      <c r="A8272" t="s">
        <v>12</v>
      </c>
      <c r="B8272">
        <v>2277754</v>
      </c>
      <c r="C8272">
        <v>2277774</v>
      </c>
      <c r="D8272" t="s">
        <v>27513</v>
      </c>
      <c r="E8272" t="s">
        <v>90</v>
      </c>
      <c r="F8272" t="s">
        <v>15</v>
      </c>
      <c r="G8272" t="s">
        <v>16</v>
      </c>
      <c r="H8272">
        <v>41</v>
      </c>
      <c r="I8272" t="s">
        <v>27517</v>
      </c>
      <c r="J8272" t="s">
        <v>27518</v>
      </c>
      <c r="K8272" t="s">
        <v>27519</v>
      </c>
      <c r="L8272" t="s">
        <v>78014</v>
      </c>
    </row>
    <row r="8273" spans="1:12" x14ac:dyDescent="0.15">
      <c r="A8273" t="s">
        <v>12</v>
      </c>
      <c r="B8273">
        <v>2277777</v>
      </c>
      <c r="C8273">
        <v>2277797</v>
      </c>
      <c r="D8273" t="s">
        <v>27513</v>
      </c>
      <c r="E8273" t="s">
        <v>90</v>
      </c>
      <c r="F8273" t="s">
        <v>15</v>
      </c>
      <c r="G8273" t="s">
        <v>16</v>
      </c>
      <c r="H8273">
        <v>64</v>
      </c>
      <c r="I8273" t="s">
        <v>27520</v>
      </c>
      <c r="J8273" t="s">
        <v>27521</v>
      </c>
      <c r="K8273" t="s">
        <v>27522</v>
      </c>
      <c r="L8273" t="s">
        <v>77989</v>
      </c>
    </row>
    <row r="8274" spans="1:12" x14ac:dyDescent="0.15">
      <c r="A8274" t="s">
        <v>12</v>
      </c>
      <c r="B8274">
        <v>2277882</v>
      </c>
      <c r="C8274">
        <v>2277902</v>
      </c>
      <c r="D8274" t="s">
        <v>27513</v>
      </c>
      <c r="E8274" t="s">
        <v>90</v>
      </c>
      <c r="F8274" t="s">
        <v>15</v>
      </c>
      <c r="G8274" t="s">
        <v>32</v>
      </c>
      <c r="H8274">
        <v>169</v>
      </c>
      <c r="I8274" t="s">
        <v>27523</v>
      </c>
      <c r="J8274" t="s">
        <v>27524</v>
      </c>
      <c r="K8274" t="s">
        <v>27525</v>
      </c>
      <c r="L8274" t="s">
        <v>78135</v>
      </c>
    </row>
    <row r="8275" spans="1:12" x14ac:dyDescent="0.15">
      <c r="A8275" t="s">
        <v>12</v>
      </c>
      <c r="B8275">
        <v>2278501</v>
      </c>
      <c r="C8275">
        <v>2278521</v>
      </c>
      <c r="D8275" t="s">
        <v>27526</v>
      </c>
      <c r="E8275" t="s">
        <v>90</v>
      </c>
      <c r="F8275" t="s">
        <v>15</v>
      </c>
      <c r="G8275" t="s">
        <v>16</v>
      </c>
      <c r="H8275">
        <v>0</v>
      </c>
      <c r="I8275" t="s">
        <v>27527</v>
      </c>
      <c r="J8275" t="s">
        <v>27528</v>
      </c>
      <c r="K8275" t="s">
        <v>27529</v>
      </c>
      <c r="L8275" t="s">
        <v>77980</v>
      </c>
    </row>
    <row r="8276" spans="1:12" x14ac:dyDescent="0.15">
      <c r="A8276" t="s">
        <v>12</v>
      </c>
      <c r="B8276">
        <v>2278521</v>
      </c>
      <c r="C8276">
        <v>2278541</v>
      </c>
      <c r="D8276" t="s">
        <v>27526</v>
      </c>
      <c r="E8276" t="s">
        <v>90</v>
      </c>
      <c r="F8276" t="s">
        <v>15</v>
      </c>
      <c r="G8276" t="s">
        <v>36</v>
      </c>
      <c r="H8276">
        <v>20</v>
      </c>
      <c r="I8276" t="s">
        <v>27530</v>
      </c>
      <c r="J8276" t="s">
        <v>27531</v>
      </c>
      <c r="K8276" t="s">
        <v>27532</v>
      </c>
      <c r="L8276" t="s">
        <v>77968</v>
      </c>
    </row>
    <row r="8277" spans="1:12" x14ac:dyDescent="0.15">
      <c r="A8277" t="s">
        <v>12</v>
      </c>
      <c r="B8277">
        <v>2278548</v>
      </c>
      <c r="C8277">
        <v>2278568</v>
      </c>
      <c r="D8277" t="s">
        <v>27526</v>
      </c>
      <c r="E8277" t="s">
        <v>90</v>
      </c>
      <c r="F8277" t="s">
        <v>15</v>
      </c>
      <c r="G8277" t="s">
        <v>16</v>
      </c>
      <c r="H8277">
        <v>47</v>
      </c>
      <c r="I8277" t="s">
        <v>27533</v>
      </c>
      <c r="J8277" t="s">
        <v>27534</v>
      </c>
      <c r="K8277" t="s">
        <v>27535</v>
      </c>
      <c r="L8277" t="s">
        <v>77932</v>
      </c>
    </row>
    <row r="8278" spans="1:12" x14ac:dyDescent="0.15">
      <c r="A8278" t="s">
        <v>12</v>
      </c>
      <c r="B8278">
        <v>2278578</v>
      </c>
      <c r="C8278">
        <v>2278598</v>
      </c>
      <c r="D8278" t="s">
        <v>27526</v>
      </c>
      <c r="E8278" t="s">
        <v>90</v>
      </c>
      <c r="F8278" t="s">
        <v>15</v>
      </c>
      <c r="G8278" t="s">
        <v>23</v>
      </c>
      <c r="H8278">
        <v>77</v>
      </c>
      <c r="I8278" t="s">
        <v>27536</v>
      </c>
      <c r="J8278" t="s">
        <v>27537</v>
      </c>
      <c r="K8278" t="s">
        <v>27538</v>
      </c>
      <c r="L8278" t="s">
        <v>77960</v>
      </c>
    </row>
    <row r="8279" spans="1:12" x14ac:dyDescent="0.15">
      <c r="A8279" t="s">
        <v>12</v>
      </c>
      <c r="B8279">
        <v>2279462</v>
      </c>
      <c r="C8279">
        <v>2279482</v>
      </c>
      <c r="D8279" t="s">
        <v>27539</v>
      </c>
      <c r="E8279" t="s">
        <v>90</v>
      </c>
      <c r="F8279" t="s">
        <v>15</v>
      </c>
      <c r="G8279" t="s">
        <v>16</v>
      </c>
      <c r="H8279">
        <v>0</v>
      </c>
      <c r="I8279" t="s">
        <v>27540</v>
      </c>
      <c r="J8279" t="s">
        <v>27541</v>
      </c>
      <c r="K8279" t="s">
        <v>27542</v>
      </c>
      <c r="L8279" t="s">
        <v>77980</v>
      </c>
    </row>
    <row r="8280" spans="1:12" x14ac:dyDescent="0.15">
      <c r="A8280" t="s">
        <v>12</v>
      </c>
      <c r="B8280">
        <v>2279487</v>
      </c>
      <c r="C8280">
        <v>2279507</v>
      </c>
      <c r="D8280" t="s">
        <v>27539</v>
      </c>
      <c r="E8280" t="s">
        <v>90</v>
      </c>
      <c r="F8280" t="s">
        <v>15</v>
      </c>
      <c r="G8280" t="s">
        <v>36</v>
      </c>
      <c r="H8280">
        <v>25</v>
      </c>
      <c r="I8280" t="s">
        <v>27543</v>
      </c>
      <c r="J8280" t="s">
        <v>27544</v>
      </c>
      <c r="K8280" t="s">
        <v>27545</v>
      </c>
      <c r="L8280" t="s">
        <v>78012</v>
      </c>
    </row>
    <row r="8281" spans="1:12" x14ac:dyDescent="0.15">
      <c r="A8281" t="s">
        <v>12</v>
      </c>
      <c r="B8281">
        <v>2279512</v>
      </c>
      <c r="C8281">
        <v>2279532</v>
      </c>
      <c r="D8281" t="s">
        <v>27539</v>
      </c>
      <c r="E8281" t="s">
        <v>90</v>
      </c>
      <c r="F8281" t="s">
        <v>15</v>
      </c>
      <c r="G8281" t="s">
        <v>23</v>
      </c>
      <c r="H8281">
        <v>50</v>
      </c>
      <c r="I8281" t="s">
        <v>27546</v>
      </c>
      <c r="J8281" t="s">
        <v>27547</v>
      </c>
      <c r="K8281" t="s">
        <v>27548</v>
      </c>
      <c r="L8281" t="s">
        <v>77925</v>
      </c>
    </row>
    <row r="8282" spans="1:12" x14ac:dyDescent="0.15">
      <c r="A8282" t="s">
        <v>12</v>
      </c>
      <c r="B8282">
        <v>2279553</v>
      </c>
      <c r="C8282">
        <v>2279573</v>
      </c>
      <c r="D8282" t="s">
        <v>27539</v>
      </c>
      <c r="E8282" t="s">
        <v>90</v>
      </c>
      <c r="F8282" t="s">
        <v>15</v>
      </c>
      <c r="G8282" t="s">
        <v>16</v>
      </c>
      <c r="H8282">
        <v>91</v>
      </c>
      <c r="I8282" t="s">
        <v>27549</v>
      </c>
      <c r="J8282" t="s">
        <v>27550</v>
      </c>
      <c r="K8282" t="s">
        <v>27551</v>
      </c>
      <c r="L8282" t="s">
        <v>77907</v>
      </c>
    </row>
    <row r="8283" spans="1:12" x14ac:dyDescent="0.15">
      <c r="A8283" t="s">
        <v>12</v>
      </c>
      <c r="B8283">
        <v>2280131</v>
      </c>
      <c r="C8283">
        <v>2280151</v>
      </c>
      <c r="D8283" t="s">
        <v>27552</v>
      </c>
      <c r="E8283" t="s">
        <v>90</v>
      </c>
      <c r="F8283" t="s">
        <v>15</v>
      </c>
      <c r="G8283" t="s">
        <v>36</v>
      </c>
      <c r="H8283">
        <v>44</v>
      </c>
      <c r="I8283" t="s">
        <v>27553</v>
      </c>
      <c r="J8283" t="s">
        <v>27554</v>
      </c>
      <c r="K8283" t="s">
        <v>27555</v>
      </c>
      <c r="L8283" t="s">
        <v>78016</v>
      </c>
    </row>
    <row r="8284" spans="1:12" x14ac:dyDescent="0.15">
      <c r="A8284" t="s">
        <v>12</v>
      </c>
      <c r="B8284">
        <v>2280152</v>
      </c>
      <c r="C8284">
        <v>2280172</v>
      </c>
      <c r="D8284" t="s">
        <v>27552</v>
      </c>
      <c r="E8284" t="s">
        <v>90</v>
      </c>
      <c r="F8284" t="s">
        <v>15</v>
      </c>
      <c r="G8284" t="s">
        <v>23</v>
      </c>
      <c r="H8284">
        <v>65</v>
      </c>
      <c r="I8284" t="s">
        <v>27556</v>
      </c>
      <c r="J8284" t="s">
        <v>27557</v>
      </c>
      <c r="K8284" t="s">
        <v>27558</v>
      </c>
      <c r="L8284" t="s">
        <v>78042</v>
      </c>
    </row>
    <row r="8285" spans="1:12" x14ac:dyDescent="0.15">
      <c r="A8285" t="s">
        <v>12</v>
      </c>
      <c r="B8285">
        <v>2280177</v>
      </c>
      <c r="C8285">
        <v>2280197</v>
      </c>
      <c r="D8285" t="s">
        <v>27552</v>
      </c>
      <c r="E8285" t="s">
        <v>90</v>
      </c>
      <c r="F8285" t="s">
        <v>15</v>
      </c>
      <c r="G8285" t="s">
        <v>16</v>
      </c>
      <c r="H8285">
        <v>90</v>
      </c>
      <c r="I8285" t="s">
        <v>27559</v>
      </c>
      <c r="J8285" t="s">
        <v>27560</v>
      </c>
      <c r="K8285" t="s">
        <v>27561</v>
      </c>
      <c r="L8285" t="s">
        <v>78017</v>
      </c>
    </row>
    <row r="8286" spans="1:12" x14ac:dyDescent="0.15">
      <c r="A8286" t="s">
        <v>12</v>
      </c>
      <c r="B8286">
        <v>2280211</v>
      </c>
      <c r="C8286">
        <v>2280231</v>
      </c>
      <c r="D8286" t="s">
        <v>27552</v>
      </c>
      <c r="E8286" t="s">
        <v>90</v>
      </c>
      <c r="F8286" t="s">
        <v>15</v>
      </c>
      <c r="G8286" t="s">
        <v>36</v>
      </c>
      <c r="H8286">
        <v>124</v>
      </c>
      <c r="I8286" t="s">
        <v>27562</v>
      </c>
      <c r="J8286" t="s">
        <v>27563</v>
      </c>
      <c r="K8286" t="s">
        <v>27564</v>
      </c>
      <c r="L8286" t="s">
        <v>78046</v>
      </c>
    </row>
    <row r="8287" spans="1:12" x14ac:dyDescent="0.15">
      <c r="A8287" t="s">
        <v>12</v>
      </c>
      <c r="B8287">
        <v>2282291</v>
      </c>
      <c r="C8287">
        <v>2282311</v>
      </c>
      <c r="D8287" t="s">
        <v>27565</v>
      </c>
      <c r="E8287" t="s">
        <v>90</v>
      </c>
      <c r="F8287" t="s">
        <v>76</v>
      </c>
      <c r="G8287" t="s">
        <v>36</v>
      </c>
      <c r="H8287">
        <v>50</v>
      </c>
      <c r="I8287" t="s">
        <v>27566</v>
      </c>
      <c r="J8287" t="s">
        <v>27567</v>
      </c>
      <c r="K8287" t="s">
        <v>27568</v>
      </c>
      <c r="L8287" t="s">
        <v>77925</v>
      </c>
    </row>
    <row r="8288" spans="1:12" x14ac:dyDescent="0.15">
      <c r="A8288" t="s">
        <v>12</v>
      </c>
      <c r="B8288">
        <v>2282267</v>
      </c>
      <c r="C8288">
        <v>2282287</v>
      </c>
      <c r="D8288" t="s">
        <v>27565</v>
      </c>
      <c r="E8288" t="s">
        <v>90</v>
      </c>
      <c r="F8288" t="s">
        <v>76</v>
      </c>
      <c r="G8288" t="s">
        <v>16</v>
      </c>
      <c r="H8288">
        <v>74</v>
      </c>
      <c r="I8288" t="s">
        <v>27569</v>
      </c>
      <c r="J8288" t="s">
        <v>27570</v>
      </c>
      <c r="K8288" t="s">
        <v>27571</v>
      </c>
      <c r="L8288" t="s">
        <v>78005</v>
      </c>
    </row>
    <row r="8289" spans="1:12" x14ac:dyDescent="0.15">
      <c r="A8289" t="s">
        <v>12</v>
      </c>
      <c r="B8289">
        <v>2282247</v>
      </c>
      <c r="C8289">
        <v>2282267</v>
      </c>
      <c r="D8289" t="s">
        <v>27565</v>
      </c>
      <c r="E8289" t="s">
        <v>90</v>
      </c>
      <c r="F8289" t="s">
        <v>76</v>
      </c>
      <c r="G8289" t="s">
        <v>16</v>
      </c>
      <c r="H8289">
        <v>94</v>
      </c>
      <c r="I8289" t="s">
        <v>27572</v>
      </c>
      <c r="J8289" t="s">
        <v>27573</v>
      </c>
      <c r="K8289" t="s">
        <v>27574</v>
      </c>
      <c r="L8289" t="s">
        <v>77927</v>
      </c>
    </row>
    <row r="8290" spans="1:12" x14ac:dyDescent="0.15">
      <c r="A8290" t="s">
        <v>12</v>
      </c>
      <c r="B8290">
        <v>2282202</v>
      </c>
      <c r="C8290">
        <v>2282222</v>
      </c>
      <c r="D8290" t="s">
        <v>27565</v>
      </c>
      <c r="E8290" t="s">
        <v>90</v>
      </c>
      <c r="F8290" t="s">
        <v>76</v>
      </c>
      <c r="G8290" t="s">
        <v>16</v>
      </c>
      <c r="H8290">
        <v>139</v>
      </c>
      <c r="I8290" t="s">
        <v>27575</v>
      </c>
      <c r="J8290" t="s">
        <v>27576</v>
      </c>
      <c r="K8290" t="s">
        <v>27577</v>
      </c>
      <c r="L8290" t="s">
        <v>78029</v>
      </c>
    </row>
    <row r="8291" spans="1:12" x14ac:dyDescent="0.15">
      <c r="A8291" t="s">
        <v>12</v>
      </c>
      <c r="B8291">
        <v>2282682</v>
      </c>
      <c r="C8291">
        <v>2282702</v>
      </c>
      <c r="D8291" t="s">
        <v>27578</v>
      </c>
      <c r="E8291" t="s">
        <v>27579</v>
      </c>
      <c r="F8291" t="s">
        <v>15</v>
      </c>
      <c r="G8291" t="s">
        <v>32</v>
      </c>
      <c r="H8291">
        <v>1</v>
      </c>
      <c r="I8291" t="s">
        <v>27580</v>
      </c>
      <c r="J8291" t="s">
        <v>27581</v>
      </c>
      <c r="K8291" t="s">
        <v>27582</v>
      </c>
      <c r="L8291" t="s">
        <v>77917</v>
      </c>
    </row>
    <row r="8292" spans="1:12" x14ac:dyDescent="0.15">
      <c r="A8292" t="s">
        <v>12</v>
      </c>
      <c r="B8292">
        <v>2282734</v>
      </c>
      <c r="C8292">
        <v>2282754</v>
      </c>
      <c r="D8292" t="s">
        <v>27578</v>
      </c>
      <c r="E8292" t="s">
        <v>27579</v>
      </c>
      <c r="F8292" t="s">
        <v>15</v>
      </c>
      <c r="G8292" t="s">
        <v>16</v>
      </c>
      <c r="H8292">
        <v>53</v>
      </c>
      <c r="I8292" t="s">
        <v>27583</v>
      </c>
      <c r="J8292" t="s">
        <v>27584</v>
      </c>
      <c r="K8292" t="s">
        <v>27585</v>
      </c>
      <c r="L8292" t="s">
        <v>77922</v>
      </c>
    </row>
    <row r="8293" spans="1:12" x14ac:dyDescent="0.15">
      <c r="A8293" t="s">
        <v>12</v>
      </c>
      <c r="B8293">
        <v>2282754</v>
      </c>
      <c r="C8293">
        <v>2282774</v>
      </c>
      <c r="D8293" t="s">
        <v>27578</v>
      </c>
      <c r="E8293" t="s">
        <v>27579</v>
      </c>
      <c r="F8293" t="s">
        <v>15</v>
      </c>
      <c r="G8293" t="s">
        <v>16</v>
      </c>
      <c r="H8293">
        <v>73</v>
      </c>
      <c r="I8293" t="s">
        <v>27586</v>
      </c>
      <c r="J8293" t="s">
        <v>27587</v>
      </c>
      <c r="K8293" t="s">
        <v>27588</v>
      </c>
      <c r="L8293" t="s">
        <v>77926</v>
      </c>
    </row>
    <row r="8294" spans="1:12" x14ac:dyDescent="0.15">
      <c r="A8294" t="s">
        <v>12</v>
      </c>
      <c r="B8294">
        <v>2282784</v>
      </c>
      <c r="C8294">
        <v>2282804</v>
      </c>
      <c r="D8294" t="s">
        <v>27578</v>
      </c>
      <c r="E8294" t="s">
        <v>27579</v>
      </c>
      <c r="F8294" t="s">
        <v>15</v>
      </c>
      <c r="G8294" t="s">
        <v>32</v>
      </c>
      <c r="H8294">
        <v>103</v>
      </c>
      <c r="I8294" t="s">
        <v>27589</v>
      </c>
      <c r="J8294" t="s">
        <v>27590</v>
      </c>
      <c r="K8294" t="s">
        <v>27591</v>
      </c>
      <c r="L8294" t="s">
        <v>77937</v>
      </c>
    </row>
    <row r="8295" spans="1:12" x14ac:dyDescent="0.15">
      <c r="A8295" t="s">
        <v>12</v>
      </c>
      <c r="B8295">
        <v>2283441</v>
      </c>
      <c r="C8295">
        <v>2283461</v>
      </c>
      <c r="D8295" t="s">
        <v>27592</v>
      </c>
      <c r="E8295" t="s">
        <v>27593</v>
      </c>
      <c r="F8295" t="s">
        <v>15</v>
      </c>
      <c r="G8295" t="s">
        <v>23</v>
      </c>
      <c r="H8295">
        <v>11</v>
      </c>
      <c r="I8295" t="s">
        <v>27594</v>
      </c>
      <c r="J8295" t="s">
        <v>27595</v>
      </c>
      <c r="K8295" t="s">
        <v>27596</v>
      </c>
      <c r="L8295" t="s">
        <v>77974</v>
      </c>
    </row>
    <row r="8296" spans="1:12" x14ac:dyDescent="0.15">
      <c r="A8296" t="s">
        <v>12</v>
      </c>
      <c r="B8296">
        <v>2283470</v>
      </c>
      <c r="C8296">
        <v>2283490</v>
      </c>
      <c r="D8296" t="s">
        <v>27592</v>
      </c>
      <c r="E8296" t="s">
        <v>27593</v>
      </c>
      <c r="F8296" t="s">
        <v>15</v>
      </c>
      <c r="G8296" t="s">
        <v>36</v>
      </c>
      <c r="H8296">
        <v>40</v>
      </c>
      <c r="I8296" t="s">
        <v>27597</v>
      </c>
      <c r="J8296" t="s">
        <v>27598</v>
      </c>
      <c r="K8296" t="s">
        <v>27599</v>
      </c>
      <c r="L8296" t="s">
        <v>77952</v>
      </c>
    </row>
    <row r="8297" spans="1:12" x14ac:dyDescent="0.15">
      <c r="A8297" t="s">
        <v>12</v>
      </c>
      <c r="B8297">
        <v>2283494</v>
      </c>
      <c r="C8297">
        <v>2283514</v>
      </c>
      <c r="D8297" t="s">
        <v>27592</v>
      </c>
      <c r="E8297" t="s">
        <v>27593</v>
      </c>
      <c r="F8297" t="s">
        <v>15</v>
      </c>
      <c r="G8297" t="s">
        <v>16</v>
      </c>
      <c r="H8297">
        <v>64</v>
      </c>
      <c r="I8297" t="s">
        <v>27600</v>
      </c>
      <c r="J8297" t="s">
        <v>27601</v>
      </c>
      <c r="K8297" t="s">
        <v>27602</v>
      </c>
      <c r="L8297" t="s">
        <v>77989</v>
      </c>
    </row>
    <row r="8298" spans="1:12" x14ac:dyDescent="0.15">
      <c r="A8298" t="s">
        <v>12</v>
      </c>
      <c r="B8298">
        <v>2283542</v>
      </c>
      <c r="C8298">
        <v>2283562</v>
      </c>
      <c r="D8298" t="s">
        <v>27592</v>
      </c>
      <c r="E8298" t="s">
        <v>27593</v>
      </c>
      <c r="F8298" t="s">
        <v>15</v>
      </c>
      <c r="G8298" t="s">
        <v>16</v>
      </c>
      <c r="H8298">
        <v>112</v>
      </c>
      <c r="I8298" t="s">
        <v>27603</v>
      </c>
      <c r="J8298" t="s">
        <v>27604</v>
      </c>
      <c r="K8298" t="s">
        <v>27605</v>
      </c>
      <c r="L8298" t="s">
        <v>77950</v>
      </c>
    </row>
    <row r="8299" spans="1:12" x14ac:dyDescent="0.15">
      <c r="A8299" t="s">
        <v>12</v>
      </c>
      <c r="B8299">
        <v>2284559</v>
      </c>
      <c r="C8299">
        <v>2284579</v>
      </c>
      <c r="D8299" t="s">
        <v>27606</v>
      </c>
      <c r="E8299" t="s">
        <v>90</v>
      </c>
      <c r="F8299" t="s">
        <v>15</v>
      </c>
      <c r="G8299" t="s">
        <v>16</v>
      </c>
      <c r="H8299">
        <v>15</v>
      </c>
      <c r="I8299" t="s">
        <v>27607</v>
      </c>
      <c r="J8299" t="s">
        <v>27608</v>
      </c>
      <c r="K8299" t="s">
        <v>27609</v>
      </c>
      <c r="L8299" t="s">
        <v>77970</v>
      </c>
    </row>
    <row r="8300" spans="1:12" x14ac:dyDescent="0.15">
      <c r="A8300" t="s">
        <v>12</v>
      </c>
      <c r="B8300">
        <v>2284590</v>
      </c>
      <c r="C8300">
        <v>2284610</v>
      </c>
      <c r="D8300" t="s">
        <v>27606</v>
      </c>
      <c r="E8300" t="s">
        <v>90</v>
      </c>
      <c r="F8300" t="s">
        <v>15</v>
      </c>
      <c r="G8300" t="s">
        <v>36</v>
      </c>
      <c r="H8300">
        <v>46</v>
      </c>
      <c r="I8300" t="s">
        <v>27610</v>
      </c>
      <c r="J8300" t="s">
        <v>27611</v>
      </c>
      <c r="K8300" t="s">
        <v>27612</v>
      </c>
      <c r="L8300" t="s">
        <v>78004</v>
      </c>
    </row>
    <row r="8301" spans="1:12" x14ac:dyDescent="0.15">
      <c r="A8301" t="s">
        <v>12</v>
      </c>
      <c r="B8301">
        <v>2284611</v>
      </c>
      <c r="C8301">
        <v>2284631</v>
      </c>
      <c r="D8301" t="s">
        <v>27606</v>
      </c>
      <c r="E8301" t="s">
        <v>90</v>
      </c>
      <c r="F8301" t="s">
        <v>15</v>
      </c>
      <c r="G8301" t="s">
        <v>32</v>
      </c>
      <c r="H8301">
        <v>67</v>
      </c>
      <c r="I8301" t="s">
        <v>27613</v>
      </c>
      <c r="J8301" t="s">
        <v>27614</v>
      </c>
      <c r="K8301" t="s">
        <v>27615</v>
      </c>
      <c r="L8301" t="s">
        <v>77981</v>
      </c>
    </row>
    <row r="8302" spans="1:12" x14ac:dyDescent="0.15">
      <c r="A8302" t="s">
        <v>12</v>
      </c>
      <c r="B8302">
        <v>2284644</v>
      </c>
      <c r="C8302">
        <v>2284664</v>
      </c>
      <c r="D8302" t="s">
        <v>27606</v>
      </c>
      <c r="E8302" t="s">
        <v>90</v>
      </c>
      <c r="F8302" t="s">
        <v>15</v>
      </c>
      <c r="G8302" t="s">
        <v>32</v>
      </c>
      <c r="H8302">
        <v>100</v>
      </c>
      <c r="I8302" t="s">
        <v>27616</v>
      </c>
      <c r="J8302" t="s">
        <v>27617</v>
      </c>
      <c r="K8302" t="s">
        <v>27618</v>
      </c>
      <c r="L8302" t="s">
        <v>77953</v>
      </c>
    </row>
    <row r="8303" spans="1:12" x14ac:dyDescent="0.15">
      <c r="A8303" t="s">
        <v>12</v>
      </c>
      <c r="B8303">
        <v>2286741</v>
      </c>
      <c r="C8303">
        <v>2286761</v>
      </c>
      <c r="D8303" t="s">
        <v>27619</v>
      </c>
      <c r="E8303" t="s">
        <v>90</v>
      </c>
      <c r="F8303" t="s">
        <v>76</v>
      </c>
      <c r="G8303" t="s">
        <v>36</v>
      </c>
      <c r="H8303">
        <v>0</v>
      </c>
      <c r="I8303" t="s">
        <v>27620</v>
      </c>
      <c r="J8303" t="s">
        <v>27621</v>
      </c>
      <c r="K8303" t="s">
        <v>27622</v>
      </c>
      <c r="L8303" t="s">
        <v>77980</v>
      </c>
    </row>
    <row r="8304" spans="1:12" x14ac:dyDescent="0.15">
      <c r="A8304" t="s">
        <v>12</v>
      </c>
      <c r="B8304">
        <v>2286695</v>
      </c>
      <c r="C8304">
        <v>2286715</v>
      </c>
      <c r="D8304" t="s">
        <v>27619</v>
      </c>
      <c r="E8304" t="s">
        <v>90</v>
      </c>
      <c r="F8304" t="s">
        <v>76</v>
      </c>
      <c r="G8304" t="s">
        <v>16</v>
      </c>
      <c r="H8304">
        <v>46</v>
      </c>
      <c r="I8304" t="s">
        <v>27623</v>
      </c>
      <c r="J8304" t="s">
        <v>27624</v>
      </c>
      <c r="K8304" t="s">
        <v>27625</v>
      </c>
      <c r="L8304" t="s">
        <v>78004</v>
      </c>
    </row>
    <row r="8305" spans="1:12" x14ac:dyDescent="0.15">
      <c r="A8305" t="s">
        <v>12</v>
      </c>
      <c r="B8305">
        <v>2286673</v>
      </c>
      <c r="C8305">
        <v>2286693</v>
      </c>
      <c r="D8305" t="s">
        <v>27619</v>
      </c>
      <c r="E8305" t="s">
        <v>90</v>
      </c>
      <c r="F8305" t="s">
        <v>76</v>
      </c>
      <c r="G8305" t="s">
        <v>36</v>
      </c>
      <c r="H8305">
        <v>68</v>
      </c>
      <c r="I8305" t="s">
        <v>27626</v>
      </c>
      <c r="J8305" t="s">
        <v>27627</v>
      </c>
      <c r="K8305" t="s">
        <v>27628</v>
      </c>
      <c r="L8305" t="s">
        <v>77962</v>
      </c>
    </row>
    <row r="8306" spans="1:12" x14ac:dyDescent="0.15">
      <c r="A8306" t="s">
        <v>12</v>
      </c>
      <c r="B8306">
        <v>2286644</v>
      </c>
      <c r="C8306">
        <v>2286664</v>
      </c>
      <c r="D8306" t="s">
        <v>27619</v>
      </c>
      <c r="E8306" t="s">
        <v>90</v>
      </c>
      <c r="F8306" t="s">
        <v>76</v>
      </c>
      <c r="G8306" t="s">
        <v>16</v>
      </c>
      <c r="H8306">
        <v>97</v>
      </c>
      <c r="I8306" t="s">
        <v>27629</v>
      </c>
      <c r="J8306" t="s">
        <v>27630</v>
      </c>
      <c r="K8306" t="s">
        <v>27631</v>
      </c>
      <c r="L8306" t="s">
        <v>78010</v>
      </c>
    </row>
    <row r="8307" spans="1:12" x14ac:dyDescent="0.15">
      <c r="A8307" t="s">
        <v>12</v>
      </c>
      <c r="B8307">
        <v>2287615</v>
      </c>
      <c r="C8307">
        <v>2287635</v>
      </c>
      <c r="D8307" t="s">
        <v>27632</v>
      </c>
      <c r="E8307" t="s">
        <v>27633</v>
      </c>
      <c r="F8307" t="s">
        <v>76</v>
      </c>
      <c r="G8307" t="s">
        <v>16</v>
      </c>
      <c r="H8307">
        <v>7</v>
      </c>
      <c r="I8307" t="s">
        <v>27634</v>
      </c>
      <c r="J8307" t="s">
        <v>27635</v>
      </c>
      <c r="K8307" t="s">
        <v>27636</v>
      </c>
      <c r="L8307" t="s">
        <v>77909</v>
      </c>
    </row>
    <row r="8308" spans="1:12" x14ac:dyDescent="0.15">
      <c r="A8308" t="s">
        <v>12</v>
      </c>
      <c r="B8308">
        <v>2287592</v>
      </c>
      <c r="C8308">
        <v>2287612</v>
      </c>
      <c r="D8308" t="s">
        <v>27632</v>
      </c>
      <c r="E8308" t="s">
        <v>27633</v>
      </c>
      <c r="F8308" t="s">
        <v>76</v>
      </c>
      <c r="G8308" t="s">
        <v>36</v>
      </c>
      <c r="H8308">
        <v>30</v>
      </c>
      <c r="I8308" t="s">
        <v>27637</v>
      </c>
      <c r="J8308" t="s">
        <v>27638</v>
      </c>
      <c r="K8308" t="s">
        <v>27639</v>
      </c>
      <c r="L8308" t="s">
        <v>77984</v>
      </c>
    </row>
    <row r="8309" spans="1:12" x14ac:dyDescent="0.15">
      <c r="A8309" t="s">
        <v>12</v>
      </c>
      <c r="B8309">
        <v>2287570</v>
      </c>
      <c r="C8309">
        <v>2287590</v>
      </c>
      <c r="D8309" t="s">
        <v>27632</v>
      </c>
      <c r="E8309" t="s">
        <v>27633</v>
      </c>
      <c r="F8309" t="s">
        <v>76</v>
      </c>
      <c r="G8309" t="s">
        <v>16</v>
      </c>
      <c r="H8309">
        <v>52</v>
      </c>
      <c r="I8309" t="s">
        <v>27640</v>
      </c>
      <c r="J8309" t="s">
        <v>27641</v>
      </c>
      <c r="K8309" t="s">
        <v>27642</v>
      </c>
      <c r="L8309" t="s">
        <v>77959</v>
      </c>
    </row>
    <row r="8310" spans="1:12" x14ac:dyDescent="0.15">
      <c r="A8310" t="s">
        <v>12</v>
      </c>
      <c r="B8310">
        <v>2287548</v>
      </c>
      <c r="C8310">
        <v>2287568</v>
      </c>
      <c r="D8310" t="s">
        <v>27632</v>
      </c>
      <c r="E8310" t="s">
        <v>27633</v>
      </c>
      <c r="F8310" t="s">
        <v>76</v>
      </c>
      <c r="G8310" t="s">
        <v>16</v>
      </c>
      <c r="H8310">
        <v>74</v>
      </c>
      <c r="I8310" t="s">
        <v>27643</v>
      </c>
      <c r="J8310" t="s">
        <v>27644</v>
      </c>
      <c r="K8310" t="s">
        <v>27645</v>
      </c>
      <c r="L8310" t="s">
        <v>78005</v>
      </c>
    </row>
    <row r="8311" spans="1:12" x14ac:dyDescent="0.15">
      <c r="A8311" t="s">
        <v>12</v>
      </c>
      <c r="B8311">
        <v>2288041</v>
      </c>
      <c r="C8311">
        <v>2288061</v>
      </c>
      <c r="D8311" t="s">
        <v>27646</v>
      </c>
      <c r="E8311" t="s">
        <v>90</v>
      </c>
      <c r="F8311" t="s">
        <v>76</v>
      </c>
      <c r="G8311" t="s">
        <v>36</v>
      </c>
      <c r="H8311">
        <v>6</v>
      </c>
      <c r="I8311" t="s">
        <v>27647</v>
      </c>
      <c r="J8311" t="s">
        <v>27648</v>
      </c>
      <c r="K8311" t="s">
        <v>27649</v>
      </c>
      <c r="L8311" t="s">
        <v>78025</v>
      </c>
    </row>
    <row r="8312" spans="1:12" x14ac:dyDescent="0.15">
      <c r="A8312" t="s">
        <v>12</v>
      </c>
      <c r="B8312">
        <v>2288013</v>
      </c>
      <c r="C8312">
        <v>2288033</v>
      </c>
      <c r="D8312" t="s">
        <v>27646</v>
      </c>
      <c r="E8312" t="s">
        <v>90</v>
      </c>
      <c r="F8312" t="s">
        <v>76</v>
      </c>
      <c r="G8312" t="s">
        <v>16</v>
      </c>
      <c r="H8312">
        <v>34</v>
      </c>
      <c r="I8312" t="s">
        <v>27650</v>
      </c>
      <c r="J8312" t="s">
        <v>27651</v>
      </c>
      <c r="K8312" t="s">
        <v>27652</v>
      </c>
      <c r="L8312" t="s">
        <v>77999</v>
      </c>
    </row>
    <row r="8313" spans="1:12" x14ac:dyDescent="0.15">
      <c r="A8313" t="s">
        <v>12</v>
      </c>
      <c r="B8313">
        <v>2287983</v>
      </c>
      <c r="C8313">
        <v>2288003</v>
      </c>
      <c r="D8313" t="s">
        <v>27646</v>
      </c>
      <c r="E8313" t="s">
        <v>90</v>
      </c>
      <c r="F8313" t="s">
        <v>76</v>
      </c>
      <c r="G8313" t="s">
        <v>16</v>
      </c>
      <c r="H8313">
        <v>64</v>
      </c>
      <c r="I8313" t="s">
        <v>27653</v>
      </c>
      <c r="J8313" t="s">
        <v>27654</v>
      </c>
      <c r="K8313" t="s">
        <v>27655</v>
      </c>
      <c r="L8313" t="s">
        <v>77989</v>
      </c>
    </row>
    <row r="8314" spans="1:12" x14ac:dyDescent="0.15">
      <c r="A8314" t="s">
        <v>12</v>
      </c>
      <c r="B8314">
        <v>2287926</v>
      </c>
      <c r="C8314">
        <v>2287946</v>
      </c>
      <c r="D8314" t="s">
        <v>27646</v>
      </c>
      <c r="E8314" t="s">
        <v>90</v>
      </c>
      <c r="F8314" t="s">
        <v>76</v>
      </c>
      <c r="G8314" t="s">
        <v>16</v>
      </c>
      <c r="H8314">
        <v>121</v>
      </c>
      <c r="I8314" t="s">
        <v>27656</v>
      </c>
      <c r="J8314" t="s">
        <v>27657</v>
      </c>
      <c r="K8314" t="s">
        <v>27658</v>
      </c>
      <c r="L8314" t="s">
        <v>77943</v>
      </c>
    </row>
    <row r="8315" spans="1:12" x14ac:dyDescent="0.15">
      <c r="A8315" t="s">
        <v>12</v>
      </c>
      <c r="B8315">
        <v>2289214</v>
      </c>
      <c r="C8315">
        <v>2289234</v>
      </c>
      <c r="D8315" t="s">
        <v>27659</v>
      </c>
      <c r="E8315" t="s">
        <v>90</v>
      </c>
      <c r="F8315" t="s">
        <v>76</v>
      </c>
      <c r="G8315" t="s">
        <v>16</v>
      </c>
      <c r="H8315">
        <v>0</v>
      </c>
      <c r="I8315" t="s">
        <v>27660</v>
      </c>
      <c r="J8315" t="s">
        <v>27661</v>
      </c>
      <c r="K8315" t="s">
        <v>27662</v>
      </c>
      <c r="L8315" t="s">
        <v>77980</v>
      </c>
    </row>
    <row r="8316" spans="1:12" x14ac:dyDescent="0.15">
      <c r="A8316" t="s">
        <v>12</v>
      </c>
      <c r="B8316">
        <v>2289181</v>
      </c>
      <c r="C8316">
        <v>2289201</v>
      </c>
      <c r="D8316" t="s">
        <v>27659</v>
      </c>
      <c r="E8316" t="s">
        <v>90</v>
      </c>
      <c r="F8316" t="s">
        <v>76</v>
      </c>
      <c r="G8316" t="s">
        <v>36</v>
      </c>
      <c r="H8316">
        <v>33</v>
      </c>
      <c r="I8316" t="s">
        <v>27663</v>
      </c>
      <c r="J8316" t="s">
        <v>27664</v>
      </c>
      <c r="K8316" t="s">
        <v>27665</v>
      </c>
      <c r="L8316" t="s">
        <v>77977</v>
      </c>
    </row>
    <row r="8317" spans="1:12" x14ac:dyDescent="0.15">
      <c r="A8317" t="s">
        <v>12</v>
      </c>
      <c r="B8317">
        <v>2289151</v>
      </c>
      <c r="C8317">
        <v>2289171</v>
      </c>
      <c r="D8317" t="s">
        <v>27659</v>
      </c>
      <c r="E8317" t="s">
        <v>90</v>
      </c>
      <c r="F8317" t="s">
        <v>76</v>
      </c>
      <c r="G8317" t="s">
        <v>36</v>
      </c>
      <c r="H8317">
        <v>63</v>
      </c>
      <c r="I8317" t="s">
        <v>27666</v>
      </c>
      <c r="J8317" t="s">
        <v>27667</v>
      </c>
      <c r="K8317" t="s">
        <v>27668</v>
      </c>
      <c r="L8317" t="s">
        <v>77957</v>
      </c>
    </row>
    <row r="8318" spans="1:12" x14ac:dyDescent="0.15">
      <c r="A8318" t="s">
        <v>12</v>
      </c>
      <c r="B8318">
        <v>2289115</v>
      </c>
      <c r="C8318">
        <v>2289135</v>
      </c>
      <c r="D8318" t="s">
        <v>27659</v>
      </c>
      <c r="E8318" t="s">
        <v>90</v>
      </c>
      <c r="F8318" t="s">
        <v>76</v>
      </c>
      <c r="G8318" t="s">
        <v>16</v>
      </c>
      <c r="H8318">
        <v>99</v>
      </c>
      <c r="I8318" t="s">
        <v>27669</v>
      </c>
      <c r="J8318" t="s">
        <v>27670</v>
      </c>
      <c r="K8318" t="s">
        <v>27671</v>
      </c>
      <c r="L8318" t="s">
        <v>78051</v>
      </c>
    </row>
    <row r="8319" spans="1:12" x14ac:dyDescent="0.15">
      <c r="A8319" t="s">
        <v>12</v>
      </c>
      <c r="B8319">
        <v>2289588</v>
      </c>
      <c r="C8319">
        <v>2289608</v>
      </c>
      <c r="D8319" t="s">
        <v>27672</v>
      </c>
      <c r="E8319" t="s">
        <v>90</v>
      </c>
      <c r="F8319" t="s">
        <v>15</v>
      </c>
      <c r="G8319" t="s">
        <v>16</v>
      </c>
      <c r="H8319">
        <v>0</v>
      </c>
      <c r="I8319" t="s">
        <v>27673</v>
      </c>
      <c r="J8319" t="s">
        <v>27674</v>
      </c>
      <c r="K8319" t="s">
        <v>27675</v>
      </c>
      <c r="L8319" t="s">
        <v>77980</v>
      </c>
    </row>
    <row r="8320" spans="1:12" x14ac:dyDescent="0.15">
      <c r="A8320" t="s">
        <v>12</v>
      </c>
      <c r="B8320">
        <v>2289611</v>
      </c>
      <c r="C8320">
        <v>2289631</v>
      </c>
      <c r="D8320" t="s">
        <v>27672</v>
      </c>
      <c r="E8320" t="s">
        <v>90</v>
      </c>
      <c r="F8320" t="s">
        <v>15</v>
      </c>
      <c r="G8320" t="s">
        <v>36</v>
      </c>
      <c r="H8320">
        <v>23</v>
      </c>
      <c r="I8320" t="s">
        <v>27676</v>
      </c>
      <c r="J8320" t="s">
        <v>27677</v>
      </c>
      <c r="K8320" t="s">
        <v>27678</v>
      </c>
      <c r="L8320" t="s">
        <v>77975</v>
      </c>
    </row>
    <row r="8321" spans="1:12" x14ac:dyDescent="0.15">
      <c r="A8321" t="s">
        <v>12</v>
      </c>
      <c r="B8321">
        <v>2289633</v>
      </c>
      <c r="C8321">
        <v>2289653</v>
      </c>
      <c r="D8321" t="s">
        <v>27672</v>
      </c>
      <c r="E8321" t="s">
        <v>90</v>
      </c>
      <c r="F8321" t="s">
        <v>15</v>
      </c>
      <c r="G8321" t="s">
        <v>16</v>
      </c>
      <c r="H8321">
        <v>45</v>
      </c>
      <c r="I8321" t="s">
        <v>27679</v>
      </c>
      <c r="J8321" t="s">
        <v>27680</v>
      </c>
      <c r="K8321" t="s">
        <v>27681</v>
      </c>
      <c r="L8321" t="s">
        <v>77967</v>
      </c>
    </row>
    <row r="8322" spans="1:12" x14ac:dyDescent="0.15">
      <c r="A8322" t="s">
        <v>12</v>
      </c>
      <c r="B8322">
        <v>2289663</v>
      </c>
      <c r="C8322">
        <v>2289683</v>
      </c>
      <c r="D8322" t="s">
        <v>27672</v>
      </c>
      <c r="E8322" t="s">
        <v>90</v>
      </c>
      <c r="F8322" t="s">
        <v>15</v>
      </c>
      <c r="G8322" t="s">
        <v>36</v>
      </c>
      <c r="H8322">
        <v>75</v>
      </c>
      <c r="I8322" t="s">
        <v>27682</v>
      </c>
      <c r="J8322" t="s">
        <v>27683</v>
      </c>
      <c r="K8322" t="s">
        <v>27684</v>
      </c>
      <c r="L8322" t="s">
        <v>78027</v>
      </c>
    </row>
    <row r="8323" spans="1:12" x14ac:dyDescent="0.15">
      <c r="A8323" t="s">
        <v>12</v>
      </c>
      <c r="B8323">
        <v>2290792</v>
      </c>
      <c r="C8323">
        <v>2290812</v>
      </c>
      <c r="D8323" t="s">
        <v>27685</v>
      </c>
      <c r="E8323" t="s">
        <v>27686</v>
      </c>
      <c r="F8323" t="s">
        <v>15</v>
      </c>
      <c r="G8323" t="s">
        <v>32</v>
      </c>
      <c r="H8323">
        <v>1</v>
      </c>
      <c r="I8323" t="s">
        <v>27687</v>
      </c>
      <c r="J8323" t="s">
        <v>27688</v>
      </c>
      <c r="K8323" t="s">
        <v>27689</v>
      </c>
      <c r="L8323" t="s">
        <v>77917</v>
      </c>
    </row>
    <row r="8324" spans="1:12" x14ac:dyDescent="0.15">
      <c r="A8324" t="s">
        <v>12</v>
      </c>
      <c r="B8324">
        <v>2290815</v>
      </c>
      <c r="C8324">
        <v>2290835</v>
      </c>
      <c r="D8324" t="s">
        <v>27685</v>
      </c>
      <c r="E8324" t="s">
        <v>27686</v>
      </c>
      <c r="F8324" t="s">
        <v>15</v>
      </c>
      <c r="G8324" t="s">
        <v>36</v>
      </c>
      <c r="H8324">
        <v>24</v>
      </c>
      <c r="I8324" t="s">
        <v>27690</v>
      </c>
      <c r="J8324" t="s">
        <v>27691</v>
      </c>
      <c r="K8324" t="s">
        <v>27692</v>
      </c>
      <c r="L8324" t="s">
        <v>77966</v>
      </c>
    </row>
    <row r="8325" spans="1:12" x14ac:dyDescent="0.15">
      <c r="A8325" t="s">
        <v>12</v>
      </c>
      <c r="B8325">
        <v>2290846</v>
      </c>
      <c r="C8325">
        <v>2290866</v>
      </c>
      <c r="D8325" t="s">
        <v>27685</v>
      </c>
      <c r="E8325" t="s">
        <v>27686</v>
      </c>
      <c r="F8325" t="s">
        <v>15</v>
      </c>
      <c r="G8325" t="s">
        <v>36</v>
      </c>
      <c r="H8325">
        <v>55</v>
      </c>
      <c r="I8325" t="s">
        <v>27693</v>
      </c>
      <c r="J8325" t="s">
        <v>27694</v>
      </c>
      <c r="K8325" t="s">
        <v>27695</v>
      </c>
      <c r="L8325" t="s">
        <v>77992</v>
      </c>
    </row>
    <row r="8326" spans="1:12" x14ac:dyDescent="0.15">
      <c r="A8326" t="s">
        <v>12</v>
      </c>
      <c r="B8326">
        <v>2290867</v>
      </c>
      <c r="C8326">
        <v>2290887</v>
      </c>
      <c r="D8326" t="s">
        <v>27685</v>
      </c>
      <c r="E8326" t="s">
        <v>27686</v>
      </c>
      <c r="F8326" t="s">
        <v>15</v>
      </c>
      <c r="G8326" t="s">
        <v>16</v>
      </c>
      <c r="H8326">
        <v>76</v>
      </c>
      <c r="I8326" t="s">
        <v>27696</v>
      </c>
      <c r="J8326" t="s">
        <v>27697</v>
      </c>
      <c r="K8326" t="s">
        <v>27698</v>
      </c>
      <c r="L8326" t="s">
        <v>77985</v>
      </c>
    </row>
    <row r="8327" spans="1:12" x14ac:dyDescent="0.15">
      <c r="A8327" t="s">
        <v>12</v>
      </c>
      <c r="B8327">
        <v>2295640</v>
      </c>
      <c r="C8327">
        <v>2295660</v>
      </c>
      <c r="D8327" t="s">
        <v>27699</v>
      </c>
      <c r="E8327" t="s">
        <v>90</v>
      </c>
      <c r="F8327" t="s">
        <v>76</v>
      </c>
      <c r="G8327" t="s">
        <v>32</v>
      </c>
      <c r="H8327">
        <v>1</v>
      </c>
      <c r="I8327" t="s">
        <v>27700</v>
      </c>
      <c r="J8327" t="s">
        <v>27701</v>
      </c>
      <c r="K8327" t="s">
        <v>27702</v>
      </c>
      <c r="L8327" t="s">
        <v>77917</v>
      </c>
    </row>
    <row r="8328" spans="1:12" x14ac:dyDescent="0.15">
      <c r="A8328" t="s">
        <v>12</v>
      </c>
      <c r="B8328">
        <v>2295613</v>
      </c>
      <c r="C8328">
        <v>2295633</v>
      </c>
      <c r="D8328" t="s">
        <v>27699</v>
      </c>
      <c r="E8328" t="s">
        <v>90</v>
      </c>
      <c r="F8328" t="s">
        <v>76</v>
      </c>
      <c r="G8328" t="s">
        <v>32</v>
      </c>
      <c r="H8328">
        <v>28</v>
      </c>
      <c r="I8328" t="s">
        <v>27703</v>
      </c>
      <c r="J8328" t="s">
        <v>27704</v>
      </c>
      <c r="K8328" t="s">
        <v>27705</v>
      </c>
      <c r="L8328" t="s">
        <v>77956</v>
      </c>
    </row>
    <row r="8329" spans="1:12" x14ac:dyDescent="0.15">
      <c r="A8329" t="s">
        <v>12</v>
      </c>
      <c r="B8329">
        <v>2295583</v>
      </c>
      <c r="C8329">
        <v>2295603</v>
      </c>
      <c r="D8329" t="s">
        <v>27699</v>
      </c>
      <c r="E8329" t="s">
        <v>90</v>
      </c>
      <c r="F8329" t="s">
        <v>76</v>
      </c>
      <c r="G8329" t="s">
        <v>36</v>
      </c>
      <c r="H8329">
        <v>58</v>
      </c>
      <c r="I8329" t="s">
        <v>27706</v>
      </c>
      <c r="J8329" t="s">
        <v>27707</v>
      </c>
      <c r="K8329" t="s">
        <v>27708</v>
      </c>
      <c r="L8329" t="s">
        <v>77911</v>
      </c>
    </row>
    <row r="8330" spans="1:12" x14ac:dyDescent="0.15">
      <c r="A8330" t="s">
        <v>12</v>
      </c>
      <c r="B8330">
        <v>2295556</v>
      </c>
      <c r="C8330">
        <v>2295576</v>
      </c>
      <c r="D8330" t="s">
        <v>27699</v>
      </c>
      <c r="E8330" t="s">
        <v>90</v>
      </c>
      <c r="F8330" t="s">
        <v>76</v>
      </c>
      <c r="G8330" t="s">
        <v>36</v>
      </c>
      <c r="H8330">
        <v>85</v>
      </c>
      <c r="I8330" t="s">
        <v>27709</v>
      </c>
      <c r="J8330" t="s">
        <v>27710</v>
      </c>
      <c r="K8330" t="s">
        <v>27711</v>
      </c>
      <c r="L8330" t="s">
        <v>77972</v>
      </c>
    </row>
    <row r="8331" spans="1:12" x14ac:dyDescent="0.15">
      <c r="A8331" t="s">
        <v>12</v>
      </c>
      <c r="B8331">
        <v>2296231</v>
      </c>
      <c r="C8331">
        <v>2296251</v>
      </c>
      <c r="D8331" t="s">
        <v>27712</v>
      </c>
      <c r="E8331" t="s">
        <v>90</v>
      </c>
      <c r="F8331" t="s">
        <v>15</v>
      </c>
      <c r="G8331" t="s">
        <v>36</v>
      </c>
      <c r="H8331">
        <v>0</v>
      </c>
      <c r="I8331" t="s">
        <v>27713</v>
      </c>
      <c r="J8331" t="s">
        <v>27714</v>
      </c>
      <c r="K8331" t="s">
        <v>27715</v>
      </c>
      <c r="L8331" t="s">
        <v>77980</v>
      </c>
    </row>
    <row r="8332" spans="1:12" x14ac:dyDescent="0.15">
      <c r="A8332" t="s">
        <v>12</v>
      </c>
      <c r="B8332">
        <v>2296254</v>
      </c>
      <c r="C8332">
        <v>2296274</v>
      </c>
      <c r="D8332" t="s">
        <v>27712</v>
      </c>
      <c r="E8332" t="s">
        <v>90</v>
      </c>
      <c r="F8332" t="s">
        <v>15</v>
      </c>
      <c r="G8332" t="s">
        <v>36</v>
      </c>
      <c r="H8332">
        <v>23</v>
      </c>
      <c r="I8332" t="s">
        <v>27716</v>
      </c>
      <c r="J8332" t="s">
        <v>27717</v>
      </c>
      <c r="K8332" t="s">
        <v>27718</v>
      </c>
      <c r="L8332" t="s">
        <v>77975</v>
      </c>
    </row>
    <row r="8333" spans="1:12" x14ac:dyDescent="0.15">
      <c r="A8333" t="s">
        <v>12</v>
      </c>
      <c r="B8333">
        <v>2296274</v>
      </c>
      <c r="C8333">
        <v>2296294</v>
      </c>
      <c r="D8333" t="s">
        <v>27712</v>
      </c>
      <c r="E8333" t="s">
        <v>90</v>
      </c>
      <c r="F8333" t="s">
        <v>15</v>
      </c>
      <c r="G8333" t="s">
        <v>16</v>
      </c>
      <c r="H8333">
        <v>43</v>
      </c>
      <c r="I8333" t="s">
        <v>27719</v>
      </c>
      <c r="J8333" t="s">
        <v>27720</v>
      </c>
      <c r="K8333" t="s">
        <v>27721</v>
      </c>
      <c r="L8333" t="s">
        <v>77942</v>
      </c>
    </row>
    <row r="8334" spans="1:12" x14ac:dyDescent="0.15">
      <c r="A8334" t="s">
        <v>12</v>
      </c>
      <c r="B8334">
        <v>2296302</v>
      </c>
      <c r="C8334">
        <v>2296322</v>
      </c>
      <c r="D8334" t="s">
        <v>27712</v>
      </c>
      <c r="E8334" t="s">
        <v>90</v>
      </c>
      <c r="F8334" t="s">
        <v>15</v>
      </c>
      <c r="G8334" t="s">
        <v>23</v>
      </c>
      <c r="H8334">
        <v>71</v>
      </c>
      <c r="I8334" t="s">
        <v>27722</v>
      </c>
      <c r="J8334" t="s">
        <v>27723</v>
      </c>
      <c r="K8334" t="s">
        <v>27724</v>
      </c>
      <c r="L8334" t="s">
        <v>77969</v>
      </c>
    </row>
    <row r="8335" spans="1:12" x14ac:dyDescent="0.15">
      <c r="A8335" t="s">
        <v>12</v>
      </c>
      <c r="B8335">
        <v>2297284</v>
      </c>
      <c r="C8335">
        <v>2297304</v>
      </c>
      <c r="D8335" t="s">
        <v>27725</v>
      </c>
      <c r="E8335" t="s">
        <v>90</v>
      </c>
      <c r="F8335" t="s">
        <v>15</v>
      </c>
      <c r="G8335" t="s">
        <v>32</v>
      </c>
      <c r="H8335">
        <v>16</v>
      </c>
      <c r="I8335" t="s">
        <v>27726</v>
      </c>
      <c r="J8335" t="s">
        <v>27727</v>
      </c>
      <c r="K8335" t="s">
        <v>27728</v>
      </c>
      <c r="L8335" t="s">
        <v>77905</v>
      </c>
    </row>
    <row r="8336" spans="1:12" x14ac:dyDescent="0.15">
      <c r="A8336" t="s">
        <v>12</v>
      </c>
      <c r="B8336">
        <v>2297326</v>
      </c>
      <c r="C8336">
        <v>2297346</v>
      </c>
      <c r="D8336" t="s">
        <v>27725</v>
      </c>
      <c r="E8336" t="s">
        <v>90</v>
      </c>
      <c r="F8336" t="s">
        <v>15</v>
      </c>
      <c r="G8336" t="s">
        <v>36</v>
      </c>
      <c r="H8336">
        <v>58</v>
      </c>
      <c r="I8336" t="s">
        <v>27729</v>
      </c>
      <c r="J8336" t="s">
        <v>27730</v>
      </c>
      <c r="K8336" t="s">
        <v>27731</v>
      </c>
      <c r="L8336" t="s">
        <v>77911</v>
      </c>
    </row>
    <row r="8337" spans="1:12" x14ac:dyDescent="0.15">
      <c r="A8337" t="s">
        <v>12</v>
      </c>
      <c r="B8337">
        <v>2297350</v>
      </c>
      <c r="C8337">
        <v>2297370</v>
      </c>
      <c r="D8337" t="s">
        <v>27725</v>
      </c>
      <c r="E8337" t="s">
        <v>90</v>
      </c>
      <c r="F8337" t="s">
        <v>15</v>
      </c>
      <c r="G8337" t="s">
        <v>32</v>
      </c>
      <c r="H8337">
        <v>82</v>
      </c>
      <c r="I8337" t="s">
        <v>27732</v>
      </c>
      <c r="J8337" t="s">
        <v>27733</v>
      </c>
      <c r="K8337" t="s">
        <v>27734</v>
      </c>
      <c r="L8337" t="s">
        <v>78011</v>
      </c>
    </row>
    <row r="8338" spans="1:12" x14ac:dyDescent="0.15">
      <c r="A8338" t="s">
        <v>12</v>
      </c>
      <c r="B8338">
        <v>2297385</v>
      </c>
      <c r="C8338">
        <v>2297405</v>
      </c>
      <c r="D8338" t="s">
        <v>27725</v>
      </c>
      <c r="E8338" t="s">
        <v>90</v>
      </c>
      <c r="F8338" t="s">
        <v>15</v>
      </c>
      <c r="G8338" t="s">
        <v>36</v>
      </c>
      <c r="H8338">
        <v>117</v>
      </c>
      <c r="I8338" t="s">
        <v>27735</v>
      </c>
      <c r="J8338" t="s">
        <v>27736</v>
      </c>
      <c r="K8338" t="s">
        <v>27737</v>
      </c>
      <c r="L8338" t="s">
        <v>77930</v>
      </c>
    </row>
    <row r="8339" spans="1:12" x14ac:dyDescent="0.15">
      <c r="A8339" t="s">
        <v>12</v>
      </c>
      <c r="B8339">
        <v>2298043</v>
      </c>
      <c r="C8339">
        <v>2298063</v>
      </c>
      <c r="D8339" t="s">
        <v>27738</v>
      </c>
      <c r="E8339" t="s">
        <v>90</v>
      </c>
      <c r="F8339" t="s">
        <v>15</v>
      </c>
      <c r="G8339" t="s">
        <v>16</v>
      </c>
      <c r="H8339">
        <v>9</v>
      </c>
      <c r="I8339" t="s">
        <v>27739</v>
      </c>
      <c r="J8339" t="s">
        <v>27740</v>
      </c>
      <c r="K8339" t="s">
        <v>27741</v>
      </c>
      <c r="L8339" t="s">
        <v>77939</v>
      </c>
    </row>
    <row r="8340" spans="1:12" x14ac:dyDescent="0.15">
      <c r="A8340" t="s">
        <v>12</v>
      </c>
      <c r="B8340">
        <v>2298071</v>
      </c>
      <c r="C8340">
        <v>2298091</v>
      </c>
      <c r="D8340" t="s">
        <v>27738</v>
      </c>
      <c r="E8340" t="s">
        <v>90</v>
      </c>
      <c r="F8340" t="s">
        <v>15</v>
      </c>
      <c r="G8340" t="s">
        <v>36</v>
      </c>
      <c r="H8340">
        <v>37</v>
      </c>
      <c r="I8340" t="s">
        <v>27742</v>
      </c>
      <c r="J8340" t="s">
        <v>27743</v>
      </c>
      <c r="K8340" t="s">
        <v>27744</v>
      </c>
      <c r="L8340" t="s">
        <v>77906</v>
      </c>
    </row>
    <row r="8341" spans="1:12" x14ac:dyDescent="0.15">
      <c r="A8341" t="s">
        <v>12</v>
      </c>
      <c r="B8341">
        <v>2298092</v>
      </c>
      <c r="C8341">
        <v>2298112</v>
      </c>
      <c r="D8341" t="s">
        <v>27738</v>
      </c>
      <c r="E8341" t="s">
        <v>90</v>
      </c>
      <c r="F8341" t="s">
        <v>15</v>
      </c>
      <c r="G8341" t="s">
        <v>32</v>
      </c>
      <c r="H8341">
        <v>58</v>
      </c>
      <c r="I8341" t="s">
        <v>27745</v>
      </c>
      <c r="J8341" t="s">
        <v>27746</v>
      </c>
      <c r="K8341" t="s">
        <v>27747</v>
      </c>
      <c r="L8341" t="s">
        <v>77911</v>
      </c>
    </row>
    <row r="8342" spans="1:12" x14ac:dyDescent="0.15">
      <c r="A8342" t="s">
        <v>12</v>
      </c>
      <c r="B8342">
        <v>2298120</v>
      </c>
      <c r="C8342">
        <v>2298140</v>
      </c>
      <c r="D8342" t="s">
        <v>27738</v>
      </c>
      <c r="E8342" t="s">
        <v>90</v>
      </c>
      <c r="F8342" t="s">
        <v>15</v>
      </c>
      <c r="G8342" t="s">
        <v>36</v>
      </c>
      <c r="H8342">
        <v>86</v>
      </c>
      <c r="I8342" t="s">
        <v>27748</v>
      </c>
      <c r="J8342" t="s">
        <v>27749</v>
      </c>
      <c r="K8342" t="s">
        <v>27750</v>
      </c>
      <c r="L8342" t="s">
        <v>77929</v>
      </c>
    </row>
    <row r="8343" spans="1:12" x14ac:dyDescent="0.15">
      <c r="A8343" t="s">
        <v>12</v>
      </c>
      <c r="B8343">
        <v>2300810</v>
      </c>
      <c r="C8343">
        <v>2300830</v>
      </c>
      <c r="D8343" t="s">
        <v>27751</v>
      </c>
      <c r="E8343" t="s">
        <v>90</v>
      </c>
      <c r="F8343" t="s">
        <v>76</v>
      </c>
      <c r="G8343" t="s">
        <v>36</v>
      </c>
      <c r="H8343">
        <v>40</v>
      </c>
      <c r="I8343" t="s">
        <v>27752</v>
      </c>
      <c r="J8343" t="s">
        <v>27753</v>
      </c>
      <c r="K8343" t="s">
        <v>27754</v>
      </c>
      <c r="L8343" t="s">
        <v>77952</v>
      </c>
    </row>
    <row r="8344" spans="1:12" x14ac:dyDescent="0.15">
      <c r="A8344" t="s">
        <v>12</v>
      </c>
      <c r="B8344">
        <v>2300789</v>
      </c>
      <c r="C8344">
        <v>2300809</v>
      </c>
      <c r="D8344" t="s">
        <v>27751</v>
      </c>
      <c r="E8344" t="s">
        <v>90</v>
      </c>
      <c r="F8344" t="s">
        <v>76</v>
      </c>
      <c r="G8344" t="s">
        <v>16</v>
      </c>
      <c r="H8344">
        <v>61</v>
      </c>
      <c r="I8344" t="s">
        <v>27755</v>
      </c>
      <c r="J8344" t="s">
        <v>27756</v>
      </c>
      <c r="K8344" t="s">
        <v>27757</v>
      </c>
      <c r="L8344" t="s">
        <v>77979</v>
      </c>
    </row>
    <row r="8345" spans="1:12" x14ac:dyDescent="0.15">
      <c r="A8345" t="s">
        <v>12</v>
      </c>
      <c r="B8345">
        <v>2300750</v>
      </c>
      <c r="C8345">
        <v>2300770</v>
      </c>
      <c r="D8345" t="s">
        <v>27751</v>
      </c>
      <c r="E8345" t="s">
        <v>90</v>
      </c>
      <c r="F8345" t="s">
        <v>76</v>
      </c>
      <c r="G8345" t="s">
        <v>16</v>
      </c>
      <c r="H8345">
        <v>100</v>
      </c>
      <c r="I8345" t="s">
        <v>27758</v>
      </c>
      <c r="J8345" t="s">
        <v>27759</v>
      </c>
      <c r="K8345" t="s">
        <v>27760</v>
      </c>
      <c r="L8345" t="s">
        <v>77953</v>
      </c>
    </row>
    <row r="8346" spans="1:12" x14ac:dyDescent="0.15">
      <c r="A8346" t="s">
        <v>12</v>
      </c>
      <c r="B8346">
        <v>2300727</v>
      </c>
      <c r="C8346">
        <v>2300747</v>
      </c>
      <c r="D8346" t="s">
        <v>27751</v>
      </c>
      <c r="E8346" t="s">
        <v>90</v>
      </c>
      <c r="F8346" t="s">
        <v>76</v>
      </c>
      <c r="G8346" t="s">
        <v>36</v>
      </c>
      <c r="H8346">
        <v>123</v>
      </c>
      <c r="I8346" t="s">
        <v>27761</v>
      </c>
      <c r="J8346" t="s">
        <v>27762</v>
      </c>
      <c r="K8346" t="s">
        <v>27763</v>
      </c>
      <c r="L8346" t="s">
        <v>78061</v>
      </c>
    </row>
    <row r="8347" spans="1:12" x14ac:dyDescent="0.15">
      <c r="A8347" t="s">
        <v>12</v>
      </c>
      <c r="B8347">
        <v>2301383</v>
      </c>
      <c r="C8347">
        <v>2301403</v>
      </c>
      <c r="D8347" t="s">
        <v>27764</v>
      </c>
      <c r="E8347" t="s">
        <v>90</v>
      </c>
      <c r="F8347" t="s">
        <v>15</v>
      </c>
      <c r="G8347" t="s">
        <v>23</v>
      </c>
      <c r="H8347">
        <v>14</v>
      </c>
      <c r="I8347" t="s">
        <v>27765</v>
      </c>
      <c r="J8347" t="s">
        <v>27766</v>
      </c>
      <c r="K8347" t="s">
        <v>27767</v>
      </c>
      <c r="L8347" t="s">
        <v>77924</v>
      </c>
    </row>
    <row r="8348" spans="1:12" x14ac:dyDescent="0.15">
      <c r="A8348" t="s">
        <v>12</v>
      </c>
      <c r="B8348">
        <v>2301452</v>
      </c>
      <c r="C8348">
        <v>2301472</v>
      </c>
      <c r="D8348" t="s">
        <v>27764</v>
      </c>
      <c r="E8348" t="s">
        <v>90</v>
      </c>
      <c r="F8348" t="s">
        <v>15</v>
      </c>
      <c r="G8348" t="s">
        <v>23</v>
      </c>
      <c r="H8348">
        <v>83</v>
      </c>
      <c r="I8348" t="s">
        <v>27768</v>
      </c>
      <c r="J8348" t="s">
        <v>27769</v>
      </c>
      <c r="K8348" t="s">
        <v>27770</v>
      </c>
      <c r="L8348" t="s">
        <v>77958</v>
      </c>
    </row>
    <row r="8349" spans="1:12" x14ac:dyDescent="0.15">
      <c r="A8349" t="s">
        <v>12</v>
      </c>
      <c r="B8349">
        <v>2301473</v>
      </c>
      <c r="C8349">
        <v>2301493</v>
      </c>
      <c r="D8349" t="s">
        <v>27764</v>
      </c>
      <c r="E8349" t="s">
        <v>90</v>
      </c>
      <c r="F8349" t="s">
        <v>15</v>
      </c>
      <c r="G8349" t="s">
        <v>23</v>
      </c>
      <c r="H8349">
        <v>104</v>
      </c>
      <c r="I8349" t="s">
        <v>27771</v>
      </c>
      <c r="J8349" t="s">
        <v>27772</v>
      </c>
      <c r="K8349" t="s">
        <v>27773</v>
      </c>
      <c r="L8349" t="s">
        <v>77963</v>
      </c>
    </row>
    <row r="8350" spans="1:12" x14ac:dyDescent="0.15">
      <c r="A8350" t="s">
        <v>12</v>
      </c>
      <c r="B8350">
        <v>2301506</v>
      </c>
      <c r="C8350">
        <v>2301526</v>
      </c>
      <c r="D8350" t="s">
        <v>27764</v>
      </c>
      <c r="E8350" t="s">
        <v>90</v>
      </c>
      <c r="F8350" t="s">
        <v>15</v>
      </c>
      <c r="G8350" t="s">
        <v>23</v>
      </c>
      <c r="H8350">
        <v>137</v>
      </c>
      <c r="I8350" t="s">
        <v>27774</v>
      </c>
      <c r="J8350" t="s">
        <v>27775</v>
      </c>
      <c r="K8350" t="s">
        <v>27776</v>
      </c>
      <c r="L8350" t="s">
        <v>77987</v>
      </c>
    </row>
    <row r="8351" spans="1:12" x14ac:dyDescent="0.15">
      <c r="A8351" t="s">
        <v>12</v>
      </c>
      <c r="B8351">
        <v>2303170</v>
      </c>
      <c r="C8351">
        <v>2303190</v>
      </c>
      <c r="D8351" t="s">
        <v>27777</v>
      </c>
      <c r="E8351" t="s">
        <v>90</v>
      </c>
      <c r="F8351" t="s">
        <v>76</v>
      </c>
      <c r="G8351" t="s">
        <v>16</v>
      </c>
      <c r="H8351">
        <v>1</v>
      </c>
      <c r="I8351" t="s">
        <v>27778</v>
      </c>
      <c r="J8351" t="s">
        <v>27779</v>
      </c>
      <c r="K8351" t="s">
        <v>27780</v>
      </c>
      <c r="L8351" t="s">
        <v>77917</v>
      </c>
    </row>
    <row r="8352" spans="1:12" x14ac:dyDescent="0.15">
      <c r="A8352" t="s">
        <v>12</v>
      </c>
      <c r="B8352">
        <v>2303140</v>
      </c>
      <c r="C8352">
        <v>2303160</v>
      </c>
      <c r="D8352" t="s">
        <v>27777</v>
      </c>
      <c r="E8352" t="s">
        <v>90</v>
      </c>
      <c r="F8352" t="s">
        <v>76</v>
      </c>
      <c r="G8352" t="s">
        <v>16</v>
      </c>
      <c r="H8352">
        <v>31</v>
      </c>
      <c r="I8352" t="s">
        <v>27781</v>
      </c>
      <c r="J8352" t="s">
        <v>27782</v>
      </c>
      <c r="K8352" t="s">
        <v>27783</v>
      </c>
      <c r="L8352" t="s">
        <v>77910</v>
      </c>
    </row>
    <row r="8353" spans="1:12" x14ac:dyDescent="0.15">
      <c r="A8353" t="s">
        <v>12</v>
      </c>
      <c r="B8353">
        <v>2303110</v>
      </c>
      <c r="C8353">
        <v>2303130</v>
      </c>
      <c r="D8353" t="s">
        <v>27777</v>
      </c>
      <c r="E8353" t="s">
        <v>90</v>
      </c>
      <c r="F8353" t="s">
        <v>76</v>
      </c>
      <c r="G8353" t="s">
        <v>32</v>
      </c>
      <c r="H8353">
        <v>61</v>
      </c>
      <c r="I8353" t="s">
        <v>27784</v>
      </c>
      <c r="J8353" t="s">
        <v>27785</v>
      </c>
      <c r="K8353" t="s">
        <v>27786</v>
      </c>
      <c r="L8353" t="s">
        <v>77979</v>
      </c>
    </row>
    <row r="8354" spans="1:12" x14ac:dyDescent="0.15">
      <c r="A8354" t="s">
        <v>12</v>
      </c>
      <c r="B8354">
        <v>2303085</v>
      </c>
      <c r="C8354">
        <v>2303105</v>
      </c>
      <c r="D8354" t="s">
        <v>27777</v>
      </c>
      <c r="E8354" t="s">
        <v>90</v>
      </c>
      <c r="F8354" t="s">
        <v>76</v>
      </c>
      <c r="G8354" t="s">
        <v>16</v>
      </c>
      <c r="H8354">
        <v>86</v>
      </c>
      <c r="I8354" t="s">
        <v>27787</v>
      </c>
      <c r="J8354" t="s">
        <v>27788</v>
      </c>
      <c r="K8354" t="s">
        <v>27789</v>
      </c>
      <c r="L8354" t="s">
        <v>77929</v>
      </c>
    </row>
    <row r="8355" spans="1:12" x14ac:dyDescent="0.15">
      <c r="A8355" t="s">
        <v>12</v>
      </c>
      <c r="B8355">
        <v>2303848</v>
      </c>
      <c r="C8355">
        <v>2303868</v>
      </c>
      <c r="D8355" t="s">
        <v>27790</v>
      </c>
      <c r="E8355" t="s">
        <v>90</v>
      </c>
      <c r="F8355" t="s">
        <v>76</v>
      </c>
      <c r="G8355" t="s">
        <v>36</v>
      </c>
      <c r="H8355">
        <v>0</v>
      </c>
      <c r="I8355" t="s">
        <v>27791</v>
      </c>
      <c r="J8355" t="s">
        <v>27792</v>
      </c>
      <c r="K8355" t="s">
        <v>27793</v>
      </c>
      <c r="L8355" t="s">
        <v>77980</v>
      </c>
    </row>
    <row r="8356" spans="1:12" x14ac:dyDescent="0.15">
      <c r="A8356" t="s">
        <v>12</v>
      </c>
      <c r="B8356">
        <v>2303819</v>
      </c>
      <c r="C8356">
        <v>2303839</v>
      </c>
      <c r="D8356" t="s">
        <v>27790</v>
      </c>
      <c r="E8356" t="s">
        <v>90</v>
      </c>
      <c r="F8356" t="s">
        <v>76</v>
      </c>
      <c r="G8356" t="s">
        <v>23</v>
      </c>
      <c r="H8356">
        <v>29</v>
      </c>
      <c r="I8356" t="s">
        <v>27794</v>
      </c>
      <c r="J8356" t="s">
        <v>27795</v>
      </c>
      <c r="K8356" t="s">
        <v>27796</v>
      </c>
      <c r="L8356" t="s">
        <v>77921</v>
      </c>
    </row>
    <row r="8357" spans="1:12" x14ac:dyDescent="0.15">
      <c r="A8357" t="s">
        <v>12</v>
      </c>
      <c r="B8357">
        <v>2303757</v>
      </c>
      <c r="C8357">
        <v>2303777</v>
      </c>
      <c r="D8357" t="s">
        <v>27790</v>
      </c>
      <c r="E8357" t="s">
        <v>90</v>
      </c>
      <c r="F8357" t="s">
        <v>76</v>
      </c>
      <c r="G8357" t="s">
        <v>23</v>
      </c>
      <c r="H8357">
        <v>91</v>
      </c>
      <c r="I8357" t="s">
        <v>27797</v>
      </c>
      <c r="J8357" t="s">
        <v>27798</v>
      </c>
      <c r="K8357" t="s">
        <v>27799</v>
      </c>
      <c r="L8357" t="s">
        <v>77907</v>
      </c>
    </row>
    <row r="8358" spans="1:12" x14ac:dyDescent="0.15">
      <c r="A8358" t="s">
        <v>12</v>
      </c>
      <c r="B8358">
        <v>2303723</v>
      </c>
      <c r="C8358">
        <v>2303743</v>
      </c>
      <c r="D8358" t="s">
        <v>27790</v>
      </c>
      <c r="E8358" t="s">
        <v>90</v>
      </c>
      <c r="F8358" t="s">
        <v>76</v>
      </c>
      <c r="G8358" t="s">
        <v>36</v>
      </c>
      <c r="H8358">
        <v>125</v>
      </c>
      <c r="I8358" t="s">
        <v>27800</v>
      </c>
      <c r="J8358" t="s">
        <v>27801</v>
      </c>
      <c r="K8358" t="s">
        <v>27802</v>
      </c>
      <c r="L8358" t="s">
        <v>78034</v>
      </c>
    </row>
    <row r="8359" spans="1:12" x14ac:dyDescent="0.15">
      <c r="A8359" t="s">
        <v>12</v>
      </c>
      <c r="B8359">
        <v>2303994</v>
      </c>
      <c r="C8359">
        <v>2304014</v>
      </c>
      <c r="D8359" t="s">
        <v>27803</v>
      </c>
      <c r="E8359" t="s">
        <v>90</v>
      </c>
      <c r="F8359" t="s">
        <v>15</v>
      </c>
      <c r="G8359" t="s">
        <v>16</v>
      </c>
      <c r="H8359">
        <v>17</v>
      </c>
      <c r="I8359" t="s">
        <v>27804</v>
      </c>
      <c r="J8359" t="s">
        <v>27805</v>
      </c>
      <c r="K8359" t="s">
        <v>27806</v>
      </c>
      <c r="L8359" t="s">
        <v>77944</v>
      </c>
    </row>
    <row r="8360" spans="1:12" x14ac:dyDescent="0.15">
      <c r="A8360" t="s">
        <v>12</v>
      </c>
      <c r="B8360">
        <v>2304022</v>
      </c>
      <c r="C8360">
        <v>2304042</v>
      </c>
      <c r="D8360" t="s">
        <v>27803</v>
      </c>
      <c r="E8360" t="s">
        <v>90</v>
      </c>
      <c r="F8360" t="s">
        <v>15</v>
      </c>
      <c r="G8360" t="s">
        <v>16</v>
      </c>
      <c r="H8360">
        <v>45</v>
      </c>
      <c r="I8360" t="s">
        <v>27807</v>
      </c>
      <c r="J8360" t="s">
        <v>27808</v>
      </c>
      <c r="K8360" t="s">
        <v>27809</v>
      </c>
      <c r="L8360" t="s">
        <v>77967</v>
      </c>
    </row>
    <row r="8361" spans="1:12" x14ac:dyDescent="0.15">
      <c r="A8361" t="s">
        <v>12</v>
      </c>
      <c r="B8361">
        <v>2304052</v>
      </c>
      <c r="C8361">
        <v>2304072</v>
      </c>
      <c r="D8361" t="s">
        <v>27803</v>
      </c>
      <c r="E8361" t="s">
        <v>90</v>
      </c>
      <c r="F8361" t="s">
        <v>15</v>
      </c>
      <c r="G8361" t="s">
        <v>16</v>
      </c>
      <c r="H8361">
        <v>75</v>
      </c>
      <c r="I8361" t="s">
        <v>27810</v>
      </c>
      <c r="J8361" t="s">
        <v>27811</v>
      </c>
      <c r="K8361" t="s">
        <v>27812</v>
      </c>
      <c r="L8361" t="s">
        <v>78027</v>
      </c>
    </row>
    <row r="8362" spans="1:12" x14ac:dyDescent="0.15">
      <c r="A8362" t="s">
        <v>12</v>
      </c>
      <c r="B8362">
        <v>2304082</v>
      </c>
      <c r="C8362">
        <v>2304102</v>
      </c>
      <c r="D8362" t="s">
        <v>27803</v>
      </c>
      <c r="E8362" t="s">
        <v>90</v>
      </c>
      <c r="F8362" t="s">
        <v>15</v>
      </c>
      <c r="G8362" t="s">
        <v>23</v>
      </c>
      <c r="H8362">
        <v>105</v>
      </c>
      <c r="I8362" t="s">
        <v>27813</v>
      </c>
      <c r="J8362" t="s">
        <v>27814</v>
      </c>
      <c r="K8362" t="s">
        <v>27815</v>
      </c>
      <c r="L8362" t="s">
        <v>78028</v>
      </c>
    </row>
    <row r="8363" spans="1:12" x14ac:dyDescent="0.15">
      <c r="A8363" t="s">
        <v>12</v>
      </c>
      <c r="B8363">
        <v>2305415</v>
      </c>
      <c r="C8363">
        <v>2305435</v>
      </c>
      <c r="D8363" t="s">
        <v>27816</v>
      </c>
      <c r="E8363" t="s">
        <v>90</v>
      </c>
      <c r="F8363" t="s">
        <v>76</v>
      </c>
      <c r="G8363" t="s">
        <v>32</v>
      </c>
      <c r="H8363">
        <v>1</v>
      </c>
      <c r="I8363" t="s">
        <v>27817</v>
      </c>
      <c r="J8363" t="s">
        <v>27818</v>
      </c>
      <c r="K8363" t="s">
        <v>27819</v>
      </c>
      <c r="L8363" t="s">
        <v>77917</v>
      </c>
    </row>
    <row r="8364" spans="1:12" x14ac:dyDescent="0.15">
      <c r="A8364" t="s">
        <v>12</v>
      </c>
      <c r="B8364">
        <v>2305384</v>
      </c>
      <c r="C8364">
        <v>2305404</v>
      </c>
      <c r="D8364" t="s">
        <v>27816</v>
      </c>
      <c r="E8364" t="s">
        <v>90</v>
      </c>
      <c r="F8364" t="s">
        <v>76</v>
      </c>
      <c r="G8364" t="s">
        <v>23</v>
      </c>
      <c r="H8364">
        <v>32</v>
      </c>
      <c r="I8364" t="s">
        <v>27820</v>
      </c>
      <c r="J8364" t="s">
        <v>27821</v>
      </c>
      <c r="K8364" t="s">
        <v>27822</v>
      </c>
      <c r="L8364" t="s">
        <v>77918</v>
      </c>
    </row>
    <row r="8365" spans="1:12" x14ac:dyDescent="0.15">
      <c r="A8365" t="s">
        <v>12</v>
      </c>
      <c r="B8365">
        <v>2305357</v>
      </c>
      <c r="C8365">
        <v>2305377</v>
      </c>
      <c r="D8365" t="s">
        <v>27816</v>
      </c>
      <c r="E8365" t="s">
        <v>90</v>
      </c>
      <c r="F8365" t="s">
        <v>76</v>
      </c>
      <c r="G8365" t="s">
        <v>23</v>
      </c>
      <c r="H8365">
        <v>59</v>
      </c>
      <c r="I8365" t="s">
        <v>27823</v>
      </c>
      <c r="J8365" t="s">
        <v>27824</v>
      </c>
      <c r="K8365" t="s">
        <v>27825</v>
      </c>
      <c r="L8365" t="s">
        <v>78009</v>
      </c>
    </row>
    <row r="8366" spans="1:12" x14ac:dyDescent="0.15">
      <c r="A8366" t="s">
        <v>12</v>
      </c>
      <c r="B8366">
        <v>2305330</v>
      </c>
      <c r="C8366">
        <v>2305350</v>
      </c>
      <c r="D8366" t="s">
        <v>27816</v>
      </c>
      <c r="E8366" t="s">
        <v>90</v>
      </c>
      <c r="F8366" t="s">
        <v>76</v>
      </c>
      <c r="G8366" t="s">
        <v>36</v>
      </c>
      <c r="H8366">
        <v>86</v>
      </c>
      <c r="I8366" t="s">
        <v>27826</v>
      </c>
      <c r="J8366" t="s">
        <v>27827</v>
      </c>
      <c r="K8366" t="s">
        <v>27828</v>
      </c>
      <c r="L8366" t="s">
        <v>77929</v>
      </c>
    </row>
    <row r="8367" spans="1:12" x14ac:dyDescent="0.15">
      <c r="A8367" t="s">
        <v>12</v>
      </c>
      <c r="B8367">
        <v>2306615</v>
      </c>
      <c r="C8367">
        <v>2306635</v>
      </c>
      <c r="D8367" t="s">
        <v>27829</v>
      </c>
      <c r="E8367" t="s">
        <v>90</v>
      </c>
      <c r="F8367" t="s">
        <v>76</v>
      </c>
      <c r="G8367" t="s">
        <v>16</v>
      </c>
      <c r="H8367">
        <v>1</v>
      </c>
      <c r="I8367" t="s">
        <v>27830</v>
      </c>
      <c r="J8367" t="s">
        <v>27831</v>
      </c>
      <c r="K8367" t="s">
        <v>27832</v>
      </c>
      <c r="L8367" t="s">
        <v>77917</v>
      </c>
    </row>
    <row r="8368" spans="1:12" x14ac:dyDescent="0.15">
      <c r="A8368" t="s">
        <v>12</v>
      </c>
      <c r="B8368">
        <v>2306582</v>
      </c>
      <c r="C8368">
        <v>2306602</v>
      </c>
      <c r="D8368" t="s">
        <v>27829</v>
      </c>
      <c r="E8368" t="s">
        <v>90</v>
      </c>
      <c r="F8368" t="s">
        <v>76</v>
      </c>
      <c r="G8368" t="s">
        <v>16</v>
      </c>
      <c r="H8368">
        <v>34</v>
      </c>
      <c r="I8368" t="s">
        <v>27833</v>
      </c>
      <c r="J8368" t="s">
        <v>27834</v>
      </c>
      <c r="K8368" t="s">
        <v>27835</v>
      </c>
      <c r="L8368" t="s">
        <v>77999</v>
      </c>
    </row>
    <row r="8369" spans="1:12" x14ac:dyDescent="0.15">
      <c r="A8369" t="s">
        <v>12</v>
      </c>
      <c r="B8369">
        <v>2306542</v>
      </c>
      <c r="C8369">
        <v>2306562</v>
      </c>
      <c r="D8369" t="s">
        <v>27829</v>
      </c>
      <c r="E8369" t="s">
        <v>90</v>
      </c>
      <c r="F8369" t="s">
        <v>76</v>
      </c>
      <c r="G8369" t="s">
        <v>23</v>
      </c>
      <c r="H8369">
        <v>74</v>
      </c>
      <c r="I8369" t="s">
        <v>27836</v>
      </c>
      <c r="J8369" t="s">
        <v>27837</v>
      </c>
      <c r="K8369" t="s">
        <v>27838</v>
      </c>
      <c r="L8369" t="s">
        <v>78005</v>
      </c>
    </row>
    <row r="8370" spans="1:12" x14ac:dyDescent="0.15">
      <c r="A8370" t="s">
        <v>12</v>
      </c>
      <c r="B8370">
        <v>2306515</v>
      </c>
      <c r="C8370">
        <v>2306535</v>
      </c>
      <c r="D8370" t="s">
        <v>27829</v>
      </c>
      <c r="E8370" t="s">
        <v>90</v>
      </c>
      <c r="F8370" t="s">
        <v>76</v>
      </c>
      <c r="G8370" t="s">
        <v>32</v>
      </c>
      <c r="H8370">
        <v>101</v>
      </c>
      <c r="I8370" t="s">
        <v>27839</v>
      </c>
      <c r="J8370" t="s">
        <v>27840</v>
      </c>
      <c r="K8370" t="s">
        <v>27841</v>
      </c>
      <c r="L8370" t="s">
        <v>77997</v>
      </c>
    </row>
    <row r="8371" spans="1:12" x14ac:dyDescent="0.15">
      <c r="A8371" t="s">
        <v>12</v>
      </c>
      <c r="B8371">
        <v>2307790</v>
      </c>
      <c r="C8371">
        <v>2307810</v>
      </c>
      <c r="D8371" t="s">
        <v>27842</v>
      </c>
      <c r="E8371" t="s">
        <v>27843</v>
      </c>
      <c r="F8371" t="s">
        <v>76</v>
      </c>
      <c r="G8371" t="s">
        <v>32</v>
      </c>
      <c r="H8371">
        <v>1</v>
      </c>
      <c r="I8371" t="s">
        <v>27844</v>
      </c>
      <c r="J8371" t="s">
        <v>27845</v>
      </c>
      <c r="K8371" t="s">
        <v>27846</v>
      </c>
      <c r="L8371" t="s">
        <v>77917</v>
      </c>
    </row>
    <row r="8372" spans="1:12" x14ac:dyDescent="0.15">
      <c r="A8372" t="s">
        <v>12</v>
      </c>
      <c r="B8372">
        <v>2307767</v>
      </c>
      <c r="C8372">
        <v>2307787</v>
      </c>
      <c r="D8372" t="s">
        <v>27842</v>
      </c>
      <c r="E8372" t="s">
        <v>27843</v>
      </c>
      <c r="F8372" t="s">
        <v>76</v>
      </c>
      <c r="G8372" t="s">
        <v>16</v>
      </c>
      <c r="H8372">
        <v>24</v>
      </c>
      <c r="I8372" t="s">
        <v>27847</v>
      </c>
      <c r="J8372" t="s">
        <v>27848</v>
      </c>
      <c r="K8372" t="s">
        <v>27849</v>
      </c>
      <c r="L8372" t="s">
        <v>77966</v>
      </c>
    </row>
    <row r="8373" spans="1:12" x14ac:dyDescent="0.15">
      <c r="A8373" t="s">
        <v>12</v>
      </c>
      <c r="B8373">
        <v>2307719</v>
      </c>
      <c r="C8373">
        <v>2307739</v>
      </c>
      <c r="D8373" t="s">
        <v>27842</v>
      </c>
      <c r="E8373" t="s">
        <v>27843</v>
      </c>
      <c r="F8373" t="s">
        <v>76</v>
      </c>
      <c r="G8373" t="s">
        <v>16</v>
      </c>
      <c r="H8373">
        <v>72</v>
      </c>
      <c r="I8373" t="s">
        <v>27850</v>
      </c>
      <c r="J8373" t="s">
        <v>27851</v>
      </c>
      <c r="K8373" t="s">
        <v>27852</v>
      </c>
      <c r="L8373" t="s">
        <v>78066</v>
      </c>
    </row>
    <row r="8374" spans="1:12" x14ac:dyDescent="0.15">
      <c r="A8374" t="s">
        <v>12</v>
      </c>
      <c r="B8374">
        <v>2307692</v>
      </c>
      <c r="C8374">
        <v>2307712</v>
      </c>
      <c r="D8374" t="s">
        <v>27842</v>
      </c>
      <c r="E8374" t="s">
        <v>27843</v>
      </c>
      <c r="F8374" t="s">
        <v>76</v>
      </c>
      <c r="G8374" t="s">
        <v>16</v>
      </c>
      <c r="H8374">
        <v>99</v>
      </c>
      <c r="I8374" t="s">
        <v>27853</v>
      </c>
      <c r="J8374" t="s">
        <v>27854</v>
      </c>
      <c r="K8374" t="s">
        <v>27855</v>
      </c>
      <c r="L8374" t="s">
        <v>78051</v>
      </c>
    </row>
    <row r="8375" spans="1:12" x14ac:dyDescent="0.15">
      <c r="A8375" t="s">
        <v>12</v>
      </c>
      <c r="B8375">
        <v>2307957</v>
      </c>
      <c r="C8375">
        <v>2307977</v>
      </c>
      <c r="D8375" t="s">
        <v>27856</v>
      </c>
      <c r="E8375" t="s">
        <v>90</v>
      </c>
      <c r="F8375" t="s">
        <v>15</v>
      </c>
      <c r="G8375" t="s">
        <v>32</v>
      </c>
      <c r="H8375">
        <v>21</v>
      </c>
      <c r="I8375" t="s">
        <v>27857</v>
      </c>
      <c r="J8375" t="s">
        <v>27858</v>
      </c>
      <c r="K8375" t="s">
        <v>27859</v>
      </c>
      <c r="L8375" t="s">
        <v>78022</v>
      </c>
    </row>
    <row r="8376" spans="1:12" x14ac:dyDescent="0.15">
      <c r="A8376" t="s">
        <v>12</v>
      </c>
      <c r="B8376">
        <v>2307979</v>
      </c>
      <c r="C8376">
        <v>2307999</v>
      </c>
      <c r="D8376" t="s">
        <v>27856</v>
      </c>
      <c r="E8376" t="s">
        <v>90</v>
      </c>
      <c r="F8376" t="s">
        <v>15</v>
      </c>
      <c r="G8376" t="s">
        <v>16</v>
      </c>
      <c r="H8376">
        <v>43</v>
      </c>
      <c r="I8376" t="s">
        <v>27860</v>
      </c>
      <c r="J8376" t="s">
        <v>27861</v>
      </c>
      <c r="K8376" t="s">
        <v>27862</v>
      </c>
      <c r="L8376" t="s">
        <v>77942</v>
      </c>
    </row>
    <row r="8377" spans="1:12" x14ac:dyDescent="0.15">
      <c r="A8377" t="s">
        <v>12</v>
      </c>
      <c r="B8377">
        <v>2308042</v>
      </c>
      <c r="C8377">
        <v>2308062</v>
      </c>
      <c r="D8377" t="s">
        <v>27856</v>
      </c>
      <c r="E8377" t="s">
        <v>90</v>
      </c>
      <c r="F8377" t="s">
        <v>15</v>
      </c>
      <c r="G8377" t="s">
        <v>36</v>
      </c>
      <c r="H8377">
        <v>106</v>
      </c>
      <c r="I8377" t="s">
        <v>27863</v>
      </c>
      <c r="J8377" t="s">
        <v>27864</v>
      </c>
      <c r="K8377" t="s">
        <v>27865</v>
      </c>
      <c r="L8377" t="s">
        <v>77914</v>
      </c>
    </row>
    <row r="8378" spans="1:12" x14ac:dyDescent="0.15">
      <c r="A8378" t="s">
        <v>12</v>
      </c>
      <c r="B8378">
        <v>2308068</v>
      </c>
      <c r="C8378">
        <v>2308088</v>
      </c>
      <c r="D8378" t="s">
        <v>27856</v>
      </c>
      <c r="E8378" t="s">
        <v>90</v>
      </c>
      <c r="F8378" t="s">
        <v>15</v>
      </c>
      <c r="G8378" t="s">
        <v>16</v>
      </c>
      <c r="H8378">
        <v>132</v>
      </c>
      <c r="I8378" t="s">
        <v>27866</v>
      </c>
      <c r="J8378" t="s">
        <v>27867</v>
      </c>
      <c r="K8378" t="s">
        <v>27868</v>
      </c>
      <c r="L8378" t="s">
        <v>77938</v>
      </c>
    </row>
    <row r="8379" spans="1:12" x14ac:dyDescent="0.15">
      <c r="A8379" t="s">
        <v>12</v>
      </c>
      <c r="B8379">
        <v>2309408</v>
      </c>
      <c r="C8379">
        <v>2309428</v>
      </c>
      <c r="D8379" t="s">
        <v>27869</v>
      </c>
      <c r="E8379" t="s">
        <v>90</v>
      </c>
      <c r="F8379" t="s">
        <v>76</v>
      </c>
      <c r="G8379" t="s">
        <v>32</v>
      </c>
      <c r="H8379">
        <v>36</v>
      </c>
      <c r="I8379" t="s">
        <v>27870</v>
      </c>
      <c r="J8379" t="s">
        <v>27871</v>
      </c>
      <c r="K8379" t="s">
        <v>27872</v>
      </c>
      <c r="L8379" t="s">
        <v>78003</v>
      </c>
    </row>
    <row r="8380" spans="1:12" x14ac:dyDescent="0.15">
      <c r="A8380" t="s">
        <v>12</v>
      </c>
      <c r="B8380">
        <v>2309387</v>
      </c>
      <c r="C8380">
        <v>2309407</v>
      </c>
      <c r="D8380" t="s">
        <v>27869</v>
      </c>
      <c r="E8380" t="s">
        <v>90</v>
      </c>
      <c r="F8380" t="s">
        <v>76</v>
      </c>
      <c r="G8380" t="s">
        <v>36</v>
      </c>
      <c r="H8380">
        <v>57</v>
      </c>
      <c r="I8380" t="s">
        <v>27873</v>
      </c>
      <c r="J8380" t="s">
        <v>27874</v>
      </c>
      <c r="K8380" t="s">
        <v>27875</v>
      </c>
      <c r="L8380" t="s">
        <v>78049</v>
      </c>
    </row>
    <row r="8381" spans="1:12" x14ac:dyDescent="0.15">
      <c r="A8381" t="s">
        <v>12</v>
      </c>
      <c r="B8381">
        <v>2309356</v>
      </c>
      <c r="C8381">
        <v>2309376</v>
      </c>
      <c r="D8381" t="s">
        <v>27869</v>
      </c>
      <c r="E8381" t="s">
        <v>90</v>
      </c>
      <c r="F8381" t="s">
        <v>76</v>
      </c>
      <c r="G8381" t="s">
        <v>16</v>
      </c>
      <c r="H8381">
        <v>88</v>
      </c>
      <c r="I8381" t="s">
        <v>27876</v>
      </c>
      <c r="J8381" t="s">
        <v>27877</v>
      </c>
      <c r="K8381" t="s">
        <v>27878</v>
      </c>
      <c r="L8381" t="s">
        <v>77923</v>
      </c>
    </row>
    <row r="8382" spans="1:12" x14ac:dyDescent="0.15">
      <c r="A8382" t="s">
        <v>12</v>
      </c>
      <c r="B8382">
        <v>2309332</v>
      </c>
      <c r="C8382">
        <v>2309352</v>
      </c>
      <c r="D8382" t="s">
        <v>27869</v>
      </c>
      <c r="E8382" t="s">
        <v>90</v>
      </c>
      <c r="F8382" t="s">
        <v>76</v>
      </c>
      <c r="G8382" t="s">
        <v>36</v>
      </c>
      <c r="H8382">
        <v>112</v>
      </c>
      <c r="I8382" t="s">
        <v>27879</v>
      </c>
      <c r="J8382" t="s">
        <v>27880</v>
      </c>
      <c r="K8382" t="s">
        <v>27881</v>
      </c>
      <c r="L8382" t="s">
        <v>77950</v>
      </c>
    </row>
    <row r="8383" spans="1:12" x14ac:dyDescent="0.15">
      <c r="A8383" t="s">
        <v>12</v>
      </c>
      <c r="B8383">
        <v>2309552</v>
      </c>
      <c r="C8383">
        <v>2309572</v>
      </c>
      <c r="D8383" t="s">
        <v>27882</v>
      </c>
      <c r="E8383" t="s">
        <v>90</v>
      </c>
      <c r="F8383" t="s">
        <v>15</v>
      </c>
      <c r="G8383" t="s">
        <v>23</v>
      </c>
      <c r="H8383">
        <v>23</v>
      </c>
      <c r="I8383" t="s">
        <v>27883</v>
      </c>
      <c r="J8383" t="s">
        <v>27884</v>
      </c>
      <c r="K8383" t="s">
        <v>27885</v>
      </c>
      <c r="L8383" t="s">
        <v>77975</v>
      </c>
    </row>
    <row r="8384" spans="1:12" x14ac:dyDescent="0.15">
      <c r="A8384" t="s">
        <v>12</v>
      </c>
      <c r="B8384">
        <v>2309583</v>
      </c>
      <c r="C8384">
        <v>2309603</v>
      </c>
      <c r="D8384" t="s">
        <v>27882</v>
      </c>
      <c r="E8384" t="s">
        <v>90</v>
      </c>
      <c r="F8384" t="s">
        <v>15</v>
      </c>
      <c r="G8384" t="s">
        <v>36</v>
      </c>
      <c r="H8384">
        <v>54</v>
      </c>
      <c r="I8384" t="s">
        <v>27886</v>
      </c>
      <c r="J8384" t="s">
        <v>27887</v>
      </c>
      <c r="K8384" t="s">
        <v>27888</v>
      </c>
      <c r="L8384" t="s">
        <v>77961</v>
      </c>
    </row>
    <row r="8385" spans="1:12" x14ac:dyDescent="0.15">
      <c r="A8385" t="s">
        <v>12</v>
      </c>
      <c r="B8385">
        <v>2309618</v>
      </c>
      <c r="C8385">
        <v>2309638</v>
      </c>
      <c r="D8385" t="s">
        <v>27882</v>
      </c>
      <c r="E8385" t="s">
        <v>90</v>
      </c>
      <c r="F8385" t="s">
        <v>15</v>
      </c>
      <c r="G8385" t="s">
        <v>23</v>
      </c>
      <c r="H8385">
        <v>89</v>
      </c>
      <c r="I8385" t="s">
        <v>27889</v>
      </c>
      <c r="J8385" t="s">
        <v>27890</v>
      </c>
      <c r="K8385" t="s">
        <v>27891</v>
      </c>
      <c r="L8385" t="s">
        <v>77964</v>
      </c>
    </row>
    <row r="8386" spans="1:12" x14ac:dyDescent="0.15">
      <c r="A8386" t="s">
        <v>12</v>
      </c>
      <c r="B8386">
        <v>2309689</v>
      </c>
      <c r="C8386">
        <v>2309709</v>
      </c>
      <c r="D8386" t="s">
        <v>27882</v>
      </c>
      <c r="E8386" t="s">
        <v>90</v>
      </c>
      <c r="F8386" t="s">
        <v>15</v>
      </c>
      <c r="G8386" t="s">
        <v>23</v>
      </c>
      <c r="H8386">
        <v>160</v>
      </c>
      <c r="I8386" t="s">
        <v>27892</v>
      </c>
      <c r="J8386" t="s">
        <v>27893</v>
      </c>
      <c r="K8386" t="s">
        <v>27894</v>
      </c>
      <c r="L8386" t="s">
        <v>78075</v>
      </c>
    </row>
    <row r="8387" spans="1:12" x14ac:dyDescent="0.15">
      <c r="A8387" t="s">
        <v>12</v>
      </c>
      <c r="B8387">
        <v>2311335</v>
      </c>
      <c r="C8387">
        <v>2311355</v>
      </c>
      <c r="D8387" t="s">
        <v>27895</v>
      </c>
      <c r="E8387" t="s">
        <v>90</v>
      </c>
      <c r="F8387" t="s">
        <v>15</v>
      </c>
      <c r="G8387" t="s">
        <v>23</v>
      </c>
      <c r="H8387">
        <v>6</v>
      </c>
      <c r="I8387" t="s">
        <v>27896</v>
      </c>
      <c r="J8387" t="s">
        <v>27897</v>
      </c>
      <c r="K8387" t="s">
        <v>27898</v>
      </c>
      <c r="L8387" t="s">
        <v>78025</v>
      </c>
    </row>
    <row r="8388" spans="1:12" x14ac:dyDescent="0.15">
      <c r="A8388" t="s">
        <v>12</v>
      </c>
      <c r="B8388">
        <v>2311357</v>
      </c>
      <c r="C8388">
        <v>2311377</v>
      </c>
      <c r="D8388" t="s">
        <v>27895</v>
      </c>
      <c r="E8388" t="s">
        <v>90</v>
      </c>
      <c r="F8388" t="s">
        <v>15</v>
      </c>
      <c r="G8388" t="s">
        <v>23</v>
      </c>
      <c r="H8388">
        <v>28</v>
      </c>
      <c r="I8388" t="s">
        <v>27899</v>
      </c>
      <c r="J8388" t="s">
        <v>27900</v>
      </c>
      <c r="K8388" t="s">
        <v>27901</v>
      </c>
      <c r="L8388" t="s">
        <v>77956</v>
      </c>
    </row>
    <row r="8389" spans="1:12" x14ac:dyDescent="0.15">
      <c r="A8389" t="s">
        <v>12</v>
      </c>
      <c r="B8389">
        <v>2311377</v>
      </c>
      <c r="C8389">
        <v>2311397</v>
      </c>
      <c r="D8389" t="s">
        <v>27895</v>
      </c>
      <c r="E8389" t="s">
        <v>90</v>
      </c>
      <c r="F8389" t="s">
        <v>15</v>
      </c>
      <c r="G8389" t="s">
        <v>16</v>
      </c>
      <c r="H8389">
        <v>48</v>
      </c>
      <c r="I8389" t="s">
        <v>27902</v>
      </c>
      <c r="J8389" t="s">
        <v>27903</v>
      </c>
      <c r="K8389" t="s">
        <v>27904</v>
      </c>
      <c r="L8389" t="s">
        <v>78018</v>
      </c>
    </row>
    <row r="8390" spans="1:12" x14ac:dyDescent="0.15">
      <c r="A8390" t="s">
        <v>12</v>
      </c>
      <c r="B8390">
        <v>2311426</v>
      </c>
      <c r="C8390">
        <v>2311446</v>
      </c>
      <c r="D8390" t="s">
        <v>27895</v>
      </c>
      <c r="E8390" t="s">
        <v>90</v>
      </c>
      <c r="F8390" t="s">
        <v>15</v>
      </c>
      <c r="G8390" t="s">
        <v>16</v>
      </c>
      <c r="H8390">
        <v>97</v>
      </c>
      <c r="I8390" t="s">
        <v>27905</v>
      </c>
      <c r="J8390" t="s">
        <v>27906</v>
      </c>
      <c r="K8390" t="s">
        <v>27907</v>
      </c>
      <c r="L8390" t="s">
        <v>78010</v>
      </c>
    </row>
    <row r="8391" spans="1:12" x14ac:dyDescent="0.15">
      <c r="A8391" t="s">
        <v>12</v>
      </c>
      <c r="B8391">
        <v>2313329</v>
      </c>
      <c r="C8391">
        <v>2313349</v>
      </c>
      <c r="D8391" t="s">
        <v>27908</v>
      </c>
      <c r="E8391" t="s">
        <v>90</v>
      </c>
      <c r="F8391" t="s">
        <v>15</v>
      </c>
      <c r="G8391" t="s">
        <v>16</v>
      </c>
      <c r="H8391">
        <v>38</v>
      </c>
      <c r="I8391" t="s">
        <v>27909</v>
      </c>
      <c r="J8391" t="s">
        <v>27910</v>
      </c>
      <c r="K8391" t="s">
        <v>27911</v>
      </c>
      <c r="L8391" t="s">
        <v>78008</v>
      </c>
    </row>
    <row r="8392" spans="1:12" x14ac:dyDescent="0.15">
      <c r="A8392" t="s">
        <v>12</v>
      </c>
      <c r="B8392">
        <v>2313350</v>
      </c>
      <c r="C8392">
        <v>2313370</v>
      </c>
      <c r="D8392" t="s">
        <v>27908</v>
      </c>
      <c r="E8392" t="s">
        <v>90</v>
      </c>
      <c r="F8392" t="s">
        <v>15</v>
      </c>
      <c r="G8392" t="s">
        <v>16</v>
      </c>
      <c r="H8392">
        <v>59</v>
      </c>
      <c r="I8392" t="s">
        <v>27912</v>
      </c>
      <c r="J8392" t="s">
        <v>27913</v>
      </c>
      <c r="K8392" t="s">
        <v>27914</v>
      </c>
      <c r="L8392" t="s">
        <v>78009</v>
      </c>
    </row>
    <row r="8393" spans="1:12" x14ac:dyDescent="0.15">
      <c r="A8393" t="s">
        <v>12</v>
      </c>
      <c r="B8393">
        <v>2313395</v>
      </c>
      <c r="C8393">
        <v>2313415</v>
      </c>
      <c r="D8393" t="s">
        <v>27908</v>
      </c>
      <c r="E8393" t="s">
        <v>90</v>
      </c>
      <c r="F8393" t="s">
        <v>15</v>
      </c>
      <c r="G8393" t="s">
        <v>32</v>
      </c>
      <c r="H8393">
        <v>104</v>
      </c>
      <c r="I8393" t="s">
        <v>27915</v>
      </c>
      <c r="J8393" t="s">
        <v>27916</v>
      </c>
      <c r="K8393" t="s">
        <v>27917</v>
      </c>
      <c r="L8393" t="s">
        <v>77963</v>
      </c>
    </row>
    <row r="8394" spans="1:12" x14ac:dyDescent="0.15">
      <c r="A8394" t="s">
        <v>12</v>
      </c>
      <c r="B8394">
        <v>2313419</v>
      </c>
      <c r="C8394">
        <v>2313439</v>
      </c>
      <c r="D8394" t="s">
        <v>27908</v>
      </c>
      <c r="E8394" t="s">
        <v>90</v>
      </c>
      <c r="F8394" t="s">
        <v>15</v>
      </c>
      <c r="G8394" t="s">
        <v>23</v>
      </c>
      <c r="H8394">
        <v>128</v>
      </c>
      <c r="I8394" t="s">
        <v>27918</v>
      </c>
      <c r="J8394" t="s">
        <v>27919</v>
      </c>
      <c r="K8394" t="s">
        <v>27920</v>
      </c>
      <c r="L8394" t="s">
        <v>77934</v>
      </c>
    </row>
    <row r="8395" spans="1:12" x14ac:dyDescent="0.15">
      <c r="A8395" t="s">
        <v>12</v>
      </c>
      <c r="B8395">
        <v>2314220</v>
      </c>
      <c r="C8395">
        <v>2314240</v>
      </c>
      <c r="D8395" t="s">
        <v>27921</v>
      </c>
      <c r="E8395" t="s">
        <v>27922</v>
      </c>
      <c r="F8395" t="s">
        <v>76</v>
      </c>
      <c r="G8395" t="s">
        <v>23</v>
      </c>
      <c r="H8395">
        <v>11</v>
      </c>
      <c r="I8395" t="s">
        <v>27923</v>
      </c>
      <c r="J8395" t="s">
        <v>27924</v>
      </c>
      <c r="K8395" t="s">
        <v>27925</v>
      </c>
      <c r="L8395" t="s">
        <v>77974</v>
      </c>
    </row>
    <row r="8396" spans="1:12" x14ac:dyDescent="0.15">
      <c r="A8396" t="s">
        <v>12</v>
      </c>
      <c r="B8396">
        <v>2314152</v>
      </c>
      <c r="C8396">
        <v>2314172</v>
      </c>
      <c r="D8396" t="s">
        <v>27921</v>
      </c>
      <c r="E8396" t="s">
        <v>27922</v>
      </c>
      <c r="F8396" t="s">
        <v>76</v>
      </c>
      <c r="G8396" t="s">
        <v>16</v>
      </c>
      <c r="H8396">
        <v>79</v>
      </c>
      <c r="I8396" t="s">
        <v>27926</v>
      </c>
      <c r="J8396" t="s">
        <v>27927</v>
      </c>
      <c r="K8396" t="s">
        <v>27928</v>
      </c>
      <c r="L8396" t="s">
        <v>77993</v>
      </c>
    </row>
    <row r="8397" spans="1:12" x14ac:dyDescent="0.15">
      <c r="A8397" t="s">
        <v>12</v>
      </c>
      <c r="B8397">
        <v>2314076</v>
      </c>
      <c r="C8397">
        <v>2314096</v>
      </c>
      <c r="D8397" t="s">
        <v>27921</v>
      </c>
      <c r="E8397" t="s">
        <v>27922</v>
      </c>
      <c r="F8397" t="s">
        <v>76</v>
      </c>
      <c r="G8397" t="s">
        <v>23</v>
      </c>
      <c r="H8397">
        <v>155</v>
      </c>
      <c r="I8397" t="s">
        <v>27929</v>
      </c>
      <c r="J8397" t="s">
        <v>27930</v>
      </c>
      <c r="K8397" t="s">
        <v>27931</v>
      </c>
      <c r="L8397" t="s">
        <v>78083</v>
      </c>
    </row>
    <row r="8398" spans="1:12" x14ac:dyDescent="0.15">
      <c r="A8398" t="s">
        <v>12</v>
      </c>
      <c r="B8398">
        <v>2314023</v>
      </c>
      <c r="C8398">
        <v>2314043</v>
      </c>
      <c r="D8398" t="s">
        <v>27921</v>
      </c>
      <c r="E8398" t="s">
        <v>27922</v>
      </c>
      <c r="F8398" t="s">
        <v>76</v>
      </c>
      <c r="G8398" t="s">
        <v>36</v>
      </c>
      <c r="H8398">
        <v>208</v>
      </c>
      <c r="I8398" t="s">
        <v>27932</v>
      </c>
      <c r="J8398" t="s">
        <v>27933</v>
      </c>
      <c r="K8398" t="s">
        <v>27934</v>
      </c>
      <c r="L8398" t="s">
        <v>78159</v>
      </c>
    </row>
    <row r="8399" spans="1:12" x14ac:dyDescent="0.15">
      <c r="A8399" t="s">
        <v>12</v>
      </c>
      <c r="B8399">
        <v>2314927</v>
      </c>
      <c r="C8399">
        <v>2314947</v>
      </c>
      <c r="D8399" t="s">
        <v>27935</v>
      </c>
      <c r="E8399" t="s">
        <v>27936</v>
      </c>
      <c r="F8399" t="s">
        <v>76</v>
      </c>
      <c r="G8399" t="s">
        <v>23</v>
      </c>
      <c r="H8399">
        <v>38</v>
      </c>
      <c r="I8399" t="s">
        <v>27937</v>
      </c>
      <c r="J8399" t="s">
        <v>27938</v>
      </c>
      <c r="K8399" t="s">
        <v>27939</v>
      </c>
      <c r="L8399" t="s">
        <v>78008</v>
      </c>
    </row>
    <row r="8400" spans="1:12" x14ac:dyDescent="0.15">
      <c r="A8400" t="s">
        <v>12</v>
      </c>
      <c r="B8400">
        <v>2314901</v>
      </c>
      <c r="C8400">
        <v>2314921</v>
      </c>
      <c r="D8400" t="s">
        <v>27935</v>
      </c>
      <c r="E8400" t="s">
        <v>27936</v>
      </c>
      <c r="F8400" t="s">
        <v>76</v>
      </c>
      <c r="G8400" t="s">
        <v>16</v>
      </c>
      <c r="H8400">
        <v>64</v>
      </c>
      <c r="I8400" t="s">
        <v>27940</v>
      </c>
      <c r="J8400" t="s">
        <v>27941</v>
      </c>
      <c r="K8400" t="s">
        <v>27942</v>
      </c>
      <c r="L8400" t="s">
        <v>77989</v>
      </c>
    </row>
    <row r="8401" spans="1:12" x14ac:dyDescent="0.15">
      <c r="A8401" t="s">
        <v>12</v>
      </c>
      <c r="B8401">
        <v>2314870</v>
      </c>
      <c r="C8401">
        <v>2314890</v>
      </c>
      <c r="D8401" t="s">
        <v>27935</v>
      </c>
      <c r="E8401" t="s">
        <v>27936</v>
      </c>
      <c r="F8401" t="s">
        <v>76</v>
      </c>
      <c r="G8401" t="s">
        <v>23</v>
      </c>
      <c r="H8401">
        <v>95</v>
      </c>
      <c r="I8401" t="s">
        <v>27943</v>
      </c>
      <c r="J8401" t="s">
        <v>27944</v>
      </c>
      <c r="K8401" t="s">
        <v>27945</v>
      </c>
      <c r="L8401" t="s">
        <v>77920</v>
      </c>
    </row>
    <row r="8402" spans="1:12" x14ac:dyDescent="0.15">
      <c r="A8402" t="s">
        <v>12</v>
      </c>
      <c r="B8402">
        <v>2314841</v>
      </c>
      <c r="C8402">
        <v>2314861</v>
      </c>
      <c r="D8402" t="s">
        <v>27935</v>
      </c>
      <c r="E8402" t="s">
        <v>27936</v>
      </c>
      <c r="F8402" t="s">
        <v>76</v>
      </c>
      <c r="G8402" t="s">
        <v>32</v>
      </c>
      <c r="H8402">
        <v>124</v>
      </c>
      <c r="I8402" t="s">
        <v>27946</v>
      </c>
      <c r="J8402" t="s">
        <v>27947</v>
      </c>
      <c r="K8402" t="s">
        <v>27948</v>
      </c>
      <c r="L8402" t="s">
        <v>78046</v>
      </c>
    </row>
    <row r="8403" spans="1:12" x14ac:dyDescent="0.15">
      <c r="A8403" t="s">
        <v>12</v>
      </c>
      <c r="B8403">
        <v>2315643</v>
      </c>
      <c r="C8403">
        <v>2315663</v>
      </c>
      <c r="D8403" t="s">
        <v>27949</v>
      </c>
      <c r="E8403" t="s">
        <v>27950</v>
      </c>
      <c r="F8403" t="s">
        <v>76</v>
      </c>
      <c r="G8403" t="s">
        <v>23</v>
      </c>
      <c r="H8403">
        <v>8</v>
      </c>
      <c r="I8403" t="s">
        <v>27951</v>
      </c>
      <c r="J8403" t="s">
        <v>27952</v>
      </c>
      <c r="K8403" t="s">
        <v>27953</v>
      </c>
      <c r="L8403" t="s">
        <v>77955</v>
      </c>
    </row>
    <row r="8404" spans="1:12" x14ac:dyDescent="0.15">
      <c r="A8404" t="s">
        <v>12</v>
      </c>
      <c r="B8404">
        <v>2315614</v>
      </c>
      <c r="C8404">
        <v>2315634</v>
      </c>
      <c r="D8404" t="s">
        <v>27949</v>
      </c>
      <c r="E8404" t="s">
        <v>27950</v>
      </c>
      <c r="F8404" t="s">
        <v>76</v>
      </c>
      <c r="G8404" t="s">
        <v>16</v>
      </c>
      <c r="H8404">
        <v>37</v>
      </c>
      <c r="I8404" t="s">
        <v>27954</v>
      </c>
      <c r="J8404" t="s">
        <v>27955</v>
      </c>
      <c r="K8404" t="s">
        <v>27956</v>
      </c>
      <c r="L8404" t="s">
        <v>77906</v>
      </c>
    </row>
    <row r="8405" spans="1:12" x14ac:dyDescent="0.15">
      <c r="A8405" t="s">
        <v>12</v>
      </c>
      <c r="B8405">
        <v>2315536</v>
      </c>
      <c r="C8405">
        <v>2315556</v>
      </c>
      <c r="D8405" t="s">
        <v>27949</v>
      </c>
      <c r="E8405" t="s">
        <v>27950</v>
      </c>
      <c r="F8405" t="s">
        <v>76</v>
      </c>
      <c r="G8405" t="s">
        <v>32</v>
      </c>
      <c r="H8405">
        <v>115</v>
      </c>
      <c r="I8405" t="s">
        <v>27957</v>
      </c>
      <c r="J8405" t="s">
        <v>27958</v>
      </c>
      <c r="K8405" t="s">
        <v>27959</v>
      </c>
      <c r="L8405" t="s">
        <v>78020</v>
      </c>
    </row>
    <row r="8406" spans="1:12" x14ac:dyDescent="0.15">
      <c r="A8406" t="s">
        <v>12</v>
      </c>
      <c r="B8406">
        <v>2315516</v>
      </c>
      <c r="C8406">
        <v>2315536</v>
      </c>
      <c r="D8406" t="s">
        <v>27949</v>
      </c>
      <c r="E8406" t="s">
        <v>27950</v>
      </c>
      <c r="F8406" t="s">
        <v>76</v>
      </c>
      <c r="G8406" t="s">
        <v>16</v>
      </c>
      <c r="H8406">
        <v>135</v>
      </c>
      <c r="I8406" t="s">
        <v>27960</v>
      </c>
      <c r="J8406" t="s">
        <v>27961</v>
      </c>
      <c r="K8406" t="s">
        <v>27962</v>
      </c>
      <c r="L8406" t="s">
        <v>77978</v>
      </c>
    </row>
    <row r="8407" spans="1:12" x14ac:dyDescent="0.15">
      <c r="A8407" t="s">
        <v>12</v>
      </c>
      <c r="B8407">
        <v>2316464</v>
      </c>
      <c r="C8407">
        <v>2316484</v>
      </c>
      <c r="D8407" t="s">
        <v>27963</v>
      </c>
      <c r="E8407" t="s">
        <v>27964</v>
      </c>
      <c r="F8407" t="s">
        <v>76</v>
      </c>
      <c r="G8407" t="s">
        <v>36</v>
      </c>
      <c r="H8407">
        <v>28</v>
      </c>
      <c r="I8407" t="s">
        <v>27965</v>
      </c>
      <c r="J8407" t="s">
        <v>27966</v>
      </c>
      <c r="K8407" t="s">
        <v>27967</v>
      </c>
      <c r="L8407" t="s">
        <v>77956</v>
      </c>
    </row>
    <row r="8408" spans="1:12" x14ac:dyDescent="0.15">
      <c r="A8408" t="s">
        <v>12</v>
      </c>
      <c r="B8408">
        <v>2316441</v>
      </c>
      <c r="C8408">
        <v>2316461</v>
      </c>
      <c r="D8408" t="s">
        <v>27963</v>
      </c>
      <c r="E8408" t="s">
        <v>27964</v>
      </c>
      <c r="F8408" t="s">
        <v>76</v>
      </c>
      <c r="G8408" t="s">
        <v>16</v>
      </c>
      <c r="H8408">
        <v>51</v>
      </c>
      <c r="I8408" t="s">
        <v>27968</v>
      </c>
      <c r="J8408" t="s">
        <v>27969</v>
      </c>
      <c r="K8408" t="s">
        <v>27970</v>
      </c>
      <c r="L8408" t="s">
        <v>78023</v>
      </c>
    </row>
    <row r="8409" spans="1:12" x14ac:dyDescent="0.15">
      <c r="A8409" t="s">
        <v>12</v>
      </c>
      <c r="B8409">
        <v>2316391</v>
      </c>
      <c r="C8409">
        <v>2316411</v>
      </c>
      <c r="D8409" t="s">
        <v>27963</v>
      </c>
      <c r="E8409" t="s">
        <v>27964</v>
      </c>
      <c r="F8409" t="s">
        <v>76</v>
      </c>
      <c r="G8409" t="s">
        <v>36</v>
      </c>
      <c r="H8409">
        <v>101</v>
      </c>
      <c r="I8409" t="s">
        <v>27971</v>
      </c>
      <c r="J8409" t="s">
        <v>27972</v>
      </c>
      <c r="K8409" t="s">
        <v>27973</v>
      </c>
      <c r="L8409" t="s">
        <v>77997</v>
      </c>
    </row>
    <row r="8410" spans="1:12" x14ac:dyDescent="0.15">
      <c r="A8410" t="s">
        <v>12</v>
      </c>
      <c r="B8410">
        <v>2316352</v>
      </c>
      <c r="C8410">
        <v>2316372</v>
      </c>
      <c r="D8410" t="s">
        <v>27963</v>
      </c>
      <c r="E8410" t="s">
        <v>27964</v>
      </c>
      <c r="F8410" t="s">
        <v>76</v>
      </c>
      <c r="G8410" t="s">
        <v>16</v>
      </c>
      <c r="H8410">
        <v>140</v>
      </c>
      <c r="I8410" t="s">
        <v>27974</v>
      </c>
      <c r="J8410" t="s">
        <v>27975</v>
      </c>
      <c r="K8410" t="s">
        <v>27976</v>
      </c>
      <c r="L8410" t="s">
        <v>78038</v>
      </c>
    </row>
    <row r="8411" spans="1:12" x14ac:dyDescent="0.15">
      <c r="A8411" t="s">
        <v>12</v>
      </c>
      <c r="B8411">
        <v>2317714</v>
      </c>
      <c r="C8411">
        <v>2317734</v>
      </c>
      <c r="D8411" t="s">
        <v>27977</v>
      </c>
      <c r="E8411" t="s">
        <v>90</v>
      </c>
      <c r="F8411" t="s">
        <v>76</v>
      </c>
      <c r="G8411" t="s">
        <v>16</v>
      </c>
      <c r="H8411">
        <v>7</v>
      </c>
      <c r="I8411" t="s">
        <v>27978</v>
      </c>
      <c r="J8411" t="s">
        <v>27979</v>
      </c>
      <c r="K8411" t="s">
        <v>27980</v>
      </c>
      <c r="L8411" t="s">
        <v>77909</v>
      </c>
    </row>
    <row r="8412" spans="1:12" x14ac:dyDescent="0.15">
      <c r="A8412" t="s">
        <v>12</v>
      </c>
      <c r="B8412">
        <v>2317693</v>
      </c>
      <c r="C8412">
        <v>2317713</v>
      </c>
      <c r="D8412" t="s">
        <v>27977</v>
      </c>
      <c r="E8412" t="s">
        <v>90</v>
      </c>
      <c r="F8412" t="s">
        <v>76</v>
      </c>
      <c r="G8412" t="s">
        <v>32</v>
      </c>
      <c r="H8412">
        <v>28</v>
      </c>
      <c r="I8412" t="s">
        <v>27981</v>
      </c>
      <c r="J8412" t="s">
        <v>27982</v>
      </c>
      <c r="K8412" t="s">
        <v>27983</v>
      </c>
      <c r="L8412" t="s">
        <v>77956</v>
      </c>
    </row>
    <row r="8413" spans="1:12" x14ac:dyDescent="0.15">
      <c r="A8413" t="s">
        <v>12</v>
      </c>
      <c r="B8413">
        <v>2317663</v>
      </c>
      <c r="C8413">
        <v>2317683</v>
      </c>
      <c r="D8413" t="s">
        <v>27977</v>
      </c>
      <c r="E8413" t="s">
        <v>90</v>
      </c>
      <c r="F8413" t="s">
        <v>76</v>
      </c>
      <c r="G8413" t="s">
        <v>23</v>
      </c>
      <c r="H8413">
        <v>58</v>
      </c>
      <c r="I8413" t="s">
        <v>27984</v>
      </c>
      <c r="J8413" t="s">
        <v>27985</v>
      </c>
      <c r="K8413" t="s">
        <v>27986</v>
      </c>
      <c r="L8413" t="s">
        <v>77911</v>
      </c>
    </row>
    <row r="8414" spans="1:12" x14ac:dyDescent="0.15">
      <c r="A8414" t="s">
        <v>12</v>
      </c>
      <c r="B8414">
        <v>2317642</v>
      </c>
      <c r="C8414">
        <v>2317662</v>
      </c>
      <c r="D8414" t="s">
        <v>27977</v>
      </c>
      <c r="E8414" t="s">
        <v>90</v>
      </c>
      <c r="F8414" t="s">
        <v>76</v>
      </c>
      <c r="G8414" t="s">
        <v>36</v>
      </c>
      <c r="H8414">
        <v>79</v>
      </c>
      <c r="I8414" t="s">
        <v>27987</v>
      </c>
      <c r="J8414" t="s">
        <v>27988</v>
      </c>
      <c r="K8414" t="s">
        <v>27989</v>
      </c>
      <c r="L8414" t="s">
        <v>77993</v>
      </c>
    </row>
    <row r="8415" spans="1:12" x14ac:dyDescent="0.15">
      <c r="A8415" t="s">
        <v>12</v>
      </c>
      <c r="B8415">
        <v>2317854</v>
      </c>
      <c r="C8415">
        <v>2317874</v>
      </c>
      <c r="D8415" t="s">
        <v>27990</v>
      </c>
      <c r="E8415" t="s">
        <v>90</v>
      </c>
      <c r="F8415" t="s">
        <v>15</v>
      </c>
      <c r="G8415" t="s">
        <v>23</v>
      </c>
      <c r="H8415">
        <v>13</v>
      </c>
      <c r="I8415" t="s">
        <v>27991</v>
      </c>
      <c r="J8415" t="s">
        <v>27992</v>
      </c>
      <c r="K8415" t="s">
        <v>27993</v>
      </c>
      <c r="L8415" t="s">
        <v>77935</v>
      </c>
    </row>
    <row r="8416" spans="1:12" x14ac:dyDescent="0.15">
      <c r="A8416" t="s">
        <v>12</v>
      </c>
      <c r="B8416">
        <v>2317877</v>
      </c>
      <c r="C8416">
        <v>2317897</v>
      </c>
      <c r="D8416" t="s">
        <v>27990</v>
      </c>
      <c r="E8416" t="s">
        <v>90</v>
      </c>
      <c r="F8416" t="s">
        <v>15</v>
      </c>
      <c r="G8416" t="s">
        <v>36</v>
      </c>
      <c r="H8416">
        <v>36</v>
      </c>
      <c r="I8416" t="s">
        <v>27994</v>
      </c>
      <c r="J8416" t="s">
        <v>27995</v>
      </c>
      <c r="K8416" t="s">
        <v>27996</v>
      </c>
      <c r="L8416" t="s">
        <v>78003</v>
      </c>
    </row>
    <row r="8417" spans="1:12" x14ac:dyDescent="0.15">
      <c r="A8417" t="s">
        <v>12</v>
      </c>
      <c r="B8417">
        <v>2317902</v>
      </c>
      <c r="C8417">
        <v>2317922</v>
      </c>
      <c r="D8417" t="s">
        <v>27990</v>
      </c>
      <c r="E8417" t="s">
        <v>90</v>
      </c>
      <c r="F8417" t="s">
        <v>15</v>
      </c>
      <c r="G8417" t="s">
        <v>36</v>
      </c>
      <c r="H8417">
        <v>61</v>
      </c>
      <c r="I8417" t="s">
        <v>27997</v>
      </c>
      <c r="J8417" t="s">
        <v>27998</v>
      </c>
      <c r="K8417" t="s">
        <v>27999</v>
      </c>
      <c r="L8417" t="s">
        <v>77979</v>
      </c>
    </row>
    <row r="8418" spans="1:12" x14ac:dyDescent="0.15">
      <c r="A8418" t="s">
        <v>12</v>
      </c>
      <c r="B8418">
        <v>2317933</v>
      </c>
      <c r="C8418">
        <v>2317953</v>
      </c>
      <c r="D8418" t="s">
        <v>27990</v>
      </c>
      <c r="E8418" t="s">
        <v>90</v>
      </c>
      <c r="F8418" t="s">
        <v>15</v>
      </c>
      <c r="G8418" t="s">
        <v>16</v>
      </c>
      <c r="H8418">
        <v>92</v>
      </c>
      <c r="I8418" t="s">
        <v>28000</v>
      </c>
      <c r="J8418" t="s">
        <v>28001</v>
      </c>
      <c r="K8418" t="s">
        <v>28002</v>
      </c>
      <c r="L8418" t="s">
        <v>78032</v>
      </c>
    </row>
    <row r="8419" spans="1:12" x14ac:dyDescent="0.15">
      <c r="A8419" t="s">
        <v>12</v>
      </c>
      <c r="B8419">
        <v>2318938</v>
      </c>
      <c r="C8419">
        <v>2318958</v>
      </c>
      <c r="D8419" t="s">
        <v>28003</v>
      </c>
      <c r="E8419" t="s">
        <v>90</v>
      </c>
      <c r="F8419" t="s">
        <v>15</v>
      </c>
      <c r="G8419" t="s">
        <v>23</v>
      </c>
      <c r="H8419">
        <v>23</v>
      </c>
      <c r="I8419" t="s">
        <v>28004</v>
      </c>
      <c r="J8419" t="s">
        <v>28005</v>
      </c>
      <c r="K8419" t="s">
        <v>28006</v>
      </c>
      <c r="L8419" t="s">
        <v>77975</v>
      </c>
    </row>
    <row r="8420" spans="1:12" x14ac:dyDescent="0.15">
      <c r="A8420" t="s">
        <v>12</v>
      </c>
      <c r="B8420">
        <v>2318966</v>
      </c>
      <c r="C8420">
        <v>2318986</v>
      </c>
      <c r="D8420" t="s">
        <v>28003</v>
      </c>
      <c r="E8420" t="s">
        <v>90</v>
      </c>
      <c r="F8420" t="s">
        <v>15</v>
      </c>
      <c r="G8420" t="s">
        <v>16</v>
      </c>
      <c r="H8420">
        <v>51</v>
      </c>
      <c r="I8420" t="s">
        <v>28007</v>
      </c>
      <c r="J8420" t="s">
        <v>28008</v>
      </c>
      <c r="K8420" t="s">
        <v>28009</v>
      </c>
      <c r="L8420" t="s">
        <v>78023</v>
      </c>
    </row>
    <row r="8421" spans="1:12" x14ac:dyDescent="0.15">
      <c r="A8421" t="s">
        <v>12</v>
      </c>
      <c r="B8421">
        <v>2319027</v>
      </c>
      <c r="C8421">
        <v>2319047</v>
      </c>
      <c r="D8421" t="s">
        <v>28003</v>
      </c>
      <c r="E8421" t="s">
        <v>90</v>
      </c>
      <c r="F8421" t="s">
        <v>15</v>
      </c>
      <c r="G8421" t="s">
        <v>36</v>
      </c>
      <c r="H8421">
        <v>112</v>
      </c>
      <c r="I8421" t="s">
        <v>28010</v>
      </c>
      <c r="J8421" t="s">
        <v>28011</v>
      </c>
      <c r="K8421" t="s">
        <v>28012</v>
      </c>
      <c r="L8421" t="s">
        <v>77950</v>
      </c>
    </row>
    <row r="8422" spans="1:12" x14ac:dyDescent="0.15">
      <c r="A8422" t="s">
        <v>12</v>
      </c>
      <c r="B8422">
        <v>2319052</v>
      </c>
      <c r="C8422">
        <v>2319072</v>
      </c>
      <c r="D8422" t="s">
        <v>28003</v>
      </c>
      <c r="E8422" t="s">
        <v>90</v>
      </c>
      <c r="F8422" t="s">
        <v>15</v>
      </c>
      <c r="G8422" t="s">
        <v>23</v>
      </c>
      <c r="H8422">
        <v>137</v>
      </c>
      <c r="I8422" t="s">
        <v>28013</v>
      </c>
      <c r="J8422" t="s">
        <v>28014</v>
      </c>
      <c r="K8422" t="s">
        <v>28015</v>
      </c>
      <c r="L8422" t="s">
        <v>77987</v>
      </c>
    </row>
    <row r="8423" spans="1:12" x14ac:dyDescent="0.15">
      <c r="A8423" t="s">
        <v>12</v>
      </c>
      <c r="B8423">
        <v>2320788</v>
      </c>
      <c r="C8423">
        <v>2320808</v>
      </c>
      <c r="D8423" t="s">
        <v>28016</v>
      </c>
      <c r="E8423" t="s">
        <v>90</v>
      </c>
      <c r="F8423" t="s">
        <v>76</v>
      </c>
      <c r="G8423" t="s">
        <v>23</v>
      </c>
      <c r="H8423">
        <v>14</v>
      </c>
      <c r="I8423" t="s">
        <v>28017</v>
      </c>
      <c r="J8423" t="s">
        <v>28018</v>
      </c>
      <c r="K8423" t="s">
        <v>28019</v>
      </c>
      <c r="L8423" t="s">
        <v>77924</v>
      </c>
    </row>
    <row r="8424" spans="1:12" x14ac:dyDescent="0.15">
      <c r="A8424" t="s">
        <v>12</v>
      </c>
      <c r="B8424">
        <v>2320755</v>
      </c>
      <c r="C8424">
        <v>2320775</v>
      </c>
      <c r="D8424" t="s">
        <v>28016</v>
      </c>
      <c r="E8424" t="s">
        <v>90</v>
      </c>
      <c r="F8424" t="s">
        <v>76</v>
      </c>
      <c r="G8424" t="s">
        <v>23</v>
      </c>
      <c r="H8424">
        <v>47</v>
      </c>
      <c r="I8424" t="s">
        <v>28020</v>
      </c>
      <c r="J8424" t="s">
        <v>28021</v>
      </c>
      <c r="K8424" t="s">
        <v>28022</v>
      </c>
      <c r="L8424" t="s">
        <v>77932</v>
      </c>
    </row>
    <row r="8425" spans="1:12" x14ac:dyDescent="0.15">
      <c r="A8425" t="s">
        <v>12</v>
      </c>
      <c r="B8425">
        <v>2320718</v>
      </c>
      <c r="C8425">
        <v>2320738</v>
      </c>
      <c r="D8425" t="s">
        <v>28016</v>
      </c>
      <c r="E8425" t="s">
        <v>90</v>
      </c>
      <c r="F8425" t="s">
        <v>76</v>
      </c>
      <c r="G8425" t="s">
        <v>16</v>
      </c>
      <c r="H8425">
        <v>84</v>
      </c>
      <c r="I8425" t="s">
        <v>28023</v>
      </c>
      <c r="J8425" t="s">
        <v>28024</v>
      </c>
      <c r="K8425" t="s">
        <v>28025</v>
      </c>
      <c r="L8425" t="s">
        <v>77946</v>
      </c>
    </row>
    <row r="8426" spans="1:12" x14ac:dyDescent="0.15">
      <c r="A8426" t="s">
        <v>12</v>
      </c>
      <c r="B8426">
        <v>2320695</v>
      </c>
      <c r="C8426">
        <v>2320715</v>
      </c>
      <c r="D8426" t="s">
        <v>28016</v>
      </c>
      <c r="E8426" t="s">
        <v>90</v>
      </c>
      <c r="F8426" t="s">
        <v>76</v>
      </c>
      <c r="G8426" t="s">
        <v>23</v>
      </c>
      <c r="H8426">
        <v>107</v>
      </c>
      <c r="I8426" t="s">
        <v>28026</v>
      </c>
      <c r="J8426" t="s">
        <v>28027</v>
      </c>
      <c r="K8426" t="s">
        <v>28028</v>
      </c>
      <c r="L8426" t="s">
        <v>77983</v>
      </c>
    </row>
    <row r="8427" spans="1:12" x14ac:dyDescent="0.15">
      <c r="A8427" t="s">
        <v>12</v>
      </c>
      <c r="B8427">
        <v>2321626</v>
      </c>
      <c r="C8427">
        <v>2321646</v>
      </c>
      <c r="D8427" t="s">
        <v>28029</v>
      </c>
      <c r="E8427" t="s">
        <v>90</v>
      </c>
      <c r="F8427" t="s">
        <v>76</v>
      </c>
      <c r="G8427" t="s">
        <v>36</v>
      </c>
      <c r="H8427">
        <v>0</v>
      </c>
      <c r="I8427" t="s">
        <v>28030</v>
      </c>
      <c r="J8427" t="s">
        <v>28031</v>
      </c>
      <c r="K8427" t="s">
        <v>28032</v>
      </c>
      <c r="L8427" t="s">
        <v>77980</v>
      </c>
    </row>
    <row r="8428" spans="1:12" x14ac:dyDescent="0.15">
      <c r="A8428" t="s">
        <v>12</v>
      </c>
      <c r="B8428">
        <v>2321574</v>
      </c>
      <c r="C8428">
        <v>2321594</v>
      </c>
      <c r="D8428" t="s">
        <v>28029</v>
      </c>
      <c r="E8428" t="s">
        <v>90</v>
      </c>
      <c r="F8428" t="s">
        <v>76</v>
      </c>
      <c r="G8428" t="s">
        <v>32</v>
      </c>
      <c r="H8428">
        <v>52</v>
      </c>
      <c r="I8428" t="s">
        <v>28033</v>
      </c>
      <c r="J8428" t="s">
        <v>28034</v>
      </c>
      <c r="K8428" t="s">
        <v>28035</v>
      </c>
      <c r="L8428" t="s">
        <v>77959</v>
      </c>
    </row>
    <row r="8429" spans="1:12" x14ac:dyDescent="0.15">
      <c r="A8429" t="s">
        <v>12</v>
      </c>
      <c r="B8429">
        <v>2321550</v>
      </c>
      <c r="C8429">
        <v>2321570</v>
      </c>
      <c r="D8429" t="s">
        <v>28029</v>
      </c>
      <c r="E8429" t="s">
        <v>90</v>
      </c>
      <c r="F8429" t="s">
        <v>76</v>
      </c>
      <c r="G8429" t="s">
        <v>36</v>
      </c>
      <c r="H8429">
        <v>76</v>
      </c>
      <c r="I8429" t="s">
        <v>28036</v>
      </c>
      <c r="J8429" t="s">
        <v>28037</v>
      </c>
      <c r="K8429" t="s">
        <v>28038</v>
      </c>
      <c r="L8429" t="s">
        <v>77985</v>
      </c>
    </row>
    <row r="8430" spans="1:12" x14ac:dyDescent="0.15">
      <c r="A8430" t="s">
        <v>12</v>
      </c>
      <c r="B8430">
        <v>2321514</v>
      </c>
      <c r="C8430">
        <v>2321534</v>
      </c>
      <c r="D8430" t="s">
        <v>28029</v>
      </c>
      <c r="E8430" t="s">
        <v>90</v>
      </c>
      <c r="F8430" t="s">
        <v>76</v>
      </c>
      <c r="G8430" t="s">
        <v>32</v>
      </c>
      <c r="H8430">
        <v>112</v>
      </c>
      <c r="I8430" t="s">
        <v>28039</v>
      </c>
      <c r="J8430" t="s">
        <v>28040</v>
      </c>
      <c r="K8430" t="s">
        <v>28041</v>
      </c>
      <c r="L8430" t="s">
        <v>77950</v>
      </c>
    </row>
    <row r="8431" spans="1:12" x14ac:dyDescent="0.15">
      <c r="A8431" t="s">
        <v>12</v>
      </c>
      <c r="B8431">
        <v>2321867</v>
      </c>
      <c r="C8431">
        <v>2321887</v>
      </c>
      <c r="D8431" t="s">
        <v>28042</v>
      </c>
      <c r="E8431" t="s">
        <v>90</v>
      </c>
      <c r="F8431" t="s">
        <v>15</v>
      </c>
      <c r="G8431" t="s">
        <v>16</v>
      </c>
      <c r="H8431">
        <v>11</v>
      </c>
      <c r="I8431" t="s">
        <v>28043</v>
      </c>
      <c r="J8431" t="s">
        <v>28044</v>
      </c>
      <c r="K8431" t="s">
        <v>28045</v>
      </c>
      <c r="L8431" t="s">
        <v>77974</v>
      </c>
    </row>
    <row r="8432" spans="1:12" x14ac:dyDescent="0.15">
      <c r="A8432" t="s">
        <v>12</v>
      </c>
      <c r="B8432">
        <v>2321887</v>
      </c>
      <c r="C8432">
        <v>2321907</v>
      </c>
      <c r="D8432" t="s">
        <v>28042</v>
      </c>
      <c r="E8432" t="s">
        <v>90</v>
      </c>
      <c r="F8432" t="s">
        <v>15</v>
      </c>
      <c r="G8432" t="s">
        <v>36</v>
      </c>
      <c r="H8432">
        <v>31</v>
      </c>
      <c r="I8432" t="s">
        <v>28046</v>
      </c>
      <c r="J8432" t="s">
        <v>28047</v>
      </c>
      <c r="K8432" t="s">
        <v>28048</v>
      </c>
      <c r="L8432" t="s">
        <v>77910</v>
      </c>
    </row>
    <row r="8433" spans="1:12" x14ac:dyDescent="0.15">
      <c r="A8433" t="s">
        <v>12</v>
      </c>
      <c r="B8433">
        <v>2321914</v>
      </c>
      <c r="C8433">
        <v>2321934</v>
      </c>
      <c r="D8433" t="s">
        <v>28042</v>
      </c>
      <c r="E8433" t="s">
        <v>90</v>
      </c>
      <c r="F8433" t="s">
        <v>15</v>
      </c>
      <c r="G8433" t="s">
        <v>36</v>
      </c>
      <c r="H8433">
        <v>58</v>
      </c>
      <c r="I8433" t="s">
        <v>28049</v>
      </c>
      <c r="J8433" t="s">
        <v>28050</v>
      </c>
      <c r="K8433" t="s">
        <v>28051</v>
      </c>
      <c r="L8433" t="s">
        <v>77911</v>
      </c>
    </row>
    <row r="8434" spans="1:12" x14ac:dyDescent="0.15">
      <c r="A8434" t="s">
        <v>12</v>
      </c>
      <c r="B8434">
        <v>2321941</v>
      </c>
      <c r="C8434">
        <v>2321961</v>
      </c>
      <c r="D8434" t="s">
        <v>28042</v>
      </c>
      <c r="E8434" t="s">
        <v>90</v>
      </c>
      <c r="F8434" t="s">
        <v>15</v>
      </c>
      <c r="G8434" t="s">
        <v>23</v>
      </c>
      <c r="H8434">
        <v>85</v>
      </c>
      <c r="I8434" t="s">
        <v>28052</v>
      </c>
      <c r="J8434" t="s">
        <v>28053</v>
      </c>
      <c r="K8434" t="s">
        <v>28054</v>
      </c>
      <c r="L8434" t="s">
        <v>77972</v>
      </c>
    </row>
    <row r="8435" spans="1:12" x14ac:dyDescent="0.15">
      <c r="A8435" t="s">
        <v>12</v>
      </c>
      <c r="B8435">
        <v>2322744</v>
      </c>
      <c r="C8435">
        <v>2322764</v>
      </c>
      <c r="D8435" t="s">
        <v>28055</v>
      </c>
      <c r="E8435" t="s">
        <v>90</v>
      </c>
      <c r="F8435" t="s">
        <v>15</v>
      </c>
      <c r="G8435" t="s">
        <v>32</v>
      </c>
      <c r="H8435">
        <v>1</v>
      </c>
      <c r="I8435" t="s">
        <v>28056</v>
      </c>
      <c r="J8435" t="s">
        <v>28057</v>
      </c>
      <c r="K8435" t="s">
        <v>28058</v>
      </c>
      <c r="L8435" t="s">
        <v>77917</v>
      </c>
    </row>
    <row r="8436" spans="1:12" x14ac:dyDescent="0.15">
      <c r="A8436" t="s">
        <v>12</v>
      </c>
      <c r="B8436">
        <v>2322777</v>
      </c>
      <c r="C8436">
        <v>2322797</v>
      </c>
      <c r="D8436" t="s">
        <v>28055</v>
      </c>
      <c r="E8436" t="s">
        <v>90</v>
      </c>
      <c r="F8436" t="s">
        <v>15</v>
      </c>
      <c r="G8436" t="s">
        <v>16</v>
      </c>
      <c r="H8436">
        <v>34</v>
      </c>
      <c r="I8436" t="s">
        <v>28059</v>
      </c>
      <c r="J8436" t="s">
        <v>28060</v>
      </c>
      <c r="K8436" t="s">
        <v>28061</v>
      </c>
      <c r="L8436" t="s">
        <v>77999</v>
      </c>
    </row>
    <row r="8437" spans="1:12" x14ac:dyDescent="0.15">
      <c r="A8437" t="s">
        <v>12</v>
      </c>
      <c r="B8437">
        <v>2322797</v>
      </c>
      <c r="C8437">
        <v>2322817</v>
      </c>
      <c r="D8437" t="s">
        <v>28055</v>
      </c>
      <c r="E8437" t="s">
        <v>90</v>
      </c>
      <c r="F8437" t="s">
        <v>15</v>
      </c>
      <c r="G8437" t="s">
        <v>36</v>
      </c>
      <c r="H8437">
        <v>54</v>
      </c>
      <c r="I8437" t="s">
        <v>28062</v>
      </c>
      <c r="J8437" t="s">
        <v>28063</v>
      </c>
      <c r="K8437" t="s">
        <v>28064</v>
      </c>
      <c r="L8437" t="s">
        <v>77961</v>
      </c>
    </row>
    <row r="8438" spans="1:12" x14ac:dyDescent="0.15">
      <c r="A8438" t="s">
        <v>12</v>
      </c>
      <c r="B8438">
        <v>2322849</v>
      </c>
      <c r="C8438">
        <v>2322869</v>
      </c>
      <c r="D8438" t="s">
        <v>28055</v>
      </c>
      <c r="E8438" t="s">
        <v>90</v>
      </c>
      <c r="F8438" t="s">
        <v>15</v>
      </c>
      <c r="G8438" t="s">
        <v>16</v>
      </c>
      <c r="H8438">
        <v>106</v>
      </c>
      <c r="I8438" t="s">
        <v>28065</v>
      </c>
      <c r="J8438" t="s">
        <v>28066</v>
      </c>
      <c r="K8438" t="s">
        <v>28067</v>
      </c>
      <c r="L8438" t="s">
        <v>77914</v>
      </c>
    </row>
    <row r="8439" spans="1:12" x14ac:dyDescent="0.15">
      <c r="A8439" t="s">
        <v>12</v>
      </c>
      <c r="B8439">
        <v>2323457</v>
      </c>
      <c r="C8439">
        <v>2323477</v>
      </c>
      <c r="D8439" t="s">
        <v>28068</v>
      </c>
      <c r="E8439" t="s">
        <v>90</v>
      </c>
      <c r="F8439" t="s">
        <v>15</v>
      </c>
      <c r="G8439" t="s">
        <v>32</v>
      </c>
      <c r="H8439">
        <v>1</v>
      </c>
      <c r="I8439" t="s">
        <v>28069</v>
      </c>
      <c r="J8439" t="s">
        <v>28070</v>
      </c>
      <c r="K8439" t="s">
        <v>28071</v>
      </c>
      <c r="L8439" t="s">
        <v>77917</v>
      </c>
    </row>
    <row r="8440" spans="1:12" x14ac:dyDescent="0.15">
      <c r="A8440" t="s">
        <v>12</v>
      </c>
      <c r="B8440">
        <v>2323481</v>
      </c>
      <c r="C8440">
        <v>2323501</v>
      </c>
      <c r="D8440" t="s">
        <v>28068</v>
      </c>
      <c r="E8440" t="s">
        <v>90</v>
      </c>
      <c r="F8440" t="s">
        <v>15</v>
      </c>
      <c r="G8440" t="s">
        <v>23</v>
      </c>
      <c r="H8440">
        <v>25</v>
      </c>
      <c r="I8440" t="s">
        <v>28072</v>
      </c>
      <c r="J8440" t="s">
        <v>28073</v>
      </c>
      <c r="K8440" t="s">
        <v>28074</v>
      </c>
      <c r="L8440" t="s">
        <v>78012</v>
      </c>
    </row>
    <row r="8441" spans="1:12" x14ac:dyDescent="0.15">
      <c r="A8441" t="s">
        <v>12</v>
      </c>
      <c r="B8441">
        <v>2323502</v>
      </c>
      <c r="C8441">
        <v>2323522</v>
      </c>
      <c r="D8441" t="s">
        <v>28068</v>
      </c>
      <c r="E8441" t="s">
        <v>90</v>
      </c>
      <c r="F8441" t="s">
        <v>15</v>
      </c>
      <c r="G8441" t="s">
        <v>32</v>
      </c>
      <c r="H8441">
        <v>46</v>
      </c>
      <c r="I8441" t="s">
        <v>28075</v>
      </c>
      <c r="J8441" t="s">
        <v>28076</v>
      </c>
      <c r="K8441" t="s">
        <v>28077</v>
      </c>
      <c r="L8441" t="s">
        <v>78004</v>
      </c>
    </row>
    <row r="8442" spans="1:12" x14ac:dyDescent="0.15">
      <c r="A8442" t="s">
        <v>12</v>
      </c>
      <c r="B8442">
        <v>2323541</v>
      </c>
      <c r="C8442">
        <v>2323561</v>
      </c>
      <c r="D8442" t="s">
        <v>28068</v>
      </c>
      <c r="E8442" t="s">
        <v>90</v>
      </c>
      <c r="F8442" t="s">
        <v>15</v>
      </c>
      <c r="G8442" t="s">
        <v>23</v>
      </c>
      <c r="H8442">
        <v>85</v>
      </c>
      <c r="I8442" t="s">
        <v>28078</v>
      </c>
      <c r="J8442" t="s">
        <v>28079</v>
      </c>
      <c r="K8442" t="s">
        <v>28080</v>
      </c>
      <c r="L8442" t="s">
        <v>77972</v>
      </c>
    </row>
    <row r="8443" spans="1:12" x14ac:dyDescent="0.15">
      <c r="A8443" t="s">
        <v>12</v>
      </c>
      <c r="B8443">
        <v>2325328</v>
      </c>
      <c r="C8443">
        <v>2325348</v>
      </c>
      <c r="D8443" t="s">
        <v>28081</v>
      </c>
      <c r="E8443" t="s">
        <v>90</v>
      </c>
      <c r="F8443" t="s">
        <v>76</v>
      </c>
      <c r="G8443" t="s">
        <v>36</v>
      </c>
      <c r="H8443">
        <v>7</v>
      </c>
      <c r="I8443" t="s">
        <v>28082</v>
      </c>
      <c r="J8443" t="s">
        <v>28083</v>
      </c>
      <c r="K8443" t="s">
        <v>28084</v>
      </c>
      <c r="L8443" t="s">
        <v>77909</v>
      </c>
    </row>
    <row r="8444" spans="1:12" x14ac:dyDescent="0.15">
      <c r="A8444" t="s">
        <v>12</v>
      </c>
      <c r="B8444">
        <v>2325307</v>
      </c>
      <c r="C8444">
        <v>2325327</v>
      </c>
      <c r="D8444" t="s">
        <v>28081</v>
      </c>
      <c r="E8444" t="s">
        <v>90</v>
      </c>
      <c r="F8444" t="s">
        <v>76</v>
      </c>
      <c r="G8444" t="s">
        <v>23</v>
      </c>
      <c r="H8444">
        <v>28</v>
      </c>
      <c r="I8444" t="s">
        <v>28085</v>
      </c>
      <c r="J8444" t="s">
        <v>28086</v>
      </c>
      <c r="K8444" t="s">
        <v>28087</v>
      </c>
      <c r="L8444" t="s">
        <v>77956</v>
      </c>
    </row>
    <row r="8445" spans="1:12" x14ac:dyDescent="0.15">
      <c r="A8445" t="s">
        <v>12</v>
      </c>
      <c r="B8445">
        <v>2325285</v>
      </c>
      <c r="C8445">
        <v>2325305</v>
      </c>
      <c r="D8445" t="s">
        <v>28081</v>
      </c>
      <c r="E8445" t="s">
        <v>90</v>
      </c>
      <c r="F8445" t="s">
        <v>76</v>
      </c>
      <c r="G8445" t="s">
        <v>23</v>
      </c>
      <c r="H8445">
        <v>50</v>
      </c>
      <c r="I8445" t="s">
        <v>28088</v>
      </c>
      <c r="J8445" t="s">
        <v>28089</v>
      </c>
      <c r="K8445" t="s">
        <v>28090</v>
      </c>
      <c r="L8445" t="s">
        <v>77925</v>
      </c>
    </row>
    <row r="8446" spans="1:12" x14ac:dyDescent="0.15">
      <c r="A8446" t="s">
        <v>12</v>
      </c>
      <c r="B8446">
        <v>2325262</v>
      </c>
      <c r="C8446">
        <v>2325282</v>
      </c>
      <c r="D8446" t="s">
        <v>28081</v>
      </c>
      <c r="E8446" t="s">
        <v>90</v>
      </c>
      <c r="F8446" t="s">
        <v>76</v>
      </c>
      <c r="G8446" t="s">
        <v>23</v>
      </c>
      <c r="H8446">
        <v>73</v>
      </c>
      <c r="I8446" t="s">
        <v>28091</v>
      </c>
      <c r="J8446" t="s">
        <v>28092</v>
      </c>
      <c r="K8446" t="s">
        <v>28093</v>
      </c>
      <c r="L8446" t="s">
        <v>77926</v>
      </c>
    </row>
    <row r="8447" spans="1:12" x14ac:dyDescent="0.15">
      <c r="A8447" t="s">
        <v>12</v>
      </c>
      <c r="B8447">
        <v>2326292</v>
      </c>
      <c r="C8447">
        <v>2326312</v>
      </c>
      <c r="D8447" t="s">
        <v>28094</v>
      </c>
      <c r="E8447" t="s">
        <v>90</v>
      </c>
      <c r="F8447" t="s">
        <v>76</v>
      </c>
      <c r="G8447" t="s">
        <v>36</v>
      </c>
      <c r="H8447">
        <v>11</v>
      </c>
      <c r="I8447" t="s">
        <v>28095</v>
      </c>
      <c r="J8447" t="s">
        <v>28096</v>
      </c>
      <c r="K8447" t="s">
        <v>28097</v>
      </c>
      <c r="L8447" t="s">
        <v>77974</v>
      </c>
    </row>
    <row r="8448" spans="1:12" x14ac:dyDescent="0.15">
      <c r="A8448" t="s">
        <v>12</v>
      </c>
      <c r="B8448">
        <v>2326263</v>
      </c>
      <c r="C8448">
        <v>2326283</v>
      </c>
      <c r="D8448" t="s">
        <v>28094</v>
      </c>
      <c r="E8448" t="s">
        <v>90</v>
      </c>
      <c r="F8448" t="s">
        <v>76</v>
      </c>
      <c r="G8448" t="s">
        <v>36</v>
      </c>
      <c r="H8448">
        <v>40</v>
      </c>
      <c r="I8448" t="s">
        <v>28098</v>
      </c>
      <c r="J8448" t="s">
        <v>28099</v>
      </c>
      <c r="K8448" t="s">
        <v>28100</v>
      </c>
      <c r="L8448" t="s">
        <v>77952</v>
      </c>
    </row>
    <row r="8449" spans="1:12" x14ac:dyDescent="0.15">
      <c r="A8449" t="s">
        <v>12</v>
      </c>
      <c r="B8449">
        <v>2326233</v>
      </c>
      <c r="C8449">
        <v>2326253</v>
      </c>
      <c r="D8449" t="s">
        <v>28094</v>
      </c>
      <c r="E8449" t="s">
        <v>90</v>
      </c>
      <c r="F8449" t="s">
        <v>76</v>
      </c>
      <c r="G8449" t="s">
        <v>16</v>
      </c>
      <c r="H8449">
        <v>70</v>
      </c>
      <c r="I8449" t="s">
        <v>28101</v>
      </c>
      <c r="J8449" t="s">
        <v>28102</v>
      </c>
      <c r="K8449" t="s">
        <v>28103</v>
      </c>
      <c r="L8449" t="s">
        <v>77919</v>
      </c>
    </row>
    <row r="8450" spans="1:12" x14ac:dyDescent="0.15">
      <c r="A8450" t="s">
        <v>12</v>
      </c>
      <c r="B8450">
        <v>2326174</v>
      </c>
      <c r="C8450">
        <v>2326194</v>
      </c>
      <c r="D8450" t="s">
        <v>28094</v>
      </c>
      <c r="E8450" t="s">
        <v>90</v>
      </c>
      <c r="F8450" t="s">
        <v>76</v>
      </c>
      <c r="G8450" t="s">
        <v>16</v>
      </c>
      <c r="H8450">
        <v>129</v>
      </c>
      <c r="I8450" t="s">
        <v>28104</v>
      </c>
      <c r="J8450" t="s">
        <v>28105</v>
      </c>
      <c r="K8450" t="s">
        <v>28106</v>
      </c>
      <c r="L8450" t="s">
        <v>77988</v>
      </c>
    </row>
    <row r="8451" spans="1:12" x14ac:dyDescent="0.15">
      <c r="A8451" t="s">
        <v>12</v>
      </c>
      <c r="B8451">
        <v>2327072</v>
      </c>
      <c r="C8451">
        <v>2327092</v>
      </c>
      <c r="D8451" t="s">
        <v>28107</v>
      </c>
      <c r="E8451" t="s">
        <v>90</v>
      </c>
      <c r="F8451" t="s">
        <v>76</v>
      </c>
      <c r="G8451" t="s">
        <v>32</v>
      </c>
      <c r="H8451">
        <v>1</v>
      </c>
      <c r="I8451" t="s">
        <v>28108</v>
      </c>
      <c r="J8451" t="s">
        <v>28109</v>
      </c>
      <c r="K8451" t="s">
        <v>28110</v>
      </c>
      <c r="L8451" t="s">
        <v>77917</v>
      </c>
    </row>
    <row r="8452" spans="1:12" x14ac:dyDescent="0.15">
      <c r="A8452" t="s">
        <v>12</v>
      </c>
      <c r="B8452">
        <v>2327048</v>
      </c>
      <c r="C8452">
        <v>2327068</v>
      </c>
      <c r="D8452" t="s">
        <v>28107</v>
      </c>
      <c r="E8452" t="s">
        <v>90</v>
      </c>
      <c r="F8452" t="s">
        <v>76</v>
      </c>
      <c r="G8452" t="s">
        <v>36</v>
      </c>
      <c r="H8452">
        <v>25</v>
      </c>
      <c r="I8452" t="s">
        <v>28111</v>
      </c>
      <c r="J8452" t="s">
        <v>28112</v>
      </c>
      <c r="K8452" t="s">
        <v>28113</v>
      </c>
      <c r="L8452" t="s">
        <v>78012</v>
      </c>
    </row>
    <row r="8453" spans="1:12" x14ac:dyDescent="0.15">
      <c r="A8453" t="s">
        <v>12</v>
      </c>
      <c r="B8453">
        <v>2327024</v>
      </c>
      <c r="C8453">
        <v>2327044</v>
      </c>
      <c r="D8453" t="s">
        <v>28107</v>
      </c>
      <c r="E8453" t="s">
        <v>90</v>
      </c>
      <c r="F8453" t="s">
        <v>76</v>
      </c>
      <c r="G8453" t="s">
        <v>32</v>
      </c>
      <c r="H8453">
        <v>49</v>
      </c>
      <c r="I8453" t="s">
        <v>28114</v>
      </c>
      <c r="J8453" t="s">
        <v>28115</v>
      </c>
      <c r="K8453" t="s">
        <v>28116</v>
      </c>
      <c r="L8453" t="s">
        <v>77913</v>
      </c>
    </row>
    <row r="8454" spans="1:12" x14ac:dyDescent="0.15">
      <c r="A8454" t="s">
        <v>12</v>
      </c>
      <c r="B8454">
        <v>2326989</v>
      </c>
      <c r="C8454">
        <v>2327009</v>
      </c>
      <c r="D8454" t="s">
        <v>28107</v>
      </c>
      <c r="E8454" t="s">
        <v>90</v>
      </c>
      <c r="F8454" t="s">
        <v>76</v>
      </c>
      <c r="G8454" t="s">
        <v>16</v>
      </c>
      <c r="H8454">
        <v>84</v>
      </c>
      <c r="I8454" t="s">
        <v>28117</v>
      </c>
      <c r="J8454" t="s">
        <v>28118</v>
      </c>
      <c r="K8454" t="s">
        <v>28119</v>
      </c>
      <c r="L8454" t="s">
        <v>77946</v>
      </c>
    </row>
    <row r="8455" spans="1:12" x14ac:dyDescent="0.15">
      <c r="A8455" t="s">
        <v>12</v>
      </c>
      <c r="B8455">
        <v>2329281</v>
      </c>
      <c r="C8455">
        <v>2329301</v>
      </c>
      <c r="D8455" t="s">
        <v>28120</v>
      </c>
      <c r="E8455" t="s">
        <v>90</v>
      </c>
      <c r="F8455" t="s">
        <v>76</v>
      </c>
      <c r="G8455" t="s">
        <v>32</v>
      </c>
      <c r="H8455">
        <v>1</v>
      </c>
      <c r="I8455" t="s">
        <v>28121</v>
      </c>
      <c r="J8455" t="s">
        <v>28122</v>
      </c>
      <c r="K8455" t="s">
        <v>28123</v>
      </c>
      <c r="L8455" t="s">
        <v>77917</v>
      </c>
    </row>
    <row r="8456" spans="1:12" x14ac:dyDescent="0.15">
      <c r="A8456" t="s">
        <v>12</v>
      </c>
      <c r="B8456">
        <v>2329254</v>
      </c>
      <c r="C8456">
        <v>2329274</v>
      </c>
      <c r="D8456" t="s">
        <v>28120</v>
      </c>
      <c r="E8456" t="s">
        <v>90</v>
      </c>
      <c r="F8456" t="s">
        <v>76</v>
      </c>
      <c r="G8456" t="s">
        <v>16</v>
      </c>
      <c r="H8456">
        <v>28</v>
      </c>
      <c r="I8456" t="s">
        <v>28124</v>
      </c>
      <c r="J8456" t="s">
        <v>28125</v>
      </c>
      <c r="K8456" t="s">
        <v>28126</v>
      </c>
      <c r="L8456" t="s">
        <v>77956</v>
      </c>
    </row>
    <row r="8457" spans="1:12" x14ac:dyDescent="0.15">
      <c r="A8457" t="s">
        <v>12</v>
      </c>
      <c r="B8457">
        <v>2329230</v>
      </c>
      <c r="C8457">
        <v>2329250</v>
      </c>
      <c r="D8457" t="s">
        <v>28120</v>
      </c>
      <c r="E8457" t="s">
        <v>90</v>
      </c>
      <c r="F8457" t="s">
        <v>76</v>
      </c>
      <c r="G8457" t="s">
        <v>32</v>
      </c>
      <c r="H8457">
        <v>52</v>
      </c>
      <c r="I8457" t="s">
        <v>28127</v>
      </c>
      <c r="J8457" t="s">
        <v>28128</v>
      </c>
      <c r="K8457" t="s">
        <v>28129</v>
      </c>
      <c r="L8457" t="s">
        <v>77959</v>
      </c>
    </row>
    <row r="8458" spans="1:12" x14ac:dyDescent="0.15">
      <c r="A8458" t="s">
        <v>12</v>
      </c>
      <c r="B8458">
        <v>2329207</v>
      </c>
      <c r="C8458">
        <v>2329227</v>
      </c>
      <c r="D8458" t="s">
        <v>28120</v>
      </c>
      <c r="E8458" t="s">
        <v>90</v>
      </c>
      <c r="F8458" t="s">
        <v>76</v>
      </c>
      <c r="G8458" t="s">
        <v>36</v>
      </c>
      <c r="H8458">
        <v>75</v>
      </c>
      <c r="I8458" t="s">
        <v>28130</v>
      </c>
      <c r="J8458" t="s">
        <v>28131</v>
      </c>
      <c r="K8458" t="s">
        <v>28132</v>
      </c>
      <c r="L8458" t="s">
        <v>78027</v>
      </c>
    </row>
    <row r="8459" spans="1:12" x14ac:dyDescent="0.15">
      <c r="A8459" t="s">
        <v>12</v>
      </c>
      <c r="B8459">
        <v>2329947</v>
      </c>
      <c r="C8459">
        <v>2329967</v>
      </c>
      <c r="D8459" t="s">
        <v>28133</v>
      </c>
      <c r="E8459" t="s">
        <v>90</v>
      </c>
      <c r="F8459" t="s">
        <v>15</v>
      </c>
      <c r="G8459" t="s">
        <v>36</v>
      </c>
      <c r="H8459">
        <v>9</v>
      </c>
      <c r="I8459" t="s">
        <v>28134</v>
      </c>
      <c r="J8459" t="s">
        <v>28135</v>
      </c>
      <c r="K8459" t="s">
        <v>28136</v>
      </c>
      <c r="L8459" t="s">
        <v>77939</v>
      </c>
    </row>
    <row r="8460" spans="1:12" x14ac:dyDescent="0.15">
      <c r="A8460" t="s">
        <v>12</v>
      </c>
      <c r="B8460">
        <v>2329969</v>
      </c>
      <c r="C8460">
        <v>2329989</v>
      </c>
      <c r="D8460" t="s">
        <v>28133</v>
      </c>
      <c r="E8460" t="s">
        <v>90</v>
      </c>
      <c r="F8460" t="s">
        <v>15</v>
      </c>
      <c r="G8460" t="s">
        <v>23</v>
      </c>
      <c r="H8460">
        <v>31</v>
      </c>
      <c r="I8460" t="s">
        <v>28137</v>
      </c>
      <c r="J8460" t="s">
        <v>28138</v>
      </c>
      <c r="K8460" t="s">
        <v>28139</v>
      </c>
      <c r="L8460" t="s">
        <v>77910</v>
      </c>
    </row>
    <row r="8461" spans="1:12" x14ac:dyDescent="0.15">
      <c r="A8461" t="s">
        <v>12</v>
      </c>
      <c r="B8461">
        <v>2329996</v>
      </c>
      <c r="C8461">
        <v>2330016</v>
      </c>
      <c r="D8461" t="s">
        <v>28133</v>
      </c>
      <c r="E8461" t="s">
        <v>90</v>
      </c>
      <c r="F8461" t="s">
        <v>15</v>
      </c>
      <c r="G8461" t="s">
        <v>16</v>
      </c>
      <c r="H8461">
        <v>58</v>
      </c>
      <c r="I8461" t="s">
        <v>28140</v>
      </c>
      <c r="J8461" t="s">
        <v>28141</v>
      </c>
      <c r="K8461" t="s">
        <v>28142</v>
      </c>
      <c r="L8461" t="s">
        <v>77911</v>
      </c>
    </row>
    <row r="8462" spans="1:12" x14ac:dyDescent="0.15">
      <c r="A8462" t="s">
        <v>12</v>
      </c>
      <c r="B8462">
        <v>2330017</v>
      </c>
      <c r="C8462">
        <v>2330037</v>
      </c>
      <c r="D8462" t="s">
        <v>28133</v>
      </c>
      <c r="E8462" t="s">
        <v>90</v>
      </c>
      <c r="F8462" t="s">
        <v>15</v>
      </c>
      <c r="G8462" t="s">
        <v>32</v>
      </c>
      <c r="H8462">
        <v>79</v>
      </c>
      <c r="I8462" t="s">
        <v>28143</v>
      </c>
      <c r="J8462" t="s">
        <v>28144</v>
      </c>
      <c r="K8462" t="s">
        <v>28145</v>
      </c>
      <c r="L8462" t="s">
        <v>77993</v>
      </c>
    </row>
    <row r="8463" spans="1:12" x14ac:dyDescent="0.15">
      <c r="A8463" t="s">
        <v>12</v>
      </c>
      <c r="B8463">
        <v>2331260</v>
      </c>
      <c r="C8463">
        <v>2331280</v>
      </c>
      <c r="D8463" t="s">
        <v>28146</v>
      </c>
      <c r="E8463" t="s">
        <v>28147</v>
      </c>
      <c r="F8463" t="s">
        <v>76</v>
      </c>
      <c r="G8463" t="s">
        <v>23</v>
      </c>
      <c r="H8463">
        <v>11</v>
      </c>
      <c r="I8463" t="s">
        <v>28148</v>
      </c>
      <c r="J8463" t="s">
        <v>28149</v>
      </c>
      <c r="K8463" t="s">
        <v>28150</v>
      </c>
      <c r="L8463" t="s">
        <v>77974</v>
      </c>
    </row>
    <row r="8464" spans="1:12" x14ac:dyDescent="0.15">
      <c r="A8464" t="s">
        <v>12</v>
      </c>
      <c r="B8464">
        <v>2331231</v>
      </c>
      <c r="C8464">
        <v>2331251</v>
      </c>
      <c r="D8464" t="s">
        <v>28146</v>
      </c>
      <c r="E8464" t="s">
        <v>28147</v>
      </c>
      <c r="F8464" t="s">
        <v>76</v>
      </c>
      <c r="G8464" t="s">
        <v>36</v>
      </c>
      <c r="H8464">
        <v>40</v>
      </c>
      <c r="I8464" t="s">
        <v>28151</v>
      </c>
      <c r="J8464" t="s">
        <v>28152</v>
      </c>
      <c r="K8464" t="s">
        <v>28153</v>
      </c>
      <c r="L8464" t="s">
        <v>77952</v>
      </c>
    </row>
    <row r="8465" spans="1:12" x14ac:dyDescent="0.15">
      <c r="A8465" t="s">
        <v>12</v>
      </c>
      <c r="B8465">
        <v>2331205</v>
      </c>
      <c r="C8465">
        <v>2331225</v>
      </c>
      <c r="D8465" t="s">
        <v>28146</v>
      </c>
      <c r="E8465" t="s">
        <v>28147</v>
      </c>
      <c r="F8465" t="s">
        <v>76</v>
      </c>
      <c r="G8465" t="s">
        <v>16</v>
      </c>
      <c r="H8465">
        <v>66</v>
      </c>
      <c r="I8465" t="s">
        <v>28154</v>
      </c>
      <c r="J8465" t="s">
        <v>28155</v>
      </c>
      <c r="K8465" t="s">
        <v>28156</v>
      </c>
      <c r="L8465" t="s">
        <v>77928</v>
      </c>
    </row>
    <row r="8466" spans="1:12" x14ac:dyDescent="0.15">
      <c r="A8466" t="s">
        <v>12</v>
      </c>
      <c r="B8466">
        <v>2331183</v>
      </c>
      <c r="C8466">
        <v>2331203</v>
      </c>
      <c r="D8466" t="s">
        <v>28146</v>
      </c>
      <c r="E8466" t="s">
        <v>28147</v>
      </c>
      <c r="F8466" t="s">
        <v>76</v>
      </c>
      <c r="G8466" t="s">
        <v>16</v>
      </c>
      <c r="H8466">
        <v>88</v>
      </c>
      <c r="I8466" t="s">
        <v>28157</v>
      </c>
      <c r="J8466" t="s">
        <v>28158</v>
      </c>
      <c r="K8466" t="s">
        <v>28159</v>
      </c>
      <c r="L8466" t="s">
        <v>77923</v>
      </c>
    </row>
    <row r="8467" spans="1:12" x14ac:dyDescent="0.15">
      <c r="A8467" t="s">
        <v>12</v>
      </c>
      <c r="B8467">
        <v>2332352</v>
      </c>
      <c r="C8467">
        <v>2332372</v>
      </c>
      <c r="D8467" t="s">
        <v>28160</v>
      </c>
      <c r="E8467" t="s">
        <v>28161</v>
      </c>
      <c r="F8467" t="s">
        <v>76</v>
      </c>
      <c r="G8467" t="s">
        <v>36</v>
      </c>
      <c r="H8467">
        <v>16</v>
      </c>
      <c r="I8467" t="s">
        <v>28162</v>
      </c>
      <c r="J8467" t="s">
        <v>28163</v>
      </c>
      <c r="K8467" t="s">
        <v>28164</v>
      </c>
      <c r="L8467" t="s">
        <v>77905</v>
      </c>
    </row>
    <row r="8468" spans="1:12" x14ac:dyDescent="0.15">
      <c r="A8468" t="s">
        <v>12</v>
      </c>
      <c r="B8468">
        <v>2332313</v>
      </c>
      <c r="C8468">
        <v>2332333</v>
      </c>
      <c r="D8468" t="s">
        <v>28160</v>
      </c>
      <c r="E8468" t="s">
        <v>28161</v>
      </c>
      <c r="F8468" t="s">
        <v>76</v>
      </c>
      <c r="G8468" t="s">
        <v>16</v>
      </c>
      <c r="H8468">
        <v>55</v>
      </c>
      <c r="I8468" t="s">
        <v>28165</v>
      </c>
      <c r="J8468" t="s">
        <v>28166</v>
      </c>
      <c r="K8468" t="s">
        <v>28167</v>
      </c>
      <c r="L8468" t="s">
        <v>77992</v>
      </c>
    </row>
    <row r="8469" spans="1:12" x14ac:dyDescent="0.15">
      <c r="A8469" t="s">
        <v>12</v>
      </c>
      <c r="B8469">
        <v>2332231</v>
      </c>
      <c r="C8469">
        <v>2332251</v>
      </c>
      <c r="D8469" t="s">
        <v>28160</v>
      </c>
      <c r="E8469" t="s">
        <v>28161</v>
      </c>
      <c r="F8469" t="s">
        <v>76</v>
      </c>
      <c r="G8469" t="s">
        <v>23</v>
      </c>
      <c r="H8469">
        <v>137</v>
      </c>
      <c r="I8469" t="s">
        <v>28168</v>
      </c>
      <c r="J8469" t="s">
        <v>28169</v>
      </c>
      <c r="K8469" t="s">
        <v>28170</v>
      </c>
      <c r="L8469" t="s">
        <v>77987</v>
      </c>
    </row>
    <row r="8470" spans="1:12" x14ac:dyDescent="0.15">
      <c r="A8470" t="s">
        <v>12</v>
      </c>
      <c r="B8470">
        <v>2332201</v>
      </c>
      <c r="C8470">
        <v>2332221</v>
      </c>
      <c r="D8470" t="s">
        <v>28160</v>
      </c>
      <c r="E8470" t="s">
        <v>28161</v>
      </c>
      <c r="F8470" t="s">
        <v>76</v>
      </c>
      <c r="G8470" t="s">
        <v>23</v>
      </c>
      <c r="H8470">
        <v>167</v>
      </c>
      <c r="I8470" t="s">
        <v>28171</v>
      </c>
      <c r="J8470" t="s">
        <v>28172</v>
      </c>
      <c r="K8470" t="s">
        <v>28173</v>
      </c>
      <c r="L8470" t="s">
        <v>77916</v>
      </c>
    </row>
    <row r="8471" spans="1:12" x14ac:dyDescent="0.15">
      <c r="A8471" t="s">
        <v>12</v>
      </c>
      <c r="B8471">
        <v>2333607</v>
      </c>
      <c r="C8471">
        <v>2333627</v>
      </c>
      <c r="D8471" t="s">
        <v>28174</v>
      </c>
      <c r="E8471" t="s">
        <v>28175</v>
      </c>
      <c r="F8471" t="s">
        <v>76</v>
      </c>
      <c r="G8471" t="s">
        <v>16</v>
      </c>
      <c r="H8471">
        <v>1</v>
      </c>
      <c r="I8471" t="s">
        <v>28176</v>
      </c>
      <c r="J8471" t="s">
        <v>28177</v>
      </c>
      <c r="K8471" t="s">
        <v>28178</v>
      </c>
      <c r="L8471" t="s">
        <v>77917</v>
      </c>
    </row>
    <row r="8472" spans="1:12" x14ac:dyDescent="0.15">
      <c r="A8472" t="s">
        <v>12</v>
      </c>
      <c r="B8472">
        <v>2333584</v>
      </c>
      <c r="C8472">
        <v>2333604</v>
      </c>
      <c r="D8472" t="s">
        <v>28174</v>
      </c>
      <c r="E8472" t="s">
        <v>28175</v>
      </c>
      <c r="F8472" t="s">
        <v>76</v>
      </c>
      <c r="G8472" t="s">
        <v>16</v>
      </c>
      <c r="H8472">
        <v>24</v>
      </c>
      <c r="I8472" t="s">
        <v>28179</v>
      </c>
      <c r="J8472" t="s">
        <v>28180</v>
      </c>
      <c r="K8472" t="s">
        <v>28181</v>
      </c>
      <c r="L8472" t="s">
        <v>77966</v>
      </c>
    </row>
    <row r="8473" spans="1:12" x14ac:dyDescent="0.15">
      <c r="A8473" t="s">
        <v>12</v>
      </c>
      <c r="B8473">
        <v>2333541</v>
      </c>
      <c r="C8473">
        <v>2333561</v>
      </c>
      <c r="D8473" t="s">
        <v>28174</v>
      </c>
      <c r="E8473" t="s">
        <v>28175</v>
      </c>
      <c r="F8473" t="s">
        <v>76</v>
      </c>
      <c r="G8473" t="s">
        <v>16</v>
      </c>
      <c r="H8473">
        <v>67</v>
      </c>
      <c r="I8473" t="s">
        <v>28182</v>
      </c>
      <c r="J8473" t="s">
        <v>28183</v>
      </c>
      <c r="K8473" t="s">
        <v>28184</v>
      </c>
      <c r="L8473" t="s">
        <v>77981</v>
      </c>
    </row>
    <row r="8474" spans="1:12" x14ac:dyDescent="0.15">
      <c r="A8474" t="s">
        <v>12</v>
      </c>
      <c r="B8474">
        <v>2333514</v>
      </c>
      <c r="C8474">
        <v>2333534</v>
      </c>
      <c r="D8474" t="s">
        <v>28174</v>
      </c>
      <c r="E8474" t="s">
        <v>28175</v>
      </c>
      <c r="F8474" t="s">
        <v>76</v>
      </c>
      <c r="G8474" t="s">
        <v>36</v>
      </c>
      <c r="H8474">
        <v>94</v>
      </c>
      <c r="I8474" t="s">
        <v>28185</v>
      </c>
      <c r="J8474" t="s">
        <v>28186</v>
      </c>
      <c r="K8474" t="s">
        <v>28187</v>
      </c>
      <c r="L8474" t="s">
        <v>77927</v>
      </c>
    </row>
    <row r="8475" spans="1:12" x14ac:dyDescent="0.15">
      <c r="A8475" t="s">
        <v>12</v>
      </c>
      <c r="B8475">
        <v>2333970</v>
      </c>
      <c r="C8475">
        <v>2333990</v>
      </c>
      <c r="D8475" t="s">
        <v>28188</v>
      </c>
      <c r="E8475" t="s">
        <v>90</v>
      </c>
      <c r="F8475" t="s">
        <v>15</v>
      </c>
      <c r="G8475" t="s">
        <v>32</v>
      </c>
      <c r="H8475">
        <v>6</v>
      </c>
      <c r="I8475" t="s">
        <v>28189</v>
      </c>
      <c r="J8475" t="s">
        <v>28190</v>
      </c>
      <c r="K8475" t="s">
        <v>28191</v>
      </c>
      <c r="L8475" t="s">
        <v>78025</v>
      </c>
    </row>
    <row r="8476" spans="1:12" x14ac:dyDescent="0.15">
      <c r="A8476" t="s">
        <v>12</v>
      </c>
      <c r="B8476">
        <v>2333996</v>
      </c>
      <c r="C8476">
        <v>2334016</v>
      </c>
      <c r="D8476" t="s">
        <v>28188</v>
      </c>
      <c r="E8476" t="s">
        <v>90</v>
      </c>
      <c r="F8476" t="s">
        <v>15</v>
      </c>
      <c r="G8476" t="s">
        <v>16</v>
      </c>
      <c r="H8476">
        <v>32</v>
      </c>
      <c r="I8476" t="s">
        <v>28192</v>
      </c>
      <c r="J8476" t="s">
        <v>28193</v>
      </c>
      <c r="K8476" t="s">
        <v>28194</v>
      </c>
      <c r="L8476" t="s">
        <v>77918</v>
      </c>
    </row>
    <row r="8477" spans="1:12" x14ac:dyDescent="0.15">
      <c r="A8477" t="s">
        <v>12</v>
      </c>
      <c r="B8477">
        <v>2334031</v>
      </c>
      <c r="C8477">
        <v>2334051</v>
      </c>
      <c r="D8477" t="s">
        <v>28188</v>
      </c>
      <c r="E8477" t="s">
        <v>90</v>
      </c>
      <c r="F8477" t="s">
        <v>15</v>
      </c>
      <c r="G8477" t="s">
        <v>16</v>
      </c>
      <c r="H8477">
        <v>67</v>
      </c>
      <c r="I8477" t="s">
        <v>28195</v>
      </c>
      <c r="J8477" t="s">
        <v>28196</v>
      </c>
      <c r="K8477" t="s">
        <v>28197</v>
      </c>
      <c r="L8477" t="s">
        <v>77981</v>
      </c>
    </row>
    <row r="8478" spans="1:12" x14ac:dyDescent="0.15">
      <c r="A8478" t="s">
        <v>12</v>
      </c>
      <c r="B8478">
        <v>2334068</v>
      </c>
      <c r="C8478">
        <v>2334088</v>
      </c>
      <c r="D8478" t="s">
        <v>28188</v>
      </c>
      <c r="E8478" t="s">
        <v>90</v>
      </c>
      <c r="F8478" t="s">
        <v>15</v>
      </c>
      <c r="G8478" t="s">
        <v>32</v>
      </c>
      <c r="H8478">
        <v>104</v>
      </c>
      <c r="I8478" t="s">
        <v>28198</v>
      </c>
      <c r="J8478" t="s">
        <v>28199</v>
      </c>
      <c r="K8478" t="s">
        <v>28200</v>
      </c>
      <c r="L8478" t="s">
        <v>77963</v>
      </c>
    </row>
    <row r="8479" spans="1:12" x14ac:dyDescent="0.15">
      <c r="A8479" t="s">
        <v>12</v>
      </c>
      <c r="B8479">
        <v>2335438</v>
      </c>
      <c r="C8479">
        <v>2335458</v>
      </c>
      <c r="D8479" t="s">
        <v>28201</v>
      </c>
      <c r="E8479" t="s">
        <v>28202</v>
      </c>
      <c r="F8479" t="s">
        <v>15</v>
      </c>
      <c r="G8479" t="s">
        <v>16</v>
      </c>
      <c r="H8479">
        <v>17</v>
      </c>
      <c r="I8479" t="s">
        <v>28203</v>
      </c>
      <c r="J8479" t="s">
        <v>28204</v>
      </c>
      <c r="K8479" t="s">
        <v>28205</v>
      </c>
      <c r="L8479" t="s">
        <v>77944</v>
      </c>
    </row>
    <row r="8480" spans="1:12" x14ac:dyDescent="0.15">
      <c r="A8480" t="s">
        <v>12</v>
      </c>
      <c r="B8480">
        <v>2335462</v>
      </c>
      <c r="C8480">
        <v>2335482</v>
      </c>
      <c r="D8480" t="s">
        <v>28201</v>
      </c>
      <c r="E8480" t="s">
        <v>28202</v>
      </c>
      <c r="F8480" t="s">
        <v>15</v>
      </c>
      <c r="G8480" t="s">
        <v>32</v>
      </c>
      <c r="H8480">
        <v>41</v>
      </c>
      <c r="I8480" t="s">
        <v>28206</v>
      </c>
      <c r="J8480" t="s">
        <v>28207</v>
      </c>
      <c r="K8480" t="s">
        <v>28208</v>
      </c>
      <c r="L8480" t="s">
        <v>78014</v>
      </c>
    </row>
    <row r="8481" spans="1:12" x14ac:dyDescent="0.15">
      <c r="A8481" t="s">
        <v>12</v>
      </c>
      <c r="B8481">
        <v>2335485</v>
      </c>
      <c r="C8481">
        <v>2335505</v>
      </c>
      <c r="D8481" t="s">
        <v>28201</v>
      </c>
      <c r="E8481" t="s">
        <v>28202</v>
      </c>
      <c r="F8481" t="s">
        <v>15</v>
      </c>
      <c r="G8481" t="s">
        <v>16</v>
      </c>
      <c r="H8481">
        <v>64</v>
      </c>
      <c r="I8481" t="s">
        <v>28209</v>
      </c>
      <c r="J8481" t="s">
        <v>28210</v>
      </c>
      <c r="K8481" t="s">
        <v>28211</v>
      </c>
      <c r="L8481" t="s">
        <v>77989</v>
      </c>
    </row>
    <row r="8482" spans="1:12" x14ac:dyDescent="0.15">
      <c r="A8482" t="s">
        <v>12</v>
      </c>
      <c r="B8482">
        <v>2335512</v>
      </c>
      <c r="C8482">
        <v>2335532</v>
      </c>
      <c r="D8482" t="s">
        <v>28201</v>
      </c>
      <c r="E8482" t="s">
        <v>28202</v>
      </c>
      <c r="F8482" t="s">
        <v>15</v>
      </c>
      <c r="G8482" t="s">
        <v>16</v>
      </c>
      <c r="H8482">
        <v>91</v>
      </c>
      <c r="I8482" t="s">
        <v>28212</v>
      </c>
      <c r="J8482" t="s">
        <v>28213</v>
      </c>
      <c r="K8482" t="s">
        <v>28214</v>
      </c>
      <c r="L8482" t="s">
        <v>77907</v>
      </c>
    </row>
    <row r="8483" spans="1:12" x14ac:dyDescent="0.15">
      <c r="A8483" t="s">
        <v>12</v>
      </c>
      <c r="B8483">
        <v>2336101</v>
      </c>
      <c r="C8483">
        <v>2336121</v>
      </c>
      <c r="D8483" t="s">
        <v>28215</v>
      </c>
      <c r="E8483" t="s">
        <v>28216</v>
      </c>
      <c r="F8483" t="s">
        <v>15</v>
      </c>
      <c r="G8483" t="s">
        <v>36</v>
      </c>
      <c r="H8483">
        <v>57</v>
      </c>
      <c r="I8483" t="s">
        <v>28217</v>
      </c>
      <c r="J8483" t="s">
        <v>28218</v>
      </c>
      <c r="K8483" t="s">
        <v>28219</v>
      </c>
      <c r="L8483" t="s">
        <v>78049</v>
      </c>
    </row>
    <row r="8484" spans="1:12" x14ac:dyDescent="0.15">
      <c r="A8484" t="s">
        <v>12</v>
      </c>
      <c r="B8484">
        <v>2336146</v>
      </c>
      <c r="C8484">
        <v>2336166</v>
      </c>
      <c r="D8484" t="s">
        <v>28215</v>
      </c>
      <c r="E8484" t="s">
        <v>28216</v>
      </c>
      <c r="F8484" t="s">
        <v>15</v>
      </c>
      <c r="G8484" t="s">
        <v>16</v>
      </c>
      <c r="H8484">
        <v>102</v>
      </c>
      <c r="I8484" t="s">
        <v>28220</v>
      </c>
      <c r="J8484" t="s">
        <v>28221</v>
      </c>
      <c r="K8484" t="s">
        <v>28222</v>
      </c>
      <c r="L8484" t="s">
        <v>77933</v>
      </c>
    </row>
    <row r="8485" spans="1:12" x14ac:dyDescent="0.15">
      <c r="A8485" t="s">
        <v>12</v>
      </c>
      <c r="B8485">
        <v>2336168</v>
      </c>
      <c r="C8485">
        <v>2336188</v>
      </c>
      <c r="D8485" t="s">
        <v>28215</v>
      </c>
      <c r="E8485" t="s">
        <v>28216</v>
      </c>
      <c r="F8485" t="s">
        <v>15</v>
      </c>
      <c r="G8485" t="s">
        <v>32</v>
      </c>
      <c r="H8485">
        <v>124</v>
      </c>
      <c r="I8485" t="s">
        <v>28223</v>
      </c>
      <c r="J8485" t="s">
        <v>28224</v>
      </c>
      <c r="K8485" t="s">
        <v>28225</v>
      </c>
      <c r="L8485" t="s">
        <v>78046</v>
      </c>
    </row>
    <row r="8486" spans="1:12" x14ac:dyDescent="0.15">
      <c r="A8486" t="s">
        <v>12</v>
      </c>
      <c r="B8486">
        <v>2336189</v>
      </c>
      <c r="C8486">
        <v>2336209</v>
      </c>
      <c r="D8486" t="s">
        <v>28215</v>
      </c>
      <c r="E8486" t="s">
        <v>28216</v>
      </c>
      <c r="F8486" t="s">
        <v>15</v>
      </c>
      <c r="G8486" t="s">
        <v>23</v>
      </c>
      <c r="H8486">
        <v>145</v>
      </c>
      <c r="I8486" t="s">
        <v>28226</v>
      </c>
      <c r="J8486" t="s">
        <v>28227</v>
      </c>
      <c r="K8486" t="s">
        <v>28228</v>
      </c>
      <c r="L8486" t="s">
        <v>77915</v>
      </c>
    </row>
    <row r="8487" spans="1:12" x14ac:dyDescent="0.15">
      <c r="A8487" t="s">
        <v>12</v>
      </c>
      <c r="B8487">
        <v>2336802</v>
      </c>
      <c r="C8487">
        <v>2336822</v>
      </c>
      <c r="D8487" t="s">
        <v>28229</v>
      </c>
      <c r="E8487" t="s">
        <v>28230</v>
      </c>
      <c r="F8487" t="s">
        <v>15</v>
      </c>
      <c r="G8487" t="s">
        <v>36</v>
      </c>
      <c r="H8487">
        <v>13</v>
      </c>
      <c r="I8487" t="s">
        <v>28231</v>
      </c>
      <c r="J8487" t="s">
        <v>28232</v>
      </c>
      <c r="K8487" t="s">
        <v>28233</v>
      </c>
      <c r="L8487" t="s">
        <v>77935</v>
      </c>
    </row>
    <row r="8488" spans="1:12" x14ac:dyDescent="0.15">
      <c r="A8488" t="s">
        <v>12</v>
      </c>
      <c r="B8488">
        <v>2336850</v>
      </c>
      <c r="C8488">
        <v>2336870</v>
      </c>
      <c r="D8488" t="s">
        <v>28229</v>
      </c>
      <c r="E8488" t="s">
        <v>28230</v>
      </c>
      <c r="F8488" t="s">
        <v>15</v>
      </c>
      <c r="G8488" t="s">
        <v>16</v>
      </c>
      <c r="H8488">
        <v>61</v>
      </c>
      <c r="I8488" t="s">
        <v>28234</v>
      </c>
      <c r="J8488" t="s">
        <v>28235</v>
      </c>
      <c r="K8488" t="s">
        <v>28236</v>
      </c>
      <c r="L8488" t="s">
        <v>77979</v>
      </c>
    </row>
    <row r="8489" spans="1:12" x14ac:dyDescent="0.15">
      <c r="A8489" t="s">
        <v>12</v>
      </c>
      <c r="B8489">
        <v>2336901</v>
      </c>
      <c r="C8489">
        <v>2336921</v>
      </c>
      <c r="D8489" t="s">
        <v>28229</v>
      </c>
      <c r="E8489" t="s">
        <v>28230</v>
      </c>
      <c r="F8489" t="s">
        <v>15</v>
      </c>
      <c r="G8489" t="s">
        <v>16</v>
      </c>
      <c r="H8489">
        <v>112</v>
      </c>
      <c r="I8489" t="s">
        <v>28237</v>
      </c>
      <c r="J8489" t="s">
        <v>28238</v>
      </c>
      <c r="K8489" t="s">
        <v>28239</v>
      </c>
      <c r="L8489" t="s">
        <v>77950</v>
      </c>
    </row>
    <row r="8490" spans="1:12" x14ac:dyDescent="0.15">
      <c r="A8490" t="s">
        <v>12</v>
      </c>
      <c r="B8490">
        <v>2336925</v>
      </c>
      <c r="C8490">
        <v>2336945</v>
      </c>
      <c r="D8490" t="s">
        <v>28229</v>
      </c>
      <c r="E8490" t="s">
        <v>28230</v>
      </c>
      <c r="F8490" t="s">
        <v>15</v>
      </c>
      <c r="G8490" t="s">
        <v>23</v>
      </c>
      <c r="H8490">
        <v>136</v>
      </c>
      <c r="I8490" t="s">
        <v>28240</v>
      </c>
      <c r="J8490" t="s">
        <v>28241</v>
      </c>
      <c r="K8490" t="s">
        <v>28242</v>
      </c>
      <c r="L8490" t="s">
        <v>78057</v>
      </c>
    </row>
    <row r="8491" spans="1:12" x14ac:dyDescent="0.15">
      <c r="A8491" t="s">
        <v>12</v>
      </c>
      <c r="B8491">
        <v>2338539</v>
      </c>
      <c r="C8491">
        <v>2338559</v>
      </c>
      <c r="D8491" t="s">
        <v>28243</v>
      </c>
      <c r="E8491" t="s">
        <v>90</v>
      </c>
      <c r="F8491" t="s">
        <v>15</v>
      </c>
      <c r="G8491" t="s">
        <v>32</v>
      </c>
      <c r="H8491">
        <v>1</v>
      </c>
      <c r="I8491" t="s">
        <v>28244</v>
      </c>
      <c r="J8491" t="s">
        <v>28245</v>
      </c>
      <c r="K8491" t="s">
        <v>28246</v>
      </c>
      <c r="L8491" t="s">
        <v>77917</v>
      </c>
    </row>
    <row r="8492" spans="1:12" x14ac:dyDescent="0.15">
      <c r="A8492" t="s">
        <v>12</v>
      </c>
      <c r="B8492">
        <v>2338559</v>
      </c>
      <c r="C8492">
        <v>2338579</v>
      </c>
      <c r="D8492" t="s">
        <v>28243</v>
      </c>
      <c r="E8492" t="s">
        <v>90</v>
      </c>
      <c r="F8492" t="s">
        <v>15</v>
      </c>
      <c r="G8492" t="s">
        <v>16</v>
      </c>
      <c r="H8492">
        <v>21</v>
      </c>
      <c r="I8492" t="s">
        <v>28247</v>
      </c>
      <c r="J8492" t="s">
        <v>28248</v>
      </c>
      <c r="K8492" t="s">
        <v>28249</v>
      </c>
      <c r="L8492" t="s">
        <v>78022</v>
      </c>
    </row>
    <row r="8493" spans="1:12" x14ac:dyDescent="0.15">
      <c r="A8493" t="s">
        <v>12</v>
      </c>
      <c r="B8493">
        <v>2338636</v>
      </c>
      <c r="C8493">
        <v>2338656</v>
      </c>
      <c r="D8493" t="s">
        <v>28243</v>
      </c>
      <c r="E8493" t="s">
        <v>90</v>
      </c>
      <c r="F8493" t="s">
        <v>15</v>
      </c>
      <c r="G8493" t="s">
        <v>23</v>
      </c>
      <c r="H8493">
        <v>98</v>
      </c>
      <c r="I8493" t="s">
        <v>28250</v>
      </c>
      <c r="J8493" t="s">
        <v>28251</v>
      </c>
      <c r="K8493" t="s">
        <v>28252</v>
      </c>
      <c r="L8493" t="s">
        <v>78048</v>
      </c>
    </row>
    <row r="8494" spans="1:12" x14ac:dyDescent="0.15">
      <c r="A8494" t="s">
        <v>12</v>
      </c>
      <c r="B8494">
        <v>2338663</v>
      </c>
      <c r="C8494">
        <v>2338683</v>
      </c>
      <c r="D8494" t="s">
        <v>28243</v>
      </c>
      <c r="E8494" t="s">
        <v>90</v>
      </c>
      <c r="F8494" t="s">
        <v>15</v>
      </c>
      <c r="G8494" t="s">
        <v>36</v>
      </c>
      <c r="H8494">
        <v>125</v>
      </c>
      <c r="I8494" t="s">
        <v>28253</v>
      </c>
      <c r="J8494" t="s">
        <v>28254</v>
      </c>
      <c r="K8494" t="s">
        <v>28255</v>
      </c>
      <c r="L8494" t="s">
        <v>78034</v>
      </c>
    </row>
    <row r="8495" spans="1:12" x14ac:dyDescent="0.15">
      <c r="A8495" t="s">
        <v>12</v>
      </c>
      <c r="B8495">
        <v>2339408</v>
      </c>
      <c r="C8495">
        <v>2339428</v>
      </c>
      <c r="D8495" t="s">
        <v>28256</v>
      </c>
      <c r="E8495" t="s">
        <v>90</v>
      </c>
      <c r="F8495" t="s">
        <v>15</v>
      </c>
      <c r="G8495" t="s">
        <v>16</v>
      </c>
      <c r="H8495">
        <v>25</v>
      </c>
      <c r="I8495" t="s">
        <v>28257</v>
      </c>
      <c r="J8495" t="s">
        <v>28258</v>
      </c>
      <c r="K8495" t="s">
        <v>28259</v>
      </c>
      <c r="L8495" t="s">
        <v>78012</v>
      </c>
    </row>
    <row r="8496" spans="1:12" x14ac:dyDescent="0.15">
      <c r="A8496" t="s">
        <v>12</v>
      </c>
      <c r="B8496">
        <v>2339429</v>
      </c>
      <c r="C8496">
        <v>2339449</v>
      </c>
      <c r="D8496" t="s">
        <v>28256</v>
      </c>
      <c r="E8496" t="s">
        <v>90</v>
      </c>
      <c r="F8496" t="s">
        <v>15</v>
      </c>
      <c r="G8496" t="s">
        <v>36</v>
      </c>
      <c r="H8496">
        <v>46</v>
      </c>
      <c r="I8496" t="s">
        <v>28260</v>
      </c>
      <c r="J8496" t="s">
        <v>28261</v>
      </c>
      <c r="K8496" t="s">
        <v>28262</v>
      </c>
      <c r="L8496" t="s">
        <v>78004</v>
      </c>
    </row>
    <row r="8497" spans="1:12" x14ac:dyDescent="0.15">
      <c r="A8497" t="s">
        <v>12</v>
      </c>
      <c r="B8497">
        <v>2339454</v>
      </c>
      <c r="C8497">
        <v>2339474</v>
      </c>
      <c r="D8497" t="s">
        <v>28256</v>
      </c>
      <c r="E8497" t="s">
        <v>90</v>
      </c>
      <c r="F8497" t="s">
        <v>15</v>
      </c>
      <c r="G8497" t="s">
        <v>36</v>
      </c>
      <c r="H8497">
        <v>71</v>
      </c>
      <c r="I8497" t="s">
        <v>28263</v>
      </c>
      <c r="J8497" t="s">
        <v>28264</v>
      </c>
      <c r="K8497" t="s">
        <v>28265</v>
      </c>
      <c r="L8497" t="s">
        <v>77969</v>
      </c>
    </row>
    <row r="8498" spans="1:12" x14ac:dyDescent="0.15">
      <c r="A8498" t="s">
        <v>12</v>
      </c>
      <c r="B8498">
        <v>2339519</v>
      </c>
      <c r="C8498">
        <v>2339539</v>
      </c>
      <c r="D8498" t="s">
        <v>28256</v>
      </c>
      <c r="E8498" t="s">
        <v>90</v>
      </c>
      <c r="F8498" t="s">
        <v>15</v>
      </c>
      <c r="G8498" t="s">
        <v>32</v>
      </c>
      <c r="H8498">
        <v>136</v>
      </c>
      <c r="I8498" t="s">
        <v>28266</v>
      </c>
      <c r="J8498" t="s">
        <v>28267</v>
      </c>
      <c r="K8498" t="s">
        <v>28268</v>
      </c>
      <c r="L8498" t="s">
        <v>78057</v>
      </c>
    </row>
    <row r="8499" spans="1:12" x14ac:dyDescent="0.15">
      <c r="A8499" t="s">
        <v>12</v>
      </c>
      <c r="B8499">
        <v>2339748</v>
      </c>
      <c r="C8499">
        <v>2339768</v>
      </c>
      <c r="D8499" t="s">
        <v>28269</v>
      </c>
      <c r="E8499" t="s">
        <v>90</v>
      </c>
      <c r="F8499" t="s">
        <v>15</v>
      </c>
      <c r="G8499" t="s">
        <v>16</v>
      </c>
      <c r="H8499">
        <v>6</v>
      </c>
      <c r="I8499" t="s">
        <v>28270</v>
      </c>
      <c r="J8499" t="s">
        <v>28271</v>
      </c>
      <c r="K8499" t="s">
        <v>28272</v>
      </c>
      <c r="L8499" t="s">
        <v>78025</v>
      </c>
    </row>
    <row r="8500" spans="1:12" x14ac:dyDescent="0.15">
      <c r="A8500" t="s">
        <v>12</v>
      </c>
      <c r="B8500">
        <v>2339770</v>
      </c>
      <c r="C8500">
        <v>2339790</v>
      </c>
      <c r="D8500" t="s">
        <v>28269</v>
      </c>
      <c r="E8500" t="s">
        <v>90</v>
      </c>
      <c r="F8500" t="s">
        <v>15</v>
      </c>
      <c r="G8500" t="s">
        <v>32</v>
      </c>
      <c r="H8500">
        <v>28</v>
      </c>
      <c r="I8500" t="s">
        <v>28273</v>
      </c>
      <c r="J8500" t="s">
        <v>28274</v>
      </c>
      <c r="K8500" t="s">
        <v>28275</v>
      </c>
      <c r="L8500" t="s">
        <v>77956</v>
      </c>
    </row>
    <row r="8501" spans="1:12" x14ac:dyDescent="0.15">
      <c r="A8501" t="s">
        <v>12</v>
      </c>
      <c r="B8501">
        <v>2339810</v>
      </c>
      <c r="C8501">
        <v>2339830</v>
      </c>
      <c r="D8501" t="s">
        <v>28269</v>
      </c>
      <c r="E8501" t="s">
        <v>90</v>
      </c>
      <c r="F8501" t="s">
        <v>15</v>
      </c>
      <c r="G8501" t="s">
        <v>32</v>
      </c>
      <c r="H8501">
        <v>68</v>
      </c>
      <c r="I8501" t="s">
        <v>28276</v>
      </c>
      <c r="J8501" t="s">
        <v>28277</v>
      </c>
      <c r="K8501" t="s">
        <v>28278</v>
      </c>
      <c r="L8501" t="s">
        <v>77962</v>
      </c>
    </row>
    <row r="8502" spans="1:12" x14ac:dyDescent="0.15">
      <c r="A8502" t="s">
        <v>12</v>
      </c>
      <c r="B8502">
        <v>2339858</v>
      </c>
      <c r="C8502">
        <v>2339878</v>
      </c>
      <c r="D8502" t="s">
        <v>28269</v>
      </c>
      <c r="E8502" t="s">
        <v>90</v>
      </c>
      <c r="F8502" t="s">
        <v>15</v>
      </c>
      <c r="G8502" t="s">
        <v>32</v>
      </c>
      <c r="H8502">
        <v>116</v>
      </c>
      <c r="I8502" t="s">
        <v>28279</v>
      </c>
      <c r="J8502" t="s">
        <v>28280</v>
      </c>
      <c r="K8502" t="s">
        <v>28281</v>
      </c>
      <c r="L8502" t="s">
        <v>77976</v>
      </c>
    </row>
    <row r="8503" spans="1:12" x14ac:dyDescent="0.15">
      <c r="A8503" t="s">
        <v>12</v>
      </c>
      <c r="B8503">
        <v>2340764</v>
      </c>
      <c r="C8503">
        <v>2340784</v>
      </c>
      <c r="D8503" t="s">
        <v>28282</v>
      </c>
      <c r="E8503" t="s">
        <v>90</v>
      </c>
      <c r="F8503" t="s">
        <v>15</v>
      </c>
      <c r="G8503" t="s">
        <v>36</v>
      </c>
      <c r="H8503">
        <v>19</v>
      </c>
      <c r="I8503" t="s">
        <v>28283</v>
      </c>
      <c r="J8503" t="s">
        <v>28284</v>
      </c>
      <c r="K8503" t="s">
        <v>28285</v>
      </c>
      <c r="L8503" t="s">
        <v>77982</v>
      </c>
    </row>
    <row r="8504" spans="1:12" x14ac:dyDescent="0.15">
      <c r="A8504" t="s">
        <v>12</v>
      </c>
      <c r="B8504">
        <v>2340785</v>
      </c>
      <c r="C8504">
        <v>2340805</v>
      </c>
      <c r="D8504" t="s">
        <v>28282</v>
      </c>
      <c r="E8504" t="s">
        <v>90</v>
      </c>
      <c r="F8504" t="s">
        <v>15</v>
      </c>
      <c r="G8504" t="s">
        <v>16</v>
      </c>
      <c r="H8504">
        <v>40</v>
      </c>
      <c r="I8504" t="s">
        <v>28286</v>
      </c>
      <c r="J8504" t="s">
        <v>28287</v>
      </c>
      <c r="K8504" t="s">
        <v>28288</v>
      </c>
      <c r="L8504" t="s">
        <v>77952</v>
      </c>
    </row>
    <row r="8505" spans="1:12" x14ac:dyDescent="0.15">
      <c r="A8505" t="s">
        <v>12</v>
      </c>
      <c r="B8505">
        <v>2340825</v>
      </c>
      <c r="C8505">
        <v>2340845</v>
      </c>
      <c r="D8505" t="s">
        <v>28282</v>
      </c>
      <c r="E8505" t="s">
        <v>90</v>
      </c>
      <c r="F8505" t="s">
        <v>15</v>
      </c>
      <c r="G8505" t="s">
        <v>23</v>
      </c>
      <c r="H8505">
        <v>80</v>
      </c>
      <c r="I8505" t="s">
        <v>28289</v>
      </c>
      <c r="J8505" t="s">
        <v>28290</v>
      </c>
      <c r="K8505" t="s">
        <v>28291</v>
      </c>
      <c r="L8505" t="s">
        <v>77940</v>
      </c>
    </row>
    <row r="8506" spans="1:12" x14ac:dyDescent="0.15">
      <c r="A8506" t="s">
        <v>12</v>
      </c>
      <c r="B8506">
        <v>2340896</v>
      </c>
      <c r="C8506">
        <v>2340916</v>
      </c>
      <c r="D8506" t="s">
        <v>28282</v>
      </c>
      <c r="E8506" t="s">
        <v>90</v>
      </c>
      <c r="F8506" t="s">
        <v>15</v>
      </c>
      <c r="G8506" t="s">
        <v>16</v>
      </c>
      <c r="H8506">
        <v>151</v>
      </c>
      <c r="I8506" t="s">
        <v>28292</v>
      </c>
      <c r="J8506" t="s">
        <v>28293</v>
      </c>
      <c r="K8506" t="s">
        <v>28294</v>
      </c>
      <c r="L8506" t="s">
        <v>78050</v>
      </c>
    </row>
    <row r="8507" spans="1:12" x14ac:dyDescent="0.15">
      <c r="A8507" t="s">
        <v>12</v>
      </c>
      <c r="B8507">
        <v>2341477</v>
      </c>
      <c r="C8507">
        <v>2341497</v>
      </c>
      <c r="D8507" t="s">
        <v>28295</v>
      </c>
      <c r="E8507" t="s">
        <v>90</v>
      </c>
      <c r="F8507" t="s">
        <v>15</v>
      </c>
      <c r="G8507" t="s">
        <v>16</v>
      </c>
      <c r="H8507">
        <v>8</v>
      </c>
      <c r="I8507" t="s">
        <v>28296</v>
      </c>
      <c r="J8507" t="s">
        <v>28297</v>
      </c>
      <c r="K8507" t="s">
        <v>28298</v>
      </c>
      <c r="L8507" t="s">
        <v>77955</v>
      </c>
    </row>
    <row r="8508" spans="1:12" x14ac:dyDescent="0.15">
      <c r="A8508" t="s">
        <v>12</v>
      </c>
      <c r="B8508">
        <v>2341504</v>
      </c>
      <c r="C8508">
        <v>2341524</v>
      </c>
      <c r="D8508" t="s">
        <v>28295</v>
      </c>
      <c r="E8508" t="s">
        <v>90</v>
      </c>
      <c r="F8508" t="s">
        <v>15</v>
      </c>
      <c r="G8508" t="s">
        <v>23</v>
      </c>
      <c r="H8508">
        <v>35</v>
      </c>
      <c r="I8508" t="s">
        <v>28299</v>
      </c>
      <c r="J8508" t="s">
        <v>28300</v>
      </c>
      <c r="K8508" t="s">
        <v>28301</v>
      </c>
      <c r="L8508" t="s">
        <v>77936</v>
      </c>
    </row>
    <row r="8509" spans="1:12" x14ac:dyDescent="0.15">
      <c r="A8509" t="s">
        <v>12</v>
      </c>
      <c r="B8509">
        <v>2341528</v>
      </c>
      <c r="C8509">
        <v>2341548</v>
      </c>
      <c r="D8509" t="s">
        <v>28295</v>
      </c>
      <c r="E8509" t="s">
        <v>90</v>
      </c>
      <c r="F8509" t="s">
        <v>15</v>
      </c>
      <c r="G8509" t="s">
        <v>32</v>
      </c>
      <c r="H8509">
        <v>59</v>
      </c>
      <c r="I8509" t="s">
        <v>28302</v>
      </c>
      <c r="J8509" t="s">
        <v>28303</v>
      </c>
      <c r="K8509" t="s">
        <v>28304</v>
      </c>
      <c r="L8509" t="s">
        <v>78009</v>
      </c>
    </row>
    <row r="8510" spans="1:12" x14ac:dyDescent="0.15">
      <c r="A8510" t="s">
        <v>12</v>
      </c>
      <c r="B8510">
        <v>2341552</v>
      </c>
      <c r="C8510">
        <v>2341572</v>
      </c>
      <c r="D8510" t="s">
        <v>28295</v>
      </c>
      <c r="E8510" t="s">
        <v>90</v>
      </c>
      <c r="F8510" t="s">
        <v>15</v>
      </c>
      <c r="G8510" t="s">
        <v>16</v>
      </c>
      <c r="H8510">
        <v>83</v>
      </c>
      <c r="I8510" t="s">
        <v>28305</v>
      </c>
      <c r="J8510" t="s">
        <v>28306</v>
      </c>
      <c r="K8510" t="s">
        <v>28307</v>
      </c>
      <c r="L8510" t="s">
        <v>77958</v>
      </c>
    </row>
    <row r="8511" spans="1:12" x14ac:dyDescent="0.15">
      <c r="A8511" t="s">
        <v>12</v>
      </c>
      <c r="B8511">
        <v>2342060</v>
      </c>
      <c r="C8511">
        <v>2342080</v>
      </c>
      <c r="D8511" t="s">
        <v>28308</v>
      </c>
      <c r="E8511" t="s">
        <v>90</v>
      </c>
      <c r="F8511" t="s">
        <v>15</v>
      </c>
      <c r="G8511" t="s">
        <v>32</v>
      </c>
      <c r="H8511">
        <v>1</v>
      </c>
      <c r="I8511" t="s">
        <v>28309</v>
      </c>
      <c r="J8511" t="s">
        <v>28310</v>
      </c>
      <c r="K8511" t="s">
        <v>28311</v>
      </c>
      <c r="L8511" t="s">
        <v>77917</v>
      </c>
    </row>
    <row r="8512" spans="1:12" x14ac:dyDescent="0.15">
      <c r="A8512" t="s">
        <v>12</v>
      </c>
      <c r="B8512">
        <v>2342082</v>
      </c>
      <c r="C8512">
        <v>2342102</v>
      </c>
      <c r="D8512" t="s">
        <v>28308</v>
      </c>
      <c r="E8512" t="s">
        <v>90</v>
      </c>
      <c r="F8512" t="s">
        <v>15</v>
      </c>
      <c r="G8512" t="s">
        <v>32</v>
      </c>
      <c r="H8512">
        <v>23</v>
      </c>
      <c r="I8512" t="s">
        <v>28312</v>
      </c>
      <c r="J8512" t="s">
        <v>28313</v>
      </c>
      <c r="K8512" t="s">
        <v>28314</v>
      </c>
      <c r="L8512" t="s">
        <v>77975</v>
      </c>
    </row>
    <row r="8513" spans="1:12" x14ac:dyDescent="0.15">
      <c r="A8513" t="s">
        <v>12</v>
      </c>
      <c r="B8513">
        <v>2342105</v>
      </c>
      <c r="C8513">
        <v>2342125</v>
      </c>
      <c r="D8513" t="s">
        <v>28308</v>
      </c>
      <c r="E8513" t="s">
        <v>90</v>
      </c>
      <c r="F8513" t="s">
        <v>15</v>
      </c>
      <c r="G8513" t="s">
        <v>16</v>
      </c>
      <c r="H8513">
        <v>46</v>
      </c>
      <c r="I8513" t="s">
        <v>28315</v>
      </c>
      <c r="J8513" t="s">
        <v>28316</v>
      </c>
      <c r="K8513" t="s">
        <v>28317</v>
      </c>
      <c r="L8513" t="s">
        <v>78004</v>
      </c>
    </row>
    <row r="8514" spans="1:12" x14ac:dyDescent="0.15">
      <c r="A8514" t="s">
        <v>12</v>
      </c>
      <c r="B8514">
        <v>2342134</v>
      </c>
      <c r="C8514">
        <v>2342154</v>
      </c>
      <c r="D8514" t="s">
        <v>28308</v>
      </c>
      <c r="E8514" t="s">
        <v>90</v>
      </c>
      <c r="F8514" t="s">
        <v>15</v>
      </c>
      <c r="G8514" t="s">
        <v>16</v>
      </c>
      <c r="H8514">
        <v>75</v>
      </c>
      <c r="I8514" t="s">
        <v>28318</v>
      </c>
      <c r="J8514" t="s">
        <v>28319</v>
      </c>
      <c r="K8514" t="s">
        <v>28320</v>
      </c>
      <c r="L8514" t="s">
        <v>78027</v>
      </c>
    </row>
    <row r="8515" spans="1:12" x14ac:dyDescent="0.15">
      <c r="A8515" t="s">
        <v>12</v>
      </c>
      <c r="B8515">
        <v>2343849</v>
      </c>
      <c r="C8515">
        <v>2343869</v>
      </c>
      <c r="D8515" t="s">
        <v>28321</v>
      </c>
      <c r="E8515" t="s">
        <v>90</v>
      </c>
      <c r="F8515" t="s">
        <v>15</v>
      </c>
      <c r="G8515" t="s">
        <v>32</v>
      </c>
      <c r="H8515">
        <v>22</v>
      </c>
      <c r="I8515" t="s">
        <v>28322</v>
      </c>
      <c r="J8515" t="s">
        <v>28323</v>
      </c>
      <c r="K8515" t="s">
        <v>28324</v>
      </c>
      <c r="L8515" t="s">
        <v>77948</v>
      </c>
    </row>
    <row r="8516" spans="1:12" x14ac:dyDescent="0.15">
      <c r="A8516" t="s">
        <v>12</v>
      </c>
      <c r="B8516">
        <v>2343892</v>
      </c>
      <c r="C8516">
        <v>2343912</v>
      </c>
      <c r="D8516" t="s">
        <v>28321</v>
      </c>
      <c r="E8516" t="s">
        <v>90</v>
      </c>
      <c r="F8516" t="s">
        <v>15</v>
      </c>
      <c r="G8516" t="s">
        <v>16</v>
      </c>
      <c r="H8516">
        <v>65</v>
      </c>
      <c r="I8516" t="s">
        <v>28325</v>
      </c>
      <c r="J8516" t="s">
        <v>28326</v>
      </c>
      <c r="K8516" t="s">
        <v>28327</v>
      </c>
      <c r="L8516" t="s">
        <v>78042</v>
      </c>
    </row>
    <row r="8517" spans="1:12" x14ac:dyDescent="0.15">
      <c r="A8517" t="s">
        <v>12</v>
      </c>
      <c r="B8517">
        <v>2343928</v>
      </c>
      <c r="C8517">
        <v>2343948</v>
      </c>
      <c r="D8517" t="s">
        <v>28321</v>
      </c>
      <c r="E8517" t="s">
        <v>90</v>
      </c>
      <c r="F8517" t="s">
        <v>15</v>
      </c>
      <c r="G8517" t="s">
        <v>32</v>
      </c>
      <c r="H8517">
        <v>101</v>
      </c>
      <c r="I8517" t="s">
        <v>28328</v>
      </c>
      <c r="J8517" t="s">
        <v>28329</v>
      </c>
      <c r="K8517" t="s">
        <v>28330</v>
      </c>
      <c r="L8517" t="s">
        <v>77997</v>
      </c>
    </row>
    <row r="8518" spans="1:12" x14ac:dyDescent="0.15">
      <c r="A8518" t="s">
        <v>12</v>
      </c>
      <c r="B8518">
        <v>2343952</v>
      </c>
      <c r="C8518">
        <v>2343972</v>
      </c>
      <c r="D8518" t="s">
        <v>28321</v>
      </c>
      <c r="E8518" t="s">
        <v>90</v>
      </c>
      <c r="F8518" t="s">
        <v>15</v>
      </c>
      <c r="G8518" t="s">
        <v>16</v>
      </c>
      <c r="H8518">
        <v>125</v>
      </c>
      <c r="I8518" t="s">
        <v>28331</v>
      </c>
      <c r="J8518" t="s">
        <v>28332</v>
      </c>
      <c r="K8518" t="s">
        <v>28333</v>
      </c>
      <c r="L8518" t="s">
        <v>78034</v>
      </c>
    </row>
    <row r="8519" spans="1:12" x14ac:dyDescent="0.15">
      <c r="A8519" t="s">
        <v>12</v>
      </c>
      <c r="B8519">
        <v>2344416</v>
      </c>
      <c r="C8519">
        <v>2344436</v>
      </c>
      <c r="D8519" t="s">
        <v>28334</v>
      </c>
      <c r="E8519" t="s">
        <v>90</v>
      </c>
      <c r="F8519" t="s">
        <v>15</v>
      </c>
      <c r="G8519" t="s">
        <v>36</v>
      </c>
      <c r="H8519">
        <v>8</v>
      </c>
      <c r="I8519" t="s">
        <v>28335</v>
      </c>
      <c r="J8519" t="s">
        <v>28336</v>
      </c>
      <c r="K8519" t="s">
        <v>28337</v>
      </c>
      <c r="L8519" t="s">
        <v>77955</v>
      </c>
    </row>
    <row r="8520" spans="1:12" x14ac:dyDescent="0.15">
      <c r="A8520" t="s">
        <v>12</v>
      </c>
      <c r="B8520">
        <v>2344442</v>
      </c>
      <c r="C8520">
        <v>2344462</v>
      </c>
      <c r="D8520" t="s">
        <v>28334</v>
      </c>
      <c r="E8520" t="s">
        <v>90</v>
      </c>
      <c r="F8520" t="s">
        <v>15</v>
      </c>
      <c r="G8520" t="s">
        <v>16</v>
      </c>
      <c r="H8520">
        <v>34</v>
      </c>
      <c r="I8520" t="s">
        <v>28338</v>
      </c>
      <c r="J8520" t="s">
        <v>28339</v>
      </c>
      <c r="K8520" t="s">
        <v>28340</v>
      </c>
      <c r="L8520" t="s">
        <v>77999</v>
      </c>
    </row>
    <row r="8521" spans="1:12" x14ac:dyDescent="0.15">
      <c r="A8521" t="s">
        <v>12</v>
      </c>
      <c r="B8521">
        <v>2344467</v>
      </c>
      <c r="C8521">
        <v>2344487</v>
      </c>
      <c r="D8521" t="s">
        <v>28334</v>
      </c>
      <c r="E8521" t="s">
        <v>90</v>
      </c>
      <c r="F8521" t="s">
        <v>15</v>
      </c>
      <c r="G8521" t="s">
        <v>16</v>
      </c>
      <c r="H8521">
        <v>59</v>
      </c>
      <c r="I8521" t="s">
        <v>28341</v>
      </c>
      <c r="J8521" t="s">
        <v>28342</v>
      </c>
      <c r="K8521" t="s">
        <v>28343</v>
      </c>
      <c r="L8521" t="s">
        <v>78009</v>
      </c>
    </row>
    <row r="8522" spans="1:12" x14ac:dyDescent="0.15">
      <c r="A8522" t="s">
        <v>12</v>
      </c>
      <c r="B8522">
        <v>2344515</v>
      </c>
      <c r="C8522">
        <v>2344535</v>
      </c>
      <c r="D8522" t="s">
        <v>28334</v>
      </c>
      <c r="E8522" t="s">
        <v>90</v>
      </c>
      <c r="F8522" t="s">
        <v>15</v>
      </c>
      <c r="G8522" t="s">
        <v>23</v>
      </c>
      <c r="H8522">
        <v>107</v>
      </c>
      <c r="I8522" t="s">
        <v>28344</v>
      </c>
      <c r="J8522" t="s">
        <v>28345</v>
      </c>
      <c r="K8522" t="s">
        <v>28346</v>
      </c>
      <c r="L8522" t="s">
        <v>77983</v>
      </c>
    </row>
    <row r="8523" spans="1:12" x14ac:dyDescent="0.15">
      <c r="A8523" t="s">
        <v>12</v>
      </c>
      <c r="B8523">
        <v>2345519</v>
      </c>
      <c r="C8523">
        <v>2345539</v>
      </c>
      <c r="D8523" t="s">
        <v>28347</v>
      </c>
      <c r="E8523" t="s">
        <v>90</v>
      </c>
      <c r="F8523" t="s">
        <v>15</v>
      </c>
      <c r="G8523" t="s">
        <v>16</v>
      </c>
      <c r="H8523">
        <v>1</v>
      </c>
      <c r="I8523" t="s">
        <v>28348</v>
      </c>
      <c r="J8523" t="s">
        <v>28349</v>
      </c>
      <c r="K8523" t="s">
        <v>28350</v>
      </c>
      <c r="L8523" t="s">
        <v>77917</v>
      </c>
    </row>
    <row r="8524" spans="1:12" x14ac:dyDescent="0.15">
      <c r="A8524" t="s">
        <v>12</v>
      </c>
      <c r="B8524">
        <v>2345564</v>
      </c>
      <c r="C8524">
        <v>2345584</v>
      </c>
      <c r="D8524" t="s">
        <v>28347</v>
      </c>
      <c r="E8524" t="s">
        <v>90</v>
      </c>
      <c r="F8524" t="s">
        <v>15</v>
      </c>
      <c r="G8524" t="s">
        <v>16</v>
      </c>
      <c r="H8524">
        <v>46</v>
      </c>
      <c r="I8524" t="s">
        <v>28351</v>
      </c>
      <c r="J8524" t="s">
        <v>28352</v>
      </c>
      <c r="K8524" t="s">
        <v>28353</v>
      </c>
      <c r="L8524" t="s">
        <v>78004</v>
      </c>
    </row>
    <row r="8525" spans="1:12" x14ac:dyDescent="0.15">
      <c r="A8525" t="s">
        <v>12</v>
      </c>
      <c r="B8525">
        <v>2345585</v>
      </c>
      <c r="C8525">
        <v>2345605</v>
      </c>
      <c r="D8525" t="s">
        <v>28347</v>
      </c>
      <c r="E8525" t="s">
        <v>90</v>
      </c>
      <c r="F8525" t="s">
        <v>15</v>
      </c>
      <c r="G8525" t="s">
        <v>32</v>
      </c>
      <c r="H8525">
        <v>67</v>
      </c>
      <c r="I8525" t="s">
        <v>28354</v>
      </c>
      <c r="J8525" t="s">
        <v>28355</v>
      </c>
      <c r="K8525" t="s">
        <v>28356</v>
      </c>
      <c r="L8525" t="s">
        <v>77981</v>
      </c>
    </row>
    <row r="8526" spans="1:12" x14ac:dyDescent="0.15">
      <c r="A8526" t="s">
        <v>12</v>
      </c>
      <c r="B8526">
        <v>2345620</v>
      </c>
      <c r="C8526">
        <v>2345640</v>
      </c>
      <c r="D8526" t="s">
        <v>28347</v>
      </c>
      <c r="E8526" t="s">
        <v>90</v>
      </c>
      <c r="F8526" t="s">
        <v>15</v>
      </c>
      <c r="G8526" t="s">
        <v>16</v>
      </c>
      <c r="H8526">
        <v>102</v>
      </c>
      <c r="I8526" t="s">
        <v>28357</v>
      </c>
      <c r="J8526" t="s">
        <v>28358</v>
      </c>
      <c r="K8526" t="s">
        <v>28359</v>
      </c>
      <c r="L8526" t="s">
        <v>77933</v>
      </c>
    </row>
    <row r="8527" spans="1:12" x14ac:dyDescent="0.15">
      <c r="A8527" t="s">
        <v>12</v>
      </c>
      <c r="B8527">
        <v>2347760</v>
      </c>
      <c r="C8527">
        <v>2347780</v>
      </c>
      <c r="D8527" t="s">
        <v>28360</v>
      </c>
      <c r="E8527" t="s">
        <v>28361</v>
      </c>
      <c r="F8527" t="s">
        <v>76</v>
      </c>
      <c r="G8527" t="s">
        <v>32</v>
      </c>
      <c r="H8527">
        <v>1</v>
      </c>
      <c r="I8527" t="s">
        <v>28362</v>
      </c>
      <c r="J8527" t="s">
        <v>28363</v>
      </c>
      <c r="K8527" t="s">
        <v>28364</v>
      </c>
      <c r="L8527" t="s">
        <v>77917</v>
      </c>
    </row>
    <row r="8528" spans="1:12" x14ac:dyDescent="0.15">
      <c r="A8528" t="s">
        <v>12</v>
      </c>
      <c r="B8528">
        <v>2347718</v>
      </c>
      <c r="C8528">
        <v>2347738</v>
      </c>
      <c r="D8528" t="s">
        <v>28360</v>
      </c>
      <c r="E8528" t="s">
        <v>28361</v>
      </c>
      <c r="F8528" t="s">
        <v>76</v>
      </c>
      <c r="G8528" t="s">
        <v>36</v>
      </c>
      <c r="H8528">
        <v>43</v>
      </c>
      <c r="I8528" t="s">
        <v>28365</v>
      </c>
      <c r="J8528" t="s">
        <v>28366</v>
      </c>
      <c r="K8528" t="s">
        <v>28367</v>
      </c>
      <c r="L8528" t="s">
        <v>77942</v>
      </c>
    </row>
    <row r="8529" spans="1:12" x14ac:dyDescent="0.15">
      <c r="A8529" t="s">
        <v>12</v>
      </c>
      <c r="B8529">
        <v>2347696</v>
      </c>
      <c r="C8529">
        <v>2347716</v>
      </c>
      <c r="D8529" t="s">
        <v>28360</v>
      </c>
      <c r="E8529" t="s">
        <v>28361</v>
      </c>
      <c r="F8529" t="s">
        <v>76</v>
      </c>
      <c r="G8529" t="s">
        <v>16</v>
      </c>
      <c r="H8529">
        <v>65</v>
      </c>
      <c r="I8529" t="s">
        <v>28368</v>
      </c>
      <c r="J8529" t="s">
        <v>28369</v>
      </c>
      <c r="K8529" t="s">
        <v>28370</v>
      </c>
      <c r="L8529" t="s">
        <v>78042</v>
      </c>
    </row>
    <row r="8530" spans="1:12" x14ac:dyDescent="0.15">
      <c r="A8530" t="s">
        <v>12</v>
      </c>
      <c r="B8530">
        <v>2347672</v>
      </c>
      <c r="C8530">
        <v>2347692</v>
      </c>
      <c r="D8530" t="s">
        <v>28360</v>
      </c>
      <c r="E8530" t="s">
        <v>28361</v>
      </c>
      <c r="F8530" t="s">
        <v>76</v>
      </c>
      <c r="G8530" t="s">
        <v>23</v>
      </c>
      <c r="H8530">
        <v>89</v>
      </c>
      <c r="I8530" t="s">
        <v>28371</v>
      </c>
      <c r="J8530" t="s">
        <v>28372</v>
      </c>
      <c r="K8530" t="s">
        <v>28373</v>
      </c>
      <c r="L8530" t="s">
        <v>77964</v>
      </c>
    </row>
    <row r="8531" spans="1:12" x14ac:dyDescent="0.15">
      <c r="A8531" t="s">
        <v>12</v>
      </c>
      <c r="B8531">
        <v>2348747</v>
      </c>
      <c r="C8531">
        <v>2348767</v>
      </c>
      <c r="D8531" t="s">
        <v>28374</v>
      </c>
      <c r="E8531" t="s">
        <v>28375</v>
      </c>
      <c r="F8531" t="s">
        <v>76</v>
      </c>
      <c r="G8531" t="s">
        <v>36</v>
      </c>
      <c r="H8531">
        <v>0</v>
      </c>
      <c r="I8531" t="s">
        <v>28376</v>
      </c>
      <c r="J8531" t="s">
        <v>28377</v>
      </c>
      <c r="K8531" t="s">
        <v>28378</v>
      </c>
      <c r="L8531" t="s">
        <v>77980</v>
      </c>
    </row>
    <row r="8532" spans="1:12" x14ac:dyDescent="0.15">
      <c r="A8532" t="s">
        <v>12</v>
      </c>
      <c r="B8532">
        <v>2348691</v>
      </c>
      <c r="C8532">
        <v>2348711</v>
      </c>
      <c r="D8532" t="s">
        <v>28374</v>
      </c>
      <c r="E8532" t="s">
        <v>28375</v>
      </c>
      <c r="F8532" t="s">
        <v>76</v>
      </c>
      <c r="G8532" t="s">
        <v>16</v>
      </c>
      <c r="H8532">
        <v>56</v>
      </c>
      <c r="I8532" t="s">
        <v>28379</v>
      </c>
      <c r="J8532" t="s">
        <v>28380</v>
      </c>
      <c r="K8532" t="s">
        <v>28381</v>
      </c>
      <c r="L8532" t="s">
        <v>77971</v>
      </c>
    </row>
    <row r="8533" spans="1:12" x14ac:dyDescent="0.15">
      <c r="A8533" t="s">
        <v>12</v>
      </c>
      <c r="B8533">
        <v>2348656</v>
      </c>
      <c r="C8533">
        <v>2348676</v>
      </c>
      <c r="D8533" t="s">
        <v>28374</v>
      </c>
      <c r="E8533" t="s">
        <v>28375</v>
      </c>
      <c r="F8533" t="s">
        <v>76</v>
      </c>
      <c r="G8533" t="s">
        <v>32</v>
      </c>
      <c r="H8533">
        <v>91</v>
      </c>
      <c r="I8533" t="s">
        <v>28382</v>
      </c>
      <c r="J8533" t="s">
        <v>28383</v>
      </c>
      <c r="K8533" t="s">
        <v>28384</v>
      </c>
      <c r="L8533" t="s">
        <v>77907</v>
      </c>
    </row>
    <row r="8534" spans="1:12" x14ac:dyDescent="0.15">
      <c r="A8534" t="s">
        <v>12</v>
      </c>
      <c r="B8534">
        <v>2348629</v>
      </c>
      <c r="C8534">
        <v>2348649</v>
      </c>
      <c r="D8534" t="s">
        <v>28374</v>
      </c>
      <c r="E8534" t="s">
        <v>28375</v>
      </c>
      <c r="F8534" t="s">
        <v>76</v>
      </c>
      <c r="G8534" t="s">
        <v>16</v>
      </c>
      <c r="H8534">
        <v>118</v>
      </c>
      <c r="I8534" t="s">
        <v>28385</v>
      </c>
      <c r="J8534" t="s">
        <v>28386</v>
      </c>
      <c r="K8534" t="s">
        <v>28387</v>
      </c>
      <c r="L8534" t="s">
        <v>77973</v>
      </c>
    </row>
    <row r="8535" spans="1:12" x14ac:dyDescent="0.15">
      <c r="A8535" t="s">
        <v>12</v>
      </c>
      <c r="B8535">
        <v>2350778</v>
      </c>
      <c r="C8535">
        <v>2350798</v>
      </c>
      <c r="D8535" t="s">
        <v>28388</v>
      </c>
      <c r="E8535" t="s">
        <v>28389</v>
      </c>
      <c r="F8535" t="s">
        <v>76</v>
      </c>
      <c r="G8535" t="s">
        <v>36</v>
      </c>
      <c r="H8535">
        <v>6</v>
      </c>
      <c r="I8535" t="s">
        <v>28390</v>
      </c>
      <c r="J8535" t="s">
        <v>28391</v>
      </c>
      <c r="K8535" t="s">
        <v>28392</v>
      </c>
      <c r="L8535" t="s">
        <v>78025</v>
      </c>
    </row>
    <row r="8536" spans="1:12" x14ac:dyDescent="0.15">
      <c r="A8536" t="s">
        <v>12</v>
      </c>
      <c r="B8536">
        <v>2350749</v>
      </c>
      <c r="C8536">
        <v>2350769</v>
      </c>
      <c r="D8536" t="s">
        <v>28388</v>
      </c>
      <c r="E8536" t="s">
        <v>28389</v>
      </c>
      <c r="F8536" t="s">
        <v>76</v>
      </c>
      <c r="G8536" t="s">
        <v>16</v>
      </c>
      <c r="H8536">
        <v>35</v>
      </c>
      <c r="I8536" t="s">
        <v>28393</v>
      </c>
      <c r="J8536" t="s">
        <v>28394</v>
      </c>
      <c r="K8536" t="s">
        <v>28395</v>
      </c>
      <c r="L8536" t="s">
        <v>77936</v>
      </c>
    </row>
    <row r="8537" spans="1:12" x14ac:dyDescent="0.15">
      <c r="A8537" t="s">
        <v>12</v>
      </c>
      <c r="B8537">
        <v>2350717</v>
      </c>
      <c r="C8537">
        <v>2350737</v>
      </c>
      <c r="D8537" t="s">
        <v>28388</v>
      </c>
      <c r="E8537" t="s">
        <v>28389</v>
      </c>
      <c r="F8537" t="s">
        <v>76</v>
      </c>
      <c r="G8537" t="s">
        <v>16</v>
      </c>
      <c r="H8537">
        <v>67</v>
      </c>
      <c r="I8537" t="s">
        <v>28396</v>
      </c>
      <c r="J8537" t="s">
        <v>28397</v>
      </c>
      <c r="K8537" t="s">
        <v>28398</v>
      </c>
      <c r="L8537" t="s">
        <v>77981</v>
      </c>
    </row>
    <row r="8538" spans="1:12" x14ac:dyDescent="0.15">
      <c r="A8538" t="s">
        <v>12</v>
      </c>
      <c r="B8538">
        <v>2350687</v>
      </c>
      <c r="C8538">
        <v>2350707</v>
      </c>
      <c r="D8538" t="s">
        <v>28388</v>
      </c>
      <c r="E8538" t="s">
        <v>28389</v>
      </c>
      <c r="F8538" t="s">
        <v>76</v>
      </c>
      <c r="G8538" t="s">
        <v>16</v>
      </c>
      <c r="H8538">
        <v>97</v>
      </c>
      <c r="I8538" t="s">
        <v>28399</v>
      </c>
      <c r="J8538" t="s">
        <v>28400</v>
      </c>
      <c r="K8538" t="s">
        <v>28401</v>
      </c>
      <c r="L8538" t="s">
        <v>78010</v>
      </c>
    </row>
    <row r="8539" spans="1:12" x14ac:dyDescent="0.15">
      <c r="A8539" t="s">
        <v>12</v>
      </c>
      <c r="B8539">
        <v>2351616</v>
      </c>
      <c r="C8539">
        <v>2351636</v>
      </c>
      <c r="D8539" t="s">
        <v>28402</v>
      </c>
      <c r="E8539" t="s">
        <v>28403</v>
      </c>
      <c r="F8539" t="s">
        <v>76</v>
      </c>
      <c r="G8539" t="s">
        <v>23</v>
      </c>
      <c r="H8539">
        <v>8</v>
      </c>
      <c r="I8539" t="s">
        <v>28404</v>
      </c>
      <c r="J8539" t="s">
        <v>28405</v>
      </c>
      <c r="K8539" t="s">
        <v>28406</v>
      </c>
      <c r="L8539" t="s">
        <v>77955</v>
      </c>
    </row>
    <row r="8540" spans="1:12" x14ac:dyDescent="0.15">
      <c r="A8540" t="s">
        <v>12</v>
      </c>
      <c r="B8540">
        <v>2351585</v>
      </c>
      <c r="C8540">
        <v>2351605</v>
      </c>
      <c r="D8540" t="s">
        <v>28402</v>
      </c>
      <c r="E8540" t="s">
        <v>28403</v>
      </c>
      <c r="F8540" t="s">
        <v>76</v>
      </c>
      <c r="G8540" t="s">
        <v>36</v>
      </c>
      <c r="H8540">
        <v>39</v>
      </c>
      <c r="I8540" t="s">
        <v>28407</v>
      </c>
      <c r="J8540" t="s">
        <v>28408</v>
      </c>
      <c r="K8540" t="s">
        <v>28409</v>
      </c>
      <c r="L8540" t="s">
        <v>78041</v>
      </c>
    </row>
    <row r="8541" spans="1:12" x14ac:dyDescent="0.15">
      <c r="A8541" t="s">
        <v>12</v>
      </c>
      <c r="B8541">
        <v>2351560</v>
      </c>
      <c r="C8541">
        <v>2351580</v>
      </c>
      <c r="D8541" t="s">
        <v>28402</v>
      </c>
      <c r="E8541" t="s">
        <v>28403</v>
      </c>
      <c r="F8541" t="s">
        <v>76</v>
      </c>
      <c r="G8541" t="s">
        <v>36</v>
      </c>
      <c r="H8541">
        <v>64</v>
      </c>
      <c r="I8541" t="s">
        <v>28410</v>
      </c>
      <c r="J8541" t="s">
        <v>28411</v>
      </c>
      <c r="K8541" t="s">
        <v>28412</v>
      </c>
      <c r="L8541" t="s">
        <v>77989</v>
      </c>
    </row>
    <row r="8542" spans="1:12" x14ac:dyDescent="0.15">
      <c r="A8542" t="s">
        <v>12</v>
      </c>
      <c r="B8542">
        <v>2351491</v>
      </c>
      <c r="C8542">
        <v>2351511</v>
      </c>
      <c r="D8542" t="s">
        <v>28402</v>
      </c>
      <c r="E8542" t="s">
        <v>28403</v>
      </c>
      <c r="F8542" t="s">
        <v>76</v>
      </c>
      <c r="G8542" t="s">
        <v>16</v>
      </c>
      <c r="H8542">
        <v>133</v>
      </c>
      <c r="I8542" t="s">
        <v>28413</v>
      </c>
      <c r="J8542" t="s">
        <v>28414</v>
      </c>
      <c r="K8542" t="s">
        <v>28415</v>
      </c>
      <c r="L8542" t="s">
        <v>77995</v>
      </c>
    </row>
    <row r="8543" spans="1:12" x14ac:dyDescent="0.15">
      <c r="A8543" t="s">
        <v>12</v>
      </c>
      <c r="B8543">
        <v>2352805</v>
      </c>
      <c r="C8543">
        <v>2352825</v>
      </c>
      <c r="D8543" t="s">
        <v>28416</v>
      </c>
      <c r="E8543" t="s">
        <v>28417</v>
      </c>
      <c r="F8543" t="s">
        <v>76</v>
      </c>
      <c r="G8543" t="s">
        <v>36</v>
      </c>
      <c r="H8543">
        <v>0</v>
      </c>
      <c r="I8543" t="s">
        <v>28418</v>
      </c>
      <c r="J8543" t="s">
        <v>28419</v>
      </c>
      <c r="K8543" t="s">
        <v>28420</v>
      </c>
      <c r="L8543" t="s">
        <v>77980</v>
      </c>
    </row>
    <row r="8544" spans="1:12" x14ac:dyDescent="0.15">
      <c r="A8544" t="s">
        <v>12</v>
      </c>
      <c r="B8544">
        <v>2352773</v>
      </c>
      <c r="C8544">
        <v>2352793</v>
      </c>
      <c r="D8544" t="s">
        <v>28416</v>
      </c>
      <c r="E8544" t="s">
        <v>28417</v>
      </c>
      <c r="F8544" t="s">
        <v>76</v>
      </c>
      <c r="G8544" t="s">
        <v>16</v>
      </c>
      <c r="H8544">
        <v>32</v>
      </c>
      <c r="I8544" t="s">
        <v>28421</v>
      </c>
      <c r="J8544" t="s">
        <v>28422</v>
      </c>
      <c r="K8544" t="s">
        <v>28423</v>
      </c>
      <c r="L8544" t="s">
        <v>77918</v>
      </c>
    </row>
    <row r="8545" spans="1:12" x14ac:dyDescent="0.15">
      <c r="A8545" t="s">
        <v>12</v>
      </c>
      <c r="B8545">
        <v>2352734</v>
      </c>
      <c r="C8545">
        <v>2352754</v>
      </c>
      <c r="D8545" t="s">
        <v>28416</v>
      </c>
      <c r="E8545" t="s">
        <v>28417</v>
      </c>
      <c r="F8545" t="s">
        <v>76</v>
      </c>
      <c r="G8545" t="s">
        <v>36</v>
      </c>
      <c r="H8545">
        <v>71</v>
      </c>
      <c r="I8545" t="s">
        <v>28424</v>
      </c>
      <c r="J8545" t="s">
        <v>28425</v>
      </c>
      <c r="K8545" t="s">
        <v>28426</v>
      </c>
      <c r="L8545" t="s">
        <v>77969</v>
      </c>
    </row>
    <row r="8546" spans="1:12" x14ac:dyDescent="0.15">
      <c r="A8546" t="s">
        <v>12</v>
      </c>
      <c r="B8546">
        <v>2352704</v>
      </c>
      <c r="C8546">
        <v>2352724</v>
      </c>
      <c r="D8546" t="s">
        <v>28416</v>
      </c>
      <c r="E8546" t="s">
        <v>28417</v>
      </c>
      <c r="F8546" t="s">
        <v>76</v>
      </c>
      <c r="G8546" t="s">
        <v>16</v>
      </c>
      <c r="H8546">
        <v>101</v>
      </c>
      <c r="I8546" t="s">
        <v>28427</v>
      </c>
      <c r="J8546" t="s">
        <v>28428</v>
      </c>
      <c r="K8546" t="s">
        <v>28429</v>
      </c>
      <c r="L8546" t="s">
        <v>77997</v>
      </c>
    </row>
    <row r="8547" spans="1:12" x14ac:dyDescent="0.15">
      <c r="A8547" t="s">
        <v>12</v>
      </c>
      <c r="B8547">
        <v>2354532</v>
      </c>
      <c r="C8547">
        <v>2354552</v>
      </c>
      <c r="D8547" t="s">
        <v>28430</v>
      </c>
      <c r="E8547" t="s">
        <v>28431</v>
      </c>
      <c r="F8547" t="s">
        <v>76</v>
      </c>
      <c r="G8547" t="s">
        <v>36</v>
      </c>
      <c r="H8547">
        <v>6</v>
      </c>
      <c r="I8547" t="s">
        <v>28432</v>
      </c>
      <c r="J8547" t="s">
        <v>28433</v>
      </c>
      <c r="K8547" t="s">
        <v>28434</v>
      </c>
      <c r="L8547" t="s">
        <v>78025</v>
      </c>
    </row>
    <row r="8548" spans="1:12" x14ac:dyDescent="0.15">
      <c r="A8548" t="s">
        <v>12</v>
      </c>
      <c r="B8548">
        <v>2354489</v>
      </c>
      <c r="C8548">
        <v>2354509</v>
      </c>
      <c r="D8548" t="s">
        <v>28430</v>
      </c>
      <c r="E8548" t="s">
        <v>28431</v>
      </c>
      <c r="F8548" t="s">
        <v>76</v>
      </c>
      <c r="G8548" t="s">
        <v>36</v>
      </c>
      <c r="H8548">
        <v>49</v>
      </c>
      <c r="I8548" t="s">
        <v>28435</v>
      </c>
      <c r="J8548" t="s">
        <v>28436</v>
      </c>
      <c r="K8548" t="s">
        <v>28437</v>
      </c>
      <c r="L8548" t="s">
        <v>77913</v>
      </c>
    </row>
    <row r="8549" spans="1:12" x14ac:dyDescent="0.15">
      <c r="A8549" t="s">
        <v>12</v>
      </c>
      <c r="B8549">
        <v>2354465</v>
      </c>
      <c r="C8549">
        <v>2354485</v>
      </c>
      <c r="D8549" t="s">
        <v>28430</v>
      </c>
      <c r="E8549" t="s">
        <v>28431</v>
      </c>
      <c r="F8549" t="s">
        <v>76</v>
      </c>
      <c r="G8549" t="s">
        <v>16</v>
      </c>
      <c r="H8549">
        <v>73</v>
      </c>
      <c r="I8549" t="s">
        <v>28438</v>
      </c>
      <c r="J8549" t="s">
        <v>28439</v>
      </c>
      <c r="K8549" t="s">
        <v>28440</v>
      </c>
      <c r="L8549" t="s">
        <v>77926</v>
      </c>
    </row>
    <row r="8550" spans="1:12" x14ac:dyDescent="0.15">
      <c r="A8550" t="s">
        <v>12</v>
      </c>
      <c r="B8550">
        <v>2354417</v>
      </c>
      <c r="C8550">
        <v>2354437</v>
      </c>
      <c r="D8550" t="s">
        <v>28430</v>
      </c>
      <c r="E8550" t="s">
        <v>28431</v>
      </c>
      <c r="F8550" t="s">
        <v>76</v>
      </c>
      <c r="G8550" t="s">
        <v>16</v>
      </c>
      <c r="H8550">
        <v>121</v>
      </c>
      <c r="I8550" t="s">
        <v>28441</v>
      </c>
      <c r="J8550" t="s">
        <v>28442</v>
      </c>
      <c r="K8550" t="s">
        <v>28443</v>
      </c>
      <c r="L8550" t="s">
        <v>77943</v>
      </c>
    </row>
    <row r="8551" spans="1:12" x14ac:dyDescent="0.15">
      <c r="A8551" t="s">
        <v>12</v>
      </c>
      <c r="B8551">
        <v>2355395</v>
      </c>
      <c r="C8551">
        <v>2355415</v>
      </c>
      <c r="D8551" t="s">
        <v>28444</v>
      </c>
      <c r="E8551" t="s">
        <v>28445</v>
      </c>
      <c r="F8551" t="s">
        <v>76</v>
      </c>
      <c r="G8551" t="s">
        <v>16</v>
      </c>
      <c r="H8551">
        <v>23</v>
      </c>
      <c r="I8551" t="s">
        <v>28446</v>
      </c>
      <c r="J8551" t="s">
        <v>28447</v>
      </c>
      <c r="K8551" t="s">
        <v>28448</v>
      </c>
      <c r="L8551" t="s">
        <v>77975</v>
      </c>
    </row>
    <row r="8552" spans="1:12" x14ac:dyDescent="0.15">
      <c r="A8552" t="s">
        <v>12</v>
      </c>
      <c r="B8552">
        <v>2355374</v>
      </c>
      <c r="C8552">
        <v>2355394</v>
      </c>
      <c r="D8552" t="s">
        <v>28444</v>
      </c>
      <c r="E8552" t="s">
        <v>28445</v>
      </c>
      <c r="F8552" t="s">
        <v>76</v>
      </c>
      <c r="G8552" t="s">
        <v>32</v>
      </c>
      <c r="H8552">
        <v>44</v>
      </c>
      <c r="I8552" t="s">
        <v>28449</v>
      </c>
      <c r="J8552" t="s">
        <v>28450</v>
      </c>
      <c r="K8552" t="s">
        <v>28451</v>
      </c>
      <c r="L8552" t="s">
        <v>78016</v>
      </c>
    </row>
    <row r="8553" spans="1:12" x14ac:dyDescent="0.15">
      <c r="A8553" t="s">
        <v>12</v>
      </c>
      <c r="B8553">
        <v>2355335</v>
      </c>
      <c r="C8553">
        <v>2355355</v>
      </c>
      <c r="D8553" t="s">
        <v>28444</v>
      </c>
      <c r="E8553" t="s">
        <v>28445</v>
      </c>
      <c r="F8553" t="s">
        <v>76</v>
      </c>
      <c r="G8553" t="s">
        <v>16</v>
      </c>
      <c r="H8553">
        <v>83</v>
      </c>
      <c r="I8553" t="s">
        <v>28452</v>
      </c>
      <c r="J8553" t="s">
        <v>28453</v>
      </c>
      <c r="K8553" t="s">
        <v>28454</v>
      </c>
      <c r="L8553" t="s">
        <v>77958</v>
      </c>
    </row>
    <row r="8554" spans="1:12" x14ac:dyDescent="0.15">
      <c r="A8554" t="s">
        <v>12</v>
      </c>
      <c r="B8554">
        <v>2355300</v>
      </c>
      <c r="C8554">
        <v>2355320</v>
      </c>
      <c r="D8554" t="s">
        <v>28444</v>
      </c>
      <c r="E8554" t="s">
        <v>28445</v>
      </c>
      <c r="F8554" t="s">
        <v>76</v>
      </c>
      <c r="G8554" t="s">
        <v>36</v>
      </c>
      <c r="H8554">
        <v>118</v>
      </c>
      <c r="I8554" t="s">
        <v>28455</v>
      </c>
      <c r="J8554" t="s">
        <v>28456</v>
      </c>
      <c r="K8554" t="s">
        <v>28457</v>
      </c>
      <c r="L8554" t="s">
        <v>77973</v>
      </c>
    </row>
    <row r="8555" spans="1:12" x14ac:dyDescent="0.15">
      <c r="A8555" t="s">
        <v>12</v>
      </c>
      <c r="B8555">
        <v>2357277</v>
      </c>
      <c r="C8555">
        <v>2357297</v>
      </c>
      <c r="D8555" t="s">
        <v>28458</v>
      </c>
      <c r="E8555" t="s">
        <v>28459</v>
      </c>
      <c r="F8555" t="s">
        <v>76</v>
      </c>
      <c r="G8555" t="s">
        <v>16</v>
      </c>
      <c r="H8555">
        <v>13</v>
      </c>
      <c r="I8555" t="s">
        <v>28460</v>
      </c>
      <c r="J8555" t="s">
        <v>28461</v>
      </c>
      <c r="K8555" t="s">
        <v>28462</v>
      </c>
      <c r="L8555" t="s">
        <v>77935</v>
      </c>
    </row>
    <row r="8556" spans="1:12" x14ac:dyDescent="0.15">
      <c r="A8556" t="s">
        <v>12</v>
      </c>
      <c r="B8556">
        <v>2357253</v>
      </c>
      <c r="C8556">
        <v>2357273</v>
      </c>
      <c r="D8556" t="s">
        <v>28458</v>
      </c>
      <c r="E8556" t="s">
        <v>28459</v>
      </c>
      <c r="F8556" t="s">
        <v>76</v>
      </c>
      <c r="G8556" t="s">
        <v>23</v>
      </c>
      <c r="H8556">
        <v>37</v>
      </c>
      <c r="I8556" t="s">
        <v>28463</v>
      </c>
      <c r="J8556" t="s">
        <v>28464</v>
      </c>
      <c r="K8556" t="s">
        <v>28465</v>
      </c>
      <c r="L8556" t="s">
        <v>77906</v>
      </c>
    </row>
    <row r="8557" spans="1:12" x14ac:dyDescent="0.15">
      <c r="A8557" t="s">
        <v>12</v>
      </c>
      <c r="B8557">
        <v>2357232</v>
      </c>
      <c r="C8557">
        <v>2357252</v>
      </c>
      <c r="D8557" t="s">
        <v>28458</v>
      </c>
      <c r="E8557" t="s">
        <v>28459</v>
      </c>
      <c r="F8557" t="s">
        <v>76</v>
      </c>
      <c r="G8557" t="s">
        <v>16</v>
      </c>
      <c r="H8557">
        <v>58</v>
      </c>
      <c r="I8557" t="s">
        <v>28466</v>
      </c>
      <c r="J8557" t="s">
        <v>28467</v>
      </c>
      <c r="K8557" t="s">
        <v>28468</v>
      </c>
      <c r="L8557" t="s">
        <v>77911</v>
      </c>
    </row>
    <row r="8558" spans="1:12" x14ac:dyDescent="0.15">
      <c r="A8558" t="s">
        <v>12</v>
      </c>
      <c r="B8558">
        <v>2357177</v>
      </c>
      <c r="C8558">
        <v>2357197</v>
      </c>
      <c r="D8558" t="s">
        <v>28458</v>
      </c>
      <c r="E8558" t="s">
        <v>28459</v>
      </c>
      <c r="F8558" t="s">
        <v>76</v>
      </c>
      <c r="G8558" t="s">
        <v>23</v>
      </c>
      <c r="H8558">
        <v>113</v>
      </c>
      <c r="I8558" t="s">
        <v>28469</v>
      </c>
      <c r="J8558" t="s">
        <v>28470</v>
      </c>
      <c r="K8558" t="s">
        <v>28471</v>
      </c>
      <c r="L8558" t="s">
        <v>77986</v>
      </c>
    </row>
    <row r="8559" spans="1:12" x14ac:dyDescent="0.15">
      <c r="A8559" t="s">
        <v>12</v>
      </c>
      <c r="B8559">
        <v>2357612</v>
      </c>
      <c r="C8559">
        <v>2357632</v>
      </c>
      <c r="D8559" t="s">
        <v>28472</v>
      </c>
      <c r="E8559" t="s">
        <v>28473</v>
      </c>
      <c r="F8559" t="s">
        <v>15</v>
      </c>
      <c r="G8559" t="s">
        <v>16</v>
      </c>
      <c r="H8559">
        <v>22</v>
      </c>
      <c r="I8559" t="s">
        <v>28474</v>
      </c>
      <c r="J8559" t="s">
        <v>28475</v>
      </c>
      <c r="K8559" t="s">
        <v>28476</v>
      </c>
      <c r="L8559" t="s">
        <v>77948</v>
      </c>
    </row>
    <row r="8560" spans="1:12" x14ac:dyDescent="0.15">
      <c r="A8560" t="s">
        <v>12</v>
      </c>
      <c r="B8560">
        <v>2357663</v>
      </c>
      <c r="C8560">
        <v>2357683</v>
      </c>
      <c r="D8560" t="s">
        <v>28472</v>
      </c>
      <c r="E8560" t="s">
        <v>28473</v>
      </c>
      <c r="F8560" t="s">
        <v>15</v>
      </c>
      <c r="G8560" t="s">
        <v>16</v>
      </c>
      <c r="H8560">
        <v>73</v>
      </c>
      <c r="I8560" t="s">
        <v>28477</v>
      </c>
      <c r="J8560" t="s">
        <v>28478</v>
      </c>
      <c r="K8560" t="s">
        <v>28479</v>
      </c>
      <c r="L8560" t="s">
        <v>77926</v>
      </c>
    </row>
    <row r="8561" spans="1:12" x14ac:dyDescent="0.15">
      <c r="A8561" t="s">
        <v>12</v>
      </c>
      <c r="B8561">
        <v>2357699</v>
      </c>
      <c r="C8561">
        <v>2357719</v>
      </c>
      <c r="D8561" t="s">
        <v>28472</v>
      </c>
      <c r="E8561" t="s">
        <v>28473</v>
      </c>
      <c r="F8561" t="s">
        <v>15</v>
      </c>
      <c r="G8561" t="s">
        <v>32</v>
      </c>
      <c r="H8561">
        <v>109</v>
      </c>
      <c r="I8561" t="s">
        <v>28480</v>
      </c>
      <c r="J8561" t="s">
        <v>28481</v>
      </c>
      <c r="K8561" t="s">
        <v>28482</v>
      </c>
      <c r="L8561" t="s">
        <v>77947</v>
      </c>
    </row>
    <row r="8562" spans="1:12" x14ac:dyDescent="0.15">
      <c r="A8562" t="s">
        <v>12</v>
      </c>
      <c r="B8562">
        <v>2357733</v>
      </c>
      <c r="C8562">
        <v>2357753</v>
      </c>
      <c r="D8562" t="s">
        <v>28472</v>
      </c>
      <c r="E8562" t="s">
        <v>28473</v>
      </c>
      <c r="F8562" t="s">
        <v>15</v>
      </c>
      <c r="G8562" t="s">
        <v>32</v>
      </c>
      <c r="H8562">
        <v>143</v>
      </c>
      <c r="I8562" t="s">
        <v>28483</v>
      </c>
      <c r="J8562" t="s">
        <v>28484</v>
      </c>
      <c r="K8562" t="s">
        <v>28485</v>
      </c>
      <c r="L8562" t="s">
        <v>78076</v>
      </c>
    </row>
    <row r="8563" spans="1:12" x14ac:dyDescent="0.15">
      <c r="A8563" t="s">
        <v>12</v>
      </c>
      <c r="B8563">
        <v>2358911</v>
      </c>
      <c r="C8563">
        <v>2358931</v>
      </c>
      <c r="D8563" t="s">
        <v>28486</v>
      </c>
      <c r="E8563" t="s">
        <v>90</v>
      </c>
      <c r="F8563" t="s">
        <v>76</v>
      </c>
      <c r="G8563" t="s">
        <v>16</v>
      </c>
      <c r="H8563">
        <v>21</v>
      </c>
      <c r="I8563" t="s">
        <v>28487</v>
      </c>
      <c r="J8563" t="s">
        <v>28488</v>
      </c>
      <c r="K8563" t="s">
        <v>28489</v>
      </c>
      <c r="L8563" t="s">
        <v>78022</v>
      </c>
    </row>
    <row r="8564" spans="1:12" x14ac:dyDescent="0.15">
      <c r="A8564" t="s">
        <v>12</v>
      </c>
      <c r="B8564">
        <v>2358891</v>
      </c>
      <c r="C8564">
        <v>2358911</v>
      </c>
      <c r="D8564" t="s">
        <v>28486</v>
      </c>
      <c r="E8564" t="s">
        <v>90</v>
      </c>
      <c r="F8564" t="s">
        <v>76</v>
      </c>
      <c r="G8564" t="s">
        <v>23</v>
      </c>
      <c r="H8564">
        <v>41</v>
      </c>
      <c r="I8564" t="s">
        <v>28490</v>
      </c>
      <c r="J8564" t="s">
        <v>28491</v>
      </c>
      <c r="K8564" t="s">
        <v>28492</v>
      </c>
      <c r="L8564" t="s">
        <v>78014</v>
      </c>
    </row>
    <row r="8565" spans="1:12" x14ac:dyDescent="0.15">
      <c r="A8565" t="s">
        <v>12</v>
      </c>
      <c r="B8565">
        <v>2358871</v>
      </c>
      <c r="C8565">
        <v>2358891</v>
      </c>
      <c r="D8565" t="s">
        <v>28486</v>
      </c>
      <c r="E8565" t="s">
        <v>90</v>
      </c>
      <c r="F8565" t="s">
        <v>76</v>
      </c>
      <c r="G8565" t="s">
        <v>16</v>
      </c>
      <c r="H8565">
        <v>61</v>
      </c>
      <c r="I8565" t="s">
        <v>28493</v>
      </c>
      <c r="J8565" t="s">
        <v>28494</v>
      </c>
      <c r="K8565" t="s">
        <v>28495</v>
      </c>
      <c r="L8565" t="s">
        <v>77979</v>
      </c>
    </row>
    <row r="8566" spans="1:12" x14ac:dyDescent="0.15">
      <c r="A8566" t="s">
        <v>12</v>
      </c>
      <c r="B8566">
        <v>2358837</v>
      </c>
      <c r="C8566">
        <v>2358857</v>
      </c>
      <c r="D8566" t="s">
        <v>28486</v>
      </c>
      <c r="E8566" t="s">
        <v>90</v>
      </c>
      <c r="F8566" t="s">
        <v>76</v>
      </c>
      <c r="G8566" t="s">
        <v>23</v>
      </c>
      <c r="H8566">
        <v>95</v>
      </c>
      <c r="I8566" t="s">
        <v>28496</v>
      </c>
      <c r="J8566" t="s">
        <v>28497</v>
      </c>
      <c r="K8566" t="s">
        <v>28498</v>
      </c>
      <c r="L8566" t="s">
        <v>77920</v>
      </c>
    </row>
    <row r="8567" spans="1:12" x14ac:dyDescent="0.15">
      <c r="A8567" t="s">
        <v>12</v>
      </c>
      <c r="B8567">
        <v>2359326</v>
      </c>
      <c r="C8567">
        <v>2359346</v>
      </c>
      <c r="D8567" t="s">
        <v>28499</v>
      </c>
      <c r="E8567" t="s">
        <v>90</v>
      </c>
      <c r="F8567" t="s">
        <v>76</v>
      </c>
      <c r="G8567" t="s">
        <v>36</v>
      </c>
      <c r="H8567">
        <v>6</v>
      </c>
      <c r="I8567" t="s">
        <v>28500</v>
      </c>
      <c r="J8567" t="s">
        <v>28501</v>
      </c>
      <c r="K8567" t="s">
        <v>28502</v>
      </c>
      <c r="L8567" t="s">
        <v>78025</v>
      </c>
    </row>
    <row r="8568" spans="1:12" x14ac:dyDescent="0.15">
      <c r="A8568" t="s">
        <v>12</v>
      </c>
      <c r="B8568">
        <v>2359295</v>
      </c>
      <c r="C8568">
        <v>2359315</v>
      </c>
      <c r="D8568" t="s">
        <v>28499</v>
      </c>
      <c r="E8568" t="s">
        <v>90</v>
      </c>
      <c r="F8568" t="s">
        <v>76</v>
      </c>
      <c r="G8568" t="s">
        <v>36</v>
      </c>
      <c r="H8568">
        <v>37</v>
      </c>
      <c r="I8568" t="s">
        <v>28503</v>
      </c>
      <c r="J8568" t="s">
        <v>28504</v>
      </c>
      <c r="K8568" t="s">
        <v>28505</v>
      </c>
      <c r="L8568" t="s">
        <v>77906</v>
      </c>
    </row>
    <row r="8569" spans="1:12" x14ac:dyDescent="0.15">
      <c r="A8569" t="s">
        <v>12</v>
      </c>
      <c r="B8569">
        <v>2359270</v>
      </c>
      <c r="C8569">
        <v>2359290</v>
      </c>
      <c r="D8569" t="s">
        <v>28499</v>
      </c>
      <c r="E8569" t="s">
        <v>90</v>
      </c>
      <c r="F8569" t="s">
        <v>76</v>
      </c>
      <c r="G8569" t="s">
        <v>23</v>
      </c>
      <c r="H8569">
        <v>62</v>
      </c>
      <c r="I8569" t="s">
        <v>28506</v>
      </c>
      <c r="J8569" t="s">
        <v>28507</v>
      </c>
      <c r="K8569" t="s">
        <v>28508</v>
      </c>
      <c r="L8569" t="s">
        <v>77949</v>
      </c>
    </row>
    <row r="8570" spans="1:12" x14ac:dyDescent="0.15">
      <c r="A8570" t="s">
        <v>12</v>
      </c>
      <c r="B8570">
        <v>2359239</v>
      </c>
      <c r="C8570">
        <v>2359259</v>
      </c>
      <c r="D8570" t="s">
        <v>28499</v>
      </c>
      <c r="E8570" t="s">
        <v>90</v>
      </c>
      <c r="F8570" t="s">
        <v>76</v>
      </c>
      <c r="G8570" t="s">
        <v>16</v>
      </c>
      <c r="H8570">
        <v>93</v>
      </c>
      <c r="I8570" t="s">
        <v>28509</v>
      </c>
      <c r="J8570" t="s">
        <v>28510</v>
      </c>
      <c r="K8570" t="s">
        <v>28511</v>
      </c>
      <c r="L8570" t="s">
        <v>78044</v>
      </c>
    </row>
    <row r="8571" spans="1:12" x14ac:dyDescent="0.15">
      <c r="A8571" t="s">
        <v>12</v>
      </c>
      <c r="B8571">
        <v>2359791</v>
      </c>
      <c r="C8571">
        <v>2359811</v>
      </c>
      <c r="D8571" t="s">
        <v>28512</v>
      </c>
      <c r="E8571" t="s">
        <v>90</v>
      </c>
      <c r="F8571" t="s">
        <v>15</v>
      </c>
      <c r="G8571" t="s">
        <v>16</v>
      </c>
      <c r="H8571">
        <v>17</v>
      </c>
      <c r="I8571" t="s">
        <v>28513</v>
      </c>
      <c r="J8571" t="s">
        <v>28514</v>
      </c>
      <c r="K8571" t="s">
        <v>28515</v>
      </c>
      <c r="L8571" t="s">
        <v>77944</v>
      </c>
    </row>
    <row r="8572" spans="1:12" x14ac:dyDescent="0.15">
      <c r="A8572" t="s">
        <v>12</v>
      </c>
      <c r="B8572">
        <v>2359813</v>
      </c>
      <c r="C8572">
        <v>2359833</v>
      </c>
      <c r="D8572" t="s">
        <v>28512</v>
      </c>
      <c r="E8572" t="s">
        <v>90</v>
      </c>
      <c r="F8572" t="s">
        <v>15</v>
      </c>
      <c r="G8572" t="s">
        <v>16</v>
      </c>
      <c r="H8572">
        <v>39</v>
      </c>
      <c r="I8572" t="s">
        <v>28516</v>
      </c>
      <c r="J8572" t="s">
        <v>28517</v>
      </c>
      <c r="K8572" t="s">
        <v>28518</v>
      </c>
      <c r="L8572" t="s">
        <v>78041</v>
      </c>
    </row>
    <row r="8573" spans="1:12" x14ac:dyDescent="0.15">
      <c r="A8573" t="s">
        <v>12</v>
      </c>
      <c r="B8573">
        <v>2359833</v>
      </c>
      <c r="C8573">
        <v>2359853</v>
      </c>
      <c r="D8573" t="s">
        <v>28512</v>
      </c>
      <c r="E8573" t="s">
        <v>90</v>
      </c>
      <c r="F8573" t="s">
        <v>15</v>
      </c>
      <c r="G8573" t="s">
        <v>16</v>
      </c>
      <c r="H8573">
        <v>59</v>
      </c>
      <c r="I8573" t="s">
        <v>28519</v>
      </c>
      <c r="J8573" t="s">
        <v>28520</v>
      </c>
      <c r="K8573" t="s">
        <v>28521</v>
      </c>
      <c r="L8573" t="s">
        <v>78009</v>
      </c>
    </row>
    <row r="8574" spans="1:12" x14ac:dyDescent="0.15">
      <c r="A8574" t="s">
        <v>12</v>
      </c>
      <c r="B8574">
        <v>2359866</v>
      </c>
      <c r="C8574">
        <v>2359886</v>
      </c>
      <c r="D8574" t="s">
        <v>28512</v>
      </c>
      <c r="E8574" t="s">
        <v>90</v>
      </c>
      <c r="F8574" t="s">
        <v>15</v>
      </c>
      <c r="G8574" t="s">
        <v>23</v>
      </c>
      <c r="H8574">
        <v>92</v>
      </c>
      <c r="I8574" t="s">
        <v>28522</v>
      </c>
      <c r="J8574" t="s">
        <v>28523</v>
      </c>
      <c r="K8574" t="s">
        <v>28524</v>
      </c>
      <c r="L8574" t="s">
        <v>78032</v>
      </c>
    </row>
    <row r="8575" spans="1:12" x14ac:dyDescent="0.15">
      <c r="A8575" t="s">
        <v>12</v>
      </c>
      <c r="B8575">
        <v>2360899</v>
      </c>
      <c r="C8575">
        <v>2360919</v>
      </c>
      <c r="D8575" t="s">
        <v>28525</v>
      </c>
      <c r="E8575" t="s">
        <v>90</v>
      </c>
      <c r="F8575" t="s">
        <v>15</v>
      </c>
      <c r="G8575" t="s">
        <v>36</v>
      </c>
      <c r="H8575">
        <v>8</v>
      </c>
      <c r="I8575" t="s">
        <v>28526</v>
      </c>
      <c r="J8575" t="s">
        <v>28527</v>
      </c>
      <c r="K8575" t="s">
        <v>28528</v>
      </c>
      <c r="L8575" t="s">
        <v>77955</v>
      </c>
    </row>
    <row r="8576" spans="1:12" x14ac:dyDescent="0.15">
      <c r="A8576" t="s">
        <v>12</v>
      </c>
      <c r="B8576">
        <v>2360953</v>
      </c>
      <c r="C8576">
        <v>2360973</v>
      </c>
      <c r="D8576" t="s">
        <v>28525</v>
      </c>
      <c r="E8576" t="s">
        <v>90</v>
      </c>
      <c r="F8576" t="s">
        <v>15</v>
      </c>
      <c r="G8576" t="s">
        <v>23</v>
      </c>
      <c r="H8576">
        <v>62</v>
      </c>
      <c r="I8576" t="s">
        <v>28529</v>
      </c>
      <c r="J8576" t="s">
        <v>28530</v>
      </c>
      <c r="K8576" t="s">
        <v>28531</v>
      </c>
      <c r="L8576" t="s">
        <v>77949</v>
      </c>
    </row>
    <row r="8577" spans="1:12" x14ac:dyDescent="0.15">
      <c r="A8577" t="s">
        <v>12</v>
      </c>
      <c r="B8577">
        <v>2360974</v>
      </c>
      <c r="C8577">
        <v>2360994</v>
      </c>
      <c r="D8577" t="s">
        <v>28525</v>
      </c>
      <c r="E8577" t="s">
        <v>90</v>
      </c>
      <c r="F8577" t="s">
        <v>15</v>
      </c>
      <c r="G8577" t="s">
        <v>32</v>
      </c>
      <c r="H8577">
        <v>83</v>
      </c>
      <c r="I8577" t="s">
        <v>28532</v>
      </c>
      <c r="J8577" t="s">
        <v>28533</v>
      </c>
      <c r="K8577" t="s">
        <v>28534</v>
      </c>
      <c r="L8577" t="s">
        <v>77958</v>
      </c>
    </row>
    <row r="8578" spans="1:12" x14ac:dyDescent="0.15">
      <c r="A8578" t="s">
        <v>12</v>
      </c>
      <c r="B8578">
        <v>2361002</v>
      </c>
      <c r="C8578">
        <v>2361022</v>
      </c>
      <c r="D8578" t="s">
        <v>28525</v>
      </c>
      <c r="E8578" t="s">
        <v>90</v>
      </c>
      <c r="F8578" t="s">
        <v>15</v>
      </c>
      <c r="G8578" t="s">
        <v>16</v>
      </c>
      <c r="H8578">
        <v>111</v>
      </c>
      <c r="I8578" t="s">
        <v>28535</v>
      </c>
      <c r="J8578" t="s">
        <v>28536</v>
      </c>
      <c r="K8578" t="s">
        <v>28537</v>
      </c>
      <c r="L8578" t="s">
        <v>77908</v>
      </c>
    </row>
    <row r="8579" spans="1:12" x14ac:dyDescent="0.15">
      <c r="A8579" t="s">
        <v>12</v>
      </c>
      <c r="B8579">
        <v>2362307</v>
      </c>
      <c r="C8579">
        <v>2362327</v>
      </c>
      <c r="D8579" t="s">
        <v>28538</v>
      </c>
      <c r="E8579" t="s">
        <v>90</v>
      </c>
      <c r="F8579" t="s">
        <v>76</v>
      </c>
      <c r="G8579" t="s">
        <v>16</v>
      </c>
      <c r="H8579">
        <v>0</v>
      </c>
      <c r="I8579" t="s">
        <v>28539</v>
      </c>
      <c r="J8579" t="s">
        <v>28540</v>
      </c>
      <c r="K8579" t="s">
        <v>28541</v>
      </c>
      <c r="L8579" t="s">
        <v>77980</v>
      </c>
    </row>
    <row r="8580" spans="1:12" x14ac:dyDescent="0.15">
      <c r="A8580" t="s">
        <v>12</v>
      </c>
      <c r="B8580">
        <v>2362274</v>
      </c>
      <c r="C8580">
        <v>2362294</v>
      </c>
      <c r="D8580" t="s">
        <v>28538</v>
      </c>
      <c r="E8580" t="s">
        <v>90</v>
      </c>
      <c r="F8580" t="s">
        <v>76</v>
      </c>
      <c r="G8580" t="s">
        <v>16</v>
      </c>
      <c r="H8580">
        <v>33</v>
      </c>
      <c r="I8580" t="s">
        <v>28542</v>
      </c>
      <c r="J8580" t="s">
        <v>28543</v>
      </c>
      <c r="K8580" t="s">
        <v>28544</v>
      </c>
      <c r="L8580" t="s">
        <v>77977</v>
      </c>
    </row>
    <row r="8581" spans="1:12" x14ac:dyDescent="0.15">
      <c r="A8581" t="s">
        <v>12</v>
      </c>
      <c r="B8581">
        <v>2362254</v>
      </c>
      <c r="C8581">
        <v>2362274</v>
      </c>
      <c r="D8581" t="s">
        <v>28538</v>
      </c>
      <c r="E8581" t="s">
        <v>90</v>
      </c>
      <c r="F8581" t="s">
        <v>76</v>
      </c>
      <c r="G8581" t="s">
        <v>32</v>
      </c>
      <c r="H8581">
        <v>53</v>
      </c>
      <c r="I8581" t="s">
        <v>28545</v>
      </c>
      <c r="J8581" t="s">
        <v>28546</v>
      </c>
      <c r="K8581" t="s">
        <v>28547</v>
      </c>
      <c r="L8581" t="s">
        <v>77922</v>
      </c>
    </row>
    <row r="8582" spans="1:12" x14ac:dyDescent="0.15">
      <c r="A8582" t="s">
        <v>12</v>
      </c>
      <c r="B8582">
        <v>2362204</v>
      </c>
      <c r="C8582">
        <v>2362224</v>
      </c>
      <c r="D8582" t="s">
        <v>28538</v>
      </c>
      <c r="E8582" t="s">
        <v>90</v>
      </c>
      <c r="F8582" t="s">
        <v>76</v>
      </c>
      <c r="G8582" t="s">
        <v>36</v>
      </c>
      <c r="H8582">
        <v>103</v>
      </c>
      <c r="I8582" t="s">
        <v>28548</v>
      </c>
      <c r="J8582" t="s">
        <v>28549</v>
      </c>
      <c r="K8582" t="s">
        <v>28550</v>
      </c>
      <c r="L8582" t="s">
        <v>77937</v>
      </c>
    </row>
    <row r="8583" spans="1:12" x14ac:dyDescent="0.15">
      <c r="A8583" t="s">
        <v>12</v>
      </c>
      <c r="B8583">
        <v>2362388</v>
      </c>
      <c r="C8583">
        <v>2362408</v>
      </c>
      <c r="D8583" t="s">
        <v>28551</v>
      </c>
      <c r="E8583" t="s">
        <v>90</v>
      </c>
      <c r="F8583" t="s">
        <v>15</v>
      </c>
      <c r="G8583" t="s">
        <v>36</v>
      </c>
      <c r="H8583">
        <v>15</v>
      </c>
      <c r="I8583" t="s">
        <v>28552</v>
      </c>
      <c r="J8583" t="s">
        <v>28553</v>
      </c>
      <c r="K8583" t="s">
        <v>28554</v>
      </c>
      <c r="L8583" t="s">
        <v>77970</v>
      </c>
    </row>
    <row r="8584" spans="1:12" x14ac:dyDescent="0.15">
      <c r="A8584" t="s">
        <v>12</v>
      </c>
      <c r="B8584">
        <v>2362411</v>
      </c>
      <c r="C8584">
        <v>2362431</v>
      </c>
      <c r="D8584" t="s">
        <v>28551</v>
      </c>
      <c r="E8584" t="s">
        <v>90</v>
      </c>
      <c r="F8584" t="s">
        <v>15</v>
      </c>
      <c r="G8584" t="s">
        <v>32</v>
      </c>
      <c r="H8584">
        <v>38</v>
      </c>
      <c r="I8584" t="s">
        <v>28555</v>
      </c>
      <c r="J8584" t="s">
        <v>28556</v>
      </c>
      <c r="K8584" t="s">
        <v>28557</v>
      </c>
      <c r="L8584" t="s">
        <v>78008</v>
      </c>
    </row>
    <row r="8585" spans="1:12" x14ac:dyDescent="0.15">
      <c r="A8585" t="s">
        <v>12</v>
      </c>
      <c r="B8585">
        <v>2362431</v>
      </c>
      <c r="C8585">
        <v>2362451</v>
      </c>
      <c r="D8585" t="s">
        <v>28551</v>
      </c>
      <c r="E8585" t="s">
        <v>90</v>
      </c>
      <c r="F8585" t="s">
        <v>15</v>
      </c>
      <c r="G8585" t="s">
        <v>23</v>
      </c>
      <c r="H8585">
        <v>58</v>
      </c>
      <c r="I8585" t="s">
        <v>28558</v>
      </c>
      <c r="J8585" t="s">
        <v>28559</v>
      </c>
      <c r="K8585" t="s">
        <v>28560</v>
      </c>
      <c r="L8585" t="s">
        <v>77911</v>
      </c>
    </row>
    <row r="8586" spans="1:12" x14ac:dyDescent="0.15">
      <c r="A8586" t="s">
        <v>12</v>
      </c>
      <c r="B8586">
        <v>2362465</v>
      </c>
      <c r="C8586">
        <v>2362485</v>
      </c>
      <c r="D8586" t="s">
        <v>28551</v>
      </c>
      <c r="E8586" t="s">
        <v>90</v>
      </c>
      <c r="F8586" t="s">
        <v>15</v>
      </c>
      <c r="G8586" t="s">
        <v>32</v>
      </c>
      <c r="H8586">
        <v>92</v>
      </c>
      <c r="I8586" t="s">
        <v>28561</v>
      </c>
      <c r="J8586" t="s">
        <v>28562</v>
      </c>
      <c r="K8586" t="s">
        <v>28563</v>
      </c>
      <c r="L8586" t="s">
        <v>78032</v>
      </c>
    </row>
    <row r="8587" spans="1:12" x14ac:dyDescent="0.15">
      <c r="A8587" t="s">
        <v>12</v>
      </c>
      <c r="B8587">
        <v>2363907</v>
      </c>
      <c r="C8587">
        <v>2363927</v>
      </c>
      <c r="D8587" t="s">
        <v>28564</v>
      </c>
      <c r="E8587" t="s">
        <v>90</v>
      </c>
      <c r="F8587" t="s">
        <v>76</v>
      </c>
      <c r="G8587" t="s">
        <v>32</v>
      </c>
      <c r="H8587">
        <v>1</v>
      </c>
      <c r="I8587" t="s">
        <v>28565</v>
      </c>
      <c r="J8587" t="s">
        <v>28566</v>
      </c>
      <c r="K8587" t="s">
        <v>28567</v>
      </c>
      <c r="L8587" t="s">
        <v>77917</v>
      </c>
    </row>
    <row r="8588" spans="1:12" x14ac:dyDescent="0.15">
      <c r="A8588" t="s">
        <v>12</v>
      </c>
      <c r="B8588">
        <v>2363880</v>
      </c>
      <c r="C8588">
        <v>2363900</v>
      </c>
      <c r="D8588" t="s">
        <v>28564</v>
      </c>
      <c r="E8588" t="s">
        <v>90</v>
      </c>
      <c r="F8588" t="s">
        <v>76</v>
      </c>
      <c r="G8588" t="s">
        <v>36</v>
      </c>
      <c r="H8588">
        <v>28</v>
      </c>
      <c r="I8588" t="s">
        <v>28568</v>
      </c>
      <c r="J8588" t="s">
        <v>28569</v>
      </c>
      <c r="K8588" t="s">
        <v>28570</v>
      </c>
      <c r="L8588" t="s">
        <v>77956</v>
      </c>
    </row>
    <row r="8589" spans="1:12" x14ac:dyDescent="0.15">
      <c r="A8589" t="s">
        <v>12</v>
      </c>
      <c r="B8589">
        <v>2363859</v>
      </c>
      <c r="C8589">
        <v>2363879</v>
      </c>
      <c r="D8589" t="s">
        <v>28564</v>
      </c>
      <c r="E8589" t="s">
        <v>90</v>
      </c>
      <c r="F8589" t="s">
        <v>76</v>
      </c>
      <c r="G8589" t="s">
        <v>36</v>
      </c>
      <c r="H8589">
        <v>49</v>
      </c>
      <c r="I8589" t="s">
        <v>28571</v>
      </c>
      <c r="J8589" t="s">
        <v>28572</v>
      </c>
      <c r="K8589" t="s">
        <v>28573</v>
      </c>
      <c r="L8589" t="s">
        <v>77913</v>
      </c>
    </row>
    <row r="8590" spans="1:12" x14ac:dyDescent="0.15">
      <c r="A8590" t="s">
        <v>12</v>
      </c>
      <c r="B8590">
        <v>2363839</v>
      </c>
      <c r="C8590">
        <v>2363859</v>
      </c>
      <c r="D8590" t="s">
        <v>28564</v>
      </c>
      <c r="E8590" t="s">
        <v>90</v>
      </c>
      <c r="F8590" t="s">
        <v>76</v>
      </c>
      <c r="G8590" t="s">
        <v>16</v>
      </c>
      <c r="H8590">
        <v>69</v>
      </c>
      <c r="I8590" t="s">
        <v>28574</v>
      </c>
      <c r="J8590" t="s">
        <v>28575</v>
      </c>
      <c r="K8590" t="s">
        <v>28576</v>
      </c>
      <c r="L8590" t="s">
        <v>78015</v>
      </c>
    </row>
    <row r="8591" spans="1:12" x14ac:dyDescent="0.15">
      <c r="A8591" t="s">
        <v>12</v>
      </c>
      <c r="B8591">
        <v>2363973</v>
      </c>
      <c r="C8591">
        <v>2363993</v>
      </c>
      <c r="D8591" t="s">
        <v>28577</v>
      </c>
      <c r="E8591" t="s">
        <v>90</v>
      </c>
      <c r="F8591" t="s">
        <v>15</v>
      </c>
      <c r="G8591" t="s">
        <v>36</v>
      </c>
      <c r="H8591">
        <v>0</v>
      </c>
      <c r="I8591" t="s">
        <v>28578</v>
      </c>
      <c r="J8591" t="s">
        <v>28579</v>
      </c>
      <c r="K8591" t="s">
        <v>28580</v>
      </c>
      <c r="L8591" t="s">
        <v>77980</v>
      </c>
    </row>
    <row r="8592" spans="1:12" x14ac:dyDescent="0.15">
      <c r="A8592" t="s">
        <v>12</v>
      </c>
      <c r="B8592">
        <v>2364005</v>
      </c>
      <c r="C8592">
        <v>2364025</v>
      </c>
      <c r="D8592" t="s">
        <v>28577</v>
      </c>
      <c r="E8592" t="s">
        <v>90</v>
      </c>
      <c r="F8592" t="s">
        <v>15</v>
      </c>
      <c r="G8592" t="s">
        <v>23</v>
      </c>
      <c r="H8592">
        <v>32</v>
      </c>
      <c r="I8592" t="s">
        <v>28581</v>
      </c>
      <c r="J8592" t="s">
        <v>28582</v>
      </c>
      <c r="K8592" t="s">
        <v>28583</v>
      </c>
      <c r="L8592" t="s">
        <v>77918</v>
      </c>
    </row>
    <row r="8593" spans="1:12" x14ac:dyDescent="0.15">
      <c r="A8593" t="s">
        <v>12</v>
      </c>
      <c r="B8593">
        <v>2364040</v>
      </c>
      <c r="C8593">
        <v>2364060</v>
      </c>
      <c r="D8593" t="s">
        <v>28577</v>
      </c>
      <c r="E8593" t="s">
        <v>90</v>
      </c>
      <c r="F8593" t="s">
        <v>15</v>
      </c>
      <c r="G8593" t="s">
        <v>16</v>
      </c>
      <c r="H8593">
        <v>67</v>
      </c>
      <c r="I8593" t="s">
        <v>28584</v>
      </c>
      <c r="J8593" t="s">
        <v>28585</v>
      </c>
      <c r="K8593" t="s">
        <v>28586</v>
      </c>
      <c r="L8593" t="s">
        <v>77981</v>
      </c>
    </row>
    <row r="8594" spans="1:12" x14ac:dyDescent="0.15">
      <c r="A8594" t="s">
        <v>12</v>
      </c>
      <c r="B8594">
        <v>2364130</v>
      </c>
      <c r="C8594">
        <v>2364150</v>
      </c>
      <c r="D8594" t="s">
        <v>28577</v>
      </c>
      <c r="E8594" t="s">
        <v>90</v>
      </c>
      <c r="F8594" t="s">
        <v>15</v>
      </c>
      <c r="G8594" t="s">
        <v>32</v>
      </c>
      <c r="H8594">
        <v>157</v>
      </c>
      <c r="I8594" t="s">
        <v>28587</v>
      </c>
      <c r="J8594" t="s">
        <v>28588</v>
      </c>
      <c r="K8594" t="s">
        <v>28589</v>
      </c>
      <c r="L8594" t="s">
        <v>78068</v>
      </c>
    </row>
    <row r="8595" spans="1:12" x14ac:dyDescent="0.15">
      <c r="A8595" t="s">
        <v>12</v>
      </c>
      <c r="B8595">
        <v>2364963</v>
      </c>
      <c r="C8595">
        <v>2364983</v>
      </c>
      <c r="D8595" t="s">
        <v>28590</v>
      </c>
      <c r="E8595" t="s">
        <v>28591</v>
      </c>
      <c r="F8595" t="s">
        <v>15</v>
      </c>
      <c r="G8595" t="s">
        <v>36</v>
      </c>
      <c r="H8595">
        <v>0</v>
      </c>
      <c r="I8595" t="s">
        <v>28592</v>
      </c>
      <c r="J8595" t="s">
        <v>28593</v>
      </c>
      <c r="K8595" t="s">
        <v>28594</v>
      </c>
      <c r="L8595" t="s">
        <v>77980</v>
      </c>
    </row>
    <row r="8596" spans="1:12" x14ac:dyDescent="0.15">
      <c r="A8596" t="s">
        <v>12</v>
      </c>
      <c r="B8596">
        <v>2364983</v>
      </c>
      <c r="C8596">
        <v>2365003</v>
      </c>
      <c r="D8596" t="s">
        <v>28590</v>
      </c>
      <c r="E8596" t="s">
        <v>28591</v>
      </c>
      <c r="F8596" t="s">
        <v>15</v>
      </c>
      <c r="G8596" t="s">
        <v>36</v>
      </c>
      <c r="H8596">
        <v>20</v>
      </c>
      <c r="I8596" t="s">
        <v>28595</v>
      </c>
      <c r="J8596" t="s">
        <v>28596</v>
      </c>
      <c r="K8596" t="s">
        <v>28597</v>
      </c>
      <c r="L8596" t="s">
        <v>77968</v>
      </c>
    </row>
    <row r="8597" spans="1:12" x14ac:dyDescent="0.15">
      <c r="A8597" t="s">
        <v>12</v>
      </c>
      <c r="B8597">
        <v>2365007</v>
      </c>
      <c r="C8597">
        <v>2365027</v>
      </c>
      <c r="D8597" t="s">
        <v>28590</v>
      </c>
      <c r="E8597" t="s">
        <v>28591</v>
      </c>
      <c r="F8597" t="s">
        <v>15</v>
      </c>
      <c r="G8597" t="s">
        <v>36</v>
      </c>
      <c r="H8597">
        <v>44</v>
      </c>
      <c r="I8597" t="s">
        <v>28598</v>
      </c>
      <c r="J8597" t="s">
        <v>28599</v>
      </c>
      <c r="K8597" t="s">
        <v>28600</v>
      </c>
      <c r="L8597" t="s">
        <v>78016</v>
      </c>
    </row>
    <row r="8598" spans="1:12" x14ac:dyDescent="0.15">
      <c r="A8598" t="s">
        <v>12</v>
      </c>
      <c r="B8598">
        <v>2365036</v>
      </c>
      <c r="C8598">
        <v>2365056</v>
      </c>
      <c r="D8598" t="s">
        <v>28590</v>
      </c>
      <c r="E8598" t="s">
        <v>28591</v>
      </c>
      <c r="F8598" t="s">
        <v>15</v>
      </c>
      <c r="G8598" t="s">
        <v>16</v>
      </c>
      <c r="H8598">
        <v>73</v>
      </c>
      <c r="I8598" t="s">
        <v>28601</v>
      </c>
      <c r="J8598" t="s">
        <v>28602</v>
      </c>
      <c r="K8598" t="s">
        <v>28603</v>
      </c>
      <c r="L8598" t="s">
        <v>77926</v>
      </c>
    </row>
    <row r="8599" spans="1:12" x14ac:dyDescent="0.15">
      <c r="A8599" t="s">
        <v>12</v>
      </c>
      <c r="B8599">
        <v>2365904</v>
      </c>
      <c r="C8599">
        <v>2365924</v>
      </c>
      <c r="D8599" t="s">
        <v>28604</v>
      </c>
      <c r="E8599" t="s">
        <v>90</v>
      </c>
      <c r="F8599" t="s">
        <v>15</v>
      </c>
      <c r="G8599" t="s">
        <v>36</v>
      </c>
      <c r="H8599">
        <v>13</v>
      </c>
      <c r="I8599" t="s">
        <v>28605</v>
      </c>
      <c r="J8599" t="s">
        <v>28606</v>
      </c>
      <c r="K8599" t="s">
        <v>28607</v>
      </c>
      <c r="L8599" t="s">
        <v>77935</v>
      </c>
    </row>
    <row r="8600" spans="1:12" x14ac:dyDescent="0.15">
      <c r="A8600" t="s">
        <v>12</v>
      </c>
      <c r="B8600">
        <v>2365970</v>
      </c>
      <c r="C8600">
        <v>2365990</v>
      </c>
      <c r="D8600" t="s">
        <v>28604</v>
      </c>
      <c r="E8600" t="s">
        <v>90</v>
      </c>
      <c r="F8600" t="s">
        <v>15</v>
      </c>
      <c r="G8600" t="s">
        <v>36</v>
      </c>
      <c r="H8600">
        <v>79</v>
      </c>
      <c r="I8600" t="s">
        <v>28608</v>
      </c>
      <c r="J8600" t="s">
        <v>28609</v>
      </c>
      <c r="K8600" t="s">
        <v>28610</v>
      </c>
      <c r="L8600" t="s">
        <v>77993</v>
      </c>
    </row>
    <row r="8601" spans="1:12" x14ac:dyDescent="0.15">
      <c r="A8601" t="s">
        <v>12</v>
      </c>
      <c r="B8601">
        <v>2365998</v>
      </c>
      <c r="C8601">
        <v>2366018</v>
      </c>
      <c r="D8601" t="s">
        <v>28604</v>
      </c>
      <c r="E8601" t="s">
        <v>90</v>
      </c>
      <c r="F8601" t="s">
        <v>15</v>
      </c>
      <c r="G8601" t="s">
        <v>23</v>
      </c>
      <c r="H8601">
        <v>107</v>
      </c>
      <c r="I8601" t="s">
        <v>28611</v>
      </c>
      <c r="J8601" t="s">
        <v>28612</v>
      </c>
      <c r="K8601" t="s">
        <v>28613</v>
      </c>
      <c r="L8601" t="s">
        <v>77983</v>
      </c>
    </row>
    <row r="8602" spans="1:12" x14ac:dyDescent="0.15">
      <c r="A8602" t="s">
        <v>12</v>
      </c>
      <c r="B8602">
        <v>2366033</v>
      </c>
      <c r="C8602">
        <v>2366053</v>
      </c>
      <c r="D8602" t="s">
        <v>28604</v>
      </c>
      <c r="E8602" t="s">
        <v>90</v>
      </c>
      <c r="F8602" t="s">
        <v>15</v>
      </c>
      <c r="G8602" t="s">
        <v>32</v>
      </c>
      <c r="H8602">
        <v>142</v>
      </c>
      <c r="I8602" t="s">
        <v>28614</v>
      </c>
      <c r="J8602" t="s">
        <v>28615</v>
      </c>
      <c r="K8602" t="s">
        <v>28616</v>
      </c>
      <c r="L8602" t="s">
        <v>77990</v>
      </c>
    </row>
    <row r="8603" spans="1:12" x14ac:dyDescent="0.15">
      <c r="A8603" t="s">
        <v>12</v>
      </c>
      <c r="B8603">
        <v>2366829</v>
      </c>
      <c r="C8603">
        <v>2366849</v>
      </c>
      <c r="D8603" t="s">
        <v>28617</v>
      </c>
      <c r="E8603" t="s">
        <v>90</v>
      </c>
      <c r="F8603" t="s">
        <v>15</v>
      </c>
      <c r="G8603" t="s">
        <v>16</v>
      </c>
      <c r="H8603">
        <v>21</v>
      </c>
      <c r="I8603" t="s">
        <v>28618</v>
      </c>
      <c r="J8603" t="s">
        <v>28619</v>
      </c>
      <c r="K8603" t="s">
        <v>28620</v>
      </c>
      <c r="L8603" t="s">
        <v>78022</v>
      </c>
    </row>
    <row r="8604" spans="1:12" x14ac:dyDescent="0.15">
      <c r="A8604" t="s">
        <v>12</v>
      </c>
      <c r="B8604">
        <v>2366852</v>
      </c>
      <c r="C8604">
        <v>2366872</v>
      </c>
      <c r="D8604" t="s">
        <v>28617</v>
      </c>
      <c r="E8604" t="s">
        <v>90</v>
      </c>
      <c r="F8604" t="s">
        <v>15</v>
      </c>
      <c r="G8604" t="s">
        <v>16</v>
      </c>
      <c r="H8604">
        <v>44</v>
      </c>
      <c r="I8604" t="s">
        <v>28621</v>
      </c>
      <c r="J8604" t="s">
        <v>28622</v>
      </c>
      <c r="K8604" t="s">
        <v>28623</v>
      </c>
      <c r="L8604" t="s">
        <v>78016</v>
      </c>
    </row>
    <row r="8605" spans="1:12" x14ac:dyDescent="0.15">
      <c r="A8605" t="s">
        <v>12</v>
      </c>
      <c r="B8605">
        <v>2366888</v>
      </c>
      <c r="C8605">
        <v>2366908</v>
      </c>
      <c r="D8605" t="s">
        <v>28617</v>
      </c>
      <c r="E8605" t="s">
        <v>90</v>
      </c>
      <c r="F8605" t="s">
        <v>15</v>
      </c>
      <c r="G8605" t="s">
        <v>32</v>
      </c>
      <c r="H8605">
        <v>80</v>
      </c>
      <c r="I8605" t="s">
        <v>28624</v>
      </c>
      <c r="J8605" t="s">
        <v>28625</v>
      </c>
      <c r="K8605" t="s">
        <v>28626</v>
      </c>
      <c r="L8605" t="s">
        <v>77940</v>
      </c>
    </row>
    <row r="8606" spans="1:12" x14ac:dyDescent="0.15">
      <c r="A8606" t="s">
        <v>12</v>
      </c>
      <c r="B8606">
        <v>2366910</v>
      </c>
      <c r="C8606">
        <v>2366930</v>
      </c>
      <c r="D8606" t="s">
        <v>28617</v>
      </c>
      <c r="E8606" t="s">
        <v>90</v>
      </c>
      <c r="F8606" t="s">
        <v>15</v>
      </c>
      <c r="G8606" t="s">
        <v>16</v>
      </c>
      <c r="H8606">
        <v>102</v>
      </c>
      <c r="I8606" t="s">
        <v>28627</v>
      </c>
      <c r="J8606" t="s">
        <v>28628</v>
      </c>
      <c r="K8606" t="s">
        <v>28629</v>
      </c>
      <c r="L8606" t="s">
        <v>77933</v>
      </c>
    </row>
    <row r="8607" spans="1:12" x14ac:dyDescent="0.15">
      <c r="A8607" t="s">
        <v>12</v>
      </c>
      <c r="B8607">
        <v>2367773</v>
      </c>
      <c r="C8607">
        <v>2367793</v>
      </c>
      <c r="D8607" t="s">
        <v>28630</v>
      </c>
      <c r="E8607" t="s">
        <v>90</v>
      </c>
      <c r="F8607" t="s">
        <v>15</v>
      </c>
      <c r="G8607" t="s">
        <v>16</v>
      </c>
      <c r="H8607">
        <v>15</v>
      </c>
      <c r="I8607" t="s">
        <v>28631</v>
      </c>
      <c r="J8607" t="s">
        <v>28632</v>
      </c>
      <c r="K8607" t="s">
        <v>28633</v>
      </c>
      <c r="L8607" t="s">
        <v>77970</v>
      </c>
    </row>
    <row r="8608" spans="1:12" x14ac:dyDescent="0.15">
      <c r="A8608" t="s">
        <v>12</v>
      </c>
      <c r="B8608">
        <v>2367820</v>
      </c>
      <c r="C8608">
        <v>2367840</v>
      </c>
      <c r="D8608" t="s">
        <v>28630</v>
      </c>
      <c r="E8608" t="s">
        <v>90</v>
      </c>
      <c r="F8608" t="s">
        <v>15</v>
      </c>
      <c r="G8608" t="s">
        <v>23</v>
      </c>
      <c r="H8608">
        <v>62</v>
      </c>
      <c r="I8608" t="s">
        <v>28634</v>
      </c>
      <c r="J8608" t="s">
        <v>28635</v>
      </c>
      <c r="K8608" t="s">
        <v>28636</v>
      </c>
      <c r="L8608" t="s">
        <v>77949</v>
      </c>
    </row>
    <row r="8609" spans="1:12" x14ac:dyDescent="0.15">
      <c r="A8609" t="s">
        <v>12</v>
      </c>
      <c r="B8609">
        <v>2367842</v>
      </c>
      <c r="C8609">
        <v>2367862</v>
      </c>
      <c r="D8609" t="s">
        <v>28630</v>
      </c>
      <c r="E8609" t="s">
        <v>90</v>
      </c>
      <c r="F8609" t="s">
        <v>15</v>
      </c>
      <c r="G8609" t="s">
        <v>16</v>
      </c>
      <c r="H8609">
        <v>84</v>
      </c>
      <c r="I8609" t="s">
        <v>28637</v>
      </c>
      <c r="J8609" t="s">
        <v>28638</v>
      </c>
      <c r="K8609" t="s">
        <v>28639</v>
      </c>
      <c r="L8609" t="s">
        <v>77946</v>
      </c>
    </row>
    <row r="8610" spans="1:12" x14ac:dyDescent="0.15">
      <c r="A8610" t="s">
        <v>12</v>
      </c>
      <c r="B8610">
        <v>2367879</v>
      </c>
      <c r="C8610">
        <v>2367899</v>
      </c>
      <c r="D8610" t="s">
        <v>28630</v>
      </c>
      <c r="E8610" t="s">
        <v>90</v>
      </c>
      <c r="F8610" t="s">
        <v>15</v>
      </c>
      <c r="G8610" t="s">
        <v>23</v>
      </c>
      <c r="H8610">
        <v>121</v>
      </c>
      <c r="I8610" t="s">
        <v>28640</v>
      </c>
      <c r="J8610" t="s">
        <v>28641</v>
      </c>
      <c r="K8610" t="s">
        <v>28642</v>
      </c>
      <c r="L8610" t="s">
        <v>77943</v>
      </c>
    </row>
    <row r="8611" spans="1:12" x14ac:dyDescent="0.15">
      <c r="A8611" t="s">
        <v>12</v>
      </c>
      <c r="B8611">
        <v>2369792</v>
      </c>
      <c r="C8611">
        <v>2369812</v>
      </c>
      <c r="D8611" t="s">
        <v>28643</v>
      </c>
      <c r="E8611" t="s">
        <v>90</v>
      </c>
      <c r="F8611" t="s">
        <v>15</v>
      </c>
      <c r="G8611" t="s">
        <v>16</v>
      </c>
      <c r="H8611">
        <v>31</v>
      </c>
      <c r="I8611" t="s">
        <v>28644</v>
      </c>
      <c r="J8611" t="s">
        <v>28645</v>
      </c>
      <c r="K8611" t="s">
        <v>28646</v>
      </c>
      <c r="L8611" t="s">
        <v>77910</v>
      </c>
    </row>
    <row r="8612" spans="1:12" x14ac:dyDescent="0.15">
      <c r="A8612" t="s">
        <v>12</v>
      </c>
      <c r="B8612">
        <v>2369834</v>
      </c>
      <c r="C8612">
        <v>2369854</v>
      </c>
      <c r="D8612" t="s">
        <v>28643</v>
      </c>
      <c r="E8612" t="s">
        <v>90</v>
      </c>
      <c r="F8612" t="s">
        <v>15</v>
      </c>
      <c r="G8612" t="s">
        <v>36</v>
      </c>
      <c r="H8612">
        <v>73</v>
      </c>
      <c r="I8612" t="s">
        <v>28647</v>
      </c>
      <c r="J8612" t="s">
        <v>28648</v>
      </c>
      <c r="K8612" t="s">
        <v>28649</v>
      </c>
      <c r="L8612" t="s">
        <v>77926</v>
      </c>
    </row>
    <row r="8613" spans="1:12" x14ac:dyDescent="0.15">
      <c r="A8613" t="s">
        <v>12</v>
      </c>
      <c r="B8613">
        <v>2369885</v>
      </c>
      <c r="C8613">
        <v>2369905</v>
      </c>
      <c r="D8613" t="s">
        <v>28643</v>
      </c>
      <c r="E8613" t="s">
        <v>90</v>
      </c>
      <c r="F8613" t="s">
        <v>15</v>
      </c>
      <c r="G8613" t="s">
        <v>36</v>
      </c>
      <c r="H8613">
        <v>124</v>
      </c>
      <c r="I8613" t="s">
        <v>28650</v>
      </c>
      <c r="J8613" t="s">
        <v>28651</v>
      </c>
      <c r="K8613" t="s">
        <v>28652</v>
      </c>
      <c r="L8613" t="s">
        <v>78046</v>
      </c>
    </row>
    <row r="8614" spans="1:12" x14ac:dyDescent="0.15">
      <c r="A8614" t="s">
        <v>12</v>
      </c>
      <c r="B8614">
        <v>2369914</v>
      </c>
      <c r="C8614">
        <v>2369934</v>
      </c>
      <c r="D8614" t="s">
        <v>28643</v>
      </c>
      <c r="E8614" t="s">
        <v>90</v>
      </c>
      <c r="F8614" t="s">
        <v>15</v>
      </c>
      <c r="G8614" t="s">
        <v>16</v>
      </c>
      <c r="H8614">
        <v>153</v>
      </c>
      <c r="I8614" t="s">
        <v>28653</v>
      </c>
      <c r="J8614" t="s">
        <v>28654</v>
      </c>
      <c r="K8614" t="s">
        <v>28655</v>
      </c>
      <c r="L8614" t="s">
        <v>78112</v>
      </c>
    </row>
    <row r="8615" spans="1:12" x14ac:dyDescent="0.15">
      <c r="A8615" t="s">
        <v>12</v>
      </c>
      <c r="B8615">
        <v>2370625</v>
      </c>
      <c r="C8615">
        <v>2370645</v>
      </c>
      <c r="D8615" t="s">
        <v>28656</v>
      </c>
      <c r="E8615" t="s">
        <v>90</v>
      </c>
      <c r="F8615" t="s">
        <v>15</v>
      </c>
      <c r="G8615" t="s">
        <v>16</v>
      </c>
      <c r="H8615">
        <v>13</v>
      </c>
      <c r="I8615" t="s">
        <v>28657</v>
      </c>
      <c r="J8615" t="s">
        <v>28658</v>
      </c>
      <c r="K8615" t="s">
        <v>28659</v>
      </c>
      <c r="L8615" t="s">
        <v>77935</v>
      </c>
    </row>
    <row r="8616" spans="1:12" x14ac:dyDescent="0.15">
      <c r="A8616" t="s">
        <v>12</v>
      </c>
      <c r="B8616">
        <v>2370647</v>
      </c>
      <c r="C8616">
        <v>2370667</v>
      </c>
      <c r="D8616" t="s">
        <v>28656</v>
      </c>
      <c r="E8616" t="s">
        <v>90</v>
      </c>
      <c r="F8616" t="s">
        <v>15</v>
      </c>
      <c r="G8616" t="s">
        <v>16</v>
      </c>
      <c r="H8616">
        <v>35</v>
      </c>
      <c r="I8616" t="s">
        <v>28660</v>
      </c>
      <c r="J8616" t="s">
        <v>28661</v>
      </c>
      <c r="K8616" t="s">
        <v>28662</v>
      </c>
      <c r="L8616" t="s">
        <v>77936</v>
      </c>
    </row>
    <row r="8617" spans="1:12" x14ac:dyDescent="0.15">
      <c r="A8617" t="s">
        <v>12</v>
      </c>
      <c r="B8617">
        <v>2370672</v>
      </c>
      <c r="C8617">
        <v>2370692</v>
      </c>
      <c r="D8617" t="s">
        <v>28656</v>
      </c>
      <c r="E8617" t="s">
        <v>90</v>
      </c>
      <c r="F8617" t="s">
        <v>15</v>
      </c>
      <c r="G8617" t="s">
        <v>16</v>
      </c>
      <c r="H8617">
        <v>60</v>
      </c>
      <c r="I8617" t="s">
        <v>28663</v>
      </c>
      <c r="J8617" t="s">
        <v>28664</v>
      </c>
      <c r="K8617" t="s">
        <v>28665</v>
      </c>
      <c r="L8617" t="s">
        <v>78006</v>
      </c>
    </row>
    <row r="8618" spans="1:12" x14ac:dyDescent="0.15">
      <c r="A8618" t="s">
        <v>12</v>
      </c>
      <c r="B8618">
        <v>2370692</v>
      </c>
      <c r="C8618">
        <v>2370712</v>
      </c>
      <c r="D8618" t="s">
        <v>28656</v>
      </c>
      <c r="E8618" t="s">
        <v>90</v>
      </c>
      <c r="F8618" t="s">
        <v>15</v>
      </c>
      <c r="G8618" t="s">
        <v>16</v>
      </c>
      <c r="H8618">
        <v>80</v>
      </c>
      <c r="I8618" t="s">
        <v>28666</v>
      </c>
      <c r="J8618" t="s">
        <v>28667</v>
      </c>
      <c r="K8618" t="s">
        <v>28668</v>
      </c>
      <c r="L8618" t="s">
        <v>77940</v>
      </c>
    </row>
    <row r="8619" spans="1:12" x14ac:dyDescent="0.15">
      <c r="A8619" t="s">
        <v>12</v>
      </c>
      <c r="B8619">
        <v>2372964</v>
      </c>
      <c r="C8619">
        <v>2372984</v>
      </c>
      <c r="D8619" t="s">
        <v>28669</v>
      </c>
      <c r="E8619" t="s">
        <v>90</v>
      </c>
      <c r="F8619" t="s">
        <v>76</v>
      </c>
      <c r="G8619" t="s">
        <v>16</v>
      </c>
      <c r="H8619">
        <v>12</v>
      </c>
      <c r="I8619" t="s">
        <v>28670</v>
      </c>
      <c r="J8619" t="s">
        <v>28671</v>
      </c>
      <c r="K8619" t="s">
        <v>28672</v>
      </c>
      <c r="L8619" t="s">
        <v>77991</v>
      </c>
    </row>
    <row r="8620" spans="1:12" x14ac:dyDescent="0.15">
      <c r="A8620" t="s">
        <v>12</v>
      </c>
      <c r="B8620">
        <v>2372938</v>
      </c>
      <c r="C8620">
        <v>2372958</v>
      </c>
      <c r="D8620" t="s">
        <v>28669</v>
      </c>
      <c r="E8620" t="s">
        <v>90</v>
      </c>
      <c r="F8620" t="s">
        <v>76</v>
      </c>
      <c r="G8620" t="s">
        <v>16</v>
      </c>
      <c r="H8620">
        <v>38</v>
      </c>
      <c r="I8620" t="s">
        <v>28673</v>
      </c>
      <c r="J8620" t="s">
        <v>28674</v>
      </c>
      <c r="K8620" t="s">
        <v>28675</v>
      </c>
      <c r="L8620" t="s">
        <v>78008</v>
      </c>
    </row>
    <row r="8621" spans="1:12" x14ac:dyDescent="0.15">
      <c r="A8621" t="s">
        <v>12</v>
      </c>
      <c r="B8621">
        <v>2372879</v>
      </c>
      <c r="C8621">
        <v>2372899</v>
      </c>
      <c r="D8621" t="s">
        <v>28669</v>
      </c>
      <c r="E8621" t="s">
        <v>90</v>
      </c>
      <c r="F8621" t="s">
        <v>76</v>
      </c>
      <c r="G8621" t="s">
        <v>16</v>
      </c>
      <c r="H8621">
        <v>97</v>
      </c>
      <c r="I8621" t="s">
        <v>28676</v>
      </c>
      <c r="J8621" t="s">
        <v>28677</v>
      </c>
      <c r="K8621" t="s">
        <v>28678</v>
      </c>
      <c r="L8621" t="s">
        <v>78010</v>
      </c>
    </row>
    <row r="8622" spans="1:12" x14ac:dyDescent="0.15">
      <c r="A8622" t="s">
        <v>12</v>
      </c>
      <c r="B8622">
        <v>2372846</v>
      </c>
      <c r="C8622">
        <v>2372866</v>
      </c>
      <c r="D8622" t="s">
        <v>28669</v>
      </c>
      <c r="E8622" t="s">
        <v>90</v>
      </c>
      <c r="F8622" t="s">
        <v>76</v>
      </c>
      <c r="G8622" t="s">
        <v>36</v>
      </c>
      <c r="H8622">
        <v>130</v>
      </c>
      <c r="I8622" t="s">
        <v>28679</v>
      </c>
      <c r="J8622" t="s">
        <v>28680</v>
      </c>
      <c r="K8622" t="s">
        <v>28681</v>
      </c>
      <c r="L8622" t="s">
        <v>77998</v>
      </c>
    </row>
    <row r="8623" spans="1:12" x14ac:dyDescent="0.15">
      <c r="A8623" t="s">
        <v>12</v>
      </c>
      <c r="B8623">
        <v>2373468</v>
      </c>
      <c r="C8623">
        <v>2373488</v>
      </c>
      <c r="D8623" t="s">
        <v>28682</v>
      </c>
      <c r="E8623" t="s">
        <v>90</v>
      </c>
      <c r="F8623" t="s">
        <v>76</v>
      </c>
      <c r="G8623" t="s">
        <v>16</v>
      </c>
      <c r="H8623">
        <v>6</v>
      </c>
      <c r="I8623" t="s">
        <v>28683</v>
      </c>
      <c r="J8623" t="s">
        <v>28684</v>
      </c>
      <c r="K8623" t="s">
        <v>28685</v>
      </c>
      <c r="L8623" t="s">
        <v>78025</v>
      </c>
    </row>
    <row r="8624" spans="1:12" x14ac:dyDescent="0.15">
      <c r="A8624" t="s">
        <v>12</v>
      </c>
      <c r="B8624">
        <v>2373433</v>
      </c>
      <c r="C8624">
        <v>2373453</v>
      </c>
      <c r="D8624" t="s">
        <v>28682</v>
      </c>
      <c r="E8624" t="s">
        <v>90</v>
      </c>
      <c r="F8624" t="s">
        <v>76</v>
      </c>
      <c r="G8624" t="s">
        <v>23</v>
      </c>
      <c r="H8624">
        <v>41</v>
      </c>
      <c r="I8624" t="s">
        <v>28686</v>
      </c>
      <c r="J8624" t="s">
        <v>28687</v>
      </c>
      <c r="K8624" t="s">
        <v>28688</v>
      </c>
      <c r="L8624" t="s">
        <v>78014</v>
      </c>
    </row>
    <row r="8625" spans="1:12" x14ac:dyDescent="0.15">
      <c r="A8625" t="s">
        <v>12</v>
      </c>
      <c r="B8625">
        <v>2373410</v>
      </c>
      <c r="C8625">
        <v>2373430</v>
      </c>
      <c r="D8625" t="s">
        <v>28682</v>
      </c>
      <c r="E8625" t="s">
        <v>90</v>
      </c>
      <c r="F8625" t="s">
        <v>76</v>
      </c>
      <c r="G8625" t="s">
        <v>16</v>
      </c>
      <c r="H8625">
        <v>64</v>
      </c>
      <c r="I8625" t="s">
        <v>28689</v>
      </c>
      <c r="J8625" t="s">
        <v>28690</v>
      </c>
      <c r="K8625" t="s">
        <v>28691</v>
      </c>
      <c r="L8625" t="s">
        <v>77989</v>
      </c>
    </row>
    <row r="8626" spans="1:12" x14ac:dyDescent="0.15">
      <c r="A8626" t="s">
        <v>12</v>
      </c>
      <c r="B8626">
        <v>2373381</v>
      </c>
      <c r="C8626">
        <v>2373401</v>
      </c>
      <c r="D8626" t="s">
        <v>28682</v>
      </c>
      <c r="E8626" t="s">
        <v>90</v>
      </c>
      <c r="F8626" t="s">
        <v>76</v>
      </c>
      <c r="G8626" t="s">
        <v>16</v>
      </c>
      <c r="H8626">
        <v>93</v>
      </c>
      <c r="I8626" t="s">
        <v>28692</v>
      </c>
      <c r="J8626" t="s">
        <v>28693</v>
      </c>
      <c r="K8626" t="s">
        <v>28694</v>
      </c>
      <c r="L8626" t="s">
        <v>78044</v>
      </c>
    </row>
    <row r="8627" spans="1:12" x14ac:dyDescent="0.15">
      <c r="A8627" t="s">
        <v>12</v>
      </c>
      <c r="B8627">
        <v>2373902</v>
      </c>
      <c r="C8627">
        <v>2373922</v>
      </c>
      <c r="D8627" t="s">
        <v>28695</v>
      </c>
      <c r="E8627" t="s">
        <v>90</v>
      </c>
      <c r="F8627" t="s">
        <v>76</v>
      </c>
      <c r="G8627" t="s">
        <v>36</v>
      </c>
      <c r="H8627">
        <v>18</v>
      </c>
      <c r="I8627" t="s">
        <v>28696</v>
      </c>
      <c r="J8627" t="s">
        <v>28697</v>
      </c>
      <c r="K8627" t="s">
        <v>28698</v>
      </c>
      <c r="L8627" t="s">
        <v>78007</v>
      </c>
    </row>
    <row r="8628" spans="1:12" x14ac:dyDescent="0.15">
      <c r="A8628" t="s">
        <v>12</v>
      </c>
      <c r="B8628">
        <v>2373868</v>
      </c>
      <c r="C8628">
        <v>2373888</v>
      </c>
      <c r="D8628" t="s">
        <v>28695</v>
      </c>
      <c r="E8628" t="s">
        <v>90</v>
      </c>
      <c r="F8628" t="s">
        <v>76</v>
      </c>
      <c r="G8628" t="s">
        <v>16</v>
      </c>
      <c r="H8628">
        <v>52</v>
      </c>
      <c r="I8628" t="s">
        <v>28699</v>
      </c>
      <c r="J8628" t="s">
        <v>28700</v>
      </c>
      <c r="K8628" t="s">
        <v>28701</v>
      </c>
      <c r="L8628" t="s">
        <v>77959</v>
      </c>
    </row>
    <row r="8629" spans="1:12" x14ac:dyDescent="0.15">
      <c r="A8629" t="s">
        <v>12</v>
      </c>
      <c r="B8629">
        <v>2373847</v>
      </c>
      <c r="C8629">
        <v>2373867</v>
      </c>
      <c r="D8629" t="s">
        <v>28695</v>
      </c>
      <c r="E8629" t="s">
        <v>90</v>
      </c>
      <c r="F8629" t="s">
        <v>76</v>
      </c>
      <c r="G8629" t="s">
        <v>32</v>
      </c>
      <c r="H8629">
        <v>73</v>
      </c>
      <c r="I8629" t="s">
        <v>28702</v>
      </c>
      <c r="J8629" t="s">
        <v>28703</v>
      </c>
      <c r="K8629" t="s">
        <v>28704</v>
      </c>
      <c r="L8629" t="s">
        <v>77926</v>
      </c>
    </row>
    <row r="8630" spans="1:12" x14ac:dyDescent="0.15">
      <c r="A8630" t="s">
        <v>12</v>
      </c>
      <c r="B8630">
        <v>2373818</v>
      </c>
      <c r="C8630">
        <v>2373838</v>
      </c>
      <c r="D8630" t="s">
        <v>28695</v>
      </c>
      <c r="E8630" t="s">
        <v>90</v>
      </c>
      <c r="F8630" t="s">
        <v>76</v>
      </c>
      <c r="G8630" t="s">
        <v>16</v>
      </c>
      <c r="H8630">
        <v>102</v>
      </c>
      <c r="I8630" t="s">
        <v>28705</v>
      </c>
      <c r="J8630" t="s">
        <v>28706</v>
      </c>
      <c r="K8630" t="s">
        <v>28707</v>
      </c>
      <c r="L8630" t="s">
        <v>77933</v>
      </c>
    </row>
    <row r="8631" spans="1:12" x14ac:dyDescent="0.15">
      <c r="A8631" t="s">
        <v>12</v>
      </c>
      <c r="B8631">
        <v>2375518</v>
      </c>
      <c r="C8631">
        <v>2375538</v>
      </c>
      <c r="D8631" t="s">
        <v>28708</v>
      </c>
      <c r="E8631" t="s">
        <v>90</v>
      </c>
      <c r="F8631" t="s">
        <v>76</v>
      </c>
      <c r="G8631" t="s">
        <v>23</v>
      </c>
      <c r="H8631">
        <v>0</v>
      </c>
      <c r="I8631" t="s">
        <v>28709</v>
      </c>
      <c r="J8631" t="s">
        <v>28710</v>
      </c>
      <c r="K8631" t="s">
        <v>28711</v>
      </c>
      <c r="L8631" t="s">
        <v>77980</v>
      </c>
    </row>
    <row r="8632" spans="1:12" x14ac:dyDescent="0.15">
      <c r="A8632" t="s">
        <v>12</v>
      </c>
      <c r="B8632">
        <v>2375491</v>
      </c>
      <c r="C8632">
        <v>2375511</v>
      </c>
      <c r="D8632" t="s">
        <v>28708</v>
      </c>
      <c r="E8632" t="s">
        <v>90</v>
      </c>
      <c r="F8632" t="s">
        <v>76</v>
      </c>
      <c r="G8632" t="s">
        <v>32</v>
      </c>
      <c r="H8632">
        <v>27</v>
      </c>
      <c r="I8632" t="s">
        <v>28712</v>
      </c>
      <c r="J8632" t="s">
        <v>28713</v>
      </c>
      <c r="K8632" t="s">
        <v>28714</v>
      </c>
      <c r="L8632" t="s">
        <v>78013</v>
      </c>
    </row>
    <row r="8633" spans="1:12" x14ac:dyDescent="0.15">
      <c r="A8633" t="s">
        <v>12</v>
      </c>
      <c r="B8633">
        <v>2375469</v>
      </c>
      <c r="C8633">
        <v>2375489</v>
      </c>
      <c r="D8633" t="s">
        <v>28708</v>
      </c>
      <c r="E8633" t="s">
        <v>90</v>
      </c>
      <c r="F8633" t="s">
        <v>76</v>
      </c>
      <c r="G8633" t="s">
        <v>16</v>
      </c>
      <c r="H8633">
        <v>49</v>
      </c>
      <c r="I8633" t="s">
        <v>28715</v>
      </c>
      <c r="J8633" t="s">
        <v>28716</v>
      </c>
      <c r="K8633" t="s">
        <v>28717</v>
      </c>
      <c r="L8633" t="s">
        <v>77913</v>
      </c>
    </row>
    <row r="8634" spans="1:12" x14ac:dyDescent="0.15">
      <c r="A8634" t="s">
        <v>12</v>
      </c>
      <c r="B8634">
        <v>2375421</v>
      </c>
      <c r="C8634">
        <v>2375441</v>
      </c>
      <c r="D8634" t="s">
        <v>28708</v>
      </c>
      <c r="E8634" t="s">
        <v>90</v>
      </c>
      <c r="F8634" t="s">
        <v>76</v>
      </c>
      <c r="G8634" t="s">
        <v>32</v>
      </c>
      <c r="H8634">
        <v>97</v>
      </c>
      <c r="I8634" t="s">
        <v>28718</v>
      </c>
      <c r="J8634" t="s">
        <v>28719</v>
      </c>
      <c r="K8634" t="s">
        <v>28720</v>
      </c>
      <c r="L8634" t="s">
        <v>78010</v>
      </c>
    </row>
    <row r="8635" spans="1:12" x14ac:dyDescent="0.15">
      <c r="A8635" t="s">
        <v>12</v>
      </c>
      <c r="B8635">
        <v>2376459</v>
      </c>
      <c r="C8635">
        <v>2376479</v>
      </c>
      <c r="D8635" t="s">
        <v>28721</v>
      </c>
      <c r="E8635" t="s">
        <v>28722</v>
      </c>
      <c r="F8635" t="s">
        <v>76</v>
      </c>
      <c r="G8635" t="s">
        <v>32</v>
      </c>
      <c r="H8635">
        <v>1</v>
      </c>
      <c r="I8635" t="s">
        <v>28723</v>
      </c>
      <c r="J8635" t="s">
        <v>28724</v>
      </c>
      <c r="K8635" t="s">
        <v>28725</v>
      </c>
      <c r="L8635" t="s">
        <v>77917</v>
      </c>
    </row>
    <row r="8636" spans="1:12" x14ac:dyDescent="0.15">
      <c r="A8636" t="s">
        <v>12</v>
      </c>
      <c r="B8636">
        <v>2376426</v>
      </c>
      <c r="C8636">
        <v>2376446</v>
      </c>
      <c r="D8636" t="s">
        <v>28721</v>
      </c>
      <c r="E8636" t="s">
        <v>28722</v>
      </c>
      <c r="F8636" t="s">
        <v>76</v>
      </c>
      <c r="G8636" t="s">
        <v>36</v>
      </c>
      <c r="H8636">
        <v>34</v>
      </c>
      <c r="I8636" t="s">
        <v>28726</v>
      </c>
      <c r="J8636" t="s">
        <v>28727</v>
      </c>
      <c r="K8636" t="s">
        <v>28728</v>
      </c>
      <c r="L8636" t="s">
        <v>77999</v>
      </c>
    </row>
    <row r="8637" spans="1:12" x14ac:dyDescent="0.15">
      <c r="A8637" t="s">
        <v>12</v>
      </c>
      <c r="B8637">
        <v>2376375</v>
      </c>
      <c r="C8637">
        <v>2376395</v>
      </c>
      <c r="D8637" t="s">
        <v>28721</v>
      </c>
      <c r="E8637" t="s">
        <v>28722</v>
      </c>
      <c r="F8637" t="s">
        <v>76</v>
      </c>
      <c r="G8637" t="s">
        <v>16</v>
      </c>
      <c r="H8637">
        <v>85</v>
      </c>
      <c r="I8637" t="s">
        <v>28729</v>
      </c>
      <c r="J8637" t="s">
        <v>28730</v>
      </c>
      <c r="K8637" t="s">
        <v>28731</v>
      </c>
      <c r="L8637" t="s">
        <v>77972</v>
      </c>
    </row>
    <row r="8638" spans="1:12" x14ac:dyDescent="0.15">
      <c r="A8638" t="s">
        <v>12</v>
      </c>
      <c r="B8638">
        <v>2376342</v>
      </c>
      <c r="C8638">
        <v>2376362</v>
      </c>
      <c r="D8638" t="s">
        <v>28721</v>
      </c>
      <c r="E8638" t="s">
        <v>28722</v>
      </c>
      <c r="F8638" t="s">
        <v>76</v>
      </c>
      <c r="G8638" t="s">
        <v>32</v>
      </c>
      <c r="H8638">
        <v>118</v>
      </c>
      <c r="I8638" t="s">
        <v>28732</v>
      </c>
      <c r="J8638" t="s">
        <v>28733</v>
      </c>
      <c r="K8638" t="s">
        <v>28734</v>
      </c>
      <c r="L8638" t="s">
        <v>77973</v>
      </c>
    </row>
    <row r="8639" spans="1:12" x14ac:dyDescent="0.15">
      <c r="A8639" t="s">
        <v>12</v>
      </c>
      <c r="B8639">
        <v>2376758</v>
      </c>
      <c r="C8639">
        <v>2376778</v>
      </c>
      <c r="D8639" t="s">
        <v>28735</v>
      </c>
      <c r="E8639" t="s">
        <v>90</v>
      </c>
      <c r="F8639" t="s">
        <v>15</v>
      </c>
      <c r="G8639" t="s">
        <v>23</v>
      </c>
      <c r="H8639">
        <v>32</v>
      </c>
      <c r="I8639" t="s">
        <v>28736</v>
      </c>
      <c r="J8639" t="s">
        <v>28737</v>
      </c>
      <c r="K8639" t="s">
        <v>28738</v>
      </c>
      <c r="L8639" t="s">
        <v>77918</v>
      </c>
    </row>
    <row r="8640" spans="1:12" x14ac:dyDescent="0.15">
      <c r="A8640" t="s">
        <v>12</v>
      </c>
      <c r="B8640">
        <v>2376780</v>
      </c>
      <c r="C8640">
        <v>2376800</v>
      </c>
      <c r="D8640" t="s">
        <v>28735</v>
      </c>
      <c r="E8640" t="s">
        <v>90</v>
      </c>
      <c r="F8640" t="s">
        <v>15</v>
      </c>
      <c r="G8640" t="s">
        <v>16</v>
      </c>
      <c r="H8640">
        <v>54</v>
      </c>
      <c r="I8640" t="s">
        <v>28739</v>
      </c>
      <c r="J8640" t="s">
        <v>28740</v>
      </c>
      <c r="K8640" t="s">
        <v>28741</v>
      </c>
      <c r="L8640" t="s">
        <v>77961</v>
      </c>
    </row>
    <row r="8641" spans="1:12" x14ac:dyDescent="0.15">
      <c r="A8641" t="s">
        <v>12</v>
      </c>
      <c r="B8641">
        <v>2376803</v>
      </c>
      <c r="C8641">
        <v>2376823</v>
      </c>
      <c r="D8641" t="s">
        <v>28735</v>
      </c>
      <c r="E8641" t="s">
        <v>90</v>
      </c>
      <c r="F8641" t="s">
        <v>15</v>
      </c>
      <c r="G8641" t="s">
        <v>32</v>
      </c>
      <c r="H8641">
        <v>77</v>
      </c>
      <c r="I8641" t="s">
        <v>28742</v>
      </c>
      <c r="J8641" t="s">
        <v>28743</v>
      </c>
      <c r="K8641" t="s">
        <v>28744</v>
      </c>
      <c r="L8641" t="s">
        <v>77960</v>
      </c>
    </row>
    <row r="8642" spans="1:12" x14ac:dyDescent="0.15">
      <c r="A8642" t="s">
        <v>12</v>
      </c>
      <c r="B8642">
        <v>2376831</v>
      </c>
      <c r="C8642">
        <v>2376851</v>
      </c>
      <c r="D8642" t="s">
        <v>28735</v>
      </c>
      <c r="E8642" t="s">
        <v>90</v>
      </c>
      <c r="F8642" t="s">
        <v>15</v>
      </c>
      <c r="G8642" t="s">
        <v>16</v>
      </c>
      <c r="H8642">
        <v>105</v>
      </c>
      <c r="I8642" t="s">
        <v>28745</v>
      </c>
      <c r="J8642" t="s">
        <v>28746</v>
      </c>
      <c r="K8642" t="s">
        <v>28747</v>
      </c>
      <c r="L8642" t="s">
        <v>78028</v>
      </c>
    </row>
    <row r="8643" spans="1:12" x14ac:dyDescent="0.15">
      <c r="A8643" t="s">
        <v>12</v>
      </c>
      <c r="B8643">
        <v>2378256</v>
      </c>
      <c r="C8643">
        <v>2378276</v>
      </c>
      <c r="D8643" t="s">
        <v>28748</v>
      </c>
      <c r="E8643" t="s">
        <v>90</v>
      </c>
      <c r="F8643" t="s">
        <v>15</v>
      </c>
      <c r="G8643" t="s">
        <v>32</v>
      </c>
      <c r="H8643">
        <v>1</v>
      </c>
      <c r="I8643" t="s">
        <v>28749</v>
      </c>
      <c r="J8643" t="s">
        <v>28750</v>
      </c>
      <c r="K8643" t="s">
        <v>28751</v>
      </c>
      <c r="L8643" t="s">
        <v>77917</v>
      </c>
    </row>
    <row r="8644" spans="1:12" x14ac:dyDescent="0.15">
      <c r="A8644" t="s">
        <v>12</v>
      </c>
      <c r="B8644">
        <v>2378277</v>
      </c>
      <c r="C8644">
        <v>2378297</v>
      </c>
      <c r="D8644" t="s">
        <v>28748</v>
      </c>
      <c r="E8644" t="s">
        <v>90</v>
      </c>
      <c r="F8644" t="s">
        <v>15</v>
      </c>
      <c r="G8644" t="s">
        <v>32</v>
      </c>
      <c r="H8644">
        <v>22</v>
      </c>
      <c r="I8644" t="s">
        <v>28752</v>
      </c>
      <c r="J8644" t="s">
        <v>28753</v>
      </c>
      <c r="K8644" t="s">
        <v>28754</v>
      </c>
      <c r="L8644" t="s">
        <v>77948</v>
      </c>
    </row>
    <row r="8645" spans="1:12" x14ac:dyDescent="0.15">
      <c r="A8645" t="s">
        <v>12</v>
      </c>
      <c r="B8645">
        <v>2378301</v>
      </c>
      <c r="C8645">
        <v>2378321</v>
      </c>
      <c r="D8645" t="s">
        <v>28748</v>
      </c>
      <c r="E8645" t="s">
        <v>90</v>
      </c>
      <c r="F8645" t="s">
        <v>15</v>
      </c>
      <c r="G8645" t="s">
        <v>16</v>
      </c>
      <c r="H8645">
        <v>46</v>
      </c>
      <c r="I8645" t="s">
        <v>28755</v>
      </c>
      <c r="J8645" t="s">
        <v>28756</v>
      </c>
      <c r="K8645" t="s">
        <v>28757</v>
      </c>
      <c r="L8645" t="s">
        <v>78004</v>
      </c>
    </row>
    <row r="8646" spans="1:12" x14ac:dyDescent="0.15">
      <c r="A8646" t="s">
        <v>12</v>
      </c>
      <c r="B8646">
        <v>2378328</v>
      </c>
      <c r="C8646">
        <v>2378348</v>
      </c>
      <c r="D8646" t="s">
        <v>28748</v>
      </c>
      <c r="E8646" t="s">
        <v>90</v>
      </c>
      <c r="F8646" t="s">
        <v>15</v>
      </c>
      <c r="G8646" t="s">
        <v>16</v>
      </c>
      <c r="H8646">
        <v>73</v>
      </c>
      <c r="I8646" t="s">
        <v>28758</v>
      </c>
      <c r="J8646" t="s">
        <v>28759</v>
      </c>
      <c r="K8646" t="s">
        <v>28760</v>
      </c>
      <c r="L8646" t="s">
        <v>77926</v>
      </c>
    </row>
    <row r="8647" spans="1:12" x14ac:dyDescent="0.15">
      <c r="A8647" t="s">
        <v>12</v>
      </c>
      <c r="B8647">
        <v>2379698</v>
      </c>
      <c r="C8647">
        <v>2379718</v>
      </c>
      <c r="D8647" t="s">
        <v>28761</v>
      </c>
      <c r="E8647" t="s">
        <v>28762</v>
      </c>
      <c r="F8647" t="s">
        <v>76</v>
      </c>
      <c r="G8647" t="s">
        <v>16</v>
      </c>
      <c r="H8647">
        <v>6</v>
      </c>
      <c r="I8647" t="s">
        <v>28763</v>
      </c>
      <c r="J8647" t="s">
        <v>28764</v>
      </c>
      <c r="K8647" t="s">
        <v>28765</v>
      </c>
      <c r="L8647" t="s">
        <v>78025</v>
      </c>
    </row>
    <row r="8648" spans="1:12" x14ac:dyDescent="0.15">
      <c r="A8648" t="s">
        <v>12</v>
      </c>
      <c r="B8648">
        <v>2379676</v>
      </c>
      <c r="C8648">
        <v>2379696</v>
      </c>
      <c r="D8648" t="s">
        <v>28761</v>
      </c>
      <c r="E8648" t="s">
        <v>28762</v>
      </c>
      <c r="F8648" t="s">
        <v>76</v>
      </c>
      <c r="G8648" t="s">
        <v>32</v>
      </c>
      <c r="H8648">
        <v>28</v>
      </c>
      <c r="I8648" t="s">
        <v>28766</v>
      </c>
      <c r="J8648" t="s">
        <v>28767</v>
      </c>
      <c r="K8648" t="s">
        <v>28768</v>
      </c>
      <c r="L8648" t="s">
        <v>77956</v>
      </c>
    </row>
    <row r="8649" spans="1:12" x14ac:dyDescent="0.15">
      <c r="A8649" t="s">
        <v>12</v>
      </c>
      <c r="B8649">
        <v>2379655</v>
      </c>
      <c r="C8649">
        <v>2379675</v>
      </c>
      <c r="D8649" t="s">
        <v>28761</v>
      </c>
      <c r="E8649" t="s">
        <v>28762</v>
      </c>
      <c r="F8649" t="s">
        <v>76</v>
      </c>
      <c r="G8649" t="s">
        <v>23</v>
      </c>
      <c r="H8649">
        <v>49</v>
      </c>
      <c r="I8649" t="s">
        <v>28769</v>
      </c>
      <c r="J8649" t="s">
        <v>28770</v>
      </c>
      <c r="K8649" t="s">
        <v>28771</v>
      </c>
      <c r="L8649" t="s">
        <v>77913</v>
      </c>
    </row>
    <row r="8650" spans="1:12" x14ac:dyDescent="0.15">
      <c r="A8650" t="s">
        <v>12</v>
      </c>
      <c r="B8650">
        <v>2379600</v>
      </c>
      <c r="C8650">
        <v>2379620</v>
      </c>
      <c r="D8650" t="s">
        <v>28761</v>
      </c>
      <c r="E8650" t="s">
        <v>28762</v>
      </c>
      <c r="F8650" t="s">
        <v>76</v>
      </c>
      <c r="G8650" t="s">
        <v>23</v>
      </c>
      <c r="H8650">
        <v>104</v>
      </c>
      <c r="I8650" t="s">
        <v>28772</v>
      </c>
      <c r="J8650" t="s">
        <v>28773</v>
      </c>
      <c r="K8650" t="s">
        <v>28774</v>
      </c>
      <c r="L8650" t="s">
        <v>77963</v>
      </c>
    </row>
    <row r="8651" spans="1:12" x14ac:dyDescent="0.15">
      <c r="A8651" t="s">
        <v>12</v>
      </c>
      <c r="B8651">
        <v>2380813</v>
      </c>
      <c r="C8651">
        <v>2380833</v>
      </c>
      <c r="D8651" t="s">
        <v>28775</v>
      </c>
      <c r="E8651" t="s">
        <v>28776</v>
      </c>
      <c r="F8651" t="s">
        <v>76</v>
      </c>
      <c r="G8651" t="s">
        <v>23</v>
      </c>
      <c r="H8651">
        <v>32</v>
      </c>
      <c r="I8651" t="s">
        <v>28777</v>
      </c>
      <c r="J8651" t="s">
        <v>28778</v>
      </c>
      <c r="K8651" t="s">
        <v>28779</v>
      </c>
      <c r="L8651" t="s">
        <v>77918</v>
      </c>
    </row>
    <row r="8652" spans="1:12" x14ac:dyDescent="0.15">
      <c r="A8652" t="s">
        <v>12</v>
      </c>
      <c r="B8652">
        <v>2380784</v>
      </c>
      <c r="C8652">
        <v>2380804</v>
      </c>
      <c r="D8652" t="s">
        <v>28775</v>
      </c>
      <c r="E8652" t="s">
        <v>28776</v>
      </c>
      <c r="F8652" t="s">
        <v>76</v>
      </c>
      <c r="G8652" t="s">
        <v>32</v>
      </c>
      <c r="H8652">
        <v>61</v>
      </c>
      <c r="I8652" t="s">
        <v>28780</v>
      </c>
      <c r="J8652" t="s">
        <v>28781</v>
      </c>
      <c r="K8652" t="s">
        <v>28782</v>
      </c>
      <c r="L8652" t="s">
        <v>77979</v>
      </c>
    </row>
    <row r="8653" spans="1:12" x14ac:dyDescent="0.15">
      <c r="A8653" t="s">
        <v>12</v>
      </c>
      <c r="B8653">
        <v>2380760</v>
      </c>
      <c r="C8653">
        <v>2380780</v>
      </c>
      <c r="D8653" t="s">
        <v>28775</v>
      </c>
      <c r="E8653" t="s">
        <v>28776</v>
      </c>
      <c r="F8653" t="s">
        <v>76</v>
      </c>
      <c r="G8653" t="s">
        <v>23</v>
      </c>
      <c r="H8653">
        <v>85</v>
      </c>
      <c r="I8653" t="s">
        <v>28783</v>
      </c>
      <c r="J8653" t="s">
        <v>28784</v>
      </c>
      <c r="K8653" t="s">
        <v>28785</v>
      </c>
      <c r="L8653" t="s">
        <v>77972</v>
      </c>
    </row>
    <row r="8654" spans="1:12" x14ac:dyDescent="0.15">
      <c r="A8654" t="s">
        <v>12</v>
      </c>
      <c r="B8654">
        <v>2380699</v>
      </c>
      <c r="C8654">
        <v>2380719</v>
      </c>
      <c r="D8654" t="s">
        <v>28775</v>
      </c>
      <c r="E8654" t="s">
        <v>28776</v>
      </c>
      <c r="F8654" t="s">
        <v>76</v>
      </c>
      <c r="G8654" t="s">
        <v>23</v>
      </c>
      <c r="H8654">
        <v>146</v>
      </c>
      <c r="I8654" t="s">
        <v>28786</v>
      </c>
      <c r="J8654" t="s">
        <v>28787</v>
      </c>
      <c r="K8654" t="s">
        <v>28788</v>
      </c>
      <c r="L8654" t="s">
        <v>78063</v>
      </c>
    </row>
    <row r="8655" spans="1:12" x14ac:dyDescent="0.15">
      <c r="A8655" t="s">
        <v>12</v>
      </c>
      <c r="B8655">
        <v>2381589</v>
      </c>
      <c r="C8655">
        <v>2381609</v>
      </c>
      <c r="D8655" t="s">
        <v>28789</v>
      </c>
      <c r="E8655" t="s">
        <v>28790</v>
      </c>
      <c r="F8655" t="s">
        <v>76</v>
      </c>
      <c r="G8655" t="s">
        <v>36</v>
      </c>
      <c r="H8655">
        <v>0</v>
      </c>
      <c r="I8655" t="s">
        <v>28791</v>
      </c>
      <c r="J8655" t="s">
        <v>28792</v>
      </c>
      <c r="K8655" t="s">
        <v>28793</v>
      </c>
      <c r="L8655" t="s">
        <v>77980</v>
      </c>
    </row>
    <row r="8656" spans="1:12" x14ac:dyDescent="0.15">
      <c r="A8656" t="s">
        <v>12</v>
      </c>
      <c r="B8656">
        <v>2381566</v>
      </c>
      <c r="C8656">
        <v>2381586</v>
      </c>
      <c r="D8656" t="s">
        <v>28789</v>
      </c>
      <c r="E8656" t="s">
        <v>28790</v>
      </c>
      <c r="F8656" t="s">
        <v>76</v>
      </c>
      <c r="G8656" t="s">
        <v>23</v>
      </c>
      <c r="H8656">
        <v>23</v>
      </c>
      <c r="I8656" t="s">
        <v>28794</v>
      </c>
      <c r="J8656" t="s">
        <v>28795</v>
      </c>
      <c r="K8656" t="s">
        <v>28796</v>
      </c>
      <c r="L8656" t="s">
        <v>77975</v>
      </c>
    </row>
    <row r="8657" spans="1:12" x14ac:dyDescent="0.15">
      <c r="A8657" t="s">
        <v>12</v>
      </c>
      <c r="B8657">
        <v>2381544</v>
      </c>
      <c r="C8657">
        <v>2381564</v>
      </c>
      <c r="D8657" t="s">
        <v>28789</v>
      </c>
      <c r="E8657" t="s">
        <v>28790</v>
      </c>
      <c r="F8657" t="s">
        <v>76</v>
      </c>
      <c r="G8657" t="s">
        <v>32</v>
      </c>
      <c r="H8657">
        <v>45</v>
      </c>
      <c r="I8657" t="s">
        <v>28797</v>
      </c>
      <c r="J8657" t="s">
        <v>28798</v>
      </c>
      <c r="K8657" t="s">
        <v>28799</v>
      </c>
      <c r="L8657" t="s">
        <v>77967</v>
      </c>
    </row>
    <row r="8658" spans="1:12" x14ac:dyDescent="0.15">
      <c r="A8658" t="s">
        <v>12</v>
      </c>
      <c r="B8658">
        <v>2381518</v>
      </c>
      <c r="C8658">
        <v>2381538</v>
      </c>
      <c r="D8658" t="s">
        <v>28789</v>
      </c>
      <c r="E8658" t="s">
        <v>28790</v>
      </c>
      <c r="F8658" t="s">
        <v>76</v>
      </c>
      <c r="G8658" t="s">
        <v>16</v>
      </c>
      <c r="H8658">
        <v>71</v>
      </c>
      <c r="I8658" t="s">
        <v>28800</v>
      </c>
      <c r="J8658" t="s">
        <v>28801</v>
      </c>
      <c r="K8658" t="s">
        <v>28802</v>
      </c>
      <c r="L8658" t="s">
        <v>77969</v>
      </c>
    </row>
    <row r="8659" spans="1:12" x14ac:dyDescent="0.15">
      <c r="A8659" t="s">
        <v>12</v>
      </c>
      <c r="B8659">
        <v>2381670</v>
      </c>
      <c r="C8659">
        <v>2381690</v>
      </c>
      <c r="D8659" t="s">
        <v>28803</v>
      </c>
      <c r="E8659" t="s">
        <v>90</v>
      </c>
      <c r="F8659" t="s">
        <v>15</v>
      </c>
      <c r="G8659" t="s">
        <v>16</v>
      </c>
      <c r="H8659">
        <v>8</v>
      </c>
      <c r="I8659" t="s">
        <v>28804</v>
      </c>
      <c r="J8659" t="s">
        <v>28805</v>
      </c>
      <c r="K8659" t="s">
        <v>28806</v>
      </c>
      <c r="L8659" t="s">
        <v>77955</v>
      </c>
    </row>
    <row r="8660" spans="1:12" x14ac:dyDescent="0.15">
      <c r="A8660" t="s">
        <v>12</v>
      </c>
      <c r="B8660">
        <v>2381697</v>
      </c>
      <c r="C8660">
        <v>2381717</v>
      </c>
      <c r="D8660" t="s">
        <v>28803</v>
      </c>
      <c r="E8660" t="s">
        <v>90</v>
      </c>
      <c r="F8660" t="s">
        <v>15</v>
      </c>
      <c r="G8660" t="s">
        <v>36</v>
      </c>
      <c r="H8660">
        <v>35</v>
      </c>
      <c r="I8660" t="s">
        <v>28807</v>
      </c>
      <c r="J8660" t="s">
        <v>28808</v>
      </c>
      <c r="K8660" t="s">
        <v>28809</v>
      </c>
      <c r="L8660" t="s">
        <v>77936</v>
      </c>
    </row>
    <row r="8661" spans="1:12" x14ac:dyDescent="0.15">
      <c r="A8661" t="s">
        <v>12</v>
      </c>
      <c r="B8661">
        <v>2381741</v>
      </c>
      <c r="C8661">
        <v>2381761</v>
      </c>
      <c r="D8661" t="s">
        <v>28803</v>
      </c>
      <c r="E8661" t="s">
        <v>90</v>
      </c>
      <c r="F8661" t="s">
        <v>15</v>
      </c>
      <c r="G8661" t="s">
        <v>23</v>
      </c>
      <c r="H8661">
        <v>79</v>
      </c>
      <c r="I8661" t="s">
        <v>28810</v>
      </c>
      <c r="J8661" t="s">
        <v>28811</v>
      </c>
      <c r="K8661" t="s">
        <v>28812</v>
      </c>
      <c r="L8661" t="s">
        <v>77993</v>
      </c>
    </row>
    <row r="8662" spans="1:12" x14ac:dyDescent="0.15">
      <c r="A8662" t="s">
        <v>12</v>
      </c>
      <c r="B8662">
        <v>2381764</v>
      </c>
      <c r="C8662">
        <v>2381784</v>
      </c>
      <c r="D8662" t="s">
        <v>28803</v>
      </c>
      <c r="E8662" t="s">
        <v>90</v>
      </c>
      <c r="F8662" t="s">
        <v>15</v>
      </c>
      <c r="G8662" t="s">
        <v>16</v>
      </c>
      <c r="H8662">
        <v>102</v>
      </c>
      <c r="I8662" t="s">
        <v>28813</v>
      </c>
      <c r="J8662" t="s">
        <v>28814</v>
      </c>
      <c r="K8662" t="s">
        <v>28815</v>
      </c>
      <c r="L8662" t="s">
        <v>77933</v>
      </c>
    </row>
    <row r="8663" spans="1:12" x14ac:dyDescent="0.15">
      <c r="A8663" t="s">
        <v>12</v>
      </c>
      <c r="B8663">
        <v>2382601</v>
      </c>
      <c r="C8663">
        <v>2382621</v>
      </c>
      <c r="D8663" t="s">
        <v>28816</v>
      </c>
      <c r="E8663" t="s">
        <v>28817</v>
      </c>
      <c r="F8663" t="s">
        <v>76</v>
      </c>
      <c r="G8663" t="s">
        <v>32</v>
      </c>
      <c r="H8663">
        <v>1</v>
      </c>
      <c r="I8663" t="s">
        <v>28818</v>
      </c>
      <c r="J8663" t="s">
        <v>28819</v>
      </c>
      <c r="K8663" t="s">
        <v>28820</v>
      </c>
      <c r="L8663" t="s">
        <v>77917</v>
      </c>
    </row>
    <row r="8664" spans="1:12" x14ac:dyDescent="0.15">
      <c r="A8664" t="s">
        <v>12</v>
      </c>
      <c r="B8664">
        <v>2382581</v>
      </c>
      <c r="C8664">
        <v>2382601</v>
      </c>
      <c r="D8664" t="s">
        <v>28816</v>
      </c>
      <c r="E8664" t="s">
        <v>28817</v>
      </c>
      <c r="F8664" t="s">
        <v>76</v>
      </c>
      <c r="G8664" t="s">
        <v>16</v>
      </c>
      <c r="H8664">
        <v>21</v>
      </c>
      <c r="I8664" t="s">
        <v>28821</v>
      </c>
      <c r="J8664" t="s">
        <v>28822</v>
      </c>
      <c r="K8664" t="s">
        <v>28823</v>
      </c>
      <c r="L8664" t="s">
        <v>78022</v>
      </c>
    </row>
    <row r="8665" spans="1:12" x14ac:dyDescent="0.15">
      <c r="A8665" t="s">
        <v>12</v>
      </c>
      <c r="B8665">
        <v>2382551</v>
      </c>
      <c r="C8665">
        <v>2382571</v>
      </c>
      <c r="D8665" t="s">
        <v>28816</v>
      </c>
      <c r="E8665" t="s">
        <v>28817</v>
      </c>
      <c r="F8665" t="s">
        <v>76</v>
      </c>
      <c r="G8665" t="s">
        <v>16</v>
      </c>
      <c r="H8665">
        <v>51</v>
      </c>
      <c r="I8665" t="s">
        <v>28824</v>
      </c>
      <c r="J8665" t="s">
        <v>28825</v>
      </c>
      <c r="K8665" t="s">
        <v>28826</v>
      </c>
      <c r="L8665" t="s">
        <v>78023</v>
      </c>
    </row>
    <row r="8666" spans="1:12" x14ac:dyDescent="0.15">
      <c r="A8666" t="s">
        <v>12</v>
      </c>
      <c r="B8666">
        <v>2382498</v>
      </c>
      <c r="C8666">
        <v>2382518</v>
      </c>
      <c r="D8666" t="s">
        <v>28816</v>
      </c>
      <c r="E8666" t="s">
        <v>28817</v>
      </c>
      <c r="F8666" t="s">
        <v>76</v>
      </c>
      <c r="G8666" t="s">
        <v>16</v>
      </c>
      <c r="H8666">
        <v>104</v>
      </c>
      <c r="I8666" t="s">
        <v>28827</v>
      </c>
      <c r="J8666" t="s">
        <v>28828</v>
      </c>
      <c r="K8666" t="s">
        <v>28829</v>
      </c>
      <c r="L8666" t="s">
        <v>77963</v>
      </c>
    </row>
    <row r="8667" spans="1:12" x14ac:dyDescent="0.15">
      <c r="A8667" t="s">
        <v>12</v>
      </c>
      <c r="B8667">
        <v>2385146</v>
      </c>
      <c r="C8667">
        <v>2385166</v>
      </c>
      <c r="D8667" t="s">
        <v>28830</v>
      </c>
      <c r="E8667" t="s">
        <v>90</v>
      </c>
      <c r="F8667" t="s">
        <v>76</v>
      </c>
      <c r="G8667" t="s">
        <v>16</v>
      </c>
      <c r="H8667">
        <v>0</v>
      </c>
      <c r="I8667" t="s">
        <v>28831</v>
      </c>
      <c r="J8667" t="s">
        <v>28832</v>
      </c>
      <c r="K8667" t="s">
        <v>28833</v>
      </c>
      <c r="L8667" t="s">
        <v>77980</v>
      </c>
    </row>
    <row r="8668" spans="1:12" x14ac:dyDescent="0.15">
      <c r="A8668" t="s">
        <v>12</v>
      </c>
      <c r="B8668">
        <v>2385120</v>
      </c>
      <c r="C8668">
        <v>2385140</v>
      </c>
      <c r="D8668" t="s">
        <v>28830</v>
      </c>
      <c r="E8668" t="s">
        <v>90</v>
      </c>
      <c r="F8668" t="s">
        <v>76</v>
      </c>
      <c r="G8668" t="s">
        <v>23</v>
      </c>
      <c r="H8668">
        <v>26</v>
      </c>
      <c r="I8668" t="s">
        <v>28834</v>
      </c>
      <c r="J8668" t="s">
        <v>28835</v>
      </c>
      <c r="K8668" t="s">
        <v>28836</v>
      </c>
      <c r="L8668" t="s">
        <v>78002</v>
      </c>
    </row>
    <row r="8669" spans="1:12" x14ac:dyDescent="0.15">
      <c r="A8669" t="s">
        <v>12</v>
      </c>
      <c r="B8669">
        <v>2385099</v>
      </c>
      <c r="C8669">
        <v>2385119</v>
      </c>
      <c r="D8669" t="s">
        <v>28830</v>
      </c>
      <c r="E8669" t="s">
        <v>90</v>
      </c>
      <c r="F8669" t="s">
        <v>76</v>
      </c>
      <c r="G8669" t="s">
        <v>16</v>
      </c>
      <c r="H8669">
        <v>47</v>
      </c>
      <c r="I8669" t="s">
        <v>28837</v>
      </c>
      <c r="J8669" t="s">
        <v>28838</v>
      </c>
      <c r="K8669" t="s">
        <v>28839</v>
      </c>
      <c r="L8669" t="s">
        <v>77932</v>
      </c>
    </row>
    <row r="8670" spans="1:12" x14ac:dyDescent="0.15">
      <c r="A8670" t="s">
        <v>12</v>
      </c>
      <c r="B8670">
        <v>2385057</v>
      </c>
      <c r="C8670">
        <v>2385077</v>
      </c>
      <c r="D8670" t="s">
        <v>28830</v>
      </c>
      <c r="E8670" t="s">
        <v>90</v>
      </c>
      <c r="F8670" t="s">
        <v>76</v>
      </c>
      <c r="G8670" t="s">
        <v>23</v>
      </c>
      <c r="H8670">
        <v>89</v>
      </c>
      <c r="I8670" t="s">
        <v>28840</v>
      </c>
      <c r="J8670" t="s">
        <v>28841</v>
      </c>
      <c r="K8670" t="s">
        <v>28842</v>
      </c>
      <c r="L8670" t="s">
        <v>77964</v>
      </c>
    </row>
    <row r="8671" spans="1:12" x14ac:dyDescent="0.15">
      <c r="A8671" t="s">
        <v>12</v>
      </c>
      <c r="B8671">
        <v>2385837</v>
      </c>
      <c r="C8671">
        <v>2385857</v>
      </c>
      <c r="D8671" t="s">
        <v>28843</v>
      </c>
      <c r="E8671" t="s">
        <v>90</v>
      </c>
      <c r="F8671" t="s">
        <v>76</v>
      </c>
      <c r="G8671" t="s">
        <v>32</v>
      </c>
      <c r="H8671">
        <v>1</v>
      </c>
      <c r="I8671" t="s">
        <v>28844</v>
      </c>
      <c r="J8671" t="s">
        <v>28845</v>
      </c>
      <c r="K8671" t="s">
        <v>28846</v>
      </c>
      <c r="L8671" t="s">
        <v>77917</v>
      </c>
    </row>
    <row r="8672" spans="1:12" x14ac:dyDescent="0.15">
      <c r="A8672" t="s">
        <v>12</v>
      </c>
      <c r="B8672">
        <v>2385806</v>
      </c>
      <c r="C8672">
        <v>2385826</v>
      </c>
      <c r="D8672" t="s">
        <v>28843</v>
      </c>
      <c r="E8672" t="s">
        <v>90</v>
      </c>
      <c r="F8672" t="s">
        <v>76</v>
      </c>
      <c r="G8672" t="s">
        <v>23</v>
      </c>
      <c r="H8672">
        <v>32</v>
      </c>
      <c r="I8672" t="s">
        <v>28847</v>
      </c>
      <c r="J8672" t="s">
        <v>28848</v>
      </c>
      <c r="K8672" t="s">
        <v>28849</v>
      </c>
      <c r="L8672" t="s">
        <v>77918</v>
      </c>
    </row>
    <row r="8673" spans="1:12" x14ac:dyDescent="0.15">
      <c r="A8673" t="s">
        <v>12</v>
      </c>
      <c r="B8673">
        <v>2385768</v>
      </c>
      <c r="C8673">
        <v>2385788</v>
      </c>
      <c r="D8673" t="s">
        <v>28843</v>
      </c>
      <c r="E8673" t="s">
        <v>90</v>
      </c>
      <c r="F8673" t="s">
        <v>76</v>
      </c>
      <c r="G8673" t="s">
        <v>32</v>
      </c>
      <c r="H8673">
        <v>70</v>
      </c>
      <c r="I8673" t="s">
        <v>28850</v>
      </c>
      <c r="J8673" t="s">
        <v>28851</v>
      </c>
      <c r="K8673" t="s">
        <v>28852</v>
      </c>
      <c r="L8673" t="s">
        <v>77919</v>
      </c>
    </row>
    <row r="8674" spans="1:12" x14ac:dyDescent="0.15">
      <c r="A8674" t="s">
        <v>12</v>
      </c>
      <c r="B8674">
        <v>2385743</v>
      </c>
      <c r="C8674">
        <v>2385763</v>
      </c>
      <c r="D8674" t="s">
        <v>28843</v>
      </c>
      <c r="E8674" t="s">
        <v>90</v>
      </c>
      <c r="F8674" t="s">
        <v>76</v>
      </c>
      <c r="G8674" t="s">
        <v>23</v>
      </c>
      <c r="H8674">
        <v>95</v>
      </c>
      <c r="I8674" t="s">
        <v>28853</v>
      </c>
      <c r="J8674" t="s">
        <v>28854</v>
      </c>
      <c r="K8674" t="s">
        <v>28855</v>
      </c>
      <c r="L8674" t="s">
        <v>77920</v>
      </c>
    </row>
    <row r="8675" spans="1:12" x14ac:dyDescent="0.15">
      <c r="A8675" t="s">
        <v>12</v>
      </c>
      <c r="B8675">
        <v>2385868</v>
      </c>
      <c r="C8675">
        <v>2385888</v>
      </c>
      <c r="D8675" t="s">
        <v>28856</v>
      </c>
      <c r="E8675" t="s">
        <v>28857</v>
      </c>
      <c r="F8675" t="s">
        <v>15</v>
      </c>
      <c r="G8675" t="s">
        <v>16</v>
      </c>
      <c r="H8675">
        <v>0</v>
      </c>
      <c r="I8675" t="s">
        <v>28858</v>
      </c>
      <c r="J8675" t="s">
        <v>28859</v>
      </c>
      <c r="K8675" t="s">
        <v>28860</v>
      </c>
      <c r="L8675" t="s">
        <v>77980</v>
      </c>
    </row>
    <row r="8676" spans="1:12" x14ac:dyDescent="0.15">
      <c r="A8676" t="s">
        <v>12</v>
      </c>
      <c r="B8676">
        <v>2385903</v>
      </c>
      <c r="C8676">
        <v>2385923</v>
      </c>
      <c r="D8676" t="s">
        <v>28856</v>
      </c>
      <c r="E8676" t="s">
        <v>28857</v>
      </c>
      <c r="F8676" t="s">
        <v>15</v>
      </c>
      <c r="G8676" t="s">
        <v>23</v>
      </c>
      <c r="H8676">
        <v>35</v>
      </c>
      <c r="I8676" t="s">
        <v>28861</v>
      </c>
      <c r="J8676" t="s">
        <v>28862</v>
      </c>
      <c r="K8676" t="s">
        <v>28863</v>
      </c>
      <c r="L8676" t="s">
        <v>77936</v>
      </c>
    </row>
    <row r="8677" spans="1:12" x14ac:dyDescent="0.15">
      <c r="A8677" t="s">
        <v>12</v>
      </c>
      <c r="B8677">
        <v>2385926</v>
      </c>
      <c r="C8677">
        <v>2385946</v>
      </c>
      <c r="D8677" t="s">
        <v>28856</v>
      </c>
      <c r="E8677" t="s">
        <v>28857</v>
      </c>
      <c r="F8677" t="s">
        <v>15</v>
      </c>
      <c r="G8677" t="s">
        <v>16</v>
      </c>
      <c r="H8677">
        <v>58</v>
      </c>
      <c r="I8677" t="s">
        <v>28864</v>
      </c>
      <c r="J8677" t="s">
        <v>28865</v>
      </c>
      <c r="K8677" t="s">
        <v>28866</v>
      </c>
      <c r="L8677" t="s">
        <v>77911</v>
      </c>
    </row>
    <row r="8678" spans="1:12" x14ac:dyDescent="0.15">
      <c r="A8678" t="s">
        <v>12</v>
      </c>
      <c r="B8678">
        <v>2385968</v>
      </c>
      <c r="C8678">
        <v>2385988</v>
      </c>
      <c r="D8678" t="s">
        <v>28856</v>
      </c>
      <c r="E8678" t="s">
        <v>28857</v>
      </c>
      <c r="F8678" t="s">
        <v>15</v>
      </c>
      <c r="G8678" t="s">
        <v>16</v>
      </c>
      <c r="H8678">
        <v>100</v>
      </c>
      <c r="I8678" t="s">
        <v>28867</v>
      </c>
      <c r="J8678" t="s">
        <v>28868</v>
      </c>
      <c r="K8678" t="s">
        <v>28869</v>
      </c>
      <c r="L8678" t="s">
        <v>77953</v>
      </c>
    </row>
    <row r="8679" spans="1:12" x14ac:dyDescent="0.15">
      <c r="A8679" t="s">
        <v>12</v>
      </c>
      <c r="B8679">
        <v>2386529</v>
      </c>
      <c r="C8679">
        <v>2386549</v>
      </c>
      <c r="D8679" t="s">
        <v>28870</v>
      </c>
      <c r="E8679" t="s">
        <v>90</v>
      </c>
      <c r="F8679" t="s">
        <v>15</v>
      </c>
      <c r="G8679" t="s">
        <v>36</v>
      </c>
      <c r="H8679">
        <v>0</v>
      </c>
      <c r="I8679" t="s">
        <v>28871</v>
      </c>
      <c r="J8679" t="s">
        <v>28872</v>
      </c>
      <c r="K8679" t="s">
        <v>28873</v>
      </c>
      <c r="L8679" t="s">
        <v>77980</v>
      </c>
    </row>
    <row r="8680" spans="1:12" x14ac:dyDescent="0.15">
      <c r="A8680" t="s">
        <v>12</v>
      </c>
      <c r="B8680">
        <v>2386551</v>
      </c>
      <c r="C8680">
        <v>2386571</v>
      </c>
      <c r="D8680" t="s">
        <v>28870</v>
      </c>
      <c r="E8680" t="s">
        <v>90</v>
      </c>
      <c r="F8680" t="s">
        <v>15</v>
      </c>
      <c r="G8680" t="s">
        <v>36</v>
      </c>
      <c r="H8680">
        <v>22</v>
      </c>
      <c r="I8680" t="s">
        <v>28874</v>
      </c>
      <c r="J8680" t="s">
        <v>28875</v>
      </c>
      <c r="K8680" t="s">
        <v>28876</v>
      </c>
      <c r="L8680" t="s">
        <v>77948</v>
      </c>
    </row>
    <row r="8681" spans="1:12" x14ac:dyDescent="0.15">
      <c r="A8681" t="s">
        <v>12</v>
      </c>
      <c r="B8681">
        <v>2386577</v>
      </c>
      <c r="C8681">
        <v>2386597</v>
      </c>
      <c r="D8681" t="s">
        <v>28870</v>
      </c>
      <c r="E8681" t="s">
        <v>90</v>
      </c>
      <c r="F8681" t="s">
        <v>15</v>
      </c>
      <c r="G8681" t="s">
        <v>36</v>
      </c>
      <c r="H8681">
        <v>48</v>
      </c>
      <c r="I8681" t="s">
        <v>28877</v>
      </c>
      <c r="J8681" t="s">
        <v>28878</v>
      </c>
      <c r="K8681" t="s">
        <v>28879</v>
      </c>
      <c r="L8681" t="s">
        <v>78018</v>
      </c>
    </row>
    <row r="8682" spans="1:12" x14ac:dyDescent="0.15">
      <c r="A8682" t="s">
        <v>12</v>
      </c>
      <c r="B8682">
        <v>2386602</v>
      </c>
      <c r="C8682">
        <v>2386622</v>
      </c>
      <c r="D8682" t="s">
        <v>28870</v>
      </c>
      <c r="E8682" t="s">
        <v>90</v>
      </c>
      <c r="F8682" t="s">
        <v>15</v>
      </c>
      <c r="G8682" t="s">
        <v>23</v>
      </c>
      <c r="H8682">
        <v>73</v>
      </c>
      <c r="I8682" t="s">
        <v>28880</v>
      </c>
      <c r="J8682" t="s">
        <v>28881</v>
      </c>
      <c r="K8682" t="s">
        <v>28882</v>
      </c>
      <c r="L8682" t="s">
        <v>77926</v>
      </c>
    </row>
    <row r="8683" spans="1:12" x14ac:dyDescent="0.15">
      <c r="A8683" t="s">
        <v>12</v>
      </c>
      <c r="B8683">
        <v>2386903</v>
      </c>
      <c r="C8683">
        <v>2386923</v>
      </c>
      <c r="D8683" t="s">
        <v>28883</v>
      </c>
      <c r="E8683" t="s">
        <v>90</v>
      </c>
      <c r="F8683" t="s">
        <v>15</v>
      </c>
      <c r="G8683" t="s">
        <v>36</v>
      </c>
      <c r="H8683">
        <v>18</v>
      </c>
      <c r="I8683" t="s">
        <v>28884</v>
      </c>
      <c r="J8683" t="s">
        <v>28885</v>
      </c>
      <c r="K8683" t="s">
        <v>28886</v>
      </c>
      <c r="L8683" t="s">
        <v>78007</v>
      </c>
    </row>
    <row r="8684" spans="1:12" x14ac:dyDescent="0.15">
      <c r="A8684" t="s">
        <v>12</v>
      </c>
      <c r="B8684">
        <v>2386925</v>
      </c>
      <c r="C8684">
        <v>2386945</v>
      </c>
      <c r="D8684" t="s">
        <v>28883</v>
      </c>
      <c r="E8684" t="s">
        <v>90</v>
      </c>
      <c r="F8684" t="s">
        <v>15</v>
      </c>
      <c r="G8684" t="s">
        <v>16</v>
      </c>
      <c r="H8684">
        <v>40</v>
      </c>
      <c r="I8684" t="s">
        <v>28887</v>
      </c>
      <c r="J8684" t="s">
        <v>28888</v>
      </c>
      <c r="K8684" t="s">
        <v>28889</v>
      </c>
      <c r="L8684" t="s">
        <v>77952</v>
      </c>
    </row>
    <row r="8685" spans="1:12" x14ac:dyDescent="0.15">
      <c r="A8685" t="s">
        <v>12</v>
      </c>
      <c r="B8685">
        <v>2386946</v>
      </c>
      <c r="C8685">
        <v>2386966</v>
      </c>
      <c r="D8685" t="s">
        <v>28883</v>
      </c>
      <c r="E8685" t="s">
        <v>90</v>
      </c>
      <c r="F8685" t="s">
        <v>15</v>
      </c>
      <c r="G8685" t="s">
        <v>16</v>
      </c>
      <c r="H8685">
        <v>61</v>
      </c>
      <c r="I8685" t="s">
        <v>28890</v>
      </c>
      <c r="J8685" t="s">
        <v>28891</v>
      </c>
      <c r="K8685" t="s">
        <v>28892</v>
      </c>
      <c r="L8685" t="s">
        <v>77979</v>
      </c>
    </row>
    <row r="8686" spans="1:12" x14ac:dyDescent="0.15">
      <c r="A8686" t="s">
        <v>12</v>
      </c>
      <c r="B8686">
        <v>2386971</v>
      </c>
      <c r="C8686">
        <v>2386991</v>
      </c>
      <c r="D8686" t="s">
        <v>28883</v>
      </c>
      <c r="E8686" t="s">
        <v>90</v>
      </c>
      <c r="F8686" t="s">
        <v>15</v>
      </c>
      <c r="G8686" t="s">
        <v>36</v>
      </c>
      <c r="H8686">
        <v>86</v>
      </c>
      <c r="I8686" t="s">
        <v>28893</v>
      </c>
      <c r="J8686" t="s">
        <v>28894</v>
      </c>
      <c r="K8686" t="s">
        <v>28895</v>
      </c>
      <c r="L8686" t="s">
        <v>77929</v>
      </c>
    </row>
    <row r="8687" spans="1:12" x14ac:dyDescent="0.15">
      <c r="A8687" t="s">
        <v>12</v>
      </c>
      <c r="B8687">
        <v>2388156</v>
      </c>
      <c r="C8687">
        <v>2388176</v>
      </c>
      <c r="D8687" t="s">
        <v>28896</v>
      </c>
      <c r="E8687" t="s">
        <v>28897</v>
      </c>
      <c r="F8687" t="s">
        <v>76</v>
      </c>
      <c r="G8687" t="s">
        <v>16</v>
      </c>
      <c r="H8687">
        <v>55</v>
      </c>
      <c r="I8687" t="s">
        <v>28898</v>
      </c>
      <c r="J8687" t="s">
        <v>28899</v>
      </c>
      <c r="K8687" t="s">
        <v>28900</v>
      </c>
      <c r="L8687" t="s">
        <v>77992</v>
      </c>
    </row>
    <row r="8688" spans="1:12" x14ac:dyDescent="0.15">
      <c r="A8688" t="s">
        <v>12</v>
      </c>
      <c r="B8688">
        <v>2388129</v>
      </c>
      <c r="C8688">
        <v>2388149</v>
      </c>
      <c r="D8688" t="s">
        <v>28896</v>
      </c>
      <c r="E8688" t="s">
        <v>28897</v>
      </c>
      <c r="F8688" t="s">
        <v>76</v>
      </c>
      <c r="G8688" t="s">
        <v>16</v>
      </c>
      <c r="H8688">
        <v>82</v>
      </c>
      <c r="I8688" t="s">
        <v>28901</v>
      </c>
      <c r="J8688" t="s">
        <v>28902</v>
      </c>
      <c r="K8688" t="s">
        <v>28903</v>
      </c>
      <c r="L8688" t="s">
        <v>78011</v>
      </c>
    </row>
    <row r="8689" spans="1:12" x14ac:dyDescent="0.15">
      <c r="A8689" t="s">
        <v>12</v>
      </c>
      <c r="B8689">
        <v>2388108</v>
      </c>
      <c r="C8689">
        <v>2388128</v>
      </c>
      <c r="D8689" t="s">
        <v>28896</v>
      </c>
      <c r="E8689" t="s">
        <v>28897</v>
      </c>
      <c r="F8689" t="s">
        <v>76</v>
      </c>
      <c r="G8689" t="s">
        <v>16</v>
      </c>
      <c r="H8689">
        <v>103</v>
      </c>
      <c r="I8689" t="s">
        <v>28904</v>
      </c>
      <c r="J8689" t="s">
        <v>28905</v>
      </c>
      <c r="K8689" t="s">
        <v>28906</v>
      </c>
      <c r="L8689" t="s">
        <v>77937</v>
      </c>
    </row>
    <row r="8690" spans="1:12" x14ac:dyDescent="0.15">
      <c r="A8690" t="s">
        <v>12</v>
      </c>
      <c r="B8690">
        <v>2388066</v>
      </c>
      <c r="C8690">
        <v>2388086</v>
      </c>
      <c r="D8690" t="s">
        <v>28896</v>
      </c>
      <c r="E8690" t="s">
        <v>28897</v>
      </c>
      <c r="F8690" t="s">
        <v>76</v>
      </c>
      <c r="G8690" t="s">
        <v>23</v>
      </c>
      <c r="H8690">
        <v>145</v>
      </c>
      <c r="I8690" t="s">
        <v>28907</v>
      </c>
      <c r="J8690" t="s">
        <v>28908</v>
      </c>
      <c r="K8690" t="s">
        <v>28909</v>
      </c>
      <c r="L8690" t="s">
        <v>77915</v>
      </c>
    </row>
    <row r="8691" spans="1:12" x14ac:dyDescent="0.15">
      <c r="A8691" t="s">
        <v>12</v>
      </c>
      <c r="B8691">
        <v>2388953</v>
      </c>
      <c r="C8691">
        <v>2388973</v>
      </c>
      <c r="D8691" t="s">
        <v>28910</v>
      </c>
      <c r="E8691" t="s">
        <v>90</v>
      </c>
      <c r="F8691" t="s">
        <v>15</v>
      </c>
      <c r="G8691" t="s">
        <v>23</v>
      </c>
      <c r="H8691">
        <v>61</v>
      </c>
      <c r="I8691" t="s">
        <v>28911</v>
      </c>
      <c r="J8691" t="s">
        <v>28912</v>
      </c>
      <c r="K8691" t="s">
        <v>28913</v>
      </c>
      <c r="L8691" t="s">
        <v>77979</v>
      </c>
    </row>
    <row r="8692" spans="1:12" x14ac:dyDescent="0.15">
      <c r="A8692" t="s">
        <v>12</v>
      </c>
      <c r="B8692">
        <v>2388977</v>
      </c>
      <c r="C8692">
        <v>2388997</v>
      </c>
      <c r="D8692" t="s">
        <v>28910</v>
      </c>
      <c r="E8692" t="s">
        <v>90</v>
      </c>
      <c r="F8692" t="s">
        <v>15</v>
      </c>
      <c r="G8692" t="s">
        <v>16</v>
      </c>
      <c r="H8692">
        <v>85</v>
      </c>
      <c r="I8692" t="s">
        <v>28914</v>
      </c>
      <c r="J8692" t="s">
        <v>28915</v>
      </c>
      <c r="K8692" t="s">
        <v>28916</v>
      </c>
      <c r="L8692" t="s">
        <v>77972</v>
      </c>
    </row>
    <row r="8693" spans="1:12" x14ac:dyDescent="0.15">
      <c r="A8693" t="s">
        <v>12</v>
      </c>
      <c r="B8693">
        <v>2389002</v>
      </c>
      <c r="C8693">
        <v>2389022</v>
      </c>
      <c r="D8693" t="s">
        <v>28910</v>
      </c>
      <c r="E8693" t="s">
        <v>90</v>
      </c>
      <c r="F8693" t="s">
        <v>15</v>
      </c>
      <c r="G8693" t="s">
        <v>23</v>
      </c>
      <c r="H8693">
        <v>110</v>
      </c>
      <c r="I8693" t="s">
        <v>28917</v>
      </c>
      <c r="J8693" t="s">
        <v>28918</v>
      </c>
      <c r="K8693" t="s">
        <v>28919</v>
      </c>
      <c r="L8693" t="s">
        <v>78030</v>
      </c>
    </row>
    <row r="8694" spans="1:12" x14ac:dyDescent="0.15">
      <c r="A8694" t="s">
        <v>12</v>
      </c>
      <c r="B8694">
        <v>2389025</v>
      </c>
      <c r="C8694">
        <v>2389045</v>
      </c>
      <c r="D8694" t="s">
        <v>28910</v>
      </c>
      <c r="E8694" t="s">
        <v>90</v>
      </c>
      <c r="F8694" t="s">
        <v>15</v>
      </c>
      <c r="G8694" t="s">
        <v>23</v>
      </c>
      <c r="H8694">
        <v>133</v>
      </c>
      <c r="I8694" t="s">
        <v>28920</v>
      </c>
      <c r="J8694" t="s">
        <v>28921</v>
      </c>
      <c r="K8694" t="s">
        <v>28922</v>
      </c>
      <c r="L8694" t="s">
        <v>77995</v>
      </c>
    </row>
    <row r="8695" spans="1:12" x14ac:dyDescent="0.15">
      <c r="A8695" t="s">
        <v>12</v>
      </c>
      <c r="B8695">
        <v>2390075</v>
      </c>
      <c r="C8695">
        <v>2390095</v>
      </c>
      <c r="D8695" t="s">
        <v>28923</v>
      </c>
      <c r="E8695" t="s">
        <v>28924</v>
      </c>
      <c r="F8695" t="s">
        <v>15</v>
      </c>
      <c r="G8695" t="s">
        <v>16</v>
      </c>
      <c r="H8695">
        <v>10</v>
      </c>
      <c r="I8695" t="s">
        <v>28925</v>
      </c>
      <c r="J8695" t="s">
        <v>28926</v>
      </c>
      <c r="K8695" t="s">
        <v>28927</v>
      </c>
      <c r="L8695" t="s">
        <v>78001</v>
      </c>
    </row>
    <row r="8696" spans="1:12" x14ac:dyDescent="0.15">
      <c r="A8696" t="s">
        <v>12</v>
      </c>
      <c r="B8696">
        <v>2390097</v>
      </c>
      <c r="C8696">
        <v>2390117</v>
      </c>
      <c r="D8696" t="s">
        <v>28923</v>
      </c>
      <c r="E8696" t="s">
        <v>28924</v>
      </c>
      <c r="F8696" t="s">
        <v>15</v>
      </c>
      <c r="G8696" t="s">
        <v>32</v>
      </c>
      <c r="H8696">
        <v>32</v>
      </c>
      <c r="I8696" t="s">
        <v>28928</v>
      </c>
      <c r="J8696" t="s">
        <v>28929</v>
      </c>
      <c r="K8696" t="s">
        <v>28930</v>
      </c>
      <c r="L8696" t="s">
        <v>77918</v>
      </c>
    </row>
    <row r="8697" spans="1:12" x14ac:dyDescent="0.15">
      <c r="A8697" t="s">
        <v>12</v>
      </c>
      <c r="B8697">
        <v>2390122</v>
      </c>
      <c r="C8697">
        <v>2390142</v>
      </c>
      <c r="D8697" t="s">
        <v>28923</v>
      </c>
      <c r="E8697" t="s">
        <v>28924</v>
      </c>
      <c r="F8697" t="s">
        <v>15</v>
      </c>
      <c r="G8697" t="s">
        <v>36</v>
      </c>
      <c r="H8697">
        <v>57</v>
      </c>
      <c r="I8697" t="s">
        <v>28931</v>
      </c>
      <c r="J8697" t="s">
        <v>28932</v>
      </c>
      <c r="K8697" t="s">
        <v>28933</v>
      </c>
      <c r="L8697" t="s">
        <v>78049</v>
      </c>
    </row>
    <row r="8698" spans="1:12" x14ac:dyDescent="0.15">
      <c r="A8698" t="s">
        <v>12</v>
      </c>
      <c r="B8698">
        <v>2390156</v>
      </c>
      <c r="C8698">
        <v>2390176</v>
      </c>
      <c r="D8698" t="s">
        <v>28923</v>
      </c>
      <c r="E8698" t="s">
        <v>28924</v>
      </c>
      <c r="F8698" t="s">
        <v>15</v>
      </c>
      <c r="G8698" t="s">
        <v>16</v>
      </c>
      <c r="H8698">
        <v>91</v>
      </c>
      <c r="I8698" t="s">
        <v>28934</v>
      </c>
      <c r="J8698" t="s">
        <v>28935</v>
      </c>
      <c r="K8698" t="s">
        <v>28936</v>
      </c>
      <c r="L8698" t="s">
        <v>77907</v>
      </c>
    </row>
    <row r="8699" spans="1:12" x14ac:dyDescent="0.15">
      <c r="A8699" t="s">
        <v>12</v>
      </c>
      <c r="B8699">
        <v>2391118</v>
      </c>
      <c r="C8699">
        <v>2391138</v>
      </c>
      <c r="D8699" t="s">
        <v>28937</v>
      </c>
      <c r="E8699" t="s">
        <v>28938</v>
      </c>
      <c r="F8699" t="s">
        <v>76</v>
      </c>
      <c r="G8699" t="s">
        <v>32</v>
      </c>
      <c r="H8699">
        <v>10</v>
      </c>
      <c r="I8699" t="s">
        <v>28939</v>
      </c>
      <c r="J8699" t="s">
        <v>28940</v>
      </c>
      <c r="K8699" t="s">
        <v>28941</v>
      </c>
      <c r="L8699" t="s">
        <v>78001</v>
      </c>
    </row>
    <row r="8700" spans="1:12" x14ac:dyDescent="0.15">
      <c r="A8700" t="s">
        <v>12</v>
      </c>
      <c r="B8700">
        <v>2391094</v>
      </c>
      <c r="C8700">
        <v>2391114</v>
      </c>
      <c r="D8700" t="s">
        <v>28937</v>
      </c>
      <c r="E8700" t="s">
        <v>28938</v>
      </c>
      <c r="F8700" t="s">
        <v>76</v>
      </c>
      <c r="G8700" t="s">
        <v>16</v>
      </c>
      <c r="H8700">
        <v>34</v>
      </c>
      <c r="I8700" t="s">
        <v>28942</v>
      </c>
      <c r="J8700" t="s">
        <v>28943</v>
      </c>
      <c r="K8700" t="s">
        <v>28944</v>
      </c>
      <c r="L8700" t="s">
        <v>77999</v>
      </c>
    </row>
    <row r="8701" spans="1:12" x14ac:dyDescent="0.15">
      <c r="A8701" t="s">
        <v>12</v>
      </c>
      <c r="B8701">
        <v>2391066</v>
      </c>
      <c r="C8701">
        <v>2391086</v>
      </c>
      <c r="D8701" t="s">
        <v>28937</v>
      </c>
      <c r="E8701" t="s">
        <v>28938</v>
      </c>
      <c r="F8701" t="s">
        <v>76</v>
      </c>
      <c r="G8701" t="s">
        <v>16</v>
      </c>
      <c r="H8701">
        <v>62</v>
      </c>
      <c r="I8701" t="s">
        <v>28945</v>
      </c>
      <c r="J8701" t="s">
        <v>28946</v>
      </c>
      <c r="K8701" t="s">
        <v>28947</v>
      </c>
      <c r="L8701" t="s">
        <v>77949</v>
      </c>
    </row>
    <row r="8702" spans="1:12" x14ac:dyDescent="0.15">
      <c r="A8702" t="s">
        <v>12</v>
      </c>
      <c r="B8702">
        <v>2391020</v>
      </c>
      <c r="C8702">
        <v>2391040</v>
      </c>
      <c r="D8702" t="s">
        <v>28937</v>
      </c>
      <c r="E8702" t="s">
        <v>28938</v>
      </c>
      <c r="F8702" t="s">
        <v>76</v>
      </c>
      <c r="G8702" t="s">
        <v>16</v>
      </c>
      <c r="H8702">
        <v>108</v>
      </c>
      <c r="I8702" t="s">
        <v>28948</v>
      </c>
      <c r="J8702" t="s">
        <v>28949</v>
      </c>
      <c r="K8702" t="s">
        <v>28950</v>
      </c>
      <c r="L8702" t="s">
        <v>77994</v>
      </c>
    </row>
    <row r="8703" spans="1:12" x14ac:dyDescent="0.15">
      <c r="A8703" t="s">
        <v>12</v>
      </c>
      <c r="B8703">
        <v>2391727</v>
      </c>
      <c r="C8703">
        <v>2391747</v>
      </c>
      <c r="D8703" t="s">
        <v>28951</v>
      </c>
      <c r="E8703" t="s">
        <v>90</v>
      </c>
      <c r="F8703" t="s">
        <v>76</v>
      </c>
      <c r="G8703" t="s">
        <v>32</v>
      </c>
      <c r="H8703">
        <v>1</v>
      </c>
      <c r="I8703" t="s">
        <v>28952</v>
      </c>
      <c r="J8703" t="s">
        <v>28953</v>
      </c>
      <c r="K8703" t="s">
        <v>28954</v>
      </c>
      <c r="L8703" t="s">
        <v>77917</v>
      </c>
    </row>
    <row r="8704" spans="1:12" x14ac:dyDescent="0.15">
      <c r="A8704" t="s">
        <v>12</v>
      </c>
      <c r="B8704">
        <v>2391706</v>
      </c>
      <c r="C8704">
        <v>2391726</v>
      </c>
      <c r="D8704" t="s">
        <v>28951</v>
      </c>
      <c r="E8704" t="s">
        <v>90</v>
      </c>
      <c r="F8704" t="s">
        <v>76</v>
      </c>
      <c r="G8704" t="s">
        <v>36</v>
      </c>
      <c r="H8704">
        <v>22</v>
      </c>
      <c r="I8704" t="s">
        <v>28955</v>
      </c>
      <c r="J8704" t="s">
        <v>28956</v>
      </c>
      <c r="K8704" t="s">
        <v>28957</v>
      </c>
      <c r="L8704" t="s">
        <v>77948</v>
      </c>
    </row>
    <row r="8705" spans="1:12" x14ac:dyDescent="0.15">
      <c r="A8705" t="s">
        <v>12</v>
      </c>
      <c r="B8705">
        <v>2391678</v>
      </c>
      <c r="C8705">
        <v>2391698</v>
      </c>
      <c r="D8705" t="s">
        <v>28951</v>
      </c>
      <c r="E8705" t="s">
        <v>90</v>
      </c>
      <c r="F8705" t="s">
        <v>76</v>
      </c>
      <c r="G8705" t="s">
        <v>32</v>
      </c>
      <c r="H8705">
        <v>50</v>
      </c>
      <c r="I8705" t="s">
        <v>28958</v>
      </c>
      <c r="J8705" t="s">
        <v>28959</v>
      </c>
      <c r="K8705" t="s">
        <v>28960</v>
      </c>
      <c r="L8705" t="s">
        <v>77925</v>
      </c>
    </row>
    <row r="8706" spans="1:12" x14ac:dyDescent="0.15">
      <c r="A8706" t="s">
        <v>12</v>
      </c>
      <c r="B8706">
        <v>2391655</v>
      </c>
      <c r="C8706">
        <v>2391675</v>
      </c>
      <c r="D8706" t="s">
        <v>28951</v>
      </c>
      <c r="E8706" t="s">
        <v>90</v>
      </c>
      <c r="F8706" t="s">
        <v>76</v>
      </c>
      <c r="G8706" t="s">
        <v>32</v>
      </c>
      <c r="H8706">
        <v>73</v>
      </c>
      <c r="I8706" t="s">
        <v>28961</v>
      </c>
      <c r="J8706" t="s">
        <v>28962</v>
      </c>
      <c r="K8706" t="s">
        <v>28963</v>
      </c>
      <c r="L8706" t="s">
        <v>77926</v>
      </c>
    </row>
    <row r="8707" spans="1:12" x14ac:dyDescent="0.15">
      <c r="A8707" t="s">
        <v>12</v>
      </c>
      <c r="B8707">
        <v>2392789</v>
      </c>
      <c r="C8707">
        <v>2392809</v>
      </c>
      <c r="D8707" t="s">
        <v>28964</v>
      </c>
      <c r="E8707" t="s">
        <v>90</v>
      </c>
      <c r="F8707" t="s">
        <v>76</v>
      </c>
      <c r="G8707" t="s">
        <v>32</v>
      </c>
      <c r="H8707">
        <v>44</v>
      </c>
      <c r="I8707" t="s">
        <v>28965</v>
      </c>
      <c r="J8707" t="s">
        <v>28966</v>
      </c>
      <c r="K8707" t="s">
        <v>28967</v>
      </c>
      <c r="L8707" t="s">
        <v>78016</v>
      </c>
    </row>
    <row r="8708" spans="1:12" x14ac:dyDescent="0.15">
      <c r="A8708" t="s">
        <v>12</v>
      </c>
      <c r="B8708">
        <v>2392761</v>
      </c>
      <c r="C8708">
        <v>2392781</v>
      </c>
      <c r="D8708" t="s">
        <v>28964</v>
      </c>
      <c r="E8708" t="s">
        <v>90</v>
      </c>
      <c r="F8708" t="s">
        <v>76</v>
      </c>
      <c r="G8708" t="s">
        <v>36</v>
      </c>
      <c r="H8708">
        <v>72</v>
      </c>
      <c r="I8708" t="s">
        <v>28968</v>
      </c>
      <c r="J8708" t="s">
        <v>28969</v>
      </c>
      <c r="K8708" t="s">
        <v>28970</v>
      </c>
      <c r="L8708" t="s">
        <v>78066</v>
      </c>
    </row>
    <row r="8709" spans="1:12" x14ac:dyDescent="0.15">
      <c r="A8709" t="s">
        <v>12</v>
      </c>
      <c r="B8709">
        <v>2392729</v>
      </c>
      <c r="C8709">
        <v>2392749</v>
      </c>
      <c r="D8709" t="s">
        <v>28964</v>
      </c>
      <c r="E8709" t="s">
        <v>90</v>
      </c>
      <c r="F8709" t="s">
        <v>76</v>
      </c>
      <c r="G8709" t="s">
        <v>23</v>
      </c>
      <c r="H8709">
        <v>104</v>
      </c>
      <c r="I8709" t="s">
        <v>28971</v>
      </c>
      <c r="J8709" t="s">
        <v>28972</v>
      </c>
      <c r="K8709" t="s">
        <v>28973</v>
      </c>
      <c r="L8709" t="s">
        <v>77963</v>
      </c>
    </row>
    <row r="8710" spans="1:12" x14ac:dyDescent="0.15">
      <c r="A8710" t="s">
        <v>12</v>
      </c>
      <c r="B8710">
        <v>2392700</v>
      </c>
      <c r="C8710">
        <v>2392720</v>
      </c>
      <c r="D8710" t="s">
        <v>28964</v>
      </c>
      <c r="E8710" t="s">
        <v>90</v>
      </c>
      <c r="F8710" t="s">
        <v>76</v>
      </c>
      <c r="G8710" t="s">
        <v>16</v>
      </c>
      <c r="H8710">
        <v>133</v>
      </c>
      <c r="I8710" t="s">
        <v>28974</v>
      </c>
      <c r="J8710" t="s">
        <v>28975</v>
      </c>
      <c r="K8710" t="s">
        <v>28976</v>
      </c>
      <c r="L8710" t="s">
        <v>77995</v>
      </c>
    </row>
    <row r="8711" spans="1:12" x14ac:dyDescent="0.15">
      <c r="A8711" t="s">
        <v>12</v>
      </c>
      <c r="B8711">
        <v>2392916</v>
      </c>
      <c r="C8711">
        <v>2392936</v>
      </c>
      <c r="D8711" t="s">
        <v>28977</v>
      </c>
      <c r="E8711" t="s">
        <v>90</v>
      </c>
      <c r="F8711" t="s">
        <v>15</v>
      </c>
      <c r="G8711" t="s">
        <v>23</v>
      </c>
      <c r="H8711">
        <v>26</v>
      </c>
      <c r="I8711" t="s">
        <v>28978</v>
      </c>
      <c r="J8711" t="s">
        <v>28979</v>
      </c>
      <c r="K8711" t="s">
        <v>28980</v>
      </c>
      <c r="L8711" t="s">
        <v>78002</v>
      </c>
    </row>
    <row r="8712" spans="1:12" x14ac:dyDescent="0.15">
      <c r="A8712" t="s">
        <v>12</v>
      </c>
      <c r="B8712">
        <v>2392940</v>
      </c>
      <c r="C8712">
        <v>2392960</v>
      </c>
      <c r="D8712" t="s">
        <v>28977</v>
      </c>
      <c r="E8712" t="s">
        <v>90</v>
      </c>
      <c r="F8712" t="s">
        <v>15</v>
      </c>
      <c r="G8712" t="s">
        <v>23</v>
      </c>
      <c r="H8712">
        <v>50</v>
      </c>
      <c r="I8712" t="s">
        <v>28981</v>
      </c>
      <c r="J8712" t="s">
        <v>28982</v>
      </c>
      <c r="K8712" t="s">
        <v>28983</v>
      </c>
      <c r="L8712" t="s">
        <v>77925</v>
      </c>
    </row>
    <row r="8713" spans="1:12" x14ac:dyDescent="0.15">
      <c r="A8713" t="s">
        <v>12</v>
      </c>
      <c r="B8713">
        <v>2393052</v>
      </c>
      <c r="C8713">
        <v>2393072</v>
      </c>
      <c r="D8713" t="s">
        <v>28977</v>
      </c>
      <c r="E8713" t="s">
        <v>90</v>
      </c>
      <c r="F8713" t="s">
        <v>15</v>
      </c>
      <c r="G8713" t="s">
        <v>16</v>
      </c>
      <c r="H8713">
        <v>162</v>
      </c>
      <c r="I8713" t="s">
        <v>28984</v>
      </c>
      <c r="J8713" t="s">
        <v>28985</v>
      </c>
      <c r="K8713" t="s">
        <v>28986</v>
      </c>
      <c r="L8713" t="s">
        <v>78062</v>
      </c>
    </row>
    <row r="8714" spans="1:12" x14ac:dyDescent="0.15">
      <c r="A8714" t="s">
        <v>12</v>
      </c>
      <c r="B8714">
        <v>2393103</v>
      </c>
      <c r="C8714">
        <v>2393123</v>
      </c>
      <c r="D8714" t="s">
        <v>28977</v>
      </c>
      <c r="E8714" t="s">
        <v>90</v>
      </c>
      <c r="F8714" t="s">
        <v>15</v>
      </c>
      <c r="G8714" t="s">
        <v>16</v>
      </c>
      <c r="H8714">
        <v>213</v>
      </c>
      <c r="I8714" t="s">
        <v>28987</v>
      </c>
      <c r="J8714" t="s">
        <v>28988</v>
      </c>
      <c r="K8714" t="s">
        <v>28989</v>
      </c>
      <c r="L8714" t="s">
        <v>78160</v>
      </c>
    </row>
    <row r="8715" spans="1:12" x14ac:dyDescent="0.15">
      <c r="A8715" t="s">
        <v>12</v>
      </c>
      <c r="B8715">
        <v>2394465</v>
      </c>
      <c r="C8715">
        <v>2394485</v>
      </c>
      <c r="D8715" t="s">
        <v>28990</v>
      </c>
      <c r="E8715" t="s">
        <v>90</v>
      </c>
      <c r="F8715" t="s">
        <v>76</v>
      </c>
      <c r="G8715" t="s">
        <v>32</v>
      </c>
      <c r="H8715">
        <v>11</v>
      </c>
      <c r="I8715" t="s">
        <v>28991</v>
      </c>
      <c r="J8715" t="s">
        <v>28992</v>
      </c>
      <c r="K8715" t="s">
        <v>28993</v>
      </c>
      <c r="L8715" t="s">
        <v>77974</v>
      </c>
    </row>
    <row r="8716" spans="1:12" x14ac:dyDescent="0.15">
      <c r="A8716" t="s">
        <v>12</v>
      </c>
      <c r="B8716">
        <v>2394438</v>
      </c>
      <c r="C8716">
        <v>2394458</v>
      </c>
      <c r="D8716" t="s">
        <v>28990</v>
      </c>
      <c r="E8716" t="s">
        <v>90</v>
      </c>
      <c r="F8716" t="s">
        <v>76</v>
      </c>
      <c r="G8716" t="s">
        <v>16</v>
      </c>
      <c r="H8716">
        <v>38</v>
      </c>
      <c r="I8716" t="s">
        <v>28994</v>
      </c>
      <c r="J8716" t="s">
        <v>28995</v>
      </c>
      <c r="K8716" t="s">
        <v>28996</v>
      </c>
      <c r="L8716" t="s">
        <v>78008</v>
      </c>
    </row>
    <row r="8717" spans="1:12" x14ac:dyDescent="0.15">
      <c r="A8717" t="s">
        <v>12</v>
      </c>
      <c r="B8717">
        <v>2394418</v>
      </c>
      <c r="C8717">
        <v>2394438</v>
      </c>
      <c r="D8717" t="s">
        <v>28990</v>
      </c>
      <c r="E8717" t="s">
        <v>90</v>
      </c>
      <c r="F8717" t="s">
        <v>76</v>
      </c>
      <c r="G8717" t="s">
        <v>16</v>
      </c>
      <c r="H8717">
        <v>58</v>
      </c>
      <c r="I8717" t="s">
        <v>28997</v>
      </c>
      <c r="J8717" t="s">
        <v>28998</v>
      </c>
      <c r="K8717" t="s">
        <v>28999</v>
      </c>
      <c r="L8717" t="s">
        <v>77911</v>
      </c>
    </row>
    <row r="8718" spans="1:12" x14ac:dyDescent="0.15">
      <c r="A8718" t="s">
        <v>12</v>
      </c>
      <c r="B8718">
        <v>2394394</v>
      </c>
      <c r="C8718">
        <v>2394414</v>
      </c>
      <c r="D8718" t="s">
        <v>28990</v>
      </c>
      <c r="E8718" t="s">
        <v>90</v>
      </c>
      <c r="F8718" t="s">
        <v>76</v>
      </c>
      <c r="G8718" t="s">
        <v>16</v>
      </c>
      <c r="H8718">
        <v>82</v>
      </c>
      <c r="I8718" t="s">
        <v>29000</v>
      </c>
      <c r="J8718" t="s">
        <v>29001</v>
      </c>
      <c r="K8718" t="s">
        <v>29002</v>
      </c>
      <c r="L8718" t="s">
        <v>78011</v>
      </c>
    </row>
    <row r="8719" spans="1:12" x14ac:dyDescent="0.15">
      <c r="A8719" t="s">
        <v>12</v>
      </c>
      <c r="B8719">
        <v>2394630</v>
      </c>
      <c r="C8719">
        <v>2394650</v>
      </c>
      <c r="D8719" t="s">
        <v>29003</v>
      </c>
      <c r="E8719" t="s">
        <v>90</v>
      </c>
      <c r="F8719" t="s">
        <v>15</v>
      </c>
      <c r="G8719" t="s">
        <v>32</v>
      </c>
      <c r="H8719">
        <v>38</v>
      </c>
      <c r="I8719" t="s">
        <v>29004</v>
      </c>
      <c r="J8719" t="s">
        <v>29005</v>
      </c>
      <c r="K8719" t="s">
        <v>29006</v>
      </c>
      <c r="L8719" t="s">
        <v>78008</v>
      </c>
    </row>
    <row r="8720" spans="1:12" x14ac:dyDescent="0.15">
      <c r="A8720" t="s">
        <v>12</v>
      </c>
      <c r="B8720">
        <v>2394650</v>
      </c>
      <c r="C8720">
        <v>2394670</v>
      </c>
      <c r="D8720" t="s">
        <v>29003</v>
      </c>
      <c r="E8720" t="s">
        <v>90</v>
      </c>
      <c r="F8720" t="s">
        <v>15</v>
      </c>
      <c r="G8720" t="s">
        <v>23</v>
      </c>
      <c r="H8720">
        <v>58</v>
      </c>
      <c r="I8720" t="s">
        <v>29007</v>
      </c>
      <c r="J8720" t="s">
        <v>29008</v>
      </c>
      <c r="K8720" t="s">
        <v>29009</v>
      </c>
      <c r="L8720" t="s">
        <v>77911</v>
      </c>
    </row>
    <row r="8721" spans="1:12" x14ac:dyDescent="0.15">
      <c r="A8721" t="s">
        <v>12</v>
      </c>
      <c r="B8721">
        <v>2394705</v>
      </c>
      <c r="C8721">
        <v>2394725</v>
      </c>
      <c r="D8721" t="s">
        <v>29003</v>
      </c>
      <c r="E8721" t="s">
        <v>90</v>
      </c>
      <c r="F8721" t="s">
        <v>15</v>
      </c>
      <c r="G8721" t="s">
        <v>16</v>
      </c>
      <c r="H8721">
        <v>113</v>
      </c>
      <c r="I8721" t="s">
        <v>29010</v>
      </c>
      <c r="J8721" t="s">
        <v>29011</v>
      </c>
      <c r="K8721" t="s">
        <v>29012</v>
      </c>
      <c r="L8721" t="s">
        <v>77986</v>
      </c>
    </row>
    <row r="8722" spans="1:12" x14ac:dyDescent="0.15">
      <c r="A8722" t="s">
        <v>12</v>
      </c>
      <c r="B8722">
        <v>2394753</v>
      </c>
      <c r="C8722">
        <v>2394773</v>
      </c>
      <c r="D8722" t="s">
        <v>29003</v>
      </c>
      <c r="E8722" t="s">
        <v>90</v>
      </c>
      <c r="F8722" t="s">
        <v>15</v>
      </c>
      <c r="G8722" t="s">
        <v>23</v>
      </c>
      <c r="H8722">
        <v>161</v>
      </c>
      <c r="I8722" t="s">
        <v>29013</v>
      </c>
      <c r="J8722" t="s">
        <v>29014</v>
      </c>
      <c r="K8722" t="s">
        <v>29015</v>
      </c>
      <c r="L8722" t="s">
        <v>77931</v>
      </c>
    </row>
    <row r="8723" spans="1:12" x14ac:dyDescent="0.15">
      <c r="A8723" t="s">
        <v>12</v>
      </c>
      <c r="B8723">
        <v>2394909</v>
      </c>
      <c r="C8723">
        <v>2394929</v>
      </c>
      <c r="D8723" t="s">
        <v>29016</v>
      </c>
      <c r="E8723" t="s">
        <v>90</v>
      </c>
      <c r="F8723" t="s">
        <v>15</v>
      </c>
      <c r="G8723" t="s">
        <v>32</v>
      </c>
      <c r="H8723">
        <v>1</v>
      </c>
      <c r="I8723" t="s">
        <v>29017</v>
      </c>
      <c r="J8723" t="s">
        <v>29018</v>
      </c>
      <c r="K8723" t="s">
        <v>29019</v>
      </c>
      <c r="L8723" t="s">
        <v>77917</v>
      </c>
    </row>
    <row r="8724" spans="1:12" x14ac:dyDescent="0.15">
      <c r="A8724" t="s">
        <v>12</v>
      </c>
      <c r="B8724">
        <v>2394957</v>
      </c>
      <c r="C8724">
        <v>2394977</v>
      </c>
      <c r="D8724" t="s">
        <v>29016</v>
      </c>
      <c r="E8724" t="s">
        <v>90</v>
      </c>
      <c r="F8724" t="s">
        <v>15</v>
      </c>
      <c r="G8724" t="s">
        <v>16</v>
      </c>
      <c r="H8724">
        <v>49</v>
      </c>
      <c r="I8724" t="s">
        <v>29020</v>
      </c>
      <c r="J8724" t="s">
        <v>29021</v>
      </c>
      <c r="K8724" t="s">
        <v>29022</v>
      </c>
      <c r="L8724" t="s">
        <v>77913</v>
      </c>
    </row>
    <row r="8725" spans="1:12" x14ac:dyDescent="0.15">
      <c r="A8725" t="s">
        <v>12</v>
      </c>
      <c r="B8725">
        <v>2394988</v>
      </c>
      <c r="C8725">
        <v>2395008</v>
      </c>
      <c r="D8725" t="s">
        <v>29016</v>
      </c>
      <c r="E8725" t="s">
        <v>90</v>
      </c>
      <c r="F8725" t="s">
        <v>15</v>
      </c>
      <c r="G8725" t="s">
        <v>16</v>
      </c>
      <c r="H8725">
        <v>80</v>
      </c>
      <c r="I8725" t="s">
        <v>29023</v>
      </c>
      <c r="J8725" t="s">
        <v>29024</v>
      </c>
      <c r="K8725" t="s">
        <v>29025</v>
      </c>
      <c r="L8725" t="s">
        <v>77940</v>
      </c>
    </row>
    <row r="8726" spans="1:12" x14ac:dyDescent="0.15">
      <c r="A8726" t="s">
        <v>12</v>
      </c>
      <c r="B8726">
        <v>2395030</v>
      </c>
      <c r="C8726">
        <v>2395050</v>
      </c>
      <c r="D8726" t="s">
        <v>29016</v>
      </c>
      <c r="E8726" t="s">
        <v>90</v>
      </c>
      <c r="F8726" t="s">
        <v>15</v>
      </c>
      <c r="G8726" t="s">
        <v>23</v>
      </c>
      <c r="H8726">
        <v>122</v>
      </c>
      <c r="I8726" t="s">
        <v>29026</v>
      </c>
      <c r="J8726" t="s">
        <v>29027</v>
      </c>
      <c r="K8726" t="s">
        <v>29028</v>
      </c>
      <c r="L8726" t="s">
        <v>78033</v>
      </c>
    </row>
    <row r="8727" spans="1:12" x14ac:dyDescent="0.15">
      <c r="A8727" t="s">
        <v>12</v>
      </c>
      <c r="B8727">
        <v>2397476</v>
      </c>
      <c r="C8727">
        <v>2397496</v>
      </c>
      <c r="D8727" t="s">
        <v>29029</v>
      </c>
      <c r="E8727" t="s">
        <v>90</v>
      </c>
      <c r="F8727" t="s">
        <v>76</v>
      </c>
      <c r="G8727" t="s">
        <v>32</v>
      </c>
      <c r="H8727">
        <v>8</v>
      </c>
      <c r="I8727" t="s">
        <v>29030</v>
      </c>
      <c r="J8727" t="s">
        <v>29031</v>
      </c>
      <c r="K8727" t="s">
        <v>29032</v>
      </c>
      <c r="L8727" t="s">
        <v>77955</v>
      </c>
    </row>
    <row r="8728" spans="1:12" x14ac:dyDescent="0.15">
      <c r="A8728" t="s">
        <v>12</v>
      </c>
      <c r="B8728">
        <v>2397447</v>
      </c>
      <c r="C8728">
        <v>2397467</v>
      </c>
      <c r="D8728" t="s">
        <v>29029</v>
      </c>
      <c r="E8728" t="s">
        <v>90</v>
      </c>
      <c r="F8728" t="s">
        <v>76</v>
      </c>
      <c r="G8728" t="s">
        <v>32</v>
      </c>
      <c r="H8728">
        <v>37</v>
      </c>
      <c r="I8728" t="s">
        <v>29033</v>
      </c>
      <c r="J8728" t="s">
        <v>29034</v>
      </c>
      <c r="K8728" t="s">
        <v>29035</v>
      </c>
      <c r="L8728" t="s">
        <v>77906</v>
      </c>
    </row>
    <row r="8729" spans="1:12" x14ac:dyDescent="0.15">
      <c r="A8729" t="s">
        <v>12</v>
      </c>
      <c r="B8729">
        <v>2397427</v>
      </c>
      <c r="C8729">
        <v>2397447</v>
      </c>
      <c r="D8729" t="s">
        <v>29029</v>
      </c>
      <c r="E8729" t="s">
        <v>90</v>
      </c>
      <c r="F8729" t="s">
        <v>76</v>
      </c>
      <c r="G8729" t="s">
        <v>36</v>
      </c>
      <c r="H8729">
        <v>57</v>
      </c>
      <c r="I8729" t="s">
        <v>29036</v>
      </c>
      <c r="J8729" t="s">
        <v>29037</v>
      </c>
      <c r="K8729" t="s">
        <v>29038</v>
      </c>
      <c r="L8729" t="s">
        <v>78049</v>
      </c>
    </row>
    <row r="8730" spans="1:12" x14ac:dyDescent="0.15">
      <c r="A8730" t="s">
        <v>12</v>
      </c>
      <c r="B8730">
        <v>2397404</v>
      </c>
      <c r="C8730">
        <v>2397424</v>
      </c>
      <c r="D8730" t="s">
        <v>29029</v>
      </c>
      <c r="E8730" t="s">
        <v>90</v>
      </c>
      <c r="F8730" t="s">
        <v>76</v>
      </c>
      <c r="G8730" t="s">
        <v>23</v>
      </c>
      <c r="H8730">
        <v>80</v>
      </c>
      <c r="I8730" t="s">
        <v>29039</v>
      </c>
      <c r="J8730" t="s">
        <v>29040</v>
      </c>
      <c r="K8730" t="s">
        <v>29041</v>
      </c>
      <c r="L8730" t="s">
        <v>77940</v>
      </c>
    </row>
    <row r="8731" spans="1:12" x14ac:dyDescent="0.15">
      <c r="A8731" t="s">
        <v>12</v>
      </c>
      <c r="B8731">
        <v>2397735</v>
      </c>
      <c r="C8731">
        <v>2397755</v>
      </c>
      <c r="D8731" t="s">
        <v>29042</v>
      </c>
      <c r="E8731" t="s">
        <v>90</v>
      </c>
      <c r="F8731" t="s">
        <v>15</v>
      </c>
      <c r="G8731" t="s">
        <v>16</v>
      </c>
      <c r="H8731">
        <v>56</v>
      </c>
      <c r="I8731" t="s">
        <v>29043</v>
      </c>
      <c r="J8731" t="s">
        <v>29044</v>
      </c>
      <c r="K8731" t="s">
        <v>29045</v>
      </c>
      <c r="L8731" t="s">
        <v>77971</v>
      </c>
    </row>
    <row r="8732" spans="1:12" x14ac:dyDescent="0.15">
      <c r="A8732" t="s">
        <v>12</v>
      </c>
      <c r="B8732">
        <v>2397765</v>
      </c>
      <c r="C8732">
        <v>2397785</v>
      </c>
      <c r="D8732" t="s">
        <v>29042</v>
      </c>
      <c r="E8732" t="s">
        <v>90</v>
      </c>
      <c r="F8732" t="s">
        <v>15</v>
      </c>
      <c r="G8732" t="s">
        <v>23</v>
      </c>
      <c r="H8732">
        <v>86</v>
      </c>
      <c r="I8732" t="s">
        <v>29046</v>
      </c>
      <c r="J8732" t="s">
        <v>29047</v>
      </c>
      <c r="K8732" t="s">
        <v>29048</v>
      </c>
      <c r="L8732" t="s">
        <v>77929</v>
      </c>
    </row>
    <row r="8733" spans="1:12" x14ac:dyDescent="0.15">
      <c r="A8733" t="s">
        <v>12</v>
      </c>
      <c r="B8733">
        <v>2397808</v>
      </c>
      <c r="C8733">
        <v>2397828</v>
      </c>
      <c r="D8733" t="s">
        <v>29042</v>
      </c>
      <c r="E8733" t="s">
        <v>90</v>
      </c>
      <c r="F8733" t="s">
        <v>15</v>
      </c>
      <c r="G8733" t="s">
        <v>36</v>
      </c>
      <c r="H8733">
        <v>129</v>
      </c>
      <c r="I8733" t="s">
        <v>29049</v>
      </c>
      <c r="J8733" t="s">
        <v>29050</v>
      </c>
      <c r="K8733" t="s">
        <v>29051</v>
      </c>
      <c r="L8733" t="s">
        <v>77988</v>
      </c>
    </row>
    <row r="8734" spans="1:12" x14ac:dyDescent="0.15">
      <c r="A8734" t="s">
        <v>12</v>
      </c>
      <c r="B8734">
        <v>2397839</v>
      </c>
      <c r="C8734">
        <v>2397859</v>
      </c>
      <c r="D8734" t="s">
        <v>29042</v>
      </c>
      <c r="E8734" t="s">
        <v>90</v>
      </c>
      <c r="F8734" t="s">
        <v>15</v>
      </c>
      <c r="G8734" t="s">
        <v>36</v>
      </c>
      <c r="H8734">
        <v>160</v>
      </c>
      <c r="I8734" t="s">
        <v>29052</v>
      </c>
      <c r="J8734" t="s">
        <v>29053</v>
      </c>
      <c r="K8734" t="s">
        <v>29054</v>
      </c>
      <c r="L8734" t="s">
        <v>78075</v>
      </c>
    </row>
    <row r="8735" spans="1:12" x14ac:dyDescent="0.15">
      <c r="A8735" t="s">
        <v>12</v>
      </c>
      <c r="B8735">
        <v>2399212</v>
      </c>
      <c r="C8735">
        <v>2399232</v>
      </c>
      <c r="D8735" t="s">
        <v>29055</v>
      </c>
      <c r="E8735" t="s">
        <v>90</v>
      </c>
      <c r="F8735" t="s">
        <v>76</v>
      </c>
      <c r="G8735" t="s">
        <v>23</v>
      </c>
      <c r="H8735">
        <v>14</v>
      </c>
      <c r="I8735" t="s">
        <v>29056</v>
      </c>
      <c r="J8735" t="s">
        <v>29057</v>
      </c>
      <c r="K8735" t="s">
        <v>29058</v>
      </c>
      <c r="L8735" t="s">
        <v>77924</v>
      </c>
    </row>
    <row r="8736" spans="1:12" x14ac:dyDescent="0.15">
      <c r="A8736" t="s">
        <v>12</v>
      </c>
      <c r="B8736">
        <v>2399161</v>
      </c>
      <c r="C8736">
        <v>2399181</v>
      </c>
      <c r="D8736" t="s">
        <v>29055</v>
      </c>
      <c r="E8736" t="s">
        <v>90</v>
      </c>
      <c r="F8736" t="s">
        <v>76</v>
      </c>
      <c r="G8736" t="s">
        <v>23</v>
      </c>
      <c r="H8736">
        <v>65</v>
      </c>
      <c r="I8736" t="s">
        <v>29059</v>
      </c>
      <c r="J8736" t="s">
        <v>29060</v>
      </c>
      <c r="K8736" t="s">
        <v>29061</v>
      </c>
      <c r="L8736" t="s">
        <v>78042</v>
      </c>
    </row>
    <row r="8737" spans="1:12" x14ac:dyDescent="0.15">
      <c r="A8737" t="s">
        <v>12</v>
      </c>
      <c r="B8737">
        <v>2399124</v>
      </c>
      <c r="C8737">
        <v>2399144</v>
      </c>
      <c r="D8737" t="s">
        <v>29055</v>
      </c>
      <c r="E8737" t="s">
        <v>90</v>
      </c>
      <c r="F8737" t="s">
        <v>76</v>
      </c>
      <c r="G8737" t="s">
        <v>16</v>
      </c>
      <c r="H8737">
        <v>102</v>
      </c>
      <c r="I8737" t="s">
        <v>29062</v>
      </c>
      <c r="J8737" t="s">
        <v>29063</v>
      </c>
      <c r="K8737" t="s">
        <v>29064</v>
      </c>
      <c r="L8737" t="s">
        <v>77933</v>
      </c>
    </row>
    <row r="8738" spans="1:12" x14ac:dyDescent="0.15">
      <c r="A8738" t="s">
        <v>12</v>
      </c>
      <c r="B8738">
        <v>2399102</v>
      </c>
      <c r="C8738">
        <v>2399122</v>
      </c>
      <c r="D8738" t="s">
        <v>29055</v>
      </c>
      <c r="E8738" t="s">
        <v>90</v>
      </c>
      <c r="F8738" t="s">
        <v>76</v>
      </c>
      <c r="G8738" t="s">
        <v>16</v>
      </c>
      <c r="H8738">
        <v>124</v>
      </c>
      <c r="I8738" t="s">
        <v>29065</v>
      </c>
      <c r="J8738" t="s">
        <v>29066</v>
      </c>
      <c r="K8738" t="s">
        <v>29067</v>
      </c>
      <c r="L8738" t="s">
        <v>78046</v>
      </c>
    </row>
    <row r="8739" spans="1:12" x14ac:dyDescent="0.15">
      <c r="A8739" t="s">
        <v>12</v>
      </c>
      <c r="B8739">
        <v>2399515</v>
      </c>
      <c r="C8739">
        <v>2399535</v>
      </c>
      <c r="D8739" t="s">
        <v>29068</v>
      </c>
      <c r="E8739" t="s">
        <v>90</v>
      </c>
      <c r="F8739" t="s">
        <v>76</v>
      </c>
      <c r="G8739" t="s">
        <v>36</v>
      </c>
      <c r="H8739">
        <v>6</v>
      </c>
      <c r="I8739" t="s">
        <v>29069</v>
      </c>
      <c r="J8739" t="s">
        <v>29070</v>
      </c>
      <c r="K8739" t="s">
        <v>29071</v>
      </c>
      <c r="L8739" t="s">
        <v>78025</v>
      </c>
    </row>
    <row r="8740" spans="1:12" x14ac:dyDescent="0.15">
      <c r="A8740" t="s">
        <v>12</v>
      </c>
      <c r="B8740">
        <v>2399493</v>
      </c>
      <c r="C8740">
        <v>2399513</v>
      </c>
      <c r="D8740" t="s">
        <v>29068</v>
      </c>
      <c r="E8740" t="s">
        <v>90</v>
      </c>
      <c r="F8740" t="s">
        <v>76</v>
      </c>
      <c r="G8740" t="s">
        <v>36</v>
      </c>
      <c r="H8740">
        <v>28</v>
      </c>
      <c r="I8740" t="s">
        <v>29072</v>
      </c>
      <c r="J8740" t="s">
        <v>29073</v>
      </c>
      <c r="K8740" t="s">
        <v>29074</v>
      </c>
      <c r="L8740" t="s">
        <v>77956</v>
      </c>
    </row>
    <row r="8741" spans="1:12" x14ac:dyDescent="0.15">
      <c r="A8741" t="s">
        <v>12</v>
      </c>
      <c r="B8741">
        <v>2399429</v>
      </c>
      <c r="C8741">
        <v>2399449</v>
      </c>
      <c r="D8741" t="s">
        <v>29068</v>
      </c>
      <c r="E8741" t="s">
        <v>90</v>
      </c>
      <c r="F8741" t="s">
        <v>76</v>
      </c>
      <c r="G8741" t="s">
        <v>16</v>
      </c>
      <c r="H8741">
        <v>92</v>
      </c>
      <c r="I8741" t="s">
        <v>29075</v>
      </c>
      <c r="J8741" t="s">
        <v>29076</v>
      </c>
      <c r="K8741" t="s">
        <v>29077</v>
      </c>
      <c r="L8741" t="s">
        <v>78032</v>
      </c>
    </row>
    <row r="8742" spans="1:12" x14ac:dyDescent="0.15">
      <c r="A8742" t="s">
        <v>12</v>
      </c>
      <c r="B8742">
        <v>2399395</v>
      </c>
      <c r="C8742">
        <v>2399415</v>
      </c>
      <c r="D8742" t="s">
        <v>29068</v>
      </c>
      <c r="E8742" t="s">
        <v>90</v>
      </c>
      <c r="F8742" t="s">
        <v>76</v>
      </c>
      <c r="G8742" t="s">
        <v>16</v>
      </c>
      <c r="H8742">
        <v>126</v>
      </c>
      <c r="I8742" t="s">
        <v>29078</v>
      </c>
      <c r="J8742" t="s">
        <v>29079</v>
      </c>
      <c r="K8742" t="s">
        <v>29080</v>
      </c>
      <c r="L8742" t="s">
        <v>78078</v>
      </c>
    </row>
    <row r="8743" spans="1:12" x14ac:dyDescent="0.15">
      <c r="A8743" t="s">
        <v>12</v>
      </c>
      <c r="B8743">
        <v>2399589</v>
      </c>
      <c r="C8743">
        <v>2399609</v>
      </c>
      <c r="D8743" t="s">
        <v>29081</v>
      </c>
      <c r="E8743" t="s">
        <v>90</v>
      </c>
      <c r="F8743" t="s">
        <v>15</v>
      </c>
      <c r="G8743" t="s">
        <v>36</v>
      </c>
      <c r="H8743">
        <v>33</v>
      </c>
      <c r="I8743" t="s">
        <v>29082</v>
      </c>
      <c r="J8743" t="s">
        <v>29083</v>
      </c>
      <c r="K8743" t="s">
        <v>29084</v>
      </c>
      <c r="L8743" t="s">
        <v>77977</v>
      </c>
    </row>
    <row r="8744" spans="1:12" x14ac:dyDescent="0.15">
      <c r="A8744" t="s">
        <v>12</v>
      </c>
      <c r="B8744">
        <v>2399617</v>
      </c>
      <c r="C8744">
        <v>2399637</v>
      </c>
      <c r="D8744" t="s">
        <v>29081</v>
      </c>
      <c r="E8744" t="s">
        <v>90</v>
      </c>
      <c r="F8744" t="s">
        <v>15</v>
      </c>
      <c r="G8744" t="s">
        <v>16</v>
      </c>
      <c r="H8744">
        <v>61</v>
      </c>
      <c r="I8744" t="s">
        <v>29085</v>
      </c>
      <c r="J8744" t="s">
        <v>29086</v>
      </c>
      <c r="K8744" t="s">
        <v>29087</v>
      </c>
      <c r="L8744" t="s">
        <v>77979</v>
      </c>
    </row>
    <row r="8745" spans="1:12" x14ac:dyDescent="0.15">
      <c r="A8745" t="s">
        <v>12</v>
      </c>
      <c r="B8745">
        <v>2399659</v>
      </c>
      <c r="C8745">
        <v>2399679</v>
      </c>
      <c r="D8745" t="s">
        <v>29081</v>
      </c>
      <c r="E8745" t="s">
        <v>90</v>
      </c>
      <c r="F8745" t="s">
        <v>15</v>
      </c>
      <c r="G8745" t="s">
        <v>16</v>
      </c>
      <c r="H8745">
        <v>103</v>
      </c>
      <c r="I8745" t="s">
        <v>29088</v>
      </c>
      <c r="J8745" t="s">
        <v>29089</v>
      </c>
      <c r="K8745" t="s">
        <v>29090</v>
      </c>
      <c r="L8745" t="s">
        <v>77937</v>
      </c>
    </row>
    <row r="8746" spans="1:12" x14ac:dyDescent="0.15">
      <c r="A8746" t="s">
        <v>12</v>
      </c>
      <c r="B8746">
        <v>2399682</v>
      </c>
      <c r="C8746">
        <v>2399702</v>
      </c>
      <c r="D8746" t="s">
        <v>29081</v>
      </c>
      <c r="E8746" t="s">
        <v>90</v>
      </c>
      <c r="F8746" t="s">
        <v>15</v>
      </c>
      <c r="G8746" t="s">
        <v>23</v>
      </c>
      <c r="H8746">
        <v>126</v>
      </c>
      <c r="I8746" t="s">
        <v>29091</v>
      </c>
      <c r="J8746" t="s">
        <v>29092</v>
      </c>
      <c r="K8746" t="s">
        <v>29093</v>
      </c>
      <c r="L8746" t="s">
        <v>78078</v>
      </c>
    </row>
    <row r="8747" spans="1:12" x14ac:dyDescent="0.15">
      <c r="A8747" t="s">
        <v>12</v>
      </c>
      <c r="B8747">
        <v>2402369</v>
      </c>
      <c r="C8747">
        <v>2402389</v>
      </c>
      <c r="D8747" t="s">
        <v>29094</v>
      </c>
      <c r="E8747" t="s">
        <v>90</v>
      </c>
      <c r="F8747" t="s">
        <v>76</v>
      </c>
      <c r="G8747" t="s">
        <v>16</v>
      </c>
      <c r="H8747">
        <v>9</v>
      </c>
      <c r="I8747" t="s">
        <v>29095</v>
      </c>
      <c r="J8747" t="s">
        <v>29096</v>
      </c>
      <c r="K8747" t="s">
        <v>29097</v>
      </c>
      <c r="L8747" t="s">
        <v>77939</v>
      </c>
    </row>
    <row r="8748" spans="1:12" x14ac:dyDescent="0.15">
      <c r="A8748" t="s">
        <v>12</v>
      </c>
      <c r="B8748">
        <v>2402342</v>
      </c>
      <c r="C8748">
        <v>2402362</v>
      </c>
      <c r="D8748" t="s">
        <v>29094</v>
      </c>
      <c r="E8748" t="s">
        <v>90</v>
      </c>
      <c r="F8748" t="s">
        <v>76</v>
      </c>
      <c r="G8748" t="s">
        <v>16</v>
      </c>
      <c r="H8748">
        <v>36</v>
      </c>
      <c r="I8748" t="s">
        <v>29098</v>
      </c>
      <c r="J8748" t="s">
        <v>29099</v>
      </c>
      <c r="K8748" t="s">
        <v>29100</v>
      </c>
      <c r="L8748" t="s">
        <v>78003</v>
      </c>
    </row>
    <row r="8749" spans="1:12" x14ac:dyDescent="0.15">
      <c r="A8749" t="s">
        <v>12</v>
      </c>
      <c r="B8749">
        <v>2402317</v>
      </c>
      <c r="C8749">
        <v>2402337</v>
      </c>
      <c r="D8749" t="s">
        <v>29094</v>
      </c>
      <c r="E8749" t="s">
        <v>90</v>
      </c>
      <c r="F8749" t="s">
        <v>76</v>
      </c>
      <c r="G8749" t="s">
        <v>32</v>
      </c>
      <c r="H8749">
        <v>61</v>
      </c>
      <c r="I8749" t="s">
        <v>29101</v>
      </c>
      <c r="J8749" t="s">
        <v>29102</v>
      </c>
      <c r="K8749" t="s">
        <v>29103</v>
      </c>
      <c r="L8749" t="s">
        <v>77979</v>
      </c>
    </row>
    <row r="8750" spans="1:12" x14ac:dyDescent="0.15">
      <c r="A8750" t="s">
        <v>12</v>
      </c>
      <c r="B8750">
        <v>2402295</v>
      </c>
      <c r="C8750">
        <v>2402315</v>
      </c>
      <c r="D8750" t="s">
        <v>29094</v>
      </c>
      <c r="E8750" t="s">
        <v>90</v>
      </c>
      <c r="F8750" t="s">
        <v>76</v>
      </c>
      <c r="G8750" t="s">
        <v>23</v>
      </c>
      <c r="H8750">
        <v>83</v>
      </c>
      <c r="I8750" t="s">
        <v>29104</v>
      </c>
      <c r="J8750" t="s">
        <v>29105</v>
      </c>
      <c r="K8750" t="s">
        <v>29106</v>
      </c>
      <c r="L8750" t="s">
        <v>77958</v>
      </c>
    </row>
    <row r="8751" spans="1:12" x14ac:dyDescent="0.15">
      <c r="A8751" t="s">
        <v>12</v>
      </c>
      <c r="B8751">
        <v>2403432</v>
      </c>
      <c r="C8751">
        <v>2403452</v>
      </c>
      <c r="D8751" t="s">
        <v>29107</v>
      </c>
      <c r="E8751" t="s">
        <v>90</v>
      </c>
      <c r="F8751" t="s">
        <v>76</v>
      </c>
      <c r="G8751" t="s">
        <v>23</v>
      </c>
      <c r="H8751">
        <v>8</v>
      </c>
      <c r="I8751" t="s">
        <v>29108</v>
      </c>
      <c r="J8751" t="s">
        <v>29109</v>
      </c>
      <c r="K8751" t="s">
        <v>29110</v>
      </c>
      <c r="L8751" t="s">
        <v>77955</v>
      </c>
    </row>
    <row r="8752" spans="1:12" x14ac:dyDescent="0.15">
      <c r="A8752" t="s">
        <v>12</v>
      </c>
      <c r="B8752">
        <v>2403412</v>
      </c>
      <c r="C8752">
        <v>2403432</v>
      </c>
      <c r="D8752" t="s">
        <v>29107</v>
      </c>
      <c r="E8752" t="s">
        <v>90</v>
      </c>
      <c r="F8752" t="s">
        <v>76</v>
      </c>
      <c r="G8752" t="s">
        <v>23</v>
      </c>
      <c r="H8752">
        <v>28</v>
      </c>
      <c r="I8752" t="s">
        <v>29111</v>
      </c>
      <c r="J8752" t="s">
        <v>29112</v>
      </c>
      <c r="K8752" t="s">
        <v>29113</v>
      </c>
      <c r="L8752" t="s">
        <v>77956</v>
      </c>
    </row>
    <row r="8753" spans="1:12" x14ac:dyDescent="0.15">
      <c r="A8753" t="s">
        <v>12</v>
      </c>
      <c r="B8753">
        <v>2403379</v>
      </c>
      <c r="C8753">
        <v>2403399</v>
      </c>
      <c r="D8753" t="s">
        <v>29107</v>
      </c>
      <c r="E8753" t="s">
        <v>90</v>
      </c>
      <c r="F8753" t="s">
        <v>76</v>
      </c>
      <c r="G8753" t="s">
        <v>36</v>
      </c>
      <c r="H8753">
        <v>61</v>
      </c>
      <c r="I8753" t="s">
        <v>29114</v>
      </c>
      <c r="J8753" t="s">
        <v>29115</v>
      </c>
      <c r="K8753" t="s">
        <v>29116</v>
      </c>
      <c r="L8753" t="s">
        <v>77979</v>
      </c>
    </row>
    <row r="8754" spans="1:12" x14ac:dyDescent="0.15">
      <c r="A8754" t="s">
        <v>12</v>
      </c>
      <c r="B8754">
        <v>2403355</v>
      </c>
      <c r="C8754">
        <v>2403375</v>
      </c>
      <c r="D8754" t="s">
        <v>29107</v>
      </c>
      <c r="E8754" t="s">
        <v>90</v>
      </c>
      <c r="F8754" t="s">
        <v>76</v>
      </c>
      <c r="G8754" t="s">
        <v>23</v>
      </c>
      <c r="H8754">
        <v>85</v>
      </c>
      <c r="I8754" t="s">
        <v>29117</v>
      </c>
      <c r="J8754" t="s">
        <v>29118</v>
      </c>
      <c r="K8754" t="s">
        <v>29119</v>
      </c>
      <c r="L8754" t="s">
        <v>77972</v>
      </c>
    </row>
    <row r="8755" spans="1:12" x14ac:dyDescent="0.15">
      <c r="A8755" t="s">
        <v>12</v>
      </c>
      <c r="B8755">
        <v>2404901</v>
      </c>
      <c r="C8755">
        <v>2404921</v>
      </c>
      <c r="D8755" t="s">
        <v>29120</v>
      </c>
      <c r="E8755" t="s">
        <v>90</v>
      </c>
      <c r="F8755" t="s">
        <v>76</v>
      </c>
      <c r="G8755" t="s">
        <v>16</v>
      </c>
      <c r="H8755">
        <v>15</v>
      </c>
      <c r="I8755" t="s">
        <v>29121</v>
      </c>
      <c r="J8755" t="s">
        <v>29122</v>
      </c>
      <c r="K8755" t="s">
        <v>29123</v>
      </c>
      <c r="L8755" t="s">
        <v>77970</v>
      </c>
    </row>
    <row r="8756" spans="1:12" x14ac:dyDescent="0.15">
      <c r="A8756" t="s">
        <v>12</v>
      </c>
      <c r="B8756">
        <v>2404881</v>
      </c>
      <c r="C8756">
        <v>2404901</v>
      </c>
      <c r="D8756" t="s">
        <v>29120</v>
      </c>
      <c r="E8756" t="s">
        <v>90</v>
      </c>
      <c r="F8756" t="s">
        <v>76</v>
      </c>
      <c r="G8756" t="s">
        <v>23</v>
      </c>
      <c r="H8756">
        <v>35</v>
      </c>
      <c r="I8756" t="s">
        <v>29124</v>
      </c>
      <c r="J8756" t="s">
        <v>29125</v>
      </c>
      <c r="K8756" t="s">
        <v>29126</v>
      </c>
      <c r="L8756" t="s">
        <v>77936</v>
      </c>
    </row>
    <row r="8757" spans="1:12" x14ac:dyDescent="0.15">
      <c r="A8757" t="s">
        <v>12</v>
      </c>
      <c r="B8757">
        <v>2404860</v>
      </c>
      <c r="C8757">
        <v>2404880</v>
      </c>
      <c r="D8757" t="s">
        <v>29120</v>
      </c>
      <c r="E8757" t="s">
        <v>90</v>
      </c>
      <c r="F8757" t="s">
        <v>76</v>
      </c>
      <c r="G8757" t="s">
        <v>23</v>
      </c>
      <c r="H8757">
        <v>56</v>
      </c>
      <c r="I8757" t="s">
        <v>29127</v>
      </c>
      <c r="J8757" t="s">
        <v>29128</v>
      </c>
      <c r="K8757" t="s">
        <v>29129</v>
      </c>
      <c r="L8757" t="s">
        <v>77971</v>
      </c>
    </row>
    <row r="8758" spans="1:12" x14ac:dyDescent="0.15">
      <c r="A8758" t="s">
        <v>12</v>
      </c>
      <c r="B8758">
        <v>2404839</v>
      </c>
      <c r="C8758">
        <v>2404859</v>
      </c>
      <c r="D8758" t="s">
        <v>29120</v>
      </c>
      <c r="E8758" t="s">
        <v>90</v>
      </c>
      <c r="F8758" t="s">
        <v>76</v>
      </c>
      <c r="G8758" t="s">
        <v>36</v>
      </c>
      <c r="H8758">
        <v>77</v>
      </c>
      <c r="I8758" t="s">
        <v>29130</v>
      </c>
      <c r="J8758" t="s">
        <v>29131</v>
      </c>
      <c r="K8758" t="s">
        <v>29132</v>
      </c>
      <c r="L8758" t="s">
        <v>77960</v>
      </c>
    </row>
    <row r="8759" spans="1:12" x14ac:dyDescent="0.15">
      <c r="A8759" t="s">
        <v>12</v>
      </c>
      <c r="B8759">
        <v>2405934</v>
      </c>
      <c r="C8759">
        <v>2405954</v>
      </c>
      <c r="D8759" t="s">
        <v>29133</v>
      </c>
      <c r="E8759" t="s">
        <v>90</v>
      </c>
      <c r="F8759" t="s">
        <v>76</v>
      </c>
      <c r="G8759" t="s">
        <v>16</v>
      </c>
      <c r="H8759">
        <v>43</v>
      </c>
      <c r="I8759" t="s">
        <v>29134</v>
      </c>
      <c r="J8759" t="s">
        <v>29135</v>
      </c>
      <c r="K8759" t="s">
        <v>29136</v>
      </c>
      <c r="L8759" t="s">
        <v>77942</v>
      </c>
    </row>
    <row r="8760" spans="1:12" x14ac:dyDescent="0.15">
      <c r="A8760" t="s">
        <v>12</v>
      </c>
      <c r="B8760">
        <v>2405894</v>
      </c>
      <c r="C8760">
        <v>2405914</v>
      </c>
      <c r="D8760" t="s">
        <v>29133</v>
      </c>
      <c r="E8760" t="s">
        <v>90</v>
      </c>
      <c r="F8760" t="s">
        <v>76</v>
      </c>
      <c r="G8760" t="s">
        <v>32</v>
      </c>
      <c r="H8760">
        <v>83</v>
      </c>
      <c r="I8760" t="s">
        <v>29137</v>
      </c>
      <c r="J8760" t="s">
        <v>29138</v>
      </c>
      <c r="K8760" t="s">
        <v>29139</v>
      </c>
      <c r="L8760" t="s">
        <v>77958</v>
      </c>
    </row>
    <row r="8761" spans="1:12" x14ac:dyDescent="0.15">
      <c r="A8761" t="s">
        <v>12</v>
      </c>
      <c r="B8761">
        <v>2405862</v>
      </c>
      <c r="C8761">
        <v>2405882</v>
      </c>
      <c r="D8761" t="s">
        <v>29133</v>
      </c>
      <c r="E8761" t="s">
        <v>90</v>
      </c>
      <c r="F8761" t="s">
        <v>76</v>
      </c>
      <c r="G8761" t="s">
        <v>16</v>
      </c>
      <c r="H8761">
        <v>115</v>
      </c>
      <c r="I8761" t="s">
        <v>29140</v>
      </c>
      <c r="J8761" t="s">
        <v>29141</v>
      </c>
      <c r="K8761" t="s">
        <v>29142</v>
      </c>
      <c r="L8761" t="s">
        <v>78020</v>
      </c>
    </row>
    <row r="8762" spans="1:12" x14ac:dyDescent="0.15">
      <c r="A8762" t="s">
        <v>12</v>
      </c>
      <c r="B8762">
        <v>2405841</v>
      </c>
      <c r="C8762">
        <v>2405861</v>
      </c>
      <c r="D8762" t="s">
        <v>29133</v>
      </c>
      <c r="E8762" t="s">
        <v>90</v>
      </c>
      <c r="F8762" t="s">
        <v>76</v>
      </c>
      <c r="G8762" t="s">
        <v>16</v>
      </c>
      <c r="H8762">
        <v>136</v>
      </c>
      <c r="I8762" t="s">
        <v>29143</v>
      </c>
      <c r="J8762" t="s">
        <v>29144</v>
      </c>
      <c r="K8762" t="s">
        <v>29145</v>
      </c>
      <c r="L8762" t="s">
        <v>78057</v>
      </c>
    </row>
    <row r="8763" spans="1:12" x14ac:dyDescent="0.15">
      <c r="A8763" t="s">
        <v>12</v>
      </c>
      <c r="B8763">
        <v>2407565</v>
      </c>
      <c r="C8763">
        <v>2407585</v>
      </c>
      <c r="D8763" t="s">
        <v>29146</v>
      </c>
      <c r="E8763" t="s">
        <v>90</v>
      </c>
      <c r="F8763" t="s">
        <v>76</v>
      </c>
      <c r="G8763" t="s">
        <v>32</v>
      </c>
      <c r="H8763">
        <v>16</v>
      </c>
      <c r="I8763" t="s">
        <v>29147</v>
      </c>
      <c r="J8763" t="s">
        <v>29148</v>
      </c>
      <c r="K8763" t="s">
        <v>29149</v>
      </c>
      <c r="L8763" t="s">
        <v>77905</v>
      </c>
    </row>
    <row r="8764" spans="1:12" x14ac:dyDescent="0.15">
      <c r="A8764" t="s">
        <v>12</v>
      </c>
      <c r="B8764">
        <v>2407542</v>
      </c>
      <c r="C8764">
        <v>2407562</v>
      </c>
      <c r="D8764" t="s">
        <v>29146</v>
      </c>
      <c r="E8764" t="s">
        <v>90</v>
      </c>
      <c r="F8764" t="s">
        <v>76</v>
      </c>
      <c r="G8764" t="s">
        <v>32</v>
      </c>
      <c r="H8764">
        <v>39</v>
      </c>
      <c r="I8764" t="s">
        <v>29150</v>
      </c>
      <c r="J8764" t="s">
        <v>29151</v>
      </c>
      <c r="K8764" t="s">
        <v>29152</v>
      </c>
      <c r="L8764" t="s">
        <v>78041</v>
      </c>
    </row>
    <row r="8765" spans="1:12" x14ac:dyDescent="0.15">
      <c r="A8765" t="s">
        <v>12</v>
      </c>
      <c r="B8765">
        <v>2407522</v>
      </c>
      <c r="C8765">
        <v>2407542</v>
      </c>
      <c r="D8765" t="s">
        <v>29146</v>
      </c>
      <c r="E8765" t="s">
        <v>90</v>
      </c>
      <c r="F8765" t="s">
        <v>76</v>
      </c>
      <c r="G8765" t="s">
        <v>32</v>
      </c>
      <c r="H8765">
        <v>59</v>
      </c>
      <c r="I8765" t="s">
        <v>29153</v>
      </c>
      <c r="J8765" t="s">
        <v>29154</v>
      </c>
      <c r="K8765" t="s">
        <v>29155</v>
      </c>
      <c r="L8765" t="s">
        <v>78009</v>
      </c>
    </row>
    <row r="8766" spans="1:12" x14ac:dyDescent="0.15">
      <c r="A8766" t="s">
        <v>12</v>
      </c>
      <c r="B8766">
        <v>2407472</v>
      </c>
      <c r="C8766">
        <v>2407492</v>
      </c>
      <c r="D8766" t="s">
        <v>29146</v>
      </c>
      <c r="E8766" t="s">
        <v>90</v>
      </c>
      <c r="F8766" t="s">
        <v>76</v>
      </c>
      <c r="G8766" t="s">
        <v>23</v>
      </c>
      <c r="H8766">
        <v>109</v>
      </c>
      <c r="I8766" t="s">
        <v>29156</v>
      </c>
      <c r="J8766" t="s">
        <v>29157</v>
      </c>
      <c r="K8766" t="s">
        <v>29158</v>
      </c>
      <c r="L8766" t="s">
        <v>77947</v>
      </c>
    </row>
    <row r="8767" spans="1:12" x14ac:dyDescent="0.15">
      <c r="A8767" t="s">
        <v>12</v>
      </c>
      <c r="B8767">
        <v>2408672</v>
      </c>
      <c r="C8767">
        <v>2408692</v>
      </c>
      <c r="D8767" t="s">
        <v>29159</v>
      </c>
      <c r="E8767" t="s">
        <v>90</v>
      </c>
      <c r="F8767" t="s">
        <v>76</v>
      </c>
      <c r="G8767" t="s">
        <v>32</v>
      </c>
      <c r="H8767">
        <v>6</v>
      </c>
      <c r="I8767" t="s">
        <v>29160</v>
      </c>
      <c r="J8767" t="s">
        <v>29161</v>
      </c>
      <c r="K8767" t="s">
        <v>29162</v>
      </c>
      <c r="L8767" t="s">
        <v>78025</v>
      </c>
    </row>
    <row r="8768" spans="1:12" x14ac:dyDescent="0.15">
      <c r="A8768" t="s">
        <v>12</v>
      </c>
      <c r="B8768">
        <v>2408650</v>
      </c>
      <c r="C8768">
        <v>2408670</v>
      </c>
      <c r="D8768" t="s">
        <v>29159</v>
      </c>
      <c r="E8768" t="s">
        <v>90</v>
      </c>
      <c r="F8768" t="s">
        <v>76</v>
      </c>
      <c r="G8768" t="s">
        <v>32</v>
      </c>
      <c r="H8768">
        <v>28</v>
      </c>
      <c r="I8768" t="s">
        <v>29163</v>
      </c>
      <c r="J8768" t="s">
        <v>29164</v>
      </c>
      <c r="K8768" t="s">
        <v>29165</v>
      </c>
      <c r="L8768" t="s">
        <v>77956</v>
      </c>
    </row>
    <row r="8769" spans="1:12" x14ac:dyDescent="0.15">
      <c r="A8769" t="s">
        <v>12</v>
      </c>
      <c r="B8769">
        <v>2408625</v>
      </c>
      <c r="C8769">
        <v>2408645</v>
      </c>
      <c r="D8769" t="s">
        <v>29159</v>
      </c>
      <c r="E8769" t="s">
        <v>90</v>
      </c>
      <c r="F8769" t="s">
        <v>76</v>
      </c>
      <c r="G8769" t="s">
        <v>23</v>
      </c>
      <c r="H8769">
        <v>53</v>
      </c>
      <c r="I8769" t="s">
        <v>29166</v>
      </c>
      <c r="J8769" t="s">
        <v>29167</v>
      </c>
      <c r="K8769" t="s">
        <v>29168</v>
      </c>
      <c r="L8769" t="s">
        <v>77922</v>
      </c>
    </row>
    <row r="8770" spans="1:12" x14ac:dyDescent="0.15">
      <c r="A8770" t="s">
        <v>12</v>
      </c>
      <c r="B8770">
        <v>2408578</v>
      </c>
      <c r="C8770">
        <v>2408598</v>
      </c>
      <c r="D8770" t="s">
        <v>29159</v>
      </c>
      <c r="E8770" t="s">
        <v>90</v>
      </c>
      <c r="F8770" t="s">
        <v>76</v>
      </c>
      <c r="G8770" t="s">
        <v>16</v>
      </c>
      <c r="H8770">
        <v>100</v>
      </c>
      <c r="I8770" t="s">
        <v>29169</v>
      </c>
      <c r="J8770" t="s">
        <v>29170</v>
      </c>
      <c r="K8770" t="s">
        <v>29171</v>
      </c>
      <c r="L8770" t="s">
        <v>77953</v>
      </c>
    </row>
    <row r="8771" spans="1:12" x14ac:dyDescent="0.15">
      <c r="A8771" t="s">
        <v>12</v>
      </c>
      <c r="B8771">
        <v>2408827</v>
      </c>
      <c r="C8771">
        <v>2408847</v>
      </c>
      <c r="D8771" t="s">
        <v>29172</v>
      </c>
      <c r="E8771" t="s">
        <v>90</v>
      </c>
      <c r="F8771" t="s">
        <v>15</v>
      </c>
      <c r="G8771" t="s">
        <v>16</v>
      </c>
      <c r="H8771">
        <v>0</v>
      </c>
      <c r="I8771" t="s">
        <v>29173</v>
      </c>
      <c r="J8771" t="s">
        <v>29174</v>
      </c>
      <c r="K8771" t="s">
        <v>29175</v>
      </c>
      <c r="L8771" t="s">
        <v>77980</v>
      </c>
    </row>
    <row r="8772" spans="1:12" x14ac:dyDescent="0.15">
      <c r="A8772" t="s">
        <v>12</v>
      </c>
      <c r="B8772">
        <v>2408865</v>
      </c>
      <c r="C8772">
        <v>2408885</v>
      </c>
      <c r="D8772" t="s">
        <v>29172</v>
      </c>
      <c r="E8772" t="s">
        <v>90</v>
      </c>
      <c r="F8772" t="s">
        <v>15</v>
      </c>
      <c r="G8772" t="s">
        <v>36</v>
      </c>
      <c r="H8772">
        <v>38</v>
      </c>
      <c r="I8772" t="s">
        <v>29176</v>
      </c>
      <c r="J8772" t="s">
        <v>29177</v>
      </c>
      <c r="K8772" t="s">
        <v>29178</v>
      </c>
      <c r="L8772" t="s">
        <v>78008</v>
      </c>
    </row>
    <row r="8773" spans="1:12" x14ac:dyDescent="0.15">
      <c r="A8773" t="s">
        <v>12</v>
      </c>
      <c r="B8773">
        <v>2408906</v>
      </c>
      <c r="C8773">
        <v>2408926</v>
      </c>
      <c r="D8773" t="s">
        <v>29172</v>
      </c>
      <c r="E8773" t="s">
        <v>90</v>
      </c>
      <c r="F8773" t="s">
        <v>15</v>
      </c>
      <c r="G8773" t="s">
        <v>16</v>
      </c>
      <c r="H8773">
        <v>79</v>
      </c>
      <c r="I8773" t="s">
        <v>29179</v>
      </c>
      <c r="J8773" t="s">
        <v>29180</v>
      </c>
      <c r="K8773" t="s">
        <v>29181</v>
      </c>
      <c r="L8773" t="s">
        <v>77993</v>
      </c>
    </row>
    <row r="8774" spans="1:12" x14ac:dyDescent="0.15">
      <c r="A8774" t="s">
        <v>12</v>
      </c>
      <c r="B8774">
        <v>2408928</v>
      </c>
      <c r="C8774">
        <v>2408948</v>
      </c>
      <c r="D8774" t="s">
        <v>29172</v>
      </c>
      <c r="E8774" t="s">
        <v>90</v>
      </c>
      <c r="F8774" t="s">
        <v>15</v>
      </c>
      <c r="G8774" t="s">
        <v>23</v>
      </c>
      <c r="H8774">
        <v>101</v>
      </c>
      <c r="I8774" t="s">
        <v>29182</v>
      </c>
      <c r="J8774" t="s">
        <v>29183</v>
      </c>
      <c r="K8774" t="s">
        <v>29184</v>
      </c>
      <c r="L8774" t="s">
        <v>77997</v>
      </c>
    </row>
    <row r="8775" spans="1:12" x14ac:dyDescent="0.15">
      <c r="A8775" t="s">
        <v>12</v>
      </c>
      <c r="B8775">
        <v>2409354</v>
      </c>
      <c r="C8775">
        <v>2409374</v>
      </c>
      <c r="D8775" t="s">
        <v>29185</v>
      </c>
      <c r="E8775" t="s">
        <v>29186</v>
      </c>
      <c r="F8775" t="s">
        <v>15</v>
      </c>
      <c r="G8775" t="s">
        <v>36</v>
      </c>
      <c r="H8775">
        <v>25</v>
      </c>
      <c r="I8775" t="s">
        <v>29187</v>
      </c>
      <c r="J8775" t="s">
        <v>29188</v>
      </c>
      <c r="K8775" t="s">
        <v>29189</v>
      </c>
      <c r="L8775" t="s">
        <v>78012</v>
      </c>
    </row>
    <row r="8776" spans="1:12" x14ac:dyDescent="0.15">
      <c r="A8776" t="s">
        <v>12</v>
      </c>
      <c r="B8776">
        <v>2409382</v>
      </c>
      <c r="C8776">
        <v>2409402</v>
      </c>
      <c r="D8776" t="s">
        <v>29185</v>
      </c>
      <c r="E8776" t="s">
        <v>29186</v>
      </c>
      <c r="F8776" t="s">
        <v>15</v>
      </c>
      <c r="G8776" t="s">
        <v>32</v>
      </c>
      <c r="H8776">
        <v>53</v>
      </c>
      <c r="I8776" t="s">
        <v>29190</v>
      </c>
      <c r="J8776" t="s">
        <v>29191</v>
      </c>
      <c r="K8776" t="s">
        <v>29192</v>
      </c>
      <c r="L8776" t="s">
        <v>77922</v>
      </c>
    </row>
    <row r="8777" spans="1:12" x14ac:dyDescent="0.15">
      <c r="A8777" t="s">
        <v>12</v>
      </c>
      <c r="B8777">
        <v>2409406</v>
      </c>
      <c r="C8777">
        <v>2409426</v>
      </c>
      <c r="D8777" t="s">
        <v>29185</v>
      </c>
      <c r="E8777" t="s">
        <v>29186</v>
      </c>
      <c r="F8777" t="s">
        <v>15</v>
      </c>
      <c r="G8777" t="s">
        <v>23</v>
      </c>
      <c r="H8777">
        <v>77</v>
      </c>
      <c r="I8777" t="s">
        <v>29193</v>
      </c>
      <c r="J8777" t="s">
        <v>29194</v>
      </c>
      <c r="K8777" t="s">
        <v>29195</v>
      </c>
      <c r="L8777" t="s">
        <v>77960</v>
      </c>
    </row>
    <row r="8778" spans="1:12" x14ac:dyDescent="0.15">
      <c r="A8778" t="s">
        <v>12</v>
      </c>
      <c r="B8778">
        <v>2409454</v>
      </c>
      <c r="C8778">
        <v>2409474</v>
      </c>
      <c r="D8778" t="s">
        <v>29185</v>
      </c>
      <c r="E8778" t="s">
        <v>29186</v>
      </c>
      <c r="F8778" t="s">
        <v>15</v>
      </c>
      <c r="G8778" t="s">
        <v>23</v>
      </c>
      <c r="H8778">
        <v>125</v>
      </c>
      <c r="I8778" t="s">
        <v>29196</v>
      </c>
      <c r="J8778" t="s">
        <v>29197</v>
      </c>
      <c r="K8778" t="s">
        <v>29198</v>
      </c>
      <c r="L8778" t="s">
        <v>78034</v>
      </c>
    </row>
    <row r="8779" spans="1:12" x14ac:dyDescent="0.15">
      <c r="A8779" t="s">
        <v>12</v>
      </c>
      <c r="B8779">
        <v>2411125</v>
      </c>
      <c r="C8779">
        <v>2411145</v>
      </c>
      <c r="D8779" t="s">
        <v>29199</v>
      </c>
      <c r="E8779" t="s">
        <v>90</v>
      </c>
      <c r="F8779" t="s">
        <v>76</v>
      </c>
      <c r="G8779" t="s">
        <v>36</v>
      </c>
      <c r="H8779">
        <v>0</v>
      </c>
      <c r="I8779" t="s">
        <v>29200</v>
      </c>
      <c r="J8779" t="s">
        <v>29201</v>
      </c>
      <c r="K8779" t="s">
        <v>29202</v>
      </c>
      <c r="L8779" t="s">
        <v>77980</v>
      </c>
    </row>
    <row r="8780" spans="1:12" x14ac:dyDescent="0.15">
      <c r="A8780" t="s">
        <v>12</v>
      </c>
      <c r="B8780">
        <v>2411087</v>
      </c>
      <c r="C8780">
        <v>2411107</v>
      </c>
      <c r="D8780" t="s">
        <v>29199</v>
      </c>
      <c r="E8780" t="s">
        <v>90</v>
      </c>
      <c r="F8780" t="s">
        <v>76</v>
      </c>
      <c r="G8780" t="s">
        <v>32</v>
      </c>
      <c r="H8780">
        <v>38</v>
      </c>
      <c r="I8780" t="s">
        <v>29203</v>
      </c>
      <c r="J8780" t="s">
        <v>29204</v>
      </c>
      <c r="K8780" t="s">
        <v>29205</v>
      </c>
      <c r="L8780" t="s">
        <v>78008</v>
      </c>
    </row>
    <row r="8781" spans="1:12" x14ac:dyDescent="0.15">
      <c r="A8781" t="s">
        <v>12</v>
      </c>
      <c r="B8781">
        <v>2411065</v>
      </c>
      <c r="C8781">
        <v>2411085</v>
      </c>
      <c r="D8781" t="s">
        <v>29199</v>
      </c>
      <c r="E8781" t="s">
        <v>90</v>
      </c>
      <c r="F8781" t="s">
        <v>76</v>
      </c>
      <c r="G8781" t="s">
        <v>36</v>
      </c>
      <c r="H8781">
        <v>60</v>
      </c>
      <c r="I8781" t="s">
        <v>29206</v>
      </c>
      <c r="J8781" t="s">
        <v>29207</v>
      </c>
      <c r="K8781" t="s">
        <v>29208</v>
      </c>
      <c r="L8781" t="s">
        <v>78006</v>
      </c>
    </row>
    <row r="8782" spans="1:12" x14ac:dyDescent="0.15">
      <c r="A8782" t="s">
        <v>12</v>
      </c>
      <c r="B8782">
        <v>2411042</v>
      </c>
      <c r="C8782">
        <v>2411062</v>
      </c>
      <c r="D8782" t="s">
        <v>29199</v>
      </c>
      <c r="E8782" t="s">
        <v>90</v>
      </c>
      <c r="F8782" t="s">
        <v>76</v>
      </c>
      <c r="G8782" t="s">
        <v>16</v>
      </c>
      <c r="H8782">
        <v>83</v>
      </c>
      <c r="I8782" t="s">
        <v>29209</v>
      </c>
      <c r="J8782" t="s">
        <v>29210</v>
      </c>
      <c r="K8782" t="s">
        <v>29211</v>
      </c>
      <c r="L8782" t="s">
        <v>77958</v>
      </c>
    </row>
    <row r="8783" spans="1:12" x14ac:dyDescent="0.15">
      <c r="A8783" t="s">
        <v>12</v>
      </c>
      <c r="B8783">
        <v>2412140</v>
      </c>
      <c r="C8783">
        <v>2412160</v>
      </c>
      <c r="D8783" t="s">
        <v>29212</v>
      </c>
      <c r="E8783" t="s">
        <v>29213</v>
      </c>
      <c r="F8783" t="s">
        <v>76</v>
      </c>
      <c r="G8783" t="s">
        <v>32</v>
      </c>
      <c r="H8783">
        <v>1</v>
      </c>
      <c r="I8783" t="s">
        <v>29214</v>
      </c>
      <c r="J8783" t="s">
        <v>29215</v>
      </c>
      <c r="K8783" t="s">
        <v>29216</v>
      </c>
      <c r="L8783" t="s">
        <v>77917</v>
      </c>
    </row>
    <row r="8784" spans="1:12" x14ac:dyDescent="0.15">
      <c r="A8784" t="s">
        <v>12</v>
      </c>
      <c r="B8784">
        <v>2412118</v>
      </c>
      <c r="C8784">
        <v>2412138</v>
      </c>
      <c r="D8784" t="s">
        <v>29212</v>
      </c>
      <c r="E8784" t="s">
        <v>29213</v>
      </c>
      <c r="F8784" t="s">
        <v>76</v>
      </c>
      <c r="G8784" t="s">
        <v>23</v>
      </c>
      <c r="H8784">
        <v>23</v>
      </c>
      <c r="I8784" t="s">
        <v>29217</v>
      </c>
      <c r="J8784" t="s">
        <v>29218</v>
      </c>
      <c r="K8784" t="s">
        <v>29219</v>
      </c>
      <c r="L8784" t="s">
        <v>77975</v>
      </c>
    </row>
    <row r="8785" spans="1:12" x14ac:dyDescent="0.15">
      <c r="A8785" t="s">
        <v>12</v>
      </c>
      <c r="B8785">
        <v>2412097</v>
      </c>
      <c r="C8785">
        <v>2412117</v>
      </c>
      <c r="D8785" t="s">
        <v>29212</v>
      </c>
      <c r="E8785" t="s">
        <v>29213</v>
      </c>
      <c r="F8785" t="s">
        <v>76</v>
      </c>
      <c r="G8785" t="s">
        <v>23</v>
      </c>
      <c r="H8785">
        <v>44</v>
      </c>
      <c r="I8785" t="s">
        <v>29220</v>
      </c>
      <c r="J8785" t="s">
        <v>29221</v>
      </c>
      <c r="K8785" t="s">
        <v>29222</v>
      </c>
      <c r="L8785" t="s">
        <v>78016</v>
      </c>
    </row>
    <row r="8786" spans="1:12" x14ac:dyDescent="0.15">
      <c r="A8786" t="s">
        <v>12</v>
      </c>
      <c r="B8786">
        <v>2412077</v>
      </c>
      <c r="C8786">
        <v>2412097</v>
      </c>
      <c r="D8786" t="s">
        <v>29212</v>
      </c>
      <c r="E8786" t="s">
        <v>29213</v>
      </c>
      <c r="F8786" t="s">
        <v>76</v>
      </c>
      <c r="G8786" t="s">
        <v>36</v>
      </c>
      <c r="H8786">
        <v>64</v>
      </c>
      <c r="I8786" t="s">
        <v>29223</v>
      </c>
      <c r="J8786" t="s">
        <v>29224</v>
      </c>
      <c r="K8786" t="s">
        <v>29225</v>
      </c>
      <c r="L8786" t="s">
        <v>77989</v>
      </c>
    </row>
    <row r="8787" spans="1:12" x14ac:dyDescent="0.15">
      <c r="A8787" t="s">
        <v>12</v>
      </c>
      <c r="B8787">
        <v>2412726</v>
      </c>
      <c r="C8787">
        <v>2412746</v>
      </c>
      <c r="D8787" t="s">
        <v>29226</v>
      </c>
      <c r="E8787" t="s">
        <v>90</v>
      </c>
      <c r="F8787" t="s">
        <v>76</v>
      </c>
      <c r="G8787" t="s">
        <v>32</v>
      </c>
      <c r="H8787">
        <v>1</v>
      </c>
      <c r="I8787" t="s">
        <v>29227</v>
      </c>
      <c r="J8787" t="s">
        <v>29228</v>
      </c>
      <c r="K8787" t="s">
        <v>29229</v>
      </c>
      <c r="L8787" t="s">
        <v>77917</v>
      </c>
    </row>
    <row r="8788" spans="1:12" x14ac:dyDescent="0.15">
      <c r="A8788" t="s">
        <v>12</v>
      </c>
      <c r="B8788">
        <v>2412701</v>
      </c>
      <c r="C8788">
        <v>2412721</v>
      </c>
      <c r="D8788" t="s">
        <v>29226</v>
      </c>
      <c r="E8788" t="s">
        <v>90</v>
      </c>
      <c r="F8788" t="s">
        <v>76</v>
      </c>
      <c r="G8788" t="s">
        <v>32</v>
      </c>
      <c r="H8788">
        <v>26</v>
      </c>
      <c r="I8788" t="s">
        <v>29230</v>
      </c>
      <c r="J8788" t="s">
        <v>29231</v>
      </c>
      <c r="K8788" t="s">
        <v>29232</v>
      </c>
      <c r="L8788" t="s">
        <v>78002</v>
      </c>
    </row>
    <row r="8789" spans="1:12" x14ac:dyDescent="0.15">
      <c r="A8789" t="s">
        <v>12</v>
      </c>
      <c r="B8789">
        <v>2412680</v>
      </c>
      <c r="C8789">
        <v>2412700</v>
      </c>
      <c r="D8789" t="s">
        <v>29226</v>
      </c>
      <c r="E8789" t="s">
        <v>90</v>
      </c>
      <c r="F8789" t="s">
        <v>76</v>
      </c>
      <c r="G8789" t="s">
        <v>23</v>
      </c>
      <c r="H8789">
        <v>47</v>
      </c>
      <c r="I8789" t="s">
        <v>29233</v>
      </c>
      <c r="J8789" t="s">
        <v>29234</v>
      </c>
      <c r="K8789" t="s">
        <v>29235</v>
      </c>
      <c r="L8789" t="s">
        <v>77932</v>
      </c>
    </row>
    <row r="8790" spans="1:12" x14ac:dyDescent="0.15">
      <c r="A8790" t="s">
        <v>12</v>
      </c>
      <c r="B8790">
        <v>2412655</v>
      </c>
      <c r="C8790">
        <v>2412675</v>
      </c>
      <c r="D8790" t="s">
        <v>29226</v>
      </c>
      <c r="E8790" t="s">
        <v>90</v>
      </c>
      <c r="F8790" t="s">
        <v>76</v>
      </c>
      <c r="G8790" t="s">
        <v>16</v>
      </c>
      <c r="H8790">
        <v>72</v>
      </c>
      <c r="I8790" t="s">
        <v>29236</v>
      </c>
      <c r="J8790" t="s">
        <v>29237</v>
      </c>
      <c r="K8790" t="s">
        <v>29238</v>
      </c>
      <c r="L8790" t="s">
        <v>78066</v>
      </c>
    </row>
    <row r="8791" spans="1:12" x14ac:dyDescent="0.15">
      <c r="A8791" t="s">
        <v>12</v>
      </c>
      <c r="B8791">
        <v>2413959</v>
      </c>
      <c r="C8791">
        <v>2413979</v>
      </c>
      <c r="D8791" t="s">
        <v>29239</v>
      </c>
      <c r="E8791" t="s">
        <v>90</v>
      </c>
      <c r="F8791" t="s">
        <v>76</v>
      </c>
      <c r="G8791" t="s">
        <v>32</v>
      </c>
      <c r="H8791">
        <v>31</v>
      </c>
      <c r="I8791" t="s">
        <v>29240</v>
      </c>
      <c r="J8791" t="s">
        <v>29241</v>
      </c>
      <c r="K8791" t="s">
        <v>29242</v>
      </c>
      <c r="L8791" t="s">
        <v>77910</v>
      </c>
    </row>
    <row r="8792" spans="1:12" x14ac:dyDescent="0.15">
      <c r="A8792" t="s">
        <v>12</v>
      </c>
      <c r="B8792">
        <v>2413933</v>
      </c>
      <c r="C8792">
        <v>2413953</v>
      </c>
      <c r="D8792" t="s">
        <v>29239</v>
      </c>
      <c r="E8792" t="s">
        <v>90</v>
      </c>
      <c r="F8792" t="s">
        <v>76</v>
      </c>
      <c r="G8792" t="s">
        <v>16</v>
      </c>
      <c r="H8792">
        <v>57</v>
      </c>
      <c r="I8792" t="s">
        <v>29243</v>
      </c>
      <c r="J8792" t="s">
        <v>29244</v>
      </c>
      <c r="K8792" t="s">
        <v>29245</v>
      </c>
      <c r="L8792" t="s">
        <v>78049</v>
      </c>
    </row>
    <row r="8793" spans="1:12" x14ac:dyDescent="0.15">
      <c r="A8793" t="s">
        <v>12</v>
      </c>
      <c r="B8793">
        <v>2413910</v>
      </c>
      <c r="C8793">
        <v>2413930</v>
      </c>
      <c r="D8793" t="s">
        <v>29239</v>
      </c>
      <c r="E8793" t="s">
        <v>90</v>
      </c>
      <c r="F8793" t="s">
        <v>76</v>
      </c>
      <c r="G8793" t="s">
        <v>23</v>
      </c>
      <c r="H8793">
        <v>80</v>
      </c>
      <c r="I8793" t="s">
        <v>29246</v>
      </c>
      <c r="J8793" t="s">
        <v>29247</v>
      </c>
      <c r="K8793" t="s">
        <v>29248</v>
      </c>
      <c r="L8793" t="s">
        <v>77940</v>
      </c>
    </row>
    <row r="8794" spans="1:12" x14ac:dyDescent="0.15">
      <c r="A8794" t="s">
        <v>12</v>
      </c>
      <c r="B8794">
        <v>2413886</v>
      </c>
      <c r="C8794">
        <v>2413906</v>
      </c>
      <c r="D8794" t="s">
        <v>29239</v>
      </c>
      <c r="E8794" t="s">
        <v>90</v>
      </c>
      <c r="F8794" t="s">
        <v>76</v>
      </c>
      <c r="G8794" t="s">
        <v>23</v>
      </c>
      <c r="H8794">
        <v>104</v>
      </c>
      <c r="I8794" t="s">
        <v>29249</v>
      </c>
      <c r="J8794" t="s">
        <v>29250</v>
      </c>
      <c r="K8794" t="s">
        <v>29251</v>
      </c>
      <c r="L8794" t="s">
        <v>77963</v>
      </c>
    </row>
    <row r="8795" spans="1:12" x14ac:dyDescent="0.15">
      <c r="A8795" t="s">
        <v>12</v>
      </c>
      <c r="B8795">
        <v>2414194</v>
      </c>
      <c r="C8795">
        <v>2414214</v>
      </c>
      <c r="D8795" t="s">
        <v>29252</v>
      </c>
      <c r="E8795" t="s">
        <v>90</v>
      </c>
      <c r="F8795" t="s">
        <v>15</v>
      </c>
      <c r="G8795" t="s">
        <v>16</v>
      </c>
      <c r="H8795">
        <v>0</v>
      </c>
      <c r="I8795" t="s">
        <v>29253</v>
      </c>
      <c r="J8795" t="s">
        <v>29254</v>
      </c>
      <c r="K8795" t="s">
        <v>29255</v>
      </c>
      <c r="L8795" t="s">
        <v>77980</v>
      </c>
    </row>
    <row r="8796" spans="1:12" x14ac:dyDescent="0.15">
      <c r="A8796" t="s">
        <v>12</v>
      </c>
      <c r="B8796">
        <v>2414215</v>
      </c>
      <c r="C8796">
        <v>2414235</v>
      </c>
      <c r="D8796" t="s">
        <v>29252</v>
      </c>
      <c r="E8796" t="s">
        <v>90</v>
      </c>
      <c r="F8796" t="s">
        <v>15</v>
      </c>
      <c r="G8796" t="s">
        <v>36</v>
      </c>
      <c r="H8796">
        <v>21</v>
      </c>
      <c r="I8796" t="s">
        <v>29256</v>
      </c>
      <c r="J8796" t="s">
        <v>29257</v>
      </c>
      <c r="K8796" t="s">
        <v>29258</v>
      </c>
      <c r="L8796" t="s">
        <v>78022</v>
      </c>
    </row>
    <row r="8797" spans="1:12" x14ac:dyDescent="0.15">
      <c r="A8797" t="s">
        <v>12</v>
      </c>
      <c r="B8797">
        <v>2414243</v>
      </c>
      <c r="C8797">
        <v>2414263</v>
      </c>
      <c r="D8797" t="s">
        <v>29252</v>
      </c>
      <c r="E8797" t="s">
        <v>90</v>
      </c>
      <c r="F8797" t="s">
        <v>15</v>
      </c>
      <c r="G8797" t="s">
        <v>16</v>
      </c>
      <c r="H8797">
        <v>49</v>
      </c>
      <c r="I8797" t="s">
        <v>29259</v>
      </c>
      <c r="J8797" t="s">
        <v>29260</v>
      </c>
      <c r="K8797" t="s">
        <v>29261</v>
      </c>
      <c r="L8797" t="s">
        <v>77913</v>
      </c>
    </row>
    <row r="8798" spans="1:12" x14ac:dyDescent="0.15">
      <c r="A8798" t="s">
        <v>12</v>
      </c>
      <c r="B8798">
        <v>2414268</v>
      </c>
      <c r="C8798">
        <v>2414288</v>
      </c>
      <c r="D8798" t="s">
        <v>29252</v>
      </c>
      <c r="E8798" t="s">
        <v>90</v>
      </c>
      <c r="F8798" t="s">
        <v>15</v>
      </c>
      <c r="G8798" t="s">
        <v>23</v>
      </c>
      <c r="H8798">
        <v>74</v>
      </c>
      <c r="I8798" t="s">
        <v>29262</v>
      </c>
      <c r="J8798" t="s">
        <v>29263</v>
      </c>
      <c r="K8798" t="s">
        <v>29264</v>
      </c>
      <c r="L8798" t="s">
        <v>78005</v>
      </c>
    </row>
    <row r="8799" spans="1:12" x14ac:dyDescent="0.15">
      <c r="A8799" t="s">
        <v>12</v>
      </c>
      <c r="B8799">
        <v>2414705</v>
      </c>
      <c r="C8799">
        <v>2414725</v>
      </c>
      <c r="D8799" t="s">
        <v>29265</v>
      </c>
      <c r="E8799" t="s">
        <v>90</v>
      </c>
      <c r="F8799" t="s">
        <v>15</v>
      </c>
      <c r="G8799" t="s">
        <v>32</v>
      </c>
      <c r="H8799">
        <v>1</v>
      </c>
      <c r="I8799" t="s">
        <v>29266</v>
      </c>
      <c r="J8799" t="s">
        <v>29267</v>
      </c>
      <c r="K8799" t="s">
        <v>29268</v>
      </c>
      <c r="L8799" t="s">
        <v>77917</v>
      </c>
    </row>
    <row r="8800" spans="1:12" x14ac:dyDescent="0.15">
      <c r="A8800" t="s">
        <v>12</v>
      </c>
      <c r="B8800">
        <v>2414731</v>
      </c>
      <c r="C8800">
        <v>2414751</v>
      </c>
      <c r="D8800" t="s">
        <v>29265</v>
      </c>
      <c r="E8800" t="s">
        <v>90</v>
      </c>
      <c r="F8800" t="s">
        <v>15</v>
      </c>
      <c r="G8800" t="s">
        <v>36</v>
      </c>
      <c r="H8800">
        <v>27</v>
      </c>
      <c r="I8800" t="s">
        <v>29269</v>
      </c>
      <c r="J8800" t="s">
        <v>29270</v>
      </c>
      <c r="K8800" t="s">
        <v>29271</v>
      </c>
      <c r="L8800" t="s">
        <v>78013</v>
      </c>
    </row>
    <row r="8801" spans="1:12" x14ac:dyDescent="0.15">
      <c r="A8801" t="s">
        <v>12</v>
      </c>
      <c r="B8801">
        <v>2414768</v>
      </c>
      <c r="C8801">
        <v>2414788</v>
      </c>
      <c r="D8801" t="s">
        <v>29265</v>
      </c>
      <c r="E8801" t="s">
        <v>90</v>
      </c>
      <c r="F8801" t="s">
        <v>15</v>
      </c>
      <c r="G8801" t="s">
        <v>16</v>
      </c>
      <c r="H8801">
        <v>64</v>
      </c>
      <c r="I8801" t="s">
        <v>29272</v>
      </c>
      <c r="J8801" t="s">
        <v>29273</v>
      </c>
      <c r="K8801" t="s">
        <v>29274</v>
      </c>
      <c r="L8801" t="s">
        <v>77989</v>
      </c>
    </row>
    <row r="8802" spans="1:12" x14ac:dyDescent="0.15">
      <c r="A8802" t="s">
        <v>12</v>
      </c>
      <c r="B8802">
        <v>2414804</v>
      </c>
      <c r="C8802">
        <v>2414824</v>
      </c>
      <c r="D8802" t="s">
        <v>29265</v>
      </c>
      <c r="E8802" t="s">
        <v>90</v>
      </c>
      <c r="F8802" t="s">
        <v>15</v>
      </c>
      <c r="G8802" t="s">
        <v>16</v>
      </c>
      <c r="H8802">
        <v>100</v>
      </c>
      <c r="I8802" t="s">
        <v>29275</v>
      </c>
      <c r="J8802" t="s">
        <v>29276</v>
      </c>
      <c r="K8802" t="s">
        <v>29277</v>
      </c>
      <c r="L8802" t="s">
        <v>77953</v>
      </c>
    </row>
    <row r="8803" spans="1:12" x14ac:dyDescent="0.15">
      <c r="A8803" t="s">
        <v>12</v>
      </c>
      <c r="B8803">
        <v>2415196</v>
      </c>
      <c r="C8803">
        <v>2415216</v>
      </c>
      <c r="D8803" t="s">
        <v>29278</v>
      </c>
      <c r="E8803" t="s">
        <v>90</v>
      </c>
      <c r="F8803" t="s">
        <v>15</v>
      </c>
      <c r="G8803" t="s">
        <v>36</v>
      </c>
      <c r="H8803">
        <v>10</v>
      </c>
      <c r="I8803" t="s">
        <v>29279</v>
      </c>
      <c r="J8803" t="s">
        <v>29280</v>
      </c>
      <c r="K8803" t="s">
        <v>29281</v>
      </c>
      <c r="L8803" t="s">
        <v>78001</v>
      </c>
    </row>
    <row r="8804" spans="1:12" x14ac:dyDescent="0.15">
      <c r="A8804" t="s">
        <v>12</v>
      </c>
      <c r="B8804">
        <v>2415216</v>
      </c>
      <c r="C8804">
        <v>2415236</v>
      </c>
      <c r="D8804" t="s">
        <v>29278</v>
      </c>
      <c r="E8804" t="s">
        <v>90</v>
      </c>
      <c r="F8804" t="s">
        <v>15</v>
      </c>
      <c r="G8804" t="s">
        <v>16</v>
      </c>
      <c r="H8804">
        <v>30</v>
      </c>
      <c r="I8804" t="s">
        <v>29282</v>
      </c>
      <c r="J8804" t="s">
        <v>29283</v>
      </c>
      <c r="K8804" t="s">
        <v>29284</v>
      </c>
      <c r="L8804" t="s">
        <v>77984</v>
      </c>
    </row>
    <row r="8805" spans="1:12" x14ac:dyDescent="0.15">
      <c r="A8805" t="s">
        <v>12</v>
      </c>
      <c r="B8805">
        <v>2415251</v>
      </c>
      <c r="C8805">
        <v>2415271</v>
      </c>
      <c r="D8805" t="s">
        <v>29278</v>
      </c>
      <c r="E8805" t="s">
        <v>90</v>
      </c>
      <c r="F8805" t="s">
        <v>15</v>
      </c>
      <c r="G8805" t="s">
        <v>32</v>
      </c>
      <c r="H8805">
        <v>65</v>
      </c>
      <c r="I8805" t="s">
        <v>29285</v>
      </c>
      <c r="J8805" t="s">
        <v>29286</v>
      </c>
      <c r="K8805" t="s">
        <v>29287</v>
      </c>
      <c r="L8805" t="s">
        <v>78042</v>
      </c>
    </row>
    <row r="8806" spans="1:12" x14ac:dyDescent="0.15">
      <c r="A8806" t="s">
        <v>12</v>
      </c>
      <c r="B8806">
        <v>2415274</v>
      </c>
      <c r="C8806">
        <v>2415294</v>
      </c>
      <c r="D8806" t="s">
        <v>29278</v>
      </c>
      <c r="E8806" t="s">
        <v>90</v>
      </c>
      <c r="F8806" t="s">
        <v>15</v>
      </c>
      <c r="G8806" t="s">
        <v>16</v>
      </c>
      <c r="H8806">
        <v>88</v>
      </c>
      <c r="I8806" t="s">
        <v>29288</v>
      </c>
      <c r="J8806" t="s">
        <v>29289</v>
      </c>
      <c r="K8806" t="s">
        <v>29290</v>
      </c>
      <c r="L8806" t="s">
        <v>77923</v>
      </c>
    </row>
    <row r="8807" spans="1:12" x14ac:dyDescent="0.15">
      <c r="A8807" t="s">
        <v>12</v>
      </c>
      <c r="B8807">
        <v>2418018</v>
      </c>
      <c r="C8807">
        <v>2418038</v>
      </c>
      <c r="D8807" t="s">
        <v>29291</v>
      </c>
      <c r="E8807" t="s">
        <v>90</v>
      </c>
      <c r="F8807" t="s">
        <v>76</v>
      </c>
      <c r="G8807" t="s">
        <v>23</v>
      </c>
      <c r="H8807">
        <v>19</v>
      </c>
      <c r="I8807" t="s">
        <v>29292</v>
      </c>
      <c r="J8807" t="s">
        <v>29293</v>
      </c>
      <c r="K8807" t="s">
        <v>29294</v>
      </c>
      <c r="L8807" t="s">
        <v>77982</v>
      </c>
    </row>
    <row r="8808" spans="1:12" x14ac:dyDescent="0.15">
      <c r="A8808" t="s">
        <v>12</v>
      </c>
      <c r="B8808">
        <v>2417997</v>
      </c>
      <c r="C8808">
        <v>2418017</v>
      </c>
      <c r="D8808" t="s">
        <v>29291</v>
      </c>
      <c r="E8808" t="s">
        <v>90</v>
      </c>
      <c r="F8808" t="s">
        <v>76</v>
      </c>
      <c r="G8808" t="s">
        <v>36</v>
      </c>
      <c r="H8808">
        <v>40</v>
      </c>
      <c r="I8808" t="s">
        <v>29295</v>
      </c>
      <c r="J8808" t="s">
        <v>29296</v>
      </c>
      <c r="K8808" t="s">
        <v>29297</v>
      </c>
      <c r="L8808" t="s">
        <v>77952</v>
      </c>
    </row>
    <row r="8809" spans="1:12" x14ac:dyDescent="0.15">
      <c r="A8809" t="s">
        <v>12</v>
      </c>
      <c r="B8809">
        <v>2417976</v>
      </c>
      <c r="C8809">
        <v>2417996</v>
      </c>
      <c r="D8809" t="s">
        <v>29291</v>
      </c>
      <c r="E8809" t="s">
        <v>90</v>
      </c>
      <c r="F8809" t="s">
        <v>76</v>
      </c>
      <c r="G8809" t="s">
        <v>36</v>
      </c>
      <c r="H8809">
        <v>61</v>
      </c>
      <c r="I8809" t="s">
        <v>29298</v>
      </c>
      <c r="J8809" t="s">
        <v>29299</v>
      </c>
      <c r="K8809" t="s">
        <v>29300</v>
      </c>
      <c r="L8809" t="s">
        <v>77979</v>
      </c>
    </row>
    <row r="8810" spans="1:12" x14ac:dyDescent="0.15">
      <c r="A8810" t="s">
        <v>12</v>
      </c>
      <c r="B8810">
        <v>2417952</v>
      </c>
      <c r="C8810">
        <v>2417972</v>
      </c>
      <c r="D8810" t="s">
        <v>29291</v>
      </c>
      <c r="E8810" t="s">
        <v>90</v>
      </c>
      <c r="F8810" t="s">
        <v>76</v>
      </c>
      <c r="G8810" t="s">
        <v>32</v>
      </c>
      <c r="H8810">
        <v>85</v>
      </c>
      <c r="I8810" t="s">
        <v>29301</v>
      </c>
      <c r="J8810" t="s">
        <v>29302</v>
      </c>
      <c r="K8810" t="s">
        <v>29303</v>
      </c>
      <c r="L8810" t="s">
        <v>77972</v>
      </c>
    </row>
    <row r="8811" spans="1:12" x14ac:dyDescent="0.15">
      <c r="A8811" t="s">
        <v>12</v>
      </c>
      <c r="B8811">
        <v>2418149</v>
      </c>
      <c r="C8811">
        <v>2418169</v>
      </c>
      <c r="D8811" t="s">
        <v>29304</v>
      </c>
      <c r="E8811" t="s">
        <v>90</v>
      </c>
      <c r="F8811" t="s">
        <v>15</v>
      </c>
      <c r="G8811" t="s">
        <v>36</v>
      </c>
      <c r="H8811">
        <v>10</v>
      </c>
      <c r="I8811" t="s">
        <v>29305</v>
      </c>
      <c r="J8811" t="s">
        <v>29306</v>
      </c>
      <c r="K8811" t="s">
        <v>29307</v>
      </c>
      <c r="L8811" t="s">
        <v>78001</v>
      </c>
    </row>
    <row r="8812" spans="1:12" x14ac:dyDescent="0.15">
      <c r="A8812" t="s">
        <v>12</v>
      </c>
      <c r="B8812">
        <v>2418170</v>
      </c>
      <c r="C8812">
        <v>2418190</v>
      </c>
      <c r="D8812" t="s">
        <v>29304</v>
      </c>
      <c r="E8812" t="s">
        <v>90</v>
      </c>
      <c r="F8812" t="s">
        <v>15</v>
      </c>
      <c r="G8812" t="s">
        <v>36</v>
      </c>
      <c r="H8812">
        <v>31</v>
      </c>
      <c r="I8812" t="s">
        <v>29308</v>
      </c>
      <c r="J8812" t="s">
        <v>29309</v>
      </c>
      <c r="K8812" t="s">
        <v>29310</v>
      </c>
      <c r="L8812" t="s">
        <v>77910</v>
      </c>
    </row>
    <row r="8813" spans="1:12" x14ac:dyDescent="0.15">
      <c r="A8813" t="s">
        <v>12</v>
      </c>
      <c r="B8813">
        <v>2418195</v>
      </c>
      <c r="C8813">
        <v>2418215</v>
      </c>
      <c r="D8813" t="s">
        <v>29304</v>
      </c>
      <c r="E8813" t="s">
        <v>90</v>
      </c>
      <c r="F8813" t="s">
        <v>15</v>
      </c>
      <c r="G8813" t="s">
        <v>23</v>
      </c>
      <c r="H8813">
        <v>56</v>
      </c>
      <c r="I8813" t="s">
        <v>29311</v>
      </c>
      <c r="J8813" t="s">
        <v>29312</v>
      </c>
      <c r="K8813" t="s">
        <v>29313</v>
      </c>
      <c r="L8813" t="s">
        <v>77971</v>
      </c>
    </row>
    <row r="8814" spans="1:12" x14ac:dyDescent="0.15">
      <c r="A8814" t="s">
        <v>12</v>
      </c>
      <c r="B8814">
        <v>2418215</v>
      </c>
      <c r="C8814">
        <v>2418235</v>
      </c>
      <c r="D8814" t="s">
        <v>29304</v>
      </c>
      <c r="E8814" t="s">
        <v>90</v>
      </c>
      <c r="F8814" t="s">
        <v>15</v>
      </c>
      <c r="G8814" t="s">
        <v>16</v>
      </c>
      <c r="H8814">
        <v>76</v>
      </c>
      <c r="I8814" t="s">
        <v>29314</v>
      </c>
      <c r="J8814" t="s">
        <v>29315</v>
      </c>
      <c r="K8814" t="s">
        <v>29316</v>
      </c>
      <c r="L8814" t="s">
        <v>77985</v>
      </c>
    </row>
    <row r="8815" spans="1:12" x14ac:dyDescent="0.15">
      <c r="A8815" t="s">
        <v>12</v>
      </c>
      <c r="B8815">
        <v>2419063</v>
      </c>
      <c r="C8815">
        <v>2419083</v>
      </c>
      <c r="D8815" t="s">
        <v>29317</v>
      </c>
      <c r="E8815" t="s">
        <v>90</v>
      </c>
      <c r="F8815" t="s">
        <v>15</v>
      </c>
      <c r="G8815" t="s">
        <v>16</v>
      </c>
      <c r="H8815">
        <v>37</v>
      </c>
      <c r="I8815" t="s">
        <v>29318</v>
      </c>
      <c r="J8815" t="s">
        <v>29319</v>
      </c>
      <c r="K8815" t="s">
        <v>29320</v>
      </c>
      <c r="L8815" t="s">
        <v>77906</v>
      </c>
    </row>
    <row r="8816" spans="1:12" x14ac:dyDescent="0.15">
      <c r="A8816" t="s">
        <v>12</v>
      </c>
      <c r="B8816">
        <v>2419105</v>
      </c>
      <c r="C8816">
        <v>2419125</v>
      </c>
      <c r="D8816" t="s">
        <v>29317</v>
      </c>
      <c r="E8816" t="s">
        <v>90</v>
      </c>
      <c r="F8816" t="s">
        <v>15</v>
      </c>
      <c r="G8816" t="s">
        <v>16</v>
      </c>
      <c r="H8816">
        <v>79</v>
      </c>
      <c r="I8816" t="s">
        <v>29321</v>
      </c>
      <c r="J8816" t="s">
        <v>29322</v>
      </c>
      <c r="K8816" t="s">
        <v>29323</v>
      </c>
      <c r="L8816" t="s">
        <v>77993</v>
      </c>
    </row>
    <row r="8817" spans="1:12" x14ac:dyDescent="0.15">
      <c r="A8817" t="s">
        <v>12</v>
      </c>
      <c r="B8817">
        <v>2419126</v>
      </c>
      <c r="C8817">
        <v>2419146</v>
      </c>
      <c r="D8817" t="s">
        <v>29317</v>
      </c>
      <c r="E8817" t="s">
        <v>90</v>
      </c>
      <c r="F8817" t="s">
        <v>15</v>
      </c>
      <c r="G8817" t="s">
        <v>32</v>
      </c>
      <c r="H8817">
        <v>100</v>
      </c>
      <c r="I8817" t="s">
        <v>29324</v>
      </c>
      <c r="J8817" t="s">
        <v>29325</v>
      </c>
      <c r="K8817" t="s">
        <v>29326</v>
      </c>
      <c r="L8817" t="s">
        <v>77953</v>
      </c>
    </row>
    <row r="8818" spans="1:12" x14ac:dyDescent="0.15">
      <c r="A8818" t="s">
        <v>12</v>
      </c>
      <c r="B8818">
        <v>2419147</v>
      </c>
      <c r="C8818">
        <v>2419167</v>
      </c>
      <c r="D8818" t="s">
        <v>29317</v>
      </c>
      <c r="E8818" t="s">
        <v>90</v>
      </c>
      <c r="F8818" t="s">
        <v>15</v>
      </c>
      <c r="G8818" t="s">
        <v>23</v>
      </c>
      <c r="H8818">
        <v>121</v>
      </c>
      <c r="I8818" t="s">
        <v>29327</v>
      </c>
      <c r="J8818" t="s">
        <v>29328</v>
      </c>
      <c r="K8818" t="s">
        <v>29329</v>
      </c>
      <c r="L8818" t="s">
        <v>77943</v>
      </c>
    </row>
    <row r="8819" spans="1:12" x14ac:dyDescent="0.15">
      <c r="A8819" t="s">
        <v>12</v>
      </c>
      <c r="B8819">
        <v>2420153</v>
      </c>
      <c r="C8819">
        <v>2420173</v>
      </c>
      <c r="D8819" t="s">
        <v>29330</v>
      </c>
      <c r="E8819" t="s">
        <v>90</v>
      </c>
      <c r="F8819" t="s">
        <v>76</v>
      </c>
      <c r="G8819" t="s">
        <v>23</v>
      </c>
      <c r="H8819">
        <v>8</v>
      </c>
      <c r="I8819" t="s">
        <v>29331</v>
      </c>
      <c r="J8819" t="s">
        <v>29332</v>
      </c>
      <c r="K8819" t="s">
        <v>29333</v>
      </c>
      <c r="L8819" t="s">
        <v>77955</v>
      </c>
    </row>
    <row r="8820" spans="1:12" x14ac:dyDescent="0.15">
      <c r="A8820" t="s">
        <v>12</v>
      </c>
      <c r="B8820">
        <v>2420125</v>
      </c>
      <c r="C8820">
        <v>2420145</v>
      </c>
      <c r="D8820" t="s">
        <v>29330</v>
      </c>
      <c r="E8820" t="s">
        <v>90</v>
      </c>
      <c r="F8820" t="s">
        <v>76</v>
      </c>
      <c r="G8820" t="s">
        <v>16</v>
      </c>
      <c r="H8820">
        <v>36</v>
      </c>
      <c r="I8820" t="s">
        <v>29334</v>
      </c>
      <c r="J8820" t="s">
        <v>29335</v>
      </c>
      <c r="K8820" t="s">
        <v>29336</v>
      </c>
      <c r="L8820" t="s">
        <v>78003</v>
      </c>
    </row>
    <row r="8821" spans="1:12" x14ac:dyDescent="0.15">
      <c r="A8821" t="s">
        <v>12</v>
      </c>
      <c r="B8821">
        <v>2420099</v>
      </c>
      <c r="C8821">
        <v>2420119</v>
      </c>
      <c r="D8821" t="s">
        <v>29330</v>
      </c>
      <c r="E8821" t="s">
        <v>90</v>
      </c>
      <c r="F8821" t="s">
        <v>76</v>
      </c>
      <c r="G8821" t="s">
        <v>23</v>
      </c>
      <c r="H8821">
        <v>62</v>
      </c>
      <c r="I8821" t="s">
        <v>29337</v>
      </c>
      <c r="J8821" t="s">
        <v>29338</v>
      </c>
      <c r="K8821" t="s">
        <v>29339</v>
      </c>
      <c r="L8821" t="s">
        <v>77949</v>
      </c>
    </row>
    <row r="8822" spans="1:12" x14ac:dyDescent="0.15">
      <c r="A8822" t="s">
        <v>12</v>
      </c>
      <c r="B8822">
        <v>2420075</v>
      </c>
      <c r="C8822">
        <v>2420095</v>
      </c>
      <c r="D8822" t="s">
        <v>29330</v>
      </c>
      <c r="E8822" t="s">
        <v>90</v>
      </c>
      <c r="F8822" t="s">
        <v>76</v>
      </c>
      <c r="G8822" t="s">
        <v>32</v>
      </c>
      <c r="H8822">
        <v>86</v>
      </c>
      <c r="I8822" t="s">
        <v>29340</v>
      </c>
      <c r="J8822" t="s">
        <v>29341</v>
      </c>
      <c r="K8822" t="s">
        <v>29342</v>
      </c>
      <c r="L8822" t="s">
        <v>77929</v>
      </c>
    </row>
    <row r="8823" spans="1:12" x14ac:dyDescent="0.15">
      <c r="A8823" t="s">
        <v>12</v>
      </c>
      <c r="B8823">
        <v>2420987</v>
      </c>
      <c r="C8823">
        <v>2421007</v>
      </c>
      <c r="D8823" t="s">
        <v>29343</v>
      </c>
      <c r="E8823" t="s">
        <v>90</v>
      </c>
      <c r="F8823" t="s">
        <v>76</v>
      </c>
      <c r="G8823" t="s">
        <v>32</v>
      </c>
      <c r="H8823">
        <v>9</v>
      </c>
      <c r="I8823" t="s">
        <v>29344</v>
      </c>
      <c r="J8823" t="s">
        <v>29345</v>
      </c>
      <c r="K8823" t="s">
        <v>29346</v>
      </c>
      <c r="L8823" t="s">
        <v>77939</v>
      </c>
    </row>
    <row r="8824" spans="1:12" x14ac:dyDescent="0.15">
      <c r="A8824" t="s">
        <v>12</v>
      </c>
      <c r="B8824">
        <v>2420950</v>
      </c>
      <c r="C8824">
        <v>2420970</v>
      </c>
      <c r="D8824" t="s">
        <v>29343</v>
      </c>
      <c r="E8824" t="s">
        <v>90</v>
      </c>
      <c r="F8824" t="s">
        <v>76</v>
      </c>
      <c r="G8824" t="s">
        <v>36</v>
      </c>
      <c r="H8824">
        <v>46</v>
      </c>
      <c r="I8824" t="s">
        <v>29347</v>
      </c>
      <c r="J8824" t="s">
        <v>29348</v>
      </c>
      <c r="K8824" t="s">
        <v>29349</v>
      </c>
      <c r="L8824" t="s">
        <v>78004</v>
      </c>
    </row>
    <row r="8825" spans="1:12" x14ac:dyDescent="0.15">
      <c r="A8825" t="s">
        <v>12</v>
      </c>
      <c r="B8825">
        <v>2420922</v>
      </c>
      <c r="C8825">
        <v>2420942</v>
      </c>
      <c r="D8825" t="s">
        <v>29343</v>
      </c>
      <c r="E8825" t="s">
        <v>90</v>
      </c>
      <c r="F8825" t="s">
        <v>76</v>
      </c>
      <c r="G8825" t="s">
        <v>32</v>
      </c>
      <c r="H8825">
        <v>74</v>
      </c>
      <c r="I8825" t="s">
        <v>29350</v>
      </c>
      <c r="J8825" t="s">
        <v>29351</v>
      </c>
      <c r="K8825" t="s">
        <v>29352</v>
      </c>
      <c r="L8825" t="s">
        <v>78005</v>
      </c>
    </row>
    <row r="8826" spans="1:12" x14ac:dyDescent="0.15">
      <c r="A8826" t="s">
        <v>12</v>
      </c>
      <c r="B8826">
        <v>2420886</v>
      </c>
      <c r="C8826">
        <v>2420906</v>
      </c>
      <c r="D8826" t="s">
        <v>29343</v>
      </c>
      <c r="E8826" t="s">
        <v>90</v>
      </c>
      <c r="F8826" t="s">
        <v>76</v>
      </c>
      <c r="G8826" t="s">
        <v>23</v>
      </c>
      <c r="H8826">
        <v>110</v>
      </c>
      <c r="I8826" t="s">
        <v>29353</v>
      </c>
      <c r="J8826" t="s">
        <v>29354</v>
      </c>
      <c r="K8826" t="s">
        <v>29355</v>
      </c>
      <c r="L8826" t="s">
        <v>78030</v>
      </c>
    </row>
    <row r="8827" spans="1:12" x14ac:dyDescent="0.15">
      <c r="A8827" t="s">
        <v>12</v>
      </c>
      <c r="B8827">
        <v>2422056</v>
      </c>
      <c r="C8827">
        <v>2422076</v>
      </c>
      <c r="D8827" t="s">
        <v>29356</v>
      </c>
      <c r="E8827" t="s">
        <v>90</v>
      </c>
      <c r="F8827" t="s">
        <v>76</v>
      </c>
      <c r="G8827" t="s">
        <v>32</v>
      </c>
      <c r="H8827">
        <v>1</v>
      </c>
      <c r="I8827" t="s">
        <v>29357</v>
      </c>
      <c r="J8827" t="s">
        <v>29358</v>
      </c>
      <c r="K8827" t="s">
        <v>29359</v>
      </c>
      <c r="L8827" t="s">
        <v>77917</v>
      </c>
    </row>
    <row r="8828" spans="1:12" x14ac:dyDescent="0.15">
      <c r="A8828" t="s">
        <v>12</v>
      </c>
      <c r="B8828">
        <v>2421978</v>
      </c>
      <c r="C8828">
        <v>2421998</v>
      </c>
      <c r="D8828" t="s">
        <v>29356</v>
      </c>
      <c r="E8828" t="s">
        <v>90</v>
      </c>
      <c r="F8828" t="s">
        <v>76</v>
      </c>
      <c r="G8828" t="s">
        <v>36</v>
      </c>
      <c r="H8828">
        <v>79</v>
      </c>
      <c r="I8828" t="s">
        <v>29360</v>
      </c>
      <c r="J8828" t="s">
        <v>29361</v>
      </c>
      <c r="K8828" t="s">
        <v>29362</v>
      </c>
      <c r="L8828" t="s">
        <v>77993</v>
      </c>
    </row>
    <row r="8829" spans="1:12" x14ac:dyDescent="0.15">
      <c r="A8829" t="s">
        <v>12</v>
      </c>
      <c r="B8829">
        <v>2421933</v>
      </c>
      <c r="C8829">
        <v>2421953</v>
      </c>
      <c r="D8829" t="s">
        <v>29356</v>
      </c>
      <c r="E8829" t="s">
        <v>90</v>
      </c>
      <c r="F8829" t="s">
        <v>76</v>
      </c>
      <c r="G8829" t="s">
        <v>32</v>
      </c>
      <c r="H8829">
        <v>124</v>
      </c>
      <c r="I8829" t="s">
        <v>29363</v>
      </c>
      <c r="J8829" t="s">
        <v>29364</v>
      </c>
      <c r="K8829" t="s">
        <v>29365</v>
      </c>
      <c r="L8829" t="s">
        <v>78046</v>
      </c>
    </row>
    <row r="8830" spans="1:12" x14ac:dyDescent="0.15">
      <c r="A8830" t="s">
        <v>12</v>
      </c>
      <c r="B8830">
        <v>2421810</v>
      </c>
      <c r="C8830">
        <v>2421830</v>
      </c>
      <c r="D8830" t="s">
        <v>29356</v>
      </c>
      <c r="E8830" t="s">
        <v>90</v>
      </c>
      <c r="F8830" t="s">
        <v>76</v>
      </c>
      <c r="G8830" t="s">
        <v>32</v>
      </c>
      <c r="H8830">
        <v>247</v>
      </c>
      <c r="I8830" t="s">
        <v>29366</v>
      </c>
      <c r="J8830" t="s">
        <v>29367</v>
      </c>
      <c r="K8830" t="s">
        <v>29368</v>
      </c>
      <c r="L8830" t="s">
        <v>78161</v>
      </c>
    </row>
    <row r="8831" spans="1:12" x14ac:dyDescent="0.15">
      <c r="A8831" t="s">
        <v>12</v>
      </c>
      <c r="B8831">
        <v>2422424</v>
      </c>
      <c r="C8831">
        <v>2422444</v>
      </c>
      <c r="D8831" t="s">
        <v>29369</v>
      </c>
      <c r="E8831" t="s">
        <v>90</v>
      </c>
      <c r="F8831" t="s">
        <v>76</v>
      </c>
      <c r="G8831" t="s">
        <v>16</v>
      </c>
      <c r="H8831">
        <v>16</v>
      </c>
      <c r="I8831" t="s">
        <v>29370</v>
      </c>
      <c r="J8831" t="s">
        <v>29371</v>
      </c>
      <c r="K8831" t="s">
        <v>29372</v>
      </c>
      <c r="L8831" t="s">
        <v>77905</v>
      </c>
    </row>
    <row r="8832" spans="1:12" x14ac:dyDescent="0.15">
      <c r="A8832" t="s">
        <v>12</v>
      </c>
      <c r="B8832">
        <v>2422385</v>
      </c>
      <c r="C8832">
        <v>2422405</v>
      </c>
      <c r="D8832" t="s">
        <v>29369</v>
      </c>
      <c r="E8832" t="s">
        <v>90</v>
      </c>
      <c r="F8832" t="s">
        <v>76</v>
      </c>
      <c r="G8832" t="s">
        <v>32</v>
      </c>
      <c r="H8832">
        <v>55</v>
      </c>
      <c r="I8832" t="s">
        <v>29373</v>
      </c>
      <c r="J8832" t="s">
        <v>29374</v>
      </c>
      <c r="K8832" t="s">
        <v>29375</v>
      </c>
      <c r="L8832" t="s">
        <v>77992</v>
      </c>
    </row>
    <row r="8833" spans="1:12" x14ac:dyDescent="0.15">
      <c r="A8833" t="s">
        <v>12</v>
      </c>
      <c r="B8833">
        <v>2422340</v>
      </c>
      <c r="C8833">
        <v>2422360</v>
      </c>
      <c r="D8833" t="s">
        <v>29369</v>
      </c>
      <c r="E8833" t="s">
        <v>90</v>
      </c>
      <c r="F8833" t="s">
        <v>76</v>
      </c>
      <c r="G8833" t="s">
        <v>32</v>
      </c>
      <c r="H8833">
        <v>100</v>
      </c>
      <c r="I8833" t="s">
        <v>29376</v>
      </c>
      <c r="J8833" t="s">
        <v>29377</v>
      </c>
      <c r="K8833" t="s">
        <v>29378</v>
      </c>
      <c r="L8833" t="s">
        <v>77953</v>
      </c>
    </row>
    <row r="8834" spans="1:12" x14ac:dyDescent="0.15">
      <c r="A8834" t="s">
        <v>12</v>
      </c>
      <c r="B8834">
        <v>2422316</v>
      </c>
      <c r="C8834">
        <v>2422336</v>
      </c>
      <c r="D8834" t="s">
        <v>29369</v>
      </c>
      <c r="E8834" t="s">
        <v>90</v>
      </c>
      <c r="F8834" t="s">
        <v>76</v>
      </c>
      <c r="G8834" t="s">
        <v>32</v>
      </c>
      <c r="H8834">
        <v>124</v>
      </c>
      <c r="I8834" t="s">
        <v>29379</v>
      </c>
      <c r="J8834" t="s">
        <v>29380</v>
      </c>
      <c r="K8834" t="s">
        <v>29381</v>
      </c>
      <c r="L8834" t="s">
        <v>78046</v>
      </c>
    </row>
    <row r="8835" spans="1:12" x14ac:dyDescent="0.15">
      <c r="A8835" t="s">
        <v>12</v>
      </c>
      <c r="B8835">
        <v>2423071</v>
      </c>
      <c r="C8835">
        <v>2423091</v>
      </c>
      <c r="D8835" t="s">
        <v>29382</v>
      </c>
      <c r="E8835" t="s">
        <v>90</v>
      </c>
      <c r="F8835" t="s">
        <v>76</v>
      </c>
      <c r="G8835" t="s">
        <v>36</v>
      </c>
      <c r="H8835">
        <v>65</v>
      </c>
      <c r="I8835" t="s">
        <v>29383</v>
      </c>
      <c r="J8835" t="s">
        <v>29384</v>
      </c>
      <c r="K8835" t="s">
        <v>29385</v>
      </c>
      <c r="L8835" t="s">
        <v>78042</v>
      </c>
    </row>
    <row r="8836" spans="1:12" x14ac:dyDescent="0.15">
      <c r="A8836" t="s">
        <v>12</v>
      </c>
      <c r="B8836">
        <v>2423023</v>
      </c>
      <c r="C8836">
        <v>2423043</v>
      </c>
      <c r="D8836" t="s">
        <v>29382</v>
      </c>
      <c r="E8836" t="s">
        <v>90</v>
      </c>
      <c r="F8836" t="s">
        <v>76</v>
      </c>
      <c r="G8836" t="s">
        <v>23</v>
      </c>
      <c r="H8836">
        <v>113</v>
      </c>
      <c r="I8836" t="s">
        <v>29386</v>
      </c>
      <c r="J8836" t="s">
        <v>29387</v>
      </c>
      <c r="K8836" t="s">
        <v>29388</v>
      </c>
      <c r="L8836" t="s">
        <v>77986</v>
      </c>
    </row>
    <row r="8837" spans="1:12" x14ac:dyDescent="0.15">
      <c r="A8837" t="s">
        <v>12</v>
      </c>
      <c r="B8837">
        <v>2422998</v>
      </c>
      <c r="C8837">
        <v>2423018</v>
      </c>
      <c r="D8837" t="s">
        <v>29382</v>
      </c>
      <c r="E8837" t="s">
        <v>90</v>
      </c>
      <c r="F8837" t="s">
        <v>76</v>
      </c>
      <c r="G8837" t="s">
        <v>16</v>
      </c>
      <c r="H8837">
        <v>138</v>
      </c>
      <c r="I8837" t="s">
        <v>29389</v>
      </c>
      <c r="J8837" t="s">
        <v>29390</v>
      </c>
      <c r="K8837" t="s">
        <v>29391</v>
      </c>
      <c r="L8837" t="s">
        <v>78064</v>
      </c>
    </row>
    <row r="8838" spans="1:12" x14ac:dyDescent="0.15">
      <c r="A8838" t="s">
        <v>12</v>
      </c>
      <c r="B8838">
        <v>2422973</v>
      </c>
      <c r="C8838">
        <v>2422993</v>
      </c>
      <c r="D8838" t="s">
        <v>29382</v>
      </c>
      <c r="E8838" t="s">
        <v>90</v>
      </c>
      <c r="F8838" t="s">
        <v>76</v>
      </c>
      <c r="G8838" t="s">
        <v>16</v>
      </c>
      <c r="H8838">
        <v>163</v>
      </c>
      <c r="I8838" t="s">
        <v>29392</v>
      </c>
      <c r="J8838" t="s">
        <v>29393</v>
      </c>
      <c r="K8838" t="s">
        <v>29394</v>
      </c>
      <c r="L8838" t="s">
        <v>78065</v>
      </c>
    </row>
    <row r="8839" spans="1:12" x14ac:dyDescent="0.15">
      <c r="A8839" t="s">
        <v>12</v>
      </c>
      <c r="B8839">
        <v>2423407</v>
      </c>
      <c r="C8839">
        <v>2423427</v>
      </c>
      <c r="D8839" t="s">
        <v>29395</v>
      </c>
      <c r="E8839" t="s">
        <v>90</v>
      </c>
      <c r="F8839" t="s">
        <v>76</v>
      </c>
      <c r="G8839" t="s">
        <v>36</v>
      </c>
      <c r="H8839">
        <v>22</v>
      </c>
      <c r="I8839" t="s">
        <v>29396</v>
      </c>
      <c r="J8839" t="s">
        <v>29397</v>
      </c>
      <c r="K8839" t="s">
        <v>29398</v>
      </c>
      <c r="L8839" t="s">
        <v>77948</v>
      </c>
    </row>
    <row r="8840" spans="1:12" x14ac:dyDescent="0.15">
      <c r="A8840" t="s">
        <v>12</v>
      </c>
      <c r="B8840">
        <v>2423377</v>
      </c>
      <c r="C8840">
        <v>2423397</v>
      </c>
      <c r="D8840" t="s">
        <v>29395</v>
      </c>
      <c r="E8840" t="s">
        <v>90</v>
      </c>
      <c r="F8840" t="s">
        <v>76</v>
      </c>
      <c r="G8840" t="s">
        <v>16</v>
      </c>
      <c r="H8840">
        <v>52</v>
      </c>
      <c r="I8840" t="s">
        <v>29399</v>
      </c>
      <c r="J8840" t="s">
        <v>29400</v>
      </c>
      <c r="K8840" t="s">
        <v>29401</v>
      </c>
      <c r="L8840" t="s">
        <v>77959</v>
      </c>
    </row>
    <row r="8841" spans="1:12" x14ac:dyDescent="0.15">
      <c r="A8841" t="s">
        <v>12</v>
      </c>
      <c r="B8841">
        <v>2423355</v>
      </c>
      <c r="C8841">
        <v>2423375</v>
      </c>
      <c r="D8841" t="s">
        <v>29395</v>
      </c>
      <c r="E8841" t="s">
        <v>90</v>
      </c>
      <c r="F8841" t="s">
        <v>76</v>
      </c>
      <c r="G8841" t="s">
        <v>32</v>
      </c>
      <c r="H8841">
        <v>74</v>
      </c>
      <c r="I8841" t="s">
        <v>29402</v>
      </c>
      <c r="J8841" t="s">
        <v>29403</v>
      </c>
      <c r="K8841" t="s">
        <v>29404</v>
      </c>
      <c r="L8841" t="s">
        <v>78005</v>
      </c>
    </row>
    <row r="8842" spans="1:12" x14ac:dyDescent="0.15">
      <c r="A8842" t="s">
        <v>12</v>
      </c>
      <c r="B8842">
        <v>2423322</v>
      </c>
      <c r="C8842">
        <v>2423342</v>
      </c>
      <c r="D8842" t="s">
        <v>29395</v>
      </c>
      <c r="E8842" t="s">
        <v>90</v>
      </c>
      <c r="F8842" t="s">
        <v>76</v>
      </c>
      <c r="G8842" t="s">
        <v>36</v>
      </c>
      <c r="H8842">
        <v>107</v>
      </c>
      <c r="I8842" t="s">
        <v>29405</v>
      </c>
      <c r="J8842" t="s">
        <v>29406</v>
      </c>
      <c r="K8842" t="s">
        <v>29407</v>
      </c>
      <c r="L8842" t="s">
        <v>77983</v>
      </c>
    </row>
    <row r="8843" spans="1:12" x14ac:dyDescent="0.15">
      <c r="A8843" t="s">
        <v>12</v>
      </c>
      <c r="B8843">
        <v>2425792</v>
      </c>
      <c r="C8843">
        <v>2425812</v>
      </c>
      <c r="D8843" t="s">
        <v>29408</v>
      </c>
      <c r="E8843" t="s">
        <v>90</v>
      </c>
      <c r="F8843" t="s">
        <v>76</v>
      </c>
      <c r="G8843" t="s">
        <v>23</v>
      </c>
      <c r="H8843">
        <v>7</v>
      </c>
      <c r="I8843" t="s">
        <v>29409</v>
      </c>
      <c r="J8843" t="s">
        <v>29410</v>
      </c>
      <c r="K8843" t="s">
        <v>29411</v>
      </c>
      <c r="L8843" t="s">
        <v>77909</v>
      </c>
    </row>
    <row r="8844" spans="1:12" x14ac:dyDescent="0.15">
      <c r="A8844" t="s">
        <v>12</v>
      </c>
      <c r="B8844">
        <v>2425772</v>
      </c>
      <c r="C8844">
        <v>2425792</v>
      </c>
      <c r="D8844" t="s">
        <v>29408</v>
      </c>
      <c r="E8844" t="s">
        <v>90</v>
      </c>
      <c r="F8844" t="s">
        <v>76</v>
      </c>
      <c r="G8844" t="s">
        <v>16</v>
      </c>
      <c r="H8844">
        <v>27</v>
      </c>
      <c r="I8844" t="s">
        <v>29412</v>
      </c>
      <c r="J8844" t="s">
        <v>29413</v>
      </c>
      <c r="K8844" t="s">
        <v>29414</v>
      </c>
      <c r="L8844" t="s">
        <v>78013</v>
      </c>
    </row>
    <row r="8845" spans="1:12" x14ac:dyDescent="0.15">
      <c r="A8845" t="s">
        <v>12</v>
      </c>
      <c r="B8845">
        <v>2425751</v>
      </c>
      <c r="C8845">
        <v>2425771</v>
      </c>
      <c r="D8845" t="s">
        <v>29408</v>
      </c>
      <c r="E8845" t="s">
        <v>90</v>
      </c>
      <c r="F8845" t="s">
        <v>76</v>
      </c>
      <c r="G8845" t="s">
        <v>36</v>
      </c>
      <c r="H8845">
        <v>48</v>
      </c>
      <c r="I8845" t="s">
        <v>29415</v>
      </c>
      <c r="J8845" t="s">
        <v>29416</v>
      </c>
      <c r="K8845" t="s">
        <v>29417</v>
      </c>
      <c r="L8845" t="s">
        <v>78018</v>
      </c>
    </row>
    <row r="8846" spans="1:12" x14ac:dyDescent="0.15">
      <c r="A8846" t="s">
        <v>12</v>
      </c>
      <c r="B8846">
        <v>2425726</v>
      </c>
      <c r="C8846">
        <v>2425746</v>
      </c>
      <c r="D8846" t="s">
        <v>29408</v>
      </c>
      <c r="E8846" t="s">
        <v>90</v>
      </c>
      <c r="F8846" t="s">
        <v>76</v>
      </c>
      <c r="G8846" t="s">
        <v>16</v>
      </c>
      <c r="H8846">
        <v>73</v>
      </c>
      <c r="I8846" t="s">
        <v>29418</v>
      </c>
      <c r="J8846" t="s">
        <v>29419</v>
      </c>
      <c r="K8846" t="s">
        <v>29420</v>
      </c>
      <c r="L8846" t="s">
        <v>77926</v>
      </c>
    </row>
    <row r="8847" spans="1:12" x14ac:dyDescent="0.15">
      <c r="A8847" t="s">
        <v>12</v>
      </c>
      <c r="B8847">
        <v>2426451</v>
      </c>
      <c r="C8847">
        <v>2426471</v>
      </c>
      <c r="D8847" t="s">
        <v>29421</v>
      </c>
      <c r="E8847" t="s">
        <v>90</v>
      </c>
      <c r="F8847" t="s">
        <v>76</v>
      </c>
      <c r="G8847" t="s">
        <v>16</v>
      </c>
      <c r="H8847">
        <v>25</v>
      </c>
      <c r="I8847" t="s">
        <v>29422</v>
      </c>
      <c r="J8847" t="s">
        <v>29423</v>
      </c>
      <c r="K8847" t="s">
        <v>29424</v>
      </c>
      <c r="L8847" t="s">
        <v>78012</v>
      </c>
    </row>
    <row r="8848" spans="1:12" x14ac:dyDescent="0.15">
      <c r="A8848" t="s">
        <v>12</v>
      </c>
      <c r="B8848">
        <v>2426418</v>
      </c>
      <c r="C8848">
        <v>2426438</v>
      </c>
      <c r="D8848" t="s">
        <v>29421</v>
      </c>
      <c r="E8848" t="s">
        <v>90</v>
      </c>
      <c r="F8848" t="s">
        <v>76</v>
      </c>
      <c r="G8848" t="s">
        <v>16</v>
      </c>
      <c r="H8848">
        <v>58</v>
      </c>
      <c r="I8848" t="s">
        <v>29425</v>
      </c>
      <c r="J8848" t="s">
        <v>29426</v>
      </c>
      <c r="K8848" t="s">
        <v>29427</v>
      </c>
      <c r="L8848" t="s">
        <v>77911</v>
      </c>
    </row>
    <row r="8849" spans="1:12" x14ac:dyDescent="0.15">
      <c r="A8849" t="s">
        <v>12</v>
      </c>
      <c r="B8849">
        <v>2426396</v>
      </c>
      <c r="C8849">
        <v>2426416</v>
      </c>
      <c r="D8849" t="s">
        <v>29421</v>
      </c>
      <c r="E8849" t="s">
        <v>90</v>
      </c>
      <c r="F8849" t="s">
        <v>76</v>
      </c>
      <c r="G8849" t="s">
        <v>16</v>
      </c>
      <c r="H8849">
        <v>80</v>
      </c>
      <c r="I8849" t="s">
        <v>29428</v>
      </c>
      <c r="J8849" t="s">
        <v>29429</v>
      </c>
      <c r="K8849" t="s">
        <v>29430</v>
      </c>
      <c r="L8849" t="s">
        <v>77940</v>
      </c>
    </row>
    <row r="8850" spans="1:12" x14ac:dyDescent="0.15">
      <c r="A8850" t="s">
        <v>12</v>
      </c>
      <c r="B8850">
        <v>2426364</v>
      </c>
      <c r="C8850">
        <v>2426384</v>
      </c>
      <c r="D8850" t="s">
        <v>29421</v>
      </c>
      <c r="E8850" t="s">
        <v>90</v>
      </c>
      <c r="F8850" t="s">
        <v>76</v>
      </c>
      <c r="G8850" t="s">
        <v>16</v>
      </c>
      <c r="H8850">
        <v>112</v>
      </c>
      <c r="I8850" t="s">
        <v>29431</v>
      </c>
      <c r="J8850" t="s">
        <v>29432</v>
      </c>
      <c r="K8850" t="s">
        <v>29433</v>
      </c>
      <c r="L8850" t="s">
        <v>77950</v>
      </c>
    </row>
    <row r="8851" spans="1:12" x14ac:dyDescent="0.15">
      <c r="A8851" t="s">
        <v>12</v>
      </c>
      <c r="B8851">
        <v>2426749</v>
      </c>
      <c r="C8851">
        <v>2426769</v>
      </c>
      <c r="D8851" t="s">
        <v>29434</v>
      </c>
      <c r="E8851" t="s">
        <v>90</v>
      </c>
      <c r="F8851" t="s">
        <v>76</v>
      </c>
      <c r="G8851" t="s">
        <v>36</v>
      </c>
      <c r="H8851">
        <v>0</v>
      </c>
      <c r="I8851" t="s">
        <v>29435</v>
      </c>
      <c r="J8851" t="s">
        <v>29436</v>
      </c>
      <c r="K8851" t="s">
        <v>29437</v>
      </c>
      <c r="L8851" t="s">
        <v>77980</v>
      </c>
    </row>
    <row r="8852" spans="1:12" x14ac:dyDescent="0.15">
      <c r="A8852" t="s">
        <v>12</v>
      </c>
      <c r="B8852">
        <v>2426721</v>
      </c>
      <c r="C8852">
        <v>2426741</v>
      </c>
      <c r="D8852" t="s">
        <v>29434</v>
      </c>
      <c r="E8852" t="s">
        <v>90</v>
      </c>
      <c r="F8852" t="s">
        <v>76</v>
      </c>
      <c r="G8852" t="s">
        <v>36</v>
      </c>
      <c r="H8852">
        <v>28</v>
      </c>
      <c r="I8852" t="s">
        <v>29438</v>
      </c>
      <c r="J8852" t="s">
        <v>29439</v>
      </c>
      <c r="K8852" t="s">
        <v>29440</v>
      </c>
      <c r="L8852" t="s">
        <v>77956</v>
      </c>
    </row>
    <row r="8853" spans="1:12" x14ac:dyDescent="0.15">
      <c r="A8853" t="s">
        <v>12</v>
      </c>
      <c r="B8853">
        <v>2426676</v>
      </c>
      <c r="C8853">
        <v>2426696</v>
      </c>
      <c r="D8853" t="s">
        <v>29434</v>
      </c>
      <c r="E8853" t="s">
        <v>90</v>
      </c>
      <c r="F8853" t="s">
        <v>76</v>
      </c>
      <c r="G8853" t="s">
        <v>16</v>
      </c>
      <c r="H8853">
        <v>73</v>
      </c>
      <c r="I8853" t="s">
        <v>29441</v>
      </c>
      <c r="J8853" t="s">
        <v>29442</v>
      </c>
      <c r="K8853" t="s">
        <v>29443</v>
      </c>
      <c r="L8853" t="s">
        <v>77926</v>
      </c>
    </row>
    <row r="8854" spans="1:12" x14ac:dyDescent="0.15">
      <c r="A8854" t="s">
        <v>12</v>
      </c>
      <c r="B8854">
        <v>2426642</v>
      </c>
      <c r="C8854">
        <v>2426662</v>
      </c>
      <c r="D8854" t="s">
        <v>29434</v>
      </c>
      <c r="E8854" t="s">
        <v>90</v>
      </c>
      <c r="F8854" t="s">
        <v>76</v>
      </c>
      <c r="G8854" t="s">
        <v>32</v>
      </c>
      <c r="H8854">
        <v>107</v>
      </c>
      <c r="I8854" t="s">
        <v>29444</v>
      </c>
      <c r="J8854" t="s">
        <v>29445</v>
      </c>
      <c r="K8854" t="s">
        <v>29446</v>
      </c>
      <c r="L8854" t="s">
        <v>77983</v>
      </c>
    </row>
    <row r="8855" spans="1:12" x14ac:dyDescent="0.15">
      <c r="A8855" t="s">
        <v>12</v>
      </c>
      <c r="B8855">
        <v>2427399</v>
      </c>
      <c r="C8855">
        <v>2427419</v>
      </c>
      <c r="D8855" t="s">
        <v>29447</v>
      </c>
      <c r="E8855" t="s">
        <v>90</v>
      </c>
      <c r="F8855" t="s">
        <v>76</v>
      </c>
      <c r="G8855" t="s">
        <v>16</v>
      </c>
      <c r="H8855">
        <v>12</v>
      </c>
      <c r="I8855" t="s">
        <v>29448</v>
      </c>
      <c r="J8855" t="s">
        <v>29449</v>
      </c>
      <c r="K8855" t="s">
        <v>29450</v>
      </c>
      <c r="L8855" t="s">
        <v>77991</v>
      </c>
    </row>
    <row r="8856" spans="1:12" x14ac:dyDescent="0.15">
      <c r="A8856" t="s">
        <v>12</v>
      </c>
      <c r="B8856">
        <v>2427374</v>
      </c>
      <c r="C8856">
        <v>2427394</v>
      </c>
      <c r="D8856" t="s">
        <v>29447</v>
      </c>
      <c r="E8856" t="s">
        <v>90</v>
      </c>
      <c r="F8856" t="s">
        <v>76</v>
      </c>
      <c r="G8856" t="s">
        <v>16</v>
      </c>
      <c r="H8856">
        <v>37</v>
      </c>
      <c r="I8856" t="s">
        <v>29451</v>
      </c>
      <c r="J8856" t="s">
        <v>29452</v>
      </c>
      <c r="K8856" t="s">
        <v>29453</v>
      </c>
      <c r="L8856" t="s">
        <v>77906</v>
      </c>
    </row>
    <row r="8857" spans="1:12" x14ac:dyDescent="0.15">
      <c r="A8857" t="s">
        <v>12</v>
      </c>
      <c r="B8857">
        <v>2427338</v>
      </c>
      <c r="C8857">
        <v>2427358</v>
      </c>
      <c r="D8857" t="s">
        <v>29447</v>
      </c>
      <c r="E8857" t="s">
        <v>90</v>
      </c>
      <c r="F8857" t="s">
        <v>76</v>
      </c>
      <c r="G8857" t="s">
        <v>16</v>
      </c>
      <c r="H8857">
        <v>73</v>
      </c>
      <c r="I8857" t="s">
        <v>29454</v>
      </c>
      <c r="J8857" t="s">
        <v>29455</v>
      </c>
      <c r="K8857" t="s">
        <v>29456</v>
      </c>
      <c r="L8857" t="s">
        <v>77926</v>
      </c>
    </row>
    <row r="8858" spans="1:12" x14ac:dyDescent="0.15">
      <c r="A8858" t="s">
        <v>12</v>
      </c>
      <c r="B8858">
        <v>2427304</v>
      </c>
      <c r="C8858">
        <v>2427324</v>
      </c>
      <c r="D8858" t="s">
        <v>29447</v>
      </c>
      <c r="E8858" t="s">
        <v>90</v>
      </c>
      <c r="F8858" t="s">
        <v>76</v>
      </c>
      <c r="G8858" t="s">
        <v>23</v>
      </c>
      <c r="H8858">
        <v>107</v>
      </c>
      <c r="I8858" t="s">
        <v>29457</v>
      </c>
      <c r="J8858" t="s">
        <v>29458</v>
      </c>
      <c r="K8858" t="s">
        <v>29459</v>
      </c>
      <c r="L8858" t="s">
        <v>77983</v>
      </c>
    </row>
    <row r="8859" spans="1:12" x14ac:dyDescent="0.15">
      <c r="A8859" t="s">
        <v>12</v>
      </c>
      <c r="B8859">
        <v>2428173</v>
      </c>
      <c r="C8859">
        <v>2428193</v>
      </c>
      <c r="D8859" t="s">
        <v>29460</v>
      </c>
      <c r="E8859" t="s">
        <v>90</v>
      </c>
      <c r="F8859" t="s">
        <v>76</v>
      </c>
      <c r="G8859" t="s">
        <v>16</v>
      </c>
      <c r="H8859">
        <v>29</v>
      </c>
      <c r="I8859" t="s">
        <v>29461</v>
      </c>
      <c r="J8859" t="s">
        <v>29462</v>
      </c>
      <c r="K8859" t="s">
        <v>29463</v>
      </c>
      <c r="L8859" t="s">
        <v>77921</v>
      </c>
    </row>
    <row r="8860" spans="1:12" x14ac:dyDescent="0.15">
      <c r="A8860" t="s">
        <v>12</v>
      </c>
      <c r="B8860">
        <v>2428153</v>
      </c>
      <c r="C8860">
        <v>2428173</v>
      </c>
      <c r="D8860" t="s">
        <v>29460</v>
      </c>
      <c r="E8860" t="s">
        <v>90</v>
      </c>
      <c r="F8860" t="s">
        <v>76</v>
      </c>
      <c r="G8860" t="s">
        <v>36</v>
      </c>
      <c r="H8860">
        <v>49</v>
      </c>
      <c r="I8860" t="s">
        <v>29464</v>
      </c>
      <c r="J8860" t="s">
        <v>29465</v>
      </c>
      <c r="K8860" t="s">
        <v>29466</v>
      </c>
      <c r="L8860" t="s">
        <v>77913</v>
      </c>
    </row>
    <row r="8861" spans="1:12" x14ac:dyDescent="0.15">
      <c r="A8861" t="s">
        <v>12</v>
      </c>
      <c r="B8861">
        <v>2428118</v>
      </c>
      <c r="C8861">
        <v>2428138</v>
      </c>
      <c r="D8861" t="s">
        <v>29460</v>
      </c>
      <c r="E8861" t="s">
        <v>90</v>
      </c>
      <c r="F8861" t="s">
        <v>76</v>
      </c>
      <c r="G8861" t="s">
        <v>36</v>
      </c>
      <c r="H8861">
        <v>84</v>
      </c>
      <c r="I8861" t="s">
        <v>29467</v>
      </c>
      <c r="J8861" t="s">
        <v>29468</v>
      </c>
      <c r="K8861" t="s">
        <v>29469</v>
      </c>
      <c r="L8861" t="s">
        <v>77946</v>
      </c>
    </row>
    <row r="8862" spans="1:12" x14ac:dyDescent="0.15">
      <c r="A8862" t="s">
        <v>12</v>
      </c>
      <c r="B8862">
        <v>2428093</v>
      </c>
      <c r="C8862">
        <v>2428113</v>
      </c>
      <c r="D8862" t="s">
        <v>29460</v>
      </c>
      <c r="E8862" t="s">
        <v>90</v>
      </c>
      <c r="F8862" t="s">
        <v>76</v>
      </c>
      <c r="G8862" t="s">
        <v>36</v>
      </c>
      <c r="H8862">
        <v>109</v>
      </c>
      <c r="I8862" t="s">
        <v>29470</v>
      </c>
      <c r="J8862" t="s">
        <v>29471</v>
      </c>
      <c r="K8862" t="s">
        <v>29472</v>
      </c>
      <c r="L8862" t="s">
        <v>77947</v>
      </c>
    </row>
    <row r="8863" spans="1:12" x14ac:dyDescent="0.15">
      <c r="A8863" t="s">
        <v>12</v>
      </c>
      <c r="B8863">
        <v>2428870</v>
      </c>
      <c r="C8863">
        <v>2428890</v>
      </c>
      <c r="D8863" t="s">
        <v>29473</v>
      </c>
      <c r="E8863" t="s">
        <v>90</v>
      </c>
      <c r="F8863" t="s">
        <v>76</v>
      </c>
      <c r="G8863" t="s">
        <v>32</v>
      </c>
      <c r="H8863">
        <v>7</v>
      </c>
      <c r="I8863" t="s">
        <v>29474</v>
      </c>
      <c r="J8863" t="s">
        <v>29475</v>
      </c>
      <c r="K8863" t="s">
        <v>29476</v>
      </c>
      <c r="L8863" t="s">
        <v>77909</v>
      </c>
    </row>
    <row r="8864" spans="1:12" x14ac:dyDescent="0.15">
      <c r="A8864" t="s">
        <v>12</v>
      </c>
      <c r="B8864">
        <v>2428842</v>
      </c>
      <c r="C8864">
        <v>2428862</v>
      </c>
      <c r="D8864" t="s">
        <v>29473</v>
      </c>
      <c r="E8864" t="s">
        <v>90</v>
      </c>
      <c r="F8864" t="s">
        <v>76</v>
      </c>
      <c r="G8864" t="s">
        <v>23</v>
      </c>
      <c r="H8864">
        <v>35</v>
      </c>
      <c r="I8864" t="s">
        <v>29477</v>
      </c>
      <c r="J8864" t="s">
        <v>29478</v>
      </c>
      <c r="K8864" t="s">
        <v>29479</v>
      </c>
      <c r="L8864" t="s">
        <v>77936</v>
      </c>
    </row>
    <row r="8865" spans="1:12" x14ac:dyDescent="0.15">
      <c r="A8865" t="s">
        <v>12</v>
      </c>
      <c r="B8865">
        <v>2428798</v>
      </c>
      <c r="C8865">
        <v>2428818</v>
      </c>
      <c r="D8865" t="s">
        <v>29473</v>
      </c>
      <c r="E8865" t="s">
        <v>90</v>
      </c>
      <c r="F8865" t="s">
        <v>76</v>
      </c>
      <c r="G8865" t="s">
        <v>16</v>
      </c>
      <c r="H8865">
        <v>79</v>
      </c>
      <c r="I8865" t="s">
        <v>29480</v>
      </c>
      <c r="J8865" t="s">
        <v>29481</v>
      </c>
      <c r="K8865" t="s">
        <v>29482</v>
      </c>
      <c r="L8865" t="s">
        <v>77993</v>
      </c>
    </row>
    <row r="8866" spans="1:12" x14ac:dyDescent="0.15">
      <c r="A8866" t="s">
        <v>12</v>
      </c>
      <c r="B8866">
        <v>2428776</v>
      </c>
      <c r="C8866">
        <v>2428796</v>
      </c>
      <c r="D8866" t="s">
        <v>29473</v>
      </c>
      <c r="E8866" t="s">
        <v>90</v>
      </c>
      <c r="F8866" t="s">
        <v>76</v>
      </c>
      <c r="G8866" t="s">
        <v>32</v>
      </c>
      <c r="H8866">
        <v>101</v>
      </c>
      <c r="I8866" t="s">
        <v>29483</v>
      </c>
      <c r="J8866" t="s">
        <v>29484</v>
      </c>
      <c r="K8866" t="s">
        <v>29485</v>
      </c>
      <c r="L8866" t="s">
        <v>77997</v>
      </c>
    </row>
    <row r="8867" spans="1:12" x14ac:dyDescent="0.15">
      <c r="A8867" t="s">
        <v>12</v>
      </c>
      <c r="B8867">
        <v>2429294</v>
      </c>
      <c r="C8867">
        <v>2429314</v>
      </c>
      <c r="D8867" t="s">
        <v>29486</v>
      </c>
      <c r="E8867" t="s">
        <v>90</v>
      </c>
      <c r="F8867" t="s">
        <v>76</v>
      </c>
      <c r="G8867" t="s">
        <v>16</v>
      </c>
      <c r="H8867">
        <v>22</v>
      </c>
      <c r="I8867" t="s">
        <v>29487</v>
      </c>
      <c r="J8867" t="s">
        <v>29488</v>
      </c>
      <c r="K8867" t="s">
        <v>29489</v>
      </c>
      <c r="L8867" t="s">
        <v>77948</v>
      </c>
    </row>
    <row r="8868" spans="1:12" x14ac:dyDescent="0.15">
      <c r="A8868" t="s">
        <v>12</v>
      </c>
      <c r="B8868">
        <v>2429272</v>
      </c>
      <c r="C8868">
        <v>2429292</v>
      </c>
      <c r="D8868" t="s">
        <v>29486</v>
      </c>
      <c r="E8868" t="s">
        <v>90</v>
      </c>
      <c r="F8868" t="s">
        <v>76</v>
      </c>
      <c r="G8868" t="s">
        <v>23</v>
      </c>
      <c r="H8868">
        <v>44</v>
      </c>
      <c r="I8868" t="s">
        <v>29490</v>
      </c>
      <c r="J8868" t="s">
        <v>29491</v>
      </c>
      <c r="K8868" t="s">
        <v>29492</v>
      </c>
      <c r="L8868" t="s">
        <v>78016</v>
      </c>
    </row>
    <row r="8869" spans="1:12" x14ac:dyDescent="0.15">
      <c r="A8869" t="s">
        <v>12</v>
      </c>
      <c r="B8869">
        <v>2429252</v>
      </c>
      <c r="C8869">
        <v>2429272</v>
      </c>
      <c r="D8869" t="s">
        <v>29486</v>
      </c>
      <c r="E8869" t="s">
        <v>90</v>
      </c>
      <c r="F8869" t="s">
        <v>76</v>
      </c>
      <c r="G8869" t="s">
        <v>16</v>
      </c>
      <c r="H8869">
        <v>64</v>
      </c>
      <c r="I8869" t="s">
        <v>29493</v>
      </c>
      <c r="J8869" t="s">
        <v>29494</v>
      </c>
      <c r="K8869" t="s">
        <v>29495</v>
      </c>
      <c r="L8869" t="s">
        <v>77989</v>
      </c>
    </row>
    <row r="8870" spans="1:12" x14ac:dyDescent="0.15">
      <c r="A8870" t="s">
        <v>12</v>
      </c>
      <c r="B8870">
        <v>2429185</v>
      </c>
      <c r="C8870">
        <v>2429205</v>
      </c>
      <c r="D8870" t="s">
        <v>29486</v>
      </c>
      <c r="E8870" t="s">
        <v>90</v>
      </c>
      <c r="F8870" t="s">
        <v>76</v>
      </c>
      <c r="G8870" t="s">
        <v>32</v>
      </c>
      <c r="H8870">
        <v>131</v>
      </c>
      <c r="I8870" t="s">
        <v>29496</v>
      </c>
      <c r="J8870" t="s">
        <v>29497</v>
      </c>
      <c r="K8870" t="s">
        <v>29498</v>
      </c>
      <c r="L8870" t="s">
        <v>77941</v>
      </c>
    </row>
    <row r="8871" spans="1:12" x14ac:dyDescent="0.15">
      <c r="A8871" t="s">
        <v>12</v>
      </c>
      <c r="B8871">
        <v>2431845</v>
      </c>
      <c r="C8871">
        <v>2431865</v>
      </c>
      <c r="D8871" t="s">
        <v>29499</v>
      </c>
      <c r="E8871" t="s">
        <v>90</v>
      </c>
      <c r="F8871" t="s">
        <v>76</v>
      </c>
      <c r="G8871" t="s">
        <v>23</v>
      </c>
      <c r="H8871">
        <v>47</v>
      </c>
      <c r="I8871" t="s">
        <v>29500</v>
      </c>
      <c r="J8871" t="s">
        <v>29501</v>
      </c>
      <c r="K8871" t="s">
        <v>29502</v>
      </c>
      <c r="L8871" t="s">
        <v>77932</v>
      </c>
    </row>
    <row r="8872" spans="1:12" x14ac:dyDescent="0.15">
      <c r="A8872" t="s">
        <v>12</v>
      </c>
      <c r="B8872">
        <v>2431823</v>
      </c>
      <c r="C8872">
        <v>2431843</v>
      </c>
      <c r="D8872" t="s">
        <v>29499</v>
      </c>
      <c r="E8872" t="s">
        <v>90</v>
      </c>
      <c r="F8872" t="s">
        <v>76</v>
      </c>
      <c r="G8872" t="s">
        <v>36</v>
      </c>
      <c r="H8872">
        <v>69</v>
      </c>
      <c r="I8872" t="s">
        <v>29503</v>
      </c>
      <c r="J8872" t="s">
        <v>29504</v>
      </c>
      <c r="K8872" t="s">
        <v>29505</v>
      </c>
      <c r="L8872" t="s">
        <v>78015</v>
      </c>
    </row>
    <row r="8873" spans="1:12" x14ac:dyDescent="0.15">
      <c r="A8873" t="s">
        <v>12</v>
      </c>
      <c r="B8873">
        <v>2431785</v>
      </c>
      <c r="C8873">
        <v>2431805</v>
      </c>
      <c r="D8873" t="s">
        <v>29499</v>
      </c>
      <c r="E8873" t="s">
        <v>90</v>
      </c>
      <c r="F8873" t="s">
        <v>76</v>
      </c>
      <c r="G8873" t="s">
        <v>23</v>
      </c>
      <c r="H8873">
        <v>107</v>
      </c>
      <c r="I8873" t="s">
        <v>29506</v>
      </c>
      <c r="J8873" t="s">
        <v>29507</v>
      </c>
      <c r="K8873" t="s">
        <v>29508</v>
      </c>
      <c r="L8873" t="s">
        <v>77983</v>
      </c>
    </row>
    <row r="8874" spans="1:12" x14ac:dyDescent="0.15">
      <c r="A8874" t="s">
        <v>12</v>
      </c>
      <c r="B8874">
        <v>2431759</v>
      </c>
      <c r="C8874">
        <v>2431779</v>
      </c>
      <c r="D8874" t="s">
        <v>29499</v>
      </c>
      <c r="E8874" t="s">
        <v>90</v>
      </c>
      <c r="F8874" t="s">
        <v>76</v>
      </c>
      <c r="G8874" t="s">
        <v>16</v>
      </c>
      <c r="H8874">
        <v>133</v>
      </c>
      <c r="I8874" t="s">
        <v>29509</v>
      </c>
      <c r="J8874" t="s">
        <v>29510</v>
      </c>
      <c r="K8874" t="s">
        <v>29511</v>
      </c>
      <c r="L8874" t="s">
        <v>77995</v>
      </c>
    </row>
    <row r="8875" spans="1:12" x14ac:dyDescent="0.15">
      <c r="A8875" t="s">
        <v>12</v>
      </c>
      <c r="B8875">
        <v>2432065</v>
      </c>
      <c r="C8875">
        <v>2432085</v>
      </c>
      <c r="D8875" t="s">
        <v>29512</v>
      </c>
      <c r="E8875" t="s">
        <v>90</v>
      </c>
      <c r="F8875" t="s">
        <v>15</v>
      </c>
      <c r="G8875" t="s">
        <v>32</v>
      </c>
      <c r="H8875">
        <v>1</v>
      </c>
      <c r="I8875" t="s">
        <v>29513</v>
      </c>
      <c r="J8875" t="s">
        <v>29514</v>
      </c>
      <c r="K8875" t="s">
        <v>29515</v>
      </c>
      <c r="L8875" t="s">
        <v>77917</v>
      </c>
    </row>
    <row r="8876" spans="1:12" x14ac:dyDescent="0.15">
      <c r="A8876" t="s">
        <v>12</v>
      </c>
      <c r="B8876">
        <v>2432086</v>
      </c>
      <c r="C8876">
        <v>2432106</v>
      </c>
      <c r="D8876" t="s">
        <v>29512</v>
      </c>
      <c r="E8876" t="s">
        <v>90</v>
      </c>
      <c r="F8876" t="s">
        <v>15</v>
      </c>
      <c r="G8876" t="s">
        <v>16</v>
      </c>
      <c r="H8876">
        <v>22</v>
      </c>
      <c r="I8876" t="s">
        <v>29516</v>
      </c>
      <c r="J8876" t="s">
        <v>29517</v>
      </c>
      <c r="K8876" t="s">
        <v>29518</v>
      </c>
      <c r="L8876" t="s">
        <v>77948</v>
      </c>
    </row>
    <row r="8877" spans="1:12" x14ac:dyDescent="0.15">
      <c r="A8877" t="s">
        <v>12</v>
      </c>
      <c r="B8877">
        <v>2432108</v>
      </c>
      <c r="C8877">
        <v>2432128</v>
      </c>
      <c r="D8877" t="s">
        <v>29512</v>
      </c>
      <c r="E8877" t="s">
        <v>90</v>
      </c>
      <c r="F8877" t="s">
        <v>15</v>
      </c>
      <c r="G8877" t="s">
        <v>32</v>
      </c>
      <c r="H8877">
        <v>44</v>
      </c>
      <c r="I8877" t="s">
        <v>29519</v>
      </c>
      <c r="J8877" t="s">
        <v>29520</v>
      </c>
      <c r="K8877" t="s">
        <v>29521</v>
      </c>
      <c r="L8877" t="s">
        <v>78016</v>
      </c>
    </row>
    <row r="8878" spans="1:12" x14ac:dyDescent="0.15">
      <c r="A8878" t="s">
        <v>12</v>
      </c>
      <c r="B8878">
        <v>2432140</v>
      </c>
      <c r="C8878">
        <v>2432160</v>
      </c>
      <c r="D8878" t="s">
        <v>29512</v>
      </c>
      <c r="E8878" t="s">
        <v>90</v>
      </c>
      <c r="F8878" t="s">
        <v>15</v>
      </c>
      <c r="G8878" t="s">
        <v>36</v>
      </c>
      <c r="H8878">
        <v>76</v>
      </c>
      <c r="I8878" t="s">
        <v>29522</v>
      </c>
      <c r="J8878" t="s">
        <v>29523</v>
      </c>
      <c r="K8878" t="s">
        <v>29524</v>
      </c>
      <c r="L8878" t="s">
        <v>77985</v>
      </c>
    </row>
    <row r="8879" spans="1:12" x14ac:dyDescent="0.15">
      <c r="A8879" t="s">
        <v>12</v>
      </c>
      <c r="B8879">
        <v>2432860</v>
      </c>
      <c r="C8879">
        <v>2432880</v>
      </c>
      <c r="D8879" t="s">
        <v>29525</v>
      </c>
      <c r="E8879" t="s">
        <v>90</v>
      </c>
      <c r="F8879" t="s">
        <v>15</v>
      </c>
      <c r="G8879" t="s">
        <v>32</v>
      </c>
      <c r="H8879">
        <v>10</v>
      </c>
      <c r="I8879" t="s">
        <v>29526</v>
      </c>
      <c r="J8879" t="s">
        <v>29527</v>
      </c>
      <c r="K8879" t="s">
        <v>29528</v>
      </c>
      <c r="L8879" t="s">
        <v>78001</v>
      </c>
    </row>
    <row r="8880" spans="1:12" x14ac:dyDescent="0.15">
      <c r="A8880" t="s">
        <v>12</v>
      </c>
      <c r="B8880">
        <v>2432911</v>
      </c>
      <c r="C8880">
        <v>2432931</v>
      </c>
      <c r="D8880" t="s">
        <v>29525</v>
      </c>
      <c r="E8880" t="s">
        <v>90</v>
      </c>
      <c r="F8880" t="s">
        <v>15</v>
      </c>
      <c r="G8880" t="s">
        <v>16</v>
      </c>
      <c r="H8880">
        <v>61</v>
      </c>
      <c r="I8880" t="s">
        <v>29529</v>
      </c>
      <c r="J8880" t="s">
        <v>29530</v>
      </c>
      <c r="K8880" t="s">
        <v>29531</v>
      </c>
      <c r="L8880" t="s">
        <v>77979</v>
      </c>
    </row>
    <row r="8881" spans="1:12" x14ac:dyDescent="0.15">
      <c r="A8881" t="s">
        <v>12</v>
      </c>
      <c r="B8881">
        <v>2432933</v>
      </c>
      <c r="C8881">
        <v>2432953</v>
      </c>
      <c r="D8881" t="s">
        <v>29525</v>
      </c>
      <c r="E8881" t="s">
        <v>90</v>
      </c>
      <c r="F8881" t="s">
        <v>15</v>
      </c>
      <c r="G8881" t="s">
        <v>16</v>
      </c>
      <c r="H8881">
        <v>83</v>
      </c>
      <c r="I8881" t="s">
        <v>29532</v>
      </c>
      <c r="J8881" t="s">
        <v>29533</v>
      </c>
      <c r="K8881" t="s">
        <v>29534</v>
      </c>
      <c r="L8881" t="s">
        <v>77958</v>
      </c>
    </row>
    <row r="8882" spans="1:12" x14ac:dyDescent="0.15">
      <c r="A8882" t="s">
        <v>12</v>
      </c>
      <c r="B8882">
        <v>2432963</v>
      </c>
      <c r="C8882">
        <v>2432983</v>
      </c>
      <c r="D8882" t="s">
        <v>29525</v>
      </c>
      <c r="E8882" t="s">
        <v>90</v>
      </c>
      <c r="F8882" t="s">
        <v>15</v>
      </c>
      <c r="G8882" t="s">
        <v>23</v>
      </c>
      <c r="H8882">
        <v>113</v>
      </c>
      <c r="I8882" t="s">
        <v>29535</v>
      </c>
      <c r="J8882" t="s">
        <v>29536</v>
      </c>
      <c r="K8882" t="s">
        <v>29537</v>
      </c>
      <c r="L8882" t="s">
        <v>77986</v>
      </c>
    </row>
    <row r="8883" spans="1:12" x14ac:dyDescent="0.15">
      <c r="A8883" t="s">
        <v>12</v>
      </c>
      <c r="B8883">
        <v>2433556</v>
      </c>
      <c r="C8883">
        <v>2433576</v>
      </c>
      <c r="D8883" t="s">
        <v>29538</v>
      </c>
      <c r="E8883" t="s">
        <v>90</v>
      </c>
      <c r="F8883" t="s">
        <v>15</v>
      </c>
      <c r="G8883" t="s">
        <v>16</v>
      </c>
      <c r="H8883">
        <v>10</v>
      </c>
      <c r="I8883" t="s">
        <v>29539</v>
      </c>
      <c r="J8883" t="s">
        <v>29540</v>
      </c>
      <c r="K8883" t="s">
        <v>29541</v>
      </c>
      <c r="L8883" t="s">
        <v>78001</v>
      </c>
    </row>
    <row r="8884" spans="1:12" x14ac:dyDescent="0.15">
      <c r="A8884" t="s">
        <v>12</v>
      </c>
      <c r="B8884">
        <v>2433586</v>
      </c>
      <c r="C8884">
        <v>2433606</v>
      </c>
      <c r="D8884" t="s">
        <v>29538</v>
      </c>
      <c r="E8884" t="s">
        <v>90</v>
      </c>
      <c r="F8884" t="s">
        <v>15</v>
      </c>
      <c r="G8884" t="s">
        <v>23</v>
      </c>
      <c r="H8884">
        <v>40</v>
      </c>
      <c r="I8884" t="s">
        <v>29542</v>
      </c>
      <c r="J8884" t="s">
        <v>29543</v>
      </c>
      <c r="K8884" t="s">
        <v>29544</v>
      </c>
      <c r="L8884" t="s">
        <v>77952</v>
      </c>
    </row>
    <row r="8885" spans="1:12" x14ac:dyDescent="0.15">
      <c r="A8885" t="s">
        <v>12</v>
      </c>
      <c r="B8885">
        <v>2433607</v>
      </c>
      <c r="C8885">
        <v>2433627</v>
      </c>
      <c r="D8885" t="s">
        <v>29538</v>
      </c>
      <c r="E8885" t="s">
        <v>90</v>
      </c>
      <c r="F8885" t="s">
        <v>15</v>
      </c>
      <c r="G8885" t="s">
        <v>36</v>
      </c>
      <c r="H8885">
        <v>61</v>
      </c>
      <c r="I8885" t="s">
        <v>29545</v>
      </c>
      <c r="J8885" t="s">
        <v>29546</v>
      </c>
      <c r="K8885" t="s">
        <v>29547</v>
      </c>
      <c r="L8885" t="s">
        <v>77979</v>
      </c>
    </row>
    <row r="8886" spans="1:12" x14ac:dyDescent="0.15">
      <c r="A8886" t="s">
        <v>12</v>
      </c>
      <c r="B8886">
        <v>2433634</v>
      </c>
      <c r="C8886">
        <v>2433654</v>
      </c>
      <c r="D8886" t="s">
        <v>29538</v>
      </c>
      <c r="E8886" t="s">
        <v>90</v>
      </c>
      <c r="F8886" t="s">
        <v>15</v>
      </c>
      <c r="G8886" t="s">
        <v>16</v>
      </c>
      <c r="H8886">
        <v>88</v>
      </c>
      <c r="I8886" t="s">
        <v>29548</v>
      </c>
      <c r="J8886" t="s">
        <v>29549</v>
      </c>
      <c r="K8886" t="s">
        <v>29550</v>
      </c>
      <c r="L8886" t="s">
        <v>77923</v>
      </c>
    </row>
    <row r="8887" spans="1:12" x14ac:dyDescent="0.15">
      <c r="A8887" t="s">
        <v>12</v>
      </c>
      <c r="B8887">
        <v>2434501</v>
      </c>
      <c r="C8887">
        <v>2434521</v>
      </c>
      <c r="D8887" t="s">
        <v>29551</v>
      </c>
      <c r="E8887" t="s">
        <v>90</v>
      </c>
      <c r="F8887" t="s">
        <v>15</v>
      </c>
      <c r="G8887" t="s">
        <v>23</v>
      </c>
      <c r="H8887">
        <v>26</v>
      </c>
      <c r="I8887" t="s">
        <v>29552</v>
      </c>
      <c r="J8887" t="s">
        <v>29553</v>
      </c>
      <c r="K8887" t="s">
        <v>29554</v>
      </c>
      <c r="L8887" t="s">
        <v>78002</v>
      </c>
    </row>
    <row r="8888" spans="1:12" x14ac:dyDescent="0.15">
      <c r="A8888" t="s">
        <v>12</v>
      </c>
      <c r="B8888">
        <v>2434528</v>
      </c>
      <c r="C8888">
        <v>2434548</v>
      </c>
      <c r="D8888" t="s">
        <v>29551</v>
      </c>
      <c r="E8888" t="s">
        <v>90</v>
      </c>
      <c r="F8888" t="s">
        <v>15</v>
      </c>
      <c r="G8888" t="s">
        <v>16</v>
      </c>
      <c r="H8888">
        <v>53</v>
      </c>
      <c r="I8888" t="s">
        <v>29555</v>
      </c>
      <c r="J8888" t="s">
        <v>29556</v>
      </c>
      <c r="K8888" t="s">
        <v>29557</v>
      </c>
      <c r="L8888" t="s">
        <v>77922</v>
      </c>
    </row>
    <row r="8889" spans="1:12" x14ac:dyDescent="0.15">
      <c r="A8889" t="s">
        <v>12</v>
      </c>
      <c r="B8889">
        <v>2434548</v>
      </c>
      <c r="C8889">
        <v>2434568</v>
      </c>
      <c r="D8889" t="s">
        <v>29551</v>
      </c>
      <c r="E8889" t="s">
        <v>90</v>
      </c>
      <c r="F8889" t="s">
        <v>15</v>
      </c>
      <c r="G8889" t="s">
        <v>36</v>
      </c>
      <c r="H8889">
        <v>73</v>
      </c>
      <c r="I8889" t="s">
        <v>29558</v>
      </c>
      <c r="J8889" t="s">
        <v>29559</v>
      </c>
      <c r="K8889" t="s">
        <v>29560</v>
      </c>
      <c r="L8889" t="s">
        <v>77926</v>
      </c>
    </row>
    <row r="8890" spans="1:12" x14ac:dyDescent="0.15">
      <c r="A8890" t="s">
        <v>12</v>
      </c>
      <c r="B8890">
        <v>2434577</v>
      </c>
      <c r="C8890">
        <v>2434597</v>
      </c>
      <c r="D8890" t="s">
        <v>29551</v>
      </c>
      <c r="E8890" t="s">
        <v>90</v>
      </c>
      <c r="F8890" t="s">
        <v>15</v>
      </c>
      <c r="G8890" t="s">
        <v>16</v>
      </c>
      <c r="H8890">
        <v>102</v>
      </c>
      <c r="I8890" t="s">
        <v>29561</v>
      </c>
      <c r="J8890" t="s">
        <v>29562</v>
      </c>
      <c r="K8890" t="s">
        <v>29563</v>
      </c>
      <c r="L8890" t="s">
        <v>77933</v>
      </c>
    </row>
    <row r="8891" spans="1:12" x14ac:dyDescent="0.15">
      <c r="A8891" t="s">
        <v>12</v>
      </c>
      <c r="B8891">
        <v>2436606</v>
      </c>
      <c r="C8891">
        <v>2436626</v>
      </c>
      <c r="D8891" t="s">
        <v>29564</v>
      </c>
      <c r="E8891" t="s">
        <v>29565</v>
      </c>
      <c r="F8891" t="s">
        <v>76</v>
      </c>
      <c r="G8891" t="s">
        <v>16</v>
      </c>
      <c r="H8891">
        <v>10</v>
      </c>
      <c r="I8891" t="s">
        <v>29566</v>
      </c>
      <c r="J8891" t="s">
        <v>29567</v>
      </c>
      <c r="K8891" t="s">
        <v>29568</v>
      </c>
      <c r="L8891" t="s">
        <v>78001</v>
      </c>
    </row>
    <row r="8892" spans="1:12" x14ac:dyDescent="0.15">
      <c r="A8892" t="s">
        <v>12</v>
      </c>
      <c r="B8892">
        <v>2436584</v>
      </c>
      <c r="C8892">
        <v>2436604</v>
      </c>
      <c r="D8892" t="s">
        <v>29564</v>
      </c>
      <c r="E8892" t="s">
        <v>29565</v>
      </c>
      <c r="F8892" t="s">
        <v>76</v>
      </c>
      <c r="G8892" t="s">
        <v>23</v>
      </c>
      <c r="H8892">
        <v>32</v>
      </c>
      <c r="I8892" t="s">
        <v>29569</v>
      </c>
      <c r="J8892" t="s">
        <v>29570</v>
      </c>
      <c r="K8892" t="s">
        <v>29571</v>
      </c>
      <c r="L8892" t="s">
        <v>77918</v>
      </c>
    </row>
    <row r="8893" spans="1:12" x14ac:dyDescent="0.15">
      <c r="A8893" t="s">
        <v>12</v>
      </c>
      <c r="B8893">
        <v>2436555</v>
      </c>
      <c r="C8893">
        <v>2436575</v>
      </c>
      <c r="D8893" t="s">
        <v>29564</v>
      </c>
      <c r="E8893" t="s">
        <v>29565</v>
      </c>
      <c r="F8893" t="s">
        <v>76</v>
      </c>
      <c r="G8893" t="s">
        <v>16</v>
      </c>
      <c r="H8893">
        <v>61</v>
      </c>
      <c r="I8893" t="s">
        <v>29572</v>
      </c>
      <c r="J8893" t="s">
        <v>29573</v>
      </c>
      <c r="K8893" t="s">
        <v>29574</v>
      </c>
      <c r="L8893" t="s">
        <v>77979</v>
      </c>
    </row>
    <row r="8894" spans="1:12" x14ac:dyDescent="0.15">
      <c r="A8894" t="s">
        <v>12</v>
      </c>
      <c r="B8894">
        <v>2436525</v>
      </c>
      <c r="C8894">
        <v>2436545</v>
      </c>
      <c r="D8894" t="s">
        <v>29564</v>
      </c>
      <c r="E8894" t="s">
        <v>29565</v>
      </c>
      <c r="F8894" t="s">
        <v>76</v>
      </c>
      <c r="G8894" t="s">
        <v>16</v>
      </c>
      <c r="H8894">
        <v>91</v>
      </c>
      <c r="I8894" t="s">
        <v>29575</v>
      </c>
      <c r="J8894" t="s">
        <v>29576</v>
      </c>
      <c r="K8894" t="s">
        <v>29577</v>
      </c>
      <c r="L8894" t="s">
        <v>77907</v>
      </c>
    </row>
    <row r="8895" spans="1:12" x14ac:dyDescent="0.15">
      <c r="A8895" t="s">
        <v>12</v>
      </c>
      <c r="B8895">
        <v>2437229</v>
      </c>
      <c r="C8895">
        <v>2437249</v>
      </c>
      <c r="D8895" t="s">
        <v>29578</v>
      </c>
      <c r="E8895" t="s">
        <v>29579</v>
      </c>
      <c r="F8895" t="s">
        <v>76</v>
      </c>
      <c r="G8895" t="s">
        <v>16</v>
      </c>
      <c r="H8895">
        <v>64</v>
      </c>
      <c r="I8895" t="s">
        <v>29580</v>
      </c>
      <c r="J8895" t="s">
        <v>29581</v>
      </c>
      <c r="K8895" t="s">
        <v>29582</v>
      </c>
      <c r="L8895" t="s">
        <v>77989</v>
      </c>
    </row>
    <row r="8896" spans="1:12" x14ac:dyDescent="0.15">
      <c r="A8896" t="s">
        <v>12</v>
      </c>
      <c r="B8896">
        <v>2437207</v>
      </c>
      <c r="C8896">
        <v>2437227</v>
      </c>
      <c r="D8896" t="s">
        <v>29578</v>
      </c>
      <c r="E8896" t="s">
        <v>29579</v>
      </c>
      <c r="F8896" t="s">
        <v>76</v>
      </c>
      <c r="G8896" t="s">
        <v>23</v>
      </c>
      <c r="H8896">
        <v>86</v>
      </c>
      <c r="I8896" t="s">
        <v>29583</v>
      </c>
      <c r="J8896" t="s">
        <v>29584</v>
      </c>
      <c r="K8896" t="s">
        <v>29585</v>
      </c>
      <c r="L8896" t="s">
        <v>77929</v>
      </c>
    </row>
    <row r="8897" spans="1:12" x14ac:dyDescent="0.15">
      <c r="A8897" t="s">
        <v>12</v>
      </c>
      <c r="B8897">
        <v>2437128</v>
      </c>
      <c r="C8897">
        <v>2437148</v>
      </c>
      <c r="D8897" t="s">
        <v>29578</v>
      </c>
      <c r="E8897" t="s">
        <v>29579</v>
      </c>
      <c r="F8897" t="s">
        <v>76</v>
      </c>
      <c r="G8897" t="s">
        <v>36</v>
      </c>
      <c r="H8897">
        <v>165</v>
      </c>
      <c r="I8897" t="s">
        <v>29586</v>
      </c>
      <c r="J8897" t="s">
        <v>29587</v>
      </c>
      <c r="K8897" t="s">
        <v>29588</v>
      </c>
      <c r="L8897" t="s">
        <v>78162</v>
      </c>
    </row>
    <row r="8898" spans="1:12" x14ac:dyDescent="0.15">
      <c r="A8898" t="s">
        <v>12</v>
      </c>
      <c r="B8898">
        <v>2437105</v>
      </c>
      <c r="C8898">
        <v>2437125</v>
      </c>
      <c r="D8898" t="s">
        <v>29578</v>
      </c>
      <c r="E8898" t="s">
        <v>29579</v>
      </c>
      <c r="F8898" t="s">
        <v>76</v>
      </c>
      <c r="G8898" t="s">
        <v>23</v>
      </c>
      <c r="H8898">
        <v>188</v>
      </c>
      <c r="I8898" t="s">
        <v>29589</v>
      </c>
      <c r="J8898" t="s">
        <v>29590</v>
      </c>
      <c r="K8898" t="s">
        <v>29591</v>
      </c>
      <c r="L8898" t="s">
        <v>78074</v>
      </c>
    </row>
    <row r="8899" spans="1:12" x14ac:dyDescent="0.15">
      <c r="A8899" t="s">
        <v>12</v>
      </c>
      <c r="B8899">
        <v>2437438</v>
      </c>
      <c r="C8899">
        <v>2437458</v>
      </c>
      <c r="D8899" t="s">
        <v>29592</v>
      </c>
      <c r="E8899" t="s">
        <v>29593</v>
      </c>
      <c r="F8899" t="s">
        <v>15</v>
      </c>
      <c r="G8899" t="s">
        <v>36</v>
      </c>
      <c r="H8899">
        <v>0</v>
      </c>
      <c r="I8899" t="s">
        <v>29594</v>
      </c>
      <c r="J8899" t="s">
        <v>29595</v>
      </c>
      <c r="K8899" t="s">
        <v>29596</v>
      </c>
      <c r="L8899" t="s">
        <v>77980</v>
      </c>
    </row>
    <row r="8900" spans="1:12" x14ac:dyDescent="0.15">
      <c r="A8900" t="s">
        <v>12</v>
      </c>
      <c r="B8900">
        <v>2437460</v>
      </c>
      <c r="C8900">
        <v>2437480</v>
      </c>
      <c r="D8900" t="s">
        <v>29592</v>
      </c>
      <c r="E8900" t="s">
        <v>29593</v>
      </c>
      <c r="F8900" t="s">
        <v>15</v>
      </c>
      <c r="G8900" t="s">
        <v>32</v>
      </c>
      <c r="H8900">
        <v>22</v>
      </c>
      <c r="I8900" t="s">
        <v>29597</v>
      </c>
      <c r="J8900" t="s">
        <v>29598</v>
      </c>
      <c r="K8900" t="s">
        <v>29599</v>
      </c>
      <c r="L8900" t="s">
        <v>77948</v>
      </c>
    </row>
    <row r="8901" spans="1:12" x14ac:dyDescent="0.15">
      <c r="A8901" t="s">
        <v>12</v>
      </c>
      <c r="B8901">
        <v>2437482</v>
      </c>
      <c r="C8901">
        <v>2437502</v>
      </c>
      <c r="D8901" t="s">
        <v>29592</v>
      </c>
      <c r="E8901" t="s">
        <v>29593</v>
      </c>
      <c r="F8901" t="s">
        <v>15</v>
      </c>
      <c r="G8901" t="s">
        <v>23</v>
      </c>
      <c r="H8901">
        <v>44</v>
      </c>
      <c r="I8901" t="s">
        <v>29600</v>
      </c>
      <c r="J8901" t="s">
        <v>29601</v>
      </c>
      <c r="K8901" t="s">
        <v>29602</v>
      </c>
      <c r="L8901" t="s">
        <v>78016</v>
      </c>
    </row>
    <row r="8902" spans="1:12" x14ac:dyDescent="0.15">
      <c r="A8902" t="s">
        <v>12</v>
      </c>
      <c r="B8902">
        <v>2437548</v>
      </c>
      <c r="C8902">
        <v>2437568</v>
      </c>
      <c r="D8902" t="s">
        <v>29592</v>
      </c>
      <c r="E8902" t="s">
        <v>29593</v>
      </c>
      <c r="F8902" t="s">
        <v>15</v>
      </c>
      <c r="G8902" t="s">
        <v>32</v>
      </c>
      <c r="H8902">
        <v>110</v>
      </c>
      <c r="I8902" t="s">
        <v>29603</v>
      </c>
      <c r="J8902" t="s">
        <v>29604</v>
      </c>
      <c r="K8902" t="s">
        <v>29605</v>
      </c>
      <c r="L8902" t="s">
        <v>78030</v>
      </c>
    </row>
    <row r="8903" spans="1:12" x14ac:dyDescent="0.15">
      <c r="A8903" t="s">
        <v>12</v>
      </c>
      <c r="B8903">
        <v>2437809</v>
      </c>
      <c r="C8903">
        <v>2437829</v>
      </c>
      <c r="D8903" t="s">
        <v>29606</v>
      </c>
      <c r="E8903" t="s">
        <v>90</v>
      </c>
      <c r="F8903" t="s">
        <v>15</v>
      </c>
      <c r="G8903" t="s">
        <v>36</v>
      </c>
      <c r="H8903">
        <v>8</v>
      </c>
      <c r="I8903" t="s">
        <v>29607</v>
      </c>
      <c r="J8903" t="s">
        <v>29608</v>
      </c>
      <c r="K8903" t="s">
        <v>29609</v>
      </c>
      <c r="L8903" t="s">
        <v>77955</v>
      </c>
    </row>
    <row r="8904" spans="1:12" x14ac:dyDescent="0.15">
      <c r="A8904" t="s">
        <v>12</v>
      </c>
      <c r="B8904">
        <v>2437857</v>
      </c>
      <c r="C8904">
        <v>2437877</v>
      </c>
      <c r="D8904" t="s">
        <v>29606</v>
      </c>
      <c r="E8904" t="s">
        <v>90</v>
      </c>
      <c r="F8904" t="s">
        <v>15</v>
      </c>
      <c r="G8904" t="s">
        <v>36</v>
      </c>
      <c r="H8904">
        <v>56</v>
      </c>
      <c r="I8904" t="s">
        <v>29610</v>
      </c>
      <c r="J8904" t="s">
        <v>29611</v>
      </c>
      <c r="K8904" t="s">
        <v>29612</v>
      </c>
      <c r="L8904" t="s">
        <v>77971</v>
      </c>
    </row>
    <row r="8905" spans="1:12" x14ac:dyDescent="0.15">
      <c r="A8905" t="s">
        <v>12</v>
      </c>
      <c r="B8905">
        <v>2437887</v>
      </c>
      <c r="C8905">
        <v>2437907</v>
      </c>
      <c r="D8905" t="s">
        <v>29606</v>
      </c>
      <c r="E8905" t="s">
        <v>90</v>
      </c>
      <c r="F8905" t="s">
        <v>15</v>
      </c>
      <c r="G8905" t="s">
        <v>16</v>
      </c>
      <c r="H8905">
        <v>86</v>
      </c>
      <c r="I8905" t="s">
        <v>29613</v>
      </c>
      <c r="J8905" t="s">
        <v>29614</v>
      </c>
      <c r="K8905" t="s">
        <v>29615</v>
      </c>
      <c r="L8905" t="s">
        <v>77929</v>
      </c>
    </row>
    <row r="8906" spans="1:12" x14ac:dyDescent="0.15">
      <c r="A8906" t="s">
        <v>12</v>
      </c>
      <c r="B8906">
        <v>2437914</v>
      </c>
      <c r="C8906">
        <v>2437934</v>
      </c>
      <c r="D8906" t="s">
        <v>29606</v>
      </c>
      <c r="E8906" t="s">
        <v>90</v>
      </c>
      <c r="F8906" t="s">
        <v>15</v>
      </c>
      <c r="G8906" t="s">
        <v>23</v>
      </c>
      <c r="H8906">
        <v>113</v>
      </c>
      <c r="I8906" t="s">
        <v>29616</v>
      </c>
      <c r="J8906" t="s">
        <v>29617</v>
      </c>
      <c r="K8906" t="s">
        <v>29618</v>
      </c>
      <c r="L8906" t="s">
        <v>77986</v>
      </c>
    </row>
    <row r="8907" spans="1:12" x14ac:dyDescent="0.15">
      <c r="A8907" t="s">
        <v>12</v>
      </c>
      <c r="B8907">
        <v>2438548</v>
      </c>
      <c r="C8907">
        <v>2438568</v>
      </c>
      <c r="D8907" t="s">
        <v>29619</v>
      </c>
      <c r="E8907" t="s">
        <v>90</v>
      </c>
      <c r="F8907" t="s">
        <v>15</v>
      </c>
      <c r="G8907" t="s">
        <v>36</v>
      </c>
      <c r="H8907">
        <v>12</v>
      </c>
      <c r="I8907" t="s">
        <v>29620</v>
      </c>
      <c r="J8907" t="s">
        <v>29621</v>
      </c>
      <c r="K8907" t="s">
        <v>29622</v>
      </c>
      <c r="L8907" t="s">
        <v>77991</v>
      </c>
    </row>
    <row r="8908" spans="1:12" x14ac:dyDescent="0.15">
      <c r="A8908" t="s">
        <v>12</v>
      </c>
      <c r="B8908">
        <v>2438576</v>
      </c>
      <c r="C8908">
        <v>2438596</v>
      </c>
      <c r="D8908" t="s">
        <v>29619</v>
      </c>
      <c r="E8908" t="s">
        <v>90</v>
      </c>
      <c r="F8908" t="s">
        <v>15</v>
      </c>
      <c r="G8908" t="s">
        <v>32</v>
      </c>
      <c r="H8908">
        <v>40</v>
      </c>
      <c r="I8908" t="s">
        <v>29623</v>
      </c>
      <c r="J8908" t="s">
        <v>29624</v>
      </c>
      <c r="K8908" t="s">
        <v>29625</v>
      </c>
      <c r="L8908" t="s">
        <v>77952</v>
      </c>
    </row>
    <row r="8909" spans="1:12" x14ac:dyDescent="0.15">
      <c r="A8909" t="s">
        <v>12</v>
      </c>
      <c r="B8909">
        <v>2438602</v>
      </c>
      <c r="C8909">
        <v>2438622</v>
      </c>
      <c r="D8909" t="s">
        <v>29619</v>
      </c>
      <c r="E8909" t="s">
        <v>90</v>
      </c>
      <c r="F8909" t="s">
        <v>15</v>
      </c>
      <c r="G8909" t="s">
        <v>16</v>
      </c>
      <c r="H8909">
        <v>66</v>
      </c>
      <c r="I8909" t="s">
        <v>29626</v>
      </c>
      <c r="J8909" t="s">
        <v>29627</v>
      </c>
      <c r="K8909" t="s">
        <v>29628</v>
      </c>
      <c r="L8909" t="s">
        <v>77928</v>
      </c>
    </row>
    <row r="8910" spans="1:12" x14ac:dyDescent="0.15">
      <c r="A8910" t="s">
        <v>12</v>
      </c>
      <c r="B8910">
        <v>2438642</v>
      </c>
      <c r="C8910">
        <v>2438662</v>
      </c>
      <c r="D8910" t="s">
        <v>29619</v>
      </c>
      <c r="E8910" t="s">
        <v>90</v>
      </c>
      <c r="F8910" t="s">
        <v>15</v>
      </c>
      <c r="G8910" t="s">
        <v>16</v>
      </c>
      <c r="H8910">
        <v>106</v>
      </c>
      <c r="I8910" t="s">
        <v>29629</v>
      </c>
      <c r="J8910" t="s">
        <v>29630</v>
      </c>
      <c r="K8910" t="s">
        <v>29631</v>
      </c>
      <c r="L8910" t="s">
        <v>77914</v>
      </c>
    </row>
    <row r="8911" spans="1:12" x14ac:dyDescent="0.15">
      <c r="A8911" t="s">
        <v>12</v>
      </c>
      <c r="B8911">
        <v>2439676</v>
      </c>
      <c r="C8911">
        <v>2439696</v>
      </c>
      <c r="D8911" t="s">
        <v>29632</v>
      </c>
      <c r="E8911" t="s">
        <v>90</v>
      </c>
      <c r="F8911" t="s">
        <v>76</v>
      </c>
      <c r="G8911" t="s">
        <v>32</v>
      </c>
      <c r="H8911">
        <v>1</v>
      </c>
      <c r="I8911" t="s">
        <v>29633</v>
      </c>
      <c r="J8911" t="s">
        <v>29634</v>
      </c>
      <c r="K8911" t="s">
        <v>29635</v>
      </c>
      <c r="L8911" t="s">
        <v>77917</v>
      </c>
    </row>
    <row r="8912" spans="1:12" x14ac:dyDescent="0.15">
      <c r="A8912" t="s">
        <v>12</v>
      </c>
      <c r="B8912">
        <v>2439643</v>
      </c>
      <c r="C8912">
        <v>2439663</v>
      </c>
      <c r="D8912" t="s">
        <v>29632</v>
      </c>
      <c r="E8912" t="s">
        <v>90</v>
      </c>
      <c r="F8912" t="s">
        <v>76</v>
      </c>
      <c r="G8912" t="s">
        <v>16</v>
      </c>
      <c r="H8912">
        <v>34</v>
      </c>
      <c r="I8912" t="s">
        <v>29636</v>
      </c>
      <c r="J8912" t="s">
        <v>29637</v>
      </c>
      <c r="K8912" t="s">
        <v>29638</v>
      </c>
      <c r="L8912" t="s">
        <v>77999</v>
      </c>
    </row>
    <row r="8913" spans="1:12" x14ac:dyDescent="0.15">
      <c r="A8913" t="s">
        <v>12</v>
      </c>
      <c r="B8913">
        <v>2439614</v>
      </c>
      <c r="C8913">
        <v>2439634</v>
      </c>
      <c r="D8913" t="s">
        <v>29632</v>
      </c>
      <c r="E8913" t="s">
        <v>90</v>
      </c>
      <c r="F8913" t="s">
        <v>76</v>
      </c>
      <c r="G8913" t="s">
        <v>16</v>
      </c>
      <c r="H8913">
        <v>63</v>
      </c>
      <c r="I8913" t="s">
        <v>29639</v>
      </c>
      <c r="J8913" t="s">
        <v>29640</v>
      </c>
      <c r="K8913" t="s">
        <v>29641</v>
      </c>
      <c r="L8913" t="s">
        <v>77957</v>
      </c>
    </row>
    <row r="8914" spans="1:12" x14ac:dyDescent="0.15">
      <c r="A8914" t="s">
        <v>12</v>
      </c>
      <c r="B8914">
        <v>2439589</v>
      </c>
      <c r="C8914">
        <v>2439609</v>
      </c>
      <c r="D8914" t="s">
        <v>29632</v>
      </c>
      <c r="E8914" t="s">
        <v>90</v>
      </c>
      <c r="F8914" t="s">
        <v>76</v>
      </c>
      <c r="G8914" t="s">
        <v>16</v>
      </c>
      <c r="H8914">
        <v>88</v>
      </c>
      <c r="I8914" t="s">
        <v>29642</v>
      </c>
      <c r="J8914" t="s">
        <v>29643</v>
      </c>
      <c r="K8914" t="s">
        <v>29644</v>
      </c>
      <c r="L8914" t="s">
        <v>77923</v>
      </c>
    </row>
    <row r="8915" spans="1:12" x14ac:dyDescent="0.15">
      <c r="A8915" t="s">
        <v>12</v>
      </c>
      <c r="B8915">
        <v>2440324</v>
      </c>
      <c r="C8915">
        <v>2440344</v>
      </c>
      <c r="D8915" t="s">
        <v>29645</v>
      </c>
      <c r="E8915" t="s">
        <v>90</v>
      </c>
      <c r="F8915" t="s">
        <v>76</v>
      </c>
      <c r="G8915" t="s">
        <v>16</v>
      </c>
      <c r="H8915">
        <v>8</v>
      </c>
      <c r="I8915" t="s">
        <v>29646</v>
      </c>
      <c r="J8915" t="s">
        <v>29647</v>
      </c>
      <c r="K8915" t="s">
        <v>29648</v>
      </c>
      <c r="L8915" t="s">
        <v>77955</v>
      </c>
    </row>
    <row r="8916" spans="1:12" x14ac:dyDescent="0.15">
      <c r="A8916" t="s">
        <v>12</v>
      </c>
      <c r="B8916">
        <v>2440292</v>
      </c>
      <c r="C8916">
        <v>2440312</v>
      </c>
      <c r="D8916" t="s">
        <v>29645</v>
      </c>
      <c r="E8916" t="s">
        <v>90</v>
      </c>
      <c r="F8916" t="s">
        <v>76</v>
      </c>
      <c r="G8916" t="s">
        <v>16</v>
      </c>
      <c r="H8916">
        <v>40</v>
      </c>
      <c r="I8916" t="s">
        <v>29649</v>
      </c>
      <c r="J8916" t="s">
        <v>29650</v>
      </c>
      <c r="K8916" t="s">
        <v>29651</v>
      </c>
      <c r="L8916" t="s">
        <v>77952</v>
      </c>
    </row>
    <row r="8917" spans="1:12" x14ac:dyDescent="0.15">
      <c r="A8917" t="s">
        <v>12</v>
      </c>
      <c r="B8917">
        <v>2440268</v>
      </c>
      <c r="C8917">
        <v>2440288</v>
      </c>
      <c r="D8917" t="s">
        <v>29645</v>
      </c>
      <c r="E8917" t="s">
        <v>90</v>
      </c>
      <c r="F8917" t="s">
        <v>76</v>
      </c>
      <c r="G8917" t="s">
        <v>16</v>
      </c>
      <c r="H8917">
        <v>64</v>
      </c>
      <c r="I8917" t="s">
        <v>29652</v>
      </c>
      <c r="J8917" t="s">
        <v>29653</v>
      </c>
      <c r="K8917" t="s">
        <v>29654</v>
      </c>
      <c r="L8917" t="s">
        <v>77989</v>
      </c>
    </row>
    <row r="8918" spans="1:12" x14ac:dyDescent="0.15">
      <c r="A8918" t="s">
        <v>12</v>
      </c>
      <c r="B8918">
        <v>2440238</v>
      </c>
      <c r="C8918">
        <v>2440258</v>
      </c>
      <c r="D8918" t="s">
        <v>29645</v>
      </c>
      <c r="E8918" t="s">
        <v>90</v>
      </c>
      <c r="F8918" t="s">
        <v>76</v>
      </c>
      <c r="G8918" t="s">
        <v>16</v>
      </c>
      <c r="H8918">
        <v>94</v>
      </c>
      <c r="I8918" t="s">
        <v>29655</v>
      </c>
      <c r="J8918" t="s">
        <v>29656</v>
      </c>
      <c r="K8918" t="s">
        <v>29657</v>
      </c>
      <c r="L8918" t="s">
        <v>77927</v>
      </c>
    </row>
    <row r="8919" spans="1:12" x14ac:dyDescent="0.15">
      <c r="A8919" t="s">
        <v>12</v>
      </c>
      <c r="B8919">
        <v>2441066</v>
      </c>
      <c r="C8919">
        <v>2441086</v>
      </c>
      <c r="D8919" t="s">
        <v>29658</v>
      </c>
      <c r="E8919" t="s">
        <v>90</v>
      </c>
      <c r="F8919" t="s">
        <v>76</v>
      </c>
      <c r="G8919" t="s">
        <v>36</v>
      </c>
      <c r="H8919">
        <v>6</v>
      </c>
      <c r="I8919" t="s">
        <v>29659</v>
      </c>
      <c r="J8919" t="s">
        <v>29660</v>
      </c>
      <c r="K8919" t="s">
        <v>29661</v>
      </c>
      <c r="L8919" t="s">
        <v>78025</v>
      </c>
    </row>
    <row r="8920" spans="1:12" x14ac:dyDescent="0.15">
      <c r="A8920" t="s">
        <v>12</v>
      </c>
      <c r="B8920">
        <v>2441038</v>
      </c>
      <c r="C8920">
        <v>2441058</v>
      </c>
      <c r="D8920" t="s">
        <v>29658</v>
      </c>
      <c r="E8920" t="s">
        <v>90</v>
      </c>
      <c r="F8920" t="s">
        <v>76</v>
      </c>
      <c r="G8920" t="s">
        <v>16</v>
      </c>
      <c r="H8920">
        <v>34</v>
      </c>
      <c r="I8920" t="s">
        <v>29662</v>
      </c>
      <c r="J8920" t="s">
        <v>29663</v>
      </c>
      <c r="K8920" t="s">
        <v>29664</v>
      </c>
      <c r="L8920" t="s">
        <v>77999</v>
      </c>
    </row>
    <row r="8921" spans="1:12" x14ac:dyDescent="0.15">
      <c r="A8921" t="s">
        <v>12</v>
      </c>
      <c r="B8921">
        <v>2441010</v>
      </c>
      <c r="C8921">
        <v>2441030</v>
      </c>
      <c r="D8921" t="s">
        <v>29658</v>
      </c>
      <c r="E8921" t="s">
        <v>90</v>
      </c>
      <c r="F8921" t="s">
        <v>76</v>
      </c>
      <c r="G8921" t="s">
        <v>23</v>
      </c>
      <c r="H8921">
        <v>62</v>
      </c>
      <c r="I8921" t="s">
        <v>29665</v>
      </c>
      <c r="J8921" t="s">
        <v>29666</v>
      </c>
      <c r="K8921" t="s">
        <v>29667</v>
      </c>
      <c r="L8921" t="s">
        <v>77949</v>
      </c>
    </row>
    <row r="8922" spans="1:12" x14ac:dyDescent="0.15">
      <c r="A8922" t="s">
        <v>12</v>
      </c>
      <c r="B8922">
        <v>2440986</v>
      </c>
      <c r="C8922">
        <v>2441006</v>
      </c>
      <c r="D8922" t="s">
        <v>29658</v>
      </c>
      <c r="E8922" t="s">
        <v>90</v>
      </c>
      <c r="F8922" t="s">
        <v>76</v>
      </c>
      <c r="G8922" t="s">
        <v>23</v>
      </c>
      <c r="H8922">
        <v>86</v>
      </c>
      <c r="I8922" t="s">
        <v>29668</v>
      </c>
      <c r="J8922" t="s">
        <v>29669</v>
      </c>
      <c r="K8922" t="s">
        <v>29670</v>
      </c>
      <c r="L8922" t="s">
        <v>77929</v>
      </c>
    </row>
    <row r="8923" spans="1:12" x14ac:dyDescent="0.15">
      <c r="A8923" t="s">
        <v>12</v>
      </c>
      <c r="B8923">
        <v>2441231</v>
      </c>
      <c r="C8923">
        <v>2441251</v>
      </c>
      <c r="D8923" t="s">
        <v>29671</v>
      </c>
      <c r="E8923" t="s">
        <v>90</v>
      </c>
      <c r="F8923" t="s">
        <v>15</v>
      </c>
      <c r="G8923" t="s">
        <v>16</v>
      </c>
      <c r="H8923">
        <v>6</v>
      </c>
      <c r="I8923" t="s">
        <v>29672</v>
      </c>
      <c r="J8923" t="s">
        <v>29673</v>
      </c>
      <c r="K8923" t="s">
        <v>29674</v>
      </c>
      <c r="L8923" t="s">
        <v>78025</v>
      </c>
    </row>
    <row r="8924" spans="1:12" x14ac:dyDescent="0.15">
      <c r="A8924" t="s">
        <v>12</v>
      </c>
      <c r="B8924">
        <v>2441263</v>
      </c>
      <c r="C8924">
        <v>2441283</v>
      </c>
      <c r="D8924" t="s">
        <v>29671</v>
      </c>
      <c r="E8924" t="s">
        <v>90</v>
      </c>
      <c r="F8924" t="s">
        <v>15</v>
      </c>
      <c r="G8924" t="s">
        <v>16</v>
      </c>
      <c r="H8924">
        <v>38</v>
      </c>
      <c r="I8924" t="s">
        <v>29675</v>
      </c>
      <c r="J8924" t="s">
        <v>29676</v>
      </c>
      <c r="K8924" t="s">
        <v>29677</v>
      </c>
      <c r="L8924" t="s">
        <v>78008</v>
      </c>
    </row>
    <row r="8925" spans="1:12" x14ac:dyDescent="0.15">
      <c r="A8925" t="s">
        <v>12</v>
      </c>
      <c r="B8925">
        <v>2441289</v>
      </c>
      <c r="C8925">
        <v>2441309</v>
      </c>
      <c r="D8925" t="s">
        <v>29671</v>
      </c>
      <c r="E8925" t="s">
        <v>90</v>
      </c>
      <c r="F8925" t="s">
        <v>15</v>
      </c>
      <c r="G8925" t="s">
        <v>36</v>
      </c>
      <c r="H8925">
        <v>64</v>
      </c>
      <c r="I8925" t="s">
        <v>29678</v>
      </c>
      <c r="J8925" t="s">
        <v>29679</v>
      </c>
      <c r="K8925" t="s">
        <v>29680</v>
      </c>
      <c r="L8925" t="s">
        <v>77989</v>
      </c>
    </row>
    <row r="8926" spans="1:12" x14ac:dyDescent="0.15">
      <c r="A8926" t="s">
        <v>12</v>
      </c>
      <c r="B8926">
        <v>2441315</v>
      </c>
      <c r="C8926">
        <v>2441335</v>
      </c>
      <c r="D8926" t="s">
        <v>29671</v>
      </c>
      <c r="E8926" t="s">
        <v>90</v>
      </c>
      <c r="F8926" t="s">
        <v>15</v>
      </c>
      <c r="G8926" t="s">
        <v>36</v>
      </c>
      <c r="H8926">
        <v>90</v>
      </c>
      <c r="I8926" t="s">
        <v>29681</v>
      </c>
      <c r="J8926" t="s">
        <v>29682</v>
      </c>
      <c r="K8926" t="s">
        <v>29683</v>
      </c>
      <c r="L8926" t="s">
        <v>78017</v>
      </c>
    </row>
    <row r="8927" spans="1:12" x14ac:dyDescent="0.15">
      <c r="A8927" t="s">
        <v>12</v>
      </c>
      <c r="B8927">
        <v>2442300</v>
      </c>
      <c r="C8927">
        <v>2442320</v>
      </c>
      <c r="D8927" t="s">
        <v>29684</v>
      </c>
      <c r="E8927" t="s">
        <v>90</v>
      </c>
      <c r="F8927" t="s">
        <v>76</v>
      </c>
      <c r="G8927" t="s">
        <v>36</v>
      </c>
      <c r="H8927">
        <v>31</v>
      </c>
      <c r="I8927" t="s">
        <v>29685</v>
      </c>
      <c r="J8927" t="s">
        <v>29686</v>
      </c>
      <c r="K8927" t="s">
        <v>29687</v>
      </c>
      <c r="L8927" t="s">
        <v>77910</v>
      </c>
    </row>
    <row r="8928" spans="1:12" x14ac:dyDescent="0.15">
      <c r="A8928" t="s">
        <v>12</v>
      </c>
      <c r="B8928">
        <v>2442246</v>
      </c>
      <c r="C8928">
        <v>2442266</v>
      </c>
      <c r="D8928" t="s">
        <v>29684</v>
      </c>
      <c r="E8928" t="s">
        <v>90</v>
      </c>
      <c r="F8928" t="s">
        <v>76</v>
      </c>
      <c r="G8928" t="s">
        <v>36</v>
      </c>
      <c r="H8928">
        <v>85</v>
      </c>
      <c r="I8928" t="s">
        <v>29688</v>
      </c>
      <c r="J8928" t="s">
        <v>29689</v>
      </c>
      <c r="K8928" t="s">
        <v>29690</v>
      </c>
      <c r="L8928" t="s">
        <v>77972</v>
      </c>
    </row>
    <row r="8929" spans="1:12" x14ac:dyDescent="0.15">
      <c r="A8929" t="s">
        <v>12</v>
      </c>
      <c r="B8929">
        <v>2442219</v>
      </c>
      <c r="C8929">
        <v>2442239</v>
      </c>
      <c r="D8929" t="s">
        <v>29684</v>
      </c>
      <c r="E8929" t="s">
        <v>90</v>
      </c>
      <c r="F8929" t="s">
        <v>76</v>
      </c>
      <c r="G8929" t="s">
        <v>36</v>
      </c>
      <c r="H8929">
        <v>112</v>
      </c>
      <c r="I8929" t="s">
        <v>29691</v>
      </c>
      <c r="J8929" t="s">
        <v>29692</v>
      </c>
      <c r="K8929" t="s">
        <v>29693</v>
      </c>
      <c r="L8929" t="s">
        <v>77950</v>
      </c>
    </row>
    <row r="8930" spans="1:12" x14ac:dyDescent="0.15">
      <c r="A8930" t="s">
        <v>12</v>
      </c>
      <c r="B8930">
        <v>2442197</v>
      </c>
      <c r="C8930">
        <v>2442217</v>
      </c>
      <c r="D8930" t="s">
        <v>29684</v>
      </c>
      <c r="E8930" t="s">
        <v>90</v>
      </c>
      <c r="F8930" t="s">
        <v>76</v>
      </c>
      <c r="G8930" t="s">
        <v>23</v>
      </c>
      <c r="H8930">
        <v>134</v>
      </c>
      <c r="I8930" t="s">
        <v>29694</v>
      </c>
      <c r="J8930" t="s">
        <v>29695</v>
      </c>
      <c r="K8930" t="s">
        <v>29696</v>
      </c>
      <c r="L8930" t="s">
        <v>78039</v>
      </c>
    </row>
    <row r="8931" spans="1:12" x14ac:dyDescent="0.15">
      <c r="A8931" t="s">
        <v>12</v>
      </c>
      <c r="B8931">
        <v>2442463</v>
      </c>
      <c r="C8931">
        <v>2442483</v>
      </c>
      <c r="D8931" t="s">
        <v>29697</v>
      </c>
      <c r="E8931" t="s">
        <v>90</v>
      </c>
      <c r="F8931" t="s">
        <v>15</v>
      </c>
      <c r="G8931" t="s">
        <v>36</v>
      </c>
      <c r="H8931">
        <v>10</v>
      </c>
      <c r="I8931" t="s">
        <v>29698</v>
      </c>
      <c r="J8931" t="s">
        <v>29699</v>
      </c>
      <c r="K8931" t="s">
        <v>29700</v>
      </c>
      <c r="L8931" t="s">
        <v>78001</v>
      </c>
    </row>
    <row r="8932" spans="1:12" x14ac:dyDescent="0.15">
      <c r="A8932" t="s">
        <v>12</v>
      </c>
      <c r="B8932">
        <v>2442493</v>
      </c>
      <c r="C8932">
        <v>2442513</v>
      </c>
      <c r="D8932" t="s">
        <v>29697</v>
      </c>
      <c r="E8932" t="s">
        <v>90</v>
      </c>
      <c r="F8932" t="s">
        <v>15</v>
      </c>
      <c r="G8932" t="s">
        <v>36</v>
      </c>
      <c r="H8932">
        <v>40</v>
      </c>
      <c r="I8932" t="s">
        <v>29701</v>
      </c>
      <c r="J8932" t="s">
        <v>29702</v>
      </c>
      <c r="K8932" t="s">
        <v>29703</v>
      </c>
      <c r="L8932" t="s">
        <v>77952</v>
      </c>
    </row>
    <row r="8933" spans="1:12" x14ac:dyDescent="0.15">
      <c r="A8933" t="s">
        <v>12</v>
      </c>
      <c r="B8933">
        <v>2442515</v>
      </c>
      <c r="C8933">
        <v>2442535</v>
      </c>
      <c r="D8933" t="s">
        <v>29697</v>
      </c>
      <c r="E8933" t="s">
        <v>90</v>
      </c>
      <c r="F8933" t="s">
        <v>15</v>
      </c>
      <c r="G8933" t="s">
        <v>23</v>
      </c>
      <c r="H8933">
        <v>62</v>
      </c>
      <c r="I8933" t="s">
        <v>29704</v>
      </c>
      <c r="J8933" t="s">
        <v>29705</v>
      </c>
      <c r="K8933" t="s">
        <v>29706</v>
      </c>
      <c r="L8933" t="s">
        <v>77949</v>
      </c>
    </row>
    <row r="8934" spans="1:12" x14ac:dyDescent="0.15">
      <c r="A8934" t="s">
        <v>12</v>
      </c>
      <c r="B8934">
        <v>2442538</v>
      </c>
      <c r="C8934">
        <v>2442558</v>
      </c>
      <c r="D8934" t="s">
        <v>29697</v>
      </c>
      <c r="E8934" t="s">
        <v>90</v>
      </c>
      <c r="F8934" t="s">
        <v>15</v>
      </c>
      <c r="G8934" t="s">
        <v>36</v>
      </c>
      <c r="H8934">
        <v>85</v>
      </c>
      <c r="I8934" t="s">
        <v>29707</v>
      </c>
      <c r="J8934" t="s">
        <v>29708</v>
      </c>
      <c r="K8934" t="s">
        <v>29709</v>
      </c>
      <c r="L8934" t="s">
        <v>77972</v>
      </c>
    </row>
    <row r="8935" spans="1:12" x14ac:dyDescent="0.15">
      <c r="A8935" t="s">
        <v>12</v>
      </c>
      <c r="B8935">
        <v>2443495</v>
      </c>
      <c r="C8935">
        <v>2443515</v>
      </c>
      <c r="D8935" t="s">
        <v>29710</v>
      </c>
      <c r="E8935" t="s">
        <v>90</v>
      </c>
      <c r="F8935" t="s">
        <v>76</v>
      </c>
      <c r="G8935" t="s">
        <v>36</v>
      </c>
      <c r="H8935">
        <v>0</v>
      </c>
      <c r="I8935" t="s">
        <v>29711</v>
      </c>
      <c r="J8935" t="s">
        <v>29712</v>
      </c>
      <c r="K8935" t="s">
        <v>29713</v>
      </c>
      <c r="L8935" t="s">
        <v>77980</v>
      </c>
    </row>
    <row r="8936" spans="1:12" x14ac:dyDescent="0.15">
      <c r="A8936" t="s">
        <v>12</v>
      </c>
      <c r="B8936">
        <v>2443448</v>
      </c>
      <c r="C8936">
        <v>2443468</v>
      </c>
      <c r="D8936" t="s">
        <v>29710</v>
      </c>
      <c r="E8936" t="s">
        <v>90</v>
      </c>
      <c r="F8936" t="s">
        <v>76</v>
      </c>
      <c r="G8936" t="s">
        <v>16</v>
      </c>
      <c r="H8936">
        <v>47</v>
      </c>
      <c r="I8936" t="s">
        <v>29714</v>
      </c>
      <c r="J8936" t="s">
        <v>29715</v>
      </c>
      <c r="K8936" t="s">
        <v>29716</v>
      </c>
      <c r="L8936" t="s">
        <v>77932</v>
      </c>
    </row>
    <row r="8937" spans="1:12" x14ac:dyDescent="0.15">
      <c r="A8937" t="s">
        <v>12</v>
      </c>
      <c r="B8937">
        <v>2443422</v>
      </c>
      <c r="C8937">
        <v>2443442</v>
      </c>
      <c r="D8937" t="s">
        <v>29710</v>
      </c>
      <c r="E8937" t="s">
        <v>90</v>
      </c>
      <c r="F8937" t="s">
        <v>76</v>
      </c>
      <c r="G8937" t="s">
        <v>32</v>
      </c>
      <c r="H8937">
        <v>73</v>
      </c>
      <c r="I8937" t="s">
        <v>29717</v>
      </c>
      <c r="J8937" t="s">
        <v>29718</v>
      </c>
      <c r="K8937" t="s">
        <v>29719</v>
      </c>
      <c r="L8937" t="s">
        <v>77926</v>
      </c>
    </row>
    <row r="8938" spans="1:12" x14ac:dyDescent="0.15">
      <c r="A8938" t="s">
        <v>12</v>
      </c>
      <c r="B8938">
        <v>2443392</v>
      </c>
      <c r="C8938">
        <v>2443412</v>
      </c>
      <c r="D8938" t="s">
        <v>29710</v>
      </c>
      <c r="E8938" t="s">
        <v>90</v>
      </c>
      <c r="F8938" t="s">
        <v>76</v>
      </c>
      <c r="G8938" t="s">
        <v>36</v>
      </c>
      <c r="H8938">
        <v>103</v>
      </c>
      <c r="I8938" t="s">
        <v>29720</v>
      </c>
      <c r="J8938" t="s">
        <v>29721</v>
      </c>
      <c r="K8938" t="s">
        <v>29722</v>
      </c>
      <c r="L8938" t="s">
        <v>77937</v>
      </c>
    </row>
    <row r="8939" spans="1:12" x14ac:dyDescent="0.15">
      <c r="A8939" t="s">
        <v>12</v>
      </c>
      <c r="B8939">
        <v>2443761</v>
      </c>
      <c r="C8939">
        <v>2443781</v>
      </c>
      <c r="D8939" t="s">
        <v>29723</v>
      </c>
      <c r="E8939" t="s">
        <v>90</v>
      </c>
      <c r="F8939" t="s">
        <v>15</v>
      </c>
      <c r="G8939" t="s">
        <v>36</v>
      </c>
      <c r="H8939">
        <v>0</v>
      </c>
      <c r="I8939" t="s">
        <v>29724</v>
      </c>
      <c r="J8939" t="s">
        <v>29725</v>
      </c>
      <c r="K8939" t="s">
        <v>29726</v>
      </c>
      <c r="L8939" t="s">
        <v>77980</v>
      </c>
    </row>
    <row r="8940" spans="1:12" x14ac:dyDescent="0.15">
      <c r="A8940" t="s">
        <v>12</v>
      </c>
      <c r="B8940">
        <v>2443823</v>
      </c>
      <c r="C8940">
        <v>2443843</v>
      </c>
      <c r="D8940" t="s">
        <v>29723</v>
      </c>
      <c r="E8940" t="s">
        <v>90</v>
      </c>
      <c r="F8940" t="s">
        <v>15</v>
      </c>
      <c r="G8940" t="s">
        <v>23</v>
      </c>
      <c r="H8940">
        <v>62</v>
      </c>
      <c r="I8940" t="s">
        <v>29727</v>
      </c>
      <c r="J8940" t="s">
        <v>29728</v>
      </c>
      <c r="K8940" t="s">
        <v>29729</v>
      </c>
      <c r="L8940" t="s">
        <v>77949</v>
      </c>
    </row>
    <row r="8941" spans="1:12" x14ac:dyDescent="0.15">
      <c r="A8941" t="s">
        <v>12</v>
      </c>
      <c r="B8941">
        <v>2443867</v>
      </c>
      <c r="C8941">
        <v>2443887</v>
      </c>
      <c r="D8941" t="s">
        <v>29723</v>
      </c>
      <c r="E8941" t="s">
        <v>90</v>
      </c>
      <c r="F8941" t="s">
        <v>15</v>
      </c>
      <c r="G8941" t="s">
        <v>36</v>
      </c>
      <c r="H8941">
        <v>106</v>
      </c>
      <c r="I8941" t="s">
        <v>29730</v>
      </c>
      <c r="J8941" t="s">
        <v>29731</v>
      </c>
      <c r="K8941" t="s">
        <v>29732</v>
      </c>
      <c r="L8941" t="s">
        <v>77914</v>
      </c>
    </row>
    <row r="8942" spans="1:12" x14ac:dyDescent="0.15">
      <c r="A8942" t="s">
        <v>12</v>
      </c>
      <c r="B8942">
        <v>2443911</v>
      </c>
      <c r="C8942">
        <v>2443931</v>
      </c>
      <c r="D8942" t="s">
        <v>29723</v>
      </c>
      <c r="E8942" t="s">
        <v>90</v>
      </c>
      <c r="F8942" t="s">
        <v>15</v>
      </c>
      <c r="G8942" t="s">
        <v>16</v>
      </c>
      <c r="H8942">
        <v>150</v>
      </c>
      <c r="I8942" t="s">
        <v>29733</v>
      </c>
      <c r="J8942" t="s">
        <v>29734</v>
      </c>
      <c r="K8942" t="s">
        <v>29735</v>
      </c>
      <c r="L8942" t="s">
        <v>78086</v>
      </c>
    </row>
    <row r="8943" spans="1:12" x14ac:dyDescent="0.15">
      <c r="A8943" t="s">
        <v>12</v>
      </c>
      <c r="B8943">
        <v>2444952</v>
      </c>
      <c r="C8943">
        <v>2444972</v>
      </c>
      <c r="D8943" t="s">
        <v>29736</v>
      </c>
      <c r="E8943" t="s">
        <v>90</v>
      </c>
      <c r="F8943" t="s">
        <v>15</v>
      </c>
      <c r="G8943" t="s">
        <v>16</v>
      </c>
      <c r="H8943">
        <v>10</v>
      </c>
      <c r="I8943" t="s">
        <v>29737</v>
      </c>
      <c r="J8943" t="s">
        <v>29738</v>
      </c>
      <c r="K8943" t="s">
        <v>29739</v>
      </c>
      <c r="L8943" t="s">
        <v>78001</v>
      </c>
    </row>
    <row r="8944" spans="1:12" x14ac:dyDescent="0.15">
      <c r="A8944" t="s">
        <v>12</v>
      </c>
      <c r="B8944">
        <v>2444985</v>
      </c>
      <c r="C8944">
        <v>2445005</v>
      </c>
      <c r="D8944" t="s">
        <v>29736</v>
      </c>
      <c r="E8944" t="s">
        <v>90</v>
      </c>
      <c r="F8944" t="s">
        <v>15</v>
      </c>
      <c r="G8944" t="s">
        <v>23</v>
      </c>
      <c r="H8944">
        <v>43</v>
      </c>
      <c r="I8944" t="s">
        <v>29740</v>
      </c>
      <c r="J8944" t="s">
        <v>29741</v>
      </c>
      <c r="K8944" t="s">
        <v>29742</v>
      </c>
      <c r="L8944" t="s">
        <v>77942</v>
      </c>
    </row>
    <row r="8945" spans="1:12" x14ac:dyDescent="0.15">
      <c r="A8945" t="s">
        <v>12</v>
      </c>
      <c r="B8945">
        <v>2445013</v>
      </c>
      <c r="C8945">
        <v>2445033</v>
      </c>
      <c r="D8945" t="s">
        <v>29736</v>
      </c>
      <c r="E8945" t="s">
        <v>90</v>
      </c>
      <c r="F8945" t="s">
        <v>15</v>
      </c>
      <c r="G8945" t="s">
        <v>16</v>
      </c>
      <c r="H8945">
        <v>71</v>
      </c>
      <c r="I8945" t="s">
        <v>29743</v>
      </c>
      <c r="J8945" t="s">
        <v>29744</v>
      </c>
      <c r="K8945" t="s">
        <v>29745</v>
      </c>
      <c r="L8945" t="s">
        <v>77969</v>
      </c>
    </row>
    <row r="8946" spans="1:12" x14ac:dyDescent="0.15">
      <c r="A8946" t="s">
        <v>12</v>
      </c>
      <c r="B8946">
        <v>2445033</v>
      </c>
      <c r="C8946">
        <v>2445053</v>
      </c>
      <c r="D8946" t="s">
        <v>29736</v>
      </c>
      <c r="E8946" t="s">
        <v>90</v>
      </c>
      <c r="F8946" t="s">
        <v>15</v>
      </c>
      <c r="G8946" t="s">
        <v>36</v>
      </c>
      <c r="H8946">
        <v>91</v>
      </c>
      <c r="I8946" t="s">
        <v>29746</v>
      </c>
      <c r="J8946" t="s">
        <v>29747</v>
      </c>
      <c r="K8946" t="s">
        <v>29748</v>
      </c>
      <c r="L8946" t="s">
        <v>77907</v>
      </c>
    </row>
    <row r="8947" spans="1:12" x14ac:dyDescent="0.15">
      <c r="A8947" t="s">
        <v>12</v>
      </c>
      <c r="B8947">
        <v>2446415</v>
      </c>
      <c r="C8947">
        <v>2446435</v>
      </c>
      <c r="D8947" t="s">
        <v>29749</v>
      </c>
      <c r="E8947" t="s">
        <v>29750</v>
      </c>
      <c r="F8947" t="s">
        <v>76</v>
      </c>
      <c r="G8947" t="s">
        <v>32</v>
      </c>
      <c r="H8947">
        <v>1</v>
      </c>
      <c r="I8947" t="s">
        <v>29751</v>
      </c>
      <c r="J8947" t="s">
        <v>29752</v>
      </c>
      <c r="K8947" t="s">
        <v>29753</v>
      </c>
      <c r="L8947" t="s">
        <v>77917</v>
      </c>
    </row>
    <row r="8948" spans="1:12" x14ac:dyDescent="0.15">
      <c r="A8948" t="s">
        <v>12</v>
      </c>
      <c r="B8948">
        <v>2446379</v>
      </c>
      <c r="C8948">
        <v>2446399</v>
      </c>
      <c r="D8948" t="s">
        <v>29749</v>
      </c>
      <c r="E8948" t="s">
        <v>29750</v>
      </c>
      <c r="F8948" t="s">
        <v>76</v>
      </c>
      <c r="G8948" t="s">
        <v>32</v>
      </c>
      <c r="H8948">
        <v>37</v>
      </c>
      <c r="I8948" t="s">
        <v>29754</v>
      </c>
      <c r="J8948" t="s">
        <v>29755</v>
      </c>
      <c r="K8948" t="s">
        <v>29756</v>
      </c>
      <c r="L8948" t="s">
        <v>77906</v>
      </c>
    </row>
    <row r="8949" spans="1:12" x14ac:dyDescent="0.15">
      <c r="A8949" t="s">
        <v>12</v>
      </c>
      <c r="B8949">
        <v>2446346</v>
      </c>
      <c r="C8949">
        <v>2446366</v>
      </c>
      <c r="D8949" t="s">
        <v>29749</v>
      </c>
      <c r="E8949" t="s">
        <v>29750</v>
      </c>
      <c r="F8949" t="s">
        <v>76</v>
      </c>
      <c r="G8949" t="s">
        <v>32</v>
      </c>
      <c r="H8949">
        <v>70</v>
      </c>
      <c r="I8949" t="s">
        <v>29757</v>
      </c>
      <c r="J8949" t="s">
        <v>29758</v>
      </c>
      <c r="K8949" t="s">
        <v>29759</v>
      </c>
      <c r="L8949" t="s">
        <v>77919</v>
      </c>
    </row>
    <row r="8950" spans="1:12" x14ac:dyDescent="0.15">
      <c r="A8950" t="s">
        <v>12</v>
      </c>
      <c r="B8950">
        <v>2446319</v>
      </c>
      <c r="C8950">
        <v>2446339</v>
      </c>
      <c r="D8950" t="s">
        <v>29749</v>
      </c>
      <c r="E8950" t="s">
        <v>29750</v>
      </c>
      <c r="F8950" t="s">
        <v>76</v>
      </c>
      <c r="G8950" t="s">
        <v>32</v>
      </c>
      <c r="H8950">
        <v>97</v>
      </c>
      <c r="I8950" t="s">
        <v>29760</v>
      </c>
      <c r="J8950" t="s">
        <v>29761</v>
      </c>
      <c r="K8950" t="s">
        <v>29762</v>
      </c>
      <c r="L8950" t="s">
        <v>78010</v>
      </c>
    </row>
    <row r="8951" spans="1:12" x14ac:dyDescent="0.15">
      <c r="A8951" t="s">
        <v>12</v>
      </c>
      <c r="B8951">
        <v>2447494</v>
      </c>
      <c r="C8951">
        <v>2447514</v>
      </c>
      <c r="D8951" t="s">
        <v>29763</v>
      </c>
      <c r="E8951" t="s">
        <v>90</v>
      </c>
      <c r="F8951" t="s">
        <v>76</v>
      </c>
      <c r="G8951" t="s">
        <v>16</v>
      </c>
      <c r="H8951">
        <v>0</v>
      </c>
      <c r="I8951" t="s">
        <v>29764</v>
      </c>
      <c r="J8951" t="s">
        <v>29765</v>
      </c>
      <c r="K8951" t="s">
        <v>29766</v>
      </c>
      <c r="L8951" t="s">
        <v>77980</v>
      </c>
    </row>
    <row r="8952" spans="1:12" x14ac:dyDescent="0.15">
      <c r="A8952" t="s">
        <v>12</v>
      </c>
      <c r="B8952">
        <v>2447469</v>
      </c>
      <c r="C8952">
        <v>2447489</v>
      </c>
      <c r="D8952" t="s">
        <v>29763</v>
      </c>
      <c r="E8952" t="s">
        <v>90</v>
      </c>
      <c r="F8952" t="s">
        <v>76</v>
      </c>
      <c r="G8952" t="s">
        <v>36</v>
      </c>
      <c r="H8952">
        <v>25</v>
      </c>
      <c r="I8952" t="s">
        <v>29767</v>
      </c>
      <c r="J8952" t="s">
        <v>29768</v>
      </c>
      <c r="K8952" t="s">
        <v>29769</v>
      </c>
      <c r="L8952" t="s">
        <v>78012</v>
      </c>
    </row>
    <row r="8953" spans="1:12" x14ac:dyDescent="0.15">
      <c r="A8953" t="s">
        <v>12</v>
      </c>
      <c r="B8953">
        <v>2447442</v>
      </c>
      <c r="C8953">
        <v>2447462</v>
      </c>
      <c r="D8953" t="s">
        <v>29763</v>
      </c>
      <c r="E8953" t="s">
        <v>90</v>
      </c>
      <c r="F8953" t="s">
        <v>76</v>
      </c>
      <c r="G8953" t="s">
        <v>16</v>
      </c>
      <c r="H8953">
        <v>52</v>
      </c>
      <c r="I8953" t="s">
        <v>29770</v>
      </c>
      <c r="J8953" t="s">
        <v>29771</v>
      </c>
      <c r="K8953" t="s">
        <v>29772</v>
      </c>
      <c r="L8953" t="s">
        <v>77959</v>
      </c>
    </row>
    <row r="8954" spans="1:12" x14ac:dyDescent="0.15">
      <c r="A8954" t="s">
        <v>12</v>
      </c>
      <c r="B8954">
        <v>2447418</v>
      </c>
      <c r="C8954">
        <v>2447438</v>
      </c>
      <c r="D8954" t="s">
        <v>29763</v>
      </c>
      <c r="E8954" t="s">
        <v>90</v>
      </c>
      <c r="F8954" t="s">
        <v>76</v>
      </c>
      <c r="G8954" t="s">
        <v>16</v>
      </c>
      <c r="H8954">
        <v>76</v>
      </c>
      <c r="I8954" t="s">
        <v>29773</v>
      </c>
      <c r="J8954" t="s">
        <v>29774</v>
      </c>
      <c r="K8954" t="s">
        <v>29775</v>
      </c>
      <c r="L8954" t="s">
        <v>77985</v>
      </c>
    </row>
    <row r="8955" spans="1:12" x14ac:dyDescent="0.15">
      <c r="A8955" t="s">
        <v>12</v>
      </c>
      <c r="B8955">
        <v>2448394</v>
      </c>
      <c r="C8955">
        <v>2448414</v>
      </c>
      <c r="D8955" t="s">
        <v>29776</v>
      </c>
      <c r="E8955" t="s">
        <v>90</v>
      </c>
      <c r="F8955" t="s">
        <v>76</v>
      </c>
      <c r="G8955" t="s">
        <v>16</v>
      </c>
      <c r="H8955">
        <v>16</v>
      </c>
      <c r="I8955" t="s">
        <v>29777</v>
      </c>
      <c r="J8955" t="s">
        <v>29778</v>
      </c>
      <c r="K8955" t="s">
        <v>29779</v>
      </c>
      <c r="L8955" t="s">
        <v>77905</v>
      </c>
    </row>
    <row r="8956" spans="1:12" x14ac:dyDescent="0.15">
      <c r="A8956" t="s">
        <v>12</v>
      </c>
      <c r="B8956">
        <v>2448368</v>
      </c>
      <c r="C8956">
        <v>2448388</v>
      </c>
      <c r="D8956" t="s">
        <v>29776</v>
      </c>
      <c r="E8956" t="s">
        <v>90</v>
      </c>
      <c r="F8956" t="s">
        <v>76</v>
      </c>
      <c r="G8956" t="s">
        <v>16</v>
      </c>
      <c r="H8956">
        <v>42</v>
      </c>
      <c r="I8956" t="s">
        <v>29780</v>
      </c>
      <c r="J8956" t="s">
        <v>29781</v>
      </c>
      <c r="K8956" t="s">
        <v>29782</v>
      </c>
      <c r="L8956" t="s">
        <v>77945</v>
      </c>
    </row>
    <row r="8957" spans="1:12" x14ac:dyDescent="0.15">
      <c r="A8957" t="s">
        <v>12</v>
      </c>
      <c r="B8957">
        <v>2448340</v>
      </c>
      <c r="C8957">
        <v>2448360</v>
      </c>
      <c r="D8957" t="s">
        <v>29776</v>
      </c>
      <c r="E8957" t="s">
        <v>90</v>
      </c>
      <c r="F8957" t="s">
        <v>76</v>
      </c>
      <c r="G8957" t="s">
        <v>23</v>
      </c>
      <c r="H8957">
        <v>70</v>
      </c>
      <c r="I8957" t="s">
        <v>29783</v>
      </c>
      <c r="J8957" t="s">
        <v>29784</v>
      </c>
      <c r="K8957" t="s">
        <v>29785</v>
      </c>
      <c r="L8957" t="s">
        <v>77919</v>
      </c>
    </row>
    <row r="8958" spans="1:12" x14ac:dyDescent="0.15">
      <c r="A8958" t="s">
        <v>12</v>
      </c>
      <c r="B8958">
        <v>2448271</v>
      </c>
      <c r="C8958">
        <v>2448291</v>
      </c>
      <c r="D8958" t="s">
        <v>29776</v>
      </c>
      <c r="E8958" t="s">
        <v>90</v>
      </c>
      <c r="F8958" t="s">
        <v>76</v>
      </c>
      <c r="G8958" t="s">
        <v>32</v>
      </c>
      <c r="H8958">
        <v>139</v>
      </c>
      <c r="I8958" t="s">
        <v>29786</v>
      </c>
      <c r="J8958" t="s">
        <v>29787</v>
      </c>
      <c r="K8958" t="s">
        <v>29788</v>
      </c>
      <c r="L8958" t="s">
        <v>78029</v>
      </c>
    </row>
    <row r="8959" spans="1:12" x14ac:dyDescent="0.15">
      <c r="A8959" t="s">
        <v>12</v>
      </c>
      <c r="B8959">
        <v>2449898</v>
      </c>
      <c r="C8959">
        <v>2449918</v>
      </c>
      <c r="D8959" t="s">
        <v>29789</v>
      </c>
      <c r="E8959" t="s">
        <v>90</v>
      </c>
      <c r="F8959" t="s">
        <v>76</v>
      </c>
      <c r="G8959" t="s">
        <v>36</v>
      </c>
      <c r="H8959">
        <v>24</v>
      </c>
      <c r="I8959" t="s">
        <v>29790</v>
      </c>
      <c r="J8959" t="s">
        <v>29791</v>
      </c>
      <c r="K8959" t="s">
        <v>29792</v>
      </c>
      <c r="L8959" t="s">
        <v>77966</v>
      </c>
    </row>
    <row r="8960" spans="1:12" x14ac:dyDescent="0.15">
      <c r="A8960" t="s">
        <v>12</v>
      </c>
      <c r="B8960">
        <v>2449872</v>
      </c>
      <c r="C8960">
        <v>2449892</v>
      </c>
      <c r="D8960" t="s">
        <v>29789</v>
      </c>
      <c r="E8960" t="s">
        <v>90</v>
      </c>
      <c r="F8960" t="s">
        <v>76</v>
      </c>
      <c r="G8960" t="s">
        <v>23</v>
      </c>
      <c r="H8960">
        <v>50</v>
      </c>
      <c r="I8960" t="s">
        <v>29793</v>
      </c>
      <c r="J8960" t="s">
        <v>29794</v>
      </c>
      <c r="K8960" t="s">
        <v>29795</v>
      </c>
      <c r="L8960" t="s">
        <v>77925</v>
      </c>
    </row>
    <row r="8961" spans="1:12" x14ac:dyDescent="0.15">
      <c r="A8961" t="s">
        <v>12</v>
      </c>
      <c r="B8961">
        <v>2449849</v>
      </c>
      <c r="C8961">
        <v>2449869</v>
      </c>
      <c r="D8961" t="s">
        <v>29789</v>
      </c>
      <c r="E8961" t="s">
        <v>90</v>
      </c>
      <c r="F8961" t="s">
        <v>76</v>
      </c>
      <c r="G8961" t="s">
        <v>23</v>
      </c>
      <c r="H8961">
        <v>73</v>
      </c>
      <c r="I8961" t="s">
        <v>29796</v>
      </c>
      <c r="J8961" t="s">
        <v>29797</v>
      </c>
      <c r="K8961" t="s">
        <v>29798</v>
      </c>
      <c r="L8961" t="s">
        <v>77926</v>
      </c>
    </row>
    <row r="8962" spans="1:12" x14ac:dyDescent="0.15">
      <c r="A8962" t="s">
        <v>12</v>
      </c>
      <c r="B8962">
        <v>2449818</v>
      </c>
      <c r="C8962">
        <v>2449838</v>
      </c>
      <c r="D8962" t="s">
        <v>29789</v>
      </c>
      <c r="E8962" t="s">
        <v>90</v>
      </c>
      <c r="F8962" t="s">
        <v>76</v>
      </c>
      <c r="G8962" t="s">
        <v>23</v>
      </c>
      <c r="H8962">
        <v>104</v>
      </c>
      <c r="I8962" t="s">
        <v>29799</v>
      </c>
      <c r="J8962" t="s">
        <v>29800</v>
      </c>
      <c r="K8962" t="s">
        <v>29801</v>
      </c>
      <c r="L8962" t="s">
        <v>77963</v>
      </c>
    </row>
    <row r="8963" spans="1:12" x14ac:dyDescent="0.15">
      <c r="A8963" t="s">
        <v>12</v>
      </c>
      <c r="B8963">
        <v>2450981</v>
      </c>
      <c r="C8963">
        <v>2451001</v>
      </c>
      <c r="D8963" t="s">
        <v>29802</v>
      </c>
      <c r="E8963" t="s">
        <v>90</v>
      </c>
      <c r="F8963" t="s">
        <v>15</v>
      </c>
      <c r="G8963" t="s">
        <v>36</v>
      </c>
      <c r="H8963">
        <v>12</v>
      </c>
      <c r="I8963" t="s">
        <v>29803</v>
      </c>
      <c r="J8963" t="s">
        <v>29804</v>
      </c>
      <c r="K8963" t="s">
        <v>29805</v>
      </c>
      <c r="L8963" t="s">
        <v>77991</v>
      </c>
    </row>
    <row r="8964" spans="1:12" x14ac:dyDescent="0.15">
      <c r="A8964" t="s">
        <v>12</v>
      </c>
      <c r="B8964">
        <v>2451003</v>
      </c>
      <c r="C8964">
        <v>2451023</v>
      </c>
      <c r="D8964" t="s">
        <v>29802</v>
      </c>
      <c r="E8964" t="s">
        <v>90</v>
      </c>
      <c r="F8964" t="s">
        <v>15</v>
      </c>
      <c r="G8964" t="s">
        <v>16</v>
      </c>
      <c r="H8964">
        <v>34</v>
      </c>
      <c r="I8964" t="s">
        <v>29806</v>
      </c>
      <c r="J8964" t="s">
        <v>29807</v>
      </c>
      <c r="K8964" t="s">
        <v>29808</v>
      </c>
      <c r="L8964" t="s">
        <v>77999</v>
      </c>
    </row>
    <row r="8965" spans="1:12" x14ac:dyDescent="0.15">
      <c r="A8965" t="s">
        <v>12</v>
      </c>
      <c r="B8965">
        <v>2451027</v>
      </c>
      <c r="C8965">
        <v>2451047</v>
      </c>
      <c r="D8965" t="s">
        <v>29802</v>
      </c>
      <c r="E8965" t="s">
        <v>90</v>
      </c>
      <c r="F8965" t="s">
        <v>15</v>
      </c>
      <c r="G8965" t="s">
        <v>16</v>
      </c>
      <c r="H8965">
        <v>58</v>
      </c>
      <c r="I8965" t="s">
        <v>29809</v>
      </c>
      <c r="J8965" t="s">
        <v>29810</v>
      </c>
      <c r="K8965" t="s">
        <v>29811</v>
      </c>
      <c r="L8965" t="s">
        <v>77911</v>
      </c>
    </row>
    <row r="8966" spans="1:12" x14ac:dyDescent="0.15">
      <c r="A8966" t="s">
        <v>12</v>
      </c>
      <c r="B8966">
        <v>2451057</v>
      </c>
      <c r="C8966">
        <v>2451077</v>
      </c>
      <c r="D8966" t="s">
        <v>29802</v>
      </c>
      <c r="E8966" t="s">
        <v>90</v>
      </c>
      <c r="F8966" t="s">
        <v>15</v>
      </c>
      <c r="G8966" t="s">
        <v>23</v>
      </c>
      <c r="H8966">
        <v>88</v>
      </c>
      <c r="I8966" t="s">
        <v>29812</v>
      </c>
      <c r="J8966" t="s">
        <v>29813</v>
      </c>
      <c r="K8966" t="s">
        <v>29814</v>
      </c>
      <c r="L8966" t="s">
        <v>77923</v>
      </c>
    </row>
    <row r="8967" spans="1:12" x14ac:dyDescent="0.15">
      <c r="A8967" t="s">
        <v>12</v>
      </c>
      <c r="B8967">
        <v>2452109</v>
      </c>
      <c r="C8967">
        <v>2452129</v>
      </c>
      <c r="D8967" t="s">
        <v>29815</v>
      </c>
      <c r="E8967" t="s">
        <v>90</v>
      </c>
      <c r="F8967" t="s">
        <v>15</v>
      </c>
      <c r="G8967" t="s">
        <v>36</v>
      </c>
      <c r="H8967">
        <v>25</v>
      </c>
      <c r="I8967" t="s">
        <v>29816</v>
      </c>
      <c r="J8967" t="s">
        <v>29817</v>
      </c>
      <c r="K8967" t="s">
        <v>29818</v>
      </c>
      <c r="L8967" t="s">
        <v>78012</v>
      </c>
    </row>
    <row r="8968" spans="1:12" x14ac:dyDescent="0.15">
      <c r="A8968" t="s">
        <v>12</v>
      </c>
      <c r="B8968">
        <v>2452136</v>
      </c>
      <c r="C8968">
        <v>2452156</v>
      </c>
      <c r="D8968" t="s">
        <v>29815</v>
      </c>
      <c r="E8968" t="s">
        <v>90</v>
      </c>
      <c r="F8968" t="s">
        <v>15</v>
      </c>
      <c r="G8968" t="s">
        <v>16</v>
      </c>
      <c r="H8968">
        <v>52</v>
      </c>
      <c r="I8968" t="s">
        <v>29819</v>
      </c>
      <c r="J8968" t="s">
        <v>29820</v>
      </c>
      <c r="K8968" t="s">
        <v>29821</v>
      </c>
      <c r="L8968" t="s">
        <v>77959</v>
      </c>
    </row>
    <row r="8969" spans="1:12" x14ac:dyDescent="0.15">
      <c r="A8969" t="s">
        <v>12</v>
      </c>
      <c r="B8969">
        <v>2452163</v>
      </c>
      <c r="C8969">
        <v>2452183</v>
      </c>
      <c r="D8969" t="s">
        <v>29815</v>
      </c>
      <c r="E8969" t="s">
        <v>90</v>
      </c>
      <c r="F8969" t="s">
        <v>15</v>
      </c>
      <c r="G8969" t="s">
        <v>23</v>
      </c>
      <c r="H8969">
        <v>79</v>
      </c>
      <c r="I8969" t="s">
        <v>29822</v>
      </c>
      <c r="J8969" t="s">
        <v>29823</v>
      </c>
      <c r="K8969" t="s">
        <v>29824</v>
      </c>
      <c r="L8969" t="s">
        <v>77993</v>
      </c>
    </row>
    <row r="8970" spans="1:12" x14ac:dyDescent="0.15">
      <c r="A8970" t="s">
        <v>12</v>
      </c>
      <c r="B8970">
        <v>2452203</v>
      </c>
      <c r="C8970">
        <v>2452223</v>
      </c>
      <c r="D8970" t="s">
        <v>29815</v>
      </c>
      <c r="E8970" t="s">
        <v>90</v>
      </c>
      <c r="F8970" t="s">
        <v>15</v>
      </c>
      <c r="G8970" t="s">
        <v>36</v>
      </c>
      <c r="H8970">
        <v>119</v>
      </c>
      <c r="I8970" t="s">
        <v>29825</v>
      </c>
      <c r="J8970" t="s">
        <v>29826</v>
      </c>
      <c r="K8970" t="s">
        <v>29827</v>
      </c>
      <c r="L8970" t="s">
        <v>78058</v>
      </c>
    </row>
    <row r="8971" spans="1:12" x14ac:dyDescent="0.15">
      <c r="A8971" t="s">
        <v>12</v>
      </c>
      <c r="B8971">
        <v>2452791</v>
      </c>
      <c r="C8971">
        <v>2452811</v>
      </c>
      <c r="D8971" t="s">
        <v>29828</v>
      </c>
      <c r="E8971" t="s">
        <v>90</v>
      </c>
      <c r="F8971" t="s">
        <v>15</v>
      </c>
      <c r="G8971" t="s">
        <v>16</v>
      </c>
      <c r="H8971">
        <v>17</v>
      </c>
      <c r="I8971" t="s">
        <v>29829</v>
      </c>
      <c r="J8971" t="s">
        <v>29830</v>
      </c>
      <c r="K8971" t="s">
        <v>29831</v>
      </c>
      <c r="L8971" t="s">
        <v>77944</v>
      </c>
    </row>
    <row r="8972" spans="1:12" x14ac:dyDescent="0.15">
      <c r="A8972" t="s">
        <v>12</v>
      </c>
      <c r="B8972">
        <v>2452812</v>
      </c>
      <c r="C8972">
        <v>2452832</v>
      </c>
      <c r="D8972" t="s">
        <v>29828</v>
      </c>
      <c r="E8972" t="s">
        <v>90</v>
      </c>
      <c r="F8972" t="s">
        <v>15</v>
      </c>
      <c r="G8972" t="s">
        <v>23</v>
      </c>
      <c r="H8972">
        <v>38</v>
      </c>
      <c r="I8972" t="s">
        <v>29832</v>
      </c>
      <c r="J8972" t="s">
        <v>29833</v>
      </c>
      <c r="K8972" t="s">
        <v>29834</v>
      </c>
      <c r="L8972" t="s">
        <v>78008</v>
      </c>
    </row>
    <row r="8973" spans="1:12" x14ac:dyDescent="0.15">
      <c r="A8973" t="s">
        <v>12</v>
      </c>
      <c r="B8973">
        <v>2452833</v>
      </c>
      <c r="C8973">
        <v>2452853</v>
      </c>
      <c r="D8973" t="s">
        <v>29828</v>
      </c>
      <c r="E8973" t="s">
        <v>90</v>
      </c>
      <c r="F8973" t="s">
        <v>15</v>
      </c>
      <c r="G8973" t="s">
        <v>23</v>
      </c>
      <c r="H8973">
        <v>59</v>
      </c>
      <c r="I8973" t="s">
        <v>29835</v>
      </c>
      <c r="J8973" t="s">
        <v>29836</v>
      </c>
      <c r="K8973" t="s">
        <v>29837</v>
      </c>
      <c r="L8973" t="s">
        <v>78009</v>
      </c>
    </row>
    <row r="8974" spans="1:12" x14ac:dyDescent="0.15">
      <c r="A8974" t="s">
        <v>12</v>
      </c>
      <c r="B8974">
        <v>2452863</v>
      </c>
      <c r="C8974">
        <v>2452883</v>
      </c>
      <c r="D8974" t="s">
        <v>29828</v>
      </c>
      <c r="E8974" t="s">
        <v>90</v>
      </c>
      <c r="F8974" t="s">
        <v>15</v>
      </c>
      <c r="G8974" t="s">
        <v>32</v>
      </c>
      <c r="H8974">
        <v>89</v>
      </c>
      <c r="I8974" t="s">
        <v>29838</v>
      </c>
      <c r="J8974" t="s">
        <v>29839</v>
      </c>
      <c r="K8974" t="s">
        <v>29840</v>
      </c>
      <c r="L8974" t="s">
        <v>77964</v>
      </c>
    </row>
    <row r="8975" spans="1:12" x14ac:dyDescent="0.15">
      <c r="A8975" t="s">
        <v>12</v>
      </c>
      <c r="B8975">
        <v>2453412</v>
      </c>
      <c r="C8975">
        <v>2453432</v>
      </c>
      <c r="D8975" t="s">
        <v>29841</v>
      </c>
      <c r="E8975" t="s">
        <v>90</v>
      </c>
      <c r="F8975" t="s">
        <v>15</v>
      </c>
      <c r="G8975" t="s">
        <v>16</v>
      </c>
      <c r="H8975">
        <v>19</v>
      </c>
      <c r="I8975" t="s">
        <v>29842</v>
      </c>
      <c r="J8975" t="s">
        <v>29843</v>
      </c>
      <c r="K8975" t="s">
        <v>29844</v>
      </c>
      <c r="L8975" t="s">
        <v>77982</v>
      </c>
    </row>
    <row r="8976" spans="1:12" x14ac:dyDescent="0.15">
      <c r="A8976" t="s">
        <v>12</v>
      </c>
      <c r="B8976">
        <v>2453443</v>
      </c>
      <c r="C8976">
        <v>2453463</v>
      </c>
      <c r="D8976" t="s">
        <v>29841</v>
      </c>
      <c r="E8976" t="s">
        <v>90</v>
      </c>
      <c r="F8976" t="s">
        <v>15</v>
      </c>
      <c r="G8976" t="s">
        <v>36</v>
      </c>
      <c r="H8976">
        <v>50</v>
      </c>
      <c r="I8976" t="s">
        <v>29845</v>
      </c>
      <c r="J8976" t="s">
        <v>29846</v>
      </c>
      <c r="K8976" t="s">
        <v>29847</v>
      </c>
      <c r="L8976" t="s">
        <v>77925</v>
      </c>
    </row>
    <row r="8977" spans="1:12" x14ac:dyDescent="0.15">
      <c r="A8977" t="s">
        <v>12</v>
      </c>
      <c r="B8977">
        <v>2453481</v>
      </c>
      <c r="C8977">
        <v>2453501</v>
      </c>
      <c r="D8977" t="s">
        <v>29841</v>
      </c>
      <c r="E8977" t="s">
        <v>90</v>
      </c>
      <c r="F8977" t="s">
        <v>15</v>
      </c>
      <c r="G8977" t="s">
        <v>16</v>
      </c>
      <c r="H8977">
        <v>88</v>
      </c>
      <c r="I8977" t="s">
        <v>29848</v>
      </c>
      <c r="J8977" t="s">
        <v>29849</v>
      </c>
      <c r="K8977" t="s">
        <v>29850</v>
      </c>
      <c r="L8977" t="s">
        <v>77923</v>
      </c>
    </row>
    <row r="8978" spans="1:12" x14ac:dyDescent="0.15">
      <c r="A8978" t="s">
        <v>12</v>
      </c>
      <c r="B8978">
        <v>2453532</v>
      </c>
      <c r="C8978">
        <v>2453552</v>
      </c>
      <c r="D8978" t="s">
        <v>29841</v>
      </c>
      <c r="E8978" t="s">
        <v>90</v>
      </c>
      <c r="F8978" t="s">
        <v>15</v>
      </c>
      <c r="G8978" t="s">
        <v>32</v>
      </c>
      <c r="H8978">
        <v>139</v>
      </c>
      <c r="I8978" t="s">
        <v>29851</v>
      </c>
      <c r="J8978" t="s">
        <v>29852</v>
      </c>
      <c r="K8978" t="s">
        <v>29853</v>
      </c>
      <c r="L8978" t="s">
        <v>78029</v>
      </c>
    </row>
    <row r="8979" spans="1:12" x14ac:dyDescent="0.15">
      <c r="A8979" t="s">
        <v>12</v>
      </c>
      <c r="B8979">
        <v>2455868</v>
      </c>
      <c r="C8979">
        <v>2455888</v>
      </c>
      <c r="D8979" t="s">
        <v>29854</v>
      </c>
      <c r="E8979" t="s">
        <v>90</v>
      </c>
      <c r="F8979" t="s">
        <v>76</v>
      </c>
      <c r="G8979" t="s">
        <v>36</v>
      </c>
      <c r="H8979">
        <v>0</v>
      </c>
      <c r="I8979" t="s">
        <v>29855</v>
      </c>
      <c r="J8979" t="s">
        <v>29856</v>
      </c>
      <c r="K8979" t="s">
        <v>29857</v>
      </c>
      <c r="L8979" t="s">
        <v>77980</v>
      </c>
    </row>
    <row r="8980" spans="1:12" x14ac:dyDescent="0.15">
      <c r="A8980" t="s">
        <v>12</v>
      </c>
      <c r="B8980">
        <v>2455847</v>
      </c>
      <c r="C8980">
        <v>2455867</v>
      </c>
      <c r="D8980" t="s">
        <v>29854</v>
      </c>
      <c r="E8980" t="s">
        <v>90</v>
      </c>
      <c r="F8980" t="s">
        <v>76</v>
      </c>
      <c r="G8980" t="s">
        <v>16</v>
      </c>
      <c r="H8980">
        <v>21</v>
      </c>
      <c r="I8980" t="s">
        <v>29858</v>
      </c>
      <c r="J8980" t="s">
        <v>29859</v>
      </c>
      <c r="K8980" t="s">
        <v>29860</v>
      </c>
      <c r="L8980" t="s">
        <v>78022</v>
      </c>
    </row>
    <row r="8981" spans="1:12" x14ac:dyDescent="0.15">
      <c r="A8981" t="s">
        <v>12</v>
      </c>
      <c r="B8981">
        <v>2455827</v>
      </c>
      <c r="C8981">
        <v>2455847</v>
      </c>
      <c r="D8981" t="s">
        <v>29854</v>
      </c>
      <c r="E8981" t="s">
        <v>90</v>
      </c>
      <c r="F8981" t="s">
        <v>76</v>
      </c>
      <c r="G8981" t="s">
        <v>36</v>
      </c>
      <c r="H8981">
        <v>41</v>
      </c>
      <c r="I8981" t="s">
        <v>29861</v>
      </c>
      <c r="J8981" t="s">
        <v>29862</v>
      </c>
      <c r="K8981" t="s">
        <v>29863</v>
      </c>
      <c r="L8981" t="s">
        <v>78014</v>
      </c>
    </row>
    <row r="8982" spans="1:12" x14ac:dyDescent="0.15">
      <c r="A8982" t="s">
        <v>12</v>
      </c>
      <c r="B8982">
        <v>2455805</v>
      </c>
      <c r="C8982">
        <v>2455825</v>
      </c>
      <c r="D8982" t="s">
        <v>29854</v>
      </c>
      <c r="E8982" t="s">
        <v>90</v>
      </c>
      <c r="F8982" t="s">
        <v>76</v>
      </c>
      <c r="G8982" t="s">
        <v>32</v>
      </c>
      <c r="H8982">
        <v>63</v>
      </c>
      <c r="I8982" t="s">
        <v>29864</v>
      </c>
      <c r="J8982" t="s">
        <v>29865</v>
      </c>
      <c r="K8982" t="s">
        <v>29866</v>
      </c>
      <c r="L8982" t="s">
        <v>77957</v>
      </c>
    </row>
    <row r="8983" spans="1:12" x14ac:dyDescent="0.15">
      <c r="A8983" t="s">
        <v>12</v>
      </c>
      <c r="B8983">
        <v>2457374</v>
      </c>
      <c r="C8983">
        <v>2457394</v>
      </c>
      <c r="D8983" t="s">
        <v>29867</v>
      </c>
      <c r="E8983" t="s">
        <v>90</v>
      </c>
      <c r="F8983" t="s">
        <v>76</v>
      </c>
      <c r="G8983" t="s">
        <v>36</v>
      </c>
      <c r="H8983">
        <v>8</v>
      </c>
      <c r="I8983" t="s">
        <v>29868</v>
      </c>
      <c r="J8983" t="s">
        <v>29869</v>
      </c>
      <c r="K8983" t="s">
        <v>29870</v>
      </c>
      <c r="L8983" t="s">
        <v>77955</v>
      </c>
    </row>
    <row r="8984" spans="1:12" x14ac:dyDescent="0.15">
      <c r="A8984" t="s">
        <v>12</v>
      </c>
      <c r="B8984">
        <v>2457347</v>
      </c>
      <c r="C8984">
        <v>2457367</v>
      </c>
      <c r="D8984" t="s">
        <v>29867</v>
      </c>
      <c r="E8984" t="s">
        <v>90</v>
      </c>
      <c r="F8984" t="s">
        <v>76</v>
      </c>
      <c r="G8984" t="s">
        <v>36</v>
      </c>
      <c r="H8984">
        <v>35</v>
      </c>
      <c r="I8984" t="s">
        <v>29871</v>
      </c>
      <c r="J8984" t="s">
        <v>29872</v>
      </c>
      <c r="K8984" t="s">
        <v>29873</v>
      </c>
      <c r="L8984" t="s">
        <v>77936</v>
      </c>
    </row>
    <row r="8985" spans="1:12" x14ac:dyDescent="0.15">
      <c r="A8985" t="s">
        <v>12</v>
      </c>
      <c r="B8985">
        <v>2457318</v>
      </c>
      <c r="C8985">
        <v>2457338</v>
      </c>
      <c r="D8985" t="s">
        <v>29867</v>
      </c>
      <c r="E8985" t="s">
        <v>90</v>
      </c>
      <c r="F8985" t="s">
        <v>76</v>
      </c>
      <c r="G8985" t="s">
        <v>16</v>
      </c>
      <c r="H8985">
        <v>64</v>
      </c>
      <c r="I8985" t="s">
        <v>29874</v>
      </c>
      <c r="J8985" t="s">
        <v>29875</v>
      </c>
      <c r="K8985" t="s">
        <v>29876</v>
      </c>
      <c r="L8985" t="s">
        <v>77989</v>
      </c>
    </row>
    <row r="8986" spans="1:12" x14ac:dyDescent="0.15">
      <c r="A8986" t="s">
        <v>12</v>
      </c>
      <c r="B8986">
        <v>2457287</v>
      </c>
      <c r="C8986">
        <v>2457307</v>
      </c>
      <c r="D8986" t="s">
        <v>29867</v>
      </c>
      <c r="E8986" t="s">
        <v>90</v>
      </c>
      <c r="F8986" t="s">
        <v>76</v>
      </c>
      <c r="G8986" t="s">
        <v>23</v>
      </c>
      <c r="H8986">
        <v>95</v>
      </c>
      <c r="I8986" t="s">
        <v>29877</v>
      </c>
      <c r="J8986" t="s">
        <v>29878</v>
      </c>
      <c r="K8986" t="s">
        <v>29879</v>
      </c>
      <c r="L8986" t="s">
        <v>77920</v>
      </c>
    </row>
    <row r="8987" spans="1:12" x14ac:dyDescent="0.15">
      <c r="A8987" t="s">
        <v>12</v>
      </c>
      <c r="B8987">
        <v>2457645</v>
      </c>
      <c r="C8987">
        <v>2457665</v>
      </c>
      <c r="D8987" t="s">
        <v>29880</v>
      </c>
      <c r="E8987" t="s">
        <v>90</v>
      </c>
      <c r="F8987" t="s">
        <v>15</v>
      </c>
      <c r="G8987" t="s">
        <v>32</v>
      </c>
      <c r="H8987">
        <v>0</v>
      </c>
      <c r="I8987" t="s">
        <v>29881</v>
      </c>
      <c r="J8987" t="s">
        <v>29882</v>
      </c>
      <c r="K8987" t="s">
        <v>29883</v>
      </c>
      <c r="L8987" t="s">
        <v>77980</v>
      </c>
    </row>
    <row r="8988" spans="1:12" x14ac:dyDescent="0.15">
      <c r="A8988" t="s">
        <v>12</v>
      </c>
      <c r="B8988">
        <v>2457706</v>
      </c>
      <c r="C8988">
        <v>2457726</v>
      </c>
      <c r="D8988" t="s">
        <v>29880</v>
      </c>
      <c r="E8988" t="s">
        <v>90</v>
      </c>
      <c r="F8988" t="s">
        <v>15</v>
      </c>
      <c r="G8988" t="s">
        <v>36</v>
      </c>
      <c r="H8988">
        <v>61</v>
      </c>
      <c r="I8988" t="s">
        <v>29884</v>
      </c>
      <c r="J8988" t="s">
        <v>29885</v>
      </c>
      <c r="K8988" t="s">
        <v>29886</v>
      </c>
      <c r="L8988" t="s">
        <v>77979</v>
      </c>
    </row>
    <row r="8989" spans="1:12" x14ac:dyDescent="0.15">
      <c r="A8989" t="s">
        <v>12</v>
      </c>
      <c r="B8989">
        <v>2457730</v>
      </c>
      <c r="C8989">
        <v>2457750</v>
      </c>
      <c r="D8989" t="s">
        <v>29880</v>
      </c>
      <c r="E8989" t="s">
        <v>90</v>
      </c>
      <c r="F8989" t="s">
        <v>15</v>
      </c>
      <c r="G8989" t="s">
        <v>23</v>
      </c>
      <c r="H8989">
        <v>85</v>
      </c>
      <c r="I8989" t="s">
        <v>29887</v>
      </c>
      <c r="J8989" t="s">
        <v>29888</v>
      </c>
      <c r="K8989" t="s">
        <v>29889</v>
      </c>
      <c r="L8989" t="s">
        <v>77972</v>
      </c>
    </row>
    <row r="8990" spans="1:12" x14ac:dyDescent="0.15">
      <c r="A8990" t="s">
        <v>12</v>
      </c>
      <c r="B8990">
        <v>2457763</v>
      </c>
      <c r="C8990">
        <v>2457783</v>
      </c>
      <c r="D8990" t="s">
        <v>29880</v>
      </c>
      <c r="E8990" t="s">
        <v>90</v>
      </c>
      <c r="F8990" t="s">
        <v>15</v>
      </c>
      <c r="G8990" t="s">
        <v>23</v>
      </c>
      <c r="H8990">
        <v>118</v>
      </c>
      <c r="I8990" t="s">
        <v>29890</v>
      </c>
      <c r="J8990" t="s">
        <v>29891</v>
      </c>
      <c r="K8990" t="s">
        <v>29892</v>
      </c>
      <c r="L8990" t="s">
        <v>77973</v>
      </c>
    </row>
    <row r="8991" spans="1:12" x14ac:dyDescent="0.15">
      <c r="A8991" t="s">
        <v>12</v>
      </c>
      <c r="B8991">
        <v>2460480</v>
      </c>
      <c r="C8991">
        <v>2460500</v>
      </c>
      <c r="D8991" t="s">
        <v>29893</v>
      </c>
      <c r="E8991" t="s">
        <v>29894</v>
      </c>
      <c r="F8991" t="s">
        <v>76</v>
      </c>
      <c r="G8991" t="s">
        <v>16</v>
      </c>
      <c r="H8991">
        <v>1</v>
      </c>
      <c r="I8991" t="s">
        <v>29895</v>
      </c>
      <c r="J8991" t="s">
        <v>29896</v>
      </c>
      <c r="K8991" t="s">
        <v>29897</v>
      </c>
      <c r="L8991" t="s">
        <v>77917</v>
      </c>
    </row>
    <row r="8992" spans="1:12" x14ac:dyDescent="0.15">
      <c r="A8992" t="s">
        <v>12</v>
      </c>
      <c r="B8992">
        <v>2460460</v>
      </c>
      <c r="C8992">
        <v>2460480</v>
      </c>
      <c r="D8992" t="s">
        <v>29893</v>
      </c>
      <c r="E8992" t="s">
        <v>29894</v>
      </c>
      <c r="F8992" t="s">
        <v>76</v>
      </c>
      <c r="G8992" t="s">
        <v>36</v>
      </c>
      <c r="H8992">
        <v>21</v>
      </c>
      <c r="I8992" t="s">
        <v>29898</v>
      </c>
      <c r="J8992" t="s">
        <v>29899</v>
      </c>
      <c r="K8992" t="s">
        <v>29900</v>
      </c>
      <c r="L8992" t="s">
        <v>78022</v>
      </c>
    </row>
    <row r="8993" spans="1:12" x14ac:dyDescent="0.15">
      <c r="A8993" t="s">
        <v>12</v>
      </c>
      <c r="B8993">
        <v>2460440</v>
      </c>
      <c r="C8993">
        <v>2460460</v>
      </c>
      <c r="D8993" t="s">
        <v>29893</v>
      </c>
      <c r="E8993" t="s">
        <v>29894</v>
      </c>
      <c r="F8993" t="s">
        <v>76</v>
      </c>
      <c r="G8993" t="s">
        <v>23</v>
      </c>
      <c r="H8993">
        <v>41</v>
      </c>
      <c r="I8993" t="s">
        <v>29901</v>
      </c>
      <c r="J8993" t="s">
        <v>29902</v>
      </c>
      <c r="K8993" t="s">
        <v>29903</v>
      </c>
      <c r="L8993" t="s">
        <v>78014</v>
      </c>
    </row>
    <row r="8994" spans="1:12" x14ac:dyDescent="0.15">
      <c r="A8994" t="s">
        <v>12</v>
      </c>
      <c r="B8994">
        <v>2460419</v>
      </c>
      <c r="C8994">
        <v>2460439</v>
      </c>
      <c r="D8994" t="s">
        <v>29893</v>
      </c>
      <c r="E8994" t="s">
        <v>29894</v>
      </c>
      <c r="F8994" t="s">
        <v>76</v>
      </c>
      <c r="G8994" t="s">
        <v>36</v>
      </c>
      <c r="H8994">
        <v>62</v>
      </c>
      <c r="I8994" t="s">
        <v>29904</v>
      </c>
      <c r="J8994" t="s">
        <v>29905</v>
      </c>
      <c r="K8994" t="s">
        <v>29906</v>
      </c>
      <c r="L8994" t="s">
        <v>77949</v>
      </c>
    </row>
    <row r="8995" spans="1:12" x14ac:dyDescent="0.15">
      <c r="A8995" t="s">
        <v>12</v>
      </c>
      <c r="B8995">
        <v>2461002</v>
      </c>
      <c r="C8995">
        <v>2461022</v>
      </c>
      <c r="D8995" t="s">
        <v>29907</v>
      </c>
      <c r="E8995" t="s">
        <v>90</v>
      </c>
      <c r="F8995" t="s">
        <v>76</v>
      </c>
      <c r="G8995" t="s">
        <v>23</v>
      </c>
      <c r="H8995">
        <v>13</v>
      </c>
      <c r="I8995" t="s">
        <v>29908</v>
      </c>
      <c r="J8995" t="s">
        <v>29909</v>
      </c>
      <c r="K8995" t="s">
        <v>29910</v>
      </c>
      <c r="L8995" t="s">
        <v>77935</v>
      </c>
    </row>
    <row r="8996" spans="1:12" x14ac:dyDescent="0.15">
      <c r="A8996" t="s">
        <v>12</v>
      </c>
      <c r="B8996">
        <v>2460977</v>
      </c>
      <c r="C8996">
        <v>2460997</v>
      </c>
      <c r="D8996" t="s">
        <v>29907</v>
      </c>
      <c r="E8996" t="s">
        <v>90</v>
      </c>
      <c r="F8996" t="s">
        <v>76</v>
      </c>
      <c r="G8996" t="s">
        <v>16</v>
      </c>
      <c r="H8996">
        <v>38</v>
      </c>
      <c r="I8996" t="s">
        <v>29911</v>
      </c>
      <c r="J8996" t="s">
        <v>29912</v>
      </c>
      <c r="K8996" t="s">
        <v>29913</v>
      </c>
      <c r="L8996" t="s">
        <v>78008</v>
      </c>
    </row>
    <row r="8997" spans="1:12" x14ac:dyDescent="0.15">
      <c r="A8997" t="s">
        <v>12</v>
      </c>
      <c r="B8997">
        <v>2460957</v>
      </c>
      <c r="C8997">
        <v>2460977</v>
      </c>
      <c r="D8997" t="s">
        <v>29907</v>
      </c>
      <c r="E8997" t="s">
        <v>90</v>
      </c>
      <c r="F8997" t="s">
        <v>76</v>
      </c>
      <c r="G8997" t="s">
        <v>36</v>
      </c>
      <c r="H8997">
        <v>58</v>
      </c>
      <c r="I8997" t="s">
        <v>29914</v>
      </c>
      <c r="J8997" t="s">
        <v>29915</v>
      </c>
      <c r="K8997" t="s">
        <v>29916</v>
      </c>
      <c r="L8997" t="s">
        <v>77911</v>
      </c>
    </row>
    <row r="8998" spans="1:12" x14ac:dyDescent="0.15">
      <c r="A8998" t="s">
        <v>12</v>
      </c>
      <c r="B8998">
        <v>2460918</v>
      </c>
      <c r="C8998">
        <v>2460938</v>
      </c>
      <c r="D8998" t="s">
        <v>29907</v>
      </c>
      <c r="E8998" t="s">
        <v>90</v>
      </c>
      <c r="F8998" t="s">
        <v>76</v>
      </c>
      <c r="G8998" t="s">
        <v>36</v>
      </c>
      <c r="H8998">
        <v>97</v>
      </c>
      <c r="I8998" t="s">
        <v>29917</v>
      </c>
      <c r="J8998" t="s">
        <v>29918</v>
      </c>
      <c r="K8998" t="s">
        <v>29919</v>
      </c>
      <c r="L8998" t="s">
        <v>78010</v>
      </c>
    </row>
    <row r="8999" spans="1:12" x14ac:dyDescent="0.15">
      <c r="A8999" t="s">
        <v>12</v>
      </c>
      <c r="B8999">
        <v>2461347</v>
      </c>
      <c r="C8999">
        <v>2461367</v>
      </c>
      <c r="D8999" t="s">
        <v>29920</v>
      </c>
      <c r="E8999" t="s">
        <v>90</v>
      </c>
      <c r="F8999" t="s">
        <v>76</v>
      </c>
      <c r="G8999" t="s">
        <v>32</v>
      </c>
      <c r="H8999">
        <v>1</v>
      </c>
      <c r="I8999" t="s">
        <v>29921</v>
      </c>
      <c r="J8999" t="s">
        <v>29922</v>
      </c>
      <c r="K8999" t="s">
        <v>29923</v>
      </c>
      <c r="L8999" t="s">
        <v>77917</v>
      </c>
    </row>
    <row r="9000" spans="1:12" x14ac:dyDescent="0.15">
      <c r="A9000" t="s">
        <v>12</v>
      </c>
      <c r="B9000">
        <v>2461311</v>
      </c>
      <c r="C9000">
        <v>2461331</v>
      </c>
      <c r="D9000" t="s">
        <v>29920</v>
      </c>
      <c r="E9000" t="s">
        <v>90</v>
      </c>
      <c r="F9000" t="s">
        <v>76</v>
      </c>
      <c r="G9000" t="s">
        <v>36</v>
      </c>
      <c r="H9000">
        <v>37</v>
      </c>
      <c r="I9000" t="s">
        <v>29924</v>
      </c>
      <c r="J9000" t="s">
        <v>29925</v>
      </c>
      <c r="K9000" t="s">
        <v>29926</v>
      </c>
      <c r="L9000" t="s">
        <v>77906</v>
      </c>
    </row>
    <row r="9001" spans="1:12" x14ac:dyDescent="0.15">
      <c r="A9001" t="s">
        <v>12</v>
      </c>
      <c r="B9001">
        <v>2461286</v>
      </c>
      <c r="C9001">
        <v>2461306</v>
      </c>
      <c r="D9001" t="s">
        <v>29920</v>
      </c>
      <c r="E9001" t="s">
        <v>90</v>
      </c>
      <c r="F9001" t="s">
        <v>76</v>
      </c>
      <c r="G9001" t="s">
        <v>23</v>
      </c>
      <c r="H9001">
        <v>62</v>
      </c>
      <c r="I9001" t="s">
        <v>29927</v>
      </c>
      <c r="J9001" t="s">
        <v>29928</v>
      </c>
      <c r="K9001" t="s">
        <v>29929</v>
      </c>
      <c r="L9001" t="s">
        <v>77949</v>
      </c>
    </row>
    <row r="9002" spans="1:12" x14ac:dyDescent="0.15">
      <c r="A9002" t="s">
        <v>12</v>
      </c>
      <c r="B9002">
        <v>2461263</v>
      </c>
      <c r="C9002">
        <v>2461283</v>
      </c>
      <c r="D9002" t="s">
        <v>29920</v>
      </c>
      <c r="E9002" t="s">
        <v>90</v>
      </c>
      <c r="F9002" t="s">
        <v>76</v>
      </c>
      <c r="G9002" t="s">
        <v>16</v>
      </c>
      <c r="H9002">
        <v>85</v>
      </c>
      <c r="I9002" t="s">
        <v>29930</v>
      </c>
      <c r="J9002" t="s">
        <v>29931</v>
      </c>
      <c r="K9002" t="s">
        <v>29932</v>
      </c>
      <c r="L9002" t="s">
        <v>77972</v>
      </c>
    </row>
    <row r="9003" spans="1:12" x14ac:dyDescent="0.15">
      <c r="A9003" t="s">
        <v>12</v>
      </c>
      <c r="B9003">
        <v>2461914</v>
      </c>
      <c r="C9003">
        <v>2461934</v>
      </c>
      <c r="D9003" t="s">
        <v>29933</v>
      </c>
      <c r="E9003" t="s">
        <v>90</v>
      </c>
      <c r="F9003" t="s">
        <v>76</v>
      </c>
      <c r="G9003" t="s">
        <v>16</v>
      </c>
      <c r="H9003">
        <v>0</v>
      </c>
      <c r="I9003" t="s">
        <v>29934</v>
      </c>
      <c r="J9003" t="s">
        <v>29935</v>
      </c>
      <c r="K9003" t="s">
        <v>29936</v>
      </c>
      <c r="L9003" t="s">
        <v>77980</v>
      </c>
    </row>
    <row r="9004" spans="1:12" x14ac:dyDescent="0.15">
      <c r="A9004" t="s">
        <v>12</v>
      </c>
      <c r="B9004">
        <v>2461892</v>
      </c>
      <c r="C9004">
        <v>2461912</v>
      </c>
      <c r="D9004" t="s">
        <v>29933</v>
      </c>
      <c r="E9004" t="s">
        <v>90</v>
      </c>
      <c r="F9004" t="s">
        <v>76</v>
      </c>
      <c r="G9004" t="s">
        <v>16</v>
      </c>
      <c r="H9004">
        <v>22</v>
      </c>
      <c r="I9004" t="s">
        <v>29937</v>
      </c>
      <c r="J9004" t="s">
        <v>29938</v>
      </c>
      <c r="K9004" t="s">
        <v>29939</v>
      </c>
      <c r="L9004" t="s">
        <v>77948</v>
      </c>
    </row>
    <row r="9005" spans="1:12" x14ac:dyDescent="0.15">
      <c r="A9005" t="s">
        <v>12</v>
      </c>
      <c r="B9005">
        <v>2461847</v>
      </c>
      <c r="C9005">
        <v>2461867</v>
      </c>
      <c r="D9005" t="s">
        <v>29933</v>
      </c>
      <c r="E9005" t="s">
        <v>90</v>
      </c>
      <c r="F9005" t="s">
        <v>76</v>
      </c>
      <c r="G9005" t="s">
        <v>16</v>
      </c>
      <c r="H9005">
        <v>67</v>
      </c>
      <c r="I9005" t="s">
        <v>29940</v>
      </c>
      <c r="J9005" t="s">
        <v>29941</v>
      </c>
      <c r="K9005" t="s">
        <v>29942</v>
      </c>
      <c r="L9005" t="s">
        <v>77981</v>
      </c>
    </row>
    <row r="9006" spans="1:12" x14ac:dyDescent="0.15">
      <c r="A9006" t="s">
        <v>12</v>
      </c>
      <c r="B9006">
        <v>2461826</v>
      </c>
      <c r="C9006">
        <v>2461846</v>
      </c>
      <c r="D9006" t="s">
        <v>29933</v>
      </c>
      <c r="E9006" t="s">
        <v>90</v>
      </c>
      <c r="F9006" t="s">
        <v>76</v>
      </c>
      <c r="G9006" t="s">
        <v>16</v>
      </c>
      <c r="H9006">
        <v>88</v>
      </c>
      <c r="I9006" t="s">
        <v>29943</v>
      </c>
      <c r="J9006" t="s">
        <v>29944</v>
      </c>
      <c r="K9006" t="s">
        <v>29945</v>
      </c>
      <c r="L9006" t="s">
        <v>77923</v>
      </c>
    </row>
    <row r="9007" spans="1:12" x14ac:dyDescent="0.15">
      <c r="A9007" t="s">
        <v>12</v>
      </c>
      <c r="B9007">
        <v>2463884</v>
      </c>
      <c r="C9007">
        <v>2463904</v>
      </c>
      <c r="D9007" t="s">
        <v>29946</v>
      </c>
      <c r="E9007" t="s">
        <v>90</v>
      </c>
      <c r="F9007" t="s">
        <v>76</v>
      </c>
      <c r="G9007" t="s">
        <v>36</v>
      </c>
      <c r="H9007">
        <v>0</v>
      </c>
      <c r="I9007" t="s">
        <v>29947</v>
      </c>
      <c r="J9007" t="s">
        <v>29948</v>
      </c>
      <c r="K9007" t="s">
        <v>29949</v>
      </c>
      <c r="L9007" t="s">
        <v>77980</v>
      </c>
    </row>
    <row r="9008" spans="1:12" x14ac:dyDescent="0.15">
      <c r="A9008" t="s">
        <v>12</v>
      </c>
      <c r="B9008">
        <v>2463859</v>
      </c>
      <c r="C9008">
        <v>2463879</v>
      </c>
      <c r="D9008" t="s">
        <v>29946</v>
      </c>
      <c r="E9008" t="s">
        <v>90</v>
      </c>
      <c r="F9008" t="s">
        <v>76</v>
      </c>
      <c r="G9008" t="s">
        <v>32</v>
      </c>
      <c r="H9008">
        <v>25</v>
      </c>
      <c r="I9008" t="s">
        <v>29950</v>
      </c>
      <c r="J9008" t="s">
        <v>29951</v>
      </c>
      <c r="K9008" t="s">
        <v>29952</v>
      </c>
      <c r="L9008" t="s">
        <v>78012</v>
      </c>
    </row>
    <row r="9009" spans="1:12" x14ac:dyDescent="0.15">
      <c r="A9009" t="s">
        <v>12</v>
      </c>
      <c r="B9009">
        <v>2463832</v>
      </c>
      <c r="C9009">
        <v>2463852</v>
      </c>
      <c r="D9009" t="s">
        <v>29946</v>
      </c>
      <c r="E9009" t="s">
        <v>90</v>
      </c>
      <c r="F9009" t="s">
        <v>76</v>
      </c>
      <c r="G9009" t="s">
        <v>16</v>
      </c>
      <c r="H9009">
        <v>52</v>
      </c>
      <c r="I9009" t="s">
        <v>29953</v>
      </c>
      <c r="J9009" t="s">
        <v>29954</v>
      </c>
      <c r="K9009" t="s">
        <v>29955</v>
      </c>
      <c r="L9009" t="s">
        <v>77959</v>
      </c>
    </row>
    <row r="9010" spans="1:12" x14ac:dyDescent="0.15">
      <c r="A9010" t="s">
        <v>12</v>
      </c>
      <c r="B9010">
        <v>2463811</v>
      </c>
      <c r="C9010">
        <v>2463831</v>
      </c>
      <c r="D9010" t="s">
        <v>29946</v>
      </c>
      <c r="E9010" t="s">
        <v>90</v>
      </c>
      <c r="F9010" t="s">
        <v>76</v>
      </c>
      <c r="G9010" t="s">
        <v>16</v>
      </c>
      <c r="H9010">
        <v>73</v>
      </c>
      <c r="I9010" t="s">
        <v>29956</v>
      </c>
      <c r="J9010" t="s">
        <v>29957</v>
      </c>
      <c r="K9010" t="s">
        <v>29958</v>
      </c>
      <c r="L9010" t="s">
        <v>77926</v>
      </c>
    </row>
    <row r="9011" spans="1:12" x14ac:dyDescent="0.15">
      <c r="A9011" t="s">
        <v>12</v>
      </c>
      <c r="B9011">
        <v>2464614</v>
      </c>
      <c r="C9011">
        <v>2464634</v>
      </c>
      <c r="D9011" t="s">
        <v>29959</v>
      </c>
      <c r="E9011" t="s">
        <v>90</v>
      </c>
      <c r="F9011" t="s">
        <v>76</v>
      </c>
      <c r="G9011" t="s">
        <v>32</v>
      </c>
      <c r="H9011">
        <v>7</v>
      </c>
      <c r="I9011" t="s">
        <v>29960</v>
      </c>
      <c r="J9011" t="s">
        <v>29961</v>
      </c>
      <c r="K9011" t="s">
        <v>29962</v>
      </c>
      <c r="L9011" t="s">
        <v>77909</v>
      </c>
    </row>
    <row r="9012" spans="1:12" x14ac:dyDescent="0.15">
      <c r="A9012" t="s">
        <v>12</v>
      </c>
      <c r="B9012">
        <v>2464581</v>
      </c>
      <c r="C9012">
        <v>2464601</v>
      </c>
      <c r="D9012" t="s">
        <v>29959</v>
      </c>
      <c r="E9012" t="s">
        <v>90</v>
      </c>
      <c r="F9012" t="s">
        <v>76</v>
      </c>
      <c r="G9012" t="s">
        <v>32</v>
      </c>
      <c r="H9012">
        <v>40</v>
      </c>
      <c r="I9012" t="s">
        <v>29963</v>
      </c>
      <c r="J9012" t="s">
        <v>29964</v>
      </c>
      <c r="K9012" t="s">
        <v>29965</v>
      </c>
      <c r="L9012" t="s">
        <v>77952</v>
      </c>
    </row>
    <row r="9013" spans="1:12" x14ac:dyDescent="0.15">
      <c r="A9013" t="s">
        <v>12</v>
      </c>
      <c r="B9013">
        <v>2464544</v>
      </c>
      <c r="C9013">
        <v>2464564</v>
      </c>
      <c r="D9013" t="s">
        <v>29959</v>
      </c>
      <c r="E9013" t="s">
        <v>90</v>
      </c>
      <c r="F9013" t="s">
        <v>76</v>
      </c>
      <c r="G9013" t="s">
        <v>36</v>
      </c>
      <c r="H9013">
        <v>77</v>
      </c>
      <c r="I9013" t="s">
        <v>29966</v>
      </c>
      <c r="J9013" t="s">
        <v>29967</v>
      </c>
      <c r="K9013" t="s">
        <v>29968</v>
      </c>
      <c r="L9013" t="s">
        <v>77960</v>
      </c>
    </row>
    <row r="9014" spans="1:12" x14ac:dyDescent="0.15">
      <c r="A9014" t="s">
        <v>12</v>
      </c>
      <c r="B9014">
        <v>2464522</v>
      </c>
      <c r="C9014">
        <v>2464542</v>
      </c>
      <c r="D9014" t="s">
        <v>29959</v>
      </c>
      <c r="E9014" t="s">
        <v>90</v>
      </c>
      <c r="F9014" t="s">
        <v>76</v>
      </c>
      <c r="G9014" t="s">
        <v>16</v>
      </c>
      <c r="H9014">
        <v>99</v>
      </c>
      <c r="I9014" t="s">
        <v>29969</v>
      </c>
      <c r="J9014" t="s">
        <v>29970</v>
      </c>
      <c r="K9014" t="s">
        <v>29971</v>
      </c>
      <c r="L9014" t="s">
        <v>78051</v>
      </c>
    </row>
    <row r="9015" spans="1:12" x14ac:dyDescent="0.15">
      <c r="A9015" t="s">
        <v>12</v>
      </c>
      <c r="B9015">
        <v>2465407</v>
      </c>
      <c r="C9015">
        <v>2465427</v>
      </c>
      <c r="D9015" t="s">
        <v>29972</v>
      </c>
      <c r="E9015" t="s">
        <v>90</v>
      </c>
      <c r="F9015" t="s">
        <v>76</v>
      </c>
      <c r="G9015" t="s">
        <v>32</v>
      </c>
      <c r="H9015">
        <v>34</v>
      </c>
      <c r="I9015" t="s">
        <v>29973</v>
      </c>
      <c r="J9015" t="s">
        <v>29974</v>
      </c>
      <c r="K9015" t="s">
        <v>29975</v>
      </c>
      <c r="L9015" t="s">
        <v>77999</v>
      </c>
    </row>
    <row r="9016" spans="1:12" x14ac:dyDescent="0.15">
      <c r="A9016" t="s">
        <v>12</v>
      </c>
      <c r="B9016">
        <v>2465382</v>
      </c>
      <c r="C9016">
        <v>2465402</v>
      </c>
      <c r="D9016" t="s">
        <v>29972</v>
      </c>
      <c r="E9016" t="s">
        <v>90</v>
      </c>
      <c r="F9016" t="s">
        <v>76</v>
      </c>
      <c r="G9016" t="s">
        <v>23</v>
      </c>
      <c r="H9016">
        <v>59</v>
      </c>
      <c r="I9016" t="s">
        <v>29976</v>
      </c>
      <c r="J9016" t="s">
        <v>29977</v>
      </c>
      <c r="K9016" t="s">
        <v>29978</v>
      </c>
      <c r="L9016" t="s">
        <v>78009</v>
      </c>
    </row>
    <row r="9017" spans="1:12" x14ac:dyDescent="0.15">
      <c r="A9017" t="s">
        <v>12</v>
      </c>
      <c r="B9017">
        <v>2465355</v>
      </c>
      <c r="C9017">
        <v>2465375</v>
      </c>
      <c r="D9017" t="s">
        <v>29972</v>
      </c>
      <c r="E9017" t="s">
        <v>90</v>
      </c>
      <c r="F9017" t="s">
        <v>76</v>
      </c>
      <c r="G9017" t="s">
        <v>16</v>
      </c>
      <c r="H9017">
        <v>86</v>
      </c>
      <c r="I9017" t="s">
        <v>29979</v>
      </c>
      <c r="J9017" t="s">
        <v>29980</v>
      </c>
      <c r="K9017" t="s">
        <v>29981</v>
      </c>
      <c r="L9017" t="s">
        <v>77929</v>
      </c>
    </row>
    <row r="9018" spans="1:12" x14ac:dyDescent="0.15">
      <c r="A9018" t="s">
        <v>12</v>
      </c>
      <c r="B9018">
        <v>2465332</v>
      </c>
      <c r="C9018">
        <v>2465352</v>
      </c>
      <c r="D9018" t="s">
        <v>29972</v>
      </c>
      <c r="E9018" t="s">
        <v>90</v>
      </c>
      <c r="F9018" t="s">
        <v>76</v>
      </c>
      <c r="G9018" t="s">
        <v>23</v>
      </c>
      <c r="H9018">
        <v>109</v>
      </c>
      <c r="I9018" t="s">
        <v>29982</v>
      </c>
      <c r="J9018" t="s">
        <v>29983</v>
      </c>
      <c r="K9018" t="s">
        <v>29984</v>
      </c>
      <c r="L9018" t="s">
        <v>77947</v>
      </c>
    </row>
    <row r="9019" spans="1:12" x14ac:dyDescent="0.15">
      <c r="A9019" t="s">
        <v>12</v>
      </c>
      <c r="B9019">
        <v>2465769</v>
      </c>
      <c r="C9019">
        <v>2465789</v>
      </c>
      <c r="D9019" t="s">
        <v>29985</v>
      </c>
      <c r="E9019" t="s">
        <v>90</v>
      </c>
      <c r="F9019" t="s">
        <v>76</v>
      </c>
      <c r="G9019" t="s">
        <v>36</v>
      </c>
      <c r="H9019">
        <v>13</v>
      </c>
      <c r="I9019" t="s">
        <v>29986</v>
      </c>
      <c r="J9019" t="s">
        <v>29987</v>
      </c>
      <c r="K9019" t="s">
        <v>29988</v>
      </c>
      <c r="L9019" t="s">
        <v>77935</v>
      </c>
    </row>
    <row r="9020" spans="1:12" x14ac:dyDescent="0.15">
      <c r="A9020" t="s">
        <v>12</v>
      </c>
      <c r="B9020">
        <v>2465691</v>
      </c>
      <c r="C9020">
        <v>2465711</v>
      </c>
      <c r="D9020" t="s">
        <v>29985</v>
      </c>
      <c r="E9020" t="s">
        <v>90</v>
      </c>
      <c r="F9020" t="s">
        <v>76</v>
      </c>
      <c r="G9020" t="s">
        <v>16</v>
      </c>
      <c r="H9020">
        <v>91</v>
      </c>
      <c r="I9020" t="s">
        <v>29989</v>
      </c>
      <c r="J9020" t="s">
        <v>29990</v>
      </c>
      <c r="K9020" t="s">
        <v>29991</v>
      </c>
      <c r="L9020" t="s">
        <v>77907</v>
      </c>
    </row>
    <row r="9021" spans="1:12" x14ac:dyDescent="0.15">
      <c r="A9021" t="s">
        <v>12</v>
      </c>
      <c r="B9021">
        <v>2465649</v>
      </c>
      <c r="C9021">
        <v>2465669</v>
      </c>
      <c r="D9021" t="s">
        <v>29985</v>
      </c>
      <c r="E9021" t="s">
        <v>90</v>
      </c>
      <c r="F9021" t="s">
        <v>76</v>
      </c>
      <c r="G9021" t="s">
        <v>36</v>
      </c>
      <c r="H9021">
        <v>133</v>
      </c>
      <c r="I9021" t="s">
        <v>29992</v>
      </c>
      <c r="J9021" t="s">
        <v>29993</v>
      </c>
      <c r="K9021" t="s">
        <v>29994</v>
      </c>
      <c r="L9021" t="s">
        <v>77995</v>
      </c>
    </row>
    <row r="9022" spans="1:12" x14ac:dyDescent="0.15">
      <c r="A9022" t="s">
        <v>12</v>
      </c>
      <c r="B9022">
        <v>2465619</v>
      </c>
      <c r="C9022">
        <v>2465639</v>
      </c>
      <c r="D9022" t="s">
        <v>29985</v>
      </c>
      <c r="E9022" t="s">
        <v>90</v>
      </c>
      <c r="F9022" t="s">
        <v>76</v>
      </c>
      <c r="G9022" t="s">
        <v>32</v>
      </c>
      <c r="H9022">
        <v>163</v>
      </c>
      <c r="I9022" t="s">
        <v>29995</v>
      </c>
      <c r="J9022" t="s">
        <v>29996</v>
      </c>
      <c r="K9022" t="s">
        <v>29997</v>
      </c>
      <c r="L9022" t="s">
        <v>78065</v>
      </c>
    </row>
    <row r="9023" spans="1:12" x14ac:dyDescent="0.15">
      <c r="A9023" t="s">
        <v>12</v>
      </c>
      <c r="B9023">
        <v>2466208</v>
      </c>
      <c r="C9023">
        <v>2466228</v>
      </c>
      <c r="D9023" t="s">
        <v>29998</v>
      </c>
      <c r="E9023" t="s">
        <v>90</v>
      </c>
      <c r="F9023" t="s">
        <v>15</v>
      </c>
      <c r="G9023" t="s">
        <v>36</v>
      </c>
      <c r="H9023">
        <v>0</v>
      </c>
      <c r="I9023" t="s">
        <v>29999</v>
      </c>
      <c r="J9023" t="s">
        <v>30000</v>
      </c>
      <c r="K9023" t="s">
        <v>30001</v>
      </c>
      <c r="L9023" t="s">
        <v>77980</v>
      </c>
    </row>
    <row r="9024" spans="1:12" x14ac:dyDescent="0.15">
      <c r="A9024" t="s">
        <v>12</v>
      </c>
      <c r="B9024">
        <v>2466231</v>
      </c>
      <c r="C9024">
        <v>2466251</v>
      </c>
      <c r="D9024" t="s">
        <v>29998</v>
      </c>
      <c r="E9024" t="s">
        <v>90</v>
      </c>
      <c r="F9024" t="s">
        <v>15</v>
      </c>
      <c r="G9024" t="s">
        <v>16</v>
      </c>
      <c r="H9024">
        <v>23</v>
      </c>
      <c r="I9024" t="s">
        <v>30002</v>
      </c>
      <c r="J9024" t="s">
        <v>30003</v>
      </c>
      <c r="K9024" t="s">
        <v>30004</v>
      </c>
      <c r="L9024" t="s">
        <v>77975</v>
      </c>
    </row>
    <row r="9025" spans="1:12" x14ac:dyDescent="0.15">
      <c r="A9025" t="s">
        <v>12</v>
      </c>
      <c r="B9025">
        <v>2466264</v>
      </c>
      <c r="C9025">
        <v>2466284</v>
      </c>
      <c r="D9025" t="s">
        <v>29998</v>
      </c>
      <c r="E9025" t="s">
        <v>90</v>
      </c>
      <c r="F9025" t="s">
        <v>15</v>
      </c>
      <c r="G9025" t="s">
        <v>23</v>
      </c>
      <c r="H9025">
        <v>56</v>
      </c>
      <c r="I9025" t="s">
        <v>30005</v>
      </c>
      <c r="J9025" t="s">
        <v>30006</v>
      </c>
      <c r="K9025" t="s">
        <v>30007</v>
      </c>
      <c r="L9025" t="s">
        <v>77971</v>
      </c>
    </row>
    <row r="9026" spans="1:12" x14ac:dyDescent="0.15">
      <c r="A9026" t="s">
        <v>12</v>
      </c>
      <c r="B9026">
        <v>2466286</v>
      </c>
      <c r="C9026">
        <v>2466306</v>
      </c>
      <c r="D9026" t="s">
        <v>29998</v>
      </c>
      <c r="E9026" t="s">
        <v>90</v>
      </c>
      <c r="F9026" t="s">
        <v>15</v>
      </c>
      <c r="G9026" t="s">
        <v>16</v>
      </c>
      <c r="H9026">
        <v>78</v>
      </c>
      <c r="I9026" t="s">
        <v>30008</v>
      </c>
      <c r="J9026" t="s">
        <v>30009</v>
      </c>
      <c r="K9026" t="s">
        <v>30010</v>
      </c>
      <c r="L9026" t="s">
        <v>78000</v>
      </c>
    </row>
    <row r="9027" spans="1:12" x14ac:dyDescent="0.15">
      <c r="A9027" t="s">
        <v>12</v>
      </c>
      <c r="B9027">
        <v>2466663</v>
      </c>
      <c r="C9027">
        <v>2466683</v>
      </c>
      <c r="D9027" t="s">
        <v>30011</v>
      </c>
      <c r="E9027" t="s">
        <v>90</v>
      </c>
      <c r="F9027" t="s">
        <v>15</v>
      </c>
      <c r="G9027" t="s">
        <v>16</v>
      </c>
      <c r="H9027">
        <v>24</v>
      </c>
      <c r="I9027" t="s">
        <v>30012</v>
      </c>
      <c r="J9027" t="s">
        <v>30013</v>
      </c>
      <c r="K9027" t="s">
        <v>30014</v>
      </c>
      <c r="L9027" t="s">
        <v>77966</v>
      </c>
    </row>
    <row r="9028" spans="1:12" x14ac:dyDescent="0.15">
      <c r="A9028" t="s">
        <v>12</v>
      </c>
      <c r="B9028">
        <v>2466696</v>
      </c>
      <c r="C9028">
        <v>2466716</v>
      </c>
      <c r="D9028" t="s">
        <v>30011</v>
      </c>
      <c r="E9028" t="s">
        <v>90</v>
      </c>
      <c r="F9028" t="s">
        <v>15</v>
      </c>
      <c r="G9028" t="s">
        <v>36</v>
      </c>
      <c r="H9028">
        <v>57</v>
      </c>
      <c r="I9028" t="s">
        <v>30015</v>
      </c>
      <c r="J9028" t="s">
        <v>30016</v>
      </c>
      <c r="K9028" t="s">
        <v>30017</v>
      </c>
      <c r="L9028" t="s">
        <v>78049</v>
      </c>
    </row>
    <row r="9029" spans="1:12" x14ac:dyDescent="0.15">
      <c r="A9029" t="s">
        <v>12</v>
      </c>
      <c r="B9029">
        <v>2466723</v>
      </c>
      <c r="C9029">
        <v>2466743</v>
      </c>
      <c r="D9029" t="s">
        <v>30011</v>
      </c>
      <c r="E9029" t="s">
        <v>90</v>
      </c>
      <c r="F9029" t="s">
        <v>15</v>
      </c>
      <c r="G9029" t="s">
        <v>16</v>
      </c>
      <c r="H9029">
        <v>84</v>
      </c>
      <c r="I9029" t="s">
        <v>30018</v>
      </c>
      <c r="J9029" t="s">
        <v>30019</v>
      </c>
      <c r="K9029" t="s">
        <v>30020</v>
      </c>
      <c r="L9029" t="s">
        <v>77946</v>
      </c>
    </row>
    <row r="9030" spans="1:12" x14ac:dyDescent="0.15">
      <c r="A9030" t="s">
        <v>12</v>
      </c>
      <c r="B9030">
        <v>2466746</v>
      </c>
      <c r="C9030">
        <v>2466766</v>
      </c>
      <c r="D9030" t="s">
        <v>30011</v>
      </c>
      <c r="E9030" t="s">
        <v>90</v>
      </c>
      <c r="F9030" t="s">
        <v>15</v>
      </c>
      <c r="G9030" t="s">
        <v>32</v>
      </c>
      <c r="H9030">
        <v>107</v>
      </c>
      <c r="I9030" t="s">
        <v>30021</v>
      </c>
      <c r="J9030" t="s">
        <v>30022</v>
      </c>
      <c r="K9030" t="s">
        <v>30023</v>
      </c>
      <c r="L9030" t="s">
        <v>77983</v>
      </c>
    </row>
    <row r="9031" spans="1:12" x14ac:dyDescent="0.15">
      <c r="A9031" t="s">
        <v>12</v>
      </c>
      <c r="B9031">
        <v>2467657</v>
      </c>
      <c r="C9031">
        <v>2467677</v>
      </c>
      <c r="D9031" t="s">
        <v>30024</v>
      </c>
      <c r="E9031" t="s">
        <v>90</v>
      </c>
      <c r="F9031" t="s">
        <v>15</v>
      </c>
      <c r="G9031" t="s">
        <v>32</v>
      </c>
      <c r="H9031">
        <v>7</v>
      </c>
      <c r="I9031" t="s">
        <v>30025</v>
      </c>
      <c r="J9031" t="s">
        <v>30026</v>
      </c>
      <c r="K9031" t="s">
        <v>30027</v>
      </c>
      <c r="L9031" t="s">
        <v>77909</v>
      </c>
    </row>
    <row r="9032" spans="1:12" x14ac:dyDescent="0.15">
      <c r="A9032" t="s">
        <v>12</v>
      </c>
      <c r="B9032">
        <v>2467677</v>
      </c>
      <c r="C9032">
        <v>2467697</v>
      </c>
      <c r="D9032" t="s">
        <v>30024</v>
      </c>
      <c r="E9032" t="s">
        <v>90</v>
      </c>
      <c r="F9032" t="s">
        <v>15</v>
      </c>
      <c r="G9032" t="s">
        <v>36</v>
      </c>
      <c r="H9032">
        <v>27</v>
      </c>
      <c r="I9032" t="s">
        <v>30028</v>
      </c>
      <c r="J9032" t="s">
        <v>30029</v>
      </c>
      <c r="K9032" t="s">
        <v>30030</v>
      </c>
      <c r="L9032" t="s">
        <v>78013</v>
      </c>
    </row>
    <row r="9033" spans="1:12" x14ac:dyDescent="0.15">
      <c r="A9033" t="s">
        <v>12</v>
      </c>
      <c r="B9033">
        <v>2467724</v>
      </c>
      <c r="C9033">
        <v>2467744</v>
      </c>
      <c r="D9033" t="s">
        <v>30024</v>
      </c>
      <c r="E9033" t="s">
        <v>90</v>
      </c>
      <c r="F9033" t="s">
        <v>15</v>
      </c>
      <c r="G9033" t="s">
        <v>32</v>
      </c>
      <c r="H9033">
        <v>74</v>
      </c>
      <c r="I9033" t="s">
        <v>30031</v>
      </c>
      <c r="J9033" t="s">
        <v>30032</v>
      </c>
      <c r="K9033" t="s">
        <v>30033</v>
      </c>
      <c r="L9033" t="s">
        <v>78005</v>
      </c>
    </row>
    <row r="9034" spans="1:12" x14ac:dyDescent="0.15">
      <c r="A9034" t="s">
        <v>12</v>
      </c>
      <c r="B9034">
        <v>2467755</v>
      </c>
      <c r="C9034">
        <v>2467775</v>
      </c>
      <c r="D9034" t="s">
        <v>30024</v>
      </c>
      <c r="E9034" t="s">
        <v>90</v>
      </c>
      <c r="F9034" t="s">
        <v>15</v>
      </c>
      <c r="G9034" t="s">
        <v>16</v>
      </c>
      <c r="H9034">
        <v>105</v>
      </c>
      <c r="I9034" t="s">
        <v>30034</v>
      </c>
      <c r="J9034" t="s">
        <v>30035</v>
      </c>
      <c r="K9034" t="s">
        <v>30036</v>
      </c>
      <c r="L9034" t="s">
        <v>78028</v>
      </c>
    </row>
    <row r="9035" spans="1:12" x14ac:dyDescent="0.15">
      <c r="A9035" t="s">
        <v>12</v>
      </c>
      <c r="B9035">
        <v>2469915</v>
      </c>
      <c r="C9035">
        <v>2469935</v>
      </c>
      <c r="D9035" t="s">
        <v>30037</v>
      </c>
      <c r="E9035" t="s">
        <v>90</v>
      </c>
      <c r="F9035" t="s">
        <v>76</v>
      </c>
      <c r="G9035" t="s">
        <v>16</v>
      </c>
      <c r="H9035">
        <v>6</v>
      </c>
      <c r="I9035" t="s">
        <v>30038</v>
      </c>
      <c r="J9035" t="s">
        <v>30039</v>
      </c>
      <c r="K9035" t="s">
        <v>30040</v>
      </c>
      <c r="L9035" t="s">
        <v>78025</v>
      </c>
    </row>
    <row r="9036" spans="1:12" x14ac:dyDescent="0.15">
      <c r="A9036" t="s">
        <v>12</v>
      </c>
      <c r="B9036">
        <v>2469893</v>
      </c>
      <c r="C9036">
        <v>2469913</v>
      </c>
      <c r="D9036" t="s">
        <v>30037</v>
      </c>
      <c r="E9036" t="s">
        <v>90</v>
      </c>
      <c r="F9036" t="s">
        <v>76</v>
      </c>
      <c r="G9036" t="s">
        <v>23</v>
      </c>
      <c r="H9036">
        <v>28</v>
      </c>
      <c r="I9036" t="s">
        <v>30041</v>
      </c>
      <c r="J9036" t="s">
        <v>30042</v>
      </c>
      <c r="K9036" t="s">
        <v>30043</v>
      </c>
      <c r="L9036" t="s">
        <v>77956</v>
      </c>
    </row>
    <row r="9037" spans="1:12" x14ac:dyDescent="0.15">
      <c r="A9037" t="s">
        <v>12</v>
      </c>
      <c r="B9037">
        <v>2469870</v>
      </c>
      <c r="C9037">
        <v>2469890</v>
      </c>
      <c r="D9037" t="s">
        <v>30037</v>
      </c>
      <c r="E9037" t="s">
        <v>90</v>
      </c>
      <c r="F9037" t="s">
        <v>76</v>
      </c>
      <c r="G9037" t="s">
        <v>36</v>
      </c>
      <c r="H9037">
        <v>51</v>
      </c>
      <c r="I9037" t="s">
        <v>30044</v>
      </c>
      <c r="J9037" t="s">
        <v>30045</v>
      </c>
      <c r="K9037" t="s">
        <v>30046</v>
      </c>
      <c r="L9037" t="s">
        <v>78023</v>
      </c>
    </row>
    <row r="9038" spans="1:12" x14ac:dyDescent="0.15">
      <c r="A9038" t="s">
        <v>12</v>
      </c>
      <c r="B9038">
        <v>2469830</v>
      </c>
      <c r="C9038">
        <v>2469850</v>
      </c>
      <c r="D9038" t="s">
        <v>30037</v>
      </c>
      <c r="E9038" t="s">
        <v>90</v>
      </c>
      <c r="F9038" t="s">
        <v>76</v>
      </c>
      <c r="G9038" t="s">
        <v>16</v>
      </c>
      <c r="H9038">
        <v>91</v>
      </c>
      <c r="I9038" t="s">
        <v>30047</v>
      </c>
      <c r="J9038" t="s">
        <v>30048</v>
      </c>
      <c r="K9038" t="s">
        <v>30049</v>
      </c>
      <c r="L9038" t="s">
        <v>77907</v>
      </c>
    </row>
    <row r="9039" spans="1:12" x14ac:dyDescent="0.15">
      <c r="A9039" t="s">
        <v>12</v>
      </c>
      <c r="B9039">
        <v>2470402</v>
      </c>
      <c r="C9039">
        <v>2470422</v>
      </c>
      <c r="D9039" t="s">
        <v>30050</v>
      </c>
      <c r="E9039" t="s">
        <v>90</v>
      </c>
      <c r="F9039" t="s">
        <v>15</v>
      </c>
      <c r="G9039" t="s">
        <v>23</v>
      </c>
      <c r="H9039">
        <v>10</v>
      </c>
      <c r="I9039" t="s">
        <v>30051</v>
      </c>
      <c r="J9039" t="s">
        <v>30052</v>
      </c>
      <c r="K9039" t="s">
        <v>30053</v>
      </c>
      <c r="L9039" t="s">
        <v>78001</v>
      </c>
    </row>
    <row r="9040" spans="1:12" x14ac:dyDescent="0.15">
      <c r="A9040" t="s">
        <v>12</v>
      </c>
      <c r="B9040">
        <v>2470441</v>
      </c>
      <c r="C9040">
        <v>2470461</v>
      </c>
      <c r="D9040" t="s">
        <v>30050</v>
      </c>
      <c r="E9040" t="s">
        <v>90</v>
      </c>
      <c r="F9040" t="s">
        <v>15</v>
      </c>
      <c r="G9040" t="s">
        <v>36</v>
      </c>
      <c r="H9040">
        <v>49</v>
      </c>
      <c r="I9040" t="s">
        <v>30054</v>
      </c>
      <c r="J9040" t="s">
        <v>30055</v>
      </c>
      <c r="K9040" t="s">
        <v>30056</v>
      </c>
      <c r="L9040" t="s">
        <v>77913</v>
      </c>
    </row>
    <row r="9041" spans="1:12" x14ac:dyDescent="0.15">
      <c r="A9041" t="s">
        <v>12</v>
      </c>
      <c r="B9041">
        <v>2470469</v>
      </c>
      <c r="C9041">
        <v>2470489</v>
      </c>
      <c r="D9041" t="s">
        <v>30050</v>
      </c>
      <c r="E9041" t="s">
        <v>90</v>
      </c>
      <c r="F9041" t="s">
        <v>15</v>
      </c>
      <c r="G9041" t="s">
        <v>23</v>
      </c>
      <c r="H9041">
        <v>77</v>
      </c>
      <c r="I9041" t="s">
        <v>30057</v>
      </c>
      <c r="J9041" t="s">
        <v>30058</v>
      </c>
      <c r="K9041" t="s">
        <v>30059</v>
      </c>
      <c r="L9041" t="s">
        <v>77960</v>
      </c>
    </row>
    <row r="9042" spans="1:12" x14ac:dyDescent="0.15">
      <c r="A9042" t="s">
        <v>12</v>
      </c>
      <c r="B9042">
        <v>2470492</v>
      </c>
      <c r="C9042">
        <v>2470512</v>
      </c>
      <c r="D9042" t="s">
        <v>30050</v>
      </c>
      <c r="E9042" t="s">
        <v>90</v>
      </c>
      <c r="F9042" t="s">
        <v>15</v>
      </c>
      <c r="G9042" t="s">
        <v>16</v>
      </c>
      <c r="H9042">
        <v>100</v>
      </c>
      <c r="I9042" t="s">
        <v>30060</v>
      </c>
      <c r="J9042" t="s">
        <v>30061</v>
      </c>
      <c r="K9042" t="s">
        <v>30062</v>
      </c>
      <c r="L9042" t="s">
        <v>77953</v>
      </c>
    </row>
    <row r="9043" spans="1:12" x14ac:dyDescent="0.15">
      <c r="A9043" t="s">
        <v>12</v>
      </c>
      <c r="B9043">
        <v>2470849</v>
      </c>
      <c r="C9043">
        <v>2470869</v>
      </c>
      <c r="D9043" t="s">
        <v>30063</v>
      </c>
      <c r="E9043" t="s">
        <v>90</v>
      </c>
      <c r="F9043" t="s">
        <v>15</v>
      </c>
      <c r="G9043" t="s">
        <v>36</v>
      </c>
      <c r="H9043">
        <v>15</v>
      </c>
      <c r="I9043" t="s">
        <v>30064</v>
      </c>
      <c r="J9043" t="s">
        <v>30065</v>
      </c>
      <c r="K9043" t="s">
        <v>30066</v>
      </c>
      <c r="L9043" t="s">
        <v>77970</v>
      </c>
    </row>
    <row r="9044" spans="1:12" x14ac:dyDescent="0.15">
      <c r="A9044" t="s">
        <v>12</v>
      </c>
      <c r="B9044">
        <v>2470895</v>
      </c>
      <c r="C9044">
        <v>2470915</v>
      </c>
      <c r="D9044" t="s">
        <v>30063</v>
      </c>
      <c r="E9044" t="s">
        <v>90</v>
      </c>
      <c r="F9044" t="s">
        <v>15</v>
      </c>
      <c r="G9044" t="s">
        <v>32</v>
      </c>
      <c r="H9044">
        <v>61</v>
      </c>
      <c r="I9044" t="s">
        <v>30067</v>
      </c>
      <c r="J9044" t="s">
        <v>30068</v>
      </c>
      <c r="K9044" t="s">
        <v>30069</v>
      </c>
      <c r="L9044" t="s">
        <v>77979</v>
      </c>
    </row>
    <row r="9045" spans="1:12" x14ac:dyDescent="0.15">
      <c r="A9045" t="s">
        <v>12</v>
      </c>
      <c r="B9045">
        <v>2470919</v>
      </c>
      <c r="C9045">
        <v>2470939</v>
      </c>
      <c r="D9045" t="s">
        <v>30063</v>
      </c>
      <c r="E9045" t="s">
        <v>90</v>
      </c>
      <c r="F9045" t="s">
        <v>15</v>
      </c>
      <c r="G9045" t="s">
        <v>23</v>
      </c>
      <c r="H9045">
        <v>85</v>
      </c>
      <c r="I9045" t="s">
        <v>30070</v>
      </c>
      <c r="J9045" t="s">
        <v>30071</v>
      </c>
      <c r="K9045" t="s">
        <v>30072</v>
      </c>
      <c r="L9045" t="s">
        <v>77972</v>
      </c>
    </row>
    <row r="9046" spans="1:12" x14ac:dyDescent="0.15">
      <c r="A9046" t="s">
        <v>12</v>
      </c>
      <c r="B9046">
        <v>2470943</v>
      </c>
      <c r="C9046">
        <v>2470963</v>
      </c>
      <c r="D9046" t="s">
        <v>30063</v>
      </c>
      <c r="E9046" t="s">
        <v>90</v>
      </c>
      <c r="F9046" t="s">
        <v>15</v>
      </c>
      <c r="G9046" t="s">
        <v>32</v>
      </c>
      <c r="H9046">
        <v>109</v>
      </c>
      <c r="I9046" t="s">
        <v>30073</v>
      </c>
      <c r="J9046" t="s">
        <v>30074</v>
      </c>
      <c r="K9046" t="s">
        <v>30075</v>
      </c>
      <c r="L9046" t="s">
        <v>77947</v>
      </c>
    </row>
    <row r="9047" spans="1:12" x14ac:dyDescent="0.15">
      <c r="A9047" t="s">
        <v>12</v>
      </c>
      <c r="B9047">
        <v>2471641</v>
      </c>
      <c r="C9047">
        <v>2471661</v>
      </c>
      <c r="D9047" t="s">
        <v>30076</v>
      </c>
      <c r="E9047" t="s">
        <v>90</v>
      </c>
      <c r="F9047" t="s">
        <v>15</v>
      </c>
      <c r="G9047" t="s">
        <v>36</v>
      </c>
      <c r="H9047">
        <v>21</v>
      </c>
      <c r="I9047" t="s">
        <v>30077</v>
      </c>
      <c r="J9047" t="s">
        <v>30078</v>
      </c>
      <c r="K9047" t="s">
        <v>30079</v>
      </c>
      <c r="L9047" t="s">
        <v>78022</v>
      </c>
    </row>
    <row r="9048" spans="1:12" x14ac:dyDescent="0.15">
      <c r="A9048" t="s">
        <v>12</v>
      </c>
      <c r="B9048">
        <v>2471666</v>
      </c>
      <c r="C9048">
        <v>2471686</v>
      </c>
      <c r="D9048" t="s">
        <v>30076</v>
      </c>
      <c r="E9048" t="s">
        <v>90</v>
      </c>
      <c r="F9048" t="s">
        <v>15</v>
      </c>
      <c r="G9048" t="s">
        <v>16</v>
      </c>
      <c r="H9048">
        <v>46</v>
      </c>
      <c r="I9048" t="s">
        <v>30080</v>
      </c>
      <c r="J9048" t="s">
        <v>30081</v>
      </c>
      <c r="K9048" t="s">
        <v>30082</v>
      </c>
      <c r="L9048" t="s">
        <v>78004</v>
      </c>
    </row>
    <row r="9049" spans="1:12" x14ac:dyDescent="0.15">
      <c r="A9049" t="s">
        <v>12</v>
      </c>
      <c r="B9049">
        <v>2471689</v>
      </c>
      <c r="C9049">
        <v>2471709</v>
      </c>
      <c r="D9049" t="s">
        <v>30076</v>
      </c>
      <c r="E9049" t="s">
        <v>90</v>
      </c>
      <c r="F9049" t="s">
        <v>15</v>
      </c>
      <c r="G9049" t="s">
        <v>36</v>
      </c>
      <c r="H9049">
        <v>69</v>
      </c>
      <c r="I9049" t="s">
        <v>30083</v>
      </c>
      <c r="J9049" t="s">
        <v>30084</v>
      </c>
      <c r="K9049" t="s">
        <v>30085</v>
      </c>
      <c r="L9049" t="s">
        <v>78015</v>
      </c>
    </row>
    <row r="9050" spans="1:12" x14ac:dyDescent="0.15">
      <c r="A9050" t="s">
        <v>12</v>
      </c>
      <c r="B9050">
        <v>2471712</v>
      </c>
      <c r="C9050">
        <v>2471732</v>
      </c>
      <c r="D9050" t="s">
        <v>30076</v>
      </c>
      <c r="E9050" t="s">
        <v>90</v>
      </c>
      <c r="F9050" t="s">
        <v>15</v>
      </c>
      <c r="G9050" t="s">
        <v>16</v>
      </c>
      <c r="H9050">
        <v>92</v>
      </c>
      <c r="I9050" t="s">
        <v>30086</v>
      </c>
      <c r="J9050" t="s">
        <v>30087</v>
      </c>
      <c r="K9050" t="s">
        <v>30088</v>
      </c>
      <c r="L9050" t="s">
        <v>78032</v>
      </c>
    </row>
    <row r="9051" spans="1:12" x14ac:dyDescent="0.15">
      <c r="A9051" t="s">
        <v>12</v>
      </c>
      <c r="B9051">
        <v>2472384</v>
      </c>
      <c r="C9051">
        <v>2472404</v>
      </c>
      <c r="D9051" t="s">
        <v>30089</v>
      </c>
      <c r="E9051" t="s">
        <v>90</v>
      </c>
      <c r="F9051" t="s">
        <v>76</v>
      </c>
      <c r="G9051" t="s">
        <v>32</v>
      </c>
      <c r="H9051">
        <v>1</v>
      </c>
      <c r="I9051" t="s">
        <v>30090</v>
      </c>
      <c r="J9051" t="s">
        <v>30091</v>
      </c>
      <c r="K9051" t="s">
        <v>30092</v>
      </c>
      <c r="L9051" t="s">
        <v>77917</v>
      </c>
    </row>
    <row r="9052" spans="1:12" x14ac:dyDescent="0.15">
      <c r="A9052" t="s">
        <v>12</v>
      </c>
      <c r="B9052">
        <v>2472359</v>
      </c>
      <c r="C9052">
        <v>2472379</v>
      </c>
      <c r="D9052" t="s">
        <v>30089</v>
      </c>
      <c r="E9052" t="s">
        <v>90</v>
      </c>
      <c r="F9052" t="s">
        <v>76</v>
      </c>
      <c r="G9052" t="s">
        <v>23</v>
      </c>
      <c r="H9052">
        <v>26</v>
      </c>
      <c r="I9052" t="s">
        <v>30093</v>
      </c>
      <c r="J9052" t="s">
        <v>30094</v>
      </c>
      <c r="K9052" t="s">
        <v>30095</v>
      </c>
      <c r="L9052" t="s">
        <v>78002</v>
      </c>
    </row>
    <row r="9053" spans="1:12" x14ac:dyDescent="0.15">
      <c r="A9053" t="s">
        <v>12</v>
      </c>
      <c r="B9053">
        <v>2472329</v>
      </c>
      <c r="C9053">
        <v>2472349</v>
      </c>
      <c r="D9053" t="s">
        <v>30089</v>
      </c>
      <c r="E9053" t="s">
        <v>90</v>
      </c>
      <c r="F9053" t="s">
        <v>76</v>
      </c>
      <c r="G9053" t="s">
        <v>23</v>
      </c>
      <c r="H9053">
        <v>56</v>
      </c>
      <c r="I9053" t="s">
        <v>30096</v>
      </c>
      <c r="J9053" t="s">
        <v>30097</v>
      </c>
      <c r="K9053" t="s">
        <v>30098</v>
      </c>
      <c r="L9053" t="s">
        <v>77971</v>
      </c>
    </row>
    <row r="9054" spans="1:12" x14ac:dyDescent="0.15">
      <c r="A9054" t="s">
        <v>12</v>
      </c>
      <c r="B9054">
        <v>2472302</v>
      </c>
      <c r="C9054">
        <v>2472322</v>
      </c>
      <c r="D9054" t="s">
        <v>30089</v>
      </c>
      <c r="E9054" t="s">
        <v>90</v>
      </c>
      <c r="F9054" t="s">
        <v>76</v>
      </c>
      <c r="G9054" t="s">
        <v>36</v>
      </c>
      <c r="H9054">
        <v>83</v>
      </c>
      <c r="I9054" t="s">
        <v>30099</v>
      </c>
      <c r="J9054" t="s">
        <v>30100</v>
      </c>
      <c r="K9054" t="s">
        <v>30101</v>
      </c>
      <c r="L9054" t="s">
        <v>77958</v>
      </c>
    </row>
    <row r="9055" spans="1:12" x14ac:dyDescent="0.15">
      <c r="A9055" t="s">
        <v>12</v>
      </c>
      <c r="B9055">
        <v>2472497</v>
      </c>
      <c r="C9055">
        <v>2472517</v>
      </c>
      <c r="D9055" t="s">
        <v>30102</v>
      </c>
      <c r="E9055" t="s">
        <v>90</v>
      </c>
      <c r="F9055" t="s">
        <v>15</v>
      </c>
      <c r="G9055" t="s">
        <v>23</v>
      </c>
      <c r="H9055">
        <v>6</v>
      </c>
      <c r="I9055" t="s">
        <v>30103</v>
      </c>
      <c r="J9055" t="s">
        <v>30104</v>
      </c>
      <c r="K9055" t="s">
        <v>30105</v>
      </c>
      <c r="L9055" t="s">
        <v>78025</v>
      </c>
    </row>
    <row r="9056" spans="1:12" x14ac:dyDescent="0.15">
      <c r="A9056" t="s">
        <v>12</v>
      </c>
      <c r="B9056">
        <v>2472524</v>
      </c>
      <c r="C9056">
        <v>2472544</v>
      </c>
      <c r="D9056" t="s">
        <v>30102</v>
      </c>
      <c r="E9056" t="s">
        <v>90</v>
      </c>
      <c r="F9056" t="s">
        <v>15</v>
      </c>
      <c r="G9056" t="s">
        <v>36</v>
      </c>
      <c r="H9056">
        <v>33</v>
      </c>
      <c r="I9056" t="s">
        <v>30106</v>
      </c>
      <c r="J9056" t="s">
        <v>30107</v>
      </c>
      <c r="K9056" t="s">
        <v>30108</v>
      </c>
      <c r="L9056" t="s">
        <v>77977</v>
      </c>
    </row>
    <row r="9057" spans="1:12" x14ac:dyDescent="0.15">
      <c r="A9057" t="s">
        <v>12</v>
      </c>
      <c r="B9057">
        <v>2472565</v>
      </c>
      <c r="C9057">
        <v>2472585</v>
      </c>
      <c r="D9057" t="s">
        <v>30102</v>
      </c>
      <c r="E9057" t="s">
        <v>90</v>
      </c>
      <c r="F9057" t="s">
        <v>15</v>
      </c>
      <c r="G9057" t="s">
        <v>16</v>
      </c>
      <c r="H9057">
        <v>74</v>
      </c>
      <c r="I9057" t="s">
        <v>30109</v>
      </c>
      <c r="J9057" t="s">
        <v>30110</v>
      </c>
      <c r="K9057" t="s">
        <v>30111</v>
      </c>
      <c r="L9057" t="s">
        <v>78005</v>
      </c>
    </row>
    <row r="9058" spans="1:12" x14ac:dyDescent="0.15">
      <c r="A9058" t="s">
        <v>12</v>
      </c>
      <c r="B9058">
        <v>2472597</v>
      </c>
      <c r="C9058">
        <v>2472617</v>
      </c>
      <c r="D9058" t="s">
        <v>30102</v>
      </c>
      <c r="E9058" t="s">
        <v>90</v>
      </c>
      <c r="F9058" t="s">
        <v>15</v>
      </c>
      <c r="G9058" t="s">
        <v>23</v>
      </c>
      <c r="H9058">
        <v>106</v>
      </c>
      <c r="I9058" t="s">
        <v>30112</v>
      </c>
      <c r="J9058" t="s">
        <v>30113</v>
      </c>
      <c r="K9058" t="s">
        <v>30114</v>
      </c>
      <c r="L9058" t="s">
        <v>77914</v>
      </c>
    </row>
    <row r="9059" spans="1:12" x14ac:dyDescent="0.15">
      <c r="A9059" t="s">
        <v>12</v>
      </c>
      <c r="B9059">
        <v>2473892</v>
      </c>
      <c r="C9059">
        <v>2473912</v>
      </c>
      <c r="D9059" t="s">
        <v>30115</v>
      </c>
      <c r="E9059" t="s">
        <v>90</v>
      </c>
      <c r="F9059" t="s">
        <v>76</v>
      </c>
      <c r="G9059" t="s">
        <v>23</v>
      </c>
      <c r="H9059">
        <v>10</v>
      </c>
      <c r="I9059" t="s">
        <v>30116</v>
      </c>
      <c r="J9059" t="s">
        <v>30117</v>
      </c>
      <c r="K9059" t="s">
        <v>30118</v>
      </c>
      <c r="L9059" t="s">
        <v>78001</v>
      </c>
    </row>
    <row r="9060" spans="1:12" x14ac:dyDescent="0.15">
      <c r="A9060" t="s">
        <v>12</v>
      </c>
      <c r="B9060">
        <v>2473853</v>
      </c>
      <c r="C9060">
        <v>2473873</v>
      </c>
      <c r="D9060" t="s">
        <v>30115</v>
      </c>
      <c r="E9060" t="s">
        <v>90</v>
      </c>
      <c r="F9060" t="s">
        <v>76</v>
      </c>
      <c r="G9060" t="s">
        <v>36</v>
      </c>
      <c r="H9060">
        <v>49</v>
      </c>
      <c r="I9060" t="s">
        <v>30119</v>
      </c>
      <c r="J9060" t="s">
        <v>30120</v>
      </c>
      <c r="K9060" t="s">
        <v>30121</v>
      </c>
      <c r="L9060" t="s">
        <v>77913</v>
      </c>
    </row>
    <row r="9061" spans="1:12" x14ac:dyDescent="0.15">
      <c r="A9061" t="s">
        <v>12</v>
      </c>
      <c r="B9061">
        <v>2473826</v>
      </c>
      <c r="C9061">
        <v>2473846</v>
      </c>
      <c r="D9061" t="s">
        <v>30115</v>
      </c>
      <c r="E9061" t="s">
        <v>90</v>
      </c>
      <c r="F9061" t="s">
        <v>76</v>
      </c>
      <c r="G9061" t="s">
        <v>36</v>
      </c>
      <c r="H9061">
        <v>76</v>
      </c>
      <c r="I9061" t="s">
        <v>30122</v>
      </c>
      <c r="J9061" t="s">
        <v>30123</v>
      </c>
      <c r="K9061" t="s">
        <v>30124</v>
      </c>
      <c r="L9061" t="s">
        <v>77985</v>
      </c>
    </row>
    <row r="9062" spans="1:12" x14ac:dyDescent="0.15">
      <c r="A9062" t="s">
        <v>12</v>
      </c>
      <c r="B9062">
        <v>2473802</v>
      </c>
      <c r="C9062">
        <v>2473822</v>
      </c>
      <c r="D9062" t="s">
        <v>30115</v>
      </c>
      <c r="E9062" t="s">
        <v>90</v>
      </c>
      <c r="F9062" t="s">
        <v>76</v>
      </c>
      <c r="G9062" t="s">
        <v>36</v>
      </c>
      <c r="H9062">
        <v>100</v>
      </c>
      <c r="I9062" t="s">
        <v>30125</v>
      </c>
      <c r="J9062" t="s">
        <v>30126</v>
      </c>
      <c r="K9062" t="s">
        <v>30127</v>
      </c>
      <c r="L9062" t="s">
        <v>77953</v>
      </c>
    </row>
    <row r="9063" spans="1:12" x14ac:dyDescent="0.15">
      <c r="A9063" t="s">
        <v>12</v>
      </c>
      <c r="B9063">
        <v>2474273</v>
      </c>
      <c r="C9063">
        <v>2474293</v>
      </c>
      <c r="D9063" t="s">
        <v>30128</v>
      </c>
      <c r="E9063" t="s">
        <v>90</v>
      </c>
      <c r="F9063" t="s">
        <v>15</v>
      </c>
      <c r="G9063" t="s">
        <v>23</v>
      </c>
      <c r="H9063">
        <v>47</v>
      </c>
      <c r="I9063" t="s">
        <v>30129</v>
      </c>
      <c r="J9063" t="s">
        <v>30130</v>
      </c>
      <c r="K9063" t="s">
        <v>30131</v>
      </c>
      <c r="L9063" t="s">
        <v>77932</v>
      </c>
    </row>
    <row r="9064" spans="1:12" x14ac:dyDescent="0.15">
      <c r="A9064" t="s">
        <v>12</v>
      </c>
      <c r="B9064">
        <v>2474300</v>
      </c>
      <c r="C9064">
        <v>2474320</v>
      </c>
      <c r="D9064" t="s">
        <v>30128</v>
      </c>
      <c r="E9064" t="s">
        <v>90</v>
      </c>
      <c r="F9064" t="s">
        <v>15</v>
      </c>
      <c r="G9064" t="s">
        <v>16</v>
      </c>
      <c r="H9064">
        <v>74</v>
      </c>
      <c r="I9064" t="s">
        <v>30132</v>
      </c>
      <c r="J9064" t="s">
        <v>30133</v>
      </c>
      <c r="K9064" t="s">
        <v>30134</v>
      </c>
      <c r="L9064" t="s">
        <v>78005</v>
      </c>
    </row>
    <row r="9065" spans="1:12" x14ac:dyDescent="0.15">
      <c r="A9065" t="s">
        <v>12</v>
      </c>
      <c r="B9065">
        <v>2474324</v>
      </c>
      <c r="C9065">
        <v>2474344</v>
      </c>
      <c r="D9065" t="s">
        <v>30128</v>
      </c>
      <c r="E9065" t="s">
        <v>90</v>
      </c>
      <c r="F9065" t="s">
        <v>15</v>
      </c>
      <c r="G9065" t="s">
        <v>16</v>
      </c>
      <c r="H9065">
        <v>98</v>
      </c>
      <c r="I9065" t="s">
        <v>30135</v>
      </c>
      <c r="J9065" t="s">
        <v>30136</v>
      </c>
      <c r="K9065" t="s">
        <v>30137</v>
      </c>
      <c r="L9065" t="s">
        <v>78048</v>
      </c>
    </row>
    <row r="9066" spans="1:12" x14ac:dyDescent="0.15">
      <c r="A9066" t="s">
        <v>12</v>
      </c>
      <c r="B9066">
        <v>2474373</v>
      </c>
      <c r="C9066">
        <v>2474393</v>
      </c>
      <c r="D9066" t="s">
        <v>30128</v>
      </c>
      <c r="E9066" t="s">
        <v>90</v>
      </c>
      <c r="F9066" t="s">
        <v>15</v>
      </c>
      <c r="G9066" t="s">
        <v>16</v>
      </c>
      <c r="H9066">
        <v>147</v>
      </c>
      <c r="I9066" t="s">
        <v>30138</v>
      </c>
      <c r="J9066" t="s">
        <v>30139</v>
      </c>
      <c r="K9066" t="s">
        <v>30140</v>
      </c>
      <c r="L9066" t="s">
        <v>78079</v>
      </c>
    </row>
    <row r="9067" spans="1:12" x14ac:dyDescent="0.15">
      <c r="A9067" t="s">
        <v>12</v>
      </c>
      <c r="B9067">
        <v>2474599</v>
      </c>
      <c r="C9067">
        <v>2474619</v>
      </c>
      <c r="D9067" t="s">
        <v>30141</v>
      </c>
      <c r="E9067" t="s">
        <v>90</v>
      </c>
      <c r="F9067" t="s">
        <v>15</v>
      </c>
      <c r="G9067" t="s">
        <v>32</v>
      </c>
      <c r="H9067">
        <v>20</v>
      </c>
      <c r="I9067" t="s">
        <v>30142</v>
      </c>
      <c r="J9067" t="s">
        <v>30143</v>
      </c>
      <c r="K9067" t="s">
        <v>30144</v>
      </c>
      <c r="L9067" t="s">
        <v>77968</v>
      </c>
    </row>
    <row r="9068" spans="1:12" x14ac:dyDescent="0.15">
      <c r="A9068" t="s">
        <v>12</v>
      </c>
      <c r="B9068">
        <v>2474624</v>
      </c>
      <c r="C9068">
        <v>2474644</v>
      </c>
      <c r="D9068" t="s">
        <v>30141</v>
      </c>
      <c r="E9068" t="s">
        <v>90</v>
      </c>
      <c r="F9068" t="s">
        <v>15</v>
      </c>
      <c r="G9068" t="s">
        <v>36</v>
      </c>
      <c r="H9068">
        <v>45</v>
      </c>
      <c r="I9068" t="s">
        <v>30145</v>
      </c>
      <c r="J9068" t="s">
        <v>30146</v>
      </c>
      <c r="K9068" t="s">
        <v>30147</v>
      </c>
      <c r="L9068" t="s">
        <v>77967</v>
      </c>
    </row>
    <row r="9069" spans="1:12" x14ac:dyDescent="0.15">
      <c r="A9069" t="s">
        <v>12</v>
      </c>
      <c r="B9069">
        <v>2474654</v>
      </c>
      <c r="C9069">
        <v>2474674</v>
      </c>
      <c r="D9069" t="s">
        <v>30141</v>
      </c>
      <c r="E9069" t="s">
        <v>90</v>
      </c>
      <c r="F9069" t="s">
        <v>15</v>
      </c>
      <c r="G9069" t="s">
        <v>36</v>
      </c>
      <c r="H9069">
        <v>75</v>
      </c>
      <c r="I9069" t="s">
        <v>30148</v>
      </c>
      <c r="J9069" t="s">
        <v>30149</v>
      </c>
      <c r="K9069" t="s">
        <v>30150</v>
      </c>
      <c r="L9069" t="s">
        <v>78027</v>
      </c>
    </row>
    <row r="9070" spans="1:12" x14ac:dyDescent="0.15">
      <c r="A9070" t="s">
        <v>12</v>
      </c>
      <c r="B9070">
        <v>2474683</v>
      </c>
      <c r="C9070">
        <v>2474703</v>
      </c>
      <c r="D9070" t="s">
        <v>30141</v>
      </c>
      <c r="E9070" t="s">
        <v>90</v>
      </c>
      <c r="F9070" t="s">
        <v>15</v>
      </c>
      <c r="G9070" t="s">
        <v>23</v>
      </c>
      <c r="H9070">
        <v>104</v>
      </c>
      <c r="I9070" t="s">
        <v>30151</v>
      </c>
      <c r="J9070" t="s">
        <v>30152</v>
      </c>
      <c r="K9070" t="s">
        <v>30153</v>
      </c>
      <c r="L9070" t="s">
        <v>77963</v>
      </c>
    </row>
    <row r="9071" spans="1:12" x14ac:dyDescent="0.15">
      <c r="A9071" t="s">
        <v>12</v>
      </c>
      <c r="B9071">
        <v>2475386</v>
      </c>
      <c r="C9071">
        <v>2475406</v>
      </c>
      <c r="D9071" t="s">
        <v>30154</v>
      </c>
      <c r="E9071" t="s">
        <v>90</v>
      </c>
      <c r="F9071" t="s">
        <v>15</v>
      </c>
      <c r="G9071" t="s">
        <v>16</v>
      </c>
      <c r="H9071">
        <v>6</v>
      </c>
      <c r="I9071" t="s">
        <v>30155</v>
      </c>
      <c r="J9071" t="s">
        <v>30156</v>
      </c>
      <c r="K9071" t="s">
        <v>30157</v>
      </c>
      <c r="L9071" t="s">
        <v>78025</v>
      </c>
    </row>
    <row r="9072" spans="1:12" x14ac:dyDescent="0.15">
      <c r="A9072" t="s">
        <v>12</v>
      </c>
      <c r="B9072">
        <v>2475412</v>
      </c>
      <c r="C9072">
        <v>2475432</v>
      </c>
      <c r="D9072" t="s">
        <v>30154</v>
      </c>
      <c r="E9072" t="s">
        <v>90</v>
      </c>
      <c r="F9072" t="s">
        <v>15</v>
      </c>
      <c r="G9072" t="s">
        <v>23</v>
      </c>
      <c r="H9072">
        <v>32</v>
      </c>
      <c r="I9072" t="s">
        <v>30158</v>
      </c>
      <c r="J9072" t="s">
        <v>30159</v>
      </c>
      <c r="K9072" t="s">
        <v>30160</v>
      </c>
      <c r="L9072" t="s">
        <v>77918</v>
      </c>
    </row>
    <row r="9073" spans="1:12" x14ac:dyDescent="0.15">
      <c r="A9073" t="s">
        <v>12</v>
      </c>
      <c r="B9073">
        <v>2475448</v>
      </c>
      <c r="C9073">
        <v>2475468</v>
      </c>
      <c r="D9073" t="s">
        <v>30154</v>
      </c>
      <c r="E9073" t="s">
        <v>90</v>
      </c>
      <c r="F9073" t="s">
        <v>15</v>
      </c>
      <c r="G9073" t="s">
        <v>16</v>
      </c>
      <c r="H9073">
        <v>68</v>
      </c>
      <c r="I9073" t="s">
        <v>30161</v>
      </c>
      <c r="J9073" t="s">
        <v>30162</v>
      </c>
      <c r="K9073" t="s">
        <v>30163</v>
      </c>
      <c r="L9073" t="s">
        <v>77962</v>
      </c>
    </row>
    <row r="9074" spans="1:12" x14ac:dyDescent="0.15">
      <c r="A9074" t="s">
        <v>12</v>
      </c>
      <c r="B9074">
        <v>2475485</v>
      </c>
      <c r="C9074">
        <v>2475505</v>
      </c>
      <c r="D9074" t="s">
        <v>30154</v>
      </c>
      <c r="E9074" t="s">
        <v>90</v>
      </c>
      <c r="F9074" t="s">
        <v>15</v>
      </c>
      <c r="G9074" t="s">
        <v>36</v>
      </c>
      <c r="H9074">
        <v>105</v>
      </c>
      <c r="I9074" t="s">
        <v>30164</v>
      </c>
      <c r="J9074" t="s">
        <v>30165</v>
      </c>
      <c r="K9074" t="s">
        <v>30166</v>
      </c>
      <c r="L9074" t="s">
        <v>78028</v>
      </c>
    </row>
    <row r="9075" spans="1:12" x14ac:dyDescent="0.15">
      <c r="A9075" t="s">
        <v>12</v>
      </c>
      <c r="B9075">
        <v>2476394</v>
      </c>
      <c r="C9075">
        <v>2476414</v>
      </c>
      <c r="D9075" t="s">
        <v>30167</v>
      </c>
      <c r="E9075" t="s">
        <v>90</v>
      </c>
      <c r="F9075" t="s">
        <v>76</v>
      </c>
      <c r="G9075" t="s">
        <v>23</v>
      </c>
      <c r="H9075">
        <v>10</v>
      </c>
      <c r="I9075" t="s">
        <v>30168</v>
      </c>
      <c r="J9075" t="s">
        <v>30169</v>
      </c>
      <c r="K9075" t="s">
        <v>30170</v>
      </c>
      <c r="L9075" t="s">
        <v>78001</v>
      </c>
    </row>
    <row r="9076" spans="1:12" x14ac:dyDescent="0.15">
      <c r="A9076" t="s">
        <v>12</v>
      </c>
      <c r="B9076">
        <v>2476373</v>
      </c>
      <c r="C9076">
        <v>2476393</v>
      </c>
      <c r="D9076" t="s">
        <v>30167</v>
      </c>
      <c r="E9076" t="s">
        <v>90</v>
      </c>
      <c r="F9076" t="s">
        <v>76</v>
      </c>
      <c r="G9076" t="s">
        <v>32</v>
      </c>
      <c r="H9076">
        <v>31</v>
      </c>
      <c r="I9076" t="s">
        <v>30171</v>
      </c>
      <c r="J9076" t="s">
        <v>30172</v>
      </c>
      <c r="K9076" t="s">
        <v>30173</v>
      </c>
      <c r="L9076" t="s">
        <v>77910</v>
      </c>
    </row>
    <row r="9077" spans="1:12" x14ac:dyDescent="0.15">
      <c r="A9077" t="s">
        <v>12</v>
      </c>
      <c r="B9077">
        <v>2476345</v>
      </c>
      <c r="C9077">
        <v>2476365</v>
      </c>
      <c r="D9077" t="s">
        <v>30167</v>
      </c>
      <c r="E9077" t="s">
        <v>90</v>
      </c>
      <c r="F9077" t="s">
        <v>76</v>
      </c>
      <c r="G9077" t="s">
        <v>23</v>
      </c>
      <c r="H9077">
        <v>59</v>
      </c>
      <c r="I9077" t="s">
        <v>30174</v>
      </c>
      <c r="J9077" t="s">
        <v>30175</v>
      </c>
      <c r="K9077" t="s">
        <v>30176</v>
      </c>
      <c r="L9077" t="s">
        <v>78009</v>
      </c>
    </row>
    <row r="9078" spans="1:12" x14ac:dyDescent="0.15">
      <c r="A9078" t="s">
        <v>12</v>
      </c>
      <c r="B9078">
        <v>2476301</v>
      </c>
      <c r="C9078">
        <v>2476321</v>
      </c>
      <c r="D9078" t="s">
        <v>30167</v>
      </c>
      <c r="E9078" t="s">
        <v>90</v>
      </c>
      <c r="F9078" t="s">
        <v>76</v>
      </c>
      <c r="G9078" t="s">
        <v>32</v>
      </c>
      <c r="H9078">
        <v>103</v>
      </c>
      <c r="I9078" t="s">
        <v>30177</v>
      </c>
      <c r="J9078" t="s">
        <v>30178</v>
      </c>
      <c r="K9078" t="s">
        <v>30179</v>
      </c>
      <c r="L9078" t="s">
        <v>77937</v>
      </c>
    </row>
    <row r="9079" spans="1:12" x14ac:dyDescent="0.15">
      <c r="A9079" t="s">
        <v>12</v>
      </c>
      <c r="B9079">
        <v>2477363</v>
      </c>
      <c r="C9079">
        <v>2477383</v>
      </c>
      <c r="D9079" t="s">
        <v>30180</v>
      </c>
      <c r="E9079" t="s">
        <v>90</v>
      </c>
      <c r="F9079" t="s">
        <v>76</v>
      </c>
      <c r="G9079" t="s">
        <v>16</v>
      </c>
      <c r="H9079">
        <v>15</v>
      </c>
      <c r="I9079" t="s">
        <v>30181</v>
      </c>
      <c r="J9079" t="s">
        <v>30182</v>
      </c>
      <c r="K9079" t="s">
        <v>30183</v>
      </c>
      <c r="L9079" t="s">
        <v>77970</v>
      </c>
    </row>
    <row r="9080" spans="1:12" x14ac:dyDescent="0.15">
      <c r="A9080" t="s">
        <v>12</v>
      </c>
      <c r="B9080">
        <v>2477328</v>
      </c>
      <c r="C9080">
        <v>2477348</v>
      </c>
      <c r="D9080" t="s">
        <v>30180</v>
      </c>
      <c r="E9080" t="s">
        <v>90</v>
      </c>
      <c r="F9080" t="s">
        <v>76</v>
      </c>
      <c r="G9080" t="s">
        <v>23</v>
      </c>
      <c r="H9080">
        <v>50</v>
      </c>
      <c r="I9080" t="s">
        <v>30184</v>
      </c>
      <c r="J9080" t="s">
        <v>30185</v>
      </c>
      <c r="K9080" t="s">
        <v>30186</v>
      </c>
      <c r="L9080" t="s">
        <v>77925</v>
      </c>
    </row>
    <row r="9081" spans="1:12" x14ac:dyDescent="0.15">
      <c r="A9081" t="s">
        <v>12</v>
      </c>
      <c r="B9081">
        <v>2477305</v>
      </c>
      <c r="C9081">
        <v>2477325</v>
      </c>
      <c r="D9081" t="s">
        <v>30180</v>
      </c>
      <c r="E9081" t="s">
        <v>90</v>
      </c>
      <c r="F9081" t="s">
        <v>76</v>
      </c>
      <c r="G9081" t="s">
        <v>36</v>
      </c>
      <c r="H9081">
        <v>73</v>
      </c>
      <c r="I9081" t="s">
        <v>30187</v>
      </c>
      <c r="J9081" t="s">
        <v>30188</v>
      </c>
      <c r="K9081" t="s">
        <v>30189</v>
      </c>
      <c r="L9081" t="s">
        <v>77926</v>
      </c>
    </row>
    <row r="9082" spans="1:12" x14ac:dyDescent="0.15">
      <c r="A9082" t="s">
        <v>12</v>
      </c>
      <c r="B9082">
        <v>2477263</v>
      </c>
      <c r="C9082">
        <v>2477283</v>
      </c>
      <c r="D9082" t="s">
        <v>30180</v>
      </c>
      <c r="E9082" t="s">
        <v>90</v>
      </c>
      <c r="F9082" t="s">
        <v>76</v>
      </c>
      <c r="G9082" t="s">
        <v>16</v>
      </c>
      <c r="H9082">
        <v>115</v>
      </c>
      <c r="I9082" t="s">
        <v>30190</v>
      </c>
      <c r="J9082" t="s">
        <v>30191</v>
      </c>
      <c r="K9082" t="s">
        <v>30192</v>
      </c>
      <c r="L9082" t="s">
        <v>78020</v>
      </c>
    </row>
    <row r="9083" spans="1:12" x14ac:dyDescent="0.15">
      <c r="A9083" t="s">
        <v>12</v>
      </c>
      <c r="B9083">
        <v>2477500</v>
      </c>
      <c r="C9083">
        <v>2477520</v>
      </c>
      <c r="D9083" t="s">
        <v>30193</v>
      </c>
      <c r="E9083" t="s">
        <v>90</v>
      </c>
      <c r="F9083" t="s">
        <v>15</v>
      </c>
      <c r="G9083" t="s">
        <v>16</v>
      </c>
      <c r="H9083">
        <v>15</v>
      </c>
      <c r="I9083" t="s">
        <v>30194</v>
      </c>
      <c r="J9083" t="s">
        <v>30195</v>
      </c>
      <c r="K9083" t="s">
        <v>30196</v>
      </c>
      <c r="L9083" t="s">
        <v>77970</v>
      </c>
    </row>
    <row r="9084" spans="1:12" x14ac:dyDescent="0.15">
      <c r="A9084" t="s">
        <v>12</v>
      </c>
      <c r="B9084">
        <v>2477525</v>
      </c>
      <c r="C9084">
        <v>2477545</v>
      </c>
      <c r="D9084" t="s">
        <v>30193</v>
      </c>
      <c r="E9084" t="s">
        <v>90</v>
      </c>
      <c r="F9084" t="s">
        <v>15</v>
      </c>
      <c r="G9084" t="s">
        <v>36</v>
      </c>
      <c r="H9084">
        <v>40</v>
      </c>
      <c r="I9084" t="s">
        <v>30197</v>
      </c>
      <c r="J9084" t="s">
        <v>30198</v>
      </c>
      <c r="K9084" t="s">
        <v>30199</v>
      </c>
      <c r="L9084" t="s">
        <v>77952</v>
      </c>
    </row>
    <row r="9085" spans="1:12" x14ac:dyDescent="0.15">
      <c r="A9085" t="s">
        <v>12</v>
      </c>
      <c r="B9085">
        <v>2477548</v>
      </c>
      <c r="C9085">
        <v>2477568</v>
      </c>
      <c r="D9085" t="s">
        <v>30193</v>
      </c>
      <c r="E9085" t="s">
        <v>90</v>
      </c>
      <c r="F9085" t="s">
        <v>15</v>
      </c>
      <c r="G9085" t="s">
        <v>16</v>
      </c>
      <c r="H9085">
        <v>63</v>
      </c>
      <c r="I9085" t="s">
        <v>30200</v>
      </c>
      <c r="J9085" t="s">
        <v>30201</v>
      </c>
      <c r="K9085" t="s">
        <v>30202</v>
      </c>
      <c r="L9085" t="s">
        <v>77957</v>
      </c>
    </row>
    <row r="9086" spans="1:12" x14ac:dyDescent="0.15">
      <c r="A9086" t="s">
        <v>12</v>
      </c>
      <c r="B9086">
        <v>2477579</v>
      </c>
      <c r="C9086">
        <v>2477599</v>
      </c>
      <c r="D9086" t="s">
        <v>30193</v>
      </c>
      <c r="E9086" t="s">
        <v>90</v>
      </c>
      <c r="F9086" t="s">
        <v>15</v>
      </c>
      <c r="G9086" t="s">
        <v>16</v>
      </c>
      <c r="H9086">
        <v>94</v>
      </c>
      <c r="I9086" t="s">
        <v>30203</v>
      </c>
      <c r="J9086" t="s">
        <v>30204</v>
      </c>
      <c r="K9086" t="s">
        <v>30205</v>
      </c>
      <c r="L9086" t="s">
        <v>77927</v>
      </c>
    </row>
    <row r="9087" spans="1:12" x14ac:dyDescent="0.15">
      <c r="A9087" t="s">
        <v>12</v>
      </c>
      <c r="B9087">
        <v>2478444</v>
      </c>
      <c r="C9087">
        <v>2478464</v>
      </c>
      <c r="D9087" t="s">
        <v>30206</v>
      </c>
      <c r="E9087" t="s">
        <v>90</v>
      </c>
      <c r="F9087" t="s">
        <v>15</v>
      </c>
      <c r="G9087" t="s">
        <v>32</v>
      </c>
      <c r="H9087">
        <v>36</v>
      </c>
      <c r="I9087" t="s">
        <v>30207</v>
      </c>
      <c r="J9087" t="s">
        <v>30208</v>
      </c>
      <c r="K9087" t="s">
        <v>30209</v>
      </c>
      <c r="L9087" t="s">
        <v>78003</v>
      </c>
    </row>
    <row r="9088" spans="1:12" x14ac:dyDescent="0.15">
      <c r="A9088" t="s">
        <v>12</v>
      </c>
      <c r="B9088">
        <v>2478465</v>
      </c>
      <c r="C9088">
        <v>2478485</v>
      </c>
      <c r="D9088" t="s">
        <v>30206</v>
      </c>
      <c r="E9088" t="s">
        <v>90</v>
      </c>
      <c r="F9088" t="s">
        <v>15</v>
      </c>
      <c r="G9088" t="s">
        <v>16</v>
      </c>
      <c r="H9088">
        <v>57</v>
      </c>
      <c r="I9088" t="s">
        <v>30210</v>
      </c>
      <c r="J9088" t="s">
        <v>30211</v>
      </c>
      <c r="K9088" t="s">
        <v>30212</v>
      </c>
      <c r="L9088" t="s">
        <v>78049</v>
      </c>
    </row>
    <row r="9089" spans="1:12" x14ac:dyDescent="0.15">
      <c r="A9089" t="s">
        <v>12</v>
      </c>
      <c r="B9089">
        <v>2478499</v>
      </c>
      <c r="C9089">
        <v>2478519</v>
      </c>
      <c r="D9089" t="s">
        <v>30206</v>
      </c>
      <c r="E9089" t="s">
        <v>90</v>
      </c>
      <c r="F9089" t="s">
        <v>15</v>
      </c>
      <c r="G9089" t="s">
        <v>36</v>
      </c>
      <c r="H9089">
        <v>91</v>
      </c>
      <c r="I9089" t="s">
        <v>30213</v>
      </c>
      <c r="J9089" t="s">
        <v>30214</v>
      </c>
      <c r="K9089" t="s">
        <v>30215</v>
      </c>
      <c r="L9089" t="s">
        <v>77907</v>
      </c>
    </row>
    <row r="9090" spans="1:12" x14ac:dyDescent="0.15">
      <c r="A9090" t="s">
        <v>12</v>
      </c>
      <c r="B9090">
        <v>2478523</v>
      </c>
      <c r="C9090">
        <v>2478543</v>
      </c>
      <c r="D9090" t="s">
        <v>30206</v>
      </c>
      <c r="E9090" t="s">
        <v>90</v>
      </c>
      <c r="F9090" t="s">
        <v>15</v>
      </c>
      <c r="G9090" t="s">
        <v>23</v>
      </c>
      <c r="H9090">
        <v>115</v>
      </c>
      <c r="I9090" t="s">
        <v>30216</v>
      </c>
      <c r="J9090" t="s">
        <v>30217</v>
      </c>
      <c r="K9090" t="s">
        <v>30218</v>
      </c>
      <c r="L9090" t="s">
        <v>78020</v>
      </c>
    </row>
    <row r="9091" spans="1:12" x14ac:dyDescent="0.15">
      <c r="A9091" t="s">
        <v>12</v>
      </c>
      <c r="B9091">
        <v>2480020</v>
      </c>
      <c r="C9091">
        <v>2480040</v>
      </c>
      <c r="D9091" t="s">
        <v>30219</v>
      </c>
      <c r="E9091" t="s">
        <v>90</v>
      </c>
      <c r="F9091" t="s">
        <v>76</v>
      </c>
      <c r="G9091" t="s">
        <v>23</v>
      </c>
      <c r="H9091">
        <v>11</v>
      </c>
      <c r="I9091" t="s">
        <v>30220</v>
      </c>
      <c r="J9091" t="s">
        <v>30221</v>
      </c>
      <c r="K9091" t="s">
        <v>30222</v>
      </c>
      <c r="L9091" t="s">
        <v>77974</v>
      </c>
    </row>
    <row r="9092" spans="1:12" x14ac:dyDescent="0.15">
      <c r="A9092" t="s">
        <v>12</v>
      </c>
      <c r="B9092">
        <v>2479999</v>
      </c>
      <c r="C9092">
        <v>2480019</v>
      </c>
      <c r="D9092" t="s">
        <v>30219</v>
      </c>
      <c r="E9092" t="s">
        <v>90</v>
      </c>
      <c r="F9092" t="s">
        <v>76</v>
      </c>
      <c r="G9092" t="s">
        <v>32</v>
      </c>
      <c r="H9092">
        <v>32</v>
      </c>
      <c r="I9092" t="s">
        <v>30223</v>
      </c>
      <c r="J9092" t="s">
        <v>30224</v>
      </c>
      <c r="K9092" t="s">
        <v>30225</v>
      </c>
      <c r="L9092" t="s">
        <v>77918</v>
      </c>
    </row>
    <row r="9093" spans="1:12" x14ac:dyDescent="0.15">
      <c r="A9093" t="s">
        <v>12</v>
      </c>
      <c r="B9093">
        <v>2479979</v>
      </c>
      <c r="C9093">
        <v>2479999</v>
      </c>
      <c r="D9093" t="s">
        <v>30219</v>
      </c>
      <c r="E9093" t="s">
        <v>90</v>
      </c>
      <c r="F9093" t="s">
        <v>76</v>
      </c>
      <c r="G9093" t="s">
        <v>16</v>
      </c>
      <c r="H9093">
        <v>52</v>
      </c>
      <c r="I9093" t="s">
        <v>30226</v>
      </c>
      <c r="J9093" t="s">
        <v>30227</v>
      </c>
      <c r="K9093" t="s">
        <v>30228</v>
      </c>
      <c r="L9093" t="s">
        <v>77959</v>
      </c>
    </row>
    <row r="9094" spans="1:12" x14ac:dyDescent="0.15">
      <c r="A9094" t="s">
        <v>12</v>
      </c>
      <c r="B9094">
        <v>2479942</v>
      </c>
      <c r="C9094">
        <v>2479962</v>
      </c>
      <c r="D9094" t="s">
        <v>30219</v>
      </c>
      <c r="E9094" t="s">
        <v>90</v>
      </c>
      <c r="F9094" t="s">
        <v>76</v>
      </c>
      <c r="G9094" t="s">
        <v>23</v>
      </c>
      <c r="H9094">
        <v>89</v>
      </c>
      <c r="I9094" t="s">
        <v>30229</v>
      </c>
      <c r="J9094" t="s">
        <v>30230</v>
      </c>
      <c r="K9094" t="s">
        <v>30231</v>
      </c>
      <c r="L9094" t="s">
        <v>77964</v>
      </c>
    </row>
    <row r="9095" spans="1:12" x14ac:dyDescent="0.15">
      <c r="A9095" t="s">
        <v>12</v>
      </c>
      <c r="B9095">
        <v>2480440</v>
      </c>
      <c r="C9095">
        <v>2480460</v>
      </c>
      <c r="D9095" t="s">
        <v>30232</v>
      </c>
      <c r="E9095" t="s">
        <v>90</v>
      </c>
      <c r="F9095" t="s">
        <v>15</v>
      </c>
      <c r="G9095" t="s">
        <v>23</v>
      </c>
      <c r="H9095">
        <v>59</v>
      </c>
      <c r="I9095" t="s">
        <v>30233</v>
      </c>
      <c r="J9095" t="s">
        <v>30234</v>
      </c>
      <c r="K9095" t="s">
        <v>30235</v>
      </c>
      <c r="L9095" t="s">
        <v>78009</v>
      </c>
    </row>
    <row r="9096" spans="1:12" x14ac:dyDescent="0.15">
      <c r="A9096" t="s">
        <v>12</v>
      </c>
      <c r="B9096">
        <v>2480464</v>
      </c>
      <c r="C9096">
        <v>2480484</v>
      </c>
      <c r="D9096" t="s">
        <v>30232</v>
      </c>
      <c r="E9096" t="s">
        <v>90</v>
      </c>
      <c r="F9096" t="s">
        <v>15</v>
      </c>
      <c r="G9096" t="s">
        <v>32</v>
      </c>
      <c r="H9096">
        <v>83</v>
      </c>
      <c r="I9096" t="s">
        <v>30236</v>
      </c>
      <c r="J9096" t="s">
        <v>30237</v>
      </c>
      <c r="K9096" t="s">
        <v>30238</v>
      </c>
      <c r="L9096" t="s">
        <v>77958</v>
      </c>
    </row>
    <row r="9097" spans="1:12" x14ac:dyDescent="0.15">
      <c r="A9097" t="s">
        <v>12</v>
      </c>
      <c r="B9097">
        <v>2480500</v>
      </c>
      <c r="C9097">
        <v>2480520</v>
      </c>
      <c r="D9097" t="s">
        <v>30232</v>
      </c>
      <c r="E9097" t="s">
        <v>90</v>
      </c>
      <c r="F9097" t="s">
        <v>15</v>
      </c>
      <c r="G9097" t="s">
        <v>23</v>
      </c>
      <c r="H9097">
        <v>119</v>
      </c>
      <c r="I9097" t="s">
        <v>30239</v>
      </c>
      <c r="J9097" t="s">
        <v>30240</v>
      </c>
      <c r="K9097" t="s">
        <v>30241</v>
      </c>
      <c r="L9097" t="s">
        <v>78058</v>
      </c>
    </row>
    <row r="9098" spans="1:12" x14ac:dyDescent="0.15">
      <c r="A9098" t="s">
        <v>12</v>
      </c>
      <c r="B9098">
        <v>2480530</v>
      </c>
      <c r="C9098">
        <v>2480550</v>
      </c>
      <c r="D9098" t="s">
        <v>30232</v>
      </c>
      <c r="E9098" t="s">
        <v>90</v>
      </c>
      <c r="F9098" t="s">
        <v>15</v>
      </c>
      <c r="G9098" t="s">
        <v>36</v>
      </c>
      <c r="H9098">
        <v>149</v>
      </c>
      <c r="I9098" t="s">
        <v>30242</v>
      </c>
      <c r="J9098" t="s">
        <v>30243</v>
      </c>
      <c r="K9098" t="s">
        <v>30244</v>
      </c>
      <c r="L9098" t="s">
        <v>78045</v>
      </c>
    </row>
    <row r="9099" spans="1:12" x14ac:dyDescent="0.15">
      <c r="A9099" t="s">
        <v>12</v>
      </c>
      <c r="B9099">
        <v>2480768</v>
      </c>
      <c r="C9099">
        <v>2480788</v>
      </c>
      <c r="D9099" t="s">
        <v>30245</v>
      </c>
      <c r="E9099" t="s">
        <v>90</v>
      </c>
      <c r="F9099" t="s">
        <v>76</v>
      </c>
      <c r="G9099" t="s">
        <v>32</v>
      </c>
      <c r="H9099">
        <v>6</v>
      </c>
      <c r="I9099" t="s">
        <v>30246</v>
      </c>
      <c r="J9099" t="s">
        <v>30247</v>
      </c>
      <c r="K9099" t="s">
        <v>30248</v>
      </c>
      <c r="L9099" t="s">
        <v>78025</v>
      </c>
    </row>
    <row r="9100" spans="1:12" x14ac:dyDescent="0.15">
      <c r="A9100" t="s">
        <v>12</v>
      </c>
      <c r="B9100">
        <v>2480728</v>
      </c>
      <c r="C9100">
        <v>2480748</v>
      </c>
      <c r="D9100" t="s">
        <v>30245</v>
      </c>
      <c r="E9100" t="s">
        <v>90</v>
      </c>
      <c r="F9100" t="s">
        <v>76</v>
      </c>
      <c r="G9100" t="s">
        <v>23</v>
      </c>
      <c r="H9100">
        <v>46</v>
      </c>
      <c r="I9100" t="s">
        <v>30249</v>
      </c>
      <c r="J9100" t="s">
        <v>30250</v>
      </c>
      <c r="K9100" t="s">
        <v>30251</v>
      </c>
      <c r="L9100" t="s">
        <v>78004</v>
      </c>
    </row>
    <row r="9101" spans="1:12" x14ac:dyDescent="0.15">
      <c r="A9101" t="s">
        <v>12</v>
      </c>
      <c r="B9101">
        <v>2480708</v>
      </c>
      <c r="C9101">
        <v>2480728</v>
      </c>
      <c r="D9101" t="s">
        <v>30245</v>
      </c>
      <c r="E9101" t="s">
        <v>90</v>
      </c>
      <c r="F9101" t="s">
        <v>76</v>
      </c>
      <c r="G9101" t="s">
        <v>16</v>
      </c>
      <c r="H9101">
        <v>66</v>
      </c>
      <c r="I9101" t="s">
        <v>30252</v>
      </c>
      <c r="J9101" t="s">
        <v>30253</v>
      </c>
      <c r="K9101" t="s">
        <v>30254</v>
      </c>
      <c r="L9101" t="s">
        <v>77928</v>
      </c>
    </row>
    <row r="9102" spans="1:12" x14ac:dyDescent="0.15">
      <c r="A9102" t="s">
        <v>12</v>
      </c>
      <c r="B9102">
        <v>2480671</v>
      </c>
      <c r="C9102">
        <v>2480691</v>
      </c>
      <c r="D9102" t="s">
        <v>30245</v>
      </c>
      <c r="E9102" t="s">
        <v>90</v>
      </c>
      <c r="F9102" t="s">
        <v>76</v>
      </c>
      <c r="G9102" t="s">
        <v>32</v>
      </c>
      <c r="H9102">
        <v>103</v>
      </c>
      <c r="I9102" t="s">
        <v>30255</v>
      </c>
      <c r="J9102" t="s">
        <v>30256</v>
      </c>
      <c r="K9102" t="s">
        <v>30257</v>
      </c>
      <c r="L9102" t="s">
        <v>77937</v>
      </c>
    </row>
    <row r="9103" spans="1:12" x14ac:dyDescent="0.15">
      <c r="A9103" t="s">
        <v>12</v>
      </c>
      <c r="B9103">
        <v>2481088</v>
      </c>
      <c r="C9103">
        <v>2481108</v>
      </c>
      <c r="D9103" t="s">
        <v>30258</v>
      </c>
      <c r="E9103" t="s">
        <v>90</v>
      </c>
      <c r="F9103" t="s">
        <v>15</v>
      </c>
      <c r="G9103" t="s">
        <v>23</v>
      </c>
      <c r="H9103">
        <v>25</v>
      </c>
      <c r="I9103" t="s">
        <v>30259</v>
      </c>
      <c r="J9103" t="s">
        <v>30260</v>
      </c>
      <c r="K9103" t="s">
        <v>30261</v>
      </c>
      <c r="L9103" t="s">
        <v>78012</v>
      </c>
    </row>
    <row r="9104" spans="1:12" x14ac:dyDescent="0.15">
      <c r="A9104" t="s">
        <v>12</v>
      </c>
      <c r="B9104">
        <v>2481115</v>
      </c>
      <c r="C9104">
        <v>2481135</v>
      </c>
      <c r="D9104" t="s">
        <v>30258</v>
      </c>
      <c r="E9104" t="s">
        <v>90</v>
      </c>
      <c r="F9104" t="s">
        <v>15</v>
      </c>
      <c r="G9104" t="s">
        <v>16</v>
      </c>
      <c r="H9104">
        <v>52</v>
      </c>
      <c r="I9104" t="s">
        <v>30262</v>
      </c>
      <c r="J9104" t="s">
        <v>30263</v>
      </c>
      <c r="K9104" t="s">
        <v>30264</v>
      </c>
      <c r="L9104" t="s">
        <v>77959</v>
      </c>
    </row>
    <row r="9105" spans="1:12" x14ac:dyDescent="0.15">
      <c r="A9105" t="s">
        <v>12</v>
      </c>
      <c r="B9105">
        <v>2481142</v>
      </c>
      <c r="C9105">
        <v>2481162</v>
      </c>
      <c r="D9105" t="s">
        <v>30258</v>
      </c>
      <c r="E9105" t="s">
        <v>90</v>
      </c>
      <c r="F9105" t="s">
        <v>15</v>
      </c>
      <c r="G9105" t="s">
        <v>32</v>
      </c>
      <c r="H9105">
        <v>79</v>
      </c>
      <c r="I9105" t="s">
        <v>30265</v>
      </c>
      <c r="J9105" t="s">
        <v>30266</v>
      </c>
      <c r="K9105" t="s">
        <v>30267</v>
      </c>
      <c r="L9105" t="s">
        <v>77993</v>
      </c>
    </row>
    <row r="9106" spans="1:12" x14ac:dyDescent="0.15">
      <c r="A9106" t="s">
        <v>12</v>
      </c>
      <c r="B9106">
        <v>2481167</v>
      </c>
      <c r="C9106">
        <v>2481187</v>
      </c>
      <c r="D9106" t="s">
        <v>30258</v>
      </c>
      <c r="E9106" t="s">
        <v>90</v>
      </c>
      <c r="F9106" t="s">
        <v>15</v>
      </c>
      <c r="G9106" t="s">
        <v>32</v>
      </c>
      <c r="H9106">
        <v>104</v>
      </c>
      <c r="I9106" t="s">
        <v>30268</v>
      </c>
      <c r="J9106" t="s">
        <v>30269</v>
      </c>
      <c r="K9106" t="s">
        <v>30270</v>
      </c>
      <c r="L9106" t="s">
        <v>77963</v>
      </c>
    </row>
    <row r="9107" spans="1:12" x14ac:dyDescent="0.15">
      <c r="A9107" t="s">
        <v>12</v>
      </c>
      <c r="B9107">
        <v>2481385</v>
      </c>
      <c r="C9107">
        <v>2481405</v>
      </c>
      <c r="D9107" t="s">
        <v>30271</v>
      </c>
      <c r="E9107" t="s">
        <v>90</v>
      </c>
      <c r="F9107" t="s">
        <v>15</v>
      </c>
      <c r="G9107" t="s">
        <v>32</v>
      </c>
      <c r="H9107">
        <v>1</v>
      </c>
      <c r="I9107" t="s">
        <v>30272</v>
      </c>
      <c r="J9107" t="s">
        <v>30273</v>
      </c>
      <c r="K9107" t="s">
        <v>30274</v>
      </c>
      <c r="L9107" t="s">
        <v>77917</v>
      </c>
    </row>
    <row r="9108" spans="1:12" x14ac:dyDescent="0.15">
      <c r="A9108" t="s">
        <v>12</v>
      </c>
      <c r="B9108">
        <v>2481418</v>
      </c>
      <c r="C9108">
        <v>2481438</v>
      </c>
      <c r="D9108" t="s">
        <v>30271</v>
      </c>
      <c r="E9108" t="s">
        <v>90</v>
      </c>
      <c r="F9108" t="s">
        <v>15</v>
      </c>
      <c r="G9108" t="s">
        <v>23</v>
      </c>
      <c r="H9108">
        <v>34</v>
      </c>
      <c r="I9108" t="s">
        <v>30275</v>
      </c>
      <c r="J9108" t="s">
        <v>30276</v>
      </c>
      <c r="K9108" t="s">
        <v>30277</v>
      </c>
      <c r="L9108" t="s">
        <v>77999</v>
      </c>
    </row>
    <row r="9109" spans="1:12" x14ac:dyDescent="0.15">
      <c r="A9109" t="s">
        <v>12</v>
      </c>
      <c r="B9109">
        <v>2481442</v>
      </c>
      <c r="C9109">
        <v>2481462</v>
      </c>
      <c r="D9109" t="s">
        <v>30271</v>
      </c>
      <c r="E9109" t="s">
        <v>90</v>
      </c>
      <c r="F9109" t="s">
        <v>15</v>
      </c>
      <c r="G9109" t="s">
        <v>32</v>
      </c>
      <c r="H9109">
        <v>58</v>
      </c>
      <c r="I9109" t="s">
        <v>30278</v>
      </c>
      <c r="J9109" t="s">
        <v>30279</v>
      </c>
      <c r="K9109" t="s">
        <v>30280</v>
      </c>
      <c r="L9109" t="s">
        <v>77911</v>
      </c>
    </row>
    <row r="9110" spans="1:12" x14ac:dyDescent="0.15">
      <c r="A9110" t="s">
        <v>12</v>
      </c>
      <c r="B9110">
        <v>2481471</v>
      </c>
      <c r="C9110">
        <v>2481491</v>
      </c>
      <c r="D9110" t="s">
        <v>30271</v>
      </c>
      <c r="E9110" t="s">
        <v>90</v>
      </c>
      <c r="F9110" t="s">
        <v>15</v>
      </c>
      <c r="G9110" t="s">
        <v>16</v>
      </c>
      <c r="H9110">
        <v>87</v>
      </c>
      <c r="I9110" t="s">
        <v>30281</v>
      </c>
      <c r="J9110" t="s">
        <v>30282</v>
      </c>
      <c r="K9110" t="s">
        <v>30283</v>
      </c>
      <c r="L9110" t="s">
        <v>78024</v>
      </c>
    </row>
    <row r="9111" spans="1:12" x14ac:dyDescent="0.15">
      <c r="A9111" t="s">
        <v>12</v>
      </c>
      <c r="B9111">
        <v>2482168</v>
      </c>
      <c r="C9111">
        <v>2482188</v>
      </c>
      <c r="D9111" t="s">
        <v>30284</v>
      </c>
      <c r="E9111" t="s">
        <v>90</v>
      </c>
      <c r="F9111" t="s">
        <v>76</v>
      </c>
      <c r="G9111" t="s">
        <v>32</v>
      </c>
      <c r="H9111">
        <v>0</v>
      </c>
      <c r="I9111" t="s">
        <v>30285</v>
      </c>
      <c r="J9111" t="s">
        <v>30286</v>
      </c>
      <c r="K9111" t="s">
        <v>30287</v>
      </c>
      <c r="L9111" t="s">
        <v>77980</v>
      </c>
    </row>
    <row r="9112" spans="1:12" x14ac:dyDescent="0.15">
      <c r="A9112" t="s">
        <v>12</v>
      </c>
      <c r="B9112">
        <v>2482142</v>
      </c>
      <c r="C9112">
        <v>2482162</v>
      </c>
      <c r="D9112" t="s">
        <v>30284</v>
      </c>
      <c r="E9112" t="s">
        <v>90</v>
      </c>
      <c r="F9112" t="s">
        <v>76</v>
      </c>
      <c r="G9112" t="s">
        <v>32</v>
      </c>
      <c r="H9112">
        <v>26</v>
      </c>
      <c r="I9112" t="s">
        <v>30288</v>
      </c>
      <c r="J9112" t="s">
        <v>30289</v>
      </c>
      <c r="K9112" t="s">
        <v>30290</v>
      </c>
      <c r="L9112" t="s">
        <v>78002</v>
      </c>
    </row>
    <row r="9113" spans="1:12" x14ac:dyDescent="0.15">
      <c r="A9113" t="s">
        <v>12</v>
      </c>
      <c r="B9113">
        <v>2482117</v>
      </c>
      <c r="C9113">
        <v>2482137</v>
      </c>
      <c r="D9113" t="s">
        <v>30284</v>
      </c>
      <c r="E9113" t="s">
        <v>90</v>
      </c>
      <c r="F9113" t="s">
        <v>76</v>
      </c>
      <c r="G9113" t="s">
        <v>16</v>
      </c>
      <c r="H9113">
        <v>51</v>
      </c>
      <c r="I9113" t="s">
        <v>30291</v>
      </c>
      <c r="J9113" t="s">
        <v>30292</v>
      </c>
      <c r="K9113" t="s">
        <v>30293</v>
      </c>
      <c r="L9113" t="s">
        <v>78023</v>
      </c>
    </row>
    <row r="9114" spans="1:12" x14ac:dyDescent="0.15">
      <c r="A9114" t="s">
        <v>12</v>
      </c>
      <c r="B9114">
        <v>2482094</v>
      </c>
      <c r="C9114">
        <v>2482114</v>
      </c>
      <c r="D9114" t="s">
        <v>30284</v>
      </c>
      <c r="E9114" t="s">
        <v>90</v>
      </c>
      <c r="F9114" t="s">
        <v>76</v>
      </c>
      <c r="G9114" t="s">
        <v>36</v>
      </c>
      <c r="H9114">
        <v>74</v>
      </c>
      <c r="I9114" t="s">
        <v>30294</v>
      </c>
      <c r="J9114" t="s">
        <v>30295</v>
      </c>
      <c r="K9114" t="s">
        <v>30296</v>
      </c>
      <c r="L9114" t="s">
        <v>78005</v>
      </c>
    </row>
    <row r="9115" spans="1:12" x14ac:dyDescent="0.15">
      <c r="A9115" t="s">
        <v>12</v>
      </c>
      <c r="B9115">
        <v>2483534</v>
      </c>
      <c r="C9115">
        <v>2483554</v>
      </c>
      <c r="D9115" t="s">
        <v>30297</v>
      </c>
      <c r="E9115" t="s">
        <v>90</v>
      </c>
      <c r="F9115" t="s">
        <v>76</v>
      </c>
      <c r="G9115" t="s">
        <v>23</v>
      </c>
      <c r="H9115">
        <v>23</v>
      </c>
      <c r="I9115" t="s">
        <v>30298</v>
      </c>
      <c r="J9115" t="s">
        <v>30299</v>
      </c>
      <c r="K9115" t="s">
        <v>30300</v>
      </c>
      <c r="L9115" t="s">
        <v>77975</v>
      </c>
    </row>
    <row r="9116" spans="1:12" x14ac:dyDescent="0.15">
      <c r="A9116" t="s">
        <v>12</v>
      </c>
      <c r="B9116">
        <v>2483504</v>
      </c>
      <c r="C9116">
        <v>2483524</v>
      </c>
      <c r="D9116" t="s">
        <v>30297</v>
      </c>
      <c r="E9116" t="s">
        <v>90</v>
      </c>
      <c r="F9116" t="s">
        <v>76</v>
      </c>
      <c r="G9116" t="s">
        <v>32</v>
      </c>
      <c r="H9116">
        <v>53</v>
      </c>
      <c r="I9116" t="s">
        <v>30301</v>
      </c>
      <c r="J9116" t="s">
        <v>30302</v>
      </c>
      <c r="K9116" t="s">
        <v>30303</v>
      </c>
      <c r="L9116" t="s">
        <v>77922</v>
      </c>
    </row>
    <row r="9117" spans="1:12" x14ac:dyDescent="0.15">
      <c r="A9117" t="s">
        <v>12</v>
      </c>
      <c r="B9117">
        <v>2483453</v>
      </c>
      <c r="C9117">
        <v>2483473</v>
      </c>
      <c r="D9117" t="s">
        <v>30297</v>
      </c>
      <c r="E9117" t="s">
        <v>90</v>
      </c>
      <c r="F9117" t="s">
        <v>76</v>
      </c>
      <c r="G9117" t="s">
        <v>32</v>
      </c>
      <c r="H9117">
        <v>104</v>
      </c>
      <c r="I9117" t="s">
        <v>30304</v>
      </c>
      <c r="J9117" t="s">
        <v>30305</v>
      </c>
      <c r="K9117" t="s">
        <v>30306</v>
      </c>
      <c r="L9117" t="s">
        <v>77963</v>
      </c>
    </row>
    <row r="9118" spans="1:12" x14ac:dyDescent="0.15">
      <c r="A9118" t="s">
        <v>12</v>
      </c>
      <c r="B9118">
        <v>2483426</v>
      </c>
      <c r="C9118">
        <v>2483446</v>
      </c>
      <c r="D9118" t="s">
        <v>30297</v>
      </c>
      <c r="E9118" t="s">
        <v>90</v>
      </c>
      <c r="F9118" t="s">
        <v>76</v>
      </c>
      <c r="G9118" t="s">
        <v>32</v>
      </c>
      <c r="H9118">
        <v>131</v>
      </c>
      <c r="I9118" t="s">
        <v>30307</v>
      </c>
      <c r="J9118" t="s">
        <v>30308</v>
      </c>
      <c r="K9118" t="s">
        <v>30309</v>
      </c>
      <c r="L9118" t="s">
        <v>77941</v>
      </c>
    </row>
    <row r="9119" spans="1:12" x14ac:dyDescent="0.15">
      <c r="A9119" t="s">
        <v>12</v>
      </c>
      <c r="B9119">
        <v>2483969</v>
      </c>
      <c r="C9119">
        <v>2483989</v>
      </c>
      <c r="D9119" t="s">
        <v>30310</v>
      </c>
      <c r="E9119" t="s">
        <v>90</v>
      </c>
      <c r="F9119" t="s">
        <v>15</v>
      </c>
      <c r="G9119" t="s">
        <v>16</v>
      </c>
      <c r="H9119">
        <v>28</v>
      </c>
      <c r="I9119" t="s">
        <v>30311</v>
      </c>
      <c r="J9119" t="s">
        <v>30312</v>
      </c>
      <c r="K9119" t="s">
        <v>30313</v>
      </c>
      <c r="L9119" t="s">
        <v>77956</v>
      </c>
    </row>
    <row r="9120" spans="1:12" x14ac:dyDescent="0.15">
      <c r="A9120" t="s">
        <v>12</v>
      </c>
      <c r="B9120">
        <v>2483998</v>
      </c>
      <c r="C9120">
        <v>2484018</v>
      </c>
      <c r="D9120" t="s">
        <v>30310</v>
      </c>
      <c r="E9120" t="s">
        <v>90</v>
      </c>
      <c r="F9120" t="s">
        <v>15</v>
      </c>
      <c r="G9120" t="s">
        <v>23</v>
      </c>
      <c r="H9120">
        <v>57</v>
      </c>
      <c r="I9120" t="s">
        <v>30314</v>
      </c>
      <c r="J9120" t="s">
        <v>30315</v>
      </c>
      <c r="K9120" t="s">
        <v>30316</v>
      </c>
      <c r="L9120" t="s">
        <v>78049</v>
      </c>
    </row>
    <row r="9121" spans="1:12" x14ac:dyDescent="0.15">
      <c r="A9121" t="s">
        <v>12</v>
      </c>
      <c r="B9121">
        <v>2484026</v>
      </c>
      <c r="C9121">
        <v>2484046</v>
      </c>
      <c r="D9121" t="s">
        <v>30310</v>
      </c>
      <c r="E9121" t="s">
        <v>90</v>
      </c>
      <c r="F9121" t="s">
        <v>15</v>
      </c>
      <c r="G9121" t="s">
        <v>16</v>
      </c>
      <c r="H9121">
        <v>85</v>
      </c>
      <c r="I9121" t="s">
        <v>30317</v>
      </c>
      <c r="J9121" t="s">
        <v>30318</v>
      </c>
      <c r="K9121" t="s">
        <v>30319</v>
      </c>
      <c r="L9121" t="s">
        <v>77972</v>
      </c>
    </row>
    <row r="9122" spans="1:12" x14ac:dyDescent="0.15">
      <c r="A9122" t="s">
        <v>12</v>
      </c>
      <c r="B9122">
        <v>2484046</v>
      </c>
      <c r="C9122">
        <v>2484066</v>
      </c>
      <c r="D9122" t="s">
        <v>30310</v>
      </c>
      <c r="E9122" t="s">
        <v>90</v>
      </c>
      <c r="F9122" t="s">
        <v>15</v>
      </c>
      <c r="G9122" t="s">
        <v>36</v>
      </c>
      <c r="H9122">
        <v>105</v>
      </c>
      <c r="I9122" t="s">
        <v>30320</v>
      </c>
      <c r="J9122" t="s">
        <v>30321</v>
      </c>
      <c r="K9122" t="s">
        <v>30322</v>
      </c>
      <c r="L9122" t="s">
        <v>78028</v>
      </c>
    </row>
    <row r="9123" spans="1:12" x14ac:dyDescent="0.15">
      <c r="A9123" t="s">
        <v>12</v>
      </c>
      <c r="B9123">
        <v>2485333</v>
      </c>
      <c r="C9123">
        <v>2485353</v>
      </c>
      <c r="D9123" t="s">
        <v>30323</v>
      </c>
      <c r="E9123" t="s">
        <v>90</v>
      </c>
      <c r="F9123" t="s">
        <v>76</v>
      </c>
      <c r="G9123" t="s">
        <v>32</v>
      </c>
      <c r="H9123">
        <v>1</v>
      </c>
      <c r="I9123" t="s">
        <v>30324</v>
      </c>
      <c r="J9123" t="s">
        <v>30325</v>
      </c>
      <c r="K9123" t="s">
        <v>30326</v>
      </c>
      <c r="L9123" t="s">
        <v>77917</v>
      </c>
    </row>
    <row r="9124" spans="1:12" x14ac:dyDescent="0.15">
      <c r="A9124" t="s">
        <v>12</v>
      </c>
      <c r="B9124">
        <v>2485312</v>
      </c>
      <c r="C9124">
        <v>2485332</v>
      </c>
      <c r="D9124" t="s">
        <v>30323</v>
      </c>
      <c r="E9124" t="s">
        <v>90</v>
      </c>
      <c r="F9124" t="s">
        <v>76</v>
      </c>
      <c r="G9124" t="s">
        <v>32</v>
      </c>
      <c r="H9124">
        <v>22</v>
      </c>
      <c r="I9124" t="s">
        <v>30327</v>
      </c>
      <c r="J9124" t="s">
        <v>30328</v>
      </c>
      <c r="K9124" t="s">
        <v>30329</v>
      </c>
      <c r="L9124" t="s">
        <v>77948</v>
      </c>
    </row>
    <row r="9125" spans="1:12" x14ac:dyDescent="0.15">
      <c r="A9125" t="s">
        <v>12</v>
      </c>
      <c r="B9125">
        <v>2485290</v>
      </c>
      <c r="C9125">
        <v>2485310</v>
      </c>
      <c r="D9125" t="s">
        <v>30323</v>
      </c>
      <c r="E9125" t="s">
        <v>90</v>
      </c>
      <c r="F9125" t="s">
        <v>76</v>
      </c>
      <c r="G9125" t="s">
        <v>23</v>
      </c>
      <c r="H9125">
        <v>44</v>
      </c>
      <c r="I9125" t="s">
        <v>30330</v>
      </c>
      <c r="J9125" t="s">
        <v>30331</v>
      </c>
      <c r="K9125" t="s">
        <v>30332</v>
      </c>
      <c r="L9125" t="s">
        <v>78016</v>
      </c>
    </row>
    <row r="9126" spans="1:12" x14ac:dyDescent="0.15">
      <c r="A9126" t="s">
        <v>12</v>
      </c>
      <c r="B9126">
        <v>2485270</v>
      </c>
      <c r="C9126">
        <v>2485290</v>
      </c>
      <c r="D9126" t="s">
        <v>30323</v>
      </c>
      <c r="E9126" t="s">
        <v>90</v>
      </c>
      <c r="F9126" t="s">
        <v>76</v>
      </c>
      <c r="G9126" t="s">
        <v>16</v>
      </c>
      <c r="H9126">
        <v>64</v>
      </c>
      <c r="I9126" t="s">
        <v>30333</v>
      </c>
      <c r="J9126" t="s">
        <v>30334</v>
      </c>
      <c r="K9126" t="s">
        <v>30335</v>
      </c>
      <c r="L9126" t="s">
        <v>77989</v>
      </c>
    </row>
    <row r="9127" spans="1:12" x14ac:dyDescent="0.15">
      <c r="A9127" t="s">
        <v>12</v>
      </c>
      <c r="B9127">
        <v>2485493</v>
      </c>
      <c r="C9127">
        <v>2485513</v>
      </c>
      <c r="D9127" t="s">
        <v>30336</v>
      </c>
      <c r="E9127" t="s">
        <v>90</v>
      </c>
      <c r="F9127" t="s">
        <v>15</v>
      </c>
      <c r="G9127" t="s">
        <v>16</v>
      </c>
      <c r="H9127">
        <v>37</v>
      </c>
      <c r="I9127" t="s">
        <v>30337</v>
      </c>
      <c r="J9127" t="s">
        <v>30338</v>
      </c>
      <c r="K9127" t="s">
        <v>30339</v>
      </c>
      <c r="L9127" t="s">
        <v>77906</v>
      </c>
    </row>
    <row r="9128" spans="1:12" x14ac:dyDescent="0.15">
      <c r="A9128" t="s">
        <v>12</v>
      </c>
      <c r="B9128">
        <v>2485526</v>
      </c>
      <c r="C9128">
        <v>2485546</v>
      </c>
      <c r="D9128" t="s">
        <v>30336</v>
      </c>
      <c r="E9128" t="s">
        <v>90</v>
      </c>
      <c r="F9128" t="s">
        <v>15</v>
      </c>
      <c r="G9128" t="s">
        <v>36</v>
      </c>
      <c r="H9128">
        <v>70</v>
      </c>
      <c r="I9128" t="s">
        <v>30340</v>
      </c>
      <c r="J9128" t="s">
        <v>30341</v>
      </c>
      <c r="K9128" t="s">
        <v>30342</v>
      </c>
      <c r="L9128" t="s">
        <v>77919</v>
      </c>
    </row>
    <row r="9129" spans="1:12" x14ac:dyDescent="0.15">
      <c r="A9129" t="s">
        <v>12</v>
      </c>
      <c r="B9129">
        <v>2485547</v>
      </c>
      <c r="C9129">
        <v>2485567</v>
      </c>
      <c r="D9129" t="s">
        <v>30336</v>
      </c>
      <c r="E9129" t="s">
        <v>90</v>
      </c>
      <c r="F9129" t="s">
        <v>15</v>
      </c>
      <c r="G9129" t="s">
        <v>16</v>
      </c>
      <c r="H9129">
        <v>91</v>
      </c>
      <c r="I9129" t="s">
        <v>30343</v>
      </c>
      <c r="J9129" t="s">
        <v>30344</v>
      </c>
      <c r="K9129" t="s">
        <v>30345</v>
      </c>
      <c r="L9129" t="s">
        <v>77907</v>
      </c>
    </row>
    <row r="9130" spans="1:12" x14ac:dyDescent="0.15">
      <c r="A9130" t="s">
        <v>12</v>
      </c>
      <c r="B9130">
        <v>2485568</v>
      </c>
      <c r="C9130">
        <v>2485588</v>
      </c>
      <c r="D9130" t="s">
        <v>30336</v>
      </c>
      <c r="E9130" t="s">
        <v>90</v>
      </c>
      <c r="F9130" t="s">
        <v>15</v>
      </c>
      <c r="G9130" t="s">
        <v>16</v>
      </c>
      <c r="H9130">
        <v>112</v>
      </c>
      <c r="I9130" t="s">
        <v>30346</v>
      </c>
      <c r="J9130" t="s">
        <v>30347</v>
      </c>
      <c r="K9130" t="s">
        <v>30348</v>
      </c>
      <c r="L9130" t="s">
        <v>77950</v>
      </c>
    </row>
    <row r="9131" spans="1:12" x14ac:dyDescent="0.15">
      <c r="A9131" t="s">
        <v>12</v>
      </c>
      <c r="B9131">
        <v>2486102</v>
      </c>
      <c r="C9131">
        <v>2486122</v>
      </c>
      <c r="D9131" t="s">
        <v>30349</v>
      </c>
      <c r="E9131" t="s">
        <v>90</v>
      </c>
      <c r="F9131" t="s">
        <v>15</v>
      </c>
      <c r="G9131" t="s">
        <v>16</v>
      </c>
      <c r="H9131">
        <v>64</v>
      </c>
      <c r="I9131" t="s">
        <v>30350</v>
      </c>
      <c r="J9131" t="s">
        <v>30351</v>
      </c>
      <c r="K9131" t="s">
        <v>30352</v>
      </c>
      <c r="L9131" t="s">
        <v>77989</v>
      </c>
    </row>
    <row r="9132" spans="1:12" x14ac:dyDescent="0.15">
      <c r="A9132" t="s">
        <v>12</v>
      </c>
      <c r="B9132">
        <v>2486134</v>
      </c>
      <c r="C9132">
        <v>2486154</v>
      </c>
      <c r="D9132" t="s">
        <v>30349</v>
      </c>
      <c r="E9132" t="s">
        <v>90</v>
      </c>
      <c r="F9132" t="s">
        <v>15</v>
      </c>
      <c r="G9132" t="s">
        <v>36</v>
      </c>
      <c r="H9132">
        <v>96</v>
      </c>
      <c r="I9132" t="s">
        <v>30353</v>
      </c>
      <c r="J9132" t="s">
        <v>30354</v>
      </c>
      <c r="K9132" t="s">
        <v>30355</v>
      </c>
      <c r="L9132" t="s">
        <v>77912</v>
      </c>
    </row>
    <row r="9133" spans="1:12" x14ac:dyDescent="0.15">
      <c r="A9133" t="s">
        <v>12</v>
      </c>
      <c r="B9133">
        <v>2486154</v>
      </c>
      <c r="C9133">
        <v>2486174</v>
      </c>
      <c r="D9133" t="s">
        <v>30349</v>
      </c>
      <c r="E9133" t="s">
        <v>90</v>
      </c>
      <c r="F9133" t="s">
        <v>15</v>
      </c>
      <c r="G9133" t="s">
        <v>32</v>
      </c>
      <c r="H9133">
        <v>116</v>
      </c>
      <c r="I9133" t="s">
        <v>30356</v>
      </c>
      <c r="J9133" t="s">
        <v>30357</v>
      </c>
      <c r="K9133" t="s">
        <v>30358</v>
      </c>
      <c r="L9133" t="s">
        <v>77976</v>
      </c>
    </row>
    <row r="9134" spans="1:12" x14ac:dyDescent="0.15">
      <c r="A9134" t="s">
        <v>12</v>
      </c>
      <c r="B9134">
        <v>2486184</v>
      </c>
      <c r="C9134">
        <v>2486204</v>
      </c>
      <c r="D9134" t="s">
        <v>30349</v>
      </c>
      <c r="E9134" t="s">
        <v>90</v>
      </c>
      <c r="F9134" t="s">
        <v>15</v>
      </c>
      <c r="G9134" t="s">
        <v>32</v>
      </c>
      <c r="H9134">
        <v>146</v>
      </c>
      <c r="I9134" t="s">
        <v>30359</v>
      </c>
      <c r="J9134" t="s">
        <v>30360</v>
      </c>
      <c r="K9134" t="s">
        <v>30361</v>
      </c>
      <c r="L9134" t="s">
        <v>78063</v>
      </c>
    </row>
    <row r="9135" spans="1:12" x14ac:dyDescent="0.15">
      <c r="A9135" t="s">
        <v>12</v>
      </c>
      <c r="B9135">
        <v>2486954</v>
      </c>
      <c r="C9135">
        <v>2486974</v>
      </c>
      <c r="D9135" t="s">
        <v>30362</v>
      </c>
      <c r="E9135" t="s">
        <v>30363</v>
      </c>
      <c r="F9135" t="s">
        <v>76</v>
      </c>
      <c r="G9135" t="s">
        <v>16</v>
      </c>
      <c r="H9135">
        <v>22</v>
      </c>
      <c r="I9135" t="s">
        <v>30364</v>
      </c>
      <c r="J9135" t="s">
        <v>30365</v>
      </c>
      <c r="K9135" t="s">
        <v>30366</v>
      </c>
      <c r="L9135" t="s">
        <v>77948</v>
      </c>
    </row>
    <row r="9136" spans="1:12" x14ac:dyDescent="0.15">
      <c r="A9136" t="s">
        <v>12</v>
      </c>
      <c r="B9136">
        <v>2486933</v>
      </c>
      <c r="C9136">
        <v>2486953</v>
      </c>
      <c r="D9136" t="s">
        <v>30362</v>
      </c>
      <c r="E9136" t="s">
        <v>30363</v>
      </c>
      <c r="F9136" t="s">
        <v>76</v>
      </c>
      <c r="G9136" t="s">
        <v>32</v>
      </c>
      <c r="H9136">
        <v>43</v>
      </c>
      <c r="I9136" t="s">
        <v>30367</v>
      </c>
      <c r="J9136" t="s">
        <v>30368</v>
      </c>
      <c r="K9136" t="s">
        <v>30369</v>
      </c>
      <c r="L9136" t="s">
        <v>77942</v>
      </c>
    </row>
    <row r="9137" spans="1:12" x14ac:dyDescent="0.15">
      <c r="A9137" t="s">
        <v>12</v>
      </c>
      <c r="B9137">
        <v>2486895</v>
      </c>
      <c r="C9137">
        <v>2486915</v>
      </c>
      <c r="D9137" t="s">
        <v>30362</v>
      </c>
      <c r="E9137" t="s">
        <v>30363</v>
      </c>
      <c r="F9137" t="s">
        <v>76</v>
      </c>
      <c r="G9137" t="s">
        <v>36</v>
      </c>
      <c r="H9137">
        <v>81</v>
      </c>
      <c r="I9137" t="s">
        <v>30370</v>
      </c>
      <c r="J9137" t="s">
        <v>30371</v>
      </c>
      <c r="K9137" t="s">
        <v>30372</v>
      </c>
      <c r="L9137" t="s">
        <v>78019</v>
      </c>
    </row>
    <row r="9138" spans="1:12" x14ac:dyDescent="0.15">
      <c r="A9138" t="s">
        <v>12</v>
      </c>
      <c r="B9138">
        <v>2486863</v>
      </c>
      <c r="C9138">
        <v>2486883</v>
      </c>
      <c r="D9138" t="s">
        <v>30362</v>
      </c>
      <c r="E9138" t="s">
        <v>30363</v>
      </c>
      <c r="F9138" t="s">
        <v>76</v>
      </c>
      <c r="G9138" t="s">
        <v>32</v>
      </c>
      <c r="H9138">
        <v>113</v>
      </c>
      <c r="I9138" t="s">
        <v>30373</v>
      </c>
      <c r="J9138" t="s">
        <v>30374</v>
      </c>
      <c r="K9138" t="s">
        <v>30375</v>
      </c>
      <c r="L9138" t="s">
        <v>77986</v>
      </c>
    </row>
    <row r="9139" spans="1:12" x14ac:dyDescent="0.15">
      <c r="A9139" t="s">
        <v>12</v>
      </c>
      <c r="B9139">
        <v>2487545</v>
      </c>
      <c r="C9139">
        <v>2487565</v>
      </c>
      <c r="D9139" t="s">
        <v>30376</v>
      </c>
      <c r="E9139" t="s">
        <v>90</v>
      </c>
      <c r="F9139" t="s">
        <v>76</v>
      </c>
      <c r="G9139" t="s">
        <v>32</v>
      </c>
      <c r="H9139">
        <v>10</v>
      </c>
      <c r="I9139" t="s">
        <v>30377</v>
      </c>
      <c r="J9139" t="s">
        <v>30378</v>
      </c>
      <c r="K9139" t="s">
        <v>30379</v>
      </c>
      <c r="L9139" t="s">
        <v>78001</v>
      </c>
    </row>
    <row r="9140" spans="1:12" x14ac:dyDescent="0.15">
      <c r="A9140" t="s">
        <v>12</v>
      </c>
      <c r="B9140">
        <v>2487514</v>
      </c>
      <c r="C9140">
        <v>2487534</v>
      </c>
      <c r="D9140" t="s">
        <v>30376</v>
      </c>
      <c r="E9140" t="s">
        <v>90</v>
      </c>
      <c r="F9140" t="s">
        <v>76</v>
      </c>
      <c r="G9140" t="s">
        <v>32</v>
      </c>
      <c r="H9140">
        <v>41</v>
      </c>
      <c r="I9140" t="s">
        <v>30380</v>
      </c>
      <c r="J9140" t="s">
        <v>30381</v>
      </c>
      <c r="K9140" t="s">
        <v>30382</v>
      </c>
      <c r="L9140" t="s">
        <v>78014</v>
      </c>
    </row>
    <row r="9141" spans="1:12" x14ac:dyDescent="0.15">
      <c r="A9141" t="s">
        <v>12</v>
      </c>
      <c r="B9141">
        <v>2487476</v>
      </c>
      <c r="C9141">
        <v>2487496</v>
      </c>
      <c r="D9141" t="s">
        <v>30376</v>
      </c>
      <c r="E9141" t="s">
        <v>90</v>
      </c>
      <c r="F9141" t="s">
        <v>76</v>
      </c>
      <c r="G9141" t="s">
        <v>23</v>
      </c>
      <c r="H9141">
        <v>79</v>
      </c>
      <c r="I9141" t="s">
        <v>30383</v>
      </c>
      <c r="J9141" t="s">
        <v>30384</v>
      </c>
      <c r="K9141" t="s">
        <v>30385</v>
      </c>
      <c r="L9141" t="s">
        <v>77993</v>
      </c>
    </row>
    <row r="9142" spans="1:12" x14ac:dyDescent="0.15">
      <c r="A9142" t="s">
        <v>12</v>
      </c>
      <c r="B9142">
        <v>2487435</v>
      </c>
      <c r="C9142">
        <v>2487455</v>
      </c>
      <c r="D9142" t="s">
        <v>30376</v>
      </c>
      <c r="E9142" t="s">
        <v>90</v>
      </c>
      <c r="F9142" t="s">
        <v>76</v>
      </c>
      <c r="G9142" t="s">
        <v>36</v>
      </c>
      <c r="H9142">
        <v>120</v>
      </c>
      <c r="I9142" t="s">
        <v>30386</v>
      </c>
      <c r="J9142" t="s">
        <v>30387</v>
      </c>
      <c r="K9142" t="s">
        <v>30388</v>
      </c>
      <c r="L9142" t="s">
        <v>78047</v>
      </c>
    </row>
    <row r="9143" spans="1:12" x14ac:dyDescent="0.15">
      <c r="A9143" t="s">
        <v>12</v>
      </c>
      <c r="B9143">
        <v>2487753</v>
      </c>
      <c r="C9143">
        <v>2487773</v>
      </c>
      <c r="D9143" t="s">
        <v>30389</v>
      </c>
      <c r="E9143" t="s">
        <v>90</v>
      </c>
      <c r="F9143" t="s">
        <v>15</v>
      </c>
      <c r="G9143" t="s">
        <v>23</v>
      </c>
      <c r="H9143">
        <v>0</v>
      </c>
      <c r="I9143" t="s">
        <v>30390</v>
      </c>
      <c r="J9143" t="s">
        <v>30391</v>
      </c>
      <c r="K9143" t="s">
        <v>30392</v>
      </c>
      <c r="L9143" t="s">
        <v>77980</v>
      </c>
    </row>
    <row r="9144" spans="1:12" x14ac:dyDescent="0.15">
      <c r="A9144" t="s">
        <v>12</v>
      </c>
      <c r="B9144">
        <v>2487775</v>
      </c>
      <c r="C9144">
        <v>2487795</v>
      </c>
      <c r="D9144" t="s">
        <v>30389</v>
      </c>
      <c r="E9144" t="s">
        <v>90</v>
      </c>
      <c r="F9144" t="s">
        <v>15</v>
      </c>
      <c r="G9144" t="s">
        <v>16</v>
      </c>
      <c r="H9144">
        <v>22</v>
      </c>
      <c r="I9144" t="s">
        <v>30393</v>
      </c>
      <c r="J9144" t="s">
        <v>30394</v>
      </c>
      <c r="K9144" t="s">
        <v>30395</v>
      </c>
      <c r="L9144" t="s">
        <v>77948</v>
      </c>
    </row>
    <row r="9145" spans="1:12" x14ac:dyDescent="0.15">
      <c r="A9145" t="s">
        <v>12</v>
      </c>
      <c r="B9145">
        <v>2487798</v>
      </c>
      <c r="C9145">
        <v>2487818</v>
      </c>
      <c r="D9145" t="s">
        <v>30389</v>
      </c>
      <c r="E9145" t="s">
        <v>90</v>
      </c>
      <c r="F9145" t="s">
        <v>15</v>
      </c>
      <c r="G9145" t="s">
        <v>36</v>
      </c>
      <c r="H9145">
        <v>45</v>
      </c>
      <c r="I9145" t="s">
        <v>30396</v>
      </c>
      <c r="J9145" t="s">
        <v>30397</v>
      </c>
      <c r="K9145" t="s">
        <v>30398</v>
      </c>
      <c r="L9145" t="s">
        <v>77967</v>
      </c>
    </row>
    <row r="9146" spans="1:12" x14ac:dyDescent="0.15">
      <c r="A9146" t="s">
        <v>12</v>
      </c>
      <c r="B9146">
        <v>2487829</v>
      </c>
      <c r="C9146">
        <v>2487849</v>
      </c>
      <c r="D9146" t="s">
        <v>30389</v>
      </c>
      <c r="E9146" t="s">
        <v>90</v>
      </c>
      <c r="F9146" t="s">
        <v>15</v>
      </c>
      <c r="G9146" t="s">
        <v>23</v>
      </c>
      <c r="H9146">
        <v>76</v>
      </c>
      <c r="I9146" t="s">
        <v>30399</v>
      </c>
      <c r="J9146" t="s">
        <v>30400</v>
      </c>
      <c r="K9146" t="s">
        <v>30401</v>
      </c>
      <c r="L9146" t="s">
        <v>77985</v>
      </c>
    </row>
    <row r="9147" spans="1:12" x14ac:dyDescent="0.15">
      <c r="A9147" t="s">
        <v>12</v>
      </c>
      <c r="B9147">
        <v>2488310</v>
      </c>
      <c r="C9147">
        <v>2488330</v>
      </c>
      <c r="D9147" t="s">
        <v>30402</v>
      </c>
      <c r="E9147" t="s">
        <v>90</v>
      </c>
      <c r="F9147" t="s">
        <v>76</v>
      </c>
      <c r="G9147" t="s">
        <v>36</v>
      </c>
      <c r="H9147">
        <v>16</v>
      </c>
      <c r="I9147" t="s">
        <v>30403</v>
      </c>
      <c r="J9147" t="s">
        <v>30404</v>
      </c>
      <c r="K9147" t="s">
        <v>30405</v>
      </c>
      <c r="L9147" t="s">
        <v>77905</v>
      </c>
    </row>
    <row r="9148" spans="1:12" x14ac:dyDescent="0.15">
      <c r="A9148" t="s">
        <v>12</v>
      </c>
      <c r="B9148">
        <v>2488276</v>
      </c>
      <c r="C9148">
        <v>2488296</v>
      </c>
      <c r="D9148" t="s">
        <v>30402</v>
      </c>
      <c r="E9148" t="s">
        <v>90</v>
      </c>
      <c r="F9148" t="s">
        <v>76</v>
      </c>
      <c r="G9148" t="s">
        <v>32</v>
      </c>
      <c r="H9148">
        <v>50</v>
      </c>
      <c r="I9148" t="s">
        <v>30406</v>
      </c>
      <c r="J9148" t="s">
        <v>30407</v>
      </c>
      <c r="K9148" t="s">
        <v>30408</v>
      </c>
      <c r="L9148" t="s">
        <v>77925</v>
      </c>
    </row>
    <row r="9149" spans="1:12" x14ac:dyDescent="0.15">
      <c r="A9149" t="s">
        <v>12</v>
      </c>
      <c r="B9149">
        <v>2488244</v>
      </c>
      <c r="C9149">
        <v>2488264</v>
      </c>
      <c r="D9149" t="s">
        <v>30402</v>
      </c>
      <c r="E9149" t="s">
        <v>90</v>
      </c>
      <c r="F9149" t="s">
        <v>76</v>
      </c>
      <c r="G9149" t="s">
        <v>16</v>
      </c>
      <c r="H9149">
        <v>82</v>
      </c>
      <c r="I9149" t="s">
        <v>30409</v>
      </c>
      <c r="J9149" t="s">
        <v>30410</v>
      </c>
      <c r="K9149" t="s">
        <v>30411</v>
      </c>
      <c r="L9149" t="s">
        <v>78011</v>
      </c>
    </row>
    <row r="9150" spans="1:12" x14ac:dyDescent="0.15">
      <c r="A9150" t="s">
        <v>12</v>
      </c>
      <c r="B9150">
        <v>2488217</v>
      </c>
      <c r="C9150">
        <v>2488237</v>
      </c>
      <c r="D9150" t="s">
        <v>30402</v>
      </c>
      <c r="E9150" t="s">
        <v>90</v>
      </c>
      <c r="F9150" t="s">
        <v>76</v>
      </c>
      <c r="G9150" t="s">
        <v>16</v>
      </c>
      <c r="H9150">
        <v>109</v>
      </c>
      <c r="I9150" t="s">
        <v>30412</v>
      </c>
      <c r="J9150" t="s">
        <v>30413</v>
      </c>
      <c r="K9150" t="s">
        <v>30414</v>
      </c>
      <c r="L9150" t="s">
        <v>77947</v>
      </c>
    </row>
    <row r="9151" spans="1:12" x14ac:dyDescent="0.15">
      <c r="A9151" t="s">
        <v>12</v>
      </c>
      <c r="B9151">
        <v>2488810</v>
      </c>
      <c r="C9151">
        <v>2488830</v>
      </c>
      <c r="D9151" t="s">
        <v>30415</v>
      </c>
      <c r="E9151" t="s">
        <v>90</v>
      </c>
      <c r="F9151" t="s">
        <v>76</v>
      </c>
      <c r="G9151" t="s">
        <v>32</v>
      </c>
      <c r="H9151">
        <v>1</v>
      </c>
      <c r="I9151" t="s">
        <v>30416</v>
      </c>
      <c r="J9151" t="s">
        <v>30417</v>
      </c>
      <c r="K9151" t="s">
        <v>30418</v>
      </c>
      <c r="L9151" t="s">
        <v>77917</v>
      </c>
    </row>
    <row r="9152" spans="1:12" x14ac:dyDescent="0.15">
      <c r="A9152" t="s">
        <v>12</v>
      </c>
      <c r="B9152">
        <v>2488774</v>
      </c>
      <c r="C9152">
        <v>2488794</v>
      </c>
      <c r="D9152" t="s">
        <v>30415</v>
      </c>
      <c r="E9152" t="s">
        <v>90</v>
      </c>
      <c r="F9152" t="s">
        <v>76</v>
      </c>
      <c r="G9152" t="s">
        <v>32</v>
      </c>
      <c r="H9152">
        <v>37</v>
      </c>
      <c r="I9152" t="s">
        <v>30419</v>
      </c>
      <c r="J9152" t="s">
        <v>30420</v>
      </c>
      <c r="K9152" t="s">
        <v>30421</v>
      </c>
      <c r="L9152" t="s">
        <v>77906</v>
      </c>
    </row>
    <row r="9153" spans="1:12" x14ac:dyDescent="0.15">
      <c r="A9153" t="s">
        <v>12</v>
      </c>
      <c r="B9153">
        <v>2488743</v>
      </c>
      <c r="C9153">
        <v>2488763</v>
      </c>
      <c r="D9153" t="s">
        <v>30415</v>
      </c>
      <c r="E9153" t="s">
        <v>90</v>
      </c>
      <c r="F9153" t="s">
        <v>76</v>
      </c>
      <c r="G9153" t="s">
        <v>32</v>
      </c>
      <c r="H9153">
        <v>68</v>
      </c>
      <c r="I9153" t="s">
        <v>30422</v>
      </c>
      <c r="J9153" t="s">
        <v>30423</v>
      </c>
      <c r="K9153" t="s">
        <v>30424</v>
      </c>
      <c r="L9153" t="s">
        <v>77962</v>
      </c>
    </row>
    <row r="9154" spans="1:12" x14ac:dyDescent="0.15">
      <c r="A9154" t="s">
        <v>12</v>
      </c>
      <c r="B9154">
        <v>2488717</v>
      </c>
      <c r="C9154">
        <v>2488737</v>
      </c>
      <c r="D9154" t="s">
        <v>30415</v>
      </c>
      <c r="E9154" t="s">
        <v>90</v>
      </c>
      <c r="F9154" t="s">
        <v>76</v>
      </c>
      <c r="G9154" t="s">
        <v>16</v>
      </c>
      <c r="H9154">
        <v>94</v>
      </c>
      <c r="I9154" t="s">
        <v>30425</v>
      </c>
      <c r="J9154" t="s">
        <v>30426</v>
      </c>
      <c r="K9154" t="s">
        <v>30427</v>
      </c>
      <c r="L9154" t="s">
        <v>77927</v>
      </c>
    </row>
    <row r="9155" spans="1:12" x14ac:dyDescent="0.15">
      <c r="A9155" t="s">
        <v>12</v>
      </c>
      <c r="B9155">
        <v>2488985</v>
      </c>
      <c r="C9155">
        <v>2489005</v>
      </c>
      <c r="D9155" t="s">
        <v>30428</v>
      </c>
      <c r="E9155" t="s">
        <v>90</v>
      </c>
      <c r="F9155" t="s">
        <v>15</v>
      </c>
      <c r="G9155" t="s">
        <v>16</v>
      </c>
      <c r="H9155">
        <v>19</v>
      </c>
      <c r="I9155" t="s">
        <v>30429</v>
      </c>
      <c r="J9155" t="s">
        <v>30430</v>
      </c>
      <c r="K9155" t="s">
        <v>30431</v>
      </c>
      <c r="L9155" t="s">
        <v>77982</v>
      </c>
    </row>
    <row r="9156" spans="1:12" x14ac:dyDescent="0.15">
      <c r="A9156" t="s">
        <v>12</v>
      </c>
      <c r="B9156">
        <v>2489028</v>
      </c>
      <c r="C9156">
        <v>2489048</v>
      </c>
      <c r="D9156" t="s">
        <v>30428</v>
      </c>
      <c r="E9156" t="s">
        <v>90</v>
      </c>
      <c r="F9156" t="s">
        <v>15</v>
      </c>
      <c r="G9156" t="s">
        <v>23</v>
      </c>
      <c r="H9156">
        <v>62</v>
      </c>
      <c r="I9156" t="s">
        <v>30432</v>
      </c>
      <c r="J9156" t="s">
        <v>30433</v>
      </c>
      <c r="K9156" t="s">
        <v>30434</v>
      </c>
      <c r="L9156" t="s">
        <v>77949</v>
      </c>
    </row>
    <row r="9157" spans="1:12" x14ac:dyDescent="0.15">
      <c r="A9157" t="s">
        <v>12</v>
      </c>
      <c r="B9157">
        <v>2489060</v>
      </c>
      <c r="C9157">
        <v>2489080</v>
      </c>
      <c r="D9157" t="s">
        <v>30428</v>
      </c>
      <c r="E9157" t="s">
        <v>90</v>
      </c>
      <c r="F9157" t="s">
        <v>15</v>
      </c>
      <c r="G9157" t="s">
        <v>16</v>
      </c>
      <c r="H9157">
        <v>94</v>
      </c>
      <c r="I9157" t="s">
        <v>30435</v>
      </c>
      <c r="J9157" t="s">
        <v>30436</v>
      </c>
      <c r="K9157" t="s">
        <v>30437</v>
      </c>
      <c r="L9157" t="s">
        <v>77927</v>
      </c>
    </row>
    <row r="9158" spans="1:12" x14ac:dyDescent="0.15">
      <c r="A9158" t="s">
        <v>12</v>
      </c>
      <c r="B9158">
        <v>2489082</v>
      </c>
      <c r="C9158">
        <v>2489102</v>
      </c>
      <c r="D9158" t="s">
        <v>30428</v>
      </c>
      <c r="E9158" t="s">
        <v>90</v>
      </c>
      <c r="F9158" t="s">
        <v>15</v>
      </c>
      <c r="G9158" t="s">
        <v>32</v>
      </c>
      <c r="H9158">
        <v>116</v>
      </c>
      <c r="I9158" t="s">
        <v>30438</v>
      </c>
      <c r="J9158" t="s">
        <v>30439</v>
      </c>
      <c r="K9158" t="s">
        <v>30440</v>
      </c>
      <c r="L9158" t="s">
        <v>77976</v>
      </c>
    </row>
    <row r="9159" spans="1:12" x14ac:dyDescent="0.15">
      <c r="A9159" t="s">
        <v>12</v>
      </c>
      <c r="B9159">
        <v>2490744</v>
      </c>
      <c r="C9159">
        <v>2490764</v>
      </c>
      <c r="D9159" t="s">
        <v>30441</v>
      </c>
      <c r="E9159" t="s">
        <v>90</v>
      </c>
      <c r="F9159" t="s">
        <v>76</v>
      </c>
      <c r="G9159" t="s">
        <v>16</v>
      </c>
      <c r="H9159">
        <v>8</v>
      </c>
      <c r="I9159" t="s">
        <v>30442</v>
      </c>
      <c r="J9159" t="s">
        <v>30443</v>
      </c>
      <c r="K9159" t="s">
        <v>30444</v>
      </c>
      <c r="L9159" t="s">
        <v>77955</v>
      </c>
    </row>
    <row r="9160" spans="1:12" x14ac:dyDescent="0.15">
      <c r="A9160" t="s">
        <v>12</v>
      </c>
      <c r="B9160">
        <v>2490720</v>
      </c>
      <c r="C9160">
        <v>2490740</v>
      </c>
      <c r="D9160" t="s">
        <v>30441</v>
      </c>
      <c r="E9160" t="s">
        <v>90</v>
      </c>
      <c r="F9160" t="s">
        <v>76</v>
      </c>
      <c r="G9160" t="s">
        <v>23</v>
      </c>
      <c r="H9160">
        <v>32</v>
      </c>
      <c r="I9160" t="s">
        <v>30445</v>
      </c>
      <c r="J9160" t="s">
        <v>30446</v>
      </c>
      <c r="K9160" t="s">
        <v>30447</v>
      </c>
      <c r="L9160" t="s">
        <v>77918</v>
      </c>
    </row>
    <row r="9161" spans="1:12" x14ac:dyDescent="0.15">
      <c r="A9161" t="s">
        <v>12</v>
      </c>
      <c r="B9161">
        <v>2490684</v>
      </c>
      <c r="C9161">
        <v>2490704</v>
      </c>
      <c r="D9161" t="s">
        <v>30441</v>
      </c>
      <c r="E9161" t="s">
        <v>90</v>
      </c>
      <c r="F9161" t="s">
        <v>76</v>
      </c>
      <c r="G9161" t="s">
        <v>23</v>
      </c>
      <c r="H9161">
        <v>68</v>
      </c>
      <c r="I9161" t="s">
        <v>30448</v>
      </c>
      <c r="J9161" t="s">
        <v>30449</v>
      </c>
      <c r="K9161" t="s">
        <v>30450</v>
      </c>
      <c r="L9161" t="s">
        <v>77962</v>
      </c>
    </row>
    <row r="9162" spans="1:12" x14ac:dyDescent="0.15">
      <c r="A9162" t="s">
        <v>12</v>
      </c>
      <c r="B9162">
        <v>2490664</v>
      </c>
      <c r="C9162">
        <v>2490684</v>
      </c>
      <c r="D9162" t="s">
        <v>30441</v>
      </c>
      <c r="E9162" t="s">
        <v>90</v>
      </c>
      <c r="F9162" t="s">
        <v>76</v>
      </c>
      <c r="G9162" t="s">
        <v>23</v>
      </c>
      <c r="H9162">
        <v>88</v>
      </c>
      <c r="I9162" t="s">
        <v>30451</v>
      </c>
      <c r="J9162" t="s">
        <v>30452</v>
      </c>
      <c r="K9162" t="s">
        <v>30453</v>
      </c>
      <c r="L9162" t="s">
        <v>77923</v>
      </c>
    </row>
    <row r="9163" spans="1:12" x14ac:dyDescent="0.15">
      <c r="A9163" t="s">
        <v>12</v>
      </c>
      <c r="B9163">
        <v>2490995</v>
      </c>
      <c r="C9163">
        <v>2491015</v>
      </c>
      <c r="D9163" t="s">
        <v>30454</v>
      </c>
      <c r="E9163" t="s">
        <v>90</v>
      </c>
      <c r="F9163" t="s">
        <v>15</v>
      </c>
      <c r="G9163" t="s">
        <v>32</v>
      </c>
      <c r="H9163">
        <v>1</v>
      </c>
      <c r="I9163" t="s">
        <v>30455</v>
      </c>
      <c r="J9163" t="s">
        <v>30456</v>
      </c>
      <c r="K9163" t="s">
        <v>30457</v>
      </c>
      <c r="L9163" t="s">
        <v>77917</v>
      </c>
    </row>
    <row r="9164" spans="1:12" x14ac:dyDescent="0.15">
      <c r="A9164" t="s">
        <v>12</v>
      </c>
      <c r="B9164">
        <v>2491022</v>
      </c>
      <c r="C9164">
        <v>2491042</v>
      </c>
      <c r="D9164" t="s">
        <v>30454</v>
      </c>
      <c r="E9164" t="s">
        <v>90</v>
      </c>
      <c r="F9164" t="s">
        <v>15</v>
      </c>
      <c r="G9164" t="s">
        <v>16</v>
      </c>
      <c r="H9164">
        <v>28</v>
      </c>
      <c r="I9164" t="s">
        <v>30458</v>
      </c>
      <c r="J9164" t="s">
        <v>30459</v>
      </c>
      <c r="K9164" t="s">
        <v>30460</v>
      </c>
      <c r="L9164" t="s">
        <v>77956</v>
      </c>
    </row>
    <row r="9165" spans="1:12" x14ac:dyDescent="0.15">
      <c r="A9165" t="s">
        <v>12</v>
      </c>
      <c r="B9165">
        <v>2491049</v>
      </c>
      <c r="C9165">
        <v>2491069</v>
      </c>
      <c r="D9165" t="s">
        <v>30454</v>
      </c>
      <c r="E9165" t="s">
        <v>90</v>
      </c>
      <c r="F9165" t="s">
        <v>15</v>
      </c>
      <c r="G9165" t="s">
        <v>32</v>
      </c>
      <c r="H9165">
        <v>55</v>
      </c>
      <c r="I9165" t="s">
        <v>30461</v>
      </c>
      <c r="J9165" t="s">
        <v>30462</v>
      </c>
      <c r="K9165" t="s">
        <v>30463</v>
      </c>
      <c r="L9165" t="s">
        <v>77992</v>
      </c>
    </row>
    <row r="9166" spans="1:12" x14ac:dyDescent="0.15">
      <c r="A9166" t="s">
        <v>12</v>
      </c>
      <c r="B9166">
        <v>2491094</v>
      </c>
      <c r="C9166">
        <v>2491114</v>
      </c>
      <c r="D9166" t="s">
        <v>30454</v>
      </c>
      <c r="E9166" t="s">
        <v>90</v>
      </c>
      <c r="F9166" t="s">
        <v>15</v>
      </c>
      <c r="G9166" t="s">
        <v>16</v>
      </c>
      <c r="H9166">
        <v>100</v>
      </c>
      <c r="I9166" t="s">
        <v>30464</v>
      </c>
      <c r="J9166" t="s">
        <v>30465</v>
      </c>
      <c r="K9166" t="s">
        <v>30466</v>
      </c>
      <c r="L9166" t="s">
        <v>77953</v>
      </c>
    </row>
    <row r="9167" spans="1:12" x14ac:dyDescent="0.15">
      <c r="A9167" t="s">
        <v>12</v>
      </c>
      <c r="B9167">
        <v>2491997</v>
      </c>
      <c r="C9167">
        <v>2492017</v>
      </c>
      <c r="D9167" t="s">
        <v>30467</v>
      </c>
      <c r="E9167" t="s">
        <v>90</v>
      </c>
      <c r="F9167" t="s">
        <v>76</v>
      </c>
      <c r="G9167" t="s">
        <v>36</v>
      </c>
      <c r="H9167">
        <v>0</v>
      </c>
      <c r="I9167" t="s">
        <v>30468</v>
      </c>
      <c r="J9167" t="s">
        <v>30469</v>
      </c>
      <c r="K9167" t="s">
        <v>30470</v>
      </c>
      <c r="L9167" t="s">
        <v>77980</v>
      </c>
    </row>
    <row r="9168" spans="1:12" x14ac:dyDescent="0.15">
      <c r="A9168" t="s">
        <v>12</v>
      </c>
      <c r="B9168">
        <v>2491975</v>
      </c>
      <c r="C9168">
        <v>2491995</v>
      </c>
      <c r="D9168" t="s">
        <v>30467</v>
      </c>
      <c r="E9168" t="s">
        <v>90</v>
      </c>
      <c r="F9168" t="s">
        <v>76</v>
      </c>
      <c r="G9168" t="s">
        <v>36</v>
      </c>
      <c r="H9168">
        <v>22</v>
      </c>
      <c r="I9168" t="s">
        <v>30471</v>
      </c>
      <c r="J9168" t="s">
        <v>30472</v>
      </c>
      <c r="K9168" t="s">
        <v>30473</v>
      </c>
      <c r="L9168" t="s">
        <v>77948</v>
      </c>
    </row>
    <row r="9169" spans="1:12" x14ac:dyDescent="0.15">
      <c r="A9169" t="s">
        <v>12</v>
      </c>
      <c r="B9169">
        <v>2491942</v>
      </c>
      <c r="C9169">
        <v>2491962</v>
      </c>
      <c r="D9169" t="s">
        <v>30467</v>
      </c>
      <c r="E9169" t="s">
        <v>90</v>
      </c>
      <c r="F9169" t="s">
        <v>76</v>
      </c>
      <c r="G9169" t="s">
        <v>16</v>
      </c>
      <c r="H9169">
        <v>55</v>
      </c>
      <c r="I9169" t="s">
        <v>30474</v>
      </c>
      <c r="J9169" t="s">
        <v>30475</v>
      </c>
      <c r="K9169" t="s">
        <v>30476</v>
      </c>
      <c r="L9169" t="s">
        <v>77992</v>
      </c>
    </row>
    <row r="9170" spans="1:12" x14ac:dyDescent="0.15">
      <c r="A9170" t="s">
        <v>12</v>
      </c>
      <c r="B9170">
        <v>2491872</v>
      </c>
      <c r="C9170">
        <v>2491892</v>
      </c>
      <c r="D9170" t="s">
        <v>30467</v>
      </c>
      <c r="E9170" t="s">
        <v>90</v>
      </c>
      <c r="F9170" t="s">
        <v>76</v>
      </c>
      <c r="G9170" t="s">
        <v>16</v>
      </c>
      <c r="H9170">
        <v>125</v>
      </c>
      <c r="I9170" t="s">
        <v>30477</v>
      </c>
      <c r="J9170" t="s">
        <v>30478</v>
      </c>
      <c r="K9170" t="s">
        <v>30479</v>
      </c>
      <c r="L9170" t="s">
        <v>78034</v>
      </c>
    </row>
    <row r="9171" spans="1:12" x14ac:dyDescent="0.15">
      <c r="A9171" t="s">
        <v>12</v>
      </c>
      <c r="B9171">
        <v>2492719</v>
      </c>
      <c r="C9171">
        <v>2492739</v>
      </c>
      <c r="D9171" t="s">
        <v>30480</v>
      </c>
      <c r="E9171" t="s">
        <v>30481</v>
      </c>
      <c r="F9171" t="s">
        <v>76</v>
      </c>
      <c r="G9171" t="s">
        <v>36</v>
      </c>
      <c r="H9171">
        <v>10</v>
      </c>
      <c r="I9171" t="s">
        <v>30482</v>
      </c>
      <c r="J9171" t="s">
        <v>30483</v>
      </c>
      <c r="K9171" t="s">
        <v>30484</v>
      </c>
      <c r="L9171" t="s">
        <v>78001</v>
      </c>
    </row>
    <row r="9172" spans="1:12" x14ac:dyDescent="0.15">
      <c r="A9172" t="s">
        <v>12</v>
      </c>
      <c r="B9172">
        <v>2492677</v>
      </c>
      <c r="C9172">
        <v>2492697</v>
      </c>
      <c r="D9172" t="s">
        <v>30480</v>
      </c>
      <c r="E9172" t="s">
        <v>30481</v>
      </c>
      <c r="F9172" t="s">
        <v>76</v>
      </c>
      <c r="G9172" t="s">
        <v>16</v>
      </c>
      <c r="H9172">
        <v>52</v>
      </c>
      <c r="I9172" t="s">
        <v>30485</v>
      </c>
      <c r="J9172" t="s">
        <v>30486</v>
      </c>
      <c r="K9172" t="s">
        <v>30487</v>
      </c>
      <c r="L9172" t="s">
        <v>77959</v>
      </c>
    </row>
    <row r="9173" spans="1:12" x14ac:dyDescent="0.15">
      <c r="A9173" t="s">
        <v>12</v>
      </c>
      <c r="B9173">
        <v>2492647</v>
      </c>
      <c r="C9173">
        <v>2492667</v>
      </c>
      <c r="D9173" t="s">
        <v>30480</v>
      </c>
      <c r="E9173" t="s">
        <v>30481</v>
      </c>
      <c r="F9173" t="s">
        <v>76</v>
      </c>
      <c r="G9173" t="s">
        <v>16</v>
      </c>
      <c r="H9173">
        <v>82</v>
      </c>
      <c r="I9173" t="s">
        <v>30488</v>
      </c>
      <c r="J9173" t="s">
        <v>30489</v>
      </c>
      <c r="K9173" t="s">
        <v>30490</v>
      </c>
      <c r="L9173" t="s">
        <v>78011</v>
      </c>
    </row>
    <row r="9174" spans="1:12" x14ac:dyDescent="0.15">
      <c r="A9174" t="s">
        <v>12</v>
      </c>
      <c r="B9174">
        <v>2492614</v>
      </c>
      <c r="C9174">
        <v>2492634</v>
      </c>
      <c r="D9174" t="s">
        <v>30480</v>
      </c>
      <c r="E9174" t="s">
        <v>30481</v>
      </c>
      <c r="F9174" t="s">
        <v>76</v>
      </c>
      <c r="G9174" t="s">
        <v>36</v>
      </c>
      <c r="H9174">
        <v>115</v>
      </c>
      <c r="I9174" t="s">
        <v>30491</v>
      </c>
      <c r="J9174" t="s">
        <v>30492</v>
      </c>
      <c r="K9174" t="s">
        <v>30493</v>
      </c>
      <c r="L9174" t="s">
        <v>78020</v>
      </c>
    </row>
    <row r="9175" spans="1:12" x14ac:dyDescent="0.15">
      <c r="A9175" t="s">
        <v>12</v>
      </c>
      <c r="B9175">
        <v>2493166</v>
      </c>
      <c r="C9175">
        <v>2493186</v>
      </c>
      <c r="D9175" t="s">
        <v>30494</v>
      </c>
      <c r="E9175" t="s">
        <v>90</v>
      </c>
      <c r="F9175" t="s">
        <v>15</v>
      </c>
      <c r="G9175" t="s">
        <v>16</v>
      </c>
      <c r="H9175">
        <v>43</v>
      </c>
      <c r="I9175" t="s">
        <v>30495</v>
      </c>
      <c r="J9175" t="s">
        <v>30496</v>
      </c>
      <c r="K9175" t="s">
        <v>30497</v>
      </c>
      <c r="L9175" t="s">
        <v>77942</v>
      </c>
    </row>
    <row r="9176" spans="1:12" x14ac:dyDescent="0.15">
      <c r="A9176" t="s">
        <v>12</v>
      </c>
      <c r="B9176">
        <v>2493197</v>
      </c>
      <c r="C9176">
        <v>2493217</v>
      </c>
      <c r="D9176" t="s">
        <v>30494</v>
      </c>
      <c r="E9176" t="s">
        <v>90</v>
      </c>
      <c r="F9176" t="s">
        <v>15</v>
      </c>
      <c r="G9176" t="s">
        <v>23</v>
      </c>
      <c r="H9176">
        <v>74</v>
      </c>
      <c r="I9176" t="s">
        <v>30498</v>
      </c>
      <c r="J9176" t="s">
        <v>30499</v>
      </c>
      <c r="K9176" t="s">
        <v>30500</v>
      </c>
      <c r="L9176" t="s">
        <v>78005</v>
      </c>
    </row>
    <row r="9177" spans="1:12" x14ac:dyDescent="0.15">
      <c r="A9177" t="s">
        <v>12</v>
      </c>
      <c r="B9177">
        <v>2493242</v>
      </c>
      <c r="C9177">
        <v>2493262</v>
      </c>
      <c r="D9177" t="s">
        <v>30494</v>
      </c>
      <c r="E9177" t="s">
        <v>90</v>
      </c>
      <c r="F9177" t="s">
        <v>15</v>
      </c>
      <c r="G9177" t="s">
        <v>16</v>
      </c>
      <c r="H9177">
        <v>119</v>
      </c>
      <c r="I9177" t="s">
        <v>30501</v>
      </c>
      <c r="J9177" t="s">
        <v>30502</v>
      </c>
      <c r="K9177" t="s">
        <v>30503</v>
      </c>
      <c r="L9177" t="s">
        <v>78058</v>
      </c>
    </row>
    <row r="9178" spans="1:12" x14ac:dyDescent="0.15">
      <c r="A9178" t="s">
        <v>12</v>
      </c>
      <c r="B9178">
        <v>2493271</v>
      </c>
      <c r="C9178">
        <v>2493291</v>
      </c>
      <c r="D9178" t="s">
        <v>30494</v>
      </c>
      <c r="E9178" t="s">
        <v>90</v>
      </c>
      <c r="F9178" t="s">
        <v>15</v>
      </c>
      <c r="G9178" t="s">
        <v>36</v>
      </c>
      <c r="H9178">
        <v>148</v>
      </c>
      <c r="I9178" t="s">
        <v>30504</v>
      </c>
      <c r="J9178" t="s">
        <v>30505</v>
      </c>
      <c r="K9178" t="s">
        <v>30506</v>
      </c>
      <c r="L9178" t="s">
        <v>78043</v>
      </c>
    </row>
    <row r="9179" spans="1:12" x14ac:dyDescent="0.15">
      <c r="A9179" t="s">
        <v>12</v>
      </c>
      <c r="B9179">
        <v>2493966</v>
      </c>
      <c r="C9179">
        <v>2493986</v>
      </c>
      <c r="D9179" t="s">
        <v>30507</v>
      </c>
      <c r="E9179" t="s">
        <v>90</v>
      </c>
      <c r="F9179" t="s">
        <v>15</v>
      </c>
      <c r="G9179" t="s">
        <v>16</v>
      </c>
      <c r="H9179">
        <v>7</v>
      </c>
      <c r="I9179" t="s">
        <v>30508</v>
      </c>
      <c r="J9179" t="s">
        <v>30509</v>
      </c>
      <c r="K9179" t="s">
        <v>30510</v>
      </c>
      <c r="L9179" t="s">
        <v>77909</v>
      </c>
    </row>
    <row r="9180" spans="1:12" x14ac:dyDescent="0.15">
      <c r="A9180" t="s">
        <v>12</v>
      </c>
      <c r="B9180">
        <v>2494002</v>
      </c>
      <c r="C9180">
        <v>2494022</v>
      </c>
      <c r="D9180" t="s">
        <v>30507</v>
      </c>
      <c r="E9180" t="s">
        <v>90</v>
      </c>
      <c r="F9180" t="s">
        <v>15</v>
      </c>
      <c r="G9180" t="s">
        <v>23</v>
      </c>
      <c r="H9180">
        <v>43</v>
      </c>
      <c r="I9180" t="s">
        <v>30511</v>
      </c>
      <c r="J9180" t="s">
        <v>30512</v>
      </c>
      <c r="K9180" t="s">
        <v>30513</v>
      </c>
      <c r="L9180" t="s">
        <v>77942</v>
      </c>
    </row>
    <row r="9181" spans="1:12" x14ac:dyDescent="0.15">
      <c r="A9181" t="s">
        <v>12</v>
      </c>
      <c r="B9181">
        <v>2494032</v>
      </c>
      <c r="C9181">
        <v>2494052</v>
      </c>
      <c r="D9181" t="s">
        <v>30507</v>
      </c>
      <c r="E9181" t="s">
        <v>90</v>
      </c>
      <c r="F9181" t="s">
        <v>15</v>
      </c>
      <c r="G9181" t="s">
        <v>16</v>
      </c>
      <c r="H9181">
        <v>73</v>
      </c>
      <c r="I9181" t="s">
        <v>30514</v>
      </c>
      <c r="J9181" t="s">
        <v>30515</v>
      </c>
      <c r="K9181" t="s">
        <v>30516</v>
      </c>
      <c r="L9181" t="s">
        <v>77926</v>
      </c>
    </row>
    <row r="9182" spans="1:12" x14ac:dyDescent="0.15">
      <c r="A9182" t="s">
        <v>12</v>
      </c>
      <c r="B9182">
        <v>2494068</v>
      </c>
      <c r="C9182">
        <v>2494088</v>
      </c>
      <c r="D9182" t="s">
        <v>30507</v>
      </c>
      <c r="E9182" t="s">
        <v>90</v>
      </c>
      <c r="F9182" t="s">
        <v>15</v>
      </c>
      <c r="G9182" t="s">
        <v>16</v>
      </c>
      <c r="H9182">
        <v>109</v>
      </c>
      <c r="I9182" t="s">
        <v>30517</v>
      </c>
      <c r="J9182" t="s">
        <v>30518</v>
      </c>
      <c r="K9182" t="s">
        <v>30519</v>
      </c>
      <c r="L9182" t="s">
        <v>77947</v>
      </c>
    </row>
    <row r="9183" spans="1:12" x14ac:dyDescent="0.15">
      <c r="A9183" t="s">
        <v>12</v>
      </c>
      <c r="B9183">
        <v>2494404</v>
      </c>
      <c r="C9183">
        <v>2494424</v>
      </c>
      <c r="D9183" t="s">
        <v>30520</v>
      </c>
      <c r="E9183" t="s">
        <v>90</v>
      </c>
      <c r="F9183" t="s">
        <v>15</v>
      </c>
      <c r="G9183" t="s">
        <v>32</v>
      </c>
      <c r="H9183">
        <v>13</v>
      </c>
      <c r="I9183" t="s">
        <v>30521</v>
      </c>
      <c r="J9183" t="s">
        <v>30522</v>
      </c>
      <c r="K9183" t="s">
        <v>30523</v>
      </c>
      <c r="L9183" t="s">
        <v>77935</v>
      </c>
    </row>
    <row r="9184" spans="1:12" x14ac:dyDescent="0.15">
      <c r="A9184" t="s">
        <v>12</v>
      </c>
      <c r="B9184">
        <v>2494425</v>
      </c>
      <c r="C9184">
        <v>2494445</v>
      </c>
      <c r="D9184" t="s">
        <v>30520</v>
      </c>
      <c r="E9184" t="s">
        <v>90</v>
      </c>
      <c r="F9184" t="s">
        <v>15</v>
      </c>
      <c r="G9184" t="s">
        <v>23</v>
      </c>
      <c r="H9184">
        <v>34</v>
      </c>
      <c r="I9184" t="s">
        <v>30524</v>
      </c>
      <c r="J9184" t="s">
        <v>30525</v>
      </c>
      <c r="K9184" t="s">
        <v>30526</v>
      </c>
      <c r="L9184" t="s">
        <v>77999</v>
      </c>
    </row>
    <row r="9185" spans="1:12" x14ac:dyDescent="0.15">
      <c r="A9185" t="s">
        <v>12</v>
      </c>
      <c r="B9185">
        <v>2494449</v>
      </c>
      <c r="C9185">
        <v>2494469</v>
      </c>
      <c r="D9185" t="s">
        <v>30520</v>
      </c>
      <c r="E9185" t="s">
        <v>90</v>
      </c>
      <c r="F9185" t="s">
        <v>15</v>
      </c>
      <c r="G9185" t="s">
        <v>32</v>
      </c>
      <c r="H9185">
        <v>58</v>
      </c>
      <c r="I9185" t="s">
        <v>30527</v>
      </c>
      <c r="J9185" t="s">
        <v>30528</v>
      </c>
      <c r="K9185" t="s">
        <v>30529</v>
      </c>
      <c r="L9185" t="s">
        <v>77911</v>
      </c>
    </row>
    <row r="9186" spans="1:12" x14ac:dyDescent="0.15">
      <c r="A9186" t="s">
        <v>12</v>
      </c>
      <c r="B9186">
        <v>2494476</v>
      </c>
      <c r="C9186">
        <v>2494496</v>
      </c>
      <c r="D9186" t="s">
        <v>30520</v>
      </c>
      <c r="E9186" t="s">
        <v>90</v>
      </c>
      <c r="F9186" t="s">
        <v>15</v>
      </c>
      <c r="G9186" t="s">
        <v>36</v>
      </c>
      <c r="H9186">
        <v>85</v>
      </c>
      <c r="I9186" t="s">
        <v>30530</v>
      </c>
      <c r="J9186" t="s">
        <v>30531</v>
      </c>
      <c r="K9186" t="s">
        <v>30532</v>
      </c>
      <c r="L9186" t="s">
        <v>77972</v>
      </c>
    </row>
    <row r="9187" spans="1:12" x14ac:dyDescent="0.15">
      <c r="A9187" t="s">
        <v>12</v>
      </c>
      <c r="B9187">
        <v>2495160</v>
      </c>
      <c r="C9187">
        <v>2495180</v>
      </c>
      <c r="D9187" t="s">
        <v>30533</v>
      </c>
      <c r="E9187" t="s">
        <v>90</v>
      </c>
      <c r="F9187" t="s">
        <v>76</v>
      </c>
      <c r="G9187" t="s">
        <v>32</v>
      </c>
      <c r="H9187">
        <v>1</v>
      </c>
      <c r="I9187" t="s">
        <v>30534</v>
      </c>
      <c r="J9187" t="s">
        <v>30535</v>
      </c>
      <c r="K9187" t="s">
        <v>30536</v>
      </c>
      <c r="L9187" t="s">
        <v>77917</v>
      </c>
    </row>
    <row r="9188" spans="1:12" x14ac:dyDescent="0.15">
      <c r="A9188" t="s">
        <v>12</v>
      </c>
      <c r="B9188">
        <v>2495111</v>
      </c>
      <c r="C9188">
        <v>2495131</v>
      </c>
      <c r="D9188" t="s">
        <v>30533</v>
      </c>
      <c r="E9188" t="s">
        <v>90</v>
      </c>
      <c r="F9188" t="s">
        <v>76</v>
      </c>
      <c r="G9188" t="s">
        <v>23</v>
      </c>
      <c r="H9188">
        <v>50</v>
      </c>
      <c r="I9188" t="s">
        <v>30537</v>
      </c>
      <c r="J9188" t="s">
        <v>30538</v>
      </c>
      <c r="K9188" t="s">
        <v>30539</v>
      </c>
      <c r="L9188" t="s">
        <v>77925</v>
      </c>
    </row>
    <row r="9189" spans="1:12" x14ac:dyDescent="0.15">
      <c r="A9189" t="s">
        <v>12</v>
      </c>
      <c r="B9189">
        <v>2495088</v>
      </c>
      <c r="C9189">
        <v>2495108</v>
      </c>
      <c r="D9189" t="s">
        <v>30533</v>
      </c>
      <c r="E9189" t="s">
        <v>90</v>
      </c>
      <c r="F9189" t="s">
        <v>76</v>
      </c>
      <c r="G9189" t="s">
        <v>23</v>
      </c>
      <c r="H9189">
        <v>73</v>
      </c>
      <c r="I9189" t="s">
        <v>30540</v>
      </c>
      <c r="J9189" t="s">
        <v>30541</v>
      </c>
      <c r="K9189" t="s">
        <v>30542</v>
      </c>
      <c r="L9189" t="s">
        <v>77926</v>
      </c>
    </row>
    <row r="9190" spans="1:12" x14ac:dyDescent="0.15">
      <c r="A9190" t="s">
        <v>12</v>
      </c>
      <c r="B9190">
        <v>2495057</v>
      </c>
      <c r="C9190">
        <v>2495077</v>
      </c>
      <c r="D9190" t="s">
        <v>30533</v>
      </c>
      <c r="E9190" t="s">
        <v>90</v>
      </c>
      <c r="F9190" t="s">
        <v>76</v>
      </c>
      <c r="G9190" t="s">
        <v>23</v>
      </c>
      <c r="H9190">
        <v>104</v>
      </c>
      <c r="I9190" t="s">
        <v>30543</v>
      </c>
      <c r="J9190" t="s">
        <v>30544</v>
      </c>
      <c r="K9190" t="s">
        <v>30545</v>
      </c>
      <c r="L9190" t="s">
        <v>77963</v>
      </c>
    </row>
    <row r="9191" spans="1:12" x14ac:dyDescent="0.15">
      <c r="A9191" t="s">
        <v>12</v>
      </c>
      <c r="B9191">
        <v>2495572</v>
      </c>
      <c r="C9191">
        <v>2495592</v>
      </c>
      <c r="D9191" t="s">
        <v>30546</v>
      </c>
      <c r="E9191" t="s">
        <v>90</v>
      </c>
      <c r="F9191" t="s">
        <v>76</v>
      </c>
      <c r="G9191" t="s">
        <v>16</v>
      </c>
      <c r="H9191">
        <v>0</v>
      </c>
      <c r="I9191" t="s">
        <v>30547</v>
      </c>
      <c r="J9191" t="s">
        <v>30548</v>
      </c>
      <c r="K9191" t="s">
        <v>30549</v>
      </c>
      <c r="L9191" t="s">
        <v>77980</v>
      </c>
    </row>
    <row r="9192" spans="1:12" x14ac:dyDescent="0.15">
      <c r="A9192" t="s">
        <v>12</v>
      </c>
      <c r="B9192">
        <v>2495540</v>
      </c>
      <c r="C9192">
        <v>2495560</v>
      </c>
      <c r="D9192" t="s">
        <v>30546</v>
      </c>
      <c r="E9192" t="s">
        <v>90</v>
      </c>
      <c r="F9192" t="s">
        <v>76</v>
      </c>
      <c r="G9192" t="s">
        <v>16</v>
      </c>
      <c r="H9192">
        <v>32</v>
      </c>
      <c r="I9192" t="s">
        <v>30550</v>
      </c>
      <c r="J9192" t="s">
        <v>30551</v>
      </c>
      <c r="K9192" t="s">
        <v>30552</v>
      </c>
      <c r="L9192" t="s">
        <v>77918</v>
      </c>
    </row>
    <row r="9193" spans="1:12" x14ac:dyDescent="0.15">
      <c r="A9193" t="s">
        <v>12</v>
      </c>
      <c r="B9193">
        <v>2495520</v>
      </c>
      <c r="C9193">
        <v>2495540</v>
      </c>
      <c r="D9193" t="s">
        <v>30546</v>
      </c>
      <c r="E9193" t="s">
        <v>90</v>
      </c>
      <c r="F9193" t="s">
        <v>76</v>
      </c>
      <c r="G9193" t="s">
        <v>36</v>
      </c>
      <c r="H9193">
        <v>52</v>
      </c>
      <c r="I9193" t="s">
        <v>30553</v>
      </c>
      <c r="J9193" t="s">
        <v>30554</v>
      </c>
      <c r="K9193" t="s">
        <v>30555</v>
      </c>
      <c r="L9193" t="s">
        <v>77959</v>
      </c>
    </row>
    <row r="9194" spans="1:12" x14ac:dyDescent="0.15">
      <c r="A9194" t="s">
        <v>12</v>
      </c>
      <c r="B9194">
        <v>2495480</v>
      </c>
      <c r="C9194">
        <v>2495500</v>
      </c>
      <c r="D9194" t="s">
        <v>30546</v>
      </c>
      <c r="E9194" t="s">
        <v>90</v>
      </c>
      <c r="F9194" t="s">
        <v>76</v>
      </c>
      <c r="G9194" t="s">
        <v>23</v>
      </c>
      <c r="H9194">
        <v>92</v>
      </c>
      <c r="I9194" t="s">
        <v>30556</v>
      </c>
      <c r="J9194" t="s">
        <v>30557</v>
      </c>
      <c r="K9194" t="s">
        <v>30558</v>
      </c>
      <c r="L9194" t="s">
        <v>78032</v>
      </c>
    </row>
    <row r="9195" spans="1:12" x14ac:dyDescent="0.15">
      <c r="A9195" t="s">
        <v>12</v>
      </c>
      <c r="B9195">
        <v>2495802</v>
      </c>
      <c r="C9195">
        <v>2495822</v>
      </c>
      <c r="D9195" t="s">
        <v>30559</v>
      </c>
      <c r="E9195" t="s">
        <v>90</v>
      </c>
      <c r="F9195" t="s">
        <v>15</v>
      </c>
      <c r="G9195" t="s">
        <v>23</v>
      </c>
      <c r="H9195">
        <v>19</v>
      </c>
      <c r="I9195" t="s">
        <v>30560</v>
      </c>
      <c r="J9195" t="s">
        <v>30561</v>
      </c>
      <c r="K9195" t="s">
        <v>30562</v>
      </c>
      <c r="L9195" t="s">
        <v>77982</v>
      </c>
    </row>
    <row r="9196" spans="1:12" x14ac:dyDescent="0.15">
      <c r="A9196" t="s">
        <v>12</v>
      </c>
      <c r="B9196">
        <v>2495842</v>
      </c>
      <c r="C9196">
        <v>2495862</v>
      </c>
      <c r="D9196" t="s">
        <v>30559</v>
      </c>
      <c r="E9196" t="s">
        <v>90</v>
      </c>
      <c r="F9196" t="s">
        <v>15</v>
      </c>
      <c r="G9196" t="s">
        <v>23</v>
      </c>
      <c r="H9196">
        <v>59</v>
      </c>
      <c r="I9196" t="s">
        <v>30563</v>
      </c>
      <c r="J9196" t="s">
        <v>30564</v>
      </c>
      <c r="K9196" t="s">
        <v>30565</v>
      </c>
      <c r="L9196" t="s">
        <v>78009</v>
      </c>
    </row>
    <row r="9197" spans="1:12" x14ac:dyDescent="0.15">
      <c r="A9197" t="s">
        <v>12</v>
      </c>
      <c r="B9197">
        <v>2495872</v>
      </c>
      <c r="C9197">
        <v>2495892</v>
      </c>
      <c r="D9197" t="s">
        <v>30559</v>
      </c>
      <c r="E9197" t="s">
        <v>90</v>
      </c>
      <c r="F9197" t="s">
        <v>15</v>
      </c>
      <c r="G9197" t="s">
        <v>32</v>
      </c>
      <c r="H9197">
        <v>89</v>
      </c>
      <c r="I9197" t="s">
        <v>30566</v>
      </c>
      <c r="J9197" t="s">
        <v>30567</v>
      </c>
      <c r="K9197" t="s">
        <v>30568</v>
      </c>
      <c r="L9197" t="s">
        <v>77964</v>
      </c>
    </row>
    <row r="9198" spans="1:12" x14ac:dyDescent="0.15">
      <c r="A9198" t="s">
        <v>12</v>
      </c>
      <c r="B9198">
        <v>2495893</v>
      </c>
      <c r="C9198">
        <v>2495913</v>
      </c>
      <c r="D9198" t="s">
        <v>30559</v>
      </c>
      <c r="E9198" t="s">
        <v>90</v>
      </c>
      <c r="F9198" t="s">
        <v>15</v>
      </c>
      <c r="G9198" t="s">
        <v>16</v>
      </c>
      <c r="H9198">
        <v>110</v>
      </c>
      <c r="I9198" t="s">
        <v>30569</v>
      </c>
      <c r="J9198" t="s">
        <v>30570</v>
      </c>
      <c r="K9198" t="s">
        <v>30571</v>
      </c>
      <c r="L9198" t="s">
        <v>78030</v>
      </c>
    </row>
    <row r="9199" spans="1:12" x14ac:dyDescent="0.15">
      <c r="A9199" t="s">
        <v>12</v>
      </c>
      <c r="B9199">
        <v>2496897</v>
      </c>
      <c r="C9199">
        <v>2496917</v>
      </c>
      <c r="D9199" t="s">
        <v>30572</v>
      </c>
      <c r="E9199" t="s">
        <v>30573</v>
      </c>
      <c r="F9199" t="s">
        <v>15</v>
      </c>
      <c r="G9199" t="s">
        <v>32</v>
      </c>
      <c r="H9199">
        <v>1</v>
      </c>
      <c r="I9199" t="s">
        <v>30574</v>
      </c>
      <c r="J9199" t="s">
        <v>30575</v>
      </c>
      <c r="K9199" t="s">
        <v>30576</v>
      </c>
      <c r="L9199" t="s">
        <v>77917</v>
      </c>
    </row>
    <row r="9200" spans="1:12" x14ac:dyDescent="0.15">
      <c r="A9200" t="s">
        <v>12</v>
      </c>
      <c r="B9200">
        <v>2496917</v>
      </c>
      <c r="C9200">
        <v>2496937</v>
      </c>
      <c r="D9200" t="s">
        <v>30572</v>
      </c>
      <c r="E9200" t="s">
        <v>30573</v>
      </c>
      <c r="F9200" t="s">
        <v>15</v>
      </c>
      <c r="G9200" t="s">
        <v>36</v>
      </c>
      <c r="H9200">
        <v>21</v>
      </c>
      <c r="I9200" t="s">
        <v>30577</v>
      </c>
      <c r="J9200" t="s">
        <v>30578</v>
      </c>
      <c r="K9200" t="s">
        <v>30579</v>
      </c>
      <c r="L9200" t="s">
        <v>78022</v>
      </c>
    </row>
    <row r="9201" spans="1:12" x14ac:dyDescent="0.15">
      <c r="A9201" t="s">
        <v>12</v>
      </c>
      <c r="B9201">
        <v>2496946</v>
      </c>
      <c r="C9201">
        <v>2496966</v>
      </c>
      <c r="D9201" t="s">
        <v>30572</v>
      </c>
      <c r="E9201" t="s">
        <v>30573</v>
      </c>
      <c r="F9201" t="s">
        <v>15</v>
      </c>
      <c r="G9201" t="s">
        <v>36</v>
      </c>
      <c r="H9201">
        <v>50</v>
      </c>
      <c r="I9201" t="s">
        <v>30580</v>
      </c>
      <c r="J9201" t="s">
        <v>30581</v>
      </c>
      <c r="K9201" t="s">
        <v>30582</v>
      </c>
      <c r="L9201" t="s">
        <v>77925</v>
      </c>
    </row>
    <row r="9202" spans="1:12" x14ac:dyDescent="0.15">
      <c r="A9202" t="s">
        <v>12</v>
      </c>
      <c r="B9202">
        <v>2496969</v>
      </c>
      <c r="C9202">
        <v>2496989</v>
      </c>
      <c r="D9202" t="s">
        <v>30572</v>
      </c>
      <c r="E9202" t="s">
        <v>30573</v>
      </c>
      <c r="F9202" t="s">
        <v>15</v>
      </c>
      <c r="G9202" t="s">
        <v>36</v>
      </c>
      <c r="H9202">
        <v>73</v>
      </c>
      <c r="I9202" t="s">
        <v>30583</v>
      </c>
      <c r="J9202" t="s">
        <v>30584</v>
      </c>
      <c r="K9202" t="s">
        <v>30585</v>
      </c>
      <c r="L9202" t="s">
        <v>77926</v>
      </c>
    </row>
    <row r="9203" spans="1:12" x14ac:dyDescent="0.15">
      <c r="A9203" t="s">
        <v>12</v>
      </c>
      <c r="B9203">
        <v>2498863</v>
      </c>
      <c r="C9203">
        <v>2498883</v>
      </c>
      <c r="D9203" t="s">
        <v>30586</v>
      </c>
      <c r="E9203" t="s">
        <v>30587</v>
      </c>
      <c r="F9203" t="s">
        <v>15</v>
      </c>
      <c r="G9203" t="s">
        <v>16</v>
      </c>
      <c r="H9203">
        <v>27</v>
      </c>
      <c r="I9203" t="s">
        <v>30588</v>
      </c>
      <c r="J9203" t="s">
        <v>30589</v>
      </c>
      <c r="K9203" t="s">
        <v>30590</v>
      </c>
      <c r="L9203" t="s">
        <v>78013</v>
      </c>
    </row>
    <row r="9204" spans="1:12" x14ac:dyDescent="0.15">
      <c r="A9204" t="s">
        <v>12</v>
      </c>
      <c r="B9204">
        <v>2498925</v>
      </c>
      <c r="C9204">
        <v>2498945</v>
      </c>
      <c r="D9204" t="s">
        <v>30586</v>
      </c>
      <c r="E9204" t="s">
        <v>30587</v>
      </c>
      <c r="F9204" t="s">
        <v>15</v>
      </c>
      <c r="G9204" t="s">
        <v>32</v>
      </c>
      <c r="H9204">
        <v>89</v>
      </c>
      <c r="I9204" t="s">
        <v>30591</v>
      </c>
      <c r="J9204" t="s">
        <v>30592</v>
      </c>
      <c r="K9204" t="s">
        <v>30593</v>
      </c>
      <c r="L9204" t="s">
        <v>77964</v>
      </c>
    </row>
    <row r="9205" spans="1:12" x14ac:dyDescent="0.15">
      <c r="A9205" t="s">
        <v>12</v>
      </c>
      <c r="B9205">
        <v>2498961</v>
      </c>
      <c r="C9205">
        <v>2498981</v>
      </c>
      <c r="D9205" t="s">
        <v>30586</v>
      </c>
      <c r="E9205" t="s">
        <v>30587</v>
      </c>
      <c r="F9205" t="s">
        <v>15</v>
      </c>
      <c r="G9205" t="s">
        <v>16</v>
      </c>
      <c r="H9205">
        <v>125</v>
      </c>
      <c r="I9205" t="s">
        <v>30594</v>
      </c>
      <c r="J9205" t="s">
        <v>30595</v>
      </c>
      <c r="K9205" t="s">
        <v>30596</v>
      </c>
      <c r="L9205" t="s">
        <v>78034</v>
      </c>
    </row>
    <row r="9206" spans="1:12" x14ac:dyDescent="0.15">
      <c r="A9206" t="s">
        <v>12</v>
      </c>
      <c r="B9206">
        <v>2498988</v>
      </c>
      <c r="C9206">
        <v>2499008</v>
      </c>
      <c r="D9206" t="s">
        <v>30586</v>
      </c>
      <c r="E9206" t="s">
        <v>30587</v>
      </c>
      <c r="F9206" t="s">
        <v>15</v>
      </c>
      <c r="G9206" t="s">
        <v>23</v>
      </c>
      <c r="H9206">
        <v>152</v>
      </c>
      <c r="I9206" t="s">
        <v>30597</v>
      </c>
      <c r="J9206" t="s">
        <v>30598</v>
      </c>
      <c r="K9206" t="s">
        <v>30599</v>
      </c>
      <c r="L9206" t="s">
        <v>77954</v>
      </c>
    </row>
    <row r="9207" spans="1:12" x14ac:dyDescent="0.15">
      <c r="A9207" t="s">
        <v>12</v>
      </c>
      <c r="B9207">
        <v>2499437</v>
      </c>
      <c r="C9207">
        <v>2499457</v>
      </c>
      <c r="D9207" t="s">
        <v>30600</v>
      </c>
      <c r="E9207" t="s">
        <v>30601</v>
      </c>
      <c r="F9207" t="s">
        <v>15</v>
      </c>
      <c r="G9207" t="s">
        <v>32</v>
      </c>
      <c r="H9207">
        <v>6</v>
      </c>
      <c r="I9207" t="s">
        <v>30602</v>
      </c>
      <c r="J9207" t="s">
        <v>30603</v>
      </c>
      <c r="K9207" t="s">
        <v>30604</v>
      </c>
      <c r="L9207" t="s">
        <v>78025</v>
      </c>
    </row>
    <row r="9208" spans="1:12" x14ac:dyDescent="0.15">
      <c r="A9208" t="s">
        <v>12</v>
      </c>
      <c r="B9208">
        <v>2499465</v>
      </c>
      <c r="C9208">
        <v>2499485</v>
      </c>
      <c r="D9208" t="s">
        <v>30600</v>
      </c>
      <c r="E9208" t="s">
        <v>30601</v>
      </c>
      <c r="F9208" t="s">
        <v>15</v>
      </c>
      <c r="G9208" t="s">
        <v>32</v>
      </c>
      <c r="H9208">
        <v>34</v>
      </c>
      <c r="I9208" t="s">
        <v>30605</v>
      </c>
      <c r="J9208" t="s">
        <v>30606</v>
      </c>
      <c r="K9208" t="s">
        <v>30607</v>
      </c>
      <c r="L9208" t="s">
        <v>77999</v>
      </c>
    </row>
    <row r="9209" spans="1:12" x14ac:dyDescent="0.15">
      <c r="A9209" t="s">
        <v>12</v>
      </c>
      <c r="B9209">
        <v>2499493</v>
      </c>
      <c r="C9209">
        <v>2499513</v>
      </c>
      <c r="D9209" t="s">
        <v>30600</v>
      </c>
      <c r="E9209" t="s">
        <v>30601</v>
      </c>
      <c r="F9209" t="s">
        <v>15</v>
      </c>
      <c r="G9209" t="s">
        <v>23</v>
      </c>
      <c r="H9209">
        <v>62</v>
      </c>
      <c r="I9209" t="s">
        <v>30608</v>
      </c>
      <c r="J9209" t="s">
        <v>30609</v>
      </c>
      <c r="K9209" t="s">
        <v>30610</v>
      </c>
      <c r="L9209" t="s">
        <v>77949</v>
      </c>
    </row>
    <row r="9210" spans="1:12" x14ac:dyDescent="0.15">
      <c r="A9210" t="s">
        <v>12</v>
      </c>
      <c r="B9210">
        <v>2499520</v>
      </c>
      <c r="C9210">
        <v>2499540</v>
      </c>
      <c r="D9210" t="s">
        <v>30600</v>
      </c>
      <c r="E9210" t="s">
        <v>30601</v>
      </c>
      <c r="F9210" t="s">
        <v>15</v>
      </c>
      <c r="G9210" t="s">
        <v>32</v>
      </c>
      <c r="H9210">
        <v>89</v>
      </c>
      <c r="I9210" t="s">
        <v>30611</v>
      </c>
      <c r="J9210" t="s">
        <v>30612</v>
      </c>
      <c r="K9210" t="s">
        <v>30613</v>
      </c>
      <c r="L9210" t="s">
        <v>77964</v>
      </c>
    </row>
    <row r="9211" spans="1:12" x14ac:dyDescent="0.15">
      <c r="A9211" t="s">
        <v>12</v>
      </c>
      <c r="B9211">
        <v>2499680</v>
      </c>
      <c r="C9211">
        <v>2499700</v>
      </c>
      <c r="D9211" t="s">
        <v>30614</v>
      </c>
      <c r="E9211" t="s">
        <v>30615</v>
      </c>
      <c r="F9211" t="s">
        <v>15</v>
      </c>
      <c r="G9211" t="s">
        <v>36</v>
      </c>
      <c r="H9211">
        <v>31</v>
      </c>
      <c r="I9211" t="s">
        <v>30616</v>
      </c>
      <c r="J9211" t="s">
        <v>30617</v>
      </c>
      <c r="K9211" t="s">
        <v>30618</v>
      </c>
      <c r="L9211" t="s">
        <v>77910</v>
      </c>
    </row>
    <row r="9212" spans="1:12" x14ac:dyDescent="0.15">
      <c r="A9212" t="s">
        <v>12</v>
      </c>
      <c r="B9212">
        <v>2499713</v>
      </c>
      <c r="C9212">
        <v>2499733</v>
      </c>
      <c r="D9212" t="s">
        <v>30614</v>
      </c>
      <c r="E9212" t="s">
        <v>30615</v>
      </c>
      <c r="F9212" t="s">
        <v>15</v>
      </c>
      <c r="G9212" t="s">
        <v>32</v>
      </c>
      <c r="H9212">
        <v>64</v>
      </c>
      <c r="I9212" t="s">
        <v>30619</v>
      </c>
      <c r="J9212" t="s">
        <v>30620</v>
      </c>
      <c r="K9212" t="s">
        <v>30621</v>
      </c>
      <c r="L9212" t="s">
        <v>77989</v>
      </c>
    </row>
    <row r="9213" spans="1:12" x14ac:dyDescent="0.15">
      <c r="A9213" t="s">
        <v>12</v>
      </c>
      <c r="B9213">
        <v>2499747</v>
      </c>
      <c r="C9213">
        <v>2499767</v>
      </c>
      <c r="D9213" t="s">
        <v>30614</v>
      </c>
      <c r="E9213" t="s">
        <v>30615</v>
      </c>
      <c r="F9213" t="s">
        <v>15</v>
      </c>
      <c r="G9213" t="s">
        <v>16</v>
      </c>
      <c r="H9213">
        <v>98</v>
      </c>
      <c r="I9213" t="s">
        <v>30622</v>
      </c>
      <c r="J9213" t="s">
        <v>30623</v>
      </c>
      <c r="K9213" t="s">
        <v>30624</v>
      </c>
      <c r="L9213" t="s">
        <v>78048</v>
      </c>
    </row>
    <row r="9214" spans="1:12" x14ac:dyDescent="0.15">
      <c r="A9214" t="s">
        <v>12</v>
      </c>
      <c r="B9214">
        <v>2499780</v>
      </c>
      <c r="C9214">
        <v>2499800</v>
      </c>
      <c r="D9214" t="s">
        <v>30614</v>
      </c>
      <c r="E9214" t="s">
        <v>30615</v>
      </c>
      <c r="F9214" t="s">
        <v>15</v>
      </c>
      <c r="G9214" t="s">
        <v>32</v>
      </c>
      <c r="H9214">
        <v>131</v>
      </c>
      <c r="I9214" t="s">
        <v>30625</v>
      </c>
      <c r="J9214" t="s">
        <v>30626</v>
      </c>
      <c r="K9214" t="s">
        <v>30627</v>
      </c>
      <c r="L9214" t="s">
        <v>77941</v>
      </c>
    </row>
    <row r="9215" spans="1:12" x14ac:dyDescent="0.15">
      <c r="A9215" t="s">
        <v>12</v>
      </c>
      <c r="B9215">
        <v>2500114</v>
      </c>
      <c r="C9215">
        <v>2500134</v>
      </c>
      <c r="D9215" t="s">
        <v>30628</v>
      </c>
      <c r="E9215" t="s">
        <v>30629</v>
      </c>
      <c r="F9215" t="s">
        <v>15</v>
      </c>
      <c r="G9215" t="s">
        <v>23</v>
      </c>
      <c r="H9215">
        <v>11</v>
      </c>
      <c r="I9215" t="s">
        <v>30630</v>
      </c>
      <c r="J9215" t="s">
        <v>30631</v>
      </c>
      <c r="K9215" t="s">
        <v>30632</v>
      </c>
      <c r="L9215" t="s">
        <v>77974</v>
      </c>
    </row>
    <row r="9216" spans="1:12" x14ac:dyDescent="0.15">
      <c r="A9216" t="s">
        <v>12</v>
      </c>
      <c r="B9216">
        <v>2500158</v>
      </c>
      <c r="C9216">
        <v>2500178</v>
      </c>
      <c r="D9216" t="s">
        <v>30628</v>
      </c>
      <c r="E9216" t="s">
        <v>30629</v>
      </c>
      <c r="F9216" t="s">
        <v>15</v>
      </c>
      <c r="G9216" t="s">
        <v>16</v>
      </c>
      <c r="H9216">
        <v>55</v>
      </c>
      <c r="I9216" t="s">
        <v>30633</v>
      </c>
      <c r="J9216" t="s">
        <v>30634</v>
      </c>
      <c r="K9216" t="s">
        <v>30635</v>
      </c>
      <c r="L9216" t="s">
        <v>77992</v>
      </c>
    </row>
    <row r="9217" spans="1:12" x14ac:dyDescent="0.15">
      <c r="A9217" t="s">
        <v>12</v>
      </c>
      <c r="B9217">
        <v>2500186</v>
      </c>
      <c r="C9217">
        <v>2500206</v>
      </c>
      <c r="D9217" t="s">
        <v>30628</v>
      </c>
      <c r="E9217" t="s">
        <v>30629</v>
      </c>
      <c r="F9217" t="s">
        <v>15</v>
      </c>
      <c r="G9217" t="s">
        <v>16</v>
      </c>
      <c r="H9217">
        <v>83</v>
      </c>
      <c r="I9217" t="s">
        <v>30636</v>
      </c>
      <c r="J9217" t="s">
        <v>30637</v>
      </c>
      <c r="K9217" t="s">
        <v>30638</v>
      </c>
      <c r="L9217" t="s">
        <v>77958</v>
      </c>
    </row>
    <row r="9218" spans="1:12" x14ac:dyDescent="0.15">
      <c r="A9218" t="s">
        <v>12</v>
      </c>
      <c r="B9218">
        <v>2500221</v>
      </c>
      <c r="C9218">
        <v>2500241</v>
      </c>
      <c r="D9218" t="s">
        <v>30628</v>
      </c>
      <c r="E9218" t="s">
        <v>30629</v>
      </c>
      <c r="F9218" t="s">
        <v>15</v>
      </c>
      <c r="G9218" t="s">
        <v>36</v>
      </c>
      <c r="H9218">
        <v>118</v>
      </c>
      <c r="I9218" t="s">
        <v>30639</v>
      </c>
      <c r="J9218" t="s">
        <v>30640</v>
      </c>
      <c r="K9218" t="s">
        <v>30641</v>
      </c>
      <c r="L9218" t="s">
        <v>77973</v>
      </c>
    </row>
    <row r="9219" spans="1:12" x14ac:dyDescent="0.15">
      <c r="A9219" t="s">
        <v>12</v>
      </c>
      <c r="B9219">
        <v>2501196</v>
      </c>
      <c r="C9219">
        <v>2501216</v>
      </c>
      <c r="D9219" t="s">
        <v>30642</v>
      </c>
      <c r="E9219" t="s">
        <v>30643</v>
      </c>
      <c r="F9219" t="s">
        <v>15</v>
      </c>
      <c r="G9219" t="s">
        <v>16</v>
      </c>
      <c r="H9219">
        <v>42</v>
      </c>
      <c r="I9219" t="s">
        <v>30644</v>
      </c>
      <c r="J9219" t="s">
        <v>30645</v>
      </c>
      <c r="K9219" t="s">
        <v>30646</v>
      </c>
      <c r="L9219" t="s">
        <v>77945</v>
      </c>
    </row>
    <row r="9220" spans="1:12" x14ac:dyDescent="0.15">
      <c r="A9220" t="s">
        <v>12</v>
      </c>
      <c r="B9220">
        <v>2501228</v>
      </c>
      <c r="C9220">
        <v>2501248</v>
      </c>
      <c r="D9220" t="s">
        <v>30642</v>
      </c>
      <c r="E9220" t="s">
        <v>30643</v>
      </c>
      <c r="F9220" t="s">
        <v>15</v>
      </c>
      <c r="G9220" t="s">
        <v>23</v>
      </c>
      <c r="H9220">
        <v>74</v>
      </c>
      <c r="I9220" t="s">
        <v>30647</v>
      </c>
      <c r="J9220" t="s">
        <v>30648</v>
      </c>
      <c r="K9220" t="s">
        <v>30649</v>
      </c>
      <c r="L9220" t="s">
        <v>78005</v>
      </c>
    </row>
    <row r="9221" spans="1:12" x14ac:dyDescent="0.15">
      <c r="A9221" t="s">
        <v>12</v>
      </c>
      <c r="B9221">
        <v>2501261</v>
      </c>
      <c r="C9221">
        <v>2501281</v>
      </c>
      <c r="D9221" t="s">
        <v>30642</v>
      </c>
      <c r="E9221" t="s">
        <v>30643</v>
      </c>
      <c r="F9221" t="s">
        <v>15</v>
      </c>
      <c r="G9221" t="s">
        <v>23</v>
      </c>
      <c r="H9221">
        <v>107</v>
      </c>
      <c r="I9221" t="s">
        <v>30650</v>
      </c>
      <c r="J9221" t="s">
        <v>30651</v>
      </c>
      <c r="K9221" t="s">
        <v>30652</v>
      </c>
      <c r="L9221" t="s">
        <v>77983</v>
      </c>
    </row>
    <row r="9222" spans="1:12" x14ac:dyDescent="0.15">
      <c r="A9222" t="s">
        <v>12</v>
      </c>
      <c r="B9222">
        <v>2501314</v>
      </c>
      <c r="C9222">
        <v>2501334</v>
      </c>
      <c r="D9222" t="s">
        <v>30642</v>
      </c>
      <c r="E9222" t="s">
        <v>30643</v>
      </c>
      <c r="F9222" t="s">
        <v>15</v>
      </c>
      <c r="G9222" t="s">
        <v>16</v>
      </c>
      <c r="H9222">
        <v>160</v>
      </c>
      <c r="I9222" t="s">
        <v>30653</v>
      </c>
      <c r="J9222" t="s">
        <v>30654</v>
      </c>
      <c r="K9222" t="s">
        <v>30655</v>
      </c>
      <c r="L9222" t="s">
        <v>78075</v>
      </c>
    </row>
    <row r="9223" spans="1:12" x14ac:dyDescent="0.15">
      <c r="A9223" t="s">
        <v>12</v>
      </c>
      <c r="B9223">
        <v>2503592</v>
      </c>
      <c r="C9223">
        <v>2503612</v>
      </c>
      <c r="D9223" t="s">
        <v>30656</v>
      </c>
      <c r="E9223" t="s">
        <v>30657</v>
      </c>
      <c r="F9223" t="s">
        <v>15</v>
      </c>
      <c r="G9223" t="s">
        <v>23</v>
      </c>
      <c r="H9223">
        <v>56</v>
      </c>
      <c r="I9223" t="s">
        <v>30658</v>
      </c>
      <c r="J9223" t="s">
        <v>30659</v>
      </c>
      <c r="K9223" t="s">
        <v>30660</v>
      </c>
      <c r="L9223" t="s">
        <v>77971</v>
      </c>
    </row>
    <row r="9224" spans="1:12" x14ac:dyDescent="0.15">
      <c r="A9224" t="s">
        <v>12</v>
      </c>
      <c r="B9224">
        <v>2503643</v>
      </c>
      <c r="C9224">
        <v>2503663</v>
      </c>
      <c r="D9224" t="s">
        <v>30656</v>
      </c>
      <c r="E9224" t="s">
        <v>30657</v>
      </c>
      <c r="F9224" t="s">
        <v>15</v>
      </c>
      <c r="G9224" t="s">
        <v>16</v>
      </c>
      <c r="H9224">
        <v>107</v>
      </c>
      <c r="I9224" t="s">
        <v>30661</v>
      </c>
      <c r="J9224" t="s">
        <v>30662</v>
      </c>
      <c r="K9224" t="s">
        <v>30663</v>
      </c>
      <c r="L9224" t="s">
        <v>77983</v>
      </c>
    </row>
    <row r="9225" spans="1:12" x14ac:dyDescent="0.15">
      <c r="A9225" t="s">
        <v>12</v>
      </c>
      <c r="B9225">
        <v>2503681</v>
      </c>
      <c r="C9225">
        <v>2503701</v>
      </c>
      <c r="D9225" t="s">
        <v>30656</v>
      </c>
      <c r="E9225" t="s">
        <v>30657</v>
      </c>
      <c r="F9225" t="s">
        <v>15</v>
      </c>
      <c r="G9225" t="s">
        <v>16</v>
      </c>
      <c r="H9225">
        <v>145</v>
      </c>
      <c r="I9225" t="s">
        <v>30664</v>
      </c>
      <c r="J9225" t="s">
        <v>30665</v>
      </c>
      <c r="K9225" t="s">
        <v>30666</v>
      </c>
      <c r="L9225" t="s">
        <v>77915</v>
      </c>
    </row>
    <row r="9226" spans="1:12" x14ac:dyDescent="0.15">
      <c r="A9226" t="s">
        <v>12</v>
      </c>
      <c r="B9226">
        <v>2503715</v>
      </c>
      <c r="C9226">
        <v>2503735</v>
      </c>
      <c r="D9226" t="s">
        <v>30656</v>
      </c>
      <c r="E9226" t="s">
        <v>30657</v>
      </c>
      <c r="F9226" t="s">
        <v>15</v>
      </c>
      <c r="G9226" t="s">
        <v>32</v>
      </c>
      <c r="H9226">
        <v>179</v>
      </c>
      <c r="I9226" t="s">
        <v>30667</v>
      </c>
      <c r="J9226" t="s">
        <v>30668</v>
      </c>
      <c r="K9226" t="s">
        <v>30669</v>
      </c>
      <c r="L9226" t="s">
        <v>78163</v>
      </c>
    </row>
    <row r="9227" spans="1:12" x14ac:dyDescent="0.15">
      <c r="A9227" t="s">
        <v>12</v>
      </c>
      <c r="B9227">
        <v>2503948</v>
      </c>
      <c r="C9227">
        <v>2503968</v>
      </c>
      <c r="D9227" t="s">
        <v>30670</v>
      </c>
      <c r="E9227" t="s">
        <v>90</v>
      </c>
      <c r="F9227" t="s">
        <v>15</v>
      </c>
      <c r="G9227" t="s">
        <v>16</v>
      </c>
      <c r="H9227">
        <v>30</v>
      </c>
      <c r="I9227" t="s">
        <v>30671</v>
      </c>
      <c r="J9227" t="s">
        <v>30672</v>
      </c>
      <c r="K9227" t="s">
        <v>30673</v>
      </c>
      <c r="L9227" t="s">
        <v>77984</v>
      </c>
    </row>
    <row r="9228" spans="1:12" x14ac:dyDescent="0.15">
      <c r="A9228" t="s">
        <v>12</v>
      </c>
      <c r="B9228">
        <v>2503971</v>
      </c>
      <c r="C9228">
        <v>2503991</v>
      </c>
      <c r="D9228" t="s">
        <v>30670</v>
      </c>
      <c r="E9228" t="s">
        <v>90</v>
      </c>
      <c r="F9228" t="s">
        <v>15</v>
      </c>
      <c r="G9228" t="s">
        <v>16</v>
      </c>
      <c r="H9228">
        <v>53</v>
      </c>
      <c r="I9228" t="s">
        <v>30674</v>
      </c>
      <c r="J9228" t="s">
        <v>30675</v>
      </c>
      <c r="K9228" t="s">
        <v>30676</v>
      </c>
      <c r="L9228" t="s">
        <v>77922</v>
      </c>
    </row>
    <row r="9229" spans="1:12" x14ac:dyDescent="0.15">
      <c r="A9229" t="s">
        <v>12</v>
      </c>
      <c r="B9229">
        <v>2503998</v>
      </c>
      <c r="C9229">
        <v>2504018</v>
      </c>
      <c r="D9229" t="s">
        <v>30670</v>
      </c>
      <c r="E9229" t="s">
        <v>90</v>
      </c>
      <c r="F9229" t="s">
        <v>15</v>
      </c>
      <c r="G9229" t="s">
        <v>32</v>
      </c>
      <c r="H9229">
        <v>80</v>
      </c>
      <c r="I9229" t="s">
        <v>30677</v>
      </c>
      <c r="J9229" t="s">
        <v>30678</v>
      </c>
      <c r="K9229" t="s">
        <v>30679</v>
      </c>
      <c r="L9229" t="s">
        <v>77940</v>
      </c>
    </row>
    <row r="9230" spans="1:12" x14ac:dyDescent="0.15">
      <c r="A9230" t="s">
        <v>12</v>
      </c>
      <c r="B9230">
        <v>2504019</v>
      </c>
      <c r="C9230">
        <v>2504039</v>
      </c>
      <c r="D9230" t="s">
        <v>30670</v>
      </c>
      <c r="E9230" t="s">
        <v>90</v>
      </c>
      <c r="F9230" t="s">
        <v>15</v>
      </c>
      <c r="G9230" t="s">
        <v>32</v>
      </c>
      <c r="H9230">
        <v>101</v>
      </c>
      <c r="I9230" t="s">
        <v>30680</v>
      </c>
      <c r="J9230" t="s">
        <v>30681</v>
      </c>
      <c r="K9230" t="s">
        <v>30682</v>
      </c>
      <c r="L9230" t="s">
        <v>77997</v>
      </c>
    </row>
    <row r="9231" spans="1:12" x14ac:dyDescent="0.15">
      <c r="A9231" t="s">
        <v>12</v>
      </c>
      <c r="B9231">
        <v>2504920</v>
      </c>
      <c r="C9231">
        <v>2504940</v>
      </c>
      <c r="D9231" t="s">
        <v>30683</v>
      </c>
      <c r="E9231" t="s">
        <v>90</v>
      </c>
      <c r="F9231" t="s">
        <v>76</v>
      </c>
      <c r="G9231" t="s">
        <v>36</v>
      </c>
      <c r="H9231">
        <v>30</v>
      </c>
      <c r="I9231" t="s">
        <v>30684</v>
      </c>
      <c r="J9231" t="s">
        <v>30685</v>
      </c>
      <c r="K9231" t="s">
        <v>30686</v>
      </c>
      <c r="L9231" t="str">
        <f>HYPERLINK("https://www.ncbi.nlm.nih.gov/nuccore/FM209186.1?report=graph&amp;tracks=[key:gene_model_track,Options:GeneOnly]&amp;mk=2504921:2504940|offset_30|00cc00,2504865:2504884|offset_86|444444,2504830:2504849|offset_121|444444&amp;v=2504720:2505049&amp;c=444444", "offset 30")</f>
        <v>offset 30</v>
      </c>
    </row>
    <row r="9232" spans="1:12" x14ac:dyDescent="0.15">
      <c r="A9232" t="s">
        <v>12</v>
      </c>
      <c r="B9232">
        <v>2504864</v>
      </c>
      <c r="C9232">
        <v>2504884</v>
      </c>
      <c r="D9232" t="s">
        <v>30683</v>
      </c>
      <c r="E9232" t="s">
        <v>90</v>
      </c>
      <c r="F9232" t="s">
        <v>76</v>
      </c>
      <c r="G9232" t="s">
        <v>32</v>
      </c>
      <c r="H9232">
        <v>86</v>
      </c>
      <c r="I9232" t="s">
        <v>30687</v>
      </c>
      <c r="J9232" t="s">
        <v>30688</v>
      </c>
      <c r="K9232" t="s">
        <v>30689</v>
      </c>
      <c r="L9232" t="str">
        <f>HYPERLINK("https://www.ncbi.nlm.nih.gov/nuccore/FM209186.1?report=graph&amp;tracks=[key:gene_model_track,Options:GeneOnly]&amp;mk=2504921:2504940|offset_30|444444,2504865:2504884|offset_86|00cc00,2504830:2504849|offset_121|444444&amp;v=2504720:2505049&amp;c=444444", "offset 86")</f>
        <v>offset 86</v>
      </c>
    </row>
    <row r="9233" spans="1:12" x14ac:dyDescent="0.15">
      <c r="A9233" t="s">
        <v>12</v>
      </c>
      <c r="B9233">
        <v>2504829</v>
      </c>
      <c r="C9233">
        <v>2504849</v>
      </c>
      <c r="D9233" t="s">
        <v>30683</v>
      </c>
      <c r="E9233" t="s">
        <v>90</v>
      </c>
      <c r="F9233" t="s">
        <v>76</v>
      </c>
      <c r="G9233" t="s">
        <v>36</v>
      </c>
      <c r="H9233">
        <v>121</v>
      </c>
      <c r="I9233" t="s">
        <v>30690</v>
      </c>
      <c r="J9233" t="s">
        <v>30691</v>
      </c>
      <c r="K9233" t="s">
        <v>30692</v>
      </c>
      <c r="L9233" t="str">
        <f>HYPERLINK("https://www.ncbi.nlm.nih.gov/nuccore/FM209186.1?report=graph&amp;tracks=[key:gene_model_track,Options:GeneOnly]&amp;mk=2504921:2504940|offset_30|444444,2504865:2504884|offset_86|444444,2504830:2504849|offset_121|00cc00&amp;v=2504720:2505049&amp;c=444444", "offset 121")</f>
        <v>offset 121</v>
      </c>
    </row>
    <row r="9234" spans="1:12" x14ac:dyDescent="0.15">
      <c r="A9234" t="s">
        <v>12</v>
      </c>
      <c r="B9234">
        <v>2506766</v>
      </c>
      <c r="C9234">
        <v>2506786</v>
      </c>
      <c r="D9234" t="s">
        <v>30693</v>
      </c>
      <c r="E9234" t="s">
        <v>90</v>
      </c>
      <c r="F9234" t="s">
        <v>15</v>
      </c>
      <c r="G9234" t="s">
        <v>16</v>
      </c>
      <c r="H9234">
        <v>31</v>
      </c>
      <c r="I9234" t="s">
        <v>30694</v>
      </c>
      <c r="J9234" t="s">
        <v>30695</v>
      </c>
      <c r="K9234" t="s">
        <v>30696</v>
      </c>
      <c r="L9234" t="s">
        <v>77910</v>
      </c>
    </row>
    <row r="9235" spans="1:12" x14ac:dyDescent="0.15">
      <c r="A9235" t="s">
        <v>12</v>
      </c>
      <c r="B9235">
        <v>2506788</v>
      </c>
      <c r="C9235">
        <v>2506808</v>
      </c>
      <c r="D9235" t="s">
        <v>30693</v>
      </c>
      <c r="E9235" t="s">
        <v>90</v>
      </c>
      <c r="F9235" t="s">
        <v>15</v>
      </c>
      <c r="G9235" t="s">
        <v>32</v>
      </c>
      <c r="H9235">
        <v>53</v>
      </c>
      <c r="I9235" t="s">
        <v>30697</v>
      </c>
      <c r="J9235" t="s">
        <v>30698</v>
      </c>
      <c r="K9235" t="s">
        <v>30699</v>
      </c>
      <c r="L9235" t="s">
        <v>77922</v>
      </c>
    </row>
    <row r="9236" spans="1:12" x14ac:dyDescent="0.15">
      <c r="A9236" t="s">
        <v>12</v>
      </c>
      <c r="B9236">
        <v>2506814</v>
      </c>
      <c r="C9236">
        <v>2506834</v>
      </c>
      <c r="D9236" t="s">
        <v>30693</v>
      </c>
      <c r="E9236" t="s">
        <v>90</v>
      </c>
      <c r="F9236" t="s">
        <v>15</v>
      </c>
      <c r="G9236" t="s">
        <v>16</v>
      </c>
      <c r="H9236">
        <v>79</v>
      </c>
      <c r="I9236" t="s">
        <v>30700</v>
      </c>
      <c r="J9236" t="s">
        <v>30701</v>
      </c>
      <c r="K9236" t="s">
        <v>30702</v>
      </c>
      <c r="L9236" t="s">
        <v>77993</v>
      </c>
    </row>
    <row r="9237" spans="1:12" x14ac:dyDescent="0.15">
      <c r="A9237" t="s">
        <v>12</v>
      </c>
      <c r="B9237">
        <v>2506850</v>
      </c>
      <c r="C9237">
        <v>2506870</v>
      </c>
      <c r="D9237" t="s">
        <v>30693</v>
      </c>
      <c r="E9237" t="s">
        <v>90</v>
      </c>
      <c r="F9237" t="s">
        <v>15</v>
      </c>
      <c r="G9237" t="s">
        <v>16</v>
      </c>
      <c r="H9237">
        <v>115</v>
      </c>
      <c r="I9237" t="s">
        <v>30703</v>
      </c>
      <c r="J9237" t="s">
        <v>30704</v>
      </c>
      <c r="K9237" t="s">
        <v>30705</v>
      </c>
      <c r="L9237" t="s">
        <v>78020</v>
      </c>
    </row>
    <row r="9238" spans="1:12" x14ac:dyDescent="0.15">
      <c r="A9238" t="s">
        <v>12</v>
      </c>
      <c r="B9238">
        <v>2508907</v>
      </c>
      <c r="C9238">
        <v>2508927</v>
      </c>
      <c r="D9238" t="s">
        <v>30706</v>
      </c>
      <c r="E9238" t="s">
        <v>90</v>
      </c>
      <c r="F9238" t="s">
        <v>15</v>
      </c>
      <c r="G9238" t="s">
        <v>32</v>
      </c>
      <c r="H9238">
        <v>7</v>
      </c>
      <c r="I9238" t="s">
        <v>30707</v>
      </c>
      <c r="J9238" t="s">
        <v>30708</v>
      </c>
      <c r="K9238" t="s">
        <v>30709</v>
      </c>
      <c r="L9238" t="s">
        <v>77909</v>
      </c>
    </row>
    <row r="9239" spans="1:12" x14ac:dyDescent="0.15">
      <c r="A9239" t="s">
        <v>12</v>
      </c>
      <c r="B9239">
        <v>2508962</v>
      </c>
      <c r="C9239">
        <v>2508982</v>
      </c>
      <c r="D9239" t="s">
        <v>30706</v>
      </c>
      <c r="E9239" t="s">
        <v>90</v>
      </c>
      <c r="F9239" t="s">
        <v>15</v>
      </c>
      <c r="G9239" t="s">
        <v>23</v>
      </c>
      <c r="H9239">
        <v>62</v>
      </c>
      <c r="I9239" t="s">
        <v>30710</v>
      </c>
      <c r="J9239" t="s">
        <v>30711</v>
      </c>
      <c r="K9239" t="s">
        <v>30712</v>
      </c>
      <c r="L9239" t="s">
        <v>77949</v>
      </c>
    </row>
    <row r="9240" spans="1:12" x14ac:dyDescent="0.15">
      <c r="A9240" t="s">
        <v>12</v>
      </c>
      <c r="B9240">
        <v>2508995</v>
      </c>
      <c r="C9240">
        <v>2509015</v>
      </c>
      <c r="D9240" t="s">
        <v>30706</v>
      </c>
      <c r="E9240" t="s">
        <v>90</v>
      </c>
      <c r="F9240" t="s">
        <v>15</v>
      </c>
      <c r="G9240" t="s">
        <v>32</v>
      </c>
      <c r="H9240">
        <v>95</v>
      </c>
      <c r="I9240" t="s">
        <v>30713</v>
      </c>
      <c r="J9240" t="s">
        <v>30714</v>
      </c>
      <c r="K9240" t="s">
        <v>30715</v>
      </c>
      <c r="L9240" t="s">
        <v>77920</v>
      </c>
    </row>
    <row r="9241" spans="1:12" x14ac:dyDescent="0.15">
      <c r="A9241" t="s">
        <v>12</v>
      </c>
      <c r="B9241">
        <v>2509041</v>
      </c>
      <c r="C9241">
        <v>2509061</v>
      </c>
      <c r="D9241" t="s">
        <v>30706</v>
      </c>
      <c r="E9241" t="s">
        <v>90</v>
      </c>
      <c r="F9241" t="s">
        <v>15</v>
      </c>
      <c r="G9241" t="s">
        <v>23</v>
      </c>
      <c r="H9241">
        <v>141</v>
      </c>
      <c r="I9241" t="s">
        <v>30716</v>
      </c>
      <c r="J9241" t="s">
        <v>30717</v>
      </c>
      <c r="K9241" t="s">
        <v>30718</v>
      </c>
      <c r="L9241" t="s">
        <v>77951</v>
      </c>
    </row>
    <row r="9242" spans="1:12" x14ac:dyDescent="0.15">
      <c r="A9242" t="s">
        <v>12</v>
      </c>
      <c r="B9242">
        <v>2511275</v>
      </c>
      <c r="C9242">
        <v>2511295</v>
      </c>
      <c r="D9242" t="s">
        <v>30719</v>
      </c>
      <c r="E9242" t="s">
        <v>90</v>
      </c>
      <c r="F9242" t="s">
        <v>76</v>
      </c>
      <c r="G9242" t="s">
        <v>23</v>
      </c>
      <c r="H9242">
        <v>50</v>
      </c>
      <c r="I9242" t="s">
        <v>30720</v>
      </c>
      <c r="J9242" t="s">
        <v>30721</v>
      </c>
      <c r="K9242" t="s">
        <v>30722</v>
      </c>
      <c r="L9242" t="s">
        <v>77925</v>
      </c>
    </row>
    <row r="9243" spans="1:12" x14ac:dyDescent="0.15">
      <c r="A9243" t="s">
        <v>12</v>
      </c>
      <c r="B9243">
        <v>2511239</v>
      </c>
      <c r="C9243">
        <v>2511259</v>
      </c>
      <c r="D9243" t="s">
        <v>30719</v>
      </c>
      <c r="E9243" t="s">
        <v>90</v>
      </c>
      <c r="F9243" t="s">
        <v>76</v>
      </c>
      <c r="G9243" t="s">
        <v>23</v>
      </c>
      <c r="H9243">
        <v>86</v>
      </c>
      <c r="I9243" t="s">
        <v>30723</v>
      </c>
      <c r="J9243" t="s">
        <v>30724</v>
      </c>
      <c r="K9243" t="s">
        <v>30725</v>
      </c>
      <c r="L9243" t="s">
        <v>77929</v>
      </c>
    </row>
    <row r="9244" spans="1:12" x14ac:dyDescent="0.15">
      <c r="A9244" t="s">
        <v>12</v>
      </c>
      <c r="B9244">
        <v>2511207</v>
      </c>
      <c r="C9244">
        <v>2511227</v>
      </c>
      <c r="D9244" t="s">
        <v>30719</v>
      </c>
      <c r="E9244" t="s">
        <v>90</v>
      </c>
      <c r="F9244" t="s">
        <v>76</v>
      </c>
      <c r="G9244" t="s">
        <v>16</v>
      </c>
      <c r="H9244">
        <v>118</v>
      </c>
      <c r="I9244" t="s">
        <v>30726</v>
      </c>
      <c r="J9244" t="s">
        <v>30727</v>
      </c>
      <c r="K9244" t="s">
        <v>30728</v>
      </c>
      <c r="L9244" t="s">
        <v>77973</v>
      </c>
    </row>
    <row r="9245" spans="1:12" x14ac:dyDescent="0.15">
      <c r="A9245" t="s">
        <v>12</v>
      </c>
      <c r="B9245">
        <v>2511179</v>
      </c>
      <c r="C9245">
        <v>2511199</v>
      </c>
      <c r="D9245" t="s">
        <v>30719</v>
      </c>
      <c r="E9245" t="s">
        <v>90</v>
      </c>
      <c r="F9245" t="s">
        <v>76</v>
      </c>
      <c r="G9245" t="s">
        <v>16</v>
      </c>
      <c r="H9245">
        <v>146</v>
      </c>
      <c r="I9245" t="s">
        <v>30729</v>
      </c>
      <c r="J9245" t="s">
        <v>30730</v>
      </c>
      <c r="K9245" t="s">
        <v>30731</v>
      </c>
      <c r="L9245" t="s">
        <v>78063</v>
      </c>
    </row>
    <row r="9246" spans="1:12" x14ac:dyDescent="0.15">
      <c r="A9246" t="s">
        <v>12</v>
      </c>
      <c r="B9246">
        <v>2512757</v>
      </c>
      <c r="C9246">
        <v>2512777</v>
      </c>
      <c r="D9246" t="s">
        <v>30732</v>
      </c>
      <c r="E9246" t="s">
        <v>90</v>
      </c>
      <c r="F9246" t="s">
        <v>76</v>
      </c>
      <c r="G9246" t="s">
        <v>32</v>
      </c>
      <c r="H9246">
        <v>1</v>
      </c>
      <c r="I9246" t="s">
        <v>30733</v>
      </c>
      <c r="J9246" t="s">
        <v>30734</v>
      </c>
      <c r="K9246" t="s">
        <v>30735</v>
      </c>
      <c r="L9246" t="s">
        <v>77917</v>
      </c>
    </row>
    <row r="9247" spans="1:12" x14ac:dyDescent="0.15">
      <c r="A9247" t="s">
        <v>12</v>
      </c>
      <c r="B9247">
        <v>2512731</v>
      </c>
      <c r="C9247">
        <v>2512751</v>
      </c>
      <c r="D9247" t="s">
        <v>30732</v>
      </c>
      <c r="E9247" t="s">
        <v>90</v>
      </c>
      <c r="F9247" t="s">
        <v>76</v>
      </c>
      <c r="G9247" t="s">
        <v>36</v>
      </c>
      <c r="H9247">
        <v>27</v>
      </c>
      <c r="I9247" t="s">
        <v>30736</v>
      </c>
      <c r="J9247" t="s">
        <v>30737</v>
      </c>
      <c r="K9247" t="s">
        <v>30738</v>
      </c>
      <c r="L9247" t="s">
        <v>78013</v>
      </c>
    </row>
    <row r="9248" spans="1:12" x14ac:dyDescent="0.15">
      <c r="A9248" t="s">
        <v>12</v>
      </c>
      <c r="B9248">
        <v>2512709</v>
      </c>
      <c r="C9248">
        <v>2512729</v>
      </c>
      <c r="D9248" t="s">
        <v>30732</v>
      </c>
      <c r="E9248" t="s">
        <v>90</v>
      </c>
      <c r="F9248" t="s">
        <v>76</v>
      </c>
      <c r="G9248" t="s">
        <v>32</v>
      </c>
      <c r="H9248">
        <v>49</v>
      </c>
      <c r="I9248" t="s">
        <v>30739</v>
      </c>
      <c r="J9248" t="s">
        <v>30740</v>
      </c>
      <c r="K9248" t="s">
        <v>30741</v>
      </c>
      <c r="L9248" t="s">
        <v>77913</v>
      </c>
    </row>
    <row r="9249" spans="1:12" x14ac:dyDescent="0.15">
      <c r="A9249" t="s">
        <v>12</v>
      </c>
      <c r="B9249">
        <v>2512675</v>
      </c>
      <c r="C9249">
        <v>2512695</v>
      </c>
      <c r="D9249" t="s">
        <v>30732</v>
      </c>
      <c r="E9249" t="s">
        <v>90</v>
      </c>
      <c r="F9249" t="s">
        <v>76</v>
      </c>
      <c r="G9249" t="s">
        <v>23</v>
      </c>
      <c r="H9249">
        <v>83</v>
      </c>
      <c r="I9249" t="s">
        <v>30742</v>
      </c>
      <c r="J9249" t="s">
        <v>30743</v>
      </c>
      <c r="K9249" t="s">
        <v>30744</v>
      </c>
      <c r="L9249" t="s">
        <v>77958</v>
      </c>
    </row>
    <row r="9250" spans="1:12" x14ac:dyDescent="0.15">
      <c r="A9250" t="s">
        <v>12</v>
      </c>
      <c r="B9250">
        <v>2513836</v>
      </c>
      <c r="C9250">
        <v>2513856</v>
      </c>
      <c r="D9250" t="s">
        <v>30745</v>
      </c>
      <c r="E9250" t="s">
        <v>90</v>
      </c>
      <c r="F9250" t="s">
        <v>76</v>
      </c>
      <c r="G9250" t="s">
        <v>16</v>
      </c>
      <c r="H9250">
        <v>0</v>
      </c>
      <c r="I9250" t="s">
        <v>30746</v>
      </c>
      <c r="J9250" t="s">
        <v>30747</v>
      </c>
      <c r="K9250" t="s">
        <v>30748</v>
      </c>
      <c r="L9250" t="s">
        <v>77980</v>
      </c>
    </row>
    <row r="9251" spans="1:12" x14ac:dyDescent="0.15">
      <c r="A9251" t="s">
        <v>12</v>
      </c>
      <c r="B9251">
        <v>2513795</v>
      </c>
      <c r="C9251">
        <v>2513815</v>
      </c>
      <c r="D9251" t="s">
        <v>30745</v>
      </c>
      <c r="E9251" t="s">
        <v>90</v>
      </c>
      <c r="F9251" t="s">
        <v>76</v>
      </c>
      <c r="G9251" t="s">
        <v>36</v>
      </c>
      <c r="H9251">
        <v>41</v>
      </c>
      <c r="I9251" t="s">
        <v>30749</v>
      </c>
      <c r="J9251" t="s">
        <v>30750</v>
      </c>
      <c r="K9251" t="s">
        <v>30751</v>
      </c>
      <c r="L9251" t="s">
        <v>78014</v>
      </c>
    </row>
    <row r="9252" spans="1:12" x14ac:dyDescent="0.15">
      <c r="A9252" t="s">
        <v>12</v>
      </c>
      <c r="B9252">
        <v>2513772</v>
      </c>
      <c r="C9252">
        <v>2513792</v>
      </c>
      <c r="D9252" t="s">
        <v>30745</v>
      </c>
      <c r="E9252" t="s">
        <v>90</v>
      </c>
      <c r="F9252" t="s">
        <v>76</v>
      </c>
      <c r="G9252" t="s">
        <v>32</v>
      </c>
      <c r="H9252">
        <v>64</v>
      </c>
      <c r="I9252" t="s">
        <v>30752</v>
      </c>
      <c r="J9252" t="s">
        <v>30753</v>
      </c>
      <c r="K9252" t="s">
        <v>30754</v>
      </c>
      <c r="L9252" t="s">
        <v>77989</v>
      </c>
    </row>
    <row r="9253" spans="1:12" x14ac:dyDescent="0.15">
      <c r="A9253" t="s">
        <v>12</v>
      </c>
      <c r="B9253">
        <v>2513742</v>
      </c>
      <c r="C9253">
        <v>2513762</v>
      </c>
      <c r="D9253" t="s">
        <v>30745</v>
      </c>
      <c r="E9253" t="s">
        <v>90</v>
      </c>
      <c r="F9253" t="s">
        <v>76</v>
      </c>
      <c r="G9253" t="s">
        <v>16</v>
      </c>
      <c r="H9253">
        <v>94</v>
      </c>
      <c r="I9253" t="s">
        <v>30755</v>
      </c>
      <c r="J9253" t="s">
        <v>30756</v>
      </c>
      <c r="K9253" t="s">
        <v>30757</v>
      </c>
      <c r="L9253" t="s">
        <v>77927</v>
      </c>
    </row>
    <row r="9254" spans="1:12" x14ac:dyDescent="0.15">
      <c r="A9254" t="s">
        <v>12</v>
      </c>
      <c r="B9254">
        <v>2514854</v>
      </c>
      <c r="C9254">
        <v>2514874</v>
      </c>
      <c r="D9254" t="s">
        <v>30758</v>
      </c>
      <c r="E9254" t="s">
        <v>90</v>
      </c>
      <c r="F9254" t="s">
        <v>76</v>
      </c>
      <c r="G9254" t="s">
        <v>23</v>
      </c>
      <c r="H9254">
        <v>28</v>
      </c>
      <c r="I9254" t="s">
        <v>30759</v>
      </c>
      <c r="J9254" t="s">
        <v>30760</v>
      </c>
      <c r="K9254" t="s">
        <v>30761</v>
      </c>
      <c r="L9254" t="s">
        <v>77956</v>
      </c>
    </row>
    <row r="9255" spans="1:12" x14ac:dyDescent="0.15">
      <c r="A9255" t="s">
        <v>12</v>
      </c>
      <c r="B9255">
        <v>2514809</v>
      </c>
      <c r="C9255">
        <v>2514829</v>
      </c>
      <c r="D9255" t="s">
        <v>30758</v>
      </c>
      <c r="E9255" t="s">
        <v>90</v>
      </c>
      <c r="F9255" t="s">
        <v>76</v>
      </c>
      <c r="G9255" t="s">
        <v>36</v>
      </c>
      <c r="H9255">
        <v>73</v>
      </c>
      <c r="I9255" t="s">
        <v>30762</v>
      </c>
      <c r="J9255" t="s">
        <v>30763</v>
      </c>
      <c r="K9255" t="s">
        <v>30764</v>
      </c>
      <c r="L9255" t="s">
        <v>77926</v>
      </c>
    </row>
    <row r="9256" spans="1:12" x14ac:dyDescent="0.15">
      <c r="A9256" t="s">
        <v>12</v>
      </c>
      <c r="B9256">
        <v>2514773</v>
      </c>
      <c r="C9256">
        <v>2514793</v>
      </c>
      <c r="D9256" t="s">
        <v>30758</v>
      </c>
      <c r="E9256" t="s">
        <v>90</v>
      </c>
      <c r="F9256" t="s">
        <v>76</v>
      </c>
      <c r="G9256" t="s">
        <v>16</v>
      </c>
      <c r="H9256">
        <v>109</v>
      </c>
      <c r="I9256" t="s">
        <v>30765</v>
      </c>
      <c r="J9256" t="s">
        <v>30766</v>
      </c>
      <c r="K9256" t="s">
        <v>30767</v>
      </c>
      <c r="L9256" t="s">
        <v>77947</v>
      </c>
    </row>
    <row r="9257" spans="1:12" x14ac:dyDescent="0.15">
      <c r="A9257" t="s">
        <v>12</v>
      </c>
      <c r="B9257">
        <v>2514745</v>
      </c>
      <c r="C9257">
        <v>2514765</v>
      </c>
      <c r="D9257" t="s">
        <v>30758</v>
      </c>
      <c r="E9257" t="s">
        <v>90</v>
      </c>
      <c r="F9257" t="s">
        <v>76</v>
      </c>
      <c r="G9257" t="s">
        <v>36</v>
      </c>
      <c r="H9257">
        <v>137</v>
      </c>
      <c r="I9257" t="s">
        <v>30768</v>
      </c>
      <c r="J9257" t="s">
        <v>30769</v>
      </c>
      <c r="K9257" t="s">
        <v>30770</v>
      </c>
      <c r="L9257" t="s">
        <v>77987</v>
      </c>
    </row>
    <row r="9258" spans="1:12" x14ac:dyDescent="0.15">
      <c r="A9258" t="s">
        <v>12</v>
      </c>
      <c r="B9258">
        <v>2517129</v>
      </c>
      <c r="C9258">
        <v>2517149</v>
      </c>
      <c r="D9258" t="s">
        <v>30771</v>
      </c>
      <c r="E9258" t="s">
        <v>90</v>
      </c>
      <c r="F9258" t="s">
        <v>76</v>
      </c>
      <c r="G9258" t="s">
        <v>36</v>
      </c>
      <c r="H9258">
        <v>34</v>
      </c>
      <c r="I9258" t="s">
        <v>30772</v>
      </c>
      <c r="J9258" t="s">
        <v>30773</v>
      </c>
      <c r="K9258" t="s">
        <v>30774</v>
      </c>
      <c r="L9258" t="s">
        <v>77999</v>
      </c>
    </row>
    <row r="9259" spans="1:12" x14ac:dyDescent="0.15">
      <c r="A9259" t="s">
        <v>12</v>
      </c>
      <c r="B9259">
        <v>2517108</v>
      </c>
      <c r="C9259">
        <v>2517128</v>
      </c>
      <c r="D9259" t="s">
        <v>30771</v>
      </c>
      <c r="E9259" t="s">
        <v>90</v>
      </c>
      <c r="F9259" t="s">
        <v>76</v>
      </c>
      <c r="G9259" t="s">
        <v>36</v>
      </c>
      <c r="H9259">
        <v>55</v>
      </c>
      <c r="I9259" t="s">
        <v>30775</v>
      </c>
      <c r="J9259" t="s">
        <v>30776</v>
      </c>
      <c r="K9259" t="s">
        <v>30777</v>
      </c>
      <c r="L9259" t="s">
        <v>77992</v>
      </c>
    </row>
    <row r="9260" spans="1:12" x14ac:dyDescent="0.15">
      <c r="A9260" t="s">
        <v>12</v>
      </c>
      <c r="B9260">
        <v>2517064</v>
      </c>
      <c r="C9260">
        <v>2517084</v>
      </c>
      <c r="D9260" t="s">
        <v>30771</v>
      </c>
      <c r="E9260" t="s">
        <v>90</v>
      </c>
      <c r="F9260" t="s">
        <v>76</v>
      </c>
      <c r="G9260" t="s">
        <v>23</v>
      </c>
      <c r="H9260">
        <v>99</v>
      </c>
      <c r="I9260" t="s">
        <v>30778</v>
      </c>
      <c r="J9260" t="s">
        <v>30779</v>
      </c>
      <c r="K9260" t="s">
        <v>30780</v>
      </c>
      <c r="L9260" t="s">
        <v>78051</v>
      </c>
    </row>
    <row r="9261" spans="1:12" x14ac:dyDescent="0.15">
      <c r="A9261" t="s">
        <v>12</v>
      </c>
      <c r="B9261">
        <v>2517041</v>
      </c>
      <c r="C9261">
        <v>2517061</v>
      </c>
      <c r="D9261" t="s">
        <v>30771</v>
      </c>
      <c r="E9261" t="s">
        <v>90</v>
      </c>
      <c r="F9261" t="s">
        <v>76</v>
      </c>
      <c r="G9261" t="s">
        <v>32</v>
      </c>
      <c r="H9261">
        <v>122</v>
      </c>
      <c r="I9261" t="s">
        <v>30781</v>
      </c>
      <c r="J9261" t="s">
        <v>30782</v>
      </c>
      <c r="K9261" t="s">
        <v>30783</v>
      </c>
      <c r="L9261" t="s">
        <v>78033</v>
      </c>
    </row>
    <row r="9262" spans="1:12" x14ac:dyDescent="0.15">
      <c r="A9262" t="s">
        <v>12</v>
      </c>
      <c r="B9262">
        <v>2521927</v>
      </c>
      <c r="C9262">
        <v>2521947</v>
      </c>
      <c r="D9262" t="s">
        <v>30784</v>
      </c>
      <c r="E9262" t="s">
        <v>90</v>
      </c>
      <c r="F9262" t="s">
        <v>76</v>
      </c>
      <c r="G9262" t="s">
        <v>32</v>
      </c>
      <c r="H9262">
        <v>28</v>
      </c>
      <c r="I9262" t="s">
        <v>30785</v>
      </c>
      <c r="J9262" t="s">
        <v>30786</v>
      </c>
      <c r="K9262" t="s">
        <v>30787</v>
      </c>
      <c r="L9262" t="s">
        <v>77956</v>
      </c>
    </row>
    <row r="9263" spans="1:12" x14ac:dyDescent="0.15">
      <c r="A9263" t="s">
        <v>12</v>
      </c>
      <c r="B9263">
        <v>2521900</v>
      </c>
      <c r="C9263">
        <v>2521920</v>
      </c>
      <c r="D9263" t="s">
        <v>30784</v>
      </c>
      <c r="E9263" t="s">
        <v>90</v>
      </c>
      <c r="F9263" t="s">
        <v>76</v>
      </c>
      <c r="G9263" t="s">
        <v>16</v>
      </c>
      <c r="H9263">
        <v>55</v>
      </c>
      <c r="I9263" t="s">
        <v>30788</v>
      </c>
      <c r="J9263" t="s">
        <v>30789</v>
      </c>
      <c r="K9263" t="s">
        <v>30790</v>
      </c>
      <c r="L9263" t="s">
        <v>77992</v>
      </c>
    </row>
    <row r="9264" spans="1:12" x14ac:dyDescent="0.15">
      <c r="A9264" t="s">
        <v>12</v>
      </c>
      <c r="B9264">
        <v>2521872</v>
      </c>
      <c r="C9264">
        <v>2521892</v>
      </c>
      <c r="D9264" t="s">
        <v>30784</v>
      </c>
      <c r="E9264" t="s">
        <v>90</v>
      </c>
      <c r="F9264" t="s">
        <v>76</v>
      </c>
      <c r="G9264" t="s">
        <v>32</v>
      </c>
      <c r="H9264">
        <v>83</v>
      </c>
      <c r="I9264" t="s">
        <v>30791</v>
      </c>
      <c r="J9264" t="s">
        <v>30792</v>
      </c>
      <c r="K9264" t="s">
        <v>30793</v>
      </c>
      <c r="L9264" t="s">
        <v>77958</v>
      </c>
    </row>
    <row r="9265" spans="1:12" x14ac:dyDescent="0.15">
      <c r="A9265" t="s">
        <v>12</v>
      </c>
      <c r="B9265">
        <v>2521837</v>
      </c>
      <c r="C9265">
        <v>2521857</v>
      </c>
      <c r="D9265" t="s">
        <v>30784</v>
      </c>
      <c r="E9265" t="s">
        <v>90</v>
      </c>
      <c r="F9265" t="s">
        <v>76</v>
      </c>
      <c r="G9265" t="s">
        <v>36</v>
      </c>
      <c r="H9265">
        <v>118</v>
      </c>
      <c r="I9265" t="s">
        <v>30794</v>
      </c>
      <c r="J9265" t="s">
        <v>30795</v>
      </c>
      <c r="K9265" t="s">
        <v>30796</v>
      </c>
      <c r="L9265" t="s">
        <v>77973</v>
      </c>
    </row>
    <row r="9266" spans="1:12" x14ac:dyDescent="0.15">
      <c r="A9266" t="s">
        <v>12</v>
      </c>
      <c r="B9266">
        <v>2522194</v>
      </c>
      <c r="C9266">
        <v>2522214</v>
      </c>
      <c r="D9266" t="s">
        <v>30797</v>
      </c>
      <c r="E9266" t="s">
        <v>90</v>
      </c>
      <c r="F9266" t="s">
        <v>15</v>
      </c>
      <c r="G9266" t="s">
        <v>16</v>
      </c>
      <c r="H9266">
        <v>22</v>
      </c>
      <c r="I9266" t="s">
        <v>30798</v>
      </c>
      <c r="J9266" t="s">
        <v>30799</v>
      </c>
      <c r="K9266" t="s">
        <v>30800</v>
      </c>
      <c r="L9266" t="s">
        <v>77948</v>
      </c>
    </row>
    <row r="9267" spans="1:12" x14ac:dyDescent="0.15">
      <c r="A9267" t="s">
        <v>12</v>
      </c>
      <c r="B9267">
        <v>2522219</v>
      </c>
      <c r="C9267">
        <v>2522239</v>
      </c>
      <c r="D9267" t="s">
        <v>30797</v>
      </c>
      <c r="E9267" t="s">
        <v>90</v>
      </c>
      <c r="F9267" t="s">
        <v>15</v>
      </c>
      <c r="G9267" t="s">
        <v>16</v>
      </c>
      <c r="H9267">
        <v>47</v>
      </c>
      <c r="I9267" t="s">
        <v>30801</v>
      </c>
      <c r="J9267" t="s">
        <v>30802</v>
      </c>
      <c r="K9267" t="s">
        <v>30803</v>
      </c>
      <c r="L9267" t="s">
        <v>77932</v>
      </c>
    </row>
    <row r="9268" spans="1:12" x14ac:dyDescent="0.15">
      <c r="A9268" t="s">
        <v>12</v>
      </c>
      <c r="B9268">
        <v>2522267</v>
      </c>
      <c r="C9268">
        <v>2522287</v>
      </c>
      <c r="D9268" t="s">
        <v>30797</v>
      </c>
      <c r="E9268" t="s">
        <v>90</v>
      </c>
      <c r="F9268" t="s">
        <v>15</v>
      </c>
      <c r="G9268" t="s">
        <v>16</v>
      </c>
      <c r="H9268">
        <v>95</v>
      </c>
      <c r="I9268" t="s">
        <v>30804</v>
      </c>
      <c r="J9268" t="s">
        <v>30805</v>
      </c>
      <c r="K9268" t="s">
        <v>30806</v>
      </c>
      <c r="L9268" t="s">
        <v>77920</v>
      </c>
    </row>
    <row r="9269" spans="1:12" x14ac:dyDescent="0.15">
      <c r="A9269" t="s">
        <v>12</v>
      </c>
      <c r="B9269">
        <v>2522297</v>
      </c>
      <c r="C9269">
        <v>2522317</v>
      </c>
      <c r="D9269" t="s">
        <v>30797</v>
      </c>
      <c r="E9269" t="s">
        <v>90</v>
      </c>
      <c r="F9269" t="s">
        <v>15</v>
      </c>
      <c r="G9269" t="s">
        <v>32</v>
      </c>
      <c r="H9269">
        <v>125</v>
      </c>
      <c r="I9269" t="s">
        <v>30807</v>
      </c>
      <c r="J9269" t="s">
        <v>30808</v>
      </c>
      <c r="K9269" t="s">
        <v>30809</v>
      </c>
      <c r="L9269" t="s">
        <v>78034</v>
      </c>
    </row>
    <row r="9270" spans="1:12" x14ac:dyDescent="0.15">
      <c r="A9270" t="s">
        <v>12</v>
      </c>
      <c r="B9270">
        <v>2523506</v>
      </c>
      <c r="C9270">
        <v>2523526</v>
      </c>
      <c r="D9270" t="s">
        <v>30810</v>
      </c>
      <c r="E9270" t="s">
        <v>90</v>
      </c>
      <c r="F9270" t="s">
        <v>15</v>
      </c>
      <c r="G9270" t="s">
        <v>36</v>
      </c>
      <c r="H9270">
        <v>0</v>
      </c>
      <c r="I9270" t="s">
        <v>30811</v>
      </c>
      <c r="J9270" t="s">
        <v>30812</v>
      </c>
      <c r="K9270" t="s">
        <v>30813</v>
      </c>
      <c r="L9270" t="s">
        <v>77980</v>
      </c>
    </row>
    <row r="9271" spans="1:12" x14ac:dyDescent="0.15">
      <c r="A9271" t="s">
        <v>12</v>
      </c>
      <c r="B9271">
        <v>2523532</v>
      </c>
      <c r="C9271">
        <v>2523552</v>
      </c>
      <c r="D9271" t="s">
        <v>30810</v>
      </c>
      <c r="E9271" t="s">
        <v>90</v>
      </c>
      <c r="F9271" t="s">
        <v>15</v>
      </c>
      <c r="G9271" t="s">
        <v>32</v>
      </c>
      <c r="H9271">
        <v>26</v>
      </c>
      <c r="I9271" t="s">
        <v>30814</v>
      </c>
      <c r="J9271" t="s">
        <v>30815</v>
      </c>
      <c r="K9271" t="s">
        <v>30816</v>
      </c>
      <c r="L9271" t="s">
        <v>78002</v>
      </c>
    </row>
    <row r="9272" spans="1:12" x14ac:dyDescent="0.15">
      <c r="A9272" t="s">
        <v>12</v>
      </c>
      <c r="B9272">
        <v>2523555</v>
      </c>
      <c r="C9272">
        <v>2523575</v>
      </c>
      <c r="D9272" t="s">
        <v>30810</v>
      </c>
      <c r="E9272" t="s">
        <v>90</v>
      </c>
      <c r="F9272" t="s">
        <v>15</v>
      </c>
      <c r="G9272" t="s">
        <v>32</v>
      </c>
      <c r="H9272">
        <v>49</v>
      </c>
      <c r="I9272" t="s">
        <v>30817</v>
      </c>
      <c r="J9272" t="s">
        <v>30818</v>
      </c>
      <c r="K9272" t="s">
        <v>30819</v>
      </c>
      <c r="L9272" t="s">
        <v>77913</v>
      </c>
    </row>
    <row r="9273" spans="1:12" x14ac:dyDescent="0.15">
      <c r="A9273" t="s">
        <v>12</v>
      </c>
      <c r="B9273">
        <v>2523582</v>
      </c>
      <c r="C9273">
        <v>2523602</v>
      </c>
      <c r="D9273" t="s">
        <v>30810</v>
      </c>
      <c r="E9273" t="s">
        <v>90</v>
      </c>
      <c r="F9273" t="s">
        <v>15</v>
      </c>
      <c r="G9273" t="s">
        <v>36</v>
      </c>
      <c r="H9273">
        <v>76</v>
      </c>
      <c r="I9273" t="s">
        <v>30820</v>
      </c>
      <c r="J9273" t="s">
        <v>30821</v>
      </c>
      <c r="K9273" t="s">
        <v>30822</v>
      </c>
      <c r="L9273" t="s">
        <v>77985</v>
      </c>
    </row>
    <row r="9274" spans="1:12" x14ac:dyDescent="0.15">
      <c r="A9274" t="s">
        <v>12</v>
      </c>
      <c r="B9274">
        <v>2525666</v>
      </c>
      <c r="C9274">
        <v>2525686</v>
      </c>
      <c r="D9274" t="s">
        <v>30823</v>
      </c>
      <c r="E9274" t="s">
        <v>90</v>
      </c>
      <c r="F9274" t="s">
        <v>15</v>
      </c>
      <c r="G9274" t="s">
        <v>36</v>
      </c>
      <c r="H9274">
        <v>37</v>
      </c>
      <c r="I9274" t="s">
        <v>30824</v>
      </c>
      <c r="J9274" t="s">
        <v>30825</v>
      </c>
      <c r="K9274" t="s">
        <v>30826</v>
      </c>
      <c r="L9274" t="s">
        <v>77906</v>
      </c>
    </row>
    <row r="9275" spans="1:12" x14ac:dyDescent="0.15">
      <c r="A9275" t="s">
        <v>12</v>
      </c>
      <c r="B9275">
        <v>2525735</v>
      </c>
      <c r="C9275">
        <v>2525755</v>
      </c>
      <c r="D9275" t="s">
        <v>30823</v>
      </c>
      <c r="E9275" t="s">
        <v>90</v>
      </c>
      <c r="F9275" t="s">
        <v>15</v>
      </c>
      <c r="G9275" t="s">
        <v>16</v>
      </c>
      <c r="H9275">
        <v>106</v>
      </c>
      <c r="I9275" t="s">
        <v>30827</v>
      </c>
      <c r="J9275" t="s">
        <v>30828</v>
      </c>
      <c r="K9275" t="s">
        <v>30829</v>
      </c>
      <c r="L9275" t="s">
        <v>77914</v>
      </c>
    </row>
    <row r="9276" spans="1:12" x14ac:dyDescent="0.15">
      <c r="A9276" t="s">
        <v>12</v>
      </c>
      <c r="B9276">
        <v>2525788</v>
      </c>
      <c r="C9276">
        <v>2525808</v>
      </c>
      <c r="D9276" t="s">
        <v>30823</v>
      </c>
      <c r="E9276" t="s">
        <v>90</v>
      </c>
      <c r="F9276" t="s">
        <v>15</v>
      </c>
      <c r="G9276" t="s">
        <v>32</v>
      </c>
      <c r="H9276">
        <v>159</v>
      </c>
      <c r="I9276" t="s">
        <v>30830</v>
      </c>
      <c r="J9276" t="s">
        <v>30831</v>
      </c>
      <c r="K9276" t="s">
        <v>30832</v>
      </c>
      <c r="L9276" t="s">
        <v>78114</v>
      </c>
    </row>
    <row r="9277" spans="1:12" x14ac:dyDescent="0.15">
      <c r="A9277" t="s">
        <v>12</v>
      </c>
      <c r="B9277">
        <v>2525810</v>
      </c>
      <c r="C9277">
        <v>2525830</v>
      </c>
      <c r="D9277" t="s">
        <v>30823</v>
      </c>
      <c r="E9277" t="s">
        <v>90</v>
      </c>
      <c r="F9277" t="s">
        <v>15</v>
      </c>
      <c r="G9277" t="s">
        <v>23</v>
      </c>
      <c r="H9277">
        <v>181</v>
      </c>
      <c r="I9277" t="s">
        <v>30833</v>
      </c>
      <c r="J9277" t="s">
        <v>30834</v>
      </c>
      <c r="K9277" t="s">
        <v>30835</v>
      </c>
      <c r="L9277" t="s">
        <v>78031</v>
      </c>
    </row>
    <row r="9278" spans="1:12" x14ac:dyDescent="0.15">
      <c r="A9278" t="s">
        <v>12</v>
      </c>
      <c r="B9278">
        <v>2528472</v>
      </c>
      <c r="C9278">
        <v>2528492</v>
      </c>
      <c r="D9278" t="s">
        <v>30836</v>
      </c>
      <c r="E9278" t="s">
        <v>90</v>
      </c>
      <c r="F9278" t="s">
        <v>15</v>
      </c>
      <c r="G9278" t="s">
        <v>16</v>
      </c>
      <c r="H9278">
        <v>25</v>
      </c>
      <c r="I9278" t="s">
        <v>30837</v>
      </c>
      <c r="J9278" t="s">
        <v>30838</v>
      </c>
      <c r="K9278" t="s">
        <v>30839</v>
      </c>
      <c r="L9278" t="s">
        <v>78012</v>
      </c>
    </row>
    <row r="9279" spans="1:12" x14ac:dyDescent="0.15">
      <c r="A9279" t="s">
        <v>12</v>
      </c>
      <c r="B9279">
        <v>2528496</v>
      </c>
      <c r="C9279">
        <v>2528516</v>
      </c>
      <c r="D9279" t="s">
        <v>30836</v>
      </c>
      <c r="E9279" t="s">
        <v>90</v>
      </c>
      <c r="F9279" t="s">
        <v>15</v>
      </c>
      <c r="G9279" t="s">
        <v>36</v>
      </c>
      <c r="H9279">
        <v>49</v>
      </c>
      <c r="I9279" t="s">
        <v>30840</v>
      </c>
      <c r="J9279" t="s">
        <v>30841</v>
      </c>
      <c r="K9279" t="s">
        <v>30842</v>
      </c>
      <c r="L9279" t="s">
        <v>77913</v>
      </c>
    </row>
    <row r="9280" spans="1:12" x14ac:dyDescent="0.15">
      <c r="A9280" t="s">
        <v>12</v>
      </c>
      <c r="B9280">
        <v>2528517</v>
      </c>
      <c r="C9280">
        <v>2528537</v>
      </c>
      <c r="D9280" t="s">
        <v>30836</v>
      </c>
      <c r="E9280" t="s">
        <v>90</v>
      </c>
      <c r="F9280" t="s">
        <v>15</v>
      </c>
      <c r="G9280" t="s">
        <v>32</v>
      </c>
      <c r="H9280">
        <v>70</v>
      </c>
      <c r="I9280" t="s">
        <v>30843</v>
      </c>
      <c r="J9280" t="s">
        <v>30844</v>
      </c>
      <c r="K9280" t="s">
        <v>30845</v>
      </c>
      <c r="L9280" t="s">
        <v>77919</v>
      </c>
    </row>
    <row r="9281" spans="1:12" x14ac:dyDescent="0.15">
      <c r="A9281" t="s">
        <v>12</v>
      </c>
      <c r="B9281">
        <v>2528537</v>
      </c>
      <c r="C9281">
        <v>2528557</v>
      </c>
      <c r="D9281" t="s">
        <v>30836</v>
      </c>
      <c r="E9281" t="s">
        <v>90</v>
      </c>
      <c r="F9281" t="s">
        <v>15</v>
      </c>
      <c r="G9281" t="s">
        <v>16</v>
      </c>
      <c r="H9281">
        <v>90</v>
      </c>
      <c r="I9281" t="s">
        <v>30846</v>
      </c>
      <c r="J9281" t="s">
        <v>30847</v>
      </c>
      <c r="K9281" t="s">
        <v>30848</v>
      </c>
      <c r="L9281" t="s">
        <v>78017</v>
      </c>
    </row>
    <row r="9282" spans="1:12" x14ac:dyDescent="0.15">
      <c r="A9282" t="s">
        <v>12</v>
      </c>
      <c r="B9282">
        <v>2533561</v>
      </c>
      <c r="C9282">
        <v>2533581</v>
      </c>
      <c r="D9282" t="s">
        <v>30849</v>
      </c>
      <c r="E9282" t="s">
        <v>90</v>
      </c>
      <c r="F9282" t="s">
        <v>15</v>
      </c>
      <c r="G9282" t="s">
        <v>32</v>
      </c>
      <c r="H9282">
        <v>0</v>
      </c>
      <c r="I9282" t="s">
        <v>30850</v>
      </c>
      <c r="J9282" t="s">
        <v>30851</v>
      </c>
      <c r="K9282" t="s">
        <v>30852</v>
      </c>
      <c r="L9282" t="s">
        <v>77980</v>
      </c>
    </row>
    <row r="9283" spans="1:12" x14ac:dyDescent="0.15">
      <c r="A9283" t="s">
        <v>12</v>
      </c>
      <c r="B9283">
        <v>2533618</v>
      </c>
      <c r="C9283">
        <v>2533638</v>
      </c>
      <c r="D9283" t="s">
        <v>30849</v>
      </c>
      <c r="E9283" t="s">
        <v>90</v>
      </c>
      <c r="F9283" t="s">
        <v>15</v>
      </c>
      <c r="G9283" t="s">
        <v>16</v>
      </c>
      <c r="H9283">
        <v>57</v>
      </c>
      <c r="I9283" t="s">
        <v>30853</v>
      </c>
      <c r="J9283" t="s">
        <v>30854</v>
      </c>
      <c r="K9283" t="s">
        <v>30855</v>
      </c>
      <c r="L9283" t="s">
        <v>78049</v>
      </c>
    </row>
    <row r="9284" spans="1:12" x14ac:dyDescent="0.15">
      <c r="A9284" t="s">
        <v>12</v>
      </c>
      <c r="B9284">
        <v>2533670</v>
      </c>
      <c r="C9284">
        <v>2533690</v>
      </c>
      <c r="D9284" t="s">
        <v>30849</v>
      </c>
      <c r="E9284" t="s">
        <v>90</v>
      </c>
      <c r="F9284" t="s">
        <v>15</v>
      </c>
      <c r="G9284" t="s">
        <v>36</v>
      </c>
      <c r="H9284">
        <v>109</v>
      </c>
      <c r="I9284" t="s">
        <v>30856</v>
      </c>
      <c r="J9284" t="s">
        <v>30857</v>
      </c>
      <c r="K9284" t="s">
        <v>30858</v>
      </c>
      <c r="L9284" t="s">
        <v>77947</v>
      </c>
    </row>
    <row r="9285" spans="1:12" x14ac:dyDescent="0.15">
      <c r="A9285" t="s">
        <v>12</v>
      </c>
      <c r="B9285">
        <v>2533714</v>
      </c>
      <c r="C9285">
        <v>2533734</v>
      </c>
      <c r="D9285" t="s">
        <v>30849</v>
      </c>
      <c r="E9285" t="s">
        <v>90</v>
      </c>
      <c r="F9285" t="s">
        <v>15</v>
      </c>
      <c r="G9285" t="s">
        <v>32</v>
      </c>
      <c r="H9285">
        <v>153</v>
      </c>
      <c r="I9285" t="s">
        <v>30859</v>
      </c>
      <c r="J9285" t="s">
        <v>30860</v>
      </c>
      <c r="K9285" t="s">
        <v>30861</v>
      </c>
      <c r="L9285" t="s">
        <v>78112</v>
      </c>
    </row>
    <row r="9286" spans="1:12" x14ac:dyDescent="0.15">
      <c r="A9286" t="s">
        <v>12</v>
      </c>
      <c r="B9286">
        <v>2534740</v>
      </c>
      <c r="C9286">
        <v>2534760</v>
      </c>
      <c r="D9286" t="s">
        <v>30862</v>
      </c>
      <c r="E9286" t="s">
        <v>90</v>
      </c>
      <c r="F9286" t="s">
        <v>15</v>
      </c>
      <c r="G9286" t="s">
        <v>16</v>
      </c>
      <c r="H9286">
        <v>40</v>
      </c>
      <c r="I9286" t="s">
        <v>30863</v>
      </c>
      <c r="J9286" t="s">
        <v>30864</v>
      </c>
      <c r="K9286" t="s">
        <v>30865</v>
      </c>
      <c r="L9286" t="s">
        <v>77952</v>
      </c>
    </row>
    <row r="9287" spans="1:12" x14ac:dyDescent="0.15">
      <c r="A9287" t="s">
        <v>12</v>
      </c>
      <c r="B9287">
        <v>2534779</v>
      </c>
      <c r="C9287">
        <v>2534799</v>
      </c>
      <c r="D9287" t="s">
        <v>30862</v>
      </c>
      <c r="E9287" t="s">
        <v>90</v>
      </c>
      <c r="F9287" t="s">
        <v>15</v>
      </c>
      <c r="G9287" t="s">
        <v>23</v>
      </c>
      <c r="H9287">
        <v>79</v>
      </c>
      <c r="I9287" t="s">
        <v>30866</v>
      </c>
      <c r="J9287" t="s">
        <v>30867</v>
      </c>
      <c r="K9287" t="s">
        <v>30868</v>
      </c>
      <c r="L9287" t="s">
        <v>77993</v>
      </c>
    </row>
    <row r="9288" spans="1:12" x14ac:dyDescent="0.15">
      <c r="A9288" t="s">
        <v>12</v>
      </c>
      <c r="B9288">
        <v>2534807</v>
      </c>
      <c r="C9288">
        <v>2534827</v>
      </c>
      <c r="D9288" t="s">
        <v>30862</v>
      </c>
      <c r="E9288" t="s">
        <v>90</v>
      </c>
      <c r="F9288" t="s">
        <v>15</v>
      </c>
      <c r="G9288" t="s">
        <v>16</v>
      </c>
      <c r="H9288">
        <v>107</v>
      </c>
      <c r="I9288" t="s">
        <v>30869</v>
      </c>
      <c r="J9288" t="s">
        <v>30870</v>
      </c>
      <c r="K9288" t="s">
        <v>30871</v>
      </c>
      <c r="L9288" t="s">
        <v>77983</v>
      </c>
    </row>
    <row r="9289" spans="1:12" x14ac:dyDescent="0.15">
      <c r="A9289" t="s">
        <v>12</v>
      </c>
      <c r="B9289">
        <v>2534847</v>
      </c>
      <c r="C9289">
        <v>2534867</v>
      </c>
      <c r="D9289" t="s">
        <v>30862</v>
      </c>
      <c r="E9289" t="s">
        <v>90</v>
      </c>
      <c r="F9289" t="s">
        <v>15</v>
      </c>
      <c r="G9289" t="s">
        <v>16</v>
      </c>
      <c r="H9289">
        <v>147</v>
      </c>
      <c r="I9289" t="s">
        <v>30872</v>
      </c>
      <c r="J9289" t="s">
        <v>30873</v>
      </c>
      <c r="K9289" t="s">
        <v>30874</v>
      </c>
      <c r="L9289" t="s">
        <v>78079</v>
      </c>
    </row>
    <row r="9290" spans="1:12" x14ac:dyDescent="0.15">
      <c r="A9290" t="s">
        <v>12</v>
      </c>
      <c r="B9290">
        <v>2537211</v>
      </c>
      <c r="C9290">
        <v>2537231</v>
      </c>
      <c r="D9290" t="s">
        <v>30875</v>
      </c>
      <c r="E9290" t="s">
        <v>90</v>
      </c>
      <c r="F9290" t="s">
        <v>15</v>
      </c>
      <c r="G9290" t="s">
        <v>32</v>
      </c>
      <c r="H9290">
        <v>15</v>
      </c>
      <c r="I9290" t="s">
        <v>30876</v>
      </c>
      <c r="J9290" t="s">
        <v>30877</v>
      </c>
      <c r="K9290" t="s">
        <v>30878</v>
      </c>
      <c r="L9290" t="s">
        <v>77970</v>
      </c>
    </row>
    <row r="9291" spans="1:12" x14ac:dyDescent="0.15">
      <c r="A9291" t="s">
        <v>12</v>
      </c>
      <c r="B9291">
        <v>2537252</v>
      </c>
      <c r="C9291">
        <v>2537272</v>
      </c>
      <c r="D9291" t="s">
        <v>30875</v>
      </c>
      <c r="E9291" t="s">
        <v>90</v>
      </c>
      <c r="F9291" t="s">
        <v>15</v>
      </c>
      <c r="G9291" t="s">
        <v>36</v>
      </c>
      <c r="H9291">
        <v>56</v>
      </c>
      <c r="I9291" t="s">
        <v>30879</v>
      </c>
      <c r="J9291" t="s">
        <v>30880</v>
      </c>
      <c r="K9291" t="s">
        <v>30881</v>
      </c>
      <c r="L9291" t="s">
        <v>77971</v>
      </c>
    </row>
    <row r="9292" spans="1:12" x14ac:dyDescent="0.15">
      <c r="A9292" t="s">
        <v>12</v>
      </c>
      <c r="B9292">
        <v>2537318</v>
      </c>
      <c r="C9292">
        <v>2537338</v>
      </c>
      <c r="D9292" t="s">
        <v>30875</v>
      </c>
      <c r="E9292" t="s">
        <v>90</v>
      </c>
      <c r="F9292" t="s">
        <v>15</v>
      </c>
      <c r="G9292" t="s">
        <v>23</v>
      </c>
      <c r="H9292">
        <v>122</v>
      </c>
      <c r="I9292" t="s">
        <v>30882</v>
      </c>
      <c r="J9292" t="s">
        <v>30883</v>
      </c>
      <c r="K9292" t="s">
        <v>30884</v>
      </c>
      <c r="L9292" t="s">
        <v>78033</v>
      </c>
    </row>
    <row r="9293" spans="1:12" x14ac:dyDescent="0.15">
      <c r="A9293" t="s">
        <v>12</v>
      </c>
      <c r="B9293">
        <v>2537368</v>
      </c>
      <c r="C9293">
        <v>2537388</v>
      </c>
      <c r="D9293" t="s">
        <v>30875</v>
      </c>
      <c r="E9293" t="s">
        <v>90</v>
      </c>
      <c r="F9293" t="s">
        <v>15</v>
      </c>
      <c r="G9293" t="s">
        <v>23</v>
      </c>
      <c r="H9293">
        <v>172</v>
      </c>
      <c r="I9293" t="s">
        <v>30885</v>
      </c>
      <c r="J9293" t="s">
        <v>30886</v>
      </c>
      <c r="K9293" t="s">
        <v>30887</v>
      </c>
      <c r="L9293" t="s">
        <v>78117</v>
      </c>
    </row>
    <row r="9294" spans="1:12" x14ac:dyDescent="0.15">
      <c r="A9294" t="s">
        <v>12</v>
      </c>
      <c r="B9294">
        <v>2539880</v>
      </c>
      <c r="C9294">
        <v>2539900</v>
      </c>
      <c r="D9294" t="s">
        <v>30888</v>
      </c>
      <c r="E9294" t="s">
        <v>90</v>
      </c>
      <c r="F9294" t="s">
        <v>76</v>
      </c>
      <c r="G9294" t="s">
        <v>23</v>
      </c>
      <c r="H9294">
        <v>50</v>
      </c>
      <c r="I9294" t="s">
        <v>30889</v>
      </c>
      <c r="J9294" t="s">
        <v>30890</v>
      </c>
      <c r="K9294" t="s">
        <v>30891</v>
      </c>
      <c r="L9294" t="s">
        <v>77925</v>
      </c>
    </row>
    <row r="9295" spans="1:12" x14ac:dyDescent="0.15">
      <c r="A9295" t="s">
        <v>12</v>
      </c>
      <c r="B9295">
        <v>2539839</v>
      </c>
      <c r="C9295">
        <v>2539859</v>
      </c>
      <c r="D9295" t="s">
        <v>30888</v>
      </c>
      <c r="E9295" t="s">
        <v>90</v>
      </c>
      <c r="F9295" t="s">
        <v>76</v>
      </c>
      <c r="G9295" t="s">
        <v>16</v>
      </c>
      <c r="H9295">
        <v>91</v>
      </c>
      <c r="I9295" t="s">
        <v>30892</v>
      </c>
      <c r="J9295" t="s">
        <v>30893</v>
      </c>
      <c r="K9295" t="s">
        <v>30894</v>
      </c>
      <c r="L9295" t="s">
        <v>77907</v>
      </c>
    </row>
    <row r="9296" spans="1:12" x14ac:dyDescent="0.15">
      <c r="A9296" t="s">
        <v>12</v>
      </c>
      <c r="B9296">
        <v>2539812</v>
      </c>
      <c r="C9296">
        <v>2539832</v>
      </c>
      <c r="D9296" t="s">
        <v>30888</v>
      </c>
      <c r="E9296" t="s">
        <v>90</v>
      </c>
      <c r="F9296" t="s">
        <v>76</v>
      </c>
      <c r="G9296" t="s">
        <v>23</v>
      </c>
      <c r="H9296">
        <v>118</v>
      </c>
      <c r="I9296" t="s">
        <v>30895</v>
      </c>
      <c r="J9296" t="s">
        <v>30896</v>
      </c>
      <c r="K9296" t="s">
        <v>30897</v>
      </c>
      <c r="L9296" t="s">
        <v>77973</v>
      </c>
    </row>
    <row r="9297" spans="1:12" x14ac:dyDescent="0.15">
      <c r="A9297" t="s">
        <v>12</v>
      </c>
      <c r="B9297">
        <v>2539785</v>
      </c>
      <c r="C9297">
        <v>2539805</v>
      </c>
      <c r="D9297" t="s">
        <v>30888</v>
      </c>
      <c r="E9297" t="s">
        <v>90</v>
      </c>
      <c r="F9297" t="s">
        <v>76</v>
      </c>
      <c r="G9297" t="s">
        <v>36</v>
      </c>
      <c r="H9297">
        <v>145</v>
      </c>
      <c r="I9297" t="s">
        <v>30898</v>
      </c>
      <c r="J9297" t="s">
        <v>30899</v>
      </c>
      <c r="K9297" t="s">
        <v>30900</v>
      </c>
      <c r="L9297" t="s">
        <v>77915</v>
      </c>
    </row>
    <row r="9298" spans="1:12" x14ac:dyDescent="0.15">
      <c r="A9298" t="s">
        <v>12</v>
      </c>
      <c r="B9298">
        <v>2541475</v>
      </c>
      <c r="C9298">
        <v>2541495</v>
      </c>
      <c r="D9298" t="s">
        <v>30901</v>
      </c>
      <c r="E9298" t="s">
        <v>90</v>
      </c>
      <c r="F9298" t="s">
        <v>76</v>
      </c>
      <c r="G9298" t="s">
        <v>32</v>
      </c>
      <c r="H9298">
        <v>9</v>
      </c>
      <c r="I9298" t="s">
        <v>30902</v>
      </c>
      <c r="J9298" t="s">
        <v>30903</v>
      </c>
      <c r="K9298" t="s">
        <v>30904</v>
      </c>
      <c r="L9298" t="s">
        <v>77939</v>
      </c>
    </row>
    <row r="9299" spans="1:12" x14ac:dyDescent="0.15">
      <c r="A9299" t="s">
        <v>12</v>
      </c>
      <c r="B9299">
        <v>2541442</v>
      </c>
      <c r="C9299">
        <v>2541462</v>
      </c>
      <c r="D9299" t="s">
        <v>30901</v>
      </c>
      <c r="E9299" t="s">
        <v>90</v>
      </c>
      <c r="F9299" t="s">
        <v>76</v>
      </c>
      <c r="G9299" t="s">
        <v>36</v>
      </c>
      <c r="H9299">
        <v>42</v>
      </c>
      <c r="I9299" t="s">
        <v>30905</v>
      </c>
      <c r="J9299" t="s">
        <v>30906</v>
      </c>
      <c r="K9299" t="s">
        <v>30907</v>
      </c>
      <c r="L9299" t="s">
        <v>77945</v>
      </c>
    </row>
    <row r="9300" spans="1:12" x14ac:dyDescent="0.15">
      <c r="A9300" t="s">
        <v>12</v>
      </c>
      <c r="B9300">
        <v>2541420</v>
      </c>
      <c r="C9300">
        <v>2541440</v>
      </c>
      <c r="D9300" t="s">
        <v>30901</v>
      </c>
      <c r="E9300" t="s">
        <v>90</v>
      </c>
      <c r="F9300" t="s">
        <v>76</v>
      </c>
      <c r="G9300" t="s">
        <v>36</v>
      </c>
      <c r="H9300">
        <v>64</v>
      </c>
      <c r="I9300" t="s">
        <v>30908</v>
      </c>
      <c r="J9300" t="s">
        <v>30909</v>
      </c>
      <c r="K9300" t="s">
        <v>30910</v>
      </c>
      <c r="L9300" t="s">
        <v>77989</v>
      </c>
    </row>
    <row r="9301" spans="1:12" x14ac:dyDescent="0.15">
      <c r="A9301" t="s">
        <v>12</v>
      </c>
      <c r="B9301">
        <v>2541392</v>
      </c>
      <c r="C9301">
        <v>2541412</v>
      </c>
      <c r="D9301" t="s">
        <v>30901</v>
      </c>
      <c r="E9301" t="s">
        <v>90</v>
      </c>
      <c r="F9301" t="s">
        <v>76</v>
      </c>
      <c r="G9301" t="s">
        <v>36</v>
      </c>
      <c r="H9301">
        <v>92</v>
      </c>
      <c r="I9301" t="s">
        <v>30911</v>
      </c>
      <c r="J9301" t="s">
        <v>30912</v>
      </c>
      <c r="K9301" t="s">
        <v>30913</v>
      </c>
      <c r="L9301" t="s">
        <v>78032</v>
      </c>
    </row>
    <row r="9302" spans="1:12" x14ac:dyDescent="0.15">
      <c r="A9302" t="s">
        <v>12</v>
      </c>
      <c r="B9302">
        <v>2542065</v>
      </c>
      <c r="C9302">
        <v>2542085</v>
      </c>
      <c r="D9302" t="s">
        <v>30914</v>
      </c>
      <c r="E9302" t="s">
        <v>90</v>
      </c>
      <c r="F9302" t="s">
        <v>76</v>
      </c>
      <c r="G9302" t="s">
        <v>36</v>
      </c>
      <c r="H9302">
        <v>40</v>
      </c>
      <c r="I9302" t="s">
        <v>30915</v>
      </c>
      <c r="J9302" t="s">
        <v>30916</v>
      </c>
      <c r="K9302" t="s">
        <v>30917</v>
      </c>
      <c r="L9302" t="s">
        <v>77952</v>
      </c>
    </row>
    <row r="9303" spans="1:12" x14ac:dyDescent="0.15">
      <c r="A9303" t="s">
        <v>12</v>
      </c>
      <c r="B9303">
        <v>2542038</v>
      </c>
      <c r="C9303">
        <v>2542058</v>
      </c>
      <c r="D9303" t="s">
        <v>30914</v>
      </c>
      <c r="E9303" t="s">
        <v>90</v>
      </c>
      <c r="F9303" t="s">
        <v>76</v>
      </c>
      <c r="G9303" t="s">
        <v>16</v>
      </c>
      <c r="H9303">
        <v>67</v>
      </c>
      <c r="I9303" t="s">
        <v>30918</v>
      </c>
      <c r="J9303" t="s">
        <v>30919</v>
      </c>
      <c r="K9303" t="s">
        <v>30920</v>
      </c>
      <c r="L9303" t="s">
        <v>77981</v>
      </c>
    </row>
    <row r="9304" spans="1:12" x14ac:dyDescent="0.15">
      <c r="A9304" t="s">
        <v>12</v>
      </c>
      <c r="B9304">
        <v>2542017</v>
      </c>
      <c r="C9304">
        <v>2542037</v>
      </c>
      <c r="D9304" t="s">
        <v>30914</v>
      </c>
      <c r="E9304" t="s">
        <v>90</v>
      </c>
      <c r="F9304" t="s">
        <v>76</v>
      </c>
      <c r="G9304" t="s">
        <v>16</v>
      </c>
      <c r="H9304">
        <v>88</v>
      </c>
      <c r="I9304" t="s">
        <v>30921</v>
      </c>
      <c r="J9304" t="s">
        <v>30922</v>
      </c>
      <c r="K9304" t="s">
        <v>30923</v>
      </c>
      <c r="L9304" t="s">
        <v>77923</v>
      </c>
    </row>
    <row r="9305" spans="1:12" x14ac:dyDescent="0.15">
      <c r="A9305" t="s">
        <v>12</v>
      </c>
      <c r="B9305">
        <v>2541990</v>
      </c>
      <c r="C9305">
        <v>2542010</v>
      </c>
      <c r="D9305" t="s">
        <v>30914</v>
      </c>
      <c r="E9305" t="s">
        <v>90</v>
      </c>
      <c r="F9305" t="s">
        <v>76</v>
      </c>
      <c r="G9305" t="s">
        <v>16</v>
      </c>
      <c r="H9305">
        <v>115</v>
      </c>
      <c r="I9305" t="s">
        <v>30924</v>
      </c>
      <c r="J9305" t="s">
        <v>30925</v>
      </c>
      <c r="K9305" t="s">
        <v>30926</v>
      </c>
      <c r="L9305" t="s">
        <v>78020</v>
      </c>
    </row>
    <row r="9306" spans="1:12" x14ac:dyDescent="0.15">
      <c r="A9306" t="s">
        <v>12</v>
      </c>
      <c r="B9306">
        <v>2542801</v>
      </c>
      <c r="C9306">
        <v>2542821</v>
      </c>
      <c r="D9306" t="s">
        <v>30927</v>
      </c>
      <c r="E9306" t="s">
        <v>90</v>
      </c>
      <c r="F9306" t="s">
        <v>76</v>
      </c>
      <c r="G9306" t="s">
        <v>32</v>
      </c>
      <c r="H9306">
        <v>0</v>
      </c>
      <c r="I9306" t="s">
        <v>30928</v>
      </c>
      <c r="J9306" t="s">
        <v>30929</v>
      </c>
      <c r="K9306" t="s">
        <v>30930</v>
      </c>
      <c r="L9306" t="s">
        <v>77980</v>
      </c>
    </row>
    <row r="9307" spans="1:12" x14ac:dyDescent="0.15">
      <c r="A9307" t="s">
        <v>12</v>
      </c>
      <c r="B9307">
        <v>2542769</v>
      </c>
      <c r="C9307">
        <v>2542789</v>
      </c>
      <c r="D9307" t="s">
        <v>30927</v>
      </c>
      <c r="E9307" t="s">
        <v>90</v>
      </c>
      <c r="F9307" t="s">
        <v>76</v>
      </c>
      <c r="G9307" t="s">
        <v>23</v>
      </c>
      <c r="H9307">
        <v>32</v>
      </c>
      <c r="I9307" t="s">
        <v>30931</v>
      </c>
      <c r="J9307" t="s">
        <v>30932</v>
      </c>
      <c r="K9307" t="s">
        <v>30933</v>
      </c>
      <c r="L9307" t="s">
        <v>77918</v>
      </c>
    </row>
    <row r="9308" spans="1:12" x14ac:dyDescent="0.15">
      <c r="A9308" t="s">
        <v>12</v>
      </c>
      <c r="B9308">
        <v>2542749</v>
      </c>
      <c r="C9308">
        <v>2542769</v>
      </c>
      <c r="D9308" t="s">
        <v>30927</v>
      </c>
      <c r="E9308" t="s">
        <v>90</v>
      </c>
      <c r="F9308" t="s">
        <v>76</v>
      </c>
      <c r="G9308" t="s">
        <v>23</v>
      </c>
      <c r="H9308">
        <v>52</v>
      </c>
      <c r="I9308" t="s">
        <v>30934</v>
      </c>
      <c r="J9308" t="s">
        <v>30935</v>
      </c>
      <c r="K9308" t="s">
        <v>30936</v>
      </c>
      <c r="L9308" t="s">
        <v>77959</v>
      </c>
    </row>
    <row r="9309" spans="1:12" x14ac:dyDescent="0.15">
      <c r="A9309" t="s">
        <v>12</v>
      </c>
      <c r="B9309">
        <v>2542716</v>
      </c>
      <c r="C9309">
        <v>2542736</v>
      </c>
      <c r="D9309" t="s">
        <v>30927</v>
      </c>
      <c r="E9309" t="s">
        <v>90</v>
      </c>
      <c r="F9309" t="s">
        <v>76</v>
      </c>
      <c r="G9309" t="s">
        <v>16</v>
      </c>
      <c r="H9309">
        <v>85</v>
      </c>
      <c r="I9309" t="s">
        <v>30937</v>
      </c>
      <c r="J9309" t="s">
        <v>30938</v>
      </c>
      <c r="K9309" t="s">
        <v>30939</v>
      </c>
      <c r="L9309" t="s">
        <v>77972</v>
      </c>
    </row>
    <row r="9310" spans="1:12" x14ac:dyDescent="0.15">
      <c r="A9310" t="s">
        <v>12</v>
      </c>
      <c r="B9310">
        <v>2543025</v>
      </c>
      <c r="C9310">
        <v>2543045</v>
      </c>
      <c r="D9310" t="s">
        <v>30940</v>
      </c>
      <c r="E9310" t="s">
        <v>90</v>
      </c>
      <c r="F9310" t="s">
        <v>15</v>
      </c>
      <c r="G9310" t="s">
        <v>32</v>
      </c>
      <c r="H9310">
        <v>1</v>
      </c>
      <c r="I9310" t="s">
        <v>30941</v>
      </c>
      <c r="J9310" t="s">
        <v>30942</v>
      </c>
      <c r="K9310" t="s">
        <v>30943</v>
      </c>
      <c r="L9310" t="s">
        <v>77917</v>
      </c>
    </row>
    <row r="9311" spans="1:12" x14ac:dyDescent="0.15">
      <c r="A9311" t="s">
        <v>12</v>
      </c>
      <c r="B9311">
        <v>2543049</v>
      </c>
      <c r="C9311">
        <v>2543069</v>
      </c>
      <c r="D9311" t="s">
        <v>30940</v>
      </c>
      <c r="E9311" t="s">
        <v>90</v>
      </c>
      <c r="F9311" t="s">
        <v>15</v>
      </c>
      <c r="G9311" t="s">
        <v>16</v>
      </c>
      <c r="H9311">
        <v>25</v>
      </c>
      <c r="I9311" t="s">
        <v>30944</v>
      </c>
      <c r="J9311" t="s">
        <v>30945</v>
      </c>
      <c r="K9311" t="s">
        <v>30946</v>
      </c>
      <c r="L9311" t="s">
        <v>78012</v>
      </c>
    </row>
    <row r="9312" spans="1:12" x14ac:dyDescent="0.15">
      <c r="A9312" t="s">
        <v>12</v>
      </c>
      <c r="B9312">
        <v>2543078</v>
      </c>
      <c r="C9312">
        <v>2543098</v>
      </c>
      <c r="D9312" t="s">
        <v>30940</v>
      </c>
      <c r="E9312" t="s">
        <v>90</v>
      </c>
      <c r="F9312" t="s">
        <v>15</v>
      </c>
      <c r="G9312" t="s">
        <v>16</v>
      </c>
      <c r="H9312">
        <v>54</v>
      </c>
      <c r="I9312" t="s">
        <v>30947</v>
      </c>
      <c r="J9312" t="s">
        <v>30948</v>
      </c>
      <c r="K9312" t="s">
        <v>30949</v>
      </c>
      <c r="L9312" t="s">
        <v>77961</v>
      </c>
    </row>
    <row r="9313" spans="1:12" x14ac:dyDescent="0.15">
      <c r="A9313" t="s">
        <v>12</v>
      </c>
      <c r="B9313">
        <v>2543113</v>
      </c>
      <c r="C9313">
        <v>2543133</v>
      </c>
      <c r="D9313" t="s">
        <v>30940</v>
      </c>
      <c r="E9313" t="s">
        <v>90</v>
      </c>
      <c r="F9313" t="s">
        <v>15</v>
      </c>
      <c r="G9313" t="s">
        <v>16</v>
      </c>
      <c r="H9313">
        <v>89</v>
      </c>
      <c r="I9313" t="s">
        <v>30950</v>
      </c>
      <c r="J9313" t="s">
        <v>30951</v>
      </c>
      <c r="K9313" t="s">
        <v>30952</v>
      </c>
      <c r="L9313" t="s">
        <v>77964</v>
      </c>
    </row>
    <row r="9314" spans="1:12" x14ac:dyDescent="0.15">
      <c r="A9314" t="s">
        <v>12</v>
      </c>
      <c r="B9314">
        <v>2545787</v>
      </c>
      <c r="C9314">
        <v>2545807</v>
      </c>
      <c r="D9314" t="s">
        <v>30953</v>
      </c>
      <c r="E9314" t="s">
        <v>90</v>
      </c>
      <c r="F9314" t="s">
        <v>15</v>
      </c>
      <c r="G9314" t="s">
        <v>23</v>
      </c>
      <c r="H9314">
        <v>47</v>
      </c>
      <c r="I9314" t="s">
        <v>30954</v>
      </c>
      <c r="J9314" t="s">
        <v>30955</v>
      </c>
      <c r="K9314" t="s">
        <v>30956</v>
      </c>
      <c r="L9314" t="s">
        <v>77932</v>
      </c>
    </row>
    <row r="9315" spans="1:12" x14ac:dyDescent="0.15">
      <c r="A9315" t="s">
        <v>12</v>
      </c>
      <c r="B9315">
        <v>2545809</v>
      </c>
      <c r="C9315">
        <v>2545829</v>
      </c>
      <c r="D9315" t="s">
        <v>30953</v>
      </c>
      <c r="E9315" t="s">
        <v>90</v>
      </c>
      <c r="F9315" t="s">
        <v>15</v>
      </c>
      <c r="G9315" t="s">
        <v>36</v>
      </c>
      <c r="H9315">
        <v>69</v>
      </c>
      <c r="I9315" t="s">
        <v>30957</v>
      </c>
      <c r="J9315" t="s">
        <v>30958</v>
      </c>
      <c r="K9315" t="s">
        <v>30959</v>
      </c>
      <c r="L9315" t="s">
        <v>78015</v>
      </c>
    </row>
    <row r="9316" spans="1:12" x14ac:dyDescent="0.15">
      <c r="A9316" t="s">
        <v>12</v>
      </c>
      <c r="B9316">
        <v>2545838</v>
      </c>
      <c r="C9316">
        <v>2545858</v>
      </c>
      <c r="D9316" t="s">
        <v>30953</v>
      </c>
      <c r="E9316" t="s">
        <v>90</v>
      </c>
      <c r="F9316" t="s">
        <v>15</v>
      </c>
      <c r="G9316" t="s">
        <v>32</v>
      </c>
      <c r="H9316">
        <v>98</v>
      </c>
      <c r="I9316" t="s">
        <v>30960</v>
      </c>
      <c r="J9316" t="s">
        <v>30961</v>
      </c>
      <c r="K9316" t="s">
        <v>30962</v>
      </c>
      <c r="L9316" t="s">
        <v>78048</v>
      </c>
    </row>
    <row r="9317" spans="1:12" x14ac:dyDescent="0.15">
      <c r="A9317" t="s">
        <v>12</v>
      </c>
      <c r="B9317">
        <v>2545869</v>
      </c>
      <c r="C9317">
        <v>2545889</v>
      </c>
      <c r="D9317" t="s">
        <v>30953</v>
      </c>
      <c r="E9317" t="s">
        <v>90</v>
      </c>
      <c r="F9317" t="s">
        <v>15</v>
      </c>
      <c r="G9317" t="s">
        <v>36</v>
      </c>
      <c r="H9317">
        <v>129</v>
      </c>
      <c r="I9317" t="s">
        <v>30963</v>
      </c>
      <c r="J9317" t="s">
        <v>30964</v>
      </c>
      <c r="K9317" t="s">
        <v>30965</v>
      </c>
      <c r="L9317" t="s">
        <v>77988</v>
      </c>
    </row>
    <row r="9318" spans="1:12" x14ac:dyDescent="0.15">
      <c r="A9318" t="s">
        <v>12</v>
      </c>
      <c r="B9318">
        <v>2546747</v>
      </c>
      <c r="C9318">
        <v>2546767</v>
      </c>
      <c r="D9318" t="s">
        <v>30966</v>
      </c>
      <c r="E9318" t="s">
        <v>90</v>
      </c>
      <c r="F9318" t="s">
        <v>15</v>
      </c>
      <c r="G9318" t="s">
        <v>36</v>
      </c>
      <c r="H9318">
        <v>37</v>
      </c>
      <c r="I9318" t="s">
        <v>30967</v>
      </c>
      <c r="J9318" t="s">
        <v>30968</v>
      </c>
      <c r="K9318" t="s">
        <v>30969</v>
      </c>
      <c r="L9318" t="s">
        <v>77906</v>
      </c>
    </row>
    <row r="9319" spans="1:12" x14ac:dyDescent="0.15">
      <c r="A9319" t="s">
        <v>12</v>
      </c>
      <c r="B9319">
        <v>2546811</v>
      </c>
      <c r="C9319">
        <v>2546831</v>
      </c>
      <c r="D9319" t="s">
        <v>30966</v>
      </c>
      <c r="E9319" t="s">
        <v>90</v>
      </c>
      <c r="F9319" t="s">
        <v>15</v>
      </c>
      <c r="G9319" t="s">
        <v>23</v>
      </c>
      <c r="H9319">
        <v>101</v>
      </c>
      <c r="I9319" t="s">
        <v>30970</v>
      </c>
      <c r="J9319" t="s">
        <v>30971</v>
      </c>
      <c r="K9319" t="s">
        <v>30972</v>
      </c>
      <c r="L9319" t="s">
        <v>77997</v>
      </c>
    </row>
    <row r="9320" spans="1:12" x14ac:dyDescent="0.15">
      <c r="A9320" t="s">
        <v>12</v>
      </c>
      <c r="B9320">
        <v>2546831</v>
      </c>
      <c r="C9320">
        <v>2546851</v>
      </c>
      <c r="D9320" t="s">
        <v>30966</v>
      </c>
      <c r="E9320" t="s">
        <v>90</v>
      </c>
      <c r="F9320" t="s">
        <v>15</v>
      </c>
      <c r="G9320" t="s">
        <v>36</v>
      </c>
      <c r="H9320">
        <v>121</v>
      </c>
      <c r="I9320" t="s">
        <v>30973</v>
      </c>
      <c r="J9320" t="s">
        <v>30974</v>
      </c>
      <c r="K9320" t="s">
        <v>30975</v>
      </c>
      <c r="L9320" t="s">
        <v>77943</v>
      </c>
    </row>
    <row r="9321" spans="1:12" x14ac:dyDescent="0.15">
      <c r="A9321" t="s">
        <v>12</v>
      </c>
      <c r="B9321">
        <v>2546851</v>
      </c>
      <c r="C9321">
        <v>2546871</v>
      </c>
      <c r="D9321" t="s">
        <v>30966</v>
      </c>
      <c r="E9321" t="s">
        <v>90</v>
      </c>
      <c r="F9321" t="s">
        <v>15</v>
      </c>
      <c r="G9321" t="s">
        <v>36</v>
      </c>
      <c r="H9321">
        <v>141</v>
      </c>
      <c r="I9321" t="s">
        <v>30976</v>
      </c>
      <c r="J9321" t="s">
        <v>30977</v>
      </c>
      <c r="K9321" t="s">
        <v>30978</v>
      </c>
      <c r="L9321" t="s">
        <v>77951</v>
      </c>
    </row>
    <row r="9322" spans="1:12" x14ac:dyDescent="0.15">
      <c r="A9322" t="s">
        <v>12</v>
      </c>
      <c r="B9322">
        <v>2548910</v>
      </c>
      <c r="C9322">
        <v>2548930</v>
      </c>
      <c r="D9322" t="s">
        <v>30979</v>
      </c>
      <c r="E9322" t="s">
        <v>90</v>
      </c>
      <c r="F9322" t="s">
        <v>15</v>
      </c>
      <c r="G9322" t="s">
        <v>23</v>
      </c>
      <c r="H9322">
        <v>152</v>
      </c>
      <c r="I9322" t="s">
        <v>30980</v>
      </c>
      <c r="J9322" t="s">
        <v>30981</v>
      </c>
      <c r="K9322" t="s">
        <v>30982</v>
      </c>
      <c r="L9322" t="str">
        <f>HYPERLINK("https://www.ncbi.nlm.nih.gov/nuccore/FM209186.1?report=graph&amp;tracks=[key:gene_model_track,Options:GeneOnly]&amp;mk=2548911:2548930|offset_152|00cc00,2549012:2549031|offset_253|444444&amp;v=2548710:2549231&amp;c=444444", "offset 152")</f>
        <v>offset 152</v>
      </c>
    </row>
    <row r="9323" spans="1:12" x14ac:dyDescent="0.15">
      <c r="A9323" t="s">
        <v>12</v>
      </c>
      <c r="B9323">
        <v>2549011</v>
      </c>
      <c r="C9323">
        <v>2549031</v>
      </c>
      <c r="D9323" t="s">
        <v>30979</v>
      </c>
      <c r="E9323" t="s">
        <v>90</v>
      </c>
      <c r="F9323" t="s">
        <v>15</v>
      </c>
      <c r="G9323" t="s">
        <v>23</v>
      </c>
      <c r="H9323">
        <v>253</v>
      </c>
      <c r="I9323" t="s">
        <v>30983</v>
      </c>
      <c r="J9323" t="s">
        <v>30984</v>
      </c>
      <c r="K9323" t="s">
        <v>30985</v>
      </c>
      <c r="L9323" t="str">
        <f>HYPERLINK("https://www.ncbi.nlm.nih.gov/nuccore/FM209186.1?report=graph&amp;tracks=[key:gene_model_track,Options:GeneOnly]&amp;mk=2548911:2548930|offset_152|444444,2549012:2549031|offset_253|00cc00&amp;v=2548710:2549231&amp;c=444444", "offset 253")</f>
        <v>offset 253</v>
      </c>
    </row>
    <row r="9324" spans="1:12" x14ac:dyDescent="0.15">
      <c r="A9324" t="s">
        <v>12</v>
      </c>
      <c r="B9324">
        <v>2556952</v>
      </c>
      <c r="C9324">
        <v>2556972</v>
      </c>
      <c r="D9324" t="s">
        <v>30986</v>
      </c>
      <c r="E9324" t="s">
        <v>90</v>
      </c>
      <c r="F9324" t="s">
        <v>76</v>
      </c>
      <c r="G9324" t="s">
        <v>16</v>
      </c>
      <c r="H9324">
        <v>0</v>
      </c>
      <c r="I9324" t="s">
        <v>30987</v>
      </c>
      <c r="J9324" t="s">
        <v>30988</v>
      </c>
      <c r="K9324" t="s">
        <v>30989</v>
      </c>
      <c r="L9324" t="s">
        <v>77980</v>
      </c>
    </row>
    <row r="9325" spans="1:12" x14ac:dyDescent="0.15">
      <c r="A9325" t="s">
        <v>12</v>
      </c>
      <c r="B9325">
        <v>2556926</v>
      </c>
      <c r="C9325">
        <v>2556946</v>
      </c>
      <c r="D9325" t="s">
        <v>30986</v>
      </c>
      <c r="E9325" t="s">
        <v>90</v>
      </c>
      <c r="F9325" t="s">
        <v>76</v>
      </c>
      <c r="G9325" t="s">
        <v>32</v>
      </c>
      <c r="H9325">
        <v>26</v>
      </c>
      <c r="I9325" t="s">
        <v>30990</v>
      </c>
      <c r="J9325" t="s">
        <v>30991</v>
      </c>
      <c r="K9325" t="s">
        <v>30992</v>
      </c>
      <c r="L9325" t="s">
        <v>78002</v>
      </c>
    </row>
    <row r="9326" spans="1:12" x14ac:dyDescent="0.15">
      <c r="A9326" t="s">
        <v>12</v>
      </c>
      <c r="B9326">
        <v>2556881</v>
      </c>
      <c r="C9326">
        <v>2556901</v>
      </c>
      <c r="D9326" t="s">
        <v>30986</v>
      </c>
      <c r="E9326" t="s">
        <v>90</v>
      </c>
      <c r="F9326" t="s">
        <v>76</v>
      </c>
      <c r="G9326" t="s">
        <v>32</v>
      </c>
      <c r="H9326">
        <v>71</v>
      </c>
      <c r="I9326" t="s">
        <v>30993</v>
      </c>
      <c r="J9326" t="s">
        <v>30994</v>
      </c>
      <c r="K9326" t="s">
        <v>30995</v>
      </c>
      <c r="L9326" t="s">
        <v>77969</v>
      </c>
    </row>
    <row r="9327" spans="1:12" x14ac:dyDescent="0.15">
      <c r="A9327" t="s">
        <v>12</v>
      </c>
      <c r="B9327">
        <v>2556857</v>
      </c>
      <c r="C9327">
        <v>2556877</v>
      </c>
      <c r="D9327" t="s">
        <v>30986</v>
      </c>
      <c r="E9327" t="s">
        <v>90</v>
      </c>
      <c r="F9327" t="s">
        <v>76</v>
      </c>
      <c r="G9327" t="s">
        <v>23</v>
      </c>
      <c r="H9327">
        <v>95</v>
      </c>
      <c r="I9327" t="s">
        <v>30996</v>
      </c>
      <c r="J9327" t="s">
        <v>30997</v>
      </c>
      <c r="K9327" t="s">
        <v>30998</v>
      </c>
      <c r="L9327" t="s">
        <v>77920</v>
      </c>
    </row>
    <row r="9328" spans="1:12" x14ac:dyDescent="0.15">
      <c r="A9328" t="s">
        <v>12</v>
      </c>
      <c r="B9328">
        <v>2557572</v>
      </c>
      <c r="C9328">
        <v>2557592</v>
      </c>
      <c r="D9328" t="s">
        <v>30999</v>
      </c>
      <c r="E9328" t="s">
        <v>90</v>
      </c>
      <c r="F9328" t="s">
        <v>76</v>
      </c>
      <c r="G9328" t="s">
        <v>16</v>
      </c>
      <c r="H9328">
        <v>33</v>
      </c>
      <c r="I9328" t="s">
        <v>31000</v>
      </c>
      <c r="J9328" t="s">
        <v>31001</v>
      </c>
      <c r="K9328" t="s">
        <v>31002</v>
      </c>
      <c r="L9328" t="s">
        <v>77977</v>
      </c>
    </row>
    <row r="9329" spans="1:12" x14ac:dyDescent="0.15">
      <c r="A9329" t="s">
        <v>12</v>
      </c>
      <c r="B9329">
        <v>2557543</v>
      </c>
      <c r="C9329">
        <v>2557563</v>
      </c>
      <c r="D9329" t="s">
        <v>30999</v>
      </c>
      <c r="E9329" t="s">
        <v>90</v>
      </c>
      <c r="F9329" t="s">
        <v>76</v>
      </c>
      <c r="G9329" t="s">
        <v>23</v>
      </c>
      <c r="H9329">
        <v>62</v>
      </c>
      <c r="I9329" t="s">
        <v>31003</v>
      </c>
      <c r="J9329" t="s">
        <v>31004</v>
      </c>
      <c r="K9329" t="s">
        <v>31005</v>
      </c>
      <c r="L9329" t="s">
        <v>77949</v>
      </c>
    </row>
    <row r="9330" spans="1:12" x14ac:dyDescent="0.15">
      <c r="A9330" t="s">
        <v>12</v>
      </c>
      <c r="B9330">
        <v>2557513</v>
      </c>
      <c r="C9330">
        <v>2557533</v>
      </c>
      <c r="D9330" t="s">
        <v>30999</v>
      </c>
      <c r="E9330" t="s">
        <v>90</v>
      </c>
      <c r="F9330" t="s">
        <v>76</v>
      </c>
      <c r="G9330" t="s">
        <v>16</v>
      </c>
      <c r="H9330">
        <v>92</v>
      </c>
      <c r="I9330" t="s">
        <v>31006</v>
      </c>
      <c r="J9330" t="s">
        <v>31007</v>
      </c>
      <c r="K9330" t="s">
        <v>31008</v>
      </c>
      <c r="L9330" t="s">
        <v>78032</v>
      </c>
    </row>
    <row r="9331" spans="1:12" x14ac:dyDescent="0.15">
      <c r="A9331" t="s">
        <v>12</v>
      </c>
      <c r="B9331">
        <v>2557493</v>
      </c>
      <c r="C9331">
        <v>2557513</v>
      </c>
      <c r="D9331" t="s">
        <v>30999</v>
      </c>
      <c r="E9331" t="s">
        <v>90</v>
      </c>
      <c r="F9331" t="s">
        <v>76</v>
      </c>
      <c r="G9331" t="s">
        <v>16</v>
      </c>
      <c r="H9331">
        <v>112</v>
      </c>
      <c r="I9331" t="s">
        <v>31009</v>
      </c>
      <c r="J9331" t="s">
        <v>31010</v>
      </c>
      <c r="K9331" t="s">
        <v>31011</v>
      </c>
      <c r="L9331" t="s">
        <v>77950</v>
      </c>
    </row>
    <row r="9332" spans="1:12" x14ac:dyDescent="0.15">
      <c r="A9332" t="s">
        <v>12</v>
      </c>
      <c r="B9332">
        <v>2559483</v>
      </c>
      <c r="C9332">
        <v>2559503</v>
      </c>
      <c r="D9332" t="s">
        <v>31012</v>
      </c>
      <c r="E9332" t="s">
        <v>90</v>
      </c>
      <c r="F9332" t="s">
        <v>76</v>
      </c>
      <c r="G9332" t="s">
        <v>36</v>
      </c>
      <c r="H9332">
        <v>7</v>
      </c>
      <c r="I9332" t="s">
        <v>31013</v>
      </c>
      <c r="J9332" t="s">
        <v>31014</v>
      </c>
      <c r="K9332" t="s">
        <v>31015</v>
      </c>
      <c r="L9332" t="s">
        <v>77909</v>
      </c>
    </row>
    <row r="9333" spans="1:12" x14ac:dyDescent="0.15">
      <c r="A9333" t="s">
        <v>12</v>
      </c>
      <c r="B9333">
        <v>2559461</v>
      </c>
      <c r="C9333">
        <v>2559481</v>
      </c>
      <c r="D9333" t="s">
        <v>31012</v>
      </c>
      <c r="E9333" t="s">
        <v>90</v>
      </c>
      <c r="F9333" t="s">
        <v>76</v>
      </c>
      <c r="G9333" t="s">
        <v>32</v>
      </c>
      <c r="H9333">
        <v>29</v>
      </c>
      <c r="I9333" t="s">
        <v>31016</v>
      </c>
      <c r="J9333" t="s">
        <v>31017</v>
      </c>
      <c r="K9333" t="s">
        <v>31018</v>
      </c>
      <c r="L9333" t="s">
        <v>77921</v>
      </c>
    </row>
    <row r="9334" spans="1:12" x14ac:dyDescent="0.15">
      <c r="A9334" t="s">
        <v>12</v>
      </c>
      <c r="B9334">
        <v>2559430</v>
      </c>
      <c r="C9334">
        <v>2559450</v>
      </c>
      <c r="D9334" t="s">
        <v>31012</v>
      </c>
      <c r="E9334" t="s">
        <v>90</v>
      </c>
      <c r="F9334" t="s">
        <v>76</v>
      </c>
      <c r="G9334" t="s">
        <v>32</v>
      </c>
      <c r="H9334">
        <v>60</v>
      </c>
      <c r="I9334" t="s">
        <v>31019</v>
      </c>
      <c r="J9334" t="s">
        <v>31020</v>
      </c>
      <c r="K9334" t="s">
        <v>31021</v>
      </c>
      <c r="L9334" t="s">
        <v>78006</v>
      </c>
    </row>
    <row r="9335" spans="1:12" x14ac:dyDescent="0.15">
      <c r="A9335" t="s">
        <v>12</v>
      </c>
      <c r="B9335">
        <v>2559406</v>
      </c>
      <c r="C9335">
        <v>2559426</v>
      </c>
      <c r="D9335" t="s">
        <v>31012</v>
      </c>
      <c r="E9335" t="s">
        <v>90</v>
      </c>
      <c r="F9335" t="s">
        <v>76</v>
      </c>
      <c r="G9335" t="s">
        <v>32</v>
      </c>
      <c r="H9335">
        <v>84</v>
      </c>
      <c r="I9335" t="s">
        <v>31022</v>
      </c>
      <c r="J9335" t="s">
        <v>31023</v>
      </c>
      <c r="K9335" t="s">
        <v>31024</v>
      </c>
      <c r="L9335" t="s">
        <v>77946</v>
      </c>
    </row>
    <row r="9336" spans="1:12" x14ac:dyDescent="0.15">
      <c r="A9336" t="s">
        <v>12</v>
      </c>
      <c r="B9336">
        <v>2560099</v>
      </c>
      <c r="C9336">
        <v>2560119</v>
      </c>
      <c r="D9336" t="s">
        <v>31025</v>
      </c>
      <c r="E9336" t="s">
        <v>90</v>
      </c>
      <c r="F9336" t="s">
        <v>76</v>
      </c>
      <c r="G9336" t="s">
        <v>36</v>
      </c>
      <c r="H9336">
        <v>7</v>
      </c>
      <c r="I9336" t="s">
        <v>31026</v>
      </c>
      <c r="J9336" t="s">
        <v>31027</v>
      </c>
      <c r="K9336" t="s">
        <v>31028</v>
      </c>
      <c r="L9336" t="s">
        <v>77909</v>
      </c>
    </row>
    <row r="9337" spans="1:12" x14ac:dyDescent="0.15">
      <c r="A9337" t="s">
        <v>12</v>
      </c>
      <c r="B9337">
        <v>2560056</v>
      </c>
      <c r="C9337">
        <v>2560076</v>
      </c>
      <c r="D9337" t="s">
        <v>31025</v>
      </c>
      <c r="E9337" t="s">
        <v>90</v>
      </c>
      <c r="F9337" t="s">
        <v>76</v>
      </c>
      <c r="G9337" t="s">
        <v>23</v>
      </c>
      <c r="H9337">
        <v>50</v>
      </c>
      <c r="I9337" t="s">
        <v>31029</v>
      </c>
      <c r="J9337" t="s">
        <v>31030</v>
      </c>
      <c r="K9337" t="s">
        <v>31031</v>
      </c>
      <c r="L9337" t="s">
        <v>77925</v>
      </c>
    </row>
    <row r="9338" spans="1:12" x14ac:dyDescent="0.15">
      <c r="A9338" t="s">
        <v>12</v>
      </c>
      <c r="B9338">
        <v>2560036</v>
      </c>
      <c r="C9338">
        <v>2560056</v>
      </c>
      <c r="D9338" t="s">
        <v>31025</v>
      </c>
      <c r="E9338" t="s">
        <v>90</v>
      </c>
      <c r="F9338" t="s">
        <v>76</v>
      </c>
      <c r="G9338" t="s">
        <v>36</v>
      </c>
      <c r="H9338">
        <v>70</v>
      </c>
      <c r="I9338" t="s">
        <v>31032</v>
      </c>
      <c r="J9338" t="s">
        <v>31033</v>
      </c>
      <c r="K9338" t="s">
        <v>31034</v>
      </c>
      <c r="L9338" t="s">
        <v>77919</v>
      </c>
    </row>
    <row r="9339" spans="1:12" x14ac:dyDescent="0.15">
      <c r="A9339" t="s">
        <v>12</v>
      </c>
      <c r="B9339">
        <v>2559997</v>
      </c>
      <c r="C9339">
        <v>2560017</v>
      </c>
      <c r="D9339" t="s">
        <v>31025</v>
      </c>
      <c r="E9339" t="s">
        <v>90</v>
      </c>
      <c r="F9339" t="s">
        <v>76</v>
      </c>
      <c r="G9339" t="s">
        <v>16</v>
      </c>
      <c r="H9339">
        <v>109</v>
      </c>
      <c r="I9339" t="s">
        <v>31035</v>
      </c>
      <c r="J9339" t="s">
        <v>31036</v>
      </c>
      <c r="K9339" t="s">
        <v>31037</v>
      </c>
      <c r="L9339" t="s">
        <v>77947</v>
      </c>
    </row>
    <row r="9340" spans="1:12" x14ac:dyDescent="0.15">
      <c r="A9340" t="s">
        <v>12</v>
      </c>
      <c r="B9340">
        <v>2560433</v>
      </c>
      <c r="C9340">
        <v>2560453</v>
      </c>
      <c r="D9340" t="s">
        <v>31038</v>
      </c>
      <c r="E9340" t="s">
        <v>90</v>
      </c>
      <c r="F9340" t="s">
        <v>76</v>
      </c>
      <c r="G9340" t="s">
        <v>23</v>
      </c>
      <c r="H9340">
        <v>26</v>
      </c>
      <c r="I9340" t="s">
        <v>31039</v>
      </c>
      <c r="J9340" t="s">
        <v>31040</v>
      </c>
      <c r="K9340" t="s">
        <v>31041</v>
      </c>
      <c r="L9340" t="s">
        <v>78002</v>
      </c>
    </row>
    <row r="9341" spans="1:12" x14ac:dyDescent="0.15">
      <c r="A9341" t="s">
        <v>12</v>
      </c>
      <c r="B9341">
        <v>2560396</v>
      </c>
      <c r="C9341">
        <v>2560416</v>
      </c>
      <c r="D9341" t="s">
        <v>31038</v>
      </c>
      <c r="E9341" t="s">
        <v>90</v>
      </c>
      <c r="F9341" t="s">
        <v>76</v>
      </c>
      <c r="G9341" t="s">
        <v>16</v>
      </c>
      <c r="H9341">
        <v>63</v>
      </c>
      <c r="I9341" t="s">
        <v>31042</v>
      </c>
      <c r="J9341" t="s">
        <v>31043</v>
      </c>
      <c r="K9341" t="s">
        <v>31044</v>
      </c>
      <c r="L9341" t="s">
        <v>77957</v>
      </c>
    </row>
    <row r="9342" spans="1:12" x14ac:dyDescent="0.15">
      <c r="A9342" t="s">
        <v>12</v>
      </c>
      <c r="B9342">
        <v>2560370</v>
      </c>
      <c r="C9342">
        <v>2560390</v>
      </c>
      <c r="D9342" t="s">
        <v>31038</v>
      </c>
      <c r="E9342" t="s">
        <v>90</v>
      </c>
      <c r="F9342" t="s">
        <v>76</v>
      </c>
      <c r="G9342" t="s">
        <v>36</v>
      </c>
      <c r="H9342">
        <v>89</v>
      </c>
      <c r="I9342" t="s">
        <v>31045</v>
      </c>
      <c r="J9342" t="s">
        <v>31046</v>
      </c>
      <c r="K9342" t="s">
        <v>31047</v>
      </c>
      <c r="L9342" t="s">
        <v>77964</v>
      </c>
    </row>
    <row r="9343" spans="1:12" x14ac:dyDescent="0.15">
      <c r="A9343" t="s">
        <v>12</v>
      </c>
      <c r="B9343">
        <v>2560347</v>
      </c>
      <c r="C9343">
        <v>2560367</v>
      </c>
      <c r="D9343" t="s">
        <v>31038</v>
      </c>
      <c r="E9343" t="s">
        <v>90</v>
      </c>
      <c r="F9343" t="s">
        <v>76</v>
      </c>
      <c r="G9343" t="s">
        <v>23</v>
      </c>
      <c r="H9343">
        <v>112</v>
      </c>
      <c r="I9343" t="s">
        <v>31048</v>
      </c>
      <c r="J9343" t="s">
        <v>31049</v>
      </c>
      <c r="K9343" t="s">
        <v>31050</v>
      </c>
      <c r="L9343" t="s">
        <v>77950</v>
      </c>
    </row>
    <row r="9344" spans="1:12" x14ac:dyDescent="0.15">
      <c r="A9344" t="s">
        <v>12</v>
      </c>
      <c r="B9344">
        <v>2560865</v>
      </c>
      <c r="C9344">
        <v>2560885</v>
      </c>
      <c r="D9344" t="s">
        <v>31051</v>
      </c>
      <c r="E9344" t="s">
        <v>90</v>
      </c>
      <c r="F9344" t="s">
        <v>76</v>
      </c>
      <c r="G9344" t="s">
        <v>16</v>
      </c>
      <c r="H9344">
        <v>16</v>
      </c>
      <c r="I9344" t="s">
        <v>31052</v>
      </c>
      <c r="J9344" t="s">
        <v>31053</v>
      </c>
      <c r="K9344" t="s">
        <v>31054</v>
      </c>
      <c r="L9344" t="s">
        <v>77905</v>
      </c>
    </row>
    <row r="9345" spans="1:12" x14ac:dyDescent="0.15">
      <c r="A9345" t="s">
        <v>12</v>
      </c>
      <c r="B9345">
        <v>2560840</v>
      </c>
      <c r="C9345">
        <v>2560860</v>
      </c>
      <c r="D9345" t="s">
        <v>31051</v>
      </c>
      <c r="E9345" t="s">
        <v>90</v>
      </c>
      <c r="F9345" t="s">
        <v>76</v>
      </c>
      <c r="G9345" t="s">
        <v>16</v>
      </c>
      <c r="H9345">
        <v>41</v>
      </c>
      <c r="I9345" t="s">
        <v>31055</v>
      </c>
      <c r="J9345" t="s">
        <v>31056</v>
      </c>
      <c r="K9345" t="s">
        <v>31057</v>
      </c>
      <c r="L9345" t="s">
        <v>78014</v>
      </c>
    </row>
    <row r="9346" spans="1:12" x14ac:dyDescent="0.15">
      <c r="A9346" t="s">
        <v>12</v>
      </c>
      <c r="B9346">
        <v>2560819</v>
      </c>
      <c r="C9346">
        <v>2560839</v>
      </c>
      <c r="D9346" t="s">
        <v>31051</v>
      </c>
      <c r="E9346" t="s">
        <v>90</v>
      </c>
      <c r="F9346" t="s">
        <v>76</v>
      </c>
      <c r="G9346" t="s">
        <v>36</v>
      </c>
      <c r="H9346">
        <v>62</v>
      </c>
      <c r="I9346" t="s">
        <v>31058</v>
      </c>
      <c r="J9346" t="s">
        <v>31059</v>
      </c>
      <c r="K9346" t="s">
        <v>31060</v>
      </c>
      <c r="L9346" t="s">
        <v>77949</v>
      </c>
    </row>
    <row r="9347" spans="1:12" x14ac:dyDescent="0.15">
      <c r="A9347" t="s">
        <v>12</v>
      </c>
      <c r="B9347">
        <v>2560798</v>
      </c>
      <c r="C9347">
        <v>2560818</v>
      </c>
      <c r="D9347" t="s">
        <v>31051</v>
      </c>
      <c r="E9347" t="s">
        <v>90</v>
      </c>
      <c r="F9347" t="s">
        <v>76</v>
      </c>
      <c r="G9347" t="s">
        <v>32</v>
      </c>
      <c r="H9347">
        <v>83</v>
      </c>
      <c r="I9347" t="s">
        <v>31061</v>
      </c>
      <c r="J9347" t="s">
        <v>31062</v>
      </c>
      <c r="K9347" t="s">
        <v>31063</v>
      </c>
      <c r="L9347" t="s">
        <v>77958</v>
      </c>
    </row>
    <row r="9348" spans="1:12" x14ac:dyDescent="0.15">
      <c r="A9348" t="s">
        <v>12</v>
      </c>
      <c r="B9348">
        <v>2561391</v>
      </c>
      <c r="C9348">
        <v>2561411</v>
      </c>
      <c r="D9348" t="s">
        <v>31064</v>
      </c>
      <c r="E9348" t="s">
        <v>90</v>
      </c>
      <c r="F9348" t="s">
        <v>76</v>
      </c>
      <c r="G9348" t="s">
        <v>32</v>
      </c>
      <c r="H9348">
        <v>1</v>
      </c>
      <c r="I9348" t="s">
        <v>31065</v>
      </c>
      <c r="J9348" t="s">
        <v>31066</v>
      </c>
      <c r="K9348" t="s">
        <v>31067</v>
      </c>
      <c r="L9348" t="s">
        <v>77917</v>
      </c>
    </row>
    <row r="9349" spans="1:12" x14ac:dyDescent="0.15">
      <c r="A9349" t="s">
        <v>12</v>
      </c>
      <c r="B9349">
        <v>2561366</v>
      </c>
      <c r="C9349">
        <v>2561386</v>
      </c>
      <c r="D9349" t="s">
        <v>31064</v>
      </c>
      <c r="E9349" t="s">
        <v>90</v>
      </c>
      <c r="F9349" t="s">
        <v>76</v>
      </c>
      <c r="G9349" t="s">
        <v>23</v>
      </c>
      <c r="H9349">
        <v>26</v>
      </c>
      <c r="I9349" t="s">
        <v>31068</v>
      </c>
      <c r="J9349" t="s">
        <v>31069</v>
      </c>
      <c r="K9349" t="s">
        <v>31070</v>
      </c>
      <c r="L9349" t="s">
        <v>78002</v>
      </c>
    </row>
    <row r="9350" spans="1:12" x14ac:dyDescent="0.15">
      <c r="A9350" t="s">
        <v>12</v>
      </c>
      <c r="B9350">
        <v>2561346</v>
      </c>
      <c r="C9350">
        <v>2561366</v>
      </c>
      <c r="D9350" t="s">
        <v>31064</v>
      </c>
      <c r="E9350" t="s">
        <v>90</v>
      </c>
      <c r="F9350" t="s">
        <v>76</v>
      </c>
      <c r="G9350" t="s">
        <v>36</v>
      </c>
      <c r="H9350">
        <v>46</v>
      </c>
      <c r="I9350" t="s">
        <v>31071</v>
      </c>
      <c r="J9350" t="s">
        <v>31072</v>
      </c>
      <c r="K9350" t="s">
        <v>31073</v>
      </c>
      <c r="L9350" t="s">
        <v>78004</v>
      </c>
    </row>
    <row r="9351" spans="1:12" x14ac:dyDescent="0.15">
      <c r="A9351" t="s">
        <v>12</v>
      </c>
      <c r="B9351">
        <v>2561322</v>
      </c>
      <c r="C9351">
        <v>2561342</v>
      </c>
      <c r="D9351" t="s">
        <v>31064</v>
      </c>
      <c r="E9351" t="s">
        <v>90</v>
      </c>
      <c r="F9351" t="s">
        <v>76</v>
      </c>
      <c r="G9351" t="s">
        <v>16</v>
      </c>
      <c r="H9351">
        <v>70</v>
      </c>
      <c r="I9351" t="s">
        <v>31074</v>
      </c>
      <c r="J9351" t="s">
        <v>31075</v>
      </c>
      <c r="K9351" t="s">
        <v>31076</v>
      </c>
      <c r="L9351" t="s">
        <v>77919</v>
      </c>
    </row>
    <row r="9352" spans="1:12" x14ac:dyDescent="0.15">
      <c r="A9352" t="s">
        <v>12</v>
      </c>
      <c r="B9352">
        <v>2561604</v>
      </c>
      <c r="C9352">
        <v>2561624</v>
      </c>
      <c r="D9352" t="s">
        <v>31077</v>
      </c>
      <c r="E9352" t="s">
        <v>90</v>
      </c>
      <c r="F9352" t="s">
        <v>15</v>
      </c>
      <c r="G9352" t="s">
        <v>36</v>
      </c>
      <c r="H9352">
        <v>0</v>
      </c>
      <c r="I9352" t="s">
        <v>31078</v>
      </c>
      <c r="J9352" t="s">
        <v>31079</v>
      </c>
      <c r="K9352" t="s">
        <v>31080</v>
      </c>
      <c r="L9352" t="s">
        <v>77980</v>
      </c>
    </row>
    <row r="9353" spans="1:12" x14ac:dyDescent="0.15">
      <c r="A9353" t="s">
        <v>12</v>
      </c>
      <c r="B9353">
        <v>2561653</v>
      </c>
      <c r="C9353">
        <v>2561673</v>
      </c>
      <c r="D9353" t="s">
        <v>31077</v>
      </c>
      <c r="E9353" t="s">
        <v>90</v>
      </c>
      <c r="F9353" t="s">
        <v>15</v>
      </c>
      <c r="G9353" t="s">
        <v>36</v>
      </c>
      <c r="H9353">
        <v>49</v>
      </c>
      <c r="I9353" t="s">
        <v>31081</v>
      </c>
      <c r="J9353" t="s">
        <v>31082</v>
      </c>
      <c r="K9353" t="s">
        <v>31083</v>
      </c>
      <c r="L9353" t="s">
        <v>77913</v>
      </c>
    </row>
    <row r="9354" spans="1:12" x14ac:dyDescent="0.15">
      <c r="A9354" t="s">
        <v>12</v>
      </c>
      <c r="B9354">
        <v>2561694</v>
      </c>
      <c r="C9354">
        <v>2561714</v>
      </c>
      <c r="D9354" t="s">
        <v>31077</v>
      </c>
      <c r="E9354" t="s">
        <v>90</v>
      </c>
      <c r="F9354" t="s">
        <v>15</v>
      </c>
      <c r="G9354" t="s">
        <v>32</v>
      </c>
      <c r="H9354">
        <v>90</v>
      </c>
      <c r="I9354" t="s">
        <v>31084</v>
      </c>
      <c r="J9354" t="s">
        <v>31085</v>
      </c>
      <c r="K9354" t="s">
        <v>31086</v>
      </c>
      <c r="L9354" t="s">
        <v>78017</v>
      </c>
    </row>
    <row r="9355" spans="1:12" x14ac:dyDescent="0.15">
      <c r="A9355" t="s">
        <v>12</v>
      </c>
      <c r="B9355">
        <v>2561717</v>
      </c>
      <c r="C9355">
        <v>2561737</v>
      </c>
      <c r="D9355" t="s">
        <v>31077</v>
      </c>
      <c r="E9355" t="s">
        <v>90</v>
      </c>
      <c r="F9355" t="s">
        <v>15</v>
      </c>
      <c r="G9355" t="s">
        <v>16</v>
      </c>
      <c r="H9355">
        <v>113</v>
      </c>
      <c r="I9355" t="s">
        <v>31087</v>
      </c>
      <c r="J9355" t="s">
        <v>31088</v>
      </c>
      <c r="K9355" t="s">
        <v>31089</v>
      </c>
      <c r="L9355" t="s">
        <v>77986</v>
      </c>
    </row>
    <row r="9356" spans="1:12" x14ac:dyDescent="0.15">
      <c r="A9356" t="s">
        <v>12</v>
      </c>
      <c r="B9356">
        <v>2563104</v>
      </c>
      <c r="C9356">
        <v>2563124</v>
      </c>
      <c r="D9356" t="s">
        <v>31090</v>
      </c>
      <c r="E9356" t="s">
        <v>90</v>
      </c>
      <c r="F9356" t="s">
        <v>76</v>
      </c>
      <c r="G9356" t="s">
        <v>23</v>
      </c>
      <c r="H9356">
        <v>17</v>
      </c>
      <c r="I9356" t="s">
        <v>31091</v>
      </c>
      <c r="J9356" t="s">
        <v>31092</v>
      </c>
      <c r="K9356" t="s">
        <v>31093</v>
      </c>
      <c r="L9356" t="s">
        <v>77944</v>
      </c>
    </row>
    <row r="9357" spans="1:12" x14ac:dyDescent="0.15">
      <c r="A9357" t="s">
        <v>12</v>
      </c>
      <c r="B9357">
        <v>2563080</v>
      </c>
      <c r="C9357">
        <v>2563100</v>
      </c>
      <c r="D9357" t="s">
        <v>31090</v>
      </c>
      <c r="E9357" t="s">
        <v>90</v>
      </c>
      <c r="F9357" t="s">
        <v>76</v>
      </c>
      <c r="G9357" t="s">
        <v>32</v>
      </c>
      <c r="H9357">
        <v>41</v>
      </c>
      <c r="I9357" t="s">
        <v>31094</v>
      </c>
      <c r="J9357" t="s">
        <v>31095</v>
      </c>
      <c r="K9357" t="s">
        <v>31096</v>
      </c>
      <c r="L9357" t="s">
        <v>78014</v>
      </c>
    </row>
    <row r="9358" spans="1:12" x14ac:dyDescent="0.15">
      <c r="A9358" t="s">
        <v>12</v>
      </c>
      <c r="B9358">
        <v>2563054</v>
      </c>
      <c r="C9358">
        <v>2563074</v>
      </c>
      <c r="D9358" t="s">
        <v>31090</v>
      </c>
      <c r="E9358" t="s">
        <v>90</v>
      </c>
      <c r="F9358" t="s">
        <v>76</v>
      </c>
      <c r="G9358" t="s">
        <v>16</v>
      </c>
      <c r="H9358">
        <v>67</v>
      </c>
      <c r="I9358" t="s">
        <v>31097</v>
      </c>
      <c r="J9358" t="s">
        <v>31098</v>
      </c>
      <c r="K9358" t="s">
        <v>31099</v>
      </c>
      <c r="L9358" t="s">
        <v>77981</v>
      </c>
    </row>
    <row r="9359" spans="1:12" x14ac:dyDescent="0.15">
      <c r="A9359" t="s">
        <v>12</v>
      </c>
      <c r="B9359">
        <v>2563030</v>
      </c>
      <c r="C9359">
        <v>2563050</v>
      </c>
      <c r="D9359" t="s">
        <v>31090</v>
      </c>
      <c r="E9359" t="s">
        <v>90</v>
      </c>
      <c r="F9359" t="s">
        <v>76</v>
      </c>
      <c r="G9359" t="s">
        <v>36</v>
      </c>
      <c r="H9359">
        <v>91</v>
      </c>
      <c r="I9359" t="s">
        <v>31100</v>
      </c>
      <c r="J9359" t="s">
        <v>31101</v>
      </c>
      <c r="K9359" t="s">
        <v>31102</v>
      </c>
      <c r="L9359" t="s">
        <v>77907</v>
      </c>
    </row>
    <row r="9360" spans="1:12" x14ac:dyDescent="0.15">
      <c r="A9360" t="s">
        <v>12</v>
      </c>
      <c r="B9360">
        <v>2563687</v>
      </c>
      <c r="C9360">
        <v>2563707</v>
      </c>
      <c r="D9360" t="s">
        <v>31103</v>
      </c>
      <c r="E9360" t="s">
        <v>90</v>
      </c>
      <c r="F9360" t="s">
        <v>76</v>
      </c>
      <c r="G9360" t="s">
        <v>32</v>
      </c>
      <c r="H9360">
        <v>22</v>
      </c>
      <c r="I9360" t="s">
        <v>31104</v>
      </c>
      <c r="J9360" t="s">
        <v>31105</v>
      </c>
      <c r="K9360" t="s">
        <v>31106</v>
      </c>
      <c r="L9360" t="s">
        <v>77948</v>
      </c>
    </row>
    <row r="9361" spans="1:12" x14ac:dyDescent="0.15">
      <c r="A9361" t="s">
        <v>12</v>
      </c>
      <c r="B9361">
        <v>2563642</v>
      </c>
      <c r="C9361">
        <v>2563662</v>
      </c>
      <c r="D9361" t="s">
        <v>31103</v>
      </c>
      <c r="E9361" t="s">
        <v>90</v>
      </c>
      <c r="F9361" t="s">
        <v>76</v>
      </c>
      <c r="G9361" t="s">
        <v>32</v>
      </c>
      <c r="H9361">
        <v>67</v>
      </c>
      <c r="I9361" t="s">
        <v>31107</v>
      </c>
      <c r="J9361" t="s">
        <v>31108</v>
      </c>
      <c r="K9361" t="s">
        <v>31109</v>
      </c>
      <c r="L9361" t="s">
        <v>77981</v>
      </c>
    </row>
    <row r="9362" spans="1:12" x14ac:dyDescent="0.15">
      <c r="A9362" t="s">
        <v>12</v>
      </c>
      <c r="B9362">
        <v>2563612</v>
      </c>
      <c r="C9362">
        <v>2563632</v>
      </c>
      <c r="D9362" t="s">
        <v>31103</v>
      </c>
      <c r="E9362" t="s">
        <v>90</v>
      </c>
      <c r="F9362" t="s">
        <v>76</v>
      </c>
      <c r="G9362" t="s">
        <v>32</v>
      </c>
      <c r="H9362">
        <v>97</v>
      </c>
      <c r="I9362" t="s">
        <v>31110</v>
      </c>
      <c r="J9362" t="s">
        <v>31111</v>
      </c>
      <c r="K9362" t="s">
        <v>31112</v>
      </c>
      <c r="L9362" t="s">
        <v>78010</v>
      </c>
    </row>
    <row r="9363" spans="1:12" x14ac:dyDescent="0.15">
      <c r="A9363" t="s">
        <v>12</v>
      </c>
      <c r="B9363">
        <v>2563582</v>
      </c>
      <c r="C9363">
        <v>2563602</v>
      </c>
      <c r="D9363" t="s">
        <v>31103</v>
      </c>
      <c r="E9363" t="s">
        <v>90</v>
      </c>
      <c r="F9363" t="s">
        <v>76</v>
      </c>
      <c r="G9363" t="s">
        <v>16</v>
      </c>
      <c r="H9363">
        <v>127</v>
      </c>
      <c r="I9363" t="s">
        <v>31113</v>
      </c>
      <c r="J9363" t="s">
        <v>31114</v>
      </c>
      <c r="K9363" t="s">
        <v>31115</v>
      </c>
      <c r="L9363" t="s">
        <v>78026</v>
      </c>
    </row>
    <row r="9364" spans="1:12" x14ac:dyDescent="0.15">
      <c r="A9364" t="s">
        <v>12</v>
      </c>
      <c r="B9364">
        <v>2564028</v>
      </c>
      <c r="C9364">
        <v>2564048</v>
      </c>
      <c r="D9364" t="s">
        <v>31116</v>
      </c>
      <c r="E9364" t="s">
        <v>31117</v>
      </c>
      <c r="F9364" t="s">
        <v>15</v>
      </c>
      <c r="G9364" t="s">
        <v>36</v>
      </c>
      <c r="H9364">
        <v>67</v>
      </c>
      <c r="I9364" t="s">
        <v>31118</v>
      </c>
      <c r="J9364" t="s">
        <v>31119</v>
      </c>
      <c r="K9364" t="s">
        <v>31120</v>
      </c>
      <c r="L9364" t="s">
        <v>77981</v>
      </c>
    </row>
    <row r="9365" spans="1:12" x14ac:dyDescent="0.15">
      <c r="A9365" t="s">
        <v>12</v>
      </c>
      <c r="B9365">
        <v>2564057</v>
      </c>
      <c r="C9365">
        <v>2564077</v>
      </c>
      <c r="D9365" t="s">
        <v>31116</v>
      </c>
      <c r="E9365" t="s">
        <v>31117</v>
      </c>
      <c r="F9365" t="s">
        <v>15</v>
      </c>
      <c r="G9365" t="s">
        <v>32</v>
      </c>
      <c r="H9365">
        <v>96</v>
      </c>
      <c r="I9365" t="s">
        <v>31121</v>
      </c>
      <c r="J9365" t="s">
        <v>31122</v>
      </c>
      <c r="K9365" t="s">
        <v>31123</v>
      </c>
      <c r="L9365" t="s">
        <v>77912</v>
      </c>
    </row>
    <row r="9366" spans="1:12" x14ac:dyDescent="0.15">
      <c r="A9366" t="s">
        <v>12</v>
      </c>
      <c r="B9366">
        <v>2564098</v>
      </c>
      <c r="C9366">
        <v>2564118</v>
      </c>
      <c r="D9366" t="s">
        <v>31116</v>
      </c>
      <c r="E9366" t="s">
        <v>31117</v>
      </c>
      <c r="F9366" t="s">
        <v>15</v>
      </c>
      <c r="G9366" t="s">
        <v>23</v>
      </c>
      <c r="H9366">
        <v>137</v>
      </c>
      <c r="I9366" t="s">
        <v>31124</v>
      </c>
      <c r="J9366" t="s">
        <v>31125</v>
      </c>
      <c r="K9366" t="s">
        <v>31126</v>
      </c>
      <c r="L9366" t="s">
        <v>77987</v>
      </c>
    </row>
    <row r="9367" spans="1:12" x14ac:dyDescent="0.15">
      <c r="A9367" t="s">
        <v>12</v>
      </c>
      <c r="B9367">
        <v>2564124</v>
      </c>
      <c r="C9367">
        <v>2564144</v>
      </c>
      <c r="D9367" t="s">
        <v>31116</v>
      </c>
      <c r="E9367" t="s">
        <v>31117</v>
      </c>
      <c r="F9367" t="s">
        <v>15</v>
      </c>
      <c r="G9367" t="s">
        <v>36</v>
      </c>
      <c r="H9367">
        <v>163</v>
      </c>
      <c r="I9367" t="s">
        <v>31127</v>
      </c>
      <c r="J9367" t="s">
        <v>31128</v>
      </c>
      <c r="K9367" t="s">
        <v>31129</v>
      </c>
      <c r="L9367" t="s">
        <v>78065</v>
      </c>
    </row>
    <row r="9368" spans="1:12" x14ac:dyDescent="0.15">
      <c r="A9368" t="s">
        <v>12</v>
      </c>
      <c r="B9368">
        <v>2564918</v>
      </c>
      <c r="C9368">
        <v>2564938</v>
      </c>
      <c r="D9368" t="s">
        <v>31130</v>
      </c>
      <c r="E9368" t="s">
        <v>90</v>
      </c>
      <c r="F9368" t="s">
        <v>15</v>
      </c>
      <c r="G9368" t="s">
        <v>36</v>
      </c>
      <c r="H9368">
        <v>0</v>
      </c>
      <c r="I9368" t="s">
        <v>31131</v>
      </c>
      <c r="J9368" t="s">
        <v>31132</v>
      </c>
      <c r="K9368" t="s">
        <v>31133</v>
      </c>
      <c r="L9368" t="s">
        <v>77980</v>
      </c>
    </row>
    <row r="9369" spans="1:12" x14ac:dyDescent="0.15">
      <c r="A9369" t="s">
        <v>12</v>
      </c>
      <c r="B9369">
        <v>2564948</v>
      </c>
      <c r="C9369">
        <v>2564968</v>
      </c>
      <c r="D9369" t="s">
        <v>31130</v>
      </c>
      <c r="E9369" t="s">
        <v>90</v>
      </c>
      <c r="F9369" t="s">
        <v>15</v>
      </c>
      <c r="G9369" t="s">
        <v>36</v>
      </c>
      <c r="H9369">
        <v>30</v>
      </c>
      <c r="I9369" t="s">
        <v>31134</v>
      </c>
      <c r="J9369" t="s">
        <v>31135</v>
      </c>
      <c r="K9369" t="s">
        <v>31136</v>
      </c>
      <c r="L9369" t="s">
        <v>77984</v>
      </c>
    </row>
    <row r="9370" spans="1:12" x14ac:dyDescent="0.15">
      <c r="A9370" t="s">
        <v>12</v>
      </c>
      <c r="B9370">
        <v>2564974</v>
      </c>
      <c r="C9370">
        <v>2564994</v>
      </c>
      <c r="D9370" t="s">
        <v>31130</v>
      </c>
      <c r="E9370" t="s">
        <v>90</v>
      </c>
      <c r="F9370" t="s">
        <v>15</v>
      </c>
      <c r="G9370" t="s">
        <v>23</v>
      </c>
      <c r="H9370">
        <v>56</v>
      </c>
      <c r="I9370" t="s">
        <v>31137</v>
      </c>
      <c r="J9370" t="s">
        <v>31138</v>
      </c>
      <c r="K9370" t="s">
        <v>31139</v>
      </c>
      <c r="L9370" t="s">
        <v>77971</v>
      </c>
    </row>
    <row r="9371" spans="1:12" x14ac:dyDescent="0.15">
      <c r="A9371" t="s">
        <v>12</v>
      </c>
      <c r="B9371">
        <v>2565012</v>
      </c>
      <c r="C9371">
        <v>2565032</v>
      </c>
      <c r="D9371" t="s">
        <v>31130</v>
      </c>
      <c r="E9371" t="s">
        <v>90</v>
      </c>
      <c r="F9371" t="s">
        <v>15</v>
      </c>
      <c r="G9371" t="s">
        <v>16</v>
      </c>
      <c r="H9371">
        <v>94</v>
      </c>
      <c r="I9371" t="s">
        <v>31140</v>
      </c>
      <c r="J9371" t="s">
        <v>31141</v>
      </c>
      <c r="K9371" t="s">
        <v>31142</v>
      </c>
      <c r="L9371" t="s">
        <v>77927</v>
      </c>
    </row>
    <row r="9372" spans="1:12" x14ac:dyDescent="0.15">
      <c r="A9372" t="s">
        <v>12</v>
      </c>
      <c r="B9372">
        <v>2566480</v>
      </c>
      <c r="C9372">
        <v>2566500</v>
      </c>
      <c r="D9372" t="s">
        <v>31143</v>
      </c>
      <c r="E9372" t="s">
        <v>90</v>
      </c>
      <c r="F9372" t="s">
        <v>76</v>
      </c>
      <c r="G9372" t="s">
        <v>23</v>
      </c>
      <c r="H9372">
        <v>7</v>
      </c>
      <c r="I9372" t="s">
        <v>31144</v>
      </c>
      <c r="J9372" t="s">
        <v>31145</v>
      </c>
      <c r="K9372" t="s">
        <v>31146</v>
      </c>
      <c r="L9372" t="s">
        <v>77909</v>
      </c>
    </row>
    <row r="9373" spans="1:12" x14ac:dyDescent="0.15">
      <c r="A9373" t="s">
        <v>12</v>
      </c>
      <c r="B9373">
        <v>2566455</v>
      </c>
      <c r="C9373">
        <v>2566475</v>
      </c>
      <c r="D9373" t="s">
        <v>31143</v>
      </c>
      <c r="E9373" t="s">
        <v>90</v>
      </c>
      <c r="F9373" t="s">
        <v>76</v>
      </c>
      <c r="G9373" t="s">
        <v>16</v>
      </c>
      <c r="H9373">
        <v>32</v>
      </c>
      <c r="I9373" t="s">
        <v>31147</v>
      </c>
      <c r="J9373" t="s">
        <v>31148</v>
      </c>
      <c r="K9373" t="s">
        <v>31149</v>
      </c>
      <c r="L9373" t="s">
        <v>77918</v>
      </c>
    </row>
    <row r="9374" spans="1:12" x14ac:dyDescent="0.15">
      <c r="A9374" t="s">
        <v>12</v>
      </c>
      <c r="B9374">
        <v>2566420</v>
      </c>
      <c r="C9374">
        <v>2566440</v>
      </c>
      <c r="D9374" t="s">
        <v>31143</v>
      </c>
      <c r="E9374" t="s">
        <v>90</v>
      </c>
      <c r="F9374" t="s">
        <v>76</v>
      </c>
      <c r="G9374" t="s">
        <v>16</v>
      </c>
      <c r="H9374">
        <v>67</v>
      </c>
      <c r="I9374" t="s">
        <v>31150</v>
      </c>
      <c r="J9374" t="s">
        <v>31151</v>
      </c>
      <c r="K9374" t="s">
        <v>31152</v>
      </c>
      <c r="L9374" t="s">
        <v>77981</v>
      </c>
    </row>
    <row r="9375" spans="1:12" x14ac:dyDescent="0.15">
      <c r="A9375" t="s">
        <v>12</v>
      </c>
      <c r="B9375">
        <v>2566398</v>
      </c>
      <c r="C9375">
        <v>2566418</v>
      </c>
      <c r="D9375" t="s">
        <v>31143</v>
      </c>
      <c r="E9375" t="s">
        <v>90</v>
      </c>
      <c r="F9375" t="s">
        <v>76</v>
      </c>
      <c r="G9375" t="s">
        <v>36</v>
      </c>
      <c r="H9375">
        <v>89</v>
      </c>
      <c r="I9375" t="s">
        <v>31153</v>
      </c>
      <c r="J9375" t="s">
        <v>31154</v>
      </c>
      <c r="K9375" t="s">
        <v>31155</v>
      </c>
      <c r="L9375" t="s">
        <v>77964</v>
      </c>
    </row>
    <row r="9376" spans="1:12" x14ac:dyDescent="0.15">
      <c r="A9376" t="s">
        <v>12</v>
      </c>
      <c r="B9376">
        <v>2568812</v>
      </c>
      <c r="C9376">
        <v>2568832</v>
      </c>
      <c r="D9376" t="s">
        <v>31156</v>
      </c>
      <c r="E9376" t="s">
        <v>90</v>
      </c>
      <c r="F9376" t="s">
        <v>76</v>
      </c>
      <c r="G9376" t="s">
        <v>16</v>
      </c>
      <c r="H9376">
        <v>1</v>
      </c>
      <c r="I9376" t="s">
        <v>31157</v>
      </c>
      <c r="J9376" t="s">
        <v>31158</v>
      </c>
      <c r="K9376" t="s">
        <v>31159</v>
      </c>
      <c r="L9376" t="s">
        <v>77917</v>
      </c>
    </row>
    <row r="9377" spans="1:12" x14ac:dyDescent="0.15">
      <c r="A9377" t="s">
        <v>12</v>
      </c>
      <c r="B9377">
        <v>2568779</v>
      </c>
      <c r="C9377">
        <v>2568799</v>
      </c>
      <c r="D9377" t="s">
        <v>31156</v>
      </c>
      <c r="E9377" t="s">
        <v>90</v>
      </c>
      <c r="F9377" t="s">
        <v>76</v>
      </c>
      <c r="G9377" t="s">
        <v>16</v>
      </c>
      <c r="H9377">
        <v>34</v>
      </c>
      <c r="I9377" t="s">
        <v>31160</v>
      </c>
      <c r="J9377" t="s">
        <v>31161</v>
      </c>
      <c r="K9377" t="s">
        <v>31162</v>
      </c>
      <c r="L9377" t="s">
        <v>77999</v>
      </c>
    </row>
    <row r="9378" spans="1:12" x14ac:dyDescent="0.15">
      <c r="A9378" t="s">
        <v>12</v>
      </c>
      <c r="B9378">
        <v>2568734</v>
      </c>
      <c r="C9378">
        <v>2568754</v>
      </c>
      <c r="D9378" t="s">
        <v>31156</v>
      </c>
      <c r="E9378" t="s">
        <v>90</v>
      </c>
      <c r="F9378" t="s">
        <v>76</v>
      </c>
      <c r="G9378" t="s">
        <v>16</v>
      </c>
      <c r="H9378">
        <v>79</v>
      </c>
      <c r="I9378" t="s">
        <v>31163</v>
      </c>
      <c r="J9378" t="s">
        <v>31164</v>
      </c>
      <c r="K9378" t="s">
        <v>31165</v>
      </c>
      <c r="L9378" t="s">
        <v>77993</v>
      </c>
    </row>
    <row r="9379" spans="1:12" x14ac:dyDescent="0.15">
      <c r="A9379" t="s">
        <v>12</v>
      </c>
      <c r="B9379">
        <v>2568709</v>
      </c>
      <c r="C9379">
        <v>2568729</v>
      </c>
      <c r="D9379" t="s">
        <v>31156</v>
      </c>
      <c r="E9379" t="s">
        <v>90</v>
      </c>
      <c r="F9379" t="s">
        <v>76</v>
      </c>
      <c r="G9379" t="s">
        <v>16</v>
      </c>
      <c r="H9379">
        <v>104</v>
      </c>
      <c r="I9379" t="s">
        <v>31166</v>
      </c>
      <c r="J9379" t="s">
        <v>31167</v>
      </c>
      <c r="K9379" t="s">
        <v>31168</v>
      </c>
      <c r="L9379" t="s">
        <v>77963</v>
      </c>
    </row>
    <row r="9380" spans="1:12" x14ac:dyDescent="0.15">
      <c r="A9380" t="s">
        <v>12</v>
      </c>
      <c r="B9380">
        <v>2569186</v>
      </c>
      <c r="C9380">
        <v>2569206</v>
      </c>
      <c r="D9380" t="s">
        <v>31169</v>
      </c>
      <c r="E9380" t="s">
        <v>90</v>
      </c>
      <c r="F9380" t="s">
        <v>15</v>
      </c>
      <c r="G9380" t="s">
        <v>36</v>
      </c>
      <c r="H9380">
        <v>0</v>
      </c>
      <c r="I9380" t="s">
        <v>31170</v>
      </c>
      <c r="J9380" t="s">
        <v>31171</v>
      </c>
      <c r="K9380" t="s">
        <v>31172</v>
      </c>
      <c r="L9380" t="s">
        <v>77980</v>
      </c>
    </row>
    <row r="9381" spans="1:12" x14ac:dyDescent="0.15">
      <c r="A9381" t="s">
        <v>12</v>
      </c>
      <c r="B9381">
        <v>2569216</v>
      </c>
      <c r="C9381">
        <v>2569236</v>
      </c>
      <c r="D9381" t="s">
        <v>31169</v>
      </c>
      <c r="E9381" t="s">
        <v>90</v>
      </c>
      <c r="F9381" t="s">
        <v>15</v>
      </c>
      <c r="G9381" t="s">
        <v>36</v>
      </c>
      <c r="H9381">
        <v>30</v>
      </c>
      <c r="I9381" t="s">
        <v>31173</v>
      </c>
      <c r="J9381" t="s">
        <v>31174</v>
      </c>
      <c r="K9381" t="s">
        <v>31175</v>
      </c>
      <c r="L9381" t="s">
        <v>77984</v>
      </c>
    </row>
    <row r="9382" spans="1:12" x14ac:dyDescent="0.15">
      <c r="A9382" t="s">
        <v>12</v>
      </c>
      <c r="B9382">
        <v>2569245</v>
      </c>
      <c r="C9382">
        <v>2569265</v>
      </c>
      <c r="D9382" t="s">
        <v>31169</v>
      </c>
      <c r="E9382" t="s">
        <v>90</v>
      </c>
      <c r="F9382" t="s">
        <v>15</v>
      </c>
      <c r="G9382" t="s">
        <v>23</v>
      </c>
      <c r="H9382">
        <v>59</v>
      </c>
      <c r="I9382" t="s">
        <v>31176</v>
      </c>
      <c r="J9382" t="s">
        <v>31177</v>
      </c>
      <c r="K9382" t="s">
        <v>31178</v>
      </c>
      <c r="L9382" t="s">
        <v>78009</v>
      </c>
    </row>
    <row r="9383" spans="1:12" x14ac:dyDescent="0.15">
      <c r="A9383" t="s">
        <v>12</v>
      </c>
      <c r="B9383">
        <v>2569272</v>
      </c>
      <c r="C9383">
        <v>2569292</v>
      </c>
      <c r="D9383" t="s">
        <v>31169</v>
      </c>
      <c r="E9383" t="s">
        <v>90</v>
      </c>
      <c r="F9383" t="s">
        <v>15</v>
      </c>
      <c r="G9383" t="s">
        <v>23</v>
      </c>
      <c r="H9383">
        <v>86</v>
      </c>
      <c r="I9383" t="s">
        <v>31179</v>
      </c>
      <c r="J9383" t="s">
        <v>31180</v>
      </c>
      <c r="K9383" t="s">
        <v>31181</v>
      </c>
      <c r="L9383" t="s">
        <v>77929</v>
      </c>
    </row>
    <row r="9384" spans="1:12" x14ac:dyDescent="0.15">
      <c r="A9384" t="s">
        <v>12</v>
      </c>
      <c r="B9384">
        <v>2570556</v>
      </c>
      <c r="C9384">
        <v>2570576</v>
      </c>
      <c r="D9384" t="s">
        <v>31182</v>
      </c>
      <c r="E9384" t="s">
        <v>90</v>
      </c>
      <c r="F9384" t="s">
        <v>76</v>
      </c>
      <c r="G9384" t="s">
        <v>32</v>
      </c>
      <c r="H9384">
        <v>1</v>
      </c>
      <c r="I9384" t="s">
        <v>31183</v>
      </c>
      <c r="J9384" t="s">
        <v>31184</v>
      </c>
      <c r="K9384" t="s">
        <v>31185</v>
      </c>
      <c r="L9384" t="s">
        <v>77917</v>
      </c>
    </row>
    <row r="9385" spans="1:12" x14ac:dyDescent="0.15">
      <c r="A9385" t="s">
        <v>12</v>
      </c>
      <c r="B9385">
        <v>2570535</v>
      </c>
      <c r="C9385">
        <v>2570555</v>
      </c>
      <c r="D9385" t="s">
        <v>31182</v>
      </c>
      <c r="E9385" t="s">
        <v>90</v>
      </c>
      <c r="F9385" t="s">
        <v>76</v>
      </c>
      <c r="G9385" t="s">
        <v>16</v>
      </c>
      <c r="H9385">
        <v>22</v>
      </c>
      <c r="I9385" t="s">
        <v>31186</v>
      </c>
      <c r="J9385" t="s">
        <v>31187</v>
      </c>
      <c r="K9385" t="s">
        <v>31188</v>
      </c>
      <c r="L9385" t="s">
        <v>77948</v>
      </c>
    </row>
    <row r="9386" spans="1:12" x14ac:dyDescent="0.15">
      <c r="A9386" t="s">
        <v>12</v>
      </c>
      <c r="B9386">
        <v>2570511</v>
      </c>
      <c r="C9386">
        <v>2570531</v>
      </c>
      <c r="D9386" t="s">
        <v>31182</v>
      </c>
      <c r="E9386" t="s">
        <v>90</v>
      </c>
      <c r="F9386" t="s">
        <v>76</v>
      </c>
      <c r="G9386" t="s">
        <v>32</v>
      </c>
      <c r="H9386">
        <v>46</v>
      </c>
      <c r="I9386" t="s">
        <v>31189</v>
      </c>
      <c r="J9386" t="s">
        <v>31190</v>
      </c>
      <c r="K9386" t="s">
        <v>31191</v>
      </c>
      <c r="L9386" t="s">
        <v>78004</v>
      </c>
    </row>
    <row r="9387" spans="1:12" x14ac:dyDescent="0.15">
      <c r="A9387" t="s">
        <v>12</v>
      </c>
      <c r="B9387">
        <v>2570478</v>
      </c>
      <c r="C9387">
        <v>2570498</v>
      </c>
      <c r="D9387" t="s">
        <v>31182</v>
      </c>
      <c r="E9387" t="s">
        <v>90</v>
      </c>
      <c r="F9387" t="s">
        <v>76</v>
      </c>
      <c r="G9387" t="s">
        <v>32</v>
      </c>
      <c r="H9387">
        <v>79</v>
      </c>
      <c r="I9387" t="s">
        <v>31192</v>
      </c>
      <c r="J9387" t="s">
        <v>31193</v>
      </c>
      <c r="K9387" t="s">
        <v>31194</v>
      </c>
      <c r="L9387" t="s">
        <v>77993</v>
      </c>
    </row>
    <row r="9388" spans="1:12" x14ac:dyDescent="0.15">
      <c r="A9388" t="s">
        <v>12</v>
      </c>
      <c r="B9388">
        <v>2572058</v>
      </c>
      <c r="C9388">
        <v>2572078</v>
      </c>
      <c r="D9388" t="s">
        <v>31195</v>
      </c>
      <c r="E9388" t="s">
        <v>90</v>
      </c>
      <c r="F9388" t="s">
        <v>76</v>
      </c>
      <c r="G9388" t="s">
        <v>36</v>
      </c>
      <c r="H9388">
        <v>10</v>
      </c>
      <c r="I9388" t="s">
        <v>31196</v>
      </c>
      <c r="J9388" t="s">
        <v>31197</v>
      </c>
      <c r="K9388" t="s">
        <v>31198</v>
      </c>
      <c r="L9388" t="s">
        <v>78001</v>
      </c>
    </row>
    <row r="9389" spans="1:12" x14ac:dyDescent="0.15">
      <c r="A9389" t="s">
        <v>12</v>
      </c>
      <c r="B9389">
        <v>2572036</v>
      </c>
      <c r="C9389">
        <v>2572056</v>
      </c>
      <c r="D9389" t="s">
        <v>31195</v>
      </c>
      <c r="E9389" t="s">
        <v>90</v>
      </c>
      <c r="F9389" t="s">
        <v>76</v>
      </c>
      <c r="G9389" t="s">
        <v>23</v>
      </c>
      <c r="H9389">
        <v>32</v>
      </c>
      <c r="I9389" t="s">
        <v>31199</v>
      </c>
      <c r="J9389" t="s">
        <v>31200</v>
      </c>
      <c r="K9389" t="s">
        <v>31201</v>
      </c>
      <c r="L9389" t="s">
        <v>77918</v>
      </c>
    </row>
    <row r="9390" spans="1:12" x14ac:dyDescent="0.15">
      <c r="A9390" t="s">
        <v>12</v>
      </c>
      <c r="B9390">
        <v>2572007</v>
      </c>
      <c r="C9390">
        <v>2572027</v>
      </c>
      <c r="D9390" t="s">
        <v>31195</v>
      </c>
      <c r="E9390" t="s">
        <v>90</v>
      </c>
      <c r="F9390" t="s">
        <v>76</v>
      </c>
      <c r="G9390" t="s">
        <v>36</v>
      </c>
      <c r="H9390">
        <v>61</v>
      </c>
      <c r="I9390" t="s">
        <v>31202</v>
      </c>
      <c r="J9390" t="s">
        <v>31203</v>
      </c>
      <c r="K9390" t="s">
        <v>31204</v>
      </c>
      <c r="L9390" t="s">
        <v>77979</v>
      </c>
    </row>
    <row r="9391" spans="1:12" x14ac:dyDescent="0.15">
      <c r="A9391" t="s">
        <v>12</v>
      </c>
      <c r="B9391">
        <v>2571971</v>
      </c>
      <c r="C9391">
        <v>2571991</v>
      </c>
      <c r="D9391" t="s">
        <v>31195</v>
      </c>
      <c r="E9391" t="s">
        <v>90</v>
      </c>
      <c r="F9391" t="s">
        <v>76</v>
      </c>
      <c r="G9391" t="s">
        <v>16</v>
      </c>
      <c r="H9391">
        <v>97</v>
      </c>
      <c r="I9391" t="s">
        <v>31205</v>
      </c>
      <c r="J9391" t="s">
        <v>31206</v>
      </c>
      <c r="K9391" t="s">
        <v>31207</v>
      </c>
      <c r="L9391" t="s">
        <v>78010</v>
      </c>
    </row>
    <row r="9392" spans="1:12" x14ac:dyDescent="0.15">
      <c r="A9392" t="s">
        <v>12</v>
      </c>
      <c r="B9392">
        <v>2572868</v>
      </c>
      <c r="C9392">
        <v>2572888</v>
      </c>
      <c r="D9392" t="s">
        <v>31208</v>
      </c>
      <c r="E9392" t="s">
        <v>90</v>
      </c>
      <c r="F9392" t="s">
        <v>76</v>
      </c>
      <c r="G9392" t="s">
        <v>23</v>
      </c>
      <c r="H9392">
        <v>13</v>
      </c>
      <c r="I9392" t="s">
        <v>31209</v>
      </c>
      <c r="J9392" t="s">
        <v>31210</v>
      </c>
      <c r="K9392" t="s">
        <v>31211</v>
      </c>
      <c r="L9392" t="s">
        <v>77935</v>
      </c>
    </row>
    <row r="9393" spans="1:12" x14ac:dyDescent="0.15">
      <c r="A9393" t="s">
        <v>12</v>
      </c>
      <c r="B9393">
        <v>2572844</v>
      </c>
      <c r="C9393">
        <v>2572864</v>
      </c>
      <c r="D9393" t="s">
        <v>31208</v>
      </c>
      <c r="E9393" t="s">
        <v>90</v>
      </c>
      <c r="F9393" t="s">
        <v>76</v>
      </c>
      <c r="G9393" t="s">
        <v>32</v>
      </c>
      <c r="H9393">
        <v>37</v>
      </c>
      <c r="I9393" t="s">
        <v>31212</v>
      </c>
      <c r="J9393" t="s">
        <v>31213</v>
      </c>
      <c r="K9393" t="s">
        <v>31214</v>
      </c>
      <c r="L9393" t="s">
        <v>77906</v>
      </c>
    </row>
    <row r="9394" spans="1:12" x14ac:dyDescent="0.15">
      <c r="A9394" t="s">
        <v>12</v>
      </c>
      <c r="B9394">
        <v>2572824</v>
      </c>
      <c r="C9394">
        <v>2572844</v>
      </c>
      <c r="D9394" t="s">
        <v>31208</v>
      </c>
      <c r="E9394" t="s">
        <v>90</v>
      </c>
      <c r="F9394" t="s">
        <v>76</v>
      </c>
      <c r="G9394" t="s">
        <v>36</v>
      </c>
      <c r="H9394">
        <v>57</v>
      </c>
      <c r="I9394" t="s">
        <v>31215</v>
      </c>
      <c r="J9394" t="s">
        <v>31216</v>
      </c>
      <c r="K9394" t="s">
        <v>31217</v>
      </c>
      <c r="L9394" t="s">
        <v>78049</v>
      </c>
    </row>
    <row r="9395" spans="1:12" x14ac:dyDescent="0.15">
      <c r="A9395" t="s">
        <v>12</v>
      </c>
      <c r="B9395">
        <v>2572798</v>
      </c>
      <c r="C9395">
        <v>2572818</v>
      </c>
      <c r="D9395" t="s">
        <v>31208</v>
      </c>
      <c r="E9395" t="s">
        <v>90</v>
      </c>
      <c r="F9395" t="s">
        <v>76</v>
      </c>
      <c r="G9395" t="s">
        <v>16</v>
      </c>
      <c r="H9395">
        <v>83</v>
      </c>
      <c r="I9395" t="s">
        <v>31218</v>
      </c>
      <c r="J9395" t="s">
        <v>31219</v>
      </c>
      <c r="K9395" t="s">
        <v>31220</v>
      </c>
      <c r="L9395" t="s">
        <v>77958</v>
      </c>
    </row>
    <row r="9396" spans="1:12" x14ac:dyDescent="0.15">
      <c r="A9396" t="s">
        <v>12</v>
      </c>
      <c r="B9396">
        <v>2573906</v>
      </c>
      <c r="C9396">
        <v>2573926</v>
      </c>
      <c r="D9396" t="s">
        <v>31221</v>
      </c>
      <c r="E9396" t="s">
        <v>31222</v>
      </c>
      <c r="F9396" t="s">
        <v>76</v>
      </c>
      <c r="G9396" t="s">
        <v>16</v>
      </c>
      <c r="H9396">
        <v>8</v>
      </c>
      <c r="I9396" t="s">
        <v>31223</v>
      </c>
      <c r="J9396" t="s">
        <v>31224</v>
      </c>
      <c r="K9396" t="s">
        <v>31225</v>
      </c>
      <c r="L9396" t="s">
        <v>77955</v>
      </c>
    </row>
    <row r="9397" spans="1:12" x14ac:dyDescent="0.15">
      <c r="A9397" t="s">
        <v>12</v>
      </c>
      <c r="B9397">
        <v>2573880</v>
      </c>
      <c r="C9397">
        <v>2573900</v>
      </c>
      <c r="D9397" t="s">
        <v>31221</v>
      </c>
      <c r="E9397" t="s">
        <v>31222</v>
      </c>
      <c r="F9397" t="s">
        <v>76</v>
      </c>
      <c r="G9397" t="s">
        <v>32</v>
      </c>
      <c r="H9397">
        <v>34</v>
      </c>
      <c r="I9397" t="s">
        <v>31226</v>
      </c>
      <c r="J9397" t="s">
        <v>31227</v>
      </c>
      <c r="K9397" t="s">
        <v>31228</v>
      </c>
      <c r="L9397" t="s">
        <v>77999</v>
      </c>
    </row>
    <row r="9398" spans="1:12" x14ac:dyDescent="0.15">
      <c r="A9398" t="s">
        <v>12</v>
      </c>
      <c r="B9398">
        <v>2573849</v>
      </c>
      <c r="C9398">
        <v>2573869</v>
      </c>
      <c r="D9398" t="s">
        <v>31221</v>
      </c>
      <c r="E9398" t="s">
        <v>31222</v>
      </c>
      <c r="F9398" t="s">
        <v>76</v>
      </c>
      <c r="G9398" t="s">
        <v>16</v>
      </c>
      <c r="H9398">
        <v>65</v>
      </c>
      <c r="I9398" t="s">
        <v>31229</v>
      </c>
      <c r="J9398" t="s">
        <v>31230</v>
      </c>
      <c r="K9398" t="s">
        <v>31231</v>
      </c>
      <c r="L9398" t="s">
        <v>78042</v>
      </c>
    </row>
    <row r="9399" spans="1:12" x14ac:dyDescent="0.15">
      <c r="A9399" t="s">
        <v>12</v>
      </c>
      <c r="B9399">
        <v>2573826</v>
      </c>
      <c r="C9399">
        <v>2573846</v>
      </c>
      <c r="D9399" t="s">
        <v>31221</v>
      </c>
      <c r="E9399" t="s">
        <v>31222</v>
      </c>
      <c r="F9399" t="s">
        <v>76</v>
      </c>
      <c r="G9399" t="s">
        <v>32</v>
      </c>
      <c r="H9399">
        <v>88</v>
      </c>
      <c r="I9399" t="s">
        <v>31232</v>
      </c>
      <c r="J9399" t="s">
        <v>31233</v>
      </c>
      <c r="K9399" t="s">
        <v>31234</v>
      </c>
      <c r="L9399" t="s">
        <v>77923</v>
      </c>
    </row>
    <row r="9400" spans="1:12" x14ac:dyDescent="0.15">
      <c r="A9400" t="s">
        <v>12</v>
      </c>
      <c r="B9400">
        <v>2574054</v>
      </c>
      <c r="C9400">
        <v>2574074</v>
      </c>
      <c r="D9400" t="s">
        <v>31235</v>
      </c>
      <c r="E9400" t="s">
        <v>90</v>
      </c>
      <c r="F9400" t="s">
        <v>15</v>
      </c>
      <c r="G9400" t="s">
        <v>16</v>
      </c>
      <c r="H9400">
        <v>0</v>
      </c>
      <c r="I9400" t="s">
        <v>31236</v>
      </c>
      <c r="J9400" t="s">
        <v>31237</v>
      </c>
      <c r="K9400" t="s">
        <v>31238</v>
      </c>
      <c r="L9400" t="s">
        <v>77980</v>
      </c>
    </row>
    <row r="9401" spans="1:12" x14ac:dyDescent="0.15">
      <c r="A9401" t="s">
        <v>12</v>
      </c>
      <c r="B9401">
        <v>2574078</v>
      </c>
      <c r="C9401">
        <v>2574098</v>
      </c>
      <c r="D9401" t="s">
        <v>31235</v>
      </c>
      <c r="E9401" t="s">
        <v>90</v>
      </c>
      <c r="F9401" t="s">
        <v>15</v>
      </c>
      <c r="G9401" t="s">
        <v>36</v>
      </c>
      <c r="H9401">
        <v>24</v>
      </c>
      <c r="I9401" t="s">
        <v>31239</v>
      </c>
      <c r="J9401" t="s">
        <v>31240</v>
      </c>
      <c r="K9401" t="s">
        <v>31241</v>
      </c>
      <c r="L9401" t="s">
        <v>77966</v>
      </c>
    </row>
    <row r="9402" spans="1:12" x14ac:dyDescent="0.15">
      <c r="A9402" t="s">
        <v>12</v>
      </c>
      <c r="B9402">
        <v>2574135</v>
      </c>
      <c r="C9402">
        <v>2574155</v>
      </c>
      <c r="D9402" t="s">
        <v>31235</v>
      </c>
      <c r="E9402" t="s">
        <v>90</v>
      </c>
      <c r="F9402" t="s">
        <v>15</v>
      </c>
      <c r="G9402" t="s">
        <v>16</v>
      </c>
      <c r="H9402">
        <v>81</v>
      </c>
      <c r="I9402" t="s">
        <v>31242</v>
      </c>
      <c r="J9402" t="s">
        <v>31243</v>
      </c>
      <c r="K9402" t="s">
        <v>31244</v>
      </c>
      <c r="L9402" t="s">
        <v>78019</v>
      </c>
    </row>
    <row r="9403" spans="1:12" x14ac:dyDescent="0.15">
      <c r="A9403" t="s">
        <v>12</v>
      </c>
      <c r="B9403">
        <v>2574172</v>
      </c>
      <c r="C9403">
        <v>2574192</v>
      </c>
      <c r="D9403" t="s">
        <v>31235</v>
      </c>
      <c r="E9403" t="s">
        <v>90</v>
      </c>
      <c r="F9403" t="s">
        <v>15</v>
      </c>
      <c r="G9403" t="s">
        <v>16</v>
      </c>
      <c r="H9403">
        <v>118</v>
      </c>
      <c r="I9403" t="s">
        <v>31245</v>
      </c>
      <c r="J9403" t="s">
        <v>31246</v>
      </c>
      <c r="K9403" t="s">
        <v>31247</v>
      </c>
      <c r="L9403" t="s">
        <v>77973</v>
      </c>
    </row>
    <row r="9404" spans="1:12" x14ac:dyDescent="0.15">
      <c r="A9404" t="s">
        <v>12</v>
      </c>
      <c r="B9404">
        <v>2575321</v>
      </c>
      <c r="C9404">
        <v>2575341</v>
      </c>
      <c r="D9404" t="s">
        <v>31248</v>
      </c>
      <c r="E9404" t="s">
        <v>90</v>
      </c>
      <c r="F9404" t="s">
        <v>15</v>
      </c>
      <c r="G9404" t="s">
        <v>36</v>
      </c>
      <c r="H9404">
        <v>19</v>
      </c>
      <c r="I9404" t="s">
        <v>31249</v>
      </c>
      <c r="J9404" t="s">
        <v>31250</v>
      </c>
      <c r="K9404" t="s">
        <v>31251</v>
      </c>
      <c r="L9404" t="s">
        <v>77982</v>
      </c>
    </row>
    <row r="9405" spans="1:12" x14ac:dyDescent="0.15">
      <c r="A9405" t="s">
        <v>12</v>
      </c>
      <c r="B9405">
        <v>2575366</v>
      </c>
      <c r="C9405">
        <v>2575386</v>
      </c>
      <c r="D9405" t="s">
        <v>31248</v>
      </c>
      <c r="E9405" t="s">
        <v>90</v>
      </c>
      <c r="F9405" t="s">
        <v>15</v>
      </c>
      <c r="G9405" t="s">
        <v>16</v>
      </c>
      <c r="H9405">
        <v>64</v>
      </c>
      <c r="I9405" t="s">
        <v>31252</v>
      </c>
      <c r="J9405" t="s">
        <v>31253</v>
      </c>
      <c r="K9405" t="s">
        <v>31254</v>
      </c>
      <c r="L9405" t="s">
        <v>77989</v>
      </c>
    </row>
    <row r="9406" spans="1:12" x14ac:dyDescent="0.15">
      <c r="A9406" t="s">
        <v>12</v>
      </c>
      <c r="B9406">
        <v>2575386</v>
      </c>
      <c r="C9406">
        <v>2575406</v>
      </c>
      <c r="D9406" t="s">
        <v>31248</v>
      </c>
      <c r="E9406" t="s">
        <v>90</v>
      </c>
      <c r="F9406" t="s">
        <v>15</v>
      </c>
      <c r="G9406" t="s">
        <v>16</v>
      </c>
      <c r="H9406">
        <v>84</v>
      </c>
      <c r="I9406" t="s">
        <v>31255</v>
      </c>
      <c r="J9406" t="s">
        <v>31256</v>
      </c>
      <c r="K9406" t="s">
        <v>31257</v>
      </c>
      <c r="L9406" t="s">
        <v>77946</v>
      </c>
    </row>
    <row r="9407" spans="1:12" x14ac:dyDescent="0.15">
      <c r="A9407" t="s">
        <v>12</v>
      </c>
      <c r="B9407">
        <v>2575459</v>
      </c>
      <c r="C9407">
        <v>2575479</v>
      </c>
      <c r="D9407" t="s">
        <v>31248</v>
      </c>
      <c r="E9407" t="s">
        <v>90</v>
      </c>
      <c r="F9407" t="s">
        <v>15</v>
      </c>
      <c r="G9407" t="s">
        <v>32</v>
      </c>
      <c r="H9407">
        <v>157</v>
      </c>
      <c r="I9407" t="s">
        <v>31258</v>
      </c>
      <c r="J9407" t="s">
        <v>31259</v>
      </c>
      <c r="K9407" t="s">
        <v>31260</v>
      </c>
      <c r="L9407" t="s">
        <v>78068</v>
      </c>
    </row>
    <row r="9408" spans="1:12" x14ac:dyDescent="0.15">
      <c r="A9408" t="s">
        <v>12</v>
      </c>
      <c r="B9408">
        <v>2576212</v>
      </c>
      <c r="C9408">
        <v>2576232</v>
      </c>
      <c r="D9408" t="s">
        <v>31261</v>
      </c>
      <c r="E9408" t="s">
        <v>90</v>
      </c>
      <c r="F9408" t="s">
        <v>15</v>
      </c>
      <c r="G9408" t="s">
        <v>36</v>
      </c>
      <c r="H9408">
        <v>0</v>
      </c>
      <c r="I9408" t="s">
        <v>31262</v>
      </c>
      <c r="J9408" t="s">
        <v>31263</v>
      </c>
      <c r="K9408" t="s">
        <v>31264</v>
      </c>
      <c r="L9408" t="s">
        <v>77980</v>
      </c>
    </row>
    <row r="9409" spans="1:12" x14ac:dyDescent="0.15">
      <c r="A9409" t="s">
        <v>12</v>
      </c>
      <c r="B9409">
        <v>2576232</v>
      </c>
      <c r="C9409">
        <v>2576252</v>
      </c>
      <c r="D9409" t="s">
        <v>31261</v>
      </c>
      <c r="E9409" t="s">
        <v>90</v>
      </c>
      <c r="F9409" t="s">
        <v>15</v>
      </c>
      <c r="G9409" t="s">
        <v>23</v>
      </c>
      <c r="H9409">
        <v>20</v>
      </c>
      <c r="I9409" t="s">
        <v>31265</v>
      </c>
      <c r="J9409" t="s">
        <v>31266</v>
      </c>
      <c r="K9409" t="s">
        <v>31267</v>
      </c>
      <c r="L9409" t="s">
        <v>77968</v>
      </c>
    </row>
    <row r="9410" spans="1:12" x14ac:dyDescent="0.15">
      <c r="A9410" t="s">
        <v>12</v>
      </c>
      <c r="B9410">
        <v>2576266</v>
      </c>
      <c r="C9410">
        <v>2576286</v>
      </c>
      <c r="D9410" t="s">
        <v>31261</v>
      </c>
      <c r="E9410" t="s">
        <v>90</v>
      </c>
      <c r="F9410" t="s">
        <v>15</v>
      </c>
      <c r="G9410" t="s">
        <v>36</v>
      </c>
      <c r="H9410">
        <v>54</v>
      </c>
      <c r="I9410" t="s">
        <v>31268</v>
      </c>
      <c r="J9410" t="s">
        <v>31269</v>
      </c>
      <c r="K9410" t="s">
        <v>31270</v>
      </c>
      <c r="L9410" t="s">
        <v>77961</v>
      </c>
    </row>
    <row r="9411" spans="1:12" x14ac:dyDescent="0.15">
      <c r="A9411" t="s">
        <v>12</v>
      </c>
      <c r="B9411">
        <v>2576304</v>
      </c>
      <c r="C9411">
        <v>2576324</v>
      </c>
      <c r="D9411" t="s">
        <v>31261</v>
      </c>
      <c r="E9411" t="s">
        <v>90</v>
      </c>
      <c r="F9411" t="s">
        <v>15</v>
      </c>
      <c r="G9411" t="s">
        <v>16</v>
      </c>
      <c r="H9411">
        <v>92</v>
      </c>
      <c r="I9411" t="s">
        <v>31271</v>
      </c>
      <c r="J9411" t="s">
        <v>31272</v>
      </c>
      <c r="K9411" t="s">
        <v>31273</v>
      </c>
      <c r="L9411" t="s">
        <v>78032</v>
      </c>
    </row>
    <row r="9412" spans="1:12" x14ac:dyDescent="0.15">
      <c r="A9412" t="s">
        <v>12</v>
      </c>
      <c r="B9412">
        <v>2576657</v>
      </c>
      <c r="C9412">
        <v>2576677</v>
      </c>
      <c r="D9412" t="s">
        <v>31274</v>
      </c>
      <c r="E9412" t="s">
        <v>90</v>
      </c>
      <c r="F9412" t="s">
        <v>15</v>
      </c>
      <c r="G9412" t="s">
        <v>32</v>
      </c>
      <c r="H9412">
        <v>1</v>
      </c>
      <c r="I9412" t="s">
        <v>31275</v>
      </c>
      <c r="J9412" t="s">
        <v>31276</v>
      </c>
      <c r="K9412" t="s">
        <v>31277</v>
      </c>
      <c r="L9412" t="s">
        <v>77917</v>
      </c>
    </row>
    <row r="9413" spans="1:12" x14ac:dyDescent="0.15">
      <c r="A9413" t="s">
        <v>12</v>
      </c>
      <c r="B9413">
        <v>2576693</v>
      </c>
      <c r="C9413">
        <v>2576713</v>
      </c>
      <c r="D9413" t="s">
        <v>31274</v>
      </c>
      <c r="E9413" t="s">
        <v>90</v>
      </c>
      <c r="F9413" t="s">
        <v>15</v>
      </c>
      <c r="G9413" t="s">
        <v>32</v>
      </c>
      <c r="H9413">
        <v>37</v>
      </c>
      <c r="I9413" t="s">
        <v>31278</v>
      </c>
      <c r="J9413" t="s">
        <v>31279</v>
      </c>
      <c r="K9413" t="s">
        <v>31280</v>
      </c>
      <c r="L9413" t="s">
        <v>77906</v>
      </c>
    </row>
    <row r="9414" spans="1:12" x14ac:dyDescent="0.15">
      <c r="A9414" t="s">
        <v>12</v>
      </c>
      <c r="B9414">
        <v>2576727</v>
      </c>
      <c r="C9414">
        <v>2576747</v>
      </c>
      <c r="D9414" t="s">
        <v>31274</v>
      </c>
      <c r="E9414" t="s">
        <v>90</v>
      </c>
      <c r="F9414" t="s">
        <v>15</v>
      </c>
      <c r="G9414" t="s">
        <v>23</v>
      </c>
      <c r="H9414">
        <v>71</v>
      </c>
      <c r="I9414" t="s">
        <v>31281</v>
      </c>
      <c r="J9414" t="s">
        <v>31282</v>
      </c>
      <c r="K9414" t="s">
        <v>31283</v>
      </c>
      <c r="L9414" t="s">
        <v>77969</v>
      </c>
    </row>
    <row r="9415" spans="1:12" x14ac:dyDescent="0.15">
      <c r="A9415" t="s">
        <v>12</v>
      </c>
      <c r="B9415">
        <v>2576748</v>
      </c>
      <c r="C9415">
        <v>2576768</v>
      </c>
      <c r="D9415" t="s">
        <v>31274</v>
      </c>
      <c r="E9415" t="s">
        <v>90</v>
      </c>
      <c r="F9415" t="s">
        <v>15</v>
      </c>
      <c r="G9415" t="s">
        <v>16</v>
      </c>
      <c r="H9415">
        <v>92</v>
      </c>
      <c r="I9415" t="s">
        <v>31284</v>
      </c>
      <c r="J9415" t="s">
        <v>31285</v>
      </c>
      <c r="K9415" t="s">
        <v>31286</v>
      </c>
      <c r="L9415" t="s">
        <v>78032</v>
      </c>
    </row>
    <row r="9416" spans="1:12" x14ac:dyDescent="0.15">
      <c r="A9416" t="s">
        <v>12</v>
      </c>
      <c r="B9416">
        <v>2577952</v>
      </c>
      <c r="C9416">
        <v>2577972</v>
      </c>
      <c r="D9416" t="s">
        <v>31287</v>
      </c>
      <c r="E9416" t="s">
        <v>90</v>
      </c>
      <c r="F9416" t="s">
        <v>15</v>
      </c>
      <c r="G9416" t="s">
        <v>32</v>
      </c>
      <c r="H9416">
        <v>1</v>
      </c>
      <c r="I9416" t="s">
        <v>31288</v>
      </c>
      <c r="J9416" t="s">
        <v>31289</v>
      </c>
      <c r="K9416" t="s">
        <v>31290</v>
      </c>
      <c r="L9416" t="s">
        <v>77917</v>
      </c>
    </row>
    <row r="9417" spans="1:12" x14ac:dyDescent="0.15">
      <c r="A9417" t="s">
        <v>12</v>
      </c>
      <c r="B9417">
        <v>2577973</v>
      </c>
      <c r="C9417">
        <v>2577993</v>
      </c>
      <c r="D9417" t="s">
        <v>31287</v>
      </c>
      <c r="E9417" t="s">
        <v>90</v>
      </c>
      <c r="F9417" t="s">
        <v>15</v>
      </c>
      <c r="G9417" t="s">
        <v>36</v>
      </c>
      <c r="H9417">
        <v>22</v>
      </c>
      <c r="I9417" t="s">
        <v>31291</v>
      </c>
      <c r="J9417" t="s">
        <v>31292</v>
      </c>
      <c r="K9417" t="s">
        <v>31293</v>
      </c>
      <c r="L9417" t="s">
        <v>77948</v>
      </c>
    </row>
    <row r="9418" spans="1:12" x14ac:dyDescent="0.15">
      <c r="A9418" t="s">
        <v>12</v>
      </c>
      <c r="B9418">
        <v>2578009</v>
      </c>
      <c r="C9418">
        <v>2578029</v>
      </c>
      <c r="D9418" t="s">
        <v>31287</v>
      </c>
      <c r="E9418" t="s">
        <v>90</v>
      </c>
      <c r="F9418" t="s">
        <v>15</v>
      </c>
      <c r="G9418" t="s">
        <v>36</v>
      </c>
      <c r="H9418">
        <v>58</v>
      </c>
      <c r="I9418" t="s">
        <v>31294</v>
      </c>
      <c r="J9418" t="s">
        <v>31295</v>
      </c>
      <c r="K9418" t="s">
        <v>31296</v>
      </c>
      <c r="L9418" t="s">
        <v>77911</v>
      </c>
    </row>
    <row r="9419" spans="1:12" x14ac:dyDescent="0.15">
      <c r="A9419" t="s">
        <v>12</v>
      </c>
      <c r="B9419">
        <v>2578045</v>
      </c>
      <c r="C9419">
        <v>2578065</v>
      </c>
      <c r="D9419" t="s">
        <v>31287</v>
      </c>
      <c r="E9419" t="s">
        <v>90</v>
      </c>
      <c r="F9419" t="s">
        <v>15</v>
      </c>
      <c r="G9419" t="s">
        <v>36</v>
      </c>
      <c r="H9419">
        <v>94</v>
      </c>
      <c r="I9419" t="s">
        <v>31297</v>
      </c>
      <c r="J9419" t="s">
        <v>31298</v>
      </c>
      <c r="K9419" t="s">
        <v>31299</v>
      </c>
      <c r="L9419" t="s">
        <v>77927</v>
      </c>
    </row>
    <row r="9420" spans="1:12" x14ac:dyDescent="0.15">
      <c r="A9420" t="s">
        <v>12</v>
      </c>
      <c r="B9420">
        <v>2579476</v>
      </c>
      <c r="C9420">
        <v>2579496</v>
      </c>
      <c r="D9420" t="s">
        <v>31300</v>
      </c>
      <c r="E9420" t="s">
        <v>90</v>
      </c>
      <c r="F9420" t="s">
        <v>76</v>
      </c>
      <c r="G9420" t="s">
        <v>32</v>
      </c>
      <c r="H9420">
        <v>1</v>
      </c>
      <c r="I9420" t="s">
        <v>31301</v>
      </c>
      <c r="J9420" t="s">
        <v>31302</v>
      </c>
      <c r="K9420" t="s">
        <v>31303</v>
      </c>
      <c r="L9420" t="s">
        <v>77917</v>
      </c>
    </row>
    <row r="9421" spans="1:12" x14ac:dyDescent="0.15">
      <c r="A9421" t="s">
        <v>12</v>
      </c>
      <c r="B9421">
        <v>2579455</v>
      </c>
      <c r="C9421">
        <v>2579475</v>
      </c>
      <c r="D9421" t="s">
        <v>31300</v>
      </c>
      <c r="E9421" t="s">
        <v>90</v>
      </c>
      <c r="F9421" t="s">
        <v>76</v>
      </c>
      <c r="G9421" t="s">
        <v>36</v>
      </c>
      <c r="H9421">
        <v>22</v>
      </c>
      <c r="I9421" t="s">
        <v>31304</v>
      </c>
      <c r="J9421" t="s">
        <v>31305</v>
      </c>
      <c r="K9421" t="s">
        <v>31306</v>
      </c>
      <c r="L9421" t="s">
        <v>77948</v>
      </c>
    </row>
    <row r="9422" spans="1:12" x14ac:dyDescent="0.15">
      <c r="A9422" t="s">
        <v>12</v>
      </c>
      <c r="B9422">
        <v>2579419</v>
      </c>
      <c r="C9422">
        <v>2579439</v>
      </c>
      <c r="D9422" t="s">
        <v>31300</v>
      </c>
      <c r="E9422" t="s">
        <v>90</v>
      </c>
      <c r="F9422" t="s">
        <v>76</v>
      </c>
      <c r="G9422" t="s">
        <v>36</v>
      </c>
      <c r="H9422">
        <v>58</v>
      </c>
      <c r="I9422" t="s">
        <v>31307</v>
      </c>
      <c r="J9422" t="s">
        <v>31308</v>
      </c>
      <c r="K9422" t="s">
        <v>31309</v>
      </c>
      <c r="L9422" t="s">
        <v>77911</v>
      </c>
    </row>
    <row r="9423" spans="1:12" x14ac:dyDescent="0.15">
      <c r="A9423" t="s">
        <v>12</v>
      </c>
      <c r="B9423">
        <v>2579384</v>
      </c>
      <c r="C9423">
        <v>2579404</v>
      </c>
      <c r="D9423" t="s">
        <v>31300</v>
      </c>
      <c r="E9423" t="s">
        <v>90</v>
      </c>
      <c r="F9423" t="s">
        <v>76</v>
      </c>
      <c r="G9423" t="s">
        <v>16</v>
      </c>
      <c r="H9423">
        <v>93</v>
      </c>
      <c r="I9423" t="s">
        <v>31310</v>
      </c>
      <c r="J9423" t="s">
        <v>31311</v>
      </c>
      <c r="K9423" t="s">
        <v>31312</v>
      </c>
      <c r="L9423" t="s">
        <v>78044</v>
      </c>
    </row>
    <row r="9424" spans="1:12" x14ac:dyDescent="0.15">
      <c r="A9424" t="s">
        <v>12</v>
      </c>
      <c r="B9424">
        <v>2579956</v>
      </c>
      <c r="C9424">
        <v>2579976</v>
      </c>
      <c r="D9424" t="s">
        <v>31313</v>
      </c>
      <c r="E9424" t="s">
        <v>90</v>
      </c>
      <c r="F9424" t="s">
        <v>76</v>
      </c>
      <c r="G9424" t="s">
        <v>23</v>
      </c>
      <c r="H9424">
        <v>7</v>
      </c>
      <c r="I9424" t="s">
        <v>31314</v>
      </c>
      <c r="J9424" t="s">
        <v>31315</v>
      </c>
      <c r="K9424" t="s">
        <v>31316</v>
      </c>
      <c r="L9424" t="s">
        <v>77909</v>
      </c>
    </row>
    <row r="9425" spans="1:12" x14ac:dyDescent="0.15">
      <c r="A9425" t="s">
        <v>12</v>
      </c>
      <c r="B9425">
        <v>2579934</v>
      </c>
      <c r="C9425">
        <v>2579954</v>
      </c>
      <c r="D9425" t="s">
        <v>31313</v>
      </c>
      <c r="E9425" t="s">
        <v>90</v>
      </c>
      <c r="F9425" t="s">
        <v>76</v>
      </c>
      <c r="G9425" t="s">
        <v>23</v>
      </c>
      <c r="H9425">
        <v>29</v>
      </c>
      <c r="I9425" t="s">
        <v>31317</v>
      </c>
      <c r="J9425" t="s">
        <v>31318</v>
      </c>
      <c r="K9425" t="s">
        <v>31319</v>
      </c>
      <c r="L9425" t="s">
        <v>77921</v>
      </c>
    </row>
    <row r="9426" spans="1:12" x14ac:dyDescent="0.15">
      <c r="A9426" t="s">
        <v>12</v>
      </c>
      <c r="B9426">
        <v>2579870</v>
      </c>
      <c r="C9426">
        <v>2579890</v>
      </c>
      <c r="D9426" t="s">
        <v>31313</v>
      </c>
      <c r="E9426" t="s">
        <v>90</v>
      </c>
      <c r="F9426" t="s">
        <v>76</v>
      </c>
      <c r="G9426" t="s">
        <v>36</v>
      </c>
      <c r="H9426">
        <v>93</v>
      </c>
      <c r="I9426" t="s">
        <v>31320</v>
      </c>
      <c r="J9426" t="s">
        <v>31321</v>
      </c>
      <c r="K9426" t="s">
        <v>31322</v>
      </c>
      <c r="L9426" t="s">
        <v>78044</v>
      </c>
    </row>
    <row r="9427" spans="1:12" x14ac:dyDescent="0.15">
      <c r="A9427" t="s">
        <v>12</v>
      </c>
      <c r="B9427">
        <v>2579835</v>
      </c>
      <c r="C9427">
        <v>2579855</v>
      </c>
      <c r="D9427" t="s">
        <v>31313</v>
      </c>
      <c r="E9427" t="s">
        <v>90</v>
      </c>
      <c r="F9427" t="s">
        <v>76</v>
      </c>
      <c r="G9427" t="s">
        <v>36</v>
      </c>
      <c r="H9427">
        <v>128</v>
      </c>
      <c r="I9427" t="s">
        <v>31323</v>
      </c>
      <c r="J9427" t="s">
        <v>31324</v>
      </c>
      <c r="K9427" t="s">
        <v>31325</v>
      </c>
      <c r="L9427" t="s">
        <v>77934</v>
      </c>
    </row>
    <row r="9428" spans="1:12" x14ac:dyDescent="0.15">
      <c r="A9428" t="s">
        <v>12</v>
      </c>
      <c r="B9428">
        <v>2581698</v>
      </c>
      <c r="C9428">
        <v>2581718</v>
      </c>
      <c r="D9428" t="s">
        <v>31326</v>
      </c>
      <c r="E9428" t="s">
        <v>90</v>
      </c>
      <c r="F9428" t="s">
        <v>76</v>
      </c>
      <c r="G9428" t="s">
        <v>32</v>
      </c>
      <c r="H9428">
        <v>1</v>
      </c>
      <c r="I9428" t="s">
        <v>31327</v>
      </c>
      <c r="J9428" t="s">
        <v>31328</v>
      </c>
      <c r="K9428" t="s">
        <v>31329</v>
      </c>
      <c r="L9428" t="s">
        <v>77917</v>
      </c>
    </row>
    <row r="9429" spans="1:12" x14ac:dyDescent="0.15">
      <c r="A9429" t="s">
        <v>12</v>
      </c>
      <c r="B9429">
        <v>2581675</v>
      </c>
      <c r="C9429">
        <v>2581695</v>
      </c>
      <c r="D9429" t="s">
        <v>31326</v>
      </c>
      <c r="E9429" t="s">
        <v>90</v>
      </c>
      <c r="F9429" t="s">
        <v>76</v>
      </c>
      <c r="G9429" t="s">
        <v>36</v>
      </c>
      <c r="H9429">
        <v>24</v>
      </c>
      <c r="I9429" t="s">
        <v>31330</v>
      </c>
      <c r="J9429" t="s">
        <v>31331</v>
      </c>
      <c r="K9429" t="s">
        <v>31332</v>
      </c>
      <c r="L9429" t="s">
        <v>77966</v>
      </c>
    </row>
    <row r="9430" spans="1:12" x14ac:dyDescent="0.15">
      <c r="A9430" t="s">
        <v>12</v>
      </c>
      <c r="B9430">
        <v>2581653</v>
      </c>
      <c r="C9430">
        <v>2581673</v>
      </c>
      <c r="D9430" t="s">
        <v>31326</v>
      </c>
      <c r="E9430" t="s">
        <v>90</v>
      </c>
      <c r="F9430" t="s">
        <v>76</v>
      </c>
      <c r="G9430" t="s">
        <v>32</v>
      </c>
      <c r="H9430">
        <v>46</v>
      </c>
      <c r="I9430" t="s">
        <v>31333</v>
      </c>
      <c r="J9430" t="s">
        <v>31334</v>
      </c>
      <c r="K9430" t="s">
        <v>31335</v>
      </c>
      <c r="L9430" t="s">
        <v>78004</v>
      </c>
    </row>
    <row r="9431" spans="1:12" x14ac:dyDescent="0.15">
      <c r="A9431" t="s">
        <v>12</v>
      </c>
      <c r="B9431">
        <v>2581629</v>
      </c>
      <c r="C9431">
        <v>2581649</v>
      </c>
      <c r="D9431" t="s">
        <v>31326</v>
      </c>
      <c r="E9431" t="s">
        <v>90</v>
      </c>
      <c r="F9431" t="s">
        <v>76</v>
      </c>
      <c r="G9431" t="s">
        <v>32</v>
      </c>
      <c r="H9431">
        <v>70</v>
      </c>
      <c r="I9431" t="s">
        <v>31336</v>
      </c>
      <c r="J9431" t="s">
        <v>31337</v>
      </c>
      <c r="K9431" t="s">
        <v>31338</v>
      </c>
      <c r="L9431" t="s">
        <v>77919</v>
      </c>
    </row>
    <row r="9432" spans="1:12" x14ac:dyDescent="0.15">
      <c r="A9432" t="s">
        <v>12</v>
      </c>
      <c r="B9432">
        <v>2583009</v>
      </c>
      <c r="C9432">
        <v>2583029</v>
      </c>
      <c r="D9432" t="s">
        <v>31339</v>
      </c>
      <c r="E9432" t="s">
        <v>31340</v>
      </c>
      <c r="F9432" t="s">
        <v>76</v>
      </c>
      <c r="G9432" t="s">
        <v>16</v>
      </c>
      <c r="H9432">
        <v>0</v>
      </c>
      <c r="I9432" t="s">
        <v>31341</v>
      </c>
      <c r="J9432" t="s">
        <v>31342</v>
      </c>
      <c r="K9432" t="s">
        <v>31343</v>
      </c>
      <c r="L9432" t="s">
        <v>77980</v>
      </c>
    </row>
    <row r="9433" spans="1:12" x14ac:dyDescent="0.15">
      <c r="A9433" t="s">
        <v>12</v>
      </c>
      <c r="B9433">
        <v>2582980</v>
      </c>
      <c r="C9433">
        <v>2583000</v>
      </c>
      <c r="D9433" t="s">
        <v>31339</v>
      </c>
      <c r="E9433" t="s">
        <v>31340</v>
      </c>
      <c r="F9433" t="s">
        <v>76</v>
      </c>
      <c r="G9433" t="s">
        <v>23</v>
      </c>
      <c r="H9433">
        <v>29</v>
      </c>
      <c r="I9433" t="s">
        <v>31344</v>
      </c>
      <c r="J9433" t="s">
        <v>31345</v>
      </c>
      <c r="K9433" t="s">
        <v>31346</v>
      </c>
      <c r="L9433" t="s">
        <v>77921</v>
      </c>
    </row>
    <row r="9434" spans="1:12" x14ac:dyDescent="0.15">
      <c r="A9434" t="s">
        <v>12</v>
      </c>
      <c r="B9434">
        <v>2582951</v>
      </c>
      <c r="C9434">
        <v>2582971</v>
      </c>
      <c r="D9434" t="s">
        <v>31339</v>
      </c>
      <c r="E9434" t="s">
        <v>31340</v>
      </c>
      <c r="F9434" t="s">
        <v>76</v>
      </c>
      <c r="G9434" t="s">
        <v>23</v>
      </c>
      <c r="H9434">
        <v>58</v>
      </c>
      <c r="I9434" t="s">
        <v>31347</v>
      </c>
      <c r="J9434" t="s">
        <v>31348</v>
      </c>
      <c r="K9434" t="s">
        <v>31349</v>
      </c>
      <c r="L9434" t="s">
        <v>77911</v>
      </c>
    </row>
    <row r="9435" spans="1:12" x14ac:dyDescent="0.15">
      <c r="A9435" t="s">
        <v>12</v>
      </c>
      <c r="B9435">
        <v>2582921</v>
      </c>
      <c r="C9435">
        <v>2582941</v>
      </c>
      <c r="D9435" t="s">
        <v>31339</v>
      </c>
      <c r="E9435" t="s">
        <v>31340</v>
      </c>
      <c r="F9435" t="s">
        <v>76</v>
      </c>
      <c r="G9435" t="s">
        <v>32</v>
      </c>
      <c r="H9435">
        <v>88</v>
      </c>
      <c r="I9435" t="s">
        <v>31350</v>
      </c>
      <c r="J9435" t="s">
        <v>31351</v>
      </c>
      <c r="K9435" t="s">
        <v>31352</v>
      </c>
      <c r="L9435" t="s">
        <v>77923</v>
      </c>
    </row>
    <row r="9436" spans="1:12" x14ac:dyDescent="0.15">
      <c r="A9436" t="s">
        <v>12</v>
      </c>
      <c r="B9436">
        <v>2584895</v>
      </c>
      <c r="C9436">
        <v>2584915</v>
      </c>
      <c r="D9436" t="s">
        <v>31353</v>
      </c>
      <c r="E9436" t="s">
        <v>90</v>
      </c>
      <c r="F9436" t="s">
        <v>76</v>
      </c>
      <c r="G9436" t="s">
        <v>32</v>
      </c>
      <c r="H9436">
        <v>1</v>
      </c>
      <c r="I9436" t="s">
        <v>31354</v>
      </c>
      <c r="J9436" t="s">
        <v>31355</v>
      </c>
      <c r="K9436" t="s">
        <v>31356</v>
      </c>
      <c r="L9436" t="s">
        <v>77917</v>
      </c>
    </row>
    <row r="9437" spans="1:12" x14ac:dyDescent="0.15">
      <c r="A9437" t="s">
        <v>12</v>
      </c>
      <c r="B9437">
        <v>2584864</v>
      </c>
      <c r="C9437">
        <v>2584884</v>
      </c>
      <c r="D9437" t="s">
        <v>31353</v>
      </c>
      <c r="E9437" t="s">
        <v>90</v>
      </c>
      <c r="F9437" t="s">
        <v>76</v>
      </c>
      <c r="G9437" t="s">
        <v>16</v>
      </c>
      <c r="H9437">
        <v>32</v>
      </c>
      <c r="I9437" t="s">
        <v>31357</v>
      </c>
      <c r="J9437" t="s">
        <v>31358</v>
      </c>
      <c r="K9437" t="s">
        <v>31359</v>
      </c>
      <c r="L9437" t="s">
        <v>77918</v>
      </c>
    </row>
    <row r="9438" spans="1:12" x14ac:dyDescent="0.15">
      <c r="A9438" t="s">
        <v>12</v>
      </c>
      <c r="B9438">
        <v>2584836</v>
      </c>
      <c r="C9438">
        <v>2584856</v>
      </c>
      <c r="D9438" t="s">
        <v>31353</v>
      </c>
      <c r="E9438" t="s">
        <v>90</v>
      </c>
      <c r="F9438" t="s">
        <v>76</v>
      </c>
      <c r="G9438" t="s">
        <v>36</v>
      </c>
      <c r="H9438">
        <v>60</v>
      </c>
      <c r="I9438" t="s">
        <v>31360</v>
      </c>
      <c r="J9438" t="s">
        <v>31361</v>
      </c>
      <c r="K9438" t="s">
        <v>31362</v>
      </c>
      <c r="L9438" t="s">
        <v>78006</v>
      </c>
    </row>
    <row r="9439" spans="1:12" x14ac:dyDescent="0.15">
      <c r="A9439" t="s">
        <v>12</v>
      </c>
      <c r="B9439">
        <v>2584798</v>
      </c>
      <c r="C9439">
        <v>2584818</v>
      </c>
      <c r="D9439" t="s">
        <v>31353</v>
      </c>
      <c r="E9439" t="s">
        <v>90</v>
      </c>
      <c r="F9439" t="s">
        <v>76</v>
      </c>
      <c r="G9439" t="s">
        <v>23</v>
      </c>
      <c r="H9439">
        <v>98</v>
      </c>
      <c r="I9439" t="s">
        <v>31363</v>
      </c>
      <c r="J9439" t="s">
        <v>31364</v>
      </c>
      <c r="K9439" t="s">
        <v>31365</v>
      </c>
      <c r="L9439" t="s">
        <v>78048</v>
      </c>
    </row>
    <row r="9440" spans="1:12" x14ac:dyDescent="0.15">
      <c r="A9440" t="s">
        <v>12</v>
      </c>
      <c r="B9440">
        <v>2585531</v>
      </c>
      <c r="C9440">
        <v>2585551</v>
      </c>
      <c r="D9440" t="s">
        <v>31366</v>
      </c>
      <c r="E9440" t="s">
        <v>90</v>
      </c>
      <c r="F9440" t="s">
        <v>15</v>
      </c>
      <c r="G9440" t="s">
        <v>32</v>
      </c>
      <c r="H9440">
        <v>8</v>
      </c>
      <c r="I9440" t="s">
        <v>31367</v>
      </c>
      <c r="J9440" t="s">
        <v>31368</v>
      </c>
      <c r="K9440" t="s">
        <v>31369</v>
      </c>
      <c r="L9440" t="s">
        <v>77955</v>
      </c>
    </row>
    <row r="9441" spans="1:12" x14ac:dyDescent="0.15">
      <c r="A9441" t="s">
        <v>12</v>
      </c>
      <c r="B9441">
        <v>2585553</v>
      </c>
      <c r="C9441">
        <v>2585573</v>
      </c>
      <c r="D9441" t="s">
        <v>31366</v>
      </c>
      <c r="E9441" t="s">
        <v>90</v>
      </c>
      <c r="F9441" t="s">
        <v>15</v>
      </c>
      <c r="G9441" t="s">
        <v>16</v>
      </c>
      <c r="H9441">
        <v>30</v>
      </c>
      <c r="I9441" t="s">
        <v>31370</v>
      </c>
      <c r="J9441" t="s">
        <v>31371</v>
      </c>
      <c r="K9441" t="s">
        <v>31372</v>
      </c>
      <c r="L9441" t="s">
        <v>77984</v>
      </c>
    </row>
    <row r="9442" spans="1:12" x14ac:dyDescent="0.15">
      <c r="A9442" t="s">
        <v>12</v>
      </c>
      <c r="B9442">
        <v>2585582</v>
      </c>
      <c r="C9442">
        <v>2585602</v>
      </c>
      <c r="D9442" t="s">
        <v>31366</v>
      </c>
      <c r="E9442" t="s">
        <v>90</v>
      </c>
      <c r="F9442" t="s">
        <v>15</v>
      </c>
      <c r="G9442" t="s">
        <v>32</v>
      </c>
      <c r="H9442">
        <v>59</v>
      </c>
      <c r="I9442" t="s">
        <v>31373</v>
      </c>
      <c r="J9442" t="s">
        <v>31374</v>
      </c>
      <c r="K9442" t="s">
        <v>31375</v>
      </c>
      <c r="L9442" t="s">
        <v>78009</v>
      </c>
    </row>
    <row r="9443" spans="1:12" x14ac:dyDescent="0.15">
      <c r="A9443" t="s">
        <v>12</v>
      </c>
      <c r="B9443">
        <v>2585614</v>
      </c>
      <c r="C9443">
        <v>2585634</v>
      </c>
      <c r="D9443" t="s">
        <v>31366</v>
      </c>
      <c r="E9443" t="s">
        <v>90</v>
      </c>
      <c r="F9443" t="s">
        <v>15</v>
      </c>
      <c r="G9443" t="s">
        <v>32</v>
      </c>
      <c r="H9443">
        <v>91</v>
      </c>
      <c r="I9443" t="s">
        <v>31376</v>
      </c>
      <c r="J9443" t="s">
        <v>31377</v>
      </c>
      <c r="K9443" t="s">
        <v>31378</v>
      </c>
      <c r="L9443" t="s">
        <v>77907</v>
      </c>
    </row>
    <row r="9444" spans="1:12" x14ac:dyDescent="0.15">
      <c r="A9444" t="s">
        <v>12</v>
      </c>
      <c r="B9444">
        <v>2586291</v>
      </c>
      <c r="C9444">
        <v>2586311</v>
      </c>
      <c r="D9444" t="s">
        <v>31379</v>
      </c>
      <c r="E9444" t="s">
        <v>90</v>
      </c>
      <c r="F9444" t="s">
        <v>15</v>
      </c>
      <c r="G9444" t="s">
        <v>16</v>
      </c>
      <c r="H9444">
        <v>31</v>
      </c>
      <c r="I9444" t="s">
        <v>31380</v>
      </c>
      <c r="J9444" t="s">
        <v>31381</v>
      </c>
      <c r="K9444" t="s">
        <v>31382</v>
      </c>
      <c r="L9444" t="s">
        <v>77910</v>
      </c>
    </row>
    <row r="9445" spans="1:12" x14ac:dyDescent="0.15">
      <c r="A9445" t="s">
        <v>12</v>
      </c>
      <c r="B9445">
        <v>2586319</v>
      </c>
      <c r="C9445">
        <v>2586339</v>
      </c>
      <c r="D9445" t="s">
        <v>31379</v>
      </c>
      <c r="E9445" t="s">
        <v>90</v>
      </c>
      <c r="F9445" t="s">
        <v>15</v>
      </c>
      <c r="G9445" t="s">
        <v>23</v>
      </c>
      <c r="H9445">
        <v>59</v>
      </c>
      <c r="I9445" t="s">
        <v>31383</v>
      </c>
      <c r="J9445" t="s">
        <v>31384</v>
      </c>
      <c r="K9445" t="s">
        <v>31385</v>
      </c>
      <c r="L9445" t="s">
        <v>78009</v>
      </c>
    </row>
    <row r="9446" spans="1:12" x14ac:dyDescent="0.15">
      <c r="A9446" t="s">
        <v>12</v>
      </c>
      <c r="B9446">
        <v>2586344</v>
      </c>
      <c r="C9446">
        <v>2586364</v>
      </c>
      <c r="D9446" t="s">
        <v>31379</v>
      </c>
      <c r="E9446" t="s">
        <v>90</v>
      </c>
      <c r="F9446" t="s">
        <v>15</v>
      </c>
      <c r="G9446" t="s">
        <v>16</v>
      </c>
      <c r="H9446">
        <v>84</v>
      </c>
      <c r="I9446" t="s">
        <v>31386</v>
      </c>
      <c r="J9446" t="s">
        <v>31387</v>
      </c>
      <c r="K9446" t="s">
        <v>31388</v>
      </c>
      <c r="L9446" t="s">
        <v>77946</v>
      </c>
    </row>
    <row r="9447" spans="1:12" x14ac:dyDescent="0.15">
      <c r="A9447" t="s">
        <v>12</v>
      </c>
      <c r="B9447">
        <v>2586400</v>
      </c>
      <c r="C9447">
        <v>2586420</v>
      </c>
      <c r="D9447" t="s">
        <v>31379</v>
      </c>
      <c r="E9447" t="s">
        <v>90</v>
      </c>
      <c r="F9447" t="s">
        <v>15</v>
      </c>
      <c r="G9447" t="s">
        <v>36</v>
      </c>
      <c r="H9447">
        <v>140</v>
      </c>
      <c r="I9447" t="s">
        <v>31389</v>
      </c>
      <c r="J9447" t="s">
        <v>31390</v>
      </c>
      <c r="K9447" t="s">
        <v>31391</v>
      </c>
      <c r="L9447" t="s">
        <v>78038</v>
      </c>
    </row>
    <row r="9448" spans="1:12" x14ac:dyDescent="0.15">
      <c r="A9448" t="s">
        <v>12</v>
      </c>
      <c r="B9448">
        <v>2586724</v>
      </c>
      <c r="C9448">
        <v>2586744</v>
      </c>
      <c r="D9448" t="s">
        <v>31392</v>
      </c>
      <c r="E9448" t="s">
        <v>90</v>
      </c>
      <c r="F9448" t="s">
        <v>15</v>
      </c>
      <c r="G9448" t="s">
        <v>32</v>
      </c>
      <c r="H9448">
        <v>13</v>
      </c>
      <c r="I9448" t="s">
        <v>31393</v>
      </c>
      <c r="J9448" t="s">
        <v>31394</v>
      </c>
      <c r="K9448" t="s">
        <v>31395</v>
      </c>
      <c r="L9448" t="s">
        <v>77935</v>
      </c>
    </row>
    <row r="9449" spans="1:12" x14ac:dyDescent="0.15">
      <c r="A9449" t="s">
        <v>12</v>
      </c>
      <c r="B9449">
        <v>2586746</v>
      </c>
      <c r="C9449">
        <v>2586766</v>
      </c>
      <c r="D9449" t="s">
        <v>31392</v>
      </c>
      <c r="E9449" t="s">
        <v>90</v>
      </c>
      <c r="F9449" t="s">
        <v>15</v>
      </c>
      <c r="G9449" t="s">
        <v>32</v>
      </c>
      <c r="H9449">
        <v>35</v>
      </c>
      <c r="I9449" t="s">
        <v>31396</v>
      </c>
      <c r="J9449" t="s">
        <v>31397</v>
      </c>
      <c r="K9449" t="s">
        <v>31398</v>
      </c>
      <c r="L9449" t="s">
        <v>77936</v>
      </c>
    </row>
    <row r="9450" spans="1:12" x14ac:dyDescent="0.15">
      <c r="A9450" t="s">
        <v>12</v>
      </c>
      <c r="B9450">
        <v>2586787</v>
      </c>
      <c r="C9450">
        <v>2586807</v>
      </c>
      <c r="D9450" t="s">
        <v>31392</v>
      </c>
      <c r="E9450" t="s">
        <v>90</v>
      </c>
      <c r="F9450" t="s">
        <v>15</v>
      </c>
      <c r="G9450" t="s">
        <v>23</v>
      </c>
      <c r="H9450">
        <v>76</v>
      </c>
      <c r="I9450" t="s">
        <v>31399</v>
      </c>
      <c r="J9450" t="s">
        <v>31400</v>
      </c>
      <c r="K9450" t="s">
        <v>31401</v>
      </c>
      <c r="L9450" t="s">
        <v>77985</v>
      </c>
    </row>
    <row r="9451" spans="1:12" x14ac:dyDescent="0.15">
      <c r="A9451" t="s">
        <v>12</v>
      </c>
      <c r="B9451">
        <v>2586813</v>
      </c>
      <c r="C9451">
        <v>2586833</v>
      </c>
      <c r="D9451" t="s">
        <v>31392</v>
      </c>
      <c r="E9451" t="s">
        <v>90</v>
      </c>
      <c r="F9451" t="s">
        <v>15</v>
      </c>
      <c r="G9451" t="s">
        <v>36</v>
      </c>
      <c r="H9451">
        <v>102</v>
      </c>
      <c r="I9451" t="s">
        <v>31402</v>
      </c>
      <c r="J9451" t="s">
        <v>31403</v>
      </c>
      <c r="K9451" t="s">
        <v>31404</v>
      </c>
      <c r="L9451" t="s">
        <v>77933</v>
      </c>
    </row>
    <row r="9452" spans="1:12" x14ac:dyDescent="0.15">
      <c r="A9452" t="s">
        <v>12</v>
      </c>
      <c r="B9452">
        <v>2587735</v>
      </c>
      <c r="C9452">
        <v>2587755</v>
      </c>
      <c r="D9452" t="s">
        <v>31405</v>
      </c>
      <c r="E9452" t="s">
        <v>90</v>
      </c>
      <c r="F9452" t="s">
        <v>15</v>
      </c>
      <c r="G9452" t="s">
        <v>32</v>
      </c>
      <c r="H9452">
        <v>17</v>
      </c>
      <c r="I9452" t="s">
        <v>31406</v>
      </c>
      <c r="J9452" t="s">
        <v>31407</v>
      </c>
      <c r="K9452" t="s">
        <v>31408</v>
      </c>
      <c r="L9452" t="s">
        <v>77944</v>
      </c>
    </row>
    <row r="9453" spans="1:12" x14ac:dyDescent="0.15">
      <c r="A9453" t="s">
        <v>12</v>
      </c>
      <c r="B9453">
        <v>2587808</v>
      </c>
      <c r="C9453">
        <v>2587828</v>
      </c>
      <c r="D9453" t="s">
        <v>31405</v>
      </c>
      <c r="E9453" t="s">
        <v>90</v>
      </c>
      <c r="F9453" t="s">
        <v>15</v>
      </c>
      <c r="G9453" t="s">
        <v>16</v>
      </c>
      <c r="H9453">
        <v>90</v>
      </c>
      <c r="I9453" t="s">
        <v>31409</v>
      </c>
      <c r="J9453" t="s">
        <v>31410</v>
      </c>
      <c r="K9453" t="s">
        <v>31411</v>
      </c>
      <c r="L9453" t="s">
        <v>78017</v>
      </c>
    </row>
    <row r="9454" spans="1:12" x14ac:dyDescent="0.15">
      <c r="A9454" t="s">
        <v>12</v>
      </c>
      <c r="B9454">
        <v>2587846</v>
      </c>
      <c r="C9454">
        <v>2587866</v>
      </c>
      <c r="D9454" t="s">
        <v>31405</v>
      </c>
      <c r="E9454" t="s">
        <v>90</v>
      </c>
      <c r="F9454" t="s">
        <v>15</v>
      </c>
      <c r="G9454" t="s">
        <v>16</v>
      </c>
      <c r="H9454">
        <v>128</v>
      </c>
      <c r="I9454" t="s">
        <v>31412</v>
      </c>
      <c r="J9454" t="s">
        <v>31413</v>
      </c>
      <c r="K9454" t="s">
        <v>31414</v>
      </c>
      <c r="L9454" t="s">
        <v>77934</v>
      </c>
    </row>
    <row r="9455" spans="1:12" x14ac:dyDescent="0.15">
      <c r="A9455" t="s">
        <v>12</v>
      </c>
      <c r="B9455">
        <v>2587876</v>
      </c>
      <c r="C9455">
        <v>2587896</v>
      </c>
      <c r="D9455" t="s">
        <v>31405</v>
      </c>
      <c r="E9455" t="s">
        <v>90</v>
      </c>
      <c r="F9455" t="s">
        <v>15</v>
      </c>
      <c r="G9455" t="s">
        <v>32</v>
      </c>
      <c r="H9455">
        <v>158</v>
      </c>
      <c r="I9455" t="s">
        <v>31415</v>
      </c>
      <c r="J9455" t="s">
        <v>31416</v>
      </c>
      <c r="K9455" t="s">
        <v>31417</v>
      </c>
      <c r="L9455" t="s">
        <v>78070</v>
      </c>
    </row>
    <row r="9456" spans="1:12" x14ac:dyDescent="0.15">
      <c r="A9456" t="s">
        <v>12</v>
      </c>
      <c r="B9456">
        <v>2588912</v>
      </c>
      <c r="C9456">
        <v>2588932</v>
      </c>
      <c r="D9456" t="s">
        <v>31418</v>
      </c>
      <c r="E9456" t="s">
        <v>90</v>
      </c>
      <c r="F9456" t="s">
        <v>15</v>
      </c>
      <c r="G9456" t="s">
        <v>36</v>
      </c>
      <c r="H9456">
        <v>10</v>
      </c>
      <c r="I9456" t="s">
        <v>31419</v>
      </c>
      <c r="J9456" t="s">
        <v>31420</v>
      </c>
      <c r="K9456" t="s">
        <v>31421</v>
      </c>
      <c r="L9456" t="s">
        <v>78001</v>
      </c>
    </row>
    <row r="9457" spans="1:12" x14ac:dyDescent="0.15">
      <c r="A9457" t="s">
        <v>12</v>
      </c>
      <c r="B9457">
        <v>2588952</v>
      </c>
      <c r="C9457">
        <v>2588972</v>
      </c>
      <c r="D9457" t="s">
        <v>31418</v>
      </c>
      <c r="E9457" t="s">
        <v>90</v>
      </c>
      <c r="F9457" t="s">
        <v>15</v>
      </c>
      <c r="G9457" t="s">
        <v>16</v>
      </c>
      <c r="H9457">
        <v>50</v>
      </c>
      <c r="I9457" t="s">
        <v>31422</v>
      </c>
      <c r="J9457" t="s">
        <v>31423</v>
      </c>
      <c r="K9457" t="s">
        <v>31424</v>
      </c>
      <c r="L9457" t="s">
        <v>77925</v>
      </c>
    </row>
    <row r="9458" spans="1:12" x14ac:dyDescent="0.15">
      <c r="A9458" t="s">
        <v>12</v>
      </c>
      <c r="B9458">
        <v>2588987</v>
      </c>
      <c r="C9458">
        <v>2589007</v>
      </c>
      <c r="D9458" t="s">
        <v>31418</v>
      </c>
      <c r="E9458" t="s">
        <v>90</v>
      </c>
      <c r="F9458" t="s">
        <v>15</v>
      </c>
      <c r="G9458" t="s">
        <v>16</v>
      </c>
      <c r="H9458">
        <v>85</v>
      </c>
      <c r="I9458" t="s">
        <v>31425</v>
      </c>
      <c r="J9458" t="s">
        <v>31426</v>
      </c>
      <c r="K9458" t="s">
        <v>31427</v>
      </c>
      <c r="L9458" t="s">
        <v>77972</v>
      </c>
    </row>
    <row r="9459" spans="1:12" x14ac:dyDescent="0.15">
      <c r="A9459" t="s">
        <v>12</v>
      </c>
      <c r="B9459">
        <v>2589011</v>
      </c>
      <c r="C9459">
        <v>2589031</v>
      </c>
      <c r="D9459" t="s">
        <v>31418</v>
      </c>
      <c r="E9459" t="s">
        <v>90</v>
      </c>
      <c r="F9459" t="s">
        <v>15</v>
      </c>
      <c r="G9459" t="s">
        <v>16</v>
      </c>
      <c r="H9459">
        <v>109</v>
      </c>
      <c r="I9459" t="s">
        <v>31428</v>
      </c>
      <c r="J9459" t="s">
        <v>31429</v>
      </c>
      <c r="K9459" t="s">
        <v>31430</v>
      </c>
      <c r="L9459" t="s">
        <v>77947</v>
      </c>
    </row>
    <row r="9460" spans="1:12" x14ac:dyDescent="0.15">
      <c r="A9460" t="s">
        <v>12</v>
      </c>
      <c r="B9460">
        <v>2589728</v>
      </c>
      <c r="C9460">
        <v>2589748</v>
      </c>
      <c r="D9460" t="s">
        <v>31431</v>
      </c>
      <c r="E9460" t="s">
        <v>90</v>
      </c>
      <c r="F9460" t="s">
        <v>76</v>
      </c>
      <c r="G9460" t="s">
        <v>23</v>
      </c>
      <c r="H9460">
        <v>9</v>
      </c>
      <c r="I9460" t="s">
        <v>31432</v>
      </c>
      <c r="J9460" t="s">
        <v>31433</v>
      </c>
      <c r="K9460" t="s">
        <v>31434</v>
      </c>
      <c r="L9460" t="s">
        <v>77939</v>
      </c>
    </row>
    <row r="9461" spans="1:12" x14ac:dyDescent="0.15">
      <c r="A9461" t="s">
        <v>12</v>
      </c>
      <c r="B9461">
        <v>2589691</v>
      </c>
      <c r="C9461">
        <v>2589711</v>
      </c>
      <c r="D9461" t="s">
        <v>31431</v>
      </c>
      <c r="E9461" t="s">
        <v>90</v>
      </c>
      <c r="F9461" t="s">
        <v>76</v>
      </c>
      <c r="G9461" t="s">
        <v>36</v>
      </c>
      <c r="H9461">
        <v>46</v>
      </c>
      <c r="I9461" t="s">
        <v>31435</v>
      </c>
      <c r="J9461" t="s">
        <v>31436</v>
      </c>
      <c r="K9461" t="s">
        <v>31437</v>
      </c>
      <c r="L9461" t="s">
        <v>78004</v>
      </c>
    </row>
    <row r="9462" spans="1:12" x14ac:dyDescent="0.15">
      <c r="A9462" t="s">
        <v>12</v>
      </c>
      <c r="B9462">
        <v>2589636</v>
      </c>
      <c r="C9462">
        <v>2589656</v>
      </c>
      <c r="D9462" t="s">
        <v>31431</v>
      </c>
      <c r="E9462" t="s">
        <v>90</v>
      </c>
      <c r="F9462" t="s">
        <v>76</v>
      </c>
      <c r="G9462" t="s">
        <v>23</v>
      </c>
      <c r="H9462">
        <v>101</v>
      </c>
      <c r="I9462" t="s">
        <v>31438</v>
      </c>
      <c r="J9462" t="s">
        <v>31439</v>
      </c>
      <c r="K9462" t="s">
        <v>31440</v>
      </c>
      <c r="L9462" t="s">
        <v>77997</v>
      </c>
    </row>
    <row r="9463" spans="1:12" x14ac:dyDescent="0.15">
      <c r="A9463" t="s">
        <v>12</v>
      </c>
      <c r="B9463">
        <v>2589548</v>
      </c>
      <c r="C9463">
        <v>2589568</v>
      </c>
      <c r="D9463" t="s">
        <v>31431</v>
      </c>
      <c r="E9463" t="s">
        <v>90</v>
      </c>
      <c r="F9463" t="s">
        <v>76</v>
      </c>
      <c r="G9463" t="s">
        <v>16</v>
      </c>
      <c r="H9463">
        <v>189</v>
      </c>
      <c r="I9463" t="s">
        <v>31441</v>
      </c>
      <c r="J9463" t="s">
        <v>31442</v>
      </c>
      <c r="K9463" t="s">
        <v>31443</v>
      </c>
      <c r="L9463" t="s">
        <v>78153</v>
      </c>
    </row>
    <row r="9464" spans="1:12" x14ac:dyDescent="0.15">
      <c r="A9464" t="s">
        <v>12</v>
      </c>
      <c r="B9464">
        <v>2590413</v>
      </c>
      <c r="C9464">
        <v>2590433</v>
      </c>
      <c r="D9464" t="s">
        <v>31444</v>
      </c>
      <c r="E9464" t="s">
        <v>90</v>
      </c>
      <c r="F9464" t="s">
        <v>76</v>
      </c>
      <c r="G9464" t="s">
        <v>16</v>
      </c>
      <c r="H9464">
        <v>19</v>
      </c>
      <c r="I9464" t="s">
        <v>31445</v>
      </c>
      <c r="J9464" t="s">
        <v>31446</v>
      </c>
      <c r="K9464" t="s">
        <v>31447</v>
      </c>
      <c r="L9464" t="s">
        <v>77982</v>
      </c>
    </row>
    <row r="9465" spans="1:12" x14ac:dyDescent="0.15">
      <c r="A9465" t="s">
        <v>12</v>
      </c>
      <c r="B9465">
        <v>2590388</v>
      </c>
      <c r="C9465">
        <v>2590408</v>
      </c>
      <c r="D9465" t="s">
        <v>31444</v>
      </c>
      <c r="E9465" t="s">
        <v>90</v>
      </c>
      <c r="F9465" t="s">
        <v>76</v>
      </c>
      <c r="G9465" t="s">
        <v>23</v>
      </c>
      <c r="H9465">
        <v>44</v>
      </c>
      <c r="I9465" t="s">
        <v>31448</v>
      </c>
      <c r="J9465" t="s">
        <v>31449</v>
      </c>
      <c r="K9465" t="s">
        <v>31450</v>
      </c>
      <c r="L9465" t="s">
        <v>78016</v>
      </c>
    </row>
    <row r="9466" spans="1:12" x14ac:dyDescent="0.15">
      <c r="A9466" t="s">
        <v>12</v>
      </c>
      <c r="B9466">
        <v>2590355</v>
      </c>
      <c r="C9466">
        <v>2590375</v>
      </c>
      <c r="D9466" t="s">
        <v>31444</v>
      </c>
      <c r="E9466" t="s">
        <v>90</v>
      </c>
      <c r="F9466" t="s">
        <v>76</v>
      </c>
      <c r="G9466" t="s">
        <v>16</v>
      </c>
      <c r="H9466">
        <v>77</v>
      </c>
      <c r="I9466" t="s">
        <v>31451</v>
      </c>
      <c r="J9466" t="s">
        <v>31452</v>
      </c>
      <c r="K9466" t="s">
        <v>31453</v>
      </c>
      <c r="L9466" t="s">
        <v>77960</v>
      </c>
    </row>
    <row r="9467" spans="1:12" x14ac:dyDescent="0.15">
      <c r="A9467" t="s">
        <v>12</v>
      </c>
      <c r="B9467">
        <v>2590335</v>
      </c>
      <c r="C9467">
        <v>2590355</v>
      </c>
      <c r="D9467" t="s">
        <v>31444</v>
      </c>
      <c r="E9467" t="s">
        <v>90</v>
      </c>
      <c r="F9467" t="s">
        <v>76</v>
      </c>
      <c r="G9467" t="s">
        <v>36</v>
      </c>
      <c r="H9467">
        <v>97</v>
      </c>
      <c r="I9467" t="s">
        <v>31454</v>
      </c>
      <c r="J9467" t="s">
        <v>31455</v>
      </c>
      <c r="K9467" t="s">
        <v>31456</v>
      </c>
      <c r="L9467" t="s">
        <v>78010</v>
      </c>
    </row>
    <row r="9468" spans="1:12" x14ac:dyDescent="0.15">
      <c r="A9468" t="s">
        <v>12</v>
      </c>
      <c r="B9468">
        <v>2590720</v>
      </c>
      <c r="C9468">
        <v>2590740</v>
      </c>
      <c r="D9468" t="s">
        <v>31457</v>
      </c>
      <c r="E9468" t="s">
        <v>90</v>
      </c>
      <c r="F9468" t="s">
        <v>15</v>
      </c>
      <c r="G9468" t="s">
        <v>32</v>
      </c>
      <c r="H9468">
        <v>0</v>
      </c>
      <c r="I9468" t="s">
        <v>31458</v>
      </c>
      <c r="J9468" t="s">
        <v>31459</v>
      </c>
      <c r="K9468" t="s">
        <v>31460</v>
      </c>
      <c r="L9468" t="s">
        <v>77980</v>
      </c>
    </row>
    <row r="9469" spans="1:12" x14ac:dyDescent="0.15">
      <c r="A9469" t="s">
        <v>12</v>
      </c>
      <c r="B9469">
        <v>2590751</v>
      </c>
      <c r="C9469">
        <v>2590771</v>
      </c>
      <c r="D9469" t="s">
        <v>31457</v>
      </c>
      <c r="E9469" t="s">
        <v>90</v>
      </c>
      <c r="F9469" t="s">
        <v>15</v>
      </c>
      <c r="G9469" t="s">
        <v>16</v>
      </c>
      <c r="H9469">
        <v>31</v>
      </c>
      <c r="I9469" t="s">
        <v>31461</v>
      </c>
      <c r="J9469" t="s">
        <v>31462</v>
      </c>
      <c r="K9469" t="s">
        <v>31463</v>
      </c>
      <c r="L9469" t="s">
        <v>77910</v>
      </c>
    </row>
    <row r="9470" spans="1:12" x14ac:dyDescent="0.15">
      <c r="A9470" t="s">
        <v>12</v>
      </c>
      <c r="B9470">
        <v>2590803</v>
      </c>
      <c r="C9470">
        <v>2590823</v>
      </c>
      <c r="D9470" t="s">
        <v>31457</v>
      </c>
      <c r="E9470" t="s">
        <v>90</v>
      </c>
      <c r="F9470" t="s">
        <v>15</v>
      </c>
      <c r="G9470" t="s">
        <v>32</v>
      </c>
      <c r="H9470">
        <v>83</v>
      </c>
      <c r="I9470" t="s">
        <v>31464</v>
      </c>
      <c r="J9470" t="s">
        <v>31465</v>
      </c>
      <c r="K9470" t="s">
        <v>31466</v>
      </c>
      <c r="L9470" t="s">
        <v>77958</v>
      </c>
    </row>
    <row r="9471" spans="1:12" x14ac:dyDescent="0.15">
      <c r="A9471" t="s">
        <v>12</v>
      </c>
      <c r="B9471">
        <v>2590840</v>
      </c>
      <c r="C9471">
        <v>2590860</v>
      </c>
      <c r="D9471" t="s">
        <v>31457</v>
      </c>
      <c r="E9471" t="s">
        <v>90</v>
      </c>
      <c r="F9471" t="s">
        <v>15</v>
      </c>
      <c r="G9471" t="s">
        <v>16</v>
      </c>
      <c r="H9471">
        <v>120</v>
      </c>
      <c r="I9471" t="s">
        <v>31467</v>
      </c>
      <c r="J9471" t="s">
        <v>31468</v>
      </c>
      <c r="K9471" t="s">
        <v>31469</v>
      </c>
      <c r="L9471" t="s">
        <v>78047</v>
      </c>
    </row>
    <row r="9472" spans="1:12" x14ac:dyDescent="0.15">
      <c r="A9472" t="s">
        <v>12</v>
      </c>
      <c r="B9472">
        <v>2592992</v>
      </c>
      <c r="C9472">
        <v>2593012</v>
      </c>
      <c r="D9472" t="s">
        <v>31470</v>
      </c>
      <c r="E9472" t="s">
        <v>90</v>
      </c>
      <c r="F9472" t="s">
        <v>76</v>
      </c>
      <c r="G9472" t="s">
        <v>32</v>
      </c>
      <c r="H9472">
        <v>67</v>
      </c>
      <c r="I9472" t="s">
        <v>31471</v>
      </c>
      <c r="J9472" t="s">
        <v>31472</v>
      </c>
      <c r="K9472" t="s">
        <v>31473</v>
      </c>
      <c r="L9472" t="s">
        <v>77981</v>
      </c>
    </row>
    <row r="9473" spans="1:12" x14ac:dyDescent="0.15">
      <c r="A9473" t="s">
        <v>12</v>
      </c>
      <c r="B9473">
        <v>2592946</v>
      </c>
      <c r="C9473">
        <v>2592966</v>
      </c>
      <c r="D9473" t="s">
        <v>31470</v>
      </c>
      <c r="E9473" t="s">
        <v>90</v>
      </c>
      <c r="F9473" t="s">
        <v>76</v>
      </c>
      <c r="G9473" t="s">
        <v>36</v>
      </c>
      <c r="H9473">
        <v>113</v>
      </c>
      <c r="I9473" t="s">
        <v>31474</v>
      </c>
      <c r="J9473" t="s">
        <v>31475</v>
      </c>
      <c r="K9473" t="s">
        <v>31476</v>
      </c>
      <c r="L9473" t="s">
        <v>77986</v>
      </c>
    </row>
    <row r="9474" spans="1:12" x14ac:dyDescent="0.15">
      <c r="A9474" t="s">
        <v>12</v>
      </c>
      <c r="B9474">
        <v>2592916</v>
      </c>
      <c r="C9474">
        <v>2592936</v>
      </c>
      <c r="D9474" t="s">
        <v>31470</v>
      </c>
      <c r="E9474" t="s">
        <v>90</v>
      </c>
      <c r="F9474" t="s">
        <v>76</v>
      </c>
      <c r="G9474" t="s">
        <v>23</v>
      </c>
      <c r="H9474">
        <v>143</v>
      </c>
      <c r="I9474" t="s">
        <v>31477</v>
      </c>
      <c r="J9474" t="s">
        <v>31478</v>
      </c>
      <c r="K9474" t="s">
        <v>31479</v>
      </c>
      <c r="L9474" t="s">
        <v>78076</v>
      </c>
    </row>
    <row r="9475" spans="1:12" x14ac:dyDescent="0.15">
      <c r="A9475" t="s">
        <v>12</v>
      </c>
      <c r="B9475">
        <v>2592890</v>
      </c>
      <c r="C9475">
        <v>2592910</v>
      </c>
      <c r="D9475" t="s">
        <v>31470</v>
      </c>
      <c r="E9475" t="s">
        <v>90</v>
      </c>
      <c r="F9475" t="s">
        <v>76</v>
      </c>
      <c r="G9475" t="s">
        <v>16</v>
      </c>
      <c r="H9475">
        <v>169</v>
      </c>
      <c r="I9475" t="s">
        <v>31480</v>
      </c>
      <c r="J9475" t="s">
        <v>31481</v>
      </c>
      <c r="K9475" t="s">
        <v>31482</v>
      </c>
      <c r="L9475" t="s">
        <v>78135</v>
      </c>
    </row>
    <row r="9476" spans="1:12" x14ac:dyDescent="0.15">
      <c r="A9476" t="s">
        <v>12</v>
      </c>
      <c r="B9476">
        <v>2594300</v>
      </c>
      <c r="C9476">
        <v>2594320</v>
      </c>
      <c r="D9476" t="s">
        <v>31483</v>
      </c>
      <c r="E9476" t="s">
        <v>90</v>
      </c>
      <c r="F9476" t="s">
        <v>76</v>
      </c>
      <c r="G9476" t="s">
        <v>23</v>
      </c>
      <c r="H9476">
        <v>14</v>
      </c>
      <c r="I9476" t="s">
        <v>31484</v>
      </c>
      <c r="J9476" t="s">
        <v>31485</v>
      </c>
      <c r="K9476" t="s">
        <v>31486</v>
      </c>
      <c r="L9476" t="s">
        <v>77924</v>
      </c>
    </row>
    <row r="9477" spans="1:12" x14ac:dyDescent="0.15">
      <c r="A9477" t="s">
        <v>12</v>
      </c>
      <c r="B9477">
        <v>2594273</v>
      </c>
      <c r="C9477">
        <v>2594293</v>
      </c>
      <c r="D9477" t="s">
        <v>31483</v>
      </c>
      <c r="E9477" t="s">
        <v>90</v>
      </c>
      <c r="F9477" t="s">
        <v>76</v>
      </c>
      <c r="G9477" t="s">
        <v>23</v>
      </c>
      <c r="H9477">
        <v>41</v>
      </c>
      <c r="I9477" t="s">
        <v>31487</v>
      </c>
      <c r="J9477" t="s">
        <v>31488</v>
      </c>
      <c r="K9477" t="s">
        <v>31489</v>
      </c>
      <c r="L9477" t="s">
        <v>78014</v>
      </c>
    </row>
    <row r="9478" spans="1:12" x14ac:dyDescent="0.15">
      <c r="A9478" t="s">
        <v>12</v>
      </c>
      <c r="B9478">
        <v>2594245</v>
      </c>
      <c r="C9478">
        <v>2594265</v>
      </c>
      <c r="D9478" t="s">
        <v>31483</v>
      </c>
      <c r="E9478" t="s">
        <v>90</v>
      </c>
      <c r="F9478" t="s">
        <v>76</v>
      </c>
      <c r="G9478" t="s">
        <v>16</v>
      </c>
      <c r="H9478">
        <v>69</v>
      </c>
      <c r="I9478" t="s">
        <v>31490</v>
      </c>
      <c r="J9478" t="s">
        <v>31491</v>
      </c>
      <c r="K9478" t="s">
        <v>31492</v>
      </c>
      <c r="L9478" t="s">
        <v>78015</v>
      </c>
    </row>
    <row r="9479" spans="1:12" x14ac:dyDescent="0.15">
      <c r="A9479" t="s">
        <v>12</v>
      </c>
      <c r="B9479">
        <v>2594217</v>
      </c>
      <c r="C9479">
        <v>2594237</v>
      </c>
      <c r="D9479" t="s">
        <v>31483</v>
      </c>
      <c r="E9479" t="s">
        <v>90</v>
      </c>
      <c r="F9479" t="s">
        <v>76</v>
      </c>
      <c r="G9479" t="s">
        <v>32</v>
      </c>
      <c r="H9479">
        <v>97</v>
      </c>
      <c r="I9479" t="s">
        <v>31493</v>
      </c>
      <c r="J9479" t="s">
        <v>31494</v>
      </c>
      <c r="K9479" t="s">
        <v>31495</v>
      </c>
      <c r="L9479" t="s">
        <v>78010</v>
      </c>
    </row>
    <row r="9480" spans="1:12" x14ac:dyDescent="0.15">
      <c r="A9480" t="s">
        <v>12</v>
      </c>
      <c r="B9480">
        <v>2596574</v>
      </c>
      <c r="C9480">
        <v>2596594</v>
      </c>
      <c r="D9480" t="s">
        <v>31496</v>
      </c>
      <c r="E9480" t="s">
        <v>31497</v>
      </c>
      <c r="F9480" t="s">
        <v>76</v>
      </c>
      <c r="G9480" t="s">
        <v>16</v>
      </c>
      <c r="H9480">
        <v>0</v>
      </c>
      <c r="I9480" t="s">
        <v>31498</v>
      </c>
      <c r="J9480" t="s">
        <v>31499</v>
      </c>
      <c r="K9480" t="s">
        <v>31500</v>
      </c>
      <c r="L9480" t="s">
        <v>77980</v>
      </c>
    </row>
    <row r="9481" spans="1:12" x14ac:dyDescent="0.15">
      <c r="A9481" t="s">
        <v>12</v>
      </c>
      <c r="B9481">
        <v>2596553</v>
      </c>
      <c r="C9481">
        <v>2596573</v>
      </c>
      <c r="D9481" t="s">
        <v>31496</v>
      </c>
      <c r="E9481" t="s">
        <v>31497</v>
      </c>
      <c r="F9481" t="s">
        <v>76</v>
      </c>
      <c r="G9481" t="s">
        <v>36</v>
      </c>
      <c r="H9481">
        <v>21</v>
      </c>
      <c r="I9481" t="s">
        <v>31501</v>
      </c>
      <c r="J9481" t="s">
        <v>31502</v>
      </c>
      <c r="K9481" t="s">
        <v>31503</v>
      </c>
      <c r="L9481" t="s">
        <v>78022</v>
      </c>
    </row>
    <row r="9482" spans="1:12" x14ac:dyDescent="0.15">
      <c r="A9482" t="s">
        <v>12</v>
      </c>
      <c r="B9482">
        <v>2596521</v>
      </c>
      <c r="C9482">
        <v>2596541</v>
      </c>
      <c r="D9482" t="s">
        <v>31496</v>
      </c>
      <c r="E9482" t="s">
        <v>31497</v>
      </c>
      <c r="F9482" t="s">
        <v>76</v>
      </c>
      <c r="G9482" t="s">
        <v>23</v>
      </c>
      <c r="H9482">
        <v>53</v>
      </c>
      <c r="I9482" t="s">
        <v>31504</v>
      </c>
      <c r="J9482" t="s">
        <v>31505</v>
      </c>
      <c r="K9482" t="s">
        <v>31506</v>
      </c>
      <c r="L9482" t="s">
        <v>77922</v>
      </c>
    </row>
    <row r="9483" spans="1:12" x14ac:dyDescent="0.15">
      <c r="A9483" t="s">
        <v>12</v>
      </c>
      <c r="B9483">
        <v>2596495</v>
      </c>
      <c r="C9483">
        <v>2596515</v>
      </c>
      <c r="D9483" t="s">
        <v>31496</v>
      </c>
      <c r="E9483" t="s">
        <v>31497</v>
      </c>
      <c r="F9483" t="s">
        <v>76</v>
      </c>
      <c r="G9483" t="s">
        <v>16</v>
      </c>
      <c r="H9483">
        <v>79</v>
      </c>
      <c r="I9483" t="s">
        <v>31507</v>
      </c>
      <c r="J9483" t="s">
        <v>31508</v>
      </c>
      <c r="K9483" t="s">
        <v>31509</v>
      </c>
      <c r="L9483" t="s">
        <v>77993</v>
      </c>
    </row>
    <row r="9484" spans="1:12" x14ac:dyDescent="0.15">
      <c r="A9484" t="s">
        <v>12</v>
      </c>
      <c r="B9484">
        <v>2597999</v>
      </c>
      <c r="C9484">
        <v>2598019</v>
      </c>
      <c r="D9484" t="s">
        <v>31510</v>
      </c>
      <c r="E9484" t="s">
        <v>31511</v>
      </c>
      <c r="F9484" t="s">
        <v>76</v>
      </c>
      <c r="G9484" t="s">
        <v>36</v>
      </c>
      <c r="H9484">
        <v>14</v>
      </c>
      <c r="I9484" t="s">
        <v>31512</v>
      </c>
      <c r="J9484" t="s">
        <v>31513</v>
      </c>
      <c r="K9484" t="s">
        <v>31514</v>
      </c>
      <c r="L9484" t="s">
        <v>77924</v>
      </c>
    </row>
    <row r="9485" spans="1:12" x14ac:dyDescent="0.15">
      <c r="A9485" t="s">
        <v>12</v>
      </c>
      <c r="B9485">
        <v>2597957</v>
      </c>
      <c r="C9485">
        <v>2597977</v>
      </c>
      <c r="D9485" t="s">
        <v>31510</v>
      </c>
      <c r="E9485" t="s">
        <v>31511</v>
      </c>
      <c r="F9485" t="s">
        <v>76</v>
      </c>
      <c r="G9485" t="s">
        <v>23</v>
      </c>
      <c r="H9485">
        <v>56</v>
      </c>
      <c r="I9485" t="s">
        <v>31515</v>
      </c>
      <c r="J9485" t="s">
        <v>31516</v>
      </c>
      <c r="K9485" t="s">
        <v>31517</v>
      </c>
      <c r="L9485" t="s">
        <v>77971</v>
      </c>
    </row>
    <row r="9486" spans="1:12" x14ac:dyDescent="0.15">
      <c r="A9486" t="s">
        <v>12</v>
      </c>
      <c r="B9486">
        <v>2597931</v>
      </c>
      <c r="C9486">
        <v>2597951</v>
      </c>
      <c r="D9486" t="s">
        <v>31510</v>
      </c>
      <c r="E9486" t="s">
        <v>31511</v>
      </c>
      <c r="F9486" t="s">
        <v>76</v>
      </c>
      <c r="G9486" t="s">
        <v>23</v>
      </c>
      <c r="H9486">
        <v>82</v>
      </c>
      <c r="I9486" t="s">
        <v>31518</v>
      </c>
      <c r="J9486" t="s">
        <v>31519</v>
      </c>
      <c r="K9486" t="s">
        <v>31520</v>
      </c>
      <c r="L9486" t="s">
        <v>78011</v>
      </c>
    </row>
    <row r="9487" spans="1:12" x14ac:dyDescent="0.15">
      <c r="A9487" t="s">
        <v>12</v>
      </c>
      <c r="B9487">
        <v>2597897</v>
      </c>
      <c r="C9487">
        <v>2597917</v>
      </c>
      <c r="D9487" t="s">
        <v>31510</v>
      </c>
      <c r="E9487" t="s">
        <v>31511</v>
      </c>
      <c r="F9487" t="s">
        <v>76</v>
      </c>
      <c r="G9487" t="s">
        <v>23</v>
      </c>
      <c r="H9487">
        <v>116</v>
      </c>
      <c r="I9487" t="s">
        <v>31521</v>
      </c>
      <c r="J9487" t="s">
        <v>31522</v>
      </c>
      <c r="K9487" t="s">
        <v>31523</v>
      </c>
      <c r="L9487" t="s">
        <v>77976</v>
      </c>
    </row>
    <row r="9488" spans="1:12" x14ac:dyDescent="0.15">
      <c r="A9488" t="s">
        <v>12</v>
      </c>
      <c r="B9488">
        <v>2598874</v>
      </c>
      <c r="C9488">
        <v>2598894</v>
      </c>
      <c r="D9488" t="s">
        <v>31524</v>
      </c>
      <c r="E9488" t="s">
        <v>31525</v>
      </c>
      <c r="F9488" t="s">
        <v>76</v>
      </c>
      <c r="G9488" t="s">
        <v>23</v>
      </c>
      <c r="H9488">
        <v>56</v>
      </c>
      <c r="I9488" t="s">
        <v>31526</v>
      </c>
      <c r="J9488" t="s">
        <v>31527</v>
      </c>
      <c r="K9488" t="s">
        <v>31528</v>
      </c>
      <c r="L9488" t="s">
        <v>77971</v>
      </c>
    </row>
    <row r="9489" spans="1:12" x14ac:dyDescent="0.15">
      <c r="A9489" t="s">
        <v>12</v>
      </c>
      <c r="B9489">
        <v>2598854</v>
      </c>
      <c r="C9489">
        <v>2598874</v>
      </c>
      <c r="D9489" t="s">
        <v>31524</v>
      </c>
      <c r="E9489" t="s">
        <v>31525</v>
      </c>
      <c r="F9489" t="s">
        <v>76</v>
      </c>
      <c r="G9489" t="s">
        <v>16</v>
      </c>
      <c r="H9489">
        <v>76</v>
      </c>
      <c r="I9489" t="s">
        <v>31529</v>
      </c>
      <c r="J9489" t="s">
        <v>31530</v>
      </c>
      <c r="K9489" t="s">
        <v>31531</v>
      </c>
      <c r="L9489" t="s">
        <v>77985</v>
      </c>
    </row>
    <row r="9490" spans="1:12" x14ac:dyDescent="0.15">
      <c r="A9490" t="s">
        <v>12</v>
      </c>
      <c r="B9490">
        <v>2598834</v>
      </c>
      <c r="C9490">
        <v>2598854</v>
      </c>
      <c r="D9490" t="s">
        <v>31524</v>
      </c>
      <c r="E9490" t="s">
        <v>31525</v>
      </c>
      <c r="F9490" t="s">
        <v>76</v>
      </c>
      <c r="G9490" t="s">
        <v>32</v>
      </c>
      <c r="H9490">
        <v>96</v>
      </c>
      <c r="I9490" t="s">
        <v>31532</v>
      </c>
      <c r="J9490" t="s">
        <v>31533</v>
      </c>
      <c r="K9490" t="s">
        <v>31534</v>
      </c>
      <c r="L9490" t="s">
        <v>77912</v>
      </c>
    </row>
    <row r="9491" spans="1:12" x14ac:dyDescent="0.15">
      <c r="A9491" t="s">
        <v>12</v>
      </c>
      <c r="B9491">
        <v>2598795</v>
      </c>
      <c r="C9491">
        <v>2598815</v>
      </c>
      <c r="D9491" t="s">
        <v>31524</v>
      </c>
      <c r="E9491" t="s">
        <v>31525</v>
      </c>
      <c r="F9491" t="s">
        <v>76</v>
      </c>
      <c r="G9491" t="s">
        <v>16</v>
      </c>
      <c r="H9491">
        <v>135</v>
      </c>
      <c r="I9491" t="s">
        <v>31535</v>
      </c>
      <c r="J9491" t="s">
        <v>31536</v>
      </c>
      <c r="K9491" t="s">
        <v>31537</v>
      </c>
      <c r="L9491" t="s">
        <v>77978</v>
      </c>
    </row>
    <row r="9492" spans="1:12" x14ac:dyDescent="0.15">
      <c r="A9492" t="s">
        <v>12</v>
      </c>
      <c r="B9492">
        <v>2598981</v>
      </c>
      <c r="C9492">
        <v>2599001</v>
      </c>
      <c r="D9492" t="s">
        <v>31538</v>
      </c>
      <c r="E9492" t="s">
        <v>90</v>
      </c>
      <c r="F9492" t="s">
        <v>15</v>
      </c>
      <c r="G9492" t="s">
        <v>16</v>
      </c>
      <c r="H9492">
        <v>78</v>
      </c>
      <c r="I9492" t="s">
        <v>31539</v>
      </c>
      <c r="J9492" t="s">
        <v>31540</v>
      </c>
      <c r="K9492" t="s">
        <v>31541</v>
      </c>
      <c r="L9492" t="s">
        <v>78000</v>
      </c>
    </row>
    <row r="9493" spans="1:12" x14ac:dyDescent="0.15">
      <c r="A9493" t="s">
        <v>12</v>
      </c>
      <c r="B9493">
        <v>2599013</v>
      </c>
      <c r="C9493">
        <v>2599033</v>
      </c>
      <c r="D9493" t="s">
        <v>31538</v>
      </c>
      <c r="E9493" t="s">
        <v>90</v>
      </c>
      <c r="F9493" t="s">
        <v>15</v>
      </c>
      <c r="G9493" t="s">
        <v>36</v>
      </c>
      <c r="H9493">
        <v>110</v>
      </c>
      <c r="I9493" t="s">
        <v>31542</v>
      </c>
      <c r="J9493" t="s">
        <v>31543</v>
      </c>
      <c r="K9493" t="s">
        <v>31544</v>
      </c>
      <c r="L9493" t="s">
        <v>78030</v>
      </c>
    </row>
    <row r="9494" spans="1:12" x14ac:dyDescent="0.15">
      <c r="A9494" t="s">
        <v>12</v>
      </c>
      <c r="B9494">
        <v>2599036</v>
      </c>
      <c r="C9494">
        <v>2599056</v>
      </c>
      <c r="D9494" t="s">
        <v>31538</v>
      </c>
      <c r="E9494" t="s">
        <v>90</v>
      </c>
      <c r="F9494" t="s">
        <v>15</v>
      </c>
      <c r="G9494" t="s">
        <v>36</v>
      </c>
      <c r="H9494">
        <v>133</v>
      </c>
      <c r="I9494" t="s">
        <v>31545</v>
      </c>
      <c r="J9494" t="s">
        <v>31546</v>
      </c>
      <c r="K9494" t="s">
        <v>31547</v>
      </c>
      <c r="L9494" t="s">
        <v>77995</v>
      </c>
    </row>
    <row r="9495" spans="1:12" x14ac:dyDescent="0.15">
      <c r="A9495" t="s">
        <v>12</v>
      </c>
      <c r="B9495">
        <v>2599057</v>
      </c>
      <c r="C9495">
        <v>2599077</v>
      </c>
      <c r="D9495" t="s">
        <v>31538</v>
      </c>
      <c r="E9495" t="s">
        <v>90</v>
      </c>
      <c r="F9495" t="s">
        <v>15</v>
      </c>
      <c r="G9495" t="s">
        <v>36</v>
      </c>
      <c r="H9495">
        <v>154</v>
      </c>
      <c r="I9495" t="s">
        <v>31548</v>
      </c>
      <c r="J9495" t="s">
        <v>31549</v>
      </c>
      <c r="K9495" t="s">
        <v>31550</v>
      </c>
      <c r="L9495" t="s">
        <v>78107</v>
      </c>
    </row>
    <row r="9496" spans="1:12" x14ac:dyDescent="0.15">
      <c r="A9496" t="s">
        <v>12</v>
      </c>
      <c r="B9496">
        <v>2601144</v>
      </c>
      <c r="C9496">
        <v>2601164</v>
      </c>
      <c r="D9496" t="s">
        <v>31551</v>
      </c>
      <c r="E9496" t="s">
        <v>90</v>
      </c>
      <c r="F9496" t="s">
        <v>15</v>
      </c>
      <c r="G9496" t="s">
        <v>23</v>
      </c>
      <c r="H9496">
        <v>11</v>
      </c>
      <c r="I9496" t="s">
        <v>31552</v>
      </c>
      <c r="J9496" t="s">
        <v>31553</v>
      </c>
      <c r="K9496" t="s">
        <v>31554</v>
      </c>
      <c r="L9496" t="s">
        <v>77974</v>
      </c>
    </row>
    <row r="9497" spans="1:12" x14ac:dyDescent="0.15">
      <c r="A9497" t="s">
        <v>12</v>
      </c>
      <c r="B9497">
        <v>2601191</v>
      </c>
      <c r="C9497">
        <v>2601211</v>
      </c>
      <c r="D9497" t="s">
        <v>31551</v>
      </c>
      <c r="E9497" t="s">
        <v>90</v>
      </c>
      <c r="F9497" t="s">
        <v>15</v>
      </c>
      <c r="G9497" t="s">
        <v>32</v>
      </c>
      <c r="H9497">
        <v>58</v>
      </c>
      <c r="I9497" t="s">
        <v>31555</v>
      </c>
      <c r="J9497" t="s">
        <v>31556</v>
      </c>
      <c r="K9497" t="s">
        <v>31557</v>
      </c>
      <c r="L9497" t="s">
        <v>77911</v>
      </c>
    </row>
    <row r="9498" spans="1:12" x14ac:dyDescent="0.15">
      <c r="A9498" t="s">
        <v>12</v>
      </c>
      <c r="B9498">
        <v>2601239</v>
      </c>
      <c r="C9498">
        <v>2601259</v>
      </c>
      <c r="D9498" t="s">
        <v>31551</v>
      </c>
      <c r="E9498" t="s">
        <v>90</v>
      </c>
      <c r="F9498" t="s">
        <v>15</v>
      </c>
      <c r="G9498" t="s">
        <v>16</v>
      </c>
      <c r="H9498">
        <v>106</v>
      </c>
      <c r="I9498" t="s">
        <v>31558</v>
      </c>
      <c r="J9498" t="s">
        <v>31559</v>
      </c>
      <c r="K9498" t="s">
        <v>31560</v>
      </c>
      <c r="L9498" t="s">
        <v>77914</v>
      </c>
    </row>
    <row r="9499" spans="1:12" x14ac:dyDescent="0.15">
      <c r="A9499" t="s">
        <v>12</v>
      </c>
      <c r="B9499">
        <v>2601262</v>
      </c>
      <c r="C9499">
        <v>2601282</v>
      </c>
      <c r="D9499" t="s">
        <v>31551</v>
      </c>
      <c r="E9499" t="s">
        <v>90</v>
      </c>
      <c r="F9499" t="s">
        <v>15</v>
      </c>
      <c r="G9499" t="s">
        <v>16</v>
      </c>
      <c r="H9499">
        <v>129</v>
      </c>
      <c r="I9499" t="s">
        <v>31561</v>
      </c>
      <c r="J9499" t="s">
        <v>31562</v>
      </c>
      <c r="K9499" t="s">
        <v>31563</v>
      </c>
      <c r="L9499" t="s">
        <v>77988</v>
      </c>
    </row>
    <row r="9500" spans="1:12" x14ac:dyDescent="0.15">
      <c r="A9500" t="s">
        <v>12</v>
      </c>
      <c r="B9500">
        <v>2605438</v>
      </c>
      <c r="C9500">
        <v>2605458</v>
      </c>
      <c r="D9500" t="s">
        <v>31564</v>
      </c>
      <c r="E9500" t="s">
        <v>90</v>
      </c>
      <c r="F9500" t="s">
        <v>15</v>
      </c>
      <c r="G9500" t="s">
        <v>32</v>
      </c>
      <c r="H9500">
        <v>1</v>
      </c>
      <c r="I9500" t="s">
        <v>31565</v>
      </c>
      <c r="J9500" t="s">
        <v>31566</v>
      </c>
      <c r="K9500" t="s">
        <v>31567</v>
      </c>
      <c r="L9500" t="s">
        <v>77917</v>
      </c>
    </row>
    <row r="9501" spans="1:12" x14ac:dyDescent="0.15">
      <c r="A9501" t="s">
        <v>12</v>
      </c>
      <c r="B9501">
        <v>2605492</v>
      </c>
      <c r="C9501">
        <v>2605512</v>
      </c>
      <c r="D9501" t="s">
        <v>31564</v>
      </c>
      <c r="E9501" t="s">
        <v>90</v>
      </c>
      <c r="F9501" t="s">
        <v>15</v>
      </c>
      <c r="G9501" t="s">
        <v>16</v>
      </c>
      <c r="H9501">
        <v>55</v>
      </c>
      <c r="I9501" t="s">
        <v>31568</v>
      </c>
      <c r="J9501" t="s">
        <v>31569</v>
      </c>
      <c r="K9501" t="s">
        <v>31570</v>
      </c>
      <c r="L9501" t="s">
        <v>77992</v>
      </c>
    </row>
    <row r="9502" spans="1:12" x14ac:dyDescent="0.15">
      <c r="A9502" t="s">
        <v>12</v>
      </c>
      <c r="B9502">
        <v>2605512</v>
      </c>
      <c r="C9502">
        <v>2605532</v>
      </c>
      <c r="D9502" t="s">
        <v>31564</v>
      </c>
      <c r="E9502" t="s">
        <v>90</v>
      </c>
      <c r="F9502" t="s">
        <v>15</v>
      </c>
      <c r="G9502" t="s">
        <v>16</v>
      </c>
      <c r="H9502">
        <v>75</v>
      </c>
      <c r="I9502" t="s">
        <v>31571</v>
      </c>
      <c r="J9502" t="s">
        <v>31572</v>
      </c>
      <c r="K9502" t="s">
        <v>31573</v>
      </c>
      <c r="L9502" t="s">
        <v>78027</v>
      </c>
    </row>
    <row r="9503" spans="1:12" x14ac:dyDescent="0.15">
      <c r="A9503" t="s">
        <v>12</v>
      </c>
      <c r="B9503">
        <v>2605532</v>
      </c>
      <c r="C9503">
        <v>2605552</v>
      </c>
      <c r="D9503" t="s">
        <v>31564</v>
      </c>
      <c r="E9503" t="s">
        <v>90</v>
      </c>
      <c r="F9503" t="s">
        <v>15</v>
      </c>
      <c r="G9503" t="s">
        <v>23</v>
      </c>
      <c r="H9503">
        <v>95</v>
      </c>
      <c r="I9503" t="s">
        <v>31574</v>
      </c>
      <c r="J9503" t="s">
        <v>31575</v>
      </c>
      <c r="K9503" t="s">
        <v>31576</v>
      </c>
      <c r="L9503" t="s">
        <v>77920</v>
      </c>
    </row>
    <row r="9504" spans="1:12" x14ac:dyDescent="0.15">
      <c r="A9504" t="s">
        <v>12</v>
      </c>
      <c r="B9504">
        <v>2607604</v>
      </c>
      <c r="C9504">
        <v>2607624</v>
      </c>
      <c r="D9504" t="s">
        <v>31577</v>
      </c>
      <c r="E9504" t="s">
        <v>90</v>
      </c>
      <c r="F9504" t="s">
        <v>76</v>
      </c>
      <c r="G9504" t="s">
        <v>16</v>
      </c>
      <c r="H9504">
        <v>25</v>
      </c>
      <c r="I9504" t="s">
        <v>31578</v>
      </c>
      <c r="J9504" t="s">
        <v>31579</v>
      </c>
      <c r="K9504" t="s">
        <v>31580</v>
      </c>
      <c r="L9504" t="s">
        <v>78012</v>
      </c>
    </row>
    <row r="9505" spans="1:12" x14ac:dyDescent="0.15">
      <c r="A9505" t="s">
        <v>12</v>
      </c>
      <c r="B9505">
        <v>2607561</v>
      </c>
      <c r="C9505">
        <v>2607581</v>
      </c>
      <c r="D9505" t="s">
        <v>31577</v>
      </c>
      <c r="E9505" t="s">
        <v>90</v>
      </c>
      <c r="F9505" t="s">
        <v>76</v>
      </c>
      <c r="G9505" t="s">
        <v>36</v>
      </c>
      <c r="H9505">
        <v>68</v>
      </c>
      <c r="I9505" t="s">
        <v>31581</v>
      </c>
      <c r="J9505" t="s">
        <v>31582</v>
      </c>
      <c r="K9505" t="s">
        <v>31583</v>
      </c>
      <c r="L9505" t="s">
        <v>77962</v>
      </c>
    </row>
    <row r="9506" spans="1:12" x14ac:dyDescent="0.15">
      <c r="A9506" t="s">
        <v>12</v>
      </c>
      <c r="B9506">
        <v>2607484</v>
      </c>
      <c r="C9506">
        <v>2607504</v>
      </c>
      <c r="D9506" t="s">
        <v>31577</v>
      </c>
      <c r="E9506" t="s">
        <v>90</v>
      </c>
      <c r="F9506" t="s">
        <v>76</v>
      </c>
      <c r="G9506" t="s">
        <v>16</v>
      </c>
      <c r="H9506">
        <v>145</v>
      </c>
      <c r="I9506" t="s">
        <v>31584</v>
      </c>
      <c r="J9506" t="s">
        <v>31585</v>
      </c>
      <c r="K9506" t="s">
        <v>31586</v>
      </c>
      <c r="L9506" t="s">
        <v>77915</v>
      </c>
    </row>
    <row r="9507" spans="1:12" x14ac:dyDescent="0.15">
      <c r="A9507" t="s">
        <v>12</v>
      </c>
      <c r="B9507">
        <v>2607454</v>
      </c>
      <c r="C9507">
        <v>2607474</v>
      </c>
      <c r="D9507" t="s">
        <v>31577</v>
      </c>
      <c r="E9507" t="s">
        <v>90</v>
      </c>
      <c r="F9507" t="s">
        <v>76</v>
      </c>
      <c r="G9507" t="s">
        <v>36</v>
      </c>
      <c r="H9507">
        <v>175</v>
      </c>
      <c r="I9507" t="s">
        <v>31587</v>
      </c>
      <c r="J9507" t="s">
        <v>31588</v>
      </c>
      <c r="K9507" t="s">
        <v>31589</v>
      </c>
      <c r="L9507" t="s">
        <v>78059</v>
      </c>
    </row>
    <row r="9508" spans="1:12" x14ac:dyDescent="0.15">
      <c r="A9508" t="s">
        <v>12</v>
      </c>
      <c r="B9508">
        <v>2608732</v>
      </c>
      <c r="C9508">
        <v>2608752</v>
      </c>
      <c r="D9508" t="s">
        <v>31590</v>
      </c>
      <c r="E9508" t="s">
        <v>90</v>
      </c>
      <c r="F9508" t="s">
        <v>76</v>
      </c>
      <c r="G9508" t="s">
        <v>16</v>
      </c>
      <c r="H9508">
        <v>9</v>
      </c>
      <c r="I9508" t="s">
        <v>31591</v>
      </c>
      <c r="J9508" t="s">
        <v>31592</v>
      </c>
      <c r="K9508" t="s">
        <v>31593</v>
      </c>
      <c r="L9508" t="s">
        <v>77939</v>
      </c>
    </row>
    <row r="9509" spans="1:12" x14ac:dyDescent="0.15">
      <c r="A9509" t="s">
        <v>12</v>
      </c>
      <c r="B9509">
        <v>2608689</v>
      </c>
      <c r="C9509">
        <v>2608709</v>
      </c>
      <c r="D9509" t="s">
        <v>31590</v>
      </c>
      <c r="E9509" t="s">
        <v>90</v>
      </c>
      <c r="F9509" t="s">
        <v>76</v>
      </c>
      <c r="G9509" t="s">
        <v>36</v>
      </c>
      <c r="H9509">
        <v>52</v>
      </c>
      <c r="I9509" t="s">
        <v>31594</v>
      </c>
      <c r="J9509" t="s">
        <v>31595</v>
      </c>
      <c r="K9509" t="s">
        <v>31596</v>
      </c>
      <c r="L9509" t="s">
        <v>77959</v>
      </c>
    </row>
    <row r="9510" spans="1:12" x14ac:dyDescent="0.15">
      <c r="A9510" t="s">
        <v>12</v>
      </c>
      <c r="B9510">
        <v>2608662</v>
      </c>
      <c r="C9510">
        <v>2608682</v>
      </c>
      <c r="D9510" t="s">
        <v>31590</v>
      </c>
      <c r="E9510" t="s">
        <v>90</v>
      </c>
      <c r="F9510" t="s">
        <v>76</v>
      </c>
      <c r="G9510" t="s">
        <v>16</v>
      </c>
      <c r="H9510">
        <v>79</v>
      </c>
      <c r="I9510" t="s">
        <v>31597</v>
      </c>
      <c r="J9510" t="s">
        <v>31598</v>
      </c>
      <c r="K9510" t="s">
        <v>31599</v>
      </c>
      <c r="L9510" t="s">
        <v>77993</v>
      </c>
    </row>
    <row r="9511" spans="1:12" x14ac:dyDescent="0.15">
      <c r="A9511" t="s">
        <v>12</v>
      </c>
      <c r="B9511">
        <v>2608640</v>
      </c>
      <c r="C9511">
        <v>2608660</v>
      </c>
      <c r="D9511" t="s">
        <v>31590</v>
      </c>
      <c r="E9511" t="s">
        <v>90</v>
      </c>
      <c r="F9511" t="s">
        <v>76</v>
      </c>
      <c r="G9511" t="s">
        <v>32</v>
      </c>
      <c r="H9511">
        <v>101</v>
      </c>
      <c r="I9511" t="s">
        <v>31600</v>
      </c>
      <c r="J9511" t="s">
        <v>31601</v>
      </c>
      <c r="K9511" t="s">
        <v>31602</v>
      </c>
      <c r="L9511" t="s">
        <v>77997</v>
      </c>
    </row>
    <row r="9512" spans="1:12" x14ac:dyDescent="0.15">
      <c r="A9512" t="s">
        <v>12</v>
      </c>
      <c r="B9512">
        <v>2609737</v>
      </c>
      <c r="C9512">
        <v>2609757</v>
      </c>
      <c r="D9512" t="s">
        <v>31603</v>
      </c>
      <c r="E9512" t="s">
        <v>90</v>
      </c>
      <c r="F9512" t="s">
        <v>76</v>
      </c>
      <c r="G9512" t="s">
        <v>32</v>
      </c>
      <c r="H9512">
        <v>1</v>
      </c>
      <c r="I9512" t="s">
        <v>31604</v>
      </c>
      <c r="J9512" t="s">
        <v>31605</v>
      </c>
      <c r="K9512" t="s">
        <v>31606</v>
      </c>
      <c r="L9512" t="s">
        <v>77917</v>
      </c>
    </row>
    <row r="9513" spans="1:12" x14ac:dyDescent="0.15">
      <c r="A9513" t="s">
        <v>12</v>
      </c>
      <c r="B9513">
        <v>2609699</v>
      </c>
      <c r="C9513">
        <v>2609719</v>
      </c>
      <c r="D9513" t="s">
        <v>31603</v>
      </c>
      <c r="E9513" t="s">
        <v>90</v>
      </c>
      <c r="F9513" t="s">
        <v>76</v>
      </c>
      <c r="G9513" t="s">
        <v>36</v>
      </c>
      <c r="H9513">
        <v>39</v>
      </c>
      <c r="I9513" t="s">
        <v>31607</v>
      </c>
      <c r="J9513" t="s">
        <v>31608</v>
      </c>
      <c r="K9513" t="s">
        <v>31609</v>
      </c>
      <c r="L9513" t="s">
        <v>78041</v>
      </c>
    </row>
    <row r="9514" spans="1:12" x14ac:dyDescent="0.15">
      <c r="A9514" t="s">
        <v>12</v>
      </c>
      <c r="B9514">
        <v>2609660</v>
      </c>
      <c r="C9514">
        <v>2609680</v>
      </c>
      <c r="D9514" t="s">
        <v>31603</v>
      </c>
      <c r="E9514" t="s">
        <v>90</v>
      </c>
      <c r="F9514" t="s">
        <v>76</v>
      </c>
      <c r="G9514" t="s">
        <v>16</v>
      </c>
      <c r="H9514">
        <v>78</v>
      </c>
      <c r="I9514" t="s">
        <v>31610</v>
      </c>
      <c r="J9514" t="s">
        <v>31611</v>
      </c>
      <c r="K9514" t="s">
        <v>31612</v>
      </c>
      <c r="L9514" t="s">
        <v>78000</v>
      </c>
    </row>
    <row r="9515" spans="1:12" x14ac:dyDescent="0.15">
      <c r="A9515" t="s">
        <v>12</v>
      </c>
      <c r="B9515">
        <v>2609629</v>
      </c>
      <c r="C9515">
        <v>2609649</v>
      </c>
      <c r="D9515" t="s">
        <v>31603</v>
      </c>
      <c r="E9515" t="s">
        <v>90</v>
      </c>
      <c r="F9515" t="s">
        <v>76</v>
      </c>
      <c r="G9515" t="s">
        <v>16</v>
      </c>
      <c r="H9515">
        <v>109</v>
      </c>
      <c r="I9515" t="s">
        <v>31613</v>
      </c>
      <c r="J9515" t="s">
        <v>31614</v>
      </c>
      <c r="K9515" t="s">
        <v>31615</v>
      </c>
      <c r="L9515" t="s">
        <v>77947</v>
      </c>
    </row>
    <row r="9516" spans="1:12" x14ac:dyDescent="0.15">
      <c r="A9516" t="s">
        <v>12</v>
      </c>
      <c r="B9516">
        <v>2609983</v>
      </c>
      <c r="C9516">
        <v>2610003</v>
      </c>
      <c r="D9516" t="s">
        <v>31616</v>
      </c>
      <c r="E9516" t="s">
        <v>90</v>
      </c>
      <c r="F9516" t="s">
        <v>15</v>
      </c>
      <c r="G9516" t="s">
        <v>36</v>
      </c>
      <c r="H9516">
        <v>0</v>
      </c>
      <c r="I9516" t="s">
        <v>31617</v>
      </c>
      <c r="J9516" t="s">
        <v>31618</v>
      </c>
      <c r="K9516" t="s">
        <v>31619</v>
      </c>
      <c r="L9516" t="s">
        <v>77980</v>
      </c>
    </row>
    <row r="9517" spans="1:12" x14ac:dyDescent="0.15">
      <c r="A9517" t="s">
        <v>12</v>
      </c>
      <c r="B9517">
        <v>2610014</v>
      </c>
      <c r="C9517">
        <v>2610034</v>
      </c>
      <c r="D9517" t="s">
        <v>31616</v>
      </c>
      <c r="E9517" t="s">
        <v>90</v>
      </c>
      <c r="F9517" t="s">
        <v>15</v>
      </c>
      <c r="G9517" t="s">
        <v>32</v>
      </c>
      <c r="H9517">
        <v>31</v>
      </c>
      <c r="I9517" t="s">
        <v>31620</v>
      </c>
      <c r="J9517" t="s">
        <v>31621</v>
      </c>
      <c r="K9517" t="s">
        <v>31622</v>
      </c>
      <c r="L9517" t="s">
        <v>77910</v>
      </c>
    </row>
    <row r="9518" spans="1:12" x14ac:dyDescent="0.15">
      <c r="A9518" t="s">
        <v>12</v>
      </c>
      <c r="B9518">
        <v>2610035</v>
      </c>
      <c r="C9518">
        <v>2610055</v>
      </c>
      <c r="D9518" t="s">
        <v>31616</v>
      </c>
      <c r="E9518" t="s">
        <v>90</v>
      </c>
      <c r="F9518" t="s">
        <v>15</v>
      </c>
      <c r="G9518" t="s">
        <v>16</v>
      </c>
      <c r="H9518">
        <v>52</v>
      </c>
      <c r="I9518" t="s">
        <v>31623</v>
      </c>
      <c r="J9518" t="s">
        <v>31624</v>
      </c>
      <c r="K9518" t="s">
        <v>31625</v>
      </c>
      <c r="L9518" t="s">
        <v>77959</v>
      </c>
    </row>
    <row r="9519" spans="1:12" x14ac:dyDescent="0.15">
      <c r="A9519" t="s">
        <v>12</v>
      </c>
      <c r="B9519">
        <v>2610055</v>
      </c>
      <c r="C9519">
        <v>2610075</v>
      </c>
      <c r="D9519" t="s">
        <v>31616</v>
      </c>
      <c r="E9519" t="s">
        <v>90</v>
      </c>
      <c r="F9519" t="s">
        <v>15</v>
      </c>
      <c r="G9519" t="s">
        <v>16</v>
      </c>
      <c r="H9519">
        <v>72</v>
      </c>
      <c r="I9519" t="s">
        <v>31626</v>
      </c>
      <c r="J9519" t="s">
        <v>31627</v>
      </c>
      <c r="K9519" t="s">
        <v>31628</v>
      </c>
      <c r="L9519" t="s">
        <v>78066</v>
      </c>
    </row>
    <row r="9520" spans="1:12" x14ac:dyDescent="0.15">
      <c r="A9520" t="s">
        <v>12</v>
      </c>
      <c r="B9520">
        <v>2611338</v>
      </c>
      <c r="C9520">
        <v>2611358</v>
      </c>
      <c r="D9520" t="s">
        <v>31629</v>
      </c>
      <c r="E9520" t="s">
        <v>90</v>
      </c>
      <c r="F9520" t="s">
        <v>15</v>
      </c>
      <c r="G9520" t="s">
        <v>36</v>
      </c>
      <c r="H9520">
        <v>13</v>
      </c>
      <c r="I9520" t="s">
        <v>31630</v>
      </c>
      <c r="J9520" t="s">
        <v>31631</v>
      </c>
      <c r="K9520" t="s">
        <v>31632</v>
      </c>
      <c r="L9520" t="s">
        <v>77935</v>
      </c>
    </row>
    <row r="9521" spans="1:12" x14ac:dyDescent="0.15">
      <c r="A9521" t="s">
        <v>12</v>
      </c>
      <c r="B9521">
        <v>2611362</v>
      </c>
      <c r="C9521">
        <v>2611382</v>
      </c>
      <c r="D9521" t="s">
        <v>31629</v>
      </c>
      <c r="E9521" t="s">
        <v>90</v>
      </c>
      <c r="F9521" t="s">
        <v>15</v>
      </c>
      <c r="G9521" t="s">
        <v>32</v>
      </c>
      <c r="H9521">
        <v>37</v>
      </c>
      <c r="I9521" t="s">
        <v>31633</v>
      </c>
      <c r="J9521" t="s">
        <v>31634</v>
      </c>
      <c r="K9521" t="s">
        <v>31635</v>
      </c>
      <c r="L9521" t="s">
        <v>77906</v>
      </c>
    </row>
    <row r="9522" spans="1:12" x14ac:dyDescent="0.15">
      <c r="A9522" t="s">
        <v>12</v>
      </c>
      <c r="B9522">
        <v>2611392</v>
      </c>
      <c r="C9522">
        <v>2611412</v>
      </c>
      <c r="D9522" t="s">
        <v>31629</v>
      </c>
      <c r="E9522" t="s">
        <v>90</v>
      </c>
      <c r="F9522" t="s">
        <v>15</v>
      </c>
      <c r="G9522" t="s">
        <v>36</v>
      </c>
      <c r="H9522">
        <v>67</v>
      </c>
      <c r="I9522" t="s">
        <v>31636</v>
      </c>
      <c r="J9522" t="s">
        <v>31637</v>
      </c>
      <c r="K9522" t="s">
        <v>31638</v>
      </c>
      <c r="L9522" t="s">
        <v>77981</v>
      </c>
    </row>
    <row r="9523" spans="1:12" x14ac:dyDescent="0.15">
      <c r="A9523" t="s">
        <v>12</v>
      </c>
      <c r="B9523">
        <v>2611425</v>
      </c>
      <c r="C9523">
        <v>2611445</v>
      </c>
      <c r="D9523" t="s">
        <v>31629</v>
      </c>
      <c r="E9523" t="s">
        <v>90</v>
      </c>
      <c r="F9523" t="s">
        <v>15</v>
      </c>
      <c r="G9523" t="s">
        <v>32</v>
      </c>
      <c r="H9523">
        <v>100</v>
      </c>
      <c r="I9523" t="s">
        <v>31639</v>
      </c>
      <c r="J9523" t="s">
        <v>31640</v>
      </c>
      <c r="K9523" t="s">
        <v>31641</v>
      </c>
      <c r="L9523" t="s">
        <v>77953</v>
      </c>
    </row>
    <row r="9524" spans="1:12" x14ac:dyDescent="0.15">
      <c r="A9524" t="s">
        <v>12</v>
      </c>
      <c r="B9524">
        <v>2612134</v>
      </c>
      <c r="C9524">
        <v>2612154</v>
      </c>
      <c r="D9524" t="s">
        <v>31642</v>
      </c>
      <c r="E9524" t="s">
        <v>90</v>
      </c>
      <c r="F9524" t="s">
        <v>15</v>
      </c>
      <c r="G9524" t="s">
        <v>16</v>
      </c>
      <c r="H9524">
        <v>16</v>
      </c>
      <c r="I9524" t="s">
        <v>31643</v>
      </c>
      <c r="J9524" t="s">
        <v>31644</v>
      </c>
      <c r="K9524" t="s">
        <v>31645</v>
      </c>
      <c r="L9524" t="s">
        <v>77905</v>
      </c>
    </row>
    <row r="9525" spans="1:12" x14ac:dyDescent="0.15">
      <c r="A9525" t="s">
        <v>12</v>
      </c>
      <c r="B9525">
        <v>2612172</v>
      </c>
      <c r="C9525">
        <v>2612192</v>
      </c>
      <c r="D9525" t="s">
        <v>31642</v>
      </c>
      <c r="E9525" t="s">
        <v>90</v>
      </c>
      <c r="F9525" t="s">
        <v>15</v>
      </c>
      <c r="G9525" t="s">
        <v>16</v>
      </c>
      <c r="H9525">
        <v>54</v>
      </c>
      <c r="I9525" t="s">
        <v>31646</v>
      </c>
      <c r="J9525" t="s">
        <v>31647</v>
      </c>
      <c r="K9525" t="s">
        <v>31648</v>
      </c>
      <c r="L9525" t="s">
        <v>77961</v>
      </c>
    </row>
    <row r="9526" spans="1:12" x14ac:dyDescent="0.15">
      <c r="A9526" t="s">
        <v>12</v>
      </c>
      <c r="B9526">
        <v>2612213</v>
      </c>
      <c r="C9526">
        <v>2612233</v>
      </c>
      <c r="D9526" t="s">
        <v>31642</v>
      </c>
      <c r="E9526" t="s">
        <v>90</v>
      </c>
      <c r="F9526" t="s">
        <v>15</v>
      </c>
      <c r="G9526" t="s">
        <v>32</v>
      </c>
      <c r="H9526">
        <v>95</v>
      </c>
      <c r="I9526" t="s">
        <v>31649</v>
      </c>
      <c r="J9526" t="s">
        <v>31650</v>
      </c>
      <c r="K9526" t="s">
        <v>31651</v>
      </c>
      <c r="L9526" t="s">
        <v>77920</v>
      </c>
    </row>
    <row r="9527" spans="1:12" x14ac:dyDescent="0.15">
      <c r="A9527" t="s">
        <v>12</v>
      </c>
      <c r="B9527">
        <v>2612258</v>
      </c>
      <c r="C9527">
        <v>2612278</v>
      </c>
      <c r="D9527" t="s">
        <v>31642</v>
      </c>
      <c r="E9527" t="s">
        <v>90</v>
      </c>
      <c r="F9527" t="s">
        <v>15</v>
      </c>
      <c r="G9527" t="s">
        <v>16</v>
      </c>
      <c r="H9527">
        <v>140</v>
      </c>
      <c r="I9527" t="s">
        <v>31652</v>
      </c>
      <c r="J9527" t="s">
        <v>31653</v>
      </c>
      <c r="K9527" t="s">
        <v>31654</v>
      </c>
      <c r="L9527" t="s">
        <v>78038</v>
      </c>
    </row>
    <row r="9528" spans="1:12" x14ac:dyDescent="0.15">
      <c r="A9528" t="s">
        <v>12</v>
      </c>
      <c r="B9528">
        <v>2613850</v>
      </c>
      <c r="C9528">
        <v>2613870</v>
      </c>
      <c r="D9528" t="s">
        <v>31655</v>
      </c>
      <c r="E9528" t="s">
        <v>90</v>
      </c>
      <c r="F9528" t="s">
        <v>15</v>
      </c>
      <c r="G9528" t="s">
        <v>36</v>
      </c>
      <c r="H9528">
        <v>0</v>
      </c>
      <c r="I9528" t="s">
        <v>31656</v>
      </c>
      <c r="J9528" t="s">
        <v>31657</v>
      </c>
      <c r="K9528" t="s">
        <v>31658</v>
      </c>
      <c r="L9528" t="s">
        <v>77980</v>
      </c>
    </row>
    <row r="9529" spans="1:12" x14ac:dyDescent="0.15">
      <c r="A9529" t="s">
        <v>12</v>
      </c>
      <c r="B9529">
        <v>2613872</v>
      </c>
      <c r="C9529">
        <v>2613892</v>
      </c>
      <c r="D9529" t="s">
        <v>31655</v>
      </c>
      <c r="E9529" t="s">
        <v>90</v>
      </c>
      <c r="F9529" t="s">
        <v>15</v>
      </c>
      <c r="G9529" t="s">
        <v>16</v>
      </c>
      <c r="H9529">
        <v>22</v>
      </c>
      <c r="I9529" t="s">
        <v>31659</v>
      </c>
      <c r="J9529" t="s">
        <v>31660</v>
      </c>
      <c r="K9529" t="s">
        <v>31661</v>
      </c>
      <c r="L9529" t="s">
        <v>77948</v>
      </c>
    </row>
    <row r="9530" spans="1:12" x14ac:dyDescent="0.15">
      <c r="A9530" t="s">
        <v>12</v>
      </c>
      <c r="B9530">
        <v>2613912</v>
      </c>
      <c r="C9530">
        <v>2613932</v>
      </c>
      <c r="D9530" t="s">
        <v>31655</v>
      </c>
      <c r="E9530" t="s">
        <v>90</v>
      </c>
      <c r="F9530" t="s">
        <v>15</v>
      </c>
      <c r="G9530" t="s">
        <v>23</v>
      </c>
      <c r="H9530">
        <v>62</v>
      </c>
      <c r="I9530" t="s">
        <v>31662</v>
      </c>
      <c r="J9530" t="s">
        <v>31663</v>
      </c>
      <c r="K9530" t="s">
        <v>31664</v>
      </c>
      <c r="L9530" t="s">
        <v>77949</v>
      </c>
    </row>
    <row r="9531" spans="1:12" x14ac:dyDescent="0.15">
      <c r="A9531" t="s">
        <v>12</v>
      </c>
      <c r="B9531">
        <v>2613951</v>
      </c>
      <c r="C9531">
        <v>2613971</v>
      </c>
      <c r="D9531" t="s">
        <v>31655</v>
      </c>
      <c r="E9531" t="s">
        <v>90</v>
      </c>
      <c r="F9531" t="s">
        <v>15</v>
      </c>
      <c r="G9531" t="s">
        <v>32</v>
      </c>
      <c r="H9531">
        <v>101</v>
      </c>
      <c r="I9531" t="s">
        <v>31665</v>
      </c>
      <c r="J9531" t="s">
        <v>31666</v>
      </c>
      <c r="K9531" t="s">
        <v>31667</v>
      </c>
      <c r="L9531" t="s">
        <v>77997</v>
      </c>
    </row>
    <row r="9532" spans="1:12" x14ac:dyDescent="0.15">
      <c r="A9532" t="s">
        <v>12</v>
      </c>
      <c r="B9532">
        <v>2615181</v>
      </c>
      <c r="C9532">
        <v>2615201</v>
      </c>
      <c r="D9532" t="s">
        <v>31668</v>
      </c>
      <c r="E9532" t="s">
        <v>90</v>
      </c>
      <c r="F9532" t="s">
        <v>15</v>
      </c>
      <c r="G9532" t="s">
        <v>16</v>
      </c>
      <c r="H9532">
        <v>90</v>
      </c>
      <c r="I9532" t="s">
        <v>31669</v>
      </c>
      <c r="J9532" t="s">
        <v>31670</v>
      </c>
      <c r="K9532" t="s">
        <v>31671</v>
      </c>
      <c r="L9532" t="s">
        <v>78017</v>
      </c>
    </row>
    <row r="9533" spans="1:12" x14ac:dyDescent="0.15">
      <c r="A9533" t="s">
        <v>12</v>
      </c>
      <c r="B9533">
        <v>2615230</v>
      </c>
      <c r="C9533">
        <v>2615250</v>
      </c>
      <c r="D9533" t="s">
        <v>31668</v>
      </c>
      <c r="E9533" t="s">
        <v>90</v>
      </c>
      <c r="F9533" t="s">
        <v>15</v>
      </c>
      <c r="G9533" t="s">
        <v>36</v>
      </c>
      <c r="H9533">
        <v>139</v>
      </c>
      <c r="I9533" t="s">
        <v>31672</v>
      </c>
      <c r="J9533" t="s">
        <v>31673</v>
      </c>
      <c r="K9533" t="s">
        <v>31674</v>
      </c>
      <c r="L9533" t="s">
        <v>78029</v>
      </c>
    </row>
    <row r="9534" spans="1:12" x14ac:dyDescent="0.15">
      <c r="A9534" t="s">
        <v>12</v>
      </c>
      <c r="B9534">
        <v>2615270</v>
      </c>
      <c r="C9534">
        <v>2615290</v>
      </c>
      <c r="D9534" t="s">
        <v>31668</v>
      </c>
      <c r="E9534" t="s">
        <v>90</v>
      </c>
      <c r="F9534" t="s">
        <v>15</v>
      </c>
      <c r="G9534" t="s">
        <v>23</v>
      </c>
      <c r="H9534">
        <v>179</v>
      </c>
      <c r="I9534" t="s">
        <v>31675</v>
      </c>
      <c r="J9534" t="s">
        <v>31676</v>
      </c>
      <c r="K9534" t="s">
        <v>31677</v>
      </c>
      <c r="L9534" t="s">
        <v>78163</v>
      </c>
    </row>
    <row r="9535" spans="1:12" x14ac:dyDescent="0.15">
      <c r="A9535" t="s">
        <v>12</v>
      </c>
      <c r="B9535">
        <v>2615293</v>
      </c>
      <c r="C9535">
        <v>2615313</v>
      </c>
      <c r="D9535" t="s">
        <v>31668</v>
      </c>
      <c r="E9535" t="s">
        <v>90</v>
      </c>
      <c r="F9535" t="s">
        <v>15</v>
      </c>
      <c r="G9535" t="s">
        <v>16</v>
      </c>
      <c r="H9535">
        <v>202</v>
      </c>
      <c r="I9535" t="s">
        <v>31678</v>
      </c>
      <c r="J9535" t="s">
        <v>31679</v>
      </c>
      <c r="K9535" t="s">
        <v>31680</v>
      </c>
      <c r="L9535" t="s">
        <v>78164</v>
      </c>
    </row>
    <row r="9536" spans="1:12" x14ac:dyDescent="0.15">
      <c r="A9536" t="s">
        <v>12</v>
      </c>
      <c r="B9536">
        <v>2615529</v>
      </c>
      <c r="C9536">
        <v>2615549</v>
      </c>
      <c r="D9536" t="s">
        <v>31681</v>
      </c>
      <c r="E9536" t="s">
        <v>90</v>
      </c>
      <c r="F9536" t="s">
        <v>15</v>
      </c>
      <c r="G9536" t="s">
        <v>32</v>
      </c>
      <c r="H9536">
        <v>35</v>
      </c>
      <c r="I9536" t="s">
        <v>31682</v>
      </c>
      <c r="J9536" t="s">
        <v>31683</v>
      </c>
      <c r="K9536" t="s">
        <v>31684</v>
      </c>
      <c r="L9536" t="s">
        <v>77936</v>
      </c>
    </row>
    <row r="9537" spans="1:12" x14ac:dyDescent="0.15">
      <c r="A9537" t="s">
        <v>12</v>
      </c>
      <c r="B9537">
        <v>2615582</v>
      </c>
      <c r="C9537">
        <v>2615602</v>
      </c>
      <c r="D9537" t="s">
        <v>31681</v>
      </c>
      <c r="E9537" t="s">
        <v>90</v>
      </c>
      <c r="F9537" t="s">
        <v>15</v>
      </c>
      <c r="G9537" t="s">
        <v>32</v>
      </c>
      <c r="H9537">
        <v>88</v>
      </c>
      <c r="I9537" t="s">
        <v>31685</v>
      </c>
      <c r="J9537" t="s">
        <v>31686</v>
      </c>
      <c r="K9537" t="s">
        <v>31687</v>
      </c>
      <c r="L9537" t="s">
        <v>77923</v>
      </c>
    </row>
    <row r="9538" spans="1:12" x14ac:dyDescent="0.15">
      <c r="A9538" t="s">
        <v>12</v>
      </c>
      <c r="B9538">
        <v>2615602</v>
      </c>
      <c r="C9538">
        <v>2615622</v>
      </c>
      <c r="D9538" t="s">
        <v>31681</v>
      </c>
      <c r="E9538" t="s">
        <v>90</v>
      </c>
      <c r="F9538" t="s">
        <v>15</v>
      </c>
      <c r="G9538" t="s">
        <v>36</v>
      </c>
      <c r="H9538">
        <v>108</v>
      </c>
      <c r="I9538" t="s">
        <v>31688</v>
      </c>
      <c r="J9538" t="s">
        <v>31689</v>
      </c>
      <c r="K9538" t="s">
        <v>31690</v>
      </c>
      <c r="L9538" t="s">
        <v>77994</v>
      </c>
    </row>
    <row r="9539" spans="1:12" x14ac:dyDescent="0.15">
      <c r="A9539" t="s">
        <v>12</v>
      </c>
      <c r="B9539">
        <v>2615642</v>
      </c>
      <c r="C9539">
        <v>2615662</v>
      </c>
      <c r="D9539" t="s">
        <v>31681</v>
      </c>
      <c r="E9539" t="s">
        <v>90</v>
      </c>
      <c r="F9539" t="s">
        <v>15</v>
      </c>
      <c r="G9539" t="s">
        <v>16</v>
      </c>
      <c r="H9539">
        <v>148</v>
      </c>
      <c r="I9539" t="s">
        <v>31691</v>
      </c>
      <c r="J9539" t="s">
        <v>31692</v>
      </c>
      <c r="K9539" t="s">
        <v>31693</v>
      </c>
      <c r="L9539" t="s">
        <v>78043</v>
      </c>
    </row>
    <row r="9540" spans="1:12" x14ac:dyDescent="0.15">
      <c r="A9540" t="s">
        <v>12</v>
      </c>
      <c r="B9540">
        <v>2615910</v>
      </c>
      <c r="C9540">
        <v>2615930</v>
      </c>
      <c r="D9540" t="s">
        <v>31694</v>
      </c>
      <c r="E9540" t="s">
        <v>90</v>
      </c>
      <c r="F9540" t="s">
        <v>15</v>
      </c>
      <c r="G9540" t="s">
        <v>16</v>
      </c>
      <c r="H9540">
        <v>6</v>
      </c>
      <c r="I9540" t="s">
        <v>31695</v>
      </c>
      <c r="J9540" t="s">
        <v>31696</v>
      </c>
      <c r="K9540" t="s">
        <v>31697</v>
      </c>
      <c r="L9540" t="s">
        <v>78025</v>
      </c>
    </row>
    <row r="9541" spans="1:12" x14ac:dyDescent="0.15">
      <c r="A9541" t="s">
        <v>12</v>
      </c>
      <c r="B9541">
        <v>2615936</v>
      </c>
      <c r="C9541">
        <v>2615956</v>
      </c>
      <c r="D9541" t="s">
        <v>31694</v>
      </c>
      <c r="E9541" t="s">
        <v>90</v>
      </c>
      <c r="F9541" t="s">
        <v>15</v>
      </c>
      <c r="G9541" t="s">
        <v>23</v>
      </c>
      <c r="H9541">
        <v>32</v>
      </c>
      <c r="I9541" t="s">
        <v>31698</v>
      </c>
      <c r="J9541" t="s">
        <v>31699</v>
      </c>
      <c r="K9541" t="s">
        <v>31700</v>
      </c>
      <c r="L9541" t="s">
        <v>77918</v>
      </c>
    </row>
    <row r="9542" spans="1:12" x14ac:dyDescent="0.15">
      <c r="A9542" t="s">
        <v>12</v>
      </c>
      <c r="B9542">
        <v>2615963</v>
      </c>
      <c r="C9542">
        <v>2615983</v>
      </c>
      <c r="D9542" t="s">
        <v>31694</v>
      </c>
      <c r="E9542" t="s">
        <v>90</v>
      </c>
      <c r="F9542" t="s">
        <v>15</v>
      </c>
      <c r="G9542" t="s">
        <v>23</v>
      </c>
      <c r="H9542">
        <v>59</v>
      </c>
      <c r="I9542" t="s">
        <v>31701</v>
      </c>
      <c r="J9542" t="s">
        <v>31702</v>
      </c>
      <c r="K9542" t="s">
        <v>31703</v>
      </c>
      <c r="L9542" t="s">
        <v>78009</v>
      </c>
    </row>
    <row r="9543" spans="1:12" x14ac:dyDescent="0.15">
      <c r="A9543" t="s">
        <v>12</v>
      </c>
      <c r="B9543">
        <v>2615992</v>
      </c>
      <c r="C9543">
        <v>2616012</v>
      </c>
      <c r="D9543" t="s">
        <v>31694</v>
      </c>
      <c r="E9543" t="s">
        <v>90</v>
      </c>
      <c r="F9543" t="s">
        <v>15</v>
      </c>
      <c r="G9543" t="s">
        <v>23</v>
      </c>
      <c r="H9543">
        <v>88</v>
      </c>
      <c r="I9543" t="s">
        <v>31704</v>
      </c>
      <c r="J9543" t="s">
        <v>31705</v>
      </c>
      <c r="K9543" t="s">
        <v>31706</v>
      </c>
      <c r="L9543" t="s">
        <v>77923</v>
      </c>
    </row>
    <row r="9544" spans="1:12" x14ac:dyDescent="0.15">
      <c r="A9544" t="s">
        <v>12</v>
      </c>
      <c r="B9544">
        <v>2616334</v>
      </c>
      <c r="C9544">
        <v>2616354</v>
      </c>
      <c r="D9544" t="s">
        <v>31707</v>
      </c>
      <c r="E9544" t="s">
        <v>90</v>
      </c>
      <c r="F9544" t="s">
        <v>15</v>
      </c>
      <c r="G9544" t="s">
        <v>16</v>
      </c>
      <c r="H9544">
        <v>8</v>
      </c>
      <c r="I9544" t="s">
        <v>31708</v>
      </c>
      <c r="J9544" t="s">
        <v>31709</v>
      </c>
      <c r="K9544" t="s">
        <v>31710</v>
      </c>
      <c r="L9544" t="s">
        <v>77955</v>
      </c>
    </row>
    <row r="9545" spans="1:12" x14ac:dyDescent="0.15">
      <c r="A9545" t="s">
        <v>12</v>
      </c>
      <c r="B9545">
        <v>2616399</v>
      </c>
      <c r="C9545">
        <v>2616419</v>
      </c>
      <c r="D9545" t="s">
        <v>31707</v>
      </c>
      <c r="E9545" t="s">
        <v>90</v>
      </c>
      <c r="F9545" t="s">
        <v>15</v>
      </c>
      <c r="G9545" t="s">
        <v>23</v>
      </c>
      <c r="H9545">
        <v>73</v>
      </c>
      <c r="I9545" t="s">
        <v>31711</v>
      </c>
      <c r="J9545" t="s">
        <v>31712</v>
      </c>
      <c r="K9545" t="s">
        <v>31713</v>
      </c>
      <c r="L9545" t="s">
        <v>77926</v>
      </c>
    </row>
    <row r="9546" spans="1:12" x14ac:dyDescent="0.15">
      <c r="A9546" t="s">
        <v>12</v>
      </c>
      <c r="B9546">
        <v>2616438</v>
      </c>
      <c r="C9546">
        <v>2616458</v>
      </c>
      <c r="D9546" t="s">
        <v>31707</v>
      </c>
      <c r="E9546" t="s">
        <v>90</v>
      </c>
      <c r="F9546" t="s">
        <v>15</v>
      </c>
      <c r="G9546" t="s">
        <v>32</v>
      </c>
      <c r="H9546">
        <v>112</v>
      </c>
      <c r="I9546" t="s">
        <v>31714</v>
      </c>
      <c r="J9546" t="s">
        <v>31715</v>
      </c>
      <c r="K9546" t="s">
        <v>31716</v>
      </c>
      <c r="L9546" t="s">
        <v>77950</v>
      </c>
    </row>
    <row r="9547" spans="1:12" x14ac:dyDescent="0.15">
      <c r="A9547" t="s">
        <v>12</v>
      </c>
      <c r="B9547">
        <v>2616463</v>
      </c>
      <c r="C9547">
        <v>2616483</v>
      </c>
      <c r="D9547" t="s">
        <v>31707</v>
      </c>
      <c r="E9547" t="s">
        <v>90</v>
      </c>
      <c r="F9547" t="s">
        <v>15</v>
      </c>
      <c r="G9547" t="s">
        <v>32</v>
      </c>
      <c r="H9547">
        <v>137</v>
      </c>
      <c r="I9547" t="s">
        <v>31717</v>
      </c>
      <c r="J9547" t="s">
        <v>31718</v>
      </c>
      <c r="K9547" t="s">
        <v>31719</v>
      </c>
      <c r="L9547" t="s">
        <v>77987</v>
      </c>
    </row>
    <row r="9548" spans="1:12" x14ac:dyDescent="0.15">
      <c r="A9548" t="s">
        <v>12</v>
      </c>
      <c r="B9548">
        <v>2616929</v>
      </c>
      <c r="C9548">
        <v>2616949</v>
      </c>
      <c r="D9548" t="s">
        <v>31720</v>
      </c>
      <c r="E9548" t="s">
        <v>90</v>
      </c>
      <c r="F9548" t="s">
        <v>15</v>
      </c>
      <c r="G9548" t="s">
        <v>16</v>
      </c>
      <c r="H9548">
        <v>23</v>
      </c>
      <c r="I9548" t="s">
        <v>31721</v>
      </c>
      <c r="J9548" t="s">
        <v>31722</v>
      </c>
      <c r="K9548" t="s">
        <v>31723</v>
      </c>
      <c r="L9548" t="s">
        <v>77975</v>
      </c>
    </row>
    <row r="9549" spans="1:12" x14ac:dyDescent="0.15">
      <c r="A9549" t="s">
        <v>12</v>
      </c>
      <c r="B9549">
        <v>2616986</v>
      </c>
      <c r="C9549">
        <v>2617006</v>
      </c>
      <c r="D9549" t="s">
        <v>31720</v>
      </c>
      <c r="E9549" t="s">
        <v>90</v>
      </c>
      <c r="F9549" t="s">
        <v>15</v>
      </c>
      <c r="G9549" t="s">
        <v>23</v>
      </c>
      <c r="H9549">
        <v>80</v>
      </c>
      <c r="I9549" t="s">
        <v>31724</v>
      </c>
      <c r="J9549" t="s">
        <v>31725</v>
      </c>
      <c r="K9549" t="s">
        <v>31726</v>
      </c>
      <c r="L9549" t="s">
        <v>77940</v>
      </c>
    </row>
    <row r="9550" spans="1:12" x14ac:dyDescent="0.15">
      <c r="A9550" t="s">
        <v>12</v>
      </c>
      <c r="B9550">
        <v>2617009</v>
      </c>
      <c r="C9550">
        <v>2617029</v>
      </c>
      <c r="D9550" t="s">
        <v>31720</v>
      </c>
      <c r="E9550" t="s">
        <v>90</v>
      </c>
      <c r="F9550" t="s">
        <v>15</v>
      </c>
      <c r="G9550" t="s">
        <v>32</v>
      </c>
      <c r="H9550">
        <v>103</v>
      </c>
      <c r="I9550" t="s">
        <v>31727</v>
      </c>
      <c r="J9550" t="s">
        <v>31728</v>
      </c>
      <c r="K9550" t="s">
        <v>31729</v>
      </c>
      <c r="L9550" t="s">
        <v>77937</v>
      </c>
    </row>
    <row r="9551" spans="1:12" x14ac:dyDescent="0.15">
      <c r="A9551" t="s">
        <v>12</v>
      </c>
      <c r="B9551">
        <v>2617048</v>
      </c>
      <c r="C9551">
        <v>2617068</v>
      </c>
      <c r="D9551" t="s">
        <v>31720</v>
      </c>
      <c r="E9551" t="s">
        <v>90</v>
      </c>
      <c r="F9551" t="s">
        <v>15</v>
      </c>
      <c r="G9551" t="s">
        <v>32</v>
      </c>
      <c r="H9551">
        <v>142</v>
      </c>
      <c r="I9551" t="s">
        <v>31730</v>
      </c>
      <c r="J9551" t="s">
        <v>31731</v>
      </c>
      <c r="K9551" t="s">
        <v>31732</v>
      </c>
      <c r="L9551" t="s">
        <v>77990</v>
      </c>
    </row>
    <row r="9552" spans="1:12" x14ac:dyDescent="0.15">
      <c r="A9552" t="s">
        <v>12</v>
      </c>
      <c r="B9552">
        <v>2618045</v>
      </c>
      <c r="C9552">
        <v>2618065</v>
      </c>
      <c r="D9552" t="s">
        <v>31733</v>
      </c>
      <c r="E9552" t="s">
        <v>90</v>
      </c>
      <c r="F9552" t="s">
        <v>15</v>
      </c>
      <c r="G9552" t="s">
        <v>36</v>
      </c>
      <c r="H9552">
        <v>16</v>
      </c>
      <c r="I9552" t="s">
        <v>31734</v>
      </c>
      <c r="J9552" t="s">
        <v>31735</v>
      </c>
      <c r="K9552" t="s">
        <v>31736</v>
      </c>
      <c r="L9552" t="s">
        <v>77905</v>
      </c>
    </row>
    <row r="9553" spans="1:12" x14ac:dyDescent="0.15">
      <c r="A9553" t="s">
        <v>12</v>
      </c>
      <c r="B9553">
        <v>2618110</v>
      </c>
      <c r="C9553">
        <v>2618130</v>
      </c>
      <c r="D9553" t="s">
        <v>31733</v>
      </c>
      <c r="E9553" t="s">
        <v>90</v>
      </c>
      <c r="F9553" t="s">
        <v>15</v>
      </c>
      <c r="G9553" t="s">
        <v>16</v>
      </c>
      <c r="H9553">
        <v>81</v>
      </c>
      <c r="I9553" t="s">
        <v>31737</v>
      </c>
      <c r="J9553" t="s">
        <v>31738</v>
      </c>
      <c r="K9553" t="s">
        <v>31739</v>
      </c>
      <c r="L9553" t="s">
        <v>78019</v>
      </c>
    </row>
    <row r="9554" spans="1:12" x14ac:dyDescent="0.15">
      <c r="A9554" t="s">
        <v>12</v>
      </c>
      <c r="B9554">
        <v>2618150</v>
      </c>
      <c r="C9554">
        <v>2618170</v>
      </c>
      <c r="D9554" t="s">
        <v>31733</v>
      </c>
      <c r="E9554" t="s">
        <v>90</v>
      </c>
      <c r="F9554" t="s">
        <v>15</v>
      </c>
      <c r="G9554" t="s">
        <v>16</v>
      </c>
      <c r="H9554">
        <v>121</v>
      </c>
      <c r="I9554" t="s">
        <v>31740</v>
      </c>
      <c r="J9554" t="s">
        <v>31741</v>
      </c>
      <c r="K9554" t="s">
        <v>31742</v>
      </c>
      <c r="L9554" t="s">
        <v>77943</v>
      </c>
    </row>
    <row r="9555" spans="1:12" x14ac:dyDescent="0.15">
      <c r="A9555" t="s">
        <v>12</v>
      </c>
      <c r="B9555">
        <v>2618178</v>
      </c>
      <c r="C9555">
        <v>2618198</v>
      </c>
      <c r="D9555" t="s">
        <v>31733</v>
      </c>
      <c r="E9555" t="s">
        <v>90</v>
      </c>
      <c r="F9555" t="s">
        <v>15</v>
      </c>
      <c r="G9555" t="s">
        <v>32</v>
      </c>
      <c r="H9555">
        <v>149</v>
      </c>
      <c r="I9555" t="s">
        <v>31743</v>
      </c>
      <c r="J9555" t="s">
        <v>31744</v>
      </c>
      <c r="K9555" t="s">
        <v>31745</v>
      </c>
      <c r="L9555" t="s">
        <v>78045</v>
      </c>
    </row>
    <row r="9556" spans="1:12" x14ac:dyDescent="0.15">
      <c r="A9556" t="s">
        <v>12</v>
      </c>
      <c r="B9556">
        <v>2619029</v>
      </c>
      <c r="C9556">
        <v>2619049</v>
      </c>
      <c r="D9556" t="s">
        <v>31746</v>
      </c>
      <c r="E9556" t="s">
        <v>90</v>
      </c>
      <c r="F9556" t="s">
        <v>15</v>
      </c>
      <c r="G9556" t="s">
        <v>32</v>
      </c>
      <c r="H9556">
        <v>14</v>
      </c>
      <c r="I9556" t="s">
        <v>31747</v>
      </c>
      <c r="J9556" t="s">
        <v>31748</v>
      </c>
      <c r="K9556" t="s">
        <v>31749</v>
      </c>
      <c r="L9556" t="s">
        <v>77924</v>
      </c>
    </row>
    <row r="9557" spans="1:12" x14ac:dyDescent="0.15">
      <c r="A9557" t="s">
        <v>12</v>
      </c>
      <c r="B9557">
        <v>2619059</v>
      </c>
      <c r="C9557">
        <v>2619079</v>
      </c>
      <c r="D9557" t="s">
        <v>31746</v>
      </c>
      <c r="E9557" t="s">
        <v>90</v>
      </c>
      <c r="F9557" t="s">
        <v>15</v>
      </c>
      <c r="G9557" t="s">
        <v>23</v>
      </c>
      <c r="H9557">
        <v>44</v>
      </c>
      <c r="I9557" t="s">
        <v>31750</v>
      </c>
      <c r="J9557" t="s">
        <v>31751</v>
      </c>
      <c r="K9557" t="s">
        <v>31752</v>
      </c>
      <c r="L9557" t="s">
        <v>78016</v>
      </c>
    </row>
    <row r="9558" spans="1:12" x14ac:dyDescent="0.15">
      <c r="A9558" t="s">
        <v>12</v>
      </c>
      <c r="B9558">
        <v>2619084</v>
      </c>
      <c r="C9558">
        <v>2619104</v>
      </c>
      <c r="D9558" t="s">
        <v>31746</v>
      </c>
      <c r="E9558" t="s">
        <v>90</v>
      </c>
      <c r="F9558" t="s">
        <v>15</v>
      </c>
      <c r="G9558" t="s">
        <v>32</v>
      </c>
      <c r="H9558">
        <v>69</v>
      </c>
      <c r="I9558" t="s">
        <v>31753</v>
      </c>
      <c r="J9558" t="s">
        <v>31754</v>
      </c>
      <c r="K9558" t="s">
        <v>31755</v>
      </c>
      <c r="L9558" t="s">
        <v>78015</v>
      </c>
    </row>
    <row r="9559" spans="1:12" x14ac:dyDescent="0.15">
      <c r="A9559" t="s">
        <v>12</v>
      </c>
      <c r="B9559">
        <v>2619110</v>
      </c>
      <c r="C9559">
        <v>2619130</v>
      </c>
      <c r="D9559" t="s">
        <v>31746</v>
      </c>
      <c r="E9559" t="s">
        <v>90</v>
      </c>
      <c r="F9559" t="s">
        <v>15</v>
      </c>
      <c r="G9559" t="s">
        <v>23</v>
      </c>
      <c r="H9559">
        <v>95</v>
      </c>
      <c r="I9559" t="s">
        <v>31756</v>
      </c>
      <c r="J9559" t="s">
        <v>31757</v>
      </c>
      <c r="K9559" t="s">
        <v>31758</v>
      </c>
      <c r="L9559" t="s">
        <v>77920</v>
      </c>
    </row>
    <row r="9560" spans="1:12" x14ac:dyDescent="0.15">
      <c r="A9560" t="s">
        <v>12</v>
      </c>
      <c r="B9560">
        <v>2620560</v>
      </c>
      <c r="C9560">
        <v>2620580</v>
      </c>
      <c r="D9560" t="s">
        <v>31759</v>
      </c>
      <c r="E9560" t="s">
        <v>90</v>
      </c>
      <c r="F9560" t="s">
        <v>76</v>
      </c>
      <c r="G9560" t="s">
        <v>32</v>
      </c>
      <c r="H9560">
        <v>7</v>
      </c>
      <c r="I9560" t="s">
        <v>31760</v>
      </c>
      <c r="J9560" t="s">
        <v>31761</v>
      </c>
      <c r="K9560" t="s">
        <v>31762</v>
      </c>
      <c r="L9560" t="s">
        <v>77909</v>
      </c>
    </row>
    <row r="9561" spans="1:12" x14ac:dyDescent="0.15">
      <c r="A9561" t="s">
        <v>12</v>
      </c>
      <c r="B9561">
        <v>2620509</v>
      </c>
      <c r="C9561">
        <v>2620529</v>
      </c>
      <c r="D9561" t="s">
        <v>31759</v>
      </c>
      <c r="E9561" t="s">
        <v>90</v>
      </c>
      <c r="F9561" t="s">
        <v>76</v>
      </c>
      <c r="G9561" t="s">
        <v>36</v>
      </c>
      <c r="H9561">
        <v>58</v>
      </c>
      <c r="I9561" t="s">
        <v>31763</v>
      </c>
      <c r="J9561" t="s">
        <v>31764</v>
      </c>
      <c r="K9561" t="s">
        <v>31765</v>
      </c>
      <c r="L9561" t="s">
        <v>77911</v>
      </c>
    </row>
    <row r="9562" spans="1:12" x14ac:dyDescent="0.15">
      <c r="A9562" t="s">
        <v>12</v>
      </c>
      <c r="B9562">
        <v>2620478</v>
      </c>
      <c r="C9562">
        <v>2620498</v>
      </c>
      <c r="D9562" t="s">
        <v>31759</v>
      </c>
      <c r="E9562" t="s">
        <v>90</v>
      </c>
      <c r="F9562" t="s">
        <v>76</v>
      </c>
      <c r="G9562" t="s">
        <v>23</v>
      </c>
      <c r="H9562">
        <v>89</v>
      </c>
      <c r="I9562" t="s">
        <v>31766</v>
      </c>
      <c r="J9562" t="s">
        <v>31767</v>
      </c>
      <c r="K9562" t="s">
        <v>31768</v>
      </c>
      <c r="L9562" t="s">
        <v>77964</v>
      </c>
    </row>
    <row r="9563" spans="1:12" x14ac:dyDescent="0.15">
      <c r="A9563" t="s">
        <v>12</v>
      </c>
      <c r="B9563">
        <v>2620416</v>
      </c>
      <c r="C9563">
        <v>2620436</v>
      </c>
      <c r="D9563" t="s">
        <v>31759</v>
      </c>
      <c r="E9563" t="s">
        <v>90</v>
      </c>
      <c r="F9563" t="s">
        <v>76</v>
      </c>
      <c r="G9563" t="s">
        <v>36</v>
      </c>
      <c r="H9563">
        <v>151</v>
      </c>
      <c r="I9563" t="s">
        <v>31769</v>
      </c>
      <c r="J9563" t="s">
        <v>31770</v>
      </c>
      <c r="K9563" t="s">
        <v>31771</v>
      </c>
      <c r="L9563" t="s">
        <v>78050</v>
      </c>
    </row>
    <row r="9564" spans="1:12" x14ac:dyDescent="0.15">
      <c r="A9564" t="s">
        <v>12</v>
      </c>
      <c r="B9564">
        <v>2621206</v>
      </c>
      <c r="C9564">
        <v>2621226</v>
      </c>
      <c r="D9564" t="s">
        <v>31772</v>
      </c>
      <c r="E9564" t="s">
        <v>90</v>
      </c>
      <c r="F9564" t="s">
        <v>76</v>
      </c>
      <c r="G9564" t="s">
        <v>23</v>
      </c>
      <c r="H9564">
        <v>25</v>
      </c>
      <c r="I9564" t="s">
        <v>31773</v>
      </c>
      <c r="J9564" t="s">
        <v>31774</v>
      </c>
      <c r="K9564" t="s">
        <v>31775</v>
      </c>
      <c r="L9564" t="s">
        <v>78012</v>
      </c>
    </row>
    <row r="9565" spans="1:12" x14ac:dyDescent="0.15">
      <c r="A9565" t="s">
        <v>12</v>
      </c>
      <c r="B9565">
        <v>2621183</v>
      </c>
      <c r="C9565">
        <v>2621203</v>
      </c>
      <c r="D9565" t="s">
        <v>31772</v>
      </c>
      <c r="E9565" t="s">
        <v>90</v>
      </c>
      <c r="F9565" t="s">
        <v>76</v>
      </c>
      <c r="G9565" t="s">
        <v>36</v>
      </c>
      <c r="H9565">
        <v>48</v>
      </c>
      <c r="I9565" t="s">
        <v>31776</v>
      </c>
      <c r="J9565" t="s">
        <v>31777</v>
      </c>
      <c r="K9565" t="s">
        <v>31778</v>
      </c>
      <c r="L9565" t="s">
        <v>78018</v>
      </c>
    </row>
    <row r="9566" spans="1:12" x14ac:dyDescent="0.15">
      <c r="A9566" t="s">
        <v>12</v>
      </c>
      <c r="B9566">
        <v>2621151</v>
      </c>
      <c r="C9566">
        <v>2621171</v>
      </c>
      <c r="D9566" t="s">
        <v>31772</v>
      </c>
      <c r="E9566" t="s">
        <v>90</v>
      </c>
      <c r="F9566" t="s">
        <v>76</v>
      </c>
      <c r="G9566" t="s">
        <v>23</v>
      </c>
      <c r="H9566">
        <v>80</v>
      </c>
      <c r="I9566" t="s">
        <v>31779</v>
      </c>
      <c r="J9566" t="s">
        <v>31780</v>
      </c>
      <c r="K9566" t="s">
        <v>31781</v>
      </c>
      <c r="L9566" t="s">
        <v>77940</v>
      </c>
    </row>
    <row r="9567" spans="1:12" x14ac:dyDescent="0.15">
      <c r="A9567" t="s">
        <v>12</v>
      </c>
      <c r="B9567">
        <v>2621125</v>
      </c>
      <c r="C9567">
        <v>2621145</v>
      </c>
      <c r="D9567" t="s">
        <v>31772</v>
      </c>
      <c r="E9567" t="s">
        <v>90</v>
      </c>
      <c r="F9567" t="s">
        <v>76</v>
      </c>
      <c r="G9567" t="s">
        <v>32</v>
      </c>
      <c r="H9567">
        <v>106</v>
      </c>
      <c r="I9567" t="s">
        <v>31782</v>
      </c>
      <c r="J9567" t="s">
        <v>31783</v>
      </c>
      <c r="K9567" t="s">
        <v>31784</v>
      </c>
      <c r="L9567" t="s">
        <v>77914</v>
      </c>
    </row>
    <row r="9568" spans="1:12" x14ac:dyDescent="0.15">
      <c r="A9568" t="s">
        <v>12</v>
      </c>
      <c r="B9568">
        <v>2622878</v>
      </c>
      <c r="C9568">
        <v>2622898</v>
      </c>
      <c r="D9568" t="s">
        <v>31785</v>
      </c>
      <c r="E9568" t="s">
        <v>90</v>
      </c>
      <c r="F9568" t="s">
        <v>76</v>
      </c>
      <c r="G9568" t="s">
        <v>32</v>
      </c>
      <c r="H9568">
        <v>7</v>
      </c>
      <c r="I9568" t="s">
        <v>31786</v>
      </c>
      <c r="J9568" t="s">
        <v>31787</v>
      </c>
      <c r="K9568" t="s">
        <v>31788</v>
      </c>
      <c r="L9568" t="s">
        <v>77909</v>
      </c>
    </row>
    <row r="9569" spans="1:12" x14ac:dyDescent="0.15">
      <c r="A9569" t="s">
        <v>12</v>
      </c>
      <c r="B9569">
        <v>2622857</v>
      </c>
      <c r="C9569">
        <v>2622877</v>
      </c>
      <c r="D9569" t="s">
        <v>31785</v>
      </c>
      <c r="E9569" t="s">
        <v>90</v>
      </c>
      <c r="F9569" t="s">
        <v>76</v>
      </c>
      <c r="G9569" t="s">
        <v>36</v>
      </c>
      <c r="H9569">
        <v>28</v>
      </c>
      <c r="I9569" t="s">
        <v>31789</v>
      </c>
      <c r="J9569" t="s">
        <v>31790</v>
      </c>
      <c r="K9569" t="s">
        <v>31791</v>
      </c>
      <c r="L9569" t="s">
        <v>77956</v>
      </c>
    </row>
    <row r="9570" spans="1:12" x14ac:dyDescent="0.15">
      <c r="A9570" t="s">
        <v>12</v>
      </c>
      <c r="B9570">
        <v>2622835</v>
      </c>
      <c r="C9570">
        <v>2622855</v>
      </c>
      <c r="D9570" t="s">
        <v>31785</v>
      </c>
      <c r="E9570" t="s">
        <v>90</v>
      </c>
      <c r="F9570" t="s">
        <v>76</v>
      </c>
      <c r="G9570" t="s">
        <v>23</v>
      </c>
      <c r="H9570">
        <v>50</v>
      </c>
      <c r="I9570" t="s">
        <v>31792</v>
      </c>
      <c r="J9570" t="s">
        <v>31793</v>
      </c>
      <c r="K9570" t="s">
        <v>31794</v>
      </c>
      <c r="L9570" t="s">
        <v>77925</v>
      </c>
    </row>
    <row r="9571" spans="1:12" x14ac:dyDescent="0.15">
      <c r="A9571" t="s">
        <v>12</v>
      </c>
      <c r="B9571">
        <v>2622775</v>
      </c>
      <c r="C9571">
        <v>2622795</v>
      </c>
      <c r="D9571" t="s">
        <v>31785</v>
      </c>
      <c r="E9571" t="s">
        <v>90</v>
      </c>
      <c r="F9571" t="s">
        <v>76</v>
      </c>
      <c r="G9571" t="s">
        <v>23</v>
      </c>
      <c r="H9571">
        <v>110</v>
      </c>
      <c r="I9571" t="s">
        <v>31795</v>
      </c>
      <c r="J9571" t="s">
        <v>31796</v>
      </c>
      <c r="K9571" t="s">
        <v>31797</v>
      </c>
      <c r="L9571" t="s">
        <v>78030</v>
      </c>
    </row>
    <row r="9572" spans="1:12" x14ac:dyDescent="0.15">
      <c r="A9572" t="s">
        <v>12</v>
      </c>
      <c r="B9572">
        <v>2623069</v>
      </c>
      <c r="C9572">
        <v>2623089</v>
      </c>
      <c r="D9572" t="s">
        <v>31798</v>
      </c>
      <c r="E9572" t="s">
        <v>31799</v>
      </c>
      <c r="F9572" t="s">
        <v>15</v>
      </c>
      <c r="G9572" t="s">
        <v>32</v>
      </c>
      <c r="H9572">
        <v>10</v>
      </c>
      <c r="I9572" t="s">
        <v>31800</v>
      </c>
      <c r="J9572" t="s">
        <v>31801</v>
      </c>
      <c r="K9572" t="s">
        <v>31802</v>
      </c>
      <c r="L9572" t="s">
        <v>78001</v>
      </c>
    </row>
    <row r="9573" spans="1:12" x14ac:dyDescent="0.15">
      <c r="A9573" t="s">
        <v>12</v>
      </c>
      <c r="B9573">
        <v>2623099</v>
      </c>
      <c r="C9573">
        <v>2623119</v>
      </c>
      <c r="D9573" t="s">
        <v>31798</v>
      </c>
      <c r="E9573" t="s">
        <v>31799</v>
      </c>
      <c r="F9573" t="s">
        <v>15</v>
      </c>
      <c r="G9573" t="s">
        <v>16</v>
      </c>
      <c r="H9573">
        <v>40</v>
      </c>
      <c r="I9573" t="s">
        <v>31803</v>
      </c>
      <c r="J9573" t="s">
        <v>31804</v>
      </c>
      <c r="K9573" t="s">
        <v>31805</v>
      </c>
      <c r="L9573" t="s">
        <v>77952</v>
      </c>
    </row>
    <row r="9574" spans="1:12" x14ac:dyDescent="0.15">
      <c r="A9574" t="s">
        <v>12</v>
      </c>
      <c r="B9574">
        <v>2623138</v>
      </c>
      <c r="C9574">
        <v>2623158</v>
      </c>
      <c r="D9574" t="s">
        <v>31798</v>
      </c>
      <c r="E9574" t="s">
        <v>31799</v>
      </c>
      <c r="F9574" t="s">
        <v>15</v>
      </c>
      <c r="G9574" t="s">
        <v>36</v>
      </c>
      <c r="H9574">
        <v>79</v>
      </c>
      <c r="I9574" t="s">
        <v>31806</v>
      </c>
      <c r="J9574" t="s">
        <v>31807</v>
      </c>
      <c r="K9574" t="s">
        <v>31808</v>
      </c>
      <c r="L9574" t="s">
        <v>77993</v>
      </c>
    </row>
    <row r="9575" spans="1:12" x14ac:dyDescent="0.15">
      <c r="A9575" t="s">
        <v>12</v>
      </c>
      <c r="B9575">
        <v>2623169</v>
      </c>
      <c r="C9575">
        <v>2623189</v>
      </c>
      <c r="D9575" t="s">
        <v>31798</v>
      </c>
      <c r="E9575" t="s">
        <v>31799</v>
      </c>
      <c r="F9575" t="s">
        <v>15</v>
      </c>
      <c r="G9575" t="s">
        <v>36</v>
      </c>
      <c r="H9575">
        <v>110</v>
      </c>
      <c r="I9575" t="s">
        <v>31809</v>
      </c>
      <c r="J9575" t="s">
        <v>31810</v>
      </c>
      <c r="K9575" t="s">
        <v>31811</v>
      </c>
      <c r="L9575" t="s">
        <v>78030</v>
      </c>
    </row>
    <row r="9576" spans="1:12" x14ac:dyDescent="0.15">
      <c r="A9576" t="s">
        <v>12</v>
      </c>
      <c r="B9576">
        <v>2624319</v>
      </c>
      <c r="C9576">
        <v>2624339</v>
      </c>
      <c r="D9576" t="s">
        <v>31812</v>
      </c>
      <c r="E9576" t="s">
        <v>90</v>
      </c>
      <c r="F9576" t="s">
        <v>15</v>
      </c>
      <c r="G9576" t="s">
        <v>32</v>
      </c>
      <c r="H9576">
        <v>24</v>
      </c>
      <c r="I9576" t="s">
        <v>31813</v>
      </c>
      <c r="J9576" t="s">
        <v>31814</v>
      </c>
      <c r="K9576" t="s">
        <v>31815</v>
      </c>
      <c r="L9576" t="s">
        <v>77966</v>
      </c>
    </row>
    <row r="9577" spans="1:12" x14ac:dyDescent="0.15">
      <c r="A9577" t="s">
        <v>12</v>
      </c>
      <c r="B9577">
        <v>2624380</v>
      </c>
      <c r="C9577">
        <v>2624400</v>
      </c>
      <c r="D9577" t="s">
        <v>31812</v>
      </c>
      <c r="E9577" t="s">
        <v>90</v>
      </c>
      <c r="F9577" t="s">
        <v>15</v>
      </c>
      <c r="G9577" t="s">
        <v>16</v>
      </c>
      <c r="H9577">
        <v>85</v>
      </c>
      <c r="I9577" t="s">
        <v>31816</v>
      </c>
      <c r="J9577" t="s">
        <v>31817</v>
      </c>
      <c r="K9577" t="s">
        <v>31818</v>
      </c>
      <c r="L9577" t="s">
        <v>77972</v>
      </c>
    </row>
    <row r="9578" spans="1:12" x14ac:dyDescent="0.15">
      <c r="A9578" t="s">
        <v>12</v>
      </c>
      <c r="B9578">
        <v>2624408</v>
      </c>
      <c r="C9578">
        <v>2624428</v>
      </c>
      <c r="D9578" t="s">
        <v>31812</v>
      </c>
      <c r="E9578" t="s">
        <v>90</v>
      </c>
      <c r="F9578" t="s">
        <v>15</v>
      </c>
      <c r="G9578" t="s">
        <v>16</v>
      </c>
      <c r="H9578">
        <v>113</v>
      </c>
      <c r="I9578" t="s">
        <v>31819</v>
      </c>
      <c r="J9578" t="s">
        <v>31820</v>
      </c>
      <c r="K9578" t="s">
        <v>31821</v>
      </c>
      <c r="L9578" t="s">
        <v>77986</v>
      </c>
    </row>
    <row r="9579" spans="1:12" x14ac:dyDescent="0.15">
      <c r="A9579" t="s">
        <v>12</v>
      </c>
      <c r="B9579">
        <v>2624440</v>
      </c>
      <c r="C9579">
        <v>2624460</v>
      </c>
      <c r="D9579" t="s">
        <v>31812</v>
      </c>
      <c r="E9579" t="s">
        <v>90</v>
      </c>
      <c r="F9579" t="s">
        <v>15</v>
      </c>
      <c r="G9579" t="s">
        <v>36</v>
      </c>
      <c r="H9579">
        <v>145</v>
      </c>
      <c r="I9579" t="s">
        <v>31822</v>
      </c>
      <c r="J9579" t="s">
        <v>31823</v>
      </c>
      <c r="K9579" t="s">
        <v>31824</v>
      </c>
      <c r="L9579" t="s">
        <v>77915</v>
      </c>
    </row>
    <row r="9580" spans="1:12" x14ac:dyDescent="0.15">
      <c r="A9580" t="s">
        <v>12</v>
      </c>
      <c r="B9580">
        <v>2624573</v>
      </c>
      <c r="C9580">
        <v>2624593</v>
      </c>
      <c r="D9580" t="s">
        <v>31825</v>
      </c>
      <c r="E9580" t="s">
        <v>90</v>
      </c>
      <c r="F9580" t="s">
        <v>15</v>
      </c>
      <c r="G9580" t="s">
        <v>32</v>
      </c>
      <c r="H9580">
        <v>34</v>
      </c>
      <c r="I9580" t="s">
        <v>31826</v>
      </c>
      <c r="J9580" t="s">
        <v>31827</v>
      </c>
      <c r="K9580" t="s">
        <v>31828</v>
      </c>
      <c r="L9580" t="s">
        <v>77999</v>
      </c>
    </row>
    <row r="9581" spans="1:12" x14ac:dyDescent="0.15">
      <c r="A9581" t="s">
        <v>12</v>
      </c>
      <c r="B9581">
        <v>2624601</v>
      </c>
      <c r="C9581">
        <v>2624621</v>
      </c>
      <c r="D9581" t="s">
        <v>31825</v>
      </c>
      <c r="E9581" t="s">
        <v>90</v>
      </c>
      <c r="F9581" t="s">
        <v>15</v>
      </c>
      <c r="G9581" t="s">
        <v>16</v>
      </c>
      <c r="H9581">
        <v>62</v>
      </c>
      <c r="I9581" t="s">
        <v>31829</v>
      </c>
      <c r="J9581" t="s">
        <v>31830</v>
      </c>
      <c r="K9581" t="s">
        <v>31831</v>
      </c>
      <c r="L9581" t="s">
        <v>77949</v>
      </c>
    </row>
    <row r="9582" spans="1:12" x14ac:dyDescent="0.15">
      <c r="A9582" t="s">
        <v>12</v>
      </c>
      <c r="B9582">
        <v>2624637</v>
      </c>
      <c r="C9582">
        <v>2624657</v>
      </c>
      <c r="D9582" t="s">
        <v>31825</v>
      </c>
      <c r="E9582" t="s">
        <v>90</v>
      </c>
      <c r="F9582" t="s">
        <v>15</v>
      </c>
      <c r="G9582" t="s">
        <v>23</v>
      </c>
      <c r="H9582">
        <v>98</v>
      </c>
      <c r="I9582" t="s">
        <v>31832</v>
      </c>
      <c r="J9582" t="s">
        <v>31833</v>
      </c>
      <c r="K9582" t="s">
        <v>31834</v>
      </c>
      <c r="L9582" t="s">
        <v>78048</v>
      </c>
    </row>
    <row r="9583" spans="1:12" x14ac:dyDescent="0.15">
      <c r="A9583" t="s">
        <v>12</v>
      </c>
      <c r="B9583">
        <v>2624669</v>
      </c>
      <c r="C9583">
        <v>2624689</v>
      </c>
      <c r="D9583" t="s">
        <v>31825</v>
      </c>
      <c r="E9583" t="s">
        <v>90</v>
      </c>
      <c r="F9583" t="s">
        <v>15</v>
      </c>
      <c r="G9583" t="s">
        <v>16</v>
      </c>
      <c r="H9583">
        <v>130</v>
      </c>
      <c r="I9583" t="s">
        <v>31835</v>
      </c>
      <c r="J9583" t="s">
        <v>31836</v>
      </c>
      <c r="K9583" t="s">
        <v>31837</v>
      </c>
      <c r="L9583" t="s">
        <v>77998</v>
      </c>
    </row>
    <row r="9584" spans="1:12" x14ac:dyDescent="0.15">
      <c r="A9584" t="s">
        <v>12</v>
      </c>
      <c r="B9584">
        <v>2626844</v>
      </c>
      <c r="C9584">
        <v>2626864</v>
      </c>
      <c r="D9584" t="s">
        <v>31838</v>
      </c>
      <c r="E9584" t="s">
        <v>90</v>
      </c>
      <c r="F9584" t="s">
        <v>76</v>
      </c>
      <c r="G9584" t="s">
        <v>16</v>
      </c>
      <c r="H9584">
        <v>13</v>
      </c>
      <c r="I9584" t="s">
        <v>31839</v>
      </c>
      <c r="J9584" t="s">
        <v>31840</v>
      </c>
      <c r="K9584" t="s">
        <v>31841</v>
      </c>
      <c r="L9584" t="s">
        <v>77935</v>
      </c>
    </row>
    <row r="9585" spans="1:12" x14ac:dyDescent="0.15">
      <c r="A9585" t="s">
        <v>12</v>
      </c>
      <c r="B9585">
        <v>2626816</v>
      </c>
      <c r="C9585">
        <v>2626836</v>
      </c>
      <c r="D9585" t="s">
        <v>31838</v>
      </c>
      <c r="E9585" t="s">
        <v>90</v>
      </c>
      <c r="F9585" t="s">
        <v>76</v>
      </c>
      <c r="G9585" t="s">
        <v>32</v>
      </c>
      <c r="H9585">
        <v>41</v>
      </c>
      <c r="I9585" t="s">
        <v>31842</v>
      </c>
      <c r="J9585" t="s">
        <v>31843</v>
      </c>
      <c r="K9585" t="s">
        <v>31844</v>
      </c>
      <c r="L9585" t="s">
        <v>78014</v>
      </c>
    </row>
    <row r="9586" spans="1:12" x14ac:dyDescent="0.15">
      <c r="A9586" t="s">
        <v>12</v>
      </c>
      <c r="B9586">
        <v>2626750</v>
      </c>
      <c r="C9586">
        <v>2626770</v>
      </c>
      <c r="D9586" t="s">
        <v>31838</v>
      </c>
      <c r="E9586" t="s">
        <v>90</v>
      </c>
      <c r="F9586" t="s">
        <v>76</v>
      </c>
      <c r="G9586" t="s">
        <v>16</v>
      </c>
      <c r="H9586">
        <v>107</v>
      </c>
      <c r="I9586" t="s">
        <v>31845</v>
      </c>
      <c r="J9586" t="s">
        <v>31846</v>
      </c>
      <c r="K9586" t="s">
        <v>31847</v>
      </c>
      <c r="L9586" t="s">
        <v>77983</v>
      </c>
    </row>
    <row r="9587" spans="1:12" x14ac:dyDescent="0.15">
      <c r="A9587" t="s">
        <v>12</v>
      </c>
      <c r="B9587">
        <v>2626718</v>
      </c>
      <c r="C9587">
        <v>2626738</v>
      </c>
      <c r="D9587" t="s">
        <v>31838</v>
      </c>
      <c r="E9587" t="s">
        <v>90</v>
      </c>
      <c r="F9587" t="s">
        <v>76</v>
      </c>
      <c r="G9587" t="s">
        <v>23</v>
      </c>
      <c r="H9587">
        <v>139</v>
      </c>
      <c r="I9587" t="s">
        <v>31848</v>
      </c>
      <c r="J9587" t="s">
        <v>31849</v>
      </c>
      <c r="K9587" t="s">
        <v>31850</v>
      </c>
      <c r="L9587" t="s">
        <v>78029</v>
      </c>
    </row>
    <row r="9588" spans="1:12" x14ac:dyDescent="0.15">
      <c r="A9588" t="s">
        <v>12</v>
      </c>
      <c r="B9588">
        <v>2627960</v>
      </c>
      <c r="C9588">
        <v>2627980</v>
      </c>
      <c r="D9588" t="s">
        <v>31851</v>
      </c>
      <c r="E9588" t="s">
        <v>90</v>
      </c>
      <c r="F9588" t="s">
        <v>76</v>
      </c>
      <c r="G9588" t="s">
        <v>32</v>
      </c>
      <c r="H9588">
        <v>6</v>
      </c>
      <c r="I9588" t="s">
        <v>31852</v>
      </c>
      <c r="J9588" t="s">
        <v>31853</v>
      </c>
      <c r="K9588" t="s">
        <v>31854</v>
      </c>
      <c r="L9588" t="s">
        <v>78025</v>
      </c>
    </row>
    <row r="9589" spans="1:12" x14ac:dyDescent="0.15">
      <c r="A9589" t="s">
        <v>12</v>
      </c>
      <c r="B9589">
        <v>2627940</v>
      </c>
      <c r="C9589">
        <v>2627960</v>
      </c>
      <c r="D9589" t="s">
        <v>31851</v>
      </c>
      <c r="E9589" t="s">
        <v>90</v>
      </c>
      <c r="F9589" t="s">
        <v>76</v>
      </c>
      <c r="G9589" t="s">
        <v>36</v>
      </c>
      <c r="H9589">
        <v>26</v>
      </c>
      <c r="I9589" t="s">
        <v>31855</v>
      </c>
      <c r="J9589" t="s">
        <v>31856</v>
      </c>
      <c r="K9589" t="s">
        <v>31857</v>
      </c>
      <c r="L9589" t="s">
        <v>78002</v>
      </c>
    </row>
    <row r="9590" spans="1:12" x14ac:dyDescent="0.15">
      <c r="A9590" t="s">
        <v>12</v>
      </c>
      <c r="B9590">
        <v>2627920</v>
      </c>
      <c r="C9590">
        <v>2627940</v>
      </c>
      <c r="D9590" t="s">
        <v>31851</v>
      </c>
      <c r="E9590" t="s">
        <v>90</v>
      </c>
      <c r="F9590" t="s">
        <v>76</v>
      </c>
      <c r="G9590" t="s">
        <v>16</v>
      </c>
      <c r="H9590">
        <v>46</v>
      </c>
      <c r="I9590" t="s">
        <v>31858</v>
      </c>
      <c r="J9590" t="s">
        <v>31859</v>
      </c>
      <c r="K9590" t="s">
        <v>31860</v>
      </c>
      <c r="L9590" t="s">
        <v>78004</v>
      </c>
    </row>
    <row r="9591" spans="1:12" x14ac:dyDescent="0.15">
      <c r="A9591" t="s">
        <v>12</v>
      </c>
      <c r="B9591">
        <v>2627872</v>
      </c>
      <c r="C9591">
        <v>2627892</v>
      </c>
      <c r="D9591" t="s">
        <v>31851</v>
      </c>
      <c r="E9591" t="s">
        <v>90</v>
      </c>
      <c r="F9591" t="s">
        <v>76</v>
      </c>
      <c r="G9591" t="s">
        <v>16</v>
      </c>
      <c r="H9591">
        <v>94</v>
      </c>
      <c r="I9591" t="s">
        <v>31861</v>
      </c>
      <c r="J9591" t="s">
        <v>31862</v>
      </c>
      <c r="K9591" t="s">
        <v>31863</v>
      </c>
      <c r="L9591" t="s">
        <v>77927</v>
      </c>
    </row>
    <row r="9592" spans="1:12" x14ac:dyDescent="0.15">
      <c r="A9592" t="s">
        <v>12</v>
      </c>
      <c r="B9592">
        <v>2628200</v>
      </c>
      <c r="C9592">
        <v>2628220</v>
      </c>
      <c r="D9592" t="s">
        <v>31864</v>
      </c>
      <c r="E9592" t="s">
        <v>90</v>
      </c>
      <c r="F9592" t="s">
        <v>15</v>
      </c>
      <c r="G9592" t="s">
        <v>36</v>
      </c>
      <c r="H9592">
        <v>0</v>
      </c>
      <c r="I9592" t="s">
        <v>31865</v>
      </c>
      <c r="J9592" t="s">
        <v>31866</v>
      </c>
      <c r="K9592" t="s">
        <v>31867</v>
      </c>
      <c r="L9592" t="s">
        <v>77980</v>
      </c>
    </row>
    <row r="9593" spans="1:12" x14ac:dyDescent="0.15">
      <c r="A9593" t="s">
        <v>12</v>
      </c>
      <c r="B9593">
        <v>2628220</v>
      </c>
      <c r="C9593">
        <v>2628240</v>
      </c>
      <c r="D9593" t="s">
        <v>31864</v>
      </c>
      <c r="E9593" t="s">
        <v>90</v>
      </c>
      <c r="F9593" t="s">
        <v>15</v>
      </c>
      <c r="G9593" t="s">
        <v>23</v>
      </c>
      <c r="H9593">
        <v>20</v>
      </c>
      <c r="I9593" t="s">
        <v>31868</v>
      </c>
      <c r="J9593" t="s">
        <v>31869</v>
      </c>
      <c r="K9593" t="s">
        <v>31870</v>
      </c>
      <c r="L9593" t="s">
        <v>77968</v>
      </c>
    </row>
    <row r="9594" spans="1:12" x14ac:dyDescent="0.15">
      <c r="A9594" t="s">
        <v>12</v>
      </c>
      <c r="B9594">
        <v>2628243</v>
      </c>
      <c r="C9594">
        <v>2628263</v>
      </c>
      <c r="D9594" t="s">
        <v>31864</v>
      </c>
      <c r="E9594" t="s">
        <v>90</v>
      </c>
      <c r="F9594" t="s">
        <v>15</v>
      </c>
      <c r="G9594" t="s">
        <v>36</v>
      </c>
      <c r="H9594">
        <v>43</v>
      </c>
      <c r="I9594" t="s">
        <v>31871</v>
      </c>
      <c r="J9594" t="s">
        <v>31872</v>
      </c>
      <c r="K9594" t="s">
        <v>31873</v>
      </c>
      <c r="L9594" t="s">
        <v>77942</v>
      </c>
    </row>
    <row r="9595" spans="1:12" x14ac:dyDescent="0.15">
      <c r="A9595" t="s">
        <v>12</v>
      </c>
      <c r="B9595">
        <v>2628274</v>
      </c>
      <c r="C9595">
        <v>2628294</v>
      </c>
      <c r="D9595" t="s">
        <v>31864</v>
      </c>
      <c r="E9595" t="s">
        <v>90</v>
      </c>
      <c r="F9595" t="s">
        <v>15</v>
      </c>
      <c r="G9595" t="s">
        <v>23</v>
      </c>
      <c r="H9595">
        <v>74</v>
      </c>
      <c r="I9595" t="s">
        <v>31874</v>
      </c>
      <c r="J9595" t="s">
        <v>31875</v>
      </c>
      <c r="K9595" t="s">
        <v>31876</v>
      </c>
      <c r="L9595" t="s">
        <v>78005</v>
      </c>
    </row>
    <row r="9596" spans="1:12" x14ac:dyDescent="0.15">
      <c r="A9596" t="s">
        <v>12</v>
      </c>
      <c r="B9596">
        <v>2628552</v>
      </c>
      <c r="C9596">
        <v>2628572</v>
      </c>
      <c r="D9596" t="s">
        <v>31877</v>
      </c>
      <c r="E9596" t="s">
        <v>90</v>
      </c>
      <c r="F9596" t="s">
        <v>15</v>
      </c>
      <c r="G9596" t="s">
        <v>23</v>
      </c>
      <c r="H9596">
        <v>44</v>
      </c>
      <c r="I9596" t="s">
        <v>31878</v>
      </c>
      <c r="J9596" t="s">
        <v>31879</v>
      </c>
      <c r="K9596" t="s">
        <v>31880</v>
      </c>
      <c r="L9596" t="s">
        <v>78016</v>
      </c>
    </row>
    <row r="9597" spans="1:12" x14ac:dyDescent="0.15">
      <c r="A9597" t="s">
        <v>12</v>
      </c>
      <c r="B9597">
        <v>2628594</v>
      </c>
      <c r="C9597">
        <v>2628614</v>
      </c>
      <c r="D9597" t="s">
        <v>31877</v>
      </c>
      <c r="E9597" t="s">
        <v>90</v>
      </c>
      <c r="F9597" t="s">
        <v>15</v>
      </c>
      <c r="G9597" t="s">
        <v>32</v>
      </c>
      <c r="H9597">
        <v>86</v>
      </c>
      <c r="I9597" t="s">
        <v>31881</v>
      </c>
      <c r="J9597" t="s">
        <v>31882</v>
      </c>
      <c r="K9597" t="s">
        <v>31883</v>
      </c>
      <c r="L9597" t="s">
        <v>77929</v>
      </c>
    </row>
    <row r="9598" spans="1:12" x14ac:dyDescent="0.15">
      <c r="A9598" t="s">
        <v>12</v>
      </c>
      <c r="B9598">
        <v>2628618</v>
      </c>
      <c r="C9598">
        <v>2628638</v>
      </c>
      <c r="D9598" t="s">
        <v>31877</v>
      </c>
      <c r="E9598" t="s">
        <v>90</v>
      </c>
      <c r="F9598" t="s">
        <v>15</v>
      </c>
      <c r="G9598" t="s">
        <v>32</v>
      </c>
      <c r="H9598">
        <v>110</v>
      </c>
      <c r="I9598" t="s">
        <v>31884</v>
      </c>
      <c r="J9598" t="s">
        <v>31885</v>
      </c>
      <c r="K9598" t="s">
        <v>31886</v>
      </c>
      <c r="L9598" t="s">
        <v>78030</v>
      </c>
    </row>
    <row r="9599" spans="1:12" x14ac:dyDescent="0.15">
      <c r="A9599" t="s">
        <v>12</v>
      </c>
      <c r="B9599">
        <v>2628647</v>
      </c>
      <c r="C9599">
        <v>2628667</v>
      </c>
      <c r="D9599" t="s">
        <v>31877</v>
      </c>
      <c r="E9599" t="s">
        <v>90</v>
      </c>
      <c r="F9599" t="s">
        <v>15</v>
      </c>
      <c r="G9599" t="s">
        <v>36</v>
      </c>
      <c r="H9599">
        <v>139</v>
      </c>
      <c r="I9599" t="s">
        <v>31887</v>
      </c>
      <c r="J9599" t="s">
        <v>31888</v>
      </c>
      <c r="K9599" t="s">
        <v>31889</v>
      </c>
      <c r="L9599" t="s">
        <v>78029</v>
      </c>
    </row>
    <row r="9600" spans="1:12" x14ac:dyDescent="0.15">
      <c r="A9600" t="s">
        <v>12</v>
      </c>
      <c r="B9600">
        <v>2628855</v>
      </c>
      <c r="C9600">
        <v>2628875</v>
      </c>
      <c r="D9600" t="s">
        <v>31890</v>
      </c>
      <c r="E9600" t="s">
        <v>90</v>
      </c>
      <c r="F9600" t="s">
        <v>15</v>
      </c>
      <c r="G9600" t="s">
        <v>36</v>
      </c>
      <c r="H9600">
        <v>33</v>
      </c>
      <c r="I9600" t="s">
        <v>31891</v>
      </c>
      <c r="J9600" t="s">
        <v>31892</v>
      </c>
      <c r="K9600" t="s">
        <v>31893</v>
      </c>
      <c r="L9600" t="s">
        <v>77977</v>
      </c>
    </row>
    <row r="9601" spans="1:12" x14ac:dyDescent="0.15">
      <c r="A9601" t="s">
        <v>12</v>
      </c>
      <c r="B9601">
        <v>2628877</v>
      </c>
      <c r="C9601">
        <v>2628897</v>
      </c>
      <c r="D9601" t="s">
        <v>31890</v>
      </c>
      <c r="E9601" t="s">
        <v>90</v>
      </c>
      <c r="F9601" t="s">
        <v>15</v>
      </c>
      <c r="G9601" t="s">
        <v>32</v>
      </c>
      <c r="H9601">
        <v>55</v>
      </c>
      <c r="I9601" t="s">
        <v>31894</v>
      </c>
      <c r="J9601" t="s">
        <v>31895</v>
      </c>
      <c r="K9601" t="s">
        <v>31896</v>
      </c>
      <c r="L9601" t="s">
        <v>77992</v>
      </c>
    </row>
    <row r="9602" spans="1:12" x14ac:dyDescent="0.15">
      <c r="A9602" t="s">
        <v>12</v>
      </c>
      <c r="B9602">
        <v>2628916</v>
      </c>
      <c r="C9602">
        <v>2628936</v>
      </c>
      <c r="D9602" t="s">
        <v>31890</v>
      </c>
      <c r="E9602" t="s">
        <v>90</v>
      </c>
      <c r="F9602" t="s">
        <v>15</v>
      </c>
      <c r="G9602" t="s">
        <v>16</v>
      </c>
      <c r="H9602">
        <v>94</v>
      </c>
      <c r="I9602" t="s">
        <v>31897</v>
      </c>
      <c r="J9602" t="s">
        <v>31898</v>
      </c>
      <c r="K9602" t="s">
        <v>31899</v>
      </c>
      <c r="L9602" t="s">
        <v>77927</v>
      </c>
    </row>
    <row r="9603" spans="1:12" x14ac:dyDescent="0.15">
      <c r="A9603" t="s">
        <v>12</v>
      </c>
      <c r="B9603">
        <v>2628946</v>
      </c>
      <c r="C9603">
        <v>2628966</v>
      </c>
      <c r="D9603" t="s">
        <v>31890</v>
      </c>
      <c r="E9603" t="s">
        <v>90</v>
      </c>
      <c r="F9603" t="s">
        <v>15</v>
      </c>
      <c r="G9603" t="s">
        <v>32</v>
      </c>
      <c r="H9603">
        <v>124</v>
      </c>
      <c r="I9603" t="s">
        <v>31900</v>
      </c>
      <c r="J9603" t="s">
        <v>31901</v>
      </c>
      <c r="K9603" t="s">
        <v>31902</v>
      </c>
      <c r="L9603" t="s">
        <v>78046</v>
      </c>
    </row>
    <row r="9604" spans="1:12" x14ac:dyDescent="0.15">
      <c r="A9604" t="s">
        <v>12</v>
      </c>
      <c r="B9604">
        <v>2629513</v>
      </c>
      <c r="C9604">
        <v>2629533</v>
      </c>
      <c r="D9604" t="s">
        <v>31903</v>
      </c>
      <c r="E9604" t="s">
        <v>90</v>
      </c>
      <c r="F9604" t="s">
        <v>15</v>
      </c>
      <c r="G9604" t="s">
        <v>23</v>
      </c>
      <c r="H9604">
        <v>23</v>
      </c>
      <c r="I9604" t="s">
        <v>31904</v>
      </c>
      <c r="J9604" t="s">
        <v>31905</v>
      </c>
      <c r="K9604" t="s">
        <v>31906</v>
      </c>
      <c r="L9604" t="s">
        <v>77975</v>
      </c>
    </row>
    <row r="9605" spans="1:12" x14ac:dyDescent="0.15">
      <c r="A9605" t="s">
        <v>12</v>
      </c>
      <c r="B9605">
        <v>2629569</v>
      </c>
      <c r="C9605">
        <v>2629589</v>
      </c>
      <c r="D9605" t="s">
        <v>31903</v>
      </c>
      <c r="E9605" t="s">
        <v>90</v>
      </c>
      <c r="F9605" t="s">
        <v>15</v>
      </c>
      <c r="G9605" t="s">
        <v>16</v>
      </c>
      <c r="H9605">
        <v>79</v>
      </c>
      <c r="I9605" t="s">
        <v>31907</v>
      </c>
      <c r="J9605" t="s">
        <v>31908</v>
      </c>
      <c r="K9605" t="s">
        <v>31909</v>
      </c>
      <c r="L9605" t="s">
        <v>77993</v>
      </c>
    </row>
    <row r="9606" spans="1:12" x14ac:dyDescent="0.15">
      <c r="A9606" t="s">
        <v>12</v>
      </c>
      <c r="B9606">
        <v>2629611</v>
      </c>
      <c r="C9606">
        <v>2629631</v>
      </c>
      <c r="D9606" t="s">
        <v>31903</v>
      </c>
      <c r="E9606" t="s">
        <v>90</v>
      </c>
      <c r="F9606" t="s">
        <v>15</v>
      </c>
      <c r="G9606" t="s">
        <v>16</v>
      </c>
      <c r="H9606">
        <v>121</v>
      </c>
      <c r="I9606" t="s">
        <v>31910</v>
      </c>
      <c r="J9606" t="s">
        <v>31911</v>
      </c>
      <c r="K9606" t="s">
        <v>31912</v>
      </c>
      <c r="L9606" t="s">
        <v>77943</v>
      </c>
    </row>
    <row r="9607" spans="1:12" x14ac:dyDescent="0.15">
      <c r="A9607" t="s">
        <v>12</v>
      </c>
      <c r="B9607">
        <v>2629639</v>
      </c>
      <c r="C9607">
        <v>2629659</v>
      </c>
      <c r="D9607" t="s">
        <v>31903</v>
      </c>
      <c r="E9607" t="s">
        <v>90</v>
      </c>
      <c r="F9607" t="s">
        <v>15</v>
      </c>
      <c r="G9607" t="s">
        <v>23</v>
      </c>
      <c r="H9607">
        <v>149</v>
      </c>
      <c r="I9607" t="s">
        <v>31913</v>
      </c>
      <c r="J9607" t="s">
        <v>31914</v>
      </c>
      <c r="K9607" t="s">
        <v>31915</v>
      </c>
      <c r="L9607" t="s">
        <v>78045</v>
      </c>
    </row>
    <row r="9608" spans="1:12" x14ac:dyDescent="0.15">
      <c r="A9608" t="s">
        <v>12</v>
      </c>
      <c r="B9608">
        <v>2630969</v>
      </c>
      <c r="C9608">
        <v>2630989</v>
      </c>
      <c r="D9608" t="s">
        <v>31916</v>
      </c>
      <c r="E9608" t="s">
        <v>90</v>
      </c>
      <c r="F9608" t="s">
        <v>15</v>
      </c>
      <c r="G9608" t="s">
        <v>16</v>
      </c>
      <c r="H9608">
        <v>51</v>
      </c>
      <c r="I9608" t="s">
        <v>31917</v>
      </c>
      <c r="J9608" t="s">
        <v>31918</v>
      </c>
      <c r="K9608" t="s">
        <v>31919</v>
      </c>
      <c r="L9608" t="s">
        <v>78023</v>
      </c>
    </row>
    <row r="9609" spans="1:12" x14ac:dyDescent="0.15">
      <c r="A9609" t="s">
        <v>12</v>
      </c>
      <c r="B9609">
        <v>2630997</v>
      </c>
      <c r="C9609">
        <v>2631017</v>
      </c>
      <c r="D9609" t="s">
        <v>31916</v>
      </c>
      <c r="E9609" t="s">
        <v>90</v>
      </c>
      <c r="F9609" t="s">
        <v>15</v>
      </c>
      <c r="G9609" t="s">
        <v>32</v>
      </c>
      <c r="H9609">
        <v>79</v>
      </c>
      <c r="I9609" t="s">
        <v>31920</v>
      </c>
      <c r="J9609" t="s">
        <v>31921</v>
      </c>
      <c r="K9609" t="s">
        <v>31922</v>
      </c>
      <c r="L9609" t="s">
        <v>77993</v>
      </c>
    </row>
    <row r="9610" spans="1:12" x14ac:dyDescent="0.15">
      <c r="A9610" t="s">
        <v>12</v>
      </c>
      <c r="B9610">
        <v>2631026</v>
      </c>
      <c r="C9610">
        <v>2631046</v>
      </c>
      <c r="D9610" t="s">
        <v>31916</v>
      </c>
      <c r="E9610" t="s">
        <v>90</v>
      </c>
      <c r="F9610" t="s">
        <v>15</v>
      </c>
      <c r="G9610" t="s">
        <v>16</v>
      </c>
      <c r="H9610">
        <v>108</v>
      </c>
      <c r="I9610" t="s">
        <v>31923</v>
      </c>
      <c r="J9610" t="s">
        <v>31924</v>
      </c>
      <c r="K9610" t="s">
        <v>31925</v>
      </c>
      <c r="L9610" t="s">
        <v>77994</v>
      </c>
    </row>
    <row r="9611" spans="1:12" x14ac:dyDescent="0.15">
      <c r="A9611" t="s">
        <v>12</v>
      </c>
      <c r="B9611">
        <v>2631060</v>
      </c>
      <c r="C9611">
        <v>2631080</v>
      </c>
      <c r="D9611" t="s">
        <v>31916</v>
      </c>
      <c r="E9611" t="s">
        <v>90</v>
      </c>
      <c r="F9611" t="s">
        <v>15</v>
      </c>
      <c r="G9611" t="s">
        <v>16</v>
      </c>
      <c r="H9611">
        <v>142</v>
      </c>
      <c r="I9611" t="s">
        <v>31926</v>
      </c>
      <c r="J9611" t="s">
        <v>31927</v>
      </c>
      <c r="K9611" t="s">
        <v>31928</v>
      </c>
      <c r="L9611" t="s">
        <v>77990</v>
      </c>
    </row>
    <row r="9612" spans="1:12" x14ac:dyDescent="0.15">
      <c r="A9612" t="s">
        <v>12</v>
      </c>
      <c r="B9612">
        <v>2633356</v>
      </c>
      <c r="C9612">
        <v>2633376</v>
      </c>
      <c r="D9612" t="s">
        <v>31929</v>
      </c>
      <c r="E9612" t="s">
        <v>90</v>
      </c>
      <c r="F9612" t="s">
        <v>76</v>
      </c>
      <c r="G9612" t="s">
        <v>36</v>
      </c>
      <c r="H9612">
        <v>0</v>
      </c>
      <c r="I9612" t="s">
        <v>31930</v>
      </c>
      <c r="J9612" t="s">
        <v>31931</v>
      </c>
      <c r="K9612" t="s">
        <v>31932</v>
      </c>
      <c r="L9612" t="s">
        <v>77980</v>
      </c>
    </row>
    <row r="9613" spans="1:12" x14ac:dyDescent="0.15">
      <c r="A9613" t="s">
        <v>12</v>
      </c>
      <c r="B9613">
        <v>2633334</v>
      </c>
      <c r="C9613">
        <v>2633354</v>
      </c>
      <c r="D9613" t="s">
        <v>31929</v>
      </c>
      <c r="E9613" t="s">
        <v>90</v>
      </c>
      <c r="F9613" t="s">
        <v>76</v>
      </c>
      <c r="G9613" t="s">
        <v>32</v>
      </c>
      <c r="H9613">
        <v>22</v>
      </c>
      <c r="I9613" t="s">
        <v>31933</v>
      </c>
      <c r="J9613" t="s">
        <v>31934</v>
      </c>
      <c r="K9613" t="s">
        <v>31935</v>
      </c>
      <c r="L9613" t="s">
        <v>77948</v>
      </c>
    </row>
    <row r="9614" spans="1:12" x14ac:dyDescent="0.15">
      <c r="A9614" t="s">
        <v>12</v>
      </c>
      <c r="B9614">
        <v>2633267</v>
      </c>
      <c r="C9614">
        <v>2633287</v>
      </c>
      <c r="D9614" t="s">
        <v>31929</v>
      </c>
      <c r="E9614" t="s">
        <v>90</v>
      </c>
      <c r="F9614" t="s">
        <v>76</v>
      </c>
      <c r="G9614" t="s">
        <v>23</v>
      </c>
      <c r="H9614">
        <v>89</v>
      </c>
      <c r="I9614" t="s">
        <v>31936</v>
      </c>
      <c r="J9614" t="s">
        <v>31937</v>
      </c>
      <c r="K9614" t="s">
        <v>31938</v>
      </c>
      <c r="L9614" t="s">
        <v>77964</v>
      </c>
    </row>
    <row r="9615" spans="1:12" x14ac:dyDescent="0.15">
      <c r="A9615" t="s">
        <v>12</v>
      </c>
      <c r="B9615">
        <v>2633220</v>
      </c>
      <c r="C9615">
        <v>2633240</v>
      </c>
      <c r="D9615" t="s">
        <v>31929</v>
      </c>
      <c r="E9615" t="s">
        <v>90</v>
      </c>
      <c r="F9615" t="s">
        <v>76</v>
      </c>
      <c r="G9615" t="s">
        <v>32</v>
      </c>
      <c r="H9615">
        <v>136</v>
      </c>
      <c r="I9615" t="s">
        <v>31939</v>
      </c>
      <c r="J9615" t="s">
        <v>31940</v>
      </c>
      <c r="K9615" t="s">
        <v>31941</v>
      </c>
      <c r="L9615" t="s">
        <v>78057</v>
      </c>
    </row>
    <row r="9616" spans="1:12" x14ac:dyDescent="0.15">
      <c r="A9616" t="s">
        <v>12</v>
      </c>
      <c r="B9616">
        <v>2633675</v>
      </c>
      <c r="C9616">
        <v>2633695</v>
      </c>
      <c r="D9616" t="s">
        <v>31942</v>
      </c>
      <c r="E9616" t="s">
        <v>90</v>
      </c>
      <c r="F9616" t="s">
        <v>15</v>
      </c>
      <c r="G9616" t="s">
        <v>23</v>
      </c>
      <c r="H9616">
        <v>41</v>
      </c>
      <c r="I9616" t="s">
        <v>31943</v>
      </c>
      <c r="J9616" t="s">
        <v>31944</v>
      </c>
      <c r="K9616" t="s">
        <v>31945</v>
      </c>
      <c r="L9616" t="s">
        <v>78014</v>
      </c>
    </row>
    <row r="9617" spans="1:12" x14ac:dyDescent="0.15">
      <c r="A9617" t="s">
        <v>12</v>
      </c>
      <c r="B9617">
        <v>2633747</v>
      </c>
      <c r="C9617">
        <v>2633767</v>
      </c>
      <c r="D9617" t="s">
        <v>31942</v>
      </c>
      <c r="E9617" t="s">
        <v>90</v>
      </c>
      <c r="F9617" t="s">
        <v>15</v>
      </c>
      <c r="G9617" t="s">
        <v>23</v>
      </c>
      <c r="H9617">
        <v>113</v>
      </c>
      <c r="I9617" t="s">
        <v>31946</v>
      </c>
      <c r="J9617" t="s">
        <v>31947</v>
      </c>
      <c r="K9617" t="s">
        <v>31948</v>
      </c>
      <c r="L9617" t="s">
        <v>77986</v>
      </c>
    </row>
    <row r="9618" spans="1:12" x14ac:dyDescent="0.15">
      <c r="A9618" t="s">
        <v>12</v>
      </c>
      <c r="B9618">
        <v>2633773</v>
      </c>
      <c r="C9618">
        <v>2633793</v>
      </c>
      <c r="D9618" t="s">
        <v>31942</v>
      </c>
      <c r="E9618" t="s">
        <v>90</v>
      </c>
      <c r="F9618" t="s">
        <v>15</v>
      </c>
      <c r="G9618" t="s">
        <v>23</v>
      </c>
      <c r="H9618">
        <v>139</v>
      </c>
      <c r="I9618" t="s">
        <v>31949</v>
      </c>
      <c r="J9618" t="s">
        <v>31950</v>
      </c>
      <c r="K9618" t="s">
        <v>31951</v>
      </c>
      <c r="L9618" t="s">
        <v>78029</v>
      </c>
    </row>
    <row r="9619" spans="1:12" x14ac:dyDescent="0.15">
      <c r="A9619" t="s">
        <v>12</v>
      </c>
      <c r="B9619">
        <v>2633800</v>
      </c>
      <c r="C9619">
        <v>2633820</v>
      </c>
      <c r="D9619" t="s">
        <v>31942</v>
      </c>
      <c r="E9619" t="s">
        <v>90</v>
      </c>
      <c r="F9619" t="s">
        <v>15</v>
      </c>
      <c r="G9619" t="s">
        <v>32</v>
      </c>
      <c r="H9619">
        <v>166</v>
      </c>
      <c r="I9619" t="s">
        <v>31952</v>
      </c>
      <c r="J9619" t="s">
        <v>31953</v>
      </c>
      <c r="K9619" t="s">
        <v>31954</v>
      </c>
      <c r="L9619" t="s">
        <v>77996</v>
      </c>
    </row>
    <row r="9620" spans="1:12" x14ac:dyDescent="0.15">
      <c r="A9620" t="s">
        <v>12</v>
      </c>
      <c r="B9620">
        <v>2635089</v>
      </c>
      <c r="C9620">
        <v>2635109</v>
      </c>
      <c r="D9620" t="s">
        <v>31955</v>
      </c>
      <c r="E9620" t="s">
        <v>90</v>
      </c>
      <c r="F9620" t="s">
        <v>15</v>
      </c>
      <c r="G9620" t="s">
        <v>36</v>
      </c>
      <c r="H9620">
        <v>16</v>
      </c>
      <c r="I9620" t="s">
        <v>31956</v>
      </c>
      <c r="J9620" t="s">
        <v>31957</v>
      </c>
      <c r="K9620" t="s">
        <v>31958</v>
      </c>
      <c r="L9620" t="s">
        <v>77905</v>
      </c>
    </row>
    <row r="9621" spans="1:12" x14ac:dyDescent="0.15">
      <c r="A9621" t="s">
        <v>12</v>
      </c>
      <c r="B9621">
        <v>2635124</v>
      </c>
      <c r="C9621">
        <v>2635144</v>
      </c>
      <c r="D9621" t="s">
        <v>31955</v>
      </c>
      <c r="E9621" t="s">
        <v>90</v>
      </c>
      <c r="F9621" t="s">
        <v>15</v>
      </c>
      <c r="G9621" t="s">
        <v>16</v>
      </c>
      <c r="H9621">
        <v>51</v>
      </c>
      <c r="I9621" t="s">
        <v>31959</v>
      </c>
      <c r="J9621" t="s">
        <v>31960</v>
      </c>
      <c r="K9621" t="s">
        <v>31961</v>
      </c>
      <c r="L9621" t="s">
        <v>78023</v>
      </c>
    </row>
    <row r="9622" spans="1:12" x14ac:dyDescent="0.15">
      <c r="A9622" t="s">
        <v>12</v>
      </c>
      <c r="B9622">
        <v>2635171</v>
      </c>
      <c r="C9622">
        <v>2635191</v>
      </c>
      <c r="D9622" t="s">
        <v>31955</v>
      </c>
      <c r="E9622" t="s">
        <v>90</v>
      </c>
      <c r="F9622" t="s">
        <v>15</v>
      </c>
      <c r="G9622" t="s">
        <v>23</v>
      </c>
      <c r="H9622">
        <v>98</v>
      </c>
      <c r="I9622" t="s">
        <v>31962</v>
      </c>
      <c r="J9622" t="s">
        <v>31963</v>
      </c>
      <c r="K9622" t="s">
        <v>31964</v>
      </c>
      <c r="L9622" t="s">
        <v>78048</v>
      </c>
    </row>
    <row r="9623" spans="1:12" x14ac:dyDescent="0.15">
      <c r="A9623" t="s">
        <v>12</v>
      </c>
      <c r="B9623">
        <v>2635191</v>
      </c>
      <c r="C9623">
        <v>2635211</v>
      </c>
      <c r="D9623" t="s">
        <v>31955</v>
      </c>
      <c r="E9623" t="s">
        <v>90</v>
      </c>
      <c r="F9623" t="s">
        <v>15</v>
      </c>
      <c r="G9623" t="s">
        <v>16</v>
      </c>
      <c r="H9623">
        <v>118</v>
      </c>
      <c r="I9623" t="s">
        <v>31965</v>
      </c>
      <c r="J9623" t="s">
        <v>31966</v>
      </c>
      <c r="K9623" t="s">
        <v>31967</v>
      </c>
      <c r="L9623" t="s">
        <v>77973</v>
      </c>
    </row>
    <row r="9624" spans="1:12" x14ac:dyDescent="0.15">
      <c r="A9624" t="s">
        <v>12</v>
      </c>
      <c r="B9624">
        <v>2636943</v>
      </c>
      <c r="C9624">
        <v>2636963</v>
      </c>
      <c r="D9624" t="s">
        <v>31968</v>
      </c>
      <c r="E9624" t="s">
        <v>90</v>
      </c>
      <c r="F9624" t="s">
        <v>15</v>
      </c>
      <c r="G9624" t="s">
        <v>36</v>
      </c>
      <c r="H9624">
        <v>25</v>
      </c>
      <c r="I9624" t="s">
        <v>31969</v>
      </c>
      <c r="J9624" t="s">
        <v>31970</v>
      </c>
      <c r="K9624" t="s">
        <v>31971</v>
      </c>
      <c r="L9624" t="s">
        <v>78012</v>
      </c>
    </row>
    <row r="9625" spans="1:12" x14ac:dyDescent="0.15">
      <c r="A9625" t="s">
        <v>12</v>
      </c>
      <c r="B9625">
        <v>2637002</v>
      </c>
      <c r="C9625">
        <v>2637022</v>
      </c>
      <c r="D9625" t="s">
        <v>31968</v>
      </c>
      <c r="E9625" t="s">
        <v>90</v>
      </c>
      <c r="F9625" t="s">
        <v>15</v>
      </c>
      <c r="G9625" t="s">
        <v>16</v>
      </c>
      <c r="H9625">
        <v>84</v>
      </c>
      <c r="I9625" t="s">
        <v>31972</v>
      </c>
      <c r="J9625" t="s">
        <v>31973</v>
      </c>
      <c r="K9625" t="s">
        <v>31974</v>
      </c>
      <c r="L9625" t="s">
        <v>77946</v>
      </c>
    </row>
    <row r="9626" spans="1:12" x14ac:dyDescent="0.15">
      <c r="A9626" t="s">
        <v>12</v>
      </c>
      <c r="B9626">
        <v>2637030</v>
      </c>
      <c r="C9626">
        <v>2637050</v>
      </c>
      <c r="D9626" t="s">
        <v>31968</v>
      </c>
      <c r="E9626" t="s">
        <v>90</v>
      </c>
      <c r="F9626" t="s">
        <v>15</v>
      </c>
      <c r="G9626" t="s">
        <v>32</v>
      </c>
      <c r="H9626">
        <v>112</v>
      </c>
      <c r="I9626" t="s">
        <v>31975</v>
      </c>
      <c r="J9626" t="s">
        <v>31976</v>
      </c>
      <c r="K9626" t="s">
        <v>31977</v>
      </c>
      <c r="L9626" t="s">
        <v>77950</v>
      </c>
    </row>
    <row r="9627" spans="1:12" x14ac:dyDescent="0.15">
      <c r="A9627" t="s">
        <v>12</v>
      </c>
      <c r="B9627">
        <v>2637051</v>
      </c>
      <c r="C9627">
        <v>2637071</v>
      </c>
      <c r="D9627" t="s">
        <v>31968</v>
      </c>
      <c r="E9627" t="s">
        <v>90</v>
      </c>
      <c r="F9627" t="s">
        <v>15</v>
      </c>
      <c r="G9627" t="s">
        <v>36</v>
      </c>
      <c r="H9627">
        <v>133</v>
      </c>
      <c r="I9627" t="s">
        <v>31978</v>
      </c>
      <c r="J9627" t="s">
        <v>31979</v>
      </c>
      <c r="K9627" t="s">
        <v>31980</v>
      </c>
      <c r="L9627" t="s">
        <v>77995</v>
      </c>
    </row>
    <row r="9628" spans="1:12" x14ac:dyDescent="0.15">
      <c r="A9628" t="s">
        <v>12</v>
      </c>
      <c r="B9628">
        <v>2639401</v>
      </c>
      <c r="C9628">
        <v>2639421</v>
      </c>
      <c r="D9628" t="s">
        <v>31981</v>
      </c>
      <c r="E9628" t="s">
        <v>90</v>
      </c>
      <c r="F9628" t="s">
        <v>76</v>
      </c>
      <c r="G9628" t="s">
        <v>32</v>
      </c>
      <c r="H9628">
        <v>7</v>
      </c>
      <c r="I9628" t="s">
        <v>31982</v>
      </c>
      <c r="J9628" t="s">
        <v>31983</v>
      </c>
      <c r="K9628" t="s">
        <v>31984</v>
      </c>
      <c r="L9628" t="s">
        <v>77909</v>
      </c>
    </row>
    <row r="9629" spans="1:12" x14ac:dyDescent="0.15">
      <c r="A9629" t="s">
        <v>12</v>
      </c>
      <c r="B9629">
        <v>2639373</v>
      </c>
      <c r="C9629">
        <v>2639393</v>
      </c>
      <c r="D9629" t="s">
        <v>31981</v>
      </c>
      <c r="E9629" t="s">
        <v>90</v>
      </c>
      <c r="F9629" t="s">
        <v>76</v>
      </c>
      <c r="G9629" t="s">
        <v>23</v>
      </c>
      <c r="H9629">
        <v>35</v>
      </c>
      <c r="I9629" t="s">
        <v>31985</v>
      </c>
      <c r="J9629" t="s">
        <v>31986</v>
      </c>
      <c r="K9629" t="s">
        <v>31987</v>
      </c>
      <c r="L9629" t="s">
        <v>77936</v>
      </c>
    </row>
    <row r="9630" spans="1:12" x14ac:dyDescent="0.15">
      <c r="A9630" t="s">
        <v>12</v>
      </c>
      <c r="B9630">
        <v>2639349</v>
      </c>
      <c r="C9630">
        <v>2639369</v>
      </c>
      <c r="D9630" t="s">
        <v>31981</v>
      </c>
      <c r="E9630" t="s">
        <v>90</v>
      </c>
      <c r="F9630" t="s">
        <v>76</v>
      </c>
      <c r="G9630" t="s">
        <v>16</v>
      </c>
      <c r="H9630">
        <v>59</v>
      </c>
      <c r="I9630" t="s">
        <v>31988</v>
      </c>
      <c r="J9630" t="s">
        <v>31989</v>
      </c>
      <c r="K9630" t="s">
        <v>31990</v>
      </c>
      <c r="L9630" t="s">
        <v>78009</v>
      </c>
    </row>
    <row r="9631" spans="1:12" x14ac:dyDescent="0.15">
      <c r="A9631" t="s">
        <v>12</v>
      </c>
      <c r="B9631">
        <v>2639329</v>
      </c>
      <c r="C9631">
        <v>2639349</v>
      </c>
      <c r="D9631" t="s">
        <v>31981</v>
      </c>
      <c r="E9631" t="s">
        <v>90</v>
      </c>
      <c r="F9631" t="s">
        <v>76</v>
      </c>
      <c r="G9631" t="s">
        <v>36</v>
      </c>
      <c r="H9631">
        <v>79</v>
      </c>
      <c r="I9631" t="s">
        <v>31991</v>
      </c>
      <c r="J9631" t="s">
        <v>31992</v>
      </c>
      <c r="K9631" t="s">
        <v>31993</v>
      </c>
      <c r="L9631" t="s">
        <v>77993</v>
      </c>
    </row>
    <row r="9632" spans="1:12" x14ac:dyDescent="0.15">
      <c r="A9632" t="s">
        <v>12</v>
      </c>
      <c r="B9632">
        <v>2640331</v>
      </c>
      <c r="C9632">
        <v>2640351</v>
      </c>
      <c r="D9632" t="s">
        <v>31994</v>
      </c>
      <c r="E9632" t="s">
        <v>90</v>
      </c>
      <c r="F9632" t="s">
        <v>76</v>
      </c>
      <c r="G9632" t="s">
        <v>36</v>
      </c>
      <c r="H9632">
        <v>6</v>
      </c>
      <c r="I9632" t="s">
        <v>31995</v>
      </c>
      <c r="J9632" t="s">
        <v>31996</v>
      </c>
      <c r="K9632" t="s">
        <v>31997</v>
      </c>
      <c r="L9632" t="s">
        <v>78025</v>
      </c>
    </row>
    <row r="9633" spans="1:12" x14ac:dyDescent="0.15">
      <c r="A9633" t="s">
        <v>12</v>
      </c>
      <c r="B9633">
        <v>2640308</v>
      </c>
      <c r="C9633">
        <v>2640328</v>
      </c>
      <c r="D9633" t="s">
        <v>31994</v>
      </c>
      <c r="E9633" t="s">
        <v>90</v>
      </c>
      <c r="F9633" t="s">
        <v>76</v>
      </c>
      <c r="G9633" t="s">
        <v>23</v>
      </c>
      <c r="H9633">
        <v>29</v>
      </c>
      <c r="I9633" t="s">
        <v>31998</v>
      </c>
      <c r="J9633" t="s">
        <v>31999</v>
      </c>
      <c r="K9633" t="s">
        <v>32000</v>
      </c>
      <c r="L9633" t="s">
        <v>77921</v>
      </c>
    </row>
    <row r="9634" spans="1:12" x14ac:dyDescent="0.15">
      <c r="A9634" t="s">
        <v>12</v>
      </c>
      <c r="B9634">
        <v>2640279</v>
      </c>
      <c r="C9634">
        <v>2640299</v>
      </c>
      <c r="D9634" t="s">
        <v>31994</v>
      </c>
      <c r="E9634" t="s">
        <v>90</v>
      </c>
      <c r="F9634" t="s">
        <v>76</v>
      </c>
      <c r="G9634" t="s">
        <v>36</v>
      </c>
      <c r="H9634">
        <v>58</v>
      </c>
      <c r="I9634" t="s">
        <v>32001</v>
      </c>
      <c r="J9634" t="s">
        <v>32002</v>
      </c>
      <c r="K9634" t="s">
        <v>32003</v>
      </c>
      <c r="L9634" t="s">
        <v>77911</v>
      </c>
    </row>
    <row r="9635" spans="1:12" x14ac:dyDescent="0.15">
      <c r="A9635" t="s">
        <v>12</v>
      </c>
      <c r="B9635">
        <v>2640237</v>
      </c>
      <c r="C9635">
        <v>2640257</v>
      </c>
      <c r="D9635" t="s">
        <v>31994</v>
      </c>
      <c r="E9635" t="s">
        <v>90</v>
      </c>
      <c r="F9635" t="s">
        <v>76</v>
      </c>
      <c r="G9635" t="s">
        <v>16</v>
      </c>
      <c r="H9635">
        <v>100</v>
      </c>
      <c r="I9635" t="s">
        <v>32004</v>
      </c>
      <c r="J9635" t="s">
        <v>32005</v>
      </c>
      <c r="K9635" t="s">
        <v>32006</v>
      </c>
      <c r="L9635" t="s">
        <v>77953</v>
      </c>
    </row>
    <row r="9636" spans="1:12" x14ac:dyDescent="0.15">
      <c r="A9636" t="s">
        <v>12</v>
      </c>
      <c r="B9636">
        <v>2641905</v>
      </c>
      <c r="C9636">
        <v>2641925</v>
      </c>
      <c r="D9636" t="s">
        <v>32007</v>
      </c>
      <c r="E9636" t="s">
        <v>32008</v>
      </c>
      <c r="F9636" t="s">
        <v>76</v>
      </c>
      <c r="G9636" t="s">
        <v>23</v>
      </c>
      <c r="H9636">
        <v>7</v>
      </c>
      <c r="I9636" t="s">
        <v>32009</v>
      </c>
      <c r="J9636" t="s">
        <v>32010</v>
      </c>
      <c r="K9636" t="s">
        <v>32011</v>
      </c>
      <c r="L9636" t="s">
        <v>77909</v>
      </c>
    </row>
    <row r="9637" spans="1:12" x14ac:dyDescent="0.15">
      <c r="A9637" t="s">
        <v>12</v>
      </c>
      <c r="B9637">
        <v>2641873</v>
      </c>
      <c r="C9637">
        <v>2641893</v>
      </c>
      <c r="D9637" t="s">
        <v>32007</v>
      </c>
      <c r="E9637" t="s">
        <v>32008</v>
      </c>
      <c r="F9637" t="s">
        <v>76</v>
      </c>
      <c r="G9637" t="s">
        <v>32</v>
      </c>
      <c r="H9637">
        <v>39</v>
      </c>
      <c r="I9637" t="s">
        <v>32012</v>
      </c>
      <c r="J9637" t="s">
        <v>32013</v>
      </c>
      <c r="K9637" t="s">
        <v>32014</v>
      </c>
      <c r="L9637" t="s">
        <v>78041</v>
      </c>
    </row>
    <row r="9638" spans="1:12" x14ac:dyDescent="0.15">
      <c r="A9638" t="s">
        <v>12</v>
      </c>
      <c r="B9638">
        <v>2641824</v>
      </c>
      <c r="C9638">
        <v>2641844</v>
      </c>
      <c r="D9638" t="s">
        <v>32007</v>
      </c>
      <c r="E9638" t="s">
        <v>32008</v>
      </c>
      <c r="F9638" t="s">
        <v>76</v>
      </c>
      <c r="G9638" t="s">
        <v>23</v>
      </c>
      <c r="H9638">
        <v>88</v>
      </c>
      <c r="I9638" t="s">
        <v>32015</v>
      </c>
      <c r="J9638" t="s">
        <v>32016</v>
      </c>
      <c r="K9638" t="s">
        <v>32017</v>
      </c>
      <c r="L9638" t="s">
        <v>77923</v>
      </c>
    </row>
    <row r="9639" spans="1:12" x14ac:dyDescent="0.15">
      <c r="A9639" t="s">
        <v>12</v>
      </c>
      <c r="B9639">
        <v>2641800</v>
      </c>
      <c r="C9639">
        <v>2641820</v>
      </c>
      <c r="D9639" t="s">
        <v>32007</v>
      </c>
      <c r="E9639" t="s">
        <v>32008</v>
      </c>
      <c r="F9639" t="s">
        <v>76</v>
      </c>
      <c r="G9639" t="s">
        <v>16</v>
      </c>
      <c r="H9639">
        <v>112</v>
      </c>
      <c r="I9639" t="s">
        <v>32018</v>
      </c>
      <c r="J9639" t="s">
        <v>32019</v>
      </c>
      <c r="K9639" t="s">
        <v>32020</v>
      </c>
      <c r="L9639" t="s">
        <v>77950</v>
      </c>
    </row>
    <row r="9640" spans="1:12" x14ac:dyDescent="0.15">
      <c r="A9640" t="s">
        <v>12</v>
      </c>
      <c r="B9640">
        <v>2643437</v>
      </c>
      <c r="C9640">
        <v>2643457</v>
      </c>
      <c r="D9640" t="s">
        <v>32021</v>
      </c>
      <c r="E9640" t="s">
        <v>32022</v>
      </c>
      <c r="F9640" t="s">
        <v>76</v>
      </c>
      <c r="G9640" t="s">
        <v>36</v>
      </c>
      <c r="H9640">
        <v>12</v>
      </c>
      <c r="I9640" t="s">
        <v>32023</v>
      </c>
      <c r="J9640" t="s">
        <v>32024</v>
      </c>
      <c r="K9640" t="s">
        <v>32025</v>
      </c>
      <c r="L9640" t="s">
        <v>77991</v>
      </c>
    </row>
    <row r="9641" spans="1:12" x14ac:dyDescent="0.15">
      <c r="A9641" t="s">
        <v>12</v>
      </c>
      <c r="B9641">
        <v>2643402</v>
      </c>
      <c r="C9641">
        <v>2643422</v>
      </c>
      <c r="D9641" t="s">
        <v>32021</v>
      </c>
      <c r="E9641" t="s">
        <v>32022</v>
      </c>
      <c r="F9641" t="s">
        <v>76</v>
      </c>
      <c r="G9641" t="s">
        <v>23</v>
      </c>
      <c r="H9641">
        <v>47</v>
      </c>
      <c r="I9641" t="s">
        <v>32026</v>
      </c>
      <c r="J9641" t="s">
        <v>32027</v>
      </c>
      <c r="K9641" t="s">
        <v>32028</v>
      </c>
      <c r="L9641" t="s">
        <v>77932</v>
      </c>
    </row>
    <row r="9642" spans="1:12" x14ac:dyDescent="0.15">
      <c r="A9642" t="s">
        <v>12</v>
      </c>
      <c r="B9642">
        <v>2643370</v>
      </c>
      <c r="C9642">
        <v>2643390</v>
      </c>
      <c r="D9642" t="s">
        <v>32021</v>
      </c>
      <c r="E9642" t="s">
        <v>32022</v>
      </c>
      <c r="F9642" t="s">
        <v>76</v>
      </c>
      <c r="G9642" t="s">
        <v>36</v>
      </c>
      <c r="H9642">
        <v>79</v>
      </c>
      <c r="I9642" t="s">
        <v>32029</v>
      </c>
      <c r="J9642" t="s">
        <v>32030</v>
      </c>
      <c r="K9642" t="s">
        <v>32031</v>
      </c>
      <c r="L9642" t="s">
        <v>77993</v>
      </c>
    </row>
    <row r="9643" spans="1:12" x14ac:dyDescent="0.15">
      <c r="A9643" t="s">
        <v>12</v>
      </c>
      <c r="B9643">
        <v>2643337</v>
      </c>
      <c r="C9643">
        <v>2643357</v>
      </c>
      <c r="D9643" t="s">
        <v>32021</v>
      </c>
      <c r="E9643" t="s">
        <v>32022</v>
      </c>
      <c r="F9643" t="s">
        <v>76</v>
      </c>
      <c r="G9643" t="s">
        <v>36</v>
      </c>
      <c r="H9643">
        <v>112</v>
      </c>
      <c r="I9643" t="s">
        <v>32032</v>
      </c>
      <c r="J9643" t="s">
        <v>32033</v>
      </c>
      <c r="K9643" t="s">
        <v>32034</v>
      </c>
      <c r="L9643" t="s">
        <v>77950</v>
      </c>
    </row>
    <row r="9644" spans="1:12" x14ac:dyDescent="0.15">
      <c r="A9644" t="s">
        <v>12</v>
      </c>
      <c r="B9644">
        <v>2645316</v>
      </c>
      <c r="C9644">
        <v>2645336</v>
      </c>
      <c r="D9644" t="s">
        <v>32035</v>
      </c>
      <c r="E9644" t="s">
        <v>32036</v>
      </c>
      <c r="F9644" t="s">
        <v>76</v>
      </c>
      <c r="G9644" t="s">
        <v>23</v>
      </c>
      <c r="H9644">
        <v>8</v>
      </c>
      <c r="I9644" t="s">
        <v>32037</v>
      </c>
      <c r="J9644" t="s">
        <v>32038</v>
      </c>
      <c r="K9644" t="s">
        <v>32039</v>
      </c>
      <c r="L9644" t="s">
        <v>77955</v>
      </c>
    </row>
    <row r="9645" spans="1:12" x14ac:dyDescent="0.15">
      <c r="A9645" t="s">
        <v>12</v>
      </c>
      <c r="B9645">
        <v>2645291</v>
      </c>
      <c r="C9645">
        <v>2645311</v>
      </c>
      <c r="D9645" t="s">
        <v>32035</v>
      </c>
      <c r="E9645" t="s">
        <v>32036</v>
      </c>
      <c r="F9645" t="s">
        <v>76</v>
      </c>
      <c r="G9645" t="s">
        <v>36</v>
      </c>
      <c r="H9645">
        <v>33</v>
      </c>
      <c r="I9645" t="s">
        <v>32040</v>
      </c>
      <c r="J9645" t="s">
        <v>32041</v>
      </c>
      <c r="K9645" t="s">
        <v>32042</v>
      </c>
      <c r="L9645" t="s">
        <v>77977</v>
      </c>
    </row>
    <row r="9646" spans="1:12" x14ac:dyDescent="0.15">
      <c r="A9646" t="s">
        <v>12</v>
      </c>
      <c r="B9646">
        <v>2645259</v>
      </c>
      <c r="C9646">
        <v>2645279</v>
      </c>
      <c r="D9646" t="s">
        <v>32035</v>
      </c>
      <c r="E9646" t="s">
        <v>32036</v>
      </c>
      <c r="F9646" t="s">
        <v>76</v>
      </c>
      <c r="G9646" t="s">
        <v>16</v>
      </c>
      <c r="H9646">
        <v>65</v>
      </c>
      <c r="I9646" t="s">
        <v>32043</v>
      </c>
      <c r="J9646" t="s">
        <v>32044</v>
      </c>
      <c r="K9646" t="s">
        <v>32045</v>
      </c>
      <c r="L9646" t="s">
        <v>78042</v>
      </c>
    </row>
    <row r="9647" spans="1:12" x14ac:dyDescent="0.15">
      <c r="A9647" t="s">
        <v>12</v>
      </c>
      <c r="B9647">
        <v>2645205</v>
      </c>
      <c r="C9647">
        <v>2645225</v>
      </c>
      <c r="D9647" t="s">
        <v>32035</v>
      </c>
      <c r="E9647" t="s">
        <v>32036</v>
      </c>
      <c r="F9647" t="s">
        <v>76</v>
      </c>
      <c r="G9647" t="s">
        <v>23</v>
      </c>
      <c r="H9647">
        <v>119</v>
      </c>
      <c r="I9647" t="s">
        <v>32046</v>
      </c>
      <c r="J9647" t="s">
        <v>32047</v>
      </c>
      <c r="K9647" t="s">
        <v>32048</v>
      </c>
      <c r="L9647" t="s">
        <v>78058</v>
      </c>
    </row>
    <row r="9648" spans="1:12" x14ac:dyDescent="0.15">
      <c r="A9648" t="s">
        <v>12</v>
      </c>
      <c r="B9648">
        <v>2645614</v>
      </c>
      <c r="C9648">
        <v>2645634</v>
      </c>
      <c r="D9648" t="s">
        <v>32049</v>
      </c>
      <c r="E9648" t="s">
        <v>32050</v>
      </c>
      <c r="F9648" t="s">
        <v>76</v>
      </c>
      <c r="G9648" t="s">
        <v>32</v>
      </c>
      <c r="H9648">
        <v>15</v>
      </c>
      <c r="I9648" t="s">
        <v>32051</v>
      </c>
      <c r="J9648" t="s">
        <v>32052</v>
      </c>
      <c r="K9648" t="s">
        <v>32053</v>
      </c>
      <c r="L9648" t="s">
        <v>77970</v>
      </c>
    </row>
    <row r="9649" spans="1:12" x14ac:dyDescent="0.15">
      <c r="A9649" t="s">
        <v>12</v>
      </c>
      <c r="B9649">
        <v>2645589</v>
      </c>
      <c r="C9649">
        <v>2645609</v>
      </c>
      <c r="D9649" t="s">
        <v>32049</v>
      </c>
      <c r="E9649" t="s">
        <v>32050</v>
      </c>
      <c r="F9649" t="s">
        <v>76</v>
      </c>
      <c r="G9649" t="s">
        <v>32</v>
      </c>
      <c r="H9649">
        <v>40</v>
      </c>
      <c r="I9649" t="s">
        <v>32054</v>
      </c>
      <c r="J9649" t="s">
        <v>32055</v>
      </c>
      <c r="K9649" t="s">
        <v>32056</v>
      </c>
      <c r="L9649" t="s">
        <v>77952</v>
      </c>
    </row>
    <row r="9650" spans="1:12" x14ac:dyDescent="0.15">
      <c r="A9650" t="s">
        <v>12</v>
      </c>
      <c r="B9650">
        <v>2645537</v>
      </c>
      <c r="C9650">
        <v>2645557</v>
      </c>
      <c r="D9650" t="s">
        <v>32049</v>
      </c>
      <c r="E9650" t="s">
        <v>32050</v>
      </c>
      <c r="F9650" t="s">
        <v>76</v>
      </c>
      <c r="G9650" t="s">
        <v>23</v>
      </c>
      <c r="H9650">
        <v>92</v>
      </c>
      <c r="I9650" t="s">
        <v>32057</v>
      </c>
      <c r="J9650" t="s">
        <v>32058</v>
      </c>
      <c r="K9650" t="s">
        <v>32059</v>
      </c>
      <c r="L9650" t="s">
        <v>78032</v>
      </c>
    </row>
    <row r="9651" spans="1:12" x14ac:dyDescent="0.15">
      <c r="A9651" t="s">
        <v>12</v>
      </c>
      <c r="B9651">
        <v>2645499</v>
      </c>
      <c r="C9651">
        <v>2645519</v>
      </c>
      <c r="D9651" t="s">
        <v>32049</v>
      </c>
      <c r="E9651" t="s">
        <v>32050</v>
      </c>
      <c r="F9651" t="s">
        <v>76</v>
      </c>
      <c r="G9651" t="s">
        <v>16</v>
      </c>
      <c r="H9651">
        <v>130</v>
      </c>
      <c r="I9651" t="s">
        <v>32060</v>
      </c>
      <c r="J9651" t="s">
        <v>32061</v>
      </c>
      <c r="K9651" t="s">
        <v>32062</v>
      </c>
      <c r="L9651" t="s">
        <v>77998</v>
      </c>
    </row>
    <row r="9652" spans="1:12" x14ac:dyDescent="0.15">
      <c r="A9652" t="s">
        <v>12</v>
      </c>
      <c r="B9652">
        <v>2646147</v>
      </c>
      <c r="C9652">
        <v>2646167</v>
      </c>
      <c r="D9652" t="s">
        <v>32063</v>
      </c>
      <c r="E9652" t="s">
        <v>32064</v>
      </c>
      <c r="F9652" t="s">
        <v>76</v>
      </c>
      <c r="G9652" t="s">
        <v>16</v>
      </c>
      <c r="H9652">
        <v>28</v>
      </c>
      <c r="I9652" t="s">
        <v>32065</v>
      </c>
      <c r="J9652" t="s">
        <v>32066</v>
      </c>
      <c r="K9652" t="s">
        <v>32067</v>
      </c>
      <c r="L9652" t="s">
        <v>77956</v>
      </c>
    </row>
    <row r="9653" spans="1:12" x14ac:dyDescent="0.15">
      <c r="A9653" t="s">
        <v>12</v>
      </c>
      <c r="B9653">
        <v>2646111</v>
      </c>
      <c r="C9653">
        <v>2646131</v>
      </c>
      <c r="D9653" t="s">
        <v>32063</v>
      </c>
      <c r="E9653" t="s">
        <v>32064</v>
      </c>
      <c r="F9653" t="s">
        <v>76</v>
      </c>
      <c r="G9653" t="s">
        <v>32</v>
      </c>
      <c r="H9653">
        <v>64</v>
      </c>
      <c r="I9653" t="s">
        <v>32068</v>
      </c>
      <c r="J9653" t="s">
        <v>32069</v>
      </c>
      <c r="K9653" t="s">
        <v>32070</v>
      </c>
      <c r="L9653" t="s">
        <v>77989</v>
      </c>
    </row>
    <row r="9654" spans="1:12" x14ac:dyDescent="0.15">
      <c r="A9654" t="s">
        <v>12</v>
      </c>
      <c r="B9654">
        <v>2646090</v>
      </c>
      <c r="C9654">
        <v>2646110</v>
      </c>
      <c r="D9654" t="s">
        <v>32063</v>
      </c>
      <c r="E9654" t="s">
        <v>32064</v>
      </c>
      <c r="F9654" t="s">
        <v>76</v>
      </c>
      <c r="G9654" t="s">
        <v>36</v>
      </c>
      <c r="H9654">
        <v>85</v>
      </c>
      <c r="I9654" t="s">
        <v>32071</v>
      </c>
      <c r="J9654" t="s">
        <v>32072</v>
      </c>
      <c r="K9654" t="s">
        <v>32073</v>
      </c>
      <c r="L9654" t="s">
        <v>77972</v>
      </c>
    </row>
    <row r="9655" spans="1:12" x14ac:dyDescent="0.15">
      <c r="A9655" t="s">
        <v>12</v>
      </c>
      <c r="B9655">
        <v>2646069</v>
      </c>
      <c r="C9655">
        <v>2646089</v>
      </c>
      <c r="D9655" t="s">
        <v>32063</v>
      </c>
      <c r="E9655" t="s">
        <v>32064</v>
      </c>
      <c r="F9655" t="s">
        <v>76</v>
      </c>
      <c r="G9655" t="s">
        <v>36</v>
      </c>
      <c r="H9655">
        <v>106</v>
      </c>
      <c r="I9655" t="s">
        <v>32074</v>
      </c>
      <c r="J9655" t="s">
        <v>32075</v>
      </c>
      <c r="K9655" t="s">
        <v>32076</v>
      </c>
      <c r="L9655" t="s">
        <v>77914</v>
      </c>
    </row>
    <row r="9656" spans="1:12" x14ac:dyDescent="0.15">
      <c r="A9656" t="s">
        <v>12</v>
      </c>
      <c r="B9656">
        <v>2646734</v>
      </c>
      <c r="C9656">
        <v>2646754</v>
      </c>
      <c r="D9656" t="s">
        <v>32077</v>
      </c>
      <c r="E9656" t="s">
        <v>32078</v>
      </c>
      <c r="F9656" t="s">
        <v>76</v>
      </c>
      <c r="G9656" t="s">
        <v>16</v>
      </c>
      <c r="H9656">
        <v>1</v>
      </c>
      <c r="I9656" t="s">
        <v>32079</v>
      </c>
      <c r="J9656" t="s">
        <v>32080</v>
      </c>
      <c r="K9656" t="s">
        <v>32081</v>
      </c>
      <c r="L9656" t="s">
        <v>77917</v>
      </c>
    </row>
    <row r="9657" spans="1:12" x14ac:dyDescent="0.15">
      <c r="A9657" t="s">
        <v>12</v>
      </c>
      <c r="B9657">
        <v>2646698</v>
      </c>
      <c r="C9657">
        <v>2646718</v>
      </c>
      <c r="D9657" t="s">
        <v>32077</v>
      </c>
      <c r="E9657" t="s">
        <v>32078</v>
      </c>
      <c r="F9657" t="s">
        <v>76</v>
      </c>
      <c r="G9657" t="s">
        <v>23</v>
      </c>
      <c r="H9657">
        <v>37</v>
      </c>
      <c r="I9657" t="s">
        <v>32082</v>
      </c>
      <c r="J9657" t="s">
        <v>32083</v>
      </c>
      <c r="K9657" t="s">
        <v>32084</v>
      </c>
      <c r="L9657" t="s">
        <v>77906</v>
      </c>
    </row>
    <row r="9658" spans="1:12" x14ac:dyDescent="0.15">
      <c r="A9658" t="s">
        <v>12</v>
      </c>
      <c r="B9658">
        <v>2646661</v>
      </c>
      <c r="C9658">
        <v>2646681</v>
      </c>
      <c r="D9658" t="s">
        <v>32077</v>
      </c>
      <c r="E9658" t="s">
        <v>32078</v>
      </c>
      <c r="F9658" t="s">
        <v>76</v>
      </c>
      <c r="G9658" t="s">
        <v>32</v>
      </c>
      <c r="H9658">
        <v>74</v>
      </c>
      <c r="I9658" t="s">
        <v>32085</v>
      </c>
      <c r="J9658" t="s">
        <v>32086</v>
      </c>
      <c r="K9658" t="s">
        <v>32087</v>
      </c>
      <c r="L9658" t="s">
        <v>78005</v>
      </c>
    </row>
    <row r="9659" spans="1:12" x14ac:dyDescent="0.15">
      <c r="A9659" t="s">
        <v>12</v>
      </c>
      <c r="B9659">
        <v>2646638</v>
      </c>
      <c r="C9659">
        <v>2646658</v>
      </c>
      <c r="D9659" t="s">
        <v>32077</v>
      </c>
      <c r="E9659" t="s">
        <v>32078</v>
      </c>
      <c r="F9659" t="s">
        <v>76</v>
      </c>
      <c r="G9659" t="s">
        <v>36</v>
      </c>
      <c r="H9659">
        <v>97</v>
      </c>
      <c r="I9659" t="s">
        <v>32088</v>
      </c>
      <c r="J9659" t="s">
        <v>32089</v>
      </c>
      <c r="K9659" t="s">
        <v>32090</v>
      </c>
      <c r="L9659" t="s">
        <v>78010</v>
      </c>
    </row>
    <row r="9660" spans="1:12" x14ac:dyDescent="0.15">
      <c r="A9660" t="s">
        <v>12</v>
      </c>
      <c r="B9660">
        <v>2647724</v>
      </c>
      <c r="C9660">
        <v>2647744</v>
      </c>
      <c r="D9660" t="s">
        <v>32091</v>
      </c>
      <c r="E9660" t="s">
        <v>32092</v>
      </c>
      <c r="F9660" t="s">
        <v>76</v>
      </c>
      <c r="G9660" t="s">
        <v>36</v>
      </c>
      <c r="H9660">
        <v>18</v>
      </c>
      <c r="I9660" t="s">
        <v>32093</v>
      </c>
      <c r="J9660" t="s">
        <v>32094</v>
      </c>
      <c r="K9660" t="s">
        <v>32095</v>
      </c>
      <c r="L9660" t="s">
        <v>78007</v>
      </c>
    </row>
    <row r="9661" spans="1:12" x14ac:dyDescent="0.15">
      <c r="A9661" t="s">
        <v>12</v>
      </c>
      <c r="B9661">
        <v>2647704</v>
      </c>
      <c r="C9661">
        <v>2647724</v>
      </c>
      <c r="D9661" t="s">
        <v>32091</v>
      </c>
      <c r="E9661" t="s">
        <v>32092</v>
      </c>
      <c r="F9661" t="s">
        <v>76</v>
      </c>
      <c r="G9661" t="s">
        <v>23</v>
      </c>
      <c r="H9661">
        <v>38</v>
      </c>
      <c r="I9661" t="s">
        <v>32096</v>
      </c>
      <c r="J9661" t="s">
        <v>32097</v>
      </c>
      <c r="K9661" t="s">
        <v>32098</v>
      </c>
      <c r="L9661" t="s">
        <v>78008</v>
      </c>
    </row>
    <row r="9662" spans="1:12" x14ac:dyDescent="0.15">
      <c r="A9662" t="s">
        <v>12</v>
      </c>
      <c r="B9662">
        <v>2647669</v>
      </c>
      <c r="C9662">
        <v>2647689</v>
      </c>
      <c r="D9662" t="s">
        <v>32091</v>
      </c>
      <c r="E9662" t="s">
        <v>32092</v>
      </c>
      <c r="F9662" t="s">
        <v>76</v>
      </c>
      <c r="G9662" t="s">
        <v>16</v>
      </c>
      <c r="H9662">
        <v>73</v>
      </c>
      <c r="I9662" t="s">
        <v>32099</v>
      </c>
      <c r="J9662" t="s">
        <v>32100</v>
      </c>
      <c r="K9662" t="s">
        <v>32101</v>
      </c>
      <c r="L9662" t="s">
        <v>77926</v>
      </c>
    </row>
    <row r="9663" spans="1:12" x14ac:dyDescent="0.15">
      <c r="A9663" t="s">
        <v>12</v>
      </c>
      <c r="B9663">
        <v>2647626</v>
      </c>
      <c r="C9663">
        <v>2647646</v>
      </c>
      <c r="D9663" t="s">
        <v>32091</v>
      </c>
      <c r="E9663" t="s">
        <v>32092</v>
      </c>
      <c r="F9663" t="s">
        <v>76</v>
      </c>
      <c r="G9663" t="s">
        <v>23</v>
      </c>
      <c r="H9663">
        <v>116</v>
      </c>
      <c r="I9663" t="s">
        <v>32102</v>
      </c>
      <c r="J9663" t="s">
        <v>32103</v>
      </c>
      <c r="K9663" t="s">
        <v>32104</v>
      </c>
      <c r="L9663" t="s">
        <v>77976</v>
      </c>
    </row>
    <row r="9664" spans="1:12" x14ac:dyDescent="0.15">
      <c r="A9664" t="s">
        <v>12</v>
      </c>
      <c r="B9664">
        <v>2650455</v>
      </c>
      <c r="C9664">
        <v>2650475</v>
      </c>
      <c r="D9664" t="s">
        <v>32105</v>
      </c>
      <c r="E9664" t="s">
        <v>32106</v>
      </c>
      <c r="F9664" t="s">
        <v>76</v>
      </c>
      <c r="G9664" t="s">
        <v>32</v>
      </c>
      <c r="H9664">
        <v>1</v>
      </c>
      <c r="I9664" t="s">
        <v>32107</v>
      </c>
      <c r="J9664" t="s">
        <v>32108</v>
      </c>
      <c r="K9664" t="s">
        <v>32109</v>
      </c>
      <c r="L9664" t="s">
        <v>77917</v>
      </c>
    </row>
    <row r="9665" spans="1:12" x14ac:dyDescent="0.15">
      <c r="A9665" t="s">
        <v>12</v>
      </c>
      <c r="B9665">
        <v>2650400</v>
      </c>
      <c r="C9665">
        <v>2650420</v>
      </c>
      <c r="D9665" t="s">
        <v>32105</v>
      </c>
      <c r="E9665" t="s">
        <v>32106</v>
      </c>
      <c r="F9665" t="s">
        <v>76</v>
      </c>
      <c r="G9665" t="s">
        <v>23</v>
      </c>
      <c r="H9665">
        <v>56</v>
      </c>
      <c r="I9665" t="s">
        <v>32110</v>
      </c>
      <c r="J9665" t="s">
        <v>32111</v>
      </c>
      <c r="K9665" t="s">
        <v>32112</v>
      </c>
      <c r="L9665" t="s">
        <v>77971</v>
      </c>
    </row>
    <row r="9666" spans="1:12" x14ac:dyDescent="0.15">
      <c r="A9666" t="s">
        <v>12</v>
      </c>
      <c r="B9666">
        <v>2650380</v>
      </c>
      <c r="C9666">
        <v>2650400</v>
      </c>
      <c r="D9666" t="s">
        <v>32105</v>
      </c>
      <c r="E9666" t="s">
        <v>32106</v>
      </c>
      <c r="F9666" t="s">
        <v>76</v>
      </c>
      <c r="G9666" t="s">
        <v>36</v>
      </c>
      <c r="H9666">
        <v>76</v>
      </c>
      <c r="I9666" t="s">
        <v>32113</v>
      </c>
      <c r="J9666" t="s">
        <v>32114</v>
      </c>
      <c r="K9666" t="s">
        <v>32115</v>
      </c>
      <c r="L9666" t="s">
        <v>77985</v>
      </c>
    </row>
    <row r="9667" spans="1:12" x14ac:dyDescent="0.15">
      <c r="A9667" t="s">
        <v>12</v>
      </c>
      <c r="B9667">
        <v>2650346</v>
      </c>
      <c r="C9667">
        <v>2650366</v>
      </c>
      <c r="D9667" t="s">
        <v>32105</v>
      </c>
      <c r="E9667" t="s">
        <v>32106</v>
      </c>
      <c r="F9667" t="s">
        <v>76</v>
      </c>
      <c r="G9667" t="s">
        <v>36</v>
      </c>
      <c r="H9667">
        <v>110</v>
      </c>
      <c r="I9667" t="s">
        <v>32116</v>
      </c>
      <c r="J9667" t="s">
        <v>32117</v>
      </c>
      <c r="K9667" t="s">
        <v>32118</v>
      </c>
      <c r="L9667" t="s">
        <v>78030</v>
      </c>
    </row>
    <row r="9668" spans="1:12" x14ac:dyDescent="0.15">
      <c r="A9668" t="s">
        <v>12</v>
      </c>
      <c r="B9668">
        <v>2651927</v>
      </c>
      <c r="C9668">
        <v>2651947</v>
      </c>
      <c r="D9668" t="s">
        <v>32119</v>
      </c>
      <c r="E9668" t="s">
        <v>32120</v>
      </c>
      <c r="F9668" t="s">
        <v>76</v>
      </c>
      <c r="G9668" t="s">
        <v>36</v>
      </c>
      <c r="H9668">
        <v>7</v>
      </c>
      <c r="I9668" t="s">
        <v>32121</v>
      </c>
      <c r="J9668" t="s">
        <v>32122</v>
      </c>
      <c r="K9668" t="s">
        <v>32123</v>
      </c>
      <c r="L9668" t="s">
        <v>77909</v>
      </c>
    </row>
    <row r="9669" spans="1:12" x14ac:dyDescent="0.15">
      <c r="A9669" t="s">
        <v>12</v>
      </c>
      <c r="B9669">
        <v>2651906</v>
      </c>
      <c r="C9669">
        <v>2651926</v>
      </c>
      <c r="D9669" t="s">
        <v>32119</v>
      </c>
      <c r="E9669" t="s">
        <v>32120</v>
      </c>
      <c r="F9669" t="s">
        <v>76</v>
      </c>
      <c r="G9669" t="s">
        <v>32</v>
      </c>
      <c r="H9669">
        <v>28</v>
      </c>
      <c r="I9669" t="s">
        <v>32124</v>
      </c>
      <c r="J9669" t="s">
        <v>32125</v>
      </c>
      <c r="K9669" t="s">
        <v>32126</v>
      </c>
      <c r="L9669" t="s">
        <v>77956</v>
      </c>
    </row>
    <row r="9670" spans="1:12" x14ac:dyDescent="0.15">
      <c r="A9670" t="s">
        <v>12</v>
      </c>
      <c r="B9670">
        <v>2651879</v>
      </c>
      <c r="C9670">
        <v>2651899</v>
      </c>
      <c r="D9670" t="s">
        <v>32119</v>
      </c>
      <c r="E9670" t="s">
        <v>32120</v>
      </c>
      <c r="F9670" t="s">
        <v>76</v>
      </c>
      <c r="G9670" t="s">
        <v>36</v>
      </c>
      <c r="H9670">
        <v>55</v>
      </c>
      <c r="I9670" t="s">
        <v>32127</v>
      </c>
      <c r="J9670" t="s">
        <v>32128</v>
      </c>
      <c r="K9670" t="s">
        <v>32129</v>
      </c>
      <c r="L9670" t="s">
        <v>77992</v>
      </c>
    </row>
    <row r="9671" spans="1:12" x14ac:dyDescent="0.15">
      <c r="A9671" t="s">
        <v>12</v>
      </c>
      <c r="B9671">
        <v>2651846</v>
      </c>
      <c r="C9671">
        <v>2651866</v>
      </c>
      <c r="D9671" t="s">
        <v>32119</v>
      </c>
      <c r="E9671" t="s">
        <v>32120</v>
      </c>
      <c r="F9671" t="s">
        <v>76</v>
      </c>
      <c r="G9671" t="s">
        <v>36</v>
      </c>
      <c r="H9671">
        <v>88</v>
      </c>
      <c r="I9671" t="s">
        <v>32130</v>
      </c>
      <c r="J9671" t="s">
        <v>32131</v>
      </c>
      <c r="K9671" t="s">
        <v>32132</v>
      </c>
      <c r="L9671" t="s">
        <v>77923</v>
      </c>
    </row>
    <row r="9672" spans="1:12" x14ac:dyDescent="0.15">
      <c r="A9672" t="s">
        <v>12</v>
      </c>
      <c r="B9672">
        <v>2652423</v>
      </c>
      <c r="C9672">
        <v>2652443</v>
      </c>
      <c r="D9672" t="s">
        <v>32133</v>
      </c>
      <c r="E9672" t="s">
        <v>32134</v>
      </c>
      <c r="F9672" t="s">
        <v>76</v>
      </c>
      <c r="G9672" t="s">
        <v>32</v>
      </c>
      <c r="H9672">
        <v>8</v>
      </c>
      <c r="I9672" t="s">
        <v>32135</v>
      </c>
      <c r="J9672" t="s">
        <v>32136</v>
      </c>
      <c r="K9672" t="s">
        <v>32137</v>
      </c>
      <c r="L9672" t="s">
        <v>77955</v>
      </c>
    </row>
    <row r="9673" spans="1:12" x14ac:dyDescent="0.15">
      <c r="A9673" t="s">
        <v>12</v>
      </c>
      <c r="B9673">
        <v>2652403</v>
      </c>
      <c r="C9673">
        <v>2652423</v>
      </c>
      <c r="D9673" t="s">
        <v>32133</v>
      </c>
      <c r="E9673" t="s">
        <v>32134</v>
      </c>
      <c r="F9673" t="s">
        <v>76</v>
      </c>
      <c r="G9673" t="s">
        <v>16</v>
      </c>
      <c r="H9673">
        <v>28</v>
      </c>
      <c r="I9673" t="s">
        <v>32138</v>
      </c>
      <c r="J9673" t="s">
        <v>32139</v>
      </c>
      <c r="K9673" t="s">
        <v>32140</v>
      </c>
      <c r="L9673" t="s">
        <v>77956</v>
      </c>
    </row>
    <row r="9674" spans="1:12" x14ac:dyDescent="0.15">
      <c r="A9674" t="s">
        <v>12</v>
      </c>
      <c r="B9674">
        <v>2652379</v>
      </c>
      <c r="C9674">
        <v>2652399</v>
      </c>
      <c r="D9674" t="s">
        <v>32133</v>
      </c>
      <c r="E9674" t="s">
        <v>32134</v>
      </c>
      <c r="F9674" t="s">
        <v>76</v>
      </c>
      <c r="G9674" t="s">
        <v>16</v>
      </c>
      <c r="H9674">
        <v>52</v>
      </c>
      <c r="I9674" t="s">
        <v>32141</v>
      </c>
      <c r="J9674" t="s">
        <v>32142</v>
      </c>
      <c r="K9674" t="s">
        <v>32143</v>
      </c>
      <c r="L9674" t="s">
        <v>77959</v>
      </c>
    </row>
    <row r="9675" spans="1:12" x14ac:dyDescent="0.15">
      <c r="A9675" t="s">
        <v>12</v>
      </c>
      <c r="B9675">
        <v>2652335</v>
      </c>
      <c r="C9675">
        <v>2652355</v>
      </c>
      <c r="D9675" t="s">
        <v>32133</v>
      </c>
      <c r="E9675" t="s">
        <v>32134</v>
      </c>
      <c r="F9675" t="s">
        <v>76</v>
      </c>
      <c r="G9675" t="s">
        <v>16</v>
      </c>
      <c r="H9675">
        <v>96</v>
      </c>
      <c r="I9675" t="s">
        <v>32144</v>
      </c>
      <c r="J9675" t="s">
        <v>32145</v>
      </c>
      <c r="K9675" t="s">
        <v>32146</v>
      </c>
      <c r="L9675" t="s">
        <v>77912</v>
      </c>
    </row>
    <row r="9676" spans="1:12" x14ac:dyDescent="0.15">
      <c r="A9676" t="s">
        <v>12</v>
      </c>
      <c r="B9676">
        <v>2654213</v>
      </c>
      <c r="C9676">
        <v>2654233</v>
      </c>
      <c r="D9676" t="s">
        <v>32147</v>
      </c>
      <c r="E9676" t="s">
        <v>32148</v>
      </c>
      <c r="F9676" t="s">
        <v>76</v>
      </c>
      <c r="G9676" t="s">
        <v>32</v>
      </c>
      <c r="H9676">
        <v>1</v>
      </c>
      <c r="I9676" t="s">
        <v>32149</v>
      </c>
      <c r="J9676" t="s">
        <v>32150</v>
      </c>
      <c r="K9676" t="s">
        <v>32151</v>
      </c>
      <c r="L9676" t="s">
        <v>77917</v>
      </c>
    </row>
    <row r="9677" spans="1:12" x14ac:dyDescent="0.15">
      <c r="A9677" t="s">
        <v>12</v>
      </c>
      <c r="B9677">
        <v>2654185</v>
      </c>
      <c r="C9677">
        <v>2654205</v>
      </c>
      <c r="D9677" t="s">
        <v>32147</v>
      </c>
      <c r="E9677" t="s">
        <v>32148</v>
      </c>
      <c r="F9677" t="s">
        <v>76</v>
      </c>
      <c r="G9677" t="s">
        <v>36</v>
      </c>
      <c r="H9677">
        <v>29</v>
      </c>
      <c r="I9677" t="s">
        <v>32152</v>
      </c>
      <c r="J9677" t="s">
        <v>32153</v>
      </c>
      <c r="K9677" t="s">
        <v>32154</v>
      </c>
      <c r="L9677" t="s">
        <v>77921</v>
      </c>
    </row>
    <row r="9678" spans="1:12" x14ac:dyDescent="0.15">
      <c r="A9678" t="s">
        <v>12</v>
      </c>
      <c r="B9678">
        <v>2654164</v>
      </c>
      <c r="C9678">
        <v>2654184</v>
      </c>
      <c r="D9678" t="s">
        <v>32147</v>
      </c>
      <c r="E9678" t="s">
        <v>32148</v>
      </c>
      <c r="F9678" t="s">
        <v>76</v>
      </c>
      <c r="G9678" t="s">
        <v>32</v>
      </c>
      <c r="H9678">
        <v>50</v>
      </c>
      <c r="I9678" t="s">
        <v>32155</v>
      </c>
      <c r="J9678" t="s">
        <v>32156</v>
      </c>
      <c r="K9678" t="s">
        <v>32157</v>
      </c>
      <c r="L9678" t="s">
        <v>77925</v>
      </c>
    </row>
    <row r="9679" spans="1:12" x14ac:dyDescent="0.15">
      <c r="A9679" t="s">
        <v>12</v>
      </c>
      <c r="B9679">
        <v>2654138</v>
      </c>
      <c r="C9679">
        <v>2654158</v>
      </c>
      <c r="D9679" t="s">
        <v>32147</v>
      </c>
      <c r="E9679" t="s">
        <v>32148</v>
      </c>
      <c r="F9679" t="s">
        <v>76</v>
      </c>
      <c r="G9679" t="s">
        <v>36</v>
      </c>
      <c r="H9679">
        <v>76</v>
      </c>
      <c r="I9679" t="s">
        <v>32158</v>
      </c>
      <c r="J9679" t="s">
        <v>32159</v>
      </c>
      <c r="K9679" t="s">
        <v>32160</v>
      </c>
      <c r="L9679" t="s">
        <v>77985</v>
      </c>
    </row>
    <row r="9680" spans="1:12" x14ac:dyDescent="0.15">
      <c r="A9680" t="s">
        <v>12</v>
      </c>
      <c r="B9680">
        <v>2654953</v>
      </c>
      <c r="C9680">
        <v>2654973</v>
      </c>
      <c r="D9680" t="s">
        <v>32161</v>
      </c>
      <c r="E9680" t="s">
        <v>32162</v>
      </c>
      <c r="F9680" t="s">
        <v>76</v>
      </c>
      <c r="G9680" t="s">
        <v>36</v>
      </c>
      <c r="H9680">
        <v>19</v>
      </c>
      <c r="I9680" t="s">
        <v>32163</v>
      </c>
      <c r="J9680" t="s">
        <v>32164</v>
      </c>
      <c r="K9680" t="s">
        <v>32165</v>
      </c>
      <c r="L9680" t="s">
        <v>77982</v>
      </c>
    </row>
    <row r="9681" spans="1:12" x14ac:dyDescent="0.15">
      <c r="A9681" t="s">
        <v>12</v>
      </c>
      <c r="B9681">
        <v>2654932</v>
      </c>
      <c r="C9681">
        <v>2654952</v>
      </c>
      <c r="D9681" t="s">
        <v>32161</v>
      </c>
      <c r="E9681" t="s">
        <v>32162</v>
      </c>
      <c r="F9681" t="s">
        <v>76</v>
      </c>
      <c r="G9681" t="s">
        <v>32</v>
      </c>
      <c r="H9681">
        <v>40</v>
      </c>
      <c r="I9681" t="s">
        <v>32166</v>
      </c>
      <c r="J9681" t="s">
        <v>32167</v>
      </c>
      <c r="K9681" t="s">
        <v>32168</v>
      </c>
      <c r="L9681" t="s">
        <v>77952</v>
      </c>
    </row>
    <row r="9682" spans="1:12" x14ac:dyDescent="0.15">
      <c r="A9682" t="s">
        <v>12</v>
      </c>
      <c r="B9682">
        <v>2654899</v>
      </c>
      <c r="C9682">
        <v>2654919</v>
      </c>
      <c r="D9682" t="s">
        <v>32161</v>
      </c>
      <c r="E9682" t="s">
        <v>32162</v>
      </c>
      <c r="F9682" t="s">
        <v>76</v>
      </c>
      <c r="G9682" t="s">
        <v>16</v>
      </c>
      <c r="H9682">
        <v>73</v>
      </c>
      <c r="I9682" t="s">
        <v>32169</v>
      </c>
      <c r="J9682" t="s">
        <v>32170</v>
      </c>
      <c r="K9682" t="s">
        <v>32171</v>
      </c>
      <c r="L9682" t="s">
        <v>77926</v>
      </c>
    </row>
    <row r="9683" spans="1:12" x14ac:dyDescent="0.15">
      <c r="A9683" t="s">
        <v>12</v>
      </c>
      <c r="B9683">
        <v>2654874</v>
      </c>
      <c r="C9683">
        <v>2654894</v>
      </c>
      <c r="D9683" t="s">
        <v>32161</v>
      </c>
      <c r="E9683" t="s">
        <v>32162</v>
      </c>
      <c r="F9683" t="s">
        <v>76</v>
      </c>
      <c r="G9683" t="s">
        <v>32</v>
      </c>
      <c r="H9683">
        <v>98</v>
      </c>
      <c r="I9683" t="s">
        <v>32172</v>
      </c>
      <c r="J9683" t="s">
        <v>32173</v>
      </c>
      <c r="K9683" t="s">
        <v>32174</v>
      </c>
      <c r="L9683" t="s">
        <v>78048</v>
      </c>
    </row>
    <row r="9684" spans="1:12" x14ac:dyDescent="0.15">
      <c r="A9684" t="s">
        <v>12</v>
      </c>
      <c r="B9684">
        <v>2655390</v>
      </c>
      <c r="C9684">
        <v>2655410</v>
      </c>
      <c r="D9684" t="s">
        <v>32175</v>
      </c>
      <c r="E9684" t="s">
        <v>32176</v>
      </c>
      <c r="F9684" t="s">
        <v>76</v>
      </c>
      <c r="G9684" t="s">
        <v>32</v>
      </c>
      <c r="H9684">
        <v>6</v>
      </c>
      <c r="I9684" t="s">
        <v>32177</v>
      </c>
      <c r="J9684" t="s">
        <v>32178</v>
      </c>
      <c r="K9684" t="s">
        <v>32179</v>
      </c>
      <c r="L9684" t="s">
        <v>78025</v>
      </c>
    </row>
    <row r="9685" spans="1:12" x14ac:dyDescent="0.15">
      <c r="A9685" t="s">
        <v>12</v>
      </c>
      <c r="B9685">
        <v>2655347</v>
      </c>
      <c r="C9685">
        <v>2655367</v>
      </c>
      <c r="D9685" t="s">
        <v>32175</v>
      </c>
      <c r="E9685" t="s">
        <v>32176</v>
      </c>
      <c r="F9685" t="s">
        <v>76</v>
      </c>
      <c r="G9685" t="s">
        <v>23</v>
      </c>
      <c r="H9685">
        <v>49</v>
      </c>
      <c r="I9685" t="s">
        <v>32180</v>
      </c>
      <c r="J9685" t="s">
        <v>32181</v>
      </c>
      <c r="K9685" t="s">
        <v>32182</v>
      </c>
      <c r="L9685" t="s">
        <v>77913</v>
      </c>
    </row>
    <row r="9686" spans="1:12" x14ac:dyDescent="0.15">
      <c r="A9686" t="s">
        <v>12</v>
      </c>
      <c r="B9686">
        <v>2655325</v>
      </c>
      <c r="C9686">
        <v>2655345</v>
      </c>
      <c r="D9686" t="s">
        <v>32175</v>
      </c>
      <c r="E9686" t="s">
        <v>32176</v>
      </c>
      <c r="F9686" t="s">
        <v>76</v>
      </c>
      <c r="G9686" t="s">
        <v>23</v>
      </c>
      <c r="H9686">
        <v>71</v>
      </c>
      <c r="I9686" t="s">
        <v>32183</v>
      </c>
      <c r="J9686" t="s">
        <v>32184</v>
      </c>
      <c r="K9686" t="s">
        <v>32185</v>
      </c>
      <c r="L9686" t="s">
        <v>77969</v>
      </c>
    </row>
    <row r="9687" spans="1:12" x14ac:dyDescent="0.15">
      <c r="A9687" t="s">
        <v>12</v>
      </c>
      <c r="B9687">
        <v>2655296</v>
      </c>
      <c r="C9687">
        <v>2655316</v>
      </c>
      <c r="D9687" t="s">
        <v>32175</v>
      </c>
      <c r="E9687" t="s">
        <v>32176</v>
      </c>
      <c r="F9687" t="s">
        <v>76</v>
      </c>
      <c r="G9687" t="s">
        <v>36</v>
      </c>
      <c r="H9687">
        <v>100</v>
      </c>
      <c r="I9687" t="s">
        <v>32186</v>
      </c>
      <c r="J9687" t="s">
        <v>32187</v>
      </c>
      <c r="K9687" t="s">
        <v>32188</v>
      </c>
      <c r="L9687" t="s">
        <v>77953</v>
      </c>
    </row>
    <row r="9688" spans="1:12" x14ac:dyDescent="0.15">
      <c r="A9688" t="s">
        <v>12</v>
      </c>
      <c r="B9688">
        <v>2656532</v>
      </c>
      <c r="C9688">
        <v>2656552</v>
      </c>
      <c r="D9688" t="s">
        <v>32189</v>
      </c>
      <c r="E9688" t="s">
        <v>90</v>
      </c>
      <c r="F9688" t="s">
        <v>76</v>
      </c>
      <c r="G9688" t="s">
        <v>36</v>
      </c>
      <c r="H9688">
        <v>17</v>
      </c>
      <c r="I9688" t="s">
        <v>32190</v>
      </c>
      <c r="J9688" t="s">
        <v>32191</v>
      </c>
      <c r="K9688" t="s">
        <v>32192</v>
      </c>
      <c r="L9688" t="s">
        <v>77944</v>
      </c>
    </row>
    <row r="9689" spans="1:12" x14ac:dyDescent="0.15">
      <c r="A9689" t="s">
        <v>12</v>
      </c>
      <c r="B9689">
        <v>2656512</v>
      </c>
      <c r="C9689">
        <v>2656532</v>
      </c>
      <c r="D9689" t="s">
        <v>32189</v>
      </c>
      <c r="E9689" t="s">
        <v>90</v>
      </c>
      <c r="F9689" t="s">
        <v>76</v>
      </c>
      <c r="G9689" t="s">
        <v>32</v>
      </c>
      <c r="H9689">
        <v>37</v>
      </c>
      <c r="I9689" t="s">
        <v>32193</v>
      </c>
      <c r="J9689" t="s">
        <v>32194</v>
      </c>
      <c r="K9689" t="s">
        <v>32195</v>
      </c>
      <c r="L9689" t="s">
        <v>77906</v>
      </c>
    </row>
    <row r="9690" spans="1:12" x14ac:dyDescent="0.15">
      <c r="A9690" t="s">
        <v>12</v>
      </c>
      <c r="B9690">
        <v>2656484</v>
      </c>
      <c r="C9690">
        <v>2656504</v>
      </c>
      <c r="D9690" t="s">
        <v>32189</v>
      </c>
      <c r="E9690" t="s">
        <v>90</v>
      </c>
      <c r="F9690" t="s">
        <v>76</v>
      </c>
      <c r="G9690" t="s">
        <v>16</v>
      </c>
      <c r="H9690">
        <v>65</v>
      </c>
      <c r="I9690" t="s">
        <v>32196</v>
      </c>
      <c r="J9690" t="s">
        <v>32197</v>
      </c>
      <c r="K9690" t="s">
        <v>32198</v>
      </c>
      <c r="L9690" t="s">
        <v>78042</v>
      </c>
    </row>
    <row r="9691" spans="1:12" x14ac:dyDescent="0.15">
      <c r="A9691" t="s">
        <v>12</v>
      </c>
      <c r="B9691">
        <v>2656463</v>
      </c>
      <c r="C9691">
        <v>2656483</v>
      </c>
      <c r="D9691" t="s">
        <v>32189</v>
      </c>
      <c r="E9691" t="s">
        <v>90</v>
      </c>
      <c r="F9691" t="s">
        <v>76</v>
      </c>
      <c r="G9691" t="s">
        <v>23</v>
      </c>
      <c r="H9691">
        <v>86</v>
      </c>
      <c r="I9691" t="s">
        <v>32199</v>
      </c>
      <c r="J9691" t="s">
        <v>32200</v>
      </c>
      <c r="K9691" t="s">
        <v>32201</v>
      </c>
      <c r="L9691" t="s">
        <v>77929</v>
      </c>
    </row>
    <row r="9692" spans="1:12" x14ac:dyDescent="0.15">
      <c r="A9692" t="s">
        <v>12</v>
      </c>
      <c r="B9692">
        <v>2658645</v>
      </c>
      <c r="C9692">
        <v>2658665</v>
      </c>
      <c r="D9692" t="s">
        <v>32202</v>
      </c>
      <c r="E9692" t="s">
        <v>90</v>
      </c>
      <c r="F9692" t="s">
        <v>76</v>
      </c>
      <c r="G9692" t="s">
        <v>16</v>
      </c>
      <c r="H9692">
        <v>1</v>
      </c>
      <c r="I9692" t="s">
        <v>32203</v>
      </c>
      <c r="J9692" t="s">
        <v>32204</v>
      </c>
      <c r="K9692" t="s">
        <v>32205</v>
      </c>
      <c r="L9692" t="s">
        <v>77917</v>
      </c>
    </row>
    <row r="9693" spans="1:12" x14ac:dyDescent="0.15">
      <c r="A9693" t="s">
        <v>12</v>
      </c>
      <c r="B9693">
        <v>2658621</v>
      </c>
      <c r="C9693">
        <v>2658641</v>
      </c>
      <c r="D9693" t="s">
        <v>32202</v>
      </c>
      <c r="E9693" t="s">
        <v>90</v>
      </c>
      <c r="F9693" t="s">
        <v>76</v>
      </c>
      <c r="G9693" t="s">
        <v>32</v>
      </c>
      <c r="H9693">
        <v>25</v>
      </c>
      <c r="I9693" t="s">
        <v>32206</v>
      </c>
      <c r="J9693" t="s">
        <v>32207</v>
      </c>
      <c r="K9693" t="s">
        <v>32208</v>
      </c>
      <c r="L9693" t="s">
        <v>78012</v>
      </c>
    </row>
    <row r="9694" spans="1:12" x14ac:dyDescent="0.15">
      <c r="A9694" t="s">
        <v>12</v>
      </c>
      <c r="B9694">
        <v>2658592</v>
      </c>
      <c r="C9694">
        <v>2658612</v>
      </c>
      <c r="D9694" t="s">
        <v>32202</v>
      </c>
      <c r="E9694" t="s">
        <v>90</v>
      </c>
      <c r="F9694" t="s">
        <v>76</v>
      </c>
      <c r="G9694" t="s">
        <v>36</v>
      </c>
      <c r="H9694">
        <v>54</v>
      </c>
      <c r="I9694" t="s">
        <v>32209</v>
      </c>
      <c r="J9694" t="s">
        <v>32210</v>
      </c>
      <c r="K9694" t="s">
        <v>32211</v>
      </c>
      <c r="L9694" t="s">
        <v>77961</v>
      </c>
    </row>
    <row r="9695" spans="1:12" x14ac:dyDescent="0.15">
      <c r="A9695" t="s">
        <v>12</v>
      </c>
      <c r="B9695">
        <v>2658572</v>
      </c>
      <c r="C9695">
        <v>2658592</v>
      </c>
      <c r="D9695" t="s">
        <v>32202</v>
      </c>
      <c r="E9695" t="s">
        <v>90</v>
      </c>
      <c r="F9695" t="s">
        <v>76</v>
      </c>
      <c r="G9695" t="s">
        <v>36</v>
      </c>
      <c r="H9695">
        <v>74</v>
      </c>
      <c r="I9695" t="s">
        <v>32212</v>
      </c>
      <c r="J9695" t="s">
        <v>32213</v>
      </c>
      <c r="K9695" t="s">
        <v>32214</v>
      </c>
      <c r="L9695" t="s">
        <v>78005</v>
      </c>
    </row>
    <row r="9696" spans="1:12" x14ac:dyDescent="0.15">
      <c r="A9696" t="s">
        <v>12</v>
      </c>
      <c r="B9696">
        <v>2660419</v>
      </c>
      <c r="C9696">
        <v>2660439</v>
      </c>
      <c r="D9696" t="s">
        <v>32215</v>
      </c>
      <c r="E9696" t="s">
        <v>32216</v>
      </c>
      <c r="F9696" t="s">
        <v>76</v>
      </c>
      <c r="G9696" t="s">
        <v>32</v>
      </c>
      <c r="H9696">
        <v>1</v>
      </c>
      <c r="I9696" t="s">
        <v>32217</v>
      </c>
      <c r="J9696" t="s">
        <v>32218</v>
      </c>
      <c r="K9696" t="s">
        <v>32219</v>
      </c>
      <c r="L9696" t="s">
        <v>77917</v>
      </c>
    </row>
    <row r="9697" spans="1:12" x14ac:dyDescent="0.15">
      <c r="A9697" t="s">
        <v>12</v>
      </c>
      <c r="B9697">
        <v>2660383</v>
      </c>
      <c r="C9697">
        <v>2660403</v>
      </c>
      <c r="D9697" t="s">
        <v>32215</v>
      </c>
      <c r="E9697" t="s">
        <v>32216</v>
      </c>
      <c r="F9697" t="s">
        <v>76</v>
      </c>
      <c r="G9697" t="s">
        <v>16</v>
      </c>
      <c r="H9697">
        <v>37</v>
      </c>
      <c r="I9697" t="s">
        <v>32220</v>
      </c>
      <c r="J9697" t="s">
        <v>32221</v>
      </c>
      <c r="K9697" t="s">
        <v>32222</v>
      </c>
      <c r="L9697" t="s">
        <v>77906</v>
      </c>
    </row>
    <row r="9698" spans="1:12" x14ac:dyDescent="0.15">
      <c r="A9698" t="s">
        <v>12</v>
      </c>
      <c r="B9698">
        <v>2660340</v>
      </c>
      <c r="C9698">
        <v>2660360</v>
      </c>
      <c r="D9698" t="s">
        <v>32215</v>
      </c>
      <c r="E9698" t="s">
        <v>32216</v>
      </c>
      <c r="F9698" t="s">
        <v>76</v>
      </c>
      <c r="G9698" t="s">
        <v>36</v>
      </c>
      <c r="H9698">
        <v>80</v>
      </c>
      <c r="I9698" t="s">
        <v>32223</v>
      </c>
      <c r="J9698" t="s">
        <v>32224</v>
      </c>
      <c r="K9698" t="s">
        <v>32225</v>
      </c>
      <c r="L9698" t="s">
        <v>77940</v>
      </c>
    </row>
    <row r="9699" spans="1:12" x14ac:dyDescent="0.15">
      <c r="A9699" t="s">
        <v>12</v>
      </c>
      <c r="B9699">
        <v>2660313</v>
      </c>
      <c r="C9699">
        <v>2660333</v>
      </c>
      <c r="D9699" t="s">
        <v>32215</v>
      </c>
      <c r="E9699" t="s">
        <v>32216</v>
      </c>
      <c r="F9699" t="s">
        <v>76</v>
      </c>
      <c r="G9699" t="s">
        <v>32</v>
      </c>
      <c r="H9699">
        <v>107</v>
      </c>
      <c r="I9699" t="s">
        <v>32226</v>
      </c>
      <c r="J9699" t="s">
        <v>32227</v>
      </c>
      <c r="K9699" t="s">
        <v>32228</v>
      </c>
      <c r="L9699" t="s">
        <v>77983</v>
      </c>
    </row>
    <row r="9700" spans="1:12" x14ac:dyDescent="0.15">
      <c r="A9700" t="s">
        <v>12</v>
      </c>
      <c r="B9700">
        <v>2661828</v>
      </c>
      <c r="C9700">
        <v>2661848</v>
      </c>
      <c r="D9700" t="s">
        <v>32229</v>
      </c>
      <c r="E9700" t="s">
        <v>90</v>
      </c>
      <c r="F9700" t="s">
        <v>76</v>
      </c>
      <c r="G9700" t="s">
        <v>23</v>
      </c>
      <c r="H9700">
        <v>8</v>
      </c>
      <c r="I9700" t="s">
        <v>32230</v>
      </c>
      <c r="J9700" t="s">
        <v>32231</v>
      </c>
      <c r="K9700" t="s">
        <v>32232</v>
      </c>
      <c r="L9700" t="s">
        <v>77955</v>
      </c>
    </row>
    <row r="9701" spans="1:12" x14ac:dyDescent="0.15">
      <c r="A9701" t="s">
        <v>12</v>
      </c>
      <c r="B9701">
        <v>2661775</v>
      </c>
      <c r="C9701">
        <v>2661795</v>
      </c>
      <c r="D9701" t="s">
        <v>32229</v>
      </c>
      <c r="E9701" t="s">
        <v>90</v>
      </c>
      <c r="F9701" t="s">
        <v>76</v>
      </c>
      <c r="G9701" t="s">
        <v>23</v>
      </c>
      <c r="H9701">
        <v>61</v>
      </c>
      <c r="I9701" t="s">
        <v>32233</v>
      </c>
      <c r="J9701" t="s">
        <v>32234</v>
      </c>
      <c r="K9701" t="s">
        <v>32235</v>
      </c>
      <c r="L9701" t="s">
        <v>77979</v>
      </c>
    </row>
    <row r="9702" spans="1:12" x14ac:dyDescent="0.15">
      <c r="A9702" t="s">
        <v>12</v>
      </c>
      <c r="B9702">
        <v>2661747</v>
      </c>
      <c r="C9702">
        <v>2661767</v>
      </c>
      <c r="D9702" t="s">
        <v>32229</v>
      </c>
      <c r="E9702" t="s">
        <v>90</v>
      </c>
      <c r="F9702" t="s">
        <v>76</v>
      </c>
      <c r="G9702" t="s">
        <v>36</v>
      </c>
      <c r="H9702">
        <v>89</v>
      </c>
      <c r="I9702" t="s">
        <v>32236</v>
      </c>
      <c r="J9702" t="s">
        <v>32237</v>
      </c>
      <c r="K9702" t="s">
        <v>32238</v>
      </c>
      <c r="L9702" t="s">
        <v>77964</v>
      </c>
    </row>
    <row r="9703" spans="1:12" x14ac:dyDescent="0.15">
      <c r="A9703" t="s">
        <v>12</v>
      </c>
      <c r="B9703">
        <v>2661706</v>
      </c>
      <c r="C9703">
        <v>2661726</v>
      </c>
      <c r="D9703" t="s">
        <v>32229</v>
      </c>
      <c r="E9703" t="s">
        <v>90</v>
      </c>
      <c r="F9703" t="s">
        <v>76</v>
      </c>
      <c r="G9703" t="s">
        <v>36</v>
      </c>
      <c r="H9703">
        <v>130</v>
      </c>
      <c r="I9703" t="s">
        <v>32239</v>
      </c>
      <c r="J9703" t="s">
        <v>32240</v>
      </c>
      <c r="K9703" t="s">
        <v>32241</v>
      </c>
      <c r="L9703" t="s">
        <v>77998</v>
      </c>
    </row>
    <row r="9704" spans="1:12" x14ac:dyDescent="0.15">
      <c r="A9704" t="s">
        <v>12</v>
      </c>
      <c r="B9704">
        <v>2662453</v>
      </c>
      <c r="C9704">
        <v>2662473</v>
      </c>
      <c r="D9704" t="s">
        <v>32242</v>
      </c>
      <c r="E9704" t="s">
        <v>90</v>
      </c>
      <c r="F9704" t="s">
        <v>76</v>
      </c>
      <c r="G9704" t="s">
        <v>16</v>
      </c>
      <c r="H9704">
        <v>0</v>
      </c>
      <c r="I9704" t="s">
        <v>32243</v>
      </c>
      <c r="J9704" t="s">
        <v>32244</v>
      </c>
      <c r="K9704" t="s">
        <v>32245</v>
      </c>
      <c r="L9704" t="s">
        <v>77980</v>
      </c>
    </row>
    <row r="9705" spans="1:12" x14ac:dyDescent="0.15">
      <c r="A9705" t="s">
        <v>12</v>
      </c>
      <c r="B9705">
        <v>2662422</v>
      </c>
      <c r="C9705">
        <v>2662442</v>
      </c>
      <c r="D9705" t="s">
        <v>32242</v>
      </c>
      <c r="E9705" t="s">
        <v>90</v>
      </c>
      <c r="F9705" t="s">
        <v>76</v>
      </c>
      <c r="G9705" t="s">
        <v>16</v>
      </c>
      <c r="H9705">
        <v>31</v>
      </c>
      <c r="I9705" t="s">
        <v>32246</v>
      </c>
      <c r="J9705" t="s">
        <v>32247</v>
      </c>
      <c r="K9705" t="s">
        <v>32248</v>
      </c>
      <c r="L9705" t="s">
        <v>77910</v>
      </c>
    </row>
    <row r="9706" spans="1:12" x14ac:dyDescent="0.15">
      <c r="A9706" t="s">
        <v>12</v>
      </c>
      <c r="B9706">
        <v>2662393</v>
      </c>
      <c r="C9706">
        <v>2662413</v>
      </c>
      <c r="D9706" t="s">
        <v>32242</v>
      </c>
      <c r="E9706" t="s">
        <v>90</v>
      </c>
      <c r="F9706" t="s">
        <v>76</v>
      </c>
      <c r="G9706" t="s">
        <v>16</v>
      </c>
      <c r="H9706">
        <v>60</v>
      </c>
      <c r="I9706" t="s">
        <v>32249</v>
      </c>
      <c r="J9706" t="s">
        <v>32250</v>
      </c>
      <c r="K9706" t="s">
        <v>32251</v>
      </c>
      <c r="L9706" t="s">
        <v>78006</v>
      </c>
    </row>
    <row r="9707" spans="1:12" x14ac:dyDescent="0.15">
      <c r="A9707" t="s">
        <v>12</v>
      </c>
      <c r="B9707">
        <v>2662359</v>
      </c>
      <c r="C9707">
        <v>2662379</v>
      </c>
      <c r="D9707" t="s">
        <v>32242</v>
      </c>
      <c r="E9707" t="s">
        <v>90</v>
      </c>
      <c r="F9707" t="s">
        <v>76</v>
      </c>
      <c r="G9707" t="s">
        <v>16</v>
      </c>
      <c r="H9707">
        <v>94</v>
      </c>
      <c r="I9707" t="s">
        <v>32252</v>
      </c>
      <c r="J9707" t="s">
        <v>32253</v>
      </c>
      <c r="K9707" t="s">
        <v>32254</v>
      </c>
      <c r="L9707" t="s">
        <v>77927</v>
      </c>
    </row>
    <row r="9708" spans="1:12" x14ac:dyDescent="0.15">
      <c r="A9708" t="s">
        <v>12</v>
      </c>
      <c r="B9708">
        <v>2662871</v>
      </c>
      <c r="C9708">
        <v>2662891</v>
      </c>
      <c r="D9708" t="s">
        <v>32255</v>
      </c>
      <c r="E9708" t="s">
        <v>90</v>
      </c>
      <c r="F9708" t="s">
        <v>76</v>
      </c>
      <c r="G9708" t="s">
        <v>16</v>
      </c>
      <c r="H9708">
        <v>14</v>
      </c>
      <c r="I9708" t="s">
        <v>32256</v>
      </c>
      <c r="J9708" t="s">
        <v>32257</v>
      </c>
      <c r="K9708" t="s">
        <v>32258</v>
      </c>
      <c r="L9708" t="s">
        <v>77924</v>
      </c>
    </row>
    <row r="9709" spans="1:12" x14ac:dyDescent="0.15">
      <c r="A9709" t="s">
        <v>12</v>
      </c>
      <c r="B9709">
        <v>2662836</v>
      </c>
      <c r="C9709">
        <v>2662856</v>
      </c>
      <c r="D9709" t="s">
        <v>32255</v>
      </c>
      <c r="E9709" t="s">
        <v>90</v>
      </c>
      <c r="F9709" t="s">
        <v>76</v>
      </c>
      <c r="G9709" t="s">
        <v>16</v>
      </c>
      <c r="H9709">
        <v>49</v>
      </c>
      <c r="I9709" t="s">
        <v>32259</v>
      </c>
      <c r="J9709" t="s">
        <v>32260</v>
      </c>
      <c r="K9709" t="s">
        <v>32261</v>
      </c>
      <c r="L9709" t="s">
        <v>77913</v>
      </c>
    </row>
    <row r="9710" spans="1:12" x14ac:dyDescent="0.15">
      <c r="A9710" t="s">
        <v>12</v>
      </c>
      <c r="B9710">
        <v>2662800</v>
      </c>
      <c r="C9710">
        <v>2662820</v>
      </c>
      <c r="D9710" t="s">
        <v>32255</v>
      </c>
      <c r="E9710" t="s">
        <v>90</v>
      </c>
      <c r="F9710" t="s">
        <v>76</v>
      </c>
      <c r="G9710" t="s">
        <v>16</v>
      </c>
      <c r="H9710">
        <v>85</v>
      </c>
      <c r="I9710" t="s">
        <v>32262</v>
      </c>
      <c r="J9710" t="s">
        <v>32263</v>
      </c>
      <c r="K9710" t="s">
        <v>32264</v>
      </c>
      <c r="L9710" t="s">
        <v>77972</v>
      </c>
    </row>
    <row r="9711" spans="1:12" x14ac:dyDescent="0.15">
      <c r="A9711" t="s">
        <v>12</v>
      </c>
      <c r="B9711">
        <v>2662764</v>
      </c>
      <c r="C9711">
        <v>2662784</v>
      </c>
      <c r="D9711" t="s">
        <v>32255</v>
      </c>
      <c r="E9711" t="s">
        <v>90</v>
      </c>
      <c r="F9711" t="s">
        <v>76</v>
      </c>
      <c r="G9711" t="s">
        <v>16</v>
      </c>
      <c r="H9711">
        <v>121</v>
      </c>
      <c r="I9711" t="s">
        <v>32265</v>
      </c>
      <c r="J9711" t="s">
        <v>32266</v>
      </c>
      <c r="K9711" t="s">
        <v>32267</v>
      </c>
      <c r="L9711" t="s">
        <v>77943</v>
      </c>
    </row>
    <row r="9712" spans="1:12" x14ac:dyDescent="0.15">
      <c r="A9712" t="s">
        <v>12</v>
      </c>
      <c r="B9712">
        <v>2664046</v>
      </c>
      <c r="C9712">
        <v>2664066</v>
      </c>
      <c r="D9712" t="s">
        <v>32268</v>
      </c>
      <c r="E9712" t="s">
        <v>90</v>
      </c>
      <c r="F9712" t="s">
        <v>76</v>
      </c>
      <c r="G9712" t="s">
        <v>32</v>
      </c>
      <c r="H9712">
        <v>1</v>
      </c>
      <c r="I9712" t="s">
        <v>32269</v>
      </c>
      <c r="J9712" t="s">
        <v>32270</v>
      </c>
      <c r="K9712" t="s">
        <v>32271</v>
      </c>
      <c r="L9712" t="s">
        <v>77917</v>
      </c>
    </row>
    <row r="9713" spans="1:12" x14ac:dyDescent="0.15">
      <c r="A9713" t="s">
        <v>12</v>
      </c>
      <c r="B9713">
        <v>2664004</v>
      </c>
      <c r="C9713">
        <v>2664024</v>
      </c>
      <c r="D9713" t="s">
        <v>32268</v>
      </c>
      <c r="E9713" t="s">
        <v>90</v>
      </c>
      <c r="F9713" t="s">
        <v>76</v>
      </c>
      <c r="G9713" t="s">
        <v>16</v>
      </c>
      <c r="H9713">
        <v>43</v>
      </c>
      <c r="I9713" t="s">
        <v>32272</v>
      </c>
      <c r="J9713" t="s">
        <v>32273</v>
      </c>
      <c r="K9713" t="s">
        <v>32274</v>
      </c>
      <c r="L9713" t="s">
        <v>77942</v>
      </c>
    </row>
    <row r="9714" spans="1:12" x14ac:dyDescent="0.15">
      <c r="A9714" t="s">
        <v>12</v>
      </c>
      <c r="B9714">
        <v>2663966</v>
      </c>
      <c r="C9714">
        <v>2663986</v>
      </c>
      <c r="D9714" t="s">
        <v>32268</v>
      </c>
      <c r="E9714" t="s">
        <v>90</v>
      </c>
      <c r="F9714" t="s">
        <v>76</v>
      </c>
      <c r="G9714" t="s">
        <v>16</v>
      </c>
      <c r="H9714">
        <v>81</v>
      </c>
      <c r="I9714" t="s">
        <v>32275</v>
      </c>
      <c r="J9714" t="s">
        <v>32276</v>
      </c>
      <c r="K9714" t="s">
        <v>32277</v>
      </c>
      <c r="L9714" t="s">
        <v>78019</v>
      </c>
    </row>
    <row r="9715" spans="1:12" x14ac:dyDescent="0.15">
      <c r="A9715" t="s">
        <v>12</v>
      </c>
      <c r="B9715">
        <v>2663943</v>
      </c>
      <c r="C9715">
        <v>2663963</v>
      </c>
      <c r="D9715" t="s">
        <v>32268</v>
      </c>
      <c r="E9715" t="s">
        <v>90</v>
      </c>
      <c r="F9715" t="s">
        <v>76</v>
      </c>
      <c r="G9715" t="s">
        <v>36</v>
      </c>
      <c r="H9715">
        <v>104</v>
      </c>
      <c r="I9715" t="s">
        <v>32278</v>
      </c>
      <c r="J9715" t="s">
        <v>32279</v>
      </c>
      <c r="K9715" t="s">
        <v>32280</v>
      </c>
      <c r="L9715" t="s">
        <v>77963</v>
      </c>
    </row>
    <row r="9716" spans="1:12" x14ac:dyDescent="0.15">
      <c r="A9716" t="s">
        <v>12</v>
      </c>
      <c r="B9716">
        <v>2665464</v>
      </c>
      <c r="C9716">
        <v>2665484</v>
      </c>
      <c r="D9716" t="s">
        <v>32281</v>
      </c>
      <c r="E9716" t="s">
        <v>32282</v>
      </c>
      <c r="F9716" t="s">
        <v>76</v>
      </c>
      <c r="G9716" t="s">
        <v>23</v>
      </c>
      <c r="H9716">
        <v>13</v>
      </c>
      <c r="I9716" t="s">
        <v>32283</v>
      </c>
      <c r="J9716" t="s">
        <v>32284</v>
      </c>
      <c r="K9716" t="s">
        <v>32285</v>
      </c>
      <c r="L9716" t="s">
        <v>77935</v>
      </c>
    </row>
    <row r="9717" spans="1:12" x14ac:dyDescent="0.15">
      <c r="A9717" t="s">
        <v>12</v>
      </c>
      <c r="B9717">
        <v>2665444</v>
      </c>
      <c r="C9717">
        <v>2665464</v>
      </c>
      <c r="D9717" t="s">
        <v>32281</v>
      </c>
      <c r="E9717" t="s">
        <v>32282</v>
      </c>
      <c r="F9717" t="s">
        <v>76</v>
      </c>
      <c r="G9717" t="s">
        <v>36</v>
      </c>
      <c r="H9717">
        <v>33</v>
      </c>
      <c r="I9717" t="s">
        <v>32286</v>
      </c>
      <c r="J9717" t="s">
        <v>32287</v>
      </c>
      <c r="K9717" t="s">
        <v>32288</v>
      </c>
      <c r="L9717" t="s">
        <v>77977</v>
      </c>
    </row>
    <row r="9718" spans="1:12" x14ac:dyDescent="0.15">
      <c r="A9718" t="s">
        <v>12</v>
      </c>
      <c r="B9718">
        <v>2665416</v>
      </c>
      <c r="C9718">
        <v>2665436</v>
      </c>
      <c r="D9718" t="s">
        <v>32281</v>
      </c>
      <c r="E9718" t="s">
        <v>32282</v>
      </c>
      <c r="F9718" t="s">
        <v>76</v>
      </c>
      <c r="G9718" t="s">
        <v>32</v>
      </c>
      <c r="H9718">
        <v>61</v>
      </c>
      <c r="I9718" t="s">
        <v>32289</v>
      </c>
      <c r="J9718" t="s">
        <v>32290</v>
      </c>
      <c r="K9718" t="s">
        <v>32291</v>
      </c>
      <c r="L9718" t="s">
        <v>77979</v>
      </c>
    </row>
    <row r="9719" spans="1:12" x14ac:dyDescent="0.15">
      <c r="A9719" t="s">
        <v>12</v>
      </c>
      <c r="B9719">
        <v>2665382</v>
      </c>
      <c r="C9719">
        <v>2665402</v>
      </c>
      <c r="D9719" t="s">
        <v>32281</v>
      </c>
      <c r="E9719" t="s">
        <v>32282</v>
      </c>
      <c r="F9719" t="s">
        <v>76</v>
      </c>
      <c r="G9719" t="s">
        <v>23</v>
      </c>
      <c r="H9719">
        <v>95</v>
      </c>
      <c r="I9719" t="s">
        <v>32292</v>
      </c>
      <c r="J9719" t="s">
        <v>32293</v>
      </c>
      <c r="K9719" t="s">
        <v>32294</v>
      </c>
      <c r="L9719" t="s">
        <v>77920</v>
      </c>
    </row>
    <row r="9720" spans="1:12" x14ac:dyDescent="0.15">
      <c r="A9720" t="s">
        <v>12</v>
      </c>
      <c r="B9720">
        <v>2666442</v>
      </c>
      <c r="C9720">
        <v>2666462</v>
      </c>
      <c r="D9720" t="s">
        <v>32295</v>
      </c>
      <c r="E9720" t="s">
        <v>90</v>
      </c>
      <c r="F9720" t="s">
        <v>76</v>
      </c>
      <c r="G9720" t="s">
        <v>32</v>
      </c>
      <c r="H9720">
        <v>1</v>
      </c>
      <c r="I9720" t="s">
        <v>32296</v>
      </c>
      <c r="J9720" t="s">
        <v>32297</v>
      </c>
      <c r="K9720" t="s">
        <v>32298</v>
      </c>
      <c r="L9720" t="s">
        <v>77917</v>
      </c>
    </row>
    <row r="9721" spans="1:12" x14ac:dyDescent="0.15">
      <c r="A9721" t="s">
        <v>12</v>
      </c>
      <c r="B9721">
        <v>2666419</v>
      </c>
      <c r="C9721">
        <v>2666439</v>
      </c>
      <c r="D9721" t="s">
        <v>32295</v>
      </c>
      <c r="E9721" t="s">
        <v>90</v>
      </c>
      <c r="F9721" t="s">
        <v>76</v>
      </c>
      <c r="G9721" t="s">
        <v>16</v>
      </c>
      <c r="H9721">
        <v>24</v>
      </c>
      <c r="I9721" t="s">
        <v>32299</v>
      </c>
      <c r="J9721" t="s">
        <v>32300</v>
      </c>
      <c r="K9721" t="s">
        <v>32301</v>
      </c>
      <c r="L9721" t="s">
        <v>77966</v>
      </c>
    </row>
    <row r="9722" spans="1:12" x14ac:dyDescent="0.15">
      <c r="A9722" t="s">
        <v>12</v>
      </c>
      <c r="B9722">
        <v>2666396</v>
      </c>
      <c r="C9722">
        <v>2666416</v>
      </c>
      <c r="D9722" t="s">
        <v>32295</v>
      </c>
      <c r="E9722" t="s">
        <v>90</v>
      </c>
      <c r="F9722" t="s">
        <v>76</v>
      </c>
      <c r="G9722" t="s">
        <v>32</v>
      </c>
      <c r="H9722">
        <v>47</v>
      </c>
      <c r="I9722" t="s">
        <v>32302</v>
      </c>
      <c r="J9722" t="s">
        <v>32303</v>
      </c>
      <c r="K9722" t="s">
        <v>32304</v>
      </c>
      <c r="L9722" t="s">
        <v>77932</v>
      </c>
    </row>
    <row r="9723" spans="1:12" x14ac:dyDescent="0.15">
      <c r="A9723" t="s">
        <v>12</v>
      </c>
      <c r="B9723">
        <v>2666355</v>
      </c>
      <c r="C9723">
        <v>2666375</v>
      </c>
      <c r="D9723" t="s">
        <v>32295</v>
      </c>
      <c r="E9723" t="s">
        <v>90</v>
      </c>
      <c r="F9723" t="s">
        <v>76</v>
      </c>
      <c r="G9723" t="s">
        <v>36</v>
      </c>
      <c r="H9723">
        <v>88</v>
      </c>
      <c r="I9723" t="s">
        <v>32305</v>
      </c>
      <c r="J9723" t="s">
        <v>32306</v>
      </c>
      <c r="K9723" t="s">
        <v>32307</v>
      </c>
      <c r="L9723" t="s">
        <v>77923</v>
      </c>
    </row>
    <row r="9724" spans="1:12" x14ac:dyDescent="0.15">
      <c r="A9724" t="s">
        <v>12</v>
      </c>
      <c r="B9724">
        <v>2667054</v>
      </c>
      <c r="C9724">
        <v>2667074</v>
      </c>
      <c r="D9724" t="s">
        <v>32308</v>
      </c>
      <c r="E9724" t="s">
        <v>90</v>
      </c>
      <c r="F9724" t="s">
        <v>76</v>
      </c>
      <c r="G9724" t="s">
        <v>16</v>
      </c>
      <c r="H9724">
        <v>12</v>
      </c>
      <c r="I9724" t="s">
        <v>32309</v>
      </c>
      <c r="J9724" t="s">
        <v>32310</v>
      </c>
      <c r="K9724" t="s">
        <v>32311</v>
      </c>
      <c r="L9724" t="s">
        <v>77991</v>
      </c>
    </row>
    <row r="9725" spans="1:12" x14ac:dyDescent="0.15">
      <c r="A9725" t="s">
        <v>12</v>
      </c>
      <c r="B9725">
        <v>2667034</v>
      </c>
      <c r="C9725">
        <v>2667054</v>
      </c>
      <c r="D9725" t="s">
        <v>32308</v>
      </c>
      <c r="E9725" t="s">
        <v>90</v>
      </c>
      <c r="F9725" t="s">
        <v>76</v>
      </c>
      <c r="G9725" t="s">
        <v>23</v>
      </c>
      <c r="H9725">
        <v>32</v>
      </c>
      <c r="I9725" t="s">
        <v>32312</v>
      </c>
      <c r="J9725" t="s">
        <v>32313</v>
      </c>
      <c r="K9725" t="s">
        <v>32314</v>
      </c>
      <c r="L9725" t="s">
        <v>77918</v>
      </c>
    </row>
    <row r="9726" spans="1:12" x14ac:dyDescent="0.15">
      <c r="A9726" t="s">
        <v>12</v>
      </c>
      <c r="B9726">
        <v>2667014</v>
      </c>
      <c r="C9726">
        <v>2667034</v>
      </c>
      <c r="D9726" t="s">
        <v>32308</v>
      </c>
      <c r="E9726" t="s">
        <v>90</v>
      </c>
      <c r="F9726" t="s">
        <v>76</v>
      </c>
      <c r="G9726" t="s">
        <v>16</v>
      </c>
      <c r="H9726">
        <v>52</v>
      </c>
      <c r="I9726" t="s">
        <v>32315</v>
      </c>
      <c r="J9726" t="s">
        <v>32316</v>
      </c>
      <c r="K9726" t="s">
        <v>32317</v>
      </c>
      <c r="L9726" t="s">
        <v>77959</v>
      </c>
    </row>
    <row r="9727" spans="1:12" x14ac:dyDescent="0.15">
      <c r="A9727" t="s">
        <v>12</v>
      </c>
      <c r="B9727">
        <v>2666984</v>
      </c>
      <c r="C9727">
        <v>2667004</v>
      </c>
      <c r="D9727" t="s">
        <v>32308</v>
      </c>
      <c r="E9727" t="s">
        <v>90</v>
      </c>
      <c r="F9727" t="s">
        <v>76</v>
      </c>
      <c r="G9727" t="s">
        <v>16</v>
      </c>
      <c r="H9727">
        <v>82</v>
      </c>
      <c r="I9727" t="s">
        <v>32318</v>
      </c>
      <c r="J9727" t="s">
        <v>32319</v>
      </c>
      <c r="K9727" t="s">
        <v>32320</v>
      </c>
      <c r="L9727" t="s">
        <v>78011</v>
      </c>
    </row>
    <row r="9728" spans="1:12" x14ac:dyDescent="0.15">
      <c r="A9728" t="s">
        <v>12</v>
      </c>
      <c r="B9728">
        <v>2668177</v>
      </c>
      <c r="C9728">
        <v>2668197</v>
      </c>
      <c r="D9728" t="s">
        <v>32321</v>
      </c>
      <c r="E9728" t="s">
        <v>32322</v>
      </c>
      <c r="F9728" t="s">
        <v>76</v>
      </c>
      <c r="G9728" t="s">
        <v>16</v>
      </c>
      <c r="H9728">
        <v>13</v>
      </c>
      <c r="I9728" t="s">
        <v>32323</v>
      </c>
      <c r="J9728" t="s">
        <v>32324</v>
      </c>
      <c r="K9728" t="s">
        <v>32325</v>
      </c>
      <c r="L9728" t="s">
        <v>77935</v>
      </c>
    </row>
    <row r="9729" spans="1:12" x14ac:dyDescent="0.15">
      <c r="A9729" t="s">
        <v>12</v>
      </c>
      <c r="B9729">
        <v>2668117</v>
      </c>
      <c r="C9729">
        <v>2668137</v>
      </c>
      <c r="D9729" t="s">
        <v>32321</v>
      </c>
      <c r="E9729" t="s">
        <v>32322</v>
      </c>
      <c r="F9729" t="s">
        <v>76</v>
      </c>
      <c r="G9729" t="s">
        <v>16</v>
      </c>
      <c r="H9729">
        <v>73</v>
      </c>
      <c r="I9729" t="s">
        <v>32326</v>
      </c>
      <c r="J9729" t="s">
        <v>32327</v>
      </c>
      <c r="K9729" t="s">
        <v>32328</v>
      </c>
      <c r="L9729" t="s">
        <v>77926</v>
      </c>
    </row>
    <row r="9730" spans="1:12" x14ac:dyDescent="0.15">
      <c r="A9730" t="s">
        <v>12</v>
      </c>
      <c r="B9730">
        <v>2668071</v>
      </c>
      <c r="C9730">
        <v>2668091</v>
      </c>
      <c r="D9730" t="s">
        <v>32321</v>
      </c>
      <c r="E9730" t="s">
        <v>32322</v>
      </c>
      <c r="F9730" t="s">
        <v>76</v>
      </c>
      <c r="G9730" t="s">
        <v>23</v>
      </c>
      <c r="H9730">
        <v>119</v>
      </c>
      <c r="I9730" t="s">
        <v>32329</v>
      </c>
      <c r="J9730" t="s">
        <v>32330</v>
      </c>
      <c r="K9730" t="s">
        <v>32331</v>
      </c>
      <c r="L9730" t="s">
        <v>78058</v>
      </c>
    </row>
    <row r="9731" spans="1:12" x14ac:dyDescent="0.15">
      <c r="A9731" t="s">
        <v>12</v>
      </c>
      <c r="B9731">
        <v>2668036</v>
      </c>
      <c r="C9731">
        <v>2668056</v>
      </c>
      <c r="D9731" t="s">
        <v>32321</v>
      </c>
      <c r="E9731" t="s">
        <v>32322</v>
      </c>
      <c r="F9731" t="s">
        <v>76</v>
      </c>
      <c r="G9731" t="s">
        <v>16</v>
      </c>
      <c r="H9731">
        <v>154</v>
      </c>
      <c r="I9731" t="s">
        <v>32332</v>
      </c>
      <c r="J9731" t="s">
        <v>32333</v>
      </c>
      <c r="K9731" t="s">
        <v>32334</v>
      </c>
      <c r="L9731" t="s">
        <v>78107</v>
      </c>
    </row>
    <row r="9732" spans="1:12" x14ac:dyDescent="0.15">
      <c r="A9732" t="s">
        <v>12</v>
      </c>
      <c r="B9732">
        <v>2668703</v>
      </c>
      <c r="C9732">
        <v>2668723</v>
      </c>
      <c r="D9732" t="s">
        <v>32335</v>
      </c>
      <c r="E9732" t="s">
        <v>90</v>
      </c>
      <c r="F9732" t="s">
        <v>76</v>
      </c>
      <c r="G9732" t="s">
        <v>32</v>
      </c>
      <c r="H9732">
        <v>1</v>
      </c>
      <c r="I9732" t="s">
        <v>32336</v>
      </c>
      <c r="J9732" t="s">
        <v>32337</v>
      </c>
      <c r="K9732" t="s">
        <v>32338</v>
      </c>
      <c r="L9732" t="s">
        <v>77917</v>
      </c>
    </row>
    <row r="9733" spans="1:12" x14ac:dyDescent="0.15">
      <c r="A9733" t="s">
        <v>12</v>
      </c>
      <c r="B9733">
        <v>2668651</v>
      </c>
      <c r="C9733">
        <v>2668671</v>
      </c>
      <c r="D9733" t="s">
        <v>32335</v>
      </c>
      <c r="E9733" t="s">
        <v>90</v>
      </c>
      <c r="F9733" t="s">
        <v>76</v>
      </c>
      <c r="G9733" t="s">
        <v>16</v>
      </c>
      <c r="H9733">
        <v>53</v>
      </c>
      <c r="I9733" t="s">
        <v>32339</v>
      </c>
      <c r="J9733" t="s">
        <v>32340</v>
      </c>
      <c r="K9733" t="s">
        <v>32341</v>
      </c>
      <c r="L9733" t="s">
        <v>77922</v>
      </c>
    </row>
    <row r="9734" spans="1:12" x14ac:dyDescent="0.15">
      <c r="A9734" t="s">
        <v>12</v>
      </c>
      <c r="B9734">
        <v>2668625</v>
      </c>
      <c r="C9734">
        <v>2668645</v>
      </c>
      <c r="D9734" t="s">
        <v>32335</v>
      </c>
      <c r="E9734" t="s">
        <v>90</v>
      </c>
      <c r="F9734" t="s">
        <v>76</v>
      </c>
      <c r="G9734" t="s">
        <v>16</v>
      </c>
      <c r="H9734">
        <v>79</v>
      </c>
      <c r="I9734" t="s">
        <v>32342</v>
      </c>
      <c r="J9734" t="s">
        <v>32343</v>
      </c>
      <c r="K9734" t="s">
        <v>32344</v>
      </c>
      <c r="L9734" t="s">
        <v>77993</v>
      </c>
    </row>
    <row r="9735" spans="1:12" x14ac:dyDescent="0.15">
      <c r="A9735" t="s">
        <v>12</v>
      </c>
      <c r="B9735">
        <v>2668603</v>
      </c>
      <c r="C9735">
        <v>2668623</v>
      </c>
      <c r="D9735" t="s">
        <v>32335</v>
      </c>
      <c r="E9735" t="s">
        <v>90</v>
      </c>
      <c r="F9735" t="s">
        <v>76</v>
      </c>
      <c r="G9735" t="s">
        <v>32</v>
      </c>
      <c r="H9735">
        <v>101</v>
      </c>
      <c r="I9735" t="s">
        <v>32345</v>
      </c>
      <c r="J9735" t="s">
        <v>32346</v>
      </c>
      <c r="K9735" t="s">
        <v>32347</v>
      </c>
      <c r="L9735" t="s">
        <v>77997</v>
      </c>
    </row>
    <row r="9736" spans="1:12" x14ac:dyDescent="0.15">
      <c r="A9736" t="s">
        <v>12</v>
      </c>
      <c r="B9736">
        <v>2671009</v>
      </c>
      <c r="C9736">
        <v>2671029</v>
      </c>
      <c r="D9736" t="s">
        <v>32348</v>
      </c>
      <c r="E9736" t="s">
        <v>32349</v>
      </c>
      <c r="F9736" t="s">
        <v>76</v>
      </c>
      <c r="G9736" t="s">
        <v>32</v>
      </c>
      <c r="H9736">
        <v>7</v>
      </c>
      <c r="I9736" t="s">
        <v>32350</v>
      </c>
      <c r="J9736" t="s">
        <v>32351</v>
      </c>
      <c r="K9736" t="s">
        <v>32352</v>
      </c>
      <c r="L9736" t="s">
        <v>77909</v>
      </c>
    </row>
    <row r="9737" spans="1:12" x14ac:dyDescent="0.15">
      <c r="A9737" t="s">
        <v>12</v>
      </c>
      <c r="B9737">
        <v>2670985</v>
      </c>
      <c r="C9737">
        <v>2671005</v>
      </c>
      <c r="D9737" t="s">
        <v>32348</v>
      </c>
      <c r="E9737" t="s">
        <v>32349</v>
      </c>
      <c r="F9737" t="s">
        <v>76</v>
      </c>
      <c r="G9737" t="s">
        <v>23</v>
      </c>
      <c r="H9737">
        <v>31</v>
      </c>
      <c r="I9737" t="s">
        <v>32353</v>
      </c>
      <c r="J9737" t="s">
        <v>32354</v>
      </c>
      <c r="K9737" t="s">
        <v>32355</v>
      </c>
      <c r="L9737" t="s">
        <v>77910</v>
      </c>
    </row>
    <row r="9738" spans="1:12" x14ac:dyDescent="0.15">
      <c r="A9738" t="s">
        <v>12</v>
      </c>
      <c r="B9738">
        <v>2670958</v>
      </c>
      <c r="C9738">
        <v>2670978</v>
      </c>
      <c r="D9738" t="s">
        <v>32348</v>
      </c>
      <c r="E9738" t="s">
        <v>32349</v>
      </c>
      <c r="F9738" t="s">
        <v>76</v>
      </c>
      <c r="G9738" t="s">
        <v>32</v>
      </c>
      <c r="H9738">
        <v>58</v>
      </c>
      <c r="I9738" t="s">
        <v>32356</v>
      </c>
      <c r="J9738" t="s">
        <v>32357</v>
      </c>
      <c r="K9738" t="s">
        <v>32358</v>
      </c>
      <c r="L9738" t="s">
        <v>77911</v>
      </c>
    </row>
    <row r="9739" spans="1:12" x14ac:dyDescent="0.15">
      <c r="A9739" t="s">
        <v>12</v>
      </c>
      <c r="B9739">
        <v>2670928</v>
      </c>
      <c r="C9739">
        <v>2670948</v>
      </c>
      <c r="D9739" t="s">
        <v>32348</v>
      </c>
      <c r="E9739" t="s">
        <v>32349</v>
      </c>
      <c r="F9739" t="s">
        <v>76</v>
      </c>
      <c r="G9739" t="s">
        <v>23</v>
      </c>
      <c r="H9739">
        <v>88</v>
      </c>
      <c r="I9739" t="s">
        <v>32359</v>
      </c>
      <c r="J9739" t="s">
        <v>32360</v>
      </c>
      <c r="K9739" t="s">
        <v>32361</v>
      </c>
      <c r="L9739" t="s">
        <v>77923</v>
      </c>
    </row>
    <row r="9740" spans="1:12" x14ac:dyDescent="0.15">
      <c r="A9740" t="s">
        <v>12</v>
      </c>
      <c r="B9740">
        <v>2671405</v>
      </c>
      <c r="C9740">
        <v>2671425</v>
      </c>
      <c r="D9740" t="s">
        <v>32362</v>
      </c>
      <c r="E9740" t="s">
        <v>32363</v>
      </c>
      <c r="F9740" t="s">
        <v>15</v>
      </c>
      <c r="G9740" t="s">
        <v>32</v>
      </c>
      <c r="H9740">
        <v>11</v>
      </c>
      <c r="I9740" t="s">
        <v>32364</v>
      </c>
      <c r="J9740" t="s">
        <v>32365</v>
      </c>
      <c r="K9740" t="s">
        <v>32366</v>
      </c>
      <c r="L9740" t="s">
        <v>77974</v>
      </c>
    </row>
    <row r="9741" spans="1:12" x14ac:dyDescent="0.15">
      <c r="A9741" t="s">
        <v>12</v>
      </c>
      <c r="B9741">
        <v>2671428</v>
      </c>
      <c r="C9741">
        <v>2671448</v>
      </c>
      <c r="D9741" t="s">
        <v>32362</v>
      </c>
      <c r="E9741" t="s">
        <v>32363</v>
      </c>
      <c r="F9741" t="s">
        <v>15</v>
      </c>
      <c r="G9741" t="s">
        <v>16</v>
      </c>
      <c r="H9741">
        <v>34</v>
      </c>
      <c r="I9741" t="s">
        <v>32367</v>
      </c>
      <c r="J9741" t="s">
        <v>32368</v>
      </c>
      <c r="K9741" t="s">
        <v>32369</v>
      </c>
      <c r="L9741" t="s">
        <v>77999</v>
      </c>
    </row>
    <row r="9742" spans="1:12" x14ac:dyDescent="0.15">
      <c r="A9742" t="s">
        <v>12</v>
      </c>
      <c r="B9742">
        <v>2671452</v>
      </c>
      <c r="C9742">
        <v>2671472</v>
      </c>
      <c r="D9742" t="s">
        <v>32362</v>
      </c>
      <c r="E9742" t="s">
        <v>32363</v>
      </c>
      <c r="F9742" t="s">
        <v>15</v>
      </c>
      <c r="G9742" t="s">
        <v>16</v>
      </c>
      <c r="H9742">
        <v>58</v>
      </c>
      <c r="I9742" t="s">
        <v>32370</v>
      </c>
      <c r="J9742" t="s">
        <v>32371</v>
      </c>
      <c r="K9742" t="s">
        <v>32372</v>
      </c>
      <c r="L9742" t="s">
        <v>77911</v>
      </c>
    </row>
    <row r="9743" spans="1:12" x14ac:dyDescent="0.15">
      <c r="A9743" t="s">
        <v>12</v>
      </c>
      <c r="B9743">
        <v>2671472</v>
      </c>
      <c r="C9743">
        <v>2671492</v>
      </c>
      <c r="D9743" t="s">
        <v>32362</v>
      </c>
      <c r="E9743" t="s">
        <v>32363</v>
      </c>
      <c r="F9743" t="s">
        <v>15</v>
      </c>
      <c r="G9743" t="s">
        <v>16</v>
      </c>
      <c r="H9743">
        <v>78</v>
      </c>
      <c r="I9743" t="s">
        <v>32373</v>
      </c>
      <c r="J9743" t="s">
        <v>32374</v>
      </c>
      <c r="K9743" t="s">
        <v>32375</v>
      </c>
      <c r="L9743" t="s">
        <v>78000</v>
      </c>
    </row>
    <row r="9744" spans="1:12" x14ac:dyDescent="0.15">
      <c r="A9744" t="s">
        <v>12</v>
      </c>
      <c r="B9744">
        <v>2672939</v>
      </c>
      <c r="C9744">
        <v>2672959</v>
      </c>
      <c r="D9744" t="s">
        <v>32376</v>
      </c>
      <c r="E9744" t="s">
        <v>32377</v>
      </c>
      <c r="F9744" t="s">
        <v>76</v>
      </c>
      <c r="G9744" t="s">
        <v>32</v>
      </c>
      <c r="H9744">
        <v>37</v>
      </c>
      <c r="I9744" t="s">
        <v>32378</v>
      </c>
      <c r="J9744" t="s">
        <v>32379</v>
      </c>
      <c r="K9744" t="s">
        <v>32380</v>
      </c>
      <c r="L9744" t="s">
        <v>77906</v>
      </c>
    </row>
    <row r="9745" spans="1:12" x14ac:dyDescent="0.15">
      <c r="A9745" t="s">
        <v>12</v>
      </c>
      <c r="B9745">
        <v>2672915</v>
      </c>
      <c r="C9745">
        <v>2672935</v>
      </c>
      <c r="D9745" t="s">
        <v>32376</v>
      </c>
      <c r="E9745" t="s">
        <v>32377</v>
      </c>
      <c r="F9745" t="s">
        <v>76</v>
      </c>
      <c r="G9745" t="s">
        <v>16</v>
      </c>
      <c r="H9745">
        <v>61</v>
      </c>
      <c r="I9745" t="s">
        <v>32381</v>
      </c>
      <c r="J9745" t="s">
        <v>32382</v>
      </c>
      <c r="K9745" t="s">
        <v>32383</v>
      </c>
      <c r="L9745" t="s">
        <v>77979</v>
      </c>
    </row>
    <row r="9746" spans="1:12" x14ac:dyDescent="0.15">
      <c r="A9746" t="s">
        <v>12</v>
      </c>
      <c r="B9746">
        <v>2672888</v>
      </c>
      <c r="C9746">
        <v>2672908</v>
      </c>
      <c r="D9746" t="s">
        <v>32376</v>
      </c>
      <c r="E9746" t="s">
        <v>32377</v>
      </c>
      <c r="F9746" t="s">
        <v>76</v>
      </c>
      <c r="G9746" t="s">
        <v>36</v>
      </c>
      <c r="H9746">
        <v>88</v>
      </c>
      <c r="I9746" t="s">
        <v>32384</v>
      </c>
      <c r="J9746" t="s">
        <v>32385</v>
      </c>
      <c r="K9746" t="s">
        <v>32386</v>
      </c>
      <c r="L9746" t="s">
        <v>77923</v>
      </c>
    </row>
    <row r="9747" spans="1:12" x14ac:dyDescent="0.15">
      <c r="A9747" t="s">
        <v>12</v>
      </c>
      <c r="B9747">
        <v>2672839</v>
      </c>
      <c r="C9747">
        <v>2672859</v>
      </c>
      <c r="D9747" t="s">
        <v>32376</v>
      </c>
      <c r="E9747" t="s">
        <v>32377</v>
      </c>
      <c r="F9747" t="s">
        <v>76</v>
      </c>
      <c r="G9747" t="s">
        <v>32</v>
      </c>
      <c r="H9747">
        <v>137</v>
      </c>
      <c r="I9747" t="s">
        <v>32387</v>
      </c>
      <c r="J9747" t="s">
        <v>32388</v>
      </c>
      <c r="K9747" t="s">
        <v>32389</v>
      </c>
      <c r="L9747" t="s">
        <v>77987</v>
      </c>
    </row>
    <row r="9748" spans="1:12" x14ac:dyDescent="0.15">
      <c r="A9748" t="s">
        <v>12</v>
      </c>
      <c r="B9748">
        <v>2673383</v>
      </c>
      <c r="C9748">
        <v>2673403</v>
      </c>
      <c r="D9748" t="s">
        <v>32390</v>
      </c>
      <c r="E9748" t="s">
        <v>90</v>
      </c>
      <c r="F9748" t="s">
        <v>15</v>
      </c>
      <c r="G9748" t="s">
        <v>16</v>
      </c>
      <c r="H9748">
        <v>30</v>
      </c>
      <c r="I9748" t="s">
        <v>32391</v>
      </c>
      <c r="J9748" t="s">
        <v>32392</v>
      </c>
      <c r="K9748" t="s">
        <v>32393</v>
      </c>
      <c r="L9748" t="s">
        <v>77984</v>
      </c>
    </row>
    <row r="9749" spans="1:12" x14ac:dyDescent="0.15">
      <c r="A9749" t="s">
        <v>12</v>
      </c>
      <c r="B9749">
        <v>2673430</v>
      </c>
      <c r="C9749">
        <v>2673450</v>
      </c>
      <c r="D9749" t="s">
        <v>32390</v>
      </c>
      <c r="E9749" t="s">
        <v>90</v>
      </c>
      <c r="F9749" t="s">
        <v>15</v>
      </c>
      <c r="G9749" t="s">
        <v>16</v>
      </c>
      <c r="H9749">
        <v>77</v>
      </c>
      <c r="I9749" t="s">
        <v>32394</v>
      </c>
      <c r="J9749" t="s">
        <v>32395</v>
      </c>
      <c r="K9749" t="s">
        <v>32396</v>
      </c>
      <c r="L9749" t="s">
        <v>77960</v>
      </c>
    </row>
    <row r="9750" spans="1:12" x14ac:dyDescent="0.15">
      <c r="A9750" t="s">
        <v>12</v>
      </c>
      <c r="B9750">
        <v>2673498</v>
      </c>
      <c r="C9750">
        <v>2673518</v>
      </c>
      <c r="D9750" t="s">
        <v>32390</v>
      </c>
      <c r="E9750" t="s">
        <v>90</v>
      </c>
      <c r="F9750" t="s">
        <v>15</v>
      </c>
      <c r="G9750" t="s">
        <v>36</v>
      </c>
      <c r="H9750">
        <v>145</v>
      </c>
      <c r="I9750" t="s">
        <v>32397</v>
      </c>
      <c r="J9750" t="s">
        <v>32398</v>
      </c>
      <c r="K9750" t="s">
        <v>32399</v>
      </c>
      <c r="L9750" t="s">
        <v>77915</v>
      </c>
    </row>
    <row r="9751" spans="1:12" x14ac:dyDescent="0.15">
      <c r="A9751" t="s">
        <v>12</v>
      </c>
      <c r="B9751">
        <v>2673553</v>
      </c>
      <c r="C9751">
        <v>2673573</v>
      </c>
      <c r="D9751" t="s">
        <v>32390</v>
      </c>
      <c r="E9751" t="s">
        <v>90</v>
      </c>
      <c r="F9751" t="s">
        <v>15</v>
      </c>
      <c r="G9751" t="s">
        <v>32</v>
      </c>
      <c r="H9751">
        <v>200</v>
      </c>
      <c r="I9751" t="s">
        <v>32400</v>
      </c>
      <c r="J9751" t="s">
        <v>32401</v>
      </c>
      <c r="K9751" t="s">
        <v>32402</v>
      </c>
      <c r="L9751" t="s">
        <v>78087</v>
      </c>
    </row>
    <row r="9752" spans="1:12" x14ac:dyDescent="0.15">
      <c r="A9752" t="s">
        <v>12</v>
      </c>
      <c r="B9752">
        <v>2673618</v>
      </c>
      <c r="C9752">
        <v>2673638</v>
      </c>
      <c r="D9752" t="s">
        <v>32403</v>
      </c>
      <c r="E9752" t="s">
        <v>32404</v>
      </c>
      <c r="F9752" t="s">
        <v>15</v>
      </c>
      <c r="G9752" t="s">
        <v>32</v>
      </c>
      <c r="H9752">
        <v>1</v>
      </c>
      <c r="I9752" t="s">
        <v>32405</v>
      </c>
      <c r="J9752" t="s">
        <v>32406</v>
      </c>
      <c r="K9752" t="s">
        <v>32407</v>
      </c>
      <c r="L9752" t="s">
        <v>77917</v>
      </c>
    </row>
    <row r="9753" spans="1:12" x14ac:dyDescent="0.15">
      <c r="A9753" t="s">
        <v>12</v>
      </c>
      <c r="B9753">
        <v>2673645</v>
      </c>
      <c r="C9753">
        <v>2673665</v>
      </c>
      <c r="D9753" t="s">
        <v>32403</v>
      </c>
      <c r="E9753" t="s">
        <v>32404</v>
      </c>
      <c r="F9753" t="s">
        <v>15</v>
      </c>
      <c r="G9753" t="s">
        <v>36</v>
      </c>
      <c r="H9753">
        <v>28</v>
      </c>
      <c r="I9753" t="s">
        <v>32408</v>
      </c>
      <c r="J9753" t="s">
        <v>32409</v>
      </c>
      <c r="K9753" t="s">
        <v>32410</v>
      </c>
      <c r="L9753" t="s">
        <v>77956</v>
      </c>
    </row>
    <row r="9754" spans="1:12" x14ac:dyDescent="0.15">
      <c r="A9754" t="s">
        <v>12</v>
      </c>
      <c r="B9754">
        <v>2673675</v>
      </c>
      <c r="C9754">
        <v>2673695</v>
      </c>
      <c r="D9754" t="s">
        <v>32403</v>
      </c>
      <c r="E9754" t="s">
        <v>32404</v>
      </c>
      <c r="F9754" t="s">
        <v>15</v>
      </c>
      <c r="G9754" t="s">
        <v>32</v>
      </c>
      <c r="H9754">
        <v>58</v>
      </c>
      <c r="I9754" t="s">
        <v>32411</v>
      </c>
      <c r="J9754" t="s">
        <v>32412</v>
      </c>
      <c r="K9754" t="s">
        <v>32413</v>
      </c>
      <c r="L9754" t="s">
        <v>77911</v>
      </c>
    </row>
    <row r="9755" spans="1:12" x14ac:dyDescent="0.15">
      <c r="A9755" t="s">
        <v>12</v>
      </c>
      <c r="B9755">
        <v>2673717</v>
      </c>
      <c r="C9755">
        <v>2673737</v>
      </c>
      <c r="D9755" t="s">
        <v>32403</v>
      </c>
      <c r="E9755" t="s">
        <v>32404</v>
      </c>
      <c r="F9755" t="s">
        <v>15</v>
      </c>
      <c r="G9755" t="s">
        <v>23</v>
      </c>
      <c r="H9755">
        <v>100</v>
      </c>
      <c r="I9755" t="s">
        <v>32414</v>
      </c>
      <c r="J9755" t="s">
        <v>32415</v>
      </c>
      <c r="K9755" t="s">
        <v>32416</v>
      </c>
      <c r="L9755" t="s">
        <v>77953</v>
      </c>
    </row>
    <row r="9756" spans="1:12" x14ac:dyDescent="0.15">
      <c r="A9756" t="s">
        <v>12</v>
      </c>
      <c r="B9756">
        <v>2676125</v>
      </c>
      <c r="C9756">
        <v>2676145</v>
      </c>
      <c r="D9756" t="s">
        <v>32417</v>
      </c>
      <c r="E9756" t="s">
        <v>32418</v>
      </c>
      <c r="F9756" t="s">
        <v>76</v>
      </c>
      <c r="G9756" t="s">
        <v>36</v>
      </c>
      <c r="H9756">
        <v>49</v>
      </c>
      <c r="I9756" t="s">
        <v>32419</v>
      </c>
      <c r="J9756" t="s">
        <v>32420</v>
      </c>
      <c r="K9756" t="s">
        <v>32421</v>
      </c>
      <c r="L9756" t="s">
        <v>77913</v>
      </c>
    </row>
    <row r="9757" spans="1:12" x14ac:dyDescent="0.15">
      <c r="A9757" t="s">
        <v>12</v>
      </c>
      <c r="B9757">
        <v>2676074</v>
      </c>
      <c r="C9757">
        <v>2676094</v>
      </c>
      <c r="D9757" t="s">
        <v>32417</v>
      </c>
      <c r="E9757" t="s">
        <v>32418</v>
      </c>
      <c r="F9757" t="s">
        <v>76</v>
      </c>
      <c r="G9757" t="s">
        <v>16</v>
      </c>
      <c r="H9757">
        <v>100</v>
      </c>
      <c r="I9757" t="s">
        <v>32422</v>
      </c>
      <c r="J9757" t="s">
        <v>32423</v>
      </c>
      <c r="K9757" t="s">
        <v>32424</v>
      </c>
      <c r="L9757" t="s">
        <v>77953</v>
      </c>
    </row>
    <row r="9758" spans="1:12" x14ac:dyDescent="0.15">
      <c r="A9758" t="s">
        <v>12</v>
      </c>
      <c r="B9758">
        <v>2676037</v>
      </c>
      <c r="C9758">
        <v>2676057</v>
      </c>
      <c r="D9758" t="s">
        <v>32417</v>
      </c>
      <c r="E9758" t="s">
        <v>32418</v>
      </c>
      <c r="F9758" t="s">
        <v>76</v>
      </c>
      <c r="G9758" t="s">
        <v>16</v>
      </c>
      <c r="H9758">
        <v>137</v>
      </c>
      <c r="I9758" t="s">
        <v>32425</v>
      </c>
      <c r="J9758" t="s">
        <v>32426</v>
      </c>
      <c r="K9758" t="s">
        <v>32427</v>
      </c>
      <c r="L9758" t="s">
        <v>77987</v>
      </c>
    </row>
    <row r="9759" spans="1:12" x14ac:dyDescent="0.15">
      <c r="A9759" t="s">
        <v>12</v>
      </c>
      <c r="B9759">
        <v>2676013</v>
      </c>
      <c r="C9759">
        <v>2676033</v>
      </c>
      <c r="D9759" t="s">
        <v>32417</v>
      </c>
      <c r="E9759" t="s">
        <v>32418</v>
      </c>
      <c r="F9759" t="s">
        <v>76</v>
      </c>
      <c r="G9759" t="s">
        <v>16</v>
      </c>
      <c r="H9759">
        <v>161</v>
      </c>
      <c r="I9759" t="s">
        <v>32428</v>
      </c>
      <c r="J9759" t="s">
        <v>32429</v>
      </c>
      <c r="K9759" t="s">
        <v>32430</v>
      </c>
      <c r="L9759" t="s">
        <v>77931</v>
      </c>
    </row>
    <row r="9760" spans="1:12" x14ac:dyDescent="0.15">
      <c r="A9760" t="s">
        <v>12</v>
      </c>
      <c r="B9760">
        <v>2676985</v>
      </c>
      <c r="C9760">
        <v>2677005</v>
      </c>
      <c r="D9760" t="s">
        <v>32431</v>
      </c>
      <c r="E9760" t="s">
        <v>90</v>
      </c>
      <c r="F9760" t="s">
        <v>76</v>
      </c>
      <c r="G9760" t="s">
        <v>32</v>
      </c>
      <c r="H9760">
        <v>1</v>
      </c>
      <c r="I9760" t="s">
        <v>32432</v>
      </c>
      <c r="J9760" t="s">
        <v>32433</v>
      </c>
      <c r="K9760" t="s">
        <v>32434</v>
      </c>
      <c r="L9760" t="s">
        <v>77917</v>
      </c>
    </row>
    <row r="9761" spans="1:12" x14ac:dyDescent="0.15">
      <c r="A9761" t="s">
        <v>12</v>
      </c>
      <c r="B9761">
        <v>2676944</v>
      </c>
      <c r="C9761">
        <v>2676964</v>
      </c>
      <c r="D9761" t="s">
        <v>32431</v>
      </c>
      <c r="E9761" t="s">
        <v>90</v>
      </c>
      <c r="F9761" t="s">
        <v>76</v>
      </c>
      <c r="G9761" t="s">
        <v>16</v>
      </c>
      <c r="H9761">
        <v>42</v>
      </c>
      <c r="I9761" t="s">
        <v>32435</v>
      </c>
      <c r="J9761" t="s">
        <v>32436</v>
      </c>
      <c r="K9761" t="s">
        <v>32437</v>
      </c>
      <c r="L9761" t="s">
        <v>77945</v>
      </c>
    </row>
    <row r="9762" spans="1:12" x14ac:dyDescent="0.15">
      <c r="A9762" t="s">
        <v>12</v>
      </c>
      <c r="B9762">
        <v>2676923</v>
      </c>
      <c r="C9762">
        <v>2676943</v>
      </c>
      <c r="D9762" t="s">
        <v>32431</v>
      </c>
      <c r="E9762" t="s">
        <v>90</v>
      </c>
      <c r="F9762" t="s">
        <v>76</v>
      </c>
      <c r="G9762" t="s">
        <v>36</v>
      </c>
      <c r="H9762">
        <v>63</v>
      </c>
      <c r="I9762" t="s">
        <v>32438</v>
      </c>
      <c r="J9762" t="s">
        <v>32439</v>
      </c>
      <c r="K9762" t="s">
        <v>32440</v>
      </c>
      <c r="L9762" t="s">
        <v>77957</v>
      </c>
    </row>
    <row r="9763" spans="1:12" x14ac:dyDescent="0.15">
      <c r="A9763" t="s">
        <v>12</v>
      </c>
      <c r="B9763">
        <v>2676903</v>
      </c>
      <c r="C9763">
        <v>2676923</v>
      </c>
      <c r="D9763" t="s">
        <v>32431</v>
      </c>
      <c r="E9763" t="s">
        <v>90</v>
      </c>
      <c r="F9763" t="s">
        <v>76</v>
      </c>
      <c r="G9763" t="s">
        <v>23</v>
      </c>
      <c r="H9763">
        <v>83</v>
      </c>
      <c r="I9763" t="s">
        <v>32441</v>
      </c>
      <c r="J9763" t="s">
        <v>32442</v>
      </c>
      <c r="K9763" t="s">
        <v>32443</v>
      </c>
      <c r="L9763" t="s">
        <v>77958</v>
      </c>
    </row>
    <row r="9764" spans="1:12" x14ac:dyDescent="0.15">
      <c r="A9764" t="s">
        <v>12</v>
      </c>
      <c r="B9764">
        <v>2677711</v>
      </c>
      <c r="C9764">
        <v>2677731</v>
      </c>
      <c r="D9764" t="s">
        <v>32444</v>
      </c>
      <c r="E9764" t="s">
        <v>32445</v>
      </c>
      <c r="F9764" t="s">
        <v>76</v>
      </c>
      <c r="G9764" t="s">
        <v>23</v>
      </c>
      <c r="H9764">
        <v>10</v>
      </c>
      <c r="I9764" t="s">
        <v>32446</v>
      </c>
      <c r="J9764" t="s">
        <v>32447</v>
      </c>
      <c r="K9764" t="s">
        <v>32448</v>
      </c>
      <c r="L9764" t="s">
        <v>78001</v>
      </c>
    </row>
    <row r="9765" spans="1:12" x14ac:dyDescent="0.15">
      <c r="A9765" t="s">
        <v>12</v>
      </c>
      <c r="B9765">
        <v>2677682</v>
      </c>
      <c r="C9765">
        <v>2677702</v>
      </c>
      <c r="D9765" t="s">
        <v>32444</v>
      </c>
      <c r="E9765" t="s">
        <v>32445</v>
      </c>
      <c r="F9765" t="s">
        <v>76</v>
      </c>
      <c r="G9765" t="s">
        <v>32</v>
      </c>
      <c r="H9765">
        <v>39</v>
      </c>
      <c r="I9765" t="s">
        <v>32449</v>
      </c>
      <c r="J9765" t="s">
        <v>32450</v>
      </c>
      <c r="K9765" t="s">
        <v>32451</v>
      </c>
      <c r="L9765" t="s">
        <v>78041</v>
      </c>
    </row>
    <row r="9766" spans="1:12" x14ac:dyDescent="0.15">
      <c r="A9766" t="s">
        <v>12</v>
      </c>
      <c r="B9766">
        <v>2677655</v>
      </c>
      <c r="C9766">
        <v>2677675</v>
      </c>
      <c r="D9766" t="s">
        <v>32444</v>
      </c>
      <c r="E9766" t="s">
        <v>32445</v>
      </c>
      <c r="F9766" t="s">
        <v>76</v>
      </c>
      <c r="G9766" t="s">
        <v>36</v>
      </c>
      <c r="H9766">
        <v>66</v>
      </c>
      <c r="I9766" t="s">
        <v>32452</v>
      </c>
      <c r="J9766" t="s">
        <v>32453</v>
      </c>
      <c r="K9766" t="s">
        <v>32454</v>
      </c>
      <c r="L9766" t="s">
        <v>77928</v>
      </c>
    </row>
    <row r="9767" spans="1:12" x14ac:dyDescent="0.15">
      <c r="A9767" t="s">
        <v>12</v>
      </c>
      <c r="B9767">
        <v>2677626</v>
      </c>
      <c r="C9767">
        <v>2677646</v>
      </c>
      <c r="D9767" t="s">
        <v>32444</v>
      </c>
      <c r="E9767" t="s">
        <v>32445</v>
      </c>
      <c r="F9767" t="s">
        <v>76</v>
      </c>
      <c r="G9767" t="s">
        <v>23</v>
      </c>
      <c r="H9767">
        <v>95</v>
      </c>
      <c r="I9767" t="s">
        <v>32455</v>
      </c>
      <c r="J9767" t="s">
        <v>32456</v>
      </c>
      <c r="K9767" t="s">
        <v>32457</v>
      </c>
      <c r="L9767" t="s">
        <v>77920</v>
      </c>
    </row>
    <row r="9768" spans="1:12" x14ac:dyDescent="0.15">
      <c r="A9768" t="s">
        <v>12</v>
      </c>
      <c r="B9768">
        <v>2678683</v>
      </c>
      <c r="C9768">
        <v>2678703</v>
      </c>
      <c r="D9768" t="s">
        <v>32458</v>
      </c>
      <c r="E9768" t="s">
        <v>32459</v>
      </c>
      <c r="F9768" t="s">
        <v>76</v>
      </c>
      <c r="G9768" t="s">
        <v>23</v>
      </c>
      <c r="H9768">
        <v>26</v>
      </c>
      <c r="I9768" t="s">
        <v>32460</v>
      </c>
      <c r="J9768" t="s">
        <v>32461</v>
      </c>
      <c r="K9768" t="s">
        <v>32462</v>
      </c>
      <c r="L9768" t="s">
        <v>78002</v>
      </c>
    </row>
    <row r="9769" spans="1:12" x14ac:dyDescent="0.15">
      <c r="A9769" t="s">
        <v>12</v>
      </c>
      <c r="B9769">
        <v>2678661</v>
      </c>
      <c r="C9769">
        <v>2678681</v>
      </c>
      <c r="D9769" t="s">
        <v>32458</v>
      </c>
      <c r="E9769" t="s">
        <v>32459</v>
      </c>
      <c r="F9769" t="s">
        <v>76</v>
      </c>
      <c r="G9769" t="s">
        <v>16</v>
      </c>
      <c r="H9769">
        <v>48</v>
      </c>
      <c r="I9769" t="s">
        <v>32463</v>
      </c>
      <c r="J9769" t="s">
        <v>32464</v>
      </c>
      <c r="K9769" t="s">
        <v>32465</v>
      </c>
      <c r="L9769" t="s">
        <v>78018</v>
      </c>
    </row>
    <row r="9770" spans="1:12" x14ac:dyDescent="0.15">
      <c r="A9770" t="s">
        <v>12</v>
      </c>
      <c r="B9770">
        <v>2678633</v>
      </c>
      <c r="C9770">
        <v>2678653</v>
      </c>
      <c r="D9770" t="s">
        <v>32458</v>
      </c>
      <c r="E9770" t="s">
        <v>32459</v>
      </c>
      <c r="F9770" t="s">
        <v>76</v>
      </c>
      <c r="G9770" t="s">
        <v>16</v>
      </c>
      <c r="H9770">
        <v>76</v>
      </c>
      <c r="I9770" t="s">
        <v>32466</v>
      </c>
      <c r="J9770" t="s">
        <v>32467</v>
      </c>
      <c r="K9770" t="s">
        <v>32468</v>
      </c>
      <c r="L9770" t="s">
        <v>77985</v>
      </c>
    </row>
    <row r="9771" spans="1:12" x14ac:dyDescent="0.15">
      <c r="A9771" t="s">
        <v>12</v>
      </c>
      <c r="B9771">
        <v>2678593</v>
      </c>
      <c r="C9771">
        <v>2678613</v>
      </c>
      <c r="D9771" t="s">
        <v>32458</v>
      </c>
      <c r="E9771" t="s">
        <v>32459</v>
      </c>
      <c r="F9771" t="s">
        <v>76</v>
      </c>
      <c r="G9771" t="s">
        <v>32</v>
      </c>
      <c r="H9771">
        <v>116</v>
      </c>
      <c r="I9771" t="s">
        <v>32469</v>
      </c>
      <c r="J9771" t="s">
        <v>32470</v>
      </c>
      <c r="K9771" t="s">
        <v>32471</v>
      </c>
      <c r="L9771" t="s">
        <v>77976</v>
      </c>
    </row>
    <row r="9772" spans="1:12" x14ac:dyDescent="0.15">
      <c r="A9772" t="s">
        <v>12</v>
      </c>
      <c r="B9772">
        <v>2678957</v>
      </c>
      <c r="C9772">
        <v>2678977</v>
      </c>
      <c r="D9772" t="s">
        <v>32472</v>
      </c>
      <c r="E9772" t="s">
        <v>32473</v>
      </c>
      <c r="F9772" t="s">
        <v>15</v>
      </c>
      <c r="G9772" t="s">
        <v>16</v>
      </c>
      <c r="H9772">
        <v>1</v>
      </c>
      <c r="I9772" t="s">
        <v>32474</v>
      </c>
      <c r="J9772" t="s">
        <v>32475</v>
      </c>
      <c r="K9772" t="s">
        <v>32476</v>
      </c>
      <c r="L9772" t="s">
        <v>77917</v>
      </c>
    </row>
    <row r="9773" spans="1:12" x14ac:dyDescent="0.15">
      <c r="A9773" t="s">
        <v>12</v>
      </c>
      <c r="B9773">
        <v>2678993</v>
      </c>
      <c r="C9773">
        <v>2679013</v>
      </c>
      <c r="D9773" t="s">
        <v>32472</v>
      </c>
      <c r="E9773" t="s">
        <v>32473</v>
      </c>
      <c r="F9773" t="s">
        <v>15</v>
      </c>
      <c r="G9773" t="s">
        <v>32</v>
      </c>
      <c r="H9773">
        <v>37</v>
      </c>
      <c r="I9773" t="s">
        <v>32477</v>
      </c>
      <c r="J9773" t="s">
        <v>32478</v>
      </c>
      <c r="K9773" t="s">
        <v>32479</v>
      </c>
      <c r="L9773" t="s">
        <v>77906</v>
      </c>
    </row>
    <row r="9774" spans="1:12" x14ac:dyDescent="0.15">
      <c r="A9774" t="s">
        <v>12</v>
      </c>
      <c r="B9774">
        <v>2679035</v>
      </c>
      <c r="C9774">
        <v>2679055</v>
      </c>
      <c r="D9774" t="s">
        <v>32472</v>
      </c>
      <c r="E9774" t="s">
        <v>32473</v>
      </c>
      <c r="F9774" t="s">
        <v>15</v>
      </c>
      <c r="G9774" t="s">
        <v>36</v>
      </c>
      <c r="H9774">
        <v>79</v>
      </c>
      <c r="I9774" t="s">
        <v>32480</v>
      </c>
      <c r="J9774" t="s">
        <v>32481</v>
      </c>
      <c r="K9774" t="s">
        <v>32482</v>
      </c>
      <c r="L9774" t="s">
        <v>77993</v>
      </c>
    </row>
    <row r="9775" spans="1:12" x14ac:dyDescent="0.15">
      <c r="A9775" t="s">
        <v>12</v>
      </c>
      <c r="B9775">
        <v>2679078</v>
      </c>
      <c r="C9775">
        <v>2679098</v>
      </c>
      <c r="D9775" t="s">
        <v>32472</v>
      </c>
      <c r="E9775" t="s">
        <v>32473</v>
      </c>
      <c r="F9775" t="s">
        <v>15</v>
      </c>
      <c r="G9775" t="s">
        <v>23</v>
      </c>
      <c r="H9775">
        <v>122</v>
      </c>
      <c r="I9775" t="s">
        <v>32483</v>
      </c>
      <c r="J9775" t="s">
        <v>32484</v>
      </c>
      <c r="K9775" t="s">
        <v>32485</v>
      </c>
      <c r="L9775" t="s">
        <v>78033</v>
      </c>
    </row>
    <row r="9776" spans="1:12" x14ac:dyDescent="0.15">
      <c r="A9776" t="s">
        <v>12</v>
      </c>
      <c r="B9776">
        <v>2681417</v>
      </c>
      <c r="C9776">
        <v>2681437</v>
      </c>
      <c r="D9776" t="s">
        <v>32486</v>
      </c>
      <c r="E9776" t="s">
        <v>32487</v>
      </c>
      <c r="F9776" t="s">
        <v>15</v>
      </c>
      <c r="G9776" t="s">
        <v>16</v>
      </c>
      <c r="H9776">
        <v>0</v>
      </c>
      <c r="I9776" t="s">
        <v>32488</v>
      </c>
      <c r="J9776" t="s">
        <v>32489</v>
      </c>
      <c r="K9776" t="s">
        <v>32490</v>
      </c>
      <c r="L9776" t="s">
        <v>77980</v>
      </c>
    </row>
    <row r="9777" spans="1:12" x14ac:dyDescent="0.15">
      <c r="A9777" t="s">
        <v>12</v>
      </c>
      <c r="B9777">
        <v>2681448</v>
      </c>
      <c r="C9777">
        <v>2681468</v>
      </c>
      <c r="D9777" t="s">
        <v>32486</v>
      </c>
      <c r="E9777" t="s">
        <v>32487</v>
      </c>
      <c r="F9777" t="s">
        <v>15</v>
      </c>
      <c r="G9777" t="s">
        <v>16</v>
      </c>
      <c r="H9777">
        <v>31</v>
      </c>
      <c r="I9777" t="s">
        <v>32491</v>
      </c>
      <c r="J9777" t="s">
        <v>32492</v>
      </c>
      <c r="K9777" t="s">
        <v>32493</v>
      </c>
      <c r="L9777" t="s">
        <v>77910</v>
      </c>
    </row>
    <row r="9778" spans="1:12" x14ac:dyDescent="0.15">
      <c r="A9778" t="s">
        <v>12</v>
      </c>
      <c r="B9778">
        <v>2681475</v>
      </c>
      <c r="C9778">
        <v>2681495</v>
      </c>
      <c r="D9778" t="s">
        <v>32486</v>
      </c>
      <c r="E9778" t="s">
        <v>32487</v>
      </c>
      <c r="F9778" t="s">
        <v>15</v>
      </c>
      <c r="G9778" t="s">
        <v>36</v>
      </c>
      <c r="H9778">
        <v>58</v>
      </c>
      <c r="I9778" t="s">
        <v>32494</v>
      </c>
      <c r="J9778" t="s">
        <v>32495</v>
      </c>
      <c r="K9778" t="s">
        <v>32496</v>
      </c>
      <c r="L9778" t="s">
        <v>77911</v>
      </c>
    </row>
    <row r="9779" spans="1:12" x14ac:dyDescent="0.15">
      <c r="A9779" t="s">
        <v>12</v>
      </c>
      <c r="B9779">
        <v>2681511</v>
      </c>
      <c r="C9779">
        <v>2681531</v>
      </c>
      <c r="D9779" t="s">
        <v>32486</v>
      </c>
      <c r="E9779" t="s">
        <v>32487</v>
      </c>
      <c r="F9779" t="s">
        <v>15</v>
      </c>
      <c r="G9779" t="s">
        <v>16</v>
      </c>
      <c r="H9779">
        <v>94</v>
      </c>
      <c r="I9779" t="s">
        <v>32497</v>
      </c>
      <c r="J9779" t="s">
        <v>32498</v>
      </c>
      <c r="K9779" t="s">
        <v>32499</v>
      </c>
      <c r="L9779" t="s">
        <v>77927</v>
      </c>
    </row>
    <row r="9780" spans="1:12" x14ac:dyDescent="0.15">
      <c r="A9780" t="s">
        <v>12</v>
      </c>
      <c r="B9780">
        <v>2682054</v>
      </c>
      <c r="C9780">
        <v>2682074</v>
      </c>
      <c r="D9780" t="s">
        <v>32500</v>
      </c>
      <c r="E9780" t="s">
        <v>90</v>
      </c>
      <c r="F9780" t="s">
        <v>15</v>
      </c>
      <c r="G9780" t="s">
        <v>16</v>
      </c>
      <c r="H9780">
        <v>1</v>
      </c>
      <c r="I9780" t="s">
        <v>32501</v>
      </c>
      <c r="J9780" t="s">
        <v>32502</v>
      </c>
      <c r="K9780" t="s">
        <v>32503</v>
      </c>
      <c r="L9780" t="s">
        <v>77917</v>
      </c>
    </row>
    <row r="9781" spans="1:12" x14ac:dyDescent="0.15">
      <c r="A9781" t="s">
        <v>12</v>
      </c>
      <c r="B9781">
        <v>2682077</v>
      </c>
      <c r="C9781">
        <v>2682097</v>
      </c>
      <c r="D9781" t="s">
        <v>32500</v>
      </c>
      <c r="E9781" t="s">
        <v>90</v>
      </c>
      <c r="F9781" t="s">
        <v>15</v>
      </c>
      <c r="G9781" t="s">
        <v>36</v>
      </c>
      <c r="H9781">
        <v>24</v>
      </c>
      <c r="I9781" t="s">
        <v>32504</v>
      </c>
      <c r="J9781" t="s">
        <v>32505</v>
      </c>
      <c r="K9781" t="s">
        <v>32506</v>
      </c>
      <c r="L9781" t="s">
        <v>77966</v>
      </c>
    </row>
    <row r="9782" spans="1:12" x14ac:dyDescent="0.15">
      <c r="A9782" t="s">
        <v>12</v>
      </c>
      <c r="B9782">
        <v>2682110</v>
      </c>
      <c r="C9782">
        <v>2682130</v>
      </c>
      <c r="D9782" t="s">
        <v>32500</v>
      </c>
      <c r="E9782" t="s">
        <v>90</v>
      </c>
      <c r="F9782" t="s">
        <v>15</v>
      </c>
      <c r="G9782" t="s">
        <v>36</v>
      </c>
      <c r="H9782">
        <v>57</v>
      </c>
      <c r="I9782" t="s">
        <v>32507</v>
      </c>
      <c r="J9782" t="s">
        <v>32508</v>
      </c>
      <c r="K9782" t="s">
        <v>32509</v>
      </c>
      <c r="L9782" t="s">
        <v>78049</v>
      </c>
    </row>
    <row r="9783" spans="1:12" x14ac:dyDescent="0.15">
      <c r="A9783" t="s">
        <v>12</v>
      </c>
      <c r="B9783">
        <v>2682153</v>
      </c>
      <c r="C9783">
        <v>2682173</v>
      </c>
      <c r="D9783" t="s">
        <v>32500</v>
      </c>
      <c r="E9783" t="s">
        <v>90</v>
      </c>
      <c r="F9783" t="s">
        <v>15</v>
      </c>
      <c r="G9783" t="s">
        <v>36</v>
      </c>
      <c r="H9783">
        <v>100</v>
      </c>
      <c r="I9783" t="s">
        <v>32510</v>
      </c>
      <c r="J9783" t="s">
        <v>32511</v>
      </c>
      <c r="K9783" t="s">
        <v>32512</v>
      </c>
      <c r="L9783" t="s">
        <v>77953</v>
      </c>
    </row>
    <row r="9784" spans="1:12" x14ac:dyDescent="0.15">
      <c r="A9784" t="s">
        <v>12</v>
      </c>
      <c r="B9784">
        <v>2683512</v>
      </c>
      <c r="C9784">
        <v>2683532</v>
      </c>
      <c r="D9784" t="s">
        <v>32513</v>
      </c>
      <c r="E9784" t="s">
        <v>32514</v>
      </c>
      <c r="F9784" t="s">
        <v>15</v>
      </c>
      <c r="G9784" t="s">
        <v>36</v>
      </c>
      <c r="H9784">
        <v>12</v>
      </c>
      <c r="I9784" t="s">
        <v>32515</v>
      </c>
      <c r="J9784" t="s">
        <v>32516</v>
      </c>
      <c r="K9784" t="s">
        <v>32517</v>
      </c>
      <c r="L9784" t="s">
        <v>77991</v>
      </c>
    </row>
    <row r="9785" spans="1:12" x14ac:dyDescent="0.15">
      <c r="A9785" t="s">
        <v>12</v>
      </c>
      <c r="B9785">
        <v>2683533</v>
      </c>
      <c r="C9785">
        <v>2683553</v>
      </c>
      <c r="D9785" t="s">
        <v>32513</v>
      </c>
      <c r="E9785" t="s">
        <v>32514</v>
      </c>
      <c r="F9785" t="s">
        <v>15</v>
      </c>
      <c r="G9785" t="s">
        <v>16</v>
      </c>
      <c r="H9785">
        <v>33</v>
      </c>
      <c r="I9785" t="s">
        <v>32518</v>
      </c>
      <c r="J9785" t="s">
        <v>32519</v>
      </c>
      <c r="K9785" t="s">
        <v>32520</v>
      </c>
      <c r="L9785" t="s">
        <v>77977</v>
      </c>
    </row>
    <row r="9786" spans="1:12" x14ac:dyDescent="0.15">
      <c r="A9786" t="s">
        <v>12</v>
      </c>
      <c r="B9786">
        <v>2683553</v>
      </c>
      <c r="C9786">
        <v>2683573</v>
      </c>
      <c r="D9786" t="s">
        <v>32513</v>
      </c>
      <c r="E9786" t="s">
        <v>32514</v>
      </c>
      <c r="F9786" t="s">
        <v>15</v>
      </c>
      <c r="G9786" t="s">
        <v>23</v>
      </c>
      <c r="H9786">
        <v>53</v>
      </c>
      <c r="I9786" t="s">
        <v>32521</v>
      </c>
      <c r="J9786" t="s">
        <v>32522</v>
      </c>
      <c r="K9786" t="s">
        <v>32523</v>
      </c>
      <c r="L9786" t="s">
        <v>77922</v>
      </c>
    </row>
    <row r="9787" spans="1:12" x14ac:dyDescent="0.15">
      <c r="A9787" t="s">
        <v>12</v>
      </c>
      <c r="B9787">
        <v>2683627</v>
      </c>
      <c r="C9787">
        <v>2683647</v>
      </c>
      <c r="D9787" t="s">
        <v>32513</v>
      </c>
      <c r="E9787" t="s">
        <v>32514</v>
      </c>
      <c r="F9787" t="s">
        <v>15</v>
      </c>
      <c r="G9787" t="s">
        <v>36</v>
      </c>
      <c r="H9787">
        <v>127</v>
      </c>
      <c r="I9787" t="s">
        <v>32524</v>
      </c>
      <c r="J9787" t="s">
        <v>32525</v>
      </c>
      <c r="K9787" t="s">
        <v>32526</v>
      </c>
      <c r="L9787" t="s">
        <v>78026</v>
      </c>
    </row>
    <row r="9788" spans="1:12" x14ac:dyDescent="0.15">
      <c r="A9788" t="s">
        <v>12</v>
      </c>
      <c r="B9788">
        <v>2684797</v>
      </c>
      <c r="C9788">
        <v>2684817</v>
      </c>
      <c r="D9788" t="s">
        <v>32527</v>
      </c>
      <c r="E9788" t="s">
        <v>32528</v>
      </c>
      <c r="F9788" t="s">
        <v>15</v>
      </c>
      <c r="G9788" t="s">
        <v>16</v>
      </c>
      <c r="H9788">
        <v>15</v>
      </c>
      <c r="I9788" t="s">
        <v>32529</v>
      </c>
      <c r="J9788" t="s">
        <v>32530</v>
      </c>
      <c r="K9788" t="s">
        <v>32531</v>
      </c>
      <c r="L9788" t="s">
        <v>77970</v>
      </c>
    </row>
    <row r="9789" spans="1:12" x14ac:dyDescent="0.15">
      <c r="A9789" t="s">
        <v>12</v>
      </c>
      <c r="B9789">
        <v>2684879</v>
      </c>
      <c r="C9789">
        <v>2684899</v>
      </c>
      <c r="D9789" t="s">
        <v>32527</v>
      </c>
      <c r="E9789" t="s">
        <v>32528</v>
      </c>
      <c r="F9789" t="s">
        <v>15</v>
      </c>
      <c r="G9789" t="s">
        <v>16</v>
      </c>
      <c r="H9789">
        <v>97</v>
      </c>
      <c r="I9789" t="s">
        <v>32532</v>
      </c>
      <c r="J9789" t="s">
        <v>32533</v>
      </c>
      <c r="K9789" t="s">
        <v>32534</v>
      </c>
      <c r="L9789" t="s">
        <v>78010</v>
      </c>
    </row>
    <row r="9790" spans="1:12" x14ac:dyDescent="0.15">
      <c r="A9790" t="s">
        <v>12</v>
      </c>
      <c r="B9790">
        <v>2684911</v>
      </c>
      <c r="C9790">
        <v>2684931</v>
      </c>
      <c r="D9790" t="s">
        <v>32527</v>
      </c>
      <c r="E9790" t="s">
        <v>32528</v>
      </c>
      <c r="F9790" t="s">
        <v>15</v>
      </c>
      <c r="G9790" t="s">
        <v>16</v>
      </c>
      <c r="H9790">
        <v>129</v>
      </c>
      <c r="I9790" t="s">
        <v>32535</v>
      </c>
      <c r="J9790" t="s">
        <v>32536</v>
      </c>
      <c r="K9790" t="s">
        <v>32537</v>
      </c>
      <c r="L9790" t="s">
        <v>77988</v>
      </c>
    </row>
    <row r="9791" spans="1:12" x14ac:dyDescent="0.15">
      <c r="A9791" t="s">
        <v>12</v>
      </c>
      <c r="B9791">
        <v>2684991</v>
      </c>
      <c r="C9791">
        <v>2685011</v>
      </c>
      <c r="D9791" t="s">
        <v>32527</v>
      </c>
      <c r="E9791" t="s">
        <v>32528</v>
      </c>
      <c r="F9791" t="s">
        <v>15</v>
      </c>
      <c r="G9791" t="s">
        <v>32</v>
      </c>
      <c r="H9791">
        <v>209</v>
      </c>
      <c r="I9791" t="s">
        <v>32538</v>
      </c>
      <c r="J9791" t="s">
        <v>32539</v>
      </c>
      <c r="K9791" t="s">
        <v>32540</v>
      </c>
      <c r="L9791" t="s">
        <v>78082</v>
      </c>
    </row>
    <row r="9792" spans="1:12" x14ac:dyDescent="0.15">
      <c r="A9792" t="s">
        <v>12</v>
      </c>
      <c r="B9792">
        <v>2687116</v>
      </c>
      <c r="C9792">
        <v>2687136</v>
      </c>
      <c r="D9792" t="s">
        <v>32541</v>
      </c>
      <c r="E9792" t="s">
        <v>90</v>
      </c>
      <c r="F9792" t="s">
        <v>76</v>
      </c>
      <c r="G9792" t="s">
        <v>16</v>
      </c>
      <c r="H9792">
        <v>23</v>
      </c>
      <c r="I9792" t="s">
        <v>32542</v>
      </c>
      <c r="J9792" t="s">
        <v>32543</v>
      </c>
      <c r="K9792" t="s">
        <v>32544</v>
      </c>
      <c r="L9792" t="s">
        <v>77975</v>
      </c>
    </row>
    <row r="9793" spans="1:12" x14ac:dyDescent="0.15">
      <c r="A9793" t="s">
        <v>12</v>
      </c>
      <c r="B9793">
        <v>2687077</v>
      </c>
      <c r="C9793">
        <v>2687097</v>
      </c>
      <c r="D9793" t="s">
        <v>32541</v>
      </c>
      <c r="E9793" t="s">
        <v>90</v>
      </c>
      <c r="F9793" t="s">
        <v>76</v>
      </c>
      <c r="G9793" t="s">
        <v>16</v>
      </c>
      <c r="H9793">
        <v>62</v>
      </c>
      <c r="I9793" t="s">
        <v>32545</v>
      </c>
      <c r="J9793" t="s">
        <v>32546</v>
      </c>
      <c r="K9793" t="s">
        <v>32547</v>
      </c>
      <c r="L9793" t="s">
        <v>77949</v>
      </c>
    </row>
    <row r="9794" spans="1:12" x14ac:dyDescent="0.15">
      <c r="A9794" t="s">
        <v>12</v>
      </c>
      <c r="B9794">
        <v>2687057</v>
      </c>
      <c r="C9794">
        <v>2687077</v>
      </c>
      <c r="D9794" t="s">
        <v>32541</v>
      </c>
      <c r="E9794" t="s">
        <v>90</v>
      </c>
      <c r="F9794" t="s">
        <v>76</v>
      </c>
      <c r="G9794" t="s">
        <v>36</v>
      </c>
      <c r="H9794">
        <v>82</v>
      </c>
      <c r="I9794" t="s">
        <v>32548</v>
      </c>
      <c r="J9794" t="s">
        <v>32549</v>
      </c>
      <c r="K9794" t="s">
        <v>32550</v>
      </c>
      <c r="L9794" t="s">
        <v>78011</v>
      </c>
    </row>
    <row r="9795" spans="1:12" x14ac:dyDescent="0.15">
      <c r="A9795" t="s">
        <v>12</v>
      </c>
      <c r="B9795">
        <v>2687023</v>
      </c>
      <c r="C9795">
        <v>2687043</v>
      </c>
      <c r="D9795" t="s">
        <v>32541</v>
      </c>
      <c r="E9795" t="s">
        <v>90</v>
      </c>
      <c r="F9795" t="s">
        <v>76</v>
      </c>
      <c r="G9795" t="s">
        <v>36</v>
      </c>
      <c r="H9795">
        <v>116</v>
      </c>
      <c r="I9795" t="s">
        <v>32551</v>
      </c>
      <c r="J9795" t="s">
        <v>32552</v>
      </c>
      <c r="K9795" t="s">
        <v>32553</v>
      </c>
      <c r="L9795" t="s">
        <v>77976</v>
      </c>
    </row>
    <row r="9796" spans="1:12" x14ac:dyDescent="0.15">
      <c r="A9796" t="s">
        <v>12</v>
      </c>
      <c r="B9796">
        <v>2687834</v>
      </c>
      <c r="C9796">
        <v>2687854</v>
      </c>
      <c r="D9796" t="s">
        <v>32554</v>
      </c>
      <c r="E9796" t="s">
        <v>90</v>
      </c>
      <c r="F9796" t="s">
        <v>76</v>
      </c>
      <c r="G9796" t="s">
        <v>16</v>
      </c>
      <c r="H9796">
        <v>25</v>
      </c>
      <c r="I9796" t="s">
        <v>32555</v>
      </c>
      <c r="J9796" t="s">
        <v>32556</v>
      </c>
      <c r="K9796" t="s">
        <v>32557</v>
      </c>
      <c r="L9796" t="s">
        <v>78012</v>
      </c>
    </row>
    <row r="9797" spans="1:12" x14ac:dyDescent="0.15">
      <c r="A9797" t="s">
        <v>12</v>
      </c>
      <c r="B9797">
        <v>2687788</v>
      </c>
      <c r="C9797">
        <v>2687808</v>
      </c>
      <c r="D9797" t="s">
        <v>32554</v>
      </c>
      <c r="E9797" t="s">
        <v>90</v>
      </c>
      <c r="F9797" t="s">
        <v>76</v>
      </c>
      <c r="G9797" t="s">
        <v>36</v>
      </c>
      <c r="H9797">
        <v>71</v>
      </c>
      <c r="I9797" t="s">
        <v>32558</v>
      </c>
      <c r="J9797" t="s">
        <v>32559</v>
      </c>
      <c r="K9797" t="s">
        <v>32560</v>
      </c>
      <c r="L9797" t="s">
        <v>77969</v>
      </c>
    </row>
    <row r="9798" spans="1:12" x14ac:dyDescent="0.15">
      <c r="A9798" t="s">
        <v>12</v>
      </c>
      <c r="B9798">
        <v>2687752</v>
      </c>
      <c r="C9798">
        <v>2687772</v>
      </c>
      <c r="D9798" t="s">
        <v>32554</v>
      </c>
      <c r="E9798" t="s">
        <v>90</v>
      </c>
      <c r="F9798" t="s">
        <v>76</v>
      </c>
      <c r="G9798" t="s">
        <v>23</v>
      </c>
      <c r="H9798">
        <v>107</v>
      </c>
      <c r="I9798" t="s">
        <v>32561</v>
      </c>
      <c r="J9798" t="s">
        <v>32562</v>
      </c>
      <c r="K9798" t="s">
        <v>32563</v>
      </c>
      <c r="L9798" t="s">
        <v>77983</v>
      </c>
    </row>
    <row r="9799" spans="1:12" x14ac:dyDescent="0.15">
      <c r="A9799" t="s">
        <v>12</v>
      </c>
      <c r="B9799">
        <v>2687724</v>
      </c>
      <c r="C9799">
        <v>2687744</v>
      </c>
      <c r="D9799" t="s">
        <v>32554</v>
      </c>
      <c r="E9799" t="s">
        <v>90</v>
      </c>
      <c r="F9799" t="s">
        <v>76</v>
      </c>
      <c r="G9799" t="s">
        <v>16</v>
      </c>
      <c r="H9799">
        <v>135</v>
      </c>
      <c r="I9799" t="s">
        <v>32564</v>
      </c>
      <c r="J9799" t="s">
        <v>32565</v>
      </c>
      <c r="K9799" t="s">
        <v>32566</v>
      </c>
      <c r="L9799" t="s">
        <v>77978</v>
      </c>
    </row>
    <row r="9800" spans="1:12" x14ac:dyDescent="0.15">
      <c r="A9800" t="s">
        <v>12</v>
      </c>
      <c r="B9800">
        <v>2688302</v>
      </c>
      <c r="C9800">
        <v>2688322</v>
      </c>
      <c r="D9800" t="s">
        <v>32567</v>
      </c>
      <c r="E9800" t="s">
        <v>90</v>
      </c>
      <c r="F9800" t="s">
        <v>76</v>
      </c>
      <c r="G9800" t="s">
        <v>23</v>
      </c>
      <c r="H9800">
        <v>11</v>
      </c>
      <c r="I9800" t="s">
        <v>32568</v>
      </c>
      <c r="J9800" t="s">
        <v>32569</v>
      </c>
      <c r="K9800" t="s">
        <v>32570</v>
      </c>
      <c r="L9800" t="s">
        <v>77974</v>
      </c>
    </row>
    <row r="9801" spans="1:12" x14ac:dyDescent="0.15">
      <c r="A9801" t="s">
        <v>12</v>
      </c>
      <c r="B9801">
        <v>2688257</v>
      </c>
      <c r="C9801">
        <v>2688277</v>
      </c>
      <c r="D9801" t="s">
        <v>32567</v>
      </c>
      <c r="E9801" t="s">
        <v>90</v>
      </c>
      <c r="F9801" t="s">
        <v>76</v>
      </c>
      <c r="G9801" t="s">
        <v>23</v>
      </c>
      <c r="H9801">
        <v>56</v>
      </c>
      <c r="I9801" t="s">
        <v>32571</v>
      </c>
      <c r="J9801" t="s">
        <v>32572</v>
      </c>
      <c r="K9801" t="s">
        <v>32573</v>
      </c>
      <c r="L9801" t="s">
        <v>77971</v>
      </c>
    </row>
    <row r="9802" spans="1:12" x14ac:dyDescent="0.15">
      <c r="A9802" t="s">
        <v>12</v>
      </c>
      <c r="B9802">
        <v>2688229</v>
      </c>
      <c r="C9802">
        <v>2688249</v>
      </c>
      <c r="D9802" t="s">
        <v>32567</v>
      </c>
      <c r="E9802" t="s">
        <v>90</v>
      </c>
      <c r="F9802" t="s">
        <v>76</v>
      </c>
      <c r="G9802" t="s">
        <v>16</v>
      </c>
      <c r="H9802">
        <v>84</v>
      </c>
      <c r="I9802" t="s">
        <v>32574</v>
      </c>
      <c r="J9802" t="s">
        <v>32575</v>
      </c>
      <c r="K9802" t="s">
        <v>32576</v>
      </c>
      <c r="L9802" t="s">
        <v>77946</v>
      </c>
    </row>
    <row r="9803" spans="1:12" x14ac:dyDescent="0.15">
      <c r="A9803" t="s">
        <v>12</v>
      </c>
      <c r="B9803">
        <v>2688207</v>
      </c>
      <c r="C9803">
        <v>2688227</v>
      </c>
      <c r="D9803" t="s">
        <v>32567</v>
      </c>
      <c r="E9803" t="s">
        <v>90</v>
      </c>
      <c r="F9803" t="s">
        <v>76</v>
      </c>
      <c r="G9803" t="s">
        <v>36</v>
      </c>
      <c r="H9803">
        <v>106</v>
      </c>
      <c r="I9803" t="s">
        <v>32577</v>
      </c>
      <c r="J9803" t="s">
        <v>32578</v>
      </c>
      <c r="K9803" t="s">
        <v>32579</v>
      </c>
      <c r="L9803" t="s">
        <v>77914</v>
      </c>
    </row>
    <row r="9804" spans="1:12" x14ac:dyDescent="0.15">
      <c r="A9804" t="s">
        <v>12</v>
      </c>
      <c r="B9804">
        <v>2688608</v>
      </c>
      <c r="C9804">
        <v>2688628</v>
      </c>
      <c r="D9804" t="s">
        <v>32580</v>
      </c>
      <c r="E9804" t="s">
        <v>90</v>
      </c>
      <c r="F9804" t="s">
        <v>76</v>
      </c>
      <c r="G9804" t="s">
        <v>32</v>
      </c>
      <c r="H9804">
        <v>7</v>
      </c>
      <c r="I9804" t="s">
        <v>32581</v>
      </c>
      <c r="J9804" t="s">
        <v>32582</v>
      </c>
      <c r="K9804" t="s">
        <v>32583</v>
      </c>
      <c r="L9804" t="s">
        <v>77909</v>
      </c>
    </row>
    <row r="9805" spans="1:12" x14ac:dyDescent="0.15">
      <c r="A9805" t="s">
        <v>12</v>
      </c>
      <c r="B9805">
        <v>2688587</v>
      </c>
      <c r="C9805">
        <v>2688607</v>
      </c>
      <c r="D9805" t="s">
        <v>32580</v>
      </c>
      <c r="E9805" t="s">
        <v>90</v>
      </c>
      <c r="F9805" t="s">
        <v>76</v>
      </c>
      <c r="G9805" t="s">
        <v>36</v>
      </c>
      <c r="H9805">
        <v>28</v>
      </c>
      <c r="I9805" t="s">
        <v>32584</v>
      </c>
      <c r="J9805" t="s">
        <v>32585</v>
      </c>
      <c r="K9805" t="s">
        <v>32586</v>
      </c>
      <c r="L9805" t="s">
        <v>77956</v>
      </c>
    </row>
    <row r="9806" spans="1:12" x14ac:dyDescent="0.15">
      <c r="A9806" t="s">
        <v>12</v>
      </c>
      <c r="B9806">
        <v>2688565</v>
      </c>
      <c r="C9806">
        <v>2688585</v>
      </c>
      <c r="D9806" t="s">
        <v>32580</v>
      </c>
      <c r="E9806" t="s">
        <v>90</v>
      </c>
      <c r="F9806" t="s">
        <v>76</v>
      </c>
      <c r="G9806" t="s">
        <v>16</v>
      </c>
      <c r="H9806">
        <v>50</v>
      </c>
      <c r="I9806" t="s">
        <v>32587</v>
      </c>
      <c r="J9806" t="s">
        <v>32588</v>
      </c>
      <c r="K9806" t="s">
        <v>32589</v>
      </c>
      <c r="L9806" t="s">
        <v>77925</v>
      </c>
    </row>
    <row r="9807" spans="1:12" x14ac:dyDescent="0.15">
      <c r="A9807" t="s">
        <v>12</v>
      </c>
      <c r="B9807">
        <v>2688544</v>
      </c>
      <c r="C9807">
        <v>2688564</v>
      </c>
      <c r="D9807" t="s">
        <v>32580</v>
      </c>
      <c r="E9807" t="s">
        <v>90</v>
      </c>
      <c r="F9807" t="s">
        <v>76</v>
      </c>
      <c r="G9807" t="s">
        <v>23</v>
      </c>
      <c r="H9807">
        <v>71</v>
      </c>
      <c r="I9807" t="s">
        <v>32590</v>
      </c>
      <c r="J9807" t="s">
        <v>32591</v>
      </c>
      <c r="K9807" t="s">
        <v>32592</v>
      </c>
      <c r="L9807" t="s">
        <v>77969</v>
      </c>
    </row>
    <row r="9808" spans="1:12" x14ac:dyDescent="0.15">
      <c r="A9808" t="s">
        <v>12</v>
      </c>
      <c r="B9808">
        <v>2688945</v>
      </c>
      <c r="C9808">
        <v>2688965</v>
      </c>
      <c r="D9808" t="s">
        <v>32593</v>
      </c>
      <c r="E9808" t="s">
        <v>90</v>
      </c>
      <c r="F9808" t="s">
        <v>76</v>
      </c>
      <c r="G9808" t="s">
        <v>16</v>
      </c>
      <c r="H9808">
        <v>29</v>
      </c>
      <c r="I9808" t="s">
        <v>32594</v>
      </c>
      <c r="J9808" t="s">
        <v>32595</v>
      </c>
      <c r="K9808" t="s">
        <v>32596</v>
      </c>
      <c r="L9808" t="s">
        <v>77921</v>
      </c>
    </row>
    <row r="9809" spans="1:12" x14ac:dyDescent="0.15">
      <c r="A9809" t="s">
        <v>12</v>
      </c>
      <c r="B9809">
        <v>2688924</v>
      </c>
      <c r="C9809">
        <v>2688944</v>
      </c>
      <c r="D9809" t="s">
        <v>32593</v>
      </c>
      <c r="E9809" t="s">
        <v>90</v>
      </c>
      <c r="F9809" t="s">
        <v>76</v>
      </c>
      <c r="G9809" t="s">
        <v>36</v>
      </c>
      <c r="H9809">
        <v>50</v>
      </c>
      <c r="I9809" t="s">
        <v>32597</v>
      </c>
      <c r="J9809" t="s">
        <v>32598</v>
      </c>
      <c r="K9809" t="s">
        <v>32599</v>
      </c>
      <c r="L9809" t="s">
        <v>77925</v>
      </c>
    </row>
    <row r="9810" spans="1:12" x14ac:dyDescent="0.15">
      <c r="A9810" t="s">
        <v>12</v>
      </c>
      <c r="B9810">
        <v>2688889</v>
      </c>
      <c r="C9810">
        <v>2688909</v>
      </c>
      <c r="D9810" t="s">
        <v>32593</v>
      </c>
      <c r="E9810" t="s">
        <v>90</v>
      </c>
      <c r="F9810" t="s">
        <v>76</v>
      </c>
      <c r="G9810" t="s">
        <v>16</v>
      </c>
      <c r="H9810">
        <v>85</v>
      </c>
      <c r="I9810" t="s">
        <v>32600</v>
      </c>
      <c r="J9810" t="s">
        <v>32601</v>
      </c>
      <c r="K9810" t="s">
        <v>32602</v>
      </c>
      <c r="L9810" t="s">
        <v>77972</v>
      </c>
    </row>
    <row r="9811" spans="1:12" x14ac:dyDescent="0.15">
      <c r="A9811" t="s">
        <v>12</v>
      </c>
      <c r="B9811">
        <v>2688869</v>
      </c>
      <c r="C9811">
        <v>2688889</v>
      </c>
      <c r="D9811" t="s">
        <v>32593</v>
      </c>
      <c r="E9811" t="s">
        <v>90</v>
      </c>
      <c r="F9811" t="s">
        <v>76</v>
      </c>
      <c r="G9811" t="s">
        <v>16</v>
      </c>
      <c r="H9811">
        <v>105</v>
      </c>
      <c r="I9811" t="s">
        <v>32603</v>
      </c>
      <c r="J9811" t="s">
        <v>32604</v>
      </c>
      <c r="K9811" t="s">
        <v>32605</v>
      </c>
      <c r="L9811" t="s">
        <v>78028</v>
      </c>
    </row>
    <row r="9812" spans="1:12" x14ac:dyDescent="0.15">
      <c r="A9812" t="s">
        <v>12</v>
      </c>
      <c r="B9812">
        <v>2689353</v>
      </c>
      <c r="C9812">
        <v>2689373</v>
      </c>
      <c r="D9812" t="s">
        <v>32606</v>
      </c>
      <c r="E9812" t="s">
        <v>90</v>
      </c>
      <c r="F9812" t="s">
        <v>76</v>
      </c>
      <c r="G9812" t="s">
        <v>32</v>
      </c>
      <c r="H9812">
        <v>13</v>
      </c>
      <c r="I9812" t="s">
        <v>32607</v>
      </c>
      <c r="J9812" t="s">
        <v>32608</v>
      </c>
      <c r="K9812" t="s">
        <v>32609</v>
      </c>
      <c r="L9812" t="s">
        <v>77935</v>
      </c>
    </row>
    <row r="9813" spans="1:12" x14ac:dyDescent="0.15">
      <c r="A9813" t="s">
        <v>12</v>
      </c>
      <c r="B9813">
        <v>2689333</v>
      </c>
      <c r="C9813">
        <v>2689353</v>
      </c>
      <c r="D9813" t="s">
        <v>32606</v>
      </c>
      <c r="E9813" t="s">
        <v>90</v>
      </c>
      <c r="F9813" t="s">
        <v>76</v>
      </c>
      <c r="G9813" t="s">
        <v>36</v>
      </c>
      <c r="H9813">
        <v>33</v>
      </c>
      <c r="I9813" t="s">
        <v>32610</v>
      </c>
      <c r="J9813" t="s">
        <v>32611</v>
      </c>
      <c r="K9813" t="s">
        <v>32612</v>
      </c>
      <c r="L9813" t="s">
        <v>77977</v>
      </c>
    </row>
    <row r="9814" spans="1:12" x14ac:dyDescent="0.15">
      <c r="A9814" t="s">
        <v>12</v>
      </c>
      <c r="B9814">
        <v>2689281</v>
      </c>
      <c r="C9814">
        <v>2689301</v>
      </c>
      <c r="D9814" t="s">
        <v>32606</v>
      </c>
      <c r="E9814" t="s">
        <v>90</v>
      </c>
      <c r="F9814" t="s">
        <v>76</v>
      </c>
      <c r="G9814" t="s">
        <v>16</v>
      </c>
      <c r="H9814">
        <v>85</v>
      </c>
      <c r="I9814" t="s">
        <v>32613</v>
      </c>
      <c r="J9814" t="s">
        <v>32614</v>
      </c>
      <c r="K9814" t="s">
        <v>32615</v>
      </c>
      <c r="L9814" t="s">
        <v>77972</v>
      </c>
    </row>
    <row r="9815" spans="1:12" x14ac:dyDescent="0.15">
      <c r="A9815" t="s">
        <v>12</v>
      </c>
      <c r="B9815">
        <v>2689259</v>
      </c>
      <c r="C9815">
        <v>2689279</v>
      </c>
      <c r="D9815" t="s">
        <v>32606</v>
      </c>
      <c r="E9815" t="s">
        <v>90</v>
      </c>
      <c r="F9815" t="s">
        <v>76</v>
      </c>
      <c r="G9815" t="s">
        <v>23</v>
      </c>
      <c r="H9815">
        <v>107</v>
      </c>
      <c r="I9815" t="s">
        <v>32616</v>
      </c>
      <c r="J9815" t="s">
        <v>32617</v>
      </c>
      <c r="K9815" t="s">
        <v>32618</v>
      </c>
      <c r="L9815" t="s">
        <v>77983</v>
      </c>
    </row>
    <row r="9816" spans="1:12" x14ac:dyDescent="0.15">
      <c r="A9816" t="s">
        <v>12</v>
      </c>
      <c r="B9816">
        <v>2690144</v>
      </c>
      <c r="C9816">
        <v>2690164</v>
      </c>
      <c r="D9816" t="s">
        <v>32619</v>
      </c>
      <c r="E9816" t="s">
        <v>90</v>
      </c>
      <c r="F9816" t="s">
        <v>76</v>
      </c>
      <c r="G9816" t="s">
        <v>32</v>
      </c>
      <c r="H9816">
        <v>1</v>
      </c>
      <c r="I9816" t="s">
        <v>32620</v>
      </c>
      <c r="J9816" t="s">
        <v>32621</v>
      </c>
      <c r="K9816" t="s">
        <v>32622</v>
      </c>
      <c r="L9816" t="s">
        <v>77917</v>
      </c>
    </row>
    <row r="9817" spans="1:12" x14ac:dyDescent="0.15">
      <c r="A9817" t="s">
        <v>12</v>
      </c>
      <c r="B9817">
        <v>2690114</v>
      </c>
      <c r="C9817">
        <v>2690134</v>
      </c>
      <c r="D9817" t="s">
        <v>32619</v>
      </c>
      <c r="E9817" t="s">
        <v>90</v>
      </c>
      <c r="F9817" t="s">
        <v>76</v>
      </c>
      <c r="G9817" t="s">
        <v>16</v>
      </c>
      <c r="H9817">
        <v>31</v>
      </c>
      <c r="I9817" t="s">
        <v>32623</v>
      </c>
      <c r="J9817" t="s">
        <v>32624</v>
      </c>
      <c r="K9817" t="s">
        <v>32625</v>
      </c>
      <c r="L9817" t="s">
        <v>77910</v>
      </c>
    </row>
    <row r="9818" spans="1:12" x14ac:dyDescent="0.15">
      <c r="A9818" t="s">
        <v>12</v>
      </c>
      <c r="B9818">
        <v>2690069</v>
      </c>
      <c r="C9818">
        <v>2690089</v>
      </c>
      <c r="D9818" t="s">
        <v>32619</v>
      </c>
      <c r="E9818" t="s">
        <v>90</v>
      </c>
      <c r="F9818" t="s">
        <v>76</v>
      </c>
      <c r="G9818" t="s">
        <v>23</v>
      </c>
      <c r="H9818">
        <v>76</v>
      </c>
      <c r="I9818" t="s">
        <v>32626</v>
      </c>
      <c r="J9818" t="s">
        <v>32627</v>
      </c>
      <c r="K9818" t="s">
        <v>32628</v>
      </c>
      <c r="L9818" t="s">
        <v>77985</v>
      </c>
    </row>
    <row r="9819" spans="1:12" x14ac:dyDescent="0.15">
      <c r="A9819" t="s">
        <v>12</v>
      </c>
      <c r="B9819">
        <v>2690048</v>
      </c>
      <c r="C9819">
        <v>2690068</v>
      </c>
      <c r="D9819" t="s">
        <v>32619</v>
      </c>
      <c r="E9819" t="s">
        <v>90</v>
      </c>
      <c r="F9819" t="s">
        <v>76</v>
      </c>
      <c r="G9819" t="s">
        <v>36</v>
      </c>
      <c r="H9819">
        <v>97</v>
      </c>
      <c r="I9819" t="s">
        <v>32629</v>
      </c>
      <c r="J9819" t="s">
        <v>32630</v>
      </c>
      <c r="K9819" t="s">
        <v>32631</v>
      </c>
      <c r="L9819" t="s">
        <v>78010</v>
      </c>
    </row>
    <row r="9820" spans="1:12" x14ac:dyDescent="0.15">
      <c r="A9820" t="s">
        <v>12</v>
      </c>
      <c r="B9820">
        <v>2691495</v>
      </c>
      <c r="C9820">
        <v>2691515</v>
      </c>
      <c r="D9820" t="s">
        <v>32632</v>
      </c>
      <c r="E9820" t="s">
        <v>90</v>
      </c>
      <c r="F9820" t="s">
        <v>76</v>
      </c>
      <c r="G9820" t="s">
        <v>16</v>
      </c>
      <c r="H9820">
        <v>11</v>
      </c>
      <c r="I9820" t="s">
        <v>32633</v>
      </c>
      <c r="J9820" t="s">
        <v>32634</v>
      </c>
      <c r="K9820" t="s">
        <v>32635</v>
      </c>
      <c r="L9820" t="s">
        <v>77974</v>
      </c>
    </row>
    <row r="9821" spans="1:12" x14ac:dyDescent="0.15">
      <c r="A9821" t="s">
        <v>12</v>
      </c>
      <c r="B9821">
        <v>2691441</v>
      </c>
      <c r="C9821">
        <v>2691461</v>
      </c>
      <c r="D9821" t="s">
        <v>32632</v>
      </c>
      <c r="E9821" t="s">
        <v>90</v>
      </c>
      <c r="F9821" t="s">
        <v>76</v>
      </c>
      <c r="G9821" t="s">
        <v>16</v>
      </c>
      <c r="H9821">
        <v>65</v>
      </c>
      <c r="I9821" t="s">
        <v>32636</v>
      </c>
      <c r="J9821" t="s">
        <v>32637</v>
      </c>
      <c r="K9821" t="s">
        <v>32638</v>
      </c>
      <c r="L9821" t="s">
        <v>78042</v>
      </c>
    </row>
    <row r="9822" spans="1:12" x14ac:dyDescent="0.15">
      <c r="A9822" t="s">
        <v>12</v>
      </c>
      <c r="B9822">
        <v>2691410</v>
      </c>
      <c r="C9822">
        <v>2691430</v>
      </c>
      <c r="D9822" t="s">
        <v>32632</v>
      </c>
      <c r="E9822" t="s">
        <v>90</v>
      </c>
      <c r="F9822" t="s">
        <v>76</v>
      </c>
      <c r="G9822" t="s">
        <v>16</v>
      </c>
      <c r="H9822">
        <v>96</v>
      </c>
      <c r="I9822" t="s">
        <v>32639</v>
      </c>
      <c r="J9822" t="s">
        <v>32640</v>
      </c>
      <c r="K9822" t="s">
        <v>32641</v>
      </c>
      <c r="L9822" t="s">
        <v>77912</v>
      </c>
    </row>
    <row r="9823" spans="1:12" x14ac:dyDescent="0.15">
      <c r="A9823" t="s">
        <v>12</v>
      </c>
      <c r="B9823">
        <v>2691390</v>
      </c>
      <c r="C9823">
        <v>2691410</v>
      </c>
      <c r="D9823" t="s">
        <v>32632</v>
      </c>
      <c r="E9823" t="s">
        <v>90</v>
      </c>
      <c r="F9823" t="s">
        <v>76</v>
      </c>
      <c r="G9823" t="s">
        <v>23</v>
      </c>
      <c r="H9823">
        <v>116</v>
      </c>
      <c r="I9823" t="s">
        <v>32642</v>
      </c>
      <c r="J9823" t="s">
        <v>32643</v>
      </c>
      <c r="K9823" t="s">
        <v>32644</v>
      </c>
      <c r="L9823" t="s">
        <v>77976</v>
      </c>
    </row>
    <row r="9824" spans="1:12" x14ac:dyDescent="0.15">
      <c r="A9824" t="s">
        <v>12</v>
      </c>
      <c r="B9824">
        <v>2691786</v>
      </c>
      <c r="C9824">
        <v>2691806</v>
      </c>
      <c r="D9824" t="s">
        <v>32645</v>
      </c>
      <c r="E9824" t="s">
        <v>90</v>
      </c>
      <c r="F9824" t="s">
        <v>76</v>
      </c>
      <c r="G9824" t="s">
        <v>36</v>
      </c>
      <c r="H9824">
        <v>0</v>
      </c>
      <c r="I9824" t="s">
        <v>32646</v>
      </c>
      <c r="J9824" t="s">
        <v>32647</v>
      </c>
      <c r="K9824" t="s">
        <v>32648</v>
      </c>
      <c r="L9824" t="s">
        <v>77980</v>
      </c>
    </row>
    <row r="9825" spans="1:12" x14ac:dyDescent="0.15">
      <c r="A9825" t="s">
        <v>12</v>
      </c>
      <c r="B9825">
        <v>2691763</v>
      </c>
      <c r="C9825">
        <v>2691783</v>
      </c>
      <c r="D9825" t="s">
        <v>32645</v>
      </c>
      <c r="E9825" t="s">
        <v>90</v>
      </c>
      <c r="F9825" t="s">
        <v>76</v>
      </c>
      <c r="G9825" t="s">
        <v>23</v>
      </c>
      <c r="H9825">
        <v>23</v>
      </c>
      <c r="I9825" t="s">
        <v>32649</v>
      </c>
      <c r="J9825" t="s">
        <v>32650</v>
      </c>
      <c r="K9825" t="s">
        <v>32651</v>
      </c>
      <c r="L9825" t="s">
        <v>77975</v>
      </c>
    </row>
    <row r="9826" spans="1:12" x14ac:dyDescent="0.15">
      <c r="A9826" t="s">
        <v>12</v>
      </c>
      <c r="B9826">
        <v>2691740</v>
      </c>
      <c r="C9826">
        <v>2691760</v>
      </c>
      <c r="D9826" t="s">
        <v>32645</v>
      </c>
      <c r="E9826" t="s">
        <v>90</v>
      </c>
      <c r="F9826" t="s">
        <v>76</v>
      </c>
      <c r="G9826" t="s">
        <v>32</v>
      </c>
      <c r="H9826">
        <v>46</v>
      </c>
      <c r="I9826" t="s">
        <v>32652</v>
      </c>
      <c r="J9826" t="s">
        <v>32653</v>
      </c>
      <c r="K9826" t="s">
        <v>32654</v>
      </c>
      <c r="L9826" t="s">
        <v>78004</v>
      </c>
    </row>
    <row r="9827" spans="1:12" x14ac:dyDescent="0.15">
      <c r="A9827" t="s">
        <v>12</v>
      </c>
      <c r="B9827">
        <v>2691654</v>
      </c>
      <c r="C9827">
        <v>2691674</v>
      </c>
      <c r="D9827" t="s">
        <v>32645</v>
      </c>
      <c r="E9827" t="s">
        <v>90</v>
      </c>
      <c r="F9827" t="s">
        <v>76</v>
      </c>
      <c r="G9827" t="s">
        <v>36</v>
      </c>
      <c r="H9827">
        <v>132</v>
      </c>
      <c r="I9827" t="s">
        <v>32655</v>
      </c>
      <c r="J9827" t="s">
        <v>32656</v>
      </c>
      <c r="K9827" t="s">
        <v>32657</v>
      </c>
      <c r="L9827" t="s">
        <v>77938</v>
      </c>
    </row>
    <row r="9828" spans="1:12" x14ac:dyDescent="0.15">
      <c r="A9828" t="s">
        <v>12</v>
      </c>
      <c r="B9828">
        <v>2692211</v>
      </c>
      <c r="C9828">
        <v>2692231</v>
      </c>
      <c r="D9828" t="s">
        <v>32658</v>
      </c>
      <c r="E9828" t="s">
        <v>90</v>
      </c>
      <c r="F9828" t="s">
        <v>76</v>
      </c>
      <c r="G9828" t="s">
        <v>16</v>
      </c>
      <c r="H9828">
        <v>1564</v>
      </c>
      <c r="I9828" t="s">
        <v>32659</v>
      </c>
      <c r="J9828" t="s">
        <v>32660</v>
      </c>
      <c r="K9828" t="s">
        <v>32661</v>
      </c>
      <c r="L9828" t="s">
        <v>78165</v>
      </c>
    </row>
    <row r="9829" spans="1:12" x14ac:dyDescent="0.15">
      <c r="A9829" t="s">
        <v>12</v>
      </c>
      <c r="B9829">
        <v>2692191</v>
      </c>
      <c r="C9829">
        <v>2692211</v>
      </c>
      <c r="D9829" t="s">
        <v>32658</v>
      </c>
      <c r="E9829" t="s">
        <v>90</v>
      </c>
      <c r="F9829" t="s">
        <v>76</v>
      </c>
      <c r="G9829" t="s">
        <v>16</v>
      </c>
      <c r="H9829">
        <v>1584</v>
      </c>
      <c r="I9829" t="s">
        <v>32662</v>
      </c>
      <c r="J9829" t="s">
        <v>32663</v>
      </c>
      <c r="K9829" t="s">
        <v>32664</v>
      </c>
      <c r="L9829" t="s">
        <v>78166</v>
      </c>
    </row>
    <row r="9830" spans="1:12" x14ac:dyDescent="0.15">
      <c r="A9830" t="s">
        <v>12</v>
      </c>
      <c r="B9830">
        <v>2691916</v>
      </c>
      <c r="C9830">
        <v>2691936</v>
      </c>
      <c r="D9830" t="s">
        <v>32658</v>
      </c>
      <c r="E9830" t="s">
        <v>90</v>
      </c>
      <c r="F9830" t="s">
        <v>76</v>
      </c>
      <c r="G9830" t="s">
        <v>16</v>
      </c>
      <c r="H9830">
        <v>1859</v>
      </c>
      <c r="I9830" t="s">
        <v>32665</v>
      </c>
      <c r="J9830" t="s">
        <v>32666</v>
      </c>
      <c r="K9830" t="s">
        <v>32667</v>
      </c>
      <c r="L9830" t="s">
        <v>78167</v>
      </c>
    </row>
    <row r="9831" spans="1:12" x14ac:dyDescent="0.15">
      <c r="A9831" t="s">
        <v>12</v>
      </c>
      <c r="B9831">
        <v>2691894</v>
      </c>
      <c r="C9831">
        <v>2691914</v>
      </c>
      <c r="D9831" t="s">
        <v>32658</v>
      </c>
      <c r="E9831" t="s">
        <v>90</v>
      </c>
      <c r="F9831" t="s">
        <v>76</v>
      </c>
      <c r="G9831" t="s">
        <v>36</v>
      </c>
      <c r="H9831">
        <v>1881</v>
      </c>
      <c r="I9831" t="s">
        <v>32668</v>
      </c>
      <c r="J9831" t="s">
        <v>32669</v>
      </c>
      <c r="K9831" t="s">
        <v>32670</v>
      </c>
      <c r="L9831" t="s">
        <v>78168</v>
      </c>
    </row>
    <row r="9832" spans="1:12" x14ac:dyDescent="0.15">
      <c r="A9832" t="s">
        <v>12</v>
      </c>
      <c r="B9832">
        <v>2700520</v>
      </c>
      <c r="C9832">
        <v>2700540</v>
      </c>
      <c r="D9832" t="s">
        <v>32671</v>
      </c>
      <c r="E9832" t="s">
        <v>90</v>
      </c>
      <c r="F9832" t="s">
        <v>76</v>
      </c>
      <c r="G9832" t="s">
        <v>36</v>
      </c>
      <c r="H9832">
        <v>0</v>
      </c>
      <c r="I9832" t="s">
        <v>32672</v>
      </c>
      <c r="J9832" t="s">
        <v>32673</v>
      </c>
      <c r="K9832" t="s">
        <v>32674</v>
      </c>
      <c r="L9832" t="s">
        <v>77980</v>
      </c>
    </row>
    <row r="9833" spans="1:12" x14ac:dyDescent="0.15">
      <c r="A9833" t="s">
        <v>12</v>
      </c>
      <c r="B9833">
        <v>2700492</v>
      </c>
      <c r="C9833">
        <v>2700512</v>
      </c>
      <c r="D9833" t="s">
        <v>32671</v>
      </c>
      <c r="E9833" t="s">
        <v>90</v>
      </c>
      <c r="F9833" t="s">
        <v>76</v>
      </c>
      <c r="G9833" t="s">
        <v>32</v>
      </c>
      <c r="H9833">
        <v>28</v>
      </c>
      <c r="I9833" t="s">
        <v>32675</v>
      </c>
      <c r="J9833" t="s">
        <v>32676</v>
      </c>
      <c r="K9833" t="s">
        <v>32677</v>
      </c>
      <c r="L9833" t="s">
        <v>77956</v>
      </c>
    </row>
    <row r="9834" spans="1:12" x14ac:dyDescent="0.15">
      <c r="A9834" t="s">
        <v>12</v>
      </c>
      <c r="B9834">
        <v>2700471</v>
      </c>
      <c r="C9834">
        <v>2700491</v>
      </c>
      <c r="D9834" t="s">
        <v>32671</v>
      </c>
      <c r="E9834" t="s">
        <v>90</v>
      </c>
      <c r="F9834" t="s">
        <v>76</v>
      </c>
      <c r="G9834" t="s">
        <v>23</v>
      </c>
      <c r="H9834">
        <v>49</v>
      </c>
      <c r="I9834" t="s">
        <v>32678</v>
      </c>
      <c r="J9834" t="s">
        <v>32679</v>
      </c>
      <c r="K9834" t="s">
        <v>32680</v>
      </c>
      <c r="L9834" t="s">
        <v>77913</v>
      </c>
    </row>
    <row r="9835" spans="1:12" x14ac:dyDescent="0.15">
      <c r="A9835" t="s">
        <v>12</v>
      </c>
      <c r="B9835">
        <v>2700450</v>
      </c>
      <c r="C9835">
        <v>2700470</v>
      </c>
      <c r="D9835" t="s">
        <v>32671</v>
      </c>
      <c r="E9835" t="s">
        <v>90</v>
      </c>
      <c r="F9835" t="s">
        <v>76</v>
      </c>
      <c r="G9835" t="s">
        <v>32</v>
      </c>
      <c r="H9835">
        <v>70</v>
      </c>
      <c r="I9835" t="s">
        <v>32681</v>
      </c>
      <c r="J9835" t="s">
        <v>32682</v>
      </c>
      <c r="K9835" t="s">
        <v>32683</v>
      </c>
      <c r="L9835" t="s">
        <v>77919</v>
      </c>
    </row>
    <row r="9836" spans="1:12" x14ac:dyDescent="0.15">
      <c r="A9836" t="s">
        <v>12</v>
      </c>
      <c r="B9836">
        <v>2701575</v>
      </c>
      <c r="C9836">
        <v>2701595</v>
      </c>
      <c r="D9836" t="s">
        <v>32684</v>
      </c>
      <c r="E9836" t="s">
        <v>90</v>
      </c>
      <c r="F9836" t="s">
        <v>76</v>
      </c>
      <c r="G9836" t="s">
        <v>32</v>
      </c>
      <c r="H9836">
        <v>1</v>
      </c>
      <c r="I9836" t="s">
        <v>32685</v>
      </c>
      <c r="J9836" t="s">
        <v>32686</v>
      </c>
      <c r="K9836" t="s">
        <v>32687</v>
      </c>
      <c r="L9836" t="s">
        <v>77917</v>
      </c>
    </row>
    <row r="9837" spans="1:12" x14ac:dyDescent="0.15">
      <c r="A9837" t="s">
        <v>12</v>
      </c>
      <c r="B9837">
        <v>2701514</v>
      </c>
      <c r="C9837">
        <v>2701534</v>
      </c>
      <c r="D9837" t="s">
        <v>32684</v>
      </c>
      <c r="E9837" t="s">
        <v>90</v>
      </c>
      <c r="F9837" t="s">
        <v>76</v>
      </c>
      <c r="G9837" t="s">
        <v>32</v>
      </c>
      <c r="H9837">
        <v>62</v>
      </c>
      <c r="I9837" t="s">
        <v>32688</v>
      </c>
      <c r="J9837" t="s">
        <v>32689</v>
      </c>
      <c r="K9837" t="s">
        <v>32690</v>
      </c>
      <c r="L9837" t="s">
        <v>77949</v>
      </c>
    </row>
    <row r="9838" spans="1:12" x14ac:dyDescent="0.15">
      <c r="A9838" t="s">
        <v>12</v>
      </c>
      <c r="B9838">
        <v>2701494</v>
      </c>
      <c r="C9838">
        <v>2701514</v>
      </c>
      <c r="D9838" t="s">
        <v>32684</v>
      </c>
      <c r="E9838" t="s">
        <v>90</v>
      </c>
      <c r="F9838" t="s">
        <v>76</v>
      </c>
      <c r="G9838" t="s">
        <v>32</v>
      </c>
      <c r="H9838">
        <v>82</v>
      </c>
      <c r="I9838" t="s">
        <v>32691</v>
      </c>
      <c r="J9838" t="s">
        <v>32692</v>
      </c>
      <c r="K9838" t="s">
        <v>32693</v>
      </c>
      <c r="L9838" t="s">
        <v>78011</v>
      </c>
    </row>
    <row r="9839" spans="1:12" x14ac:dyDescent="0.15">
      <c r="A9839" t="s">
        <v>12</v>
      </c>
      <c r="B9839">
        <v>2701465</v>
      </c>
      <c r="C9839">
        <v>2701485</v>
      </c>
      <c r="D9839" t="s">
        <v>32684</v>
      </c>
      <c r="E9839" t="s">
        <v>90</v>
      </c>
      <c r="F9839" t="s">
        <v>76</v>
      </c>
      <c r="G9839" t="s">
        <v>23</v>
      </c>
      <c r="H9839">
        <v>111</v>
      </c>
      <c r="I9839" t="s">
        <v>32694</v>
      </c>
      <c r="J9839" t="s">
        <v>32695</v>
      </c>
      <c r="K9839" t="s">
        <v>32696</v>
      </c>
      <c r="L9839" t="s">
        <v>77908</v>
      </c>
    </row>
    <row r="9840" spans="1:12" x14ac:dyDescent="0.15">
      <c r="A9840" t="s">
        <v>12</v>
      </c>
      <c r="B9840">
        <v>2702936</v>
      </c>
      <c r="C9840">
        <v>2702956</v>
      </c>
      <c r="D9840" t="s">
        <v>32697</v>
      </c>
      <c r="E9840" t="s">
        <v>32698</v>
      </c>
      <c r="F9840" t="s">
        <v>76</v>
      </c>
      <c r="G9840" t="s">
        <v>36</v>
      </c>
      <c r="H9840">
        <v>12</v>
      </c>
      <c r="I9840" t="s">
        <v>32699</v>
      </c>
      <c r="J9840" t="s">
        <v>32700</v>
      </c>
      <c r="K9840" t="s">
        <v>32701</v>
      </c>
      <c r="L9840" t="s">
        <v>77991</v>
      </c>
    </row>
    <row r="9841" spans="1:12" x14ac:dyDescent="0.15">
      <c r="A9841" t="s">
        <v>12</v>
      </c>
      <c r="B9841">
        <v>2702911</v>
      </c>
      <c r="C9841">
        <v>2702931</v>
      </c>
      <c r="D9841" t="s">
        <v>32697</v>
      </c>
      <c r="E9841" t="s">
        <v>32698</v>
      </c>
      <c r="F9841" t="s">
        <v>76</v>
      </c>
      <c r="G9841" t="s">
        <v>36</v>
      </c>
      <c r="H9841">
        <v>37</v>
      </c>
      <c r="I9841" t="s">
        <v>32702</v>
      </c>
      <c r="J9841" t="s">
        <v>32703</v>
      </c>
      <c r="K9841" t="s">
        <v>32704</v>
      </c>
      <c r="L9841" t="s">
        <v>77906</v>
      </c>
    </row>
    <row r="9842" spans="1:12" x14ac:dyDescent="0.15">
      <c r="A9842" t="s">
        <v>12</v>
      </c>
      <c r="B9842">
        <v>2702889</v>
      </c>
      <c r="C9842">
        <v>2702909</v>
      </c>
      <c r="D9842" t="s">
        <v>32697</v>
      </c>
      <c r="E9842" t="s">
        <v>32698</v>
      </c>
      <c r="F9842" t="s">
        <v>76</v>
      </c>
      <c r="G9842" t="s">
        <v>23</v>
      </c>
      <c r="H9842">
        <v>59</v>
      </c>
      <c r="I9842" t="s">
        <v>32705</v>
      </c>
      <c r="J9842" t="s">
        <v>32706</v>
      </c>
      <c r="K9842" t="s">
        <v>32707</v>
      </c>
      <c r="L9842" t="s">
        <v>78009</v>
      </c>
    </row>
    <row r="9843" spans="1:12" x14ac:dyDescent="0.15">
      <c r="A9843" t="s">
        <v>12</v>
      </c>
      <c r="B9843">
        <v>2702834</v>
      </c>
      <c r="C9843">
        <v>2702854</v>
      </c>
      <c r="D9843" t="s">
        <v>32697</v>
      </c>
      <c r="E9843" t="s">
        <v>32698</v>
      </c>
      <c r="F9843" t="s">
        <v>76</v>
      </c>
      <c r="G9843" t="s">
        <v>32</v>
      </c>
      <c r="H9843">
        <v>114</v>
      </c>
      <c r="I9843" t="s">
        <v>32708</v>
      </c>
      <c r="J9843" t="s">
        <v>32709</v>
      </c>
      <c r="K9843" t="s">
        <v>32710</v>
      </c>
      <c r="L9843" t="s">
        <v>77965</v>
      </c>
    </row>
    <row r="9844" spans="1:12" x14ac:dyDescent="0.15">
      <c r="A9844" t="s">
        <v>12</v>
      </c>
      <c r="B9844">
        <v>2703084</v>
      </c>
      <c r="C9844">
        <v>2703104</v>
      </c>
      <c r="D9844" t="s">
        <v>32711</v>
      </c>
      <c r="E9844" t="s">
        <v>90</v>
      </c>
      <c r="F9844" t="s">
        <v>15</v>
      </c>
      <c r="G9844" t="s">
        <v>32</v>
      </c>
      <c r="H9844">
        <v>1</v>
      </c>
      <c r="I9844" t="s">
        <v>32712</v>
      </c>
      <c r="J9844" t="s">
        <v>32713</v>
      </c>
      <c r="K9844" t="s">
        <v>32714</v>
      </c>
      <c r="L9844" t="s">
        <v>77917</v>
      </c>
    </row>
    <row r="9845" spans="1:12" x14ac:dyDescent="0.15">
      <c r="A9845" t="s">
        <v>12</v>
      </c>
      <c r="B9845">
        <v>2703112</v>
      </c>
      <c r="C9845">
        <v>2703132</v>
      </c>
      <c r="D9845" t="s">
        <v>32711</v>
      </c>
      <c r="E9845" t="s">
        <v>90</v>
      </c>
      <c r="F9845" t="s">
        <v>15</v>
      </c>
      <c r="G9845" t="s">
        <v>23</v>
      </c>
      <c r="H9845">
        <v>29</v>
      </c>
      <c r="I9845" t="s">
        <v>32715</v>
      </c>
      <c r="J9845" t="s">
        <v>32716</v>
      </c>
      <c r="K9845" t="s">
        <v>32717</v>
      </c>
      <c r="L9845" t="s">
        <v>77921</v>
      </c>
    </row>
    <row r="9846" spans="1:12" x14ac:dyDescent="0.15">
      <c r="A9846" t="s">
        <v>12</v>
      </c>
      <c r="B9846">
        <v>2703144</v>
      </c>
      <c r="C9846">
        <v>2703164</v>
      </c>
      <c r="D9846" t="s">
        <v>32711</v>
      </c>
      <c r="E9846" t="s">
        <v>90</v>
      </c>
      <c r="F9846" t="s">
        <v>15</v>
      </c>
      <c r="G9846" t="s">
        <v>32</v>
      </c>
      <c r="H9846">
        <v>61</v>
      </c>
      <c r="I9846" t="s">
        <v>32718</v>
      </c>
      <c r="J9846" t="s">
        <v>32719</v>
      </c>
      <c r="K9846" t="s">
        <v>32720</v>
      </c>
      <c r="L9846" t="s">
        <v>77979</v>
      </c>
    </row>
    <row r="9847" spans="1:12" x14ac:dyDescent="0.15">
      <c r="A9847" t="s">
        <v>12</v>
      </c>
      <c r="B9847">
        <v>2703187</v>
      </c>
      <c r="C9847">
        <v>2703207</v>
      </c>
      <c r="D9847" t="s">
        <v>32711</v>
      </c>
      <c r="E9847" t="s">
        <v>90</v>
      </c>
      <c r="F9847" t="s">
        <v>15</v>
      </c>
      <c r="G9847" t="s">
        <v>16</v>
      </c>
      <c r="H9847">
        <v>104</v>
      </c>
      <c r="I9847" t="s">
        <v>32721</v>
      </c>
      <c r="J9847" t="s">
        <v>32722</v>
      </c>
      <c r="K9847" t="s">
        <v>32723</v>
      </c>
      <c r="L9847" t="s">
        <v>77963</v>
      </c>
    </row>
    <row r="9848" spans="1:12" x14ac:dyDescent="0.15">
      <c r="A9848" t="s">
        <v>12</v>
      </c>
      <c r="B9848">
        <v>2703314</v>
      </c>
      <c r="C9848">
        <v>2703334</v>
      </c>
      <c r="D9848" t="s">
        <v>32724</v>
      </c>
      <c r="E9848" t="s">
        <v>90</v>
      </c>
      <c r="F9848" t="s">
        <v>15</v>
      </c>
      <c r="G9848" t="s">
        <v>32</v>
      </c>
      <c r="H9848">
        <v>1</v>
      </c>
      <c r="I9848" t="s">
        <v>32725</v>
      </c>
      <c r="J9848" t="s">
        <v>32726</v>
      </c>
      <c r="K9848" t="s">
        <v>32727</v>
      </c>
      <c r="L9848" t="s">
        <v>77917</v>
      </c>
    </row>
    <row r="9849" spans="1:12" x14ac:dyDescent="0.15">
      <c r="A9849" t="s">
        <v>12</v>
      </c>
      <c r="B9849">
        <v>2703336</v>
      </c>
      <c r="C9849">
        <v>2703356</v>
      </c>
      <c r="D9849" t="s">
        <v>32724</v>
      </c>
      <c r="E9849" t="s">
        <v>90</v>
      </c>
      <c r="F9849" t="s">
        <v>15</v>
      </c>
      <c r="G9849" t="s">
        <v>23</v>
      </c>
      <c r="H9849">
        <v>23</v>
      </c>
      <c r="I9849" t="s">
        <v>32728</v>
      </c>
      <c r="J9849" t="s">
        <v>32729</v>
      </c>
      <c r="K9849" t="s">
        <v>32730</v>
      </c>
      <c r="L9849" t="s">
        <v>77975</v>
      </c>
    </row>
    <row r="9850" spans="1:12" x14ac:dyDescent="0.15">
      <c r="A9850" t="s">
        <v>12</v>
      </c>
      <c r="B9850">
        <v>2703365</v>
      </c>
      <c r="C9850">
        <v>2703385</v>
      </c>
      <c r="D9850" t="s">
        <v>32724</v>
      </c>
      <c r="E9850" t="s">
        <v>90</v>
      </c>
      <c r="F9850" t="s">
        <v>15</v>
      </c>
      <c r="G9850" t="s">
        <v>23</v>
      </c>
      <c r="H9850">
        <v>52</v>
      </c>
      <c r="I9850" t="s">
        <v>32731</v>
      </c>
      <c r="J9850" t="s">
        <v>32732</v>
      </c>
      <c r="K9850" t="s">
        <v>32733</v>
      </c>
      <c r="L9850" t="s">
        <v>77959</v>
      </c>
    </row>
    <row r="9851" spans="1:12" x14ac:dyDescent="0.15">
      <c r="A9851" t="s">
        <v>12</v>
      </c>
      <c r="B9851">
        <v>2703401</v>
      </c>
      <c r="C9851">
        <v>2703421</v>
      </c>
      <c r="D9851" t="s">
        <v>32724</v>
      </c>
      <c r="E9851" t="s">
        <v>90</v>
      </c>
      <c r="F9851" t="s">
        <v>15</v>
      </c>
      <c r="G9851" t="s">
        <v>32</v>
      </c>
      <c r="H9851">
        <v>88</v>
      </c>
      <c r="I9851" t="s">
        <v>32734</v>
      </c>
      <c r="J9851" t="s">
        <v>32735</v>
      </c>
      <c r="K9851" t="s">
        <v>32736</v>
      </c>
      <c r="L9851" t="s">
        <v>77923</v>
      </c>
    </row>
    <row r="9852" spans="1:12" x14ac:dyDescent="0.15">
      <c r="A9852" t="s">
        <v>12</v>
      </c>
      <c r="B9852">
        <v>2704006</v>
      </c>
      <c r="C9852">
        <v>2704026</v>
      </c>
      <c r="D9852" t="s">
        <v>32737</v>
      </c>
      <c r="E9852" t="s">
        <v>90</v>
      </c>
      <c r="F9852" t="s">
        <v>15</v>
      </c>
      <c r="G9852" t="s">
        <v>36</v>
      </c>
      <c r="H9852">
        <v>12</v>
      </c>
      <c r="I9852" t="s">
        <v>32738</v>
      </c>
      <c r="J9852" t="s">
        <v>32739</v>
      </c>
      <c r="K9852" t="s">
        <v>32740</v>
      </c>
      <c r="L9852" t="s">
        <v>77991</v>
      </c>
    </row>
    <row r="9853" spans="1:12" x14ac:dyDescent="0.15">
      <c r="A9853" t="s">
        <v>12</v>
      </c>
      <c r="B9853">
        <v>2704037</v>
      </c>
      <c r="C9853">
        <v>2704057</v>
      </c>
      <c r="D9853" t="s">
        <v>32737</v>
      </c>
      <c r="E9853" t="s">
        <v>90</v>
      </c>
      <c r="F9853" t="s">
        <v>15</v>
      </c>
      <c r="G9853" t="s">
        <v>32</v>
      </c>
      <c r="H9853">
        <v>43</v>
      </c>
      <c r="I9853" t="s">
        <v>32741</v>
      </c>
      <c r="J9853" t="s">
        <v>32742</v>
      </c>
      <c r="K9853" t="s">
        <v>32743</v>
      </c>
      <c r="L9853" t="s">
        <v>77942</v>
      </c>
    </row>
    <row r="9854" spans="1:12" x14ac:dyDescent="0.15">
      <c r="A9854" t="s">
        <v>12</v>
      </c>
      <c r="B9854">
        <v>2704057</v>
      </c>
      <c r="C9854">
        <v>2704077</v>
      </c>
      <c r="D9854" t="s">
        <v>32737</v>
      </c>
      <c r="E9854" t="s">
        <v>90</v>
      </c>
      <c r="F9854" t="s">
        <v>15</v>
      </c>
      <c r="G9854" t="s">
        <v>16</v>
      </c>
      <c r="H9854">
        <v>63</v>
      </c>
      <c r="I9854" t="s">
        <v>32744</v>
      </c>
      <c r="J9854" t="s">
        <v>32745</v>
      </c>
      <c r="K9854" t="s">
        <v>32746</v>
      </c>
      <c r="L9854" t="s">
        <v>77957</v>
      </c>
    </row>
    <row r="9855" spans="1:12" x14ac:dyDescent="0.15">
      <c r="A9855" t="s">
        <v>12</v>
      </c>
      <c r="B9855">
        <v>2704096</v>
      </c>
      <c r="C9855">
        <v>2704116</v>
      </c>
      <c r="D9855" t="s">
        <v>32737</v>
      </c>
      <c r="E9855" t="s">
        <v>90</v>
      </c>
      <c r="F9855" t="s">
        <v>15</v>
      </c>
      <c r="G9855" t="s">
        <v>16</v>
      </c>
      <c r="H9855">
        <v>102</v>
      </c>
      <c r="I9855" t="s">
        <v>32747</v>
      </c>
      <c r="J9855" t="s">
        <v>32748</v>
      </c>
      <c r="K9855" t="s">
        <v>32749</v>
      </c>
      <c r="L9855" t="s">
        <v>77933</v>
      </c>
    </row>
    <row r="9856" spans="1:12" x14ac:dyDescent="0.15">
      <c r="A9856" t="s">
        <v>12</v>
      </c>
      <c r="B9856">
        <v>2704874</v>
      </c>
      <c r="C9856">
        <v>2704894</v>
      </c>
      <c r="D9856" t="s">
        <v>32750</v>
      </c>
      <c r="E9856" t="s">
        <v>90</v>
      </c>
      <c r="F9856" t="s">
        <v>15</v>
      </c>
      <c r="G9856" t="s">
        <v>32</v>
      </c>
      <c r="H9856">
        <v>34</v>
      </c>
      <c r="I9856" t="s">
        <v>32751</v>
      </c>
      <c r="J9856" t="s">
        <v>32752</v>
      </c>
      <c r="K9856" t="s">
        <v>32753</v>
      </c>
      <c r="L9856" t="s">
        <v>77999</v>
      </c>
    </row>
    <row r="9857" spans="1:12" x14ac:dyDescent="0.15">
      <c r="A9857" t="s">
        <v>12</v>
      </c>
      <c r="B9857">
        <v>2704924</v>
      </c>
      <c r="C9857">
        <v>2704944</v>
      </c>
      <c r="D9857" t="s">
        <v>32750</v>
      </c>
      <c r="E9857" t="s">
        <v>90</v>
      </c>
      <c r="F9857" t="s">
        <v>15</v>
      </c>
      <c r="G9857" t="s">
        <v>16</v>
      </c>
      <c r="H9857">
        <v>84</v>
      </c>
      <c r="I9857" t="s">
        <v>32754</v>
      </c>
      <c r="J9857" t="s">
        <v>32755</v>
      </c>
      <c r="K9857" t="s">
        <v>32756</v>
      </c>
      <c r="L9857" t="s">
        <v>77946</v>
      </c>
    </row>
    <row r="9858" spans="1:12" x14ac:dyDescent="0.15">
      <c r="A9858" t="s">
        <v>12</v>
      </c>
      <c r="B9858">
        <v>2704966</v>
      </c>
      <c r="C9858">
        <v>2704986</v>
      </c>
      <c r="D9858" t="s">
        <v>32750</v>
      </c>
      <c r="E9858" t="s">
        <v>90</v>
      </c>
      <c r="F9858" t="s">
        <v>15</v>
      </c>
      <c r="G9858" t="s">
        <v>16</v>
      </c>
      <c r="H9858">
        <v>126</v>
      </c>
      <c r="I9858" t="s">
        <v>32757</v>
      </c>
      <c r="J9858" t="s">
        <v>32758</v>
      </c>
      <c r="K9858" t="s">
        <v>32759</v>
      </c>
      <c r="L9858" t="s">
        <v>78078</v>
      </c>
    </row>
    <row r="9859" spans="1:12" x14ac:dyDescent="0.15">
      <c r="A9859" t="s">
        <v>12</v>
      </c>
      <c r="B9859">
        <v>2705008</v>
      </c>
      <c r="C9859">
        <v>2705028</v>
      </c>
      <c r="D9859" t="s">
        <v>32750</v>
      </c>
      <c r="E9859" t="s">
        <v>90</v>
      </c>
      <c r="F9859" t="s">
        <v>15</v>
      </c>
      <c r="G9859" t="s">
        <v>16</v>
      </c>
      <c r="H9859">
        <v>168</v>
      </c>
      <c r="I9859" t="s">
        <v>32760</v>
      </c>
      <c r="J9859" t="s">
        <v>32761</v>
      </c>
      <c r="K9859" t="s">
        <v>32762</v>
      </c>
      <c r="L9859" t="s">
        <v>78155</v>
      </c>
    </row>
    <row r="9860" spans="1:12" x14ac:dyDescent="0.15">
      <c r="A9860" t="s">
        <v>12</v>
      </c>
      <c r="B9860">
        <v>2705270</v>
      </c>
      <c r="C9860">
        <v>2705290</v>
      </c>
      <c r="D9860" t="s">
        <v>32763</v>
      </c>
      <c r="E9860" t="s">
        <v>90</v>
      </c>
      <c r="F9860" t="s">
        <v>15</v>
      </c>
      <c r="G9860" t="s">
        <v>32</v>
      </c>
      <c r="H9860">
        <v>11</v>
      </c>
      <c r="I9860" t="s">
        <v>32764</v>
      </c>
      <c r="J9860" t="s">
        <v>32765</v>
      </c>
      <c r="K9860" t="s">
        <v>32766</v>
      </c>
      <c r="L9860" t="s">
        <v>77974</v>
      </c>
    </row>
    <row r="9861" spans="1:12" x14ac:dyDescent="0.15">
      <c r="A9861" t="s">
        <v>12</v>
      </c>
      <c r="B9861">
        <v>2705303</v>
      </c>
      <c r="C9861">
        <v>2705323</v>
      </c>
      <c r="D9861" t="s">
        <v>32763</v>
      </c>
      <c r="E9861" t="s">
        <v>90</v>
      </c>
      <c r="F9861" t="s">
        <v>15</v>
      </c>
      <c r="G9861" t="s">
        <v>36</v>
      </c>
      <c r="H9861">
        <v>44</v>
      </c>
      <c r="I9861" t="s">
        <v>32767</v>
      </c>
      <c r="J9861" t="s">
        <v>32768</v>
      </c>
      <c r="K9861" t="s">
        <v>32769</v>
      </c>
      <c r="L9861" t="s">
        <v>78016</v>
      </c>
    </row>
    <row r="9862" spans="1:12" x14ac:dyDescent="0.15">
      <c r="A9862" t="s">
        <v>12</v>
      </c>
      <c r="B9862">
        <v>2705338</v>
      </c>
      <c r="C9862">
        <v>2705358</v>
      </c>
      <c r="D9862" t="s">
        <v>32763</v>
      </c>
      <c r="E9862" t="s">
        <v>90</v>
      </c>
      <c r="F9862" t="s">
        <v>15</v>
      </c>
      <c r="G9862" t="s">
        <v>32</v>
      </c>
      <c r="H9862">
        <v>79</v>
      </c>
      <c r="I9862" t="s">
        <v>32770</v>
      </c>
      <c r="J9862" t="s">
        <v>32771</v>
      </c>
      <c r="K9862" t="s">
        <v>32772</v>
      </c>
      <c r="L9862" t="s">
        <v>77993</v>
      </c>
    </row>
    <row r="9863" spans="1:12" x14ac:dyDescent="0.15">
      <c r="A9863" t="s">
        <v>12</v>
      </c>
      <c r="B9863">
        <v>2705369</v>
      </c>
      <c r="C9863">
        <v>2705389</v>
      </c>
      <c r="D9863" t="s">
        <v>32763</v>
      </c>
      <c r="E9863" t="s">
        <v>90</v>
      </c>
      <c r="F9863" t="s">
        <v>15</v>
      </c>
      <c r="G9863" t="s">
        <v>32</v>
      </c>
      <c r="H9863">
        <v>110</v>
      </c>
      <c r="I9863" t="s">
        <v>32773</v>
      </c>
      <c r="J9863" t="s">
        <v>32774</v>
      </c>
      <c r="K9863" t="s">
        <v>32775</v>
      </c>
      <c r="L9863" t="s">
        <v>78030</v>
      </c>
    </row>
    <row r="9864" spans="1:12" x14ac:dyDescent="0.15">
      <c r="A9864" t="s">
        <v>12</v>
      </c>
      <c r="B9864">
        <v>2706169</v>
      </c>
      <c r="C9864">
        <v>2706189</v>
      </c>
      <c r="D9864" t="s">
        <v>32776</v>
      </c>
      <c r="E9864" t="s">
        <v>90</v>
      </c>
      <c r="F9864" t="s">
        <v>15</v>
      </c>
      <c r="G9864" t="s">
        <v>32</v>
      </c>
      <c r="H9864">
        <v>23</v>
      </c>
      <c r="I9864" t="s">
        <v>32777</v>
      </c>
      <c r="J9864" t="s">
        <v>32778</v>
      </c>
      <c r="K9864" t="s">
        <v>32779</v>
      </c>
      <c r="L9864" t="s">
        <v>77975</v>
      </c>
    </row>
    <row r="9865" spans="1:12" x14ac:dyDescent="0.15">
      <c r="A9865" t="s">
        <v>12</v>
      </c>
      <c r="B9865">
        <v>2706215</v>
      </c>
      <c r="C9865">
        <v>2706235</v>
      </c>
      <c r="D9865" t="s">
        <v>32776</v>
      </c>
      <c r="E9865" t="s">
        <v>90</v>
      </c>
      <c r="F9865" t="s">
        <v>15</v>
      </c>
      <c r="G9865" t="s">
        <v>36</v>
      </c>
      <c r="H9865">
        <v>69</v>
      </c>
      <c r="I9865" t="s">
        <v>32780</v>
      </c>
      <c r="J9865" t="s">
        <v>32781</v>
      </c>
      <c r="K9865" t="s">
        <v>32782</v>
      </c>
      <c r="L9865" t="s">
        <v>78015</v>
      </c>
    </row>
    <row r="9866" spans="1:12" x14ac:dyDescent="0.15">
      <c r="A9866" t="s">
        <v>12</v>
      </c>
      <c r="B9866">
        <v>2706274</v>
      </c>
      <c r="C9866">
        <v>2706294</v>
      </c>
      <c r="D9866" t="s">
        <v>32776</v>
      </c>
      <c r="E9866" t="s">
        <v>90</v>
      </c>
      <c r="F9866" t="s">
        <v>15</v>
      </c>
      <c r="G9866" t="s">
        <v>32</v>
      </c>
      <c r="H9866">
        <v>128</v>
      </c>
      <c r="I9866" t="s">
        <v>32783</v>
      </c>
      <c r="J9866" t="s">
        <v>32784</v>
      </c>
      <c r="K9866" t="s">
        <v>32785</v>
      </c>
      <c r="L9866" t="s">
        <v>77934</v>
      </c>
    </row>
    <row r="9867" spans="1:12" x14ac:dyDescent="0.15">
      <c r="A9867" t="s">
        <v>12</v>
      </c>
      <c r="B9867">
        <v>2706333</v>
      </c>
      <c r="C9867">
        <v>2706353</v>
      </c>
      <c r="D9867" t="s">
        <v>32776</v>
      </c>
      <c r="E9867" t="s">
        <v>90</v>
      </c>
      <c r="F9867" t="s">
        <v>15</v>
      </c>
      <c r="G9867" t="s">
        <v>16</v>
      </c>
      <c r="H9867">
        <v>187</v>
      </c>
      <c r="I9867" t="s">
        <v>32786</v>
      </c>
      <c r="J9867" t="s">
        <v>32787</v>
      </c>
      <c r="K9867" t="s">
        <v>32788</v>
      </c>
      <c r="L9867" t="s">
        <v>78073</v>
      </c>
    </row>
    <row r="9868" spans="1:12" x14ac:dyDescent="0.15">
      <c r="A9868" t="s">
        <v>12</v>
      </c>
      <c r="B9868">
        <v>2708100</v>
      </c>
      <c r="C9868">
        <v>2708120</v>
      </c>
      <c r="D9868" t="s">
        <v>32789</v>
      </c>
      <c r="E9868" t="s">
        <v>90</v>
      </c>
      <c r="F9868" t="s">
        <v>15</v>
      </c>
      <c r="G9868" t="s">
        <v>36</v>
      </c>
      <c r="H9868">
        <v>9</v>
      </c>
      <c r="I9868" t="s">
        <v>32790</v>
      </c>
      <c r="J9868" t="s">
        <v>32791</v>
      </c>
      <c r="K9868" t="s">
        <v>32792</v>
      </c>
      <c r="L9868" t="s">
        <v>77939</v>
      </c>
    </row>
    <row r="9869" spans="1:12" x14ac:dyDescent="0.15">
      <c r="A9869" t="s">
        <v>12</v>
      </c>
      <c r="B9869">
        <v>2708134</v>
      </c>
      <c r="C9869">
        <v>2708154</v>
      </c>
      <c r="D9869" t="s">
        <v>32789</v>
      </c>
      <c r="E9869" t="s">
        <v>90</v>
      </c>
      <c r="F9869" t="s">
        <v>15</v>
      </c>
      <c r="G9869" t="s">
        <v>16</v>
      </c>
      <c r="H9869">
        <v>43</v>
      </c>
      <c r="I9869" t="s">
        <v>32793</v>
      </c>
      <c r="J9869" t="s">
        <v>32794</v>
      </c>
      <c r="K9869" t="s">
        <v>32795</v>
      </c>
      <c r="L9869" t="s">
        <v>77942</v>
      </c>
    </row>
    <row r="9870" spans="1:12" x14ac:dyDescent="0.15">
      <c r="A9870" t="s">
        <v>12</v>
      </c>
      <c r="B9870">
        <v>2708166</v>
      </c>
      <c r="C9870">
        <v>2708186</v>
      </c>
      <c r="D9870" t="s">
        <v>32789</v>
      </c>
      <c r="E9870" t="s">
        <v>90</v>
      </c>
      <c r="F9870" t="s">
        <v>15</v>
      </c>
      <c r="G9870" t="s">
        <v>16</v>
      </c>
      <c r="H9870">
        <v>75</v>
      </c>
      <c r="I9870" t="s">
        <v>32796</v>
      </c>
      <c r="J9870" t="s">
        <v>32797</v>
      </c>
      <c r="K9870" t="s">
        <v>32798</v>
      </c>
      <c r="L9870" t="s">
        <v>78027</v>
      </c>
    </row>
    <row r="9871" spans="1:12" x14ac:dyDescent="0.15">
      <c r="A9871" t="s">
        <v>12</v>
      </c>
      <c r="B9871">
        <v>2708203</v>
      </c>
      <c r="C9871">
        <v>2708223</v>
      </c>
      <c r="D9871" t="s">
        <v>32789</v>
      </c>
      <c r="E9871" t="s">
        <v>90</v>
      </c>
      <c r="F9871" t="s">
        <v>15</v>
      </c>
      <c r="G9871" t="s">
        <v>16</v>
      </c>
      <c r="H9871">
        <v>112</v>
      </c>
      <c r="I9871" t="s">
        <v>32799</v>
      </c>
      <c r="J9871" t="s">
        <v>32800</v>
      </c>
      <c r="K9871" t="s">
        <v>32801</v>
      </c>
      <c r="L9871" t="s">
        <v>77950</v>
      </c>
    </row>
    <row r="9872" spans="1:12" x14ac:dyDescent="0.15">
      <c r="A9872" t="s">
        <v>12</v>
      </c>
      <c r="B9872">
        <v>2708857</v>
      </c>
      <c r="C9872">
        <v>2708877</v>
      </c>
      <c r="D9872" t="s">
        <v>32802</v>
      </c>
      <c r="E9872" t="s">
        <v>90</v>
      </c>
      <c r="F9872" t="s">
        <v>15</v>
      </c>
      <c r="G9872" t="s">
        <v>32</v>
      </c>
      <c r="H9872">
        <v>62</v>
      </c>
      <c r="I9872" t="s">
        <v>32803</v>
      </c>
      <c r="J9872" t="s">
        <v>32804</v>
      </c>
      <c r="K9872" t="s">
        <v>32805</v>
      </c>
      <c r="L9872" t="s">
        <v>77949</v>
      </c>
    </row>
    <row r="9873" spans="1:12" x14ac:dyDescent="0.15">
      <c r="A9873" t="s">
        <v>12</v>
      </c>
      <c r="B9873">
        <v>2708877</v>
      </c>
      <c r="C9873">
        <v>2708897</v>
      </c>
      <c r="D9873" t="s">
        <v>32802</v>
      </c>
      <c r="E9873" t="s">
        <v>90</v>
      </c>
      <c r="F9873" t="s">
        <v>15</v>
      </c>
      <c r="G9873" t="s">
        <v>36</v>
      </c>
      <c r="H9873">
        <v>82</v>
      </c>
      <c r="I9873" t="s">
        <v>32806</v>
      </c>
      <c r="J9873" t="s">
        <v>32807</v>
      </c>
      <c r="K9873" t="s">
        <v>32808</v>
      </c>
      <c r="L9873" t="s">
        <v>78011</v>
      </c>
    </row>
    <row r="9874" spans="1:12" x14ac:dyDescent="0.15">
      <c r="A9874" t="s">
        <v>12</v>
      </c>
      <c r="B9874">
        <v>2708908</v>
      </c>
      <c r="C9874">
        <v>2708928</v>
      </c>
      <c r="D9874" t="s">
        <v>32802</v>
      </c>
      <c r="E9874" t="s">
        <v>90</v>
      </c>
      <c r="F9874" t="s">
        <v>15</v>
      </c>
      <c r="G9874" t="s">
        <v>16</v>
      </c>
      <c r="H9874">
        <v>113</v>
      </c>
      <c r="I9874" t="s">
        <v>32809</v>
      </c>
      <c r="J9874" t="s">
        <v>32810</v>
      </c>
      <c r="K9874" t="s">
        <v>32811</v>
      </c>
      <c r="L9874" t="s">
        <v>77986</v>
      </c>
    </row>
    <row r="9875" spans="1:12" x14ac:dyDescent="0.15">
      <c r="A9875" t="s">
        <v>12</v>
      </c>
      <c r="B9875">
        <v>2708944</v>
      </c>
      <c r="C9875">
        <v>2708964</v>
      </c>
      <c r="D9875" t="s">
        <v>32802</v>
      </c>
      <c r="E9875" t="s">
        <v>90</v>
      </c>
      <c r="F9875" t="s">
        <v>15</v>
      </c>
      <c r="G9875" t="s">
        <v>16</v>
      </c>
      <c r="H9875">
        <v>149</v>
      </c>
      <c r="I9875" t="s">
        <v>32812</v>
      </c>
      <c r="J9875" t="s">
        <v>32813</v>
      </c>
      <c r="K9875" t="s">
        <v>32814</v>
      </c>
      <c r="L9875" t="s">
        <v>78045</v>
      </c>
    </row>
    <row r="9876" spans="1:12" x14ac:dyDescent="0.15">
      <c r="A9876" t="s">
        <v>12</v>
      </c>
      <c r="B9876">
        <v>2709443</v>
      </c>
      <c r="C9876">
        <v>2709463</v>
      </c>
      <c r="D9876" t="s">
        <v>32815</v>
      </c>
      <c r="E9876" t="s">
        <v>90</v>
      </c>
      <c r="F9876" t="s">
        <v>15</v>
      </c>
      <c r="G9876" t="s">
        <v>16</v>
      </c>
      <c r="H9876">
        <v>23</v>
      </c>
      <c r="I9876" t="s">
        <v>32816</v>
      </c>
      <c r="J9876" t="s">
        <v>32817</v>
      </c>
      <c r="K9876" t="s">
        <v>32818</v>
      </c>
      <c r="L9876" t="s">
        <v>77975</v>
      </c>
    </row>
    <row r="9877" spans="1:12" x14ac:dyDescent="0.15">
      <c r="A9877" t="s">
        <v>12</v>
      </c>
      <c r="B9877">
        <v>2709464</v>
      </c>
      <c r="C9877">
        <v>2709484</v>
      </c>
      <c r="D9877" t="s">
        <v>32815</v>
      </c>
      <c r="E9877" t="s">
        <v>90</v>
      </c>
      <c r="F9877" t="s">
        <v>15</v>
      </c>
      <c r="G9877" t="s">
        <v>36</v>
      </c>
      <c r="H9877">
        <v>44</v>
      </c>
      <c r="I9877" t="s">
        <v>32819</v>
      </c>
      <c r="J9877" t="s">
        <v>32820</v>
      </c>
      <c r="K9877" t="s">
        <v>32821</v>
      </c>
      <c r="L9877" t="s">
        <v>78016</v>
      </c>
    </row>
    <row r="9878" spans="1:12" x14ac:dyDescent="0.15">
      <c r="A9878" t="s">
        <v>12</v>
      </c>
      <c r="B9878">
        <v>2709490</v>
      </c>
      <c r="C9878">
        <v>2709510</v>
      </c>
      <c r="D9878" t="s">
        <v>32815</v>
      </c>
      <c r="E9878" t="s">
        <v>90</v>
      </c>
      <c r="F9878" t="s">
        <v>15</v>
      </c>
      <c r="G9878" t="s">
        <v>16</v>
      </c>
      <c r="H9878">
        <v>70</v>
      </c>
      <c r="I9878" t="s">
        <v>32822</v>
      </c>
      <c r="J9878" t="s">
        <v>32823</v>
      </c>
      <c r="K9878" t="s">
        <v>32824</v>
      </c>
      <c r="L9878" t="s">
        <v>77919</v>
      </c>
    </row>
    <row r="9879" spans="1:12" x14ac:dyDescent="0.15">
      <c r="A9879" t="s">
        <v>12</v>
      </c>
      <c r="B9879">
        <v>2709512</v>
      </c>
      <c r="C9879">
        <v>2709532</v>
      </c>
      <c r="D9879" t="s">
        <v>32815</v>
      </c>
      <c r="E9879" t="s">
        <v>90</v>
      </c>
      <c r="F9879" t="s">
        <v>15</v>
      </c>
      <c r="G9879" t="s">
        <v>32</v>
      </c>
      <c r="H9879">
        <v>92</v>
      </c>
      <c r="I9879" t="s">
        <v>32825</v>
      </c>
      <c r="J9879" t="s">
        <v>32826</v>
      </c>
      <c r="K9879" t="s">
        <v>32827</v>
      </c>
      <c r="L9879" t="s">
        <v>78032</v>
      </c>
    </row>
    <row r="9880" spans="1:12" x14ac:dyDescent="0.15">
      <c r="A9880" t="s">
        <v>12</v>
      </c>
      <c r="B9880">
        <v>2710030</v>
      </c>
      <c r="C9880">
        <v>2710050</v>
      </c>
      <c r="D9880" t="s">
        <v>32828</v>
      </c>
      <c r="E9880" t="s">
        <v>90</v>
      </c>
      <c r="F9880" t="s">
        <v>15</v>
      </c>
      <c r="G9880" t="s">
        <v>23</v>
      </c>
      <c r="H9880">
        <v>26</v>
      </c>
      <c r="I9880" t="s">
        <v>32829</v>
      </c>
      <c r="J9880" t="s">
        <v>32830</v>
      </c>
      <c r="K9880" t="s">
        <v>32831</v>
      </c>
      <c r="L9880" t="s">
        <v>78002</v>
      </c>
    </row>
    <row r="9881" spans="1:12" x14ac:dyDescent="0.15">
      <c r="A9881" t="s">
        <v>12</v>
      </c>
      <c r="B9881">
        <v>2710053</v>
      </c>
      <c r="C9881">
        <v>2710073</v>
      </c>
      <c r="D9881" t="s">
        <v>32828</v>
      </c>
      <c r="E9881" t="s">
        <v>90</v>
      </c>
      <c r="F9881" t="s">
        <v>15</v>
      </c>
      <c r="G9881" t="s">
        <v>23</v>
      </c>
      <c r="H9881">
        <v>49</v>
      </c>
      <c r="I9881" t="s">
        <v>32832</v>
      </c>
      <c r="J9881" t="s">
        <v>32833</v>
      </c>
      <c r="K9881" t="s">
        <v>32834</v>
      </c>
      <c r="L9881" t="s">
        <v>77913</v>
      </c>
    </row>
    <row r="9882" spans="1:12" x14ac:dyDescent="0.15">
      <c r="A9882" t="s">
        <v>12</v>
      </c>
      <c r="B9882">
        <v>2710074</v>
      </c>
      <c r="C9882">
        <v>2710094</v>
      </c>
      <c r="D9882" t="s">
        <v>32828</v>
      </c>
      <c r="E9882" t="s">
        <v>90</v>
      </c>
      <c r="F9882" t="s">
        <v>15</v>
      </c>
      <c r="G9882" t="s">
        <v>23</v>
      </c>
      <c r="H9882">
        <v>70</v>
      </c>
      <c r="I9882" t="s">
        <v>32835</v>
      </c>
      <c r="J9882" t="s">
        <v>32836</v>
      </c>
      <c r="K9882" t="s">
        <v>32837</v>
      </c>
      <c r="L9882" t="s">
        <v>77919</v>
      </c>
    </row>
    <row r="9883" spans="1:12" x14ac:dyDescent="0.15">
      <c r="A9883" t="s">
        <v>12</v>
      </c>
      <c r="B9883">
        <v>2710096</v>
      </c>
      <c r="C9883">
        <v>2710116</v>
      </c>
      <c r="D9883" t="s">
        <v>32828</v>
      </c>
      <c r="E9883" t="s">
        <v>90</v>
      </c>
      <c r="F9883" t="s">
        <v>15</v>
      </c>
      <c r="G9883" t="s">
        <v>32</v>
      </c>
      <c r="H9883">
        <v>92</v>
      </c>
      <c r="I9883" t="s">
        <v>32838</v>
      </c>
      <c r="J9883" t="s">
        <v>32839</v>
      </c>
      <c r="K9883" t="s">
        <v>32840</v>
      </c>
      <c r="L9883" t="s">
        <v>78032</v>
      </c>
    </row>
    <row r="9884" spans="1:12" x14ac:dyDescent="0.15">
      <c r="A9884" t="s">
        <v>12</v>
      </c>
      <c r="B9884">
        <v>2710645</v>
      </c>
      <c r="C9884">
        <v>2710665</v>
      </c>
      <c r="D9884" t="s">
        <v>32841</v>
      </c>
      <c r="E9884" t="s">
        <v>90</v>
      </c>
      <c r="F9884" t="s">
        <v>15</v>
      </c>
      <c r="G9884" t="s">
        <v>16</v>
      </c>
      <c r="H9884">
        <v>13</v>
      </c>
      <c r="I9884" t="s">
        <v>32842</v>
      </c>
      <c r="J9884" t="s">
        <v>32843</v>
      </c>
      <c r="K9884" t="s">
        <v>32844</v>
      </c>
      <c r="L9884" t="s">
        <v>77935</v>
      </c>
    </row>
    <row r="9885" spans="1:12" x14ac:dyDescent="0.15">
      <c r="A9885" t="s">
        <v>12</v>
      </c>
      <c r="B9885">
        <v>2710679</v>
      </c>
      <c r="C9885">
        <v>2710699</v>
      </c>
      <c r="D9885" t="s">
        <v>32841</v>
      </c>
      <c r="E9885" t="s">
        <v>90</v>
      </c>
      <c r="F9885" t="s">
        <v>15</v>
      </c>
      <c r="G9885" t="s">
        <v>36</v>
      </c>
      <c r="H9885">
        <v>47</v>
      </c>
      <c r="I9885" t="s">
        <v>32845</v>
      </c>
      <c r="J9885" t="s">
        <v>32846</v>
      </c>
      <c r="K9885" t="s">
        <v>32847</v>
      </c>
      <c r="L9885" t="s">
        <v>77932</v>
      </c>
    </row>
    <row r="9886" spans="1:12" x14ac:dyDescent="0.15">
      <c r="A9886" t="s">
        <v>12</v>
      </c>
      <c r="B9886">
        <v>2710704</v>
      </c>
      <c r="C9886">
        <v>2710724</v>
      </c>
      <c r="D9886" t="s">
        <v>32841</v>
      </c>
      <c r="E9886" t="s">
        <v>90</v>
      </c>
      <c r="F9886" t="s">
        <v>15</v>
      </c>
      <c r="G9886" t="s">
        <v>16</v>
      </c>
      <c r="H9886">
        <v>72</v>
      </c>
      <c r="I9886" t="s">
        <v>32848</v>
      </c>
      <c r="J9886" t="s">
        <v>32849</v>
      </c>
      <c r="K9886" t="s">
        <v>32850</v>
      </c>
      <c r="L9886" t="s">
        <v>78066</v>
      </c>
    </row>
    <row r="9887" spans="1:12" x14ac:dyDescent="0.15">
      <c r="A9887" t="s">
        <v>12</v>
      </c>
      <c r="B9887">
        <v>2710734</v>
      </c>
      <c r="C9887">
        <v>2710754</v>
      </c>
      <c r="D9887" t="s">
        <v>32841</v>
      </c>
      <c r="E9887" t="s">
        <v>90</v>
      </c>
      <c r="F9887" t="s">
        <v>15</v>
      </c>
      <c r="G9887" t="s">
        <v>23</v>
      </c>
      <c r="H9887">
        <v>102</v>
      </c>
      <c r="I9887" t="s">
        <v>32851</v>
      </c>
      <c r="J9887" t="s">
        <v>32852</v>
      </c>
      <c r="K9887" t="s">
        <v>32853</v>
      </c>
      <c r="L9887" t="s">
        <v>77933</v>
      </c>
    </row>
    <row r="9888" spans="1:12" x14ac:dyDescent="0.15">
      <c r="A9888" t="s">
        <v>12</v>
      </c>
      <c r="B9888">
        <v>2711298</v>
      </c>
      <c r="C9888">
        <v>2711318</v>
      </c>
      <c r="D9888" t="s">
        <v>32854</v>
      </c>
      <c r="E9888" t="s">
        <v>90</v>
      </c>
      <c r="F9888" t="s">
        <v>15</v>
      </c>
      <c r="G9888" t="s">
        <v>23</v>
      </c>
      <c r="H9888">
        <v>28</v>
      </c>
      <c r="I9888" t="s">
        <v>32855</v>
      </c>
      <c r="J9888" t="s">
        <v>32856</v>
      </c>
      <c r="K9888" t="s">
        <v>32857</v>
      </c>
      <c r="L9888" t="s">
        <v>77956</v>
      </c>
    </row>
    <row r="9889" spans="1:12" x14ac:dyDescent="0.15">
      <c r="A9889" t="s">
        <v>12</v>
      </c>
      <c r="B9889">
        <v>2711319</v>
      </c>
      <c r="C9889">
        <v>2711339</v>
      </c>
      <c r="D9889" t="s">
        <v>32854</v>
      </c>
      <c r="E9889" t="s">
        <v>90</v>
      </c>
      <c r="F9889" t="s">
        <v>15</v>
      </c>
      <c r="G9889" t="s">
        <v>36</v>
      </c>
      <c r="H9889">
        <v>49</v>
      </c>
      <c r="I9889" t="s">
        <v>32858</v>
      </c>
      <c r="J9889" t="s">
        <v>32859</v>
      </c>
      <c r="K9889" t="s">
        <v>32860</v>
      </c>
      <c r="L9889" t="s">
        <v>77913</v>
      </c>
    </row>
    <row r="9890" spans="1:12" x14ac:dyDescent="0.15">
      <c r="A9890" t="s">
        <v>12</v>
      </c>
      <c r="B9890">
        <v>2711340</v>
      </c>
      <c r="C9890">
        <v>2711360</v>
      </c>
      <c r="D9890" t="s">
        <v>32854</v>
      </c>
      <c r="E9890" t="s">
        <v>90</v>
      </c>
      <c r="F9890" t="s">
        <v>15</v>
      </c>
      <c r="G9890" t="s">
        <v>16</v>
      </c>
      <c r="H9890">
        <v>70</v>
      </c>
      <c r="I9890" t="s">
        <v>32861</v>
      </c>
      <c r="J9890" t="s">
        <v>32862</v>
      </c>
      <c r="K9890" t="s">
        <v>32863</v>
      </c>
      <c r="L9890" t="s">
        <v>77919</v>
      </c>
    </row>
    <row r="9891" spans="1:12" x14ac:dyDescent="0.15">
      <c r="A9891" t="s">
        <v>12</v>
      </c>
      <c r="B9891">
        <v>2711392</v>
      </c>
      <c r="C9891">
        <v>2711412</v>
      </c>
      <c r="D9891" t="s">
        <v>32854</v>
      </c>
      <c r="E9891" t="s">
        <v>90</v>
      </c>
      <c r="F9891" t="s">
        <v>15</v>
      </c>
      <c r="G9891" t="s">
        <v>16</v>
      </c>
      <c r="H9891">
        <v>122</v>
      </c>
      <c r="I9891" t="s">
        <v>32864</v>
      </c>
      <c r="J9891" t="s">
        <v>32865</v>
      </c>
      <c r="K9891" t="s">
        <v>32866</v>
      </c>
      <c r="L9891" t="s">
        <v>78033</v>
      </c>
    </row>
    <row r="9892" spans="1:12" x14ac:dyDescent="0.15">
      <c r="A9892" t="s">
        <v>12</v>
      </c>
      <c r="B9892">
        <v>2712496</v>
      </c>
      <c r="C9892">
        <v>2712516</v>
      </c>
      <c r="D9892" t="s">
        <v>32867</v>
      </c>
      <c r="E9892" t="s">
        <v>90</v>
      </c>
      <c r="F9892" t="s">
        <v>15</v>
      </c>
      <c r="G9892" t="s">
        <v>36</v>
      </c>
      <c r="H9892">
        <v>19</v>
      </c>
      <c r="I9892" t="s">
        <v>32868</v>
      </c>
      <c r="J9892" t="s">
        <v>32869</v>
      </c>
      <c r="K9892" t="s">
        <v>32870</v>
      </c>
      <c r="L9892" t="s">
        <v>77982</v>
      </c>
    </row>
    <row r="9893" spans="1:12" x14ac:dyDescent="0.15">
      <c r="A9893" t="s">
        <v>12</v>
      </c>
      <c r="B9893">
        <v>2712534</v>
      </c>
      <c r="C9893">
        <v>2712554</v>
      </c>
      <c r="D9893" t="s">
        <v>32867</v>
      </c>
      <c r="E9893" t="s">
        <v>90</v>
      </c>
      <c r="F9893" t="s">
        <v>15</v>
      </c>
      <c r="G9893" t="s">
        <v>36</v>
      </c>
      <c r="H9893">
        <v>57</v>
      </c>
      <c r="I9893" t="s">
        <v>32871</v>
      </c>
      <c r="J9893" t="s">
        <v>32872</v>
      </c>
      <c r="K9893" t="s">
        <v>32873</v>
      </c>
      <c r="L9893" t="s">
        <v>78049</v>
      </c>
    </row>
    <row r="9894" spans="1:12" x14ac:dyDescent="0.15">
      <c r="A9894" t="s">
        <v>12</v>
      </c>
      <c r="B9894">
        <v>2712564</v>
      </c>
      <c r="C9894">
        <v>2712584</v>
      </c>
      <c r="D9894" t="s">
        <v>32867</v>
      </c>
      <c r="E9894" t="s">
        <v>90</v>
      </c>
      <c r="F9894" t="s">
        <v>15</v>
      </c>
      <c r="G9894" t="s">
        <v>16</v>
      </c>
      <c r="H9894">
        <v>87</v>
      </c>
      <c r="I9894" t="s">
        <v>32874</v>
      </c>
      <c r="J9894" t="s">
        <v>32875</v>
      </c>
      <c r="K9894" t="s">
        <v>32876</v>
      </c>
      <c r="L9894" t="s">
        <v>78024</v>
      </c>
    </row>
    <row r="9895" spans="1:12" x14ac:dyDescent="0.15">
      <c r="A9895" t="s">
        <v>12</v>
      </c>
      <c r="B9895">
        <v>2712609</v>
      </c>
      <c r="C9895">
        <v>2712629</v>
      </c>
      <c r="D9895" t="s">
        <v>32867</v>
      </c>
      <c r="E9895" t="s">
        <v>90</v>
      </c>
      <c r="F9895" t="s">
        <v>15</v>
      </c>
      <c r="G9895" t="s">
        <v>36</v>
      </c>
      <c r="H9895">
        <v>132</v>
      </c>
      <c r="I9895" t="s">
        <v>32877</v>
      </c>
      <c r="J9895" t="s">
        <v>32878</v>
      </c>
      <c r="K9895" t="s">
        <v>32879</v>
      </c>
      <c r="L9895" t="s">
        <v>77938</v>
      </c>
    </row>
    <row r="9896" spans="1:12" x14ac:dyDescent="0.15">
      <c r="A9896" t="s">
        <v>12</v>
      </c>
      <c r="B9896">
        <v>2712850</v>
      </c>
      <c r="C9896">
        <v>2712870</v>
      </c>
      <c r="D9896" t="s">
        <v>32880</v>
      </c>
      <c r="E9896" t="s">
        <v>90</v>
      </c>
      <c r="F9896" t="s">
        <v>15</v>
      </c>
      <c r="G9896" t="s">
        <v>16</v>
      </c>
      <c r="H9896">
        <v>13</v>
      </c>
      <c r="I9896" t="s">
        <v>32881</v>
      </c>
      <c r="J9896" t="s">
        <v>32882</v>
      </c>
      <c r="K9896" t="s">
        <v>32883</v>
      </c>
      <c r="L9896" t="s">
        <v>77935</v>
      </c>
    </row>
    <row r="9897" spans="1:12" x14ac:dyDescent="0.15">
      <c r="A9897" t="s">
        <v>12</v>
      </c>
      <c r="B9897">
        <v>2712877</v>
      </c>
      <c r="C9897">
        <v>2712897</v>
      </c>
      <c r="D9897" t="s">
        <v>32880</v>
      </c>
      <c r="E9897" t="s">
        <v>90</v>
      </c>
      <c r="F9897" t="s">
        <v>15</v>
      </c>
      <c r="G9897" t="s">
        <v>16</v>
      </c>
      <c r="H9897">
        <v>40</v>
      </c>
      <c r="I9897" t="s">
        <v>32884</v>
      </c>
      <c r="J9897" t="s">
        <v>32885</v>
      </c>
      <c r="K9897" t="s">
        <v>32886</v>
      </c>
      <c r="L9897" t="s">
        <v>77952</v>
      </c>
    </row>
    <row r="9898" spans="1:12" x14ac:dyDescent="0.15">
      <c r="A9898" t="s">
        <v>12</v>
      </c>
      <c r="B9898">
        <v>2712911</v>
      </c>
      <c r="C9898">
        <v>2712931</v>
      </c>
      <c r="D9898" t="s">
        <v>32880</v>
      </c>
      <c r="E9898" t="s">
        <v>90</v>
      </c>
      <c r="F9898" t="s">
        <v>15</v>
      </c>
      <c r="G9898" t="s">
        <v>36</v>
      </c>
      <c r="H9898">
        <v>74</v>
      </c>
      <c r="I9898" t="s">
        <v>32887</v>
      </c>
      <c r="J9898" t="s">
        <v>32888</v>
      </c>
      <c r="K9898" t="s">
        <v>32889</v>
      </c>
      <c r="L9898" t="s">
        <v>78005</v>
      </c>
    </row>
    <row r="9899" spans="1:12" x14ac:dyDescent="0.15">
      <c r="A9899" t="s">
        <v>12</v>
      </c>
      <c r="B9899">
        <v>2712976</v>
      </c>
      <c r="C9899">
        <v>2712996</v>
      </c>
      <c r="D9899" t="s">
        <v>32880</v>
      </c>
      <c r="E9899" t="s">
        <v>90</v>
      </c>
      <c r="F9899" t="s">
        <v>15</v>
      </c>
      <c r="G9899" t="s">
        <v>32</v>
      </c>
      <c r="H9899">
        <v>139</v>
      </c>
      <c r="I9899" t="s">
        <v>32890</v>
      </c>
      <c r="J9899" t="s">
        <v>32891</v>
      </c>
      <c r="K9899" t="s">
        <v>32892</v>
      </c>
      <c r="L9899" t="s">
        <v>78029</v>
      </c>
    </row>
    <row r="9900" spans="1:12" x14ac:dyDescent="0.15">
      <c r="A9900" t="s">
        <v>12</v>
      </c>
      <c r="B9900">
        <v>2713215</v>
      </c>
      <c r="C9900">
        <v>2713235</v>
      </c>
      <c r="D9900" t="s">
        <v>32893</v>
      </c>
      <c r="E9900" t="s">
        <v>90</v>
      </c>
      <c r="F9900" t="s">
        <v>15</v>
      </c>
      <c r="G9900" t="s">
        <v>36</v>
      </c>
      <c r="H9900">
        <v>11</v>
      </c>
      <c r="I9900" t="s">
        <v>32894</v>
      </c>
      <c r="J9900" t="s">
        <v>32895</v>
      </c>
      <c r="K9900" t="s">
        <v>32896</v>
      </c>
      <c r="L9900" t="s">
        <v>77974</v>
      </c>
    </row>
    <row r="9901" spans="1:12" x14ac:dyDescent="0.15">
      <c r="A9901" t="s">
        <v>12</v>
      </c>
      <c r="B9901">
        <v>2713275</v>
      </c>
      <c r="C9901">
        <v>2713295</v>
      </c>
      <c r="D9901" t="s">
        <v>32893</v>
      </c>
      <c r="E9901" t="s">
        <v>90</v>
      </c>
      <c r="F9901" t="s">
        <v>15</v>
      </c>
      <c r="G9901" t="s">
        <v>16</v>
      </c>
      <c r="H9901">
        <v>71</v>
      </c>
      <c r="I9901" t="s">
        <v>32897</v>
      </c>
      <c r="J9901" t="s">
        <v>32898</v>
      </c>
      <c r="K9901" t="s">
        <v>32899</v>
      </c>
      <c r="L9901" t="s">
        <v>77969</v>
      </c>
    </row>
    <row r="9902" spans="1:12" x14ac:dyDescent="0.15">
      <c r="A9902" t="s">
        <v>12</v>
      </c>
      <c r="B9902">
        <v>2713310</v>
      </c>
      <c r="C9902">
        <v>2713330</v>
      </c>
      <c r="D9902" t="s">
        <v>32893</v>
      </c>
      <c r="E9902" t="s">
        <v>90</v>
      </c>
      <c r="F9902" t="s">
        <v>15</v>
      </c>
      <c r="G9902" t="s">
        <v>23</v>
      </c>
      <c r="H9902">
        <v>106</v>
      </c>
      <c r="I9902" t="s">
        <v>32900</v>
      </c>
      <c r="J9902" t="s">
        <v>32901</v>
      </c>
      <c r="K9902" t="s">
        <v>32902</v>
      </c>
      <c r="L9902" t="s">
        <v>77914</v>
      </c>
    </row>
    <row r="9903" spans="1:12" x14ac:dyDescent="0.15">
      <c r="A9903" t="s">
        <v>12</v>
      </c>
      <c r="B9903">
        <v>2713377</v>
      </c>
      <c r="C9903">
        <v>2713397</v>
      </c>
      <c r="D9903" t="s">
        <v>32893</v>
      </c>
      <c r="E9903" t="s">
        <v>90</v>
      </c>
      <c r="F9903" t="s">
        <v>15</v>
      </c>
      <c r="G9903" t="s">
        <v>32</v>
      </c>
      <c r="H9903">
        <v>173</v>
      </c>
      <c r="I9903" t="s">
        <v>32903</v>
      </c>
      <c r="J9903" t="s">
        <v>32904</v>
      </c>
      <c r="K9903" t="s">
        <v>32905</v>
      </c>
      <c r="L9903" t="s">
        <v>78052</v>
      </c>
    </row>
    <row r="9904" spans="1:12" x14ac:dyDescent="0.15">
      <c r="A9904" t="s">
        <v>12</v>
      </c>
      <c r="B9904">
        <v>2713500</v>
      </c>
      <c r="C9904">
        <v>2713520</v>
      </c>
      <c r="D9904" t="s">
        <v>32906</v>
      </c>
      <c r="E9904" t="s">
        <v>32907</v>
      </c>
      <c r="F9904" t="s">
        <v>15</v>
      </c>
      <c r="G9904" t="s">
        <v>16</v>
      </c>
      <c r="H9904">
        <v>12</v>
      </c>
      <c r="I9904" t="s">
        <v>32908</v>
      </c>
      <c r="J9904" t="s">
        <v>32909</v>
      </c>
      <c r="K9904" t="s">
        <v>32910</v>
      </c>
      <c r="L9904" t="s">
        <v>77991</v>
      </c>
    </row>
    <row r="9905" spans="1:12" x14ac:dyDescent="0.15">
      <c r="A9905" t="s">
        <v>12</v>
      </c>
      <c r="B9905">
        <v>2713529</v>
      </c>
      <c r="C9905">
        <v>2713549</v>
      </c>
      <c r="D9905" t="s">
        <v>32906</v>
      </c>
      <c r="E9905" t="s">
        <v>32907</v>
      </c>
      <c r="F9905" t="s">
        <v>15</v>
      </c>
      <c r="G9905" t="s">
        <v>23</v>
      </c>
      <c r="H9905">
        <v>41</v>
      </c>
      <c r="I9905" t="s">
        <v>32911</v>
      </c>
      <c r="J9905" t="s">
        <v>32912</v>
      </c>
      <c r="K9905" t="s">
        <v>32913</v>
      </c>
      <c r="L9905" t="s">
        <v>78014</v>
      </c>
    </row>
    <row r="9906" spans="1:12" x14ac:dyDescent="0.15">
      <c r="A9906" t="s">
        <v>12</v>
      </c>
      <c r="B9906">
        <v>2713557</v>
      </c>
      <c r="C9906">
        <v>2713577</v>
      </c>
      <c r="D9906" t="s">
        <v>32906</v>
      </c>
      <c r="E9906" t="s">
        <v>32907</v>
      </c>
      <c r="F9906" t="s">
        <v>15</v>
      </c>
      <c r="G9906" t="s">
        <v>16</v>
      </c>
      <c r="H9906">
        <v>69</v>
      </c>
      <c r="I9906" t="s">
        <v>32914</v>
      </c>
      <c r="J9906" t="s">
        <v>32915</v>
      </c>
      <c r="K9906" t="s">
        <v>32916</v>
      </c>
      <c r="L9906" t="s">
        <v>78015</v>
      </c>
    </row>
    <row r="9907" spans="1:12" x14ac:dyDescent="0.15">
      <c r="A9907" t="s">
        <v>12</v>
      </c>
      <c r="B9907">
        <v>2713605</v>
      </c>
      <c r="C9907">
        <v>2713625</v>
      </c>
      <c r="D9907" t="s">
        <v>32906</v>
      </c>
      <c r="E9907" t="s">
        <v>32907</v>
      </c>
      <c r="F9907" t="s">
        <v>15</v>
      </c>
      <c r="G9907" t="s">
        <v>32</v>
      </c>
      <c r="H9907">
        <v>117</v>
      </c>
      <c r="I9907" t="s">
        <v>32917</v>
      </c>
      <c r="J9907" t="s">
        <v>32918</v>
      </c>
      <c r="K9907" t="s">
        <v>32919</v>
      </c>
      <c r="L9907" t="s">
        <v>77930</v>
      </c>
    </row>
    <row r="9908" spans="1:12" x14ac:dyDescent="0.15">
      <c r="A9908" t="s">
        <v>12</v>
      </c>
      <c r="B9908">
        <v>2713870</v>
      </c>
      <c r="C9908">
        <v>2713890</v>
      </c>
      <c r="D9908" t="s">
        <v>32920</v>
      </c>
      <c r="E9908" t="s">
        <v>32921</v>
      </c>
      <c r="F9908" t="s">
        <v>15</v>
      </c>
      <c r="G9908" t="s">
        <v>16</v>
      </c>
      <c r="H9908">
        <v>13</v>
      </c>
      <c r="I9908" t="s">
        <v>32922</v>
      </c>
      <c r="J9908" t="s">
        <v>32923</v>
      </c>
      <c r="K9908" t="s">
        <v>32924</v>
      </c>
      <c r="L9908" t="s">
        <v>77935</v>
      </c>
    </row>
    <row r="9909" spans="1:12" x14ac:dyDescent="0.15">
      <c r="A9909" t="s">
        <v>12</v>
      </c>
      <c r="B9909">
        <v>2713892</v>
      </c>
      <c r="C9909">
        <v>2713912</v>
      </c>
      <c r="D9909" t="s">
        <v>32920</v>
      </c>
      <c r="E9909" t="s">
        <v>32921</v>
      </c>
      <c r="F9909" t="s">
        <v>15</v>
      </c>
      <c r="G9909" t="s">
        <v>23</v>
      </c>
      <c r="H9909">
        <v>35</v>
      </c>
      <c r="I9909" t="s">
        <v>32925</v>
      </c>
      <c r="J9909" t="s">
        <v>32926</v>
      </c>
      <c r="K9909" t="s">
        <v>32927</v>
      </c>
      <c r="L9909" t="s">
        <v>77936</v>
      </c>
    </row>
    <row r="9910" spans="1:12" x14ac:dyDescent="0.15">
      <c r="A9910" t="s">
        <v>12</v>
      </c>
      <c r="B9910">
        <v>2713924</v>
      </c>
      <c r="C9910">
        <v>2713944</v>
      </c>
      <c r="D9910" t="s">
        <v>32920</v>
      </c>
      <c r="E9910" t="s">
        <v>32921</v>
      </c>
      <c r="F9910" t="s">
        <v>15</v>
      </c>
      <c r="G9910" t="s">
        <v>32</v>
      </c>
      <c r="H9910">
        <v>67</v>
      </c>
      <c r="I9910" t="s">
        <v>32928</v>
      </c>
      <c r="J9910" t="s">
        <v>32929</v>
      </c>
      <c r="K9910" t="s">
        <v>32930</v>
      </c>
      <c r="L9910" t="s">
        <v>77981</v>
      </c>
    </row>
    <row r="9911" spans="1:12" x14ac:dyDescent="0.15">
      <c r="A9911" t="s">
        <v>12</v>
      </c>
      <c r="B9911">
        <v>2713949</v>
      </c>
      <c r="C9911">
        <v>2713969</v>
      </c>
      <c r="D9911" t="s">
        <v>32920</v>
      </c>
      <c r="E9911" t="s">
        <v>32921</v>
      </c>
      <c r="F9911" t="s">
        <v>15</v>
      </c>
      <c r="G9911" t="s">
        <v>32</v>
      </c>
      <c r="H9911">
        <v>92</v>
      </c>
      <c r="I9911" t="s">
        <v>32931</v>
      </c>
      <c r="J9911" t="s">
        <v>32932</v>
      </c>
      <c r="K9911" t="s">
        <v>32933</v>
      </c>
      <c r="L9911" t="s">
        <v>78032</v>
      </c>
    </row>
    <row r="9912" spans="1:12" x14ac:dyDescent="0.15">
      <c r="A9912" t="s">
        <v>12</v>
      </c>
      <c r="B9912">
        <v>2714040</v>
      </c>
      <c r="C9912">
        <v>2714060</v>
      </c>
      <c r="D9912" t="s">
        <v>32934</v>
      </c>
      <c r="E9912" t="s">
        <v>32935</v>
      </c>
      <c r="F9912" t="s">
        <v>15</v>
      </c>
      <c r="G9912" t="s">
        <v>16</v>
      </c>
      <c r="H9912">
        <v>22</v>
      </c>
      <c r="I9912" t="s">
        <v>32936</v>
      </c>
      <c r="J9912" t="s">
        <v>32937</v>
      </c>
      <c r="K9912" t="s">
        <v>32938</v>
      </c>
      <c r="L9912" t="s">
        <v>77948</v>
      </c>
    </row>
    <row r="9913" spans="1:12" x14ac:dyDescent="0.15">
      <c r="A9913" t="s">
        <v>12</v>
      </c>
      <c r="B9913">
        <v>2714068</v>
      </c>
      <c r="C9913">
        <v>2714088</v>
      </c>
      <c r="D9913" t="s">
        <v>32934</v>
      </c>
      <c r="E9913" t="s">
        <v>32935</v>
      </c>
      <c r="F9913" t="s">
        <v>15</v>
      </c>
      <c r="G9913" t="s">
        <v>16</v>
      </c>
      <c r="H9913">
        <v>50</v>
      </c>
      <c r="I9913" t="s">
        <v>32939</v>
      </c>
      <c r="J9913" t="s">
        <v>32940</v>
      </c>
      <c r="K9913" t="s">
        <v>32941</v>
      </c>
      <c r="L9913" t="s">
        <v>77925</v>
      </c>
    </row>
    <row r="9914" spans="1:12" x14ac:dyDescent="0.15">
      <c r="A9914" t="s">
        <v>12</v>
      </c>
      <c r="B9914">
        <v>2714128</v>
      </c>
      <c r="C9914">
        <v>2714148</v>
      </c>
      <c r="D9914" t="s">
        <v>32934</v>
      </c>
      <c r="E9914" t="s">
        <v>32935</v>
      </c>
      <c r="F9914" t="s">
        <v>15</v>
      </c>
      <c r="G9914" t="s">
        <v>36</v>
      </c>
      <c r="H9914">
        <v>110</v>
      </c>
      <c r="I9914" t="s">
        <v>32942</v>
      </c>
      <c r="J9914" t="s">
        <v>32943</v>
      </c>
      <c r="K9914" t="s">
        <v>32944</v>
      </c>
      <c r="L9914" t="s">
        <v>78030</v>
      </c>
    </row>
    <row r="9915" spans="1:12" x14ac:dyDescent="0.15">
      <c r="A9915" t="s">
        <v>12</v>
      </c>
      <c r="B9915">
        <v>2714164</v>
      </c>
      <c r="C9915">
        <v>2714184</v>
      </c>
      <c r="D9915" t="s">
        <v>32934</v>
      </c>
      <c r="E9915" t="s">
        <v>32935</v>
      </c>
      <c r="F9915" t="s">
        <v>15</v>
      </c>
      <c r="G9915" t="s">
        <v>32</v>
      </c>
      <c r="H9915">
        <v>146</v>
      </c>
      <c r="I9915" t="s">
        <v>32945</v>
      </c>
      <c r="J9915" t="s">
        <v>32946</v>
      </c>
      <c r="K9915" t="s">
        <v>32947</v>
      </c>
      <c r="L9915" t="s">
        <v>78063</v>
      </c>
    </row>
    <row r="9916" spans="1:12" x14ac:dyDescent="0.15">
      <c r="A9916" t="s">
        <v>12</v>
      </c>
      <c r="B9916">
        <v>2714447</v>
      </c>
      <c r="C9916">
        <v>2714467</v>
      </c>
      <c r="D9916" t="s">
        <v>32948</v>
      </c>
      <c r="E9916" t="s">
        <v>90</v>
      </c>
      <c r="F9916" t="s">
        <v>15</v>
      </c>
      <c r="G9916" t="s">
        <v>23</v>
      </c>
      <c r="H9916">
        <v>31</v>
      </c>
      <c r="I9916" t="s">
        <v>32949</v>
      </c>
      <c r="J9916" t="s">
        <v>32950</v>
      </c>
      <c r="K9916" t="s">
        <v>32951</v>
      </c>
      <c r="L9916" t="s">
        <v>77910</v>
      </c>
    </row>
    <row r="9917" spans="1:12" x14ac:dyDescent="0.15">
      <c r="A9917" t="s">
        <v>12</v>
      </c>
      <c r="B9917">
        <v>2714484</v>
      </c>
      <c r="C9917">
        <v>2714504</v>
      </c>
      <c r="D9917" t="s">
        <v>32948</v>
      </c>
      <c r="E9917" t="s">
        <v>90</v>
      </c>
      <c r="F9917" t="s">
        <v>15</v>
      </c>
      <c r="G9917" t="s">
        <v>16</v>
      </c>
      <c r="H9917">
        <v>68</v>
      </c>
      <c r="I9917" t="s">
        <v>32952</v>
      </c>
      <c r="J9917" t="s">
        <v>32953</v>
      </c>
      <c r="K9917" t="s">
        <v>32954</v>
      </c>
      <c r="L9917" t="s">
        <v>77962</v>
      </c>
    </row>
    <row r="9918" spans="1:12" x14ac:dyDescent="0.15">
      <c r="A9918" t="s">
        <v>12</v>
      </c>
      <c r="B9918">
        <v>2714509</v>
      </c>
      <c r="C9918">
        <v>2714529</v>
      </c>
      <c r="D9918" t="s">
        <v>32948</v>
      </c>
      <c r="E9918" t="s">
        <v>90</v>
      </c>
      <c r="F9918" t="s">
        <v>15</v>
      </c>
      <c r="G9918" t="s">
        <v>23</v>
      </c>
      <c r="H9918">
        <v>93</v>
      </c>
      <c r="I9918" t="s">
        <v>32955</v>
      </c>
      <c r="J9918" t="s">
        <v>32956</v>
      </c>
      <c r="K9918" t="s">
        <v>32957</v>
      </c>
      <c r="L9918" t="s">
        <v>78044</v>
      </c>
    </row>
    <row r="9919" spans="1:12" x14ac:dyDescent="0.15">
      <c r="A9919" t="s">
        <v>12</v>
      </c>
      <c r="B9919">
        <v>2714536</v>
      </c>
      <c r="C9919">
        <v>2714556</v>
      </c>
      <c r="D9919" t="s">
        <v>32948</v>
      </c>
      <c r="E9919" t="s">
        <v>90</v>
      </c>
      <c r="F9919" t="s">
        <v>15</v>
      </c>
      <c r="G9919" t="s">
        <v>32</v>
      </c>
      <c r="H9919">
        <v>120</v>
      </c>
      <c r="I9919" t="s">
        <v>32958</v>
      </c>
      <c r="J9919" t="s">
        <v>32959</v>
      </c>
      <c r="K9919" t="s">
        <v>32960</v>
      </c>
      <c r="L9919" t="s">
        <v>78047</v>
      </c>
    </row>
    <row r="9920" spans="1:12" x14ac:dyDescent="0.15">
      <c r="A9920" t="s">
        <v>12</v>
      </c>
      <c r="B9920">
        <v>2715051</v>
      </c>
      <c r="C9920">
        <v>2715071</v>
      </c>
      <c r="D9920" t="s">
        <v>32961</v>
      </c>
      <c r="E9920" t="s">
        <v>90</v>
      </c>
      <c r="F9920" t="s">
        <v>15</v>
      </c>
      <c r="G9920" t="s">
        <v>32</v>
      </c>
      <c r="H9920">
        <v>21</v>
      </c>
      <c r="I9920" t="s">
        <v>32962</v>
      </c>
      <c r="J9920" t="s">
        <v>32963</v>
      </c>
      <c r="K9920" t="s">
        <v>32964</v>
      </c>
      <c r="L9920" t="s">
        <v>78022</v>
      </c>
    </row>
    <row r="9921" spans="1:12" x14ac:dyDescent="0.15">
      <c r="A9921" t="s">
        <v>12</v>
      </c>
      <c r="B9921">
        <v>2715079</v>
      </c>
      <c r="C9921">
        <v>2715099</v>
      </c>
      <c r="D9921" t="s">
        <v>32961</v>
      </c>
      <c r="E9921" t="s">
        <v>90</v>
      </c>
      <c r="F9921" t="s">
        <v>15</v>
      </c>
      <c r="G9921" t="s">
        <v>16</v>
      </c>
      <c r="H9921">
        <v>49</v>
      </c>
      <c r="I9921" t="s">
        <v>32965</v>
      </c>
      <c r="J9921" t="s">
        <v>32966</v>
      </c>
      <c r="K9921" t="s">
        <v>32967</v>
      </c>
      <c r="L9921" t="s">
        <v>77913</v>
      </c>
    </row>
    <row r="9922" spans="1:12" x14ac:dyDescent="0.15">
      <c r="A9922" t="s">
        <v>12</v>
      </c>
      <c r="B9922">
        <v>2715104</v>
      </c>
      <c r="C9922">
        <v>2715124</v>
      </c>
      <c r="D9922" t="s">
        <v>32961</v>
      </c>
      <c r="E9922" t="s">
        <v>90</v>
      </c>
      <c r="F9922" t="s">
        <v>15</v>
      </c>
      <c r="G9922" t="s">
        <v>16</v>
      </c>
      <c r="H9922">
        <v>74</v>
      </c>
      <c r="I9922" t="s">
        <v>32968</v>
      </c>
      <c r="J9922" t="s">
        <v>32969</v>
      </c>
      <c r="K9922" t="s">
        <v>32970</v>
      </c>
      <c r="L9922" t="s">
        <v>78005</v>
      </c>
    </row>
    <row r="9923" spans="1:12" x14ac:dyDescent="0.15">
      <c r="A9923" t="s">
        <v>12</v>
      </c>
      <c r="B9923">
        <v>2715147</v>
      </c>
      <c r="C9923">
        <v>2715167</v>
      </c>
      <c r="D9923" t="s">
        <v>32961</v>
      </c>
      <c r="E9923" t="s">
        <v>90</v>
      </c>
      <c r="F9923" t="s">
        <v>15</v>
      </c>
      <c r="G9923" t="s">
        <v>36</v>
      </c>
      <c r="H9923">
        <v>117</v>
      </c>
      <c r="I9923" t="s">
        <v>32971</v>
      </c>
      <c r="J9923" t="s">
        <v>32972</v>
      </c>
      <c r="K9923" t="s">
        <v>32973</v>
      </c>
      <c r="L9923" t="s">
        <v>77930</v>
      </c>
    </row>
    <row r="9924" spans="1:12" x14ac:dyDescent="0.15">
      <c r="A9924" t="s">
        <v>12</v>
      </c>
      <c r="B9924">
        <v>2715419</v>
      </c>
      <c r="C9924">
        <v>2715439</v>
      </c>
      <c r="D9924" t="s">
        <v>32974</v>
      </c>
      <c r="E9924" t="s">
        <v>90</v>
      </c>
      <c r="F9924" t="s">
        <v>15</v>
      </c>
      <c r="G9924" t="s">
        <v>36</v>
      </c>
      <c r="H9924">
        <v>7</v>
      </c>
      <c r="I9924" t="s">
        <v>32975</v>
      </c>
      <c r="J9924" t="s">
        <v>32976</v>
      </c>
      <c r="K9924" t="s">
        <v>32977</v>
      </c>
      <c r="L9924" t="s">
        <v>77909</v>
      </c>
    </row>
    <row r="9925" spans="1:12" x14ac:dyDescent="0.15">
      <c r="A9925" t="s">
        <v>12</v>
      </c>
      <c r="B9925">
        <v>2715480</v>
      </c>
      <c r="C9925">
        <v>2715500</v>
      </c>
      <c r="D9925" t="s">
        <v>32974</v>
      </c>
      <c r="E9925" t="s">
        <v>90</v>
      </c>
      <c r="F9925" t="s">
        <v>15</v>
      </c>
      <c r="G9925" t="s">
        <v>16</v>
      </c>
      <c r="H9925">
        <v>68</v>
      </c>
      <c r="I9925" t="s">
        <v>32978</v>
      </c>
      <c r="J9925" t="s">
        <v>32979</v>
      </c>
      <c r="K9925" t="s">
        <v>32980</v>
      </c>
      <c r="L9925" t="s">
        <v>77962</v>
      </c>
    </row>
    <row r="9926" spans="1:12" x14ac:dyDescent="0.15">
      <c r="A9926" t="s">
        <v>12</v>
      </c>
      <c r="B9926">
        <v>2715501</v>
      </c>
      <c r="C9926">
        <v>2715521</v>
      </c>
      <c r="D9926" t="s">
        <v>32974</v>
      </c>
      <c r="E9926" t="s">
        <v>90</v>
      </c>
      <c r="F9926" t="s">
        <v>15</v>
      </c>
      <c r="G9926" t="s">
        <v>32</v>
      </c>
      <c r="H9926">
        <v>89</v>
      </c>
      <c r="I9926" t="s">
        <v>32981</v>
      </c>
      <c r="J9926" t="s">
        <v>32982</v>
      </c>
      <c r="K9926" t="s">
        <v>32983</v>
      </c>
      <c r="L9926" t="s">
        <v>77964</v>
      </c>
    </row>
    <row r="9927" spans="1:12" x14ac:dyDescent="0.15">
      <c r="A9927" t="s">
        <v>12</v>
      </c>
      <c r="B9927">
        <v>2715525</v>
      </c>
      <c r="C9927">
        <v>2715545</v>
      </c>
      <c r="D9927" t="s">
        <v>32974</v>
      </c>
      <c r="E9927" t="s">
        <v>90</v>
      </c>
      <c r="F9927" t="s">
        <v>15</v>
      </c>
      <c r="G9927" t="s">
        <v>16</v>
      </c>
      <c r="H9927">
        <v>113</v>
      </c>
      <c r="I9927" t="s">
        <v>32984</v>
      </c>
      <c r="J9927" t="s">
        <v>32985</v>
      </c>
      <c r="K9927" t="s">
        <v>32986</v>
      </c>
      <c r="L9927" t="s">
        <v>77986</v>
      </c>
    </row>
    <row r="9928" spans="1:12" x14ac:dyDescent="0.15">
      <c r="A9928" t="s">
        <v>12</v>
      </c>
      <c r="B9928">
        <v>2717120</v>
      </c>
      <c r="C9928">
        <v>2717140</v>
      </c>
      <c r="D9928" t="s">
        <v>32987</v>
      </c>
      <c r="E9928" t="s">
        <v>90</v>
      </c>
      <c r="F9928" t="s">
        <v>15</v>
      </c>
      <c r="G9928" t="s">
        <v>23</v>
      </c>
      <c r="H9928">
        <v>20</v>
      </c>
      <c r="I9928" t="s">
        <v>32988</v>
      </c>
      <c r="J9928" t="s">
        <v>32989</v>
      </c>
      <c r="K9928" t="s">
        <v>32990</v>
      </c>
      <c r="L9928" t="s">
        <v>77968</v>
      </c>
    </row>
    <row r="9929" spans="1:12" x14ac:dyDescent="0.15">
      <c r="A9929" t="s">
        <v>12</v>
      </c>
      <c r="B9929">
        <v>2717141</v>
      </c>
      <c r="C9929">
        <v>2717161</v>
      </c>
      <c r="D9929" t="s">
        <v>32987</v>
      </c>
      <c r="E9929" t="s">
        <v>90</v>
      </c>
      <c r="F9929" t="s">
        <v>15</v>
      </c>
      <c r="G9929" t="s">
        <v>23</v>
      </c>
      <c r="H9929">
        <v>41</v>
      </c>
      <c r="I9929" t="s">
        <v>32991</v>
      </c>
      <c r="J9929" t="s">
        <v>32992</v>
      </c>
      <c r="K9929" t="s">
        <v>32993</v>
      </c>
      <c r="L9929" t="s">
        <v>78014</v>
      </c>
    </row>
    <row r="9930" spans="1:12" x14ac:dyDescent="0.15">
      <c r="A9930" t="s">
        <v>12</v>
      </c>
      <c r="B9930">
        <v>2717164</v>
      </c>
      <c r="C9930">
        <v>2717184</v>
      </c>
      <c r="D9930" t="s">
        <v>32987</v>
      </c>
      <c r="E9930" t="s">
        <v>90</v>
      </c>
      <c r="F9930" t="s">
        <v>15</v>
      </c>
      <c r="G9930" t="s">
        <v>16</v>
      </c>
      <c r="H9930">
        <v>64</v>
      </c>
      <c r="I9930" t="s">
        <v>32994</v>
      </c>
      <c r="J9930" t="s">
        <v>32995</v>
      </c>
      <c r="K9930" t="s">
        <v>32996</v>
      </c>
      <c r="L9930" t="s">
        <v>77989</v>
      </c>
    </row>
    <row r="9931" spans="1:12" x14ac:dyDescent="0.15">
      <c r="A9931" t="s">
        <v>12</v>
      </c>
      <c r="B9931">
        <v>2717206</v>
      </c>
      <c r="C9931">
        <v>2717226</v>
      </c>
      <c r="D9931" t="s">
        <v>32987</v>
      </c>
      <c r="E9931" t="s">
        <v>90</v>
      </c>
      <c r="F9931" t="s">
        <v>15</v>
      </c>
      <c r="G9931" t="s">
        <v>16</v>
      </c>
      <c r="H9931">
        <v>106</v>
      </c>
      <c r="I9931" t="s">
        <v>32997</v>
      </c>
      <c r="J9931" t="s">
        <v>32998</v>
      </c>
      <c r="K9931" t="s">
        <v>32999</v>
      </c>
      <c r="L9931" t="s">
        <v>77914</v>
      </c>
    </row>
    <row r="9932" spans="1:12" x14ac:dyDescent="0.15">
      <c r="A9932" t="s">
        <v>12</v>
      </c>
      <c r="B9932">
        <v>2717283</v>
      </c>
      <c r="C9932">
        <v>2717303</v>
      </c>
      <c r="D9932" t="s">
        <v>33000</v>
      </c>
      <c r="E9932" t="s">
        <v>90</v>
      </c>
      <c r="F9932" t="s">
        <v>15</v>
      </c>
      <c r="G9932" t="s">
        <v>23</v>
      </c>
      <c r="H9932">
        <v>26</v>
      </c>
      <c r="I9932" t="s">
        <v>33001</v>
      </c>
      <c r="J9932" t="s">
        <v>33002</v>
      </c>
      <c r="K9932" t="s">
        <v>33003</v>
      </c>
      <c r="L9932" t="s">
        <v>78002</v>
      </c>
    </row>
    <row r="9933" spans="1:12" x14ac:dyDescent="0.15">
      <c r="A9933" t="s">
        <v>12</v>
      </c>
      <c r="B9933">
        <v>2717305</v>
      </c>
      <c r="C9933">
        <v>2717325</v>
      </c>
      <c r="D9933" t="s">
        <v>33000</v>
      </c>
      <c r="E9933" t="s">
        <v>90</v>
      </c>
      <c r="F9933" t="s">
        <v>15</v>
      </c>
      <c r="G9933" t="s">
        <v>36</v>
      </c>
      <c r="H9933">
        <v>48</v>
      </c>
      <c r="I9933" t="s">
        <v>33004</v>
      </c>
      <c r="J9933" t="s">
        <v>33005</v>
      </c>
      <c r="K9933" t="s">
        <v>33006</v>
      </c>
      <c r="L9933" t="s">
        <v>78018</v>
      </c>
    </row>
    <row r="9934" spans="1:12" x14ac:dyDescent="0.15">
      <c r="A9934" t="s">
        <v>12</v>
      </c>
      <c r="B9934">
        <v>2717339</v>
      </c>
      <c r="C9934">
        <v>2717359</v>
      </c>
      <c r="D9934" t="s">
        <v>33000</v>
      </c>
      <c r="E9934" t="s">
        <v>90</v>
      </c>
      <c r="F9934" t="s">
        <v>15</v>
      </c>
      <c r="G9934" t="s">
        <v>32</v>
      </c>
      <c r="H9934">
        <v>82</v>
      </c>
      <c r="I9934" t="s">
        <v>33007</v>
      </c>
      <c r="J9934" t="s">
        <v>33008</v>
      </c>
      <c r="K9934" t="s">
        <v>33009</v>
      </c>
      <c r="L9934" t="s">
        <v>78011</v>
      </c>
    </row>
    <row r="9935" spans="1:12" x14ac:dyDescent="0.15">
      <c r="A9935" t="s">
        <v>12</v>
      </c>
      <c r="B9935">
        <v>2717376</v>
      </c>
      <c r="C9935">
        <v>2717396</v>
      </c>
      <c r="D9935" t="s">
        <v>33000</v>
      </c>
      <c r="E9935" t="s">
        <v>90</v>
      </c>
      <c r="F9935" t="s">
        <v>15</v>
      </c>
      <c r="G9935" t="s">
        <v>23</v>
      </c>
      <c r="H9935">
        <v>119</v>
      </c>
      <c r="I9935" t="s">
        <v>33010</v>
      </c>
      <c r="J9935" t="s">
        <v>33011</v>
      </c>
      <c r="K9935" t="s">
        <v>33012</v>
      </c>
      <c r="L9935" t="s">
        <v>78058</v>
      </c>
    </row>
    <row r="9936" spans="1:12" x14ac:dyDescent="0.15">
      <c r="A9936" t="s">
        <v>12</v>
      </c>
      <c r="B9936">
        <v>2718651</v>
      </c>
      <c r="C9936">
        <v>2718671</v>
      </c>
      <c r="D9936" t="s">
        <v>33013</v>
      </c>
      <c r="E9936" t="s">
        <v>90</v>
      </c>
      <c r="F9936" t="s">
        <v>15</v>
      </c>
      <c r="G9936" t="s">
        <v>36</v>
      </c>
      <c r="H9936">
        <v>0</v>
      </c>
      <c r="I9936" t="s">
        <v>33014</v>
      </c>
      <c r="J9936" t="s">
        <v>33015</v>
      </c>
      <c r="K9936" t="s">
        <v>33016</v>
      </c>
      <c r="L9936" t="s">
        <v>77980</v>
      </c>
    </row>
    <row r="9937" spans="1:12" x14ac:dyDescent="0.15">
      <c r="A9937" t="s">
        <v>12</v>
      </c>
      <c r="B9937">
        <v>2718681</v>
      </c>
      <c r="C9937">
        <v>2718701</v>
      </c>
      <c r="D9937" t="s">
        <v>33013</v>
      </c>
      <c r="E9937" t="s">
        <v>90</v>
      </c>
      <c r="F9937" t="s">
        <v>15</v>
      </c>
      <c r="G9937" t="s">
        <v>16</v>
      </c>
      <c r="H9937">
        <v>30</v>
      </c>
      <c r="I9937" t="s">
        <v>33017</v>
      </c>
      <c r="J9937" t="s">
        <v>33018</v>
      </c>
      <c r="K9937" t="s">
        <v>33019</v>
      </c>
      <c r="L9937" t="s">
        <v>77984</v>
      </c>
    </row>
    <row r="9938" spans="1:12" x14ac:dyDescent="0.15">
      <c r="A9938" t="s">
        <v>12</v>
      </c>
      <c r="B9938">
        <v>2718707</v>
      </c>
      <c r="C9938">
        <v>2718727</v>
      </c>
      <c r="D9938" t="s">
        <v>33013</v>
      </c>
      <c r="E9938" t="s">
        <v>90</v>
      </c>
      <c r="F9938" t="s">
        <v>15</v>
      </c>
      <c r="G9938" t="s">
        <v>32</v>
      </c>
      <c r="H9938">
        <v>56</v>
      </c>
      <c r="I9938" t="s">
        <v>33020</v>
      </c>
      <c r="J9938" t="s">
        <v>33021</v>
      </c>
      <c r="K9938" t="s">
        <v>33022</v>
      </c>
      <c r="L9938" t="s">
        <v>77971</v>
      </c>
    </row>
    <row r="9939" spans="1:12" x14ac:dyDescent="0.15">
      <c r="A9939" t="s">
        <v>12</v>
      </c>
      <c r="B9939">
        <v>2718747</v>
      </c>
      <c r="C9939">
        <v>2718767</v>
      </c>
      <c r="D9939" t="s">
        <v>33013</v>
      </c>
      <c r="E9939" t="s">
        <v>90</v>
      </c>
      <c r="F9939" t="s">
        <v>15</v>
      </c>
      <c r="G9939" t="s">
        <v>23</v>
      </c>
      <c r="H9939">
        <v>96</v>
      </c>
      <c r="I9939" t="s">
        <v>33023</v>
      </c>
      <c r="J9939" t="s">
        <v>33024</v>
      </c>
      <c r="K9939" t="s">
        <v>33025</v>
      </c>
      <c r="L9939" t="s">
        <v>77912</v>
      </c>
    </row>
    <row r="9940" spans="1:12" x14ac:dyDescent="0.15">
      <c r="A9940" t="s">
        <v>12</v>
      </c>
      <c r="B9940">
        <v>2719578</v>
      </c>
      <c r="C9940">
        <v>2719598</v>
      </c>
      <c r="D9940" t="s">
        <v>33026</v>
      </c>
      <c r="E9940" t="s">
        <v>90</v>
      </c>
      <c r="F9940" t="s">
        <v>15</v>
      </c>
      <c r="G9940" t="s">
        <v>32</v>
      </c>
      <c r="H9940">
        <v>40</v>
      </c>
      <c r="I9940" t="s">
        <v>33027</v>
      </c>
      <c r="J9940" t="s">
        <v>33028</v>
      </c>
      <c r="K9940" t="s">
        <v>33029</v>
      </c>
      <c r="L9940" t="s">
        <v>77952</v>
      </c>
    </row>
    <row r="9941" spans="1:12" x14ac:dyDescent="0.15">
      <c r="A9941" t="s">
        <v>12</v>
      </c>
      <c r="B9941">
        <v>2719600</v>
      </c>
      <c r="C9941">
        <v>2719620</v>
      </c>
      <c r="D9941" t="s">
        <v>33026</v>
      </c>
      <c r="E9941" t="s">
        <v>90</v>
      </c>
      <c r="F9941" t="s">
        <v>15</v>
      </c>
      <c r="G9941" t="s">
        <v>32</v>
      </c>
      <c r="H9941">
        <v>62</v>
      </c>
      <c r="I9941" t="s">
        <v>33030</v>
      </c>
      <c r="J9941" t="s">
        <v>33031</v>
      </c>
      <c r="K9941" t="s">
        <v>33032</v>
      </c>
      <c r="L9941" t="s">
        <v>77949</v>
      </c>
    </row>
    <row r="9942" spans="1:12" x14ac:dyDescent="0.15">
      <c r="A9942" t="s">
        <v>12</v>
      </c>
      <c r="B9942">
        <v>2719669</v>
      </c>
      <c r="C9942">
        <v>2719689</v>
      </c>
      <c r="D9942" t="s">
        <v>33026</v>
      </c>
      <c r="E9942" t="s">
        <v>90</v>
      </c>
      <c r="F9942" t="s">
        <v>15</v>
      </c>
      <c r="G9942" t="s">
        <v>16</v>
      </c>
      <c r="H9942">
        <v>131</v>
      </c>
      <c r="I9942" t="s">
        <v>33033</v>
      </c>
      <c r="J9942" t="s">
        <v>33034</v>
      </c>
      <c r="K9942" t="s">
        <v>33035</v>
      </c>
      <c r="L9942" t="s">
        <v>77941</v>
      </c>
    </row>
    <row r="9943" spans="1:12" x14ac:dyDescent="0.15">
      <c r="A9943" t="s">
        <v>12</v>
      </c>
      <c r="B9943">
        <v>2719728</v>
      </c>
      <c r="C9943">
        <v>2719748</v>
      </c>
      <c r="D9943" t="s">
        <v>33026</v>
      </c>
      <c r="E9943" t="s">
        <v>90</v>
      </c>
      <c r="F9943" t="s">
        <v>15</v>
      </c>
      <c r="G9943" t="s">
        <v>16</v>
      </c>
      <c r="H9943">
        <v>190</v>
      </c>
      <c r="I9943" t="s">
        <v>33036</v>
      </c>
      <c r="J9943" t="s">
        <v>33037</v>
      </c>
      <c r="K9943" t="s">
        <v>33038</v>
      </c>
      <c r="L9943" t="s">
        <v>78095</v>
      </c>
    </row>
    <row r="9944" spans="1:12" x14ac:dyDescent="0.15">
      <c r="A9944" t="s">
        <v>12</v>
      </c>
      <c r="B9944">
        <v>2720898</v>
      </c>
      <c r="C9944">
        <v>2720918</v>
      </c>
      <c r="D9944" t="s">
        <v>33039</v>
      </c>
      <c r="E9944" t="s">
        <v>90</v>
      </c>
      <c r="F9944" t="s">
        <v>15</v>
      </c>
      <c r="G9944" t="s">
        <v>32</v>
      </c>
      <c r="H9944">
        <v>6</v>
      </c>
      <c r="I9944" t="s">
        <v>33040</v>
      </c>
      <c r="J9944" t="s">
        <v>33041</v>
      </c>
      <c r="K9944" t="s">
        <v>33042</v>
      </c>
      <c r="L9944" t="s">
        <v>78025</v>
      </c>
    </row>
    <row r="9945" spans="1:12" x14ac:dyDescent="0.15">
      <c r="A9945" t="s">
        <v>12</v>
      </c>
      <c r="B9945">
        <v>2720919</v>
      </c>
      <c r="C9945">
        <v>2720939</v>
      </c>
      <c r="D9945" t="s">
        <v>33039</v>
      </c>
      <c r="E9945" t="s">
        <v>90</v>
      </c>
      <c r="F9945" t="s">
        <v>15</v>
      </c>
      <c r="G9945" t="s">
        <v>36</v>
      </c>
      <c r="H9945">
        <v>27</v>
      </c>
      <c r="I9945" t="s">
        <v>33043</v>
      </c>
      <c r="J9945" t="s">
        <v>33044</v>
      </c>
      <c r="K9945" t="s">
        <v>33045</v>
      </c>
      <c r="L9945" t="s">
        <v>78013</v>
      </c>
    </row>
    <row r="9946" spans="1:12" x14ac:dyDescent="0.15">
      <c r="A9946" t="s">
        <v>12</v>
      </c>
      <c r="B9946">
        <v>2720944</v>
      </c>
      <c r="C9946">
        <v>2720964</v>
      </c>
      <c r="D9946" t="s">
        <v>33039</v>
      </c>
      <c r="E9946" t="s">
        <v>90</v>
      </c>
      <c r="F9946" t="s">
        <v>15</v>
      </c>
      <c r="G9946" t="s">
        <v>16</v>
      </c>
      <c r="H9946">
        <v>52</v>
      </c>
      <c r="I9946" t="s">
        <v>33046</v>
      </c>
      <c r="J9946" t="s">
        <v>33047</v>
      </c>
      <c r="K9946" t="s">
        <v>33048</v>
      </c>
      <c r="L9946" t="s">
        <v>77959</v>
      </c>
    </row>
    <row r="9947" spans="1:12" x14ac:dyDescent="0.15">
      <c r="A9947" t="s">
        <v>12</v>
      </c>
      <c r="B9947">
        <v>2720964</v>
      </c>
      <c r="C9947">
        <v>2720984</v>
      </c>
      <c r="D9947" t="s">
        <v>33039</v>
      </c>
      <c r="E9947" t="s">
        <v>90</v>
      </c>
      <c r="F9947" t="s">
        <v>15</v>
      </c>
      <c r="G9947" t="s">
        <v>36</v>
      </c>
      <c r="H9947">
        <v>72</v>
      </c>
      <c r="I9947" t="s">
        <v>33049</v>
      </c>
      <c r="J9947" t="s">
        <v>33050</v>
      </c>
      <c r="K9947" t="s">
        <v>33051</v>
      </c>
      <c r="L9947" t="s">
        <v>78066</v>
      </c>
    </row>
    <row r="9948" spans="1:12" x14ac:dyDescent="0.15">
      <c r="A9948" t="s">
        <v>12</v>
      </c>
      <c r="B9948">
        <v>2721503</v>
      </c>
      <c r="C9948">
        <v>2721523</v>
      </c>
      <c r="D9948" t="s">
        <v>33052</v>
      </c>
      <c r="E9948" t="s">
        <v>90</v>
      </c>
      <c r="F9948" t="s">
        <v>15</v>
      </c>
      <c r="G9948" t="s">
        <v>23</v>
      </c>
      <c r="H9948">
        <v>34</v>
      </c>
      <c r="I9948" t="s">
        <v>33053</v>
      </c>
      <c r="J9948" t="s">
        <v>33054</v>
      </c>
      <c r="K9948" t="s">
        <v>33055</v>
      </c>
      <c r="L9948" t="s">
        <v>77999</v>
      </c>
    </row>
    <row r="9949" spans="1:12" x14ac:dyDescent="0.15">
      <c r="A9949" t="s">
        <v>12</v>
      </c>
      <c r="B9949">
        <v>2721536</v>
      </c>
      <c r="C9949">
        <v>2721556</v>
      </c>
      <c r="D9949" t="s">
        <v>33052</v>
      </c>
      <c r="E9949" t="s">
        <v>90</v>
      </c>
      <c r="F9949" t="s">
        <v>15</v>
      </c>
      <c r="G9949" t="s">
        <v>32</v>
      </c>
      <c r="H9949">
        <v>67</v>
      </c>
      <c r="I9949" t="s">
        <v>33056</v>
      </c>
      <c r="J9949" t="s">
        <v>33057</v>
      </c>
      <c r="K9949" t="s">
        <v>33058</v>
      </c>
      <c r="L9949" t="s">
        <v>77981</v>
      </c>
    </row>
    <row r="9950" spans="1:12" x14ac:dyDescent="0.15">
      <c r="A9950" t="s">
        <v>12</v>
      </c>
      <c r="B9950">
        <v>2721563</v>
      </c>
      <c r="C9950">
        <v>2721583</v>
      </c>
      <c r="D9950" t="s">
        <v>33052</v>
      </c>
      <c r="E9950" t="s">
        <v>90</v>
      </c>
      <c r="F9950" t="s">
        <v>15</v>
      </c>
      <c r="G9950" t="s">
        <v>16</v>
      </c>
      <c r="H9950">
        <v>94</v>
      </c>
      <c r="I9950" t="s">
        <v>33059</v>
      </c>
      <c r="J9950" t="s">
        <v>33060</v>
      </c>
      <c r="K9950" t="s">
        <v>33061</v>
      </c>
      <c r="L9950" t="s">
        <v>77927</v>
      </c>
    </row>
    <row r="9951" spans="1:12" x14ac:dyDescent="0.15">
      <c r="A9951" t="s">
        <v>12</v>
      </c>
      <c r="B9951">
        <v>2721594</v>
      </c>
      <c r="C9951">
        <v>2721614</v>
      </c>
      <c r="D9951" t="s">
        <v>33052</v>
      </c>
      <c r="E9951" t="s">
        <v>90</v>
      </c>
      <c r="F9951" t="s">
        <v>15</v>
      </c>
      <c r="G9951" t="s">
        <v>32</v>
      </c>
      <c r="H9951">
        <v>125</v>
      </c>
      <c r="I9951" t="s">
        <v>33062</v>
      </c>
      <c r="J9951" t="s">
        <v>33063</v>
      </c>
      <c r="K9951" t="s">
        <v>33064</v>
      </c>
      <c r="L9951" t="s">
        <v>78034</v>
      </c>
    </row>
    <row r="9952" spans="1:12" x14ac:dyDescent="0.15">
      <c r="A9952" t="s">
        <v>12</v>
      </c>
      <c r="B9952">
        <v>2721804</v>
      </c>
      <c r="C9952">
        <v>2721824</v>
      </c>
      <c r="D9952" t="s">
        <v>33065</v>
      </c>
      <c r="E9952" t="s">
        <v>90</v>
      </c>
      <c r="F9952" t="s">
        <v>15</v>
      </c>
      <c r="G9952" t="s">
        <v>16</v>
      </c>
      <c r="H9952">
        <v>14</v>
      </c>
      <c r="I9952" t="s">
        <v>33066</v>
      </c>
      <c r="J9952" t="s">
        <v>33067</v>
      </c>
      <c r="K9952" t="s">
        <v>33068</v>
      </c>
      <c r="L9952" t="s">
        <v>77924</v>
      </c>
    </row>
    <row r="9953" spans="1:12" x14ac:dyDescent="0.15">
      <c r="A9953" t="s">
        <v>12</v>
      </c>
      <c r="B9953">
        <v>2721852</v>
      </c>
      <c r="C9953">
        <v>2721872</v>
      </c>
      <c r="D9953" t="s">
        <v>33065</v>
      </c>
      <c r="E9953" t="s">
        <v>90</v>
      </c>
      <c r="F9953" t="s">
        <v>15</v>
      </c>
      <c r="G9953" t="s">
        <v>36</v>
      </c>
      <c r="H9953">
        <v>62</v>
      </c>
      <c r="I9953" t="s">
        <v>33069</v>
      </c>
      <c r="J9953" t="s">
        <v>33070</v>
      </c>
      <c r="K9953" t="s">
        <v>33071</v>
      </c>
      <c r="L9953" t="s">
        <v>77949</v>
      </c>
    </row>
    <row r="9954" spans="1:12" x14ac:dyDescent="0.15">
      <c r="A9954" t="s">
        <v>12</v>
      </c>
      <c r="B9954">
        <v>2721878</v>
      </c>
      <c r="C9954">
        <v>2721898</v>
      </c>
      <c r="D9954" t="s">
        <v>33065</v>
      </c>
      <c r="E9954" t="s">
        <v>90</v>
      </c>
      <c r="F9954" t="s">
        <v>15</v>
      </c>
      <c r="G9954" t="s">
        <v>23</v>
      </c>
      <c r="H9954">
        <v>88</v>
      </c>
      <c r="I9954" t="s">
        <v>33072</v>
      </c>
      <c r="J9954" t="s">
        <v>33073</v>
      </c>
      <c r="K9954" t="s">
        <v>33074</v>
      </c>
      <c r="L9954" t="s">
        <v>77923</v>
      </c>
    </row>
    <row r="9955" spans="1:12" x14ac:dyDescent="0.15">
      <c r="A9955" t="s">
        <v>12</v>
      </c>
      <c r="B9955">
        <v>2721908</v>
      </c>
      <c r="C9955">
        <v>2721928</v>
      </c>
      <c r="D9955" t="s">
        <v>33065</v>
      </c>
      <c r="E9955" t="s">
        <v>90</v>
      </c>
      <c r="F9955" t="s">
        <v>15</v>
      </c>
      <c r="G9955" t="s">
        <v>16</v>
      </c>
      <c r="H9955">
        <v>118</v>
      </c>
      <c r="I9955" t="s">
        <v>33075</v>
      </c>
      <c r="J9955" t="s">
        <v>33076</v>
      </c>
      <c r="K9955" t="s">
        <v>33077</v>
      </c>
      <c r="L9955" t="s">
        <v>77973</v>
      </c>
    </row>
    <row r="9956" spans="1:12" x14ac:dyDescent="0.15">
      <c r="A9956" t="s">
        <v>12</v>
      </c>
      <c r="B9956">
        <v>2722940</v>
      </c>
      <c r="C9956">
        <v>2722960</v>
      </c>
      <c r="D9956" t="s">
        <v>33078</v>
      </c>
      <c r="E9956" t="s">
        <v>90</v>
      </c>
      <c r="F9956" t="s">
        <v>15</v>
      </c>
      <c r="G9956" t="s">
        <v>16</v>
      </c>
      <c r="H9956">
        <v>7</v>
      </c>
      <c r="I9956" t="s">
        <v>33079</v>
      </c>
      <c r="J9956" t="s">
        <v>33080</v>
      </c>
      <c r="K9956" t="s">
        <v>33081</v>
      </c>
      <c r="L9956" t="s">
        <v>77909</v>
      </c>
    </row>
    <row r="9957" spans="1:12" x14ac:dyDescent="0.15">
      <c r="A9957" t="s">
        <v>12</v>
      </c>
      <c r="B9957">
        <v>2722970</v>
      </c>
      <c r="C9957">
        <v>2722990</v>
      </c>
      <c r="D9957" t="s">
        <v>33078</v>
      </c>
      <c r="E9957" t="s">
        <v>90</v>
      </c>
      <c r="F9957" t="s">
        <v>15</v>
      </c>
      <c r="G9957" t="s">
        <v>32</v>
      </c>
      <c r="H9957">
        <v>37</v>
      </c>
      <c r="I9957" t="s">
        <v>33082</v>
      </c>
      <c r="J9957" t="s">
        <v>33083</v>
      </c>
      <c r="K9957" t="s">
        <v>33084</v>
      </c>
      <c r="L9957" t="s">
        <v>77906</v>
      </c>
    </row>
    <row r="9958" spans="1:12" x14ac:dyDescent="0.15">
      <c r="A9958" t="s">
        <v>12</v>
      </c>
      <c r="B9958">
        <v>2722999</v>
      </c>
      <c r="C9958">
        <v>2723019</v>
      </c>
      <c r="D9958" t="s">
        <v>33078</v>
      </c>
      <c r="E9958" t="s">
        <v>90</v>
      </c>
      <c r="F9958" t="s">
        <v>15</v>
      </c>
      <c r="G9958" t="s">
        <v>16</v>
      </c>
      <c r="H9958">
        <v>66</v>
      </c>
      <c r="I9958" t="s">
        <v>33085</v>
      </c>
      <c r="J9958" t="s">
        <v>33086</v>
      </c>
      <c r="K9958" t="s">
        <v>33087</v>
      </c>
      <c r="L9958" t="s">
        <v>77928</v>
      </c>
    </row>
    <row r="9959" spans="1:12" x14ac:dyDescent="0.15">
      <c r="A9959" t="s">
        <v>12</v>
      </c>
      <c r="B9959">
        <v>2723042</v>
      </c>
      <c r="C9959">
        <v>2723062</v>
      </c>
      <c r="D9959" t="s">
        <v>33078</v>
      </c>
      <c r="E9959" t="s">
        <v>90</v>
      </c>
      <c r="F9959" t="s">
        <v>15</v>
      </c>
      <c r="G9959" t="s">
        <v>16</v>
      </c>
      <c r="H9959">
        <v>109</v>
      </c>
      <c r="I9959" t="s">
        <v>33088</v>
      </c>
      <c r="J9959" t="s">
        <v>33089</v>
      </c>
      <c r="K9959" t="s">
        <v>33090</v>
      </c>
      <c r="L9959" t="s">
        <v>77947</v>
      </c>
    </row>
    <row r="9960" spans="1:12" x14ac:dyDescent="0.15">
      <c r="A9960" t="s">
        <v>12</v>
      </c>
      <c r="B9960">
        <v>2723322</v>
      </c>
      <c r="C9960">
        <v>2723342</v>
      </c>
      <c r="D9960" t="s">
        <v>33091</v>
      </c>
      <c r="E9960" t="s">
        <v>90</v>
      </c>
      <c r="F9960" t="s">
        <v>15</v>
      </c>
      <c r="G9960" t="s">
        <v>23</v>
      </c>
      <c r="H9960">
        <v>11</v>
      </c>
      <c r="I9960" t="s">
        <v>33092</v>
      </c>
      <c r="J9960" t="s">
        <v>33093</v>
      </c>
      <c r="K9960" t="s">
        <v>33094</v>
      </c>
      <c r="L9960" t="s">
        <v>77974</v>
      </c>
    </row>
    <row r="9961" spans="1:12" x14ac:dyDescent="0.15">
      <c r="A9961" t="s">
        <v>12</v>
      </c>
      <c r="B9961">
        <v>2723348</v>
      </c>
      <c r="C9961">
        <v>2723368</v>
      </c>
      <c r="D9961" t="s">
        <v>33091</v>
      </c>
      <c r="E9961" t="s">
        <v>90</v>
      </c>
      <c r="F9961" t="s">
        <v>15</v>
      </c>
      <c r="G9961" t="s">
        <v>23</v>
      </c>
      <c r="H9961">
        <v>37</v>
      </c>
      <c r="I9961" t="s">
        <v>33095</v>
      </c>
      <c r="J9961" t="s">
        <v>33096</v>
      </c>
      <c r="K9961" t="s">
        <v>33097</v>
      </c>
      <c r="L9961" t="s">
        <v>77906</v>
      </c>
    </row>
    <row r="9962" spans="1:12" x14ac:dyDescent="0.15">
      <c r="A9962" t="s">
        <v>12</v>
      </c>
      <c r="B9962">
        <v>2723386</v>
      </c>
      <c r="C9962">
        <v>2723406</v>
      </c>
      <c r="D9962" t="s">
        <v>33091</v>
      </c>
      <c r="E9962" t="s">
        <v>90</v>
      </c>
      <c r="F9962" t="s">
        <v>15</v>
      </c>
      <c r="G9962" t="s">
        <v>32</v>
      </c>
      <c r="H9962">
        <v>75</v>
      </c>
      <c r="I9962" t="s">
        <v>33098</v>
      </c>
      <c r="J9962" t="s">
        <v>33099</v>
      </c>
      <c r="K9962" t="s">
        <v>33100</v>
      </c>
      <c r="L9962" t="s">
        <v>78027</v>
      </c>
    </row>
    <row r="9963" spans="1:12" x14ac:dyDescent="0.15">
      <c r="A9963" t="s">
        <v>12</v>
      </c>
      <c r="B9963">
        <v>2723409</v>
      </c>
      <c r="C9963">
        <v>2723429</v>
      </c>
      <c r="D9963" t="s">
        <v>33091</v>
      </c>
      <c r="E9963" t="s">
        <v>90</v>
      </c>
      <c r="F9963" t="s">
        <v>15</v>
      </c>
      <c r="G9963" t="s">
        <v>23</v>
      </c>
      <c r="H9963">
        <v>98</v>
      </c>
      <c r="I9963" t="s">
        <v>33101</v>
      </c>
      <c r="J9963" t="s">
        <v>33102</v>
      </c>
      <c r="K9963" t="s">
        <v>33103</v>
      </c>
      <c r="L9963" t="s">
        <v>78048</v>
      </c>
    </row>
    <row r="9964" spans="1:12" x14ac:dyDescent="0.15">
      <c r="A9964" t="s">
        <v>12</v>
      </c>
      <c r="B9964">
        <v>2724145</v>
      </c>
      <c r="C9964">
        <v>2724165</v>
      </c>
      <c r="D9964" t="s">
        <v>33104</v>
      </c>
      <c r="E9964" t="s">
        <v>90</v>
      </c>
      <c r="F9964" t="s">
        <v>15</v>
      </c>
      <c r="G9964" t="s">
        <v>32</v>
      </c>
      <c r="H9964">
        <v>11</v>
      </c>
      <c r="I9964" t="s">
        <v>33105</v>
      </c>
      <c r="J9964" t="s">
        <v>33106</v>
      </c>
      <c r="K9964" t="s">
        <v>33107</v>
      </c>
      <c r="L9964" t="s">
        <v>77974</v>
      </c>
    </row>
    <row r="9965" spans="1:12" x14ac:dyDescent="0.15">
      <c r="A9965" t="s">
        <v>12</v>
      </c>
      <c r="B9965">
        <v>2724176</v>
      </c>
      <c r="C9965">
        <v>2724196</v>
      </c>
      <c r="D9965" t="s">
        <v>33104</v>
      </c>
      <c r="E9965" t="s">
        <v>90</v>
      </c>
      <c r="F9965" t="s">
        <v>15</v>
      </c>
      <c r="G9965" t="s">
        <v>16</v>
      </c>
      <c r="H9965">
        <v>42</v>
      </c>
      <c r="I9965" t="s">
        <v>33108</v>
      </c>
      <c r="J9965" t="s">
        <v>33109</v>
      </c>
      <c r="K9965" t="s">
        <v>33110</v>
      </c>
      <c r="L9965" t="s">
        <v>77945</v>
      </c>
    </row>
    <row r="9966" spans="1:12" x14ac:dyDescent="0.15">
      <c r="A9966" t="s">
        <v>12</v>
      </c>
      <c r="B9966">
        <v>2724210</v>
      </c>
      <c r="C9966">
        <v>2724230</v>
      </c>
      <c r="D9966" t="s">
        <v>33104</v>
      </c>
      <c r="E9966" t="s">
        <v>90</v>
      </c>
      <c r="F9966" t="s">
        <v>15</v>
      </c>
      <c r="G9966" t="s">
        <v>36</v>
      </c>
      <c r="H9966">
        <v>76</v>
      </c>
      <c r="I9966" t="s">
        <v>33111</v>
      </c>
      <c r="J9966" t="s">
        <v>33112</v>
      </c>
      <c r="K9966" t="s">
        <v>33113</v>
      </c>
      <c r="L9966" t="s">
        <v>77985</v>
      </c>
    </row>
    <row r="9967" spans="1:12" x14ac:dyDescent="0.15">
      <c r="A9967" t="s">
        <v>12</v>
      </c>
      <c r="B9967">
        <v>2724231</v>
      </c>
      <c r="C9967">
        <v>2724251</v>
      </c>
      <c r="D9967" t="s">
        <v>33104</v>
      </c>
      <c r="E9967" t="s">
        <v>90</v>
      </c>
      <c r="F9967" t="s">
        <v>15</v>
      </c>
      <c r="G9967" t="s">
        <v>36</v>
      </c>
      <c r="H9967">
        <v>97</v>
      </c>
      <c r="I9967" t="s">
        <v>33114</v>
      </c>
      <c r="J9967" t="s">
        <v>33115</v>
      </c>
      <c r="K9967" t="s">
        <v>33116</v>
      </c>
      <c r="L9967" t="s">
        <v>78010</v>
      </c>
    </row>
    <row r="9968" spans="1:12" x14ac:dyDescent="0.15">
      <c r="A9968" t="s">
        <v>12</v>
      </c>
      <c r="B9968">
        <v>2724715</v>
      </c>
      <c r="C9968">
        <v>2724735</v>
      </c>
      <c r="D9968" t="s">
        <v>33117</v>
      </c>
      <c r="E9968" t="s">
        <v>90</v>
      </c>
      <c r="F9968" t="s">
        <v>15</v>
      </c>
      <c r="G9968" t="s">
        <v>16</v>
      </c>
      <c r="H9968">
        <v>31</v>
      </c>
      <c r="I9968" t="s">
        <v>33118</v>
      </c>
      <c r="J9968" t="s">
        <v>33119</v>
      </c>
      <c r="K9968" t="s">
        <v>33120</v>
      </c>
      <c r="L9968" t="s">
        <v>77910</v>
      </c>
    </row>
    <row r="9969" spans="1:12" x14ac:dyDescent="0.15">
      <c r="A9969" t="s">
        <v>12</v>
      </c>
      <c r="B9969">
        <v>2724748</v>
      </c>
      <c r="C9969">
        <v>2724768</v>
      </c>
      <c r="D9969" t="s">
        <v>33117</v>
      </c>
      <c r="E9969" t="s">
        <v>90</v>
      </c>
      <c r="F9969" t="s">
        <v>15</v>
      </c>
      <c r="G9969" t="s">
        <v>16</v>
      </c>
      <c r="H9969">
        <v>64</v>
      </c>
      <c r="I9969" t="s">
        <v>33121</v>
      </c>
      <c r="J9969" t="s">
        <v>33122</v>
      </c>
      <c r="K9969" t="s">
        <v>33123</v>
      </c>
      <c r="L9969" t="s">
        <v>77989</v>
      </c>
    </row>
    <row r="9970" spans="1:12" x14ac:dyDescent="0.15">
      <c r="A9970" t="s">
        <v>12</v>
      </c>
      <c r="B9970">
        <v>2724784</v>
      </c>
      <c r="C9970">
        <v>2724804</v>
      </c>
      <c r="D9970" t="s">
        <v>33117</v>
      </c>
      <c r="E9970" t="s">
        <v>90</v>
      </c>
      <c r="F9970" t="s">
        <v>15</v>
      </c>
      <c r="G9970" t="s">
        <v>16</v>
      </c>
      <c r="H9970">
        <v>100</v>
      </c>
      <c r="I9970" t="s">
        <v>33124</v>
      </c>
      <c r="J9970" t="s">
        <v>33125</v>
      </c>
      <c r="K9970" t="s">
        <v>33126</v>
      </c>
      <c r="L9970" t="s">
        <v>77953</v>
      </c>
    </row>
    <row r="9971" spans="1:12" x14ac:dyDescent="0.15">
      <c r="A9971" t="s">
        <v>12</v>
      </c>
      <c r="B9971">
        <v>2724823</v>
      </c>
      <c r="C9971">
        <v>2724843</v>
      </c>
      <c r="D9971" t="s">
        <v>33117</v>
      </c>
      <c r="E9971" t="s">
        <v>90</v>
      </c>
      <c r="F9971" t="s">
        <v>15</v>
      </c>
      <c r="G9971" t="s">
        <v>32</v>
      </c>
      <c r="H9971">
        <v>139</v>
      </c>
      <c r="I9971" t="s">
        <v>33127</v>
      </c>
      <c r="J9971" t="s">
        <v>33128</v>
      </c>
      <c r="K9971" t="s">
        <v>33129</v>
      </c>
      <c r="L9971" t="s">
        <v>78029</v>
      </c>
    </row>
    <row r="9972" spans="1:12" x14ac:dyDescent="0.15">
      <c r="A9972" t="s">
        <v>12</v>
      </c>
      <c r="B9972">
        <v>2725189</v>
      </c>
      <c r="C9972">
        <v>2725209</v>
      </c>
      <c r="D9972" t="s">
        <v>33130</v>
      </c>
      <c r="E9972" t="s">
        <v>90</v>
      </c>
      <c r="F9972" t="s">
        <v>15</v>
      </c>
      <c r="G9972" t="s">
        <v>36</v>
      </c>
      <c r="H9972">
        <v>8</v>
      </c>
      <c r="I9972" t="s">
        <v>33131</v>
      </c>
      <c r="J9972" t="s">
        <v>33132</v>
      </c>
      <c r="K9972" t="s">
        <v>33133</v>
      </c>
      <c r="L9972" t="s">
        <v>77955</v>
      </c>
    </row>
    <row r="9973" spans="1:12" x14ac:dyDescent="0.15">
      <c r="A9973" t="s">
        <v>12</v>
      </c>
      <c r="B9973">
        <v>2725219</v>
      </c>
      <c r="C9973">
        <v>2725239</v>
      </c>
      <c r="D9973" t="s">
        <v>33130</v>
      </c>
      <c r="E9973" t="s">
        <v>90</v>
      </c>
      <c r="F9973" t="s">
        <v>15</v>
      </c>
      <c r="G9973" t="s">
        <v>23</v>
      </c>
      <c r="H9973">
        <v>38</v>
      </c>
      <c r="I9973" t="s">
        <v>33134</v>
      </c>
      <c r="J9973" t="s">
        <v>33135</v>
      </c>
      <c r="K9973" t="s">
        <v>33136</v>
      </c>
      <c r="L9973" t="s">
        <v>78008</v>
      </c>
    </row>
    <row r="9974" spans="1:12" x14ac:dyDescent="0.15">
      <c r="A9974" t="s">
        <v>12</v>
      </c>
      <c r="B9974">
        <v>2725248</v>
      </c>
      <c r="C9974">
        <v>2725268</v>
      </c>
      <c r="D9974" t="s">
        <v>33130</v>
      </c>
      <c r="E9974" t="s">
        <v>90</v>
      </c>
      <c r="F9974" t="s">
        <v>15</v>
      </c>
      <c r="G9974" t="s">
        <v>36</v>
      </c>
      <c r="H9974">
        <v>67</v>
      </c>
      <c r="I9974" t="s">
        <v>33137</v>
      </c>
      <c r="J9974" t="s">
        <v>33138</v>
      </c>
      <c r="K9974" t="s">
        <v>33139</v>
      </c>
      <c r="L9974" t="s">
        <v>77981</v>
      </c>
    </row>
    <row r="9975" spans="1:12" x14ac:dyDescent="0.15">
      <c r="A9975" t="s">
        <v>12</v>
      </c>
      <c r="B9975">
        <v>2725273</v>
      </c>
      <c r="C9975">
        <v>2725293</v>
      </c>
      <c r="D9975" t="s">
        <v>33130</v>
      </c>
      <c r="E9975" t="s">
        <v>90</v>
      </c>
      <c r="F9975" t="s">
        <v>15</v>
      </c>
      <c r="G9975" t="s">
        <v>23</v>
      </c>
      <c r="H9975">
        <v>92</v>
      </c>
      <c r="I9975" t="s">
        <v>33140</v>
      </c>
      <c r="J9975" t="s">
        <v>33141</v>
      </c>
      <c r="K9975" t="s">
        <v>33142</v>
      </c>
      <c r="L9975" t="s">
        <v>78032</v>
      </c>
    </row>
    <row r="9976" spans="1:12" x14ac:dyDescent="0.15">
      <c r="A9976" t="s">
        <v>12</v>
      </c>
      <c r="B9976">
        <v>2726081</v>
      </c>
      <c r="C9976">
        <v>2726101</v>
      </c>
      <c r="D9976" t="s">
        <v>33143</v>
      </c>
      <c r="E9976" t="s">
        <v>90</v>
      </c>
      <c r="F9976" t="s">
        <v>76</v>
      </c>
      <c r="G9976" t="s">
        <v>23</v>
      </c>
      <c r="H9976">
        <v>0</v>
      </c>
      <c r="I9976" t="s">
        <v>33144</v>
      </c>
      <c r="J9976" t="s">
        <v>33145</v>
      </c>
      <c r="K9976" t="s">
        <v>33146</v>
      </c>
      <c r="L9976" t="s">
        <v>77980</v>
      </c>
    </row>
    <row r="9977" spans="1:12" x14ac:dyDescent="0.15">
      <c r="A9977" t="s">
        <v>12</v>
      </c>
      <c r="B9977">
        <v>2726028</v>
      </c>
      <c r="C9977">
        <v>2726048</v>
      </c>
      <c r="D9977" t="s">
        <v>33143</v>
      </c>
      <c r="E9977" t="s">
        <v>90</v>
      </c>
      <c r="F9977" t="s">
        <v>76</v>
      </c>
      <c r="G9977" t="s">
        <v>36</v>
      </c>
      <c r="H9977">
        <v>53</v>
      </c>
      <c r="I9977" t="s">
        <v>33147</v>
      </c>
      <c r="J9977" t="s">
        <v>33148</v>
      </c>
      <c r="K9977" t="s">
        <v>33149</v>
      </c>
      <c r="L9977" t="s">
        <v>77922</v>
      </c>
    </row>
    <row r="9978" spans="1:12" x14ac:dyDescent="0.15">
      <c r="A9978" t="s">
        <v>12</v>
      </c>
      <c r="B9978">
        <v>2725994</v>
      </c>
      <c r="C9978">
        <v>2726014</v>
      </c>
      <c r="D9978" t="s">
        <v>33143</v>
      </c>
      <c r="E9978" t="s">
        <v>90</v>
      </c>
      <c r="F9978" t="s">
        <v>76</v>
      </c>
      <c r="G9978" t="s">
        <v>16</v>
      </c>
      <c r="H9978">
        <v>87</v>
      </c>
      <c r="I9978" t="s">
        <v>33150</v>
      </c>
      <c r="J9978" t="s">
        <v>33151</v>
      </c>
      <c r="K9978" t="s">
        <v>33152</v>
      </c>
      <c r="L9978" t="s">
        <v>78024</v>
      </c>
    </row>
    <row r="9979" spans="1:12" x14ac:dyDescent="0.15">
      <c r="A9979" t="s">
        <v>12</v>
      </c>
      <c r="B9979">
        <v>2725969</v>
      </c>
      <c r="C9979">
        <v>2725989</v>
      </c>
      <c r="D9979" t="s">
        <v>33143</v>
      </c>
      <c r="E9979" t="s">
        <v>90</v>
      </c>
      <c r="F9979" t="s">
        <v>76</v>
      </c>
      <c r="G9979" t="s">
        <v>36</v>
      </c>
      <c r="H9979">
        <v>112</v>
      </c>
      <c r="I9979" t="s">
        <v>33153</v>
      </c>
      <c r="J9979" t="s">
        <v>33154</v>
      </c>
      <c r="K9979" t="s">
        <v>33155</v>
      </c>
      <c r="L9979" t="s">
        <v>77950</v>
      </c>
    </row>
    <row r="9980" spans="1:12" x14ac:dyDescent="0.15">
      <c r="A9980" t="s">
        <v>12</v>
      </c>
      <c r="B9980">
        <v>2726307</v>
      </c>
      <c r="C9980">
        <v>2726327</v>
      </c>
      <c r="D9980" t="s">
        <v>33156</v>
      </c>
      <c r="E9980" t="s">
        <v>90</v>
      </c>
      <c r="F9980" t="s">
        <v>15</v>
      </c>
      <c r="G9980" t="s">
        <v>36</v>
      </c>
      <c r="H9980">
        <v>16</v>
      </c>
      <c r="I9980" t="s">
        <v>33157</v>
      </c>
      <c r="J9980" t="s">
        <v>33158</v>
      </c>
      <c r="K9980" t="s">
        <v>33159</v>
      </c>
      <c r="L9980" t="s">
        <v>77905</v>
      </c>
    </row>
    <row r="9981" spans="1:12" x14ac:dyDescent="0.15">
      <c r="A9981" t="s">
        <v>12</v>
      </c>
      <c r="B9981">
        <v>2726328</v>
      </c>
      <c r="C9981">
        <v>2726348</v>
      </c>
      <c r="D9981" t="s">
        <v>33156</v>
      </c>
      <c r="E9981" t="s">
        <v>90</v>
      </c>
      <c r="F9981" t="s">
        <v>15</v>
      </c>
      <c r="G9981" t="s">
        <v>36</v>
      </c>
      <c r="H9981">
        <v>37</v>
      </c>
      <c r="I9981" t="s">
        <v>33160</v>
      </c>
      <c r="J9981" t="s">
        <v>33161</v>
      </c>
      <c r="K9981" t="s">
        <v>33162</v>
      </c>
      <c r="L9981" t="s">
        <v>77906</v>
      </c>
    </row>
    <row r="9982" spans="1:12" x14ac:dyDescent="0.15">
      <c r="A9982" t="s">
        <v>12</v>
      </c>
      <c r="B9982">
        <v>2726359</v>
      </c>
      <c r="C9982">
        <v>2726379</v>
      </c>
      <c r="D9982" t="s">
        <v>33156</v>
      </c>
      <c r="E9982" t="s">
        <v>90</v>
      </c>
      <c r="F9982" t="s">
        <v>15</v>
      </c>
      <c r="G9982" t="s">
        <v>36</v>
      </c>
      <c r="H9982">
        <v>68</v>
      </c>
      <c r="I9982" t="s">
        <v>33163</v>
      </c>
      <c r="J9982" t="s">
        <v>33164</v>
      </c>
      <c r="K9982" t="s">
        <v>33165</v>
      </c>
      <c r="L9982" t="s">
        <v>77962</v>
      </c>
    </row>
    <row r="9983" spans="1:12" x14ac:dyDescent="0.15">
      <c r="A9983" t="s">
        <v>12</v>
      </c>
      <c r="B9983">
        <v>2726400</v>
      </c>
      <c r="C9983">
        <v>2726420</v>
      </c>
      <c r="D9983" t="s">
        <v>33156</v>
      </c>
      <c r="E9983" t="s">
        <v>90</v>
      </c>
      <c r="F9983" t="s">
        <v>15</v>
      </c>
      <c r="G9983" t="s">
        <v>16</v>
      </c>
      <c r="H9983">
        <v>109</v>
      </c>
      <c r="I9983" t="s">
        <v>33166</v>
      </c>
      <c r="J9983" t="s">
        <v>33167</v>
      </c>
      <c r="K9983" t="s">
        <v>33168</v>
      </c>
      <c r="L9983" t="s">
        <v>77947</v>
      </c>
    </row>
    <row r="9984" spans="1:12" x14ac:dyDescent="0.15">
      <c r="A9984" t="s">
        <v>12</v>
      </c>
      <c r="B9984">
        <v>2726862</v>
      </c>
      <c r="C9984">
        <v>2726882</v>
      </c>
      <c r="D9984" t="s">
        <v>33169</v>
      </c>
      <c r="E9984" t="s">
        <v>90</v>
      </c>
      <c r="F9984" t="s">
        <v>15</v>
      </c>
      <c r="G9984" t="s">
        <v>23</v>
      </c>
      <c r="H9984">
        <v>40</v>
      </c>
      <c r="I9984" t="s">
        <v>33170</v>
      </c>
      <c r="J9984" t="s">
        <v>33171</v>
      </c>
      <c r="K9984" t="s">
        <v>33172</v>
      </c>
      <c r="L9984" t="s">
        <v>77952</v>
      </c>
    </row>
    <row r="9985" spans="1:12" x14ac:dyDescent="0.15">
      <c r="A9985" t="s">
        <v>12</v>
      </c>
      <c r="B9985">
        <v>2726895</v>
      </c>
      <c r="C9985">
        <v>2726915</v>
      </c>
      <c r="D9985" t="s">
        <v>33169</v>
      </c>
      <c r="E9985" t="s">
        <v>90</v>
      </c>
      <c r="F9985" t="s">
        <v>15</v>
      </c>
      <c r="G9985" t="s">
        <v>23</v>
      </c>
      <c r="H9985">
        <v>73</v>
      </c>
      <c r="I9985" t="s">
        <v>33173</v>
      </c>
      <c r="J9985" t="s">
        <v>33174</v>
      </c>
      <c r="K9985" t="s">
        <v>33175</v>
      </c>
      <c r="L9985" t="s">
        <v>77926</v>
      </c>
    </row>
    <row r="9986" spans="1:12" x14ac:dyDescent="0.15">
      <c r="A9986" t="s">
        <v>12</v>
      </c>
      <c r="B9986">
        <v>2726922</v>
      </c>
      <c r="C9986">
        <v>2726942</v>
      </c>
      <c r="D9986" t="s">
        <v>33169</v>
      </c>
      <c r="E9986" t="s">
        <v>90</v>
      </c>
      <c r="F9986" t="s">
        <v>15</v>
      </c>
      <c r="G9986" t="s">
        <v>16</v>
      </c>
      <c r="H9986">
        <v>100</v>
      </c>
      <c r="I9986" t="s">
        <v>33176</v>
      </c>
      <c r="J9986" t="s">
        <v>33177</v>
      </c>
      <c r="K9986" t="s">
        <v>33178</v>
      </c>
      <c r="L9986" t="s">
        <v>77953</v>
      </c>
    </row>
    <row r="9987" spans="1:12" x14ac:dyDescent="0.15">
      <c r="A9987" t="s">
        <v>12</v>
      </c>
      <c r="B9987">
        <v>2726942</v>
      </c>
      <c r="C9987">
        <v>2726962</v>
      </c>
      <c r="D9987" t="s">
        <v>33169</v>
      </c>
      <c r="E9987" t="s">
        <v>90</v>
      </c>
      <c r="F9987" t="s">
        <v>15</v>
      </c>
      <c r="G9987" t="s">
        <v>36</v>
      </c>
      <c r="H9987">
        <v>120</v>
      </c>
      <c r="I9987" t="s">
        <v>33179</v>
      </c>
      <c r="J9987" t="s">
        <v>33180</v>
      </c>
      <c r="K9987" t="s">
        <v>33181</v>
      </c>
      <c r="L9987" t="s">
        <v>78047</v>
      </c>
    </row>
    <row r="9988" spans="1:12" x14ac:dyDescent="0.15">
      <c r="A9988" t="s">
        <v>12</v>
      </c>
      <c r="B9988">
        <v>2727230</v>
      </c>
      <c r="C9988">
        <v>2727250</v>
      </c>
      <c r="D9988" t="s">
        <v>33182</v>
      </c>
      <c r="E9988" t="s">
        <v>90</v>
      </c>
      <c r="F9988" t="s">
        <v>15</v>
      </c>
      <c r="G9988" t="s">
        <v>32</v>
      </c>
      <c r="H9988">
        <v>43</v>
      </c>
      <c r="I9988" t="s">
        <v>33183</v>
      </c>
      <c r="J9988" t="s">
        <v>33184</v>
      </c>
      <c r="K9988" t="s">
        <v>33185</v>
      </c>
      <c r="L9988" t="s">
        <v>77942</v>
      </c>
    </row>
    <row r="9989" spans="1:12" x14ac:dyDescent="0.15">
      <c r="A9989" t="s">
        <v>12</v>
      </c>
      <c r="B9989">
        <v>2727252</v>
      </c>
      <c r="C9989">
        <v>2727272</v>
      </c>
      <c r="D9989" t="s">
        <v>33182</v>
      </c>
      <c r="E9989" t="s">
        <v>90</v>
      </c>
      <c r="F9989" t="s">
        <v>15</v>
      </c>
      <c r="G9989" t="s">
        <v>23</v>
      </c>
      <c r="H9989">
        <v>65</v>
      </c>
      <c r="I9989" t="s">
        <v>33186</v>
      </c>
      <c r="J9989" t="s">
        <v>33187</v>
      </c>
      <c r="K9989" t="s">
        <v>33188</v>
      </c>
      <c r="L9989" t="s">
        <v>78042</v>
      </c>
    </row>
    <row r="9990" spans="1:12" x14ac:dyDescent="0.15">
      <c r="A9990" t="s">
        <v>12</v>
      </c>
      <c r="B9990">
        <v>2727288</v>
      </c>
      <c r="C9990">
        <v>2727308</v>
      </c>
      <c r="D9990" t="s">
        <v>33182</v>
      </c>
      <c r="E9990" t="s">
        <v>90</v>
      </c>
      <c r="F9990" t="s">
        <v>15</v>
      </c>
      <c r="G9990" t="s">
        <v>16</v>
      </c>
      <c r="H9990">
        <v>101</v>
      </c>
      <c r="I9990" t="s">
        <v>33189</v>
      </c>
      <c r="J9990" t="s">
        <v>33190</v>
      </c>
      <c r="K9990" t="s">
        <v>33191</v>
      </c>
      <c r="L9990" t="s">
        <v>77997</v>
      </c>
    </row>
    <row r="9991" spans="1:12" x14ac:dyDescent="0.15">
      <c r="A9991" t="s">
        <v>12</v>
      </c>
      <c r="B9991">
        <v>2727309</v>
      </c>
      <c r="C9991">
        <v>2727329</v>
      </c>
      <c r="D9991" t="s">
        <v>33182</v>
      </c>
      <c r="E9991" t="s">
        <v>90</v>
      </c>
      <c r="F9991" t="s">
        <v>15</v>
      </c>
      <c r="G9991" t="s">
        <v>32</v>
      </c>
      <c r="H9991">
        <v>122</v>
      </c>
      <c r="I9991" t="s">
        <v>33192</v>
      </c>
      <c r="J9991" t="s">
        <v>33193</v>
      </c>
      <c r="K9991" t="s">
        <v>33194</v>
      </c>
      <c r="L9991" t="s">
        <v>78033</v>
      </c>
    </row>
    <row r="9992" spans="1:12" x14ac:dyDescent="0.15">
      <c r="A9992" t="s">
        <v>12</v>
      </c>
      <c r="B9992">
        <v>2727526</v>
      </c>
      <c r="C9992">
        <v>2727546</v>
      </c>
      <c r="D9992" t="s">
        <v>33195</v>
      </c>
      <c r="E9992" t="s">
        <v>90</v>
      </c>
      <c r="F9992" t="s">
        <v>15</v>
      </c>
      <c r="G9992" t="s">
        <v>23</v>
      </c>
      <c r="H9992">
        <v>17</v>
      </c>
      <c r="I9992" t="s">
        <v>33196</v>
      </c>
      <c r="J9992" t="s">
        <v>33197</v>
      </c>
      <c r="K9992" t="s">
        <v>33198</v>
      </c>
      <c r="L9992" t="s">
        <v>77944</v>
      </c>
    </row>
    <row r="9993" spans="1:12" x14ac:dyDescent="0.15">
      <c r="A9993" t="s">
        <v>12</v>
      </c>
      <c r="B9993">
        <v>2727555</v>
      </c>
      <c r="C9993">
        <v>2727575</v>
      </c>
      <c r="D9993" t="s">
        <v>33195</v>
      </c>
      <c r="E9993" t="s">
        <v>90</v>
      </c>
      <c r="F9993" t="s">
        <v>15</v>
      </c>
      <c r="G9993" t="s">
        <v>32</v>
      </c>
      <c r="H9993">
        <v>46</v>
      </c>
      <c r="I9993" t="s">
        <v>33199</v>
      </c>
      <c r="J9993" t="s">
        <v>33200</v>
      </c>
      <c r="K9993" t="s">
        <v>33201</v>
      </c>
      <c r="L9993" t="s">
        <v>78004</v>
      </c>
    </row>
    <row r="9994" spans="1:12" x14ac:dyDescent="0.15">
      <c r="A9994" t="s">
        <v>12</v>
      </c>
      <c r="B9994">
        <v>2727576</v>
      </c>
      <c r="C9994">
        <v>2727596</v>
      </c>
      <c r="D9994" t="s">
        <v>33195</v>
      </c>
      <c r="E9994" t="s">
        <v>90</v>
      </c>
      <c r="F9994" t="s">
        <v>15</v>
      </c>
      <c r="G9994" t="s">
        <v>16</v>
      </c>
      <c r="H9994">
        <v>67</v>
      </c>
      <c r="I9994" t="s">
        <v>33202</v>
      </c>
      <c r="J9994" t="s">
        <v>33203</v>
      </c>
      <c r="K9994" t="s">
        <v>33204</v>
      </c>
      <c r="L9994" t="s">
        <v>77981</v>
      </c>
    </row>
    <row r="9995" spans="1:12" x14ac:dyDescent="0.15">
      <c r="A9995" t="s">
        <v>12</v>
      </c>
      <c r="B9995">
        <v>2727598</v>
      </c>
      <c r="C9995">
        <v>2727618</v>
      </c>
      <c r="D9995" t="s">
        <v>33195</v>
      </c>
      <c r="E9995" t="s">
        <v>90</v>
      </c>
      <c r="F9995" t="s">
        <v>15</v>
      </c>
      <c r="G9995" t="s">
        <v>16</v>
      </c>
      <c r="H9995">
        <v>89</v>
      </c>
      <c r="I9995" t="s">
        <v>33205</v>
      </c>
      <c r="J9995" t="s">
        <v>33206</v>
      </c>
      <c r="K9995" t="s">
        <v>33207</v>
      </c>
      <c r="L9995" t="s">
        <v>77964</v>
      </c>
    </row>
    <row r="9996" spans="1:12" x14ac:dyDescent="0.15">
      <c r="A9996" t="s">
        <v>12</v>
      </c>
      <c r="B9996">
        <v>2729913</v>
      </c>
      <c r="C9996">
        <v>2729933</v>
      </c>
      <c r="D9996" t="s">
        <v>33208</v>
      </c>
      <c r="E9996" t="s">
        <v>90</v>
      </c>
      <c r="F9996" t="s">
        <v>15</v>
      </c>
      <c r="G9996" t="s">
        <v>36</v>
      </c>
      <c r="H9996">
        <v>14</v>
      </c>
      <c r="I9996" t="s">
        <v>33209</v>
      </c>
      <c r="J9996" t="s">
        <v>33210</v>
      </c>
      <c r="K9996" t="s">
        <v>33211</v>
      </c>
      <c r="L9996" t="s">
        <v>77924</v>
      </c>
    </row>
    <row r="9997" spans="1:12" x14ac:dyDescent="0.15">
      <c r="A9997" t="s">
        <v>12</v>
      </c>
      <c r="B9997">
        <v>2729954</v>
      </c>
      <c r="C9997">
        <v>2729974</v>
      </c>
      <c r="D9997" t="s">
        <v>33208</v>
      </c>
      <c r="E9997" t="s">
        <v>90</v>
      </c>
      <c r="F9997" t="s">
        <v>15</v>
      </c>
      <c r="G9997" t="s">
        <v>36</v>
      </c>
      <c r="H9997">
        <v>55</v>
      </c>
      <c r="I9997" t="s">
        <v>33212</v>
      </c>
      <c r="J9997" t="s">
        <v>33213</v>
      </c>
      <c r="K9997" t="s">
        <v>33214</v>
      </c>
      <c r="L9997" t="s">
        <v>77992</v>
      </c>
    </row>
    <row r="9998" spans="1:12" x14ac:dyDescent="0.15">
      <c r="A9998" t="s">
        <v>12</v>
      </c>
      <c r="B9998">
        <v>2730020</v>
      </c>
      <c r="C9998">
        <v>2730040</v>
      </c>
      <c r="D9998" t="s">
        <v>33208</v>
      </c>
      <c r="E9998" t="s">
        <v>90</v>
      </c>
      <c r="F9998" t="s">
        <v>15</v>
      </c>
      <c r="G9998" t="s">
        <v>16</v>
      </c>
      <c r="H9998">
        <v>121</v>
      </c>
      <c r="I9998" t="s">
        <v>33215</v>
      </c>
      <c r="J9998" t="s">
        <v>33216</v>
      </c>
      <c r="K9998" t="s">
        <v>33217</v>
      </c>
      <c r="L9998" t="s">
        <v>77943</v>
      </c>
    </row>
    <row r="9999" spans="1:12" x14ac:dyDescent="0.15">
      <c r="A9999" t="s">
        <v>12</v>
      </c>
      <c r="B9999">
        <v>2730117</v>
      </c>
      <c r="C9999">
        <v>2730137</v>
      </c>
      <c r="D9999" t="s">
        <v>33208</v>
      </c>
      <c r="E9999" t="s">
        <v>90</v>
      </c>
      <c r="F9999" t="s">
        <v>15</v>
      </c>
      <c r="G9999" t="s">
        <v>32</v>
      </c>
      <c r="H9999">
        <v>218</v>
      </c>
      <c r="I9999" t="s">
        <v>33218</v>
      </c>
      <c r="J9999" t="s">
        <v>33219</v>
      </c>
      <c r="K9999" t="s">
        <v>33220</v>
      </c>
      <c r="L9999" t="s">
        <v>78169</v>
      </c>
    </row>
    <row r="10000" spans="1:12" x14ac:dyDescent="0.15">
      <c r="A10000" t="s">
        <v>12</v>
      </c>
      <c r="B10000">
        <v>2730404</v>
      </c>
      <c r="C10000">
        <v>2730424</v>
      </c>
      <c r="D10000" t="s">
        <v>33221</v>
      </c>
      <c r="E10000" t="s">
        <v>90</v>
      </c>
      <c r="F10000" t="s">
        <v>15</v>
      </c>
      <c r="G10000" t="s">
        <v>16</v>
      </c>
      <c r="H10000">
        <v>42</v>
      </c>
      <c r="I10000" t="s">
        <v>33222</v>
      </c>
      <c r="J10000" t="s">
        <v>33223</v>
      </c>
      <c r="K10000" t="s">
        <v>33224</v>
      </c>
      <c r="L10000" t="s">
        <v>77945</v>
      </c>
    </row>
    <row r="10001" spans="1:12" x14ac:dyDescent="0.15">
      <c r="A10001" t="s">
        <v>12</v>
      </c>
      <c r="B10001">
        <v>2730440</v>
      </c>
      <c r="C10001">
        <v>2730460</v>
      </c>
      <c r="D10001" t="s">
        <v>33221</v>
      </c>
      <c r="E10001" t="s">
        <v>90</v>
      </c>
      <c r="F10001" t="s">
        <v>15</v>
      </c>
      <c r="G10001" t="s">
        <v>36</v>
      </c>
      <c r="H10001">
        <v>78</v>
      </c>
      <c r="I10001" t="s">
        <v>33225</v>
      </c>
      <c r="J10001" t="s">
        <v>33226</v>
      </c>
      <c r="K10001" t="s">
        <v>33227</v>
      </c>
      <c r="L10001" t="s">
        <v>78000</v>
      </c>
    </row>
    <row r="10002" spans="1:12" x14ac:dyDescent="0.15">
      <c r="A10002" t="s">
        <v>12</v>
      </c>
      <c r="B10002">
        <v>2730460</v>
      </c>
      <c r="C10002">
        <v>2730480</v>
      </c>
      <c r="D10002" t="s">
        <v>33221</v>
      </c>
      <c r="E10002" t="s">
        <v>90</v>
      </c>
      <c r="F10002" t="s">
        <v>15</v>
      </c>
      <c r="G10002" t="s">
        <v>23</v>
      </c>
      <c r="H10002">
        <v>98</v>
      </c>
      <c r="I10002" t="s">
        <v>33228</v>
      </c>
      <c r="J10002" t="s">
        <v>33229</v>
      </c>
      <c r="K10002" t="s">
        <v>33230</v>
      </c>
      <c r="L10002" t="s">
        <v>78048</v>
      </c>
    </row>
    <row r="10003" spans="1:12" x14ac:dyDescent="0.15">
      <c r="A10003" t="s">
        <v>12</v>
      </c>
      <c r="B10003">
        <v>2730484</v>
      </c>
      <c r="C10003">
        <v>2730504</v>
      </c>
      <c r="D10003" t="s">
        <v>33221</v>
      </c>
      <c r="E10003" t="s">
        <v>90</v>
      </c>
      <c r="F10003" t="s">
        <v>15</v>
      </c>
      <c r="G10003" t="s">
        <v>23</v>
      </c>
      <c r="H10003">
        <v>122</v>
      </c>
      <c r="I10003" t="s">
        <v>33231</v>
      </c>
      <c r="J10003" t="s">
        <v>33232</v>
      </c>
      <c r="K10003" t="s">
        <v>33233</v>
      </c>
      <c r="L10003" t="s">
        <v>78033</v>
      </c>
    </row>
    <row r="10004" spans="1:12" x14ac:dyDescent="0.15">
      <c r="A10004" t="s">
        <v>12</v>
      </c>
      <c r="B10004">
        <v>2730858</v>
      </c>
      <c r="C10004">
        <v>2730878</v>
      </c>
      <c r="D10004" t="s">
        <v>33234</v>
      </c>
      <c r="E10004" t="s">
        <v>90</v>
      </c>
      <c r="F10004" t="s">
        <v>15</v>
      </c>
      <c r="G10004" t="s">
        <v>36</v>
      </c>
      <c r="H10004">
        <v>0</v>
      </c>
      <c r="I10004" t="s">
        <v>33235</v>
      </c>
      <c r="J10004" t="s">
        <v>33236</v>
      </c>
      <c r="K10004" t="s">
        <v>33237</v>
      </c>
      <c r="L10004" t="s">
        <v>77980</v>
      </c>
    </row>
    <row r="10005" spans="1:12" x14ac:dyDescent="0.15">
      <c r="A10005" t="s">
        <v>12</v>
      </c>
      <c r="B10005">
        <v>2730880</v>
      </c>
      <c r="C10005">
        <v>2730900</v>
      </c>
      <c r="D10005" t="s">
        <v>33234</v>
      </c>
      <c r="E10005" t="s">
        <v>90</v>
      </c>
      <c r="F10005" t="s">
        <v>15</v>
      </c>
      <c r="G10005" t="s">
        <v>16</v>
      </c>
      <c r="H10005">
        <v>22</v>
      </c>
      <c r="I10005" t="s">
        <v>33238</v>
      </c>
      <c r="J10005" t="s">
        <v>33239</v>
      </c>
      <c r="K10005" t="s">
        <v>33240</v>
      </c>
      <c r="L10005" t="s">
        <v>77948</v>
      </c>
    </row>
    <row r="10006" spans="1:12" x14ac:dyDescent="0.15">
      <c r="A10006" t="s">
        <v>12</v>
      </c>
      <c r="B10006">
        <v>2730907</v>
      </c>
      <c r="C10006">
        <v>2730927</v>
      </c>
      <c r="D10006" t="s">
        <v>33234</v>
      </c>
      <c r="E10006" t="s">
        <v>90</v>
      </c>
      <c r="F10006" t="s">
        <v>15</v>
      </c>
      <c r="G10006" t="s">
        <v>36</v>
      </c>
      <c r="H10006">
        <v>49</v>
      </c>
      <c r="I10006" t="s">
        <v>33241</v>
      </c>
      <c r="J10006" t="s">
        <v>33242</v>
      </c>
      <c r="K10006" t="s">
        <v>33243</v>
      </c>
      <c r="L10006" t="s">
        <v>77913</v>
      </c>
    </row>
    <row r="10007" spans="1:12" x14ac:dyDescent="0.15">
      <c r="A10007" t="s">
        <v>12</v>
      </c>
      <c r="B10007">
        <v>2730969</v>
      </c>
      <c r="C10007">
        <v>2730989</v>
      </c>
      <c r="D10007" t="s">
        <v>33234</v>
      </c>
      <c r="E10007" t="s">
        <v>90</v>
      </c>
      <c r="F10007" t="s">
        <v>15</v>
      </c>
      <c r="G10007" t="s">
        <v>16</v>
      </c>
      <c r="H10007">
        <v>111</v>
      </c>
      <c r="I10007" t="s">
        <v>33244</v>
      </c>
      <c r="J10007" t="s">
        <v>33245</v>
      </c>
      <c r="K10007" t="s">
        <v>33246</v>
      </c>
      <c r="L10007" t="s">
        <v>77908</v>
      </c>
    </row>
    <row r="10008" spans="1:12" x14ac:dyDescent="0.15">
      <c r="A10008" t="s">
        <v>12</v>
      </c>
      <c r="B10008">
        <v>2731276</v>
      </c>
      <c r="C10008">
        <v>2731296</v>
      </c>
      <c r="D10008" t="s">
        <v>33247</v>
      </c>
      <c r="E10008" t="s">
        <v>90</v>
      </c>
      <c r="F10008" t="s">
        <v>15</v>
      </c>
      <c r="G10008" t="s">
        <v>16</v>
      </c>
      <c r="H10008">
        <v>39</v>
      </c>
      <c r="I10008" t="s">
        <v>33248</v>
      </c>
      <c r="J10008" t="s">
        <v>33249</v>
      </c>
      <c r="K10008" t="s">
        <v>33250</v>
      </c>
      <c r="L10008" t="s">
        <v>78041</v>
      </c>
    </row>
    <row r="10009" spans="1:12" x14ac:dyDescent="0.15">
      <c r="A10009" t="s">
        <v>12</v>
      </c>
      <c r="B10009">
        <v>2731299</v>
      </c>
      <c r="C10009">
        <v>2731319</v>
      </c>
      <c r="D10009" t="s">
        <v>33247</v>
      </c>
      <c r="E10009" t="s">
        <v>90</v>
      </c>
      <c r="F10009" t="s">
        <v>15</v>
      </c>
      <c r="G10009" t="s">
        <v>16</v>
      </c>
      <c r="H10009">
        <v>62</v>
      </c>
      <c r="I10009" t="s">
        <v>33251</v>
      </c>
      <c r="J10009" t="s">
        <v>33252</v>
      </c>
      <c r="K10009" t="s">
        <v>33253</v>
      </c>
      <c r="L10009" t="s">
        <v>77949</v>
      </c>
    </row>
    <row r="10010" spans="1:12" x14ac:dyDescent="0.15">
      <c r="A10010" t="s">
        <v>12</v>
      </c>
      <c r="B10010">
        <v>2731319</v>
      </c>
      <c r="C10010">
        <v>2731339</v>
      </c>
      <c r="D10010" t="s">
        <v>33247</v>
      </c>
      <c r="E10010" t="s">
        <v>90</v>
      </c>
      <c r="F10010" t="s">
        <v>15</v>
      </c>
      <c r="G10010" t="s">
        <v>23</v>
      </c>
      <c r="H10010">
        <v>82</v>
      </c>
      <c r="I10010" t="s">
        <v>33254</v>
      </c>
      <c r="J10010" t="s">
        <v>33255</v>
      </c>
      <c r="K10010" t="s">
        <v>33256</v>
      </c>
      <c r="L10010" t="s">
        <v>78011</v>
      </c>
    </row>
    <row r="10011" spans="1:12" x14ac:dyDescent="0.15">
      <c r="A10011" t="s">
        <v>12</v>
      </c>
      <c r="B10011">
        <v>2731339</v>
      </c>
      <c r="C10011">
        <v>2731359</v>
      </c>
      <c r="D10011" t="s">
        <v>33247</v>
      </c>
      <c r="E10011" t="s">
        <v>90</v>
      </c>
      <c r="F10011" t="s">
        <v>15</v>
      </c>
      <c r="G10011" t="s">
        <v>36</v>
      </c>
      <c r="H10011">
        <v>102</v>
      </c>
      <c r="I10011" t="s">
        <v>33257</v>
      </c>
      <c r="J10011" t="s">
        <v>33258</v>
      </c>
      <c r="K10011" t="s">
        <v>33259</v>
      </c>
      <c r="L10011" t="s">
        <v>77933</v>
      </c>
    </row>
    <row r="10012" spans="1:12" x14ac:dyDescent="0.15">
      <c r="A10012" t="s">
        <v>12</v>
      </c>
      <c r="B10012">
        <v>2734042</v>
      </c>
      <c r="C10012">
        <v>2734062</v>
      </c>
      <c r="D10012" t="s">
        <v>33260</v>
      </c>
      <c r="E10012" t="s">
        <v>90</v>
      </c>
      <c r="F10012" t="s">
        <v>15</v>
      </c>
      <c r="G10012" t="s">
        <v>16</v>
      </c>
      <c r="H10012">
        <v>16</v>
      </c>
      <c r="I10012" t="s">
        <v>33261</v>
      </c>
      <c r="J10012" t="s">
        <v>33262</v>
      </c>
      <c r="K10012" t="s">
        <v>33263</v>
      </c>
      <c r="L10012" t="s">
        <v>77905</v>
      </c>
    </row>
    <row r="10013" spans="1:12" x14ac:dyDescent="0.15">
      <c r="A10013" t="s">
        <v>12</v>
      </c>
      <c r="B10013">
        <v>2734070</v>
      </c>
      <c r="C10013">
        <v>2734090</v>
      </c>
      <c r="D10013" t="s">
        <v>33260</v>
      </c>
      <c r="E10013" t="s">
        <v>90</v>
      </c>
      <c r="F10013" t="s">
        <v>15</v>
      </c>
      <c r="G10013" t="s">
        <v>36</v>
      </c>
      <c r="H10013">
        <v>44</v>
      </c>
      <c r="I10013" t="s">
        <v>33264</v>
      </c>
      <c r="J10013" t="s">
        <v>33265</v>
      </c>
      <c r="K10013" t="s">
        <v>33266</v>
      </c>
      <c r="L10013" t="s">
        <v>78016</v>
      </c>
    </row>
    <row r="10014" spans="1:12" x14ac:dyDescent="0.15">
      <c r="A10014" t="s">
        <v>12</v>
      </c>
      <c r="B10014">
        <v>2734145</v>
      </c>
      <c r="C10014">
        <v>2734165</v>
      </c>
      <c r="D10014" t="s">
        <v>33260</v>
      </c>
      <c r="E10014" t="s">
        <v>90</v>
      </c>
      <c r="F10014" t="s">
        <v>15</v>
      </c>
      <c r="G10014" t="s">
        <v>16</v>
      </c>
      <c r="H10014">
        <v>119</v>
      </c>
      <c r="I10014" t="s">
        <v>33267</v>
      </c>
      <c r="J10014" t="s">
        <v>33268</v>
      </c>
      <c r="K10014" t="s">
        <v>33269</v>
      </c>
      <c r="L10014" t="s">
        <v>78058</v>
      </c>
    </row>
    <row r="10015" spans="1:12" x14ac:dyDescent="0.15">
      <c r="A10015" t="s">
        <v>12</v>
      </c>
      <c r="B10015">
        <v>2734180</v>
      </c>
      <c r="C10015">
        <v>2734200</v>
      </c>
      <c r="D10015" t="s">
        <v>33260</v>
      </c>
      <c r="E10015" t="s">
        <v>90</v>
      </c>
      <c r="F10015" t="s">
        <v>15</v>
      </c>
      <c r="G10015" t="s">
        <v>23</v>
      </c>
      <c r="H10015">
        <v>154</v>
      </c>
      <c r="I10015" t="s">
        <v>33270</v>
      </c>
      <c r="J10015" t="s">
        <v>33271</v>
      </c>
      <c r="K10015" t="s">
        <v>33272</v>
      </c>
      <c r="L10015" t="s">
        <v>78107</v>
      </c>
    </row>
    <row r="10016" spans="1:12" x14ac:dyDescent="0.15">
      <c r="A10016" t="s">
        <v>12</v>
      </c>
      <c r="B10016">
        <v>2735728</v>
      </c>
      <c r="C10016">
        <v>2735748</v>
      </c>
      <c r="D10016" t="s">
        <v>33273</v>
      </c>
      <c r="E10016" t="s">
        <v>90</v>
      </c>
      <c r="F10016" t="s">
        <v>15</v>
      </c>
      <c r="G10016" t="s">
        <v>32</v>
      </c>
      <c r="H10016">
        <v>1</v>
      </c>
      <c r="I10016" t="s">
        <v>33274</v>
      </c>
      <c r="J10016" t="s">
        <v>33275</v>
      </c>
      <c r="K10016" t="s">
        <v>33276</v>
      </c>
      <c r="L10016" t="s">
        <v>77917</v>
      </c>
    </row>
    <row r="10017" spans="1:12" x14ac:dyDescent="0.15">
      <c r="A10017" t="s">
        <v>12</v>
      </c>
      <c r="B10017">
        <v>2735793</v>
      </c>
      <c r="C10017">
        <v>2735813</v>
      </c>
      <c r="D10017" t="s">
        <v>33273</v>
      </c>
      <c r="E10017" t="s">
        <v>90</v>
      </c>
      <c r="F10017" t="s">
        <v>15</v>
      </c>
      <c r="G10017" t="s">
        <v>32</v>
      </c>
      <c r="H10017">
        <v>66</v>
      </c>
      <c r="I10017" t="s">
        <v>33277</v>
      </c>
      <c r="J10017" t="s">
        <v>33278</v>
      </c>
      <c r="K10017" t="s">
        <v>33279</v>
      </c>
      <c r="L10017" t="s">
        <v>77928</v>
      </c>
    </row>
    <row r="10018" spans="1:12" x14ac:dyDescent="0.15">
      <c r="A10018" t="s">
        <v>12</v>
      </c>
      <c r="B10018">
        <v>2735837</v>
      </c>
      <c r="C10018">
        <v>2735857</v>
      </c>
      <c r="D10018" t="s">
        <v>33273</v>
      </c>
      <c r="E10018" t="s">
        <v>90</v>
      </c>
      <c r="F10018" t="s">
        <v>15</v>
      </c>
      <c r="G10018" t="s">
        <v>23</v>
      </c>
      <c r="H10018">
        <v>110</v>
      </c>
      <c r="I10018" t="s">
        <v>33280</v>
      </c>
      <c r="J10018" t="s">
        <v>33281</v>
      </c>
      <c r="K10018" t="s">
        <v>33282</v>
      </c>
      <c r="L10018" t="s">
        <v>78030</v>
      </c>
    </row>
    <row r="10019" spans="1:12" x14ac:dyDescent="0.15">
      <c r="A10019" t="s">
        <v>12</v>
      </c>
      <c r="B10019">
        <v>2735956</v>
      </c>
      <c r="C10019">
        <v>2735976</v>
      </c>
      <c r="D10019" t="s">
        <v>33273</v>
      </c>
      <c r="E10019" t="s">
        <v>90</v>
      </c>
      <c r="F10019" t="s">
        <v>15</v>
      </c>
      <c r="G10019" t="s">
        <v>23</v>
      </c>
      <c r="H10019">
        <v>229</v>
      </c>
      <c r="I10019" t="s">
        <v>33283</v>
      </c>
      <c r="J10019" t="s">
        <v>33284</v>
      </c>
      <c r="K10019" t="s">
        <v>33285</v>
      </c>
      <c r="L10019" t="s">
        <v>78113</v>
      </c>
    </row>
    <row r="10020" spans="1:12" x14ac:dyDescent="0.15">
      <c r="A10020" t="s">
        <v>12</v>
      </c>
      <c r="B10020">
        <v>2737853</v>
      </c>
      <c r="C10020">
        <v>2737873</v>
      </c>
      <c r="D10020" t="s">
        <v>33286</v>
      </c>
      <c r="E10020" t="s">
        <v>90</v>
      </c>
      <c r="F10020" t="s">
        <v>15</v>
      </c>
      <c r="G10020" t="s">
        <v>23</v>
      </c>
      <c r="H10020">
        <v>6</v>
      </c>
      <c r="I10020" t="s">
        <v>33287</v>
      </c>
      <c r="J10020" t="s">
        <v>33288</v>
      </c>
      <c r="K10020" t="s">
        <v>33289</v>
      </c>
      <c r="L10020" t="s">
        <v>78025</v>
      </c>
    </row>
    <row r="10021" spans="1:12" x14ac:dyDescent="0.15">
      <c r="A10021" t="s">
        <v>12</v>
      </c>
      <c r="B10021">
        <v>2737882</v>
      </c>
      <c r="C10021">
        <v>2737902</v>
      </c>
      <c r="D10021" t="s">
        <v>33286</v>
      </c>
      <c r="E10021" t="s">
        <v>90</v>
      </c>
      <c r="F10021" t="s">
        <v>15</v>
      </c>
      <c r="G10021" t="s">
        <v>23</v>
      </c>
      <c r="H10021">
        <v>35</v>
      </c>
      <c r="I10021" t="s">
        <v>33290</v>
      </c>
      <c r="J10021" t="s">
        <v>33291</v>
      </c>
      <c r="K10021" t="s">
        <v>33292</v>
      </c>
      <c r="L10021" t="s">
        <v>77936</v>
      </c>
    </row>
    <row r="10022" spans="1:12" x14ac:dyDescent="0.15">
      <c r="A10022" t="s">
        <v>12</v>
      </c>
      <c r="B10022">
        <v>2737905</v>
      </c>
      <c r="C10022">
        <v>2737925</v>
      </c>
      <c r="D10022" t="s">
        <v>33286</v>
      </c>
      <c r="E10022" t="s">
        <v>90</v>
      </c>
      <c r="F10022" t="s">
        <v>15</v>
      </c>
      <c r="G10022" t="s">
        <v>16</v>
      </c>
      <c r="H10022">
        <v>58</v>
      </c>
      <c r="I10022" t="s">
        <v>33293</v>
      </c>
      <c r="J10022" t="s">
        <v>33294</v>
      </c>
      <c r="K10022" t="s">
        <v>33295</v>
      </c>
      <c r="L10022" t="s">
        <v>77911</v>
      </c>
    </row>
    <row r="10023" spans="1:12" x14ac:dyDescent="0.15">
      <c r="A10023" t="s">
        <v>12</v>
      </c>
      <c r="B10023">
        <v>2737930</v>
      </c>
      <c r="C10023">
        <v>2737950</v>
      </c>
      <c r="D10023" t="s">
        <v>33286</v>
      </c>
      <c r="E10023" t="s">
        <v>90</v>
      </c>
      <c r="F10023" t="s">
        <v>15</v>
      </c>
      <c r="G10023" t="s">
        <v>16</v>
      </c>
      <c r="H10023">
        <v>83</v>
      </c>
      <c r="I10023" t="s">
        <v>33296</v>
      </c>
      <c r="J10023" t="s">
        <v>33297</v>
      </c>
      <c r="K10023" t="s">
        <v>33298</v>
      </c>
      <c r="L10023" t="s">
        <v>77958</v>
      </c>
    </row>
    <row r="10024" spans="1:12" x14ac:dyDescent="0.15">
      <c r="A10024" t="s">
        <v>12</v>
      </c>
      <c r="B10024">
        <v>2738587</v>
      </c>
      <c r="C10024">
        <v>2738607</v>
      </c>
      <c r="D10024" t="s">
        <v>33299</v>
      </c>
      <c r="E10024" t="s">
        <v>90</v>
      </c>
      <c r="F10024" t="s">
        <v>15</v>
      </c>
      <c r="G10024" t="s">
        <v>16</v>
      </c>
      <c r="H10024">
        <v>36</v>
      </c>
      <c r="I10024" t="s">
        <v>33300</v>
      </c>
      <c r="J10024" t="s">
        <v>33301</v>
      </c>
      <c r="K10024" t="s">
        <v>33302</v>
      </c>
      <c r="L10024" t="s">
        <v>78003</v>
      </c>
    </row>
    <row r="10025" spans="1:12" x14ac:dyDescent="0.15">
      <c r="A10025" t="s">
        <v>12</v>
      </c>
      <c r="B10025">
        <v>2738623</v>
      </c>
      <c r="C10025">
        <v>2738643</v>
      </c>
      <c r="D10025" t="s">
        <v>33299</v>
      </c>
      <c r="E10025" t="s">
        <v>90</v>
      </c>
      <c r="F10025" t="s">
        <v>15</v>
      </c>
      <c r="G10025" t="s">
        <v>16</v>
      </c>
      <c r="H10025">
        <v>72</v>
      </c>
      <c r="I10025" t="s">
        <v>33303</v>
      </c>
      <c r="J10025" t="s">
        <v>33304</v>
      </c>
      <c r="K10025" t="s">
        <v>33305</v>
      </c>
      <c r="L10025" t="s">
        <v>78066</v>
      </c>
    </row>
    <row r="10026" spans="1:12" x14ac:dyDescent="0.15">
      <c r="A10026" t="s">
        <v>12</v>
      </c>
      <c r="B10026">
        <v>2738643</v>
      </c>
      <c r="C10026">
        <v>2738663</v>
      </c>
      <c r="D10026" t="s">
        <v>33299</v>
      </c>
      <c r="E10026" t="s">
        <v>90</v>
      </c>
      <c r="F10026" t="s">
        <v>15</v>
      </c>
      <c r="G10026" t="s">
        <v>23</v>
      </c>
      <c r="H10026">
        <v>92</v>
      </c>
      <c r="I10026" t="s">
        <v>33306</v>
      </c>
      <c r="J10026" t="s">
        <v>33307</v>
      </c>
      <c r="K10026" t="s">
        <v>33308</v>
      </c>
      <c r="L10026" t="s">
        <v>78032</v>
      </c>
    </row>
    <row r="10027" spans="1:12" x14ac:dyDescent="0.15">
      <c r="A10027" t="s">
        <v>12</v>
      </c>
      <c r="B10027">
        <v>2738700</v>
      </c>
      <c r="C10027">
        <v>2738720</v>
      </c>
      <c r="D10027" t="s">
        <v>33299</v>
      </c>
      <c r="E10027" t="s">
        <v>90</v>
      </c>
      <c r="F10027" t="s">
        <v>15</v>
      </c>
      <c r="G10027" t="s">
        <v>32</v>
      </c>
      <c r="H10027">
        <v>149</v>
      </c>
      <c r="I10027" t="s">
        <v>33309</v>
      </c>
      <c r="J10027" t="s">
        <v>33310</v>
      </c>
      <c r="K10027" t="s">
        <v>33311</v>
      </c>
      <c r="L10027" t="s">
        <v>78045</v>
      </c>
    </row>
    <row r="10028" spans="1:12" x14ac:dyDescent="0.15">
      <c r="A10028" t="s">
        <v>12</v>
      </c>
      <c r="B10028">
        <v>2738803</v>
      </c>
      <c r="C10028">
        <v>2738823</v>
      </c>
      <c r="D10028" t="s">
        <v>33312</v>
      </c>
      <c r="E10028" t="s">
        <v>33313</v>
      </c>
      <c r="F10028" t="s">
        <v>15</v>
      </c>
      <c r="G10028" t="s">
        <v>23</v>
      </c>
      <c r="H10028">
        <v>7</v>
      </c>
      <c r="I10028" t="s">
        <v>33314</v>
      </c>
      <c r="J10028" t="s">
        <v>33315</v>
      </c>
      <c r="K10028" t="s">
        <v>33316</v>
      </c>
      <c r="L10028" t="s">
        <v>77909</v>
      </c>
    </row>
    <row r="10029" spans="1:12" x14ac:dyDescent="0.15">
      <c r="A10029" t="s">
        <v>12</v>
      </c>
      <c r="B10029">
        <v>2738824</v>
      </c>
      <c r="C10029">
        <v>2738844</v>
      </c>
      <c r="D10029" t="s">
        <v>33312</v>
      </c>
      <c r="E10029" t="s">
        <v>33313</v>
      </c>
      <c r="F10029" t="s">
        <v>15</v>
      </c>
      <c r="G10029" t="s">
        <v>36</v>
      </c>
      <c r="H10029">
        <v>28</v>
      </c>
      <c r="I10029" t="s">
        <v>33317</v>
      </c>
      <c r="J10029" t="s">
        <v>33318</v>
      </c>
      <c r="K10029" t="s">
        <v>33319</v>
      </c>
      <c r="L10029" t="s">
        <v>77956</v>
      </c>
    </row>
    <row r="10030" spans="1:12" x14ac:dyDescent="0.15">
      <c r="A10030" t="s">
        <v>12</v>
      </c>
      <c r="B10030">
        <v>2738869</v>
      </c>
      <c r="C10030">
        <v>2738889</v>
      </c>
      <c r="D10030" t="s">
        <v>33312</v>
      </c>
      <c r="E10030" t="s">
        <v>33313</v>
      </c>
      <c r="F10030" t="s">
        <v>15</v>
      </c>
      <c r="G10030" t="s">
        <v>16</v>
      </c>
      <c r="H10030">
        <v>73</v>
      </c>
      <c r="I10030" t="s">
        <v>33320</v>
      </c>
      <c r="J10030" t="s">
        <v>33321</v>
      </c>
      <c r="K10030" t="s">
        <v>33322</v>
      </c>
      <c r="L10030" t="s">
        <v>77926</v>
      </c>
    </row>
    <row r="10031" spans="1:12" x14ac:dyDescent="0.15">
      <c r="A10031" t="s">
        <v>12</v>
      </c>
      <c r="B10031">
        <v>2738907</v>
      </c>
      <c r="C10031">
        <v>2738927</v>
      </c>
      <c r="D10031" t="s">
        <v>33312</v>
      </c>
      <c r="E10031" t="s">
        <v>33313</v>
      </c>
      <c r="F10031" t="s">
        <v>15</v>
      </c>
      <c r="G10031" t="s">
        <v>32</v>
      </c>
      <c r="H10031">
        <v>111</v>
      </c>
      <c r="I10031" t="s">
        <v>33323</v>
      </c>
      <c r="J10031" t="s">
        <v>33324</v>
      </c>
      <c r="K10031" t="s">
        <v>33325</v>
      </c>
      <c r="L10031" t="s">
        <v>77908</v>
      </c>
    </row>
    <row r="10032" spans="1:12" x14ac:dyDescent="0.15">
      <c r="A10032" t="s">
        <v>12</v>
      </c>
      <c r="B10032">
        <v>2739666</v>
      </c>
      <c r="C10032">
        <v>2739686</v>
      </c>
      <c r="D10032" t="s">
        <v>33326</v>
      </c>
      <c r="E10032" t="s">
        <v>33327</v>
      </c>
      <c r="F10032" t="s">
        <v>15</v>
      </c>
      <c r="G10032" t="s">
        <v>16</v>
      </c>
      <c r="H10032">
        <v>131</v>
      </c>
      <c r="I10032" t="s">
        <v>33328</v>
      </c>
      <c r="J10032" t="s">
        <v>33329</v>
      </c>
      <c r="K10032" t="s">
        <v>33330</v>
      </c>
      <c r="L10032" t="s">
        <v>77941</v>
      </c>
    </row>
    <row r="10033" spans="1:12" x14ac:dyDescent="0.15">
      <c r="A10033" t="s">
        <v>12</v>
      </c>
      <c r="B10033">
        <v>2739694</v>
      </c>
      <c r="C10033">
        <v>2739714</v>
      </c>
      <c r="D10033" t="s">
        <v>33326</v>
      </c>
      <c r="E10033" t="s">
        <v>33327</v>
      </c>
      <c r="F10033" t="s">
        <v>15</v>
      </c>
      <c r="G10033" t="s">
        <v>16</v>
      </c>
      <c r="H10033">
        <v>159</v>
      </c>
      <c r="I10033" t="s">
        <v>33331</v>
      </c>
      <c r="J10033" t="s">
        <v>33332</v>
      </c>
      <c r="K10033" t="s">
        <v>33333</v>
      </c>
      <c r="L10033" t="s">
        <v>78114</v>
      </c>
    </row>
    <row r="10034" spans="1:12" x14ac:dyDescent="0.15">
      <c r="A10034" t="s">
        <v>12</v>
      </c>
      <c r="B10034">
        <v>2739742</v>
      </c>
      <c r="C10034">
        <v>2739762</v>
      </c>
      <c r="D10034" t="s">
        <v>33326</v>
      </c>
      <c r="E10034" t="s">
        <v>33327</v>
      </c>
      <c r="F10034" t="s">
        <v>15</v>
      </c>
      <c r="G10034" t="s">
        <v>16</v>
      </c>
      <c r="H10034">
        <v>207</v>
      </c>
      <c r="I10034" t="s">
        <v>33334</v>
      </c>
      <c r="J10034" t="s">
        <v>33335</v>
      </c>
      <c r="K10034" t="s">
        <v>33336</v>
      </c>
      <c r="L10034" t="s">
        <v>78170</v>
      </c>
    </row>
    <row r="10035" spans="1:12" x14ac:dyDescent="0.15">
      <c r="A10035" t="s">
        <v>12</v>
      </c>
      <c r="B10035">
        <v>2739770</v>
      </c>
      <c r="C10035">
        <v>2739790</v>
      </c>
      <c r="D10035" t="s">
        <v>33326</v>
      </c>
      <c r="E10035" t="s">
        <v>33327</v>
      </c>
      <c r="F10035" t="s">
        <v>15</v>
      </c>
      <c r="G10035" t="s">
        <v>16</v>
      </c>
      <c r="H10035">
        <v>235</v>
      </c>
      <c r="I10035" t="s">
        <v>33337</v>
      </c>
      <c r="J10035" t="s">
        <v>33338</v>
      </c>
      <c r="K10035" t="s">
        <v>33339</v>
      </c>
      <c r="L10035" t="s">
        <v>78171</v>
      </c>
    </row>
    <row r="10036" spans="1:12" x14ac:dyDescent="0.15">
      <c r="A10036" t="s">
        <v>12</v>
      </c>
      <c r="B10036">
        <v>2740294</v>
      </c>
      <c r="C10036">
        <v>2740314</v>
      </c>
      <c r="D10036" t="s">
        <v>33340</v>
      </c>
      <c r="E10036" t="s">
        <v>90</v>
      </c>
      <c r="F10036" t="s">
        <v>76</v>
      </c>
      <c r="G10036" t="s">
        <v>32</v>
      </c>
      <c r="H10036">
        <v>1</v>
      </c>
      <c r="I10036" t="s">
        <v>33341</v>
      </c>
      <c r="J10036" t="s">
        <v>33342</v>
      </c>
      <c r="K10036" t="s">
        <v>33343</v>
      </c>
      <c r="L10036" t="s">
        <v>77917</v>
      </c>
    </row>
    <row r="10037" spans="1:12" x14ac:dyDescent="0.15">
      <c r="A10037" t="s">
        <v>12</v>
      </c>
      <c r="B10037">
        <v>2740266</v>
      </c>
      <c r="C10037">
        <v>2740286</v>
      </c>
      <c r="D10037" t="s">
        <v>33340</v>
      </c>
      <c r="E10037" t="s">
        <v>90</v>
      </c>
      <c r="F10037" t="s">
        <v>76</v>
      </c>
      <c r="G10037" t="s">
        <v>32</v>
      </c>
      <c r="H10037">
        <v>29</v>
      </c>
      <c r="I10037" t="s">
        <v>33344</v>
      </c>
      <c r="J10037" t="s">
        <v>33345</v>
      </c>
      <c r="K10037" t="s">
        <v>33346</v>
      </c>
      <c r="L10037" t="s">
        <v>77921</v>
      </c>
    </row>
    <row r="10038" spans="1:12" x14ac:dyDescent="0.15">
      <c r="A10038" t="s">
        <v>12</v>
      </c>
      <c r="B10038">
        <v>2740237</v>
      </c>
      <c r="C10038">
        <v>2740257</v>
      </c>
      <c r="D10038" t="s">
        <v>33340</v>
      </c>
      <c r="E10038" t="s">
        <v>90</v>
      </c>
      <c r="F10038" t="s">
        <v>76</v>
      </c>
      <c r="G10038" t="s">
        <v>16</v>
      </c>
      <c r="H10038">
        <v>58</v>
      </c>
      <c r="I10038" t="s">
        <v>33347</v>
      </c>
      <c r="J10038" t="s">
        <v>33348</v>
      </c>
      <c r="K10038" t="s">
        <v>33349</v>
      </c>
      <c r="L10038" t="s">
        <v>77911</v>
      </c>
    </row>
    <row r="10039" spans="1:12" x14ac:dyDescent="0.15">
      <c r="A10039" t="s">
        <v>12</v>
      </c>
      <c r="B10039">
        <v>2740204</v>
      </c>
      <c r="C10039">
        <v>2740224</v>
      </c>
      <c r="D10039" t="s">
        <v>33340</v>
      </c>
      <c r="E10039" t="s">
        <v>90</v>
      </c>
      <c r="F10039" t="s">
        <v>76</v>
      </c>
      <c r="G10039" t="s">
        <v>16</v>
      </c>
      <c r="H10039">
        <v>91</v>
      </c>
      <c r="I10039" t="s">
        <v>33350</v>
      </c>
      <c r="J10039" t="s">
        <v>33351</v>
      </c>
      <c r="K10039" t="s">
        <v>33352</v>
      </c>
      <c r="L10039" t="s">
        <v>77907</v>
      </c>
    </row>
    <row r="10040" spans="1:12" x14ac:dyDescent="0.15">
      <c r="A10040" t="s">
        <v>12</v>
      </c>
      <c r="B10040">
        <v>2742294</v>
      </c>
      <c r="C10040">
        <v>2742314</v>
      </c>
      <c r="D10040" t="s">
        <v>33353</v>
      </c>
      <c r="E10040" t="s">
        <v>90</v>
      </c>
      <c r="F10040" t="s">
        <v>76</v>
      </c>
      <c r="G10040" t="s">
        <v>32</v>
      </c>
      <c r="H10040">
        <v>8</v>
      </c>
      <c r="I10040" t="s">
        <v>33354</v>
      </c>
      <c r="J10040" t="s">
        <v>33355</v>
      </c>
      <c r="K10040" t="s">
        <v>33356</v>
      </c>
      <c r="L10040" t="s">
        <v>77955</v>
      </c>
    </row>
    <row r="10041" spans="1:12" x14ac:dyDescent="0.15">
      <c r="A10041" t="s">
        <v>12</v>
      </c>
      <c r="B10041">
        <v>2742273</v>
      </c>
      <c r="C10041">
        <v>2742293</v>
      </c>
      <c r="D10041" t="s">
        <v>33353</v>
      </c>
      <c r="E10041" t="s">
        <v>90</v>
      </c>
      <c r="F10041" t="s">
        <v>76</v>
      </c>
      <c r="G10041" t="s">
        <v>32</v>
      </c>
      <c r="H10041">
        <v>29</v>
      </c>
      <c r="I10041" t="s">
        <v>33357</v>
      </c>
      <c r="J10041" t="s">
        <v>33358</v>
      </c>
      <c r="K10041" t="s">
        <v>33359</v>
      </c>
      <c r="L10041" t="s">
        <v>77921</v>
      </c>
    </row>
    <row r="10042" spans="1:12" x14ac:dyDescent="0.15">
      <c r="A10042" t="s">
        <v>12</v>
      </c>
      <c r="B10042">
        <v>2742252</v>
      </c>
      <c r="C10042">
        <v>2742272</v>
      </c>
      <c r="D10042" t="s">
        <v>33353</v>
      </c>
      <c r="E10042" t="s">
        <v>90</v>
      </c>
      <c r="F10042" t="s">
        <v>76</v>
      </c>
      <c r="G10042" t="s">
        <v>23</v>
      </c>
      <c r="H10042">
        <v>50</v>
      </c>
      <c r="I10042" t="s">
        <v>33360</v>
      </c>
      <c r="J10042" t="s">
        <v>33361</v>
      </c>
      <c r="K10042" t="s">
        <v>33362</v>
      </c>
      <c r="L10042" t="s">
        <v>77925</v>
      </c>
    </row>
    <row r="10043" spans="1:12" x14ac:dyDescent="0.15">
      <c r="A10043" t="s">
        <v>12</v>
      </c>
      <c r="B10043">
        <v>2742206</v>
      </c>
      <c r="C10043">
        <v>2742226</v>
      </c>
      <c r="D10043" t="s">
        <v>33353</v>
      </c>
      <c r="E10043" t="s">
        <v>90</v>
      </c>
      <c r="F10043" t="s">
        <v>76</v>
      </c>
      <c r="G10043" t="s">
        <v>16</v>
      </c>
      <c r="H10043">
        <v>96</v>
      </c>
      <c r="I10043" t="s">
        <v>33363</v>
      </c>
      <c r="J10043" t="s">
        <v>33364</v>
      </c>
      <c r="K10043" t="s">
        <v>33365</v>
      </c>
      <c r="L10043" t="s">
        <v>77912</v>
      </c>
    </row>
    <row r="10044" spans="1:12" x14ac:dyDescent="0.15">
      <c r="A10044" t="s">
        <v>12</v>
      </c>
      <c r="B10044">
        <v>2742894</v>
      </c>
      <c r="C10044">
        <v>2742914</v>
      </c>
      <c r="D10044" t="s">
        <v>33366</v>
      </c>
      <c r="E10044" t="s">
        <v>90</v>
      </c>
      <c r="F10044" t="s">
        <v>76</v>
      </c>
      <c r="G10044" t="s">
        <v>32</v>
      </c>
      <c r="H10044">
        <v>10</v>
      </c>
      <c r="I10044" t="s">
        <v>33367</v>
      </c>
      <c r="J10044" t="s">
        <v>33368</v>
      </c>
      <c r="K10044" t="s">
        <v>33369</v>
      </c>
      <c r="L10044" t="s">
        <v>78001</v>
      </c>
    </row>
    <row r="10045" spans="1:12" x14ac:dyDescent="0.15">
      <c r="A10045" t="s">
        <v>12</v>
      </c>
      <c r="B10045">
        <v>2742833</v>
      </c>
      <c r="C10045">
        <v>2742853</v>
      </c>
      <c r="D10045" t="s">
        <v>33366</v>
      </c>
      <c r="E10045" t="s">
        <v>90</v>
      </c>
      <c r="F10045" t="s">
        <v>76</v>
      </c>
      <c r="G10045" t="s">
        <v>16</v>
      </c>
      <c r="H10045">
        <v>71</v>
      </c>
      <c r="I10045" t="s">
        <v>33370</v>
      </c>
      <c r="J10045" t="s">
        <v>33371</v>
      </c>
      <c r="K10045" t="s">
        <v>33372</v>
      </c>
      <c r="L10045" t="s">
        <v>77969</v>
      </c>
    </row>
    <row r="10046" spans="1:12" x14ac:dyDescent="0.15">
      <c r="A10046" t="s">
        <v>12</v>
      </c>
      <c r="B10046">
        <v>2742807</v>
      </c>
      <c r="C10046">
        <v>2742827</v>
      </c>
      <c r="D10046" t="s">
        <v>33366</v>
      </c>
      <c r="E10046" t="s">
        <v>90</v>
      </c>
      <c r="F10046" t="s">
        <v>76</v>
      </c>
      <c r="G10046" t="s">
        <v>36</v>
      </c>
      <c r="H10046">
        <v>97</v>
      </c>
      <c r="I10046" t="s">
        <v>33373</v>
      </c>
      <c r="J10046" t="s">
        <v>33374</v>
      </c>
      <c r="K10046" t="s">
        <v>33375</v>
      </c>
      <c r="L10046" t="s">
        <v>78010</v>
      </c>
    </row>
    <row r="10047" spans="1:12" x14ac:dyDescent="0.15">
      <c r="A10047" t="s">
        <v>12</v>
      </c>
      <c r="B10047">
        <v>2742773</v>
      </c>
      <c r="C10047">
        <v>2742793</v>
      </c>
      <c r="D10047" t="s">
        <v>33366</v>
      </c>
      <c r="E10047" t="s">
        <v>90</v>
      </c>
      <c r="F10047" t="s">
        <v>76</v>
      </c>
      <c r="G10047" t="s">
        <v>32</v>
      </c>
      <c r="H10047">
        <v>131</v>
      </c>
      <c r="I10047" t="s">
        <v>33376</v>
      </c>
      <c r="J10047" t="s">
        <v>33377</v>
      </c>
      <c r="K10047" t="s">
        <v>33378</v>
      </c>
      <c r="L10047" t="s">
        <v>77941</v>
      </c>
    </row>
    <row r="10048" spans="1:12" x14ac:dyDescent="0.15">
      <c r="A10048" t="s">
        <v>12</v>
      </c>
      <c r="B10048">
        <v>2743036</v>
      </c>
      <c r="C10048">
        <v>2743056</v>
      </c>
      <c r="D10048" t="s">
        <v>33379</v>
      </c>
      <c r="E10048" t="s">
        <v>90</v>
      </c>
      <c r="F10048" t="s">
        <v>15</v>
      </c>
      <c r="G10048" t="s">
        <v>36</v>
      </c>
      <c r="H10048">
        <v>0</v>
      </c>
      <c r="I10048" t="s">
        <v>33380</v>
      </c>
      <c r="J10048" t="s">
        <v>33381</v>
      </c>
      <c r="K10048" t="s">
        <v>33382</v>
      </c>
      <c r="L10048" t="s">
        <v>77980</v>
      </c>
    </row>
    <row r="10049" spans="1:12" x14ac:dyDescent="0.15">
      <c r="A10049" t="s">
        <v>12</v>
      </c>
      <c r="B10049">
        <v>2743061</v>
      </c>
      <c r="C10049">
        <v>2743081</v>
      </c>
      <c r="D10049" t="s">
        <v>33379</v>
      </c>
      <c r="E10049" t="s">
        <v>90</v>
      </c>
      <c r="F10049" t="s">
        <v>15</v>
      </c>
      <c r="G10049" t="s">
        <v>23</v>
      </c>
      <c r="H10049">
        <v>25</v>
      </c>
      <c r="I10049" t="s">
        <v>33383</v>
      </c>
      <c r="J10049" t="s">
        <v>33384</v>
      </c>
      <c r="K10049" t="s">
        <v>33385</v>
      </c>
      <c r="L10049" t="s">
        <v>78012</v>
      </c>
    </row>
    <row r="10050" spans="1:12" x14ac:dyDescent="0.15">
      <c r="A10050" t="s">
        <v>12</v>
      </c>
      <c r="B10050">
        <v>2743088</v>
      </c>
      <c r="C10050">
        <v>2743108</v>
      </c>
      <c r="D10050" t="s">
        <v>33379</v>
      </c>
      <c r="E10050" t="s">
        <v>90</v>
      </c>
      <c r="F10050" t="s">
        <v>15</v>
      </c>
      <c r="G10050" t="s">
        <v>36</v>
      </c>
      <c r="H10050">
        <v>52</v>
      </c>
      <c r="I10050" t="s">
        <v>33386</v>
      </c>
      <c r="J10050" t="s">
        <v>33387</v>
      </c>
      <c r="K10050" t="s">
        <v>33388</v>
      </c>
      <c r="L10050" t="s">
        <v>77959</v>
      </c>
    </row>
    <row r="10051" spans="1:12" x14ac:dyDescent="0.15">
      <c r="A10051" t="s">
        <v>12</v>
      </c>
      <c r="B10051">
        <v>2743110</v>
      </c>
      <c r="C10051">
        <v>2743130</v>
      </c>
      <c r="D10051" t="s">
        <v>33379</v>
      </c>
      <c r="E10051" t="s">
        <v>90</v>
      </c>
      <c r="F10051" t="s">
        <v>15</v>
      </c>
      <c r="G10051" t="s">
        <v>23</v>
      </c>
      <c r="H10051">
        <v>74</v>
      </c>
      <c r="I10051" t="s">
        <v>33389</v>
      </c>
      <c r="J10051" t="s">
        <v>33390</v>
      </c>
      <c r="K10051" t="s">
        <v>33391</v>
      </c>
      <c r="L10051" t="s">
        <v>78005</v>
      </c>
    </row>
    <row r="10052" spans="1:12" x14ac:dyDescent="0.15">
      <c r="A10052" t="s">
        <v>12</v>
      </c>
      <c r="B10052">
        <v>2744282</v>
      </c>
      <c r="C10052">
        <v>2744302</v>
      </c>
      <c r="D10052" t="s">
        <v>33392</v>
      </c>
      <c r="E10052" t="s">
        <v>90</v>
      </c>
      <c r="F10052" t="s">
        <v>15</v>
      </c>
      <c r="G10052" t="s">
        <v>16</v>
      </c>
      <c r="H10052">
        <v>10</v>
      </c>
      <c r="I10052" t="s">
        <v>33393</v>
      </c>
      <c r="J10052" t="s">
        <v>33394</v>
      </c>
      <c r="K10052" t="s">
        <v>33395</v>
      </c>
      <c r="L10052" t="s">
        <v>78001</v>
      </c>
    </row>
    <row r="10053" spans="1:12" x14ac:dyDescent="0.15">
      <c r="A10053" t="s">
        <v>12</v>
      </c>
      <c r="B10053">
        <v>2744307</v>
      </c>
      <c r="C10053">
        <v>2744327</v>
      </c>
      <c r="D10053" t="s">
        <v>33392</v>
      </c>
      <c r="E10053" t="s">
        <v>90</v>
      </c>
      <c r="F10053" t="s">
        <v>15</v>
      </c>
      <c r="G10053" t="s">
        <v>32</v>
      </c>
      <c r="H10053">
        <v>35</v>
      </c>
      <c r="I10053" t="s">
        <v>33396</v>
      </c>
      <c r="J10053" t="s">
        <v>33397</v>
      </c>
      <c r="K10053" t="s">
        <v>33398</v>
      </c>
      <c r="L10053" t="s">
        <v>77936</v>
      </c>
    </row>
    <row r="10054" spans="1:12" x14ac:dyDescent="0.15">
      <c r="A10054" t="s">
        <v>12</v>
      </c>
      <c r="B10054">
        <v>2744333</v>
      </c>
      <c r="C10054">
        <v>2744353</v>
      </c>
      <c r="D10054" t="s">
        <v>33392</v>
      </c>
      <c r="E10054" t="s">
        <v>90</v>
      </c>
      <c r="F10054" t="s">
        <v>15</v>
      </c>
      <c r="G10054" t="s">
        <v>16</v>
      </c>
      <c r="H10054">
        <v>61</v>
      </c>
      <c r="I10054" t="s">
        <v>33399</v>
      </c>
      <c r="J10054" t="s">
        <v>33400</v>
      </c>
      <c r="K10054" t="s">
        <v>33401</v>
      </c>
      <c r="L10054" t="s">
        <v>77979</v>
      </c>
    </row>
    <row r="10055" spans="1:12" x14ac:dyDescent="0.15">
      <c r="A10055" t="s">
        <v>12</v>
      </c>
      <c r="B10055">
        <v>2744354</v>
      </c>
      <c r="C10055">
        <v>2744374</v>
      </c>
      <c r="D10055" t="s">
        <v>33392</v>
      </c>
      <c r="E10055" t="s">
        <v>90</v>
      </c>
      <c r="F10055" t="s">
        <v>15</v>
      </c>
      <c r="G10055" t="s">
        <v>36</v>
      </c>
      <c r="H10055">
        <v>82</v>
      </c>
      <c r="I10055" t="s">
        <v>33402</v>
      </c>
      <c r="J10055" t="s">
        <v>33403</v>
      </c>
      <c r="K10055" t="s">
        <v>33404</v>
      </c>
      <c r="L10055" t="s">
        <v>78011</v>
      </c>
    </row>
    <row r="10056" spans="1:12" x14ac:dyDescent="0.15">
      <c r="A10056" t="s">
        <v>12</v>
      </c>
      <c r="B10056">
        <v>2745349</v>
      </c>
      <c r="C10056">
        <v>2745369</v>
      </c>
      <c r="D10056" t="s">
        <v>33405</v>
      </c>
      <c r="E10056" t="s">
        <v>90</v>
      </c>
      <c r="F10056" t="s">
        <v>15</v>
      </c>
      <c r="G10056" t="s">
        <v>16</v>
      </c>
      <c r="H10056">
        <v>0</v>
      </c>
      <c r="I10056" t="s">
        <v>33406</v>
      </c>
      <c r="J10056" t="s">
        <v>33407</v>
      </c>
      <c r="K10056" t="s">
        <v>33408</v>
      </c>
      <c r="L10056" t="s">
        <v>77980</v>
      </c>
    </row>
    <row r="10057" spans="1:12" x14ac:dyDescent="0.15">
      <c r="A10057" t="s">
        <v>12</v>
      </c>
      <c r="B10057">
        <v>2745369</v>
      </c>
      <c r="C10057">
        <v>2745389</v>
      </c>
      <c r="D10057" t="s">
        <v>33405</v>
      </c>
      <c r="E10057" t="s">
        <v>90</v>
      </c>
      <c r="F10057" t="s">
        <v>15</v>
      </c>
      <c r="G10057" t="s">
        <v>23</v>
      </c>
      <c r="H10057">
        <v>20</v>
      </c>
      <c r="I10057" t="s">
        <v>33409</v>
      </c>
      <c r="J10057" t="s">
        <v>33410</v>
      </c>
      <c r="K10057" t="s">
        <v>33411</v>
      </c>
      <c r="L10057" t="s">
        <v>77968</v>
      </c>
    </row>
    <row r="10058" spans="1:12" x14ac:dyDescent="0.15">
      <c r="A10058" t="s">
        <v>12</v>
      </c>
      <c r="B10058">
        <v>2745419</v>
      </c>
      <c r="C10058">
        <v>2745439</v>
      </c>
      <c r="D10058" t="s">
        <v>33405</v>
      </c>
      <c r="E10058" t="s">
        <v>90</v>
      </c>
      <c r="F10058" t="s">
        <v>15</v>
      </c>
      <c r="G10058" t="s">
        <v>16</v>
      </c>
      <c r="H10058">
        <v>70</v>
      </c>
      <c r="I10058" t="s">
        <v>33412</v>
      </c>
      <c r="J10058" t="s">
        <v>33413</v>
      </c>
      <c r="K10058" t="s">
        <v>33414</v>
      </c>
      <c r="L10058" t="s">
        <v>77919</v>
      </c>
    </row>
    <row r="10059" spans="1:12" x14ac:dyDescent="0.15">
      <c r="A10059" t="s">
        <v>12</v>
      </c>
      <c r="B10059">
        <v>2745450</v>
      </c>
      <c r="C10059">
        <v>2745470</v>
      </c>
      <c r="D10059" t="s">
        <v>33405</v>
      </c>
      <c r="E10059" t="s">
        <v>90</v>
      </c>
      <c r="F10059" t="s">
        <v>15</v>
      </c>
      <c r="G10059" t="s">
        <v>32</v>
      </c>
      <c r="H10059">
        <v>101</v>
      </c>
      <c r="I10059" t="s">
        <v>33415</v>
      </c>
      <c r="J10059" t="s">
        <v>33416</v>
      </c>
      <c r="K10059" t="s">
        <v>33417</v>
      </c>
      <c r="L10059" t="s">
        <v>77997</v>
      </c>
    </row>
    <row r="10060" spans="1:12" x14ac:dyDescent="0.15">
      <c r="A10060" t="s">
        <v>12</v>
      </c>
      <c r="B10060">
        <v>2746304</v>
      </c>
      <c r="C10060">
        <v>2746324</v>
      </c>
      <c r="D10060" t="s">
        <v>33418</v>
      </c>
      <c r="E10060" t="s">
        <v>90</v>
      </c>
      <c r="F10060" t="s">
        <v>15</v>
      </c>
      <c r="G10060" t="s">
        <v>32</v>
      </c>
      <c r="H10060">
        <v>1</v>
      </c>
      <c r="I10060" t="s">
        <v>33419</v>
      </c>
      <c r="J10060" t="s">
        <v>33420</v>
      </c>
      <c r="K10060" t="s">
        <v>33421</v>
      </c>
      <c r="L10060" t="s">
        <v>77917</v>
      </c>
    </row>
    <row r="10061" spans="1:12" x14ac:dyDescent="0.15">
      <c r="A10061" t="s">
        <v>12</v>
      </c>
      <c r="B10061">
        <v>2746335</v>
      </c>
      <c r="C10061">
        <v>2746355</v>
      </c>
      <c r="D10061" t="s">
        <v>33418</v>
      </c>
      <c r="E10061" t="s">
        <v>90</v>
      </c>
      <c r="F10061" t="s">
        <v>15</v>
      </c>
      <c r="G10061" t="s">
        <v>32</v>
      </c>
      <c r="H10061">
        <v>32</v>
      </c>
      <c r="I10061" t="s">
        <v>33422</v>
      </c>
      <c r="J10061" t="s">
        <v>33423</v>
      </c>
      <c r="K10061" t="s">
        <v>33424</v>
      </c>
      <c r="L10061" t="s">
        <v>77918</v>
      </c>
    </row>
    <row r="10062" spans="1:12" x14ac:dyDescent="0.15">
      <c r="A10062" t="s">
        <v>12</v>
      </c>
      <c r="B10062">
        <v>2746355</v>
      </c>
      <c r="C10062">
        <v>2746375</v>
      </c>
      <c r="D10062" t="s">
        <v>33418</v>
      </c>
      <c r="E10062" t="s">
        <v>90</v>
      </c>
      <c r="F10062" t="s">
        <v>15</v>
      </c>
      <c r="G10062" t="s">
        <v>36</v>
      </c>
      <c r="H10062">
        <v>52</v>
      </c>
      <c r="I10062" t="s">
        <v>33425</v>
      </c>
      <c r="J10062" t="s">
        <v>33426</v>
      </c>
      <c r="K10062" t="s">
        <v>33427</v>
      </c>
      <c r="L10062" t="s">
        <v>77959</v>
      </c>
    </row>
    <row r="10063" spans="1:12" x14ac:dyDescent="0.15">
      <c r="A10063" t="s">
        <v>12</v>
      </c>
      <c r="B10063">
        <v>2746377</v>
      </c>
      <c r="C10063">
        <v>2746397</v>
      </c>
      <c r="D10063" t="s">
        <v>33418</v>
      </c>
      <c r="E10063" t="s">
        <v>90</v>
      </c>
      <c r="F10063" t="s">
        <v>15</v>
      </c>
      <c r="G10063" t="s">
        <v>23</v>
      </c>
      <c r="H10063">
        <v>74</v>
      </c>
      <c r="I10063" t="s">
        <v>33428</v>
      </c>
      <c r="J10063" t="s">
        <v>33429</v>
      </c>
      <c r="K10063" t="s">
        <v>33430</v>
      </c>
      <c r="L10063" t="s">
        <v>78005</v>
      </c>
    </row>
    <row r="10064" spans="1:12" x14ac:dyDescent="0.15">
      <c r="A10064" t="s">
        <v>12</v>
      </c>
      <c r="B10064">
        <v>2747390</v>
      </c>
      <c r="C10064">
        <v>2747410</v>
      </c>
      <c r="D10064" t="s">
        <v>33431</v>
      </c>
      <c r="E10064" t="s">
        <v>90</v>
      </c>
      <c r="F10064" t="s">
        <v>15</v>
      </c>
      <c r="G10064" t="s">
        <v>36</v>
      </c>
      <c r="H10064">
        <v>0</v>
      </c>
      <c r="I10064" t="s">
        <v>33432</v>
      </c>
      <c r="J10064" t="s">
        <v>33433</v>
      </c>
      <c r="K10064" t="s">
        <v>33434</v>
      </c>
      <c r="L10064" t="s">
        <v>77980</v>
      </c>
    </row>
    <row r="10065" spans="1:12" x14ac:dyDescent="0.15">
      <c r="A10065" t="s">
        <v>12</v>
      </c>
      <c r="B10065">
        <v>2747411</v>
      </c>
      <c r="C10065">
        <v>2747431</v>
      </c>
      <c r="D10065" t="s">
        <v>33431</v>
      </c>
      <c r="E10065" t="s">
        <v>90</v>
      </c>
      <c r="F10065" t="s">
        <v>15</v>
      </c>
      <c r="G10065" t="s">
        <v>36</v>
      </c>
      <c r="H10065">
        <v>21</v>
      </c>
      <c r="I10065" t="s">
        <v>33435</v>
      </c>
      <c r="J10065" t="s">
        <v>33436</v>
      </c>
      <c r="K10065" t="s">
        <v>33437</v>
      </c>
      <c r="L10065" t="s">
        <v>78022</v>
      </c>
    </row>
    <row r="10066" spans="1:12" x14ac:dyDescent="0.15">
      <c r="A10066" t="s">
        <v>12</v>
      </c>
      <c r="B10066">
        <v>2747438</v>
      </c>
      <c r="C10066">
        <v>2747458</v>
      </c>
      <c r="D10066" t="s">
        <v>33431</v>
      </c>
      <c r="E10066" t="s">
        <v>90</v>
      </c>
      <c r="F10066" t="s">
        <v>15</v>
      </c>
      <c r="G10066" t="s">
        <v>16</v>
      </c>
      <c r="H10066">
        <v>48</v>
      </c>
      <c r="I10066" t="s">
        <v>33438</v>
      </c>
      <c r="J10066" t="s">
        <v>33439</v>
      </c>
      <c r="K10066" t="s">
        <v>33440</v>
      </c>
      <c r="L10066" t="s">
        <v>78018</v>
      </c>
    </row>
    <row r="10067" spans="1:12" x14ac:dyDescent="0.15">
      <c r="A10067" t="s">
        <v>12</v>
      </c>
      <c r="B10067">
        <v>2747469</v>
      </c>
      <c r="C10067">
        <v>2747489</v>
      </c>
      <c r="D10067" t="s">
        <v>33431</v>
      </c>
      <c r="E10067" t="s">
        <v>90</v>
      </c>
      <c r="F10067" t="s">
        <v>15</v>
      </c>
      <c r="G10067" t="s">
        <v>16</v>
      </c>
      <c r="H10067">
        <v>79</v>
      </c>
      <c r="I10067" t="s">
        <v>33441</v>
      </c>
      <c r="J10067" t="s">
        <v>33442</v>
      </c>
      <c r="K10067" t="s">
        <v>33443</v>
      </c>
      <c r="L10067" t="s">
        <v>77993</v>
      </c>
    </row>
    <row r="10068" spans="1:12" x14ac:dyDescent="0.15">
      <c r="A10068" t="s">
        <v>12</v>
      </c>
      <c r="B10068">
        <v>2748649</v>
      </c>
      <c r="C10068">
        <v>2748669</v>
      </c>
      <c r="D10068" t="s">
        <v>33444</v>
      </c>
      <c r="E10068" t="s">
        <v>90</v>
      </c>
      <c r="F10068" t="s">
        <v>15</v>
      </c>
      <c r="G10068" t="s">
        <v>36</v>
      </c>
      <c r="H10068">
        <v>0</v>
      </c>
      <c r="I10068" t="s">
        <v>33445</v>
      </c>
      <c r="J10068" t="s">
        <v>33446</v>
      </c>
      <c r="K10068" t="s">
        <v>33447</v>
      </c>
      <c r="L10068" t="s">
        <v>77980</v>
      </c>
    </row>
    <row r="10069" spans="1:12" x14ac:dyDescent="0.15">
      <c r="A10069" t="s">
        <v>12</v>
      </c>
      <c r="B10069">
        <v>2748681</v>
      </c>
      <c r="C10069">
        <v>2748701</v>
      </c>
      <c r="D10069" t="s">
        <v>33444</v>
      </c>
      <c r="E10069" t="s">
        <v>90</v>
      </c>
      <c r="F10069" t="s">
        <v>15</v>
      </c>
      <c r="G10069" t="s">
        <v>23</v>
      </c>
      <c r="H10069">
        <v>32</v>
      </c>
      <c r="I10069" t="s">
        <v>33448</v>
      </c>
      <c r="J10069" t="s">
        <v>33449</v>
      </c>
      <c r="K10069" t="s">
        <v>33450</v>
      </c>
      <c r="L10069" t="s">
        <v>77918</v>
      </c>
    </row>
    <row r="10070" spans="1:12" x14ac:dyDescent="0.15">
      <c r="A10070" t="s">
        <v>12</v>
      </c>
      <c r="B10070">
        <v>2748719</v>
      </c>
      <c r="C10070">
        <v>2748739</v>
      </c>
      <c r="D10070" t="s">
        <v>33444</v>
      </c>
      <c r="E10070" t="s">
        <v>90</v>
      </c>
      <c r="F10070" t="s">
        <v>15</v>
      </c>
      <c r="G10070" t="s">
        <v>16</v>
      </c>
      <c r="H10070">
        <v>70</v>
      </c>
      <c r="I10070" t="s">
        <v>33451</v>
      </c>
      <c r="J10070" t="s">
        <v>33452</v>
      </c>
      <c r="K10070" t="s">
        <v>33453</v>
      </c>
      <c r="L10070" t="s">
        <v>77919</v>
      </c>
    </row>
    <row r="10071" spans="1:12" x14ac:dyDescent="0.15">
      <c r="A10071" t="s">
        <v>12</v>
      </c>
      <c r="B10071">
        <v>2748741</v>
      </c>
      <c r="C10071">
        <v>2748761</v>
      </c>
      <c r="D10071" t="s">
        <v>33444</v>
      </c>
      <c r="E10071" t="s">
        <v>90</v>
      </c>
      <c r="F10071" t="s">
        <v>15</v>
      </c>
      <c r="G10071" t="s">
        <v>23</v>
      </c>
      <c r="H10071">
        <v>92</v>
      </c>
      <c r="I10071" t="s">
        <v>33454</v>
      </c>
      <c r="J10071" t="s">
        <v>33455</v>
      </c>
      <c r="K10071" t="s">
        <v>33456</v>
      </c>
      <c r="L10071" t="s">
        <v>78032</v>
      </c>
    </row>
    <row r="10072" spans="1:12" x14ac:dyDescent="0.15">
      <c r="A10072" t="s">
        <v>12</v>
      </c>
      <c r="B10072">
        <v>2749661</v>
      </c>
      <c r="C10072">
        <v>2749681</v>
      </c>
      <c r="D10072" t="s">
        <v>33457</v>
      </c>
      <c r="E10072" t="s">
        <v>90</v>
      </c>
      <c r="F10072" t="s">
        <v>15</v>
      </c>
      <c r="G10072" t="s">
        <v>23</v>
      </c>
      <c r="H10072">
        <v>14</v>
      </c>
      <c r="I10072" t="s">
        <v>33458</v>
      </c>
      <c r="J10072" t="s">
        <v>33459</v>
      </c>
      <c r="K10072" t="s">
        <v>33460</v>
      </c>
      <c r="L10072" t="s">
        <v>77924</v>
      </c>
    </row>
    <row r="10073" spans="1:12" x14ac:dyDescent="0.15">
      <c r="A10073" t="s">
        <v>12</v>
      </c>
      <c r="B10073">
        <v>2749685</v>
      </c>
      <c r="C10073">
        <v>2749705</v>
      </c>
      <c r="D10073" t="s">
        <v>33457</v>
      </c>
      <c r="E10073" t="s">
        <v>90</v>
      </c>
      <c r="F10073" t="s">
        <v>15</v>
      </c>
      <c r="G10073" t="s">
        <v>23</v>
      </c>
      <c r="H10073">
        <v>38</v>
      </c>
      <c r="I10073" t="s">
        <v>33461</v>
      </c>
      <c r="J10073" t="s">
        <v>33462</v>
      </c>
      <c r="K10073" t="s">
        <v>33463</v>
      </c>
      <c r="L10073" t="s">
        <v>78008</v>
      </c>
    </row>
    <row r="10074" spans="1:12" x14ac:dyDescent="0.15">
      <c r="A10074" t="s">
        <v>12</v>
      </c>
      <c r="B10074">
        <v>2749708</v>
      </c>
      <c r="C10074">
        <v>2749728</v>
      </c>
      <c r="D10074" t="s">
        <v>33457</v>
      </c>
      <c r="E10074" t="s">
        <v>90</v>
      </c>
      <c r="F10074" t="s">
        <v>15</v>
      </c>
      <c r="G10074" t="s">
        <v>16</v>
      </c>
      <c r="H10074">
        <v>61</v>
      </c>
      <c r="I10074" t="s">
        <v>33464</v>
      </c>
      <c r="J10074" t="s">
        <v>33465</v>
      </c>
      <c r="K10074" t="s">
        <v>33466</v>
      </c>
      <c r="L10074" t="s">
        <v>77979</v>
      </c>
    </row>
    <row r="10075" spans="1:12" x14ac:dyDescent="0.15">
      <c r="A10075" t="s">
        <v>12</v>
      </c>
      <c r="B10075">
        <v>2749730</v>
      </c>
      <c r="C10075">
        <v>2749750</v>
      </c>
      <c r="D10075" t="s">
        <v>33457</v>
      </c>
      <c r="E10075" t="s">
        <v>90</v>
      </c>
      <c r="F10075" t="s">
        <v>15</v>
      </c>
      <c r="G10075" t="s">
        <v>23</v>
      </c>
      <c r="H10075">
        <v>83</v>
      </c>
      <c r="I10075" t="s">
        <v>33467</v>
      </c>
      <c r="J10075" t="s">
        <v>33468</v>
      </c>
      <c r="K10075" t="s">
        <v>33469</v>
      </c>
      <c r="L10075" t="s">
        <v>77958</v>
      </c>
    </row>
    <row r="10076" spans="1:12" x14ac:dyDescent="0.15">
      <c r="A10076" t="s">
        <v>12</v>
      </c>
      <c r="B10076">
        <v>2750751</v>
      </c>
      <c r="C10076">
        <v>2750771</v>
      </c>
      <c r="D10076" t="s">
        <v>33470</v>
      </c>
      <c r="E10076" t="s">
        <v>90</v>
      </c>
      <c r="F10076" t="s">
        <v>15</v>
      </c>
      <c r="G10076" t="s">
        <v>16</v>
      </c>
      <c r="H10076">
        <v>12</v>
      </c>
      <c r="I10076" t="s">
        <v>33471</v>
      </c>
      <c r="J10076" t="s">
        <v>33472</v>
      </c>
      <c r="K10076" t="s">
        <v>33473</v>
      </c>
      <c r="L10076" t="s">
        <v>77991</v>
      </c>
    </row>
    <row r="10077" spans="1:12" x14ac:dyDescent="0.15">
      <c r="A10077" t="s">
        <v>12</v>
      </c>
      <c r="B10077">
        <v>2750782</v>
      </c>
      <c r="C10077">
        <v>2750802</v>
      </c>
      <c r="D10077" t="s">
        <v>33470</v>
      </c>
      <c r="E10077" t="s">
        <v>90</v>
      </c>
      <c r="F10077" t="s">
        <v>15</v>
      </c>
      <c r="G10077" t="s">
        <v>16</v>
      </c>
      <c r="H10077">
        <v>43</v>
      </c>
      <c r="I10077" t="s">
        <v>33474</v>
      </c>
      <c r="J10077" t="s">
        <v>33475</v>
      </c>
      <c r="K10077" t="s">
        <v>33476</v>
      </c>
      <c r="L10077" t="s">
        <v>77942</v>
      </c>
    </row>
    <row r="10078" spans="1:12" x14ac:dyDescent="0.15">
      <c r="A10078" t="s">
        <v>12</v>
      </c>
      <c r="B10078">
        <v>2750831</v>
      </c>
      <c r="C10078">
        <v>2750851</v>
      </c>
      <c r="D10078" t="s">
        <v>33470</v>
      </c>
      <c r="E10078" t="s">
        <v>90</v>
      </c>
      <c r="F10078" t="s">
        <v>15</v>
      </c>
      <c r="G10078" t="s">
        <v>23</v>
      </c>
      <c r="H10078">
        <v>92</v>
      </c>
      <c r="I10078" t="s">
        <v>33477</v>
      </c>
      <c r="J10078" t="s">
        <v>33478</v>
      </c>
      <c r="K10078" t="s">
        <v>33479</v>
      </c>
      <c r="L10078" t="s">
        <v>78032</v>
      </c>
    </row>
    <row r="10079" spans="1:12" x14ac:dyDescent="0.15">
      <c r="A10079" t="s">
        <v>12</v>
      </c>
      <c r="B10079">
        <v>2750854</v>
      </c>
      <c r="C10079">
        <v>2750874</v>
      </c>
      <c r="D10079" t="s">
        <v>33470</v>
      </c>
      <c r="E10079" t="s">
        <v>90</v>
      </c>
      <c r="F10079" t="s">
        <v>15</v>
      </c>
      <c r="G10079" t="s">
        <v>23</v>
      </c>
      <c r="H10079">
        <v>115</v>
      </c>
      <c r="I10079" t="s">
        <v>33480</v>
      </c>
      <c r="J10079" t="s">
        <v>33481</v>
      </c>
      <c r="K10079" t="s">
        <v>33482</v>
      </c>
      <c r="L10079" t="s">
        <v>78020</v>
      </c>
    </row>
    <row r="10080" spans="1:12" x14ac:dyDescent="0.15">
      <c r="A10080" t="s">
        <v>12</v>
      </c>
      <c r="B10080">
        <v>2751871</v>
      </c>
      <c r="C10080">
        <v>2751891</v>
      </c>
      <c r="D10080" t="s">
        <v>33483</v>
      </c>
      <c r="E10080" t="s">
        <v>90</v>
      </c>
      <c r="F10080" t="s">
        <v>15</v>
      </c>
      <c r="G10080" t="s">
        <v>32</v>
      </c>
      <c r="H10080">
        <v>1</v>
      </c>
      <c r="I10080" t="s">
        <v>33484</v>
      </c>
      <c r="J10080" t="s">
        <v>33485</v>
      </c>
      <c r="K10080" t="s">
        <v>33486</v>
      </c>
      <c r="L10080" t="s">
        <v>77917</v>
      </c>
    </row>
    <row r="10081" spans="1:12" x14ac:dyDescent="0.15">
      <c r="A10081" t="s">
        <v>12</v>
      </c>
      <c r="B10081">
        <v>2751891</v>
      </c>
      <c r="C10081">
        <v>2751911</v>
      </c>
      <c r="D10081" t="s">
        <v>33483</v>
      </c>
      <c r="E10081" t="s">
        <v>90</v>
      </c>
      <c r="F10081" t="s">
        <v>15</v>
      </c>
      <c r="G10081" t="s">
        <v>36</v>
      </c>
      <c r="H10081">
        <v>21</v>
      </c>
      <c r="I10081" t="s">
        <v>33487</v>
      </c>
      <c r="J10081" t="s">
        <v>33488</v>
      </c>
      <c r="K10081" t="s">
        <v>33489</v>
      </c>
      <c r="L10081" t="s">
        <v>78022</v>
      </c>
    </row>
    <row r="10082" spans="1:12" x14ac:dyDescent="0.15">
      <c r="A10082" t="s">
        <v>12</v>
      </c>
      <c r="B10082">
        <v>2751922</v>
      </c>
      <c r="C10082">
        <v>2751942</v>
      </c>
      <c r="D10082" t="s">
        <v>33483</v>
      </c>
      <c r="E10082" t="s">
        <v>90</v>
      </c>
      <c r="F10082" t="s">
        <v>15</v>
      </c>
      <c r="G10082" t="s">
        <v>36</v>
      </c>
      <c r="H10082">
        <v>52</v>
      </c>
      <c r="I10082" t="s">
        <v>33490</v>
      </c>
      <c r="J10082" t="s">
        <v>33491</v>
      </c>
      <c r="K10082" t="s">
        <v>33492</v>
      </c>
      <c r="L10082" t="s">
        <v>77959</v>
      </c>
    </row>
    <row r="10083" spans="1:12" x14ac:dyDescent="0.15">
      <c r="A10083" t="s">
        <v>12</v>
      </c>
      <c r="B10083">
        <v>2751944</v>
      </c>
      <c r="C10083">
        <v>2751964</v>
      </c>
      <c r="D10083" t="s">
        <v>33483</v>
      </c>
      <c r="E10083" t="s">
        <v>90</v>
      </c>
      <c r="F10083" t="s">
        <v>15</v>
      </c>
      <c r="G10083" t="s">
        <v>23</v>
      </c>
      <c r="H10083">
        <v>74</v>
      </c>
      <c r="I10083" t="s">
        <v>33493</v>
      </c>
      <c r="J10083" t="s">
        <v>33494</v>
      </c>
      <c r="K10083" t="s">
        <v>33495</v>
      </c>
      <c r="L10083" t="s">
        <v>78005</v>
      </c>
    </row>
    <row r="10084" spans="1:12" x14ac:dyDescent="0.15">
      <c r="A10084" t="s">
        <v>12</v>
      </c>
      <c r="B10084">
        <v>2754372</v>
      </c>
      <c r="C10084">
        <v>2754392</v>
      </c>
      <c r="D10084" t="s">
        <v>33496</v>
      </c>
      <c r="E10084" t="s">
        <v>90</v>
      </c>
      <c r="F10084" t="s">
        <v>76</v>
      </c>
      <c r="G10084" t="s">
        <v>16</v>
      </c>
      <c r="H10084">
        <v>106</v>
      </c>
      <c r="I10084" t="s">
        <v>33497</v>
      </c>
      <c r="J10084" t="s">
        <v>33498</v>
      </c>
      <c r="K10084" t="s">
        <v>33499</v>
      </c>
      <c r="L10084" t="s">
        <v>77914</v>
      </c>
    </row>
    <row r="10085" spans="1:12" x14ac:dyDescent="0.15">
      <c r="A10085" t="s">
        <v>12</v>
      </c>
      <c r="B10085">
        <v>2754339</v>
      </c>
      <c r="C10085">
        <v>2754359</v>
      </c>
      <c r="D10085" t="s">
        <v>33496</v>
      </c>
      <c r="E10085" t="s">
        <v>90</v>
      </c>
      <c r="F10085" t="s">
        <v>76</v>
      </c>
      <c r="G10085" t="s">
        <v>32</v>
      </c>
      <c r="H10085">
        <v>139</v>
      </c>
      <c r="I10085" t="s">
        <v>33500</v>
      </c>
      <c r="J10085" t="s">
        <v>33501</v>
      </c>
      <c r="K10085" t="s">
        <v>33502</v>
      </c>
      <c r="L10085" t="s">
        <v>78029</v>
      </c>
    </row>
    <row r="10086" spans="1:12" x14ac:dyDescent="0.15">
      <c r="A10086" t="s">
        <v>12</v>
      </c>
      <c r="B10086">
        <v>2754305</v>
      </c>
      <c r="C10086">
        <v>2754325</v>
      </c>
      <c r="D10086" t="s">
        <v>33496</v>
      </c>
      <c r="E10086" t="s">
        <v>90</v>
      </c>
      <c r="F10086" t="s">
        <v>76</v>
      </c>
      <c r="G10086" t="s">
        <v>23</v>
      </c>
      <c r="H10086">
        <v>173</v>
      </c>
      <c r="I10086" t="s">
        <v>33503</v>
      </c>
      <c r="J10086" t="s">
        <v>33504</v>
      </c>
      <c r="K10086" t="s">
        <v>33505</v>
      </c>
      <c r="L10086" t="s">
        <v>78052</v>
      </c>
    </row>
    <row r="10087" spans="1:12" x14ac:dyDescent="0.15">
      <c r="A10087" t="s">
        <v>12</v>
      </c>
      <c r="B10087">
        <v>2754284</v>
      </c>
      <c r="C10087">
        <v>2754304</v>
      </c>
      <c r="D10087" t="s">
        <v>33496</v>
      </c>
      <c r="E10087" t="s">
        <v>90</v>
      </c>
      <c r="F10087" t="s">
        <v>76</v>
      </c>
      <c r="G10087" t="s">
        <v>36</v>
      </c>
      <c r="H10087">
        <v>194</v>
      </c>
      <c r="I10087" t="s">
        <v>33506</v>
      </c>
      <c r="J10087" t="s">
        <v>33507</v>
      </c>
      <c r="K10087" t="s">
        <v>33508</v>
      </c>
      <c r="L10087" t="s">
        <v>78118</v>
      </c>
    </row>
    <row r="10088" spans="1:12" x14ac:dyDescent="0.15">
      <c r="A10088" t="s">
        <v>12</v>
      </c>
      <c r="B10088">
        <v>2755470</v>
      </c>
      <c r="C10088">
        <v>2755490</v>
      </c>
      <c r="D10088" t="s">
        <v>33509</v>
      </c>
      <c r="E10088" t="s">
        <v>33510</v>
      </c>
      <c r="F10088" t="s">
        <v>76</v>
      </c>
      <c r="G10088" t="s">
        <v>23</v>
      </c>
      <c r="H10088">
        <v>35</v>
      </c>
      <c r="I10088" t="s">
        <v>33511</v>
      </c>
      <c r="J10088" t="s">
        <v>33512</v>
      </c>
      <c r="K10088" t="s">
        <v>33513</v>
      </c>
      <c r="L10088" t="s">
        <v>77936</v>
      </c>
    </row>
    <row r="10089" spans="1:12" x14ac:dyDescent="0.15">
      <c r="A10089" t="s">
        <v>12</v>
      </c>
      <c r="B10089">
        <v>2755447</v>
      </c>
      <c r="C10089">
        <v>2755467</v>
      </c>
      <c r="D10089" t="s">
        <v>33509</v>
      </c>
      <c r="E10089" t="s">
        <v>33510</v>
      </c>
      <c r="F10089" t="s">
        <v>76</v>
      </c>
      <c r="G10089" t="s">
        <v>16</v>
      </c>
      <c r="H10089">
        <v>58</v>
      </c>
      <c r="I10089" t="s">
        <v>33514</v>
      </c>
      <c r="J10089" t="s">
        <v>33515</v>
      </c>
      <c r="K10089" t="s">
        <v>33516</v>
      </c>
      <c r="L10089" t="s">
        <v>77911</v>
      </c>
    </row>
    <row r="10090" spans="1:12" x14ac:dyDescent="0.15">
      <c r="A10090" t="s">
        <v>12</v>
      </c>
      <c r="B10090">
        <v>2755409</v>
      </c>
      <c r="C10090">
        <v>2755429</v>
      </c>
      <c r="D10090" t="s">
        <v>33509</v>
      </c>
      <c r="E10090" t="s">
        <v>33510</v>
      </c>
      <c r="F10090" t="s">
        <v>76</v>
      </c>
      <c r="G10090" t="s">
        <v>36</v>
      </c>
      <c r="H10090">
        <v>96</v>
      </c>
      <c r="I10090" t="s">
        <v>33517</v>
      </c>
      <c r="J10090" t="s">
        <v>33518</v>
      </c>
      <c r="K10090" t="s">
        <v>33519</v>
      </c>
      <c r="L10090" t="s">
        <v>77912</v>
      </c>
    </row>
    <row r="10091" spans="1:12" x14ac:dyDescent="0.15">
      <c r="A10091" t="s">
        <v>12</v>
      </c>
      <c r="B10091">
        <v>2755389</v>
      </c>
      <c r="C10091">
        <v>2755409</v>
      </c>
      <c r="D10091" t="s">
        <v>33509</v>
      </c>
      <c r="E10091" t="s">
        <v>33510</v>
      </c>
      <c r="F10091" t="s">
        <v>76</v>
      </c>
      <c r="G10091" t="s">
        <v>16</v>
      </c>
      <c r="H10091">
        <v>116</v>
      </c>
      <c r="I10091" t="s">
        <v>33520</v>
      </c>
      <c r="J10091" t="s">
        <v>33521</v>
      </c>
      <c r="K10091" t="s">
        <v>33522</v>
      </c>
      <c r="L10091" t="s">
        <v>77976</v>
      </c>
    </row>
    <row r="10092" spans="1:12" x14ac:dyDescent="0.15">
      <c r="A10092" t="s">
        <v>12</v>
      </c>
      <c r="B10092">
        <v>2756230</v>
      </c>
      <c r="C10092">
        <v>2756250</v>
      </c>
      <c r="D10092" t="s">
        <v>33523</v>
      </c>
      <c r="E10092" t="s">
        <v>33524</v>
      </c>
      <c r="F10092" t="s">
        <v>15</v>
      </c>
      <c r="G10092" t="s">
        <v>23</v>
      </c>
      <c r="H10092">
        <v>53</v>
      </c>
      <c r="I10092" t="s">
        <v>33525</v>
      </c>
      <c r="J10092" t="s">
        <v>33526</v>
      </c>
      <c r="K10092" t="s">
        <v>33527</v>
      </c>
      <c r="L10092" t="s">
        <v>77922</v>
      </c>
    </row>
    <row r="10093" spans="1:12" x14ac:dyDescent="0.15">
      <c r="A10093" t="s">
        <v>12</v>
      </c>
      <c r="B10093">
        <v>2756276</v>
      </c>
      <c r="C10093">
        <v>2756296</v>
      </c>
      <c r="D10093" t="s">
        <v>33523</v>
      </c>
      <c r="E10093" t="s">
        <v>33524</v>
      </c>
      <c r="F10093" t="s">
        <v>15</v>
      </c>
      <c r="G10093" t="s">
        <v>16</v>
      </c>
      <c r="H10093">
        <v>99</v>
      </c>
      <c r="I10093" t="s">
        <v>33528</v>
      </c>
      <c r="J10093" t="s">
        <v>33529</v>
      </c>
      <c r="K10093" t="s">
        <v>33530</v>
      </c>
      <c r="L10093" t="s">
        <v>78051</v>
      </c>
    </row>
    <row r="10094" spans="1:12" x14ac:dyDescent="0.15">
      <c r="A10094" t="s">
        <v>12</v>
      </c>
      <c r="B10094">
        <v>2756304</v>
      </c>
      <c r="C10094">
        <v>2756324</v>
      </c>
      <c r="D10094" t="s">
        <v>33523</v>
      </c>
      <c r="E10094" t="s">
        <v>33524</v>
      </c>
      <c r="F10094" t="s">
        <v>15</v>
      </c>
      <c r="G10094" t="s">
        <v>32</v>
      </c>
      <c r="H10094">
        <v>127</v>
      </c>
      <c r="I10094" t="s">
        <v>33531</v>
      </c>
      <c r="J10094" t="s">
        <v>33532</v>
      </c>
      <c r="K10094" t="s">
        <v>33533</v>
      </c>
      <c r="L10094" t="s">
        <v>78026</v>
      </c>
    </row>
    <row r="10095" spans="1:12" x14ac:dyDescent="0.15">
      <c r="A10095" t="s">
        <v>12</v>
      </c>
      <c r="B10095">
        <v>2756360</v>
      </c>
      <c r="C10095">
        <v>2756380</v>
      </c>
      <c r="D10095" t="s">
        <v>33523</v>
      </c>
      <c r="E10095" t="s">
        <v>33524</v>
      </c>
      <c r="F10095" t="s">
        <v>15</v>
      </c>
      <c r="G10095" t="s">
        <v>36</v>
      </c>
      <c r="H10095">
        <v>183</v>
      </c>
      <c r="I10095" t="s">
        <v>33534</v>
      </c>
      <c r="J10095" t="s">
        <v>33535</v>
      </c>
      <c r="K10095" t="s">
        <v>33536</v>
      </c>
      <c r="L10095" t="s">
        <v>78077</v>
      </c>
    </row>
    <row r="10096" spans="1:12" x14ac:dyDescent="0.15">
      <c r="A10096" t="s">
        <v>12</v>
      </c>
      <c r="B10096">
        <v>2756504</v>
      </c>
      <c r="C10096">
        <v>2756524</v>
      </c>
      <c r="D10096" t="s">
        <v>33537</v>
      </c>
      <c r="E10096" t="s">
        <v>33538</v>
      </c>
      <c r="F10096" t="s">
        <v>15</v>
      </c>
      <c r="G10096" t="s">
        <v>36</v>
      </c>
      <c r="H10096">
        <v>44</v>
      </c>
      <c r="I10096" t="s">
        <v>33539</v>
      </c>
      <c r="J10096" t="s">
        <v>33540</v>
      </c>
      <c r="K10096" t="s">
        <v>33541</v>
      </c>
      <c r="L10096" t="s">
        <v>78016</v>
      </c>
    </row>
    <row r="10097" spans="1:12" x14ac:dyDescent="0.15">
      <c r="A10097" t="s">
        <v>12</v>
      </c>
      <c r="B10097">
        <v>2756536</v>
      </c>
      <c r="C10097">
        <v>2756556</v>
      </c>
      <c r="D10097" t="s">
        <v>33537</v>
      </c>
      <c r="E10097" t="s">
        <v>33538</v>
      </c>
      <c r="F10097" t="s">
        <v>15</v>
      </c>
      <c r="G10097" t="s">
        <v>32</v>
      </c>
      <c r="H10097">
        <v>76</v>
      </c>
      <c r="I10097" t="s">
        <v>33542</v>
      </c>
      <c r="J10097" t="s">
        <v>33543</v>
      </c>
      <c r="K10097" t="s">
        <v>33544</v>
      </c>
      <c r="L10097" t="s">
        <v>77985</v>
      </c>
    </row>
    <row r="10098" spans="1:12" x14ac:dyDescent="0.15">
      <c r="A10098" t="s">
        <v>12</v>
      </c>
      <c r="B10098">
        <v>2756557</v>
      </c>
      <c r="C10098">
        <v>2756577</v>
      </c>
      <c r="D10098" t="s">
        <v>33537</v>
      </c>
      <c r="E10098" t="s">
        <v>33538</v>
      </c>
      <c r="F10098" t="s">
        <v>15</v>
      </c>
      <c r="G10098" t="s">
        <v>16</v>
      </c>
      <c r="H10098">
        <v>97</v>
      </c>
      <c r="I10098" t="s">
        <v>33545</v>
      </c>
      <c r="J10098" t="s">
        <v>33546</v>
      </c>
      <c r="K10098" t="s">
        <v>33547</v>
      </c>
      <c r="L10098" t="s">
        <v>78010</v>
      </c>
    </row>
    <row r="10099" spans="1:12" x14ac:dyDescent="0.15">
      <c r="A10099" t="s">
        <v>12</v>
      </c>
      <c r="B10099">
        <v>2756602</v>
      </c>
      <c r="C10099">
        <v>2756622</v>
      </c>
      <c r="D10099" t="s">
        <v>33537</v>
      </c>
      <c r="E10099" t="s">
        <v>33538</v>
      </c>
      <c r="F10099" t="s">
        <v>15</v>
      </c>
      <c r="G10099" t="s">
        <v>36</v>
      </c>
      <c r="H10099">
        <v>142</v>
      </c>
      <c r="I10099" t="s">
        <v>33548</v>
      </c>
      <c r="J10099" t="s">
        <v>33549</v>
      </c>
      <c r="K10099" t="s">
        <v>33550</v>
      </c>
      <c r="L10099" t="s">
        <v>77990</v>
      </c>
    </row>
    <row r="10100" spans="1:12" x14ac:dyDescent="0.15">
      <c r="A10100" t="s">
        <v>12</v>
      </c>
      <c r="B10100">
        <v>2765191</v>
      </c>
      <c r="C10100">
        <v>2765211</v>
      </c>
      <c r="D10100" t="s">
        <v>33551</v>
      </c>
      <c r="E10100" t="s">
        <v>33552</v>
      </c>
      <c r="F10100" t="s">
        <v>15</v>
      </c>
      <c r="G10100" t="s">
        <v>32</v>
      </c>
      <c r="H10100">
        <v>46</v>
      </c>
      <c r="I10100" t="s">
        <v>33553</v>
      </c>
      <c r="J10100" t="s">
        <v>33554</v>
      </c>
      <c r="K10100" t="s">
        <v>33555</v>
      </c>
      <c r="L10100" t="s">
        <v>78004</v>
      </c>
    </row>
    <row r="10101" spans="1:12" x14ac:dyDescent="0.15">
      <c r="A10101" t="s">
        <v>12</v>
      </c>
      <c r="B10101">
        <v>2765219</v>
      </c>
      <c r="C10101">
        <v>2765239</v>
      </c>
      <c r="D10101" t="s">
        <v>33551</v>
      </c>
      <c r="E10101" t="s">
        <v>33552</v>
      </c>
      <c r="F10101" t="s">
        <v>15</v>
      </c>
      <c r="G10101" t="s">
        <v>16</v>
      </c>
      <c r="H10101">
        <v>74</v>
      </c>
      <c r="I10101" t="s">
        <v>33556</v>
      </c>
      <c r="J10101" t="s">
        <v>33557</v>
      </c>
      <c r="K10101" t="s">
        <v>33558</v>
      </c>
      <c r="L10101" t="s">
        <v>78005</v>
      </c>
    </row>
    <row r="10102" spans="1:12" x14ac:dyDescent="0.15">
      <c r="A10102" t="s">
        <v>12</v>
      </c>
      <c r="B10102">
        <v>2765263</v>
      </c>
      <c r="C10102">
        <v>2765283</v>
      </c>
      <c r="D10102" t="s">
        <v>33551</v>
      </c>
      <c r="E10102" t="s">
        <v>33552</v>
      </c>
      <c r="F10102" t="s">
        <v>15</v>
      </c>
      <c r="G10102" t="s">
        <v>16</v>
      </c>
      <c r="H10102">
        <v>118</v>
      </c>
      <c r="I10102" t="s">
        <v>33559</v>
      </c>
      <c r="J10102" t="s">
        <v>33560</v>
      </c>
      <c r="K10102" t="s">
        <v>33561</v>
      </c>
      <c r="L10102" t="s">
        <v>77973</v>
      </c>
    </row>
    <row r="10103" spans="1:12" x14ac:dyDescent="0.15">
      <c r="A10103" t="s">
        <v>12</v>
      </c>
      <c r="B10103">
        <v>2765285</v>
      </c>
      <c r="C10103">
        <v>2765305</v>
      </c>
      <c r="D10103" t="s">
        <v>33551</v>
      </c>
      <c r="E10103" t="s">
        <v>33552</v>
      </c>
      <c r="F10103" t="s">
        <v>15</v>
      </c>
      <c r="G10103" t="s">
        <v>23</v>
      </c>
      <c r="H10103">
        <v>140</v>
      </c>
      <c r="I10103" t="s">
        <v>33562</v>
      </c>
      <c r="J10103" t="s">
        <v>33563</v>
      </c>
      <c r="K10103" t="s">
        <v>33564</v>
      </c>
      <c r="L10103" t="s">
        <v>78038</v>
      </c>
    </row>
    <row r="10104" spans="1:12" x14ac:dyDescent="0.15">
      <c r="A10104" t="s">
        <v>12</v>
      </c>
      <c r="B10104">
        <v>2770421</v>
      </c>
      <c r="C10104">
        <v>2770441</v>
      </c>
      <c r="D10104" t="s">
        <v>33565</v>
      </c>
      <c r="E10104" t="s">
        <v>33566</v>
      </c>
      <c r="F10104" t="s">
        <v>15</v>
      </c>
      <c r="G10104" t="s">
        <v>32</v>
      </c>
      <c r="H10104">
        <v>1</v>
      </c>
      <c r="I10104" t="s">
        <v>33567</v>
      </c>
      <c r="J10104" t="s">
        <v>33568</v>
      </c>
      <c r="K10104" t="s">
        <v>33569</v>
      </c>
      <c r="L10104" t="s">
        <v>77917</v>
      </c>
    </row>
    <row r="10105" spans="1:12" x14ac:dyDescent="0.15">
      <c r="A10105" t="s">
        <v>12</v>
      </c>
      <c r="B10105">
        <v>2770444</v>
      </c>
      <c r="C10105">
        <v>2770464</v>
      </c>
      <c r="D10105" t="s">
        <v>33565</v>
      </c>
      <c r="E10105" t="s">
        <v>33566</v>
      </c>
      <c r="F10105" t="s">
        <v>15</v>
      </c>
      <c r="G10105" t="s">
        <v>23</v>
      </c>
      <c r="H10105">
        <v>24</v>
      </c>
      <c r="I10105" t="s">
        <v>33570</v>
      </c>
      <c r="J10105" t="s">
        <v>33571</v>
      </c>
      <c r="K10105" t="s">
        <v>33572</v>
      </c>
      <c r="L10105" t="s">
        <v>77966</v>
      </c>
    </row>
    <row r="10106" spans="1:12" x14ac:dyDescent="0.15">
      <c r="A10106" t="s">
        <v>12</v>
      </c>
      <c r="B10106">
        <v>2770481</v>
      </c>
      <c r="C10106">
        <v>2770501</v>
      </c>
      <c r="D10106" t="s">
        <v>33565</v>
      </c>
      <c r="E10106" t="s">
        <v>33566</v>
      </c>
      <c r="F10106" t="s">
        <v>15</v>
      </c>
      <c r="G10106" t="s">
        <v>32</v>
      </c>
      <c r="H10106">
        <v>61</v>
      </c>
      <c r="I10106" t="s">
        <v>33573</v>
      </c>
      <c r="J10106" t="s">
        <v>33574</v>
      </c>
      <c r="K10106" t="s">
        <v>33575</v>
      </c>
      <c r="L10106" t="s">
        <v>77979</v>
      </c>
    </row>
    <row r="10107" spans="1:12" x14ac:dyDescent="0.15">
      <c r="A10107" t="s">
        <v>12</v>
      </c>
      <c r="B10107">
        <v>2770505</v>
      </c>
      <c r="C10107">
        <v>2770525</v>
      </c>
      <c r="D10107" t="s">
        <v>33565</v>
      </c>
      <c r="E10107" t="s">
        <v>33566</v>
      </c>
      <c r="F10107" t="s">
        <v>15</v>
      </c>
      <c r="G10107" t="s">
        <v>16</v>
      </c>
      <c r="H10107">
        <v>85</v>
      </c>
      <c r="I10107" t="s">
        <v>33576</v>
      </c>
      <c r="J10107" t="s">
        <v>33577</v>
      </c>
      <c r="K10107" t="s">
        <v>33578</v>
      </c>
      <c r="L10107" t="s">
        <v>77972</v>
      </c>
    </row>
    <row r="10108" spans="1:12" x14ac:dyDescent="0.15">
      <c r="A10108" t="s">
        <v>12</v>
      </c>
      <c r="B10108">
        <v>2772073</v>
      </c>
      <c r="C10108">
        <v>2772093</v>
      </c>
      <c r="D10108" t="s">
        <v>33579</v>
      </c>
      <c r="E10108" t="s">
        <v>33580</v>
      </c>
      <c r="F10108" t="s">
        <v>15</v>
      </c>
      <c r="G10108" t="s">
        <v>23</v>
      </c>
      <c r="H10108">
        <v>14</v>
      </c>
      <c r="I10108" t="s">
        <v>33581</v>
      </c>
      <c r="J10108" t="s">
        <v>33582</v>
      </c>
      <c r="K10108" t="s">
        <v>33583</v>
      </c>
      <c r="L10108" t="s">
        <v>77924</v>
      </c>
    </row>
    <row r="10109" spans="1:12" x14ac:dyDescent="0.15">
      <c r="A10109" t="s">
        <v>12</v>
      </c>
      <c r="B10109">
        <v>2772111</v>
      </c>
      <c r="C10109">
        <v>2772131</v>
      </c>
      <c r="D10109" t="s">
        <v>33579</v>
      </c>
      <c r="E10109" t="s">
        <v>33580</v>
      </c>
      <c r="F10109" t="s">
        <v>15</v>
      </c>
      <c r="G10109" t="s">
        <v>16</v>
      </c>
      <c r="H10109">
        <v>52</v>
      </c>
      <c r="I10109" t="s">
        <v>33584</v>
      </c>
      <c r="J10109" t="s">
        <v>33585</v>
      </c>
      <c r="K10109" t="s">
        <v>33586</v>
      </c>
      <c r="L10109" t="s">
        <v>77959</v>
      </c>
    </row>
    <row r="10110" spans="1:12" x14ac:dyDescent="0.15">
      <c r="A10110" t="s">
        <v>12</v>
      </c>
      <c r="B10110">
        <v>2772134</v>
      </c>
      <c r="C10110">
        <v>2772154</v>
      </c>
      <c r="D10110" t="s">
        <v>33579</v>
      </c>
      <c r="E10110" t="s">
        <v>33580</v>
      </c>
      <c r="F10110" t="s">
        <v>15</v>
      </c>
      <c r="G10110" t="s">
        <v>16</v>
      </c>
      <c r="H10110">
        <v>75</v>
      </c>
      <c r="I10110" t="s">
        <v>33587</v>
      </c>
      <c r="J10110" t="s">
        <v>33588</v>
      </c>
      <c r="K10110" t="s">
        <v>33589</v>
      </c>
      <c r="L10110" t="s">
        <v>78027</v>
      </c>
    </row>
    <row r="10111" spans="1:12" x14ac:dyDescent="0.15">
      <c r="A10111" t="s">
        <v>12</v>
      </c>
      <c r="B10111">
        <v>2772161</v>
      </c>
      <c r="C10111">
        <v>2772181</v>
      </c>
      <c r="D10111" t="s">
        <v>33579</v>
      </c>
      <c r="E10111" t="s">
        <v>33580</v>
      </c>
      <c r="F10111" t="s">
        <v>15</v>
      </c>
      <c r="G10111" t="s">
        <v>36</v>
      </c>
      <c r="H10111">
        <v>102</v>
      </c>
      <c r="I10111" t="s">
        <v>33590</v>
      </c>
      <c r="J10111" t="s">
        <v>33591</v>
      </c>
      <c r="K10111" t="s">
        <v>33592</v>
      </c>
      <c r="L10111" t="s">
        <v>77933</v>
      </c>
    </row>
    <row r="10112" spans="1:12" x14ac:dyDescent="0.15">
      <c r="A10112" t="s">
        <v>12</v>
      </c>
      <c r="B10112">
        <v>2773200</v>
      </c>
      <c r="C10112">
        <v>2773220</v>
      </c>
      <c r="D10112" t="s">
        <v>33593</v>
      </c>
      <c r="E10112" t="s">
        <v>33594</v>
      </c>
      <c r="F10112" t="s">
        <v>15</v>
      </c>
      <c r="G10112" t="s">
        <v>23</v>
      </c>
      <c r="H10112">
        <v>11</v>
      </c>
      <c r="I10112" t="s">
        <v>33595</v>
      </c>
      <c r="J10112" t="s">
        <v>33596</v>
      </c>
      <c r="K10112" t="s">
        <v>33597</v>
      </c>
      <c r="L10112" t="s">
        <v>77974</v>
      </c>
    </row>
    <row r="10113" spans="1:12" x14ac:dyDescent="0.15">
      <c r="A10113" t="s">
        <v>12</v>
      </c>
      <c r="B10113">
        <v>2773237</v>
      </c>
      <c r="C10113">
        <v>2773257</v>
      </c>
      <c r="D10113" t="s">
        <v>33593</v>
      </c>
      <c r="E10113" t="s">
        <v>33594</v>
      </c>
      <c r="F10113" t="s">
        <v>15</v>
      </c>
      <c r="G10113" t="s">
        <v>16</v>
      </c>
      <c r="H10113">
        <v>48</v>
      </c>
      <c r="I10113" t="s">
        <v>33598</v>
      </c>
      <c r="J10113" t="s">
        <v>33599</v>
      </c>
      <c r="K10113" t="s">
        <v>33600</v>
      </c>
      <c r="L10113" t="s">
        <v>78018</v>
      </c>
    </row>
    <row r="10114" spans="1:12" x14ac:dyDescent="0.15">
      <c r="A10114" t="s">
        <v>12</v>
      </c>
      <c r="B10114">
        <v>2773260</v>
      </c>
      <c r="C10114">
        <v>2773280</v>
      </c>
      <c r="D10114" t="s">
        <v>33593</v>
      </c>
      <c r="E10114" t="s">
        <v>33594</v>
      </c>
      <c r="F10114" t="s">
        <v>15</v>
      </c>
      <c r="G10114" t="s">
        <v>32</v>
      </c>
      <c r="H10114">
        <v>71</v>
      </c>
      <c r="I10114" t="s">
        <v>33601</v>
      </c>
      <c r="J10114" t="s">
        <v>33602</v>
      </c>
      <c r="K10114" t="s">
        <v>33603</v>
      </c>
      <c r="L10114" t="s">
        <v>77969</v>
      </c>
    </row>
    <row r="10115" spans="1:12" x14ac:dyDescent="0.15">
      <c r="A10115" t="s">
        <v>12</v>
      </c>
      <c r="B10115">
        <v>2773301</v>
      </c>
      <c r="C10115">
        <v>2773321</v>
      </c>
      <c r="D10115" t="s">
        <v>33593</v>
      </c>
      <c r="E10115" t="s">
        <v>33594</v>
      </c>
      <c r="F10115" t="s">
        <v>15</v>
      </c>
      <c r="G10115" t="s">
        <v>16</v>
      </c>
      <c r="H10115">
        <v>112</v>
      </c>
      <c r="I10115" t="s">
        <v>33604</v>
      </c>
      <c r="J10115" t="s">
        <v>33605</v>
      </c>
      <c r="K10115" t="s">
        <v>33606</v>
      </c>
      <c r="L10115" t="s">
        <v>77950</v>
      </c>
    </row>
    <row r="10116" spans="1:12" x14ac:dyDescent="0.15">
      <c r="A10116" t="s">
        <v>12</v>
      </c>
      <c r="B10116">
        <v>2774717</v>
      </c>
      <c r="C10116">
        <v>2774737</v>
      </c>
      <c r="D10116" t="s">
        <v>33607</v>
      </c>
      <c r="E10116" t="s">
        <v>33608</v>
      </c>
      <c r="F10116" t="s">
        <v>15</v>
      </c>
      <c r="G10116" t="s">
        <v>36</v>
      </c>
      <c r="H10116">
        <v>16</v>
      </c>
      <c r="I10116" t="s">
        <v>33609</v>
      </c>
      <c r="J10116" t="s">
        <v>33610</v>
      </c>
      <c r="K10116" t="s">
        <v>33611</v>
      </c>
      <c r="L10116" t="s">
        <v>77905</v>
      </c>
    </row>
    <row r="10117" spans="1:12" x14ac:dyDescent="0.15">
      <c r="A10117" t="s">
        <v>12</v>
      </c>
      <c r="B10117">
        <v>2774739</v>
      </c>
      <c r="C10117">
        <v>2774759</v>
      </c>
      <c r="D10117" t="s">
        <v>33607</v>
      </c>
      <c r="E10117" t="s">
        <v>33608</v>
      </c>
      <c r="F10117" t="s">
        <v>15</v>
      </c>
      <c r="G10117" t="s">
        <v>16</v>
      </c>
      <c r="H10117">
        <v>38</v>
      </c>
      <c r="I10117" t="s">
        <v>33612</v>
      </c>
      <c r="J10117" t="s">
        <v>33613</v>
      </c>
      <c r="K10117" t="s">
        <v>33614</v>
      </c>
      <c r="L10117" t="s">
        <v>78008</v>
      </c>
    </row>
    <row r="10118" spans="1:12" x14ac:dyDescent="0.15">
      <c r="A10118" t="s">
        <v>12</v>
      </c>
      <c r="B10118">
        <v>2774768</v>
      </c>
      <c r="C10118">
        <v>2774788</v>
      </c>
      <c r="D10118" t="s">
        <v>33607</v>
      </c>
      <c r="E10118" t="s">
        <v>33608</v>
      </c>
      <c r="F10118" t="s">
        <v>15</v>
      </c>
      <c r="G10118" t="s">
        <v>23</v>
      </c>
      <c r="H10118">
        <v>67</v>
      </c>
      <c r="I10118" t="s">
        <v>33615</v>
      </c>
      <c r="J10118" t="s">
        <v>33616</v>
      </c>
      <c r="K10118" t="s">
        <v>33617</v>
      </c>
      <c r="L10118" t="s">
        <v>77981</v>
      </c>
    </row>
    <row r="10119" spans="1:12" x14ac:dyDescent="0.15">
      <c r="A10119" t="s">
        <v>12</v>
      </c>
      <c r="B10119">
        <v>2774802</v>
      </c>
      <c r="C10119">
        <v>2774822</v>
      </c>
      <c r="D10119" t="s">
        <v>33607</v>
      </c>
      <c r="E10119" t="s">
        <v>33608</v>
      </c>
      <c r="F10119" t="s">
        <v>15</v>
      </c>
      <c r="G10119" t="s">
        <v>32</v>
      </c>
      <c r="H10119">
        <v>101</v>
      </c>
      <c r="I10119" t="s">
        <v>33618</v>
      </c>
      <c r="J10119" t="s">
        <v>33619</v>
      </c>
      <c r="K10119" t="s">
        <v>33620</v>
      </c>
      <c r="L10119" t="s">
        <v>77997</v>
      </c>
    </row>
    <row r="10120" spans="1:12" x14ac:dyDescent="0.15">
      <c r="A10120" t="s">
        <v>12</v>
      </c>
      <c r="B10120">
        <v>2776118</v>
      </c>
      <c r="C10120">
        <v>2776138</v>
      </c>
      <c r="D10120" t="s">
        <v>33621</v>
      </c>
      <c r="E10120" t="s">
        <v>33622</v>
      </c>
      <c r="F10120" t="s">
        <v>76</v>
      </c>
      <c r="G10120" t="s">
        <v>36</v>
      </c>
      <c r="H10120">
        <v>0</v>
      </c>
      <c r="I10120" t="s">
        <v>33623</v>
      </c>
      <c r="J10120" t="s">
        <v>33624</v>
      </c>
      <c r="K10120" t="s">
        <v>33625</v>
      </c>
      <c r="L10120" t="s">
        <v>77980</v>
      </c>
    </row>
    <row r="10121" spans="1:12" x14ac:dyDescent="0.15">
      <c r="A10121" t="s">
        <v>12</v>
      </c>
      <c r="B10121">
        <v>2776096</v>
      </c>
      <c r="C10121">
        <v>2776116</v>
      </c>
      <c r="D10121" t="s">
        <v>33621</v>
      </c>
      <c r="E10121" t="s">
        <v>33622</v>
      </c>
      <c r="F10121" t="s">
        <v>76</v>
      </c>
      <c r="G10121" t="s">
        <v>36</v>
      </c>
      <c r="H10121">
        <v>22</v>
      </c>
      <c r="I10121" t="s">
        <v>33626</v>
      </c>
      <c r="J10121" t="s">
        <v>33627</v>
      </c>
      <c r="K10121" t="s">
        <v>33628</v>
      </c>
      <c r="L10121" t="s">
        <v>77948</v>
      </c>
    </row>
    <row r="10122" spans="1:12" x14ac:dyDescent="0.15">
      <c r="A10122" t="s">
        <v>12</v>
      </c>
      <c r="B10122">
        <v>2776072</v>
      </c>
      <c r="C10122">
        <v>2776092</v>
      </c>
      <c r="D10122" t="s">
        <v>33621</v>
      </c>
      <c r="E10122" t="s">
        <v>33622</v>
      </c>
      <c r="F10122" t="s">
        <v>76</v>
      </c>
      <c r="G10122" t="s">
        <v>36</v>
      </c>
      <c r="H10122">
        <v>46</v>
      </c>
      <c r="I10122" t="s">
        <v>33629</v>
      </c>
      <c r="J10122" t="s">
        <v>33630</v>
      </c>
      <c r="K10122" t="s">
        <v>33631</v>
      </c>
      <c r="L10122" t="s">
        <v>78004</v>
      </c>
    </row>
    <row r="10123" spans="1:12" x14ac:dyDescent="0.15">
      <c r="A10123" t="s">
        <v>12</v>
      </c>
      <c r="B10123">
        <v>2776044</v>
      </c>
      <c r="C10123">
        <v>2776064</v>
      </c>
      <c r="D10123" t="s">
        <v>33621</v>
      </c>
      <c r="E10123" t="s">
        <v>33622</v>
      </c>
      <c r="F10123" t="s">
        <v>76</v>
      </c>
      <c r="G10123" t="s">
        <v>16</v>
      </c>
      <c r="H10123">
        <v>74</v>
      </c>
      <c r="I10123" t="s">
        <v>33632</v>
      </c>
      <c r="J10123" t="s">
        <v>33633</v>
      </c>
      <c r="K10123" t="s">
        <v>33634</v>
      </c>
      <c r="L10123" t="s">
        <v>78005</v>
      </c>
    </row>
    <row r="10124" spans="1:12" x14ac:dyDescent="0.15">
      <c r="A10124" t="s">
        <v>12</v>
      </c>
      <c r="B10124">
        <v>2776270</v>
      </c>
      <c r="C10124">
        <v>2776290</v>
      </c>
      <c r="D10124" t="s">
        <v>33635</v>
      </c>
      <c r="E10124" t="s">
        <v>33636</v>
      </c>
      <c r="F10124" t="s">
        <v>15</v>
      </c>
      <c r="G10124" t="s">
        <v>16</v>
      </c>
      <c r="H10124">
        <v>22</v>
      </c>
      <c r="I10124" t="s">
        <v>33637</v>
      </c>
      <c r="J10124" t="s">
        <v>33638</v>
      </c>
      <c r="K10124" t="s">
        <v>33639</v>
      </c>
      <c r="L10124" t="s">
        <v>77948</v>
      </c>
    </row>
    <row r="10125" spans="1:12" x14ac:dyDescent="0.15">
      <c r="A10125" t="s">
        <v>12</v>
      </c>
      <c r="B10125">
        <v>2776291</v>
      </c>
      <c r="C10125">
        <v>2776311</v>
      </c>
      <c r="D10125" t="s">
        <v>33635</v>
      </c>
      <c r="E10125" t="s">
        <v>33636</v>
      </c>
      <c r="F10125" t="s">
        <v>15</v>
      </c>
      <c r="G10125" t="s">
        <v>32</v>
      </c>
      <c r="H10125">
        <v>43</v>
      </c>
      <c r="I10125" t="s">
        <v>33640</v>
      </c>
      <c r="J10125" t="s">
        <v>33641</v>
      </c>
      <c r="K10125" t="s">
        <v>33642</v>
      </c>
      <c r="L10125" t="s">
        <v>77942</v>
      </c>
    </row>
    <row r="10126" spans="1:12" x14ac:dyDescent="0.15">
      <c r="A10126" t="s">
        <v>12</v>
      </c>
      <c r="B10126">
        <v>2776319</v>
      </c>
      <c r="C10126">
        <v>2776339</v>
      </c>
      <c r="D10126" t="s">
        <v>33635</v>
      </c>
      <c r="E10126" t="s">
        <v>33636</v>
      </c>
      <c r="F10126" t="s">
        <v>15</v>
      </c>
      <c r="G10126" t="s">
        <v>23</v>
      </c>
      <c r="H10126">
        <v>71</v>
      </c>
      <c r="I10126" t="s">
        <v>33643</v>
      </c>
      <c r="J10126" t="s">
        <v>33644</v>
      </c>
      <c r="K10126" t="s">
        <v>33645</v>
      </c>
      <c r="L10126" t="s">
        <v>77969</v>
      </c>
    </row>
    <row r="10127" spans="1:12" x14ac:dyDescent="0.15">
      <c r="A10127" t="s">
        <v>12</v>
      </c>
      <c r="B10127">
        <v>2776345</v>
      </c>
      <c r="C10127">
        <v>2776365</v>
      </c>
      <c r="D10127" t="s">
        <v>33635</v>
      </c>
      <c r="E10127" t="s">
        <v>33636</v>
      </c>
      <c r="F10127" t="s">
        <v>15</v>
      </c>
      <c r="G10127" t="s">
        <v>36</v>
      </c>
      <c r="H10127">
        <v>97</v>
      </c>
      <c r="I10127" t="s">
        <v>33646</v>
      </c>
      <c r="J10127" t="s">
        <v>33647</v>
      </c>
      <c r="K10127" t="s">
        <v>33648</v>
      </c>
      <c r="L10127" t="s">
        <v>78010</v>
      </c>
    </row>
    <row r="10128" spans="1:12" x14ac:dyDescent="0.15">
      <c r="A10128" t="s">
        <v>12</v>
      </c>
      <c r="B10128">
        <v>2777275</v>
      </c>
      <c r="C10128">
        <v>2777295</v>
      </c>
      <c r="D10128" t="s">
        <v>33649</v>
      </c>
      <c r="E10128" t="s">
        <v>33650</v>
      </c>
      <c r="F10128" t="s">
        <v>15</v>
      </c>
      <c r="G10128" t="s">
        <v>36</v>
      </c>
      <c r="H10128">
        <v>17</v>
      </c>
      <c r="I10128" t="s">
        <v>33651</v>
      </c>
      <c r="J10128" t="s">
        <v>33652</v>
      </c>
      <c r="K10128" t="s">
        <v>33653</v>
      </c>
      <c r="L10128" t="s">
        <v>77944</v>
      </c>
    </row>
    <row r="10129" spans="1:12" x14ac:dyDescent="0.15">
      <c r="A10129" t="s">
        <v>12</v>
      </c>
      <c r="B10129">
        <v>2777310</v>
      </c>
      <c r="C10129">
        <v>2777330</v>
      </c>
      <c r="D10129" t="s">
        <v>33649</v>
      </c>
      <c r="E10129" t="s">
        <v>33650</v>
      </c>
      <c r="F10129" t="s">
        <v>15</v>
      </c>
      <c r="G10129" t="s">
        <v>32</v>
      </c>
      <c r="H10129">
        <v>52</v>
      </c>
      <c r="I10129" t="s">
        <v>33654</v>
      </c>
      <c r="J10129" t="s">
        <v>33655</v>
      </c>
      <c r="K10129" t="s">
        <v>33656</v>
      </c>
      <c r="L10129" t="s">
        <v>77959</v>
      </c>
    </row>
    <row r="10130" spans="1:12" x14ac:dyDescent="0.15">
      <c r="A10130" t="s">
        <v>12</v>
      </c>
      <c r="B10130">
        <v>2777353</v>
      </c>
      <c r="C10130">
        <v>2777373</v>
      </c>
      <c r="D10130" t="s">
        <v>33649</v>
      </c>
      <c r="E10130" t="s">
        <v>33650</v>
      </c>
      <c r="F10130" t="s">
        <v>15</v>
      </c>
      <c r="G10130" t="s">
        <v>23</v>
      </c>
      <c r="H10130">
        <v>95</v>
      </c>
      <c r="I10130" t="s">
        <v>33657</v>
      </c>
      <c r="J10130" t="s">
        <v>33658</v>
      </c>
      <c r="K10130" t="s">
        <v>33659</v>
      </c>
      <c r="L10130" t="s">
        <v>77920</v>
      </c>
    </row>
    <row r="10131" spans="1:12" x14ac:dyDescent="0.15">
      <c r="A10131" t="s">
        <v>12</v>
      </c>
      <c r="B10131">
        <v>2777433</v>
      </c>
      <c r="C10131">
        <v>2777453</v>
      </c>
      <c r="D10131" t="s">
        <v>33649</v>
      </c>
      <c r="E10131" t="s">
        <v>33650</v>
      </c>
      <c r="F10131" t="s">
        <v>15</v>
      </c>
      <c r="G10131" t="s">
        <v>16</v>
      </c>
      <c r="H10131">
        <v>175</v>
      </c>
      <c r="I10131" t="s">
        <v>33660</v>
      </c>
      <c r="J10131" t="s">
        <v>33661</v>
      </c>
      <c r="K10131" t="s">
        <v>33662</v>
      </c>
      <c r="L10131" t="s">
        <v>78059</v>
      </c>
    </row>
    <row r="10132" spans="1:12" x14ac:dyDescent="0.15">
      <c r="A10132" t="s">
        <v>12</v>
      </c>
      <c r="B10132">
        <v>2779048</v>
      </c>
      <c r="C10132">
        <v>2779068</v>
      </c>
      <c r="D10132" t="s">
        <v>33663</v>
      </c>
      <c r="E10132" t="s">
        <v>33664</v>
      </c>
      <c r="F10132" t="s">
        <v>15</v>
      </c>
      <c r="G10132" t="s">
        <v>32</v>
      </c>
      <c r="H10132">
        <v>8</v>
      </c>
      <c r="I10132" t="s">
        <v>33665</v>
      </c>
      <c r="J10132" t="s">
        <v>33666</v>
      </c>
      <c r="K10132" t="s">
        <v>33667</v>
      </c>
      <c r="L10132" t="s">
        <v>77955</v>
      </c>
    </row>
    <row r="10133" spans="1:12" x14ac:dyDescent="0.15">
      <c r="A10133" t="s">
        <v>12</v>
      </c>
      <c r="B10133">
        <v>2779075</v>
      </c>
      <c r="C10133">
        <v>2779095</v>
      </c>
      <c r="D10133" t="s">
        <v>33663</v>
      </c>
      <c r="E10133" t="s">
        <v>33664</v>
      </c>
      <c r="F10133" t="s">
        <v>15</v>
      </c>
      <c r="G10133" t="s">
        <v>23</v>
      </c>
      <c r="H10133">
        <v>35</v>
      </c>
      <c r="I10133" t="s">
        <v>33668</v>
      </c>
      <c r="J10133" t="s">
        <v>33669</v>
      </c>
      <c r="K10133" t="s">
        <v>33670</v>
      </c>
      <c r="L10133" t="s">
        <v>77936</v>
      </c>
    </row>
    <row r="10134" spans="1:12" x14ac:dyDescent="0.15">
      <c r="A10134" t="s">
        <v>12</v>
      </c>
      <c r="B10134">
        <v>2779102</v>
      </c>
      <c r="C10134">
        <v>2779122</v>
      </c>
      <c r="D10134" t="s">
        <v>33663</v>
      </c>
      <c r="E10134" t="s">
        <v>33664</v>
      </c>
      <c r="F10134" t="s">
        <v>15</v>
      </c>
      <c r="G10134" t="s">
        <v>16</v>
      </c>
      <c r="H10134">
        <v>62</v>
      </c>
      <c r="I10134" t="s">
        <v>33671</v>
      </c>
      <c r="J10134" t="s">
        <v>33672</v>
      </c>
      <c r="K10134" t="s">
        <v>33673</v>
      </c>
      <c r="L10134" t="s">
        <v>77949</v>
      </c>
    </row>
    <row r="10135" spans="1:12" x14ac:dyDescent="0.15">
      <c r="A10135" t="s">
        <v>12</v>
      </c>
      <c r="B10135">
        <v>2779147</v>
      </c>
      <c r="C10135">
        <v>2779167</v>
      </c>
      <c r="D10135" t="s">
        <v>33663</v>
      </c>
      <c r="E10135" t="s">
        <v>33664</v>
      </c>
      <c r="F10135" t="s">
        <v>15</v>
      </c>
      <c r="G10135" t="s">
        <v>23</v>
      </c>
      <c r="H10135">
        <v>107</v>
      </c>
      <c r="I10135" t="s">
        <v>33674</v>
      </c>
      <c r="J10135" t="s">
        <v>33675</v>
      </c>
      <c r="K10135" t="s">
        <v>33676</v>
      </c>
      <c r="L10135" t="s">
        <v>77983</v>
      </c>
    </row>
    <row r="10136" spans="1:12" x14ac:dyDescent="0.15">
      <c r="A10136" t="s">
        <v>12</v>
      </c>
      <c r="B10136">
        <v>2780179</v>
      </c>
      <c r="C10136">
        <v>2780199</v>
      </c>
      <c r="D10136" t="s">
        <v>33677</v>
      </c>
      <c r="E10136" t="s">
        <v>33678</v>
      </c>
      <c r="F10136" t="s">
        <v>15</v>
      </c>
      <c r="G10136" t="s">
        <v>32</v>
      </c>
      <c r="H10136">
        <v>1</v>
      </c>
      <c r="I10136" t="s">
        <v>33679</v>
      </c>
      <c r="J10136" t="s">
        <v>33680</v>
      </c>
      <c r="K10136" t="s">
        <v>33681</v>
      </c>
      <c r="L10136" t="s">
        <v>77917</v>
      </c>
    </row>
    <row r="10137" spans="1:12" x14ac:dyDescent="0.15">
      <c r="A10137" t="s">
        <v>12</v>
      </c>
      <c r="B10137">
        <v>2780204</v>
      </c>
      <c r="C10137">
        <v>2780224</v>
      </c>
      <c r="D10137" t="s">
        <v>33677</v>
      </c>
      <c r="E10137" t="s">
        <v>33678</v>
      </c>
      <c r="F10137" t="s">
        <v>15</v>
      </c>
      <c r="G10137" t="s">
        <v>16</v>
      </c>
      <c r="H10137">
        <v>26</v>
      </c>
      <c r="I10137" t="s">
        <v>33682</v>
      </c>
      <c r="J10137" t="s">
        <v>33683</v>
      </c>
      <c r="K10137" t="s">
        <v>33684</v>
      </c>
      <c r="L10137" t="s">
        <v>78002</v>
      </c>
    </row>
    <row r="10138" spans="1:12" x14ac:dyDescent="0.15">
      <c r="A10138" t="s">
        <v>12</v>
      </c>
      <c r="B10138">
        <v>2780237</v>
      </c>
      <c r="C10138">
        <v>2780257</v>
      </c>
      <c r="D10138" t="s">
        <v>33677</v>
      </c>
      <c r="E10138" t="s">
        <v>33678</v>
      </c>
      <c r="F10138" t="s">
        <v>15</v>
      </c>
      <c r="G10138" t="s">
        <v>23</v>
      </c>
      <c r="H10138">
        <v>59</v>
      </c>
      <c r="I10138" t="s">
        <v>33685</v>
      </c>
      <c r="J10138" t="s">
        <v>33686</v>
      </c>
      <c r="K10138" t="s">
        <v>33687</v>
      </c>
      <c r="L10138" t="s">
        <v>78009</v>
      </c>
    </row>
    <row r="10139" spans="1:12" x14ac:dyDescent="0.15">
      <c r="A10139" t="s">
        <v>12</v>
      </c>
      <c r="B10139">
        <v>2780257</v>
      </c>
      <c r="C10139">
        <v>2780277</v>
      </c>
      <c r="D10139" t="s">
        <v>33677</v>
      </c>
      <c r="E10139" t="s">
        <v>33678</v>
      </c>
      <c r="F10139" t="s">
        <v>15</v>
      </c>
      <c r="G10139" t="s">
        <v>16</v>
      </c>
      <c r="H10139">
        <v>79</v>
      </c>
      <c r="I10139" t="s">
        <v>33688</v>
      </c>
      <c r="J10139" t="s">
        <v>33689</v>
      </c>
      <c r="K10139" t="s">
        <v>33690</v>
      </c>
      <c r="L10139" t="s">
        <v>77993</v>
      </c>
    </row>
    <row r="10140" spans="1:12" x14ac:dyDescent="0.15">
      <c r="A10140" t="s">
        <v>12</v>
      </c>
      <c r="B10140">
        <v>2781309</v>
      </c>
      <c r="C10140">
        <v>2781329</v>
      </c>
      <c r="D10140" t="s">
        <v>33691</v>
      </c>
      <c r="E10140" t="s">
        <v>33692</v>
      </c>
      <c r="F10140" t="s">
        <v>15</v>
      </c>
      <c r="G10140" t="s">
        <v>32</v>
      </c>
      <c r="H10140">
        <v>13</v>
      </c>
      <c r="I10140" t="s">
        <v>33693</v>
      </c>
      <c r="J10140" t="s">
        <v>33694</v>
      </c>
      <c r="K10140" t="s">
        <v>33695</v>
      </c>
      <c r="L10140" t="s">
        <v>77935</v>
      </c>
    </row>
    <row r="10141" spans="1:12" x14ac:dyDescent="0.15">
      <c r="A10141" t="s">
        <v>12</v>
      </c>
      <c r="B10141">
        <v>2781352</v>
      </c>
      <c r="C10141">
        <v>2781372</v>
      </c>
      <c r="D10141" t="s">
        <v>33691</v>
      </c>
      <c r="E10141" t="s">
        <v>33692</v>
      </c>
      <c r="F10141" t="s">
        <v>15</v>
      </c>
      <c r="G10141" t="s">
        <v>23</v>
      </c>
      <c r="H10141">
        <v>56</v>
      </c>
      <c r="I10141" t="s">
        <v>33696</v>
      </c>
      <c r="J10141" t="s">
        <v>33697</v>
      </c>
      <c r="K10141" t="s">
        <v>33698</v>
      </c>
      <c r="L10141" t="s">
        <v>77971</v>
      </c>
    </row>
    <row r="10142" spans="1:12" x14ac:dyDescent="0.15">
      <c r="A10142" t="s">
        <v>12</v>
      </c>
      <c r="B10142">
        <v>2781393</v>
      </c>
      <c r="C10142">
        <v>2781413</v>
      </c>
      <c r="D10142" t="s">
        <v>33691</v>
      </c>
      <c r="E10142" t="s">
        <v>33692</v>
      </c>
      <c r="F10142" t="s">
        <v>15</v>
      </c>
      <c r="G10142" t="s">
        <v>23</v>
      </c>
      <c r="H10142">
        <v>97</v>
      </c>
      <c r="I10142" t="s">
        <v>33699</v>
      </c>
      <c r="J10142" t="s">
        <v>33700</v>
      </c>
      <c r="K10142" t="s">
        <v>33701</v>
      </c>
      <c r="L10142" t="s">
        <v>78010</v>
      </c>
    </row>
    <row r="10143" spans="1:12" x14ac:dyDescent="0.15">
      <c r="A10143" t="s">
        <v>12</v>
      </c>
      <c r="B10143">
        <v>2781415</v>
      </c>
      <c r="C10143">
        <v>2781435</v>
      </c>
      <c r="D10143" t="s">
        <v>33691</v>
      </c>
      <c r="E10143" t="s">
        <v>33692</v>
      </c>
      <c r="F10143" t="s">
        <v>15</v>
      </c>
      <c r="G10143" t="s">
        <v>32</v>
      </c>
      <c r="H10143">
        <v>119</v>
      </c>
      <c r="I10143" t="s">
        <v>33702</v>
      </c>
      <c r="J10143" t="s">
        <v>33703</v>
      </c>
      <c r="K10143" t="s">
        <v>33704</v>
      </c>
      <c r="L10143" t="s">
        <v>78058</v>
      </c>
    </row>
    <row r="10144" spans="1:12" x14ac:dyDescent="0.15">
      <c r="A10144" t="s">
        <v>12</v>
      </c>
      <c r="B10144">
        <v>2782873</v>
      </c>
      <c r="C10144">
        <v>2782893</v>
      </c>
      <c r="D10144" t="s">
        <v>33705</v>
      </c>
      <c r="E10144" t="s">
        <v>33706</v>
      </c>
      <c r="F10144" t="s">
        <v>15</v>
      </c>
      <c r="G10144" t="s">
        <v>32</v>
      </c>
      <c r="H10144">
        <v>1</v>
      </c>
      <c r="I10144" t="s">
        <v>33707</v>
      </c>
      <c r="J10144" t="s">
        <v>33708</v>
      </c>
      <c r="K10144" t="s">
        <v>33709</v>
      </c>
      <c r="L10144" t="s">
        <v>77917</v>
      </c>
    </row>
    <row r="10145" spans="1:12" x14ac:dyDescent="0.15">
      <c r="A10145" t="s">
        <v>12</v>
      </c>
      <c r="B10145">
        <v>2782922</v>
      </c>
      <c r="C10145">
        <v>2782942</v>
      </c>
      <c r="D10145" t="s">
        <v>33705</v>
      </c>
      <c r="E10145" t="s">
        <v>33706</v>
      </c>
      <c r="F10145" t="s">
        <v>15</v>
      </c>
      <c r="G10145" t="s">
        <v>23</v>
      </c>
      <c r="H10145">
        <v>50</v>
      </c>
      <c r="I10145" t="s">
        <v>33710</v>
      </c>
      <c r="J10145" t="s">
        <v>33711</v>
      </c>
      <c r="K10145" t="s">
        <v>33712</v>
      </c>
      <c r="L10145" t="s">
        <v>77925</v>
      </c>
    </row>
    <row r="10146" spans="1:12" x14ac:dyDescent="0.15">
      <c r="A10146" t="s">
        <v>12</v>
      </c>
      <c r="B10146">
        <v>2782942</v>
      </c>
      <c r="C10146">
        <v>2782962</v>
      </c>
      <c r="D10146" t="s">
        <v>33705</v>
      </c>
      <c r="E10146" t="s">
        <v>33706</v>
      </c>
      <c r="F10146" t="s">
        <v>15</v>
      </c>
      <c r="G10146" t="s">
        <v>32</v>
      </c>
      <c r="H10146">
        <v>70</v>
      </c>
      <c r="I10146" t="s">
        <v>33713</v>
      </c>
      <c r="J10146" t="s">
        <v>33714</v>
      </c>
      <c r="K10146" t="s">
        <v>33715</v>
      </c>
      <c r="L10146" t="s">
        <v>77919</v>
      </c>
    </row>
    <row r="10147" spans="1:12" x14ac:dyDescent="0.15">
      <c r="A10147" t="s">
        <v>12</v>
      </c>
      <c r="B10147">
        <v>2782963</v>
      </c>
      <c r="C10147">
        <v>2782983</v>
      </c>
      <c r="D10147" t="s">
        <v>33705</v>
      </c>
      <c r="E10147" t="s">
        <v>33706</v>
      </c>
      <c r="F10147" t="s">
        <v>15</v>
      </c>
      <c r="G10147" t="s">
        <v>16</v>
      </c>
      <c r="H10147">
        <v>91</v>
      </c>
      <c r="I10147" t="s">
        <v>33716</v>
      </c>
      <c r="J10147" t="s">
        <v>33717</v>
      </c>
      <c r="K10147" t="s">
        <v>33718</v>
      </c>
      <c r="L10147" t="s">
        <v>77907</v>
      </c>
    </row>
    <row r="10148" spans="1:12" x14ac:dyDescent="0.15">
      <c r="A10148" t="s">
        <v>12</v>
      </c>
      <c r="B10148">
        <v>2784059</v>
      </c>
      <c r="C10148">
        <v>2784079</v>
      </c>
      <c r="D10148" t="s">
        <v>33719</v>
      </c>
      <c r="E10148" t="s">
        <v>90</v>
      </c>
      <c r="F10148" t="s">
        <v>76</v>
      </c>
      <c r="G10148" t="s">
        <v>32</v>
      </c>
      <c r="H10148">
        <v>1</v>
      </c>
      <c r="I10148" t="s">
        <v>33720</v>
      </c>
      <c r="J10148" t="s">
        <v>33721</v>
      </c>
      <c r="K10148" t="s">
        <v>33722</v>
      </c>
      <c r="L10148" t="s">
        <v>77917</v>
      </c>
    </row>
    <row r="10149" spans="1:12" x14ac:dyDescent="0.15">
      <c r="A10149" t="s">
        <v>12</v>
      </c>
      <c r="B10149">
        <v>2784039</v>
      </c>
      <c r="C10149">
        <v>2784059</v>
      </c>
      <c r="D10149" t="s">
        <v>33719</v>
      </c>
      <c r="E10149" t="s">
        <v>90</v>
      </c>
      <c r="F10149" t="s">
        <v>76</v>
      </c>
      <c r="G10149" t="s">
        <v>36</v>
      </c>
      <c r="H10149">
        <v>21</v>
      </c>
      <c r="I10149" t="s">
        <v>33723</v>
      </c>
      <c r="J10149" t="s">
        <v>33724</v>
      </c>
      <c r="K10149" t="s">
        <v>33725</v>
      </c>
      <c r="L10149" t="s">
        <v>78022</v>
      </c>
    </row>
    <row r="10150" spans="1:12" x14ac:dyDescent="0.15">
      <c r="A10150" t="s">
        <v>12</v>
      </c>
      <c r="B10150">
        <v>2784010</v>
      </c>
      <c r="C10150">
        <v>2784030</v>
      </c>
      <c r="D10150" t="s">
        <v>33719</v>
      </c>
      <c r="E10150" t="s">
        <v>90</v>
      </c>
      <c r="F10150" t="s">
        <v>76</v>
      </c>
      <c r="G10150" t="s">
        <v>23</v>
      </c>
      <c r="H10150">
        <v>50</v>
      </c>
      <c r="I10150" t="s">
        <v>33726</v>
      </c>
      <c r="J10150" t="s">
        <v>33727</v>
      </c>
      <c r="K10150" t="s">
        <v>33728</v>
      </c>
      <c r="L10150" t="s">
        <v>77925</v>
      </c>
    </row>
    <row r="10151" spans="1:12" x14ac:dyDescent="0.15">
      <c r="A10151" t="s">
        <v>12</v>
      </c>
      <c r="B10151">
        <v>2783986</v>
      </c>
      <c r="C10151">
        <v>2784006</v>
      </c>
      <c r="D10151" t="s">
        <v>33719</v>
      </c>
      <c r="E10151" t="s">
        <v>90</v>
      </c>
      <c r="F10151" t="s">
        <v>76</v>
      </c>
      <c r="G10151" t="s">
        <v>16</v>
      </c>
      <c r="H10151">
        <v>74</v>
      </c>
      <c r="I10151" t="s">
        <v>33729</v>
      </c>
      <c r="J10151" t="s">
        <v>33730</v>
      </c>
      <c r="K10151" t="s">
        <v>33731</v>
      </c>
      <c r="L10151" t="s">
        <v>78005</v>
      </c>
    </row>
    <row r="10152" spans="1:12" x14ac:dyDescent="0.15">
      <c r="A10152" t="s">
        <v>12</v>
      </c>
      <c r="B10152">
        <v>2785370</v>
      </c>
      <c r="C10152">
        <v>2785390</v>
      </c>
      <c r="D10152" t="s">
        <v>33732</v>
      </c>
      <c r="E10152" t="s">
        <v>90</v>
      </c>
      <c r="F10152" t="s">
        <v>76</v>
      </c>
      <c r="G10152" t="s">
        <v>32</v>
      </c>
      <c r="H10152">
        <v>0</v>
      </c>
      <c r="I10152" t="s">
        <v>33733</v>
      </c>
      <c r="J10152" t="s">
        <v>33734</v>
      </c>
      <c r="K10152" t="s">
        <v>33735</v>
      </c>
      <c r="L10152" t="s">
        <v>77980</v>
      </c>
    </row>
    <row r="10153" spans="1:12" x14ac:dyDescent="0.15">
      <c r="A10153" t="s">
        <v>12</v>
      </c>
      <c r="B10153">
        <v>2785335</v>
      </c>
      <c r="C10153">
        <v>2785355</v>
      </c>
      <c r="D10153" t="s">
        <v>33732</v>
      </c>
      <c r="E10153" t="s">
        <v>90</v>
      </c>
      <c r="F10153" t="s">
        <v>76</v>
      </c>
      <c r="G10153" t="s">
        <v>23</v>
      </c>
      <c r="H10153">
        <v>35</v>
      </c>
      <c r="I10153" t="s">
        <v>33736</v>
      </c>
      <c r="J10153" t="s">
        <v>33737</v>
      </c>
      <c r="K10153" t="s">
        <v>33738</v>
      </c>
      <c r="L10153" t="s">
        <v>77936</v>
      </c>
    </row>
    <row r="10154" spans="1:12" x14ac:dyDescent="0.15">
      <c r="A10154" t="s">
        <v>12</v>
      </c>
      <c r="B10154">
        <v>2785285</v>
      </c>
      <c r="C10154">
        <v>2785305</v>
      </c>
      <c r="D10154" t="s">
        <v>33732</v>
      </c>
      <c r="E10154" t="s">
        <v>90</v>
      </c>
      <c r="F10154" t="s">
        <v>76</v>
      </c>
      <c r="G10154" t="s">
        <v>32</v>
      </c>
      <c r="H10154">
        <v>85</v>
      </c>
      <c r="I10154" t="s">
        <v>33739</v>
      </c>
      <c r="J10154" t="s">
        <v>33740</v>
      </c>
      <c r="K10154" t="s">
        <v>33741</v>
      </c>
      <c r="L10154" t="s">
        <v>77972</v>
      </c>
    </row>
    <row r="10155" spans="1:12" x14ac:dyDescent="0.15">
      <c r="A10155" t="s">
        <v>12</v>
      </c>
      <c r="B10155">
        <v>2785249</v>
      </c>
      <c r="C10155">
        <v>2785269</v>
      </c>
      <c r="D10155" t="s">
        <v>33732</v>
      </c>
      <c r="E10155" t="s">
        <v>90</v>
      </c>
      <c r="F10155" t="s">
        <v>76</v>
      </c>
      <c r="G10155" t="s">
        <v>36</v>
      </c>
      <c r="H10155">
        <v>121</v>
      </c>
      <c r="I10155" t="s">
        <v>33742</v>
      </c>
      <c r="J10155" t="s">
        <v>33743</v>
      </c>
      <c r="K10155" t="s">
        <v>33744</v>
      </c>
      <c r="L10155" t="s">
        <v>77943</v>
      </c>
    </row>
    <row r="10156" spans="1:12" x14ac:dyDescent="0.15">
      <c r="A10156" t="s">
        <v>12</v>
      </c>
      <c r="B10156">
        <v>2785570</v>
      </c>
      <c r="C10156">
        <v>2785590</v>
      </c>
      <c r="D10156" t="s">
        <v>33745</v>
      </c>
      <c r="E10156" t="s">
        <v>90</v>
      </c>
      <c r="F10156" t="s">
        <v>15</v>
      </c>
      <c r="G10156" t="s">
        <v>23</v>
      </c>
      <c r="H10156">
        <v>28</v>
      </c>
      <c r="I10156" t="s">
        <v>33746</v>
      </c>
      <c r="J10156" t="s">
        <v>33747</v>
      </c>
      <c r="K10156" t="s">
        <v>33748</v>
      </c>
      <c r="L10156" t="s">
        <v>77956</v>
      </c>
    </row>
    <row r="10157" spans="1:12" x14ac:dyDescent="0.15">
      <c r="A10157" t="s">
        <v>12</v>
      </c>
      <c r="B10157">
        <v>2785610</v>
      </c>
      <c r="C10157">
        <v>2785630</v>
      </c>
      <c r="D10157" t="s">
        <v>33745</v>
      </c>
      <c r="E10157" t="s">
        <v>90</v>
      </c>
      <c r="F10157" t="s">
        <v>15</v>
      </c>
      <c r="G10157" t="s">
        <v>16</v>
      </c>
      <c r="H10157">
        <v>68</v>
      </c>
      <c r="I10157" t="s">
        <v>33749</v>
      </c>
      <c r="J10157" t="s">
        <v>33750</v>
      </c>
      <c r="K10157" t="s">
        <v>33751</v>
      </c>
      <c r="L10157" t="s">
        <v>77962</v>
      </c>
    </row>
    <row r="10158" spans="1:12" x14ac:dyDescent="0.15">
      <c r="A10158" t="s">
        <v>12</v>
      </c>
      <c r="B10158">
        <v>2785642</v>
      </c>
      <c r="C10158">
        <v>2785662</v>
      </c>
      <c r="D10158" t="s">
        <v>33745</v>
      </c>
      <c r="E10158" t="s">
        <v>90</v>
      </c>
      <c r="F10158" t="s">
        <v>15</v>
      </c>
      <c r="G10158" t="s">
        <v>36</v>
      </c>
      <c r="H10158">
        <v>100</v>
      </c>
      <c r="I10158" t="s">
        <v>33752</v>
      </c>
      <c r="J10158" t="s">
        <v>33753</v>
      </c>
      <c r="K10158" t="s">
        <v>33754</v>
      </c>
      <c r="L10158" t="s">
        <v>77953</v>
      </c>
    </row>
    <row r="10159" spans="1:12" x14ac:dyDescent="0.15">
      <c r="A10159" t="s">
        <v>12</v>
      </c>
      <c r="B10159">
        <v>2785678</v>
      </c>
      <c r="C10159">
        <v>2785698</v>
      </c>
      <c r="D10159" t="s">
        <v>33745</v>
      </c>
      <c r="E10159" t="s">
        <v>90</v>
      </c>
      <c r="F10159" t="s">
        <v>15</v>
      </c>
      <c r="G10159" t="s">
        <v>36</v>
      </c>
      <c r="H10159">
        <v>136</v>
      </c>
      <c r="I10159" t="s">
        <v>33755</v>
      </c>
      <c r="J10159" t="s">
        <v>33756</v>
      </c>
      <c r="K10159" t="s">
        <v>33757</v>
      </c>
      <c r="L10159" t="s">
        <v>78057</v>
      </c>
    </row>
    <row r="10160" spans="1:12" x14ac:dyDescent="0.15">
      <c r="A10160" t="s">
        <v>12</v>
      </c>
      <c r="B10160">
        <v>2786469</v>
      </c>
      <c r="C10160">
        <v>2786489</v>
      </c>
      <c r="D10160" t="s">
        <v>33758</v>
      </c>
      <c r="E10160" t="s">
        <v>90</v>
      </c>
      <c r="F10160" t="s">
        <v>15</v>
      </c>
      <c r="G10160" t="s">
        <v>32</v>
      </c>
      <c r="H10160">
        <v>1</v>
      </c>
      <c r="I10160" t="s">
        <v>33759</v>
      </c>
      <c r="J10160" t="s">
        <v>33760</v>
      </c>
      <c r="K10160" t="s">
        <v>33761</v>
      </c>
      <c r="L10160" t="s">
        <v>77917</v>
      </c>
    </row>
    <row r="10161" spans="1:12" x14ac:dyDescent="0.15">
      <c r="A10161" t="s">
        <v>12</v>
      </c>
      <c r="B10161">
        <v>2786490</v>
      </c>
      <c r="C10161">
        <v>2786510</v>
      </c>
      <c r="D10161" t="s">
        <v>33758</v>
      </c>
      <c r="E10161" t="s">
        <v>90</v>
      </c>
      <c r="F10161" t="s">
        <v>15</v>
      </c>
      <c r="G10161" t="s">
        <v>23</v>
      </c>
      <c r="H10161">
        <v>22</v>
      </c>
      <c r="I10161" t="s">
        <v>33762</v>
      </c>
      <c r="J10161" t="s">
        <v>33763</v>
      </c>
      <c r="K10161" t="s">
        <v>33764</v>
      </c>
      <c r="L10161" t="s">
        <v>77948</v>
      </c>
    </row>
    <row r="10162" spans="1:12" x14ac:dyDescent="0.15">
      <c r="A10162" t="s">
        <v>12</v>
      </c>
      <c r="B10162">
        <v>2786559</v>
      </c>
      <c r="C10162">
        <v>2786579</v>
      </c>
      <c r="D10162" t="s">
        <v>33758</v>
      </c>
      <c r="E10162" t="s">
        <v>90</v>
      </c>
      <c r="F10162" t="s">
        <v>15</v>
      </c>
      <c r="G10162" t="s">
        <v>16</v>
      </c>
      <c r="H10162">
        <v>91</v>
      </c>
      <c r="I10162" t="s">
        <v>33765</v>
      </c>
      <c r="J10162" t="s">
        <v>33766</v>
      </c>
      <c r="K10162" t="s">
        <v>33767</v>
      </c>
      <c r="L10162" t="s">
        <v>77907</v>
      </c>
    </row>
    <row r="10163" spans="1:12" x14ac:dyDescent="0.15">
      <c r="A10163" t="s">
        <v>12</v>
      </c>
      <c r="B10163">
        <v>2786586</v>
      </c>
      <c r="C10163">
        <v>2786606</v>
      </c>
      <c r="D10163" t="s">
        <v>33758</v>
      </c>
      <c r="E10163" t="s">
        <v>90</v>
      </c>
      <c r="F10163" t="s">
        <v>15</v>
      </c>
      <c r="G10163" t="s">
        <v>32</v>
      </c>
      <c r="H10163">
        <v>118</v>
      </c>
      <c r="I10163" t="s">
        <v>33768</v>
      </c>
      <c r="J10163" t="s">
        <v>33769</v>
      </c>
      <c r="K10163" t="s">
        <v>33770</v>
      </c>
      <c r="L10163" t="s">
        <v>77973</v>
      </c>
    </row>
    <row r="10164" spans="1:12" x14ac:dyDescent="0.15">
      <c r="A10164" t="s">
        <v>12</v>
      </c>
      <c r="B10164">
        <v>2789155</v>
      </c>
      <c r="C10164">
        <v>2789175</v>
      </c>
      <c r="D10164" t="s">
        <v>33771</v>
      </c>
      <c r="E10164" t="s">
        <v>90</v>
      </c>
      <c r="F10164" t="s">
        <v>15</v>
      </c>
      <c r="G10164" t="s">
        <v>16</v>
      </c>
      <c r="H10164">
        <v>22</v>
      </c>
      <c r="I10164" t="s">
        <v>33772</v>
      </c>
      <c r="J10164" t="s">
        <v>33773</v>
      </c>
      <c r="K10164" t="s">
        <v>33774</v>
      </c>
      <c r="L10164" t="s">
        <v>77948</v>
      </c>
    </row>
    <row r="10165" spans="1:12" x14ac:dyDescent="0.15">
      <c r="A10165" t="s">
        <v>12</v>
      </c>
      <c r="B10165">
        <v>2789208</v>
      </c>
      <c r="C10165">
        <v>2789228</v>
      </c>
      <c r="D10165" t="s">
        <v>33771</v>
      </c>
      <c r="E10165" t="s">
        <v>90</v>
      </c>
      <c r="F10165" t="s">
        <v>15</v>
      </c>
      <c r="G10165" t="s">
        <v>36</v>
      </c>
      <c r="H10165">
        <v>75</v>
      </c>
      <c r="I10165" t="s">
        <v>33775</v>
      </c>
      <c r="J10165" t="s">
        <v>33776</v>
      </c>
      <c r="K10165" t="s">
        <v>33777</v>
      </c>
      <c r="L10165" t="s">
        <v>78027</v>
      </c>
    </row>
    <row r="10166" spans="1:12" x14ac:dyDescent="0.15">
      <c r="A10166" t="s">
        <v>12</v>
      </c>
      <c r="B10166">
        <v>2789230</v>
      </c>
      <c r="C10166">
        <v>2789250</v>
      </c>
      <c r="D10166" t="s">
        <v>33771</v>
      </c>
      <c r="E10166" t="s">
        <v>90</v>
      </c>
      <c r="F10166" t="s">
        <v>15</v>
      </c>
      <c r="G10166" t="s">
        <v>23</v>
      </c>
      <c r="H10166">
        <v>97</v>
      </c>
      <c r="I10166" t="s">
        <v>33778</v>
      </c>
      <c r="J10166" t="s">
        <v>33779</v>
      </c>
      <c r="K10166" t="s">
        <v>33780</v>
      </c>
      <c r="L10166" t="s">
        <v>78010</v>
      </c>
    </row>
    <row r="10167" spans="1:12" x14ac:dyDescent="0.15">
      <c r="A10167" t="s">
        <v>12</v>
      </c>
      <c r="B10167">
        <v>2789260</v>
      </c>
      <c r="C10167">
        <v>2789280</v>
      </c>
      <c r="D10167" t="s">
        <v>33771</v>
      </c>
      <c r="E10167" t="s">
        <v>90</v>
      </c>
      <c r="F10167" t="s">
        <v>15</v>
      </c>
      <c r="G10167" t="s">
        <v>16</v>
      </c>
      <c r="H10167">
        <v>127</v>
      </c>
      <c r="I10167" t="s">
        <v>33781</v>
      </c>
      <c r="J10167" t="s">
        <v>33782</v>
      </c>
      <c r="K10167" t="s">
        <v>33783</v>
      </c>
      <c r="L10167" t="s">
        <v>78026</v>
      </c>
    </row>
    <row r="10168" spans="1:12" x14ac:dyDescent="0.15">
      <c r="A10168" t="s">
        <v>12</v>
      </c>
      <c r="B10168">
        <v>2791372</v>
      </c>
      <c r="C10168">
        <v>2791392</v>
      </c>
      <c r="D10168" t="s">
        <v>33784</v>
      </c>
      <c r="E10168" t="s">
        <v>90</v>
      </c>
      <c r="F10168" t="s">
        <v>76</v>
      </c>
      <c r="G10168" t="s">
        <v>16</v>
      </c>
      <c r="H10168">
        <v>0</v>
      </c>
      <c r="I10168" t="s">
        <v>33785</v>
      </c>
      <c r="J10168" t="s">
        <v>33786</v>
      </c>
      <c r="K10168" t="s">
        <v>33787</v>
      </c>
      <c r="L10168" t="s">
        <v>77980</v>
      </c>
    </row>
    <row r="10169" spans="1:12" x14ac:dyDescent="0.15">
      <c r="A10169" t="s">
        <v>12</v>
      </c>
      <c r="B10169">
        <v>2791349</v>
      </c>
      <c r="C10169">
        <v>2791369</v>
      </c>
      <c r="D10169" t="s">
        <v>33784</v>
      </c>
      <c r="E10169" t="s">
        <v>90</v>
      </c>
      <c r="F10169" t="s">
        <v>76</v>
      </c>
      <c r="G10169" t="s">
        <v>32</v>
      </c>
      <c r="H10169">
        <v>23</v>
      </c>
      <c r="I10169" t="s">
        <v>33788</v>
      </c>
      <c r="J10169" t="s">
        <v>33789</v>
      </c>
      <c r="K10169" t="s">
        <v>33790</v>
      </c>
      <c r="L10169" t="s">
        <v>77975</v>
      </c>
    </row>
    <row r="10170" spans="1:12" x14ac:dyDescent="0.15">
      <c r="A10170" t="s">
        <v>12</v>
      </c>
      <c r="B10170">
        <v>2791327</v>
      </c>
      <c r="C10170">
        <v>2791347</v>
      </c>
      <c r="D10170" t="s">
        <v>33784</v>
      </c>
      <c r="E10170" t="s">
        <v>90</v>
      </c>
      <c r="F10170" t="s">
        <v>76</v>
      </c>
      <c r="G10170" t="s">
        <v>32</v>
      </c>
      <c r="H10170">
        <v>45</v>
      </c>
      <c r="I10170" t="s">
        <v>33791</v>
      </c>
      <c r="J10170" t="s">
        <v>33792</v>
      </c>
      <c r="K10170" t="s">
        <v>33793</v>
      </c>
      <c r="L10170" t="s">
        <v>77967</v>
      </c>
    </row>
    <row r="10171" spans="1:12" x14ac:dyDescent="0.15">
      <c r="A10171" t="s">
        <v>12</v>
      </c>
      <c r="B10171">
        <v>2791291</v>
      </c>
      <c r="C10171">
        <v>2791311</v>
      </c>
      <c r="D10171" t="s">
        <v>33784</v>
      </c>
      <c r="E10171" t="s">
        <v>90</v>
      </c>
      <c r="F10171" t="s">
        <v>76</v>
      </c>
      <c r="G10171" t="s">
        <v>23</v>
      </c>
      <c r="H10171">
        <v>81</v>
      </c>
      <c r="I10171" t="s">
        <v>33794</v>
      </c>
      <c r="J10171" t="s">
        <v>33795</v>
      </c>
      <c r="K10171" t="s">
        <v>33796</v>
      </c>
      <c r="L10171" t="s">
        <v>78019</v>
      </c>
    </row>
    <row r="10172" spans="1:12" x14ac:dyDescent="0.15">
      <c r="A10172" t="s">
        <v>12</v>
      </c>
      <c r="B10172">
        <v>2792016</v>
      </c>
      <c r="C10172">
        <v>2792036</v>
      </c>
      <c r="D10172" t="s">
        <v>33797</v>
      </c>
      <c r="E10172" t="s">
        <v>33798</v>
      </c>
      <c r="F10172" t="s">
        <v>15</v>
      </c>
      <c r="G10172" t="s">
        <v>16</v>
      </c>
      <c r="H10172">
        <v>7</v>
      </c>
      <c r="I10172" t="s">
        <v>33799</v>
      </c>
      <c r="J10172" t="s">
        <v>33800</v>
      </c>
      <c r="K10172" t="s">
        <v>33801</v>
      </c>
      <c r="L10172" t="s">
        <v>77909</v>
      </c>
    </row>
    <row r="10173" spans="1:12" x14ac:dyDescent="0.15">
      <c r="A10173" t="s">
        <v>12</v>
      </c>
      <c r="B10173">
        <v>2792070</v>
      </c>
      <c r="C10173">
        <v>2792090</v>
      </c>
      <c r="D10173" t="s">
        <v>33797</v>
      </c>
      <c r="E10173" t="s">
        <v>33798</v>
      </c>
      <c r="F10173" t="s">
        <v>15</v>
      </c>
      <c r="G10173" t="s">
        <v>32</v>
      </c>
      <c r="H10173">
        <v>61</v>
      </c>
      <c r="I10173" t="s">
        <v>33802</v>
      </c>
      <c r="J10173" t="s">
        <v>33803</v>
      </c>
      <c r="K10173" t="s">
        <v>33804</v>
      </c>
      <c r="L10173" t="s">
        <v>77979</v>
      </c>
    </row>
    <row r="10174" spans="1:12" x14ac:dyDescent="0.15">
      <c r="A10174" t="s">
        <v>12</v>
      </c>
      <c r="B10174">
        <v>2792106</v>
      </c>
      <c r="C10174">
        <v>2792126</v>
      </c>
      <c r="D10174" t="s">
        <v>33797</v>
      </c>
      <c r="E10174" t="s">
        <v>33798</v>
      </c>
      <c r="F10174" t="s">
        <v>15</v>
      </c>
      <c r="G10174" t="s">
        <v>32</v>
      </c>
      <c r="H10174">
        <v>97</v>
      </c>
      <c r="I10174" t="s">
        <v>33805</v>
      </c>
      <c r="J10174" t="s">
        <v>33806</v>
      </c>
      <c r="K10174" t="s">
        <v>33807</v>
      </c>
      <c r="L10174" t="s">
        <v>78010</v>
      </c>
    </row>
    <row r="10175" spans="1:12" x14ac:dyDescent="0.15">
      <c r="A10175" t="s">
        <v>12</v>
      </c>
      <c r="B10175">
        <v>2792130</v>
      </c>
      <c r="C10175">
        <v>2792150</v>
      </c>
      <c r="D10175" t="s">
        <v>33797</v>
      </c>
      <c r="E10175" t="s">
        <v>33798</v>
      </c>
      <c r="F10175" t="s">
        <v>15</v>
      </c>
      <c r="G10175" t="s">
        <v>16</v>
      </c>
      <c r="H10175">
        <v>121</v>
      </c>
      <c r="I10175" t="s">
        <v>33808</v>
      </c>
      <c r="J10175" t="s">
        <v>33809</v>
      </c>
      <c r="K10175" t="s">
        <v>33810</v>
      </c>
      <c r="L10175" t="s">
        <v>77943</v>
      </c>
    </row>
    <row r="10176" spans="1:12" x14ac:dyDescent="0.15">
      <c r="A10176" t="s">
        <v>12</v>
      </c>
      <c r="B10176">
        <v>2793528</v>
      </c>
      <c r="C10176">
        <v>2793548</v>
      </c>
      <c r="D10176" t="s">
        <v>33811</v>
      </c>
      <c r="E10176" t="s">
        <v>33812</v>
      </c>
      <c r="F10176" t="s">
        <v>15</v>
      </c>
      <c r="G10176" t="s">
        <v>32</v>
      </c>
      <c r="H10176">
        <v>29</v>
      </c>
      <c r="I10176" t="s">
        <v>33813</v>
      </c>
      <c r="J10176" t="s">
        <v>33814</v>
      </c>
      <c r="K10176" t="s">
        <v>33815</v>
      </c>
      <c r="L10176" t="s">
        <v>77921</v>
      </c>
    </row>
    <row r="10177" spans="1:12" x14ac:dyDescent="0.15">
      <c r="A10177" t="s">
        <v>12</v>
      </c>
      <c r="B10177">
        <v>2793554</v>
      </c>
      <c r="C10177">
        <v>2793574</v>
      </c>
      <c r="D10177" t="s">
        <v>33811</v>
      </c>
      <c r="E10177" t="s">
        <v>33812</v>
      </c>
      <c r="F10177" t="s">
        <v>15</v>
      </c>
      <c r="G10177" t="s">
        <v>36</v>
      </c>
      <c r="H10177">
        <v>55</v>
      </c>
      <c r="I10177" t="s">
        <v>33816</v>
      </c>
      <c r="J10177" t="s">
        <v>33817</v>
      </c>
      <c r="K10177" t="s">
        <v>33818</v>
      </c>
      <c r="L10177" t="s">
        <v>77992</v>
      </c>
    </row>
    <row r="10178" spans="1:12" x14ac:dyDescent="0.15">
      <c r="A10178" t="s">
        <v>12</v>
      </c>
      <c r="B10178">
        <v>2793594</v>
      </c>
      <c r="C10178">
        <v>2793614</v>
      </c>
      <c r="D10178" t="s">
        <v>33811</v>
      </c>
      <c r="E10178" t="s">
        <v>33812</v>
      </c>
      <c r="F10178" t="s">
        <v>15</v>
      </c>
      <c r="G10178" t="s">
        <v>32</v>
      </c>
      <c r="H10178">
        <v>95</v>
      </c>
      <c r="I10178" t="s">
        <v>33819</v>
      </c>
      <c r="J10178" t="s">
        <v>33820</v>
      </c>
      <c r="K10178" t="s">
        <v>33821</v>
      </c>
      <c r="L10178" t="s">
        <v>77920</v>
      </c>
    </row>
    <row r="10179" spans="1:12" x14ac:dyDescent="0.15">
      <c r="A10179" t="s">
        <v>12</v>
      </c>
      <c r="B10179">
        <v>2793629</v>
      </c>
      <c r="C10179">
        <v>2793649</v>
      </c>
      <c r="D10179" t="s">
        <v>33811</v>
      </c>
      <c r="E10179" t="s">
        <v>33812</v>
      </c>
      <c r="F10179" t="s">
        <v>15</v>
      </c>
      <c r="G10179" t="s">
        <v>36</v>
      </c>
      <c r="H10179">
        <v>130</v>
      </c>
      <c r="I10179" t="s">
        <v>33822</v>
      </c>
      <c r="J10179" t="s">
        <v>33823</v>
      </c>
      <c r="K10179" t="s">
        <v>33824</v>
      </c>
      <c r="L10179" t="s">
        <v>77998</v>
      </c>
    </row>
    <row r="10180" spans="1:12" x14ac:dyDescent="0.15">
      <c r="A10180" t="s">
        <v>12</v>
      </c>
      <c r="B10180">
        <v>2794154</v>
      </c>
      <c r="C10180">
        <v>2794174</v>
      </c>
      <c r="D10180" t="s">
        <v>33825</v>
      </c>
      <c r="E10180" t="s">
        <v>33826</v>
      </c>
      <c r="F10180" t="s">
        <v>15</v>
      </c>
      <c r="G10180" t="s">
        <v>16</v>
      </c>
      <c r="H10180">
        <v>10</v>
      </c>
      <c r="I10180" t="s">
        <v>33827</v>
      </c>
      <c r="J10180" t="s">
        <v>33828</v>
      </c>
      <c r="K10180" t="s">
        <v>33829</v>
      </c>
      <c r="L10180" t="s">
        <v>78001</v>
      </c>
    </row>
    <row r="10181" spans="1:12" x14ac:dyDescent="0.15">
      <c r="A10181" t="s">
        <v>12</v>
      </c>
      <c r="B10181">
        <v>2794176</v>
      </c>
      <c r="C10181">
        <v>2794196</v>
      </c>
      <c r="D10181" t="s">
        <v>33825</v>
      </c>
      <c r="E10181" t="s">
        <v>33826</v>
      </c>
      <c r="F10181" t="s">
        <v>15</v>
      </c>
      <c r="G10181" t="s">
        <v>23</v>
      </c>
      <c r="H10181">
        <v>32</v>
      </c>
      <c r="I10181" t="s">
        <v>33830</v>
      </c>
      <c r="J10181" t="s">
        <v>33831</v>
      </c>
      <c r="K10181" t="s">
        <v>33832</v>
      </c>
      <c r="L10181" t="s">
        <v>77918</v>
      </c>
    </row>
    <row r="10182" spans="1:12" x14ac:dyDescent="0.15">
      <c r="A10182" t="s">
        <v>12</v>
      </c>
      <c r="B10182">
        <v>2794198</v>
      </c>
      <c r="C10182">
        <v>2794218</v>
      </c>
      <c r="D10182" t="s">
        <v>33825</v>
      </c>
      <c r="E10182" t="s">
        <v>33826</v>
      </c>
      <c r="F10182" t="s">
        <v>15</v>
      </c>
      <c r="G10182" t="s">
        <v>16</v>
      </c>
      <c r="H10182">
        <v>54</v>
      </c>
      <c r="I10182" t="s">
        <v>33833</v>
      </c>
      <c r="J10182" t="s">
        <v>33834</v>
      </c>
      <c r="K10182" t="s">
        <v>33835</v>
      </c>
      <c r="L10182" t="s">
        <v>77961</v>
      </c>
    </row>
    <row r="10183" spans="1:12" x14ac:dyDescent="0.15">
      <c r="A10183" t="s">
        <v>12</v>
      </c>
      <c r="B10183">
        <v>2794229</v>
      </c>
      <c r="C10183">
        <v>2794249</v>
      </c>
      <c r="D10183" t="s">
        <v>33825</v>
      </c>
      <c r="E10183" t="s">
        <v>33826</v>
      </c>
      <c r="F10183" t="s">
        <v>15</v>
      </c>
      <c r="G10183" t="s">
        <v>32</v>
      </c>
      <c r="H10183">
        <v>85</v>
      </c>
      <c r="I10183" t="s">
        <v>33836</v>
      </c>
      <c r="J10183" t="s">
        <v>33837</v>
      </c>
      <c r="K10183" t="s">
        <v>33838</v>
      </c>
      <c r="L10183" t="s">
        <v>77972</v>
      </c>
    </row>
    <row r="10184" spans="1:12" x14ac:dyDescent="0.15">
      <c r="A10184" t="s">
        <v>12</v>
      </c>
      <c r="B10184">
        <v>2796004</v>
      </c>
      <c r="C10184">
        <v>2796024</v>
      </c>
      <c r="D10184" t="s">
        <v>33839</v>
      </c>
      <c r="E10184" t="s">
        <v>33840</v>
      </c>
      <c r="F10184" t="s">
        <v>15</v>
      </c>
      <c r="G10184" t="s">
        <v>16</v>
      </c>
      <c r="H10184">
        <v>0</v>
      </c>
      <c r="I10184" t="s">
        <v>33841</v>
      </c>
      <c r="J10184" t="s">
        <v>33842</v>
      </c>
      <c r="K10184" t="s">
        <v>33843</v>
      </c>
      <c r="L10184" t="s">
        <v>77980</v>
      </c>
    </row>
    <row r="10185" spans="1:12" x14ac:dyDescent="0.15">
      <c r="A10185" t="s">
        <v>12</v>
      </c>
      <c r="B10185">
        <v>2796042</v>
      </c>
      <c r="C10185">
        <v>2796062</v>
      </c>
      <c r="D10185" t="s">
        <v>33839</v>
      </c>
      <c r="E10185" t="s">
        <v>33840</v>
      </c>
      <c r="F10185" t="s">
        <v>15</v>
      </c>
      <c r="G10185" t="s">
        <v>23</v>
      </c>
      <c r="H10185">
        <v>38</v>
      </c>
      <c r="I10185" t="s">
        <v>33844</v>
      </c>
      <c r="J10185" t="s">
        <v>33845</v>
      </c>
      <c r="K10185" t="s">
        <v>33846</v>
      </c>
      <c r="L10185" t="s">
        <v>78008</v>
      </c>
    </row>
    <row r="10186" spans="1:12" x14ac:dyDescent="0.15">
      <c r="A10186" t="s">
        <v>12</v>
      </c>
      <c r="B10186">
        <v>2796079</v>
      </c>
      <c r="C10186">
        <v>2796099</v>
      </c>
      <c r="D10186" t="s">
        <v>33839</v>
      </c>
      <c r="E10186" t="s">
        <v>33840</v>
      </c>
      <c r="F10186" t="s">
        <v>15</v>
      </c>
      <c r="G10186" t="s">
        <v>16</v>
      </c>
      <c r="H10186">
        <v>75</v>
      </c>
      <c r="I10186" t="s">
        <v>33847</v>
      </c>
      <c r="J10186" t="s">
        <v>33848</v>
      </c>
      <c r="K10186" t="s">
        <v>33849</v>
      </c>
      <c r="L10186" t="s">
        <v>78027</v>
      </c>
    </row>
    <row r="10187" spans="1:12" x14ac:dyDescent="0.15">
      <c r="A10187" t="s">
        <v>12</v>
      </c>
      <c r="B10187">
        <v>2796101</v>
      </c>
      <c r="C10187">
        <v>2796121</v>
      </c>
      <c r="D10187" t="s">
        <v>33839</v>
      </c>
      <c r="E10187" t="s">
        <v>33840</v>
      </c>
      <c r="F10187" t="s">
        <v>15</v>
      </c>
      <c r="G10187" t="s">
        <v>16</v>
      </c>
      <c r="H10187">
        <v>97</v>
      </c>
      <c r="I10187" t="s">
        <v>33850</v>
      </c>
      <c r="J10187" t="s">
        <v>33851</v>
      </c>
      <c r="K10187" t="s">
        <v>33852</v>
      </c>
      <c r="L10187" t="s">
        <v>78010</v>
      </c>
    </row>
    <row r="10188" spans="1:12" x14ac:dyDescent="0.15">
      <c r="A10188" t="s">
        <v>12</v>
      </c>
      <c r="B10188">
        <v>2796961</v>
      </c>
      <c r="C10188">
        <v>2796981</v>
      </c>
      <c r="D10188" t="s">
        <v>33853</v>
      </c>
      <c r="E10188" t="s">
        <v>90</v>
      </c>
      <c r="F10188" t="s">
        <v>15</v>
      </c>
      <c r="G10188" t="s">
        <v>16</v>
      </c>
      <c r="H10188">
        <v>26</v>
      </c>
      <c r="I10188" t="s">
        <v>33854</v>
      </c>
      <c r="J10188" t="s">
        <v>33855</v>
      </c>
      <c r="K10188" t="s">
        <v>33856</v>
      </c>
      <c r="L10188" t="s">
        <v>78002</v>
      </c>
    </row>
    <row r="10189" spans="1:12" x14ac:dyDescent="0.15">
      <c r="A10189" t="s">
        <v>12</v>
      </c>
      <c r="B10189">
        <v>2796993</v>
      </c>
      <c r="C10189">
        <v>2797013</v>
      </c>
      <c r="D10189" t="s">
        <v>33853</v>
      </c>
      <c r="E10189" t="s">
        <v>90</v>
      </c>
      <c r="F10189" t="s">
        <v>15</v>
      </c>
      <c r="G10189" t="s">
        <v>36</v>
      </c>
      <c r="H10189">
        <v>58</v>
      </c>
      <c r="I10189" t="s">
        <v>33857</v>
      </c>
      <c r="J10189" t="s">
        <v>33858</v>
      </c>
      <c r="K10189" t="s">
        <v>33859</v>
      </c>
      <c r="L10189" t="s">
        <v>77911</v>
      </c>
    </row>
    <row r="10190" spans="1:12" x14ac:dyDescent="0.15">
      <c r="A10190" t="s">
        <v>12</v>
      </c>
      <c r="B10190">
        <v>2797018</v>
      </c>
      <c r="C10190">
        <v>2797038</v>
      </c>
      <c r="D10190" t="s">
        <v>33853</v>
      </c>
      <c r="E10190" t="s">
        <v>90</v>
      </c>
      <c r="F10190" t="s">
        <v>15</v>
      </c>
      <c r="G10190" t="s">
        <v>23</v>
      </c>
      <c r="H10190">
        <v>83</v>
      </c>
      <c r="I10190" t="s">
        <v>33860</v>
      </c>
      <c r="J10190" t="s">
        <v>33861</v>
      </c>
      <c r="K10190" t="s">
        <v>33862</v>
      </c>
      <c r="L10190" t="s">
        <v>77958</v>
      </c>
    </row>
    <row r="10191" spans="1:12" x14ac:dyDescent="0.15">
      <c r="A10191" t="s">
        <v>12</v>
      </c>
      <c r="B10191">
        <v>2797057</v>
      </c>
      <c r="C10191">
        <v>2797077</v>
      </c>
      <c r="D10191" t="s">
        <v>33853</v>
      </c>
      <c r="E10191" t="s">
        <v>90</v>
      </c>
      <c r="F10191" t="s">
        <v>15</v>
      </c>
      <c r="G10191" t="s">
        <v>16</v>
      </c>
      <c r="H10191">
        <v>122</v>
      </c>
      <c r="I10191" t="s">
        <v>33863</v>
      </c>
      <c r="J10191" t="s">
        <v>33864</v>
      </c>
      <c r="K10191" t="s">
        <v>33865</v>
      </c>
      <c r="L10191" t="s">
        <v>78033</v>
      </c>
    </row>
    <row r="10192" spans="1:12" x14ac:dyDescent="0.15">
      <c r="A10192" t="s">
        <v>12</v>
      </c>
      <c r="B10192">
        <v>2799566</v>
      </c>
      <c r="C10192">
        <v>2799586</v>
      </c>
      <c r="D10192" t="s">
        <v>33866</v>
      </c>
      <c r="E10192" t="s">
        <v>90</v>
      </c>
      <c r="F10192" t="s">
        <v>76</v>
      </c>
      <c r="G10192" t="s">
        <v>32</v>
      </c>
      <c r="H10192">
        <v>1</v>
      </c>
      <c r="I10192" t="s">
        <v>33867</v>
      </c>
      <c r="J10192" t="s">
        <v>33868</v>
      </c>
      <c r="K10192" t="s">
        <v>33869</v>
      </c>
      <c r="L10192" t="s">
        <v>77917</v>
      </c>
    </row>
    <row r="10193" spans="1:12" x14ac:dyDescent="0.15">
      <c r="A10193" t="s">
        <v>12</v>
      </c>
      <c r="B10193">
        <v>2799546</v>
      </c>
      <c r="C10193">
        <v>2799566</v>
      </c>
      <c r="D10193" t="s">
        <v>33866</v>
      </c>
      <c r="E10193" t="s">
        <v>90</v>
      </c>
      <c r="F10193" t="s">
        <v>76</v>
      </c>
      <c r="G10193" t="s">
        <v>16</v>
      </c>
      <c r="H10193">
        <v>21</v>
      </c>
      <c r="I10193" t="s">
        <v>33870</v>
      </c>
      <c r="J10193" t="s">
        <v>33871</v>
      </c>
      <c r="K10193" t="s">
        <v>33872</v>
      </c>
      <c r="L10193" t="s">
        <v>78022</v>
      </c>
    </row>
    <row r="10194" spans="1:12" x14ac:dyDescent="0.15">
      <c r="A10194" t="s">
        <v>12</v>
      </c>
      <c r="B10194">
        <v>2799524</v>
      </c>
      <c r="C10194">
        <v>2799544</v>
      </c>
      <c r="D10194" t="s">
        <v>33866</v>
      </c>
      <c r="E10194" t="s">
        <v>90</v>
      </c>
      <c r="F10194" t="s">
        <v>76</v>
      </c>
      <c r="G10194" t="s">
        <v>32</v>
      </c>
      <c r="H10194">
        <v>43</v>
      </c>
      <c r="I10194" t="s">
        <v>33873</v>
      </c>
      <c r="J10194" t="s">
        <v>33874</v>
      </c>
      <c r="K10194" t="s">
        <v>33875</v>
      </c>
      <c r="L10194" t="s">
        <v>77942</v>
      </c>
    </row>
    <row r="10195" spans="1:12" x14ac:dyDescent="0.15">
      <c r="A10195" t="s">
        <v>12</v>
      </c>
      <c r="B10195">
        <v>2799459</v>
      </c>
      <c r="C10195">
        <v>2799479</v>
      </c>
      <c r="D10195" t="s">
        <v>33866</v>
      </c>
      <c r="E10195" t="s">
        <v>90</v>
      </c>
      <c r="F10195" t="s">
        <v>76</v>
      </c>
      <c r="G10195" t="s">
        <v>16</v>
      </c>
      <c r="H10195">
        <v>108</v>
      </c>
      <c r="I10195" t="s">
        <v>33876</v>
      </c>
      <c r="J10195" t="s">
        <v>33877</v>
      </c>
      <c r="K10195" t="s">
        <v>33878</v>
      </c>
      <c r="L10195" t="s">
        <v>77994</v>
      </c>
    </row>
    <row r="10196" spans="1:12" x14ac:dyDescent="0.15">
      <c r="A10196" t="s">
        <v>12</v>
      </c>
      <c r="B10196">
        <v>2800885</v>
      </c>
      <c r="C10196">
        <v>2800905</v>
      </c>
      <c r="D10196" t="s">
        <v>33879</v>
      </c>
      <c r="E10196" t="s">
        <v>90</v>
      </c>
      <c r="F10196" t="s">
        <v>76</v>
      </c>
      <c r="G10196" t="s">
        <v>36</v>
      </c>
      <c r="H10196">
        <v>0</v>
      </c>
      <c r="I10196" t="s">
        <v>33880</v>
      </c>
      <c r="J10196" t="s">
        <v>33881</v>
      </c>
      <c r="K10196" t="s">
        <v>33882</v>
      </c>
      <c r="L10196" t="s">
        <v>77980</v>
      </c>
    </row>
    <row r="10197" spans="1:12" x14ac:dyDescent="0.15">
      <c r="A10197" t="s">
        <v>12</v>
      </c>
      <c r="B10197">
        <v>2800845</v>
      </c>
      <c r="C10197">
        <v>2800865</v>
      </c>
      <c r="D10197" t="s">
        <v>33879</v>
      </c>
      <c r="E10197" t="s">
        <v>90</v>
      </c>
      <c r="F10197" t="s">
        <v>76</v>
      </c>
      <c r="G10197" t="s">
        <v>16</v>
      </c>
      <c r="H10197">
        <v>40</v>
      </c>
      <c r="I10197" t="s">
        <v>33883</v>
      </c>
      <c r="J10197" t="s">
        <v>33884</v>
      </c>
      <c r="K10197" t="s">
        <v>33885</v>
      </c>
      <c r="L10197" t="s">
        <v>77952</v>
      </c>
    </row>
    <row r="10198" spans="1:12" x14ac:dyDescent="0.15">
      <c r="A10198" t="s">
        <v>12</v>
      </c>
      <c r="B10198">
        <v>2800795</v>
      </c>
      <c r="C10198">
        <v>2800815</v>
      </c>
      <c r="D10198" t="s">
        <v>33879</v>
      </c>
      <c r="E10198" t="s">
        <v>90</v>
      </c>
      <c r="F10198" t="s">
        <v>76</v>
      </c>
      <c r="G10198" t="s">
        <v>16</v>
      </c>
      <c r="H10198">
        <v>90</v>
      </c>
      <c r="I10198" t="s">
        <v>33886</v>
      </c>
      <c r="J10198" t="s">
        <v>33887</v>
      </c>
      <c r="K10198" t="s">
        <v>33888</v>
      </c>
      <c r="L10198" t="s">
        <v>78017</v>
      </c>
    </row>
    <row r="10199" spans="1:12" x14ac:dyDescent="0.15">
      <c r="A10199" t="s">
        <v>12</v>
      </c>
      <c r="B10199">
        <v>2800736</v>
      </c>
      <c r="C10199">
        <v>2800756</v>
      </c>
      <c r="D10199" t="s">
        <v>33879</v>
      </c>
      <c r="E10199" t="s">
        <v>90</v>
      </c>
      <c r="F10199" t="s">
        <v>76</v>
      </c>
      <c r="G10199" t="s">
        <v>16</v>
      </c>
      <c r="H10199">
        <v>149</v>
      </c>
      <c r="I10199" t="s">
        <v>33889</v>
      </c>
      <c r="J10199" t="s">
        <v>33890</v>
      </c>
      <c r="K10199" t="s">
        <v>33891</v>
      </c>
      <c r="L10199" t="s">
        <v>78045</v>
      </c>
    </row>
    <row r="10200" spans="1:12" x14ac:dyDescent="0.15">
      <c r="A10200" t="s">
        <v>12</v>
      </c>
      <c r="B10200">
        <v>2802140</v>
      </c>
      <c r="C10200">
        <v>2802160</v>
      </c>
      <c r="D10200" t="s">
        <v>33892</v>
      </c>
      <c r="E10200" t="s">
        <v>90</v>
      </c>
      <c r="F10200" t="s">
        <v>15</v>
      </c>
      <c r="G10200" t="s">
        <v>32</v>
      </c>
      <c r="H10200">
        <v>1</v>
      </c>
      <c r="I10200" t="s">
        <v>33893</v>
      </c>
      <c r="J10200" t="s">
        <v>33894</v>
      </c>
      <c r="K10200" t="s">
        <v>33895</v>
      </c>
      <c r="L10200" t="s">
        <v>77917</v>
      </c>
    </row>
    <row r="10201" spans="1:12" x14ac:dyDescent="0.15">
      <c r="A10201" t="s">
        <v>12</v>
      </c>
      <c r="B10201">
        <v>2802167</v>
      </c>
      <c r="C10201">
        <v>2802187</v>
      </c>
      <c r="D10201" t="s">
        <v>33892</v>
      </c>
      <c r="E10201" t="s">
        <v>90</v>
      </c>
      <c r="F10201" t="s">
        <v>15</v>
      </c>
      <c r="G10201" t="s">
        <v>23</v>
      </c>
      <c r="H10201">
        <v>28</v>
      </c>
      <c r="I10201" t="s">
        <v>33896</v>
      </c>
      <c r="J10201" t="s">
        <v>33897</v>
      </c>
      <c r="K10201" t="s">
        <v>33898</v>
      </c>
      <c r="L10201" t="s">
        <v>77956</v>
      </c>
    </row>
    <row r="10202" spans="1:12" x14ac:dyDescent="0.15">
      <c r="A10202" t="s">
        <v>12</v>
      </c>
      <c r="B10202">
        <v>2802204</v>
      </c>
      <c r="C10202">
        <v>2802224</v>
      </c>
      <c r="D10202" t="s">
        <v>33892</v>
      </c>
      <c r="E10202" t="s">
        <v>90</v>
      </c>
      <c r="F10202" t="s">
        <v>15</v>
      </c>
      <c r="G10202" t="s">
        <v>32</v>
      </c>
      <c r="H10202">
        <v>65</v>
      </c>
      <c r="I10202" t="s">
        <v>33899</v>
      </c>
      <c r="J10202" t="s">
        <v>33900</v>
      </c>
      <c r="K10202" t="s">
        <v>33901</v>
      </c>
      <c r="L10202" t="s">
        <v>78042</v>
      </c>
    </row>
    <row r="10203" spans="1:12" x14ac:dyDescent="0.15">
      <c r="A10203" t="s">
        <v>12</v>
      </c>
      <c r="B10203">
        <v>2802224</v>
      </c>
      <c r="C10203">
        <v>2802244</v>
      </c>
      <c r="D10203" t="s">
        <v>33892</v>
      </c>
      <c r="E10203" t="s">
        <v>90</v>
      </c>
      <c r="F10203" t="s">
        <v>15</v>
      </c>
      <c r="G10203" t="s">
        <v>32</v>
      </c>
      <c r="H10203">
        <v>85</v>
      </c>
      <c r="I10203" t="s">
        <v>33902</v>
      </c>
      <c r="J10203" t="s">
        <v>33903</v>
      </c>
      <c r="K10203" t="s">
        <v>33904</v>
      </c>
      <c r="L10203" t="s">
        <v>77972</v>
      </c>
    </row>
    <row r="10204" spans="1:12" x14ac:dyDescent="0.15">
      <c r="A10204" t="s">
        <v>12</v>
      </c>
      <c r="B10204">
        <v>2803113</v>
      </c>
      <c r="C10204">
        <v>2803133</v>
      </c>
      <c r="D10204" t="s">
        <v>33905</v>
      </c>
      <c r="E10204" t="s">
        <v>90</v>
      </c>
      <c r="F10204" t="s">
        <v>76</v>
      </c>
      <c r="G10204" t="s">
        <v>36</v>
      </c>
      <c r="H10204">
        <v>12</v>
      </c>
      <c r="I10204" t="s">
        <v>33906</v>
      </c>
      <c r="J10204" t="s">
        <v>33907</v>
      </c>
      <c r="K10204" t="s">
        <v>33908</v>
      </c>
      <c r="L10204" t="s">
        <v>77991</v>
      </c>
    </row>
    <row r="10205" spans="1:12" x14ac:dyDescent="0.15">
      <c r="A10205" t="s">
        <v>12</v>
      </c>
      <c r="B10205">
        <v>2803093</v>
      </c>
      <c r="C10205">
        <v>2803113</v>
      </c>
      <c r="D10205" t="s">
        <v>33905</v>
      </c>
      <c r="E10205" t="s">
        <v>90</v>
      </c>
      <c r="F10205" t="s">
        <v>76</v>
      </c>
      <c r="G10205" t="s">
        <v>16</v>
      </c>
      <c r="H10205">
        <v>32</v>
      </c>
      <c r="I10205" t="s">
        <v>33909</v>
      </c>
      <c r="J10205" t="s">
        <v>33910</v>
      </c>
      <c r="K10205" t="s">
        <v>33911</v>
      </c>
      <c r="L10205" t="s">
        <v>77918</v>
      </c>
    </row>
    <row r="10206" spans="1:12" x14ac:dyDescent="0.15">
      <c r="A10206" t="s">
        <v>12</v>
      </c>
      <c r="B10206">
        <v>2803070</v>
      </c>
      <c r="C10206">
        <v>2803090</v>
      </c>
      <c r="D10206" t="s">
        <v>33905</v>
      </c>
      <c r="E10206" t="s">
        <v>90</v>
      </c>
      <c r="F10206" t="s">
        <v>76</v>
      </c>
      <c r="G10206" t="s">
        <v>23</v>
      </c>
      <c r="H10206">
        <v>55</v>
      </c>
      <c r="I10206" t="s">
        <v>33912</v>
      </c>
      <c r="J10206" t="s">
        <v>33913</v>
      </c>
      <c r="K10206" t="s">
        <v>33914</v>
      </c>
      <c r="L10206" t="s">
        <v>77992</v>
      </c>
    </row>
    <row r="10207" spans="1:12" x14ac:dyDescent="0.15">
      <c r="A10207" t="s">
        <v>12</v>
      </c>
      <c r="B10207">
        <v>2803033</v>
      </c>
      <c r="C10207">
        <v>2803053</v>
      </c>
      <c r="D10207" t="s">
        <v>33905</v>
      </c>
      <c r="E10207" t="s">
        <v>90</v>
      </c>
      <c r="F10207" t="s">
        <v>76</v>
      </c>
      <c r="G10207" t="s">
        <v>16</v>
      </c>
      <c r="H10207">
        <v>92</v>
      </c>
      <c r="I10207" t="s">
        <v>33915</v>
      </c>
      <c r="J10207" t="s">
        <v>33916</v>
      </c>
      <c r="K10207" t="s">
        <v>33917</v>
      </c>
      <c r="L10207" t="s">
        <v>78032</v>
      </c>
    </row>
    <row r="10208" spans="1:12" x14ac:dyDescent="0.15">
      <c r="A10208" t="s">
        <v>12</v>
      </c>
      <c r="B10208">
        <v>2803681</v>
      </c>
      <c r="C10208">
        <v>2803701</v>
      </c>
      <c r="D10208" t="s">
        <v>33918</v>
      </c>
      <c r="E10208" t="s">
        <v>33919</v>
      </c>
      <c r="F10208" t="s">
        <v>76</v>
      </c>
      <c r="G10208" t="s">
        <v>36</v>
      </c>
      <c r="H10208">
        <v>6</v>
      </c>
      <c r="I10208" t="s">
        <v>33920</v>
      </c>
      <c r="J10208" t="s">
        <v>33921</v>
      </c>
      <c r="K10208" t="s">
        <v>33922</v>
      </c>
      <c r="L10208" t="s">
        <v>78025</v>
      </c>
    </row>
    <row r="10209" spans="1:12" x14ac:dyDescent="0.15">
      <c r="A10209" t="s">
        <v>12</v>
      </c>
      <c r="B10209">
        <v>2803661</v>
      </c>
      <c r="C10209">
        <v>2803681</v>
      </c>
      <c r="D10209" t="s">
        <v>33918</v>
      </c>
      <c r="E10209" t="s">
        <v>33919</v>
      </c>
      <c r="F10209" t="s">
        <v>76</v>
      </c>
      <c r="G10209" t="s">
        <v>32</v>
      </c>
      <c r="H10209">
        <v>26</v>
      </c>
      <c r="I10209" t="s">
        <v>33923</v>
      </c>
      <c r="J10209" t="s">
        <v>33924</v>
      </c>
      <c r="K10209" t="s">
        <v>33925</v>
      </c>
      <c r="L10209" t="s">
        <v>78002</v>
      </c>
    </row>
    <row r="10210" spans="1:12" x14ac:dyDescent="0.15">
      <c r="A10210" t="s">
        <v>12</v>
      </c>
      <c r="B10210">
        <v>2803635</v>
      </c>
      <c r="C10210">
        <v>2803655</v>
      </c>
      <c r="D10210" t="s">
        <v>33918</v>
      </c>
      <c r="E10210" t="s">
        <v>33919</v>
      </c>
      <c r="F10210" t="s">
        <v>76</v>
      </c>
      <c r="G10210" t="s">
        <v>16</v>
      </c>
      <c r="H10210">
        <v>52</v>
      </c>
      <c r="I10210" t="s">
        <v>33926</v>
      </c>
      <c r="J10210" t="s">
        <v>33927</v>
      </c>
      <c r="K10210" t="s">
        <v>33928</v>
      </c>
      <c r="L10210" t="s">
        <v>77959</v>
      </c>
    </row>
    <row r="10211" spans="1:12" x14ac:dyDescent="0.15">
      <c r="A10211" t="s">
        <v>12</v>
      </c>
      <c r="B10211">
        <v>2803595</v>
      </c>
      <c r="C10211">
        <v>2803615</v>
      </c>
      <c r="D10211" t="s">
        <v>33918</v>
      </c>
      <c r="E10211" t="s">
        <v>33919</v>
      </c>
      <c r="F10211" t="s">
        <v>76</v>
      </c>
      <c r="G10211" t="s">
        <v>23</v>
      </c>
      <c r="H10211">
        <v>92</v>
      </c>
      <c r="I10211" t="s">
        <v>33929</v>
      </c>
      <c r="J10211" t="s">
        <v>33930</v>
      </c>
      <c r="K10211" t="s">
        <v>33931</v>
      </c>
      <c r="L10211" t="s">
        <v>78032</v>
      </c>
    </row>
    <row r="10212" spans="1:12" x14ac:dyDescent="0.15">
      <c r="A10212" t="s">
        <v>12</v>
      </c>
      <c r="B10212">
        <v>2804181</v>
      </c>
      <c r="C10212">
        <v>2804201</v>
      </c>
      <c r="D10212" t="s">
        <v>33932</v>
      </c>
      <c r="E10212" t="s">
        <v>90</v>
      </c>
      <c r="F10212" t="s">
        <v>76</v>
      </c>
      <c r="G10212" t="s">
        <v>32</v>
      </c>
      <c r="H10212">
        <v>1</v>
      </c>
      <c r="I10212" t="s">
        <v>33933</v>
      </c>
      <c r="J10212" t="s">
        <v>33934</v>
      </c>
      <c r="K10212" t="s">
        <v>33935</v>
      </c>
      <c r="L10212" t="s">
        <v>77917</v>
      </c>
    </row>
    <row r="10213" spans="1:12" x14ac:dyDescent="0.15">
      <c r="A10213" t="s">
        <v>12</v>
      </c>
      <c r="B10213">
        <v>2804160</v>
      </c>
      <c r="C10213">
        <v>2804180</v>
      </c>
      <c r="D10213" t="s">
        <v>33932</v>
      </c>
      <c r="E10213" t="s">
        <v>90</v>
      </c>
      <c r="F10213" t="s">
        <v>76</v>
      </c>
      <c r="G10213" t="s">
        <v>32</v>
      </c>
      <c r="H10213">
        <v>22</v>
      </c>
      <c r="I10213" t="s">
        <v>33936</v>
      </c>
      <c r="J10213" t="s">
        <v>33937</v>
      </c>
      <c r="K10213" t="s">
        <v>33938</v>
      </c>
      <c r="L10213" t="s">
        <v>77948</v>
      </c>
    </row>
    <row r="10214" spans="1:12" x14ac:dyDescent="0.15">
      <c r="A10214" t="s">
        <v>12</v>
      </c>
      <c r="B10214">
        <v>2804139</v>
      </c>
      <c r="C10214">
        <v>2804159</v>
      </c>
      <c r="D10214" t="s">
        <v>33932</v>
      </c>
      <c r="E10214" t="s">
        <v>90</v>
      </c>
      <c r="F10214" t="s">
        <v>76</v>
      </c>
      <c r="G10214" t="s">
        <v>32</v>
      </c>
      <c r="H10214">
        <v>43</v>
      </c>
      <c r="I10214" t="s">
        <v>33939</v>
      </c>
      <c r="J10214" t="s">
        <v>33940</v>
      </c>
      <c r="K10214" t="s">
        <v>33941</v>
      </c>
      <c r="L10214" t="s">
        <v>77942</v>
      </c>
    </row>
    <row r="10215" spans="1:12" x14ac:dyDescent="0.15">
      <c r="A10215" t="s">
        <v>12</v>
      </c>
      <c r="B10215">
        <v>2804102</v>
      </c>
      <c r="C10215">
        <v>2804122</v>
      </c>
      <c r="D10215" t="s">
        <v>33932</v>
      </c>
      <c r="E10215" t="s">
        <v>90</v>
      </c>
      <c r="F10215" t="s">
        <v>76</v>
      </c>
      <c r="G10215" t="s">
        <v>36</v>
      </c>
      <c r="H10215">
        <v>80</v>
      </c>
      <c r="I10215" t="s">
        <v>33942</v>
      </c>
      <c r="J10215" t="s">
        <v>33943</v>
      </c>
      <c r="K10215" t="s">
        <v>33944</v>
      </c>
      <c r="L10215" t="s">
        <v>77940</v>
      </c>
    </row>
    <row r="10216" spans="1:12" x14ac:dyDescent="0.15">
      <c r="A10216" t="s">
        <v>12</v>
      </c>
      <c r="B10216">
        <v>2806620</v>
      </c>
      <c r="C10216">
        <v>2806640</v>
      </c>
      <c r="D10216" t="s">
        <v>33945</v>
      </c>
      <c r="E10216" t="s">
        <v>90</v>
      </c>
      <c r="F10216" t="s">
        <v>76</v>
      </c>
      <c r="G10216" t="s">
        <v>23</v>
      </c>
      <c r="H10216">
        <v>7</v>
      </c>
      <c r="I10216" t="s">
        <v>33946</v>
      </c>
      <c r="J10216" t="s">
        <v>33947</v>
      </c>
      <c r="K10216" t="s">
        <v>33948</v>
      </c>
      <c r="L10216" t="s">
        <v>77909</v>
      </c>
    </row>
    <row r="10217" spans="1:12" x14ac:dyDescent="0.15">
      <c r="A10217" t="s">
        <v>12</v>
      </c>
      <c r="B10217">
        <v>2806590</v>
      </c>
      <c r="C10217">
        <v>2806610</v>
      </c>
      <c r="D10217" t="s">
        <v>33945</v>
      </c>
      <c r="E10217" t="s">
        <v>90</v>
      </c>
      <c r="F10217" t="s">
        <v>76</v>
      </c>
      <c r="G10217" t="s">
        <v>16</v>
      </c>
      <c r="H10217">
        <v>37</v>
      </c>
      <c r="I10217" t="s">
        <v>33949</v>
      </c>
      <c r="J10217" t="s">
        <v>33950</v>
      </c>
      <c r="K10217" t="s">
        <v>33951</v>
      </c>
      <c r="L10217" t="s">
        <v>77906</v>
      </c>
    </row>
    <row r="10218" spans="1:12" x14ac:dyDescent="0.15">
      <c r="A10218" t="s">
        <v>12</v>
      </c>
      <c r="B10218">
        <v>2806542</v>
      </c>
      <c r="C10218">
        <v>2806562</v>
      </c>
      <c r="D10218" t="s">
        <v>33945</v>
      </c>
      <c r="E10218" t="s">
        <v>90</v>
      </c>
      <c r="F10218" t="s">
        <v>76</v>
      </c>
      <c r="G10218" t="s">
        <v>32</v>
      </c>
      <c r="H10218">
        <v>85</v>
      </c>
      <c r="I10218" t="s">
        <v>33952</v>
      </c>
      <c r="J10218" t="s">
        <v>33953</v>
      </c>
      <c r="K10218" t="s">
        <v>33954</v>
      </c>
      <c r="L10218" t="s">
        <v>77972</v>
      </c>
    </row>
    <row r="10219" spans="1:12" x14ac:dyDescent="0.15">
      <c r="A10219" t="s">
        <v>12</v>
      </c>
      <c r="B10219">
        <v>2806520</v>
      </c>
      <c r="C10219">
        <v>2806540</v>
      </c>
      <c r="D10219" t="s">
        <v>33945</v>
      </c>
      <c r="E10219" t="s">
        <v>90</v>
      </c>
      <c r="F10219" t="s">
        <v>76</v>
      </c>
      <c r="G10219" t="s">
        <v>23</v>
      </c>
      <c r="H10219">
        <v>107</v>
      </c>
      <c r="I10219" t="s">
        <v>33955</v>
      </c>
      <c r="J10219" t="s">
        <v>33956</v>
      </c>
      <c r="K10219" t="s">
        <v>33957</v>
      </c>
      <c r="L10219" t="s">
        <v>77983</v>
      </c>
    </row>
    <row r="10220" spans="1:12" x14ac:dyDescent="0.15">
      <c r="A10220" t="s">
        <v>12</v>
      </c>
      <c r="B10220">
        <v>2807108</v>
      </c>
      <c r="C10220">
        <v>2807128</v>
      </c>
      <c r="D10220" t="s">
        <v>33958</v>
      </c>
      <c r="E10220" t="s">
        <v>90</v>
      </c>
      <c r="F10220" t="s">
        <v>15</v>
      </c>
      <c r="G10220" t="s">
        <v>23</v>
      </c>
      <c r="H10220">
        <v>28</v>
      </c>
      <c r="I10220" t="s">
        <v>33959</v>
      </c>
      <c r="J10220" t="s">
        <v>33960</v>
      </c>
      <c r="K10220" t="s">
        <v>33961</v>
      </c>
      <c r="L10220" t="s">
        <v>77956</v>
      </c>
    </row>
    <row r="10221" spans="1:12" x14ac:dyDescent="0.15">
      <c r="A10221" t="s">
        <v>12</v>
      </c>
      <c r="B10221">
        <v>2807132</v>
      </c>
      <c r="C10221">
        <v>2807152</v>
      </c>
      <c r="D10221" t="s">
        <v>33958</v>
      </c>
      <c r="E10221" t="s">
        <v>90</v>
      </c>
      <c r="F10221" t="s">
        <v>15</v>
      </c>
      <c r="G10221" t="s">
        <v>36</v>
      </c>
      <c r="H10221">
        <v>52</v>
      </c>
      <c r="I10221" t="s">
        <v>33962</v>
      </c>
      <c r="J10221" t="s">
        <v>33963</v>
      </c>
      <c r="K10221" t="s">
        <v>33964</v>
      </c>
      <c r="L10221" t="s">
        <v>77959</v>
      </c>
    </row>
    <row r="10222" spans="1:12" x14ac:dyDescent="0.15">
      <c r="A10222" t="s">
        <v>12</v>
      </c>
      <c r="B10222">
        <v>2807166</v>
      </c>
      <c r="C10222">
        <v>2807186</v>
      </c>
      <c r="D10222" t="s">
        <v>33958</v>
      </c>
      <c r="E10222" t="s">
        <v>90</v>
      </c>
      <c r="F10222" t="s">
        <v>15</v>
      </c>
      <c r="G10222" t="s">
        <v>23</v>
      </c>
      <c r="H10222">
        <v>86</v>
      </c>
      <c r="I10222" t="s">
        <v>33965</v>
      </c>
      <c r="J10222" t="s">
        <v>33966</v>
      </c>
      <c r="K10222" t="s">
        <v>33967</v>
      </c>
      <c r="L10222" t="s">
        <v>77929</v>
      </c>
    </row>
    <row r="10223" spans="1:12" x14ac:dyDescent="0.15">
      <c r="A10223" t="s">
        <v>12</v>
      </c>
      <c r="B10223">
        <v>2807208</v>
      </c>
      <c r="C10223">
        <v>2807228</v>
      </c>
      <c r="D10223" t="s">
        <v>33958</v>
      </c>
      <c r="E10223" t="s">
        <v>90</v>
      </c>
      <c r="F10223" t="s">
        <v>15</v>
      </c>
      <c r="G10223" t="s">
        <v>32</v>
      </c>
      <c r="H10223">
        <v>128</v>
      </c>
      <c r="I10223" t="s">
        <v>33968</v>
      </c>
      <c r="J10223" t="s">
        <v>33969</v>
      </c>
      <c r="K10223" t="s">
        <v>33970</v>
      </c>
      <c r="L10223" t="s">
        <v>77934</v>
      </c>
    </row>
    <row r="10224" spans="1:12" x14ac:dyDescent="0.15">
      <c r="A10224" t="s">
        <v>12</v>
      </c>
      <c r="B10224">
        <v>2808518</v>
      </c>
      <c r="C10224">
        <v>2808538</v>
      </c>
      <c r="D10224" t="s">
        <v>33971</v>
      </c>
      <c r="E10224" t="s">
        <v>90</v>
      </c>
      <c r="F10224" t="s">
        <v>76</v>
      </c>
      <c r="G10224" t="s">
        <v>32</v>
      </c>
      <c r="H10224">
        <v>34</v>
      </c>
      <c r="I10224" t="s">
        <v>33972</v>
      </c>
      <c r="J10224" t="s">
        <v>33973</v>
      </c>
      <c r="K10224" t="s">
        <v>33974</v>
      </c>
      <c r="L10224" t="s">
        <v>77999</v>
      </c>
    </row>
    <row r="10225" spans="1:12" x14ac:dyDescent="0.15">
      <c r="A10225" t="s">
        <v>12</v>
      </c>
      <c r="B10225">
        <v>2808490</v>
      </c>
      <c r="C10225">
        <v>2808510</v>
      </c>
      <c r="D10225" t="s">
        <v>33971</v>
      </c>
      <c r="E10225" t="s">
        <v>90</v>
      </c>
      <c r="F10225" t="s">
        <v>76</v>
      </c>
      <c r="G10225" t="s">
        <v>16</v>
      </c>
      <c r="H10225">
        <v>62</v>
      </c>
      <c r="I10225" t="s">
        <v>33975</v>
      </c>
      <c r="J10225" t="s">
        <v>33976</v>
      </c>
      <c r="K10225" t="s">
        <v>33977</v>
      </c>
      <c r="L10225" t="s">
        <v>77949</v>
      </c>
    </row>
    <row r="10226" spans="1:12" x14ac:dyDescent="0.15">
      <c r="A10226" t="s">
        <v>12</v>
      </c>
      <c r="B10226">
        <v>2808460</v>
      </c>
      <c r="C10226">
        <v>2808480</v>
      </c>
      <c r="D10226" t="s">
        <v>33971</v>
      </c>
      <c r="E10226" t="s">
        <v>90</v>
      </c>
      <c r="F10226" t="s">
        <v>76</v>
      </c>
      <c r="G10226" t="s">
        <v>23</v>
      </c>
      <c r="H10226">
        <v>92</v>
      </c>
      <c r="I10226" t="s">
        <v>33978</v>
      </c>
      <c r="J10226" t="s">
        <v>33979</v>
      </c>
      <c r="K10226" t="s">
        <v>33980</v>
      </c>
      <c r="L10226" t="s">
        <v>78032</v>
      </c>
    </row>
    <row r="10227" spans="1:12" x14ac:dyDescent="0.15">
      <c r="A10227" t="s">
        <v>12</v>
      </c>
      <c r="B10227">
        <v>2808410</v>
      </c>
      <c r="C10227">
        <v>2808430</v>
      </c>
      <c r="D10227" t="s">
        <v>33971</v>
      </c>
      <c r="E10227" t="s">
        <v>90</v>
      </c>
      <c r="F10227" t="s">
        <v>76</v>
      </c>
      <c r="G10227" t="s">
        <v>16</v>
      </c>
      <c r="H10227">
        <v>142</v>
      </c>
      <c r="I10227" t="s">
        <v>33981</v>
      </c>
      <c r="J10227" t="s">
        <v>33982</v>
      </c>
      <c r="K10227" t="s">
        <v>33983</v>
      </c>
      <c r="L10227" t="s">
        <v>77990</v>
      </c>
    </row>
    <row r="10228" spans="1:12" x14ac:dyDescent="0.15">
      <c r="A10228" t="s">
        <v>12</v>
      </c>
      <c r="B10228">
        <v>2812525</v>
      </c>
      <c r="C10228">
        <v>2812545</v>
      </c>
      <c r="D10228" t="s">
        <v>33984</v>
      </c>
      <c r="E10228" t="s">
        <v>90</v>
      </c>
      <c r="F10228" t="s">
        <v>76</v>
      </c>
      <c r="G10228" t="s">
        <v>32</v>
      </c>
      <c r="H10228">
        <v>1</v>
      </c>
      <c r="I10228" t="s">
        <v>33985</v>
      </c>
      <c r="J10228" t="s">
        <v>33986</v>
      </c>
      <c r="K10228" t="s">
        <v>33987</v>
      </c>
      <c r="L10228" t="s">
        <v>77917</v>
      </c>
    </row>
    <row r="10229" spans="1:12" x14ac:dyDescent="0.15">
      <c r="A10229" t="s">
        <v>12</v>
      </c>
      <c r="B10229">
        <v>2812488</v>
      </c>
      <c r="C10229">
        <v>2812508</v>
      </c>
      <c r="D10229" t="s">
        <v>33984</v>
      </c>
      <c r="E10229" t="s">
        <v>90</v>
      </c>
      <c r="F10229" t="s">
        <v>76</v>
      </c>
      <c r="G10229" t="s">
        <v>16</v>
      </c>
      <c r="H10229">
        <v>38</v>
      </c>
      <c r="I10229" t="s">
        <v>33988</v>
      </c>
      <c r="J10229" t="s">
        <v>33989</v>
      </c>
      <c r="K10229" t="s">
        <v>33990</v>
      </c>
      <c r="L10229" t="s">
        <v>78008</v>
      </c>
    </row>
    <row r="10230" spans="1:12" x14ac:dyDescent="0.15">
      <c r="A10230" t="s">
        <v>12</v>
      </c>
      <c r="B10230">
        <v>2812435</v>
      </c>
      <c r="C10230">
        <v>2812455</v>
      </c>
      <c r="D10230" t="s">
        <v>33984</v>
      </c>
      <c r="E10230" t="s">
        <v>90</v>
      </c>
      <c r="F10230" t="s">
        <v>76</v>
      </c>
      <c r="G10230" t="s">
        <v>36</v>
      </c>
      <c r="H10230">
        <v>91</v>
      </c>
      <c r="I10230" t="s">
        <v>33991</v>
      </c>
      <c r="J10230" t="s">
        <v>33992</v>
      </c>
      <c r="K10230" t="s">
        <v>33993</v>
      </c>
      <c r="L10230" t="s">
        <v>77907</v>
      </c>
    </row>
    <row r="10231" spans="1:12" x14ac:dyDescent="0.15">
      <c r="A10231" t="s">
        <v>12</v>
      </c>
      <c r="B10231">
        <v>2812406</v>
      </c>
      <c r="C10231">
        <v>2812426</v>
      </c>
      <c r="D10231" t="s">
        <v>33984</v>
      </c>
      <c r="E10231" t="s">
        <v>90</v>
      </c>
      <c r="F10231" t="s">
        <v>76</v>
      </c>
      <c r="G10231" t="s">
        <v>36</v>
      </c>
      <c r="H10231">
        <v>120</v>
      </c>
      <c r="I10231" t="s">
        <v>33994</v>
      </c>
      <c r="J10231" t="s">
        <v>33995</v>
      </c>
      <c r="K10231" t="s">
        <v>33996</v>
      </c>
      <c r="L10231" t="s">
        <v>78047</v>
      </c>
    </row>
    <row r="10232" spans="1:12" x14ac:dyDescent="0.15">
      <c r="A10232" t="s">
        <v>12</v>
      </c>
      <c r="B10232">
        <v>2813439</v>
      </c>
      <c r="C10232">
        <v>2813459</v>
      </c>
      <c r="D10232" t="s">
        <v>33997</v>
      </c>
      <c r="E10232" t="s">
        <v>90</v>
      </c>
      <c r="F10232" t="s">
        <v>76</v>
      </c>
      <c r="G10232" t="s">
        <v>36</v>
      </c>
      <c r="H10232">
        <v>0</v>
      </c>
      <c r="I10232" t="s">
        <v>33998</v>
      </c>
      <c r="J10232" t="s">
        <v>33999</v>
      </c>
      <c r="K10232" t="s">
        <v>34000</v>
      </c>
      <c r="L10232" t="s">
        <v>77980</v>
      </c>
    </row>
    <row r="10233" spans="1:12" x14ac:dyDescent="0.15">
      <c r="A10233" t="s">
        <v>12</v>
      </c>
      <c r="B10233">
        <v>2813395</v>
      </c>
      <c r="C10233">
        <v>2813415</v>
      </c>
      <c r="D10233" t="s">
        <v>33997</v>
      </c>
      <c r="E10233" t="s">
        <v>90</v>
      </c>
      <c r="F10233" t="s">
        <v>76</v>
      </c>
      <c r="G10233" t="s">
        <v>36</v>
      </c>
      <c r="H10233">
        <v>44</v>
      </c>
      <c r="I10233" t="s">
        <v>34001</v>
      </c>
      <c r="J10233" t="s">
        <v>34002</v>
      </c>
      <c r="K10233" t="s">
        <v>34003</v>
      </c>
      <c r="L10233" t="s">
        <v>78016</v>
      </c>
    </row>
    <row r="10234" spans="1:12" x14ac:dyDescent="0.15">
      <c r="A10234" t="s">
        <v>12</v>
      </c>
      <c r="B10234">
        <v>2813374</v>
      </c>
      <c r="C10234">
        <v>2813394</v>
      </c>
      <c r="D10234" t="s">
        <v>33997</v>
      </c>
      <c r="E10234" t="s">
        <v>90</v>
      </c>
      <c r="F10234" t="s">
        <v>76</v>
      </c>
      <c r="G10234" t="s">
        <v>32</v>
      </c>
      <c r="H10234">
        <v>65</v>
      </c>
      <c r="I10234" t="s">
        <v>34004</v>
      </c>
      <c r="J10234" t="s">
        <v>34005</v>
      </c>
      <c r="K10234" t="s">
        <v>34006</v>
      </c>
      <c r="L10234" t="s">
        <v>78042</v>
      </c>
    </row>
    <row r="10235" spans="1:12" x14ac:dyDescent="0.15">
      <c r="A10235" t="s">
        <v>12</v>
      </c>
      <c r="B10235">
        <v>2813346</v>
      </c>
      <c r="C10235">
        <v>2813366</v>
      </c>
      <c r="D10235" t="s">
        <v>33997</v>
      </c>
      <c r="E10235" t="s">
        <v>90</v>
      </c>
      <c r="F10235" t="s">
        <v>76</v>
      </c>
      <c r="G10235" t="s">
        <v>36</v>
      </c>
      <c r="H10235">
        <v>93</v>
      </c>
      <c r="I10235" t="s">
        <v>34007</v>
      </c>
      <c r="J10235" t="s">
        <v>34008</v>
      </c>
      <c r="K10235" t="s">
        <v>34009</v>
      </c>
      <c r="L10235" t="s">
        <v>78044</v>
      </c>
    </row>
    <row r="10236" spans="1:12" x14ac:dyDescent="0.15">
      <c r="A10236" t="s">
        <v>12</v>
      </c>
      <c r="B10236">
        <v>2815893</v>
      </c>
      <c r="C10236">
        <v>2815913</v>
      </c>
      <c r="D10236" t="s">
        <v>34010</v>
      </c>
      <c r="E10236" t="s">
        <v>90</v>
      </c>
      <c r="F10236" t="s">
        <v>15</v>
      </c>
      <c r="G10236" t="s">
        <v>32</v>
      </c>
      <c r="H10236">
        <v>25</v>
      </c>
      <c r="I10236" t="s">
        <v>34011</v>
      </c>
      <c r="J10236" t="s">
        <v>34012</v>
      </c>
      <c r="K10236" t="s">
        <v>34013</v>
      </c>
      <c r="L10236" t="s">
        <v>78012</v>
      </c>
    </row>
    <row r="10237" spans="1:12" x14ac:dyDescent="0.15">
      <c r="A10237" t="s">
        <v>12</v>
      </c>
      <c r="B10237">
        <v>2815929</v>
      </c>
      <c r="C10237">
        <v>2815949</v>
      </c>
      <c r="D10237" t="s">
        <v>34010</v>
      </c>
      <c r="E10237" t="s">
        <v>90</v>
      </c>
      <c r="F10237" t="s">
        <v>15</v>
      </c>
      <c r="G10237" t="s">
        <v>16</v>
      </c>
      <c r="H10237">
        <v>61</v>
      </c>
      <c r="I10237" t="s">
        <v>34014</v>
      </c>
      <c r="J10237" t="s">
        <v>34015</v>
      </c>
      <c r="K10237" t="s">
        <v>34016</v>
      </c>
      <c r="L10237" t="s">
        <v>77979</v>
      </c>
    </row>
    <row r="10238" spans="1:12" x14ac:dyDescent="0.15">
      <c r="A10238" t="s">
        <v>12</v>
      </c>
      <c r="B10238">
        <v>2815977</v>
      </c>
      <c r="C10238">
        <v>2815997</v>
      </c>
      <c r="D10238" t="s">
        <v>34010</v>
      </c>
      <c r="E10238" t="s">
        <v>90</v>
      </c>
      <c r="F10238" t="s">
        <v>15</v>
      </c>
      <c r="G10238" t="s">
        <v>23</v>
      </c>
      <c r="H10238">
        <v>109</v>
      </c>
      <c r="I10238" t="s">
        <v>34017</v>
      </c>
      <c r="J10238" t="s">
        <v>34018</v>
      </c>
      <c r="K10238" t="s">
        <v>34019</v>
      </c>
      <c r="L10238" t="s">
        <v>77947</v>
      </c>
    </row>
    <row r="10239" spans="1:12" x14ac:dyDescent="0.15">
      <c r="A10239" t="s">
        <v>12</v>
      </c>
      <c r="B10239">
        <v>2816019</v>
      </c>
      <c r="C10239">
        <v>2816039</v>
      </c>
      <c r="D10239" t="s">
        <v>34010</v>
      </c>
      <c r="E10239" t="s">
        <v>90</v>
      </c>
      <c r="F10239" t="s">
        <v>15</v>
      </c>
      <c r="G10239" t="s">
        <v>16</v>
      </c>
      <c r="H10239">
        <v>151</v>
      </c>
      <c r="I10239" t="s">
        <v>34020</v>
      </c>
      <c r="J10239" t="s">
        <v>34021</v>
      </c>
      <c r="K10239" t="s">
        <v>34022</v>
      </c>
      <c r="L10239" t="s">
        <v>78050</v>
      </c>
    </row>
    <row r="10240" spans="1:12" x14ac:dyDescent="0.15">
      <c r="A10240" t="s">
        <v>12</v>
      </c>
      <c r="B10240">
        <v>2816145</v>
      </c>
      <c r="C10240">
        <v>2816165</v>
      </c>
      <c r="D10240" t="s">
        <v>34023</v>
      </c>
      <c r="E10240" t="s">
        <v>90</v>
      </c>
      <c r="F10240" t="s">
        <v>15</v>
      </c>
      <c r="G10240" t="s">
        <v>16</v>
      </c>
      <c r="H10240">
        <v>10</v>
      </c>
      <c r="I10240" t="s">
        <v>34024</v>
      </c>
      <c r="J10240" t="s">
        <v>34025</v>
      </c>
      <c r="K10240" t="s">
        <v>34026</v>
      </c>
      <c r="L10240" t="s">
        <v>78001</v>
      </c>
    </row>
    <row r="10241" spans="1:12" x14ac:dyDescent="0.15">
      <c r="A10241" t="s">
        <v>12</v>
      </c>
      <c r="B10241">
        <v>2816167</v>
      </c>
      <c r="C10241">
        <v>2816187</v>
      </c>
      <c r="D10241" t="s">
        <v>34023</v>
      </c>
      <c r="E10241" t="s">
        <v>90</v>
      </c>
      <c r="F10241" t="s">
        <v>15</v>
      </c>
      <c r="G10241" t="s">
        <v>16</v>
      </c>
      <c r="H10241">
        <v>32</v>
      </c>
      <c r="I10241" t="s">
        <v>34027</v>
      </c>
      <c r="J10241" t="s">
        <v>34028</v>
      </c>
      <c r="K10241" t="s">
        <v>34029</v>
      </c>
      <c r="L10241" t="s">
        <v>77918</v>
      </c>
    </row>
    <row r="10242" spans="1:12" x14ac:dyDescent="0.15">
      <c r="A10242" t="s">
        <v>12</v>
      </c>
      <c r="B10242">
        <v>2816212</v>
      </c>
      <c r="C10242">
        <v>2816232</v>
      </c>
      <c r="D10242" t="s">
        <v>34023</v>
      </c>
      <c r="E10242" t="s">
        <v>90</v>
      </c>
      <c r="F10242" t="s">
        <v>15</v>
      </c>
      <c r="G10242" t="s">
        <v>23</v>
      </c>
      <c r="H10242">
        <v>77</v>
      </c>
      <c r="I10242" t="s">
        <v>34030</v>
      </c>
      <c r="J10242" t="s">
        <v>34031</v>
      </c>
      <c r="K10242" t="s">
        <v>34032</v>
      </c>
      <c r="L10242" t="s">
        <v>77960</v>
      </c>
    </row>
    <row r="10243" spans="1:12" x14ac:dyDescent="0.15">
      <c r="A10243" t="s">
        <v>12</v>
      </c>
      <c r="B10243">
        <v>2816233</v>
      </c>
      <c r="C10243">
        <v>2816253</v>
      </c>
      <c r="D10243" t="s">
        <v>34023</v>
      </c>
      <c r="E10243" t="s">
        <v>90</v>
      </c>
      <c r="F10243" t="s">
        <v>15</v>
      </c>
      <c r="G10243" t="s">
        <v>23</v>
      </c>
      <c r="H10243">
        <v>98</v>
      </c>
      <c r="I10243" t="s">
        <v>34033</v>
      </c>
      <c r="J10243" t="s">
        <v>34034</v>
      </c>
      <c r="K10243" t="s">
        <v>34035</v>
      </c>
      <c r="L10243" t="s">
        <v>78048</v>
      </c>
    </row>
    <row r="10244" spans="1:12" x14ac:dyDescent="0.15">
      <c r="A10244" t="s">
        <v>12</v>
      </c>
      <c r="B10244">
        <v>2817652</v>
      </c>
      <c r="C10244">
        <v>2817672</v>
      </c>
      <c r="D10244" t="s">
        <v>34036</v>
      </c>
      <c r="E10244" t="s">
        <v>34037</v>
      </c>
      <c r="F10244" t="s">
        <v>15</v>
      </c>
      <c r="G10244" t="s">
        <v>32</v>
      </c>
      <c r="H10244">
        <v>13</v>
      </c>
      <c r="I10244" t="s">
        <v>34038</v>
      </c>
      <c r="J10244" t="s">
        <v>34039</v>
      </c>
      <c r="K10244" t="s">
        <v>34040</v>
      </c>
      <c r="L10244" t="s">
        <v>77935</v>
      </c>
    </row>
    <row r="10245" spans="1:12" x14ac:dyDescent="0.15">
      <c r="A10245" t="s">
        <v>12</v>
      </c>
      <c r="B10245">
        <v>2817676</v>
      </c>
      <c r="C10245">
        <v>2817696</v>
      </c>
      <c r="D10245" t="s">
        <v>34036</v>
      </c>
      <c r="E10245" t="s">
        <v>34037</v>
      </c>
      <c r="F10245" t="s">
        <v>15</v>
      </c>
      <c r="G10245" t="s">
        <v>23</v>
      </c>
      <c r="H10245">
        <v>37</v>
      </c>
      <c r="I10245" t="s">
        <v>34041</v>
      </c>
      <c r="J10245" t="s">
        <v>34042</v>
      </c>
      <c r="K10245" t="s">
        <v>34043</v>
      </c>
      <c r="L10245" t="s">
        <v>77906</v>
      </c>
    </row>
    <row r="10246" spans="1:12" x14ac:dyDescent="0.15">
      <c r="A10246" t="s">
        <v>12</v>
      </c>
      <c r="B10246">
        <v>2817742</v>
      </c>
      <c r="C10246">
        <v>2817762</v>
      </c>
      <c r="D10246" t="s">
        <v>34036</v>
      </c>
      <c r="E10246" t="s">
        <v>34037</v>
      </c>
      <c r="F10246" t="s">
        <v>15</v>
      </c>
      <c r="G10246" t="s">
        <v>36</v>
      </c>
      <c r="H10246">
        <v>103</v>
      </c>
      <c r="I10246" t="s">
        <v>34044</v>
      </c>
      <c r="J10246" t="s">
        <v>34045</v>
      </c>
      <c r="K10246" t="s">
        <v>34046</v>
      </c>
      <c r="L10246" t="s">
        <v>77937</v>
      </c>
    </row>
    <row r="10247" spans="1:12" x14ac:dyDescent="0.15">
      <c r="A10247" t="s">
        <v>12</v>
      </c>
      <c r="B10247">
        <v>2817772</v>
      </c>
      <c r="C10247">
        <v>2817792</v>
      </c>
      <c r="D10247" t="s">
        <v>34036</v>
      </c>
      <c r="E10247" t="s">
        <v>34037</v>
      </c>
      <c r="F10247" t="s">
        <v>15</v>
      </c>
      <c r="G10247" t="s">
        <v>16</v>
      </c>
      <c r="H10247">
        <v>133</v>
      </c>
      <c r="I10247" t="s">
        <v>34047</v>
      </c>
      <c r="J10247" t="s">
        <v>34048</v>
      </c>
      <c r="K10247" t="s">
        <v>34049</v>
      </c>
      <c r="L10247" t="s">
        <v>77995</v>
      </c>
    </row>
    <row r="10248" spans="1:12" x14ac:dyDescent="0.15">
      <c r="A10248" t="s">
        <v>12</v>
      </c>
      <c r="B10248">
        <v>2818646</v>
      </c>
      <c r="C10248">
        <v>2818666</v>
      </c>
      <c r="D10248" t="s">
        <v>34050</v>
      </c>
      <c r="E10248" t="s">
        <v>90</v>
      </c>
      <c r="F10248" t="s">
        <v>15</v>
      </c>
      <c r="G10248" t="s">
        <v>32</v>
      </c>
      <c r="H10248">
        <v>1</v>
      </c>
      <c r="I10248" t="s">
        <v>34051</v>
      </c>
      <c r="J10248" t="s">
        <v>34052</v>
      </c>
      <c r="K10248" t="s">
        <v>34053</v>
      </c>
      <c r="L10248" t="s">
        <v>77917</v>
      </c>
    </row>
    <row r="10249" spans="1:12" x14ac:dyDescent="0.15">
      <c r="A10249" t="s">
        <v>12</v>
      </c>
      <c r="B10249">
        <v>2818667</v>
      </c>
      <c r="C10249">
        <v>2818687</v>
      </c>
      <c r="D10249" t="s">
        <v>34050</v>
      </c>
      <c r="E10249" t="s">
        <v>90</v>
      </c>
      <c r="F10249" t="s">
        <v>15</v>
      </c>
      <c r="G10249" t="s">
        <v>32</v>
      </c>
      <c r="H10249">
        <v>22</v>
      </c>
      <c r="I10249" t="s">
        <v>34054</v>
      </c>
      <c r="J10249" t="s">
        <v>34055</v>
      </c>
      <c r="K10249" t="s">
        <v>34056</v>
      </c>
      <c r="L10249" t="s">
        <v>77948</v>
      </c>
    </row>
    <row r="10250" spans="1:12" x14ac:dyDescent="0.15">
      <c r="A10250" t="s">
        <v>12</v>
      </c>
      <c r="B10250">
        <v>2818694</v>
      </c>
      <c r="C10250">
        <v>2818714</v>
      </c>
      <c r="D10250" t="s">
        <v>34050</v>
      </c>
      <c r="E10250" t="s">
        <v>90</v>
      </c>
      <c r="F10250" t="s">
        <v>15</v>
      </c>
      <c r="G10250" t="s">
        <v>23</v>
      </c>
      <c r="H10250">
        <v>49</v>
      </c>
      <c r="I10250" t="s">
        <v>34057</v>
      </c>
      <c r="J10250" t="s">
        <v>34058</v>
      </c>
      <c r="K10250" t="s">
        <v>34059</v>
      </c>
      <c r="L10250" t="s">
        <v>77913</v>
      </c>
    </row>
    <row r="10251" spans="1:12" x14ac:dyDescent="0.15">
      <c r="A10251" t="s">
        <v>12</v>
      </c>
      <c r="B10251">
        <v>2818722</v>
      </c>
      <c r="C10251">
        <v>2818742</v>
      </c>
      <c r="D10251" t="s">
        <v>34050</v>
      </c>
      <c r="E10251" t="s">
        <v>90</v>
      </c>
      <c r="F10251" t="s">
        <v>15</v>
      </c>
      <c r="G10251" t="s">
        <v>23</v>
      </c>
      <c r="H10251">
        <v>77</v>
      </c>
      <c r="I10251" t="s">
        <v>34060</v>
      </c>
      <c r="J10251" t="s">
        <v>34061</v>
      </c>
      <c r="K10251" t="s">
        <v>34062</v>
      </c>
      <c r="L10251" t="s">
        <v>77960</v>
      </c>
    </row>
    <row r="10252" spans="1:12" x14ac:dyDescent="0.15">
      <c r="A10252" t="s">
        <v>12</v>
      </c>
      <c r="B10252">
        <v>2819571</v>
      </c>
      <c r="C10252">
        <v>2819591</v>
      </c>
      <c r="D10252" t="s">
        <v>34063</v>
      </c>
      <c r="E10252" t="s">
        <v>90</v>
      </c>
      <c r="F10252" t="s">
        <v>15</v>
      </c>
      <c r="G10252" t="s">
        <v>23</v>
      </c>
      <c r="H10252">
        <v>16</v>
      </c>
      <c r="I10252" t="s">
        <v>34064</v>
      </c>
      <c r="J10252" t="s">
        <v>34065</v>
      </c>
      <c r="K10252" t="s">
        <v>34066</v>
      </c>
      <c r="L10252" t="s">
        <v>77905</v>
      </c>
    </row>
    <row r="10253" spans="1:12" x14ac:dyDescent="0.15">
      <c r="A10253" t="s">
        <v>12</v>
      </c>
      <c r="B10253">
        <v>2819601</v>
      </c>
      <c r="C10253">
        <v>2819621</v>
      </c>
      <c r="D10253" t="s">
        <v>34063</v>
      </c>
      <c r="E10253" t="s">
        <v>90</v>
      </c>
      <c r="F10253" t="s">
        <v>15</v>
      </c>
      <c r="G10253" t="s">
        <v>36</v>
      </c>
      <c r="H10253">
        <v>46</v>
      </c>
      <c r="I10253" t="s">
        <v>34067</v>
      </c>
      <c r="J10253" t="s">
        <v>34068</v>
      </c>
      <c r="K10253" t="s">
        <v>34069</v>
      </c>
      <c r="L10253" t="s">
        <v>78004</v>
      </c>
    </row>
    <row r="10254" spans="1:12" x14ac:dyDescent="0.15">
      <c r="A10254" t="s">
        <v>12</v>
      </c>
      <c r="B10254">
        <v>2819666</v>
      </c>
      <c r="C10254">
        <v>2819686</v>
      </c>
      <c r="D10254" t="s">
        <v>34063</v>
      </c>
      <c r="E10254" t="s">
        <v>90</v>
      </c>
      <c r="F10254" t="s">
        <v>15</v>
      </c>
      <c r="G10254" t="s">
        <v>16</v>
      </c>
      <c r="H10254">
        <v>111</v>
      </c>
      <c r="I10254" t="s">
        <v>34070</v>
      </c>
      <c r="J10254" t="s">
        <v>34071</v>
      </c>
      <c r="K10254" t="s">
        <v>34072</v>
      </c>
      <c r="L10254" t="s">
        <v>77908</v>
      </c>
    </row>
    <row r="10255" spans="1:12" x14ac:dyDescent="0.15">
      <c r="A10255" t="s">
        <v>12</v>
      </c>
      <c r="B10255">
        <v>2819756</v>
      </c>
      <c r="C10255">
        <v>2819776</v>
      </c>
      <c r="D10255" t="s">
        <v>34063</v>
      </c>
      <c r="E10255" t="s">
        <v>90</v>
      </c>
      <c r="F10255" t="s">
        <v>15</v>
      </c>
      <c r="G10255" t="s">
        <v>23</v>
      </c>
      <c r="H10255">
        <v>201</v>
      </c>
      <c r="I10255" t="s">
        <v>34073</v>
      </c>
      <c r="J10255" t="s">
        <v>34074</v>
      </c>
      <c r="K10255" t="s">
        <v>34075</v>
      </c>
      <c r="L10255" t="s">
        <v>78069</v>
      </c>
    </row>
    <row r="10256" spans="1:12" x14ac:dyDescent="0.15">
      <c r="A10256" t="s">
        <v>12</v>
      </c>
      <c r="B10256">
        <v>2820176</v>
      </c>
      <c r="C10256">
        <v>2820196</v>
      </c>
      <c r="D10256" t="s">
        <v>34076</v>
      </c>
      <c r="E10256" t="s">
        <v>90</v>
      </c>
      <c r="F10256" t="s">
        <v>15</v>
      </c>
      <c r="G10256" t="s">
        <v>16</v>
      </c>
      <c r="H10256">
        <v>188</v>
      </c>
      <c r="I10256" t="s">
        <v>34077</v>
      </c>
      <c r="J10256" t="s">
        <v>34078</v>
      </c>
      <c r="K10256" t="s">
        <v>34079</v>
      </c>
      <c r="L10256" t="s">
        <v>78074</v>
      </c>
    </row>
    <row r="10257" spans="1:12" x14ac:dyDescent="0.15">
      <c r="A10257" t="s">
        <v>12</v>
      </c>
      <c r="B10257">
        <v>2820199</v>
      </c>
      <c r="C10257">
        <v>2820219</v>
      </c>
      <c r="D10257" t="s">
        <v>34076</v>
      </c>
      <c r="E10257" t="s">
        <v>90</v>
      </c>
      <c r="F10257" t="s">
        <v>15</v>
      </c>
      <c r="G10257" t="s">
        <v>32</v>
      </c>
      <c r="H10257">
        <v>211</v>
      </c>
      <c r="I10257" t="s">
        <v>34080</v>
      </c>
      <c r="J10257" t="s">
        <v>34081</v>
      </c>
      <c r="K10257" t="s">
        <v>34082</v>
      </c>
      <c r="L10257" t="s">
        <v>78144</v>
      </c>
    </row>
    <row r="10258" spans="1:12" x14ac:dyDescent="0.15">
      <c r="A10258" t="s">
        <v>12</v>
      </c>
      <c r="B10258">
        <v>2820240</v>
      </c>
      <c r="C10258">
        <v>2820260</v>
      </c>
      <c r="D10258" t="s">
        <v>34076</v>
      </c>
      <c r="E10258" t="s">
        <v>90</v>
      </c>
      <c r="F10258" t="s">
        <v>15</v>
      </c>
      <c r="G10258" t="s">
        <v>36</v>
      </c>
      <c r="H10258">
        <v>252</v>
      </c>
      <c r="I10258" t="s">
        <v>34083</v>
      </c>
      <c r="J10258" t="s">
        <v>34084</v>
      </c>
      <c r="K10258" t="s">
        <v>34085</v>
      </c>
      <c r="L10258" t="s">
        <v>78172</v>
      </c>
    </row>
    <row r="10259" spans="1:12" x14ac:dyDescent="0.15">
      <c r="A10259" t="s">
        <v>12</v>
      </c>
      <c r="B10259">
        <v>2820264</v>
      </c>
      <c r="C10259">
        <v>2820284</v>
      </c>
      <c r="D10259" t="s">
        <v>34076</v>
      </c>
      <c r="E10259" t="s">
        <v>90</v>
      </c>
      <c r="F10259" t="s">
        <v>15</v>
      </c>
      <c r="G10259" t="s">
        <v>23</v>
      </c>
      <c r="H10259">
        <v>276</v>
      </c>
      <c r="I10259" t="s">
        <v>34086</v>
      </c>
      <c r="J10259" t="s">
        <v>34087</v>
      </c>
      <c r="K10259" t="s">
        <v>34088</v>
      </c>
      <c r="L10259" t="s">
        <v>78173</v>
      </c>
    </row>
    <row r="10260" spans="1:12" x14ac:dyDescent="0.15">
      <c r="A10260" t="s">
        <v>12</v>
      </c>
      <c r="B10260">
        <v>2822815</v>
      </c>
      <c r="C10260">
        <v>2822835</v>
      </c>
      <c r="D10260" t="s">
        <v>34089</v>
      </c>
      <c r="E10260" t="s">
        <v>90</v>
      </c>
      <c r="F10260" t="s">
        <v>15</v>
      </c>
      <c r="G10260" t="s">
        <v>32</v>
      </c>
      <c r="H10260">
        <v>1</v>
      </c>
      <c r="I10260" t="s">
        <v>34090</v>
      </c>
      <c r="J10260" t="s">
        <v>34091</v>
      </c>
      <c r="K10260" t="s">
        <v>34092</v>
      </c>
      <c r="L10260" t="s">
        <v>77917</v>
      </c>
    </row>
    <row r="10261" spans="1:12" x14ac:dyDescent="0.15">
      <c r="A10261" t="s">
        <v>12</v>
      </c>
      <c r="B10261">
        <v>2822863</v>
      </c>
      <c r="C10261">
        <v>2822883</v>
      </c>
      <c r="D10261" t="s">
        <v>34089</v>
      </c>
      <c r="E10261" t="s">
        <v>90</v>
      </c>
      <c r="F10261" t="s">
        <v>15</v>
      </c>
      <c r="G10261" t="s">
        <v>16</v>
      </c>
      <c r="H10261">
        <v>49</v>
      </c>
      <c r="I10261" t="s">
        <v>34093</v>
      </c>
      <c r="J10261" t="s">
        <v>34094</v>
      </c>
      <c r="K10261" t="s">
        <v>34095</v>
      </c>
      <c r="L10261" t="s">
        <v>77913</v>
      </c>
    </row>
    <row r="10262" spans="1:12" x14ac:dyDescent="0.15">
      <c r="A10262" t="s">
        <v>12</v>
      </c>
      <c r="B10262">
        <v>2822887</v>
      </c>
      <c r="C10262">
        <v>2822907</v>
      </c>
      <c r="D10262" t="s">
        <v>34089</v>
      </c>
      <c r="E10262" t="s">
        <v>90</v>
      </c>
      <c r="F10262" t="s">
        <v>15</v>
      </c>
      <c r="G10262" t="s">
        <v>36</v>
      </c>
      <c r="H10262">
        <v>73</v>
      </c>
      <c r="I10262" t="s">
        <v>34096</v>
      </c>
      <c r="J10262" t="s">
        <v>34097</v>
      </c>
      <c r="K10262" t="s">
        <v>34098</v>
      </c>
      <c r="L10262" t="s">
        <v>77926</v>
      </c>
    </row>
    <row r="10263" spans="1:12" x14ac:dyDescent="0.15">
      <c r="A10263" t="s">
        <v>12</v>
      </c>
      <c r="B10263">
        <v>2822923</v>
      </c>
      <c r="C10263">
        <v>2822943</v>
      </c>
      <c r="D10263" t="s">
        <v>34089</v>
      </c>
      <c r="E10263" t="s">
        <v>90</v>
      </c>
      <c r="F10263" t="s">
        <v>15</v>
      </c>
      <c r="G10263" t="s">
        <v>36</v>
      </c>
      <c r="H10263">
        <v>109</v>
      </c>
      <c r="I10263" t="s">
        <v>34099</v>
      </c>
      <c r="J10263" t="s">
        <v>34100</v>
      </c>
      <c r="K10263" t="s">
        <v>34101</v>
      </c>
      <c r="L10263" t="s">
        <v>77947</v>
      </c>
    </row>
    <row r="10264" spans="1:12" x14ac:dyDescent="0.15">
      <c r="A10264" t="s">
        <v>12</v>
      </c>
      <c r="B10264">
        <v>2824146</v>
      </c>
      <c r="C10264">
        <v>2824166</v>
      </c>
      <c r="D10264" t="s">
        <v>34102</v>
      </c>
      <c r="E10264" t="s">
        <v>90</v>
      </c>
      <c r="F10264" t="s">
        <v>15</v>
      </c>
      <c r="G10264" t="s">
        <v>36</v>
      </c>
      <c r="H10264">
        <v>11</v>
      </c>
      <c r="I10264" t="s">
        <v>34103</v>
      </c>
      <c r="J10264" t="s">
        <v>34104</v>
      </c>
      <c r="K10264" t="s">
        <v>34105</v>
      </c>
      <c r="L10264" t="s">
        <v>77974</v>
      </c>
    </row>
    <row r="10265" spans="1:12" x14ac:dyDescent="0.15">
      <c r="A10265" t="s">
        <v>12</v>
      </c>
      <c r="B10265">
        <v>2824185</v>
      </c>
      <c r="C10265">
        <v>2824205</v>
      </c>
      <c r="D10265" t="s">
        <v>34102</v>
      </c>
      <c r="E10265" t="s">
        <v>90</v>
      </c>
      <c r="F10265" t="s">
        <v>15</v>
      </c>
      <c r="G10265" t="s">
        <v>23</v>
      </c>
      <c r="H10265">
        <v>50</v>
      </c>
      <c r="I10265" t="s">
        <v>34106</v>
      </c>
      <c r="J10265" t="s">
        <v>34107</v>
      </c>
      <c r="K10265" t="s">
        <v>34108</v>
      </c>
      <c r="L10265" t="s">
        <v>77925</v>
      </c>
    </row>
    <row r="10266" spans="1:12" x14ac:dyDescent="0.15">
      <c r="A10266" t="s">
        <v>12</v>
      </c>
      <c r="B10266">
        <v>2824227</v>
      </c>
      <c r="C10266">
        <v>2824247</v>
      </c>
      <c r="D10266" t="s">
        <v>34102</v>
      </c>
      <c r="E10266" t="s">
        <v>90</v>
      </c>
      <c r="F10266" t="s">
        <v>15</v>
      </c>
      <c r="G10266" t="s">
        <v>32</v>
      </c>
      <c r="H10266">
        <v>92</v>
      </c>
      <c r="I10266" t="s">
        <v>34109</v>
      </c>
      <c r="J10266" t="s">
        <v>34110</v>
      </c>
      <c r="K10266" t="s">
        <v>34111</v>
      </c>
      <c r="L10266" t="s">
        <v>78032</v>
      </c>
    </row>
    <row r="10267" spans="1:12" x14ac:dyDescent="0.15">
      <c r="A10267" t="s">
        <v>12</v>
      </c>
      <c r="B10267">
        <v>2824248</v>
      </c>
      <c r="C10267">
        <v>2824268</v>
      </c>
      <c r="D10267" t="s">
        <v>34102</v>
      </c>
      <c r="E10267" t="s">
        <v>90</v>
      </c>
      <c r="F10267" t="s">
        <v>15</v>
      </c>
      <c r="G10267" t="s">
        <v>36</v>
      </c>
      <c r="H10267">
        <v>113</v>
      </c>
      <c r="I10267" t="s">
        <v>34112</v>
      </c>
      <c r="J10267" t="s">
        <v>34113</v>
      </c>
      <c r="K10267" t="s">
        <v>34114</v>
      </c>
      <c r="L10267" t="s">
        <v>77986</v>
      </c>
    </row>
    <row r="10268" spans="1:12" x14ac:dyDescent="0.15">
      <c r="A10268" t="s">
        <v>12</v>
      </c>
      <c r="B10268">
        <v>2827362</v>
      </c>
      <c r="C10268">
        <v>2827382</v>
      </c>
      <c r="D10268" t="s">
        <v>34115</v>
      </c>
      <c r="E10268" t="s">
        <v>90</v>
      </c>
      <c r="F10268" t="s">
        <v>15</v>
      </c>
      <c r="G10268" t="s">
        <v>36</v>
      </c>
      <c r="H10268">
        <v>30</v>
      </c>
      <c r="I10268" t="s">
        <v>34116</v>
      </c>
      <c r="J10268" t="s">
        <v>34117</v>
      </c>
      <c r="K10268" t="s">
        <v>34118</v>
      </c>
      <c r="L10268" t="s">
        <v>77984</v>
      </c>
    </row>
    <row r="10269" spans="1:12" x14ac:dyDescent="0.15">
      <c r="A10269" t="s">
        <v>12</v>
      </c>
      <c r="B10269">
        <v>2827387</v>
      </c>
      <c r="C10269">
        <v>2827407</v>
      </c>
      <c r="D10269" t="s">
        <v>34115</v>
      </c>
      <c r="E10269" t="s">
        <v>90</v>
      </c>
      <c r="F10269" t="s">
        <v>15</v>
      </c>
      <c r="G10269" t="s">
        <v>36</v>
      </c>
      <c r="H10269">
        <v>55</v>
      </c>
      <c r="I10269" t="s">
        <v>34119</v>
      </c>
      <c r="J10269" t="s">
        <v>34120</v>
      </c>
      <c r="K10269" t="s">
        <v>34121</v>
      </c>
      <c r="L10269" t="s">
        <v>77992</v>
      </c>
    </row>
    <row r="10270" spans="1:12" x14ac:dyDescent="0.15">
      <c r="A10270" t="s">
        <v>12</v>
      </c>
      <c r="B10270">
        <v>2827414</v>
      </c>
      <c r="C10270">
        <v>2827434</v>
      </c>
      <c r="D10270" t="s">
        <v>34115</v>
      </c>
      <c r="E10270" t="s">
        <v>90</v>
      </c>
      <c r="F10270" t="s">
        <v>15</v>
      </c>
      <c r="G10270" t="s">
        <v>32</v>
      </c>
      <c r="H10270">
        <v>82</v>
      </c>
      <c r="I10270" t="s">
        <v>34122</v>
      </c>
      <c r="J10270" t="s">
        <v>34123</v>
      </c>
      <c r="K10270" t="s">
        <v>34124</v>
      </c>
      <c r="L10270" t="s">
        <v>78011</v>
      </c>
    </row>
    <row r="10271" spans="1:12" x14ac:dyDescent="0.15">
      <c r="A10271" t="s">
        <v>12</v>
      </c>
      <c r="B10271">
        <v>2827437</v>
      </c>
      <c r="C10271">
        <v>2827457</v>
      </c>
      <c r="D10271" t="s">
        <v>34115</v>
      </c>
      <c r="E10271" t="s">
        <v>90</v>
      </c>
      <c r="F10271" t="s">
        <v>15</v>
      </c>
      <c r="G10271" t="s">
        <v>36</v>
      </c>
      <c r="H10271">
        <v>105</v>
      </c>
      <c r="I10271" t="s">
        <v>34125</v>
      </c>
      <c r="J10271" t="s">
        <v>34126</v>
      </c>
      <c r="K10271" t="s">
        <v>34127</v>
      </c>
      <c r="L10271" t="s">
        <v>78028</v>
      </c>
    </row>
    <row r="10272" spans="1:12" x14ac:dyDescent="0.15">
      <c r="A10272" t="s">
        <v>12</v>
      </c>
      <c r="B10272">
        <v>2829353</v>
      </c>
      <c r="C10272">
        <v>2829373</v>
      </c>
      <c r="D10272" t="s">
        <v>34128</v>
      </c>
      <c r="E10272" t="s">
        <v>90</v>
      </c>
      <c r="F10272" t="s">
        <v>15</v>
      </c>
      <c r="G10272" t="s">
        <v>36</v>
      </c>
      <c r="H10272">
        <v>0</v>
      </c>
      <c r="I10272" t="s">
        <v>34129</v>
      </c>
      <c r="J10272" t="s">
        <v>34130</v>
      </c>
      <c r="K10272" t="s">
        <v>34131</v>
      </c>
      <c r="L10272" t="s">
        <v>77980</v>
      </c>
    </row>
    <row r="10273" spans="1:12" x14ac:dyDescent="0.15">
      <c r="A10273" t="s">
        <v>12</v>
      </c>
      <c r="B10273">
        <v>2829379</v>
      </c>
      <c r="C10273">
        <v>2829399</v>
      </c>
      <c r="D10273" t="s">
        <v>34128</v>
      </c>
      <c r="E10273" t="s">
        <v>90</v>
      </c>
      <c r="F10273" t="s">
        <v>15</v>
      </c>
      <c r="G10273" t="s">
        <v>16</v>
      </c>
      <c r="H10273">
        <v>26</v>
      </c>
      <c r="I10273" t="s">
        <v>34132</v>
      </c>
      <c r="J10273" t="s">
        <v>34133</v>
      </c>
      <c r="K10273" t="s">
        <v>34134</v>
      </c>
      <c r="L10273" t="s">
        <v>78002</v>
      </c>
    </row>
    <row r="10274" spans="1:12" x14ac:dyDescent="0.15">
      <c r="A10274" t="s">
        <v>12</v>
      </c>
      <c r="B10274">
        <v>2829431</v>
      </c>
      <c r="C10274">
        <v>2829451</v>
      </c>
      <c r="D10274" t="s">
        <v>34128</v>
      </c>
      <c r="E10274" t="s">
        <v>90</v>
      </c>
      <c r="F10274" t="s">
        <v>15</v>
      </c>
      <c r="G10274" t="s">
        <v>36</v>
      </c>
      <c r="H10274">
        <v>78</v>
      </c>
      <c r="I10274" t="s">
        <v>34135</v>
      </c>
      <c r="J10274" t="s">
        <v>34136</v>
      </c>
      <c r="K10274" t="s">
        <v>34137</v>
      </c>
      <c r="L10274" t="s">
        <v>78000</v>
      </c>
    </row>
    <row r="10275" spans="1:12" x14ac:dyDescent="0.15">
      <c r="A10275" t="s">
        <v>12</v>
      </c>
      <c r="B10275">
        <v>2829463</v>
      </c>
      <c r="C10275">
        <v>2829483</v>
      </c>
      <c r="D10275" t="s">
        <v>34128</v>
      </c>
      <c r="E10275" t="s">
        <v>90</v>
      </c>
      <c r="F10275" t="s">
        <v>15</v>
      </c>
      <c r="G10275" t="s">
        <v>32</v>
      </c>
      <c r="H10275">
        <v>110</v>
      </c>
      <c r="I10275" t="s">
        <v>34138</v>
      </c>
      <c r="J10275" t="s">
        <v>34139</v>
      </c>
      <c r="K10275" t="s">
        <v>34140</v>
      </c>
      <c r="L10275" t="s">
        <v>78030</v>
      </c>
    </row>
    <row r="10276" spans="1:12" x14ac:dyDescent="0.15">
      <c r="A10276" t="s">
        <v>12</v>
      </c>
      <c r="B10276">
        <v>2830999</v>
      </c>
      <c r="C10276">
        <v>2831019</v>
      </c>
      <c r="D10276" t="s">
        <v>34141</v>
      </c>
      <c r="E10276" t="s">
        <v>90</v>
      </c>
      <c r="F10276" t="s">
        <v>15</v>
      </c>
      <c r="G10276" t="s">
        <v>36</v>
      </c>
      <c r="H10276">
        <v>13</v>
      </c>
      <c r="I10276" t="s">
        <v>34142</v>
      </c>
      <c r="J10276" t="s">
        <v>34143</v>
      </c>
      <c r="K10276" t="s">
        <v>34144</v>
      </c>
      <c r="L10276" t="str">
        <f>HYPERLINK("https://www.ncbi.nlm.nih.gov/nuccore/FM209186.1?report=graph&amp;tracks=[key:gene_model_track,Options:GeneOnly]&amp;mk=2831000:2831019|offset_13|00cc00,2831046:2831065|offset_59|444444,2831083:2831102|offset_96|444444&amp;v=2830799:2831302&amp;c=444444", "offset 13")</f>
        <v>offset 13</v>
      </c>
    </row>
    <row r="10277" spans="1:12" x14ac:dyDescent="0.15">
      <c r="A10277" t="s">
        <v>12</v>
      </c>
      <c r="B10277">
        <v>2831045</v>
      </c>
      <c r="C10277">
        <v>2831065</v>
      </c>
      <c r="D10277" t="s">
        <v>34141</v>
      </c>
      <c r="E10277" t="s">
        <v>90</v>
      </c>
      <c r="F10277" t="s">
        <v>15</v>
      </c>
      <c r="G10277" t="s">
        <v>36</v>
      </c>
      <c r="H10277">
        <v>59</v>
      </c>
      <c r="I10277" t="s">
        <v>34145</v>
      </c>
      <c r="J10277" t="s">
        <v>34146</v>
      </c>
      <c r="K10277" t="s">
        <v>34147</v>
      </c>
      <c r="L10277" t="str">
        <f>HYPERLINK("https://www.ncbi.nlm.nih.gov/nuccore/FM209186.1?report=graph&amp;tracks=[key:gene_model_track,Options:GeneOnly]&amp;mk=2831000:2831019|offset_13|444444,2831046:2831065|offset_59|00cc00,2831083:2831102|offset_96|444444&amp;v=2830799:2831302&amp;c=444444", "offset 59")</f>
        <v>offset 59</v>
      </c>
    </row>
    <row r="10278" spans="1:12" x14ac:dyDescent="0.15">
      <c r="A10278" t="s">
        <v>12</v>
      </c>
      <c r="B10278">
        <v>2831082</v>
      </c>
      <c r="C10278">
        <v>2831102</v>
      </c>
      <c r="D10278" t="s">
        <v>34141</v>
      </c>
      <c r="E10278" t="s">
        <v>90</v>
      </c>
      <c r="F10278" t="s">
        <v>15</v>
      </c>
      <c r="G10278" t="s">
        <v>32</v>
      </c>
      <c r="H10278">
        <v>96</v>
      </c>
      <c r="I10278" t="s">
        <v>34148</v>
      </c>
      <c r="J10278" t="s">
        <v>34149</v>
      </c>
      <c r="K10278" t="s">
        <v>34150</v>
      </c>
      <c r="L10278" t="str">
        <f>HYPERLINK("https://www.ncbi.nlm.nih.gov/nuccore/FM209186.1?report=graph&amp;tracks=[key:gene_model_track,Options:GeneOnly]&amp;mk=2831000:2831019|offset_13|444444,2831046:2831065|offset_59|444444,2831083:2831102|offset_96|00cc00&amp;v=2830799:2831302&amp;c=444444", "offset 96")</f>
        <v>offset 96</v>
      </c>
    </row>
    <row r="10279" spans="1:12" x14ac:dyDescent="0.15">
      <c r="A10279" t="s">
        <v>12</v>
      </c>
      <c r="B10279">
        <v>2831418</v>
      </c>
      <c r="C10279">
        <v>2831438</v>
      </c>
      <c r="D10279" t="s">
        <v>34151</v>
      </c>
      <c r="E10279" t="s">
        <v>90</v>
      </c>
      <c r="F10279" t="s">
        <v>15</v>
      </c>
      <c r="G10279" t="s">
        <v>16</v>
      </c>
      <c r="H10279">
        <v>25</v>
      </c>
      <c r="I10279" t="s">
        <v>34152</v>
      </c>
      <c r="J10279" t="s">
        <v>34153</v>
      </c>
      <c r="K10279" t="s">
        <v>34154</v>
      </c>
      <c r="L10279" t="s">
        <v>78012</v>
      </c>
    </row>
    <row r="10280" spans="1:12" x14ac:dyDescent="0.15">
      <c r="A10280" t="s">
        <v>12</v>
      </c>
      <c r="B10280">
        <v>2831463</v>
      </c>
      <c r="C10280">
        <v>2831483</v>
      </c>
      <c r="D10280" t="s">
        <v>34151</v>
      </c>
      <c r="E10280" t="s">
        <v>90</v>
      </c>
      <c r="F10280" t="s">
        <v>15</v>
      </c>
      <c r="G10280" t="s">
        <v>16</v>
      </c>
      <c r="H10280">
        <v>70</v>
      </c>
      <c r="I10280" t="s">
        <v>34155</v>
      </c>
      <c r="J10280" t="s">
        <v>34156</v>
      </c>
      <c r="K10280" t="s">
        <v>34157</v>
      </c>
      <c r="L10280" t="s">
        <v>77919</v>
      </c>
    </row>
    <row r="10281" spans="1:12" x14ac:dyDescent="0.15">
      <c r="A10281" t="s">
        <v>12</v>
      </c>
      <c r="B10281">
        <v>2831520</v>
      </c>
      <c r="C10281">
        <v>2831540</v>
      </c>
      <c r="D10281" t="s">
        <v>34151</v>
      </c>
      <c r="E10281" t="s">
        <v>90</v>
      </c>
      <c r="F10281" t="s">
        <v>15</v>
      </c>
      <c r="G10281" t="s">
        <v>32</v>
      </c>
      <c r="H10281">
        <v>127</v>
      </c>
      <c r="I10281" t="s">
        <v>34158</v>
      </c>
      <c r="J10281" t="s">
        <v>34159</v>
      </c>
      <c r="K10281" t="s">
        <v>34160</v>
      </c>
      <c r="L10281" t="s">
        <v>78026</v>
      </c>
    </row>
    <row r="10282" spans="1:12" x14ac:dyDescent="0.15">
      <c r="A10282" t="s">
        <v>12</v>
      </c>
      <c r="B10282">
        <v>2831550</v>
      </c>
      <c r="C10282">
        <v>2831570</v>
      </c>
      <c r="D10282" t="s">
        <v>34151</v>
      </c>
      <c r="E10282" t="s">
        <v>90</v>
      </c>
      <c r="F10282" t="s">
        <v>15</v>
      </c>
      <c r="G10282" t="s">
        <v>23</v>
      </c>
      <c r="H10282">
        <v>157</v>
      </c>
      <c r="I10282" t="s">
        <v>34161</v>
      </c>
      <c r="J10282" t="s">
        <v>34162</v>
      </c>
      <c r="K10282" t="s">
        <v>34163</v>
      </c>
      <c r="L10282" t="s">
        <v>78068</v>
      </c>
    </row>
    <row r="10283" spans="1:12" x14ac:dyDescent="0.15">
      <c r="A10283" t="s">
        <v>12</v>
      </c>
      <c r="B10283">
        <v>2834589</v>
      </c>
      <c r="C10283">
        <v>2834609</v>
      </c>
      <c r="D10283" t="s">
        <v>34164</v>
      </c>
      <c r="E10283" t="s">
        <v>90</v>
      </c>
      <c r="F10283" t="s">
        <v>76</v>
      </c>
      <c r="G10283" t="s">
        <v>32</v>
      </c>
      <c r="H10283">
        <v>12</v>
      </c>
      <c r="I10283" t="s">
        <v>34165</v>
      </c>
      <c r="J10283" t="s">
        <v>34166</v>
      </c>
      <c r="K10283" t="s">
        <v>34167</v>
      </c>
      <c r="L10283" t="s">
        <v>77991</v>
      </c>
    </row>
    <row r="10284" spans="1:12" x14ac:dyDescent="0.15">
      <c r="A10284" t="s">
        <v>12</v>
      </c>
      <c r="B10284">
        <v>2834569</v>
      </c>
      <c r="C10284">
        <v>2834589</v>
      </c>
      <c r="D10284" t="s">
        <v>34164</v>
      </c>
      <c r="E10284" t="s">
        <v>90</v>
      </c>
      <c r="F10284" t="s">
        <v>76</v>
      </c>
      <c r="G10284" t="s">
        <v>23</v>
      </c>
      <c r="H10284">
        <v>32</v>
      </c>
      <c r="I10284" t="s">
        <v>34168</v>
      </c>
      <c r="J10284" t="s">
        <v>34169</v>
      </c>
      <c r="K10284" t="s">
        <v>34170</v>
      </c>
      <c r="L10284" t="s">
        <v>77918</v>
      </c>
    </row>
    <row r="10285" spans="1:12" x14ac:dyDescent="0.15">
      <c r="A10285" t="s">
        <v>12</v>
      </c>
      <c r="B10285">
        <v>2834548</v>
      </c>
      <c r="C10285">
        <v>2834568</v>
      </c>
      <c r="D10285" t="s">
        <v>34164</v>
      </c>
      <c r="E10285" t="s">
        <v>90</v>
      </c>
      <c r="F10285" t="s">
        <v>76</v>
      </c>
      <c r="G10285" t="s">
        <v>32</v>
      </c>
      <c r="H10285">
        <v>53</v>
      </c>
      <c r="I10285" t="s">
        <v>34171</v>
      </c>
      <c r="J10285" t="s">
        <v>34172</v>
      </c>
      <c r="K10285" t="s">
        <v>34173</v>
      </c>
      <c r="L10285" t="s">
        <v>77922</v>
      </c>
    </row>
    <row r="10286" spans="1:12" x14ac:dyDescent="0.15">
      <c r="A10286" t="s">
        <v>12</v>
      </c>
      <c r="B10286">
        <v>2834522</v>
      </c>
      <c r="C10286">
        <v>2834542</v>
      </c>
      <c r="D10286" t="s">
        <v>34164</v>
      </c>
      <c r="E10286" t="s">
        <v>90</v>
      </c>
      <c r="F10286" t="s">
        <v>76</v>
      </c>
      <c r="G10286" t="s">
        <v>32</v>
      </c>
      <c r="H10286">
        <v>79</v>
      </c>
      <c r="I10286" t="s">
        <v>34174</v>
      </c>
      <c r="J10286" t="s">
        <v>34175</v>
      </c>
      <c r="K10286" t="s">
        <v>34176</v>
      </c>
      <c r="L10286" t="s">
        <v>77993</v>
      </c>
    </row>
    <row r="10287" spans="1:12" x14ac:dyDescent="0.15">
      <c r="A10287" t="s">
        <v>12</v>
      </c>
      <c r="B10287">
        <v>2835158</v>
      </c>
      <c r="C10287">
        <v>2835178</v>
      </c>
      <c r="D10287" t="s">
        <v>34177</v>
      </c>
      <c r="E10287" t="s">
        <v>90</v>
      </c>
      <c r="F10287" t="s">
        <v>76</v>
      </c>
      <c r="G10287" t="s">
        <v>16</v>
      </c>
      <c r="H10287">
        <v>14</v>
      </c>
      <c r="I10287" t="s">
        <v>34178</v>
      </c>
      <c r="J10287" t="s">
        <v>34179</v>
      </c>
      <c r="K10287" t="s">
        <v>34180</v>
      </c>
      <c r="L10287" t="s">
        <v>77924</v>
      </c>
    </row>
    <row r="10288" spans="1:12" x14ac:dyDescent="0.15">
      <c r="A10288" t="s">
        <v>12</v>
      </c>
      <c r="B10288">
        <v>2835123</v>
      </c>
      <c r="C10288">
        <v>2835143</v>
      </c>
      <c r="D10288" t="s">
        <v>34177</v>
      </c>
      <c r="E10288" t="s">
        <v>90</v>
      </c>
      <c r="F10288" t="s">
        <v>76</v>
      </c>
      <c r="G10288" t="s">
        <v>16</v>
      </c>
      <c r="H10288">
        <v>49</v>
      </c>
      <c r="I10288" t="s">
        <v>34181</v>
      </c>
      <c r="J10288" t="s">
        <v>34182</v>
      </c>
      <c r="K10288" t="s">
        <v>34183</v>
      </c>
      <c r="L10288" t="s">
        <v>77913</v>
      </c>
    </row>
    <row r="10289" spans="1:12" x14ac:dyDescent="0.15">
      <c r="A10289" t="s">
        <v>12</v>
      </c>
      <c r="B10289">
        <v>2835096</v>
      </c>
      <c r="C10289">
        <v>2835116</v>
      </c>
      <c r="D10289" t="s">
        <v>34177</v>
      </c>
      <c r="E10289" t="s">
        <v>90</v>
      </c>
      <c r="F10289" t="s">
        <v>76</v>
      </c>
      <c r="G10289" t="s">
        <v>32</v>
      </c>
      <c r="H10289">
        <v>76</v>
      </c>
      <c r="I10289" t="s">
        <v>34184</v>
      </c>
      <c r="J10289" t="s">
        <v>34185</v>
      </c>
      <c r="K10289" t="s">
        <v>34186</v>
      </c>
      <c r="L10289" t="s">
        <v>77985</v>
      </c>
    </row>
    <row r="10290" spans="1:12" x14ac:dyDescent="0.15">
      <c r="A10290" t="s">
        <v>12</v>
      </c>
      <c r="B10290">
        <v>2835075</v>
      </c>
      <c r="C10290">
        <v>2835095</v>
      </c>
      <c r="D10290" t="s">
        <v>34177</v>
      </c>
      <c r="E10290" t="s">
        <v>90</v>
      </c>
      <c r="F10290" t="s">
        <v>76</v>
      </c>
      <c r="G10290" t="s">
        <v>32</v>
      </c>
      <c r="H10290">
        <v>97</v>
      </c>
      <c r="I10290" t="s">
        <v>34187</v>
      </c>
      <c r="J10290" t="s">
        <v>34188</v>
      </c>
      <c r="K10290" t="s">
        <v>34189</v>
      </c>
      <c r="L10290" t="s">
        <v>78010</v>
      </c>
    </row>
    <row r="10291" spans="1:12" x14ac:dyDescent="0.15">
      <c r="A10291" t="s">
        <v>12</v>
      </c>
      <c r="B10291">
        <v>2835555</v>
      </c>
      <c r="C10291">
        <v>2835575</v>
      </c>
      <c r="D10291" t="s">
        <v>34190</v>
      </c>
      <c r="E10291" t="s">
        <v>90</v>
      </c>
      <c r="F10291" t="s">
        <v>15</v>
      </c>
      <c r="G10291" t="s">
        <v>16</v>
      </c>
      <c r="H10291">
        <v>11</v>
      </c>
      <c r="I10291" t="s">
        <v>34191</v>
      </c>
      <c r="J10291" t="s">
        <v>34192</v>
      </c>
      <c r="K10291" t="s">
        <v>34193</v>
      </c>
      <c r="L10291" t="s">
        <v>77974</v>
      </c>
    </row>
    <row r="10292" spans="1:12" x14ac:dyDescent="0.15">
      <c r="A10292" t="s">
        <v>12</v>
      </c>
      <c r="B10292">
        <v>2835577</v>
      </c>
      <c r="C10292">
        <v>2835597</v>
      </c>
      <c r="D10292" t="s">
        <v>34190</v>
      </c>
      <c r="E10292" t="s">
        <v>90</v>
      </c>
      <c r="F10292" t="s">
        <v>15</v>
      </c>
      <c r="G10292" t="s">
        <v>16</v>
      </c>
      <c r="H10292">
        <v>33</v>
      </c>
      <c r="I10292" t="s">
        <v>34194</v>
      </c>
      <c r="J10292" t="s">
        <v>34195</v>
      </c>
      <c r="K10292" t="s">
        <v>34196</v>
      </c>
      <c r="L10292" t="s">
        <v>77977</v>
      </c>
    </row>
    <row r="10293" spans="1:12" x14ac:dyDescent="0.15">
      <c r="A10293" t="s">
        <v>12</v>
      </c>
      <c r="B10293">
        <v>2835615</v>
      </c>
      <c r="C10293">
        <v>2835635</v>
      </c>
      <c r="D10293" t="s">
        <v>34190</v>
      </c>
      <c r="E10293" t="s">
        <v>90</v>
      </c>
      <c r="F10293" t="s">
        <v>15</v>
      </c>
      <c r="G10293" t="s">
        <v>16</v>
      </c>
      <c r="H10293">
        <v>71</v>
      </c>
      <c r="I10293" t="s">
        <v>34197</v>
      </c>
      <c r="J10293" t="s">
        <v>34198</v>
      </c>
      <c r="K10293" t="s">
        <v>34199</v>
      </c>
      <c r="L10293" t="s">
        <v>77969</v>
      </c>
    </row>
    <row r="10294" spans="1:12" x14ac:dyDescent="0.15">
      <c r="A10294" t="s">
        <v>12</v>
      </c>
      <c r="B10294">
        <v>2835661</v>
      </c>
      <c r="C10294">
        <v>2835681</v>
      </c>
      <c r="D10294" t="s">
        <v>34190</v>
      </c>
      <c r="E10294" t="s">
        <v>90</v>
      </c>
      <c r="F10294" t="s">
        <v>15</v>
      </c>
      <c r="G10294" t="s">
        <v>36</v>
      </c>
      <c r="H10294">
        <v>117</v>
      </c>
      <c r="I10294" t="s">
        <v>34200</v>
      </c>
      <c r="J10294" t="s">
        <v>34201</v>
      </c>
      <c r="K10294" t="s">
        <v>34202</v>
      </c>
      <c r="L10294" t="s">
        <v>77930</v>
      </c>
    </row>
    <row r="10295" spans="1:12" x14ac:dyDescent="0.15">
      <c r="A10295" t="s">
        <v>12</v>
      </c>
      <c r="B10295">
        <v>2836779</v>
      </c>
      <c r="C10295">
        <v>2836799</v>
      </c>
      <c r="D10295" t="s">
        <v>34203</v>
      </c>
      <c r="E10295" t="s">
        <v>90</v>
      </c>
      <c r="F10295" t="s">
        <v>76</v>
      </c>
      <c r="G10295" t="s">
        <v>36</v>
      </c>
      <c r="H10295">
        <v>7</v>
      </c>
      <c r="I10295" t="s">
        <v>34204</v>
      </c>
      <c r="J10295" t="s">
        <v>34205</v>
      </c>
      <c r="K10295" t="s">
        <v>34206</v>
      </c>
      <c r="L10295" t="s">
        <v>77909</v>
      </c>
    </row>
    <row r="10296" spans="1:12" x14ac:dyDescent="0.15">
      <c r="A10296" t="s">
        <v>12</v>
      </c>
      <c r="B10296">
        <v>2836755</v>
      </c>
      <c r="C10296">
        <v>2836775</v>
      </c>
      <c r="D10296" t="s">
        <v>34203</v>
      </c>
      <c r="E10296" t="s">
        <v>90</v>
      </c>
      <c r="F10296" t="s">
        <v>76</v>
      </c>
      <c r="G10296" t="s">
        <v>32</v>
      </c>
      <c r="H10296">
        <v>31</v>
      </c>
      <c r="I10296" t="s">
        <v>34207</v>
      </c>
      <c r="J10296" t="s">
        <v>34208</v>
      </c>
      <c r="K10296" t="s">
        <v>34209</v>
      </c>
      <c r="L10296" t="s">
        <v>77910</v>
      </c>
    </row>
    <row r="10297" spans="1:12" x14ac:dyDescent="0.15">
      <c r="A10297" t="s">
        <v>12</v>
      </c>
      <c r="B10297">
        <v>2836695</v>
      </c>
      <c r="C10297">
        <v>2836715</v>
      </c>
      <c r="D10297" t="s">
        <v>34203</v>
      </c>
      <c r="E10297" t="s">
        <v>90</v>
      </c>
      <c r="F10297" t="s">
        <v>76</v>
      </c>
      <c r="G10297" t="s">
        <v>23</v>
      </c>
      <c r="H10297">
        <v>91</v>
      </c>
      <c r="I10297" t="s">
        <v>34210</v>
      </c>
      <c r="J10297" t="s">
        <v>34211</v>
      </c>
      <c r="K10297" t="s">
        <v>34212</v>
      </c>
      <c r="L10297" t="s">
        <v>77907</v>
      </c>
    </row>
    <row r="10298" spans="1:12" x14ac:dyDescent="0.15">
      <c r="A10298" t="s">
        <v>12</v>
      </c>
      <c r="B10298">
        <v>2836665</v>
      </c>
      <c r="C10298">
        <v>2836685</v>
      </c>
      <c r="D10298" t="s">
        <v>34203</v>
      </c>
      <c r="E10298" t="s">
        <v>90</v>
      </c>
      <c r="F10298" t="s">
        <v>76</v>
      </c>
      <c r="G10298" t="s">
        <v>23</v>
      </c>
      <c r="H10298">
        <v>121</v>
      </c>
      <c r="I10298" t="s">
        <v>34213</v>
      </c>
      <c r="J10298" t="s">
        <v>34214</v>
      </c>
      <c r="K10298" t="s">
        <v>34215</v>
      </c>
      <c r="L10298" t="s">
        <v>77943</v>
      </c>
    </row>
    <row r="10299" spans="1:12" x14ac:dyDescent="0.15">
      <c r="A10299" t="s">
        <v>12</v>
      </c>
      <c r="B10299">
        <v>2837009</v>
      </c>
      <c r="C10299">
        <v>2837029</v>
      </c>
      <c r="D10299" t="s">
        <v>34216</v>
      </c>
      <c r="E10299" t="s">
        <v>90</v>
      </c>
      <c r="F10299" t="s">
        <v>15</v>
      </c>
      <c r="G10299" t="s">
        <v>23</v>
      </c>
      <c r="H10299">
        <v>23</v>
      </c>
      <c r="I10299" t="s">
        <v>34217</v>
      </c>
      <c r="J10299" t="s">
        <v>34218</v>
      </c>
      <c r="K10299" t="s">
        <v>34219</v>
      </c>
      <c r="L10299" t="s">
        <v>77975</v>
      </c>
    </row>
    <row r="10300" spans="1:12" x14ac:dyDescent="0.15">
      <c r="A10300" t="s">
        <v>12</v>
      </c>
      <c r="B10300">
        <v>2837044</v>
      </c>
      <c r="C10300">
        <v>2837064</v>
      </c>
      <c r="D10300" t="s">
        <v>34216</v>
      </c>
      <c r="E10300" t="s">
        <v>90</v>
      </c>
      <c r="F10300" t="s">
        <v>15</v>
      </c>
      <c r="G10300" t="s">
        <v>16</v>
      </c>
      <c r="H10300">
        <v>58</v>
      </c>
      <c r="I10300" t="s">
        <v>34220</v>
      </c>
      <c r="J10300" t="s">
        <v>34221</v>
      </c>
      <c r="K10300" t="s">
        <v>34222</v>
      </c>
      <c r="L10300" t="s">
        <v>77911</v>
      </c>
    </row>
    <row r="10301" spans="1:12" x14ac:dyDescent="0.15">
      <c r="A10301" t="s">
        <v>12</v>
      </c>
      <c r="B10301">
        <v>2837078</v>
      </c>
      <c r="C10301">
        <v>2837098</v>
      </c>
      <c r="D10301" t="s">
        <v>34216</v>
      </c>
      <c r="E10301" t="s">
        <v>90</v>
      </c>
      <c r="F10301" t="s">
        <v>15</v>
      </c>
      <c r="G10301" t="s">
        <v>36</v>
      </c>
      <c r="H10301">
        <v>92</v>
      </c>
      <c r="I10301" t="s">
        <v>34223</v>
      </c>
      <c r="J10301" t="s">
        <v>34224</v>
      </c>
      <c r="K10301" t="s">
        <v>34225</v>
      </c>
      <c r="L10301" t="s">
        <v>78032</v>
      </c>
    </row>
    <row r="10302" spans="1:12" x14ac:dyDescent="0.15">
      <c r="A10302" t="s">
        <v>12</v>
      </c>
      <c r="B10302">
        <v>2837101</v>
      </c>
      <c r="C10302">
        <v>2837121</v>
      </c>
      <c r="D10302" t="s">
        <v>34216</v>
      </c>
      <c r="E10302" t="s">
        <v>90</v>
      </c>
      <c r="F10302" t="s">
        <v>15</v>
      </c>
      <c r="G10302" t="s">
        <v>32</v>
      </c>
      <c r="H10302">
        <v>115</v>
      </c>
      <c r="I10302" t="s">
        <v>34226</v>
      </c>
      <c r="J10302" t="s">
        <v>34227</v>
      </c>
      <c r="K10302" t="s">
        <v>34228</v>
      </c>
      <c r="L10302" t="s">
        <v>78020</v>
      </c>
    </row>
    <row r="10303" spans="1:12" x14ac:dyDescent="0.15">
      <c r="A10303" t="s">
        <v>12</v>
      </c>
      <c r="B10303">
        <v>2837699</v>
      </c>
      <c r="C10303">
        <v>2837719</v>
      </c>
      <c r="D10303" t="s">
        <v>34229</v>
      </c>
      <c r="E10303" t="s">
        <v>90</v>
      </c>
      <c r="F10303" t="s">
        <v>15</v>
      </c>
      <c r="G10303" t="s">
        <v>32</v>
      </c>
      <c r="H10303">
        <v>1</v>
      </c>
      <c r="I10303" t="s">
        <v>34230</v>
      </c>
      <c r="J10303" t="s">
        <v>34231</v>
      </c>
      <c r="K10303" t="s">
        <v>34232</v>
      </c>
      <c r="L10303" t="s">
        <v>77917</v>
      </c>
    </row>
    <row r="10304" spans="1:12" x14ac:dyDescent="0.15">
      <c r="A10304" t="s">
        <v>12</v>
      </c>
      <c r="B10304">
        <v>2837719</v>
      </c>
      <c r="C10304">
        <v>2837739</v>
      </c>
      <c r="D10304" t="s">
        <v>34229</v>
      </c>
      <c r="E10304" t="s">
        <v>90</v>
      </c>
      <c r="F10304" t="s">
        <v>15</v>
      </c>
      <c r="G10304" t="s">
        <v>16</v>
      </c>
      <c r="H10304">
        <v>21</v>
      </c>
      <c r="I10304" t="s">
        <v>34233</v>
      </c>
      <c r="J10304" t="s">
        <v>34234</v>
      </c>
      <c r="K10304" t="s">
        <v>34235</v>
      </c>
      <c r="L10304" t="s">
        <v>78022</v>
      </c>
    </row>
    <row r="10305" spans="1:12" x14ac:dyDescent="0.15">
      <c r="A10305" t="s">
        <v>12</v>
      </c>
      <c r="B10305">
        <v>2837743</v>
      </c>
      <c r="C10305">
        <v>2837763</v>
      </c>
      <c r="D10305" t="s">
        <v>34229</v>
      </c>
      <c r="E10305" t="s">
        <v>90</v>
      </c>
      <c r="F10305" t="s">
        <v>15</v>
      </c>
      <c r="G10305" t="s">
        <v>32</v>
      </c>
      <c r="H10305">
        <v>45</v>
      </c>
      <c r="I10305" t="s">
        <v>34236</v>
      </c>
      <c r="J10305" t="s">
        <v>34237</v>
      </c>
      <c r="K10305" t="s">
        <v>34238</v>
      </c>
      <c r="L10305" t="s">
        <v>77967</v>
      </c>
    </row>
    <row r="10306" spans="1:12" x14ac:dyDescent="0.15">
      <c r="A10306" t="s">
        <v>12</v>
      </c>
      <c r="B10306">
        <v>2837783</v>
      </c>
      <c r="C10306">
        <v>2837803</v>
      </c>
      <c r="D10306" t="s">
        <v>34229</v>
      </c>
      <c r="E10306" t="s">
        <v>90</v>
      </c>
      <c r="F10306" t="s">
        <v>15</v>
      </c>
      <c r="G10306" t="s">
        <v>36</v>
      </c>
      <c r="H10306">
        <v>85</v>
      </c>
      <c r="I10306" t="s">
        <v>34239</v>
      </c>
      <c r="J10306" t="s">
        <v>34240</v>
      </c>
      <c r="K10306" t="s">
        <v>34241</v>
      </c>
      <c r="L10306" t="s">
        <v>77972</v>
      </c>
    </row>
    <row r="10307" spans="1:12" x14ac:dyDescent="0.15">
      <c r="A10307" t="s">
        <v>12</v>
      </c>
      <c r="B10307">
        <v>2838152</v>
      </c>
      <c r="C10307">
        <v>2838172</v>
      </c>
      <c r="D10307" t="s">
        <v>34242</v>
      </c>
      <c r="E10307" t="s">
        <v>90</v>
      </c>
      <c r="F10307" t="s">
        <v>15</v>
      </c>
      <c r="G10307" t="s">
        <v>32</v>
      </c>
      <c r="H10307">
        <v>22</v>
      </c>
      <c r="I10307" t="s">
        <v>34243</v>
      </c>
      <c r="J10307" t="s">
        <v>34244</v>
      </c>
      <c r="K10307" t="s">
        <v>34245</v>
      </c>
      <c r="L10307" t="s">
        <v>77948</v>
      </c>
    </row>
    <row r="10308" spans="1:12" x14ac:dyDescent="0.15">
      <c r="A10308" t="s">
        <v>12</v>
      </c>
      <c r="B10308">
        <v>2838176</v>
      </c>
      <c r="C10308">
        <v>2838196</v>
      </c>
      <c r="D10308" t="s">
        <v>34242</v>
      </c>
      <c r="E10308" t="s">
        <v>90</v>
      </c>
      <c r="F10308" t="s">
        <v>15</v>
      </c>
      <c r="G10308" t="s">
        <v>16</v>
      </c>
      <c r="H10308">
        <v>46</v>
      </c>
      <c r="I10308" t="s">
        <v>34246</v>
      </c>
      <c r="J10308" t="s">
        <v>34247</v>
      </c>
      <c r="K10308" t="s">
        <v>34248</v>
      </c>
      <c r="L10308" t="s">
        <v>78004</v>
      </c>
    </row>
    <row r="10309" spans="1:12" x14ac:dyDescent="0.15">
      <c r="A10309" t="s">
        <v>12</v>
      </c>
      <c r="B10309">
        <v>2838254</v>
      </c>
      <c r="C10309">
        <v>2838274</v>
      </c>
      <c r="D10309" t="s">
        <v>34242</v>
      </c>
      <c r="E10309" t="s">
        <v>90</v>
      </c>
      <c r="F10309" t="s">
        <v>15</v>
      </c>
      <c r="G10309" t="s">
        <v>36</v>
      </c>
      <c r="H10309">
        <v>124</v>
      </c>
      <c r="I10309" t="s">
        <v>34249</v>
      </c>
      <c r="J10309" t="s">
        <v>34250</v>
      </c>
      <c r="K10309" t="s">
        <v>34251</v>
      </c>
      <c r="L10309" t="s">
        <v>78046</v>
      </c>
    </row>
    <row r="10310" spans="1:12" x14ac:dyDescent="0.15">
      <c r="A10310" t="s">
        <v>12</v>
      </c>
      <c r="B10310">
        <v>2838304</v>
      </c>
      <c r="C10310">
        <v>2838324</v>
      </c>
      <c r="D10310" t="s">
        <v>34242</v>
      </c>
      <c r="E10310" t="s">
        <v>90</v>
      </c>
      <c r="F10310" t="s">
        <v>15</v>
      </c>
      <c r="G10310" t="s">
        <v>36</v>
      </c>
      <c r="H10310">
        <v>174</v>
      </c>
      <c r="I10310" t="s">
        <v>34252</v>
      </c>
      <c r="J10310" t="s">
        <v>34253</v>
      </c>
      <c r="K10310" t="s">
        <v>34254</v>
      </c>
      <c r="L10310" t="s">
        <v>78085</v>
      </c>
    </row>
    <row r="10311" spans="1:12" x14ac:dyDescent="0.15">
      <c r="A10311" t="s">
        <v>12</v>
      </c>
      <c r="B10311">
        <v>2840895</v>
      </c>
      <c r="C10311">
        <v>2840915</v>
      </c>
      <c r="D10311" t="s">
        <v>34255</v>
      </c>
      <c r="E10311" t="s">
        <v>90</v>
      </c>
      <c r="F10311" t="s">
        <v>76</v>
      </c>
      <c r="G10311" t="s">
        <v>36</v>
      </c>
      <c r="H10311">
        <v>10</v>
      </c>
      <c r="I10311" t="s">
        <v>34256</v>
      </c>
      <c r="J10311" t="s">
        <v>34257</v>
      </c>
      <c r="K10311" t="s">
        <v>34258</v>
      </c>
      <c r="L10311" t="s">
        <v>78001</v>
      </c>
    </row>
    <row r="10312" spans="1:12" x14ac:dyDescent="0.15">
      <c r="A10312" t="s">
        <v>12</v>
      </c>
      <c r="B10312">
        <v>2840875</v>
      </c>
      <c r="C10312">
        <v>2840895</v>
      </c>
      <c r="D10312" t="s">
        <v>34255</v>
      </c>
      <c r="E10312" t="s">
        <v>90</v>
      </c>
      <c r="F10312" t="s">
        <v>76</v>
      </c>
      <c r="G10312" t="s">
        <v>36</v>
      </c>
      <c r="H10312">
        <v>30</v>
      </c>
      <c r="I10312" t="s">
        <v>34259</v>
      </c>
      <c r="J10312" t="s">
        <v>34260</v>
      </c>
      <c r="K10312" t="s">
        <v>34261</v>
      </c>
      <c r="L10312" t="s">
        <v>77984</v>
      </c>
    </row>
    <row r="10313" spans="1:12" x14ac:dyDescent="0.15">
      <c r="A10313" t="s">
        <v>12</v>
      </c>
      <c r="B10313">
        <v>2840851</v>
      </c>
      <c r="C10313">
        <v>2840871</v>
      </c>
      <c r="D10313" t="s">
        <v>34255</v>
      </c>
      <c r="E10313" t="s">
        <v>90</v>
      </c>
      <c r="F10313" t="s">
        <v>76</v>
      </c>
      <c r="G10313" t="s">
        <v>32</v>
      </c>
      <c r="H10313">
        <v>54</v>
      </c>
      <c r="I10313" t="s">
        <v>34262</v>
      </c>
      <c r="J10313" t="s">
        <v>34263</v>
      </c>
      <c r="K10313" t="s">
        <v>34264</v>
      </c>
      <c r="L10313" t="s">
        <v>77961</v>
      </c>
    </row>
    <row r="10314" spans="1:12" x14ac:dyDescent="0.15">
      <c r="A10314" t="s">
        <v>12</v>
      </c>
      <c r="B10314">
        <v>2840831</v>
      </c>
      <c r="C10314">
        <v>2840851</v>
      </c>
      <c r="D10314" t="s">
        <v>34255</v>
      </c>
      <c r="E10314" t="s">
        <v>90</v>
      </c>
      <c r="F10314" t="s">
        <v>76</v>
      </c>
      <c r="G10314" t="s">
        <v>36</v>
      </c>
      <c r="H10314">
        <v>74</v>
      </c>
      <c r="I10314" t="s">
        <v>34265</v>
      </c>
      <c r="J10314" t="s">
        <v>34266</v>
      </c>
      <c r="K10314" t="s">
        <v>34267</v>
      </c>
      <c r="L10314" t="s">
        <v>78005</v>
      </c>
    </row>
    <row r="10315" spans="1:12" x14ac:dyDescent="0.15">
      <c r="A10315" t="s">
        <v>12</v>
      </c>
      <c r="B10315">
        <v>2841242</v>
      </c>
      <c r="C10315">
        <v>2841262</v>
      </c>
      <c r="D10315" t="s">
        <v>34268</v>
      </c>
      <c r="E10315" t="s">
        <v>90</v>
      </c>
      <c r="F10315" t="s">
        <v>15</v>
      </c>
      <c r="G10315" t="s">
        <v>32</v>
      </c>
      <c r="H10315">
        <v>1</v>
      </c>
      <c r="I10315" t="s">
        <v>34269</v>
      </c>
      <c r="J10315" t="s">
        <v>34270</v>
      </c>
      <c r="K10315" t="s">
        <v>34271</v>
      </c>
      <c r="L10315" t="s">
        <v>77917</v>
      </c>
    </row>
    <row r="10316" spans="1:12" x14ac:dyDescent="0.15">
      <c r="A10316" t="s">
        <v>12</v>
      </c>
      <c r="B10316">
        <v>2841269</v>
      </c>
      <c r="C10316">
        <v>2841289</v>
      </c>
      <c r="D10316" t="s">
        <v>34268</v>
      </c>
      <c r="E10316" t="s">
        <v>90</v>
      </c>
      <c r="F10316" t="s">
        <v>15</v>
      </c>
      <c r="G10316" t="s">
        <v>16</v>
      </c>
      <c r="H10316">
        <v>28</v>
      </c>
      <c r="I10316" t="s">
        <v>34272</v>
      </c>
      <c r="J10316" t="s">
        <v>34273</v>
      </c>
      <c r="K10316" t="s">
        <v>34274</v>
      </c>
      <c r="L10316" t="s">
        <v>77956</v>
      </c>
    </row>
    <row r="10317" spans="1:12" x14ac:dyDescent="0.15">
      <c r="A10317" t="s">
        <v>12</v>
      </c>
      <c r="B10317">
        <v>2841314</v>
      </c>
      <c r="C10317">
        <v>2841334</v>
      </c>
      <c r="D10317" t="s">
        <v>34268</v>
      </c>
      <c r="E10317" t="s">
        <v>90</v>
      </c>
      <c r="F10317" t="s">
        <v>15</v>
      </c>
      <c r="G10317" t="s">
        <v>16</v>
      </c>
      <c r="H10317">
        <v>73</v>
      </c>
      <c r="I10317" t="s">
        <v>34275</v>
      </c>
      <c r="J10317" t="s">
        <v>34276</v>
      </c>
      <c r="K10317" t="s">
        <v>34277</v>
      </c>
      <c r="L10317" t="s">
        <v>77926</v>
      </c>
    </row>
    <row r="10318" spans="1:12" x14ac:dyDescent="0.15">
      <c r="A10318" t="s">
        <v>12</v>
      </c>
      <c r="B10318">
        <v>2841340</v>
      </c>
      <c r="C10318">
        <v>2841360</v>
      </c>
      <c r="D10318" t="s">
        <v>34268</v>
      </c>
      <c r="E10318" t="s">
        <v>90</v>
      </c>
      <c r="F10318" t="s">
        <v>15</v>
      </c>
      <c r="G10318" t="s">
        <v>16</v>
      </c>
      <c r="H10318">
        <v>99</v>
      </c>
      <c r="I10318" t="s">
        <v>34278</v>
      </c>
      <c r="J10318" t="s">
        <v>34279</v>
      </c>
      <c r="K10318" t="s">
        <v>34280</v>
      </c>
      <c r="L10318" t="s">
        <v>78051</v>
      </c>
    </row>
    <row r="10319" spans="1:12" x14ac:dyDescent="0.15">
      <c r="A10319" t="s">
        <v>12</v>
      </c>
      <c r="B10319">
        <v>2841881</v>
      </c>
      <c r="C10319">
        <v>2841901</v>
      </c>
      <c r="D10319" t="s">
        <v>34281</v>
      </c>
      <c r="E10319" t="s">
        <v>90</v>
      </c>
      <c r="F10319" t="s">
        <v>15</v>
      </c>
      <c r="G10319" t="s">
        <v>32</v>
      </c>
      <c r="H10319">
        <v>1</v>
      </c>
      <c r="I10319" t="s">
        <v>34282</v>
      </c>
      <c r="J10319" t="s">
        <v>34283</v>
      </c>
      <c r="K10319" t="s">
        <v>34284</v>
      </c>
      <c r="L10319" t="s">
        <v>77917</v>
      </c>
    </row>
    <row r="10320" spans="1:12" x14ac:dyDescent="0.15">
      <c r="A10320" t="s">
        <v>12</v>
      </c>
      <c r="B10320">
        <v>2841906</v>
      </c>
      <c r="C10320">
        <v>2841926</v>
      </c>
      <c r="D10320" t="s">
        <v>34281</v>
      </c>
      <c r="E10320" t="s">
        <v>90</v>
      </c>
      <c r="F10320" t="s">
        <v>15</v>
      </c>
      <c r="G10320" t="s">
        <v>23</v>
      </c>
      <c r="H10320">
        <v>26</v>
      </c>
      <c r="I10320" t="s">
        <v>34285</v>
      </c>
      <c r="J10320" t="s">
        <v>34286</v>
      </c>
      <c r="K10320" t="s">
        <v>34287</v>
      </c>
      <c r="L10320" t="s">
        <v>78002</v>
      </c>
    </row>
    <row r="10321" spans="1:12" x14ac:dyDescent="0.15">
      <c r="A10321" t="s">
        <v>12</v>
      </c>
      <c r="B10321">
        <v>2841930</v>
      </c>
      <c r="C10321">
        <v>2841950</v>
      </c>
      <c r="D10321" t="s">
        <v>34281</v>
      </c>
      <c r="E10321" t="s">
        <v>90</v>
      </c>
      <c r="F10321" t="s">
        <v>15</v>
      </c>
      <c r="G10321" t="s">
        <v>32</v>
      </c>
      <c r="H10321">
        <v>50</v>
      </c>
      <c r="I10321" t="s">
        <v>34288</v>
      </c>
      <c r="J10321" t="s">
        <v>34289</v>
      </c>
      <c r="K10321" t="s">
        <v>34290</v>
      </c>
      <c r="L10321" t="s">
        <v>77925</v>
      </c>
    </row>
    <row r="10322" spans="1:12" x14ac:dyDescent="0.15">
      <c r="A10322" t="s">
        <v>12</v>
      </c>
      <c r="B10322">
        <v>2841963</v>
      </c>
      <c r="C10322">
        <v>2841983</v>
      </c>
      <c r="D10322" t="s">
        <v>34281</v>
      </c>
      <c r="E10322" t="s">
        <v>90</v>
      </c>
      <c r="F10322" t="s">
        <v>15</v>
      </c>
      <c r="G10322" t="s">
        <v>36</v>
      </c>
      <c r="H10322">
        <v>83</v>
      </c>
      <c r="I10322" t="s">
        <v>34291</v>
      </c>
      <c r="J10322" t="s">
        <v>34292</v>
      </c>
      <c r="K10322" t="s">
        <v>34293</v>
      </c>
      <c r="L10322" t="s">
        <v>77958</v>
      </c>
    </row>
    <row r="10323" spans="1:12" x14ac:dyDescent="0.15">
      <c r="A10323" t="s">
        <v>12</v>
      </c>
      <c r="B10323">
        <v>2842598</v>
      </c>
      <c r="C10323">
        <v>2842618</v>
      </c>
      <c r="D10323" t="s">
        <v>34294</v>
      </c>
      <c r="E10323" t="s">
        <v>90</v>
      </c>
      <c r="F10323" t="s">
        <v>15</v>
      </c>
      <c r="G10323" t="s">
        <v>32</v>
      </c>
      <c r="H10323">
        <v>1</v>
      </c>
      <c r="I10323" t="s">
        <v>34295</v>
      </c>
      <c r="J10323" t="s">
        <v>34296</v>
      </c>
      <c r="K10323" t="s">
        <v>34297</v>
      </c>
      <c r="L10323" t="s">
        <v>77917</v>
      </c>
    </row>
    <row r="10324" spans="1:12" x14ac:dyDescent="0.15">
      <c r="A10324" t="s">
        <v>12</v>
      </c>
      <c r="B10324">
        <v>2842619</v>
      </c>
      <c r="C10324">
        <v>2842639</v>
      </c>
      <c r="D10324" t="s">
        <v>34294</v>
      </c>
      <c r="E10324" t="s">
        <v>90</v>
      </c>
      <c r="F10324" t="s">
        <v>15</v>
      </c>
      <c r="G10324" t="s">
        <v>32</v>
      </c>
      <c r="H10324">
        <v>22</v>
      </c>
      <c r="I10324" t="s">
        <v>34298</v>
      </c>
      <c r="J10324" t="s">
        <v>34299</v>
      </c>
      <c r="K10324" t="s">
        <v>34300</v>
      </c>
      <c r="L10324" t="s">
        <v>77948</v>
      </c>
    </row>
    <row r="10325" spans="1:12" x14ac:dyDescent="0.15">
      <c r="A10325" t="s">
        <v>12</v>
      </c>
      <c r="B10325">
        <v>2842641</v>
      </c>
      <c r="C10325">
        <v>2842661</v>
      </c>
      <c r="D10325" t="s">
        <v>34294</v>
      </c>
      <c r="E10325" t="s">
        <v>90</v>
      </c>
      <c r="F10325" t="s">
        <v>15</v>
      </c>
      <c r="G10325" t="s">
        <v>16</v>
      </c>
      <c r="H10325">
        <v>44</v>
      </c>
      <c r="I10325" t="s">
        <v>34301</v>
      </c>
      <c r="J10325" t="s">
        <v>34302</v>
      </c>
      <c r="K10325" t="s">
        <v>34303</v>
      </c>
      <c r="L10325" t="s">
        <v>78016</v>
      </c>
    </row>
    <row r="10326" spans="1:12" x14ac:dyDescent="0.15">
      <c r="A10326" t="s">
        <v>12</v>
      </c>
      <c r="B10326">
        <v>2842667</v>
      </c>
      <c r="C10326">
        <v>2842687</v>
      </c>
      <c r="D10326" t="s">
        <v>34294</v>
      </c>
      <c r="E10326" t="s">
        <v>90</v>
      </c>
      <c r="F10326" t="s">
        <v>15</v>
      </c>
      <c r="G10326" t="s">
        <v>23</v>
      </c>
      <c r="H10326">
        <v>70</v>
      </c>
      <c r="I10326" t="s">
        <v>34304</v>
      </c>
      <c r="J10326" t="s">
        <v>34305</v>
      </c>
      <c r="K10326" t="s">
        <v>34306</v>
      </c>
      <c r="L10326" t="s">
        <v>77919</v>
      </c>
    </row>
    <row r="10327" spans="1:12" x14ac:dyDescent="0.15">
      <c r="A10327" t="s">
        <v>12</v>
      </c>
      <c r="B10327">
        <v>2844474</v>
      </c>
      <c r="C10327">
        <v>2844494</v>
      </c>
      <c r="D10327" t="s">
        <v>34307</v>
      </c>
      <c r="E10327" t="s">
        <v>90</v>
      </c>
      <c r="F10327" t="s">
        <v>76</v>
      </c>
      <c r="G10327" t="s">
        <v>32</v>
      </c>
      <c r="H10327">
        <v>1</v>
      </c>
      <c r="I10327" t="s">
        <v>34308</v>
      </c>
      <c r="J10327" t="s">
        <v>34309</v>
      </c>
      <c r="K10327" t="s">
        <v>34310</v>
      </c>
      <c r="L10327" t="s">
        <v>77917</v>
      </c>
    </row>
    <row r="10328" spans="1:12" x14ac:dyDescent="0.15">
      <c r="A10328" t="s">
        <v>12</v>
      </c>
      <c r="B10328">
        <v>2844437</v>
      </c>
      <c r="C10328">
        <v>2844457</v>
      </c>
      <c r="D10328" t="s">
        <v>34307</v>
      </c>
      <c r="E10328" t="s">
        <v>90</v>
      </c>
      <c r="F10328" t="s">
        <v>76</v>
      </c>
      <c r="G10328" t="s">
        <v>23</v>
      </c>
      <c r="H10328">
        <v>38</v>
      </c>
      <c r="I10328" t="s">
        <v>34311</v>
      </c>
      <c r="J10328" t="s">
        <v>34312</v>
      </c>
      <c r="K10328" t="s">
        <v>34313</v>
      </c>
      <c r="L10328" t="s">
        <v>78008</v>
      </c>
    </row>
    <row r="10329" spans="1:12" x14ac:dyDescent="0.15">
      <c r="A10329" t="s">
        <v>12</v>
      </c>
      <c r="B10329">
        <v>2844396</v>
      </c>
      <c r="C10329">
        <v>2844416</v>
      </c>
      <c r="D10329" t="s">
        <v>34307</v>
      </c>
      <c r="E10329" t="s">
        <v>90</v>
      </c>
      <c r="F10329" t="s">
        <v>76</v>
      </c>
      <c r="G10329" t="s">
        <v>16</v>
      </c>
      <c r="H10329">
        <v>79</v>
      </c>
      <c r="I10329" t="s">
        <v>34314</v>
      </c>
      <c r="J10329" t="s">
        <v>34315</v>
      </c>
      <c r="K10329" t="s">
        <v>34316</v>
      </c>
      <c r="L10329" t="s">
        <v>77993</v>
      </c>
    </row>
    <row r="10330" spans="1:12" x14ac:dyDescent="0.15">
      <c r="A10330" t="s">
        <v>12</v>
      </c>
      <c r="B10330">
        <v>2844364</v>
      </c>
      <c r="C10330">
        <v>2844384</v>
      </c>
      <c r="D10330" t="s">
        <v>34307</v>
      </c>
      <c r="E10330" t="s">
        <v>90</v>
      </c>
      <c r="F10330" t="s">
        <v>76</v>
      </c>
      <c r="G10330" t="s">
        <v>23</v>
      </c>
      <c r="H10330">
        <v>111</v>
      </c>
      <c r="I10330" t="s">
        <v>34317</v>
      </c>
      <c r="J10330" t="s">
        <v>34318</v>
      </c>
      <c r="K10330" t="s">
        <v>34319</v>
      </c>
      <c r="L10330" t="s">
        <v>77908</v>
      </c>
    </row>
    <row r="10331" spans="1:12" x14ac:dyDescent="0.15">
      <c r="A10331" t="s">
        <v>12</v>
      </c>
      <c r="B10331">
        <v>2844853</v>
      </c>
      <c r="C10331">
        <v>2844873</v>
      </c>
      <c r="D10331" t="s">
        <v>34320</v>
      </c>
      <c r="E10331" t="s">
        <v>90</v>
      </c>
      <c r="F10331" t="s">
        <v>76</v>
      </c>
      <c r="G10331" t="s">
        <v>16</v>
      </c>
      <c r="H10331">
        <v>9</v>
      </c>
      <c r="I10331" t="s">
        <v>34321</v>
      </c>
      <c r="J10331" t="s">
        <v>34322</v>
      </c>
      <c r="K10331" t="s">
        <v>34323</v>
      </c>
      <c r="L10331" t="s">
        <v>77939</v>
      </c>
    </row>
    <row r="10332" spans="1:12" x14ac:dyDescent="0.15">
      <c r="A10332" t="s">
        <v>12</v>
      </c>
      <c r="B10332">
        <v>2844832</v>
      </c>
      <c r="C10332">
        <v>2844852</v>
      </c>
      <c r="D10332" t="s">
        <v>34320</v>
      </c>
      <c r="E10332" t="s">
        <v>90</v>
      </c>
      <c r="F10332" t="s">
        <v>76</v>
      </c>
      <c r="G10332" t="s">
        <v>16</v>
      </c>
      <c r="H10332">
        <v>30</v>
      </c>
      <c r="I10332" t="s">
        <v>34324</v>
      </c>
      <c r="J10332" t="s">
        <v>34325</v>
      </c>
      <c r="K10332" t="s">
        <v>34326</v>
      </c>
      <c r="L10332" t="s">
        <v>77984</v>
      </c>
    </row>
    <row r="10333" spans="1:12" x14ac:dyDescent="0.15">
      <c r="A10333" t="s">
        <v>12</v>
      </c>
      <c r="B10333">
        <v>2844812</v>
      </c>
      <c r="C10333">
        <v>2844832</v>
      </c>
      <c r="D10333" t="s">
        <v>34320</v>
      </c>
      <c r="E10333" t="s">
        <v>90</v>
      </c>
      <c r="F10333" t="s">
        <v>76</v>
      </c>
      <c r="G10333" t="s">
        <v>16</v>
      </c>
      <c r="H10333">
        <v>50</v>
      </c>
      <c r="I10333" t="s">
        <v>34327</v>
      </c>
      <c r="J10333" t="s">
        <v>34328</v>
      </c>
      <c r="K10333" t="s">
        <v>34329</v>
      </c>
      <c r="L10333" t="s">
        <v>77925</v>
      </c>
    </row>
    <row r="10334" spans="1:12" x14ac:dyDescent="0.15">
      <c r="A10334" t="s">
        <v>12</v>
      </c>
      <c r="B10334">
        <v>2844768</v>
      </c>
      <c r="C10334">
        <v>2844788</v>
      </c>
      <c r="D10334" t="s">
        <v>34320</v>
      </c>
      <c r="E10334" t="s">
        <v>90</v>
      </c>
      <c r="F10334" t="s">
        <v>76</v>
      </c>
      <c r="G10334" t="s">
        <v>16</v>
      </c>
      <c r="H10334">
        <v>94</v>
      </c>
      <c r="I10334" t="s">
        <v>34330</v>
      </c>
      <c r="J10334" t="s">
        <v>34331</v>
      </c>
      <c r="K10334" t="s">
        <v>34332</v>
      </c>
      <c r="L10334" t="s">
        <v>77927</v>
      </c>
    </row>
    <row r="10335" spans="1:12" x14ac:dyDescent="0.15">
      <c r="A10335" t="s">
        <v>12</v>
      </c>
      <c r="B10335">
        <v>2846255</v>
      </c>
      <c r="C10335">
        <v>2846275</v>
      </c>
      <c r="D10335" t="s">
        <v>34333</v>
      </c>
      <c r="E10335" t="s">
        <v>90</v>
      </c>
      <c r="F10335" t="s">
        <v>76</v>
      </c>
      <c r="G10335" t="s">
        <v>32</v>
      </c>
      <c r="H10335">
        <v>1</v>
      </c>
      <c r="I10335" t="s">
        <v>34334</v>
      </c>
      <c r="J10335" t="s">
        <v>34335</v>
      </c>
      <c r="K10335" t="s">
        <v>34336</v>
      </c>
      <c r="L10335" t="s">
        <v>77917</v>
      </c>
    </row>
    <row r="10336" spans="1:12" x14ac:dyDescent="0.15">
      <c r="A10336" t="s">
        <v>12</v>
      </c>
      <c r="B10336">
        <v>2846229</v>
      </c>
      <c r="C10336">
        <v>2846249</v>
      </c>
      <c r="D10336" t="s">
        <v>34333</v>
      </c>
      <c r="E10336" t="s">
        <v>90</v>
      </c>
      <c r="F10336" t="s">
        <v>76</v>
      </c>
      <c r="G10336" t="s">
        <v>16</v>
      </c>
      <c r="H10336">
        <v>27</v>
      </c>
      <c r="I10336" t="s">
        <v>34337</v>
      </c>
      <c r="J10336" t="s">
        <v>34338</v>
      </c>
      <c r="K10336" t="s">
        <v>34339</v>
      </c>
      <c r="L10336" t="s">
        <v>78013</v>
      </c>
    </row>
    <row r="10337" spans="1:12" x14ac:dyDescent="0.15">
      <c r="A10337" t="s">
        <v>12</v>
      </c>
      <c r="B10337">
        <v>2846153</v>
      </c>
      <c r="C10337">
        <v>2846173</v>
      </c>
      <c r="D10337" t="s">
        <v>34333</v>
      </c>
      <c r="E10337" t="s">
        <v>90</v>
      </c>
      <c r="F10337" t="s">
        <v>76</v>
      </c>
      <c r="G10337" t="s">
        <v>23</v>
      </c>
      <c r="H10337">
        <v>103</v>
      </c>
      <c r="I10337" t="s">
        <v>34340</v>
      </c>
      <c r="J10337" t="s">
        <v>34341</v>
      </c>
      <c r="K10337" t="s">
        <v>34342</v>
      </c>
      <c r="L10337" t="s">
        <v>77937</v>
      </c>
    </row>
    <row r="10338" spans="1:12" x14ac:dyDescent="0.15">
      <c r="A10338" t="s">
        <v>12</v>
      </c>
      <c r="B10338">
        <v>2846129</v>
      </c>
      <c r="C10338">
        <v>2846149</v>
      </c>
      <c r="D10338" t="s">
        <v>34333</v>
      </c>
      <c r="E10338" t="s">
        <v>90</v>
      </c>
      <c r="F10338" t="s">
        <v>76</v>
      </c>
      <c r="G10338" t="s">
        <v>32</v>
      </c>
      <c r="H10338">
        <v>127</v>
      </c>
      <c r="I10338" t="s">
        <v>34343</v>
      </c>
      <c r="J10338" t="s">
        <v>34344</v>
      </c>
      <c r="K10338" t="s">
        <v>34345</v>
      </c>
      <c r="L10338" t="s">
        <v>78026</v>
      </c>
    </row>
    <row r="10339" spans="1:12" x14ac:dyDescent="0.15">
      <c r="A10339" t="s">
        <v>12</v>
      </c>
      <c r="B10339">
        <v>2847206</v>
      </c>
      <c r="C10339">
        <v>2847226</v>
      </c>
      <c r="D10339" t="s">
        <v>34346</v>
      </c>
      <c r="E10339" t="s">
        <v>90</v>
      </c>
      <c r="F10339" t="s">
        <v>76</v>
      </c>
      <c r="G10339" t="s">
        <v>36</v>
      </c>
      <c r="H10339">
        <v>7</v>
      </c>
      <c r="I10339" t="s">
        <v>34347</v>
      </c>
      <c r="J10339" t="s">
        <v>34348</v>
      </c>
      <c r="K10339" t="s">
        <v>34349</v>
      </c>
      <c r="L10339" t="s">
        <v>77909</v>
      </c>
    </row>
    <row r="10340" spans="1:12" x14ac:dyDescent="0.15">
      <c r="A10340" t="s">
        <v>12</v>
      </c>
      <c r="B10340">
        <v>2847184</v>
      </c>
      <c r="C10340">
        <v>2847204</v>
      </c>
      <c r="D10340" t="s">
        <v>34346</v>
      </c>
      <c r="E10340" t="s">
        <v>90</v>
      </c>
      <c r="F10340" t="s">
        <v>76</v>
      </c>
      <c r="G10340" t="s">
        <v>16</v>
      </c>
      <c r="H10340">
        <v>29</v>
      </c>
      <c r="I10340" t="s">
        <v>34350</v>
      </c>
      <c r="J10340" t="s">
        <v>34351</v>
      </c>
      <c r="K10340" t="s">
        <v>34352</v>
      </c>
      <c r="L10340" t="s">
        <v>77921</v>
      </c>
    </row>
    <row r="10341" spans="1:12" x14ac:dyDescent="0.15">
      <c r="A10341" t="s">
        <v>12</v>
      </c>
      <c r="B10341">
        <v>2847143</v>
      </c>
      <c r="C10341">
        <v>2847163</v>
      </c>
      <c r="D10341" t="s">
        <v>34346</v>
      </c>
      <c r="E10341" t="s">
        <v>90</v>
      </c>
      <c r="F10341" t="s">
        <v>76</v>
      </c>
      <c r="G10341" t="s">
        <v>32</v>
      </c>
      <c r="H10341">
        <v>70</v>
      </c>
      <c r="I10341" t="s">
        <v>34353</v>
      </c>
      <c r="J10341" t="s">
        <v>34354</v>
      </c>
      <c r="K10341" t="s">
        <v>34355</v>
      </c>
      <c r="L10341" t="s">
        <v>77919</v>
      </c>
    </row>
    <row r="10342" spans="1:12" x14ac:dyDescent="0.15">
      <c r="A10342" t="s">
        <v>12</v>
      </c>
      <c r="B10342">
        <v>2847113</v>
      </c>
      <c r="C10342">
        <v>2847133</v>
      </c>
      <c r="D10342" t="s">
        <v>34346</v>
      </c>
      <c r="E10342" t="s">
        <v>90</v>
      </c>
      <c r="F10342" t="s">
        <v>76</v>
      </c>
      <c r="G10342" t="s">
        <v>32</v>
      </c>
      <c r="H10342">
        <v>100</v>
      </c>
      <c r="I10342" t="s">
        <v>34356</v>
      </c>
      <c r="J10342" t="s">
        <v>34357</v>
      </c>
      <c r="K10342" t="s">
        <v>34358</v>
      </c>
      <c r="L10342" t="s">
        <v>77953</v>
      </c>
    </row>
    <row r="10343" spans="1:12" x14ac:dyDescent="0.15">
      <c r="A10343" t="s">
        <v>12</v>
      </c>
      <c r="B10343">
        <v>2847590</v>
      </c>
      <c r="C10343">
        <v>2847610</v>
      </c>
      <c r="D10343" t="s">
        <v>34359</v>
      </c>
      <c r="E10343" t="s">
        <v>90</v>
      </c>
      <c r="F10343" t="s">
        <v>76</v>
      </c>
      <c r="G10343" t="s">
        <v>16</v>
      </c>
      <c r="H10343">
        <v>12</v>
      </c>
      <c r="I10343" t="s">
        <v>34360</v>
      </c>
      <c r="J10343" t="s">
        <v>34361</v>
      </c>
      <c r="K10343" t="s">
        <v>34362</v>
      </c>
      <c r="L10343" t="s">
        <v>77991</v>
      </c>
    </row>
    <row r="10344" spans="1:12" x14ac:dyDescent="0.15">
      <c r="A10344" t="s">
        <v>12</v>
      </c>
      <c r="B10344">
        <v>2847566</v>
      </c>
      <c r="C10344">
        <v>2847586</v>
      </c>
      <c r="D10344" t="s">
        <v>34359</v>
      </c>
      <c r="E10344" t="s">
        <v>90</v>
      </c>
      <c r="F10344" t="s">
        <v>76</v>
      </c>
      <c r="G10344" t="s">
        <v>16</v>
      </c>
      <c r="H10344">
        <v>36</v>
      </c>
      <c r="I10344" t="s">
        <v>34363</v>
      </c>
      <c r="J10344" t="s">
        <v>34364</v>
      </c>
      <c r="K10344" t="s">
        <v>34365</v>
      </c>
      <c r="L10344" t="s">
        <v>78003</v>
      </c>
    </row>
    <row r="10345" spans="1:12" x14ac:dyDescent="0.15">
      <c r="A10345" t="s">
        <v>12</v>
      </c>
      <c r="B10345">
        <v>2847532</v>
      </c>
      <c r="C10345">
        <v>2847552</v>
      </c>
      <c r="D10345" t="s">
        <v>34359</v>
      </c>
      <c r="E10345" t="s">
        <v>90</v>
      </c>
      <c r="F10345" t="s">
        <v>76</v>
      </c>
      <c r="G10345" t="s">
        <v>16</v>
      </c>
      <c r="H10345">
        <v>70</v>
      </c>
      <c r="I10345" t="s">
        <v>34366</v>
      </c>
      <c r="J10345" t="s">
        <v>34367</v>
      </c>
      <c r="K10345" t="s">
        <v>34368</v>
      </c>
      <c r="L10345" t="s">
        <v>77919</v>
      </c>
    </row>
    <row r="10346" spans="1:12" x14ac:dyDescent="0.15">
      <c r="A10346" t="s">
        <v>12</v>
      </c>
      <c r="B10346">
        <v>2847472</v>
      </c>
      <c r="C10346">
        <v>2847492</v>
      </c>
      <c r="D10346" t="s">
        <v>34359</v>
      </c>
      <c r="E10346" t="s">
        <v>90</v>
      </c>
      <c r="F10346" t="s">
        <v>76</v>
      </c>
      <c r="G10346" t="s">
        <v>36</v>
      </c>
      <c r="H10346">
        <v>130</v>
      </c>
      <c r="I10346" t="s">
        <v>34369</v>
      </c>
      <c r="J10346" t="s">
        <v>34370</v>
      </c>
      <c r="K10346" t="s">
        <v>34371</v>
      </c>
      <c r="L10346" t="s">
        <v>77998</v>
      </c>
    </row>
    <row r="10347" spans="1:12" x14ac:dyDescent="0.15">
      <c r="A10347" t="s">
        <v>12</v>
      </c>
      <c r="B10347">
        <v>2848312</v>
      </c>
      <c r="C10347">
        <v>2848332</v>
      </c>
      <c r="D10347" t="s">
        <v>34372</v>
      </c>
      <c r="E10347" t="s">
        <v>90</v>
      </c>
      <c r="F10347" t="s">
        <v>76</v>
      </c>
      <c r="G10347" t="s">
        <v>32</v>
      </c>
      <c r="H10347">
        <v>1</v>
      </c>
      <c r="I10347" t="s">
        <v>34373</v>
      </c>
      <c r="J10347" t="s">
        <v>34374</v>
      </c>
      <c r="K10347" t="s">
        <v>34375</v>
      </c>
      <c r="L10347" t="s">
        <v>77917</v>
      </c>
    </row>
    <row r="10348" spans="1:12" x14ac:dyDescent="0.15">
      <c r="A10348" t="s">
        <v>12</v>
      </c>
      <c r="B10348">
        <v>2848288</v>
      </c>
      <c r="C10348">
        <v>2848308</v>
      </c>
      <c r="D10348" t="s">
        <v>34372</v>
      </c>
      <c r="E10348" t="s">
        <v>90</v>
      </c>
      <c r="F10348" t="s">
        <v>76</v>
      </c>
      <c r="G10348" t="s">
        <v>23</v>
      </c>
      <c r="H10348">
        <v>25</v>
      </c>
      <c r="I10348" t="s">
        <v>34376</v>
      </c>
      <c r="J10348" t="s">
        <v>34377</v>
      </c>
      <c r="K10348" t="s">
        <v>34378</v>
      </c>
      <c r="L10348" t="s">
        <v>78012</v>
      </c>
    </row>
    <row r="10349" spans="1:12" x14ac:dyDescent="0.15">
      <c r="A10349" t="s">
        <v>12</v>
      </c>
      <c r="B10349">
        <v>2848267</v>
      </c>
      <c r="C10349">
        <v>2848287</v>
      </c>
      <c r="D10349" t="s">
        <v>34372</v>
      </c>
      <c r="E10349" t="s">
        <v>90</v>
      </c>
      <c r="F10349" t="s">
        <v>76</v>
      </c>
      <c r="G10349" t="s">
        <v>36</v>
      </c>
      <c r="H10349">
        <v>46</v>
      </c>
      <c r="I10349" t="s">
        <v>34379</v>
      </c>
      <c r="J10349" t="s">
        <v>34380</v>
      </c>
      <c r="K10349" t="s">
        <v>34381</v>
      </c>
      <c r="L10349" t="s">
        <v>78004</v>
      </c>
    </row>
    <row r="10350" spans="1:12" x14ac:dyDescent="0.15">
      <c r="A10350" t="s">
        <v>12</v>
      </c>
      <c r="B10350">
        <v>2848236</v>
      </c>
      <c r="C10350">
        <v>2848256</v>
      </c>
      <c r="D10350" t="s">
        <v>34372</v>
      </c>
      <c r="E10350" t="s">
        <v>90</v>
      </c>
      <c r="F10350" t="s">
        <v>76</v>
      </c>
      <c r="G10350" t="s">
        <v>16</v>
      </c>
      <c r="H10350">
        <v>77</v>
      </c>
      <c r="I10350" t="s">
        <v>34382</v>
      </c>
      <c r="J10350" t="s">
        <v>34383</v>
      </c>
      <c r="K10350" t="s">
        <v>34384</v>
      </c>
      <c r="L10350" t="s">
        <v>77960</v>
      </c>
    </row>
    <row r="10351" spans="1:12" x14ac:dyDescent="0.15">
      <c r="A10351" t="s">
        <v>12</v>
      </c>
      <c r="B10351">
        <v>2849280</v>
      </c>
      <c r="C10351">
        <v>2849300</v>
      </c>
      <c r="D10351" t="s">
        <v>34385</v>
      </c>
      <c r="E10351" t="s">
        <v>90</v>
      </c>
      <c r="F10351" t="s">
        <v>76</v>
      </c>
      <c r="G10351" t="s">
        <v>32</v>
      </c>
      <c r="H10351">
        <v>1</v>
      </c>
      <c r="I10351" t="s">
        <v>34386</v>
      </c>
      <c r="J10351" t="s">
        <v>34387</v>
      </c>
      <c r="K10351" t="s">
        <v>34388</v>
      </c>
      <c r="L10351" t="s">
        <v>77917</v>
      </c>
    </row>
    <row r="10352" spans="1:12" x14ac:dyDescent="0.15">
      <c r="A10352" t="s">
        <v>12</v>
      </c>
      <c r="B10352">
        <v>2849259</v>
      </c>
      <c r="C10352">
        <v>2849279</v>
      </c>
      <c r="D10352" t="s">
        <v>34385</v>
      </c>
      <c r="E10352" t="s">
        <v>90</v>
      </c>
      <c r="F10352" t="s">
        <v>76</v>
      </c>
      <c r="G10352" t="s">
        <v>32</v>
      </c>
      <c r="H10352">
        <v>22</v>
      </c>
      <c r="I10352" t="s">
        <v>34389</v>
      </c>
      <c r="J10352" t="s">
        <v>34390</v>
      </c>
      <c r="K10352" t="s">
        <v>34391</v>
      </c>
      <c r="L10352" t="s">
        <v>77948</v>
      </c>
    </row>
    <row r="10353" spans="1:12" x14ac:dyDescent="0.15">
      <c r="A10353" t="s">
        <v>12</v>
      </c>
      <c r="B10353">
        <v>2849231</v>
      </c>
      <c r="C10353">
        <v>2849251</v>
      </c>
      <c r="D10353" t="s">
        <v>34385</v>
      </c>
      <c r="E10353" t="s">
        <v>90</v>
      </c>
      <c r="F10353" t="s">
        <v>76</v>
      </c>
      <c r="G10353" t="s">
        <v>16</v>
      </c>
      <c r="H10353">
        <v>50</v>
      </c>
      <c r="I10353" t="s">
        <v>34392</v>
      </c>
      <c r="J10353" t="s">
        <v>34393</v>
      </c>
      <c r="K10353" t="s">
        <v>34394</v>
      </c>
      <c r="L10353" t="s">
        <v>77925</v>
      </c>
    </row>
    <row r="10354" spans="1:12" x14ac:dyDescent="0.15">
      <c r="A10354" t="s">
        <v>12</v>
      </c>
      <c r="B10354">
        <v>2849206</v>
      </c>
      <c r="C10354">
        <v>2849226</v>
      </c>
      <c r="D10354" t="s">
        <v>34385</v>
      </c>
      <c r="E10354" t="s">
        <v>90</v>
      </c>
      <c r="F10354" t="s">
        <v>76</v>
      </c>
      <c r="G10354" t="s">
        <v>36</v>
      </c>
      <c r="H10354">
        <v>75</v>
      </c>
      <c r="I10354" t="s">
        <v>34395</v>
      </c>
      <c r="J10354" t="s">
        <v>34396</v>
      </c>
      <c r="K10354" t="s">
        <v>34397</v>
      </c>
      <c r="L10354" t="s">
        <v>78027</v>
      </c>
    </row>
    <row r="10355" spans="1:12" x14ac:dyDescent="0.15">
      <c r="A10355" t="s">
        <v>12</v>
      </c>
      <c r="B10355">
        <v>2852163</v>
      </c>
      <c r="C10355">
        <v>2852183</v>
      </c>
      <c r="D10355" t="s">
        <v>34398</v>
      </c>
      <c r="E10355" t="s">
        <v>90</v>
      </c>
      <c r="F10355" t="s">
        <v>76</v>
      </c>
      <c r="G10355" t="s">
        <v>36</v>
      </c>
      <c r="H10355">
        <v>17</v>
      </c>
      <c r="I10355" t="s">
        <v>34399</v>
      </c>
      <c r="J10355" t="s">
        <v>34400</v>
      </c>
      <c r="K10355" t="s">
        <v>34401</v>
      </c>
      <c r="L10355" t="s">
        <v>77944</v>
      </c>
    </row>
    <row r="10356" spans="1:12" x14ac:dyDescent="0.15">
      <c r="A10356" t="s">
        <v>12</v>
      </c>
      <c r="B10356">
        <v>2852134</v>
      </c>
      <c r="C10356">
        <v>2852154</v>
      </c>
      <c r="D10356" t="s">
        <v>34398</v>
      </c>
      <c r="E10356" t="s">
        <v>90</v>
      </c>
      <c r="F10356" t="s">
        <v>76</v>
      </c>
      <c r="G10356" t="s">
        <v>32</v>
      </c>
      <c r="H10356">
        <v>46</v>
      </c>
      <c r="I10356" t="s">
        <v>34402</v>
      </c>
      <c r="J10356" t="s">
        <v>34403</v>
      </c>
      <c r="K10356" t="s">
        <v>34404</v>
      </c>
      <c r="L10356" t="s">
        <v>78004</v>
      </c>
    </row>
    <row r="10357" spans="1:12" x14ac:dyDescent="0.15">
      <c r="A10357" t="s">
        <v>12</v>
      </c>
      <c r="B10357">
        <v>2852108</v>
      </c>
      <c r="C10357">
        <v>2852128</v>
      </c>
      <c r="D10357" t="s">
        <v>34398</v>
      </c>
      <c r="E10357" t="s">
        <v>90</v>
      </c>
      <c r="F10357" t="s">
        <v>76</v>
      </c>
      <c r="G10357" t="s">
        <v>16</v>
      </c>
      <c r="H10357">
        <v>72</v>
      </c>
      <c r="I10357" t="s">
        <v>34405</v>
      </c>
      <c r="J10357" t="s">
        <v>34406</v>
      </c>
      <c r="K10357" t="s">
        <v>34407</v>
      </c>
      <c r="L10357" t="s">
        <v>78066</v>
      </c>
    </row>
    <row r="10358" spans="1:12" x14ac:dyDescent="0.15">
      <c r="A10358" t="s">
        <v>12</v>
      </c>
      <c r="B10358">
        <v>2852073</v>
      </c>
      <c r="C10358">
        <v>2852093</v>
      </c>
      <c r="D10358" t="s">
        <v>34398</v>
      </c>
      <c r="E10358" t="s">
        <v>90</v>
      </c>
      <c r="F10358" t="s">
        <v>76</v>
      </c>
      <c r="G10358" t="s">
        <v>32</v>
      </c>
      <c r="H10358">
        <v>107</v>
      </c>
      <c r="I10358" t="s">
        <v>34408</v>
      </c>
      <c r="J10358" t="s">
        <v>34409</v>
      </c>
      <c r="K10358" t="s">
        <v>34410</v>
      </c>
      <c r="L10358" t="s">
        <v>77983</v>
      </c>
    </row>
    <row r="10359" spans="1:12" x14ac:dyDescent="0.15">
      <c r="A10359" t="s">
        <v>12</v>
      </c>
      <c r="B10359">
        <v>2854018</v>
      </c>
      <c r="C10359">
        <v>2854038</v>
      </c>
      <c r="D10359" t="s">
        <v>34411</v>
      </c>
      <c r="E10359" t="s">
        <v>90</v>
      </c>
      <c r="F10359" t="s">
        <v>76</v>
      </c>
      <c r="G10359" t="s">
        <v>32</v>
      </c>
      <c r="H10359">
        <v>1</v>
      </c>
      <c r="I10359" t="s">
        <v>34412</v>
      </c>
      <c r="J10359" t="s">
        <v>34413</v>
      </c>
      <c r="K10359" t="s">
        <v>34414</v>
      </c>
      <c r="L10359" t="s">
        <v>77917</v>
      </c>
    </row>
    <row r="10360" spans="1:12" x14ac:dyDescent="0.15">
      <c r="A10360" t="s">
        <v>12</v>
      </c>
      <c r="B10360">
        <v>2853981</v>
      </c>
      <c r="C10360">
        <v>2854001</v>
      </c>
      <c r="D10360" t="s">
        <v>34411</v>
      </c>
      <c r="E10360" t="s">
        <v>90</v>
      </c>
      <c r="F10360" t="s">
        <v>76</v>
      </c>
      <c r="G10360" t="s">
        <v>36</v>
      </c>
      <c r="H10360">
        <v>38</v>
      </c>
      <c r="I10360" t="s">
        <v>34415</v>
      </c>
      <c r="J10360" t="s">
        <v>34416</v>
      </c>
      <c r="K10360" t="s">
        <v>34417</v>
      </c>
      <c r="L10360" t="s">
        <v>78008</v>
      </c>
    </row>
    <row r="10361" spans="1:12" x14ac:dyDescent="0.15">
      <c r="A10361" t="s">
        <v>12</v>
      </c>
      <c r="B10361">
        <v>2853948</v>
      </c>
      <c r="C10361">
        <v>2853968</v>
      </c>
      <c r="D10361" t="s">
        <v>34411</v>
      </c>
      <c r="E10361" t="s">
        <v>90</v>
      </c>
      <c r="F10361" t="s">
        <v>76</v>
      </c>
      <c r="G10361" t="s">
        <v>16</v>
      </c>
      <c r="H10361">
        <v>71</v>
      </c>
      <c r="I10361" t="s">
        <v>34418</v>
      </c>
      <c r="J10361" t="s">
        <v>34419</v>
      </c>
      <c r="K10361" t="s">
        <v>34420</v>
      </c>
      <c r="L10361" t="s">
        <v>77969</v>
      </c>
    </row>
    <row r="10362" spans="1:12" x14ac:dyDescent="0.15">
      <c r="A10362" t="s">
        <v>12</v>
      </c>
      <c r="B10362">
        <v>2853917</v>
      </c>
      <c r="C10362">
        <v>2853937</v>
      </c>
      <c r="D10362" t="s">
        <v>34411</v>
      </c>
      <c r="E10362" t="s">
        <v>90</v>
      </c>
      <c r="F10362" t="s">
        <v>76</v>
      </c>
      <c r="G10362" t="s">
        <v>32</v>
      </c>
      <c r="H10362">
        <v>102</v>
      </c>
      <c r="I10362" t="s">
        <v>34421</v>
      </c>
      <c r="J10362" t="s">
        <v>34422</v>
      </c>
      <c r="K10362" t="s">
        <v>34423</v>
      </c>
      <c r="L10362" t="s">
        <v>77933</v>
      </c>
    </row>
    <row r="10363" spans="1:12" x14ac:dyDescent="0.15">
      <c r="A10363" t="s">
        <v>12</v>
      </c>
      <c r="B10363">
        <v>2855601</v>
      </c>
      <c r="C10363">
        <v>2855621</v>
      </c>
      <c r="D10363" t="s">
        <v>34424</v>
      </c>
      <c r="E10363" t="s">
        <v>90</v>
      </c>
      <c r="F10363" t="s">
        <v>76</v>
      </c>
      <c r="G10363" t="s">
        <v>16</v>
      </c>
      <c r="H10363">
        <v>8</v>
      </c>
      <c r="I10363" t="s">
        <v>34425</v>
      </c>
      <c r="J10363" t="s">
        <v>34426</v>
      </c>
      <c r="K10363" t="s">
        <v>34427</v>
      </c>
      <c r="L10363" t="s">
        <v>77955</v>
      </c>
    </row>
    <row r="10364" spans="1:12" x14ac:dyDescent="0.15">
      <c r="A10364" t="s">
        <v>12</v>
      </c>
      <c r="B10364">
        <v>2855581</v>
      </c>
      <c r="C10364">
        <v>2855601</v>
      </c>
      <c r="D10364" t="s">
        <v>34424</v>
      </c>
      <c r="E10364" t="s">
        <v>90</v>
      </c>
      <c r="F10364" t="s">
        <v>76</v>
      </c>
      <c r="G10364" t="s">
        <v>36</v>
      </c>
      <c r="H10364">
        <v>28</v>
      </c>
      <c r="I10364" t="s">
        <v>34428</v>
      </c>
      <c r="J10364" t="s">
        <v>34429</v>
      </c>
      <c r="K10364" t="s">
        <v>34430</v>
      </c>
      <c r="L10364" t="s">
        <v>77956</v>
      </c>
    </row>
    <row r="10365" spans="1:12" x14ac:dyDescent="0.15">
      <c r="A10365" t="s">
        <v>12</v>
      </c>
      <c r="B10365">
        <v>2855521</v>
      </c>
      <c r="C10365">
        <v>2855541</v>
      </c>
      <c r="D10365" t="s">
        <v>34424</v>
      </c>
      <c r="E10365" t="s">
        <v>90</v>
      </c>
      <c r="F10365" t="s">
        <v>76</v>
      </c>
      <c r="G10365" t="s">
        <v>36</v>
      </c>
      <c r="H10365">
        <v>88</v>
      </c>
      <c r="I10365" t="s">
        <v>34431</v>
      </c>
      <c r="J10365" t="s">
        <v>34432</v>
      </c>
      <c r="K10365" t="s">
        <v>34433</v>
      </c>
      <c r="L10365" t="s">
        <v>77923</v>
      </c>
    </row>
    <row r="10366" spans="1:12" x14ac:dyDescent="0.15">
      <c r="A10366" t="s">
        <v>12</v>
      </c>
      <c r="B10366">
        <v>2855481</v>
      </c>
      <c r="C10366">
        <v>2855501</v>
      </c>
      <c r="D10366" t="s">
        <v>34424</v>
      </c>
      <c r="E10366" t="s">
        <v>90</v>
      </c>
      <c r="F10366" t="s">
        <v>76</v>
      </c>
      <c r="G10366" t="s">
        <v>23</v>
      </c>
      <c r="H10366">
        <v>128</v>
      </c>
      <c r="I10366" t="s">
        <v>34434</v>
      </c>
      <c r="J10366" t="s">
        <v>34435</v>
      </c>
      <c r="K10366" t="s">
        <v>34436</v>
      </c>
      <c r="L10366" t="s">
        <v>77934</v>
      </c>
    </row>
    <row r="10367" spans="1:12" x14ac:dyDescent="0.15">
      <c r="A10367" t="s">
        <v>12</v>
      </c>
      <c r="B10367">
        <v>2855927</v>
      </c>
      <c r="C10367">
        <v>2855947</v>
      </c>
      <c r="D10367" t="s">
        <v>34437</v>
      </c>
      <c r="E10367" t="s">
        <v>90</v>
      </c>
      <c r="F10367" t="s">
        <v>76</v>
      </c>
      <c r="G10367" t="s">
        <v>23</v>
      </c>
      <c r="H10367">
        <v>11</v>
      </c>
      <c r="I10367" t="s">
        <v>34438</v>
      </c>
      <c r="J10367" t="s">
        <v>34439</v>
      </c>
      <c r="K10367" t="s">
        <v>34440</v>
      </c>
      <c r="L10367" t="s">
        <v>77974</v>
      </c>
    </row>
    <row r="10368" spans="1:12" x14ac:dyDescent="0.15">
      <c r="A10368" t="s">
        <v>12</v>
      </c>
      <c r="B10368">
        <v>2855860</v>
      </c>
      <c r="C10368">
        <v>2855880</v>
      </c>
      <c r="D10368" t="s">
        <v>34437</v>
      </c>
      <c r="E10368" t="s">
        <v>90</v>
      </c>
      <c r="F10368" t="s">
        <v>76</v>
      </c>
      <c r="G10368" t="s">
        <v>16</v>
      </c>
      <c r="H10368">
        <v>78</v>
      </c>
      <c r="I10368" t="s">
        <v>34441</v>
      </c>
      <c r="J10368" t="s">
        <v>34442</v>
      </c>
      <c r="K10368" t="s">
        <v>34443</v>
      </c>
      <c r="L10368" t="s">
        <v>78000</v>
      </c>
    </row>
    <row r="10369" spans="1:12" x14ac:dyDescent="0.15">
      <c r="A10369" t="s">
        <v>12</v>
      </c>
      <c r="B10369">
        <v>2855832</v>
      </c>
      <c r="C10369">
        <v>2855852</v>
      </c>
      <c r="D10369" t="s">
        <v>34437</v>
      </c>
      <c r="E10369" t="s">
        <v>90</v>
      </c>
      <c r="F10369" t="s">
        <v>76</v>
      </c>
      <c r="G10369" t="s">
        <v>32</v>
      </c>
      <c r="H10369">
        <v>106</v>
      </c>
      <c r="I10369" t="s">
        <v>34444</v>
      </c>
      <c r="J10369" t="s">
        <v>34445</v>
      </c>
      <c r="K10369" t="s">
        <v>34446</v>
      </c>
      <c r="L10369" t="s">
        <v>77914</v>
      </c>
    </row>
    <row r="10370" spans="1:12" x14ac:dyDescent="0.15">
      <c r="A10370" t="s">
        <v>12</v>
      </c>
      <c r="B10370">
        <v>2855799</v>
      </c>
      <c r="C10370">
        <v>2855819</v>
      </c>
      <c r="D10370" t="s">
        <v>34437</v>
      </c>
      <c r="E10370" t="s">
        <v>90</v>
      </c>
      <c r="F10370" t="s">
        <v>76</v>
      </c>
      <c r="G10370" t="s">
        <v>36</v>
      </c>
      <c r="H10370">
        <v>139</v>
      </c>
      <c r="I10370" t="s">
        <v>34447</v>
      </c>
      <c r="J10370" t="s">
        <v>34448</v>
      </c>
      <c r="K10370" t="s">
        <v>34449</v>
      </c>
      <c r="L10370" t="s">
        <v>78029</v>
      </c>
    </row>
    <row r="10371" spans="1:12" x14ac:dyDescent="0.15">
      <c r="A10371" t="s">
        <v>12</v>
      </c>
      <c r="B10371">
        <v>2856387</v>
      </c>
      <c r="C10371">
        <v>2856407</v>
      </c>
      <c r="D10371" t="s">
        <v>34450</v>
      </c>
      <c r="E10371" t="s">
        <v>90</v>
      </c>
      <c r="F10371" t="s">
        <v>76</v>
      </c>
      <c r="G10371" t="s">
        <v>32</v>
      </c>
      <c r="H10371">
        <v>1</v>
      </c>
      <c r="I10371" t="s">
        <v>34451</v>
      </c>
      <c r="J10371" t="s">
        <v>34452</v>
      </c>
      <c r="K10371" t="s">
        <v>34453</v>
      </c>
      <c r="L10371" t="s">
        <v>77917</v>
      </c>
    </row>
    <row r="10372" spans="1:12" x14ac:dyDescent="0.15">
      <c r="A10372" t="s">
        <v>12</v>
      </c>
      <c r="B10372">
        <v>2856363</v>
      </c>
      <c r="C10372">
        <v>2856383</v>
      </c>
      <c r="D10372" t="s">
        <v>34450</v>
      </c>
      <c r="E10372" t="s">
        <v>90</v>
      </c>
      <c r="F10372" t="s">
        <v>76</v>
      </c>
      <c r="G10372" t="s">
        <v>36</v>
      </c>
      <c r="H10372">
        <v>25</v>
      </c>
      <c r="I10372" t="s">
        <v>34454</v>
      </c>
      <c r="J10372" t="s">
        <v>34455</v>
      </c>
      <c r="K10372" t="s">
        <v>34456</v>
      </c>
      <c r="L10372" t="s">
        <v>78012</v>
      </c>
    </row>
    <row r="10373" spans="1:12" x14ac:dyDescent="0.15">
      <c r="A10373" t="s">
        <v>12</v>
      </c>
      <c r="B10373">
        <v>2856342</v>
      </c>
      <c r="C10373">
        <v>2856362</v>
      </c>
      <c r="D10373" t="s">
        <v>34450</v>
      </c>
      <c r="E10373" t="s">
        <v>90</v>
      </c>
      <c r="F10373" t="s">
        <v>76</v>
      </c>
      <c r="G10373" t="s">
        <v>32</v>
      </c>
      <c r="H10373">
        <v>46</v>
      </c>
      <c r="I10373" t="s">
        <v>34457</v>
      </c>
      <c r="J10373" t="s">
        <v>34458</v>
      </c>
      <c r="K10373" t="s">
        <v>34459</v>
      </c>
      <c r="L10373" t="s">
        <v>78004</v>
      </c>
    </row>
    <row r="10374" spans="1:12" x14ac:dyDescent="0.15">
      <c r="A10374" t="s">
        <v>12</v>
      </c>
      <c r="B10374">
        <v>2856316</v>
      </c>
      <c r="C10374">
        <v>2856336</v>
      </c>
      <c r="D10374" t="s">
        <v>34450</v>
      </c>
      <c r="E10374" t="s">
        <v>90</v>
      </c>
      <c r="F10374" t="s">
        <v>76</v>
      </c>
      <c r="G10374" t="s">
        <v>36</v>
      </c>
      <c r="H10374">
        <v>72</v>
      </c>
      <c r="I10374" t="s">
        <v>34460</v>
      </c>
      <c r="J10374" t="s">
        <v>34461</v>
      </c>
      <c r="K10374" t="s">
        <v>34462</v>
      </c>
      <c r="L10374" t="s">
        <v>78066</v>
      </c>
    </row>
    <row r="10375" spans="1:12" x14ac:dyDescent="0.15">
      <c r="A10375" t="s">
        <v>12</v>
      </c>
      <c r="B10375">
        <v>2856625</v>
      </c>
      <c r="C10375">
        <v>2856645</v>
      </c>
      <c r="D10375" t="s">
        <v>34463</v>
      </c>
      <c r="E10375" t="s">
        <v>90</v>
      </c>
      <c r="F10375" t="s">
        <v>76</v>
      </c>
      <c r="G10375" t="s">
        <v>36</v>
      </c>
      <c r="H10375">
        <v>13</v>
      </c>
      <c r="I10375" t="s">
        <v>34464</v>
      </c>
      <c r="J10375" t="s">
        <v>34465</v>
      </c>
      <c r="K10375" t="s">
        <v>34466</v>
      </c>
      <c r="L10375" t="s">
        <v>77935</v>
      </c>
    </row>
    <row r="10376" spans="1:12" x14ac:dyDescent="0.15">
      <c r="A10376" t="s">
        <v>12</v>
      </c>
      <c r="B10376">
        <v>2856587</v>
      </c>
      <c r="C10376">
        <v>2856607</v>
      </c>
      <c r="D10376" t="s">
        <v>34463</v>
      </c>
      <c r="E10376" t="s">
        <v>90</v>
      </c>
      <c r="F10376" t="s">
        <v>76</v>
      </c>
      <c r="G10376" t="s">
        <v>23</v>
      </c>
      <c r="H10376">
        <v>51</v>
      </c>
      <c r="I10376" t="s">
        <v>34467</v>
      </c>
      <c r="J10376" t="s">
        <v>34468</v>
      </c>
      <c r="K10376" t="s">
        <v>34469</v>
      </c>
      <c r="L10376" t="s">
        <v>78023</v>
      </c>
    </row>
    <row r="10377" spans="1:12" x14ac:dyDescent="0.15">
      <c r="A10377" t="s">
        <v>12</v>
      </c>
      <c r="B10377">
        <v>2856567</v>
      </c>
      <c r="C10377">
        <v>2856587</v>
      </c>
      <c r="D10377" t="s">
        <v>34463</v>
      </c>
      <c r="E10377" t="s">
        <v>90</v>
      </c>
      <c r="F10377" t="s">
        <v>76</v>
      </c>
      <c r="G10377" t="s">
        <v>23</v>
      </c>
      <c r="H10377">
        <v>71</v>
      </c>
      <c r="I10377" t="s">
        <v>34470</v>
      </c>
      <c r="J10377" t="s">
        <v>34471</v>
      </c>
      <c r="K10377" t="s">
        <v>34472</v>
      </c>
      <c r="L10377" t="s">
        <v>77969</v>
      </c>
    </row>
    <row r="10378" spans="1:12" x14ac:dyDescent="0.15">
      <c r="A10378" t="s">
        <v>12</v>
      </c>
      <c r="B10378">
        <v>2856543</v>
      </c>
      <c r="C10378">
        <v>2856563</v>
      </c>
      <c r="D10378" t="s">
        <v>34463</v>
      </c>
      <c r="E10378" t="s">
        <v>90</v>
      </c>
      <c r="F10378" t="s">
        <v>76</v>
      </c>
      <c r="G10378" t="s">
        <v>23</v>
      </c>
      <c r="H10378">
        <v>95</v>
      </c>
      <c r="I10378" t="s">
        <v>34473</v>
      </c>
      <c r="J10378" t="s">
        <v>34474</v>
      </c>
      <c r="K10378" t="s">
        <v>34475</v>
      </c>
      <c r="L10378" t="s">
        <v>77920</v>
      </c>
    </row>
    <row r="10379" spans="1:12" x14ac:dyDescent="0.15">
      <c r="A10379" t="s">
        <v>12</v>
      </c>
      <c r="B10379">
        <v>2856990</v>
      </c>
      <c r="C10379">
        <v>2857010</v>
      </c>
      <c r="D10379" t="s">
        <v>34476</v>
      </c>
      <c r="E10379" t="s">
        <v>90</v>
      </c>
      <c r="F10379" t="s">
        <v>76</v>
      </c>
      <c r="G10379" t="s">
        <v>16</v>
      </c>
      <c r="H10379">
        <v>28</v>
      </c>
      <c r="I10379" t="s">
        <v>34477</v>
      </c>
      <c r="J10379" t="s">
        <v>34478</v>
      </c>
      <c r="K10379" t="s">
        <v>34479</v>
      </c>
      <c r="L10379" t="s">
        <v>77956</v>
      </c>
    </row>
    <row r="10380" spans="1:12" x14ac:dyDescent="0.15">
      <c r="A10380" t="s">
        <v>12</v>
      </c>
      <c r="B10380">
        <v>2856954</v>
      </c>
      <c r="C10380">
        <v>2856974</v>
      </c>
      <c r="D10380" t="s">
        <v>34476</v>
      </c>
      <c r="E10380" t="s">
        <v>90</v>
      </c>
      <c r="F10380" t="s">
        <v>76</v>
      </c>
      <c r="G10380" t="s">
        <v>36</v>
      </c>
      <c r="H10380">
        <v>64</v>
      </c>
      <c r="I10380" t="s">
        <v>34480</v>
      </c>
      <c r="J10380" t="s">
        <v>34481</v>
      </c>
      <c r="K10380" t="s">
        <v>34482</v>
      </c>
      <c r="L10380" t="s">
        <v>77989</v>
      </c>
    </row>
    <row r="10381" spans="1:12" x14ac:dyDescent="0.15">
      <c r="A10381" t="s">
        <v>12</v>
      </c>
      <c r="B10381">
        <v>2856927</v>
      </c>
      <c r="C10381">
        <v>2856947</v>
      </c>
      <c r="D10381" t="s">
        <v>34476</v>
      </c>
      <c r="E10381" t="s">
        <v>90</v>
      </c>
      <c r="F10381" t="s">
        <v>76</v>
      </c>
      <c r="G10381" t="s">
        <v>23</v>
      </c>
      <c r="H10381">
        <v>91</v>
      </c>
      <c r="I10381" t="s">
        <v>34483</v>
      </c>
      <c r="J10381" t="s">
        <v>34484</v>
      </c>
      <c r="K10381" t="s">
        <v>34485</v>
      </c>
      <c r="L10381" t="s">
        <v>77907</v>
      </c>
    </row>
    <row r="10382" spans="1:12" x14ac:dyDescent="0.15">
      <c r="A10382" t="s">
        <v>12</v>
      </c>
      <c r="B10382">
        <v>2856902</v>
      </c>
      <c r="C10382">
        <v>2856922</v>
      </c>
      <c r="D10382" t="s">
        <v>34476</v>
      </c>
      <c r="E10382" t="s">
        <v>90</v>
      </c>
      <c r="F10382" t="s">
        <v>76</v>
      </c>
      <c r="G10382" t="s">
        <v>32</v>
      </c>
      <c r="H10382">
        <v>116</v>
      </c>
      <c r="I10382" t="s">
        <v>34486</v>
      </c>
      <c r="J10382" t="s">
        <v>34487</v>
      </c>
      <c r="K10382" t="s">
        <v>34488</v>
      </c>
      <c r="L10382" t="s">
        <v>77976</v>
      </c>
    </row>
    <row r="10383" spans="1:12" x14ac:dyDescent="0.15">
      <c r="A10383" t="s">
        <v>12</v>
      </c>
      <c r="B10383">
        <v>2857241</v>
      </c>
      <c r="C10383">
        <v>2857261</v>
      </c>
      <c r="D10383" t="s">
        <v>34489</v>
      </c>
      <c r="E10383" t="s">
        <v>90</v>
      </c>
      <c r="F10383" t="s">
        <v>15</v>
      </c>
      <c r="G10383" t="s">
        <v>36</v>
      </c>
      <c r="H10383">
        <v>0</v>
      </c>
      <c r="I10383" t="s">
        <v>34490</v>
      </c>
      <c r="J10383" t="s">
        <v>34491</v>
      </c>
      <c r="K10383" t="s">
        <v>34492</v>
      </c>
      <c r="L10383" t="s">
        <v>77980</v>
      </c>
    </row>
    <row r="10384" spans="1:12" x14ac:dyDescent="0.15">
      <c r="A10384" t="s">
        <v>12</v>
      </c>
      <c r="B10384">
        <v>2857261</v>
      </c>
      <c r="C10384">
        <v>2857281</v>
      </c>
      <c r="D10384" t="s">
        <v>34489</v>
      </c>
      <c r="E10384" t="s">
        <v>90</v>
      </c>
      <c r="F10384" t="s">
        <v>15</v>
      </c>
      <c r="G10384" t="s">
        <v>32</v>
      </c>
      <c r="H10384">
        <v>20</v>
      </c>
      <c r="I10384" t="s">
        <v>34493</v>
      </c>
      <c r="J10384" t="s">
        <v>34494</v>
      </c>
      <c r="K10384" t="s">
        <v>34495</v>
      </c>
      <c r="L10384" t="s">
        <v>77968</v>
      </c>
    </row>
    <row r="10385" spans="1:12" x14ac:dyDescent="0.15">
      <c r="A10385" t="s">
        <v>12</v>
      </c>
      <c r="B10385">
        <v>2857281</v>
      </c>
      <c r="C10385">
        <v>2857301</v>
      </c>
      <c r="D10385" t="s">
        <v>34489</v>
      </c>
      <c r="E10385" t="s">
        <v>90</v>
      </c>
      <c r="F10385" t="s">
        <v>15</v>
      </c>
      <c r="G10385" t="s">
        <v>16</v>
      </c>
      <c r="H10385">
        <v>40</v>
      </c>
      <c r="I10385" t="s">
        <v>34496</v>
      </c>
      <c r="J10385" t="s">
        <v>34497</v>
      </c>
      <c r="K10385" t="s">
        <v>34498</v>
      </c>
      <c r="L10385" t="s">
        <v>77952</v>
      </c>
    </row>
    <row r="10386" spans="1:12" x14ac:dyDescent="0.15">
      <c r="A10386" t="s">
        <v>12</v>
      </c>
      <c r="B10386">
        <v>2857305</v>
      </c>
      <c r="C10386">
        <v>2857325</v>
      </c>
      <c r="D10386" t="s">
        <v>34489</v>
      </c>
      <c r="E10386" t="s">
        <v>90</v>
      </c>
      <c r="F10386" t="s">
        <v>15</v>
      </c>
      <c r="G10386" t="s">
        <v>16</v>
      </c>
      <c r="H10386">
        <v>64</v>
      </c>
      <c r="I10386" t="s">
        <v>34499</v>
      </c>
      <c r="J10386" t="s">
        <v>34500</v>
      </c>
      <c r="K10386" t="s">
        <v>34501</v>
      </c>
      <c r="L10386" t="s">
        <v>77989</v>
      </c>
    </row>
    <row r="10387" spans="1:12" x14ac:dyDescent="0.15">
      <c r="A10387" t="s">
        <v>12</v>
      </c>
      <c r="B10387">
        <v>2857721</v>
      </c>
      <c r="C10387">
        <v>2857741</v>
      </c>
      <c r="D10387" t="s">
        <v>34502</v>
      </c>
      <c r="E10387" t="s">
        <v>90</v>
      </c>
      <c r="F10387" t="s">
        <v>15</v>
      </c>
      <c r="G10387" t="s">
        <v>36</v>
      </c>
      <c r="H10387">
        <v>13</v>
      </c>
      <c r="I10387" t="s">
        <v>34503</v>
      </c>
      <c r="J10387" t="s">
        <v>34504</v>
      </c>
      <c r="K10387" t="s">
        <v>34505</v>
      </c>
      <c r="L10387" t="s">
        <v>77935</v>
      </c>
    </row>
    <row r="10388" spans="1:12" x14ac:dyDescent="0.15">
      <c r="A10388" t="s">
        <v>12</v>
      </c>
      <c r="B10388">
        <v>2857759</v>
      </c>
      <c r="C10388">
        <v>2857779</v>
      </c>
      <c r="D10388" t="s">
        <v>34502</v>
      </c>
      <c r="E10388" t="s">
        <v>90</v>
      </c>
      <c r="F10388" t="s">
        <v>15</v>
      </c>
      <c r="G10388" t="s">
        <v>36</v>
      </c>
      <c r="H10388">
        <v>51</v>
      </c>
      <c r="I10388" t="s">
        <v>34506</v>
      </c>
      <c r="J10388" t="s">
        <v>34507</v>
      </c>
      <c r="K10388" t="s">
        <v>34508</v>
      </c>
      <c r="L10388" t="s">
        <v>78023</v>
      </c>
    </row>
    <row r="10389" spans="1:12" x14ac:dyDescent="0.15">
      <c r="A10389" t="s">
        <v>12</v>
      </c>
      <c r="B10389">
        <v>2857779</v>
      </c>
      <c r="C10389">
        <v>2857799</v>
      </c>
      <c r="D10389" t="s">
        <v>34502</v>
      </c>
      <c r="E10389" t="s">
        <v>90</v>
      </c>
      <c r="F10389" t="s">
        <v>15</v>
      </c>
      <c r="G10389" t="s">
        <v>23</v>
      </c>
      <c r="H10389">
        <v>71</v>
      </c>
      <c r="I10389" t="s">
        <v>34509</v>
      </c>
      <c r="J10389" t="s">
        <v>34510</v>
      </c>
      <c r="K10389" t="s">
        <v>34511</v>
      </c>
      <c r="L10389" t="s">
        <v>77969</v>
      </c>
    </row>
    <row r="10390" spans="1:12" x14ac:dyDescent="0.15">
      <c r="A10390" t="s">
        <v>12</v>
      </c>
      <c r="B10390">
        <v>2857803</v>
      </c>
      <c r="C10390">
        <v>2857823</v>
      </c>
      <c r="D10390" t="s">
        <v>34502</v>
      </c>
      <c r="E10390" t="s">
        <v>90</v>
      </c>
      <c r="F10390" t="s">
        <v>15</v>
      </c>
      <c r="G10390" t="s">
        <v>16</v>
      </c>
      <c r="H10390">
        <v>95</v>
      </c>
      <c r="I10390" t="s">
        <v>34512</v>
      </c>
      <c r="J10390" t="s">
        <v>34513</v>
      </c>
      <c r="K10390" t="s">
        <v>34514</v>
      </c>
      <c r="L10390" t="s">
        <v>77920</v>
      </c>
    </row>
    <row r="10391" spans="1:12" x14ac:dyDescent="0.15">
      <c r="A10391" t="s">
        <v>12</v>
      </c>
      <c r="B10391">
        <v>2858308</v>
      </c>
      <c r="C10391">
        <v>2858328</v>
      </c>
      <c r="D10391" t="s">
        <v>34515</v>
      </c>
      <c r="E10391" t="s">
        <v>90</v>
      </c>
      <c r="F10391" t="s">
        <v>15</v>
      </c>
      <c r="G10391" t="s">
        <v>32</v>
      </c>
      <c r="H10391">
        <v>7</v>
      </c>
      <c r="I10391" t="s">
        <v>34516</v>
      </c>
      <c r="J10391" t="s">
        <v>34517</v>
      </c>
      <c r="K10391" t="s">
        <v>34518</v>
      </c>
      <c r="L10391" t="s">
        <v>77909</v>
      </c>
    </row>
    <row r="10392" spans="1:12" x14ac:dyDescent="0.15">
      <c r="A10392" t="s">
        <v>12</v>
      </c>
      <c r="B10392">
        <v>2858329</v>
      </c>
      <c r="C10392">
        <v>2858349</v>
      </c>
      <c r="D10392" t="s">
        <v>34515</v>
      </c>
      <c r="E10392" t="s">
        <v>90</v>
      </c>
      <c r="F10392" t="s">
        <v>15</v>
      </c>
      <c r="G10392" t="s">
        <v>32</v>
      </c>
      <c r="H10392">
        <v>28</v>
      </c>
      <c r="I10392" t="s">
        <v>34519</v>
      </c>
      <c r="J10392" t="s">
        <v>34520</v>
      </c>
      <c r="K10392" t="s">
        <v>34521</v>
      </c>
      <c r="L10392" t="s">
        <v>77956</v>
      </c>
    </row>
    <row r="10393" spans="1:12" x14ac:dyDescent="0.15">
      <c r="A10393" t="s">
        <v>12</v>
      </c>
      <c r="B10393">
        <v>2858367</v>
      </c>
      <c r="C10393">
        <v>2858387</v>
      </c>
      <c r="D10393" t="s">
        <v>34515</v>
      </c>
      <c r="E10393" t="s">
        <v>90</v>
      </c>
      <c r="F10393" t="s">
        <v>15</v>
      </c>
      <c r="G10393" t="s">
        <v>16</v>
      </c>
      <c r="H10393">
        <v>66</v>
      </c>
      <c r="I10393" t="s">
        <v>34522</v>
      </c>
      <c r="J10393" t="s">
        <v>34523</v>
      </c>
      <c r="K10393" t="s">
        <v>34524</v>
      </c>
      <c r="L10393" t="s">
        <v>77928</v>
      </c>
    </row>
    <row r="10394" spans="1:12" x14ac:dyDescent="0.15">
      <c r="A10394" t="s">
        <v>12</v>
      </c>
      <c r="B10394">
        <v>2858416</v>
      </c>
      <c r="C10394">
        <v>2858436</v>
      </c>
      <c r="D10394" t="s">
        <v>34515</v>
      </c>
      <c r="E10394" t="s">
        <v>90</v>
      </c>
      <c r="F10394" t="s">
        <v>15</v>
      </c>
      <c r="G10394" t="s">
        <v>32</v>
      </c>
      <c r="H10394">
        <v>115</v>
      </c>
      <c r="I10394" t="s">
        <v>34525</v>
      </c>
      <c r="J10394" t="s">
        <v>34526</v>
      </c>
      <c r="K10394" t="s">
        <v>34527</v>
      </c>
      <c r="L10394" t="s">
        <v>78020</v>
      </c>
    </row>
    <row r="10395" spans="1:12" x14ac:dyDescent="0.15">
      <c r="A10395" t="s">
        <v>12</v>
      </c>
      <c r="B10395">
        <v>2859689</v>
      </c>
      <c r="C10395">
        <v>2859709</v>
      </c>
      <c r="D10395" t="s">
        <v>34528</v>
      </c>
      <c r="E10395" t="s">
        <v>90</v>
      </c>
      <c r="F10395" t="s">
        <v>15</v>
      </c>
      <c r="G10395" t="s">
        <v>16</v>
      </c>
      <c r="H10395">
        <v>10</v>
      </c>
      <c r="I10395" t="s">
        <v>34529</v>
      </c>
      <c r="J10395" t="s">
        <v>34530</v>
      </c>
      <c r="K10395" t="s">
        <v>34531</v>
      </c>
      <c r="L10395" t="s">
        <v>78001</v>
      </c>
    </row>
    <row r="10396" spans="1:12" x14ac:dyDescent="0.15">
      <c r="A10396" t="s">
        <v>12</v>
      </c>
      <c r="B10396">
        <v>2859722</v>
      </c>
      <c r="C10396">
        <v>2859742</v>
      </c>
      <c r="D10396" t="s">
        <v>34528</v>
      </c>
      <c r="E10396" t="s">
        <v>90</v>
      </c>
      <c r="F10396" t="s">
        <v>15</v>
      </c>
      <c r="G10396" t="s">
        <v>23</v>
      </c>
      <c r="H10396">
        <v>43</v>
      </c>
      <c r="I10396" t="s">
        <v>34532</v>
      </c>
      <c r="J10396" t="s">
        <v>34533</v>
      </c>
      <c r="K10396" t="s">
        <v>34534</v>
      </c>
      <c r="L10396" t="s">
        <v>77942</v>
      </c>
    </row>
    <row r="10397" spans="1:12" x14ac:dyDescent="0.15">
      <c r="A10397" t="s">
        <v>12</v>
      </c>
      <c r="B10397">
        <v>2859765</v>
      </c>
      <c r="C10397">
        <v>2859785</v>
      </c>
      <c r="D10397" t="s">
        <v>34528</v>
      </c>
      <c r="E10397" t="s">
        <v>90</v>
      </c>
      <c r="F10397" t="s">
        <v>15</v>
      </c>
      <c r="G10397" t="s">
        <v>23</v>
      </c>
      <c r="H10397">
        <v>86</v>
      </c>
      <c r="I10397" t="s">
        <v>34535</v>
      </c>
      <c r="J10397" t="s">
        <v>34536</v>
      </c>
      <c r="K10397" t="s">
        <v>34537</v>
      </c>
      <c r="L10397" t="s">
        <v>77929</v>
      </c>
    </row>
    <row r="10398" spans="1:12" x14ac:dyDescent="0.15">
      <c r="A10398" t="s">
        <v>12</v>
      </c>
      <c r="B10398">
        <v>2859818</v>
      </c>
      <c r="C10398">
        <v>2859838</v>
      </c>
      <c r="D10398" t="s">
        <v>34528</v>
      </c>
      <c r="E10398" t="s">
        <v>90</v>
      </c>
      <c r="F10398" t="s">
        <v>15</v>
      </c>
      <c r="G10398" t="s">
        <v>36</v>
      </c>
      <c r="H10398">
        <v>139</v>
      </c>
      <c r="I10398" t="s">
        <v>34538</v>
      </c>
      <c r="J10398" t="s">
        <v>34539</v>
      </c>
      <c r="K10398" t="s">
        <v>34540</v>
      </c>
      <c r="L10398" t="s">
        <v>78029</v>
      </c>
    </row>
    <row r="10399" spans="1:12" x14ac:dyDescent="0.15">
      <c r="A10399" t="s">
        <v>12</v>
      </c>
      <c r="B10399">
        <v>2860255</v>
      </c>
      <c r="C10399">
        <v>2860275</v>
      </c>
      <c r="D10399" t="s">
        <v>34541</v>
      </c>
      <c r="E10399" t="s">
        <v>90</v>
      </c>
      <c r="F10399" t="s">
        <v>15</v>
      </c>
      <c r="G10399" t="s">
        <v>23</v>
      </c>
      <c r="H10399">
        <v>76</v>
      </c>
      <c r="I10399" t="s">
        <v>34542</v>
      </c>
      <c r="J10399" t="s">
        <v>34543</v>
      </c>
      <c r="K10399" t="s">
        <v>34544</v>
      </c>
      <c r="L10399" t="s">
        <v>77985</v>
      </c>
    </row>
    <row r="10400" spans="1:12" x14ac:dyDescent="0.15">
      <c r="A10400" t="s">
        <v>12</v>
      </c>
      <c r="B10400">
        <v>2860286</v>
      </c>
      <c r="C10400">
        <v>2860306</v>
      </c>
      <c r="D10400" t="s">
        <v>34541</v>
      </c>
      <c r="E10400" t="s">
        <v>90</v>
      </c>
      <c r="F10400" t="s">
        <v>15</v>
      </c>
      <c r="G10400" t="s">
        <v>23</v>
      </c>
      <c r="H10400">
        <v>107</v>
      </c>
      <c r="I10400" t="s">
        <v>34545</v>
      </c>
      <c r="J10400" t="s">
        <v>34546</v>
      </c>
      <c r="K10400" t="s">
        <v>34547</v>
      </c>
      <c r="L10400" t="s">
        <v>77983</v>
      </c>
    </row>
    <row r="10401" spans="1:12" x14ac:dyDescent="0.15">
      <c r="A10401" t="s">
        <v>12</v>
      </c>
      <c r="B10401">
        <v>2860319</v>
      </c>
      <c r="C10401">
        <v>2860339</v>
      </c>
      <c r="D10401" t="s">
        <v>34541</v>
      </c>
      <c r="E10401" t="s">
        <v>90</v>
      </c>
      <c r="F10401" t="s">
        <v>15</v>
      </c>
      <c r="G10401" t="s">
        <v>23</v>
      </c>
      <c r="H10401">
        <v>140</v>
      </c>
      <c r="I10401" t="s">
        <v>34548</v>
      </c>
      <c r="J10401" t="s">
        <v>34549</v>
      </c>
      <c r="K10401" t="s">
        <v>34550</v>
      </c>
      <c r="L10401" t="s">
        <v>78038</v>
      </c>
    </row>
    <row r="10402" spans="1:12" x14ac:dyDescent="0.15">
      <c r="A10402" t="s">
        <v>12</v>
      </c>
      <c r="B10402">
        <v>2860356</v>
      </c>
      <c r="C10402">
        <v>2860376</v>
      </c>
      <c r="D10402" t="s">
        <v>34541</v>
      </c>
      <c r="E10402" t="s">
        <v>90</v>
      </c>
      <c r="F10402" t="s">
        <v>15</v>
      </c>
      <c r="G10402" t="s">
        <v>16</v>
      </c>
      <c r="H10402">
        <v>177</v>
      </c>
      <c r="I10402" t="s">
        <v>34551</v>
      </c>
      <c r="J10402" t="s">
        <v>34552</v>
      </c>
      <c r="K10402" t="s">
        <v>34553</v>
      </c>
      <c r="L10402" t="s">
        <v>78108</v>
      </c>
    </row>
    <row r="10403" spans="1:12" x14ac:dyDescent="0.15">
      <c r="A10403" t="s">
        <v>12</v>
      </c>
      <c r="B10403">
        <v>2861127</v>
      </c>
      <c r="C10403">
        <v>2861147</v>
      </c>
      <c r="D10403" t="s">
        <v>34554</v>
      </c>
      <c r="E10403" t="s">
        <v>90</v>
      </c>
      <c r="F10403" t="s">
        <v>15</v>
      </c>
      <c r="G10403" t="s">
        <v>36</v>
      </c>
      <c r="H10403">
        <v>7</v>
      </c>
      <c r="I10403" t="s">
        <v>34555</v>
      </c>
      <c r="J10403" t="s">
        <v>34556</v>
      </c>
      <c r="K10403" t="s">
        <v>34557</v>
      </c>
      <c r="L10403" t="s">
        <v>77909</v>
      </c>
    </row>
    <row r="10404" spans="1:12" x14ac:dyDescent="0.15">
      <c r="A10404" t="s">
        <v>12</v>
      </c>
      <c r="B10404">
        <v>2861149</v>
      </c>
      <c r="C10404">
        <v>2861169</v>
      </c>
      <c r="D10404" t="s">
        <v>34554</v>
      </c>
      <c r="E10404" t="s">
        <v>90</v>
      </c>
      <c r="F10404" t="s">
        <v>15</v>
      </c>
      <c r="G10404" t="s">
        <v>23</v>
      </c>
      <c r="H10404">
        <v>29</v>
      </c>
      <c r="I10404" t="s">
        <v>34558</v>
      </c>
      <c r="J10404" t="s">
        <v>34559</v>
      </c>
      <c r="K10404" t="s">
        <v>34560</v>
      </c>
      <c r="L10404" t="s">
        <v>77921</v>
      </c>
    </row>
    <row r="10405" spans="1:12" x14ac:dyDescent="0.15">
      <c r="A10405" t="s">
        <v>12</v>
      </c>
      <c r="B10405">
        <v>2861173</v>
      </c>
      <c r="C10405">
        <v>2861193</v>
      </c>
      <c r="D10405" t="s">
        <v>34554</v>
      </c>
      <c r="E10405" t="s">
        <v>90</v>
      </c>
      <c r="F10405" t="s">
        <v>15</v>
      </c>
      <c r="G10405" t="s">
        <v>32</v>
      </c>
      <c r="H10405">
        <v>53</v>
      </c>
      <c r="I10405" t="s">
        <v>34561</v>
      </c>
      <c r="J10405" t="s">
        <v>34562</v>
      </c>
      <c r="K10405" t="s">
        <v>34563</v>
      </c>
      <c r="L10405" t="s">
        <v>77922</v>
      </c>
    </row>
    <row r="10406" spans="1:12" x14ac:dyDescent="0.15">
      <c r="A10406" t="s">
        <v>12</v>
      </c>
      <c r="B10406">
        <v>2861202</v>
      </c>
      <c r="C10406">
        <v>2861222</v>
      </c>
      <c r="D10406" t="s">
        <v>34554</v>
      </c>
      <c r="E10406" t="s">
        <v>90</v>
      </c>
      <c r="F10406" t="s">
        <v>15</v>
      </c>
      <c r="G10406" t="s">
        <v>23</v>
      </c>
      <c r="H10406">
        <v>82</v>
      </c>
      <c r="I10406" t="s">
        <v>34564</v>
      </c>
      <c r="J10406" t="s">
        <v>34565</v>
      </c>
      <c r="K10406" t="s">
        <v>34566</v>
      </c>
      <c r="L10406" t="s">
        <v>78011</v>
      </c>
    </row>
    <row r="10407" spans="1:12" x14ac:dyDescent="0.15">
      <c r="A10407" t="s">
        <v>12</v>
      </c>
      <c r="B10407">
        <v>2861944</v>
      </c>
      <c r="C10407">
        <v>2861964</v>
      </c>
      <c r="D10407" t="s">
        <v>34567</v>
      </c>
      <c r="E10407" t="s">
        <v>90</v>
      </c>
      <c r="F10407" t="s">
        <v>15</v>
      </c>
      <c r="G10407" t="s">
        <v>23</v>
      </c>
      <c r="H10407">
        <v>47</v>
      </c>
      <c r="I10407" t="s">
        <v>34568</v>
      </c>
      <c r="J10407" t="s">
        <v>34569</v>
      </c>
      <c r="K10407" t="s">
        <v>34570</v>
      </c>
      <c r="L10407" t="s">
        <v>77932</v>
      </c>
    </row>
    <row r="10408" spans="1:12" x14ac:dyDescent="0.15">
      <c r="A10408" t="s">
        <v>12</v>
      </c>
      <c r="B10408">
        <v>2861966</v>
      </c>
      <c r="C10408">
        <v>2861986</v>
      </c>
      <c r="D10408" t="s">
        <v>34567</v>
      </c>
      <c r="E10408" t="s">
        <v>90</v>
      </c>
      <c r="F10408" t="s">
        <v>15</v>
      </c>
      <c r="G10408" t="s">
        <v>32</v>
      </c>
      <c r="H10408">
        <v>69</v>
      </c>
      <c r="I10408" t="s">
        <v>34571</v>
      </c>
      <c r="J10408" t="s">
        <v>34572</v>
      </c>
      <c r="K10408" t="s">
        <v>34573</v>
      </c>
      <c r="L10408" t="s">
        <v>78015</v>
      </c>
    </row>
    <row r="10409" spans="1:12" x14ac:dyDescent="0.15">
      <c r="A10409" t="s">
        <v>12</v>
      </c>
      <c r="B10409">
        <v>2861992</v>
      </c>
      <c r="C10409">
        <v>2862012</v>
      </c>
      <c r="D10409" t="s">
        <v>34567</v>
      </c>
      <c r="E10409" t="s">
        <v>90</v>
      </c>
      <c r="F10409" t="s">
        <v>15</v>
      </c>
      <c r="G10409" t="s">
        <v>16</v>
      </c>
      <c r="H10409">
        <v>95</v>
      </c>
      <c r="I10409" t="s">
        <v>34574</v>
      </c>
      <c r="J10409" t="s">
        <v>34575</v>
      </c>
      <c r="K10409" t="s">
        <v>34576</v>
      </c>
      <c r="L10409" t="s">
        <v>77920</v>
      </c>
    </row>
    <row r="10410" spans="1:12" x14ac:dyDescent="0.15">
      <c r="A10410" t="s">
        <v>12</v>
      </c>
      <c r="B10410">
        <v>2862017</v>
      </c>
      <c r="C10410">
        <v>2862037</v>
      </c>
      <c r="D10410" t="s">
        <v>34567</v>
      </c>
      <c r="E10410" t="s">
        <v>90</v>
      </c>
      <c r="F10410" t="s">
        <v>15</v>
      </c>
      <c r="G10410" t="s">
        <v>16</v>
      </c>
      <c r="H10410">
        <v>120</v>
      </c>
      <c r="I10410" t="s">
        <v>34577</v>
      </c>
      <c r="J10410" t="s">
        <v>34578</v>
      </c>
      <c r="K10410" t="s">
        <v>34579</v>
      </c>
      <c r="L10410" t="s">
        <v>78047</v>
      </c>
    </row>
    <row r="10411" spans="1:12" x14ac:dyDescent="0.15">
      <c r="A10411" t="s">
        <v>12</v>
      </c>
      <c r="B10411">
        <v>2867435</v>
      </c>
      <c r="C10411">
        <v>2867455</v>
      </c>
      <c r="D10411" t="s">
        <v>34580</v>
      </c>
      <c r="E10411" t="s">
        <v>90</v>
      </c>
      <c r="F10411" t="s">
        <v>76</v>
      </c>
      <c r="G10411" t="s">
        <v>32</v>
      </c>
      <c r="H10411">
        <v>1</v>
      </c>
      <c r="I10411" t="s">
        <v>34581</v>
      </c>
      <c r="J10411" t="s">
        <v>34582</v>
      </c>
      <c r="K10411" t="s">
        <v>34583</v>
      </c>
      <c r="L10411" t="s">
        <v>77917</v>
      </c>
    </row>
    <row r="10412" spans="1:12" x14ac:dyDescent="0.15">
      <c r="A10412" t="s">
        <v>12</v>
      </c>
      <c r="B10412">
        <v>2867398</v>
      </c>
      <c r="C10412">
        <v>2867418</v>
      </c>
      <c r="D10412" t="s">
        <v>34580</v>
      </c>
      <c r="E10412" t="s">
        <v>90</v>
      </c>
      <c r="F10412" t="s">
        <v>76</v>
      </c>
      <c r="G10412" t="s">
        <v>36</v>
      </c>
      <c r="H10412">
        <v>38</v>
      </c>
      <c r="I10412" t="s">
        <v>34584</v>
      </c>
      <c r="J10412" t="s">
        <v>34585</v>
      </c>
      <c r="K10412" t="s">
        <v>34586</v>
      </c>
      <c r="L10412" t="s">
        <v>78008</v>
      </c>
    </row>
    <row r="10413" spans="1:12" x14ac:dyDescent="0.15">
      <c r="A10413" t="s">
        <v>12</v>
      </c>
      <c r="B10413">
        <v>2867378</v>
      </c>
      <c r="C10413">
        <v>2867398</v>
      </c>
      <c r="D10413" t="s">
        <v>34580</v>
      </c>
      <c r="E10413" t="s">
        <v>90</v>
      </c>
      <c r="F10413" t="s">
        <v>76</v>
      </c>
      <c r="G10413" t="s">
        <v>16</v>
      </c>
      <c r="H10413">
        <v>58</v>
      </c>
      <c r="I10413" t="s">
        <v>34587</v>
      </c>
      <c r="J10413" t="s">
        <v>34588</v>
      </c>
      <c r="K10413" t="s">
        <v>34589</v>
      </c>
      <c r="L10413" t="s">
        <v>77911</v>
      </c>
    </row>
    <row r="10414" spans="1:12" x14ac:dyDescent="0.15">
      <c r="A10414" t="s">
        <v>12</v>
      </c>
      <c r="B10414">
        <v>2867357</v>
      </c>
      <c r="C10414">
        <v>2867377</v>
      </c>
      <c r="D10414" t="s">
        <v>34580</v>
      </c>
      <c r="E10414" t="s">
        <v>90</v>
      </c>
      <c r="F10414" t="s">
        <v>76</v>
      </c>
      <c r="G10414" t="s">
        <v>16</v>
      </c>
      <c r="H10414">
        <v>79</v>
      </c>
      <c r="I10414" t="s">
        <v>34590</v>
      </c>
      <c r="J10414" t="s">
        <v>34591</v>
      </c>
      <c r="K10414" t="s">
        <v>34592</v>
      </c>
      <c r="L10414" t="s">
        <v>77993</v>
      </c>
    </row>
    <row r="10415" spans="1:12" x14ac:dyDescent="0.15">
      <c r="A10415" t="s">
        <v>12</v>
      </c>
      <c r="B10415">
        <v>2867927</v>
      </c>
      <c r="C10415">
        <v>2867947</v>
      </c>
      <c r="D10415" t="s">
        <v>34593</v>
      </c>
      <c r="E10415" t="s">
        <v>90</v>
      </c>
      <c r="F10415" t="s">
        <v>76</v>
      </c>
      <c r="G10415" t="s">
        <v>23</v>
      </c>
      <c r="H10415">
        <v>17</v>
      </c>
      <c r="I10415" t="s">
        <v>34594</v>
      </c>
      <c r="J10415" t="s">
        <v>34595</v>
      </c>
      <c r="K10415" t="s">
        <v>34596</v>
      </c>
      <c r="L10415" t="s">
        <v>77944</v>
      </c>
    </row>
    <row r="10416" spans="1:12" x14ac:dyDescent="0.15">
      <c r="A10416" t="s">
        <v>12</v>
      </c>
      <c r="B10416">
        <v>2867907</v>
      </c>
      <c r="C10416">
        <v>2867927</v>
      </c>
      <c r="D10416" t="s">
        <v>34593</v>
      </c>
      <c r="E10416" t="s">
        <v>90</v>
      </c>
      <c r="F10416" t="s">
        <v>76</v>
      </c>
      <c r="G10416" t="s">
        <v>16</v>
      </c>
      <c r="H10416">
        <v>37</v>
      </c>
      <c r="I10416" t="s">
        <v>34597</v>
      </c>
      <c r="J10416" t="s">
        <v>34598</v>
      </c>
      <c r="K10416" t="s">
        <v>34599</v>
      </c>
      <c r="L10416" t="s">
        <v>77906</v>
      </c>
    </row>
    <row r="10417" spans="1:12" x14ac:dyDescent="0.15">
      <c r="A10417" t="s">
        <v>12</v>
      </c>
      <c r="B10417">
        <v>2867879</v>
      </c>
      <c r="C10417">
        <v>2867899</v>
      </c>
      <c r="D10417" t="s">
        <v>34593</v>
      </c>
      <c r="E10417" t="s">
        <v>90</v>
      </c>
      <c r="F10417" t="s">
        <v>76</v>
      </c>
      <c r="G10417" t="s">
        <v>16</v>
      </c>
      <c r="H10417">
        <v>65</v>
      </c>
      <c r="I10417" t="s">
        <v>34600</v>
      </c>
      <c r="J10417" t="s">
        <v>34601</v>
      </c>
      <c r="K10417" t="s">
        <v>34602</v>
      </c>
      <c r="L10417" t="s">
        <v>78042</v>
      </c>
    </row>
    <row r="10418" spans="1:12" x14ac:dyDescent="0.15">
      <c r="A10418" t="s">
        <v>12</v>
      </c>
      <c r="B10418">
        <v>2867857</v>
      </c>
      <c r="C10418">
        <v>2867877</v>
      </c>
      <c r="D10418" t="s">
        <v>34593</v>
      </c>
      <c r="E10418" t="s">
        <v>90</v>
      </c>
      <c r="F10418" t="s">
        <v>76</v>
      </c>
      <c r="G10418" t="s">
        <v>16</v>
      </c>
      <c r="H10418">
        <v>87</v>
      </c>
      <c r="I10418" t="s">
        <v>34603</v>
      </c>
      <c r="J10418" t="s">
        <v>34604</v>
      </c>
      <c r="K10418" t="s">
        <v>34605</v>
      </c>
      <c r="L10418" t="s">
        <v>78024</v>
      </c>
    </row>
    <row r="10419" spans="1:12" x14ac:dyDescent="0.15">
      <c r="A10419" t="s">
        <v>12</v>
      </c>
      <c r="B10419">
        <v>2868554</v>
      </c>
      <c r="C10419">
        <v>2868574</v>
      </c>
      <c r="D10419" t="s">
        <v>34606</v>
      </c>
      <c r="E10419" t="s">
        <v>90</v>
      </c>
      <c r="F10419" t="s">
        <v>76</v>
      </c>
      <c r="G10419" t="s">
        <v>32</v>
      </c>
      <c r="H10419">
        <v>1</v>
      </c>
      <c r="I10419" t="s">
        <v>34607</v>
      </c>
      <c r="J10419" t="s">
        <v>34608</v>
      </c>
      <c r="K10419" t="s">
        <v>34609</v>
      </c>
      <c r="L10419" t="s">
        <v>77917</v>
      </c>
    </row>
    <row r="10420" spans="1:12" x14ac:dyDescent="0.15">
      <c r="A10420" t="s">
        <v>12</v>
      </c>
      <c r="B10420">
        <v>2868524</v>
      </c>
      <c r="C10420">
        <v>2868544</v>
      </c>
      <c r="D10420" t="s">
        <v>34606</v>
      </c>
      <c r="E10420" t="s">
        <v>90</v>
      </c>
      <c r="F10420" t="s">
        <v>76</v>
      </c>
      <c r="G10420" t="s">
        <v>16</v>
      </c>
      <c r="H10420">
        <v>31</v>
      </c>
      <c r="I10420" t="s">
        <v>34610</v>
      </c>
      <c r="J10420" t="s">
        <v>34611</v>
      </c>
      <c r="K10420" t="s">
        <v>34612</v>
      </c>
      <c r="L10420" t="s">
        <v>77910</v>
      </c>
    </row>
    <row r="10421" spans="1:12" x14ac:dyDescent="0.15">
      <c r="A10421" t="s">
        <v>12</v>
      </c>
      <c r="B10421">
        <v>2868503</v>
      </c>
      <c r="C10421">
        <v>2868523</v>
      </c>
      <c r="D10421" t="s">
        <v>34606</v>
      </c>
      <c r="E10421" t="s">
        <v>90</v>
      </c>
      <c r="F10421" t="s">
        <v>76</v>
      </c>
      <c r="G10421" t="s">
        <v>36</v>
      </c>
      <c r="H10421">
        <v>52</v>
      </c>
      <c r="I10421" t="s">
        <v>34613</v>
      </c>
      <c r="J10421" t="s">
        <v>34614</v>
      </c>
      <c r="K10421" t="s">
        <v>34615</v>
      </c>
      <c r="L10421" t="s">
        <v>77959</v>
      </c>
    </row>
    <row r="10422" spans="1:12" x14ac:dyDescent="0.15">
      <c r="A10422" t="s">
        <v>12</v>
      </c>
      <c r="B10422">
        <v>2868483</v>
      </c>
      <c r="C10422">
        <v>2868503</v>
      </c>
      <c r="D10422" t="s">
        <v>34606</v>
      </c>
      <c r="E10422" t="s">
        <v>90</v>
      </c>
      <c r="F10422" t="s">
        <v>76</v>
      </c>
      <c r="G10422" t="s">
        <v>32</v>
      </c>
      <c r="H10422">
        <v>72</v>
      </c>
      <c r="I10422" t="s">
        <v>34616</v>
      </c>
      <c r="J10422" t="s">
        <v>34617</v>
      </c>
      <c r="K10422" t="s">
        <v>34618</v>
      </c>
      <c r="L10422" t="s">
        <v>78066</v>
      </c>
    </row>
    <row r="10423" spans="1:12" x14ac:dyDescent="0.15">
      <c r="A10423" t="s">
        <v>12</v>
      </c>
      <c r="B10423">
        <v>2869295</v>
      </c>
      <c r="C10423">
        <v>2869315</v>
      </c>
      <c r="D10423" t="s">
        <v>34619</v>
      </c>
      <c r="E10423" t="s">
        <v>90</v>
      </c>
      <c r="F10423" t="s">
        <v>76</v>
      </c>
      <c r="G10423" t="s">
        <v>36</v>
      </c>
      <c r="H10423">
        <v>0</v>
      </c>
      <c r="I10423" t="s">
        <v>34620</v>
      </c>
      <c r="J10423" t="s">
        <v>34621</v>
      </c>
      <c r="K10423" t="s">
        <v>34622</v>
      </c>
      <c r="L10423" t="s">
        <v>77980</v>
      </c>
    </row>
    <row r="10424" spans="1:12" x14ac:dyDescent="0.15">
      <c r="A10424" t="s">
        <v>12</v>
      </c>
      <c r="B10424">
        <v>2869275</v>
      </c>
      <c r="C10424">
        <v>2869295</v>
      </c>
      <c r="D10424" t="s">
        <v>34619</v>
      </c>
      <c r="E10424" t="s">
        <v>90</v>
      </c>
      <c r="F10424" t="s">
        <v>76</v>
      </c>
      <c r="G10424" t="s">
        <v>23</v>
      </c>
      <c r="H10424">
        <v>20</v>
      </c>
      <c r="I10424" t="s">
        <v>34623</v>
      </c>
      <c r="J10424" t="s">
        <v>34624</v>
      </c>
      <c r="K10424" t="s">
        <v>34625</v>
      </c>
      <c r="L10424" t="s">
        <v>77968</v>
      </c>
    </row>
    <row r="10425" spans="1:12" x14ac:dyDescent="0.15">
      <c r="A10425" t="s">
        <v>12</v>
      </c>
      <c r="B10425">
        <v>2869240</v>
      </c>
      <c r="C10425">
        <v>2869260</v>
      </c>
      <c r="D10425" t="s">
        <v>34619</v>
      </c>
      <c r="E10425" t="s">
        <v>90</v>
      </c>
      <c r="F10425" t="s">
        <v>76</v>
      </c>
      <c r="G10425" t="s">
        <v>16</v>
      </c>
      <c r="H10425">
        <v>55</v>
      </c>
      <c r="I10425" t="s">
        <v>34626</v>
      </c>
      <c r="J10425" t="s">
        <v>34627</v>
      </c>
      <c r="K10425" t="s">
        <v>34628</v>
      </c>
      <c r="L10425" t="s">
        <v>77992</v>
      </c>
    </row>
    <row r="10426" spans="1:12" x14ac:dyDescent="0.15">
      <c r="A10426" t="s">
        <v>12</v>
      </c>
      <c r="B10426">
        <v>2869213</v>
      </c>
      <c r="C10426">
        <v>2869233</v>
      </c>
      <c r="D10426" t="s">
        <v>34619</v>
      </c>
      <c r="E10426" t="s">
        <v>90</v>
      </c>
      <c r="F10426" t="s">
        <v>76</v>
      </c>
      <c r="G10426" t="s">
        <v>23</v>
      </c>
      <c r="H10426">
        <v>82</v>
      </c>
      <c r="I10426" t="s">
        <v>34629</v>
      </c>
      <c r="J10426" t="s">
        <v>34630</v>
      </c>
      <c r="K10426" t="s">
        <v>34631</v>
      </c>
      <c r="L10426" t="s">
        <v>78011</v>
      </c>
    </row>
    <row r="10427" spans="1:12" x14ac:dyDescent="0.15">
      <c r="A10427" t="s">
        <v>12</v>
      </c>
      <c r="B10427">
        <v>2869942</v>
      </c>
      <c r="C10427">
        <v>2869962</v>
      </c>
      <c r="D10427" t="s">
        <v>34632</v>
      </c>
      <c r="E10427" t="s">
        <v>90</v>
      </c>
      <c r="F10427" t="s">
        <v>76</v>
      </c>
      <c r="G10427" t="s">
        <v>36</v>
      </c>
      <c r="H10427">
        <v>10</v>
      </c>
      <c r="I10427" t="s">
        <v>34633</v>
      </c>
      <c r="J10427" t="s">
        <v>34634</v>
      </c>
      <c r="K10427" t="s">
        <v>34635</v>
      </c>
      <c r="L10427" t="s">
        <v>78001</v>
      </c>
    </row>
    <row r="10428" spans="1:12" x14ac:dyDescent="0.15">
      <c r="A10428" t="s">
        <v>12</v>
      </c>
      <c r="B10428">
        <v>2869918</v>
      </c>
      <c r="C10428">
        <v>2869938</v>
      </c>
      <c r="D10428" t="s">
        <v>34632</v>
      </c>
      <c r="E10428" t="s">
        <v>90</v>
      </c>
      <c r="F10428" t="s">
        <v>76</v>
      </c>
      <c r="G10428" t="s">
        <v>16</v>
      </c>
      <c r="H10428">
        <v>34</v>
      </c>
      <c r="I10428" t="s">
        <v>34636</v>
      </c>
      <c r="J10428" t="s">
        <v>34637</v>
      </c>
      <c r="K10428" t="s">
        <v>34638</v>
      </c>
      <c r="L10428" t="s">
        <v>77999</v>
      </c>
    </row>
    <row r="10429" spans="1:12" x14ac:dyDescent="0.15">
      <c r="A10429" t="s">
        <v>12</v>
      </c>
      <c r="B10429">
        <v>2869896</v>
      </c>
      <c r="C10429">
        <v>2869916</v>
      </c>
      <c r="D10429" t="s">
        <v>34632</v>
      </c>
      <c r="E10429" t="s">
        <v>90</v>
      </c>
      <c r="F10429" t="s">
        <v>76</v>
      </c>
      <c r="G10429" t="s">
        <v>23</v>
      </c>
      <c r="H10429">
        <v>56</v>
      </c>
      <c r="I10429" t="s">
        <v>34639</v>
      </c>
      <c r="J10429" t="s">
        <v>34640</v>
      </c>
      <c r="K10429" t="s">
        <v>34641</v>
      </c>
      <c r="L10429" t="s">
        <v>77971</v>
      </c>
    </row>
    <row r="10430" spans="1:12" x14ac:dyDescent="0.15">
      <c r="A10430" t="s">
        <v>12</v>
      </c>
      <c r="B10430">
        <v>2869872</v>
      </c>
      <c r="C10430">
        <v>2869892</v>
      </c>
      <c r="D10430" t="s">
        <v>34632</v>
      </c>
      <c r="E10430" t="s">
        <v>90</v>
      </c>
      <c r="F10430" t="s">
        <v>76</v>
      </c>
      <c r="G10430" t="s">
        <v>23</v>
      </c>
      <c r="H10430">
        <v>80</v>
      </c>
      <c r="I10430" t="s">
        <v>34642</v>
      </c>
      <c r="J10430" t="s">
        <v>34643</v>
      </c>
      <c r="K10430" t="s">
        <v>34644</v>
      </c>
      <c r="L10430" t="s">
        <v>77940</v>
      </c>
    </row>
    <row r="10431" spans="1:12" x14ac:dyDescent="0.15">
      <c r="A10431" t="s">
        <v>12</v>
      </c>
      <c r="B10431">
        <v>2870403</v>
      </c>
      <c r="C10431">
        <v>2870423</v>
      </c>
      <c r="D10431" t="s">
        <v>34645</v>
      </c>
      <c r="E10431" t="s">
        <v>90</v>
      </c>
      <c r="F10431" t="s">
        <v>76</v>
      </c>
      <c r="G10431" t="s">
        <v>16</v>
      </c>
      <c r="H10431">
        <v>7</v>
      </c>
      <c r="I10431" t="s">
        <v>34646</v>
      </c>
      <c r="J10431" t="s">
        <v>34647</v>
      </c>
      <c r="K10431" t="s">
        <v>34648</v>
      </c>
      <c r="L10431" t="s">
        <v>77909</v>
      </c>
    </row>
    <row r="10432" spans="1:12" x14ac:dyDescent="0.15">
      <c r="A10432" t="s">
        <v>12</v>
      </c>
      <c r="B10432">
        <v>2870382</v>
      </c>
      <c r="C10432">
        <v>2870402</v>
      </c>
      <c r="D10432" t="s">
        <v>34645</v>
      </c>
      <c r="E10432" t="s">
        <v>90</v>
      </c>
      <c r="F10432" t="s">
        <v>76</v>
      </c>
      <c r="G10432" t="s">
        <v>16</v>
      </c>
      <c r="H10432">
        <v>28</v>
      </c>
      <c r="I10432" t="s">
        <v>34649</v>
      </c>
      <c r="J10432" t="s">
        <v>34650</v>
      </c>
      <c r="K10432" t="s">
        <v>34651</v>
      </c>
      <c r="L10432" t="s">
        <v>77956</v>
      </c>
    </row>
    <row r="10433" spans="1:12" x14ac:dyDescent="0.15">
      <c r="A10433" t="s">
        <v>12</v>
      </c>
      <c r="B10433">
        <v>2870355</v>
      </c>
      <c r="C10433">
        <v>2870375</v>
      </c>
      <c r="D10433" t="s">
        <v>34645</v>
      </c>
      <c r="E10433" t="s">
        <v>90</v>
      </c>
      <c r="F10433" t="s">
        <v>76</v>
      </c>
      <c r="G10433" t="s">
        <v>36</v>
      </c>
      <c r="H10433">
        <v>55</v>
      </c>
      <c r="I10433" t="s">
        <v>34652</v>
      </c>
      <c r="J10433" t="s">
        <v>34653</v>
      </c>
      <c r="K10433" t="s">
        <v>34654</v>
      </c>
      <c r="L10433" t="s">
        <v>77992</v>
      </c>
    </row>
    <row r="10434" spans="1:12" x14ac:dyDescent="0.15">
      <c r="A10434" t="s">
        <v>12</v>
      </c>
      <c r="B10434">
        <v>2870329</v>
      </c>
      <c r="C10434">
        <v>2870349</v>
      </c>
      <c r="D10434" t="s">
        <v>34645</v>
      </c>
      <c r="E10434" t="s">
        <v>90</v>
      </c>
      <c r="F10434" t="s">
        <v>76</v>
      </c>
      <c r="G10434" t="s">
        <v>36</v>
      </c>
      <c r="H10434">
        <v>81</v>
      </c>
      <c r="I10434" t="s">
        <v>34655</v>
      </c>
      <c r="J10434" t="s">
        <v>34656</v>
      </c>
      <c r="K10434" t="s">
        <v>34657</v>
      </c>
      <c r="L10434" t="s">
        <v>78019</v>
      </c>
    </row>
    <row r="10435" spans="1:12" x14ac:dyDescent="0.15">
      <c r="A10435" t="s">
        <v>12</v>
      </c>
      <c r="B10435">
        <v>2872965</v>
      </c>
      <c r="C10435">
        <v>2872985</v>
      </c>
      <c r="D10435" t="s">
        <v>34658</v>
      </c>
      <c r="E10435" t="s">
        <v>90</v>
      </c>
      <c r="F10435" t="s">
        <v>76</v>
      </c>
      <c r="G10435" t="s">
        <v>32</v>
      </c>
      <c r="H10435">
        <v>1</v>
      </c>
      <c r="I10435" t="s">
        <v>34659</v>
      </c>
      <c r="J10435" t="s">
        <v>34660</v>
      </c>
      <c r="K10435" t="s">
        <v>34661</v>
      </c>
      <c r="L10435" t="s">
        <v>77917</v>
      </c>
    </row>
    <row r="10436" spans="1:12" x14ac:dyDescent="0.15">
      <c r="A10436" t="s">
        <v>12</v>
      </c>
      <c r="B10436">
        <v>2872944</v>
      </c>
      <c r="C10436">
        <v>2872964</v>
      </c>
      <c r="D10436" t="s">
        <v>34658</v>
      </c>
      <c r="E10436" t="s">
        <v>90</v>
      </c>
      <c r="F10436" t="s">
        <v>76</v>
      </c>
      <c r="G10436" t="s">
        <v>32</v>
      </c>
      <c r="H10436">
        <v>22</v>
      </c>
      <c r="I10436" t="s">
        <v>34662</v>
      </c>
      <c r="J10436" t="s">
        <v>34663</v>
      </c>
      <c r="K10436" t="s">
        <v>34664</v>
      </c>
      <c r="L10436" t="s">
        <v>77948</v>
      </c>
    </row>
    <row r="10437" spans="1:12" x14ac:dyDescent="0.15">
      <c r="A10437" t="s">
        <v>12</v>
      </c>
      <c r="B10437">
        <v>2872924</v>
      </c>
      <c r="C10437">
        <v>2872944</v>
      </c>
      <c r="D10437" t="s">
        <v>34658</v>
      </c>
      <c r="E10437" t="s">
        <v>90</v>
      </c>
      <c r="F10437" t="s">
        <v>76</v>
      </c>
      <c r="G10437" t="s">
        <v>36</v>
      </c>
      <c r="H10437">
        <v>42</v>
      </c>
      <c r="I10437" t="s">
        <v>34665</v>
      </c>
      <c r="J10437" t="s">
        <v>34666</v>
      </c>
      <c r="K10437" t="s">
        <v>34667</v>
      </c>
      <c r="L10437" t="s">
        <v>77945</v>
      </c>
    </row>
    <row r="10438" spans="1:12" x14ac:dyDescent="0.15">
      <c r="A10438" t="s">
        <v>12</v>
      </c>
      <c r="B10438">
        <v>2872890</v>
      </c>
      <c r="C10438">
        <v>2872910</v>
      </c>
      <c r="D10438" t="s">
        <v>34658</v>
      </c>
      <c r="E10438" t="s">
        <v>90</v>
      </c>
      <c r="F10438" t="s">
        <v>76</v>
      </c>
      <c r="G10438" t="s">
        <v>36</v>
      </c>
      <c r="H10438">
        <v>76</v>
      </c>
      <c r="I10438" t="s">
        <v>34668</v>
      </c>
      <c r="J10438" t="s">
        <v>34669</v>
      </c>
      <c r="K10438" t="s">
        <v>34670</v>
      </c>
      <c r="L10438" t="s">
        <v>77985</v>
      </c>
    </row>
    <row r="10439" spans="1:12" x14ac:dyDescent="0.15">
      <c r="A10439" t="s">
        <v>12</v>
      </c>
      <c r="B10439">
        <v>2873408</v>
      </c>
      <c r="C10439">
        <v>2873428</v>
      </c>
      <c r="D10439" t="s">
        <v>34671</v>
      </c>
      <c r="E10439" t="s">
        <v>90</v>
      </c>
      <c r="F10439" t="s">
        <v>76</v>
      </c>
      <c r="G10439" t="s">
        <v>36</v>
      </c>
      <c r="H10439">
        <v>0</v>
      </c>
      <c r="I10439" t="s">
        <v>34672</v>
      </c>
      <c r="J10439" t="s">
        <v>34673</v>
      </c>
      <c r="K10439" t="s">
        <v>34674</v>
      </c>
      <c r="L10439" t="s">
        <v>77980</v>
      </c>
    </row>
    <row r="10440" spans="1:12" x14ac:dyDescent="0.15">
      <c r="A10440" t="s">
        <v>12</v>
      </c>
      <c r="B10440">
        <v>2873383</v>
      </c>
      <c r="C10440">
        <v>2873403</v>
      </c>
      <c r="D10440" t="s">
        <v>34671</v>
      </c>
      <c r="E10440" t="s">
        <v>90</v>
      </c>
      <c r="F10440" t="s">
        <v>76</v>
      </c>
      <c r="G10440" t="s">
        <v>23</v>
      </c>
      <c r="H10440">
        <v>25</v>
      </c>
      <c r="I10440" t="s">
        <v>34675</v>
      </c>
      <c r="J10440" t="s">
        <v>34676</v>
      </c>
      <c r="K10440" t="s">
        <v>34677</v>
      </c>
      <c r="L10440" t="s">
        <v>78012</v>
      </c>
    </row>
    <row r="10441" spans="1:12" x14ac:dyDescent="0.15">
      <c r="A10441" t="s">
        <v>12</v>
      </c>
      <c r="B10441">
        <v>2873361</v>
      </c>
      <c r="C10441">
        <v>2873381</v>
      </c>
      <c r="D10441" t="s">
        <v>34671</v>
      </c>
      <c r="E10441" t="s">
        <v>90</v>
      </c>
      <c r="F10441" t="s">
        <v>76</v>
      </c>
      <c r="G10441" t="s">
        <v>36</v>
      </c>
      <c r="H10441">
        <v>47</v>
      </c>
      <c r="I10441" t="s">
        <v>34678</v>
      </c>
      <c r="J10441" t="s">
        <v>34679</v>
      </c>
      <c r="K10441" t="s">
        <v>34680</v>
      </c>
      <c r="L10441" t="s">
        <v>77932</v>
      </c>
    </row>
    <row r="10442" spans="1:12" x14ac:dyDescent="0.15">
      <c r="A10442" t="s">
        <v>12</v>
      </c>
      <c r="B10442">
        <v>2873325</v>
      </c>
      <c r="C10442">
        <v>2873345</v>
      </c>
      <c r="D10442" t="s">
        <v>34671</v>
      </c>
      <c r="E10442" t="s">
        <v>90</v>
      </c>
      <c r="F10442" t="s">
        <v>76</v>
      </c>
      <c r="G10442" t="s">
        <v>16</v>
      </c>
      <c r="H10442">
        <v>83</v>
      </c>
      <c r="I10442" t="s">
        <v>34681</v>
      </c>
      <c r="J10442" t="s">
        <v>34682</v>
      </c>
      <c r="K10442" t="s">
        <v>34683</v>
      </c>
      <c r="L10442" t="s">
        <v>77958</v>
      </c>
    </row>
    <row r="10443" spans="1:12" x14ac:dyDescent="0.15">
      <c r="A10443" t="s">
        <v>12</v>
      </c>
      <c r="B10443">
        <v>2873817</v>
      </c>
      <c r="C10443">
        <v>2873837</v>
      </c>
      <c r="D10443" t="s">
        <v>34684</v>
      </c>
      <c r="E10443" t="s">
        <v>90</v>
      </c>
      <c r="F10443" t="s">
        <v>76</v>
      </c>
      <c r="G10443" t="s">
        <v>32</v>
      </c>
      <c r="H10443">
        <v>1</v>
      </c>
      <c r="I10443" t="s">
        <v>34685</v>
      </c>
      <c r="J10443" t="s">
        <v>34686</v>
      </c>
      <c r="K10443" t="s">
        <v>34687</v>
      </c>
      <c r="L10443" t="s">
        <v>77917</v>
      </c>
    </row>
    <row r="10444" spans="1:12" x14ac:dyDescent="0.15">
      <c r="A10444" t="s">
        <v>12</v>
      </c>
      <c r="B10444">
        <v>2873791</v>
      </c>
      <c r="C10444">
        <v>2873811</v>
      </c>
      <c r="D10444" t="s">
        <v>34684</v>
      </c>
      <c r="E10444" t="s">
        <v>90</v>
      </c>
      <c r="F10444" t="s">
        <v>76</v>
      </c>
      <c r="G10444" t="s">
        <v>23</v>
      </c>
      <c r="H10444">
        <v>27</v>
      </c>
      <c r="I10444" t="s">
        <v>34688</v>
      </c>
      <c r="J10444" t="s">
        <v>34689</v>
      </c>
      <c r="K10444" t="s">
        <v>34690</v>
      </c>
      <c r="L10444" t="s">
        <v>78013</v>
      </c>
    </row>
    <row r="10445" spans="1:12" x14ac:dyDescent="0.15">
      <c r="A10445" t="s">
        <v>12</v>
      </c>
      <c r="B10445">
        <v>2873761</v>
      </c>
      <c r="C10445">
        <v>2873781</v>
      </c>
      <c r="D10445" t="s">
        <v>34684</v>
      </c>
      <c r="E10445" t="s">
        <v>90</v>
      </c>
      <c r="F10445" t="s">
        <v>76</v>
      </c>
      <c r="G10445" t="s">
        <v>16</v>
      </c>
      <c r="H10445">
        <v>57</v>
      </c>
      <c r="I10445" t="s">
        <v>34691</v>
      </c>
      <c r="J10445" t="s">
        <v>34692</v>
      </c>
      <c r="K10445" t="s">
        <v>34693</v>
      </c>
      <c r="L10445" t="s">
        <v>78049</v>
      </c>
    </row>
    <row r="10446" spans="1:12" x14ac:dyDescent="0.15">
      <c r="A10446" t="s">
        <v>12</v>
      </c>
      <c r="B10446">
        <v>2873721</v>
      </c>
      <c r="C10446">
        <v>2873741</v>
      </c>
      <c r="D10446" t="s">
        <v>34684</v>
      </c>
      <c r="E10446" t="s">
        <v>90</v>
      </c>
      <c r="F10446" t="s">
        <v>76</v>
      </c>
      <c r="G10446" t="s">
        <v>36</v>
      </c>
      <c r="H10446">
        <v>97</v>
      </c>
      <c r="I10446" t="s">
        <v>34694</v>
      </c>
      <c r="J10446" t="s">
        <v>34695</v>
      </c>
      <c r="K10446" t="s">
        <v>34696</v>
      </c>
      <c r="L10446" t="s">
        <v>78010</v>
      </c>
    </row>
    <row r="10447" spans="1:12" x14ac:dyDescent="0.15">
      <c r="A10447" t="s">
        <v>12</v>
      </c>
      <c r="B10447">
        <v>2874977</v>
      </c>
      <c r="C10447">
        <v>2874997</v>
      </c>
      <c r="D10447" t="s">
        <v>34697</v>
      </c>
      <c r="E10447" t="s">
        <v>90</v>
      </c>
      <c r="F10447" t="s">
        <v>76</v>
      </c>
      <c r="G10447" t="s">
        <v>32</v>
      </c>
      <c r="H10447">
        <v>1</v>
      </c>
      <c r="I10447" t="s">
        <v>34698</v>
      </c>
      <c r="J10447" t="s">
        <v>34699</v>
      </c>
      <c r="K10447" t="s">
        <v>34700</v>
      </c>
      <c r="L10447" t="s">
        <v>77917</v>
      </c>
    </row>
    <row r="10448" spans="1:12" x14ac:dyDescent="0.15">
      <c r="A10448" t="s">
        <v>12</v>
      </c>
      <c r="B10448">
        <v>2874950</v>
      </c>
      <c r="C10448">
        <v>2874970</v>
      </c>
      <c r="D10448" t="s">
        <v>34697</v>
      </c>
      <c r="E10448" t="s">
        <v>90</v>
      </c>
      <c r="F10448" t="s">
        <v>76</v>
      </c>
      <c r="G10448" t="s">
        <v>36</v>
      </c>
      <c r="H10448">
        <v>28</v>
      </c>
      <c r="I10448" t="s">
        <v>34701</v>
      </c>
      <c r="J10448" t="s">
        <v>34702</v>
      </c>
      <c r="K10448" t="s">
        <v>34703</v>
      </c>
      <c r="L10448" t="s">
        <v>77956</v>
      </c>
    </row>
    <row r="10449" spans="1:12" x14ac:dyDescent="0.15">
      <c r="A10449" t="s">
        <v>12</v>
      </c>
      <c r="B10449">
        <v>2874922</v>
      </c>
      <c r="C10449">
        <v>2874942</v>
      </c>
      <c r="D10449" t="s">
        <v>34697</v>
      </c>
      <c r="E10449" t="s">
        <v>90</v>
      </c>
      <c r="F10449" t="s">
        <v>76</v>
      </c>
      <c r="G10449" t="s">
        <v>36</v>
      </c>
      <c r="H10449">
        <v>56</v>
      </c>
      <c r="I10449" t="s">
        <v>34704</v>
      </c>
      <c r="J10449" t="s">
        <v>34705</v>
      </c>
      <c r="K10449" t="s">
        <v>34706</v>
      </c>
      <c r="L10449" t="s">
        <v>77971</v>
      </c>
    </row>
    <row r="10450" spans="1:12" x14ac:dyDescent="0.15">
      <c r="A10450" t="s">
        <v>12</v>
      </c>
      <c r="B10450">
        <v>2874876</v>
      </c>
      <c r="C10450">
        <v>2874896</v>
      </c>
      <c r="D10450" t="s">
        <v>34697</v>
      </c>
      <c r="E10450" t="s">
        <v>90</v>
      </c>
      <c r="F10450" t="s">
        <v>76</v>
      </c>
      <c r="G10450" t="s">
        <v>36</v>
      </c>
      <c r="H10450">
        <v>102</v>
      </c>
      <c r="I10450" t="s">
        <v>34707</v>
      </c>
      <c r="J10450" t="s">
        <v>34708</v>
      </c>
      <c r="K10450" t="s">
        <v>34709</v>
      </c>
      <c r="L10450" t="s">
        <v>77933</v>
      </c>
    </row>
    <row r="10451" spans="1:12" x14ac:dyDescent="0.15">
      <c r="A10451" t="s">
        <v>12</v>
      </c>
      <c r="B10451">
        <v>2875689</v>
      </c>
      <c r="C10451">
        <v>2875709</v>
      </c>
      <c r="D10451" t="s">
        <v>34710</v>
      </c>
      <c r="E10451" t="s">
        <v>90</v>
      </c>
      <c r="F10451" t="s">
        <v>76</v>
      </c>
      <c r="G10451" t="s">
        <v>32</v>
      </c>
      <c r="H10451">
        <v>1</v>
      </c>
      <c r="I10451" t="s">
        <v>34711</v>
      </c>
      <c r="J10451" t="s">
        <v>34712</v>
      </c>
      <c r="K10451" t="s">
        <v>34713</v>
      </c>
      <c r="L10451" t="s">
        <v>77917</v>
      </c>
    </row>
    <row r="10452" spans="1:12" x14ac:dyDescent="0.15">
      <c r="A10452" t="s">
        <v>12</v>
      </c>
      <c r="B10452">
        <v>2875668</v>
      </c>
      <c r="C10452">
        <v>2875688</v>
      </c>
      <c r="D10452" t="s">
        <v>34710</v>
      </c>
      <c r="E10452" t="s">
        <v>90</v>
      </c>
      <c r="F10452" t="s">
        <v>76</v>
      </c>
      <c r="G10452" t="s">
        <v>32</v>
      </c>
      <c r="H10452">
        <v>22</v>
      </c>
      <c r="I10452" t="s">
        <v>34714</v>
      </c>
      <c r="J10452" t="s">
        <v>34715</v>
      </c>
      <c r="K10452" t="s">
        <v>34716</v>
      </c>
      <c r="L10452" t="s">
        <v>77948</v>
      </c>
    </row>
    <row r="10453" spans="1:12" x14ac:dyDescent="0.15">
      <c r="A10453" t="s">
        <v>12</v>
      </c>
      <c r="B10453">
        <v>2875643</v>
      </c>
      <c r="C10453">
        <v>2875663</v>
      </c>
      <c r="D10453" t="s">
        <v>34710</v>
      </c>
      <c r="E10453" t="s">
        <v>90</v>
      </c>
      <c r="F10453" t="s">
        <v>76</v>
      </c>
      <c r="G10453" t="s">
        <v>36</v>
      </c>
      <c r="H10453">
        <v>47</v>
      </c>
      <c r="I10453" t="s">
        <v>34717</v>
      </c>
      <c r="J10453" t="s">
        <v>34718</v>
      </c>
      <c r="K10453" t="s">
        <v>34719</v>
      </c>
      <c r="L10453" t="s">
        <v>77932</v>
      </c>
    </row>
    <row r="10454" spans="1:12" x14ac:dyDescent="0.15">
      <c r="A10454" t="s">
        <v>12</v>
      </c>
      <c r="B10454">
        <v>2875623</v>
      </c>
      <c r="C10454">
        <v>2875643</v>
      </c>
      <c r="D10454" t="s">
        <v>34710</v>
      </c>
      <c r="E10454" t="s">
        <v>90</v>
      </c>
      <c r="F10454" t="s">
        <v>76</v>
      </c>
      <c r="G10454" t="s">
        <v>23</v>
      </c>
      <c r="H10454">
        <v>67</v>
      </c>
      <c r="I10454" t="s">
        <v>34720</v>
      </c>
      <c r="J10454" t="s">
        <v>34721</v>
      </c>
      <c r="K10454" t="s">
        <v>34722</v>
      </c>
      <c r="L10454" t="s">
        <v>77981</v>
      </c>
    </row>
    <row r="10455" spans="1:12" x14ac:dyDescent="0.15">
      <c r="A10455" t="s">
        <v>12</v>
      </c>
      <c r="B10455">
        <v>2876019</v>
      </c>
      <c r="C10455">
        <v>2876039</v>
      </c>
      <c r="D10455" t="s">
        <v>34723</v>
      </c>
      <c r="E10455" t="s">
        <v>90</v>
      </c>
      <c r="F10455" t="s">
        <v>76</v>
      </c>
      <c r="G10455" t="s">
        <v>36</v>
      </c>
      <c r="H10455">
        <v>8</v>
      </c>
      <c r="I10455" t="s">
        <v>34724</v>
      </c>
      <c r="J10455" t="s">
        <v>34725</v>
      </c>
      <c r="K10455" t="s">
        <v>34726</v>
      </c>
      <c r="L10455" t="s">
        <v>77955</v>
      </c>
    </row>
    <row r="10456" spans="1:12" x14ac:dyDescent="0.15">
      <c r="A10456" t="s">
        <v>12</v>
      </c>
      <c r="B10456">
        <v>2875997</v>
      </c>
      <c r="C10456">
        <v>2876017</v>
      </c>
      <c r="D10456" t="s">
        <v>34723</v>
      </c>
      <c r="E10456" t="s">
        <v>90</v>
      </c>
      <c r="F10456" t="s">
        <v>76</v>
      </c>
      <c r="G10456" t="s">
        <v>36</v>
      </c>
      <c r="H10456">
        <v>30</v>
      </c>
      <c r="I10456" t="s">
        <v>34727</v>
      </c>
      <c r="J10456" t="s">
        <v>34728</v>
      </c>
      <c r="K10456" t="s">
        <v>34729</v>
      </c>
      <c r="L10456" t="s">
        <v>77984</v>
      </c>
    </row>
    <row r="10457" spans="1:12" x14ac:dyDescent="0.15">
      <c r="A10457" t="s">
        <v>12</v>
      </c>
      <c r="B10457">
        <v>2875948</v>
      </c>
      <c r="C10457">
        <v>2875968</v>
      </c>
      <c r="D10457" t="s">
        <v>34723</v>
      </c>
      <c r="E10457" t="s">
        <v>90</v>
      </c>
      <c r="F10457" t="s">
        <v>76</v>
      </c>
      <c r="G10457" t="s">
        <v>23</v>
      </c>
      <c r="H10457">
        <v>79</v>
      </c>
      <c r="I10457" t="s">
        <v>34730</v>
      </c>
      <c r="J10457" t="s">
        <v>34731</v>
      </c>
      <c r="K10457" t="s">
        <v>34732</v>
      </c>
      <c r="L10457" t="s">
        <v>77993</v>
      </c>
    </row>
    <row r="10458" spans="1:12" x14ac:dyDescent="0.15">
      <c r="A10458" t="s">
        <v>12</v>
      </c>
      <c r="B10458">
        <v>2875908</v>
      </c>
      <c r="C10458">
        <v>2875928</v>
      </c>
      <c r="D10458" t="s">
        <v>34723</v>
      </c>
      <c r="E10458" t="s">
        <v>90</v>
      </c>
      <c r="F10458" t="s">
        <v>76</v>
      </c>
      <c r="G10458" t="s">
        <v>23</v>
      </c>
      <c r="H10458">
        <v>119</v>
      </c>
      <c r="I10458" t="s">
        <v>34733</v>
      </c>
      <c r="J10458" t="s">
        <v>34734</v>
      </c>
      <c r="K10458" t="s">
        <v>34735</v>
      </c>
      <c r="L10458" t="s">
        <v>78058</v>
      </c>
    </row>
    <row r="10459" spans="1:12" x14ac:dyDescent="0.15">
      <c r="A10459" t="s">
        <v>12</v>
      </c>
      <c r="B10459">
        <v>2876428</v>
      </c>
      <c r="C10459">
        <v>2876448</v>
      </c>
      <c r="D10459" t="s">
        <v>34736</v>
      </c>
      <c r="E10459" t="s">
        <v>90</v>
      </c>
      <c r="F10459" t="s">
        <v>76</v>
      </c>
      <c r="G10459" t="s">
        <v>32</v>
      </c>
      <c r="H10459">
        <v>23</v>
      </c>
      <c r="I10459" t="s">
        <v>34737</v>
      </c>
      <c r="J10459" t="s">
        <v>34738</v>
      </c>
      <c r="K10459" t="s">
        <v>34739</v>
      </c>
      <c r="L10459" t="s">
        <v>77975</v>
      </c>
    </row>
    <row r="10460" spans="1:12" x14ac:dyDescent="0.15">
      <c r="A10460" t="s">
        <v>12</v>
      </c>
      <c r="B10460">
        <v>2876391</v>
      </c>
      <c r="C10460">
        <v>2876411</v>
      </c>
      <c r="D10460" t="s">
        <v>34736</v>
      </c>
      <c r="E10460" t="s">
        <v>90</v>
      </c>
      <c r="F10460" t="s">
        <v>76</v>
      </c>
      <c r="G10460" t="s">
        <v>16</v>
      </c>
      <c r="H10460">
        <v>60</v>
      </c>
      <c r="I10460" t="s">
        <v>34740</v>
      </c>
      <c r="J10460" t="s">
        <v>34741</v>
      </c>
      <c r="K10460" t="s">
        <v>34742</v>
      </c>
      <c r="L10460" t="s">
        <v>78006</v>
      </c>
    </row>
    <row r="10461" spans="1:12" x14ac:dyDescent="0.15">
      <c r="A10461" t="s">
        <v>12</v>
      </c>
      <c r="B10461">
        <v>2876348</v>
      </c>
      <c r="C10461">
        <v>2876368</v>
      </c>
      <c r="D10461" t="s">
        <v>34736</v>
      </c>
      <c r="E10461" t="s">
        <v>90</v>
      </c>
      <c r="F10461" t="s">
        <v>76</v>
      </c>
      <c r="G10461" t="s">
        <v>36</v>
      </c>
      <c r="H10461">
        <v>103</v>
      </c>
      <c r="I10461" t="s">
        <v>34743</v>
      </c>
      <c r="J10461" t="s">
        <v>34744</v>
      </c>
      <c r="K10461" t="s">
        <v>34745</v>
      </c>
      <c r="L10461" t="s">
        <v>77937</v>
      </c>
    </row>
    <row r="10462" spans="1:12" x14ac:dyDescent="0.15">
      <c r="A10462" t="s">
        <v>12</v>
      </c>
      <c r="B10462">
        <v>2876324</v>
      </c>
      <c r="C10462">
        <v>2876344</v>
      </c>
      <c r="D10462" t="s">
        <v>34736</v>
      </c>
      <c r="E10462" t="s">
        <v>90</v>
      </c>
      <c r="F10462" t="s">
        <v>76</v>
      </c>
      <c r="G10462" t="s">
        <v>16</v>
      </c>
      <c r="H10462">
        <v>127</v>
      </c>
      <c r="I10462" t="s">
        <v>34746</v>
      </c>
      <c r="J10462" t="s">
        <v>34747</v>
      </c>
      <c r="K10462" t="s">
        <v>34748</v>
      </c>
      <c r="L10462" t="s">
        <v>78026</v>
      </c>
    </row>
    <row r="10463" spans="1:12" x14ac:dyDescent="0.15">
      <c r="A10463" t="s">
        <v>12</v>
      </c>
      <c r="B10463">
        <v>2876890</v>
      </c>
      <c r="C10463">
        <v>2876910</v>
      </c>
      <c r="D10463" t="s">
        <v>34749</v>
      </c>
      <c r="E10463" t="s">
        <v>90</v>
      </c>
      <c r="F10463" t="s">
        <v>76</v>
      </c>
      <c r="G10463" t="s">
        <v>32</v>
      </c>
      <c r="H10463">
        <v>7</v>
      </c>
      <c r="I10463" t="s">
        <v>34750</v>
      </c>
      <c r="J10463" t="s">
        <v>34751</v>
      </c>
      <c r="K10463" t="s">
        <v>34752</v>
      </c>
      <c r="L10463" t="s">
        <v>77909</v>
      </c>
    </row>
    <row r="10464" spans="1:12" x14ac:dyDescent="0.15">
      <c r="A10464" t="s">
        <v>12</v>
      </c>
      <c r="B10464">
        <v>2876870</v>
      </c>
      <c r="C10464">
        <v>2876890</v>
      </c>
      <c r="D10464" t="s">
        <v>34749</v>
      </c>
      <c r="E10464" t="s">
        <v>90</v>
      </c>
      <c r="F10464" t="s">
        <v>76</v>
      </c>
      <c r="G10464" t="s">
        <v>16</v>
      </c>
      <c r="H10464">
        <v>27</v>
      </c>
      <c r="I10464" t="s">
        <v>34753</v>
      </c>
      <c r="J10464" t="s">
        <v>34754</v>
      </c>
      <c r="K10464" t="s">
        <v>34755</v>
      </c>
      <c r="L10464" t="s">
        <v>78013</v>
      </c>
    </row>
    <row r="10465" spans="1:12" x14ac:dyDescent="0.15">
      <c r="A10465" t="s">
        <v>12</v>
      </c>
      <c r="B10465">
        <v>2876849</v>
      </c>
      <c r="C10465">
        <v>2876869</v>
      </c>
      <c r="D10465" t="s">
        <v>34749</v>
      </c>
      <c r="E10465" t="s">
        <v>90</v>
      </c>
      <c r="F10465" t="s">
        <v>76</v>
      </c>
      <c r="G10465" t="s">
        <v>36</v>
      </c>
      <c r="H10465">
        <v>48</v>
      </c>
      <c r="I10465" t="s">
        <v>34756</v>
      </c>
      <c r="J10465" t="s">
        <v>34757</v>
      </c>
      <c r="K10465" t="s">
        <v>34758</v>
      </c>
      <c r="L10465" t="s">
        <v>78018</v>
      </c>
    </row>
    <row r="10466" spans="1:12" x14ac:dyDescent="0.15">
      <c r="A10466" t="s">
        <v>12</v>
      </c>
      <c r="B10466">
        <v>2876821</v>
      </c>
      <c r="C10466">
        <v>2876841</v>
      </c>
      <c r="D10466" t="s">
        <v>34749</v>
      </c>
      <c r="E10466" t="s">
        <v>90</v>
      </c>
      <c r="F10466" t="s">
        <v>76</v>
      </c>
      <c r="G10466" t="s">
        <v>16</v>
      </c>
      <c r="H10466">
        <v>76</v>
      </c>
      <c r="I10466" t="s">
        <v>34759</v>
      </c>
      <c r="J10466" t="s">
        <v>34760</v>
      </c>
      <c r="K10466" t="s">
        <v>34761</v>
      </c>
      <c r="L10466" t="s">
        <v>77985</v>
      </c>
    </row>
    <row r="10467" spans="1:12" x14ac:dyDescent="0.15">
      <c r="A10467" t="s">
        <v>12</v>
      </c>
      <c r="B10467">
        <v>2877671</v>
      </c>
      <c r="C10467">
        <v>2877691</v>
      </c>
      <c r="D10467" t="s">
        <v>34762</v>
      </c>
      <c r="E10467" t="s">
        <v>90</v>
      </c>
      <c r="F10467" t="s">
        <v>76</v>
      </c>
      <c r="G10467" t="s">
        <v>36</v>
      </c>
      <c r="H10467">
        <v>10</v>
      </c>
      <c r="I10467" t="s">
        <v>34763</v>
      </c>
      <c r="J10467" t="s">
        <v>34764</v>
      </c>
      <c r="K10467" t="s">
        <v>34765</v>
      </c>
      <c r="L10467" t="s">
        <v>78001</v>
      </c>
    </row>
    <row r="10468" spans="1:12" x14ac:dyDescent="0.15">
      <c r="A10468" t="s">
        <v>12</v>
      </c>
      <c r="B10468">
        <v>2877642</v>
      </c>
      <c r="C10468">
        <v>2877662</v>
      </c>
      <c r="D10468" t="s">
        <v>34762</v>
      </c>
      <c r="E10468" t="s">
        <v>90</v>
      </c>
      <c r="F10468" t="s">
        <v>76</v>
      </c>
      <c r="G10468" t="s">
        <v>36</v>
      </c>
      <c r="H10468">
        <v>39</v>
      </c>
      <c r="I10468" t="s">
        <v>34766</v>
      </c>
      <c r="J10468" t="s">
        <v>34767</v>
      </c>
      <c r="K10468" t="s">
        <v>34768</v>
      </c>
      <c r="L10468" t="s">
        <v>78041</v>
      </c>
    </row>
    <row r="10469" spans="1:12" x14ac:dyDescent="0.15">
      <c r="A10469" t="s">
        <v>12</v>
      </c>
      <c r="B10469">
        <v>2877608</v>
      </c>
      <c r="C10469">
        <v>2877628</v>
      </c>
      <c r="D10469" t="s">
        <v>34762</v>
      </c>
      <c r="E10469" t="s">
        <v>90</v>
      </c>
      <c r="F10469" t="s">
        <v>76</v>
      </c>
      <c r="G10469" t="s">
        <v>32</v>
      </c>
      <c r="H10469">
        <v>73</v>
      </c>
      <c r="I10469" t="s">
        <v>34769</v>
      </c>
      <c r="J10469" t="s">
        <v>34770</v>
      </c>
      <c r="K10469" t="s">
        <v>34771</v>
      </c>
      <c r="L10469" t="s">
        <v>77926</v>
      </c>
    </row>
    <row r="10470" spans="1:12" x14ac:dyDescent="0.15">
      <c r="A10470" t="s">
        <v>12</v>
      </c>
      <c r="B10470">
        <v>2877588</v>
      </c>
      <c r="C10470">
        <v>2877608</v>
      </c>
      <c r="D10470" t="s">
        <v>34762</v>
      </c>
      <c r="E10470" t="s">
        <v>90</v>
      </c>
      <c r="F10470" t="s">
        <v>76</v>
      </c>
      <c r="G10470" t="s">
        <v>16</v>
      </c>
      <c r="H10470">
        <v>93</v>
      </c>
      <c r="I10470" t="s">
        <v>34772</v>
      </c>
      <c r="J10470" t="s">
        <v>34773</v>
      </c>
      <c r="K10470" t="s">
        <v>34774</v>
      </c>
      <c r="L10470" t="s">
        <v>78044</v>
      </c>
    </row>
    <row r="10471" spans="1:12" x14ac:dyDescent="0.15">
      <c r="A10471" t="s">
        <v>12</v>
      </c>
      <c r="B10471">
        <v>2878602</v>
      </c>
      <c r="C10471">
        <v>2878622</v>
      </c>
      <c r="D10471" t="s">
        <v>34775</v>
      </c>
      <c r="E10471" t="s">
        <v>90</v>
      </c>
      <c r="F10471" t="s">
        <v>76</v>
      </c>
      <c r="G10471" t="s">
        <v>32</v>
      </c>
      <c r="H10471">
        <v>1</v>
      </c>
      <c r="I10471" t="s">
        <v>34776</v>
      </c>
      <c r="J10471" t="s">
        <v>34777</v>
      </c>
      <c r="K10471" t="s">
        <v>34778</v>
      </c>
      <c r="L10471" t="s">
        <v>77917</v>
      </c>
    </row>
    <row r="10472" spans="1:12" x14ac:dyDescent="0.15">
      <c r="A10472" t="s">
        <v>12</v>
      </c>
      <c r="B10472">
        <v>2878576</v>
      </c>
      <c r="C10472">
        <v>2878596</v>
      </c>
      <c r="D10472" t="s">
        <v>34775</v>
      </c>
      <c r="E10472" t="s">
        <v>90</v>
      </c>
      <c r="F10472" t="s">
        <v>76</v>
      </c>
      <c r="G10472" t="s">
        <v>16</v>
      </c>
      <c r="H10472">
        <v>27</v>
      </c>
      <c r="I10472" t="s">
        <v>34779</v>
      </c>
      <c r="J10472" t="s">
        <v>34780</v>
      </c>
      <c r="K10472" t="s">
        <v>34781</v>
      </c>
      <c r="L10472" t="s">
        <v>78013</v>
      </c>
    </row>
    <row r="10473" spans="1:12" x14ac:dyDescent="0.15">
      <c r="A10473" t="s">
        <v>12</v>
      </c>
      <c r="B10473">
        <v>2878547</v>
      </c>
      <c r="C10473">
        <v>2878567</v>
      </c>
      <c r="D10473" t="s">
        <v>34775</v>
      </c>
      <c r="E10473" t="s">
        <v>90</v>
      </c>
      <c r="F10473" t="s">
        <v>76</v>
      </c>
      <c r="G10473" t="s">
        <v>36</v>
      </c>
      <c r="H10473">
        <v>56</v>
      </c>
      <c r="I10473" t="s">
        <v>34782</v>
      </c>
      <c r="J10473" t="s">
        <v>34783</v>
      </c>
      <c r="K10473" t="s">
        <v>34784</v>
      </c>
      <c r="L10473" t="s">
        <v>77971</v>
      </c>
    </row>
    <row r="10474" spans="1:12" x14ac:dyDescent="0.15">
      <c r="A10474" t="s">
        <v>12</v>
      </c>
      <c r="B10474">
        <v>2878521</v>
      </c>
      <c r="C10474">
        <v>2878541</v>
      </c>
      <c r="D10474" t="s">
        <v>34775</v>
      </c>
      <c r="E10474" t="s">
        <v>90</v>
      </c>
      <c r="F10474" t="s">
        <v>76</v>
      </c>
      <c r="G10474" t="s">
        <v>16</v>
      </c>
      <c r="H10474">
        <v>82</v>
      </c>
      <c r="I10474" t="s">
        <v>34785</v>
      </c>
      <c r="J10474" t="s">
        <v>34786</v>
      </c>
      <c r="K10474" t="s">
        <v>34787</v>
      </c>
      <c r="L10474" t="s">
        <v>78011</v>
      </c>
    </row>
    <row r="10475" spans="1:12" x14ac:dyDescent="0.15">
      <c r="A10475" t="s">
        <v>12</v>
      </c>
      <c r="B10475">
        <v>2879735</v>
      </c>
      <c r="C10475">
        <v>2879755</v>
      </c>
      <c r="D10475" t="s">
        <v>34788</v>
      </c>
      <c r="E10475" t="s">
        <v>90</v>
      </c>
      <c r="F10475" t="s">
        <v>76</v>
      </c>
      <c r="G10475" t="s">
        <v>23</v>
      </c>
      <c r="H10475">
        <v>12</v>
      </c>
      <c r="I10475" t="s">
        <v>34789</v>
      </c>
      <c r="J10475" t="s">
        <v>34790</v>
      </c>
      <c r="K10475" t="s">
        <v>34791</v>
      </c>
      <c r="L10475" t="s">
        <v>77991</v>
      </c>
    </row>
    <row r="10476" spans="1:12" x14ac:dyDescent="0.15">
      <c r="A10476" t="s">
        <v>12</v>
      </c>
      <c r="B10476">
        <v>2879707</v>
      </c>
      <c r="C10476">
        <v>2879727</v>
      </c>
      <c r="D10476" t="s">
        <v>34788</v>
      </c>
      <c r="E10476" t="s">
        <v>90</v>
      </c>
      <c r="F10476" t="s">
        <v>76</v>
      </c>
      <c r="G10476" t="s">
        <v>23</v>
      </c>
      <c r="H10476">
        <v>40</v>
      </c>
      <c r="I10476" t="s">
        <v>34792</v>
      </c>
      <c r="J10476" t="s">
        <v>34793</v>
      </c>
      <c r="K10476" t="s">
        <v>34794</v>
      </c>
      <c r="L10476" t="s">
        <v>77952</v>
      </c>
    </row>
    <row r="10477" spans="1:12" x14ac:dyDescent="0.15">
      <c r="A10477" t="s">
        <v>12</v>
      </c>
      <c r="B10477">
        <v>2879677</v>
      </c>
      <c r="C10477">
        <v>2879697</v>
      </c>
      <c r="D10477" t="s">
        <v>34788</v>
      </c>
      <c r="E10477" t="s">
        <v>90</v>
      </c>
      <c r="F10477" t="s">
        <v>76</v>
      </c>
      <c r="G10477" t="s">
        <v>16</v>
      </c>
      <c r="H10477">
        <v>70</v>
      </c>
      <c r="I10477" t="s">
        <v>34795</v>
      </c>
      <c r="J10477" t="s">
        <v>34796</v>
      </c>
      <c r="K10477" t="s">
        <v>34797</v>
      </c>
      <c r="L10477" t="s">
        <v>77919</v>
      </c>
    </row>
    <row r="10478" spans="1:12" x14ac:dyDescent="0.15">
      <c r="A10478" t="s">
        <v>12</v>
      </c>
      <c r="B10478">
        <v>2879653</v>
      </c>
      <c r="C10478">
        <v>2879673</v>
      </c>
      <c r="D10478" t="s">
        <v>34788</v>
      </c>
      <c r="E10478" t="s">
        <v>90</v>
      </c>
      <c r="F10478" t="s">
        <v>76</v>
      </c>
      <c r="G10478" t="s">
        <v>32</v>
      </c>
      <c r="H10478">
        <v>94</v>
      </c>
      <c r="I10478" t="s">
        <v>34798</v>
      </c>
      <c r="J10478" t="s">
        <v>34799</v>
      </c>
      <c r="K10478" t="s">
        <v>34800</v>
      </c>
      <c r="L10478" t="s">
        <v>77927</v>
      </c>
    </row>
    <row r="10479" spans="1:12" x14ac:dyDescent="0.15">
      <c r="A10479" t="s">
        <v>12</v>
      </c>
      <c r="B10479">
        <v>2880249</v>
      </c>
      <c r="C10479">
        <v>2880269</v>
      </c>
      <c r="D10479" t="s">
        <v>34801</v>
      </c>
      <c r="E10479" t="s">
        <v>90</v>
      </c>
      <c r="F10479" t="s">
        <v>76</v>
      </c>
      <c r="G10479" t="s">
        <v>32</v>
      </c>
      <c r="H10479">
        <v>0</v>
      </c>
      <c r="I10479" t="s">
        <v>34802</v>
      </c>
      <c r="J10479" t="s">
        <v>34803</v>
      </c>
      <c r="K10479" t="s">
        <v>34804</v>
      </c>
      <c r="L10479" t="s">
        <v>77980</v>
      </c>
    </row>
    <row r="10480" spans="1:12" x14ac:dyDescent="0.15">
      <c r="A10480" t="s">
        <v>12</v>
      </c>
      <c r="B10480">
        <v>2880221</v>
      </c>
      <c r="C10480">
        <v>2880241</v>
      </c>
      <c r="D10480" t="s">
        <v>34801</v>
      </c>
      <c r="E10480" t="s">
        <v>90</v>
      </c>
      <c r="F10480" t="s">
        <v>76</v>
      </c>
      <c r="G10480" t="s">
        <v>23</v>
      </c>
      <c r="H10480">
        <v>28</v>
      </c>
      <c r="I10480" t="s">
        <v>34805</v>
      </c>
      <c r="J10480" t="s">
        <v>34806</v>
      </c>
      <c r="K10480" t="s">
        <v>34807</v>
      </c>
      <c r="L10480" t="s">
        <v>77956</v>
      </c>
    </row>
    <row r="10481" spans="1:12" x14ac:dyDescent="0.15">
      <c r="A10481" t="s">
        <v>12</v>
      </c>
      <c r="B10481">
        <v>2880179</v>
      </c>
      <c r="C10481">
        <v>2880199</v>
      </c>
      <c r="D10481" t="s">
        <v>34801</v>
      </c>
      <c r="E10481" t="s">
        <v>90</v>
      </c>
      <c r="F10481" t="s">
        <v>76</v>
      </c>
      <c r="G10481" t="s">
        <v>32</v>
      </c>
      <c r="H10481">
        <v>70</v>
      </c>
      <c r="I10481" t="s">
        <v>34808</v>
      </c>
      <c r="J10481" t="s">
        <v>34809</v>
      </c>
      <c r="K10481" t="s">
        <v>34810</v>
      </c>
      <c r="L10481" t="s">
        <v>77919</v>
      </c>
    </row>
    <row r="10482" spans="1:12" x14ac:dyDescent="0.15">
      <c r="A10482" t="s">
        <v>12</v>
      </c>
      <c r="B10482">
        <v>2880149</v>
      </c>
      <c r="C10482">
        <v>2880169</v>
      </c>
      <c r="D10482" t="s">
        <v>34801</v>
      </c>
      <c r="E10482" t="s">
        <v>90</v>
      </c>
      <c r="F10482" t="s">
        <v>76</v>
      </c>
      <c r="G10482" t="s">
        <v>23</v>
      </c>
      <c r="H10482">
        <v>100</v>
      </c>
      <c r="I10482" t="s">
        <v>34811</v>
      </c>
      <c r="J10482" t="s">
        <v>34812</v>
      </c>
      <c r="K10482" t="s">
        <v>34813</v>
      </c>
      <c r="L10482" t="s">
        <v>77953</v>
      </c>
    </row>
    <row r="10483" spans="1:12" x14ac:dyDescent="0.15">
      <c r="A10483" t="s">
        <v>12</v>
      </c>
      <c r="B10483">
        <v>2880806</v>
      </c>
      <c r="C10483">
        <v>2880826</v>
      </c>
      <c r="D10483" t="s">
        <v>34814</v>
      </c>
      <c r="E10483" t="s">
        <v>90</v>
      </c>
      <c r="F10483" t="s">
        <v>76</v>
      </c>
      <c r="G10483" t="s">
        <v>23</v>
      </c>
      <c r="H10483">
        <v>11</v>
      </c>
      <c r="I10483" t="s">
        <v>34815</v>
      </c>
      <c r="J10483" t="s">
        <v>34816</v>
      </c>
      <c r="K10483" t="s">
        <v>34817</v>
      </c>
      <c r="L10483" t="s">
        <v>77974</v>
      </c>
    </row>
    <row r="10484" spans="1:12" x14ac:dyDescent="0.15">
      <c r="A10484" t="s">
        <v>12</v>
      </c>
      <c r="B10484">
        <v>2880782</v>
      </c>
      <c r="C10484">
        <v>2880802</v>
      </c>
      <c r="D10484" t="s">
        <v>34814</v>
      </c>
      <c r="E10484" t="s">
        <v>90</v>
      </c>
      <c r="F10484" t="s">
        <v>76</v>
      </c>
      <c r="G10484" t="s">
        <v>36</v>
      </c>
      <c r="H10484">
        <v>35</v>
      </c>
      <c r="I10484" t="s">
        <v>34818</v>
      </c>
      <c r="J10484" t="s">
        <v>34819</v>
      </c>
      <c r="K10484" t="s">
        <v>34820</v>
      </c>
      <c r="L10484" t="s">
        <v>77936</v>
      </c>
    </row>
    <row r="10485" spans="1:12" x14ac:dyDescent="0.15">
      <c r="A10485" t="s">
        <v>12</v>
      </c>
      <c r="B10485">
        <v>2880756</v>
      </c>
      <c r="C10485">
        <v>2880776</v>
      </c>
      <c r="D10485" t="s">
        <v>34814</v>
      </c>
      <c r="E10485" t="s">
        <v>90</v>
      </c>
      <c r="F10485" t="s">
        <v>76</v>
      </c>
      <c r="G10485" t="s">
        <v>23</v>
      </c>
      <c r="H10485">
        <v>61</v>
      </c>
      <c r="I10485" t="s">
        <v>34821</v>
      </c>
      <c r="J10485" t="s">
        <v>34822</v>
      </c>
      <c r="K10485" t="s">
        <v>34823</v>
      </c>
      <c r="L10485" t="s">
        <v>77979</v>
      </c>
    </row>
    <row r="10486" spans="1:12" x14ac:dyDescent="0.15">
      <c r="A10486" t="s">
        <v>12</v>
      </c>
      <c r="B10486">
        <v>2880736</v>
      </c>
      <c r="C10486">
        <v>2880756</v>
      </c>
      <c r="D10486" t="s">
        <v>34814</v>
      </c>
      <c r="E10486" t="s">
        <v>90</v>
      </c>
      <c r="F10486" t="s">
        <v>76</v>
      </c>
      <c r="G10486" t="s">
        <v>16</v>
      </c>
      <c r="H10486">
        <v>81</v>
      </c>
      <c r="I10486" t="s">
        <v>34824</v>
      </c>
      <c r="J10486" t="s">
        <v>34825</v>
      </c>
      <c r="K10486" t="s">
        <v>34826</v>
      </c>
      <c r="L10486" t="s">
        <v>78019</v>
      </c>
    </row>
    <row r="10487" spans="1:12" x14ac:dyDescent="0.15">
      <c r="A10487" t="s">
        <v>12</v>
      </c>
      <c r="B10487">
        <v>2883572</v>
      </c>
      <c r="C10487">
        <v>2883592</v>
      </c>
      <c r="D10487" t="s">
        <v>34827</v>
      </c>
      <c r="E10487" t="s">
        <v>34828</v>
      </c>
      <c r="F10487" t="s">
        <v>76</v>
      </c>
      <c r="G10487" t="s">
        <v>36</v>
      </c>
      <c r="H10487">
        <v>19</v>
      </c>
      <c r="I10487" t="s">
        <v>34829</v>
      </c>
      <c r="J10487" t="s">
        <v>34830</v>
      </c>
      <c r="K10487" t="s">
        <v>34831</v>
      </c>
      <c r="L10487" t="s">
        <v>77982</v>
      </c>
    </row>
    <row r="10488" spans="1:12" x14ac:dyDescent="0.15">
      <c r="A10488" t="s">
        <v>12</v>
      </c>
      <c r="B10488">
        <v>2883551</v>
      </c>
      <c r="C10488">
        <v>2883571</v>
      </c>
      <c r="D10488" t="s">
        <v>34827</v>
      </c>
      <c r="E10488" t="s">
        <v>34828</v>
      </c>
      <c r="F10488" t="s">
        <v>76</v>
      </c>
      <c r="G10488" t="s">
        <v>23</v>
      </c>
      <c r="H10488">
        <v>40</v>
      </c>
      <c r="I10488" t="s">
        <v>34832</v>
      </c>
      <c r="J10488" t="s">
        <v>34833</v>
      </c>
      <c r="K10488" t="s">
        <v>34834</v>
      </c>
      <c r="L10488" t="s">
        <v>77952</v>
      </c>
    </row>
    <row r="10489" spans="1:12" x14ac:dyDescent="0.15">
      <c r="A10489" t="s">
        <v>12</v>
      </c>
      <c r="B10489">
        <v>2883526</v>
      </c>
      <c r="C10489">
        <v>2883546</v>
      </c>
      <c r="D10489" t="s">
        <v>34827</v>
      </c>
      <c r="E10489" t="s">
        <v>34828</v>
      </c>
      <c r="F10489" t="s">
        <v>76</v>
      </c>
      <c r="G10489" t="s">
        <v>32</v>
      </c>
      <c r="H10489">
        <v>65</v>
      </c>
      <c r="I10489" t="s">
        <v>34835</v>
      </c>
      <c r="J10489" t="s">
        <v>34836</v>
      </c>
      <c r="K10489" t="s">
        <v>34837</v>
      </c>
      <c r="L10489" t="s">
        <v>78042</v>
      </c>
    </row>
    <row r="10490" spans="1:12" x14ac:dyDescent="0.15">
      <c r="A10490" t="s">
        <v>12</v>
      </c>
      <c r="B10490">
        <v>2883504</v>
      </c>
      <c r="C10490">
        <v>2883524</v>
      </c>
      <c r="D10490" t="s">
        <v>34827</v>
      </c>
      <c r="E10490" t="s">
        <v>34828</v>
      </c>
      <c r="F10490" t="s">
        <v>76</v>
      </c>
      <c r="G10490" t="s">
        <v>36</v>
      </c>
      <c r="H10490">
        <v>87</v>
      </c>
      <c r="I10490" t="s">
        <v>34838</v>
      </c>
      <c r="J10490" t="s">
        <v>34839</v>
      </c>
      <c r="K10490" t="s">
        <v>34840</v>
      </c>
      <c r="L10490" t="s">
        <v>78024</v>
      </c>
    </row>
    <row r="10491" spans="1:12" x14ac:dyDescent="0.15">
      <c r="A10491" t="s">
        <v>12</v>
      </c>
      <c r="B10491">
        <v>2883888</v>
      </c>
      <c r="C10491">
        <v>2883908</v>
      </c>
      <c r="D10491" t="s">
        <v>34841</v>
      </c>
      <c r="E10491" t="s">
        <v>34842</v>
      </c>
      <c r="F10491" t="s">
        <v>76</v>
      </c>
      <c r="G10491" t="s">
        <v>32</v>
      </c>
      <c r="H10491">
        <v>1</v>
      </c>
      <c r="I10491" t="s">
        <v>34843</v>
      </c>
      <c r="J10491" t="s">
        <v>34844</v>
      </c>
      <c r="K10491" t="s">
        <v>34845</v>
      </c>
      <c r="L10491" t="s">
        <v>77917</v>
      </c>
    </row>
    <row r="10492" spans="1:12" x14ac:dyDescent="0.15">
      <c r="A10492" t="s">
        <v>12</v>
      </c>
      <c r="B10492">
        <v>2883864</v>
      </c>
      <c r="C10492">
        <v>2883884</v>
      </c>
      <c r="D10492" t="s">
        <v>34841</v>
      </c>
      <c r="E10492" t="s">
        <v>34842</v>
      </c>
      <c r="F10492" t="s">
        <v>76</v>
      </c>
      <c r="G10492" t="s">
        <v>32</v>
      </c>
      <c r="H10492">
        <v>25</v>
      </c>
      <c r="I10492" t="s">
        <v>34846</v>
      </c>
      <c r="J10492" t="s">
        <v>34847</v>
      </c>
      <c r="K10492" t="s">
        <v>34848</v>
      </c>
      <c r="L10492" t="s">
        <v>78012</v>
      </c>
    </row>
    <row r="10493" spans="1:12" x14ac:dyDescent="0.15">
      <c r="A10493" t="s">
        <v>12</v>
      </c>
      <c r="B10493">
        <v>2883843</v>
      </c>
      <c r="C10493">
        <v>2883863</v>
      </c>
      <c r="D10493" t="s">
        <v>34841</v>
      </c>
      <c r="E10493" t="s">
        <v>34842</v>
      </c>
      <c r="F10493" t="s">
        <v>76</v>
      </c>
      <c r="G10493" t="s">
        <v>16</v>
      </c>
      <c r="H10493">
        <v>46</v>
      </c>
      <c r="I10493" t="s">
        <v>34849</v>
      </c>
      <c r="J10493" t="s">
        <v>34850</v>
      </c>
      <c r="K10493" t="s">
        <v>34851</v>
      </c>
      <c r="L10493" t="s">
        <v>78004</v>
      </c>
    </row>
    <row r="10494" spans="1:12" x14ac:dyDescent="0.15">
      <c r="A10494" t="s">
        <v>12</v>
      </c>
      <c r="B10494">
        <v>2883816</v>
      </c>
      <c r="C10494">
        <v>2883836</v>
      </c>
      <c r="D10494" t="s">
        <v>34841</v>
      </c>
      <c r="E10494" t="s">
        <v>34842</v>
      </c>
      <c r="F10494" t="s">
        <v>76</v>
      </c>
      <c r="G10494" t="s">
        <v>32</v>
      </c>
      <c r="H10494">
        <v>73</v>
      </c>
      <c r="I10494" t="s">
        <v>34852</v>
      </c>
      <c r="J10494" t="s">
        <v>34853</v>
      </c>
      <c r="K10494" t="s">
        <v>34854</v>
      </c>
      <c r="L10494" t="s">
        <v>77926</v>
      </c>
    </row>
    <row r="10495" spans="1:12" x14ac:dyDescent="0.15">
      <c r="A10495" t="s">
        <v>12</v>
      </c>
      <c r="B10495">
        <v>2884240</v>
      </c>
      <c r="C10495">
        <v>2884260</v>
      </c>
      <c r="D10495" t="s">
        <v>34855</v>
      </c>
      <c r="E10495" t="s">
        <v>34856</v>
      </c>
      <c r="F10495" t="s">
        <v>76</v>
      </c>
      <c r="G10495" t="s">
        <v>36</v>
      </c>
      <c r="H10495">
        <v>12</v>
      </c>
      <c r="I10495" t="s">
        <v>34857</v>
      </c>
      <c r="J10495" t="s">
        <v>34858</v>
      </c>
      <c r="K10495" t="s">
        <v>34859</v>
      </c>
      <c r="L10495" t="s">
        <v>77991</v>
      </c>
    </row>
    <row r="10496" spans="1:12" x14ac:dyDescent="0.15">
      <c r="A10496" t="s">
        <v>12</v>
      </c>
      <c r="B10496">
        <v>2884197</v>
      </c>
      <c r="C10496">
        <v>2884217</v>
      </c>
      <c r="D10496" t="s">
        <v>34855</v>
      </c>
      <c r="E10496" t="s">
        <v>34856</v>
      </c>
      <c r="F10496" t="s">
        <v>76</v>
      </c>
      <c r="G10496" t="s">
        <v>16</v>
      </c>
      <c r="H10496">
        <v>55</v>
      </c>
      <c r="I10496" t="s">
        <v>34860</v>
      </c>
      <c r="J10496" t="s">
        <v>34861</v>
      </c>
      <c r="K10496" t="s">
        <v>34862</v>
      </c>
      <c r="L10496" t="s">
        <v>77992</v>
      </c>
    </row>
    <row r="10497" spans="1:12" x14ac:dyDescent="0.15">
      <c r="A10497" t="s">
        <v>12</v>
      </c>
      <c r="B10497">
        <v>2884175</v>
      </c>
      <c r="C10497">
        <v>2884195</v>
      </c>
      <c r="D10497" t="s">
        <v>34855</v>
      </c>
      <c r="E10497" t="s">
        <v>34856</v>
      </c>
      <c r="F10497" t="s">
        <v>76</v>
      </c>
      <c r="G10497" t="s">
        <v>23</v>
      </c>
      <c r="H10497">
        <v>77</v>
      </c>
      <c r="I10497" t="s">
        <v>34863</v>
      </c>
      <c r="J10497" t="s">
        <v>34864</v>
      </c>
      <c r="K10497" t="s">
        <v>34865</v>
      </c>
      <c r="L10497" t="s">
        <v>77960</v>
      </c>
    </row>
    <row r="10498" spans="1:12" x14ac:dyDescent="0.15">
      <c r="A10498" t="s">
        <v>12</v>
      </c>
      <c r="B10498">
        <v>2884116</v>
      </c>
      <c r="C10498">
        <v>2884136</v>
      </c>
      <c r="D10498" t="s">
        <v>34855</v>
      </c>
      <c r="E10498" t="s">
        <v>34856</v>
      </c>
      <c r="F10498" t="s">
        <v>76</v>
      </c>
      <c r="G10498" t="s">
        <v>16</v>
      </c>
      <c r="H10498">
        <v>136</v>
      </c>
      <c r="I10498" t="s">
        <v>34866</v>
      </c>
      <c r="J10498" t="s">
        <v>34867</v>
      </c>
      <c r="K10498" t="s">
        <v>34868</v>
      </c>
      <c r="L10498" t="s">
        <v>78057</v>
      </c>
    </row>
    <row r="10499" spans="1:12" x14ac:dyDescent="0.15">
      <c r="A10499" t="s">
        <v>12</v>
      </c>
      <c r="B10499">
        <v>2884344</v>
      </c>
      <c r="C10499">
        <v>2884364</v>
      </c>
      <c r="D10499" t="s">
        <v>34869</v>
      </c>
      <c r="E10499" t="s">
        <v>34870</v>
      </c>
      <c r="F10499" t="s">
        <v>15</v>
      </c>
      <c r="G10499" t="s">
        <v>32</v>
      </c>
      <c r="H10499">
        <v>1</v>
      </c>
      <c r="I10499" t="s">
        <v>34871</v>
      </c>
      <c r="J10499" t="s">
        <v>34872</v>
      </c>
      <c r="K10499" t="s">
        <v>34873</v>
      </c>
      <c r="L10499" t="s">
        <v>77917</v>
      </c>
    </row>
    <row r="10500" spans="1:12" x14ac:dyDescent="0.15">
      <c r="A10500" t="s">
        <v>12</v>
      </c>
      <c r="B10500">
        <v>2884371</v>
      </c>
      <c r="C10500">
        <v>2884391</v>
      </c>
      <c r="D10500" t="s">
        <v>34869</v>
      </c>
      <c r="E10500" t="s">
        <v>34870</v>
      </c>
      <c r="F10500" t="s">
        <v>15</v>
      </c>
      <c r="G10500" t="s">
        <v>32</v>
      </c>
      <c r="H10500">
        <v>28</v>
      </c>
      <c r="I10500" t="s">
        <v>34874</v>
      </c>
      <c r="J10500" t="s">
        <v>34875</v>
      </c>
      <c r="K10500" t="s">
        <v>34876</v>
      </c>
      <c r="L10500" t="s">
        <v>77956</v>
      </c>
    </row>
    <row r="10501" spans="1:12" x14ac:dyDescent="0.15">
      <c r="A10501" t="s">
        <v>12</v>
      </c>
      <c r="B10501">
        <v>2884395</v>
      </c>
      <c r="C10501">
        <v>2884415</v>
      </c>
      <c r="D10501" t="s">
        <v>34869</v>
      </c>
      <c r="E10501" t="s">
        <v>34870</v>
      </c>
      <c r="F10501" t="s">
        <v>15</v>
      </c>
      <c r="G10501" t="s">
        <v>36</v>
      </c>
      <c r="H10501">
        <v>52</v>
      </c>
      <c r="I10501" t="s">
        <v>34877</v>
      </c>
      <c r="J10501" t="s">
        <v>34878</v>
      </c>
      <c r="K10501" t="s">
        <v>34879</v>
      </c>
      <c r="L10501" t="s">
        <v>77959</v>
      </c>
    </row>
    <row r="10502" spans="1:12" x14ac:dyDescent="0.15">
      <c r="A10502" t="s">
        <v>12</v>
      </c>
      <c r="B10502">
        <v>2884417</v>
      </c>
      <c r="C10502">
        <v>2884437</v>
      </c>
      <c r="D10502" t="s">
        <v>34869</v>
      </c>
      <c r="E10502" t="s">
        <v>34870</v>
      </c>
      <c r="F10502" t="s">
        <v>15</v>
      </c>
      <c r="G10502" t="s">
        <v>16</v>
      </c>
      <c r="H10502">
        <v>74</v>
      </c>
      <c r="I10502" t="s">
        <v>34880</v>
      </c>
      <c r="J10502" t="s">
        <v>34881</v>
      </c>
      <c r="K10502" t="s">
        <v>34882</v>
      </c>
      <c r="L10502" t="s">
        <v>78005</v>
      </c>
    </row>
    <row r="10503" spans="1:12" x14ac:dyDescent="0.15">
      <c r="A10503" t="s">
        <v>12</v>
      </c>
      <c r="B10503">
        <v>2885817</v>
      </c>
      <c r="C10503">
        <v>2885837</v>
      </c>
      <c r="D10503" t="s">
        <v>34883</v>
      </c>
      <c r="E10503" t="s">
        <v>90</v>
      </c>
      <c r="F10503" t="s">
        <v>76</v>
      </c>
      <c r="G10503" t="s">
        <v>36</v>
      </c>
      <c r="H10503">
        <v>0</v>
      </c>
      <c r="I10503" t="s">
        <v>34884</v>
      </c>
      <c r="J10503" t="s">
        <v>34885</v>
      </c>
      <c r="K10503" t="s">
        <v>34886</v>
      </c>
      <c r="L10503" t="s">
        <v>77980</v>
      </c>
    </row>
    <row r="10504" spans="1:12" x14ac:dyDescent="0.15">
      <c r="A10504" t="s">
        <v>12</v>
      </c>
      <c r="B10504">
        <v>2885792</v>
      </c>
      <c r="C10504">
        <v>2885812</v>
      </c>
      <c r="D10504" t="s">
        <v>34883</v>
      </c>
      <c r="E10504" t="s">
        <v>90</v>
      </c>
      <c r="F10504" t="s">
        <v>76</v>
      </c>
      <c r="G10504" t="s">
        <v>32</v>
      </c>
      <c r="H10504">
        <v>25</v>
      </c>
      <c r="I10504" t="s">
        <v>34887</v>
      </c>
      <c r="J10504" t="s">
        <v>34888</v>
      </c>
      <c r="K10504" t="s">
        <v>34889</v>
      </c>
      <c r="L10504" t="s">
        <v>78012</v>
      </c>
    </row>
    <row r="10505" spans="1:12" x14ac:dyDescent="0.15">
      <c r="A10505" t="s">
        <v>12</v>
      </c>
      <c r="B10505">
        <v>2885767</v>
      </c>
      <c r="C10505">
        <v>2885787</v>
      </c>
      <c r="D10505" t="s">
        <v>34883</v>
      </c>
      <c r="E10505" t="s">
        <v>90</v>
      </c>
      <c r="F10505" t="s">
        <v>76</v>
      </c>
      <c r="G10505" t="s">
        <v>32</v>
      </c>
      <c r="H10505">
        <v>50</v>
      </c>
      <c r="I10505" t="s">
        <v>34890</v>
      </c>
      <c r="J10505" t="s">
        <v>34891</v>
      </c>
      <c r="K10505" t="s">
        <v>34892</v>
      </c>
      <c r="L10505" t="s">
        <v>77925</v>
      </c>
    </row>
    <row r="10506" spans="1:12" x14ac:dyDescent="0.15">
      <c r="A10506" t="s">
        <v>12</v>
      </c>
      <c r="B10506">
        <v>2885734</v>
      </c>
      <c r="C10506">
        <v>2885754</v>
      </c>
      <c r="D10506" t="s">
        <v>34883</v>
      </c>
      <c r="E10506" t="s">
        <v>90</v>
      </c>
      <c r="F10506" t="s">
        <v>76</v>
      </c>
      <c r="G10506" t="s">
        <v>16</v>
      </c>
      <c r="H10506">
        <v>83</v>
      </c>
      <c r="I10506" t="s">
        <v>34893</v>
      </c>
      <c r="J10506" t="s">
        <v>34894</v>
      </c>
      <c r="K10506" t="s">
        <v>34895</v>
      </c>
      <c r="L10506" t="s">
        <v>77958</v>
      </c>
    </row>
    <row r="10507" spans="1:12" x14ac:dyDescent="0.15">
      <c r="A10507" t="s">
        <v>12</v>
      </c>
      <c r="B10507">
        <v>2886384</v>
      </c>
      <c r="C10507">
        <v>2886404</v>
      </c>
      <c r="D10507" t="s">
        <v>34896</v>
      </c>
      <c r="E10507" t="s">
        <v>90</v>
      </c>
      <c r="F10507" t="s">
        <v>76</v>
      </c>
      <c r="G10507" t="s">
        <v>36</v>
      </c>
      <c r="H10507">
        <v>0</v>
      </c>
      <c r="I10507" t="s">
        <v>34897</v>
      </c>
      <c r="J10507" t="s">
        <v>34898</v>
      </c>
      <c r="K10507" t="s">
        <v>34899</v>
      </c>
      <c r="L10507" t="s">
        <v>77980</v>
      </c>
    </row>
    <row r="10508" spans="1:12" x14ac:dyDescent="0.15">
      <c r="A10508" t="s">
        <v>12</v>
      </c>
      <c r="B10508">
        <v>2886360</v>
      </c>
      <c r="C10508">
        <v>2886380</v>
      </c>
      <c r="D10508" t="s">
        <v>34896</v>
      </c>
      <c r="E10508" t="s">
        <v>90</v>
      </c>
      <c r="F10508" t="s">
        <v>76</v>
      </c>
      <c r="G10508" t="s">
        <v>36</v>
      </c>
      <c r="H10508">
        <v>24</v>
      </c>
      <c r="I10508" t="s">
        <v>34900</v>
      </c>
      <c r="J10508" t="s">
        <v>34901</v>
      </c>
      <c r="K10508" t="s">
        <v>34902</v>
      </c>
      <c r="L10508" t="s">
        <v>77966</v>
      </c>
    </row>
    <row r="10509" spans="1:12" x14ac:dyDescent="0.15">
      <c r="A10509" t="s">
        <v>12</v>
      </c>
      <c r="B10509">
        <v>2886340</v>
      </c>
      <c r="C10509">
        <v>2886360</v>
      </c>
      <c r="D10509" t="s">
        <v>34896</v>
      </c>
      <c r="E10509" t="s">
        <v>90</v>
      </c>
      <c r="F10509" t="s">
        <v>76</v>
      </c>
      <c r="G10509" t="s">
        <v>32</v>
      </c>
      <c r="H10509">
        <v>44</v>
      </c>
      <c r="I10509" t="s">
        <v>34903</v>
      </c>
      <c r="J10509" t="s">
        <v>34904</v>
      </c>
      <c r="K10509" t="s">
        <v>34905</v>
      </c>
      <c r="L10509" t="s">
        <v>78016</v>
      </c>
    </row>
    <row r="10510" spans="1:12" x14ac:dyDescent="0.15">
      <c r="A10510" t="s">
        <v>12</v>
      </c>
      <c r="B10510">
        <v>2886317</v>
      </c>
      <c r="C10510">
        <v>2886337</v>
      </c>
      <c r="D10510" t="s">
        <v>34896</v>
      </c>
      <c r="E10510" t="s">
        <v>90</v>
      </c>
      <c r="F10510" t="s">
        <v>76</v>
      </c>
      <c r="G10510" t="s">
        <v>32</v>
      </c>
      <c r="H10510">
        <v>67</v>
      </c>
      <c r="I10510" t="s">
        <v>34906</v>
      </c>
      <c r="J10510" t="s">
        <v>34907</v>
      </c>
      <c r="K10510" t="s">
        <v>34908</v>
      </c>
      <c r="L10510" t="s">
        <v>77981</v>
      </c>
    </row>
    <row r="10511" spans="1:12" x14ac:dyDescent="0.15">
      <c r="A10511" t="s">
        <v>12</v>
      </c>
      <c r="B10511">
        <v>2887219</v>
      </c>
      <c r="C10511">
        <v>2887239</v>
      </c>
      <c r="D10511" t="s">
        <v>34909</v>
      </c>
      <c r="E10511" t="s">
        <v>90</v>
      </c>
      <c r="F10511" t="s">
        <v>76</v>
      </c>
      <c r="G10511" t="s">
        <v>36</v>
      </c>
      <c r="H10511">
        <v>0</v>
      </c>
      <c r="I10511" t="s">
        <v>34910</v>
      </c>
      <c r="J10511" t="s">
        <v>34911</v>
      </c>
      <c r="K10511" t="s">
        <v>34912</v>
      </c>
      <c r="L10511" t="s">
        <v>77980</v>
      </c>
    </row>
    <row r="10512" spans="1:12" x14ac:dyDescent="0.15">
      <c r="A10512" t="s">
        <v>12</v>
      </c>
      <c r="B10512">
        <v>2887198</v>
      </c>
      <c r="C10512">
        <v>2887218</v>
      </c>
      <c r="D10512" t="s">
        <v>34909</v>
      </c>
      <c r="E10512" t="s">
        <v>90</v>
      </c>
      <c r="F10512" t="s">
        <v>76</v>
      </c>
      <c r="G10512" t="s">
        <v>36</v>
      </c>
      <c r="H10512">
        <v>21</v>
      </c>
      <c r="I10512" t="s">
        <v>34913</v>
      </c>
      <c r="J10512" t="s">
        <v>34914</v>
      </c>
      <c r="K10512" t="s">
        <v>34915</v>
      </c>
      <c r="L10512" t="s">
        <v>78022</v>
      </c>
    </row>
    <row r="10513" spans="1:12" x14ac:dyDescent="0.15">
      <c r="A10513" t="s">
        <v>12</v>
      </c>
      <c r="B10513">
        <v>2887163</v>
      </c>
      <c r="C10513">
        <v>2887183</v>
      </c>
      <c r="D10513" t="s">
        <v>34909</v>
      </c>
      <c r="E10513" t="s">
        <v>90</v>
      </c>
      <c r="F10513" t="s">
        <v>76</v>
      </c>
      <c r="G10513" t="s">
        <v>16</v>
      </c>
      <c r="H10513">
        <v>56</v>
      </c>
      <c r="I10513" t="s">
        <v>34916</v>
      </c>
      <c r="J10513" t="s">
        <v>34917</v>
      </c>
      <c r="K10513" t="s">
        <v>34918</v>
      </c>
      <c r="L10513" t="s">
        <v>77971</v>
      </c>
    </row>
    <row r="10514" spans="1:12" x14ac:dyDescent="0.15">
      <c r="A10514" t="s">
        <v>12</v>
      </c>
      <c r="B10514">
        <v>2887130</v>
      </c>
      <c r="C10514">
        <v>2887150</v>
      </c>
      <c r="D10514" t="s">
        <v>34909</v>
      </c>
      <c r="E10514" t="s">
        <v>90</v>
      </c>
      <c r="F10514" t="s">
        <v>76</v>
      </c>
      <c r="G10514" t="s">
        <v>36</v>
      </c>
      <c r="H10514">
        <v>89</v>
      </c>
      <c r="I10514" t="s">
        <v>34919</v>
      </c>
      <c r="J10514" t="s">
        <v>34920</v>
      </c>
      <c r="K10514" t="s">
        <v>34921</v>
      </c>
      <c r="L10514" t="s">
        <v>77964</v>
      </c>
    </row>
    <row r="10515" spans="1:12" x14ac:dyDescent="0.15">
      <c r="A10515" t="s">
        <v>12</v>
      </c>
      <c r="B10515">
        <v>2887964</v>
      </c>
      <c r="C10515">
        <v>2887984</v>
      </c>
      <c r="D10515" t="s">
        <v>34922</v>
      </c>
      <c r="E10515" t="s">
        <v>34923</v>
      </c>
      <c r="F10515" t="s">
        <v>76</v>
      </c>
      <c r="G10515" t="s">
        <v>32</v>
      </c>
      <c r="H10515">
        <v>25</v>
      </c>
      <c r="I10515" t="s">
        <v>34924</v>
      </c>
      <c r="J10515" t="s">
        <v>34925</v>
      </c>
      <c r="K10515" t="s">
        <v>34926</v>
      </c>
      <c r="L10515" t="s">
        <v>78012</v>
      </c>
    </row>
    <row r="10516" spans="1:12" x14ac:dyDescent="0.15">
      <c r="A10516" t="s">
        <v>12</v>
      </c>
      <c r="B10516">
        <v>2887942</v>
      </c>
      <c r="C10516">
        <v>2887962</v>
      </c>
      <c r="D10516" t="s">
        <v>34922</v>
      </c>
      <c r="E10516" t="s">
        <v>34923</v>
      </c>
      <c r="F10516" t="s">
        <v>76</v>
      </c>
      <c r="G10516" t="s">
        <v>16</v>
      </c>
      <c r="H10516">
        <v>47</v>
      </c>
      <c r="I10516" t="s">
        <v>34927</v>
      </c>
      <c r="J10516" t="s">
        <v>34928</v>
      </c>
      <c r="K10516" t="s">
        <v>34929</v>
      </c>
      <c r="L10516" t="s">
        <v>77932</v>
      </c>
    </row>
    <row r="10517" spans="1:12" x14ac:dyDescent="0.15">
      <c r="A10517" t="s">
        <v>12</v>
      </c>
      <c r="B10517">
        <v>2887907</v>
      </c>
      <c r="C10517">
        <v>2887927</v>
      </c>
      <c r="D10517" t="s">
        <v>34922</v>
      </c>
      <c r="E10517" t="s">
        <v>34923</v>
      </c>
      <c r="F10517" t="s">
        <v>76</v>
      </c>
      <c r="G10517" t="s">
        <v>23</v>
      </c>
      <c r="H10517">
        <v>82</v>
      </c>
      <c r="I10517" t="s">
        <v>34930</v>
      </c>
      <c r="J10517" t="s">
        <v>34931</v>
      </c>
      <c r="K10517" t="s">
        <v>34932</v>
      </c>
      <c r="L10517" t="s">
        <v>78011</v>
      </c>
    </row>
    <row r="10518" spans="1:12" x14ac:dyDescent="0.15">
      <c r="A10518" t="s">
        <v>12</v>
      </c>
      <c r="B10518">
        <v>2887885</v>
      </c>
      <c r="C10518">
        <v>2887905</v>
      </c>
      <c r="D10518" t="s">
        <v>34922</v>
      </c>
      <c r="E10518" t="s">
        <v>34923</v>
      </c>
      <c r="F10518" t="s">
        <v>76</v>
      </c>
      <c r="G10518" t="s">
        <v>36</v>
      </c>
      <c r="H10518">
        <v>104</v>
      </c>
      <c r="I10518" t="s">
        <v>34933</v>
      </c>
      <c r="J10518" t="s">
        <v>34934</v>
      </c>
      <c r="K10518" t="s">
        <v>34935</v>
      </c>
      <c r="L10518" t="s">
        <v>77963</v>
      </c>
    </row>
    <row r="10519" spans="1:12" x14ac:dyDescent="0.15">
      <c r="A10519" t="s">
        <v>12</v>
      </c>
      <c r="B10519">
        <v>2888556</v>
      </c>
      <c r="C10519">
        <v>2888576</v>
      </c>
      <c r="D10519" t="s">
        <v>34936</v>
      </c>
      <c r="E10519" t="s">
        <v>90</v>
      </c>
      <c r="F10519" t="s">
        <v>76</v>
      </c>
      <c r="G10519" t="s">
        <v>32</v>
      </c>
      <c r="H10519">
        <v>8</v>
      </c>
      <c r="I10519" t="s">
        <v>34937</v>
      </c>
      <c r="J10519" t="s">
        <v>34938</v>
      </c>
      <c r="K10519" t="s">
        <v>34939</v>
      </c>
      <c r="L10519" t="s">
        <v>77955</v>
      </c>
    </row>
    <row r="10520" spans="1:12" x14ac:dyDescent="0.15">
      <c r="A10520" t="s">
        <v>12</v>
      </c>
      <c r="B10520">
        <v>2888500</v>
      </c>
      <c r="C10520">
        <v>2888520</v>
      </c>
      <c r="D10520" t="s">
        <v>34936</v>
      </c>
      <c r="E10520" t="s">
        <v>90</v>
      </c>
      <c r="F10520" t="s">
        <v>76</v>
      </c>
      <c r="G10520" t="s">
        <v>16</v>
      </c>
      <c r="H10520">
        <v>64</v>
      </c>
      <c r="I10520" t="s">
        <v>34940</v>
      </c>
      <c r="J10520" t="s">
        <v>34941</v>
      </c>
      <c r="K10520" t="s">
        <v>34942</v>
      </c>
      <c r="L10520" t="s">
        <v>77989</v>
      </c>
    </row>
    <row r="10521" spans="1:12" x14ac:dyDescent="0.15">
      <c r="A10521" t="s">
        <v>12</v>
      </c>
      <c r="B10521">
        <v>2888445</v>
      </c>
      <c r="C10521">
        <v>2888465</v>
      </c>
      <c r="D10521" t="s">
        <v>34936</v>
      </c>
      <c r="E10521" t="s">
        <v>90</v>
      </c>
      <c r="F10521" t="s">
        <v>76</v>
      </c>
      <c r="G10521" t="s">
        <v>36</v>
      </c>
      <c r="H10521">
        <v>119</v>
      </c>
      <c r="I10521" t="s">
        <v>34943</v>
      </c>
      <c r="J10521" t="s">
        <v>34944</v>
      </c>
      <c r="K10521" t="s">
        <v>34945</v>
      </c>
      <c r="L10521" t="s">
        <v>78058</v>
      </c>
    </row>
    <row r="10522" spans="1:12" x14ac:dyDescent="0.15">
      <c r="A10522" t="s">
        <v>12</v>
      </c>
      <c r="B10522">
        <v>2888412</v>
      </c>
      <c r="C10522">
        <v>2888432</v>
      </c>
      <c r="D10522" t="s">
        <v>34936</v>
      </c>
      <c r="E10522" t="s">
        <v>90</v>
      </c>
      <c r="F10522" t="s">
        <v>76</v>
      </c>
      <c r="G10522" t="s">
        <v>23</v>
      </c>
      <c r="H10522">
        <v>152</v>
      </c>
      <c r="I10522" t="s">
        <v>34946</v>
      </c>
      <c r="J10522" t="s">
        <v>34947</v>
      </c>
      <c r="K10522" t="s">
        <v>34948</v>
      </c>
      <c r="L10522" t="s">
        <v>77954</v>
      </c>
    </row>
    <row r="10523" spans="1:12" x14ac:dyDescent="0.15">
      <c r="A10523" t="s">
        <v>12</v>
      </c>
      <c r="B10523">
        <v>2888976</v>
      </c>
      <c r="C10523">
        <v>2888996</v>
      </c>
      <c r="D10523" t="s">
        <v>34949</v>
      </c>
      <c r="E10523" t="s">
        <v>90</v>
      </c>
      <c r="F10523" t="s">
        <v>76</v>
      </c>
      <c r="G10523" t="s">
        <v>32</v>
      </c>
      <c r="H10523">
        <v>23</v>
      </c>
      <c r="I10523" t="s">
        <v>34950</v>
      </c>
      <c r="J10523" t="s">
        <v>34951</v>
      </c>
      <c r="K10523" t="s">
        <v>34952</v>
      </c>
      <c r="L10523" t="s">
        <v>77975</v>
      </c>
    </row>
    <row r="10524" spans="1:12" x14ac:dyDescent="0.15">
      <c r="A10524" t="s">
        <v>12</v>
      </c>
      <c r="B10524">
        <v>2888955</v>
      </c>
      <c r="C10524">
        <v>2888975</v>
      </c>
      <c r="D10524" t="s">
        <v>34949</v>
      </c>
      <c r="E10524" t="s">
        <v>90</v>
      </c>
      <c r="F10524" t="s">
        <v>76</v>
      </c>
      <c r="G10524" t="s">
        <v>32</v>
      </c>
      <c r="H10524">
        <v>44</v>
      </c>
      <c r="I10524" t="s">
        <v>34953</v>
      </c>
      <c r="J10524" t="s">
        <v>34954</v>
      </c>
      <c r="K10524" t="s">
        <v>34955</v>
      </c>
      <c r="L10524" t="s">
        <v>78016</v>
      </c>
    </row>
    <row r="10525" spans="1:12" x14ac:dyDescent="0.15">
      <c r="A10525" t="s">
        <v>12</v>
      </c>
      <c r="B10525">
        <v>2888926</v>
      </c>
      <c r="C10525">
        <v>2888946</v>
      </c>
      <c r="D10525" t="s">
        <v>34949</v>
      </c>
      <c r="E10525" t="s">
        <v>90</v>
      </c>
      <c r="F10525" t="s">
        <v>76</v>
      </c>
      <c r="G10525" t="s">
        <v>36</v>
      </c>
      <c r="H10525">
        <v>73</v>
      </c>
      <c r="I10525" t="s">
        <v>34956</v>
      </c>
      <c r="J10525" t="s">
        <v>34957</v>
      </c>
      <c r="K10525" t="s">
        <v>34958</v>
      </c>
      <c r="L10525" t="s">
        <v>77926</v>
      </c>
    </row>
    <row r="10526" spans="1:12" x14ac:dyDescent="0.15">
      <c r="A10526" t="s">
        <v>12</v>
      </c>
      <c r="B10526">
        <v>2888884</v>
      </c>
      <c r="C10526">
        <v>2888904</v>
      </c>
      <c r="D10526" t="s">
        <v>34949</v>
      </c>
      <c r="E10526" t="s">
        <v>90</v>
      </c>
      <c r="F10526" t="s">
        <v>76</v>
      </c>
      <c r="G10526" t="s">
        <v>36</v>
      </c>
      <c r="H10526">
        <v>115</v>
      </c>
      <c r="I10526" t="s">
        <v>34959</v>
      </c>
      <c r="J10526" t="s">
        <v>34960</v>
      </c>
      <c r="K10526" t="s">
        <v>34961</v>
      </c>
      <c r="L10526" t="s">
        <v>78020</v>
      </c>
    </row>
    <row r="10527" spans="1:12" x14ac:dyDescent="0.15">
      <c r="A10527" t="s">
        <v>12</v>
      </c>
      <c r="B10527">
        <v>2889432</v>
      </c>
      <c r="C10527">
        <v>2889452</v>
      </c>
      <c r="D10527" t="s">
        <v>34962</v>
      </c>
      <c r="E10527" t="s">
        <v>90</v>
      </c>
      <c r="F10527" t="s">
        <v>76</v>
      </c>
      <c r="G10527" t="s">
        <v>36</v>
      </c>
      <c r="H10527">
        <v>15</v>
      </c>
      <c r="I10527" t="s">
        <v>34963</v>
      </c>
      <c r="J10527" t="s">
        <v>34964</v>
      </c>
      <c r="K10527" t="s">
        <v>34965</v>
      </c>
      <c r="L10527" t="s">
        <v>77970</v>
      </c>
    </row>
    <row r="10528" spans="1:12" x14ac:dyDescent="0.15">
      <c r="A10528" t="s">
        <v>12</v>
      </c>
      <c r="B10528">
        <v>2889383</v>
      </c>
      <c r="C10528">
        <v>2889403</v>
      </c>
      <c r="D10528" t="s">
        <v>34962</v>
      </c>
      <c r="E10528" t="s">
        <v>90</v>
      </c>
      <c r="F10528" t="s">
        <v>76</v>
      </c>
      <c r="G10528" t="s">
        <v>16</v>
      </c>
      <c r="H10528">
        <v>64</v>
      </c>
      <c r="I10528" t="s">
        <v>34966</v>
      </c>
      <c r="J10528" t="s">
        <v>34967</v>
      </c>
      <c r="K10528" t="s">
        <v>34968</v>
      </c>
      <c r="L10528" t="s">
        <v>77989</v>
      </c>
    </row>
    <row r="10529" spans="1:12" x14ac:dyDescent="0.15">
      <c r="A10529" t="s">
        <v>12</v>
      </c>
      <c r="B10529">
        <v>2889361</v>
      </c>
      <c r="C10529">
        <v>2889381</v>
      </c>
      <c r="D10529" t="s">
        <v>34962</v>
      </c>
      <c r="E10529" t="s">
        <v>90</v>
      </c>
      <c r="F10529" t="s">
        <v>76</v>
      </c>
      <c r="G10529" t="s">
        <v>36</v>
      </c>
      <c r="H10529">
        <v>86</v>
      </c>
      <c r="I10529" t="s">
        <v>34969</v>
      </c>
      <c r="J10529" t="s">
        <v>34970</v>
      </c>
      <c r="K10529" t="s">
        <v>34971</v>
      </c>
      <c r="L10529" t="s">
        <v>77929</v>
      </c>
    </row>
    <row r="10530" spans="1:12" x14ac:dyDescent="0.15">
      <c r="A10530" t="s">
        <v>12</v>
      </c>
      <c r="B10530">
        <v>2889332</v>
      </c>
      <c r="C10530">
        <v>2889352</v>
      </c>
      <c r="D10530" t="s">
        <v>34962</v>
      </c>
      <c r="E10530" t="s">
        <v>90</v>
      </c>
      <c r="F10530" t="s">
        <v>76</v>
      </c>
      <c r="G10530" t="s">
        <v>23</v>
      </c>
      <c r="H10530">
        <v>115</v>
      </c>
      <c r="I10530" t="s">
        <v>34972</v>
      </c>
      <c r="J10530" t="s">
        <v>34973</v>
      </c>
      <c r="K10530" t="s">
        <v>34974</v>
      </c>
      <c r="L10530" t="s">
        <v>78020</v>
      </c>
    </row>
    <row r="10531" spans="1:12" x14ac:dyDescent="0.15">
      <c r="A10531" t="s">
        <v>12</v>
      </c>
      <c r="B10531">
        <v>2890272</v>
      </c>
      <c r="C10531">
        <v>2890292</v>
      </c>
      <c r="D10531" t="s">
        <v>34975</v>
      </c>
      <c r="E10531" t="s">
        <v>90</v>
      </c>
      <c r="F10531" t="s">
        <v>76</v>
      </c>
      <c r="G10531" t="s">
        <v>32</v>
      </c>
      <c r="H10531">
        <v>12</v>
      </c>
      <c r="I10531" t="s">
        <v>34976</v>
      </c>
      <c r="J10531" t="s">
        <v>34977</v>
      </c>
      <c r="K10531" t="s">
        <v>34978</v>
      </c>
      <c r="L10531" t="s">
        <v>77991</v>
      </c>
    </row>
    <row r="10532" spans="1:12" x14ac:dyDescent="0.15">
      <c r="A10532" t="s">
        <v>12</v>
      </c>
      <c r="B10532">
        <v>2890223</v>
      </c>
      <c r="C10532">
        <v>2890243</v>
      </c>
      <c r="D10532" t="s">
        <v>34975</v>
      </c>
      <c r="E10532" t="s">
        <v>90</v>
      </c>
      <c r="F10532" t="s">
        <v>76</v>
      </c>
      <c r="G10532" t="s">
        <v>16</v>
      </c>
      <c r="H10532">
        <v>61</v>
      </c>
      <c r="I10532" t="s">
        <v>34979</v>
      </c>
      <c r="J10532" t="s">
        <v>34980</v>
      </c>
      <c r="K10532" t="s">
        <v>34981</v>
      </c>
      <c r="L10532" t="s">
        <v>77979</v>
      </c>
    </row>
    <row r="10533" spans="1:12" x14ac:dyDescent="0.15">
      <c r="A10533" t="s">
        <v>12</v>
      </c>
      <c r="B10533">
        <v>2890182</v>
      </c>
      <c r="C10533">
        <v>2890202</v>
      </c>
      <c r="D10533" t="s">
        <v>34975</v>
      </c>
      <c r="E10533" t="s">
        <v>90</v>
      </c>
      <c r="F10533" t="s">
        <v>76</v>
      </c>
      <c r="G10533" t="s">
        <v>36</v>
      </c>
      <c r="H10533">
        <v>102</v>
      </c>
      <c r="I10533" t="s">
        <v>34982</v>
      </c>
      <c r="J10533" t="s">
        <v>34983</v>
      </c>
      <c r="K10533" t="s">
        <v>34984</v>
      </c>
      <c r="L10533" t="s">
        <v>77933</v>
      </c>
    </row>
    <row r="10534" spans="1:12" x14ac:dyDescent="0.15">
      <c r="A10534" t="s">
        <v>12</v>
      </c>
      <c r="B10534">
        <v>2890144</v>
      </c>
      <c r="C10534">
        <v>2890164</v>
      </c>
      <c r="D10534" t="s">
        <v>34975</v>
      </c>
      <c r="E10534" t="s">
        <v>90</v>
      </c>
      <c r="F10534" t="s">
        <v>76</v>
      </c>
      <c r="G10534" t="s">
        <v>23</v>
      </c>
      <c r="H10534">
        <v>140</v>
      </c>
      <c r="I10534" t="s">
        <v>34985</v>
      </c>
      <c r="J10534" t="s">
        <v>34986</v>
      </c>
      <c r="K10534" t="s">
        <v>34987</v>
      </c>
      <c r="L10534" t="s">
        <v>78038</v>
      </c>
    </row>
    <row r="10535" spans="1:12" x14ac:dyDescent="0.15">
      <c r="A10535" t="s">
        <v>12</v>
      </c>
      <c r="B10535">
        <v>2893229</v>
      </c>
      <c r="C10535">
        <v>2893249</v>
      </c>
      <c r="D10535" t="s">
        <v>34988</v>
      </c>
      <c r="E10535" t="s">
        <v>90</v>
      </c>
      <c r="F10535" t="s">
        <v>76</v>
      </c>
      <c r="G10535" t="s">
        <v>16</v>
      </c>
      <c r="H10535">
        <v>13</v>
      </c>
      <c r="I10535" t="s">
        <v>34989</v>
      </c>
      <c r="J10535" t="s">
        <v>34990</v>
      </c>
      <c r="K10535" t="s">
        <v>34991</v>
      </c>
      <c r="L10535" t="s">
        <v>77935</v>
      </c>
    </row>
    <row r="10536" spans="1:12" x14ac:dyDescent="0.15">
      <c r="A10536" t="s">
        <v>12</v>
      </c>
      <c r="B10536">
        <v>2893185</v>
      </c>
      <c r="C10536">
        <v>2893205</v>
      </c>
      <c r="D10536" t="s">
        <v>34988</v>
      </c>
      <c r="E10536" t="s">
        <v>90</v>
      </c>
      <c r="F10536" t="s">
        <v>76</v>
      </c>
      <c r="G10536" t="s">
        <v>23</v>
      </c>
      <c r="H10536">
        <v>57</v>
      </c>
      <c r="I10536" t="s">
        <v>34992</v>
      </c>
      <c r="J10536" t="s">
        <v>34993</v>
      </c>
      <c r="K10536" t="s">
        <v>34994</v>
      </c>
      <c r="L10536" t="s">
        <v>78049</v>
      </c>
    </row>
    <row r="10537" spans="1:12" x14ac:dyDescent="0.15">
      <c r="A10537" t="s">
        <v>12</v>
      </c>
      <c r="B10537">
        <v>2893163</v>
      </c>
      <c r="C10537">
        <v>2893183</v>
      </c>
      <c r="D10537" t="s">
        <v>34988</v>
      </c>
      <c r="E10537" t="s">
        <v>90</v>
      </c>
      <c r="F10537" t="s">
        <v>76</v>
      </c>
      <c r="G10537" t="s">
        <v>16</v>
      </c>
      <c r="H10537">
        <v>79</v>
      </c>
      <c r="I10537" t="s">
        <v>34995</v>
      </c>
      <c r="J10537" t="s">
        <v>34996</v>
      </c>
      <c r="K10537" t="s">
        <v>34997</v>
      </c>
      <c r="L10537" t="s">
        <v>77993</v>
      </c>
    </row>
    <row r="10538" spans="1:12" x14ac:dyDescent="0.15">
      <c r="A10538" t="s">
        <v>12</v>
      </c>
      <c r="B10538">
        <v>2893133</v>
      </c>
      <c r="C10538">
        <v>2893153</v>
      </c>
      <c r="D10538" t="s">
        <v>34988</v>
      </c>
      <c r="E10538" t="s">
        <v>90</v>
      </c>
      <c r="F10538" t="s">
        <v>76</v>
      </c>
      <c r="G10538" t="s">
        <v>32</v>
      </c>
      <c r="H10538">
        <v>109</v>
      </c>
      <c r="I10538" t="s">
        <v>34998</v>
      </c>
      <c r="J10538" t="s">
        <v>34999</v>
      </c>
      <c r="K10538" t="s">
        <v>35000</v>
      </c>
      <c r="L10538" t="s">
        <v>77947</v>
      </c>
    </row>
    <row r="10539" spans="1:12" x14ac:dyDescent="0.15">
      <c r="A10539" t="s">
        <v>12</v>
      </c>
      <c r="B10539">
        <v>2893363</v>
      </c>
      <c r="C10539">
        <v>2893383</v>
      </c>
      <c r="D10539" t="s">
        <v>35001</v>
      </c>
      <c r="E10539" t="s">
        <v>18775</v>
      </c>
      <c r="F10539" t="s">
        <v>15</v>
      </c>
      <c r="G10539" t="s">
        <v>16</v>
      </c>
      <c r="H10539">
        <v>49</v>
      </c>
      <c r="I10539" t="s">
        <v>35002</v>
      </c>
      <c r="J10539" t="s">
        <v>35003</v>
      </c>
      <c r="K10539" t="s">
        <v>35004</v>
      </c>
      <c r="L10539" t="s">
        <v>77913</v>
      </c>
    </row>
    <row r="10540" spans="1:12" x14ac:dyDescent="0.15">
      <c r="A10540" t="s">
        <v>12</v>
      </c>
      <c r="B10540">
        <v>2893395</v>
      </c>
      <c r="C10540">
        <v>2893415</v>
      </c>
      <c r="D10540" t="s">
        <v>35001</v>
      </c>
      <c r="E10540" t="s">
        <v>18775</v>
      </c>
      <c r="F10540" t="s">
        <v>15</v>
      </c>
      <c r="G10540" t="s">
        <v>36</v>
      </c>
      <c r="H10540">
        <v>81</v>
      </c>
      <c r="I10540" t="s">
        <v>35005</v>
      </c>
      <c r="J10540" t="s">
        <v>35006</v>
      </c>
      <c r="K10540" t="s">
        <v>35007</v>
      </c>
      <c r="L10540" t="s">
        <v>78019</v>
      </c>
    </row>
    <row r="10541" spans="1:12" x14ac:dyDescent="0.15">
      <c r="A10541" t="s">
        <v>12</v>
      </c>
      <c r="B10541">
        <v>2893442</v>
      </c>
      <c r="C10541">
        <v>2893462</v>
      </c>
      <c r="D10541" t="s">
        <v>35001</v>
      </c>
      <c r="E10541" t="s">
        <v>18775</v>
      </c>
      <c r="F10541" t="s">
        <v>15</v>
      </c>
      <c r="G10541" t="s">
        <v>32</v>
      </c>
      <c r="H10541">
        <v>128</v>
      </c>
      <c r="I10541" t="s">
        <v>35008</v>
      </c>
      <c r="J10541" t="s">
        <v>35009</v>
      </c>
      <c r="K10541" t="s">
        <v>35010</v>
      </c>
      <c r="L10541" t="s">
        <v>77934</v>
      </c>
    </row>
    <row r="10542" spans="1:12" x14ac:dyDescent="0.15">
      <c r="A10542" t="s">
        <v>12</v>
      </c>
      <c r="B10542">
        <v>2893466</v>
      </c>
      <c r="C10542">
        <v>2893486</v>
      </c>
      <c r="D10542" t="s">
        <v>35001</v>
      </c>
      <c r="E10542" t="s">
        <v>18775</v>
      </c>
      <c r="F10542" t="s">
        <v>15</v>
      </c>
      <c r="G10542" t="s">
        <v>16</v>
      </c>
      <c r="H10542">
        <v>152</v>
      </c>
      <c r="I10542" t="s">
        <v>35011</v>
      </c>
      <c r="J10542" t="s">
        <v>35012</v>
      </c>
      <c r="K10542" t="s">
        <v>35013</v>
      </c>
      <c r="L10542" t="s">
        <v>77954</v>
      </c>
    </row>
    <row r="10543" spans="1:12" x14ac:dyDescent="0.15">
      <c r="A10543" t="s">
        <v>12</v>
      </c>
      <c r="B10543">
        <v>2894799</v>
      </c>
      <c r="C10543">
        <v>2894819</v>
      </c>
      <c r="D10543" t="s">
        <v>35014</v>
      </c>
      <c r="E10543" t="s">
        <v>90</v>
      </c>
      <c r="F10543" t="s">
        <v>15</v>
      </c>
      <c r="G10543" t="s">
        <v>32</v>
      </c>
      <c r="H10543">
        <v>14</v>
      </c>
      <c r="I10543" t="s">
        <v>35015</v>
      </c>
      <c r="J10543" t="s">
        <v>35016</v>
      </c>
      <c r="K10543" t="s">
        <v>35017</v>
      </c>
      <c r="L10543" t="s">
        <v>77924</v>
      </c>
    </row>
    <row r="10544" spans="1:12" x14ac:dyDescent="0.15">
      <c r="A10544" t="s">
        <v>12</v>
      </c>
      <c r="B10544">
        <v>2894829</v>
      </c>
      <c r="C10544">
        <v>2894849</v>
      </c>
      <c r="D10544" t="s">
        <v>35014</v>
      </c>
      <c r="E10544" t="s">
        <v>90</v>
      </c>
      <c r="F10544" t="s">
        <v>15</v>
      </c>
      <c r="G10544" t="s">
        <v>16</v>
      </c>
      <c r="H10544">
        <v>44</v>
      </c>
      <c r="I10544" t="s">
        <v>35018</v>
      </c>
      <c r="J10544" t="s">
        <v>35019</v>
      </c>
      <c r="K10544" t="s">
        <v>35020</v>
      </c>
      <c r="L10544" t="s">
        <v>78016</v>
      </c>
    </row>
    <row r="10545" spans="1:12" x14ac:dyDescent="0.15">
      <c r="A10545" t="s">
        <v>12</v>
      </c>
      <c r="B10545">
        <v>2894856</v>
      </c>
      <c r="C10545">
        <v>2894876</v>
      </c>
      <c r="D10545" t="s">
        <v>35014</v>
      </c>
      <c r="E10545" t="s">
        <v>90</v>
      </c>
      <c r="F10545" t="s">
        <v>15</v>
      </c>
      <c r="G10545" t="s">
        <v>16</v>
      </c>
      <c r="H10545">
        <v>71</v>
      </c>
      <c r="I10545" t="s">
        <v>35021</v>
      </c>
      <c r="J10545" t="s">
        <v>35022</v>
      </c>
      <c r="K10545" t="s">
        <v>35023</v>
      </c>
      <c r="L10545" t="s">
        <v>77969</v>
      </c>
    </row>
    <row r="10546" spans="1:12" x14ac:dyDescent="0.15">
      <c r="A10546" t="s">
        <v>12</v>
      </c>
      <c r="B10546">
        <v>2894903</v>
      </c>
      <c r="C10546">
        <v>2894923</v>
      </c>
      <c r="D10546" t="s">
        <v>35014</v>
      </c>
      <c r="E10546" t="s">
        <v>90</v>
      </c>
      <c r="F10546" t="s">
        <v>15</v>
      </c>
      <c r="G10546" t="s">
        <v>16</v>
      </c>
      <c r="H10546">
        <v>118</v>
      </c>
      <c r="I10546" t="s">
        <v>35024</v>
      </c>
      <c r="J10546" t="s">
        <v>35025</v>
      </c>
      <c r="K10546" t="s">
        <v>35026</v>
      </c>
      <c r="L10546" t="s">
        <v>77973</v>
      </c>
    </row>
    <row r="10547" spans="1:12" x14ac:dyDescent="0.15">
      <c r="A10547" t="s">
        <v>12</v>
      </c>
      <c r="B10547">
        <v>2898128</v>
      </c>
      <c r="C10547">
        <v>2898148</v>
      </c>
      <c r="D10547" t="s">
        <v>35027</v>
      </c>
      <c r="E10547" t="s">
        <v>90</v>
      </c>
      <c r="F10547" t="s">
        <v>76</v>
      </c>
      <c r="G10547" t="s">
        <v>36</v>
      </c>
      <c r="H10547">
        <v>27</v>
      </c>
      <c r="I10547" t="s">
        <v>35028</v>
      </c>
      <c r="J10547" t="s">
        <v>35029</v>
      </c>
      <c r="K10547" t="s">
        <v>35030</v>
      </c>
      <c r="L10547" t="s">
        <v>78013</v>
      </c>
    </row>
    <row r="10548" spans="1:12" x14ac:dyDescent="0.15">
      <c r="A10548" t="s">
        <v>12</v>
      </c>
      <c r="B10548">
        <v>2898105</v>
      </c>
      <c r="C10548">
        <v>2898125</v>
      </c>
      <c r="D10548" t="s">
        <v>35027</v>
      </c>
      <c r="E10548" t="s">
        <v>90</v>
      </c>
      <c r="F10548" t="s">
        <v>76</v>
      </c>
      <c r="G10548" t="s">
        <v>16</v>
      </c>
      <c r="H10548">
        <v>50</v>
      </c>
      <c r="I10548" t="s">
        <v>35031</v>
      </c>
      <c r="J10548" t="s">
        <v>35032</v>
      </c>
      <c r="K10548" t="s">
        <v>35033</v>
      </c>
      <c r="L10548" t="s">
        <v>77925</v>
      </c>
    </row>
    <row r="10549" spans="1:12" x14ac:dyDescent="0.15">
      <c r="A10549" t="s">
        <v>12</v>
      </c>
      <c r="B10549">
        <v>2898069</v>
      </c>
      <c r="C10549">
        <v>2898089</v>
      </c>
      <c r="D10549" t="s">
        <v>35027</v>
      </c>
      <c r="E10549" t="s">
        <v>90</v>
      </c>
      <c r="F10549" t="s">
        <v>76</v>
      </c>
      <c r="G10549" t="s">
        <v>23</v>
      </c>
      <c r="H10549">
        <v>86</v>
      </c>
      <c r="I10549" t="s">
        <v>35034</v>
      </c>
      <c r="J10549" t="s">
        <v>35035</v>
      </c>
      <c r="K10549" t="s">
        <v>35036</v>
      </c>
      <c r="L10549" t="s">
        <v>77929</v>
      </c>
    </row>
    <row r="10550" spans="1:12" x14ac:dyDescent="0.15">
      <c r="A10550" t="s">
        <v>12</v>
      </c>
      <c r="B10550">
        <v>2898043</v>
      </c>
      <c r="C10550">
        <v>2898063</v>
      </c>
      <c r="D10550" t="s">
        <v>35027</v>
      </c>
      <c r="E10550" t="s">
        <v>90</v>
      </c>
      <c r="F10550" t="s">
        <v>76</v>
      </c>
      <c r="G10550" t="s">
        <v>23</v>
      </c>
      <c r="H10550">
        <v>112</v>
      </c>
      <c r="I10550" t="s">
        <v>35037</v>
      </c>
      <c r="J10550" t="s">
        <v>35038</v>
      </c>
      <c r="K10550" t="s">
        <v>35039</v>
      </c>
      <c r="L10550" t="s">
        <v>77950</v>
      </c>
    </row>
    <row r="10551" spans="1:12" x14ac:dyDescent="0.15">
      <c r="A10551" t="s">
        <v>12</v>
      </c>
      <c r="B10551">
        <v>2898837</v>
      </c>
      <c r="C10551">
        <v>2898857</v>
      </c>
      <c r="D10551" t="s">
        <v>35040</v>
      </c>
      <c r="E10551" t="s">
        <v>90</v>
      </c>
      <c r="F10551" t="s">
        <v>76</v>
      </c>
      <c r="G10551" t="s">
        <v>23</v>
      </c>
      <c r="H10551">
        <v>42</v>
      </c>
      <c r="I10551" t="s">
        <v>35041</v>
      </c>
      <c r="J10551" t="s">
        <v>35042</v>
      </c>
      <c r="K10551" t="s">
        <v>35043</v>
      </c>
      <c r="L10551" t="s">
        <v>77945</v>
      </c>
    </row>
    <row r="10552" spans="1:12" x14ac:dyDescent="0.15">
      <c r="A10552" t="s">
        <v>12</v>
      </c>
      <c r="B10552">
        <v>2898817</v>
      </c>
      <c r="C10552">
        <v>2898837</v>
      </c>
      <c r="D10552" t="s">
        <v>35040</v>
      </c>
      <c r="E10552" t="s">
        <v>90</v>
      </c>
      <c r="F10552" t="s">
        <v>76</v>
      </c>
      <c r="G10552" t="s">
        <v>36</v>
      </c>
      <c r="H10552">
        <v>62</v>
      </c>
      <c r="I10552" t="s">
        <v>35044</v>
      </c>
      <c r="J10552" t="s">
        <v>35045</v>
      </c>
      <c r="K10552" t="s">
        <v>35046</v>
      </c>
      <c r="L10552" t="s">
        <v>77949</v>
      </c>
    </row>
    <row r="10553" spans="1:12" x14ac:dyDescent="0.15">
      <c r="A10553" t="s">
        <v>12</v>
      </c>
      <c r="B10553">
        <v>2898793</v>
      </c>
      <c r="C10553">
        <v>2898813</v>
      </c>
      <c r="D10553" t="s">
        <v>35040</v>
      </c>
      <c r="E10553" t="s">
        <v>90</v>
      </c>
      <c r="F10553" t="s">
        <v>76</v>
      </c>
      <c r="G10553" t="s">
        <v>16</v>
      </c>
      <c r="H10553">
        <v>86</v>
      </c>
      <c r="I10553" t="s">
        <v>35047</v>
      </c>
      <c r="J10553" t="s">
        <v>35048</v>
      </c>
      <c r="K10553" t="s">
        <v>35049</v>
      </c>
      <c r="L10553" t="s">
        <v>77929</v>
      </c>
    </row>
    <row r="10554" spans="1:12" x14ac:dyDescent="0.15">
      <c r="A10554" t="s">
        <v>12</v>
      </c>
      <c r="B10554">
        <v>2898760</v>
      </c>
      <c r="C10554">
        <v>2898780</v>
      </c>
      <c r="D10554" t="s">
        <v>35040</v>
      </c>
      <c r="E10554" t="s">
        <v>90</v>
      </c>
      <c r="F10554" t="s">
        <v>76</v>
      </c>
      <c r="G10554" t="s">
        <v>36</v>
      </c>
      <c r="H10554">
        <v>119</v>
      </c>
      <c r="I10554" t="s">
        <v>35050</v>
      </c>
      <c r="J10554" t="s">
        <v>35051</v>
      </c>
      <c r="K10554" t="s">
        <v>35052</v>
      </c>
      <c r="L10554" t="s">
        <v>78058</v>
      </c>
    </row>
    <row r="10555" spans="1:12" x14ac:dyDescent="0.15">
      <c r="A10555" t="s">
        <v>12</v>
      </c>
      <c r="B10555">
        <v>2899469</v>
      </c>
      <c r="C10555">
        <v>2899489</v>
      </c>
      <c r="D10555" t="s">
        <v>35053</v>
      </c>
      <c r="E10555" t="s">
        <v>90</v>
      </c>
      <c r="F10555" t="s">
        <v>76</v>
      </c>
      <c r="G10555" t="s">
        <v>36</v>
      </c>
      <c r="H10555">
        <v>11</v>
      </c>
      <c r="I10555" t="s">
        <v>35054</v>
      </c>
      <c r="J10555" t="s">
        <v>35055</v>
      </c>
      <c r="K10555" t="s">
        <v>35056</v>
      </c>
      <c r="L10555" t="s">
        <v>77974</v>
      </c>
    </row>
    <row r="10556" spans="1:12" x14ac:dyDescent="0.15">
      <c r="A10556" t="s">
        <v>12</v>
      </c>
      <c r="B10556">
        <v>2899445</v>
      </c>
      <c r="C10556">
        <v>2899465</v>
      </c>
      <c r="D10556" t="s">
        <v>35053</v>
      </c>
      <c r="E10556" t="s">
        <v>90</v>
      </c>
      <c r="F10556" t="s">
        <v>76</v>
      </c>
      <c r="G10556" t="s">
        <v>16</v>
      </c>
      <c r="H10556">
        <v>35</v>
      </c>
      <c r="I10556" t="s">
        <v>35057</v>
      </c>
      <c r="J10556" t="s">
        <v>35058</v>
      </c>
      <c r="K10556" t="s">
        <v>35059</v>
      </c>
      <c r="L10556" t="s">
        <v>77936</v>
      </c>
    </row>
    <row r="10557" spans="1:12" x14ac:dyDescent="0.15">
      <c r="A10557" t="s">
        <v>12</v>
      </c>
      <c r="B10557">
        <v>2899401</v>
      </c>
      <c r="C10557">
        <v>2899421</v>
      </c>
      <c r="D10557" t="s">
        <v>35053</v>
      </c>
      <c r="E10557" t="s">
        <v>90</v>
      </c>
      <c r="F10557" t="s">
        <v>76</v>
      </c>
      <c r="G10557" t="s">
        <v>23</v>
      </c>
      <c r="H10557">
        <v>79</v>
      </c>
      <c r="I10557" t="s">
        <v>35060</v>
      </c>
      <c r="J10557" t="s">
        <v>35061</v>
      </c>
      <c r="K10557" t="s">
        <v>35062</v>
      </c>
      <c r="L10557" t="s">
        <v>77993</v>
      </c>
    </row>
    <row r="10558" spans="1:12" x14ac:dyDescent="0.15">
      <c r="A10558" t="s">
        <v>12</v>
      </c>
      <c r="B10558">
        <v>2899378</v>
      </c>
      <c r="C10558">
        <v>2899398</v>
      </c>
      <c r="D10558" t="s">
        <v>35053</v>
      </c>
      <c r="E10558" t="s">
        <v>90</v>
      </c>
      <c r="F10558" t="s">
        <v>76</v>
      </c>
      <c r="G10558" t="s">
        <v>23</v>
      </c>
      <c r="H10558">
        <v>102</v>
      </c>
      <c r="I10558" t="s">
        <v>35063</v>
      </c>
      <c r="J10558" t="s">
        <v>35064</v>
      </c>
      <c r="K10558" t="s">
        <v>35065</v>
      </c>
      <c r="L10558" t="s">
        <v>77933</v>
      </c>
    </row>
    <row r="10559" spans="1:12" x14ac:dyDescent="0.15">
      <c r="A10559" t="s">
        <v>12</v>
      </c>
      <c r="B10559">
        <v>2900267</v>
      </c>
      <c r="C10559">
        <v>2900287</v>
      </c>
      <c r="D10559" t="s">
        <v>35066</v>
      </c>
      <c r="E10559" t="s">
        <v>90</v>
      </c>
      <c r="F10559" t="s">
        <v>76</v>
      </c>
      <c r="G10559" t="s">
        <v>32</v>
      </c>
      <c r="H10559">
        <v>1</v>
      </c>
      <c r="I10559" t="s">
        <v>35067</v>
      </c>
      <c r="J10559" t="s">
        <v>35068</v>
      </c>
      <c r="K10559" t="s">
        <v>35069</v>
      </c>
      <c r="L10559" t="s">
        <v>77917</v>
      </c>
    </row>
    <row r="10560" spans="1:12" x14ac:dyDescent="0.15">
      <c r="A10560" t="s">
        <v>12</v>
      </c>
      <c r="B10560">
        <v>2900247</v>
      </c>
      <c r="C10560">
        <v>2900267</v>
      </c>
      <c r="D10560" t="s">
        <v>35066</v>
      </c>
      <c r="E10560" t="s">
        <v>90</v>
      </c>
      <c r="F10560" t="s">
        <v>76</v>
      </c>
      <c r="G10560" t="s">
        <v>32</v>
      </c>
      <c r="H10560">
        <v>21</v>
      </c>
      <c r="I10560" t="s">
        <v>35070</v>
      </c>
      <c r="J10560" t="s">
        <v>35071</v>
      </c>
      <c r="K10560" t="s">
        <v>35072</v>
      </c>
      <c r="L10560" t="s">
        <v>78022</v>
      </c>
    </row>
    <row r="10561" spans="1:12" x14ac:dyDescent="0.15">
      <c r="A10561" t="s">
        <v>12</v>
      </c>
      <c r="B10561">
        <v>2900224</v>
      </c>
      <c r="C10561">
        <v>2900244</v>
      </c>
      <c r="D10561" t="s">
        <v>35066</v>
      </c>
      <c r="E10561" t="s">
        <v>90</v>
      </c>
      <c r="F10561" t="s">
        <v>76</v>
      </c>
      <c r="G10561" t="s">
        <v>23</v>
      </c>
      <c r="H10561">
        <v>44</v>
      </c>
      <c r="I10561" t="s">
        <v>35073</v>
      </c>
      <c r="J10561" t="s">
        <v>35074</v>
      </c>
      <c r="K10561" t="s">
        <v>35075</v>
      </c>
      <c r="L10561" t="s">
        <v>78016</v>
      </c>
    </row>
    <row r="10562" spans="1:12" x14ac:dyDescent="0.15">
      <c r="A10562" t="s">
        <v>12</v>
      </c>
      <c r="B10562">
        <v>2900192</v>
      </c>
      <c r="C10562">
        <v>2900212</v>
      </c>
      <c r="D10562" t="s">
        <v>35066</v>
      </c>
      <c r="E10562" t="s">
        <v>90</v>
      </c>
      <c r="F10562" t="s">
        <v>76</v>
      </c>
      <c r="G10562" t="s">
        <v>36</v>
      </c>
      <c r="H10562">
        <v>76</v>
      </c>
      <c r="I10562" t="s">
        <v>35076</v>
      </c>
      <c r="J10562" t="s">
        <v>35077</v>
      </c>
      <c r="K10562" t="s">
        <v>35078</v>
      </c>
      <c r="L10562" t="s">
        <v>77985</v>
      </c>
    </row>
    <row r="10563" spans="1:12" x14ac:dyDescent="0.15">
      <c r="A10563" t="s">
        <v>12</v>
      </c>
      <c r="B10563">
        <v>2901935</v>
      </c>
      <c r="C10563">
        <v>2901955</v>
      </c>
      <c r="D10563" t="s">
        <v>35079</v>
      </c>
      <c r="E10563" t="s">
        <v>90</v>
      </c>
      <c r="F10563" t="s">
        <v>76</v>
      </c>
      <c r="G10563" t="s">
        <v>32</v>
      </c>
      <c r="H10563">
        <v>1</v>
      </c>
      <c r="I10563" t="s">
        <v>35080</v>
      </c>
      <c r="J10563" t="s">
        <v>35081</v>
      </c>
      <c r="K10563" t="s">
        <v>35082</v>
      </c>
      <c r="L10563" t="s">
        <v>77917</v>
      </c>
    </row>
    <row r="10564" spans="1:12" x14ac:dyDescent="0.15">
      <c r="A10564" t="s">
        <v>12</v>
      </c>
      <c r="B10564">
        <v>2901914</v>
      </c>
      <c r="C10564">
        <v>2901934</v>
      </c>
      <c r="D10564" t="s">
        <v>35079</v>
      </c>
      <c r="E10564" t="s">
        <v>90</v>
      </c>
      <c r="F10564" t="s">
        <v>76</v>
      </c>
      <c r="G10564" t="s">
        <v>36</v>
      </c>
      <c r="H10564">
        <v>22</v>
      </c>
      <c r="I10564" t="s">
        <v>35083</v>
      </c>
      <c r="J10564" t="s">
        <v>35084</v>
      </c>
      <c r="K10564" t="s">
        <v>35085</v>
      </c>
      <c r="L10564" t="s">
        <v>77948</v>
      </c>
    </row>
    <row r="10565" spans="1:12" x14ac:dyDescent="0.15">
      <c r="A10565" t="s">
        <v>12</v>
      </c>
      <c r="B10565">
        <v>2901892</v>
      </c>
      <c r="C10565">
        <v>2901912</v>
      </c>
      <c r="D10565" t="s">
        <v>35079</v>
      </c>
      <c r="E10565" t="s">
        <v>90</v>
      </c>
      <c r="F10565" t="s">
        <v>76</v>
      </c>
      <c r="G10565" t="s">
        <v>36</v>
      </c>
      <c r="H10565">
        <v>44</v>
      </c>
      <c r="I10565" t="s">
        <v>35086</v>
      </c>
      <c r="J10565" t="s">
        <v>35087</v>
      </c>
      <c r="K10565" t="s">
        <v>35088</v>
      </c>
      <c r="L10565" t="s">
        <v>78016</v>
      </c>
    </row>
    <row r="10566" spans="1:12" x14ac:dyDescent="0.15">
      <c r="A10566" t="s">
        <v>12</v>
      </c>
      <c r="B10566">
        <v>2901850</v>
      </c>
      <c r="C10566">
        <v>2901870</v>
      </c>
      <c r="D10566" t="s">
        <v>35079</v>
      </c>
      <c r="E10566" t="s">
        <v>90</v>
      </c>
      <c r="F10566" t="s">
        <v>76</v>
      </c>
      <c r="G10566" t="s">
        <v>23</v>
      </c>
      <c r="H10566">
        <v>86</v>
      </c>
      <c r="I10566" t="s">
        <v>35089</v>
      </c>
      <c r="J10566" t="s">
        <v>35090</v>
      </c>
      <c r="K10566" t="s">
        <v>35091</v>
      </c>
      <c r="L10566" t="s">
        <v>77929</v>
      </c>
    </row>
    <row r="10567" spans="1:12" x14ac:dyDescent="0.15">
      <c r="A10567" t="s">
        <v>12</v>
      </c>
      <c r="B10567">
        <v>2902493</v>
      </c>
      <c r="C10567">
        <v>2902513</v>
      </c>
      <c r="D10567" t="s">
        <v>35092</v>
      </c>
      <c r="E10567" t="s">
        <v>90</v>
      </c>
      <c r="F10567" t="s">
        <v>76</v>
      </c>
      <c r="G10567" t="s">
        <v>32</v>
      </c>
      <c r="H10567">
        <v>7</v>
      </c>
      <c r="I10567" t="s">
        <v>35093</v>
      </c>
      <c r="J10567" t="s">
        <v>35094</v>
      </c>
      <c r="K10567" t="s">
        <v>35095</v>
      </c>
      <c r="L10567" t="s">
        <v>77909</v>
      </c>
    </row>
    <row r="10568" spans="1:12" x14ac:dyDescent="0.15">
      <c r="A10568" t="s">
        <v>12</v>
      </c>
      <c r="B10568">
        <v>2902469</v>
      </c>
      <c r="C10568">
        <v>2902489</v>
      </c>
      <c r="D10568" t="s">
        <v>35092</v>
      </c>
      <c r="E10568" t="s">
        <v>90</v>
      </c>
      <c r="F10568" t="s">
        <v>76</v>
      </c>
      <c r="G10568" t="s">
        <v>16</v>
      </c>
      <c r="H10568">
        <v>31</v>
      </c>
      <c r="I10568" t="s">
        <v>35096</v>
      </c>
      <c r="J10568" t="s">
        <v>35097</v>
      </c>
      <c r="K10568" t="s">
        <v>35098</v>
      </c>
      <c r="L10568" t="s">
        <v>77910</v>
      </c>
    </row>
    <row r="10569" spans="1:12" x14ac:dyDescent="0.15">
      <c r="A10569" t="s">
        <v>12</v>
      </c>
      <c r="B10569">
        <v>2902444</v>
      </c>
      <c r="C10569">
        <v>2902464</v>
      </c>
      <c r="D10569" t="s">
        <v>35092</v>
      </c>
      <c r="E10569" t="s">
        <v>90</v>
      </c>
      <c r="F10569" t="s">
        <v>76</v>
      </c>
      <c r="G10569" t="s">
        <v>23</v>
      </c>
      <c r="H10569">
        <v>56</v>
      </c>
      <c r="I10569" t="s">
        <v>35099</v>
      </c>
      <c r="J10569" t="s">
        <v>35100</v>
      </c>
      <c r="K10569" t="s">
        <v>35101</v>
      </c>
      <c r="L10569" t="s">
        <v>77971</v>
      </c>
    </row>
    <row r="10570" spans="1:12" x14ac:dyDescent="0.15">
      <c r="A10570" t="s">
        <v>12</v>
      </c>
      <c r="B10570">
        <v>2902423</v>
      </c>
      <c r="C10570">
        <v>2902443</v>
      </c>
      <c r="D10570" t="s">
        <v>35092</v>
      </c>
      <c r="E10570" t="s">
        <v>90</v>
      </c>
      <c r="F10570" t="s">
        <v>76</v>
      </c>
      <c r="G10570" t="s">
        <v>16</v>
      </c>
      <c r="H10570">
        <v>77</v>
      </c>
      <c r="I10570" t="s">
        <v>35102</v>
      </c>
      <c r="J10570" t="s">
        <v>35103</v>
      </c>
      <c r="K10570" t="s">
        <v>35104</v>
      </c>
      <c r="L10570" t="s">
        <v>77960</v>
      </c>
    </row>
    <row r="10571" spans="1:12" x14ac:dyDescent="0.15">
      <c r="A10571" t="s">
        <v>12</v>
      </c>
      <c r="B10571">
        <v>2904193</v>
      </c>
      <c r="C10571">
        <v>2904213</v>
      </c>
      <c r="D10571" t="s">
        <v>35105</v>
      </c>
      <c r="E10571" t="s">
        <v>90</v>
      </c>
      <c r="F10571" t="s">
        <v>76</v>
      </c>
      <c r="G10571" t="s">
        <v>32</v>
      </c>
      <c r="H10571">
        <v>1</v>
      </c>
      <c r="I10571" t="s">
        <v>35106</v>
      </c>
      <c r="J10571" t="s">
        <v>35107</v>
      </c>
      <c r="K10571" t="s">
        <v>35108</v>
      </c>
      <c r="L10571" t="s">
        <v>77917</v>
      </c>
    </row>
    <row r="10572" spans="1:12" x14ac:dyDescent="0.15">
      <c r="A10572" t="s">
        <v>12</v>
      </c>
      <c r="B10572">
        <v>2904145</v>
      </c>
      <c r="C10572">
        <v>2904165</v>
      </c>
      <c r="D10572" t="s">
        <v>35105</v>
      </c>
      <c r="E10572" t="s">
        <v>90</v>
      </c>
      <c r="F10572" t="s">
        <v>76</v>
      </c>
      <c r="G10572" t="s">
        <v>16</v>
      </c>
      <c r="H10572">
        <v>49</v>
      </c>
      <c r="I10572" t="s">
        <v>35109</v>
      </c>
      <c r="J10572" t="s">
        <v>35110</v>
      </c>
      <c r="K10572" t="s">
        <v>35111</v>
      </c>
      <c r="L10572" t="s">
        <v>77913</v>
      </c>
    </row>
    <row r="10573" spans="1:12" x14ac:dyDescent="0.15">
      <c r="A10573" t="s">
        <v>12</v>
      </c>
      <c r="B10573">
        <v>2904125</v>
      </c>
      <c r="C10573">
        <v>2904145</v>
      </c>
      <c r="D10573" t="s">
        <v>35105</v>
      </c>
      <c r="E10573" t="s">
        <v>90</v>
      </c>
      <c r="F10573" t="s">
        <v>76</v>
      </c>
      <c r="G10573" t="s">
        <v>32</v>
      </c>
      <c r="H10573">
        <v>69</v>
      </c>
      <c r="I10573" t="s">
        <v>35112</v>
      </c>
      <c r="J10573" t="s">
        <v>35113</v>
      </c>
      <c r="K10573" t="s">
        <v>35114</v>
      </c>
      <c r="L10573" t="s">
        <v>78015</v>
      </c>
    </row>
    <row r="10574" spans="1:12" x14ac:dyDescent="0.15">
      <c r="A10574" t="s">
        <v>12</v>
      </c>
      <c r="B10574">
        <v>2904102</v>
      </c>
      <c r="C10574">
        <v>2904122</v>
      </c>
      <c r="D10574" t="s">
        <v>35105</v>
      </c>
      <c r="E10574" t="s">
        <v>90</v>
      </c>
      <c r="F10574" t="s">
        <v>76</v>
      </c>
      <c r="G10574" t="s">
        <v>36</v>
      </c>
      <c r="H10574">
        <v>92</v>
      </c>
      <c r="I10574" t="s">
        <v>35115</v>
      </c>
      <c r="J10574" t="s">
        <v>35116</v>
      </c>
      <c r="K10574" t="s">
        <v>35117</v>
      </c>
      <c r="L10574" t="s">
        <v>78032</v>
      </c>
    </row>
    <row r="10575" spans="1:12" x14ac:dyDescent="0.15">
      <c r="A10575" t="s">
        <v>12</v>
      </c>
      <c r="B10575">
        <v>2905314</v>
      </c>
      <c r="C10575">
        <v>2905334</v>
      </c>
      <c r="D10575" t="s">
        <v>35118</v>
      </c>
      <c r="E10575" t="s">
        <v>90</v>
      </c>
      <c r="F10575" t="s">
        <v>76</v>
      </c>
      <c r="G10575" t="s">
        <v>32</v>
      </c>
      <c r="H10575">
        <v>1</v>
      </c>
      <c r="I10575" t="s">
        <v>35119</v>
      </c>
      <c r="J10575" t="s">
        <v>35120</v>
      </c>
      <c r="K10575" t="s">
        <v>35121</v>
      </c>
      <c r="L10575" t="s">
        <v>77917</v>
      </c>
    </row>
    <row r="10576" spans="1:12" x14ac:dyDescent="0.15">
      <c r="A10576" t="s">
        <v>12</v>
      </c>
      <c r="B10576">
        <v>2905266</v>
      </c>
      <c r="C10576">
        <v>2905286</v>
      </c>
      <c r="D10576" t="s">
        <v>35118</v>
      </c>
      <c r="E10576" t="s">
        <v>90</v>
      </c>
      <c r="F10576" t="s">
        <v>76</v>
      </c>
      <c r="G10576" t="s">
        <v>32</v>
      </c>
      <c r="H10576">
        <v>49</v>
      </c>
      <c r="I10576" t="s">
        <v>35122</v>
      </c>
      <c r="J10576" t="s">
        <v>35123</v>
      </c>
      <c r="K10576" t="s">
        <v>35124</v>
      </c>
      <c r="L10576" t="s">
        <v>77913</v>
      </c>
    </row>
    <row r="10577" spans="1:12" x14ac:dyDescent="0.15">
      <c r="A10577" t="s">
        <v>12</v>
      </c>
      <c r="B10577">
        <v>2905236</v>
      </c>
      <c r="C10577">
        <v>2905256</v>
      </c>
      <c r="D10577" t="s">
        <v>35118</v>
      </c>
      <c r="E10577" t="s">
        <v>90</v>
      </c>
      <c r="F10577" t="s">
        <v>76</v>
      </c>
      <c r="G10577" t="s">
        <v>16</v>
      </c>
      <c r="H10577">
        <v>79</v>
      </c>
      <c r="I10577" t="s">
        <v>35125</v>
      </c>
      <c r="J10577" t="s">
        <v>35126</v>
      </c>
      <c r="K10577" t="s">
        <v>35127</v>
      </c>
      <c r="L10577" t="s">
        <v>77993</v>
      </c>
    </row>
    <row r="10578" spans="1:12" x14ac:dyDescent="0.15">
      <c r="A10578" t="s">
        <v>12</v>
      </c>
      <c r="B10578">
        <v>2905189</v>
      </c>
      <c r="C10578">
        <v>2905209</v>
      </c>
      <c r="D10578" t="s">
        <v>35118</v>
      </c>
      <c r="E10578" t="s">
        <v>90</v>
      </c>
      <c r="F10578" t="s">
        <v>76</v>
      </c>
      <c r="G10578" t="s">
        <v>36</v>
      </c>
      <c r="H10578">
        <v>126</v>
      </c>
      <c r="I10578" t="s">
        <v>35128</v>
      </c>
      <c r="J10578" t="s">
        <v>35129</v>
      </c>
      <c r="K10578" t="s">
        <v>35130</v>
      </c>
      <c r="L10578" t="s">
        <v>78078</v>
      </c>
    </row>
    <row r="10579" spans="1:12" x14ac:dyDescent="0.15">
      <c r="A10579" t="s">
        <v>12</v>
      </c>
      <c r="B10579">
        <v>2905569</v>
      </c>
      <c r="C10579">
        <v>2905589</v>
      </c>
      <c r="D10579" t="s">
        <v>35131</v>
      </c>
      <c r="E10579" t="s">
        <v>35132</v>
      </c>
      <c r="F10579" t="s">
        <v>76</v>
      </c>
      <c r="G10579" t="s">
        <v>32</v>
      </c>
      <c r="H10579">
        <v>1</v>
      </c>
      <c r="I10579" t="s">
        <v>35133</v>
      </c>
      <c r="J10579" t="s">
        <v>35134</v>
      </c>
      <c r="K10579" t="s">
        <v>35135</v>
      </c>
      <c r="L10579" t="s">
        <v>77917</v>
      </c>
    </row>
    <row r="10580" spans="1:12" x14ac:dyDescent="0.15">
      <c r="A10580" t="s">
        <v>12</v>
      </c>
      <c r="B10580">
        <v>2905547</v>
      </c>
      <c r="C10580">
        <v>2905567</v>
      </c>
      <c r="D10580" t="s">
        <v>35131</v>
      </c>
      <c r="E10580" t="s">
        <v>35132</v>
      </c>
      <c r="F10580" t="s">
        <v>76</v>
      </c>
      <c r="G10580" t="s">
        <v>36</v>
      </c>
      <c r="H10580">
        <v>23</v>
      </c>
      <c r="I10580" t="s">
        <v>35136</v>
      </c>
      <c r="J10580" t="s">
        <v>35137</v>
      </c>
      <c r="K10580" t="s">
        <v>35138</v>
      </c>
      <c r="L10580" t="s">
        <v>77975</v>
      </c>
    </row>
    <row r="10581" spans="1:12" x14ac:dyDescent="0.15">
      <c r="A10581" t="s">
        <v>12</v>
      </c>
      <c r="B10581">
        <v>2905497</v>
      </c>
      <c r="C10581">
        <v>2905517</v>
      </c>
      <c r="D10581" t="s">
        <v>35131</v>
      </c>
      <c r="E10581" t="s">
        <v>35132</v>
      </c>
      <c r="F10581" t="s">
        <v>76</v>
      </c>
      <c r="G10581" t="s">
        <v>16</v>
      </c>
      <c r="H10581">
        <v>73</v>
      </c>
      <c r="I10581" t="s">
        <v>35139</v>
      </c>
      <c r="J10581" t="s">
        <v>35140</v>
      </c>
      <c r="K10581" t="s">
        <v>35141</v>
      </c>
      <c r="L10581" t="s">
        <v>77926</v>
      </c>
    </row>
    <row r="10582" spans="1:12" x14ac:dyDescent="0.15">
      <c r="A10582" t="s">
        <v>12</v>
      </c>
      <c r="B10582">
        <v>2905469</v>
      </c>
      <c r="C10582">
        <v>2905489</v>
      </c>
      <c r="D10582" t="s">
        <v>35131</v>
      </c>
      <c r="E10582" t="s">
        <v>35132</v>
      </c>
      <c r="F10582" t="s">
        <v>76</v>
      </c>
      <c r="G10582" t="s">
        <v>23</v>
      </c>
      <c r="H10582">
        <v>101</v>
      </c>
      <c r="I10582" t="s">
        <v>35142</v>
      </c>
      <c r="J10582" t="s">
        <v>35143</v>
      </c>
      <c r="K10582" t="s">
        <v>35144</v>
      </c>
      <c r="L10582" t="s">
        <v>77997</v>
      </c>
    </row>
    <row r="10583" spans="1:12" x14ac:dyDescent="0.15">
      <c r="A10583" t="s">
        <v>12</v>
      </c>
      <c r="B10583">
        <v>2906393</v>
      </c>
      <c r="C10583">
        <v>2906413</v>
      </c>
      <c r="D10583" t="s">
        <v>35145</v>
      </c>
      <c r="E10583" t="s">
        <v>90</v>
      </c>
      <c r="F10583" t="s">
        <v>76</v>
      </c>
      <c r="G10583" t="s">
        <v>36</v>
      </c>
      <c r="H10583">
        <v>42</v>
      </c>
      <c r="I10583" t="s">
        <v>35146</v>
      </c>
      <c r="J10583" t="s">
        <v>35147</v>
      </c>
      <c r="K10583" t="s">
        <v>35148</v>
      </c>
      <c r="L10583" t="s">
        <v>77945</v>
      </c>
    </row>
    <row r="10584" spans="1:12" x14ac:dyDescent="0.15">
      <c r="A10584" t="s">
        <v>12</v>
      </c>
      <c r="B10584">
        <v>2906349</v>
      </c>
      <c r="C10584">
        <v>2906369</v>
      </c>
      <c r="D10584" t="s">
        <v>35145</v>
      </c>
      <c r="E10584" t="s">
        <v>90</v>
      </c>
      <c r="F10584" t="s">
        <v>76</v>
      </c>
      <c r="G10584" t="s">
        <v>36</v>
      </c>
      <c r="H10584">
        <v>86</v>
      </c>
      <c r="I10584" t="s">
        <v>35149</v>
      </c>
      <c r="J10584" t="s">
        <v>35150</v>
      </c>
      <c r="K10584" t="s">
        <v>35151</v>
      </c>
      <c r="L10584" t="s">
        <v>77929</v>
      </c>
    </row>
    <row r="10585" spans="1:12" x14ac:dyDescent="0.15">
      <c r="A10585" t="s">
        <v>12</v>
      </c>
      <c r="B10585">
        <v>2906321</v>
      </c>
      <c r="C10585">
        <v>2906341</v>
      </c>
      <c r="D10585" t="s">
        <v>35145</v>
      </c>
      <c r="E10585" t="s">
        <v>90</v>
      </c>
      <c r="F10585" t="s">
        <v>76</v>
      </c>
      <c r="G10585" t="s">
        <v>16</v>
      </c>
      <c r="H10585">
        <v>114</v>
      </c>
      <c r="I10585" t="s">
        <v>35152</v>
      </c>
      <c r="J10585" t="s">
        <v>35153</v>
      </c>
      <c r="K10585" t="s">
        <v>35154</v>
      </c>
      <c r="L10585" t="s">
        <v>77965</v>
      </c>
    </row>
    <row r="10586" spans="1:12" x14ac:dyDescent="0.15">
      <c r="A10586" t="s">
        <v>12</v>
      </c>
      <c r="B10586">
        <v>2906292</v>
      </c>
      <c r="C10586">
        <v>2906312</v>
      </c>
      <c r="D10586" t="s">
        <v>35145</v>
      </c>
      <c r="E10586" t="s">
        <v>90</v>
      </c>
      <c r="F10586" t="s">
        <v>76</v>
      </c>
      <c r="G10586" t="s">
        <v>36</v>
      </c>
      <c r="H10586">
        <v>143</v>
      </c>
      <c r="I10586" t="s">
        <v>35155</v>
      </c>
      <c r="J10586" t="s">
        <v>35156</v>
      </c>
      <c r="K10586" t="s">
        <v>35157</v>
      </c>
      <c r="L10586" t="s">
        <v>78076</v>
      </c>
    </row>
    <row r="10587" spans="1:12" x14ac:dyDescent="0.15">
      <c r="A10587" t="s">
        <v>12</v>
      </c>
      <c r="B10587">
        <v>2906921</v>
      </c>
      <c r="C10587">
        <v>2906941</v>
      </c>
      <c r="D10587" t="s">
        <v>35158</v>
      </c>
      <c r="E10587" t="s">
        <v>90</v>
      </c>
      <c r="F10587" t="s">
        <v>15</v>
      </c>
      <c r="G10587" t="s">
        <v>36</v>
      </c>
      <c r="H10587">
        <v>16</v>
      </c>
      <c r="I10587" t="s">
        <v>35159</v>
      </c>
      <c r="J10587" t="s">
        <v>35160</v>
      </c>
      <c r="K10587" t="s">
        <v>35161</v>
      </c>
      <c r="L10587" t="s">
        <v>77905</v>
      </c>
    </row>
    <row r="10588" spans="1:12" x14ac:dyDescent="0.15">
      <c r="A10588" t="s">
        <v>12</v>
      </c>
      <c r="B10588">
        <v>2906945</v>
      </c>
      <c r="C10588">
        <v>2906965</v>
      </c>
      <c r="D10588" t="s">
        <v>35158</v>
      </c>
      <c r="E10588" t="s">
        <v>90</v>
      </c>
      <c r="F10588" t="s">
        <v>15</v>
      </c>
      <c r="G10588" t="s">
        <v>16</v>
      </c>
      <c r="H10588">
        <v>40</v>
      </c>
      <c r="I10588" t="s">
        <v>35162</v>
      </c>
      <c r="J10588" t="s">
        <v>35163</v>
      </c>
      <c r="K10588" t="s">
        <v>35164</v>
      </c>
      <c r="L10588" t="s">
        <v>77952</v>
      </c>
    </row>
    <row r="10589" spans="1:12" x14ac:dyDescent="0.15">
      <c r="A10589" t="s">
        <v>12</v>
      </c>
      <c r="B10589">
        <v>2906967</v>
      </c>
      <c r="C10589">
        <v>2906987</v>
      </c>
      <c r="D10589" t="s">
        <v>35158</v>
      </c>
      <c r="E10589" t="s">
        <v>90</v>
      </c>
      <c r="F10589" t="s">
        <v>15</v>
      </c>
      <c r="G10589" t="s">
        <v>16</v>
      </c>
      <c r="H10589">
        <v>62</v>
      </c>
      <c r="I10589" t="s">
        <v>35165</v>
      </c>
      <c r="J10589" t="s">
        <v>35166</v>
      </c>
      <c r="K10589" t="s">
        <v>35167</v>
      </c>
      <c r="L10589" t="s">
        <v>77949</v>
      </c>
    </row>
    <row r="10590" spans="1:12" x14ac:dyDescent="0.15">
      <c r="A10590" t="s">
        <v>12</v>
      </c>
      <c r="B10590">
        <v>2907006</v>
      </c>
      <c r="C10590">
        <v>2907026</v>
      </c>
      <c r="D10590" t="s">
        <v>35158</v>
      </c>
      <c r="E10590" t="s">
        <v>90</v>
      </c>
      <c r="F10590" t="s">
        <v>15</v>
      </c>
      <c r="G10590" t="s">
        <v>23</v>
      </c>
      <c r="H10590">
        <v>101</v>
      </c>
      <c r="I10590" t="s">
        <v>35168</v>
      </c>
      <c r="J10590" t="s">
        <v>35169</v>
      </c>
      <c r="K10590" t="s">
        <v>35170</v>
      </c>
      <c r="L10590" t="s">
        <v>77997</v>
      </c>
    </row>
    <row r="10591" spans="1:12" x14ac:dyDescent="0.15">
      <c r="A10591" t="s">
        <v>12</v>
      </c>
      <c r="B10591">
        <v>2908583</v>
      </c>
      <c r="C10591">
        <v>2908603</v>
      </c>
      <c r="D10591" t="s">
        <v>35171</v>
      </c>
      <c r="E10591" t="s">
        <v>90</v>
      </c>
      <c r="F10591" t="s">
        <v>15</v>
      </c>
      <c r="G10591" t="s">
        <v>16</v>
      </c>
      <c r="H10591">
        <v>25</v>
      </c>
      <c r="I10591" t="s">
        <v>35172</v>
      </c>
      <c r="J10591" t="s">
        <v>35173</v>
      </c>
      <c r="K10591" t="s">
        <v>35174</v>
      </c>
      <c r="L10591" t="s">
        <v>78012</v>
      </c>
    </row>
    <row r="10592" spans="1:12" x14ac:dyDescent="0.15">
      <c r="A10592" t="s">
        <v>12</v>
      </c>
      <c r="B10592">
        <v>2908618</v>
      </c>
      <c r="C10592">
        <v>2908638</v>
      </c>
      <c r="D10592" t="s">
        <v>35171</v>
      </c>
      <c r="E10592" t="s">
        <v>90</v>
      </c>
      <c r="F10592" t="s">
        <v>15</v>
      </c>
      <c r="G10592" t="s">
        <v>16</v>
      </c>
      <c r="H10592">
        <v>60</v>
      </c>
      <c r="I10592" t="s">
        <v>35175</v>
      </c>
      <c r="J10592" t="s">
        <v>35176</v>
      </c>
      <c r="K10592" t="s">
        <v>35177</v>
      </c>
      <c r="L10592" t="s">
        <v>78006</v>
      </c>
    </row>
    <row r="10593" spans="1:12" x14ac:dyDescent="0.15">
      <c r="A10593" t="s">
        <v>12</v>
      </c>
      <c r="B10593">
        <v>2908640</v>
      </c>
      <c r="C10593">
        <v>2908660</v>
      </c>
      <c r="D10593" t="s">
        <v>35171</v>
      </c>
      <c r="E10593" t="s">
        <v>90</v>
      </c>
      <c r="F10593" t="s">
        <v>15</v>
      </c>
      <c r="G10593" t="s">
        <v>32</v>
      </c>
      <c r="H10593">
        <v>82</v>
      </c>
      <c r="I10593" t="s">
        <v>35178</v>
      </c>
      <c r="J10593" t="s">
        <v>35179</v>
      </c>
      <c r="K10593" t="s">
        <v>35180</v>
      </c>
      <c r="L10593" t="s">
        <v>78011</v>
      </c>
    </row>
    <row r="10594" spans="1:12" x14ac:dyDescent="0.15">
      <c r="A10594" t="s">
        <v>12</v>
      </c>
      <c r="B10594">
        <v>2908678</v>
      </c>
      <c r="C10594">
        <v>2908698</v>
      </c>
      <c r="D10594" t="s">
        <v>35171</v>
      </c>
      <c r="E10594" t="s">
        <v>90</v>
      </c>
      <c r="F10594" t="s">
        <v>15</v>
      </c>
      <c r="G10594" t="s">
        <v>36</v>
      </c>
      <c r="H10594">
        <v>120</v>
      </c>
      <c r="I10594" t="s">
        <v>35181</v>
      </c>
      <c r="J10594" t="s">
        <v>35182</v>
      </c>
      <c r="K10594" t="s">
        <v>35183</v>
      </c>
      <c r="L10594" t="s">
        <v>78047</v>
      </c>
    </row>
    <row r="10595" spans="1:12" x14ac:dyDescent="0.15">
      <c r="A10595" t="s">
        <v>12</v>
      </c>
      <c r="B10595">
        <v>2911556</v>
      </c>
      <c r="C10595">
        <v>2911576</v>
      </c>
      <c r="D10595" t="s">
        <v>35184</v>
      </c>
      <c r="E10595" t="s">
        <v>90</v>
      </c>
      <c r="F10595" t="s">
        <v>15</v>
      </c>
      <c r="G10595" t="s">
        <v>16</v>
      </c>
      <c r="H10595">
        <v>22</v>
      </c>
      <c r="I10595" t="s">
        <v>35185</v>
      </c>
      <c r="J10595" t="s">
        <v>35186</v>
      </c>
      <c r="K10595" t="s">
        <v>35187</v>
      </c>
      <c r="L10595" t="s">
        <v>77948</v>
      </c>
    </row>
    <row r="10596" spans="1:12" x14ac:dyDescent="0.15">
      <c r="A10596" t="s">
        <v>12</v>
      </c>
      <c r="B10596">
        <v>2911600</v>
      </c>
      <c r="C10596">
        <v>2911620</v>
      </c>
      <c r="D10596" t="s">
        <v>35184</v>
      </c>
      <c r="E10596" t="s">
        <v>90</v>
      </c>
      <c r="F10596" t="s">
        <v>15</v>
      </c>
      <c r="G10596" t="s">
        <v>16</v>
      </c>
      <c r="H10596">
        <v>66</v>
      </c>
      <c r="I10596" t="s">
        <v>35188</v>
      </c>
      <c r="J10596" t="s">
        <v>35189</v>
      </c>
      <c r="K10596" t="s">
        <v>35190</v>
      </c>
      <c r="L10596" t="s">
        <v>77928</v>
      </c>
    </row>
    <row r="10597" spans="1:12" x14ac:dyDescent="0.15">
      <c r="A10597" t="s">
        <v>12</v>
      </c>
      <c r="B10597">
        <v>2911646</v>
      </c>
      <c r="C10597">
        <v>2911666</v>
      </c>
      <c r="D10597" t="s">
        <v>35184</v>
      </c>
      <c r="E10597" t="s">
        <v>90</v>
      </c>
      <c r="F10597" t="s">
        <v>15</v>
      </c>
      <c r="G10597" t="s">
        <v>16</v>
      </c>
      <c r="H10597">
        <v>112</v>
      </c>
      <c r="I10597" t="s">
        <v>35191</v>
      </c>
      <c r="J10597" t="s">
        <v>35192</v>
      </c>
      <c r="K10597" t="s">
        <v>35193</v>
      </c>
      <c r="L10597" t="s">
        <v>77950</v>
      </c>
    </row>
    <row r="10598" spans="1:12" x14ac:dyDescent="0.15">
      <c r="A10598" t="s">
        <v>12</v>
      </c>
      <c r="B10598">
        <v>2911692</v>
      </c>
      <c r="C10598">
        <v>2911712</v>
      </c>
      <c r="D10598" t="s">
        <v>35184</v>
      </c>
      <c r="E10598" t="s">
        <v>90</v>
      </c>
      <c r="F10598" t="s">
        <v>15</v>
      </c>
      <c r="G10598" t="s">
        <v>36</v>
      </c>
      <c r="H10598">
        <v>158</v>
      </c>
      <c r="I10598" t="s">
        <v>35194</v>
      </c>
      <c r="J10598" t="s">
        <v>35195</v>
      </c>
      <c r="K10598" t="s">
        <v>35196</v>
      </c>
      <c r="L10598" t="s">
        <v>78070</v>
      </c>
    </row>
    <row r="10599" spans="1:12" x14ac:dyDescent="0.15">
      <c r="A10599" t="s">
        <v>12</v>
      </c>
      <c r="B10599">
        <v>2913833</v>
      </c>
      <c r="C10599">
        <v>2913853</v>
      </c>
      <c r="D10599" t="s">
        <v>35197</v>
      </c>
      <c r="E10599" t="s">
        <v>90</v>
      </c>
      <c r="F10599" t="s">
        <v>76</v>
      </c>
      <c r="G10599" t="s">
        <v>32</v>
      </c>
      <c r="H10599">
        <v>10</v>
      </c>
      <c r="I10599" t="s">
        <v>35198</v>
      </c>
      <c r="J10599" t="s">
        <v>35199</v>
      </c>
      <c r="K10599" t="s">
        <v>35200</v>
      </c>
      <c r="L10599" t="s">
        <v>78001</v>
      </c>
    </row>
    <row r="10600" spans="1:12" x14ac:dyDescent="0.15">
      <c r="A10600" t="s">
        <v>12</v>
      </c>
      <c r="B10600">
        <v>2913813</v>
      </c>
      <c r="C10600">
        <v>2913833</v>
      </c>
      <c r="D10600" t="s">
        <v>35197</v>
      </c>
      <c r="E10600" t="s">
        <v>90</v>
      </c>
      <c r="F10600" t="s">
        <v>76</v>
      </c>
      <c r="G10600" t="s">
        <v>36</v>
      </c>
      <c r="H10600">
        <v>30</v>
      </c>
      <c r="I10600" t="s">
        <v>35201</v>
      </c>
      <c r="J10600" t="s">
        <v>35202</v>
      </c>
      <c r="K10600" t="s">
        <v>35203</v>
      </c>
      <c r="L10600" t="s">
        <v>77984</v>
      </c>
    </row>
    <row r="10601" spans="1:12" x14ac:dyDescent="0.15">
      <c r="A10601" t="s">
        <v>12</v>
      </c>
      <c r="B10601">
        <v>2913787</v>
      </c>
      <c r="C10601">
        <v>2913807</v>
      </c>
      <c r="D10601" t="s">
        <v>35197</v>
      </c>
      <c r="E10601" t="s">
        <v>90</v>
      </c>
      <c r="F10601" t="s">
        <v>76</v>
      </c>
      <c r="G10601" t="s">
        <v>23</v>
      </c>
      <c r="H10601">
        <v>56</v>
      </c>
      <c r="I10601" t="s">
        <v>35204</v>
      </c>
      <c r="J10601" t="s">
        <v>35205</v>
      </c>
      <c r="K10601" t="s">
        <v>35206</v>
      </c>
      <c r="L10601" t="s">
        <v>77971</v>
      </c>
    </row>
    <row r="10602" spans="1:12" x14ac:dyDescent="0.15">
      <c r="A10602" t="s">
        <v>12</v>
      </c>
      <c r="B10602">
        <v>2913767</v>
      </c>
      <c r="C10602">
        <v>2913787</v>
      </c>
      <c r="D10602" t="s">
        <v>35197</v>
      </c>
      <c r="E10602" t="s">
        <v>90</v>
      </c>
      <c r="F10602" t="s">
        <v>76</v>
      </c>
      <c r="G10602" t="s">
        <v>36</v>
      </c>
      <c r="H10602">
        <v>76</v>
      </c>
      <c r="I10602" t="s">
        <v>35207</v>
      </c>
      <c r="J10602" t="s">
        <v>35208</v>
      </c>
      <c r="K10602" t="s">
        <v>35209</v>
      </c>
      <c r="L10602" t="s">
        <v>77985</v>
      </c>
    </row>
    <row r="10603" spans="1:12" x14ac:dyDescent="0.15">
      <c r="A10603" t="s">
        <v>12</v>
      </c>
      <c r="B10603">
        <v>2914287</v>
      </c>
      <c r="C10603">
        <v>2914307</v>
      </c>
      <c r="D10603" t="s">
        <v>35210</v>
      </c>
      <c r="E10603" t="s">
        <v>90</v>
      </c>
      <c r="F10603" t="s">
        <v>15</v>
      </c>
      <c r="G10603" t="s">
        <v>32</v>
      </c>
      <c r="H10603">
        <v>1</v>
      </c>
      <c r="I10603" t="s">
        <v>35211</v>
      </c>
      <c r="J10603" t="s">
        <v>35212</v>
      </c>
      <c r="K10603" t="s">
        <v>35213</v>
      </c>
      <c r="L10603" t="s">
        <v>77917</v>
      </c>
    </row>
    <row r="10604" spans="1:12" x14ac:dyDescent="0.15">
      <c r="A10604" t="s">
        <v>12</v>
      </c>
      <c r="B10604">
        <v>2914329</v>
      </c>
      <c r="C10604">
        <v>2914349</v>
      </c>
      <c r="D10604" t="s">
        <v>35210</v>
      </c>
      <c r="E10604" t="s">
        <v>90</v>
      </c>
      <c r="F10604" t="s">
        <v>15</v>
      </c>
      <c r="G10604" t="s">
        <v>36</v>
      </c>
      <c r="H10604">
        <v>43</v>
      </c>
      <c r="I10604" t="s">
        <v>35214</v>
      </c>
      <c r="J10604" t="s">
        <v>35215</v>
      </c>
      <c r="K10604" t="s">
        <v>35216</v>
      </c>
      <c r="L10604" t="s">
        <v>77942</v>
      </c>
    </row>
    <row r="10605" spans="1:12" x14ac:dyDescent="0.15">
      <c r="A10605" t="s">
        <v>12</v>
      </c>
      <c r="B10605">
        <v>2914351</v>
      </c>
      <c r="C10605">
        <v>2914371</v>
      </c>
      <c r="D10605" t="s">
        <v>35210</v>
      </c>
      <c r="E10605" t="s">
        <v>90</v>
      </c>
      <c r="F10605" t="s">
        <v>15</v>
      </c>
      <c r="G10605" t="s">
        <v>32</v>
      </c>
      <c r="H10605">
        <v>65</v>
      </c>
      <c r="I10605" t="s">
        <v>35217</v>
      </c>
      <c r="J10605" t="s">
        <v>35218</v>
      </c>
      <c r="K10605" t="s">
        <v>35219</v>
      </c>
      <c r="L10605" t="s">
        <v>78042</v>
      </c>
    </row>
    <row r="10606" spans="1:12" x14ac:dyDescent="0.15">
      <c r="A10606" t="s">
        <v>12</v>
      </c>
      <c r="B10606">
        <v>2914371</v>
      </c>
      <c r="C10606">
        <v>2914391</v>
      </c>
      <c r="D10606" t="s">
        <v>35210</v>
      </c>
      <c r="E10606" t="s">
        <v>90</v>
      </c>
      <c r="F10606" t="s">
        <v>15</v>
      </c>
      <c r="G10606" t="s">
        <v>36</v>
      </c>
      <c r="H10606">
        <v>85</v>
      </c>
      <c r="I10606" t="s">
        <v>35220</v>
      </c>
      <c r="J10606" t="s">
        <v>35221</v>
      </c>
      <c r="K10606" t="s">
        <v>35222</v>
      </c>
      <c r="L10606" t="s">
        <v>77972</v>
      </c>
    </row>
    <row r="10607" spans="1:12" x14ac:dyDescent="0.15">
      <c r="A10607" t="s">
        <v>12</v>
      </c>
      <c r="B10607">
        <v>2915210</v>
      </c>
      <c r="C10607">
        <v>2915230</v>
      </c>
      <c r="D10607" t="s">
        <v>35223</v>
      </c>
      <c r="E10607" t="s">
        <v>90</v>
      </c>
      <c r="F10607" t="s">
        <v>15</v>
      </c>
      <c r="G10607" t="s">
        <v>23</v>
      </c>
      <c r="H10607">
        <v>9</v>
      </c>
      <c r="I10607" t="s">
        <v>35224</v>
      </c>
      <c r="J10607" t="s">
        <v>35225</v>
      </c>
      <c r="K10607" t="s">
        <v>35226</v>
      </c>
      <c r="L10607" t="s">
        <v>77939</v>
      </c>
    </row>
    <row r="10608" spans="1:12" x14ac:dyDescent="0.15">
      <c r="A10608" t="s">
        <v>12</v>
      </c>
      <c r="B10608">
        <v>2915230</v>
      </c>
      <c r="C10608">
        <v>2915250</v>
      </c>
      <c r="D10608" t="s">
        <v>35223</v>
      </c>
      <c r="E10608" t="s">
        <v>90</v>
      </c>
      <c r="F10608" t="s">
        <v>15</v>
      </c>
      <c r="G10608" t="s">
        <v>32</v>
      </c>
      <c r="H10608">
        <v>29</v>
      </c>
      <c r="I10608" t="s">
        <v>35227</v>
      </c>
      <c r="J10608" t="s">
        <v>35228</v>
      </c>
      <c r="K10608" t="s">
        <v>35229</v>
      </c>
      <c r="L10608" t="s">
        <v>77921</v>
      </c>
    </row>
    <row r="10609" spans="1:12" x14ac:dyDescent="0.15">
      <c r="A10609" t="s">
        <v>12</v>
      </c>
      <c r="B10609">
        <v>2915268</v>
      </c>
      <c r="C10609">
        <v>2915288</v>
      </c>
      <c r="D10609" t="s">
        <v>35223</v>
      </c>
      <c r="E10609" t="s">
        <v>90</v>
      </c>
      <c r="F10609" t="s">
        <v>15</v>
      </c>
      <c r="G10609" t="s">
        <v>16</v>
      </c>
      <c r="H10609">
        <v>67</v>
      </c>
      <c r="I10609" t="s">
        <v>35230</v>
      </c>
      <c r="J10609" t="s">
        <v>35231</v>
      </c>
      <c r="K10609" t="s">
        <v>35232</v>
      </c>
      <c r="L10609" t="s">
        <v>77981</v>
      </c>
    </row>
    <row r="10610" spans="1:12" x14ac:dyDescent="0.15">
      <c r="A10610" t="s">
        <v>12</v>
      </c>
      <c r="B10610">
        <v>2915308</v>
      </c>
      <c r="C10610">
        <v>2915328</v>
      </c>
      <c r="D10610" t="s">
        <v>35223</v>
      </c>
      <c r="E10610" t="s">
        <v>90</v>
      </c>
      <c r="F10610" t="s">
        <v>15</v>
      </c>
      <c r="G10610" t="s">
        <v>23</v>
      </c>
      <c r="H10610">
        <v>107</v>
      </c>
      <c r="I10610" t="s">
        <v>35233</v>
      </c>
      <c r="J10610" t="s">
        <v>35234</v>
      </c>
      <c r="K10610" t="s">
        <v>35235</v>
      </c>
      <c r="L10610" t="s">
        <v>77983</v>
      </c>
    </row>
    <row r="10611" spans="1:12" x14ac:dyDescent="0.15">
      <c r="A10611" t="s">
        <v>12</v>
      </c>
      <c r="B10611">
        <v>2916634</v>
      </c>
      <c r="C10611">
        <v>2916654</v>
      </c>
      <c r="D10611" t="s">
        <v>35236</v>
      </c>
      <c r="E10611" t="s">
        <v>90</v>
      </c>
      <c r="F10611" t="s">
        <v>76</v>
      </c>
      <c r="G10611" t="s">
        <v>36</v>
      </c>
      <c r="H10611">
        <v>6</v>
      </c>
      <c r="I10611" t="s">
        <v>35237</v>
      </c>
      <c r="J10611" t="s">
        <v>35238</v>
      </c>
      <c r="K10611" t="s">
        <v>35239</v>
      </c>
      <c r="L10611" t="s">
        <v>78025</v>
      </c>
    </row>
    <row r="10612" spans="1:12" x14ac:dyDescent="0.15">
      <c r="A10612" t="s">
        <v>12</v>
      </c>
      <c r="B10612">
        <v>2916611</v>
      </c>
      <c r="C10612">
        <v>2916631</v>
      </c>
      <c r="D10612" t="s">
        <v>35236</v>
      </c>
      <c r="E10612" t="s">
        <v>90</v>
      </c>
      <c r="F10612" t="s">
        <v>76</v>
      </c>
      <c r="G10612" t="s">
        <v>36</v>
      </c>
      <c r="H10612">
        <v>29</v>
      </c>
      <c r="I10612" t="s">
        <v>35240</v>
      </c>
      <c r="J10612" t="s">
        <v>35241</v>
      </c>
      <c r="K10612" t="s">
        <v>35242</v>
      </c>
      <c r="L10612" t="s">
        <v>77921</v>
      </c>
    </row>
    <row r="10613" spans="1:12" x14ac:dyDescent="0.15">
      <c r="A10613" t="s">
        <v>12</v>
      </c>
      <c r="B10613">
        <v>2916587</v>
      </c>
      <c r="C10613">
        <v>2916607</v>
      </c>
      <c r="D10613" t="s">
        <v>35236</v>
      </c>
      <c r="E10613" t="s">
        <v>90</v>
      </c>
      <c r="F10613" t="s">
        <v>76</v>
      </c>
      <c r="G10613" t="s">
        <v>32</v>
      </c>
      <c r="H10613">
        <v>53</v>
      </c>
      <c r="I10613" t="s">
        <v>35243</v>
      </c>
      <c r="J10613" t="s">
        <v>35244</v>
      </c>
      <c r="K10613" t="s">
        <v>35245</v>
      </c>
      <c r="L10613" t="s">
        <v>77922</v>
      </c>
    </row>
    <row r="10614" spans="1:12" x14ac:dyDescent="0.15">
      <c r="A10614" t="s">
        <v>12</v>
      </c>
      <c r="B10614">
        <v>2916566</v>
      </c>
      <c r="C10614">
        <v>2916586</v>
      </c>
      <c r="D10614" t="s">
        <v>35236</v>
      </c>
      <c r="E10614" t="s">
        <v>90</v>
      </c>
      <c r="F10614" t="s">
        <v>76</v>
      </c>
      <c r="G10614" t="s">
        <v>23</v>
      </c>
      <c r="H10614">
        <v>74</v>
      </c>
      <c r="I10614" t="s">
        <v>35246</v>
      </c>
      <c r="J10614" t="s">
        <v>35247</v>
      </c>
      <c r="K10614" t="s">
        <v>35248</v>
      </c>
      <c r="L10614" t="s">
        <v>78005</v>
      </c>
    </row>
    <row r="10615" spans="1:12" x14ac:dyDescent="0.15">
      <c r="A10615" t="s">
        <v>12</v>
      </c>
      <c r="B10615">
        <v>2917085</v>
      </c>
      <c r="C10615">
        <v>2917105</v>
      </c>
      <c r="D10615" t="s">
        <v>35249</v>
      </c>
      <c r="E10615" t="s">
        <v>90</v>
      </c>
      <c r="F10615" t="s">
        <v>76</v>
      </c>
      <c r="G10615" t="s">
        <v>16</v>
      </c>
      <c r="H10615">
        <v>7</v>
      </c>
      <c r="I10615" t="s">
        <v>35250</v>
      </c>
      <c r="J10615" t="s">
        <v>35251</v>
      </c>
      <c r="K10615" t="s">
        <v>35252</v>
      </c>
      <c r="L10615" t="s">
        <v>77909</v>
      </c>
    </row>
    <row r="10616" spans="1:12" x14ac:dyDescent="0.15">
      <c r="A10616" t="s">
        <v>12</v>
      </c>
      <c r="B10616">
        <v>2917055</v>
      </c>
      <c r="C10616">
        <v>2917075</v>
      </c>
      <c r="D10616" t="s">
        <v>35249</v>
      </c>
      <c r="E10616" t="s">
        <v>90</v>
      </c>
      <c r="F10616" t="s">
        <v>76</v>
      </c>
      <c r="G10616" t="s">
        <v>36</v>
      </c>
      <c r="H10616">
        <v>37</v>
      </c>
      <c r="I10616" t="s">
        <v>35253</v>
      </c>
      <c r="J10616" t="s">
        <v>35254</v>
      </c>
      <c r="K10616" t="s">
        <v>35255</v>
      </c>
      <c r="L10616" t="s">
        <v>77906</v>
      </c>
    </row>
    <row r="10617" spans="1:12" x14ac:dyDescent="0.15">
      <c r="A10617" t="s">
        <v>12</v>
      </c>
      <c r="B10617">
        <v>2917031</v>
      </c>
      <c r="C10617">
        <v>2917051</v>
      </c>
      <c r="D10617" t="s">
        <v>35249</v>
      </c>
      <c r="E10617" t="s">
        <v>90</v>
      </c>
      <c r="F10617" t="s">
        <v>76</v>
      </c>
      <c r="G10617" t="s">
        <v>36</v>
      </c>
      <c r="H10617">
        <v>61</v>
      </c>
      <c r="I10617" t="s">
        <v>35256</v>
      </c>
      <c r="J10617" t="s">
        <v>35257</v>
      </c>
      <c r="K10617" t="s">
        <v>35258</v>
      </c>
      <c r="L10617" t="s">
        <v>77979</v>
      </c>
    </row>
    <row r="10618" spans="1:12" x14ac:dyDescent="0.15">
      <c r="A10618" t="s">
        <v>12</v>
      </c>
      <c r="B10618">
        <v>2916995</v>
      </c>
      <c r="C10618">
        <v>2917015</v>
      </c>
      <c r="D10618" t="s">
        <v>35249</v>
      </c>
      <c r="E10618" t="s">
        <v>90</v>
      </c>
      <c r="F10618" t="s">
        <v>76</v>
      </c>
      <c r="G10618" t="s">
        <v>36</v>
      </c>
      <c r="H10618">
        <v>97</v>
      </c>
      <c r="I10618" t="s">
        <v>35259</v>
      </c>
      <c r="J10618" t="s">
        <v>35260</v>
      </c>
      <c r="K10618" t="s">
        <v>35261</v>
      </c>
      <c r="L10618" t="s">
        <v>78010</v>
      </c>
    </row>
    <row r="10619" spans="1:12" x14ac:dyDescent="0.15">
      <c r="A10619" t="s">
        <v>12</v>
      </c>
      <c r="B10619">
        <v>2917244</v>
      </c>
      <c r="C10619">
        <v>2917264</v>
      </c>
      <c r="D10619" t="s">
        <v>35262</v>
      </c>
      <c r="E10619" t="s">
        <v>90</v>
      </c>
      <c r="F10619" t="s">
        <v>15</v>
      </c>
      <c r="G10619" t="s">
        <v>36</v>
      </c>
      <c r="H10619">
        <v>0</v>
      </c>
      <c r="I10619" t="s">
        <v>35263</v>
      </c>
      <c r="J10619" t="s">
        <v>35264</v>
      </c>
      <c r="K10619" t="s">
        <v>35265</v>
      </c>
      <c r="L10619" t="s">
        <v>77980</v>
      </c>
    </row>
    <row r="10620" spans="1:12" x14ac:dyDescent="0.15">
      <c r="A10620" t="s">
        <v>12</v>
      </c>
      <c r="B10620">
        <v>2917290</v>
      </c>
      <c r="C10620">
        <v>2917310</v>
      </c>
      <c r="D10620" t="s">
        <v>35262</v>
      </c>
      <c r="E10620" t="s">
        <v>90</v>
      </c>
      <c r="F10620" t="s">
        <v>15</v>
      </c>
      <c r="G10620" t="s">
        <v>32</v>
      </c>
      <c r="H10620">
        <v>46</v>
      </c>
      <c r="I10620" t="s">
        <v>35266</v>
      </c>
      <c r="J10620" t="s">
        <v>35267</v>
      </c>
      <c r="K10620" t="s">
        <v>35268</v>
      </c>
      <c r="L10620" t="s">
        <v>78004</v>
      </c>
    </row>
    <row r="10621" spans="1:12" x14ac:dyDescent="0.15">
      <c r="A10621" t="s">
        <v>12</v>
      </c>
      <c r="B10621">
        <v>2917332</v>
      </c>
      <c r="C10621">
        <v>2917352</v>
      </c>
      <c r="D10621" t="s">
        <v>35262</v>
      </c>
      <c r="E10621" t="s">
        <v>90</v>
      </c>
      <c r="F10621" t="s">
        <v>15</v>
      </c>
      <c r="G10621" t="s">
        <v>16</v>
      </c>
      <c r="H10621">
        <v>88</v>
      </c>
      <c r="I10621" t="s">
        <v>35269</v>
      </c>
      <c r="J10621" t="s">
        <v>35270</v>
      </c>
      <c r="K10621" t="s">
        <v>35271</v>
      </c>
      <c r="L10621" t="s">
        <v>77923</v>
      </c>
    </row>
    <row r="10622" spans="1:12" x14ac:dyDescent="0.15">
      <c r="A10622" t="s">
        <v>12</v>
      </c>
      <c r="B10622">
        <v>2917404</v>
      </c>
      <c r="C10622">
        <v>2917424</v>
      </c>
      <c r="D10622" t="s">
        <v>35262</v>
      </c>
      <c r="E10622" t="s">
        <v>90</v>
      </c>
      <c r="F10622" t="s">
        <v>15</v>
      </c>
      <c r="G10622" t="s">
        <v>16</v>
      </c>
      <c r="H10622">
        <v>160</v>
      </c>
      <c r="I10622" t="s">
        <v>35272</v>
      </c>
      <c r="J10622" t="s">
        <v>35273</v>
      </c>
      <c r="K10622" t="s">
        <v>35274</v>
      </c>
      <c r="L10622" t="s">
        <v>78075</v>
      </c>
    </row>
    <row r="10623" spans="1:12" x14ac:dyDescent="0.15">
      <c r="A10623" t="s">
        <v>12</v>
      </c>
      <c r="B10623">
        <v>2918772</v>
      </c>
      <c r="C10623">
        <v>2918792</v>
      </c>
      <c r="D10623" t="s">
        <v>35275</v>
      </c>
      <c r="E10623" t="s">
        <v>90</v>
      </c>
      <c r="F10623" t="s">
        <v>76</v>
      </c>
      <c r="G10623" t="s">
        <v>23</v>
      </c>
      <c r="H10623">
        <v>17</v>
      </c>
      <c r="I10623" t="s">
        <v>35276</v>
      </c>
      <c r="J10623" t="s">
        <v>35277</v>
      </c>
      <c r="K10623" t="s">
        <v>35278</v>
      </c>
      <c r="L10623" t="s">
        <v>77944</v>
      </c>
    </row>
    <row r="10624" spans="1:12" x14ac:dyDescent="0.15">
      <c r="A10624" t="s">
        <v>12</v>
      </c>
      <c r="B10624">
        <v>2918751</v>
      </c>
      <c r="C10624">
        <v>2918771</v>
      </c>
      <c r="D10624" t="s">
        <v>35275</v>
      </c>
      <c r="E10624" t="s">
        <v>90</v>
      </c>
      <c r="F10624" t="s">
        <v>76</v>
      </c>
      <c r="G10624" t="s">
        <v>16</v>
      </c>
      <c r="H10624">
        <v>38</v>
      </c>
      <c r="I10624" t="s">
        <v>35279</v>
      </c>
      <c r="J10624" t="s">
        <v>35280</v>
      </c>
      <c r="K10624" t="s">
        <v>35281</v>
      </c>
      <c r="L10624" t="s">
        <v>78008</v>
      </c>
    </row>
    <row r="10625" spans="1:12" x14ac:dyDescent="0.15">
      <c r="A10625" t="s">
        <v>12</v>
      </c>
      <c r="B10625">
        <v>2918720</v>
      </c>
      <c r="C10625">
        <v>2918740</v>
      </c>
      <c r="D10625" t="s">
        <v>35275</v>
      </c>
      <c r="E10625" t="s">
        <v>90</v>
      </c>
      <c r="F10625" t="s">
        <v>76</v>
      </c>
      <c r="G10625" t="s">
        <v>36</v>
      </c>
      <c r="H10625">
        <v>69</v>
      </c>
      <c r="I10625" t="s">
        <v>35282</v>
      </c>
      <c r="J10625" t="s">
        <v>35283</v>
      </c>
      <c r="K10625" t="s">
        <v>35284</v>
      </c>
      <c r="L10625" t="s">
        <v>78015</v>
      </c>
    </row>
    <row r="10626" spans="1:12" x14ac:dyDescent="0.15">
      <c r="A10626" t="s">
        <v>12</v>
      </c>
      <c r="B10626">
        <v>2918680</v>
      </c>
      <c r="C10626">
        <v>2918700</v>
      </c>
      <c r="D10626" t="s">
        <v>35275</v>
      </c>
      <c r="E10626" t="s">
        <v>90</v>
      </c>
      <c r="F10626" t="s">
        <v>76</v>
      </c>
      <c r="G10626" t="s">
        <v>16</v>
      </c>
      <c r="H10626">
        <v>109</v>
      </c>
      <c r="I10626" t="s">
        <v>35285</v>
      </c>
      <c r="J10626" t="s">
        <v>35286</v>
      </c>
      <c r="K10626" t="s">
        <v>35287</v>
      </c>
      <c r="L10626" t="s">
        <v>77947</v>
      </c>
    </row>
    <row r="10627" spans="1:12" x14ac:dyDescent="0.15">
      <c r="A10627" t="s">
        <v>12</v>
      </c>
      <c r="B10627">
        <v>2919176</v>
      </c>
      <c r="C10627">
        <v>2919196</v>
      </c>
      <c r="D10627" t="s">
        <v>35288</v>
      </c>
      <c r="E10627" t="s">
        <v>35289</v>
      </c>
      <c r="F10627" t="s">
        <v>15</v>
      </c>
      <c r="G10627" t="s">
        <v>36</v>
      </c>
      <c r="H10627">
        <v>21</v>
      </c>
      <c r="I10627" t="s">
        <v>35290</v>
      </c>
      <c r="J10627" t="s">
        <v>35291</v>
      </c>
      <c r="K10627" t="s">
        <v>35292</v>
      </c>
      <c r="L10627" t="s">
        <v>78022</v>
      </c>
    </row>
    <row r="10628" spans="1:12" x14ac:dyDescent="0.15">
      <c r="A10628" t="s">
        <v>12</v>
      </c>
      <c r="B10628">
        <v>2919207</v>
      </c>
      <c r="C10628">
        <v>2919227</v>
      </c>
      <c r="D10628" t="s">
        <v>35288</v>
      </c>
      <c r="E10628" t="s">
        <v>35289</v>
      </c>
      <c r="F10628" t="s">
        <v>15</v>
      </c>
      <c r="G10628" t="s">
        <v>23</v>
      </c>
      <c r="H10628">
        <v>52</v>
      </c>
      <c r="I10628" t="s">
        <v>35293</v>
      </c>
      <c r="J10628" t="s">
        <v>35294</v>
      </c>
      <c r="K10628" t="s">
        <v>35295</v>
      </c>
      <c r="L10628" t="s">
        <v>77959</v>
      </c>
    </row>
    <row r="10629" spans="1:12" x14ac:dyDescent="0.15">
      <c r="A10629" t="s">
        <v>12</v>
      </c>
      <c r="B10629">
        <v>2919237</v>
      </c>
      <c r="C10629">
        <v>2919257</v>
      </c>
      <c r="D10629" t="s">
        <v>35288</v>
      </c>
      <c r="E10629" t="s">
        <v>35289</v>
      </c>
      <c r="F10629" t="s">
        <v>15</v>
      </c>
      <c r="G10629" t="s">
        <v>32</v>
      </c>
      <c r="H10629">
        <v>82</v>
      </c>
      <c r="I10629" t="s">
        <v>35296</v>
      </c>
      <c r="J10629" t="s">
        <v>35297</v>
      </c>
      <c r="K10629" t="s">
        <v>35298</v>
      </c>
      <c r="L10629" t="s">
        <v>78011</v>
      </c>
    </row>
    <row r="10630" spans="1:12" x14ac:dyDescent="0.15">
      <c r="A10630" t="s">
        <v>12</v>
      </c>
      <c r="B10630">
        <v>2919261</v>
      </c>
      <c r="C10630">
        <v>2919281</v>
      </c>
      <c r="D10630" t="s">
        <v>35288</v>
      </c>
      <c r="E10630" t="s">
        <v>35289</v>
      </c>
      <c r="F10630" t="s">
        <v>15</v>
      </c>
      <c r="G10630" t="s">
        <v>36</v>
      </c>
      <c r="H10630">
        <v>106</v>
      </c>
      <c r="I10630" t="s">
        <v>35299</v>
      </c>
      <c r="J10630" t="s">
        <v>35300</v>
      </c>
      <c r="K10630" t="s">
        <v>35301</v>
      </c>
      <c r="L10630" t="s">
        <v>77914</v>
      </c>
    </row>
    <row r="10631" spans="1:12" x14ac:dyDescent="0.15">
      <c r="A10631" t="s">
        <v>12</v>
      </c>
      <c r="B10631">
        <v>2920438</v>
      </c>
      <c r="C10631">
        <v>2920458</v>
      </c>
      <c r="D10631" t="s">
        <v>35302</v>
      </c>
      <c r="E10631" t="s">
        <v>90</v>
      </c>
      <c r="F10631" t="s">
        <v>15</v>
      </c>
      <c r="G10631" t="s">
        <v>23</v>
      </c>
      <c r="H10631">
        <v>23</v>
      </c>
      <c r="I10631" t="s">
        <v>35303</v>
      </c>
      <c r="J10631" t="s">
        <v>35304</v>
      </c>
      <c r="K10631" t="s">
        <v>35305</v>
      </c>
      <c r="L10631" t="s">
        <v>77975</v>
      </c>
    </row>
    <row r="10632" spans="1:12" x14ac:dyDescent="0.15">
      <c r="A10632" t="s">
        <v>12</v>
      </c>
      <c r="B10632">
        <v>2920561</v>
      </c>
      <c r="C10632">
        <v>2920581</v>
      </c>
      <c r="D10632" t="s">
        <v>35302</v>
      </c>
      <c r="E10632" t="s">
        <v>90</v>
      </c>
      <c r="F10632" t="s">
        <v>15</v>
      </c>
      <c r="G10632" t="s">
        <v>32</v>
      </c>
      <c r="H10632">
        <v>146</v>
      </c>
      <c r="I10632" t="s">
        <v>35306</v>
      </c>
      <c r="J10632" t="s">
        <v>35307</v>
      </c>
      <c r="K10632" t="s">
        <v>35308</v>
      </c>
      <c r="L10632" t="s">
        <v>78063</v>
      </c>
    </row>
    <row r="10633" spans="1:12" x14ac:dyDescent="0.15">
      <c r="A10633" t="s">
        <v>12</v>
      </c>
      <c r="B10633">
        <v>2920599</v>
      </c>
      <c r="C10633">
        <v>2920619</v>
      </c>
      <c r="D10633" t="s">
        <v>35302</v>
      </c>
      <c r="E10633" t="s">
        <v>90</v>
      </c>
      <c r="F10633" t="s">
        <v>15</v>
      </c>
      <c r="G10633" t="s">
        <v>16</v>
      </c>
      <c r="H10633">
        <v>184</v>
      </c>
      <c r="I10633" t="s">
        <v>35309</v>
      </c>
      <c r="J10633" t="s">
        <v>35310</v>
      </c>
      <c r="K10633" t="s">
        <v>35311</v>
      </c>
      <c r="L10633" t="s">
        <v>78021</v>
      </c>
    </row>
    <row r="10634" spans="1:12" x14ac:dyDescent="0.15">
      <c r="A10634" t="s">
        <v>12</v>
      </c>
      <c r="B10634">
        <v>2920660</v>
      </c>
      <c r="C10634">
        <v>2920680</v>
      </c>
      <c r="D10634" t="s">
        <v>35302</v>
      </c>
      <c r="E10634" t="s">
        <v>90</v>
      </c>
      <c r="F10634" t="s">
        <v>15</v>
      </c>
      <c r="G10634" t="s">
        <v>32</v>
      </c>
      <c r="H10634">
        <v>245</v>
      </c>
      <c r="I10634" t="s">
        <v>35312</v>
      </c>
      <c r="J10634" t="s">
        <v>35313</v>
      </c>
      <c r="K10634" t="s">
        <v>35314</v>
      </c>
      <c r="L10634" t="s">
        <v>78174</v>
      </c>
    </row>
    <row r="10635" spans="1:12" x14ac:dyDescent="0.15">
      <c r="A10635" t="s">
        <v>12</v>
      </c>
      <c r="B10635">
        <v>2923339</v>
      </c>
      <c r="C10635">
        <v>2923359</v>
      </c>
      <c r="D10635" t="s">
        <v>35315</v>
      </c>
      <c r="E10635" t="s">
        <v>90</v>
      </c>
      <c r="F10635" t="s">
        <v>76</v>
      </c>
      <c r="G10635" t="s">
        <v>23</v>
      </c>
      <c r="H10635">
        <v>18</v>
      </c>
      <c r="I10635" t="s">
        <v>35316</v>
      </c>
      <c r="J10635" t="s">
        <v>35317</v>
      </c>
      <c r="K10635" t="s">
        <v>35318</v>
      </c>
      <c r="L10635" t="s">
        <v>78007</v>
      </c>
    </row>
    <row r="10636" spans="1:12" x14ac:dyDescent="0.15">
      <c r="A10636" t="s">
        <v>12</v>
      </c>
      <c r="B10636">
        <v>2923316</v>
      </c>
      <c r="C10636">
        <v>2923336</v>
      </c>
      <c r="D10636" t="s">
        <v>35315</v>
      </c>
      <c r="E10636" t="s">
        <v>90</v>
      </c>
      <c r="F10636" t="s">
        <v>76</v>
      </c>
      <c r="G10636" t="s">
        <v>16</v>
      </c>
      <c r="H10636">
        <v>41</v>
      </c>
      <c r="I10636" t="s">
        <v>35319</v>
      </c>
      <c r="J10636" t="s">
        <v>35320</v>
      </c>
      <c r="K10636" t="s">
        <v>35321</v>
      </c>
      <c r="L10636" t="s">
        <v>78014</v>
      </c>
    </row>
    <row r="10637" spans="1:12" x14ac:dyDescent="0.15">
      <c r="A10637" t="s">
        <v>12</v>
      </c>
      <c r="B10637">
        <v>2923285</v>
      </c>
      <c r="C10637">
        <v>2923305</v>
      </c>
      <c r="D10637" t="s">
        <v>35315</v>
      </c>
      <c r="E10637" t="s">
        <v>90</v>
      </c>
      <c r="F10637" t="s">
        <v>76</v>
      </c>
      <c r="G10637" t="s">
        <v>16</v>
      </c>
      <c r="H10637">
        <v>72</v>
      </c>
      <c r="I10637" t="s">
        <v>35322</v>
      </c>
      <c r="J10637" t="s">
        <v>35323</v>
      </c>
      <c r="K10637" t="s">
        <v>35324</v>
      </c>
      <c r="L10637" t="s">
        <v>78066</v>
      </c>
    </row>
    <row r="10638" spans="1:12" x14ac:dyDescent="0.15">
      <c r="A10638" t="s">
        <v>12</v>
      </c>
      <c r="B10638">
        <v>2923262</v>
      </c>
      <c r="C10638">
        <v>2923282</v>
      </c>
      <c r="D10638" t="s">
        <v>35315</v>
      </c>
      <c r="E10638" t="s">
        <v>90</v>
      </c>
      <c r="F10638" t="s">
        <v>76</v>
      </c>
      <c r="G10638" t="s">
        <v>16</v>
      </c>
      <c r="H10638">
        <v>95</v>
      </c>
      <c r="I10638" t="s">
        <v>35325</v>
      </c>
      <c r="J10638" t="s">
        <v>35326</v>
      </c>
      <c r="K10638" t="s">
        <v>35327</v>
      </c>
      <c r="L10638" t="s">
        <v>77920</v>
      </c>
    </row>
    <row r="10639" spans="1:12" x14ac:dyDescent="0.15">
      <c r="A10639" t="s">
        <v>12</v>
      </c>
      <c r="B10639">
        <v>2923505</v>
      </c>
      <c r="C10639">
        <v>2923525</v>
      </c>
      <c r="D10639" t="s">
        <v>35328</v>
      </c>
      <c r="E10639" t="s">
        <v>90</v>
      </c>
      <c r="F10639" t="s">
        <v>15</v>
      </c>
      <c r="G10639" t="s">
        <v>36</v>
      </c>
      <c r="H10639">
        <v>51</v>
      </c>
      <c r="I10639" t="s">
        <v>35329</v>
      </c>
      <c r="J10639" t="s">
        <v>35330</v>
      </c>
      <c r="K10639" t="s">
        <v>35331</v>
      </c>
      <c r="L10639" t="s">
        <v>78023</v>
      </c>
    </row>
    <row r="10640" spans="1:12" x14ac:dyDescent="0.15">
      <c r="A10640" t="s">
        <v>12</v>
      </c>
      <c r="B10640">
        <v>2923558</v>
      </c>
      <c r="C10640">
        <v>2923578</v>
      </c>
      <c r="D10640" t="s">
        <v>35328</v>
      </c>
      <c r="E10640" t="s">
        <v>90</v>
      </c>
      <c r="F10640" t="s">
        <v>15</v>
      </c>
      <c r="G10640" t="s">
        <v>16</v>
      </c>
      <c r="H10640">
        <v>104</v>
      </c>
      <c r="I10640" t="s">
        <v>35332</v>
      </c>
      <c r="J10640" t="s">
        <v>35333</v>
      </c>
      <c r="K10640" t="s">
        <v>35334</v>
      </c>
      <c r="L10640" t="s">
        <v>77963</v>
      </c>
    </row>
    <row r="10641" spans="1:12" x14ac:dyDescent="0.15">
      <c r="A10641" t="s">
        <v>12</v>
      </c>
      <c r="B10641">
        <v>2923584</v>
      </c>
      <c r="C10641">
        <v>2923604</v>
      </c>
      <c r="D10641" t="s">
        <v>35328</v>
      </c>
      <c r="E10641" t="s">
        <v>90</v>
      </c>
      <c r="F10641" t="s">
        <v>15</v>
      </c>
      <c r="G10641" t="s">
        <v>36</v>
      </c>
      <c r="H10641">
        <v>130</v>
      </c>
      <c r="I10641" t="s">
        <v>35335</v>
      </c>
      <c r="J10641" t="s">
        <v>35336</v>
      </c>
      <c r="K10641" t="s">
        <v>35337</v>
      </c>
      <c r="L10641" t="s">
        <v>77998</v>
      </c>
    </row>
    <row r="10642" spans="1:12" x14ac:dyDescent="0.15">
      <c r="A10642" t="s">
        <v>12</v>
      </c>
      <c r="B10642">
        <v>2923604</v>
      </c>
      <c r="C10642">
        <v>2923624</v>
      </c>
      <c r="D10642" t="s">
        <v>35328</v>
      </c>
      <c r="E10642" t="s">
        <v>90</v>
      </c>
      <c r="F10642" t="s">
        <v>15</v>
      </c>
      <c r="G10642" t="s">
        <v>36</v>
      </c>
      <c r="H10642">
        <v>150</v>
      </c>
      <c r="I10642" t="s">
        <v>35338</v>
      </c>
      <c r="J10642" t="s">
        <v>35339</v>
      </c>
      <c r="K10642" t="s">
        <v>35340</v>
      </c>
      <c r="L10642" t="s">
        <v>78086</v>
      </c>
    </row>
    <row r="10643" spans="1:12" x14ac:dyDescent="0.15">
      <c r="A10643" t="s">
        <v>12</v>
      </c>
      <c r="B10643">
        <v>2925551</v>
      </c>
      <c r="C10643">
        <v>2925571</v>
      </c>
      <c r="D10643" t="s">
        <v>35341</v>
      </c>
      <c r="E10643" t="s">
        <v>35342</v>
      </c>
      <c r="F10643" t="s">
        <v>15</v>
      </c>
      <c r="G10643" t="s">
        <v>16</v>
      </c>
      <c r="H10643">
        <v>69</v>
      </c>
      <c r="I10643" t="s">
        <v>35343</v>
      </c>
      <c r="J10643" t="s">
        <v>35344</v>
      </c>
      <c r="K10643" t="s">
        <v>35345</v>
      </c>
      <c r="L10643" t="s">
        <v>78015</v>
      </c>
    </row>
    <row r="10644" spans="1:12" x14ac:dyDescent="0.15">
      <c r="A10644" t="s">
        <v>12</v>
      </c>
      <c r="B10644">
        <v>2925576</v>
      </c>
      <c r="C10644">
        <v>2925596</v>
      </c>
      <c r="D10644" t="s">
        <v>35341</v>
      </c>
      <c r="E10644" t="s">
        <v>35342</v>
      </c>
      <c r="F10644" t="s">
        <v>15</v>
      </c>
      <c r="G10644" t="s">
        <v>16</v>
      </c>
      <c r="H10644">
        <v>94</v>
      </c>
      <c r="I10644" t="s">
        <v>35346</v>
      </c>
      <c r="J10644" t="s">
        <v>35347</v>
      </c>
      <c r="K10644" t="s">
        <v>35348</v>
      </c>
      <c r="L10644" t="s">
        <v>77927</v>
      </c>
    </row>
    <row r="10645" spans="1:12" x14ac:dyDescent="0.15">
      <c r="A10645" t="s">
        <v>12</v>
      </c>
      <c r="B10645">
        <v>2925599</v>
      </c>
      <c r="C10645">
        <v>2925619</v>
      </c>
      <c r="D10645" t="s">
        <v>35341</v>
      </c>
      <c r="E10645" t="s">
        <v>35342</v>
      </c>
      <c r="F10645" t="s">
        <v>15</v>
      </c>
      <c r="G10645" t="s">
        <v>23</v>
      </c>
      <c r="H10645">
        <v>117</v>
      </c>
      <c r="I10645" t="s">
        <v>35349</v>
      </c>
      <c r="J10645" t="s">
        <v>35350</v>
      </c>
      <c r="K10645" t="s">
        <v>35351</v>
      </c>
      <c r="L10645" t="s">
        <v>77930</v>
      </c>
    </row>
    <row r="10646" spans="1:12" x14ac:dyDescent="0.15">
      <c r="A10646" t="s">
        <v>12</v>
      </c>
      <c r="B10646">
        <v>2925638</v>
      </c>
      <c r="C10646">
        <v>2925658</v>
      </c>
      <c r="D10646" t="s">
        <v>35341</v>
      </c>
      <c r="E10646" t="s">
        <v>35342</v>
      </c>
      <c r="F10646" t="s">
        <v>15</v>
      </c>
      <c r="G10646" t="s">
        <v>16</v>
      </c>
      <c r="H10646">
        <v>156</v>
      </c>
      <c r="I10646" t="s">
        <v>35352</v>
      </c>
      <c r="J10646" t="s">
        <v>35353</v>
      </c>
      <c r="K10646" t="s">
        <v>35354</v>
      </c>
      <c r="L10646" t="s">
        <v>78109</v>
      </c>
    </row>
    <row r="10647" spans="1:12" x14ac:dyDescent="0.15">
      <c r="A10647" t="s">
        <v>12</v>
      </c>
      <c r="B10647">
        <v>2926123</v>
      </c>
      <c r="C10647">
        <v>2926143</v>
      </c>
      <c r="D10647" t="s">
        <v>35355</v>
      </c>
      <c r="E10647" t="s">
        <v>90</v>
      </c>
      <c r="F10647" t="s">
        <v>15</v>
      </c>
      <c r="G10647" t="s">
        <v>16</v>
      </c>
      <c r="H10647">
        <v>0</v>
      </c>
      <c r="I10647" t="s">
        <v>35356</v>
      </c>
      <c r="J10647" t="s">
        <v>35357</v>
      </c>
      <c r="K10647" t="s">
        <v>35358</v>
      </c>
      <c r="L10647" t="s">
        <v>77980</v>
      </c>
    </row>
    <row r="10648" spans="1:12" x14ac:dyDescent="0.15">
      <c r="A10648" t="s">
        <v>12</v>
      </c>
      <c r="B10648">
        <v>2926143</v>
      </c>
      <c r="C10648">
        <v>2926163</v>
      </c>
      <c r="D10648" t="s">
        <v>35355</v>
      </c>
      <c r="E10648" t="s">
        <v>90</v>
      </c>
      <c r="F10648" t="s">
        <v>15</v>
      </c>
      <c r="G10648" t="s">
        <v>23</v>
      </c>
      <c r="H10648">
        <v>20</v>
      </c>
      <c r="I10648" t="s">
        <v>35359</v>
      </c>
      <c r="J10648" t="s">
        <v>35360</v>
      </c>
      <c r="K10648" t="s">
        <v>35361</v>
      </c>
      <c r="L10648" t="s">
        <v>77968</v>
      </c>
    </row>
    <row r="10649" spans="1:12" x14ac:dyDescent="0.15">
      <c r="A10649" t="s">
        <v>12</v>
      </c>
      <c r="B10649">
        <v>2926175</v>
      </c>
      <c r="C10649">
        <v>2926195</v>
      </c>
      <c r="D10649" t="s">
        <v>35355</v>
      </c>
      <c r="E10649" t="s">
        <v>90</v>
      </c>
      <c r="F10649" t="s">
        <v>15</v>
      </c>
      <c r="G10649" t="s">
        <v>16</v>
      </c>
      <c r="H10649">
        <v>52</v>
      </c>
      <c r="I10649" t="s">
        <v>35362</v>
      </c>
      <c r="J10649" t="s">
        <v>35363</v>
      </c>
      <c r="K10649" t="s">
        <v>35364</v>
      </c>
      <c r="L10649" t="s">
        <v>77959</v>
      </c>
    </row>
    <row r="10650" spans="1:12" x14ac:dyDescent="0.15">
      <c r="A10650" t="s">
        <v>12</v>
      </c>
      <c r="B10650">
        <v>2926217</v>
      </c>
      <c r="C10650">
        <v>2926237</v>
      </c>
      <c r="D10650" t="s">
        <v>35355</v>
      </c>
      <c r="E10650" t="s">
        <v>90</v>
      </c>
      <c r="F10650" t="s">
        <v>15</v>
      </c>
      <c r="G10650" t="s">
        <v>32</v>
      </c>
      <c r="H10650">
        <v>94</v>
      </c>
      <c r="I10650" t="s">
        <v>35365</v>
      </c>
      <c r="J10650" t="s">
        <v>35366</v>
      </c>
      <c r="K10650" t="s">
        <v>35367</v>
      </c>
      <c r="L10650" t="s">
        <v>77927</v>
      </c>
    </row>
    <row r="10651" spans="1:12" x14ac:dyDescent="0.15">
      <c r="A10651" t="s">
        <v>12</v>
      </c>
      <c r="B10651">
        <v>2926594</v>
      </c>
      <c r="C10651">
        <v>2926614</v>
      </c>
      <c r="D10651" t="s">
        <v>35368</v>
      </c>
      <c r="E10651" t="s">
        <v>90</v>
      </c>
      <c r="F10651" t="s">
        <v>15</v>
      </c>
      <c r="G10651" t="s">
        <v>36</v>
      </c>
      <c r="H10651">
        <v>11</v>
      </c>
      <c r="I10651" t="s">
        <v>35369</v>
      </c>
      <c r="J10651" t="s">
        <v>35370</v>
      </c>
      <c r="K10651" t="s">
        <v>35371</v>
      </c>
      <c r="L10651" t="s">
        <v>77974</v>
      </c>
    </row>
    <row r="10652" spans="1:12" x14ac:dyDescent="0.15">
      <c r="A10652" t="s">
        <v>12</v>
      </c>
      <c r="B10652">
        <v>2926618</v>
      </c>
      <c r="C10652">
        <v>2926638</v>
      </c>
      <c r="D10652" t="s">
        <v>35368</v>
      </c>
      <c r="E10652" t="s">
        <v>90</v>
      </c>
      <c r="F10652" t="s">
        <v>15</v>
      </c>
      <c r="G10652" t="s">
        <v>23</v>
      </c>
      <c r="H10652">
        <v>35</v>
      </c>
      <c r="I10652" t="s">
        <v>35372</v>
      </c>
      <c r="J10652" t="s">
        <v>35373</v>
      </c>
      <c r="K10652" t="s">
        <v>35374</v>
      </c>
      <c r="L10652" t="s">
        <v>77936</v>
      </c>
    </row>
    <row r="10653" spans="1:12" x14ac:dyDescent="0.15">
      <c r="A10653" t="s">
        <v>12</v>
      </c>
      <c r="B10653">
        <v>2926651</v>
      </c>
      <c r="C10653">
        <v>2926671</v>
      </c>
      <c r="D10653" t="s">
        <v>35368</v>
      </c>
      <c r="E10653" t="s">
        <v>90</v>
      </c>
      <c r="F10653" t="s">
        <v>15</v>
      </c>
      <c r="G10653" t="s">
        <v>23</v>
      </c>
      <c r="H10653">
        <v>68</v>
      </c>
      <c r="I10653" t="s">
        <v>35375</v>
      </c>
      <c r="J10653" t="s">
        <v>35376</v>
      </c>
      <c r="K10653" t="s">
        <v>35377</v>
      </c>
      <c r="L10653" t="s">
        <v>77962</v>
      </c>
    </row>
    <row r="10654" spans="1:12" x14ac:dyDescent="0.15">
      <c r="A10654" t="s">
        <v>12</v>
      </c>
      <c r="B10654">
        <v>2926728</v>
      </c>
      <c r="C10654">
        <v>2926748</v>
      </c>
      <c r="D10654" t="s">
        <v>35368</v>
      </c>
      <c r="E10654" t="s">
        <v>90</v>
      </c>
      <c r="F10654" t="s">
        <v>15</v>
      </c>
      <c r="G10654" t="s">
        <v>32</v>
      </c>
      <c r="H10654">
        <v>145</v>
      </c>
      <c r="I10654" t="s">
        <v>35378</v>
      </c>
      <c r="J10654" t="s">
        <v>35379</v>
      </c>
      <c r="K10654" t="s">
        <v>35380</v>
      </c>
      <c r="L10654" t="s">
        <v>77915</v>
      </c>
    </row>
    <row r="10655" spans="1:12" x14ac:dyDescent="0.15">
      <c r="A10655" t="s">
        <v>12</v>
      </c>
      <c r="B10655">
        <v>2928783</v>
      </c>
      <c r="C10655">
        <v>2928803</v>
      </c>
      <c r="D10655" t="s">
        <v>35381</v>
      </c>
      <c r="E10655" t="s">
        <v>90</v>
      </c>
      <c r="F10655" t="s">
        <v>76</v>
      </c>
      <c r="G10655" t="s">
        <v>36</v>
      </c>
      <c r="H10655">
        <v>10</v>
      </c>
      <c r="I10655" t="s">
        <v>35382</v>
      </c>
      <c r="J10655" t="s">
        <v>35383</v>
      </c>
      <c r="K10655" t="s">
        <v>35384</v>
      </c>
      <c r="L10655" t="s">
        <v>78001</v>
      </c>
    </row>
    <row r="10656" spans="1:12" x14ac:dyDescent="0.15">
      <c r="A10656" t="s">
        <v>12</v>
      </c>
      <c r="B10656">
        <v>2928747</v>
      </c>
      <c r="C10656">
        <v>2928767</v>
      </c>
      <c r="D10656" t="s">
        <v>35381</v>
      </c>
      <c r="E10656" t="s">
        <v>90</v>
      </c>
      <c r="F10656" t="s">
        <v>76</v>
      </c>
      <c r="G10656" t="s">
        <v>23</v>
      </c>
      <c r="H10656">
        <v>46</v>
      </c>
      <c r="I10656" t="s">
        <v>35385</v>
      </c>
      <c r="J10656" t="s">
        <v>35386</v>
      </c>
      <c r="K10656" t="s">
        <v>35387</v>
      </c>
      <c r="L10656" t="s">
        <v>78004</v>
      </c>
    </row>
    <row r="10657" spans="1:12" x14ac:dyDescent="0.15">
      <c r="A10657" t="s">
        <v>12</v>
      </c>
      <c r="B10657">
        <v>2928689</v>
      </c>
      <c r="C10657">
        <v>2928709</v>
      </c>
      <c r="D10657" t="s">
        <v>35381</v>
      </c>
      <c r="E10657" t="s">
        <v>90</v>
      </c>
      <c r="F10657" t="s">
        <v>76</v>
      </c>
      <c r="G10657" t="s">
        <v>23</v>
      </c>
      <c r="H10657">
        <v>104</v>
      </c>
      <c r="I10657" t="s">
        <v>35388</v>
      </c>
      <c r="J10657" t="s">
        <v>35389</v>
      </c>
      <c r="K10657" t="s">
        <v>35390</v>
      </c>
      <c r="L10657" t="s">
        <v>77963</v>
      </c>
    </row>
    <row r="10658" spans="1:12" x14ac:dyDescent="0.15">
      <c r="A10658" t="s">
        <v>12</v>
      </c>
      <c r="B10658">
        <v>2928665</v>
      </c>
      <c r="C10658">
        <v>2928685</v>
      </c>
      <c r="D10658" t="s">
        <v>35381</v>
      </c>
      <c r="E10658" t="s">
        <v>90</v>
      </c>
      <c r="F10658" t="s">
        <v>76</v>
      </c>
      <c r="G10658" t="s">
        <v>32</v>
      </c>
      <c r="H10658">
        <v>128</v>
      </c>
      <c r="I10658" t="s">
        <v>35391</v>
      </c>
      <c r="J10658" t="s">
        <v>35392</v>
      </c>
      <c r="K10658" t="s">
        <v>35393</v>
      </c>
      <c r="L10658" t="s">
        <v>77934</v>
      </c>
    </row>
    <row r="10659" spans="1:12" x14ac:dyDescent="0.15">
      <c r="A10659" t="s">
        <v>12</v>
      </c>
      <c r="B10659">
        <v>2929076</v>
      </c>
      <c r="C10659">
        <v>2929096</v>
      </c>
      <c r="D10659" t="s">
        <v>35394</v>
      </c>
      <c r="E10659" t="s">
        <v>90</v>
      </c>
      <c r="F10659" t="s">
        <v>15</v>
      </c>
      <c r="G10659" t="s">
        <v>16</v>
      </c>
      <c r="H10659">
        <v>7</v>
      </c>
      <c r="I10659" t="s">
        <v>35395</v>
      </c>
      <c r="J10659" t="s">
        <v>35396</v>
      </c>
      <c r="K10659" t="s">
        <v>35397</v>
      </c>
      <c r="L10659" t="s">
        <v>77909</v>
      </c>
    </row>
    <row r="10660" spans="1:12" x14ac:dyDescent="0.15">
      <c r="A10660" t="s">
        <v>12</v>
      </c>
      <c r="B10660">
        <v>2929101</v>
      </c>
      <c r="C10660">
        <v>2929121</v>
      </c>
      <c r="D10660" t="s">
        <v>35394</v>
      </c>
      <c r="E10660" t="s">
        <v>90</v>
      </c>
      <c r="F10660" t="s">
        <v>15</v>
      </c>
      <c r="G10660" t="s">
        <v>23</v>
      </c>
      <c r="H10660">
        <v>32</v>
      </c>
      <c r="I10660" t="s">
        <v>35398</v>
      </c>
      <c r="J10660" t="s">
        <v>35399</v>
      </c>
      <c r="K10660" t="s">
        <v>35400</v>
      </c>
      <c r="L10660" t="s">
        <v>77918</v>
      </c>
    </row>
    <row r="10661" spans="1:12" x14ac:dyDescent="0.15">
      <c r="A10661" t="s">
        <v>12</v>
      </c>
      <c r="B10661">
        <v>2929148</v>
      </c>
      <c r="C10661">
        <v>2929168</v>
      </c>
      <c r="D10661" t="s">
        <v>35394</v>
      </c>
      <c r="E10661" t="s">
        <v>90</v>
      </c>
      <c r="F10661" t="s">
        <v>15</v>
      </c>
      <c r="G10661" t="s">
        <v>32</v>
      </c>
      <c r="H10661">
        <v>79</v>
      </c>
      <c r="I10661" t="s">
        <v>35401</v>
      </c>
      <c r="J10661" t="s">
        <v>35402</v>
      </c>
      <c r="K10661" t="s">
        <v>35403</v>
      </c>
      <c r="L10661" t="s">
        <v>77993</v>
      </c>
    </row>
    <row r="10662" spans="1:12" x14ac:dyDescent="0.15">
      <c r="A10662" t="s">
        <v>12</v>
      </c>
      <c r="B10662">
        <v>2929177</v>
      </c>
      <c r="C10662">
        <v>2929197</v>
      </c>
      <c r="D10662" t="s">
        <v>35394</v>
      </c>
      <c r="E10662" t="s">
        <v>90</v>
      </c>
      <c r="F10662" t="s">
        <v>15</v>
      </c>
      <c r="G10662" t="s">
        <v>23</v>
      </c>
      <c r="H10662">
        <v>108</v>
      </c>
      <c r="I10662" t="s">
        <v>35404</v>
      </c>
      <c r="J10662" t="s">
        <v>35405</v>
      </c>
      <c r="K10662" t="s">
        <v>35406</v>
      </c>
      <c r="L10662" t="s">
        <v>77994</v>
      </c>
    </row>
    <row r="10663" spans="1:12" x14ac:dyDescent="0.15">
      <c r="A10663" t="s">
        <v>12</v>
      </c>
      <c r="B10663">
        <v>2930996</v>
      </c>
      <c r="C10663">
        <v>2931016</v>
      </c>
      <c r="D10663" t="s">
        <v>35407</v>
      </c>
      <c r="E10663" t="s">
        <v>90</v>
      </c>
      <c r="F10663" t="s">
        <v>76</v>
      </c>
      <c r="G10663" t="s">
        <v>16</v>
      </c>
      <c r="H10663">
        <v>0</v>
      </c>
      <c r="I10663" t="s">
        <v>35408</v>
      </c>
      <c r="J10663" t="s">
        <v>35409</v>
      </c>
      <c r="K10663" t="s">
        <v>35410</v>
      </c>
      <c r="L10663" t="s">
        <v>77980</v>
      </c>
    </row>
    <row r="10664" spans="1:12" x14ac:dyDescent="0.15">
      <c r="A10664" t="s">
        <v>12</v>
      </c>
      <c r="B10664">
        <v>2930934</v>
      </c>
      <c r="C10664">
        <v>2930954</v>
      </c>
      <c r="D10664" t="s">
        <v>35407</v>
      </c>
      <c r="E10664" t="s">
        <v>90</v>
      </c>
      <c r="F10664" t="s">
        <v>76</v>
      </c>
      <c r="G10664" t="s">
        <v>23</v>
      </c>
      <c r="H10664">
        <v>62</v>
      </c>
      <c r="I10664" t="s">
        <v>35411</v>
      </c>
      <c r="J10664" t="s">
        <v>35412</v>
      </c>
      <c r="K10664" t="s">
        <v>35413</v>
      </c>
      <c r="L10664" t="s">
        <v>77949</v>
      </c>
    </row>
    <row r="10665" spans="1:12" x14ac:dyDescent="0.15">
      <c r="A10665" t="s">
        <v>12</v>
      </c>
      <c r="B10665">
        <v>2930910</v>
      </c>
      <c r="C10665">
        <v>2930930</v>
      </c>
      <c r="D10665" t="s">
        <v>35407</v>
      </c>
      <c r="E10665" t="s">
        <v>90</v>
      </c>
      <c r="F10665" t="s">
        <v>76</v>
      </c>
      <c r="G10665" t="s">
        <v>36</v>
      </c>
      <c r="H10665">
        <v>86</v>
      </c>
      <c r="I10665" t="s">
        <v>35414</v>
      </c>
      <c r="J10665" t="s">
        <v>35415</v>
      </c>
      <c r="K10665" t="s">
        <v>35416</v>
      </c>
      <c r="L10665" t="s">
        <v>77929</v>
      </c>
    </row>
    <row r="10666" spans="1:12" x14ac:dyDescent="0.15">
      <c r="A10666" t="s">
        <v>12</v>
      </c>
      <c r="B10666">
        <v>2930881</v>
      </c>
      <c r="C10666">
        <v>2930901</v>
      </c>
      <c r="D10666" t="s">
        <v>35407</v>
      </c>
      <c r="E10666" t="s">
        <v>90</v>
      </c>
      <c r="F10666" t="s">
        <v>76</v>
      </c>
      <c r="G10666" t="s">
        <v>16</v>
      </c>
      <c r="H10666">
        <v>115</v>
      </c>
      <c r="I10666" t="s">
        <v>35417</v>
      </c>
      <c r="J10666" t="s">
        <v>35418</v>
      </c>
      <c r="K10666" t="s">
        <v>35419</v>
      </c>
      <c r="L10666" t="s">
        <v>78020</v>
      </c>
    </row>
    <row r="10667" spans="1:12" x14ac:dyDescent="0.15">
      <c r="A10667" t="s">
        <v>12</v>
      </c>
      <c r="B10667">
        <v>2931413</v>
      </c>
      <c r="C10667">
        <v>2931433</v>
      </c>
      <c r="D10667" t="s">
        <v>35420</v>
      </c>
      <c r="E10667" t="s">
        <v>90</v>
      </c>
      <c r="F10667" t="s">
        <v>15</v>
      </c>
      <c r="G10667" t="s">
        <v>23</v>
      </c>
      <c r="H10667">
        <v>41</v>
      </c>
      <c r="I10667" t="s">
        <v>35421</v>
      </c>
      <c r="J10667" t="s">
        <v>35422</v>
      </c>
      <c r="K10667" t="s">
        <v>35423</v>
      </c>
      <c r="L10667" t="s">
        <v>78014</v>
      </c>
    </row>
    <row r="10668" spans="1:12" x14ac:dyDescent="0.15">
      <c r="A10668" t="s">
        <v>12</v>
      </c>
      <c r="B10668">
        <v>2931439</v>
      </c>
      <c r="C10668">
        <v>2931459</v>
      </c>
      <c r="D10668" t="s">
        <v>35420</v>
      </c>
      <c r="E10668" t="s">
        <v>90</v>
      </c>
      <c r="F10668" t="s">
        <v>15</v>
      </c>
      <c r="G10668" t="s">
        <v>16</v>
      </c>
      <c r="H10668">
        <v>67</v>
      </c>
      <c r="I10668" t="s">
        <v>35424</v>
      </c>
      <c r="J10668" t="s">
        <v>35425</v>
      </c>
      <c r="K10668" t="s">
        <v>35426</v>
      </c>
      <c r="L10668" t="s">
        <v>77981</v>
      </c>
    </row>
    <row r="10669" spans="1:12" x14ac:dyDescent="0.15">
      <c r="A10669" t="s">
        <v>12</v>
      </c>
      <c r="B10669">
        <v>2931473</v>
      </c>
      <c r="C10669">
        <v>2931493</v>
      </c>
      <c r="D10669" t="s">
        <v>35420</v>
      </c>
      <c r="E10669" t="s">
        <v>90</v>
      </c>
      <c r="F10669" t="s">
        <v>15</v>
      </c>
      <c r="G10669" t="s">
        <v>36</v>
      </c>
      <c r="H10669">
        <v>101</v>
      </c>
      <c r="I10669" t="s">
        <v>35427</v>
      </c>
      <c r="J10669" t="s">
        <v>35428</v>
      </c>
      <c r="K10669" t="s">
        <v>35429</v>
      </c>
      <c r="L10669" t="s">
        <v>77997</v>
      </c>
    </row>
    <row r="10670" spans="1:12" x14ac:dyDescent="0.15">
      <c r="A10670" t="s">
        <v>12</v>
      </c>
      <c r="B10670">
        <v>2931545</v>
      </c>
      <c r="C10670">
        <v>2931565</v>
      </c>
      <c r="D10670" t="s">
        <v>35420</v>
      </c>
      <c r="E10670" t="s">
        <v>90</v>
      </c>
      <c r="F10670" t="s">
        <v>15</v>
      </c>
      <c r="G10670" t="s">
        <v>32</v>
      </c>
      <c r="H10670">
        <v>173</v>
      </c>
      <c r="I10670" t="s">
        <v>35430</v>
      </c>
      <c r="J10670" t="s">
        <v>35431</v>
      </c>
      <c r="K10670" t="s">
        <v>35432</v>
      </c>
      <c r="L10670" t="s">
        <v>78052</v>
      </c>
    </row>
    <row r="10671" spans="1:12" x14ac:dyDescent="0.15">
      <c r="A10671" t="s">
        <v>12</v>
      </c>
      <c r="B10671">
        <v>2933697</v>
      </c>
      <c r="C10671">
        <v>2933717</v>
      </c>
      <c r="D10671" t="s">
        <v>35433</v>
      </c>
      <c r="E10671" t="s">
        <v>90</v>
      </c>
      <c r="F10671" t="s">
        <v>76</v>
      </c>
      <c r="G10671" t="s">
        <v>32</v>
      </c>
      <c r="H10671">
        <v>1</v>
      </c>
      <c r="I10671" t="s">
        <v>35434</v>
      </c>
      <c r="J10671" t="s">
        <v>35435</v>
      </c>
      <c r="K10671" t="s">
        <v>35436</v>
      </c>
      <c r="L10671" t="s">
        <v>77917</v>
      </c>
    </row>
    <row r="10672" spans="1:12" x14ac:dyDescent="0.15">
      <c r="A10672" t="s">
        <v>12</v>
      </c>
      <c r="B10672">
        <v>2933666</v>
      </c>
      <c r="C10672">
        <v>2933686</v>
      </c>
      <c r="D10672" t="s">
        <v>35433</v>
      </c>
      <c r="E10672" t="s">
        <v>90</v>
      </c>
      <c r="F10672" t="s">
        <v>76</v>
      </c>
      <c r="G10672" t="s">
        <v>23</v>
      </c>
      <c r="H10672">
        <v>32</v>
      </c>
      <c r="I10672" t="s">
        <v>35437</v>
      </c>
      <c r="J10672" t="s">
        <v>35438</v>
      </c>
      <c r="K10672" t="s">
        <v>35439</v>
      </c>
      <c r="L10672" t="s">
        <v>77918</v>
      </c>
    </row>
    <row r="10673" spans="1:12" x14ac:dyDescent="0.15">
      <c r="A10673" t="s">
        <v>12</v>
      </c>
      <c r="B10673">
        <v>2933638</v>
      </c>
      <c r="C10673">
        <v>2933658</v>
      </c>
      <c r="D10673" t="s">
        <v>35433</v>
      </c>
      <c r="E10673" t="s">
        <v>90</v>
      </c>
      <c r="F10673" t="s">
        <v>76</v>
      </c>
      <c r="G10673" t="s">
        <v>16</v>
      </c>
      <c r="H10673">
        <v>60</v>
      </c>
      <c r="I10673" t="s">
        <v>35440</v>
      </c>
      <c r="J10673" t="s">
        <v>35441</v>
      </c>
      <c r="K10673" t="s">
        <v>35442</v>
      </c>
      <c r="L10673" t="s">
        <v>78006</v>
      </c>
    </row>
    <row r="10674" spans="1:12" x14ac:dyDescent="0.15">
      <c r="A10674" t="s">
        <v>12</v>
      </c>
      <c r="B10674">
        <v>2933607</v>
      </c>
      <c r="C10674">
        <v>2933627</v>
      </c>
      <c r="D10674" t="s">
        <v>35433</v>
      </c>
      <c r="E10674" t="s">
        <v>90</v>
      </c>
      <c r="F10674" t="s">
        <v>76</v>
      </c>
      <c r="G10674" t="s">
        <v>32</v>
      </c>
      <c r="H10674">
        <v>91</v>
      </c>
      <c r="I10674" t="s">
        <v>35443</v>
      </c>
      <c r="J10674" t="s">
        <v>35444</v>
      </c>
      <c r="K10674" t="s">
        <v>35445</v>
      </c>
      <c r="L10674" t="s">
        <v>77907</v>
      </c>
    </row>
    <row r="10675" spans="1:12" x14ac:dyDescent="0.15">
      <c r="A10675" t="s">
        <v>12</v>
      </c>
      <c r="B10675">
        <v>2933897</v>
      </c>
      <c r="C10675">
        <v>2933917</v>
      </c>
      <c r="D10675" t="s">
        <v>35446</v>
      </c>
      <c r="E10675" t="s">
        <v>90</v>
      </c>
      <c r="F10675" t="s">
        <v>15</v>
      </c>
      <c r="G10675" t="s">
        <v>36</v>
      </c>
      <c r="H10675">
        <v>11</v>
      </c>
      <c r="I10675" t="s">
        <v>35447</v>
      </c>
      <c r="J10675" t="s">
        <v>35448</v>
      </c>
      <c r="K10675" t="s">
        <v>35449</v>
      </c>
      <c r="L10675" t="s">
        <v>77974</v>
      </c>
    </row>
    <row r="10676" spans="1:12" x14ac:dyDescent="0.15">
      <c r="A10676" t="s">
        <v>12</v>
      </c>
      <c r="B10676">
        <v>2933923</v>
      </c>
      <c r="C10676">
        <v>2933943</v>
      </c>
      <c r="D10676" t="s">
        <v>35446</v>
      </c>
      <c r="E10676" t="s">
        <v>90</v>
      </c>
      <c r="F10676" t="s">
        <v>15</v>
      </c>
      <c r="G10676" t="s">
        <v>16</v>
      </c>
      <c r="H10676">
        <v>37</v>
      </c>
      <c r="I10676" t="s">
        <v>35450</v>
      </c>
      <c r="J10676" t="s">
        <v>35451</v>
      </c>
      <c r="K10676" t="s">
        <v>35452</v>
      </c>
      <c r="L10676" t="s">
        <v>77906</v>
      </c>
    </row>
    <row r="10677" spans="1:12" x14ac:dyDescent="0.15">
      <c r="A10677" t="s">
        <v>12</v>
      </c>
      <c r="B10677">
        <v>2933974</v>
      </c>
      <c r="C10677">
        <v>2933994</v>
      </c>
      <c r="D10677" t="s">
        <v>35446</v>
      </c>
      <c r="E10677" t="s">
        <v>90</v>
      </c>
      <c r="F10677" t="s">
        <v>15</v>
      </c>
      <c r="G10677" t="s">
        <v>16</v>
      </c>
      <c r="H10677">
        <v>88</v>
      </c>
      <c r="I10677" t="s">
        <v>35453</v>
      </c>
      <c r="J10677" t="s">
        <v>35454</v>
      </c>
      <c r="K10677" t="s">
        <v>35455</v>
      </c>
      <c r="L10677" t="s">
        <v>77923</v>
      </c>
    </row>
    <row r="10678" spans="1:12" x14ac:dyDescent="0.15">
      <c r="A10678" t="s">
        <v>12</v>
      </c>
      <c r="B10678">
        <v>2934016</v>
      </c>
      <c r="C10678">
        <v>2934036</v>
      </c>
      <c r="D10678" t="s">
        <v>35446</v>
      </c>
      <c r="E10678" t="s">
        <v>90</v>
      </c>
      <c r="F10678" t="s">
        <v>15</v>
      </c>
      <c r="G10678" t="s">
        <v>16</v>
      </c>
      <c r="H10678">
        <v>130</v>
      </c>
      <c r="I10678" t="s">
        <v>35456</v>
      </c>
      <c r="J10678" t="s">
        <v>35457</v>
      </c>
      <c r="K10678" t="s">
        <v>35458</v>
      </c>
      <c r="L10678" t="s">
        <v>77998</v>
      </c>
    </row>
    <row r="10679" spans="1:12" x14ac:dyDescent="0.15">
      <c r="A10679" t="s">
        <v>12</v>
      </c>
      <c r="B10679">
        <v>2934459</v>
      </c>
      <c r="C10679">
        <v>2934479</v>
      </c>
      <c r="D10679" t="s">
        <v>35459</v>
      </c>
      <c r="E10679" t="s">
        <v>90</v>
      </c>
      <c r="F10679" t="s">
        <v>76</v>
      </c>
      <c r="G10679" t="s">
        <v>36</v>
      </c>
      <c r="H10679">
        <v>0</v>
      </c>
      <c r="I10679" t="s">
        <v>35460</v>
      </c>
      <c r="J10679" t="s">
        <v>35461</v>
      </c>
      <c r="K10679" t="s">
        <v>35462</v>
      </c>
      <c r="L10679" t="s">
        <v>77980</v>
      </c>
    </row>
    <row r="10680" spans="1:12" x14ac:dyDescent="0.15">
      <c r="A10680" t="s">
        <v>12</v>
      </c>
      <c r="B10680">
        <v>2934431</v>
      </c>
      <c r="C10680">
        <v>2934451</v>
      </c>
      <c r="D10680" t="s">
        <v>35459</v>
      </c>
      <c r="E10680" t="s">
        <v>90</v>
      </c>
      <c r="F10680" t="s">
        <v>76</v>
      </c>
      <c r="G10680" t="s">
        <v>36</v>
      </c>
      <c r="H10680">
        <v>28</v>
      </c>
      <c r="I10680" t="s">
        <v>35463</v>
      </c>
      <c r="J10680" t="s">
        <v>35464</v>
      </c>
      <c r="K10680" t="s">
        <v>35465</v>
      </c>
      <c r="L10680" t="s">
        <v>77956</v>
      </c>
    </row>
    <row r="10681" spans="1:12" x14ac:dyDescent="0.15">
      <c r="A10681" t="s">
        <v>12</v>
      </c>
      <c r="B10681">
        <v>2934400</v>
      </c>
      <c r="C10681">
        <v>2934420</v>
      </c>
      <c r="D10681" t="s">
        <v>35459</v>
      </c>
      <c r="E10681" t="s">
        <v>90</v>
      </c>
      <c r="F10681" t="s">
        <v>76</v>
      </c>
      <c r="G10681" t="s">
        <v>32</v>
      </c>
      <c r="H10681">
        <v>59</v>
      </c>
      <c r="I10681" t="s">
        <v>35466</v>
      </c>
      <c r="J10681" t="s">
        <v>35467</v>
      </c>
      <c r="K10681" t="s">
        <v>35468</v>
      </c>
      <c r="L10681" t="s">
        <v>78009</v>
      </c>
    </row>
    <row r="10682" spans="1:12" x14ac:dyDescent="0.15">
      <c r="A10682" t="s">
        <v>12</v>
      </c>
      <c r="B10682">
        <v>2934362</v>
      </c>
      <c r="C10682">
        <v>2934382</v>
      </c>
      <c r="D10682" t="s">
        <v>35459</v>
      </c>
      <c r="E10682" t="s">
        <v>90</v>
      </c>
      <c r="F10682" t="s">
        <v>76</v>
      </c>
      <c r="G10682" t="s">
        <v>16</v>
      </c>
      <c r="H10682">
        <v>97</v>
      </c>
      <c r="I10682" t="s">
        <v>35469</v>
      </c>
      <c r="J10682" t="s">
        <v>35470</v>
      </c>
      <c r="K10682" t="s">
        <v>35471</v>
      </c>
      <c r="L10682" t="s">
        <v>78010</v>
      </c>
    </row>
    <row r="10683" spans="1:12" x14ac:dyDescent="0.15">
      <c r="A10683" t="s">
        <v>12</v>
      </c>
      <c r="B10683">
        <v>2934861</v>
      </c>
      <c r="C10683">
        <v>2934881</v>
      </c>
      <c r="D10683" t="s">
        <v>35472</v>
      </c>
      <c r="E10683" t="s">
        <v>90</v>
      </c>
      <c r="F10683" t="s">
        <v>15</v>
      </c>
      <c r="G10683" t="s">
        <v>32</v>
      </c>
      <c r="H10683">
        <v>64</v>
      </c>
      <c r="I10683" t="s">
        <v>35473</v>
      </c>
      <c r="J10683" t="s">
        <v>35474</v>
      </c>
      <c r="K10683" t="s">
        <v>35475</v>
      </c>
      <c r="L10683" t="s">
        <v>77989</v>
      </c>
    </row>
    <row r="10684" spans="1:12" x14ac:dyDescent="0.15">
      <c r="A10684" t="s">
        <v>12</v>
      </c>
      <c r="B10684">
        <v>2934897</v>
      </c>
      <c r="C10684">
        <v>2934917</v>
      </c>
      <c r="D10684" t="s">
        <v>35472</v>
      </c>
      <c r="E10684" t="s">
        <v>90</v>
      </c>
      <c r="F10684" t="s">
        <v>15</v>
      </c>
      <c r="G10684" t="s">
        <v>16</v>
      </c>
      <c r="H10684">
        <v>100</v>
      </c>
      <c r="I10684" t="s">
        <v>35476</v>
      </c>
      <c r="J10684" t="s">
        <v>35477</v>
      </c>
      <c r="K10684" t="s">
        <v>35478</v>
      </c>
      <c r="L10684" t="s">
        <v>77953</v>
      </c>
    </row>
    <row r="10685" spans="1:12" x14ac:dyDescent="0.15">
      <c r="A10685" t="s">
        <v>12</v>
      </c>
      <c r="B10685">
        <v>2934925</v>
      </c>
      <c r="C10685">
        <v>2934945</v>
      </c>
      <c r="D10685" t="s">
        <v>35472</v>
      </c>
      <c r="E10685" t="s">
        <v>90</v>
      </c>
      <c r="F10685" t="s">
        <v>15</v>
      </c>
      <c r="G10685" t="s">
        <v>36</v>
      </c>
      <c r="H10685">
        <v>128</v>
      </c>
      <c r="I10685" t="s">
        <v>35479</v>
      </c>
      <c r="J10685" t="s">
        <v>35480</v>
      </c>
      <c r="K10685" t="s">
        <v>35481</v>
      </c>
      <c r="L10685" t="s">
        <v>77934</v>
      </c>
    </row>
    <row r="10686" spans="1:12" x14ac:dyDescent="0.15">
      <c r="A10686" t="s">
        <v>12</v>
      </c>
      <c r="B10686">
        <v>2934975</v>
      </c>
      <c r="C10686">
        <v>2934995</v>
      </c>
      <c r="D10686" t="s">
        <v>35472</v>
      </c>
      <c r="E10686" t="s">
        <v>90</v>
      </c>
      <c r="F10686" t="s">
        <v>15</v>
      </c>
      <c r="G10686" t="s">
        <v>32</v>
      </c>
      <c r="H10686">
        <v>178</v>
      </c>
      <c r="I10686" t="s">
        <v>35482</v>
      </c>
      <c r="J10686" t="s">
        <v>35483</v>
      </c>
      <c r="K10686" t="s">
        <v>35484</v>
      </c>
      <c r="L10686" t="s">
        <v>78105</v>
      </c>
    </row>
    <row r="10687" spans="1:12" x14ac:dyDescent="0.15">
      <c r="A10687" t="s">
        <v>12</v>
      </c>
      <c r="B10687">
        <v>2935474</v>
      </c>
      <c r="C10687">
        <v>2935494</v>
      </c>
      <c r="D10687" t="s">
        <v>35485</v>
      </c>
      <c r="E10687" t="s">
        <v>90</v>
      </c>
      <c r="F10687" t="s">
        <v>76</v>
      </c>
      <c r="G10687" t="s">
        <v>16</v>
      </c>
      <c r="H10687">
        <v>32</v>
      </c>
      <c r="I10687" t="s">
        <v>35486</v>
      </c>
      <c r="J10687" t="s">
        <v>35487</v>
      </c>
      <c r="K10687" t="s">
        <v>35488</v>
      </c>
      <c r="L10687" t="str">
        <f>HYPERLINK("https://www.ncbi.nlm.nih.gov/nuccore/FM209186.1?report=graph&amp;tracks=[key:gene_model_track,Options:GeneOnly]&amp;mk=2935475:2935494|offset_32|00cc00,2935441:2935460|offset_66|444444,2935401:2935420|offset_106|444444&amp;v=2935274:2935620&amp;c=444444", "offset 32")</f>
        <v>offset 32</v>
      </c>
    </row>
    <row r="10688" spans="1:12" x14ac:dyDescent="0.15">
      <c r="A10688" t="s">
        <v>12</v>
      </c>
      <c r="B10688">
        <v>2935440</v>
      </c>
      <c r="C10688">
        <v>2935460</v>
      </c>
      <c r="D10688" t="s">
        <v>35485</v>
      </c>
      <c r="E10688" t="s">
        <v>90</v>
      </c>
      <c r="F10688" t="s">
        <v>76</v>
      </c>
      <c r="G10688" t="s">
        <v>36</v>
      </c>
      <c r="H10688">
        <v>66</v>
      </c>
      <c r="I10688" t="s">
        <v>35489</v>
      </c>
      <c r="J10688" t="s">
        <v>35490</v>
      </c>
      <c r="K10688" t="s">
        <v>35491</v>
      </c>
      <c r="L10688" t="str">
        <f>HYPERLINK("https://www.ncbi.nlm.nih.gov/nuccore/FM209186.1?report=graph&amp;tracks=[key:gene_model_track,Options:GeneOnly]&amp;mk=2935475:2935494|offset_32|444444,2935441:2935460|offset_66|00cc00,2935401:2935420|offset_106|444444&amp;v=2935274:2935620&amp;c=444444", "offset 66")</f>
        <v>offset 66</v>
      </c>
    </row>
    <row r="10689" spans="1:12" x14ac:dyDescent="0.15">
      <c r="A10689" t="s">
        <v>12</v>
      </c>
      <c r="B10689">
        <v>2935400</v>
      </c>
      <c r="C10689">
        <v>2935420</v>
      </c>
      <c r="D10689" t="s">
        <v>35485</v>
      </c>
      <c r="E10689" t="s">
        <v>90</v>
      </c>
      <c r="F10689" t="s">
        <v>76</v>
      </c>
      <c r="G10689" t="s">
        <v>36</v>
      </c>
      <c r="H10689">
        <v>106</v>
      </c>
      <c r="I10689" t="s">
        <v>35492</v>
      </c>
      <c r="J10689" t="s">
        <v>35493</v>
      </c>
      <c r="K10689" t="s">
        <v>35494</v>
      </c>
      <c r="L10689" t="str">
        <f>HYPERLINK("https://www.ncbi.nlm.nih.gov/nuccore/FM209186.1?report=graph&amp;tracks=[key:gene_model_track,Options:GeneOnly]&amp;mk=2935475:2935494|offset_32|444444,2935441:2935460|offset_66|444444,2935401:2935420|offset_106|00cc00&amp;v=2935274:2935620&amp;c=444444", "offset 106")</f>
        <v>offset 106</v>
      </c>
    </row>
    <row r="10690" spans="1:12" x14ac:dyDescent="0.15">
      <c r="A10690" t="s">
        <v>12</v>
      </c>
      <c r="B10690">
        <v>2936327</v>
      </c>
      <c r="C10690">
        <v>2936347</v>
      </c>
      <c r="D10690" t="s">
        <v>35495</v>
      </c>
      <c r="E10690" t="s">
        <v>90</v>
      </c>
      <c r="F10690" t="s">
        <v>76</v>
      </c>
      <c r="G10690" t="s">
        <v>36</v>
      </c>
      <c r="H10690">
        <v>8</v>
      </c>
      <c r="I10690" t="s">
        <v>35496</v>
      </c>
      <c r="J10690" t="s">
        <v>35497</v>
      </c>
      <c r="K10690" t="s">
        <v>35498</v>
      </c>
      <c r="L10690" t="s">
        <v>77955</v>
      </c>
    </row>
    <row r="10691" spans="1:12" x14ac:dyDescent="0.15">
      <c r="A10691" t="s">
        <v>12</v>
      </c>
      <c r="B10691">
        <v>2936291</v>
      </c>
      <c r="C10691">
        <v>2936311</v>
      </c>
      <c r="D10691" t="s">
        <v>35495</v>
      </c>
      <c r="E10691" t="s">
        <v>90</v>
      </c>
      <c r="F10691" t="s">
        <v>76</v>
      </c>
      <c r="G10691" t="s">
        <v>23</v>
      </c>
      <c r="H10691">
        <v>44</v>
      </c>
      <c r="I10691" t="s">
        <v>35499</v>
      </c>
      <c r="J10691" t="s">
        <v>35500</v>
      </c>
      <c r="K10691" t="s">
        <v>35501</v>
      </c>
      <c r="L10691" t="s">
        <v>78016</v>
      </c>
    </row>
    <row r="10692" spans="1:12" x14ac:dyDescent="0.15">
      <c r="A10692" t="s">
        <v>12</v>
      </c>
      <c r="B10692">
        <v>2936244</v>
      </c>
      <c r="C10692">
        <v>2936264</v>
      </c>
      <c r="D10692" t="s">
        <v>35495</v>
      </c>
      <c r="E10692" t="s">
        <v>90</v>
      </c>
      <c r="F10692" t="s">
        <v>76</v>
      </c>
      <c r="G10692" t="s">
        <v>16</v>
      </c>
      <c r="H10692">
        <v>91</v>
      </c>
      <c r="I10692" t="s">
        <v>35502</v>
      </c>
      <c r="J10692" t="s">
        <v>35503</v>
      </c>
      <c r="K10692" t="s">
        <v>35504</v>
      </c>
      <c r="L10692" t="s">
        <v>77907</v>
      </c>
    </row>
    <row r="10693" spans="1:12" x14ac:dyDescent="0.15">
      <c r="A10693" t="s">
        <v>12</v>
      </c>
      <c r="B10693">
        <v>2936205</v>
      </c>
      <c r="C10693">
        <v>2936225</v>
      </c>
      <c r="D10693" t="s">
        <v>35495</v>
      </c>
      <c r="E10693" t="s">
        <v>90</v>
      </c>
      <c r="F10693" t="s">
        <v>76</v>
      </c>
      <c r="G10693" t="s">
        <v>32</v>
      </c>
      <c r="H10693">
        <v>130</v>
      </c>
      <c r="I10693" t="s">
        <v>35505</v>
      </c>
      <c r="J10693" t="s">
        <v>35506</v>
      </c>
      <c r="K10693" t="s">
        <v>35507</v>
      </c>
      <c r="L10693" t="s">
        <v>77998</v>
      </c>
    </row>
    <row r="10694" spans="1:12" x14ac:dyDescent="0.15">
      <c r="A10694" t="s">
        <v>12</v>
      </c>
      <c r="B10694">
        <v>2936577</v>
      </c>
      <c r="C10694">
        <v>2936597</v>
      </c>
      <c r="D10694" t="s">
        <v>35508</v>
      </c>
      <c r="E10694" t="s">
        <v>90</v>
      </c>
      <c r="F10694" t="s">
        <v>15</v>
      </c>
      <c r="G10694" t="s">
        <v>32</v>
      </c>
      <c r="H10694">
        <v>1</v>
      </c>
      <c r="I10694" t="s">
        <v>35509</v>
      </c>
      <c r="J10694" t="s">
        <v>35510</v>
      </c>
      <c r="K10694" t="s">
        <v>35511</v>
      </c>
      <c r="L10694" t="s">
        <v>77917</v>
      </c>
    </row>
    <row r="10695" spans="1:12" x14ac:dyDescent="0.15">
      <c r="A10695" t="s">
        <v>12</v>
      </c>
      <c r="B10695">
        <v>2936598</v>
      </c>
      <c r="C10695">
        <v>2936618</v>
      </c>
      <c r="D10695" t="s">
        <v>35508</v>
      </c>
      <c r="E10695" t="s">
        <v>90</v>
      </c>
      <c r="F10695" t="s">
        <v>15</v>
      </c>
      <c r="G10695" t="s">
        <v>23</v>
      </c>
      <c r="H10695">
        <v>22</v>
      </c>
      <c r="I10695" t="s">
        <v>35512</v>
      </c>
      <c r="J10695" t="s">
        <v>35513</v>
      </c>
      <c r="K10695" t="s">
        <v>35514</v>
      </c>
      <c r="L10695" t="s">
        <v>77948</v>
      </c>
    </row>
    <row r="10696" spans="1:12" x14ac:dyDescent="0.15">
      <c r="A10696" t="s">
        <v>12</v>
      </c>
      <c r="B10696">
        <v>2936631</v>
      </c>
      <c r="C10696">
        <v>2936651</v>
      </c>
      <c r="D10696" t="s">
        <v>35508</v>
      </c>
      <c r="E10696" t="s">
        <v>90</v>
      </c>
      <c r="F10696" t="s">
        <v>15</v>
      </c>
      <c r="G10696" t="s">
        <v>32</v>
      </c>
      <c r="H10696">
        <v>55</v>
      </c>
      <c r="I10696" t="s">
        <v>35515</v>
      </c>
      <c r="J10696" t="s">
        <v>35516</v>
      </c>
      <c r="K10696" t="s">
        <v>35517</v>
      </c>
      <c r="L10696" t="s">
        <v>77992</v>
      </c>
    </row>
    <row r="10697" spans="1:12" x14ac:dyDescent="0.15">
      <c r="A10697" t="s">
        <v>12</v>
      </c>
      <c r="B10697">
        <v>2936655</v>
      </c>
      <c r="C10697">
        <v>2936675</v>
      </c>
      <c r="D10697" t="s">
        <v>35508</v>
      </c>
      <c r="E10697" t="s">
        <v>90</v>
      </c>
      <c r="F10697" t="s">
        <v>15</v>
      </c>
      <c r="G10697" t="s">
        <v>32</v>
      </c>
      <c r="H10697">
        <v>79</v>
      </c>
      <c r="I10697" t="s">
        <v>35518</v>
      </c>
      <c r="J10697" t="s">
        <v>35519</v>
      </c>
      <c r="K10697" t="s">
        <v>35520</v>
      </c>
      <c r="L10697" t="s">
        <v>77993</v>
      </c>
    </row>
    <row r="10698" spans="1:12" x14ac:dyDescent="0.15">
      <c r="A10698" t="s">
        <v>12</v>
      </c>
      <c r="B10698">
        <v>2938373</v>
      </c>
      <c r="C10698">
        <v>2938393</v>
      </c>
      <c r="D10698" t="s">
        <v>35521</v>
      </c>
      <c r="E10698" t="s">
        <v>90</v>
      </c>
      <c r="F10698" t="s">
        <v>15</v>
      </c>
      <c r="G10698" t="s">
        <v>32</v>
      </c>
      <c r="H10698">
        <v>34</v>
      </c>
      <c r="I10698" t="s">
        <v>35522</v>
      </c>
      <c r="J10698" t="s">
        <v>35523</v>
      </c>
      <c r="K10698" t="s">
        <v>35524</v>
      </c>
      <c r="L10698" t="s">
        <v>77999</v>
      </c>
    </row>
    <row r="10699" spans="1:12" x14ac:dyDescent="0.15">
      <c r="A10699" t="s">
        <v>12</v>
      </c>
      <c r="B10699">
        <v>2938460</v>
      </c>
      <c r="C10699">
        <v>2938480</v>
      </c>
      <c r="D10699" t="s">
        <v>35521</v>
      </c>
      <c r="E10699" t="s">
        <v>90</v>
      </c>
      <c r="F10699" t="s">
        <v>15</v>
      </c>
      <c r="G10699" t="s">
        <v>16</v>
      </c>
      <c r="H10699">
        <v>121</v>
      </c>
      <c r="I10699" t="s">
        <v>35525</v>
      </c>
      <c r="J10699" t="s">
        <v>35526</v>
      </c>
      <c r="K10699" t="s">
        <v>35527</v>
      </c>
      <c r="L10699" t="s">
        <v>77943</v>
      </c>
    </row>
    <row r="10700" spans="1:12" x14ac:dyDescent="0.15">
      <c r="A10700" t="s">
        <v>12</v>
      </c>
      <c r="B10700">
        <v>2938492</v>
      </c>
      <c r="C10700">
        <v>2938512</v>
      </c>
      <c r="D10700" t="s">
        <v>35521</v>
      </c>
      <c r="E10700" t="s">
        <v>90</v>
      </c>
      <c r="F10700" t="s">
        <v>15</v>
      </c>
      <c r="G10700" t="s">
        <v>36</v>
      </c>
      <c r="H10700">
        <v>153</v>
      </c>
      <c r="I10700" t="s">
        <v>35528</v>
      </c>
      <c r="J10700" t="s">
        <v>35529</v>
      </c>
      <c r="K10700" t="s">
        <v>35530</v>
      </c>
      <c r="L10700" t="s">
        <v>78112</v>
      </c>
    </row>
    <row r="10701" spans="1:12" x14ac:dyDescent="0.15">
      <c r="A10701" t="s">
        <v>12</v>
      </c>
      <c r="B10701">
        <v>2938517</v>
      </c>
      <c r="C10701">
        <v>2938537</v>
      </c>
      <c r="D10701" t="s">
        <v>35521</v>
      </c>
      <c r="E10701" t="s">
        <v>90</v>
      </c>
      <c r="F10701" t="s">
        <v>15</v>
      </c>
      <c r="G10701" t="s">
        <v>23</v>
      </c>
      <c r="H10701">
        <v>178</v>
      </c>
      <c r="I10701" t="s">
        <v>35531</v>
      </c>
      <c r="J10701" t="s">
        <v>35532</v>
      </c>
      <c r="K10701" t="s">
        <v>35533</v>
      </c>
      <c r="L10701" t="s">
        <v>78105</v>
      </c>
    </row>
    <row r="10702" spans="1:12" x14ac:dyDescent="0.15">
      <c r="A10702" t="s">
        <v>12</v>
      </c>
      <c r="B10702">
        <v>2939618</v>
      </c>
      <c r="C10702">
        <v>2939638</v>
      </c>
      <c r="D10702" t="s">
        <v>35534</v>
      </c>
      <c r="E10702" t="s">
        <v>90</v>
      </c>
      <c r="F10702" t="s">
        <v>15</v>
      </c>
      <c r="G10702" t="s">
        <v>32</v>
      </c>
      <c r="H10702">
        <v>16</v>
      </c>
      <c r="I10702" t="s">
        <v>35535</v>
      </c>
      <c r="J10702" t="s">
        <v>35536</v>
      </c>
      <c r="K10702" t="s">
        <v>35537</v>
      </c>
      <c r="L10702" t="s">
        <v>77905</v>
      </c>
    </row>
    <row r="10703" spans="1:12" x14ac:dyDescent="0.15">
      <c r="A10703" t="s">
        <v>12</v>
      </c>
      <c r="B10703">
        <v>2939657</v>
      </c>
      <c r="C10703">
        <v>2939677</v>
      </c>
      <c r="D10703" t="s">
        <v>35534</v>
      </c>
      <c r="E10703" t="s">
        <v>90</v>
      </c>
      <c r="F10703" t="s">
        <v>15</v>
      </c>
      <c r="G10703" t="s">
        <v>16</v>
      </c>
      <c r="H10703">
        <v>55</v>
      </c>
      <c r="I10703" t="s">
        <v>35538</v>
      </c>
      <c r="J10703" t="s">
        <v>35539</v>
      </c>
      <c r="K10703" t="s">
        <v>35540</v>
      </c>
      <c r="L10703" t="s">
        <v>77992</v>
      </c>
    </row>
    <row r="10704" spans="1:12" x14ac:dyDescent="0.15">
      <c r="A10704" t="s">
        <v>12</v>
      </c>
      <c r="B10704">
        <v>2939720</v>
      </c>
      <c r="C10704">
        <v>2939740</v>
      </c>
      <c r="D10704" t="s">
        <v>35534</v>
      </c>
      <c r="E10704" t="s">
        <v>90</v>
      </c>
      <c r="F10704" t="s">
        <v>15</v>
      </c>
      <c r="G10704" t="s">
        <v>36</v>
      </c>
      <c r="H10704">
        <v>118</v>
      </c>
      <c r="I10704" t="s">
        <v>35541</v>
      </c>
      <c r="J10704" t="s">
        <v>35542</v>
      </c>
      <c r="K10704" t="s">
        <v>35543</v>
      </c>
      <c r="L10704" t="s">
        <v>77973</v>
      </c>
    </row>
    <row r="10705" spans="1:12" x14ac:dyDescent="0.15">
      <c r="A10705" t="s">
        <v>12</v>
      </c>
      <c r="B10705">
        <v>2939771</v>
      </c>
      <c r="C10705">
        <v>2939791</v>
      </c>
      <c r="D10705" t="s">
        <v>35534</v>
      </c>
      <c r="E10705" t="s">
        <v>90</v>
      </c>
      <c r="F10705" t="s">
        <v>15</v>
      </c>
      <c r="G10705" t="s">
        <v>32</v>
      </c>
      <c r="H10705">
        <v>169</v>
      </c>
      <c r="I10705" t="s">
        <v>35544</v>
      </c>
      <c r="J10705" t="s">
        <v>35545</v>
      </c>
      <c r="K10705" t="s">
        <v>35546</v>
      </c>
      <c r="L10705" t="s">
        <v>78135</v>
      </c>
    </row>
    <row r="10706" spans="1:12" x14ac:dyDescent="0.15">
      <c r="A10706" t="s">
        <v>12</v>
      </c>
      <c r="B10706">
        <v>2941315</v>
      </c>
      <c r="C10706">
        <v>2941335</v>
      </c>
      <c r="D10706" t="s">
        <v>35547</v>
      </c>
      <c r="E10706" t="s">
        <v>90</v>
      </c>
      <c r="F10706" t="s">
        <v>15</v>
      </c>
      <c r="G10706" t="s">
        <v>23</v>
      </c>
      <c r="H10706">
        <v>26</v>
      </c>
      <c r="I10706" t="s">
        <v>35548</v>
      </c>
      <c r="J10706" t="s">
        <v>35549</v>
      </c>
      <c r="K10706" t="s">
        <v>35550</v>
      </c>
      <c r="L10706" t="s">
        <v>78002</v>
      </c>
    </row>
    <row r="10707" spans="1:12" x14ac:dyDescent="0.15">
      <c r="A10707" t="s">
        <v>12</v>
      </c>
      <c r="B10707">
        <v>2941339</v>
      </c>
      <c r="C10707">
        <v>2941359</v>
      </c>
      <c r="D10707" t="s">
        <v>35547</v>
      </c>
      <c r="E10707" t="s">
        <v>90</v>
      </c>
      <c r="F10707" t="s">
        <v>15</v>
      </c>
      <c r="G10707" t="s">
        <v>23</v>
      </c>
      <c r="H10707">
        <v>50</v>
      </c>
      <c r="I10707" t="s">
        <v>35551</v>
      </c>
      <c r="J10707" t="s">
        <v>35552</v>
      </c>
      <c r="K10707" t="s">
        <v>35553</v>
      </c>
      <c r="L10707" t="s">
        <v>77925</v>
      </c>
    </row>
    <row r="10708" spans="1:12" x14ac:dyDescent="0.15">
      <c r="A10708" t="s">
        <v>12</v>
      </c>
      <c r="B10708">
        <v>2941395</v>
      </c>
      <c r="C10708">
        <v>2941415</v>
      </c>
      <c r="D10708" t="s">
        <v>35547</v>
      </c>
      <c r="E10708" t="s">
        <v>90</v>
      </c>
      <c r="F10708" t="s">
        <v>15</v>
      </c>
      <c r="G10708" t="s">
        <v>16</v>
      </c>
      <c r="H10708">
        <v>106</v>
      </c>
      <c r="I10708" t="s">
        <v>35554</v>
      </c>
      <c r="J10708" t="s">
        <v>35555</v>
      </c>
      <c r="K10708" t="s">
        <v>35556</v>
      </c>
      <c r="L10708" t="s">
        <v>77914</v>
      </c>
    </row>
    <row r="10709" spans="1:12" x14ac:dyDescent="0.15">
      <c r="A10709" t="s">
        <v>12</v>
      </c>
      <c r="B10709">
        <v>2941431</v>
      </c>
      <c r="C10709">
        <v>2941451</v>
      </c>
      <c r="D10709" t="s">
        <v>35547</v>
      </c>
      <c r="E10709" t="s">
        <v>90</v>
      </c>
      <c r="F10709" t="s">
        <v>15</v>
      </c>
      <c r="G10709" t="s">
        <v>16</v>
      </c>
      <c r="H10709">
        <v>142</v>
      </c>
      <c r="I10709" t="s">
        <v>35557</v>
      </c>
      <c r="J10709" t="s">
        <v>35558</v>
      </c>
      <c r="K10709" t="s">
        <v>35559</v>
      </c>
      <c r="L10709" t="s">
        <v>77990</v>
      </c>
    </row>
    <row r="10710" spans="1:12" x14ac:dyDescent="0.15">
      <c r="A10710" t="s">
        <v>12</v>
      </c>
      <c r="B10710">
        <v>2942074</v>
      </c>
      <c r="C10710">
        <v>2942094</v>
      </c>
      <c r="D10710" t="s">
        <v>35560</v>
      </c>
      <c r="E10710" t="s">
        <v>90</v>
      </c>
      <c r="F10710" t="s">
        <v>15</v>
      </c>
      <c r="G10710" t="s">
        <v>36</v>
      </c>
      <c r="H10710">
        <v>0</v>
      </c>
      <c r="I10710" t="s">
        <v>35561</v>
      </c>
      <c r="J10710" t="s">
        <v>35562</v>
      </c>
      <c r="K10710" t="s">
        <v>35563</v>
      </c>
      <c r="L10710" t="s">
        <v>77980</v>
      </c>
    </row>
    <row r="10711" spans="1:12" x14ac:dyDescent="0.15">
      <c r="A10711" t="s">
        <v>12</v>
      </c>
      <c r="B10711">
        <v>2942111</v>
      </c>
      <c r="C10711">
        <v>2942131</v>
      </c>
      <c r="D10711" t="s">
        <v>35560</v>
      </c>
      <c r="E10711" t="s">
        <v>90</v>
      </c>
      <c r="F10711" t="s">
        <v>15</v>
      </c>
      <c r="G10711" t="s">
        <v>16</v>
      </c>
      <c r="H10711">
        <v>37</v>
      </c>
      <c r="I10711" t="s">
        <v>35564</v>
      </c>
      <c r="J10711" t="s">
        <v>35565</v>
      </c>
      <c r="K10711" t="s">
        <v>35566</v>
      </c>
      <c r="L10711" t="s">
        <v>77906</v>
      </c>
    </row>
    <row r="10712" spans="1:12" x14ac:dyDescent="0.15">
      <c r="A10712" t="s">
        <v>12</v>
      </c>
      <c r="B10712">
        <v>2942162</v>
      </c>
      <c r="C10712">
        <v>2942182</v>
      </c>
      <c r="D10712" t="s">
        <v>35560</v>
      </c>
      <c r="E10712" t="s">
        <v>90</v>
      </c>
      <c r="F10712" t="s">
        <v>15</v>
      </c>
      <c r="G10712" t="s">
        <v>16</v>
      </c>
      <c r="H10712">
        <v>88</v>
      </c>
      <c r="I10712" t="s">
        <v>35567</v>
      </c>
      <c r="J10712" t="s">
        <v>35568</v>
      </c>
      <c r="K10712" t="s">
        <v>35569</v>
      </c>
      <c r="L10712" t="s">
        <v>77923</v>
      </c>
    </row>
    <row r="10713" spans="1:12" x14ac:dyDescent="0.15">
      <c r="A10713" t="s">
        <v>12</v>
      </c>
      <c r="B10713">
        <v>2942192</v>
      </c>
      <c r="C10713">
        <v>2942212</v>
      </c>
      <c r="D10713" t="s">
        <v>35560</v>
      </c>
      <c r="E10713" t="s">
        <v>90</v>
      </c>
      <c r="F10713" t="s">
        <v>15</v>
      </c>
      <c r="G10713" t="s">
        <v>16</v>
      </c>
      <c r="H10713">
        <v>118</v>
      </c>
      <c r="I10713" t="s">
        <v>35570</v>
      </c>
      <c r="J10713" t="s">
        <v>35571</v>
      </c>
      <c r="K10713" t="s">
        <v>35572</v>
      </c>
      <c r="L10713" t="s">
        <v>77973</v>
      </c>
    </row>
    <row r="10714" spans="1:12" x14ac:dyDescent="0.15">
      <c r="A10714" t="s">
        <v>12</v>
      </c>
      <c r="B10714">
        <v>2943302</v>
      </c>
      <c r="C10714">
        <v>2943322</v>
      </c>
      <c r="D10714" t="s">
        <v>35573</v>
      </c>
      <c r="E10714" t="s">
        <v>90</v>
      </c>
      <c r="F10714" t="s">
        <v>15</v>
      </c>
      <c r="G10714" t="s">
        <v>36</v>
      </c>
      <c r="H10714">
        <v>9</v>
      </c>
      <c r="I10714" t="s">
        <v>35574</v>
      </c>
      <c r="J10714" t="s">
        <v>35575</v>
      </c>
      <c r="K10714" t="s">
        <v>35576</v>
      </c>
      <c r="L10714" t="s">
        <v>77939</v>
      </c>
    </row>
    <row r="10715" spans="1:12" x14ac:dyDescent="0.15">
      <c r="A10715" t="s">
        <v>12</v>
      </c>
      <c r="B10715">
        <v>2943325</v>
      </c>
      <c r="C10715">
        <v>2943345</v>
      </c>
      <c r="D10715" t="s">
        <v>35573</v>
      </c>
      <c r="E10715" t="s">
        <v>90</v>
      </c>
      <c r="F10715" t="s">
        <v>15</v>
      </c>
      <c r="G10715" t="s">
        <v>16</v>
      </c>
      <c r="H10715">
        <v>32</v>
      </c>
      <c r="I10715" t="s">
        <v>35577</v>
      </c>
      <c r="J10715" t="s">
        <v>35578</v>
      </c>
      <c r="K10715" t="s">
        <v>35579</v>
      </c>
      <c r="L10715" t="s">
        <v>77918</v>
      </c>
    </row>
    <row r="10716" spans="1:12" x14ac:dyDescent="0.15">
      <c r="A10716" t="s">
        <v>12</v>
      </c>
      <c r="B10716">
        <v>2943348</v>
      </c>
      <c r="C10716">
        <v>2943368</v>
      </c>
      <c r="D10716" t="s">
        <v>35573</v>
      </c>
      <c r="E10716" t="s">
        <v>90</v>
      </c>
      <c r="F10716" t="s">
        <v>15</v>
      </c>
      <c r="G10716" t="s">
        <v>36</v>
      </c>
      <c r="H10716">
        <v>55</v>
      </c>
      <c r="I10716" t="s">
        <v>35580</v>
      </c>
      <c r="J10716" t="s">
        <v>35581</v>
      </c>
      <c r="K10716" t="s">
        <v>35582</v>
      </c>
      <c r="L10716" t="s">
        <v>77992</v>
      </c>
    </row>
    <row r="10717" spans="1:12" x14ac:dyDescent="0.15">
      <c r="A10717" t="s">
        <v>12</v>
      </c>
      <c r="B10717">
        <v>2943375</v>
      </c>
      <c r="C10717">
        <v>2943395</v>
      </c>
      <c r="D10717" t="s">
        <v>35573</v>
      </c>
      <c r="E10717" t="s">
        <v>90</v>
      </c>
      <c r="F10717" t="s">
        <v>15</v>
      </c>
      <c r="G10717" t="s">
        <v>16</v>
      </c>
      <c r="H10717">
        <v>82</v>
      </c>
      <c r="I10717" t="s">
        <v>35583</v>
      </c>
      <c r="J10717" t="s">
        <v>35584</v>
      </c>
      <c r="K10717" t="s">
        <v>35585</v>
      </c>
      <c r="L10717" t="s">
        <v>78011</v>
      </c>
    </row>
    <row r="10718" spans="1:12" x14ac:dyDescent="0.15">
      <c r="A10718" t="s">
        <v>12</v>
      </c>
      <c r="B10718">
        <v>2945449</v>
      </c>
      <c r="C10718">
        <v>2945469</v>
      </c>
      <c r="D10718" t="s">
        <v>35586</v>
      </c>
      <c r="E10718" t="s">
        <v>90</v>
      </c>
      <c r="F10718" t="s">
        <v>76</v>
      </c>
      <c r="G10718" t="s">
        <v>32</v>
      </c>
      <c r="H10718">
        <v>1</v>
      </c>
      <c r="I10718" t="s">
        <v>35587</v>
      </c>
      <c r="J10718" t="s">
        <v>35588</v>
      </c>
      <c r="K10718" t="s">
        <v>35589</v>
      </c>
      <c r="L10718" t="s">
        <v>77917</v>
      </c>
    </row>
    <row r="10719" spans="1:12" x14ac:dyDescent="0.15">
      <c r="A10719" t="s">
        <v>12</v>
      </c>
      <c r="B10719">
        <v>2945427</v>
      </c>
      <c r="C10719">
        <v>2945447</v>
      </c>
      <c r="D10719" t="s">
        <v>35586</v>
      </c>
      <c r="E10719" t="s">
        <v>90</v>
      </c>
      <c r="F10719" t="s">
        <v>76</v>
      </c>
      <c r="G10719" t="s">
        <v>23</v>
      </c>
      <c r="H10719">
        <v>23</v>
      </c>
      <c r="I10719" t="s">
        <v>35590</v>
      </c>
      <c r="J10719" t="s">
        <v>35591</v>
      </c>
      <c r="K10719" t="s">
        <v>35592</v>
      </c>
      <c r="L10719" t="s">
        <v>77975</v>
      </c>
    </row>
    <row r="10720" spans="1:12" x14ac:dyDescent="0.15">
      <c r="A10720" t="s">
        <v>12</v>
      </c>
      <c r="B10720">
        <v>2945392</v>
      </c>
      <c r="C10720">
        <v>2945412</v>
      </c>
      <c r="D10720" t="s">
        <v>35586</v>
      </c>
      <c r="E10720" t="s">
        <v>90</v>
      </c>
      <c r="F10720" t="s">
        <v>76</v>
      </c>
      <c r="G10720" t="s">
        <v>16</v>
      </c>
      <c r="H10720">
        <v>58</v>
      </c>
      <c r="I10720" t="s">
        <v>35593</v>
      </c>
      <c r="J10720" t="s">
        <v>35594</v>
      </c>
      <c r="K10720" t="s">
        <v>35595</v>
      </c>
      <c r="L10720" t="s">
        <v>77911</v>
      </c>
    </row>
    <row r="10721" spans="1:12" x14ac:dyDescent="0.15">
      <c r="A10721" t="s">
        <v>12</v>
      </c>
      <c r="B10721">
        <v>2945350</v>
      </c>
      <c r="C10721">
        <v>2945370</v>
      </c>
      <c r="D10721" t="s">
        <v>35586</v>
      </c>
      <c r="E10721" t="s">
        <v>90</v>
      </c>
      <c r="F10721" t="s">
        <v>76</v>
      </c>
      <c r="G10721" t="s">
        <v>36</v>
      </c>
      <c r="H10721">
        <v>100</v>
      </c>
      <c r="I10721" t="s">
        <v>35596</v>
      </c>
      <c r="J10721" t="s">
        <v>35597</v>
      </c>
      <c r="K10721" t="s">
        <v>35598</v>
      </c>
      <c r="L10721" t="s">
        <v>77953</v>
      </c>
    </row>
    <row r="10722" spans="1:12" x14ac:dyDescent="0.15">
      <c r="A10722" t="s">
        <v>12</v>
      </c>
      <c r="B10722">
        <v>2945643</v>
      </c>
      <c r="C10722">
        <v>2945663</v>
      </c>
      <c r="D10722" t="s">
        <v>35599</v>
      </c>
      <c r="E10722" t="s">
        <v>90</v>
      </c>
      <c r="F10722" t="s">
        <v>15</v>
      </c>
      <c r="G10722" t="s">
        <v>36</v>
      </c>
      <c r="H10722">
        <v>0</v>
      </c>
      <c r="I10722" t="s">
        <v>35600</v>
      </c>
      <c r="J10722" t="s">
        <v>35601</v>
      </c>
      <c r="K10722" t="s">
        <v>35602</v>
      </c>
      <c r="L10722" t="s">
        <v>77980</v>
      </c>
    </row>
    <row r="10723" spans="1:12" x14ac:dyDescent="0.15">
      <c r="A10723" t="s">
        <v>12</v>
      </c>
      <c r="B10723">
        <v>2945663</v>
      </c>
      <c r="C10723">
        <v>2945683</v>
      </c>
      <c r="D10723" t="s">
        <v>35599</v>
      </c>
      <c r="E10723" t="s">
        <v>90</v>
      </c>
      <c r="F10723" t="s">
        <v>15</v>
      </c>
      <c r="G10723" t="s">
        <v>36</v>
      </c>
      <c r="H10723">
        <v>20</v>
      </c>
      <c r="I10723" t="s">
        <v>35603</v>
      </c>
      <c r="J10723" t="s">
        <v>35604</v>
      </c>
      <c r="K10723" t="s">
        <v>35605</v>
      </c>
      <c r="L10723" t="s">
        <v>77968</v>
      </c>
    </row>
    <row r="10724" spans="1:12" x14ac:dyDescent="0.15">
      <c r="A10724" t="s">
        <v>12</v>
      </c>
      <c r="B10724">
        <v>2945721</v>
      </c>
      <c r="C10724">
        <v>2945741</v>
      </c>
      <c r="D10724" t="s">
        <v>35599</v>
      </c>
      <c r="E10724" t="s">
        <v>90</v>
      </c>
      <c r="F10724" t="s">
        <v>15</v>
      </c>
      <c r="G10724" t="s">
        <v>36</v>
      </c>
      <c r="H10724">
        <v>78</v>
      </c>
      <c r="I10724" t="s">
        <v>35606</v>
      </c>
      <c r="J10724" t="s">
        <v>35607</v>
      </c>
      <c r="K10724" t="s">
        <v>35608</v>
      </c>
      <c r="L10724" t="s">
        <v>78000</v>
      </c>
    </row>
    <row r="10725" spans="1:12" x14ac:dyDescent="0.15">
      <c r="A10725" t="s">
        <v>12</v>
      </c>
      <c r="B10725">
        <v>2945772</v>
      </c>
      <c r="C10725">
        <v>2945792</v>
      </c>
      <c r="D10725" t="s">
        <v>35599</v>
      </c>
      <c r="E10725" t="s">
        <v>90</v>
      </c>
      <c r="F10725" t="s">
        <v>15</v>
      </c>
      <c r="G10725" t="s">
        <v>16</v>
      </c>
      <c r="H10725">
        <v>129</v>
      </c>
      <c r="I10725" t="s">
        <v>35609</v>
      </c>
      <c r="J10725" t="s">
        <v>35610</v>
      </c>
      <c r="K10725" t="s">
        <v>35611</v>
      </c>
      <c r="L10725" t="s">
        <v>77988</v>
      </c>
    </row>
    <row r="10726" spans="1:12" x14ac:dyDescent="0.15">
      <c r="A10726" t="s">
        <v>12</v>
      </c>
      <c r="B10726">
        <v>2948087</v>
      </c>
      <c r="C10726">
        <v>2948107</v>
      </c>
      <c r="D10726" t="s">
        <v>35612</v>
      </c>
      <c r="E10726" t="s">
        <v>90</v>
      </c>
      <c r="F10726" t="s">
        <v>76</v>
      </c>
      <c r="G10726" t="s">
        <v>32</v>
      </c>
      <c r="H10726">
        <v>0</v>
      </c>
      <c r="I10726" t="s">
        <v>35613</v>
      </c>
      <c r="J10726" t="s">
        <v>35614</v>
      </c>
      <c r="K10726" t="s">
        <v>35615</v>
      </c>
      <c r="L10726" t="s">
        <v>77980</v>
      </c>
    </row>
    <row r="10727" spans="1:12" x14ac:dyDescent="0.15">
      <c r="A10727" t="s">
        <v>12</v>
      </c>
      <c r="B10727">
        <v>2948059</v>
      </c>
      <c r="C10727">
        <v>2948079</v>
      </c>
      <c r="D10727" t="s">
        <v>35612</v>
      </c>
      <c r="E10727" t="s">
        <v>90</v>
      </c>
      <c r="F10727" t="s">
        <v>76</v>
      </c>
      <c r="G10727" t="s">
        <v>16</v>
      </c>
      <c r="H10727">
        <v>28</v>
      </c>
      <c r="I10727" t="s">
        <v>35616</v>
      </c>
      <c r="J10727" t="s">
        <v>35617</v>
      </c>
      <c r="K10727" t="s">
        <v>35618</v>
      </c>
      <c r="L10727" t="s">
        <v>77956</v>
      </c>
    </row>
    <row r="10728" spans="1:12" x14ac:dyDescent="0.15">
      <c r="A10728" t="s">
        <v>12</v>
      </c>
      <c r="B10728">
        <v>2948035</v>
      </c>
      <c r="C10728">
        <v>2948055</v>
      </c>
      <c r="D10728" t="s">
        <v>35612</v>
      </c>
      <c r="E10728" t="s">
        <v>90</v>
      </c>
      <c r="F10728" t="s">
        <v>76</v>
      </c>
      <c r="G10728" t="s">
        <v>23</v>
      </c>
      <c r="H10728">
        <v>52</v>
      </c>
      <c r="I10728" t="s">
        <v>35619</v>
      </c>
      <c r="J10728" t="s">
        <v>35620</v>
      </c>
      <c r="K10728" t="s">
        <v>35621</v>
      </c>
      <c r="L10728" t="s">
        <v>77959</v>
      </c>
    </row>
    <row r="10729" spans="1:12" x14ac:dyDescent="0.15">
      <c r="A10729" t="s">
        <v>12</v>
      </c>
      <c r="B10729">
        <v>2948011</v>
      </c>
      <c r="C10729">
        <v>2948031</v>
      </c>
      <c r="D10729" t="s">
        <v>35612</v>
      </c>
      <c r="E10729" t="s">
        <v>90</v>
      </c>
      <c r="F10729" t="s">
        <v>76</v>
      </c>
      <c r="G10729" t="s">
        <v>32</v>
      </c>
      <c r="H10729">
        <v>76</v>
      </c>
      <c r="I10729" t="s">
        <v>35622</v>
      </c>
      <c r="J10729" t="s">
        <v>35623</v>
      </c>
      <c r="K10729" t="s">
        <v>35624</v>
      </c>
      <c r="L10729" t="s">
        <v>77985</v>
      </c>
    </row>
    <row r="10730" spans="1:12" x14ac:dyDescent="0.15">
      <c r="A10730" t="s">
        <v>12</v>
      </c>
      <c r="B10730">
        <v>2949625</v>
      </c>
      <c r="C10730">
        <v>2949645</v>
      </c>
      <c r="D10730" t="s">
        <v>35625</v>
      </c>
      <c r="E10730" t="s">
        <v>90</v>
      </c>
      <c r="F10730" t="s">
        <v>76</v>
      </c>
      <c r="G10730" t="s">
        <v>36</v>
      </c>
      <c r="H10730">
        <v>6</v>
      </c>
      <c r="I10730" t="s">
        <v>35626</v>
      </c>
      <c r="J10730" t="s">
        <v>35627</v>
      </c>
      <c r="K10730" t="s">
        <v>35628</v>
      </c>
      <c r="L10730" t="s">
        <v>78025</v>
      </c>
    </row>
    <row r="10731" spans="1:12" x14ac:dyDescent="0.15">
      <c r="A10731" t="s">
        <v>12</v>
      </c>
      <c r="B10731">
        <v>2949600</v>
      </c>
      <c r="C10731">
        <v>2949620</v>
      </c>
      <c r="D10731" t="s">
        <v>35625</v>
      </c>
      <c r="E10731" t="s">
        <v>90</v>
      </c>
      <c r="F10731" t="s">
        <v>76</v>
      </c>
      <c r="G10731" t="s">
        <v>32</v>
      </c>
      <c r="H10731">
        <v>31</v>
      </c>
      <c r="I10731" t="s">
        <v>35629</v>
      </c>
      <c r="J10731" t="s">
        <v>35630</v>
      </c>
      <c r="K10731" t="s">
        <v>35631</v>
      </c>
      <c r="L10731" t="s">
        <v>77910</v>
      </c>
    </row>
    <row r="10732" spans="1:12" x14ac:dyDescent="0.15">
      <c r="A10732" t="s">
        <v>12</v>
      </c>
      <c r="B10732">
        <v>2949578</v>
      </c>
      <c r="C10732">
        <v>2949598</v>
      </c>
      <c r="D10732" t="s">
        <v>35625</v>
      </c>
      <c r="E10732" t="s">
        <v>90</v>
      </c>
      <c r="F10732" t="s">
        <v>76</v>
      </c>
      <c r="G10732" t="s">
        <v>16</v>
      </c>
      <c r="H10732">
        <v>53</v>
      </c>
      <c r="I10732" t="s">
        <v>35632</v>
      </c>
      <c r="J10732" t="s">
        <v>35633</v>
      </c>
      <c r="K10732" t="s">
        <v>35634</v>
      </c>
      <c r="L10732" t="s">
        <v>77922</v>
      </c>
    </row>
    <row r="10733" spans="1:12" x14ac:dyDescent="0.15">
      <c r="A10733" t="s">
        <v>12</v>
      </c>
      <c r="B10733">
        <v>2949557</v>
      </c>
      <c r="C10733">
        <v>2949577</v>
      </c>
      <c r="D10733" t="s">
        <v>35625</v>
      </c>
      <c r="E10733" t="s">
        <v>90</v>
      </c>
      <c r="F10733" t="s">
        <v>76</v>
      </c>
      <c r="G10733" t="s">
        <v>23</v>
      </c>
      <c r="H10733">
        <v>74</v>
      </c>
      <c r="I10733" t="s">
        <v>35635</v>
      </c>
      <c r="J10733" t="s">
        <v>35636</v>
      </c>
      <c r="K10733" t="s">
        <v>35637</v>
      </c>
      <c r="L10733" t="s">
        <v>78005</v>
      </c>
    </row>
    <row r="10734" spans="1:12" x14ac:dyDescent="0.15">
      <c r="A10734" t="s">
        <v>12</v>
      </c>
      <c r="B10734">
        <v>2950596</v>
      </c>
      <c r="C10734">
        <v>2950616</v>
      </c>
      <c r="D10734" t="s">
        <v>35638</v>
      </c>
      <c r="E10734" t="s">
        <v>90</v>
      </c>
      <c r="F10734" t="s">
        <v>76</v>
      </c>
      <c r="G10734" t="s">
        <v>36</v>
      </c>
      <c r="H10734">
        <v>0</v>
      </c>
      <c r="I10734" t="s">
        <v>35639</v>
      </c>
      <c r="J10734" t="s">
        <v>35640</v>
      </c>
      <c r="K10734" t="s">
        <v>35641</v>
      </c>
      <c r="L10734" t="s">
        <v>77980</v>
      </c>
    </row>
    <row r="10735" spans="1:12" x14ac:dyDescent="0.15">
      <c r="A10735" t="s">
        <v>12</v>
      </c>
      <c r="B10735">
        <v>2950559</v>
      </c>
      <c r="C10735">
        <v>2950579</v>
      </c>
      <c r="D10735" t="s">
        <v>35638</v>
      </c>
      <c r="E10735" t="s">
        <v>90</v>
      </c>
      <c r="F10735" t="s">
        <v>76</v>
      </c>
      <c r="G10735" t="s">
        <v>16</v>
      </c>
      <c r="H10735">
        <v>37</v>
      </c>
      <c r="I10735" t="s">
        <v>35642</v>
      </c>
      <c r="J10735" t="s">
        <v>35643</v>
      </c>
      <c r="K10735" t="s">
        <v>35644</v>
      </c>
      <c r="L10735" t="s">
        <v>77906</v>
      </c>
    </row>
    <row r="10736" spans="1:12" x14ac:dyDescent="0.15">
      <c r="A10736" t="s">
        <v>12</v>
      </c>
      <c r="B10736">
        <v>2950535</v>
      </c>
      <c r="C10736">
        <v>2950555</v>
      </c>
      <c r="D10736" t="s">
        <v>35638</v>
      </c>
      <c r="E10736" t="s">
        <v>90</v>
      </c>
      <c r="F10736" t="s">
        <v>76</v>
      </c>
      <c r="G10736" t="s">
        <v>16</v>
      </c>
      <c r="H10736">
        <v>61</v>
      </c>
      <c r="I10736" t="s">
        <v>35645</v>
      </c>
      <c r="J10736" t="s">
        <v>35646</v>
      </c>
      <c r="K10736" t="s">
        <v>35647</v>
      </c>
      <c r="L10736" t="s">
        <v>77979</v>
      </c>
    </row>
    <row r="10737" spans="1:12" x14ac:dyDescent="0.15">
      <c r="A10737" t="s">
        <v>12</v>
      </c>
      <c r="B10737">
        <v>2950506</v>
      </c>
      <c r="C10737">
        <v>2950526</v>
      </c>
      <c r="D10737" t="s">
        <v>35638</v>
      </c>
      <c r="E10737" t="s">
        <v>90</v>
      </c>
      <c r="F10737" t="s">
        <v>76</v>
      </c>
      <c r="G10737" t="s">
        <v>16</v>
      </c>
      <c r="H10737">
        <v>90</v>
      </c>
      <c r="I10737" t="s">
        <v>35648</v>
      </c>
      <c r="J10737" t="s">
        <v>35649</v>
      </c>
      <c r="K10737" t="s">
        <v>35650</v>
      </c>
      <c r="L10737" t="s">
        <v>78017</v>
      </c>
    </row>
    <row r="10738" spans="1:12" x14ac:dyDescent="0.15">
      <c r="A10738" t="s">
        <v>12</v>
      </c>
      <c r="B10738">
        <v>2950734</v>
      </c>
      <c r="C10738">
        <v>2950754</v>
      </c>
      <c r="D10738" t="s">
        <v>35651</v>
      </c>
      <c r="E10738" t="s">
        <v>90</v>
      </c>
      <c r="F10738" t="s">
        <v>15</v>
      </c>
      <c r="G10738" t="s">
        <v>36</v>
      </c>
      <c r="H10738">
        <v>15</v>
      </c>
      <c r="I10738" t="s">
        <v>35652</v>
      </c>
      <c r="J10738" t="s">
        <v>35653</v>
      </c>
      <c r="K10738" t="s">
        <v>35654</v>
      </c>
      <c r="L10738" t="s">
        <v>77970</v>
      </c>
    </row>
    <row r="10739" spans="1:12" x14ac:dyDescent="0.15">
      <c r="A10739" t="s">
        <v>12</v>
      </c>
      <c r="B10739">
        <v>2950766</v>
      </c>
      <c r="C10739">
        <v>2950786</v>
      </c>
      <c r="D10739" t="s">
        <v>35651</v>
      </c>
      <c r="E10739" t="s">
        <v>90</v>
      </c>
      <c r="F10739" t="s">
        <v>15</v>
      </c>
      <c r="G10739" t="s">
        <v>23</v>
      </c>
      <c r="H10739">
        <v>47</v>
      </c>
      <c r="I10739" t="s">
        <v>35655</v>
      </c>
      <c r="J10739" t="s">
        <v>35656</v>
      </c>
      <c r="K10739" t="s">
        <v>35657</v>
      </c>
      <c r="L10739" t="s">
        <v>77932</v>
      </c>
    </row>
    <row r="10740" spans="1:12" x14ac:dyDescent="0.15">
      <c r="A10740" t="s">
        <v>12</v>
      </c>
      <c r="B10740">
        <v>2950814</v>
      </c>
      <c r="C10740">
        <v>2950834</v>
      </c>
      <c r="D10740" t="s">
        <v>35651</v>
      </c>
      <c r="E10740" t="s">
        <v>90</v>
      </c>
      <c r="F10740" t="s">
        <v>15</v>
      </c>
      <c r="G10740" t="s">
        <v>23</v>
      </c>
      <c r="H10740">
        <v>95</v>
      </c>
      <c r="I10740" t="s">
        <v>35658</v>
      </c>
      <c r="J10740" t="s">
        <v>35659</v>
      </c>
      <c r="K10740" t="s">
        <v>35660</v>
      </c>
      <c r="L10740" t="s">
        <v>77920</v>
      </c>
    </row>
    <row r="10741" spans="1:12" x14ac:dyDescent="0.15">
      <c r="A10741" t="s">
        <v>12</v>
      </c>
      <c r="B10741">
        <v>2950858</v>
      </c>
      <c r="C10741">
        <v>2950878</v>
      </c>
      <c r="D10741" t="s">
        <v>35651</v>
      </c>
      <c r="E10741" t="s">
        <v>90</v>
      </c>
      <c r="F10741" t="s">
        <v>15</v>
      </c>
      <c r="G10741" t="s">
        <v>36</v>
      </c>
      <c r="H10741">
        <v>139</v>
      </c>
      <c r="I10741" t="s">
        <v>35661</v>
      </c>
      <c r="J10741" t="s">
        <v>35662</v>
      </c>
      <c r="K10741" t="s">
        <v>35663</v>
      </c>
      <c r="L10741" t="s">
        <v>78029</v>
      </c>
    </row>
    <row r="10742" spans="1:12" x14ac:dyDescent="0.15">
      <c r="A10742" t="s">
        <v>12</v>
      </c>
      <c r="B10742">
        <v>2952052</v>
      </c>
      <c r="C10742">
        <v>2952072</v>
      </c>
      <c r="D10742" t="s">
        <v>35664</v>
      </c>
      <c r="E10742" t="s">
        <v>35665</v>
      </c>
      <c r="F10742" t="s">
        <v>76</v>
      </c>
      <c r="G10742" t="s">
        <v>32</v>
      </c>
      <c r="H10742">
        <v>1</v>
      </c>
      <c r="I10742" t="s">
        <v>35666</v>
      </c>
      <c r="J10742" t="s">
        <v>35667</v>
      </c>
      <c r="K10742" t="s">
        <v>35668</v>
      </c>
      <c r="L10742" t="s">
        <v>77917</v>
      </c>
    </row>
    <row r="10743" spans="1:12" x14ac:dyDescent="0.15">
      <c r="A10743" t="s">
        <v>12</v>
      </c>
      <c r="B10743">
        <v>2952013</v>
      </c>
      <c r="C10743">
        <v>2952033</v>
      </c>
      <c r="D10743" t="s">
        <v>35664</v>
      </c>
      <c r="E10743" t="s">
        <v>35665</v>
      </c>
      <c r="F10743" t="s">
        <v>76</v>
      </c>
      <c r="G10743" t="s">
        <v>36</v>
      </c>
      <c r="H10743">
        <v>40</v>
      </c>
      <c r="I10743" t="s">
        <v>35669</v>
      </c>
      <c r="J10743" t="s">
        <v>35670</v>
      </c>
      <c r="K10743" t="s">
        <v>35671</v>
      </c>
      <c r="L10743" t="s">
        <v>77952</v>
      </c>
    </row>
    <row r="10744" spans="1:12" x14ac:dyDescent="0.15">
      <c r="A10744" t="s">
        <v>12</v>
      </c>
      <c r="B10744">
        <v>2951976</v>
      </c>
      <c r="C10744">
        <v>2951996</v>
      </c>
      <c r="D10744" t="s">
        <v>35664</v>
      </c>
      <c r="E10744" t="s">
        <v>35665</v>
      </c>
      <c r="F10744" t="s">
        <v>76</v>
      </c>
      <c r="G10744" t="s">
        <v>32</v>
      </c>
      <c r="H10744">
        <v>77</v>
      </c>
      <c r="I10744" t="s">
        <v>35672</v>
      </c>
      <c r="J10744" t="s">
        <v>35673</v>
      </c>
      <c r="K10744" t="s">
        <v>35674</v>
      </c>
      <c r="L10744" t="s">
        <v>77960</v>
      </c>
    </row>
    <row r="10745" spans="1:12" x14ac:dyDescent="0.15">
      <c r="A10745" t="s">
        <v>12</v>
      </c>
      <c r="B10745">
        <v>2951947</v>
      </c>
      <c r="C10745">
        <v>2951967</v>
      </c>
      <c r="D10745" t="s">
        <v>35664</v>
      </c>
      <c r="E10745" t="s">
        <v>35665</v>
      </c>
      <c r="F10745" t="s">
        <v>76</v>
      </c>
      <c r="G10745" t="s">
        <v>32</v>
      </c>
      <c r="H10745">
        <v>106</v>
      </c>
      <c r="I10745" t="s">
        <v>35675</v>
      </c>
      <c r="J10745" t="s">
        <v>35676</v>
      </c>
      <c r="K10745" t="s">
        <v>35677</v>
      </c>
      <c r="L10745" t="s">
        <v>77914</v>
      </c>
    </row>
    <row r="10746" spans="1:12" x14ac:dyDescent="0.15">
      <c r="A10746" t="s">
        <v>12</v>
      </c>
      <c r="B10746">
        <v>2952224</v>
      </c>
      <c r="C10746">
        <v>2952244</v>
      </c>
      <c r="D10746" t="s">
        <v>35678</v>
      </c>
      <c r="E10746" t="s">
        <v>90</v>
      </c>
      <c r="F10746" t="s">
        <v>15</v>
      </c>
      <c r="G10746" t="s">
        <v>32</v>
      </c>
      <c r="H10746">
        <v>7</v>
      </c>
      <c r="I10746" t="s">
        <v>35679</v>
      </c>
      <c r="J10746" t="s">
        <v>35680</v>
      </c>
      <c r="K10746" t="s">
        <v>35681</v>
      </c>
      <c r="L10746" t="s">
        <v>77909</v>
      </c>
    </row>
    <row r="10747" spans="1:12" x14ac:dyDescent="0.15">
      <c r="A10747" t="s">
        <v>12</v>
      </c>
      <c r="B10747">
        <v>2952248</v>
      </c>
      <c r="C10747">
        <v>2952268</v>
      </c>
      <c r="D10747" t="s">
        <v>35678</v>
      </c>
      <c r="E10747" t="s">
        <v>90</v>
      </c>
      <c r="F10747" t="s">
        <v>15</v>
      </c>
      <c r="G10747" t="s">
        <v>16</v>
      </c>
      <c r="H10747">
        <v>31</v>
      </c>
      <c r="I10747" t="s">
        <v>35682</v>
      </c>
      <c r="J10747" t="s">
        <v>35683</v>
      </c>
      <c r="K10747" t="s">
        <v>35684</v>
      </c>
      <c r="L10747" t="s">
        <v>77910</v>
      </c>
    </row>
    <row r="10748" spans="1:12" x14ac:dyDescent="0.15">
      <c r="A10748" t="s">
        <v>12</v>
      </c>
      <c r="B10748">
        <v>2952275</v>
      </c>
      <c r="C10748">
        <v>2952295</v>
      </c>
      <c r="D10748" t="s">
        <v>35678</v>
      </c>
      <c r="E10748" t="s">
        <v>90</v>
      </c>
      <c r="F10748" t="s">
        <v>15</v>
      </c>
      <c r="G10748" t="s">
        <v>23</v>
      </c>
      <c r="H10748">
        <v>58</v>
      </c>
      <c r="I10748" t="s">
        <v>35685</v>
      </c>
      <c r="J10748" t="s">
        <v>35686</v>
      </c>
      <c r="K10748" t="s">
        <v>35687</v>
      </c>
      <c r="L10748" t="s">
        <v>77911</v>
      </c>
    </row>
    <row r="10749" spans="1:12" x14ac:dyDescent="0.15">
      <c r="A10749" t="s">
        <v>12</v>
      </c>
      <c r="B10749">
        <v>2952299</v>
      </c>
      <c r="C10749">
        <v>2952319</v>
      </c>
      <c r="D10749" t="s">
        <v>35678</v>
      </c>
      <c r="E10749" t="s">
        <v>90</v>
      </c>
      <c r="F10749" t="s">
        <v>15</v>
      </c>
      <c r="G10749" t="s">
        <v>32</v>
      </c>
      <c r="H10749">
        <v>82</v>
      </c>
      <c r="I10749" t="s">
        <v>35688</v>
      </c>
      <c r="J10749" t="s">
        <v>35689</v>
      </c>
      <c r="K10749" t="s">
        <v>35690</v>
      </c>
      <c r="L10749" t="s">
        <v>78011</v>
      </c>
    </row>
    <row r="10750" spans="1:12" x14ac:dyDescent="0.15">
      <c r="A10750" t="s">
        <v>12</v>
      </c>
      <c r="B10750">
        <v>2953065</v>
      </c>
      <c r="C10750">
        <v>2953085</v>
      </c>
      <c r="D10750" t="s">
        <v>35691</v>
      </c>
      <c r="E10750" t="s">
        <v>90</v>
      </c>
      <c r="F10750" t="s">
        <v>15</v>
      </c>
      <c r="G10750" t="s">
        <v>32</v>
      </c>
      <c r="H10750">
        <v>1</v>
      </c>
      <c r="I10750" t="s">
        <v>35692</v>
      </c>
      <c r="J10750" t="s">
        <v>35693</v>
      </c>
      <c r="K10750" t="s">
        <v>35694</v>
      </c>
      <c r="L10750" t="s">
        <v>77917</v>
      </c>
    </row>
    <row r="10751" spans="1:12" x14ac:dyDescent="0.15">
      <c r="A10751" t="s">
        <v>12</v>
      </c>
      <c r="B10751">
        <v>2953090</v>
      </c>
      <c r="C10751">
        <v>2953110</v>
      </c>
      <c r="D10751" t="s">
        <v>35691</v>
      </c>
      <c r="E10751" t="s">
        <v>90</v>
      </c>
      <c r="F10751" t="s">
        <v>15</v>
      </c>
      <c r="G10751" t="s">
        <v>16</v>
      </c>
      <c r="H10751">
        <v>26</v>
      </c>
      <c r="I10751" t="s">
        <v>35695</v>
      </c>
      <c r="J10751" t="s">
        <v>35696</v>
      </c>
      <c r="K10751" t="s">
        <v>35697</v>
      </c>
      <c r="L10751" t="s">
        <v>78002</v>
      </c>
    </row>
    <row r="10752" spans="1:12" x14ac:dyDescent="0.15">
      <c r="A10752" t="s">
        <v>12</v>
      </c>
      <c r="B10752">
        <v>2953117</v>
      </c>
      <c r="C10752">
        <v>2953137</v>
      </c>
      <c r="D10752" t="s">
        <v>35691</v>
      </c>
      <c r="E10752" t="s">
        <v>90</v>
      </c>
      <c r="F10752" t="s">
        <v>15</v>
      </c>
      <c r="G10752" t="s">
        <v>23</v>
      </c>
      <c r="H10752">
        <v>53</v>
      </c>
      <c r="I10752" t="s">
        <v>35698</v>
      </c>
      <c r="J10752" t="s">
        <v>35699</v>
      </c>
      <c r="K10752" t="s">
        <v>35700</v>
      </c>
      <c r="L10752" t="s">
        <v>77922</v>
      </c>
    </row>
    <row r="10753" spans="1:12" x14ac:dyDescent="0.15">
      <c r="A10753" t="s">
        <v>12</v>
      </c>
      <c r="B10753">
        <v>2953144</v>
      </c>
      <c r="C10753">
        <v>2953164</v>
      </c>
      <c r="D10753" t="s">
        <v>35691</v>
      </c>
      <c r="E10753" t="s">
        <v>90</v>
      </c>
      <c r="F10753" t="s">
        <v>15</v>
      </c>
      <c r="G10753" t="s">
        <v>32</v>
      </c>
      <c r="H10753">
        <v>80</v>
      </c>
      <c r="I10753" t="s">
        <v>35701</v>
      </c>
      <c r="J10753" t="s">
        <v>35702</v>
      </c>
      <c r="K10753" t="s">
        <v>35703</v>
      </c>
      <c r="L10753" t="s">
        <v>77940</v>
      </c>
    </row>
    <row r="10754" spans="1:12" x14ac:dyDescent="0.15">
      <c r="A10754" t="s">
        <v>12</v>
      </c>
      <c r="B10754">
        <v>2954822</v>
      </c>
      <c r="C10754">
        <v>2954842</v>
      </c>
      <c r="D10754" t="s">
        <v>35704</v>
      </c>
      <c r="E10754" t="s">
        <v>90</v>
      </c>
      <c r="F10754" t="s">
        <v>15</v>
      </c>
      <c r="G10754" t="s">
        <v>23</v>
      </c>
      <c r="H10754">
        <v>22</v>
      </c>
      <c r="I10754" t="s">
        <v>35705</v>
      </c>
      <c r="J10754" t="s">
        <v>35706</v>
      </c>
      <c r="K10754" t="s">
        <v>35707</v>
      </c>
      <c r="L10754" t="s">
        <v>77948</v>
      </c>
    </row>
    <row r="10755" spans="1:12" x14ac:dyDescent="0.15">
      <c r="A10755" t="s">
        <v>12</v>
      </c>
      <c r="B10755">
        <v>2954847</v>
      </c>
      <c r="C10755">
        <v>2954867</v>
      </c>
      <c r="D10755" t="s">
        <v>35704</v>
      </c>
      <c r="E10755" t="s">
        <v>90</v>
      </c>
      <c r="F10755" t="s">
        <v>15</v>
      </c>
      <c r="G10755" t="s">
        <v>23</v>
      </c>
      <c r="H10755">
        <v>47</v>
      </c>
      <c r="I10755" t="s">
        <v>35708</v>
      </c>
      <c r="J10755" t="s">
        <v>35709</v>
      </c>
      <c r="K10755" t="s">
        <v>35710</v>
      </c>
      <c r="L10755" t="s">
        <v>77932</v>
      </c>
    </row>
    <row r="10756" spans="1:12" x14ac:dyDescent="0.15">
      <c r="A10756" t="s">
        <v>12</v>
      </c>
      <c r="B10756">
        <v>2954885</v>
      </c>
      <c r="C10756">
        <v>2954905</v>
      </c>
      <c r="D10756" t="s">
        <v>35704</v>
      </c>
      <c r="E10756" t="s">
        <v>90</v>
      </c>
      <c r="F10756" t="s">
        <v>15</v>
      </c>
      <c r="G10756" t="s">
        <v>36</v>
      </c>
      <c r="H10756">
        <v>85</v>
      </c>
      <c r="I10756" t="s">
        <v>35711</v>
      </c>
      <c r="J10756" t="s">
        <v>35712</v>
      </c>
      <c r="K10756" t="s">
        <v>35713</v>
      </c>
      <c r="L10756" t="s">
        <v>77972</v>
      </c>
    </row>
    <row r="10757" spans="1:12" x14ac:dyDescent="0.15">
      <c r="A10757" t="s">
        <v>12</v>
      </c>
      <c r="B10757">
        <v>2954913</v>
      </c>
      <c r="C10757">
        <v>2954933</v>
      </c>
      <c r="D10757" t="s">
        <v>35704</v>
      </c>
      <c r="E10757" t="s">
        <v>90</v>
      </c>
      <c r="F10757" t="s">
        <v>15</v>
      </c>
      <c r="G10757" t="s">
        <v>16</v>
      </c>
      <c r="H10757">
        <v>113</v>
      </c>
      <c r="I10757" t="s">
        <v>35714</v>
      </c>
      <c r="J10757" t="s">
        <v>35715</v>
      </c>
      <c r="K10757" t="s">
        <v>35716</v>
      </c>
      <c r="L10757" t="s">
        <v>77986</v>
      </c>
    </row>
    <row r="10758" spans="1:12" x14ac:dyDescent="0.15">
      <c r="A10758" t="s">
        <v>12</v>
      </c>
      <c r="B10758">
        <v>2958610</v>
      </c>
      <c r="C10758">
        <v>2958630</v>
      </c>
      <c r="D10758" t="s">
        <v>35717</v>
      </c>
      <c r="E10758" t="s">
        <v>90</v>
      </c>
      <c r="F10758" t="s">
        <v>15</v>
      </c>
      <c r="G10758" t="s">
        <v>16</v>
      </c>
      <c r="H10758">
        <v>10</v>
      </c>
      <c r="I10758" t="s">
        <v>35718</v>
      </c>
      <c r="J10758" t="s">
        <v>35719</v>
      </c>
      <c r="K10758" t="s">
        <v>35720</v>
      </c>
      <c r="L10758" t="s">
        <v>78001</v>
      </c>
    </row>
    <row r="10759" spans="1:12" x14ac:dyDescent="0.15">
      <c r="A10759" t="s">
        <v>12</v>
      </c>
      <c r="B10759">
        <v>2958651</v>
      </c>
      <c r="C10759">
        <v>2958671</v>
      </c>
      <c r="D10759" t="s">
        <v>35717</v>
      </c>
      <c r="E10759" t="s">
        <v>90</v>
      </c>
      <c r="F10759" t="s">
        <v>15</v>
      </c>
      <c r="G10759" t="s">
        <v>36</v>
      </c>
      <c r="H10759">
        <v>51</v>
      </c>
      <c r="I10759" t="s">
        <v>35721</v>
      </c>
      <c r="J10759" t="s">
        <v>35722</v>
      </c>
      <c r="K10759" t="s">
        <v>35723</v>
      </c>
      <c r="L10759" t="s">
        <v>78023</v>
      </c>
    </row>
    <row r="10760" spans="1:12" x14ac:dyDescent="0.15">
      <c r="A10760" t="s">
        <v>12</v>
      </c>
      <c r="B10760">
        <v>2958671</v>
      </c>
      <c r="C10760">
        <v>2958691</v>
      </c>
      <c r="D10760" t="s">
        <v>35717</v>
      </c>
      <c r="E10760" t="s">
        <v>90</v>
      </c>
      <c r="F10760" t="s">
        <v>15</v>
      </c>
      <c r="G10760" t="s">
        <v>32</v>
      </c>
      <c r="H10760">
        <v>71</v>
      </c>
      <c r="I10760" t="s">
        <v>35724</v>
      </c>
      <c r="J10760" t="s">
        <v>35725</v>
      </c>
      <c r="K10760" t="s">
        <v>35726</v>
      </c>
      <c r="L10760" t="s">
        <v>77969</v>
      </c>
    </row>
    <row r="10761" spans="1:12" x14ac:dyDescent="0.15">
      <c r="A10761" t="s">
        <v>12</v>
      </c>
      <c r="B10761">
        <v>2958692</v>
      </c>
      <c r="C10761">
        <v>2958712</v>
      </c>
      <c r="D10761" t="s">
        <v>35717</v>
      </c>
      <c r="E10761" t="s">
        <v>90</v>
      </c>
      <c r="F10761" t="s">
        <v>15</v>
      </c>
      <c r="G10761" t="s">
        <v>32</v>
      </c>
      <c r="H10761">
        <v>92</v>
      </c>
      <c r="I10761" t="s">
        <v>35727</v>
      </c>
      <c r="J10761" t="s">
        <v>35728</v>
      </c>
      <c r="K10761" t="s">
        <v>35729</v>
      </c>
      <c r="L10761" t="s">
        <v>78032</v>
      </c>
    </row>
    <row r="10762" spans="1:12" x14ac:dyDescent="0.15">
      <c r="A10762" t="s">
        <v>12</v>
      </c>
      <c r="B10762">
        <v>2959356</v>
      </c>
      <c r="C10762">
        <v>2959376</v>
      </c>
      <c r="D10762" t="s">
        <v>35730</v>
      </c>
      <c r="E10762" t="s">
        <v>90</v>
      </c>
      <c r="F10762" t="s">
        <v>15</v>
      </c>
      <c r="G10762" t="s">
        <v>32</v>
      </c>
      <c r="H10762">
        <v>31</v>
      </c>
      <c r="I10762" t="s">
        <v>35731</v>
      </c>
      <c r="J10762" t="s">
        <v>35732</v>
      </c>
      <c r="K10762" t="s">
        <v>35733</v>
      </c>
      <c r="L10762" t="s">
        <v>77910</v>
      </c>
    </row>
    <row r="10763" spans="1:12" x14ac:dyDescent="0.15">
      <c r="A10763" t="s">
        <v>12</v>
      </c>
      <c r="B10763">
        <v>2959384</v>
      </c>
      <c r="C10763">
        <v>2959404</v>
      </c>
      <c r="D10763" t="s">
        <v>35730</v>
      </c>
      <c r="E10763" t="s">
        <v>90</v>
      </c>
      <c r="F10763" t="s">
        <v>15</v>
      </c>
      <c r="G10763" t="s">
        <v>16</v>
      </c>
      <c r="H10763">
        <v>59</v>
      </c>
      <c r="I10763" t="s">
        <v>35734</v>
      </c>
      <c r="J10763" t="s">
        <v>35735</v>
      </c>
      <c r="K10763" t="s">
        <v>35736</v>
      </c>
      <c r="L10763" t="s">
        <v>78009</v>
      </c>
    </row>
    <row r="10764" spans="1:12" x14ac:dyDescent="0.15">
      <c r="A10764" t="s">
        <v>12</v>
      </c>
      <c r="B10764">
        <v>2959406</v>
      </c>
      <c r="C10764">
        <v>2959426</v>
      </c>
      <c r="D10764" t="s">
        <v>35730</v>
      </c>
      <c r="E10764" t="s">
        <v>90</v>
      </c>
      <c r="F10764" t="s">
        <v>15</v>
      </c>
      <c r="G10764" t="s">
        <v>16</v>
      </c>
      <c r="H10764">
        <v>81</v>
      </c>
      <c r="I10764" t="s">
        <v>35737</v>
      </c>
      <c r="J10764" t="s">
        <v>35738</v>
      </c>
      <c r="K10764" t="s">
        <v>35739</v>
      </c>
      <c r="L10764" t="s">
        <v>78019</v>
      </c>
    </row>
    <row r="10765" spans="1:12" x14ac:dyDescent="0.15">
      <c r="A10765" t="s">
        <v>12</v>
      </c>
      <c r="B10765">
        <v>2959444</v>
      </c>
      <c r="C10765">
        <v>2959464</v>
      </c>
      <c r="D10765" t="s">
        <v>35730</v>
      </c>
      <c r="E10765" t="s">
        <v>90</v>
      </c>
      <c r="F10765" t="s">
        <v>15</v>
      </c>
      <c r="G10765" t="s">
        <v>32</v>
      </c>
      <c r="H10765">
        <v>119</v>
      </c>
      <c r="I10765" t="s">
        <v>35740</v>
      </c>
      <c r="J10765" t="s">
        <v>35741</v>
      </c>
      <c r="K10765" t="s">
        <v>35742</v>
      </c>
      <c r="L10765" t="s">
        <v>78058</v>
      </c>
    </row>
    <row r="10766" spans="1:12" x14ac:dyDescent="0.15">
      <c r="A10766" t="s">
        <v>12</v>
      </c>
      <c r="B10766">
        <v>2961141</v>
      </c>
      <c r="C10766">
        <v>2961161</v>
      </c>
      <c r="D10766" t="s">
        <v>35743</v>
      </c>
      <c r="E10766" t="s">
        <v>90</v>
      </c>
      <c r="F10766" t="s">
        <v>15</v>
      </c>
      <c r="G10766" t="s">
        <v>23</v>
      </c>
      <c r="H10766">
        <v>20</v>
      </c>
      <c r="I10766" t="s">
        <v>35744</v>
      </c>
      <c r="J10766" t="s">
        <v>35745</v>
      </c>
      <c r="K10766" t="s">
        <v>35746</v>
      </c>
      <c r="L10766" t="s">
        <v>77968</v>
      </c>
    </row>
    <row r="10767" spans="1:12" x14ac:dyDescent="0.15">
      <c r="A10767" t="s">
        <v>12</v>
      </c>
      <c r="B10767">
        <v>2961161</v>
      </c>
      <c r="C10767">
        <v>2961181</v>
      </c>
      <c r="D10767" t="s">
        <v>35743</v>
      </c>
      <c r="E10767" t="s">
        <v>90</v>
      </c>
      <c r="F10767" t="s">
        <v>15</v>
      </c>
      <c r="G10767" t="s">
        <v>32</v>
      </c>
      <c r="H10767">
        <v>40</v>
      </c>
      <c r="I10767" t="s">
        <v>35747</v>
      </c>
      <c r="J10767" t="s">
        <v>35748</v>
      </c>
      <c r="K10767" t="s">
        <v>35749</v>
      </c>
      <c r="L10767" t="s">
        <v>77952</v>
      </c>
    </row>
    <row r="10768" spans="1:12" x14ac:dyDescent="0.15">
      <c r="A10768" t="s">
        <v>12</v>
      </c>
      <c r="B10768">
        <v>2961213</v>
      </c>
      <c r="C10768">
        <v>2961233</v>
      </c>
      <c r="D10768" t="s">
        <v>35743</v>
      </c>
      <c r="E10768" t="s">
        <v>90</v>
      </c>
      <c r="F10768" t="s">
        <v>15</v>
      </c>
      <c r="G10768" t="s">
        <v>23</v>
      </c>
      <c r="H10768">
        <v>92</v>
      </c>
      <c r="I10768" t="s">
        <v>35750</v>
      </c>
      <c r="J10768" t="s">
        <v>35751</v>
      </c>
      <c r="K10768" t="s">
        <v>35752</v>
      </c>
      <c r="L10768" t="s">
        <v>78032</v>
      </c>
    </row>
    <row r="10769" spans="1:12" x14ac:dyDescent="0.15">
      <c r="A10769" t="s">
        <v>12</v>
      </c>
      <c r="B10769">
        <v>2961250</v>
      </c>
      <c r="C10769">
        <v>2961270</v>
      </c>
      <c r="D10769" t="s">
        <v>35743</v>
      </c>
      <c r="E10769" t="s">
        <v>90</v>
      </c>
      <c r="F10769" t="s">
        <v>15</v>
      </c>
      <c r="G10769" t="s">
        <v>36</v>
      </c>
      <c r="H10769">
        <v>129</v>
      </c>
      <c r="I10769" t="s">
        <v>35753</v>
      </c>
      <c r="J10769" t="s">
        <v>35754</v>
      </c>
      <c r="K10769" t="s">
        <v>35755</v>
      </c>
      <c r="L10769" t="s">
        <v>77988</v>
      </c>
    </row>
    <row r="10770" spans="1:12" x14ac:dyDescent="0.15">
      <c r="A10770" t="s">
        <v>12</v>
      </c>
      <c r="B10770">
        <v>2962449</v>
      </c>
      <c r="C10770">
        <v>2962469</v>
      </c>
      <c r="D10770" t="s">
        <v>35756</v>
      </c>
      <c r="E10770" t="s">
        <v>90</v>
      </c>
      <c r="F10770" t="s">
        <v>15</v>
      </c>
      <c r="G10770" t="s">
        <v>36</v>
      </c>
      <c r="H10770">
        <v>22</v>
      </c>
      <c r="I10770" t="s">
        <v>35757</v>
      </c>
      <c r="J10770" t="s">
        <v>35758</v>
      </c>
      <c r="K10770" t="s">
        <v>35759</v>
      </c>
      <c r="L10770" t="s">
        <v>77948</v>
      </c>
    </row>
    <row r="10771" spans="1:12" x14ac:dyDescent="0.15">
      <c r="A10771" t="s">
        <v>12</v>
      </c>
      <c r="B10771">
        <v>2962471</v>
      </c>
      <c r="C10771">
        <v>2962491</v>
      </c>
      <c r="D10771" t="s">
        <v>35756</v>
      </c>
      <c r="E10771" t="s">
        <v>90</v>
      </c>
      <c r="F10771" t="s">
        <v>15</v>
      </c>
      <c r="G10771" t="s">
        <v>16</v>
      </c>
      <c r="H10771">
        <v>44</v>
      </c>
      <c r="I10771" t="s">
        <v>35760</v>
      </c>
      <c r="J10771" t="s">
        <v>35761</v>
      </c>
      <c r="K10771" t="s">
        <v>35762</v>
      </c>
      <c r="L10771" t="s">
        <v>78016</v>
      </c>
    </row>
    <row r="10772" spans="1:12" x14ac:dyDescent="0.15">
      <c r="A10772" t="s">
        <v>12</v>
      </c>
      <c r="B10772">
        <v>2962500</v>
      </c>
      <c r="C10772">
        <v>2962520</v>
      </c>
      <c r="D10772" t="s">
        <v>35756</v>
      </c>
      <c r="E10772" t="s">
        <v>90</v>
      </c>
      <c r="F10772" t="s">
        <v>15</v>
      </c>
      <c r="G10772" t="s">
        <v>16</v>
      </c>
      <c r="H10772">
        <v>73</v>
      </c>
      <c r="I10772" t="s">
        <v>35763</v>
      </c>
      <c r="J10772" t="s">
        <v>35764</v>
      </c>
      <c r="K10772" t="s">
        <v>35765</v>
      </c>
      <c r="L10772" t="s">
        <v>77926</v>
      </c>
    </row>
    <row r="10773" spans="1:12" x14ac:dyDescent="0.15">
      <c r="A10773" t="s">
        <v>12</v>
      </c>
      <c r="B10773">
        <v>2962531</v>
      </c>
      <c r="C10773">
        <v>2962551</v>
      </c>
      <c r="D10773" t="s">
        <v>35756</v>
      </c>
      <c r="E10773" t="s">
        <v>90</v>
      </c>
      <c r="F10773" t="s">
        <v>15</v>
      </c>
      <c r="G10773" t="s">
        <v>23</v>
      </c>
      <c r="H10773">
        <v>104</v>
      </c>
      <c r="I10773" t="s">
        <v>35766</v>
      </c>
      <c r="J10773" t="s">
        <v>35767</v>
      </c>
      <c r="K10773" t="s">
        <v>35768</v>
      </c>
      <c r="L10773" t="s">
        <v>77963</v>
      </c>
    </row>
    <row r="10774" spans="1:12" x14ac:dyDescent="0.15">
      <c r="A10774" t="s">
        <v>12</v>
      </c>
      <c r="B10774">
        <v>2962891</v>
      </c>
      <c r="C10774">
        <v>2962911</v>
      </c>
      <c r="D10774" t="s">
        <v>35769</v>
      </c>
      <c r="E10774" t="s">
        <v>90</v>
      </c>
      <c r="F10774" t="s">
        <v>15</v>
      </c>
      <c r="G10774" t="s">
        <v>36</v>
      </c>
      <c r="H10774">
        <v>0</v>
      </c>
      <c r="I10774" t="s">
        <v>35770</v>
      </c>
      <c r="J10774" t="s">
        <v>35771</v>
      </c>
      <c r="K10774" t="s">
        <v>35772</v>
      </c>
      <c r="L10774" t="s">
        <v>77980</v>
      </c>
    </row>
    <row r="10775" spans="1:12" x14ac:dyDescent="0.15">
      <c r="A10775" t="s">
        <v>12</v>
      </c>
      <c r="B10775">
        <v>2962913</v>
      </c>
      <c r="C10775">
        <v>2962933</v>
      </c>
      <c r="D10775" t="s">
        <v>35769</v>
      </c>
      <c r="E10775" t="s">
        <v>90</v>
      </c>
      <c r="F10775" t="s">
        <v>15</v>
      </c>
      <c r="G10775" t="s">
        <v>23</v>
      </c>
      <c r="H10775">
        <v>22</v>
      </c>
      <c r="I10775" t="s">
        <v>35773</v>
      </c>
      <c r="J10775" t="s">
        <v>35774</v>
      </c>
      <c r="K10775" t="s">
        <v>35775</v>
      </c>
      <c r="L10775" t="s">
        <v>77948</v>
      </c>
    </row>
    <row r="10776" spans="1:12" x14ac:dyDescent="0.15">
      <c r="A10776" t="s">
        <v>12</v>
      </c>
      <c r="B10776">
        <v>2962934</v>
      </c>
      <c r="C10776">
        <v>2962954</v>
      </c>
      <c r="D10776" t="s">
        <v>35769</v>
      </c>
      <c r="E10776" t="s">
        <v>90</v>
      </c>
      <c r="F10776" t="s">
        <v>15</v>
      </c>
      <c r="G10776" t="s">
        <v>36</v>
      </c>
      <c r="H10776">
        <v>43</v>
      </c>
      <c r="I10776" t="s">
        <v>35776</v>
      </c>
      <c r="J10776" t="s">
        <v>35777</v>
      </c>
      <c r="K10776" t="s">
        <v>35778</v>
      </c>
      <c r="L10776" t="s">
        <v>77942</v>
      </c>
    </row>
    <row r="10777" spans="1:12" x14ac:dyDescent="0.15">
      <c r="A10777" t="s">
        <v>12</v>
      </c>
      <c r="B10777">
        <v>2962959</v>
      </c>
      <c r="C10777">
        <v>2962979</v>
      </c>
      <c r="D10777" t="s">
        <v>35769</v>
      </c>
      <c r="E10777" t="s">
        <v>90</v>
      </c>
      <c r="F10777" t="s">
        <v>15</v>
      </c>
      <c r="G10777" t="s">
        <v>23</v>
      </c>
      <c r="H10777">
        <v>68</v>
      </c>
      <c r="I10777" t="s">
        <v>35779</v>
      </c>
      <c r="J10777" t="s">
        <v>35780</v>
      </c>
      <c r="K10777" t="s">
        <v>35781</v>
      </c>
      <c r="L10777" t="s">
        <v>77962</v>
      </c>
    </row>
    <row r="10778" spans="1:12" x14ac:dyDescent="0.15">
      <c r="A10778" t="s">
        <v>12</v>
      </c>
      <c r="B10778">
        <v>2963538</v>
      </c>
      <c r="C10778">
        <v>2963558</v>
      </c>
      <c r="D10778" t="s">
        <v>35782</v>
      </c>
      <c r="E10778" t="s">
        <v>90</v>
      </c>
      <c r="F10778" t="s">
        <v>15</v>
      </c>
      <c r="G10778" t="s">
        <v>23</v>
      </c>
      <c r="H10778">
        <v>16</v>
      </c>
      <c r="I10778" t="s">
        <v>35783</v>
      </c>
      <c r="J10778" t="s">
        <v>35784</v>
      </c>
      <c r="K10778" t="s">
        <v>35785</v>
      </c>
      <c r="L10778" t="s">
        <v>77905</v>
      </c>
    </row>
    <row r="10779" spans="1:12" x14ac:dyDescent="0.15">
      <c r="A10779" t="s">
        <v>12</v>
      </c>
      <c r="B10779">
        <v>2963599</v>
      </c>
      <c r="C10779">
        <v>2963619</v>
      </c>
      <c r="D10779" t="s">
        <v>35782</v>
      </c>
      <c r="E10779" t="s">
        <v>90</v>
      </c>
      <c r="F10779" t="s">
        <v>15</v>
      </c>
      <c r="G10779" t="s">
        <v>23</v>
      </c>
      <c r="H10779">
        <v>77</v>
      </c>
      <c r="I10779" t="s">
        <v>35786</v>
      </c>
      <c r="J10779" t="s">
        <v>35787</v>
      </c>
      <c r="K10779" t="s">
        <v>35788</v>
      </c>
      <c r="L10779" t="s">
        <v>77960</v>
      </c>
    </row>
    <row r="10780" spans="1:12" x14ac:dyDescent="0.15">
      <c r="A10780" t="s">
        <v>12</v>
      </c>
      <c r="B10780">
        <v>2963619</v>
      </c>
      <c r="C10780">
        <v>2963639</v>
      </c>
      <c r="D10780" t="s">
        <v>35782</v>
      </c>
      <c r="E10780" t="s">
        <v>90</v>
      </c>
      <c r="F10780" t="s">
        <v>15</v>
      </c>
      <c r="G10780" t="s">
        <v>16</v>
      </c>
      <c r="H10780">
        <v>97</v>
      </c>
      <c r="I10780" t="s">
        <v>35789</v>
      </c>
      <c r="J10780" t="s">
        <v>35790</v>
      </c>
      <c r="K10780" t="s">
        <v>35791</v>
      </c>
      <c r="L10780" t="s">
        <v>78010</v>
      </c>
    </row>
    <row r="10781" spans="1:12" x14ac:dyDescent="0.15">
      <c r="A10781" t="s">
        <v>12</v>
      </c>
      <c r="B10781">
        <v>2963644</v>
      </c>
      <c r="C10781">
        <v>2963664</v>
      </c>
      <c r="D10781" t="s">
        <v>35782</v>
      </c>
      <c r="E10781" t="s">
        <v>90</v>
      </c>
      <c r="F10781" t="s">
        <v>15</v>
      </c>
      <c r="G10781" t="s">
        <v>23</v>
      </c>
      <c r="H10781">
        <v>122</v>
      </c>
      <c r="I10781" t="s">
        <v>35792</v>
      </c>
      <c r="J10781" t="s">
        <v>35793</v>
      </c>
      <c r="K10781" t="s">
        <v>35794</v>
      </c>
      <c r="L10781" t="s">
        <v>78033</v>
      </c>
    </row>
    <row r="10782" spans="1:12" x14ac:dyDescent="0.15">
      <c r="A10782" t="s">
        <v>12</v>
      </c>
      <c r="B10782">
        <v>2965654</v>
      </c>
      <c r="C10782">
        <v>2965674</v>
      </c>
      <c r="D10782" t="s">
        <v>35795</v>
      </c>
      <c r="E10782" t="s">
        <v>90</v>
      </c>
      <c r="F10782" t="s">
        <v>76</v>
      </c>
      <c r="G10782" t="s">
        <v>36</v>
      </c>
      <c r="H10782">
        <v>10</v>
      </c>
      <c r="I10782" t="s">
        <v>35796</v>
      </c>
      <c r="J10782" t="s">
        <v>35797</v>
      </c>
      <c r="K10782" t="s">
        <v>35798</v>
      </c>
      <c r="L10782" t="s">
        <v>78001</v>
      </c>
    </row>
    <row r="10783" spans="1:12" x14ac:dyDescent="0.15">
      <c r="A10783" t="s">
        <v>12</v>
      </c>
      <c r="B10783">
        <v>2965632</v>
      </c>
      <c r="C10783">
        <v>2965652</v>
      </c>
      <c r="D10783" t="s">
        <v>35795</v>
      </c>
      <c r="E10783" t="s">
        <v>90</v>
      </c>
      <c r="F10783" t="s">
        <v>76</v>
      </c>
      <c r="G10783" t="s">
        <v>36</v>
      </c>
      <c r="H10783">
        <v>32</v>
      </c>
      <c r="I10783" t="s">
        <v>35799</v>
      </c>
      <c r="J10783" t="s">
        <v>35800</v>
      </c>
      <c r="K10783" t="s">
        <v>35801</v>
      </c>
      <c r="L10783" t="s">
        <v>77918</v>
      </c>
    </row>
    <row r="10784" spans="1:12" x14ac:dyDescent="0.15">
      <c r="A10784" t="s">
        <v>12</v>
      </c>
      <c r="B10784">
        <v>2965591</v>
      </c>
      <c r="C10784">
        <v>2965611</v>
      </c>
      <c r="D10784" t="s">
        <v>35795</v>
      </c>
      <c r="E10784" t="s">
        <v>90</v>
      </c>
      <c r="F10784" t="s">
        <v>76</v>
      </c>
      <c r="G10784" t="s">
        <v>16</v>
      </c>
      <c r="H10784">
        <v>73</v>
      </c>
      <c r="I10784" t="s">
        <v>35802</v>
      </c>
      <c r="J10784" t="s">
        <v>35803</v>
      </c>
      <c r="K10784" t="s">
        <v>35804</v>
      </c>
      <c r="L10784" t="s">
        <v>77926</v>
      </c>
    </row>
    <row r="10785" spans="1:12" x14ac:dyDescent="0.15">
      <c r="A10785" t="s">
        <v>12</v>
      </c>
      <c r="B10785">
        <v>2965555</v>
      </c>
      <c r="C10785">
        <v>2965575</v>
      </c>
      <c r="D10785" t="s">
        <v>35795</v>
      </c>
      <c r="E10785" t="s">
        <v>90</v>
      </c>
      <c r="F10785" t="s">
        <v>76</v>
      </c>
      <c r="G10785" t="s">
        <v>32</v>
      </c>
      <c r="H10785">
        <v>109</v>
      </c>
      <c r="I10785" t="s">
        <v>35805</v>
      </c>
      <c r="J10785" t="s">
        <v>35806</v>
      </c>
      <c r="K10785" t="s">
        <v>35807</v>
      </c>
      <c r="L10785" t="s">
        <v>77947</v>
      </c>
    </row>
    <row r="10786" spans="1:12" x14ac:dyDescent="0.15">
      <c r="A10786" t="s">
        <v>12</v>
      </c>
      <c r="B10786">
        <v>2965802</v>
      </c>
      <c r="C10786">
        <v>2965822</v>
      </c>
      <c r="D10786" t="s">
        <v>35808</v>
      </c>
      <c r="E10786" t="s">
        <v>90</v>
      </c>
      <c r="F10786" t="s">
        <v>15</v>
      </c>
      <c r="G10786" t="s">
        <v>16</v>
      </c>
      <c r="H10786">
        <v>0</v>
      </c>
      <c r="I10786" t="s">
        <v>35809</v>
      </c>
      <c r="J10786" t="s">
        <v>35810</v>
      </c>
      <c r="K10786" t="s">
        <v>35811</v>
      </c>
      <c r="L10786" t="s">
        <v>77980</v>
      </c>
    </row>
    <row r="10787" spans="1:12" x14ac:dyDescent="0.15">
      <c r="A10787" t="s">
        <v>12</v>
      </c>
      <c r="B10787">
        <v>2965830</v>
      </c>
      <c r="C10787">
        <v>2965850</v>
      </c>
      <c r="D10787" t="s">
        <v>35808</v>
      </c>
      <c r="E10787" t="s">
        <v>90</v>
      </c>
      <c r="F10787" t="s">
        <v>15</v>
      </c>
      <c r="G10787" t="s">
        <v>23</v>
      </c>
      <c r="H10787">
        <v>28</v>
      </c>
      <c r="I10787" t="s">
        <v>35812</v>
      </c>
      <c r="J10787" t="s">
        <v>35813</v>
      </c>
      <c r="K10787" t="s">
        <v>35814</v>
      </c>
      <c r="L10787" t="s">
        <v>77956</v>
      </c>
    </row>
    <row r="10788" spans="1:12" x14ac:dyDescent="0.15">
      <c r="A10788" t="s">
        <v>12</v>
      </c>
      <c r="B10788">
        <v>2965857</v>
      </c>
      <c r="C10788">
        <v>2965877</v>
      </c>
      <c r="D10788" t="s">
        <v>35808</v>
      </c>
      <c r="E10788" t="s">
        <v>90</v>
      </c>
      <c r="F10788" t="s">
        <v>15</v>
      </c>
      <c r="G10788" t="s">
        <v>23</v>
      </c>
      <c r="H10788">
        <v>55</v>
      </c>
      <c r="I10788" t="s">
        <v>35815</v>
      </c>
      <c r="J10788" t="s">
        <v>35816</v>
      </c>
      <c r="K10788" t="s">
        <v>35817</v>
      </c>
      <c r="L10788" t="s">
        <v>77992</v>
      </c>
    </row>
    <row r="10789" spans="1:12" x14ac:dyDescent="0.15">
      <c r="A10789" t="s">
        <v>12</v>
      </c>
      <c r="B10789">
        <v>2965879</v>
      </c>
      <c r="C10789">
        <v>2965899</v>
      </c>
      <c r="D10789" t="s">
        <v>35808</v>
      </c>
      <c r="E10789" t="s">
        <v>90</v>
      </c>
      <c r="F10789" t="s">
        <v>15</v>
      </c>
      <c r="G10789" t="s">
        <v>23</v>
      </c>
      <c r="H10789">
        <v>77</v>
      </c>
      <c r="I10789" t="s">
        <v>35818</v>
      </c>
      <c r="J10789" t="s">
        <v>35819</v>
      </c>
      <c r="K10789" t="s">
        <v>35820</v>
      </c>
      <c r="L10789" t="s">
        <v>77960</v>
      </c>
    </row>
    <row r="10790" spans="1:12" x14ac:dyDescent="0.15">
      <c r="A10790" t="s">
        <v>12</v>
      </c>
      <c r="B10790">
        <v>2966901</v>
      </c>
      <c r="C10790">
        <v>2966921</v>
      </c>
      <c r="D10790" t="s">
        <v>35821</v>
      </c>
      <c r="E10790" t="s">
        <v>90</v>
      </c>
      <c r="F10790" t="s">
        <v>15</v>
      </c>
      <c r="G10790" t="s">
        <v>23</v>
      </c>
      <c r="H10790">
        <v>32</v>
      </c>
      <c r="I10790" t="s">
        <v>35822</v>
      </c>
      <c r="J10790" t="s">
        <v>35823</v>
      </c>
      <c r="K10790" t="s">
        <v>35824</v>
      </c>
      <c r="L10790" t="s">
        <v>77918</v>
      </c>
    </row>
    <row r="10791" spans="1:12" x14ac:dyDescent="0.15">
      <c r="A10791" t="s">
        <v>12</v>
      </c>
      <c r="B10791">
        <v>2966923</v>
      </c>
      <c r="C10791">
        <v>2966943</v>
      </c>
      <c r="D10791" t="s">
        <v>35821</v>
      </c>
      <c r="E10791" t="s">
        <v>90</v>
      </c>
      <c r="F10791" t="s">
        <v>15</v>
      </c>
      <c r="G10791" t="s">
        <v>16</v>
      </c>
      <c r="H10791">
        <v>54</v>
      </c>
      <c r="I10791" t="s">
        <v>35825</v>
      </c>
      <c r="J10791" t="s">
        <v>35826</v>
      </c>
      <c r="K10791" t="s">
        <v>35827</v>
      </c>
      <c r="L10791" t="s">
        <v>77961</v>
      </c>
    </row>
    <row r="10792" spans="1:12" x14ac:dyDescent="0.15">
      <c r="A10792" t="s">
        <v>12</v>
      </c>
      <c r="B10792">
        <v>2966955</v>
      </c>
      <c r="C10792">
        <v>2966975</v>
      </c>
      <c r="D10792" t="s">
        <v>35821</v>
      </c>
      <c r="E10792" t="s">
        <v>90</v>
      </c>
      <c r="F10792" t="s">
        <v>15</v>
      </c>
      <c r="G10792" t="s">
        <v>23</v>
      </c>
      <c r="H10792">
        <v>86</v>
      </c>
      <c r="I10792" t="s">
        <v>35828</v>
      </c>
      <c r="J10792" t="s">
        <v>35829</v>
      </c>
      <c r="K10792" t="s">
        <v>35830</v>
      </c>
      <c r="L10792" t="s">
        <v>77929</v>
      </c>
    </row>
    <row r="10793" spans="1:12" x14ac:dyDescent="0.15">
      <c r="A10793" t="s">
        <v>12</v>
      </c>
      <c r="B10793">
        <v>2966986</v>
      </c>
      <c r="C10793">
        <v>2967006</v>
      </c>
      <c r="D10793" t="s">
        <v>35821</v>
      </c>
      <c r="E10793" t="s">
        <v>90</v>
      </c>
      <c r="F10793" t="s">
        <v>15</v>
      </c>
      <c r="G10793" t="s">
        <v>36</v>
      </c>
      <c r="H10793">
        <v>117</v>
      </c>
      <c r="I10793" t="s">
        <v>35831</v>
      </c>
      <c r="J10793" t="s">
        <v>35832</v>
      </c>
      <c r="K10793" t="s">
        <v>35833</v>
      </c>
      <c r="L10793" t="s">
        <v>77930</v>
      </c>
    </row>
    <row r="10794" spans="1:12" x14ac:dyDescent="0.15">
      <c r="A10794" t="s">
        <v>12</v>
      </c>
      <c r="B10794">
        <v>2968383</v>
      </c>
      <c r="C10794">
        <v>2968403</v>
      </c>
      <c r="D10794" t="s">
        <v>35834</v>
      </c>
      <c r="E10794" t="s">
        <v>35835</v>
      </c>
      <c r="F10794" t="s">
        <v>15</v>
      </c>
      <c r="G10794" t="s">
        <v>16</v>
      </c>
      <c r="H10794">
        <v>30</v>
      </c>
      <c r="I10794" t="s">
        <v>35836</v>
      </c>
      <c r="J10794" t="s">
        <v>35837</v>
      </c>
      <c r="K10794" t="s">
        <v>35838</v>
      </c>
      <c r="L10794" t="s">
        <v>77984</v>
      </c>
    </row>
    <row r="10795" spans="1:12" x14ac:dyDescent="0.15">
      <c r="A10795" t="s">
        <v>12</v>
      </c>
      <c r="B10795">
        <v>2968406</v>
      </c>
      <c r="C10795">
        <v>2968426</v>
      </c>
      <c r="D10795" t="s">
        <v>35834</v>
      </c>
      <c r="E10795" t="s">
        <v>35835</v>
      </c>
      <c r="F10795" t="s">
        <v>15</v>
      </c>
      <c r="G10795" t="s">
        <v>36</v>
      </c>
      <c r="H10795">
        <v>53</v>
      </c>
      <c r="I10795" t="s">
        <v>35839</v>
      </c>
      <c r="J10795" t="s">
        <v>35840</v>
      </c>
      <c r="K10795" t="s">
        <v>35841</v>
      </c>
      <c r="L10795" t="s">
        <v>77922</v>
      </c>
    </row>
    <row r="10796" spans="1:12" x14ac:dyDescent="0.15">
      <c r="A10796" t="s">
        <v>12</v>
      </c>
      <c r="B10796">
        <v>2968428</v>
      </c>
      <c r="C10796">
        <v>2968448</v>
      </c>
      <c r="D10796" t="s">
        <v>35834</v>
      </c>
      <c r="E10796" t="s">
        <v>35835</v>
      </c>
      <c r="F10796" t="s">
        <v>15</v>
      </c>
      <c r="G10796" t="s">
        <v>16</v>
      </c>
      <c r="H10796">
        <v>75</v>
      </c>
      <c r="I10796" t="s">
        <v>35842</v>
      </c>
      <c r="J10796" t="s">
        <v>35843</v>
      </c>
      <c r="K10796" t="s">
        <v>35844</v>
      </c>
      <c r="L10796" t="s">
        <v>78027</v>
      </c>
    </row>
    <row r="10797" spans="1:12" x14ac:dyDescent="0.15">
      <c r="A10797" t="s">
        <v>12</v>
      </c>
      <c r="B10797">
        <v>2968454</v>
      </c>
      <c r="C10797">
        <v>2968474</v>
      </c>
      <c r="D10797" t="s">
        <v>35834</v>
      </c>
      <c r="E10797" t="s">
        <v>35835</v>
      </c>
      <c r="F10797" t="s">
        <v>15</v>
      </c>
      <c r="G10797" t="s">
        <v>23</v>
      </c>
      <c r="H10797">
        <v>101</v>
      </c>
      <c r="I10797" t="s">
        <v>35845</v>
      </c>
      <c r="J10797" t="s">
        <v>35846</v>
      </c>
      <c r="K10797" t="s">
        <v>35847</v>
      </c>
      <c r="L10797" t="s">
        <v>77997</v>
      </c>
    </row>
    <row r="10798" spans="1:12" x14ac:dyDescent="0.15">
      <c r="A10798" t="s">
        <v>12</v>
      </c>
      <c r="B10798">
        <v>2970099</v>
      </c>
      <c r="C10798">
        <v>2970119</v>
      </c>
      <c r="D10798" t="s">
        <v>35848</v>
      </c>
      <c r="E10798" t="s">
        <v>90</v>
      </c>
      <c r="F10798" t="s">
        <v>76</v>
      </c>
      <c r="G10798" t="s">
        <v>36</v>
      </c>
      <c r="H10798">
        <v>6</v>
      </c>
      <c r="I10798" t="s">
        <v>35849</v>
      </c>
      <c r="J10798" t="s">
        <v>35850</v>
      </c>
      <c r="K10798" t="s">
        <v>35851</v>
      </c>
      <c r="L10798" t="s">
        <v>78025</v>
      </c>
    </row>
    <row r="10799" spans="1:12" x14ac:dyDescent="0.15">
      <c r="A10799" t="s">
        <v>12</v>
      </c>
      <c r="B10799">
        <v>2970071</v>
      </c>
      <c r="C10799">
        <v>2970091</v>
      </c>
      <c r="D10799" t="s">
        <v>35848</v>
      </c>
      <c r="E10799" t="s">
        <v>90</v>
      </c>
      <c r="F10799" t="s">
        <v>76</v>
      </c>
      <c r="G10799" t="s">
        <v>36</v>
      </c>
      <c r="H10799">
        <v>34</v>
      </c>
      <c r="I10799" t="s">
        <v>35852</v>
      </c>
      <c r="J10799" t="s">
        <v>35853</v>
      </c>
      <c r="K10799" t="s">
        <v>35854</v>
      </c>
      <c r="L10799" t="s">
        <v>77999</v>
      </c>
    </row>
    <row r="10800" spans="1:12" x14ac:dyDescent="0.15">
      <c r="A10800" t="s">
        <v>12</v>
      </c>
      <c r="B10800">
        <v>2970043</v>
      </c>
      <c r="C10800">
        <v>2970063</v>
      </c>
      <c r="D10800" t="s">
        <v>35848</v>
      </c>
      <c r="E10800" t="s">
        <v>90</v>
      </c>
      <c r="F10800" t="s">
        <v>76</v>
      </c>
      <c r="G10800" t="s">
        <v>23</v>
      </c>
      <c r="H10800">
        <v>62</v>
      </c>
      <c r="I10800" t="s">
        <v>35855</v>
      </c>
      <c r="J10800" t="s">
        <v>35856</v>
      </c>
      <c r="K10800" t="s">
        <v>35857</v>
      </c>
      <c r="L10800" t="s">
        <v>77949</v>
      </c>
    </row>
    <row r="10801" spans="1:12" x14ac:dyDescent="0.15">
      <c r="A10801" t="s">
        <v>12</v>
      </c>
      <c r="B10801">
        <v>2969999</v>
      </c>
      <c r="C10801">
        <v>2970019</v>
      </c>
      <c r="D10801" t="s">
        <v>35848</v>
      </c>
      <c r="E10801" t="s">
        <v>90</v>
      </c>
      <c r="F10801" t="s">
        <v>76</v>
      </c>
      <c r="G10801" t="s">
        <v>16</v>
      </c>
      <c r="H10801">
        <v>106</v>
      </c>
      <c r="I10801" t="s">
        <v>35858</v>
      </c>
      <c r="J10801" t="s">
        <v>35859</v>
      </c>
      <c r="K10801" t="s">
        <v>35860</v>
      </c>
      <c r="L10801" t="s">
        <v>77914</v>
      </c>
    </row>
    <row r="10802" spans="1:12" x14ac:dyDescent="0.15">
      <c r="A10802" t="s">
        <v>12</v>
      </c>
      <c r="B10802">
        <v>2971619</v>
      </c>
      <c r="C10802">
        <v>2971639</v>
      </c>
      <c r="D10802" t="s">
        <v>35861</v>
      </c>
      <c r="E10802" t="s">
        <v>90</v>
      </c>
      <c r="F10802" t="s">
        <v>76</v>
      </c>
      <c r="G10802" t="s">
        <v>32</v>
      </c>
      <c r="H10802">
        <v>8</v>
      </c>
      <c r="I10802" t="s">
        <v>35862</v>
      </c>
      <c r="J10802" t="s">
        <v>35863</v>
      </c>
      <c r="K10802" t="s">
        <v>35864</v>
      </c>
      <c r="L10802" t="s">
        <v>77955</v>
      </c>
    </row>
    <row r="10803" spans="1:12" x14ac:dyDescent="0.15">
      <c r="A10803" t="s">
        <v>12</v>
      </c>
      <c r="B10803">
        <v>2971593</v>
      </c>
      <c r="C10803">
        <v>2971613</v>
      </c>
      <c r="D10803" t="s">
        <v>35861</v>
      </c>
      <c r="E10803" t="s">
        <v>90</v>
      </c>
      <c r="F10803" t="s">
        <v>76</v>
      </c>
      <c r="G10803" t="s">
        <v>16</v>
      </c>
      <c r="H10803">
        <v>34</v>
      </c>
      <c r="I10803" t="s">
        <v>35865</v>
      </c>
      <c r="J10803" t="s">
        <v>35866</v>
      </c>
      <c r="K10803" t="s">
        <v>35867</v>
      </c>
      <c r="L10803" t="s">
        <v>77999</v>
      </c>
    </row>
    <row r="10804" spans="1:12" x14ac:dyDescent="0.15">
      <c r="A10804" t="s">
        <v>12</v>
      </c>
      <c r="B10804">
        <v>2971569</v>
      </c>
      <c r="C10804">
        <v>2971589</v>
      </c>
      <c r="D10804" t="s">
        <v>35861</v>
      </c>
      <c r="E10804" t="s">
        <v>90</v>
      </c>
      <c r="F10804" t="s">
        <v>76</v>
      </c>
      <c r="G10804" t="s">
        <v>16</v>
      </c>
      <c r="H10804">
        <v>58</v>
      </c>
      <c r="I10804" t="s">
        <v>35868</v>
      </c>
      <c r="J10804" t="s">
        <v>35869</v>
      </c>
      <c r="K10804" t="s">
        <v>35870</v>
      </c>
      <c r="L10804" t="s">
        <v>77911</v>
      </c>
    </row>
    <row r="10805" spans="1:12" x14ac:dyDescent="0.15">
      <c r="A10805" t="s">
        <v>12</v>
      </c>
      <c r="B10805">
        <v>2971536</v>
      </c>
      <c r="C10805">
        <v>2971556</v>
      </c>
      <c r="D10805" t="s">
        <v>35861</v>
      </c>
      <c r="E10805" t="s">
        <v>90</v>
      </c>
      <c r="F10805" t="s">
        <v>76</v>
      </c>
      <c r="G10805" t="s">
        <v>16</v>
      </c>
      <c r="H10805">
        <v>91</v>
      </c>
      <c r="I10805" t="s">
        <v>35871</v>
      </c>
      <c r="J10805" t="s">
        <v>35872</v>
      </c>
      <c r="K10805" t="s">
        <v>35873</v>
      </c>
      <c r="L10805" t="s">
        <v>77907</v>
      </c>
    </row>
    <row r="10806" spans="1:12" x14ac:dyDescent="0.15">
      <c r="A10806" t="s">
        <v>12</v>
      </c>
      <c r="B10806">
        <v>2973049</v>
      </c>
      <c r="C10806">
        <v>2973069</v>
      </c>
      <c r="D10806" t="s">
        <v>35874</v>
      </c>
      <c r="E10806" t="s">
        <v>90</v>
      </c>
      <c r="F10806" t="s">
        <v>76</v>
      </c>
      <c r="G10806" t="s">
        <v>36</v>
      </c>
      <c r="H10806">
        <v>11</v>
      </c>
      <c r="I10806" t="s">
        <v>35875</v>
      </c>
      <c r="J10806" t="s">
        <v>35876</v>
      </c>
      <c r="K10806" t="s">
        <v>35877</v>
      </c>
      <c r="L10806" t="s">
        <v>77974</v>
      </c>
    </row>
    <row r="10807" spans="1:12" x14ac:dyDescent="0.15">
      <c r="A10807" t="s">
        <v>12</v>
      </c>
      <c r="B10807">
        <v>2973022</v>
      </c>
      <c r="C10807">
        <v>2973042</v>
      </c>
      <c r="D10807" t="s">
        <v>35874</v>
      </c>
      <c r="E10807" t="s">
        <v>90</v>
      </c>
      <c r="F10807" t="s">
        <v>76</v>
      </c>
      <c r="G10807" t="s">
        <v>16</v>
      </c>
      <c r="H10807">
        <v>38</v>
      </c>
      <c r="I10807" t="s">
        <v>35878</v>
      </c>
      <c r="J10807" t="s">
        <v>35879</v>
      </c>
      <c r="K10807" t="s">
        <v>35880</v>
      </c>
      <c r="L10807" t="s">
        <v>78008</v>
      </c>
    </row>
    <row r="10808" spans="1:12" x14ac:dyDescent="0.15">
      <c r="A10808" t="s">
        <v>12</v>
      </c>
      <c r="B10808">
        <v>2972999</v>
      </c>
      <c r="C10808">
        <v>2973019</v>
      </c>
      <c r="D10808" t="s">
        <v>35874</v>
      </c>
      <c r="E10808" t="s">
        <v>90</v>
      </c>
      <c r="F10808" t="s">
        <v>76</v>
      </c>
      <c r="G10808" t="s">
        <v>23</v>
      </c>
      <c r="H10808">
        <v>61</v>
      </c>
      <c r="I10808" t="s">
        <v>35881</v>
      </c>
      <c r="J10808" t="s">
        <v>35882</v>
      </c>
      <c r="K10808" t="s">
        <v>35883</v>
      </c>
      <c r="L10808" t="s">
        <v>77979</v>
      </c>
    </row>
    <row r="10809" spans="1:12" x14ac:dyDescent="0.15">
      <c r="A10809" t="s">
        <v>12</v>
      </c>
      <c r="B10809">
        <v>2972968</v>
      </c>
      <c r="C10809">
        <v>2972988</v>
      </c>
      <c r="D10809" t="s">
        <v>35874</v>
      </c>
      <c r="E10809" t="s">
        <v>90</v>
      </c>
      <c r="F10809" t="s">
        <v>76</v>
      </c>
      <c r="G10809" t="s">
        <v>23</v>
      </c>
      <c r="H10809">
        <v>92</v>
      </c>
      <c r="I10809" t="s">
        <v>35884</v>
      </c>
      <c r="J10809" t="s">
        <v>35885</v>
      </c>
      <c r="K10809" t="s">
        <v>35886</v>
      </c>
      <c r="L10809" t="s">
        <v>78032</v>
      </c>
    </row>
    <row r="10810" spans="1:12" x14ac:dyDescent="0.15">
      <c r="A10810" t="s">
        <v>12</v>
      </c>
      <c r="B10810">
        <v>2973337</v>
      </c>
      <c r="C10810">
        <v>2973357</v>
      </c>
      <c r="D10810" t="s">
        <v>35887</v>
      </c>
      <c r="E10810" t="s">
        <v>90</v>
      </c>
      <c r="F10810" t="s">
        <v>15</v>
      </c>
      <c r="G10810" t="s">
        <v>32</v>
      </c>
      <c r="H10810">
        <v>1</v>
      </c>
      <c r="I10810" t="s">
        <v>35888</v>
      </c>
      <c r="J10810" t="s">
        <v>35889</v>
      </c>
      <c r="K10810" t="s">
        <v>35890</v>
      </c>
      <c r="L10810" t="s">
        <v>77917</v>
      </c>
    </row>
    <row r="10811" spans="1:12" x14ac:dyDescent="0.15">
      <c r="A10811" t="s">
        <v>12</v>
      </c>
      <c r="B10811">
        <v>2973361</v>
      </c>
      <c r="C10811">
        <v>2973381</v>
      </c>
      <c r="D10811" t="s">
        <v>35887</v>
      </c>
      <c r="E10811" t="s">
        <v>90</v>
      </c>
      <c r="F10811" t="s">
        <v>15</v>
      </c>
      <c r="G10811" t="s">
        <v>32</v>
      </c>
      <c r="H10811">
        <v>25</v>
      </c>
      <c r="I10811" t="s">
        <v>35891</v>
      </c>
      <c r="J10811" t="s">
        <v>35892</v>
      </c>
      <c r="K10811" t="s">
        <v>35893</v>
      </c>
      <c r="L10811" t="s">
        <v>78012</v>
      </c>
    </row>
    <row r="10812" spans="1:12" x14ac:dyDescent="0.15">
      <c r="A10812" t="s">
        <v>12</v>
      </c>
      <c r="B10812">
        <v>2973381</v>
      </c>
      <c r="C10812">
        <v>2973401</v>
      </c>
      <c r="D10812" t="s">
        <v>35887</v>
      </c>
      <c r="E10812" t="s">
        <v>90</v>
      </c>
      <c r="F10812" t="s">
        <v>15</v>
      </c>
      <c r="G10812" t="s">
        <v>16</v>
      </c>
      <c r="H10812">
        <v>45</v>
      </c>
      <c r="I10812" t="s">
        <v>35894</v>
      </c>
      <c r="J10812" t="s">
        <v>35895</v>
      </c>
      <c r="K10812" t="s">
        <v>35896</v>
      </c>
      <c r="L10812" t="s">
        <v>77967</v>
      </c>
    </row>
    <row r="10813" spans="1:12" x14ac:dyDescent="0.15">
      <c r="A10813" t="s">
        <v>12</v>
      </c>
      <c r="B10813">
        <v>2973409</v>
      </c>
      <c r="C10813">
        <v>2973429</v>
      </c>
      <c r="D10813" t="s">
        <v>35887</v>
      </c>
      <c r="E10813" t="s">
        <v>90</v>
      </c>
      <c r="F10813" t="s">
        <v>15</v>
      </c>
      <c r="G10813" t="s">
        <v>16</v>
      </c>
      <c r="H10813">
        <v>73</v>
      </c>
      <c r="I10813" t="s">
        <v>35897</v>
      </c>
      <c r="J10813" t="s">
        <v>35898</v>
      </c>
      <c r="K10813" t="s">
        <v>35899</v>
      </c>
      <c r="L10813" t="s">
        <v>77926</v>
      </c>
    </row>
    <row r="10814" spans="1:12" x14ac:dyDescent="0.15">
      <c r="A10814" t="s">
        <v>12</v>
      </c>
      <c r="B10814">
        <v>2974621</v>
      </c>
      <c r="C10814">
        <v>2974641</v>
      </c>
      <c r="D10814" t="s">
        <v>35900</v>
      </c>
      <c r="E10814" t="s">
        <v>90</v>
      </c>
      <c r="F10814" t="s">
        <v>15</v>
      </c>
      <c r="G10814" t="s">
        <v>36</v>
      </c>
      <c r="H10814">
        <v>8</v>
      </c>
      <c r="I10814" t="s">
        <v>35901</v>
      </c>
      <c r="J10814" t="s">
        <v>35902</v>
      </c>
      <c r="K10814" t="s">
        <v>35903</v>
      </c>
      <c r="L10814" t="s">
        <v>77955</v>
      </c>
    </row>
    <row r="10815" spans="1:12" x14ac:dyDescent="0.15">
      <c r="A10815" t="s">
        <v>12</v>
      </c>
      <c r="B10815">
        <v>2974646</v>
      </c>
      <c r="C10815">
        <v>2974666</v>
      </c>
      <c r="D10815" t="s">
        <v>35900</v>
      </c>
      <c r="E10815" t="s">
        <v>90</v>
      </c>
      <c r="F10815" t="s">
        <v>15</v>
      </c>
      <c r="G10815" t="s">
        <v>16</v>
      </c>
      <c r="H10815">
        <v>33</v>
      </c>
      <c r="I10815" t="s">
        <v>35904</v>
      </c>
      <c r="J10815" t="s">
        <v>35905</v>
      </c>
      <c r="K10815" t="s">
        <v>35906</v>
      </c>
      <c r="L10815" t="s">
        <v>77977</v>
      </c>
    </row>
    <row r="10816" spans="1:12" x14ac:dyDescent="0.15">
      <c r="A10816" t="s">
        <v>12</v>
      </c>
      <c r="B10816">
        <v>2974678</v>
      </c>
      <c r="C10816">
        <v>2974698</v>
      </c>
      <c r="D10816" t="s">
        <v>35900</v>
      </c>
      <c r="E10816" t="s">
        <v>90</v>
      </c>
      <c r="F10816" t="s">
        <v>15</v>
      </c>
      <c r="G10816" t="s">
        <v>23</v>
      </c>
      <c r="H10816">
        <v>65</v>
      </c>
      <c r="I10816" t="s">
        <v>35907</v>
      </c>
      <c r="J10816" t="s">
        <v>35908</v>
      </c>
      <c r="K10816" t="s">
        <v>35909</v>
      </c>
      <c r="L10816" t="s">
        <v>78042</v>
      </c>
    </row>
    <row r="10817" spans="1:12" x14ac:dyDescent="0.15">
      <c r="A10817" t="s">
        <v>12</v>
      </c>
      <c r="B10817">
        <v>2974698</v>
      </c>
      <c r="C10817">
        <v>2974718</v>
      </c>
      <c r="D10817" t="s">
        <v>35900</v>
      </c>
      <c r="E10817" t="s">
        <v>90</v>
      </c>
      <c r="F10817" t="s">
        <v>15</v>
      </c>
      <c r="G10817" t="s">
        <v>23</v>
      </c>
      <c r="H10817">
        <v>85</v>
      </c>
      <c r="I10817" t="s">
        <v>35910</v>
      </c>
      <c r="J10817" t="s">
        <v>35911</v>
      </c>
      <c r="K10817" t="s">
        <v>35912</v>
      </c>
      <c r="L10817" t="s">
        <v>77972</v>
      </c>
    </row>
    <row r="10818" spans="1:12" x14ac:dyDescent="0.15">
      <c r="A10818" t="s">
        <v>12</v>
      </c>
      <c r="B10818">
        <v>2977754</v>
      </c>
      <c r="C10818">
        <v>2977774</v>
      </c>
      <c r="D10818" t="s">
        <v>35913</v>
      </c>
      <c r="E10818" t="s">
        <v>90</v>
      </c>
      <c r="F10818" t="s">
        <v>15</v>
      </c>
      <c r="G10818" t="s">
        <v>32</v>
      </c>
      <c r="H10818">
        <v>13</v>
      </c>
      <c r="I10818" t="s">
        <v>35914</v>
      </c>
      <c r="J10818" t="s">
        <v>35915</v>
      </c>
      <c r="K10818" t="s">
        <v>35916</v>
      </c>
      <c r="L10818" t="s">
        <v>77935</v>
      </c>
    </row>
    <row r="10819" spans="1:12" x14ac:dyDescent="0.15">
      <c r="A10819" t="s">
        <v>12</v>
      </c>
      <c r="B10819">
        <v>2977774</v>
      </c>
      <c r="C10819">
        <v>2977794</v>
      </c>
      <c r="D10819" t="s">
        <v>35913</v>
      </c>
      <c r="E10819" t="s">
        <v>90</v>
      </c>
      <c r="F10819" t="s">
        <v>15</v>
      </c>
      <c r="G10819" t="s">
        <v>16</v>
      </c>
      <c r="H10819">
        <v>33</v>
      </c>
      <c r="I10819" t="s">
        <v>35917</v>
      </c>
      <c r="J10819" t="s">
        <v>35918</v>
      </c>
      <c r="K10819" t="s">
        <v>35919</v>
      </c>
      <c r="L10819" t="s">
        <v>77977</v>
      </c>
    </row>
    <row r="10820" spans="1:12" x14ac:dyDescent="0.15">
      <c r="A10820" t="s">
        <v>12</v>
      </c>
      <c r="B10820">
        <v>2977814</v>
      </c>
      <c r="C10820">
        <v>2977834</v>
      </c>
      <c r="D10820" t="s">
        <v>35913</v>
      </c>
      <c r="E10820" t="s">
        <v>90</v>
      </c>
      <c r="F10820" t="s">
        <v>15</v>
      </c>
      <c r="G10820" t="s">
        <v>16</v>
      </c>
      <c r="H10820">
        <v>73</v>
      </c>
      <c r="I10820" t="s">
        <v>35920</v>
      </c>
      <c r="J10820" t="s">
        <v>35921</v>
      </c>
      <c r="K10820" t="s">
        <v>35922</v>
      </c>
      <c r="L10820" t="s">
        <v>77926</v>
      </c>
    </row>
    <row r="10821" spans="1:12" x14ac:dyDescent="0.15">
      <c r="A10821" t="s">
        <v>12</v>
      </c>
      <c r="B10821">
        <v>2977840</v>
      </c>
      <c r="C10821">
        <v>2977860</v>
      </c>
      <c r="D10821" t="s">
        <v>35913</v>
      </c>
      <c r="E10821" t="s">
        <v>90</v>
      </c>
      <c r="F10821" t="s">
        <v>15</v>
      </c>
      <c r="G10821" t="s">
        <v>16</v>
      </c>
      <c r="H10821">
        <v>99</v>
      </c>
      <c r="I10821" t="s">
        <v>35923</v>
      </c>
      <c r="J10821" t="s">
        <v>35924</v>
      </c>
      <c r="K10821" t="s">
        <v>35925</v>
      </c>
      <c r="L10821" t="s">
        <v>78051</v>
      </c>
    </row>
    <row r="10822" spans="1:12" x14ac:dyDescent="0.15">
      <c r="A10822" t="s">
        <v>12</v>
      </c>
      <c r="B10822">
        <v>2980861</v>
      </c>
      <c r="C10822">
        <v>2980881</v>
      </c>
      <c r="D10822" t="s">
        <v>35926</v>
      </c>
      <c r="E10822" t="s">
        <v>90</v>
      </c>
      <c r="F10822" t="s">
        <v>15</v>
      </c>
      <c r="G10822" t="s">
        <v>36</v>
      </c>
      <c r="H10822">
        <v>13</v>
      </c>
      <c r="I10822" t="s">
        <v>35927</v>
      </c>
      <c r="J10822" t="s">
        <v>35928</v>
      </c>
      <c r="K10822" t="s">
        <v>35929</v>
      </c>
      <c r="L10822" t="s">
        <v>77935</v>
      </c>
    </row>
    <row r="10823" spans="1:12" x14ac:dyDescent="0.15">
      <c r="A10823" t="s">
        <v>12</v>
      </c>
      <c r="B10823">
        <v>2980909</v>
      </c>
      <c r="C10823">
        <v>2980929</v>
      </c>
      <c r="D10823" t="s">
        <v>35926</v>
      </c>
      <c r="E10823" t="s">
        <v>90</v>
      </c>
      <c r="F10823" t="s">
        <v>15</v>
      </c>
      <c r="G10823" t="s">
        <v>32</v>
      </c>
      <c r="H10823">
        <v>61</v>
      </c>
      <c r="I10823" t="s">
        <v>35930</v>
      </c>
      <c r="J10823" t="s">
        <v>35931</v>
      </c>
      <c r="K10823" t="s">
        <v>35932</v>
      </c>
      <c r="L10823" t="s">
        <v>77979</v>
      </c>
    </row>
    <row r="10824" spans="1:12" x14ac:dyDescent="0.15">
      <c r="A10824" t="s">
        <v>12</v>
      </c>
      <c r="B10824">
        <v>2980932</v>
      </c>
      <c r="C10824">
        <v>2980952</v>
      </c>
      <c r="D10824" t="s">
        <v>35926</v>
      </c>
      <c r="E10824" t="s">
        <v>90</v>
      </c>
      <c r="F10824" t="s">
        <v>15</v>
      </c>
      <c r="G10824" t="s">
        <v>16</v>
      </c>
      <c r="H10824">
        <v>84</v>
      </c>
      <c r="I10824" t="s">
        <v>35933</v>
      </c>
      <c r="J10824" t="s">
        <v>35934</v>
      </c>
      <c r="K10824" t="s">
        <v>35935</v>
      </c>
      <c r="L10824" t="s">
        <v>77946</v>
      </c>
    </row>
    <row r="10825" spans="1:12" x14ac:dyDescent="0.15">
      <c r="A10825" t="s">
        <v>12</v>
      </c>
      <c r="B10825">
        <v>2980966</v>
      </c>
      <c r="C10825">
        <v>2980986</v>
      </c>
      <c r="D10825" t="s">
        <v>35926</v>
      </c>
      <c r="E10825" t="s">
        <v>90</v>
      </c>
      <c r="F10825" t="s">
        <v>15</v>
      </c>
      <c r="G10825" t="s">
        <v>16</v>
      </c>
      <c r="H10825">
        <v>118</v>
      </c>
      <c r="I10825" t="s">
        <v>35936</v>
      </c>
      <c r="J10825" t="s">
        <v>35937</v>
      </c>
      <c r="K10825" t="s">
        <v>35938</v>
      </c>
      <c r="L10825" t="s">
        <v>77973</v>
      </c>
    </row>
    <row r="10826" spans="1:12" x14ac:dyDescent="0.15">
      <c r="A10826" t="s">
        <v>12</v>
      </c>
      <c r="B10826">
        <v>2982484</v>
      </c>
      <c r="C10826">
        <v>2982504</v>
      </c>
      <c r="D10826" t="s">
        <v>35939</v>
      </c>
      <c r="E10826" t="s">
        <v>90</v>
      </c>
      <c r="F10826" t="s">
        <v>15</v>
      </c>
      <c r="G10826" t="s">
        <v>36</v>
      </c>
      <c r="H10826">
        <v>6</v>
      </c>
      <c r="I10826" t="s">
        <v>35940</v>
      </c>
      <c r="J10826" t="s">
        <v>35941</v>
      </c>
      <c r="K10826" t="s">
        <v>35942</v>
      </c>
      <c r="L10826" t="s">
        <v>78025</v>
      </c>
    </row>
    <row r="10827" spans="1:12" x14ac:dyDescent="0.15">
      <c r="A10827" t="s">
        <v>12</v>
      </c>
      <c r="B10827">
        <v>2982545</v>
      </c>
      <c r="C10827">
        <v>2982565</v>
      </c>
      <c r="D10827" t="s">
        <v>35939</v>
      </c>
      <c r="E10827" t="s">
        <v>90</v>
      </c>
      <c r="F10827" t="s">
        <v>15</v>
      </c>
      <c r="G10827" t="s">
        <v>16</v>
      </c>
      <c r="H10827">
        <v>67</v>
      </c>
      <c r="I10827" t="s">
        <v>35943</v>
      </c>
      <c r="J10827" t="s">
        <v>35944</v>
      </c>
      <c r="K10827" t="s">
        <v>35945</v>
      </c>
      <c r="L10827" t="s">
        <v>77981</v>
      </c>
    </row>
    <row r="10828" spans="1:12" x14ac:dyDescent="0.15">
      <c r="A10828" t="s">
        <v>12</v>
      </c>
      <c r="B10828">
        <v>2982579</v>
      </c>
      <c r="C10828">
        <v>2982599</v>
      </c>
      <c r="D10828" t="s">
        <v>35939</v>
      </c>
      <c r="E10828" t="s">
        <v>90</v>
      </c>
      <c r="F10828" t="s">
        <v>15</v>
      </c>
      <c r="G10828" t="s">
        <v>23</v>
      </c>
      <c r="H10828">
        <v>101</v>
      </c>
      <c r="I10828" t="s">
        <v>35946</v>
      </c>
      <c r="J10828" t="s">
        <v>35947</v>
      </c>
      <c r="K10828" t="s">
        <v>35948</v>
      </c>
      <c r="L10828" t="s">
        <v>77997</v>
      </c>
    </row>
    <row r="10829" spans="1:12" x14ac:dyDescent="0.15">
      <c r="A10829" t="s">
        <v>12</v>
      </c>
      <c r="B10829">
        <v>2982603</v>
      </c>
      <c r="C10829">
        <v>2982623</v>
      </c>
      <c r="D10829" t="s">
        <v>35939</v>
      </c>
      <c r="E10829" t="s">
        <v>90</v>
      </c>
      <c r="F10829" t="s">
        <v>15</v>
      </c>
      <c r="G10829" t="s">
        <v>32</v>
      </c>
      <c r="H10829">
        <v>125</v>
      </c>
      <c r="I10829" t="s">
        <v>35949</v>
      </c>
      <c r="J10829" t="s">
        <v>35950</v>
      </c>
      <c r="K10829" t="s">
        <v>35951</v>
      </c>
      <c r="L10829" t="s">
        <v>78034</v>
      </c>
    </row>
    <row r="10830" spans="1:12" x14ac:dyDescent="0.15">
      <c r="A10830" t="s">
        <v>12</v>
      </c>
      <c r="B10830">
        <v>2984110</v>
      </c>
      <c r="C10830">
        <v>2984130</v>
      </c>
      <c r="D10830" t="s">
        <v>35952</v>
      </c>
      <c r="E10830" t="s">
        <v>90</v>
      </c>
      <c r="F10830" t="s">
        <v>76</v>
      </c>
      <c r="G10830" t="s">
        <v>32</v>
      </c>
      <c r="H10830">
        <v>9</v>
      </c>
      <c r="I10830" t="s">
        <v>35953</v>
      </c>
      <c r="J10830" t="s">
        <v>35954</v>
      </c>
      <c r="K10830" t="s">
        <v>35955</v>
      </c>
      <c r="L10830" t="s">
        <v>77939</v>
      </c>
    </row>
    <row r="10831" spans="1:12" x14ac:dyDescent="0.15">
      <c r="A10831" t="s">
        <v>12</v>
      </c>
      <c r="B10831">
        <v>2984049</v>
      </c>
      <c r="C10831">
        <v>2984069</v>
      </c>
      <c r="D10831" t="s">
        <v>35952</v>
      </c>
      <c r="E10831" t="s">
        <v>90</v>
      </c>
      <c r="F10831" t="s">
        <v>76</v>
      </c>
      <c r="G10831" t="s">
        <v>36</v>
      </c>
      <c r="H10831">
        <v>70</v>
      </c>
      <c r="I10831" t="s">
        <v>35956</v>
      </c>
      <c r="J10831" t="s">
        <v>35957</v>
      </c>
      <c r="K10831" t="s">
        <v>35958</v>
      </c>
      <c r="L10831" t="s">
        <v>77919</v>
      </c>
    </row>
    <row r="10832" spans="1:12" x14ac:dyDescent="0.15">
      <c r="A10832" t="s">
        <v>12</v>
      </c>
      <c r="B10832">
        <v>2983998</v>
      </c>
      <c r="C10832">
        <v>2984018</v>
      </c>
      <c r="D10832" t="s">
        <v>35952</v>
      </c>
      <c r="E10832" t="s">
        <v>90</v>
      </c>
      <c r="F10832" t="s">
        <v>76</v>
      </c>
      <c r="G10832" t="s">
        <v>36</v>
      </c>
      <c r="H10832">
        <v>121</v>
      </c>
      <c r="I10832" t="s">
        <v>35959</v>
      </c>
      <c r="J10832" t="s">
        <v>35960</v>
      </c>
      <c r="K10832" t="s">
        <v>35961</v>
      </c>
      <c r="L10832" t="s">
        <v>77943</v>
      </c>
    </row>
    <row r="10833" spans="1:12" x14ac:dyDescent="0.15">
      <c r="A10833" t="s">
        <v>12</v>
      </c>
      <c r="B10833">
        <v>2983958</v>
      </c>
      <c r="C10833">
        <v>2983978</v>
      </c>
      <c r="D10833" t="s">
        <v>35952</v>
      </c>
      <c r="E10833" t="s">
        <v>90</v>
      </c>
      <c r="F10833" t="s">
        <v>76</v>
      </c>
      <c r="G10833" t="s">
        <v>16</v>
      </c>
      <c r="H10833">
        <v>161</v>
      </c>
      <c r="I10833" t="s">
        <v>35962</v>
      </c>
      <c r="J10833" t="s">
        <v>35963</v>
      </c>
      <c r="K10833" t="s">
        <v>35964</v>
      </c>
      <c r="L10833" t="s">
        <v>77931</v>
      </c>
    </row>
    <row r="10834" spans="1:12" x14ac:dyDescent="0.15">
      <c r="A10834" t="s">
        <v>12</v>
      </c>
      <c r="B10834">
        <v>2984779</v>
      </c>
      <c r="C10834">
        <v>2984799</v>
      </c>
      <c r="D10834" t="s">
        <v>35965</v>
      </c>
      <c r="E10834" t="s">
        <v>90</v>
      </c>
      <c r="F10834" t="s">
        <v>76</v>
      </c>
      <c r="G10834" t="s">
        <v>23</v>
      </c>
      <c r="H10834">
        <v>11</v>
      </c>
      <c r="I10834" t="s">
        <v>35966</v>
      </c>
      <c r="J10834" t="s">
        <v>35967</v>
      </c>
      <c r="K10834" t="s">
        <v>35968</v>
      </c>
      <c r="L10834" t="s">
        <v>77974</v>
      </c>
    </row>
    <row r="10835" spans="1:12" x14ac:dyDescent="0.15">
      <c r="A10835" t="s">
        <v>12</v>
      </c>
      <c r="B10835">
        <v>2984743</v>
      </c>
      <c r="C10835">
        <v>2984763</v>
      </c>
      <c r="D10835" t="s">
        <v>35965</v>
      </c>
      <c r="E10835" t="s">
        <v>90</v>
      </c>
      <c r="F10835" t="s">
        <v>76</v>
      </c>
      <c r="G10835" t="s">
        <v>23</v>
      </c>
      <c r="H10835">
        <v>47</v>
      </c>
      <c r="I10835" t="s">
        <v>35969</v>
      </c>
      <c r="J10835" t="s">
        <v>35970</v>
      </c>
      <c r="K10835" t="s">
        <v>35971</v>
      </c>
      <c r="L10835" t="s">
        <v>77932</v>
      </c>
    </row>
    <row r="10836" spans="1:12" x14ac:dyDescent="0.15">
      <c r="A10836" t="s">
        <v>12</v>
      </c>
      <c r="B10836">
        <v>2984704</v>
      </c>
      <c r="C10836">
        <v>2984724</v>
      </c>
      <c r="D10836" t="s">
        <v>35965</v>
      </c>
      <c r="E10836" t="s">
        <v>90</v>
      </c>
      <c r="F10836" t="s">
        <v>76</v>
      </c>
      <c r="G10836" t="s">
        <v>16</v>
      </c>
      <c r="H10836">
        <v>86</v>
      </c>
      <c r="I10836" t="s">
        <v>35972</v>
      </c>
      <c r="J10836" t="s">
        <v>35973</v>
      </c>
      <c r="K10836" t="s">
        <v>35974</v>
      </c>
      <c r="L10836" t="s">
        <v>77929</v>
      </c>
    </row>
    <row r="10837" spans="1:12" x14ac:dyDescent="0.15">
      <c r="A10837" t="s">
        <v>12</v>
      </c>
      <c r="B10837">
        <v>2984680</v>
      </c>
      <c r="C10837">
        <v>2984700</v>
      </c>
      <c r="D10837" t="s">
        <v>35965</v>
      </c>
      <c r="E10837" t="s">
        <v>90</v>
      </c>
      <c r="F10837" t="s">
        <v>76</v>
      </c>
      <c r="G10837" t="s">
        <v>23</v>
      </c>
      <c r="H10837">
        <v>110</v>
      </c>
      <c r="I10837" t="s">
        <v>35975</v>
      </c>
      <c r="J10837" t="s">
        <v>35976</v>
      </c>
      <c r="K10837" t="s">
        <v>35977</v>
      </c>
      <c r="L10837" t="s">
        <v>78030</v>
      </c>
    </row>
    <row r="10838" spans="1:12" x14ac:dyDescent="0.15">
      <c r="A10838" t="s">
        <v>12</v>
      </c>
      <c r="B10838">
        <v>2985328</v>
      </c>
      <c r="C10838">
        <v>2985348</v>
      </c>
      <c r="D10838" t="s">
        <v>35978</v>
      </c>
      <c r="E10838" t="s">
        <v>35979</v>
      </c>
      <c r="F10838" t="s">
        <v>15</v>
      </c>
      <c r="G10838" t="s">
        <v>16</v>
      </c>
      <c r="H10838">
        <v>6</v>
      </c>
      <c r="I10838" t="s">
        <v>35980</v>
      </c>
      <c r="J10838" t="s">
        <v>35981</v>
      </c>
      <c r="K10838" t="s">
        <v>35982</v>
      </c>
      <c r="L10838" t="s">
        <v>78025</v>
      </c>
    </row>
    <row r="10839" spans="1:12" x14ac:dyDescent="0.15">
      <c r="A10839" t="s">
        <v>12</v>
      </c>
      <c r="B10839">
        <v>2985365</v>
      </c>
      <c r="C10839">
        <v>2985385</v>
      </c>
      <c r="D10839" t="s">
        <v>35978</v>
      </c>
      <c r="E10839" t="s">
        <v>35979</v>
      </c>
      <c r="F10839" t="s">
        <v>15</v>
      </c>
      <c r="G10839" t="s">
        <v>23</v>
      </c>
      <c r="H10839">
        <v>43</v>
      </c>
      <c r="I10839" t="s">
        <v>35983</v>
      </c>
      <c r="J10839" t="s">
        <v>35984</v>
      </c>
      <c r="K10839" t="s">
        <v>35985</v>
      </c>
      <c r="L10839" t="s">
        <v>77942</v>
      </c>
    </row>
    <row r="10840" spans="1:12" x14ac:dyDescent="0.15">
      <c r="A10840" t="s">
        <v>12</v>
      </c>
      <c r="B10840">
        <v>2985400</v>
      </c>
      <c r="C10840">
        <v>2985420</v>
      </c>
      <c r="D10840" t="s">
        <v>35978</v>
      </c>
      <c r="E10840" t="s">
        <v>35979</v>
      </c>
      <c r="F10840" t="s">
        <v>15</v>
      </c>
      <c r="G10840" t="s">
        <v>16</v>
      </c>
      <c r="H10840">
        <v>78</v>
      </c>
      <c r="I10840" t="s">
        <v>35986</v>
      </c>
      <c r="J10840" t="s">
        <v>35987</v>
      </c>
      <c r="K10840" t="s">
        <v>35988</v>
      </c>
      <c r="L10840" t="s">
        <v>78000</v>
      </c>
    </row>
    <row r="10841" spans="1:12" x14ac:dyDescent="0.15">
      <c r="A10841" t="s">
        <v>12</v>
      </c>
      <c r="B10841">
        <v>2985421</v>
      </c>
      <c r="C10841">
        <v>2985441</v>
      </c>
      <c r="D10841" t="s">
        <v>35978</v>
      </c>
      <c r="E10841" t="s">
        <v>35979</v>
      </c>
      <c r="F10841" t="s">
        <v>15</v>
      </c>
      <c r="G10841" t="s">
        <v>32</v>
      </c>
      <c r="H10841">
        <v>99</v>
      </c>
      <c r="I10841" t="s">
        <v>35989</v>
      </c>
      <c r="J10841" t="s">
        <v>35990</v>
      </c>
      <c r="K10841" t="s">
        <v>35991</v>
      </c>
      <c r="L10841" t="s">
        <v>78051</v>
      </c>
    </row>
    <row r="10842" spans="1:12" x14ac:dyDescent="0.15">
      <c r="A10842" t="s">
        <v>12</v>
      </c>
      <c r="B10842">
        <v>2986692</v>
      </c>
      <c r="C10842">
        <v>2986712</v>
      </c>
      <c r="D10842" t="s">
        <v>35992</v>
      </c>
      <c r="E10842" t="s">
        <v>35993</v>
      </c>
      <c r="F10842" t="s">
        <v>15</v>
      </c>
      <c r="G10842" t="s">
        <v>16</v>
      </c>
      <c r="H10842">
        <v>31</v>
      </c>
      <c r="I10842" t="s">
        <v>35994</v>
      </c>
      <c r="J10842" t="s">
        <v>35995</v>
      </c>
      <c r="K10842" t="s">
        <v>35996</v>
      </c>
      <c r="L10842" t="s">
        <v>77910</v>
      </c>
    </row>
    <row r="10843" spans="1:12" x14ac:dyDescent="0.15">
      <c r="A10843" t="s">
        <v>12</v>
      </c>
      <c r="B10843">
        <v>2986761</v>
      </c>
      <c r="C10843">
        <v>2986781</v>
      </c>
      <c r="D10843" t="s">
        <v>35992</v>
      </c>
      <c r="E10843" t="s">
        <v>35993</v>
      </c>
      <c r="F10843" t="s">
        <v>15</v>
      </c>
      <c r="G10843" t="s">
        <v>16</v>
      </c>
      <c r="H10843">
        <v>100</v>
      </c>
      <c r="I10843" t="s">
        <v>35997</v>
      </c>
      <c r="J10843" t="s">
        <v>35998</v>
      </c>
      <c r="K10843" t="s">
        <v>35999</v>
      </c>
      <c r="L10843" t="s">
        <v>77953</v>
      </c>
    </row>
    <row r="10844" spans="1:12" x14ac:dyDescent="0.15">
      <c r="A10844" t="s">
        <v>12</v>
      </c>
      <c r="B10844">
        <v>2986796</v>
      </c>
      <c r="C10844">
        <v>2986816</v>
      </c>
      <c r="D10844" t="s">
        <v>35992</v>
      </c>
      <c r="E10844" t="s">
        <v>35993</v>
      </c>
      <c r="F10844" t="s">
        <v>15</v>
      </c>
      <c r="G10844" t="s">
        <v>16</v>
      </c>
      <c r="H10844">
        <v>135</v>
      </c>
      <c r="I10844" t="s">
        <v>36000</v>
      </c>
      <c r="J10844" t="s">
        <v>36001</v>
      </c>
      <c r="K10844" t="s">
        <v>36002</v>
      </c>
      <c r="L10844" t="s">
        <v>77978</v>
      </c>
    </row>
    <row r="10845" spans="1:12" x14ac:dyDescent="0.15">
      <c r="A10845" t="s">
        <v>12</v>
      </c>
      <c r="B10845">
        <v>2986819</v>
      </c>
      <c r="C10845">
        <v>2986839</v>
      </c>
      <c r="D10845" t="s">
        <v>35992</v>
      </c>
      <c r="E10845" t="s">
        <v>35993</v>
      </c>
      <c r="F10845" t="s">
        <v>15</v>
      </c>
      <c r="G10845" t="s">
        <v>32</v>
      </c>
      <c r="H10845">
        <v>158</v>
      </c>
      <c r="I10845" t="s">
        <v>36003</v>
      </c>
      <c r="J10845" t="s">
        <v>36004</v>
      </c>
      <c r="K10845" t="s">
        <v>36005</v>
      </c>
      <c r="L10845" t="s">
        <v>78070</v>
      </c>
    </row>
    <row r="10846" spans="1:12" x14ac:dyDescent="0.15">
      <c r="A10846" t="s">
        <v>12</v>
      </c>
      <c r="B10846">
        <v>2988158</v>
      </c>
      <c r="C10846">
        <v>2988178</v>
      </c>
      <c r="D10846" t="s">
        <v>36006</v>
      </c>
      <c r="E10846" t="s">
        <v>36007</v>
      </c>
      <c r="F10846" t="s">
        <v>15</v>
      </c>
      <c r="G10846" t="s">
        <v>32</v>
      </c>
      <c r="H10846">
        <v>20</v>
      </c>
      <c r="I10846" t="s">
        <v>36008</v>
      </c>
      <c r="J10846" t="s">
        <v>36009</v>
      </c>
      <c r="K10846" t="s">
        <v>36010</v>
      </c>
      <c r="L10846" t="s">
        <v>77968</v>
      </c>
    </row>
    <row r="10847" spans="1:12" x14ac:dyDescent="0.15">
      <c r="A10847" t="s">
        <v>12</v>
      </c>
      <c r="B10847">
        <v>2988233</v>
      </c>
      <c r="C10847">
        <v>2988253</v>
      </c>
      <c r="D10847" t="s">
        <v>36006</v>
      </c>
      <c r="E10847" t="s">
        <v>36007</v>
      </c>
      <c r="F10847" t="s">
        <v>15</v>
      </c>
      <c r="G10847" t="s">
        <v>32</v>
      </c>
      <c r="H10847">
        <v>95</v>
      </c>
      <c r="I10847" t="s">
        <v>36011</v>
      </c>
      <c r="J10847" t="s">
        <v>36012</v>
      </c>
      <c r="K10847" t="s">
        <v>36013</v>
      </c>
      <c r="L10847" t="s">
        <v>77920</v>
      </c>
    </row>
    <row r="10848" spans="1:12" x14ac:dyDescent="0.15">
      <c r="A10848" t="s">
        <v>12</v>
      </c>
      <c r="B10848">
        <v>2988257</v>
      </c>
      <c r="C10848">
        <v>2988277</v>
      </c>
      <c r="D10848" t="s">
        <v>36006</v>
      </c>
      <c r="E10848" t="s">
        <v>36007</v>
      </c>
      <c r="F10848" t="s">
        <v>15</v>
      </c>
      <c r="G10848" t="s">
        <v>36</v>
      </c>
      <c r="H10848">
        <v>119</v>
      </c>
      <c r="I10848" t="s">
        <v>36014</v>
      </c>
      <c r="J10848" t="s">
        <v>36015</v>
      </c>
      <c r="K10848" t="s">
        <v>36016</v>
      </c>
      <c r="L10848" t="s">
        <v>78058</v>
      </c>
    </row>
    <row r="10849" spans="1:12" x14ac:dyDescent="0.15">
      <c r="A10849" t="s">
        <v>12</v>
      </c>
      <c r="B10849">
        <v>2988292</v>
      </c>
      <c r="C10849">
        <v>2988312</v>
      </c>
      <c r="D10849" t="s">
        <v>36006</v>
      </c>
      <c r="E10849" t="s">
        <v>36007</v>
      </c>
      <c r="F10849" t="s">
        <v>15</v>
      </c>
      <c r="G10849" t="s">
        <v>16</v>
      </c>
      <c r="H10849">
        <v>154</v>
      </c>
      <c r="I10849" t="s">
        <v>36017</v>
      </c>
      <c r="J10849" t="s">
        <v>36018</v>
      </c>
      <c r="K10849" t="s">
        <v>36019</v>
      </c>
      <c r="L10849" t="s">
        <v>78107</v>
      </c>
    </row>
    <row r="10850" spans="1:12" x14ac:dyDescent="0.15">
      <c r="A10850" t="s">
        <v>12</v>
      </c>
      <c r="B10850">
        <v>2991500</v>
      </c>
      <c r="C10850">
        <v>2991520</v>
      </c>
      <c r="D10850" t="s">
        <v>36020</v>
      </c>
      <c r="E10850" t="s">
        <v>36021</v>
      </c>
      <c r="F10850" t="s">
        <v>15</v>
      </c>
      <c r="G10850" t="s">
        <v>36</v>
      </c>
      <c r="H10850">
        <v>0</v>
      </c>
      <c r="I10850" t="s">
        <v>36022</v>
      </c>
      <c r="J10850" t="s">
        <v>36023</v>
      </c>
      <c r="K10850" t="s">
        <v>36024</v>
      </c>
      <c r="L10850" t="s">
        <v>77980</v>
      </c>
    </row>
    <row r="10851" spans="1:12" x14ac:dyDescent="0.15">
      <c r="A10851" t="s">
        <v>12</v>
      </c>
      <c r="B10851">
        <v>2991532</v>
      </c>
      <c r="C10851">
        <v>2991552</v>
      </c>
      <c r="D10851" t="s">
        <v>36020</v>
      </c>
      <c r="E10851" t="s">
        <v>36021</v>
      </c>
      <c r="F10851" t="s">
        <v>15</v>
      </c>
      <c r="G10851" t="s">
        <v>16</v>
      </c>
      <c r="H10851">
        <v>32</v>
      </c>
      <c r="I10851" t="s">
        <v>36025</v>
      </c>
      <c r="J10851" t="s">
        <v>36026</v>
      </c>
      <c r="K10851" t="s">
        <v>36027</v>
      </c>
      <c r="L10851" t="s">
        <v>77918</v>
      </c>
    </row>
    <row r="10852" spans="1:12" x14ac:dyDescent="0.15">
      <c r="A10852" t="s">
        <v>12</v>
      </c>
      <c r="B10852">
        <v>2991553</v>
      </c>
      <c r="C10852">
        <v>2991573</v>
      </c>
      <c r="D10852" t="s">
        <v>36020</v>
      </c>
      <c r="E10852" t="s">
        <v>36021</v>
      </c>
      <c r="F10852" t="s">
        <v>15</v>
      </c>
      <c r="G10852" t="s">
        <v>36</v>
      </c>
      <c r="H10852">
        <v>53</v>
      </c>
      <c r="I10852" t="s">
        <v>36028</v>
      </c>
      <c r="J10852" t="s">
        <v>36029</v>
      </c>
      <c r="K10852" t="s">
        <v>36030</v>
      </c>
      <c r="L10852" t="s">
        <v>77922</v>
      </c>
    </row>
    <row r="10853" spans="1:12" x14ac:dyDescent="0.15">
      <c r="A10853" t="s">
        <v>12</v>
      </c>
      <c r="B10853">
        <v>2991580</v>
      </c>
      <c r="C10853">
        <v>2991600</v>
      </c>
      <c r="D10853" t="s">
        <v>36020</v>
      </c>
      <c r="E10853" t="s">
        <v>36021</v>
      </c>
      <c r="F10853" t="s">
        <v>15</v>
      </c>
      <c r="G10853" t="s">
        <v>16</v>
      </c>
      <c r="H10853">
        <v>80</v>
      </c>
      <c r="I10853" t="s">
        <v>36031</v>
      </c>
      <c r="J10853" t="s">
        <v>36032</v>
      </c>
      <c r="K10853" t="s">
        <v>36033</v>
      </c>
      <c r="L10853" t="s">
        <v>77940</v>
      </c>
    </row>
    <row r="10854" spans="1:12" x14ac:dyDescent="0.15">
      <c r="A10854" t="s">
        <v>12</v>
      </c>
      <c r="B10854">
        <v>2992580</v>
      </c>
      <c r="C10854">
        <v>2992600</v>
      </c>
      <c r="D10854" t="s">
        <v>36034</v>
      </c>
      <c r="E10854" t="s">
        <v>36035</v>
      </c>
      <c r="F10854" t="s">
        <v>15</v>
      </c>
      <c r="G10854" t="s">
        <v>36</v>
      </c>
      <c r="H10854">
        <v>7</v>
      </c>
      <c r="I10854" t="s">
        <v>36036</v>
      </c>
      <c r="J10854" t="s">
        <v>36037</v>
      </c>
      <c r="K10854" t="s">
        <v>36038</v>
      </c>
      <c r="L10854" t="s">
        <v>77909</v>
      </c>
    </row>
    <row r="10855" spans="1:12" x14ac:dyDescent="0.15">
      <c r="A10855" t="s">
        <v>12</v>
      </c>
      <c r="B10855">
        <v>2992620</v>
      </c>
      <c r="C10855">
        <v>2992640</v>
      </c>
      <c r="D10855" t="s">
        <v>36034</v>
      </c>
      <c r="E10855" t="s">
        <v>36035</v>
      </c>
      <c r="F10855" t="s">
        <v>15</v>
      </c>
      <c r="G10855" t="s">
        <v>36</v>
      </c>
      <c r="H10855">
        <v>47</v>
      </c>
      <c r="I10855" t="s">
        <v>36039</v>
      </c>
      <c r="J10855" t="s">
        <v>36040</v>
      </c>
      <c r="K10855" t="s">
        <v>36041</v>
      </c>
      <c r="L10855" t="s">
        <v>77932</v>
      </c>
    </row>
    <row r="10856" spans="1:12" x14ac:dyDescent="0.15">
      <c r="A10856" t="s">
        <v>12</v>
      </c>
      <c r="B10856">
        <v>2992661</v>
      </c>
      <c r="C10856">
        <v>2992681</v>
      </c>
      <c r="D10856" t="s">
        <v>36034</v>
      </c>
      <c r="E10856" t="s">
        <v>36035</v>
      </c>
      <c r="F10856" t="s">
        <v>15</v>
      </c>
      <c r="G10856" t="s">
        <v>16</v>
      </c>
      <c r="H10856">
        <v>88</v>
      </c>
      <c r="I10856" t="s">
        <v>36042</v>
      </c>
      <c r="J10856" t="s">
        <v>36043</v>
      </c>
      <c r="K10856" t="s">
        <v>36044</v>
      </c>
      <c r="L10856" t="s">
        <v>77923</v>
      </c>
    </row>
    <row r="10857" spans="1:12" x14ac:dyDescent="0.15">
      <c r="A10857" t="s">
        <v>12</v>
      </c>
      <c r="B10857">
        <v>2992734</v>
      </c>
      <c r="C10857">
        <v>2992754</v>
      </c>
      <c r="D10857" t="s">
        <v>36034</v>
      </c>
      <c r="E10857" t="s">
        <v>36035</v>
      </c>
      <c r="F10857" t="s">
        <v>15</v>
      </c>
      <c r="G10857" t="s">
        <v>32</v>
      </c>
      <c r="H10857">
        <v>161</v>
      </c>
      <c r="I10857" t="s">
        <v>36045</v>
      </c>
      <c r="J10857" t="s">
        <v>36046</v>
      </c>
      <c r="K10857" t="s">
        <v>36047</v>
      </c>
      <c r="L10857" t="s">
        <v>77931</v>
      </c>
    </row>
    <row r="10858" spans="1:12" x14ac:dyDescent="0.15">
      <c r="A10858" t="s">
        <v>12</v>
      </c>
      <c r="B10858">
        <v>2993945</v>
      </c>
      <c r="C10858">
        <v>2993965</v>
      </c>
      <c r="D10858" t="s">
        <v>36048</v>
      </c>
      <c r="E10858" t="s">
        <v>36049</v>
      </c>
      <c r="F10858" t="s">
        <v>15</v>
      </c>
      <c r="G10858" t="s">
        <v>23</v>
      </c>
      <c r="H10858">
        <v>8</v>
      </c>
      <c r="I10858" t="s">
        <v>36050</v>
      </c>
      <c r="J10858" t="s">
        <v>36051</v>
      </c>
      <c r="K10858" t="s">
        <v>36052</v>
      </c>
      <c r="L10858" t="s">
        <v>77955</v>
      </c>
    </row>
    <row r="10859" spans="1:12" x14ac:dyDescent="0.15">
      <c r="A10859" t="s">
        <v>12</v>
      </c>
      <c r="B10859">
        <v>2993972</v>
      </c>
      <c r="C10859">
        <v>2993992</v>
      </c>
      <c r="D10859" t="s">
        <v>36048</v>
      </c>
      <c r="E10859" t="s">
        <v>36049</v>
      </c>
      <c r="F10859" t="s">
        <v>15</v>
      </c>
      <c r="G10859" t="s">
        <v>23</v>
      </c>
      <c r="H10859">
        <v>35</v>
      </c>
      <c r="I10859" t="s">
        <v>36053</v>
      </c>
      <c r="J10859" t="s">
        <v>36054</v>
      </c>
      <c r="K10859" t="s">
        <v>36055</v>
      </c>
      <c r="L10859" t="s">
        <v>77936</v>
      </c>
    </row>
    <row r="10860" spans="1:12" x14ac:dyDescent="0.15">
      <c r="A10860" t="s">
        <v>12</v>
      </c>
      <c r="B10860">
        <v>2994034</v>
      </c>
      <c r="C10860">
        <v>2994054</v>
      </c>
      <c r="D10860" t="s">
        <v>36048</v>
      </c>
      <c r="E10860" t="s">
        <v>36049</v>
      </c>
      <c r="F10860" t="s">
        <v>15</v>
      </c>
      <c r="G10860" t="s">
        <v>16</v>
      </c>
      <c r="H10860">
        <v>97</v>
      </c>
      <c r="I10860" t="s">
        <v>36056</v>
      </c>
      <c r="J10860" t="s">
        <v>36057</v>
      </c>
      <c r="K10860" t="s">
        <v>36058</v>
      </c>
      <c r="L10860" t="s">
        <v>78010</v>
      </c>
    </row>
    <row r="10861" spans="1:12" x14ac:dyDescent="0.15">
      <c r="A10861" t="s">
        <v>12</v>
      </c>
      <c r="B10861">
        <v>2994057</v>
      </c>
      <c r="C10861">
        <v>2994077</v>
      </c>
      <c r="D10861" t="s">
        <v>36048</v>
      </c>
      <c r="E10861" t="s">
        <v>36049</v>
      </c>
      <c r="F10861" t="s">
        <v>15</v>
      </c>
      <c r="G10861" t="s">
        <v>16</v>
      </c>
      <c r="H10861">
        <v>120</v>
      </c>
      <c r="I10861" t="s">
        <v>36059</v>
      </c>
      <c r="J10861" t="s">
        <v>36060</v>
      </c>
      <c r="K10861" t="s">
        <v>36061</v>
      </c>
      <c r="L10861" t="s">
        <v>78047</v>
      </c>
    </row>
    <row r="10862" spans="1:12" x14ac:dyDescent="0.15">
      <c r="A10862" t="s">
        <v>12</v>
      </c>
      <c r="B10862">
        <v>2994460</v>
      </c>
      <c r="C10862">
        <v>2994480</v>
      </c>
      <c r="D10862" t="s">
        <v>36062</v>
      </c>
      <c r="E10862" t="s">
        <v>36063</v>
      </c>
      <c r="F10862" t="s">
        <v>15</v>
      </c>
      <c r="G10862" t="s">
        <v>32</v>
      </c>
      <c r="H10862">
        <v>1</v>
      </c>
      <c r="I10862" t="s">
        <v>36064</v>
      </c>
      <c r="J10862" t="s">
        <v>36065</v>
      </c>
      <c r="K10862" t="s">
        <v>36066</v>
      </c>
      <c r="L10862" t="s">
        <v>77917</v>
      </c>
    </row>
    <row r="10863" spans="1:12" x14ac:dyDescent="0.15">
      <c r="A10863" t="s">
        <v>12</v>
      </c>
      <c r="B10863">
        <v>2994502</v>
      </c>
      <c r="C10863">
        <v>2994522</v>
      </c>
      <c r="D10863" t="s">
        <v>36062</v>
      </c>
      <c r="E10863" t="s">
        <v>36063</v>
      </c>
      <c r="F10863" t="s">
        <v>15</v>
      </c>
      <c r="G10863" t="s">
        <v>36</v>
      </c>
      <c r="H10863">
        <v>43</v>
      </c>
      <c r="I10863" t="s">
        <v>36067</v>
      </c>
      <c r="J10863" t="s">
        <v>36068</v>
      </c>
      <c r="K10863" t="s">
        <v>36069</v>
      </c>
      <c r="L10863" t="s">
        <v>77942</v>
      </c>
    </row>
    <row r="10864" spans="1:12" x14ac:dyDescent="0.15">
      <c r="A10864" t="s">
        <v>12</v>
      </c>
      <c r="B10864">
        <v>2994522</v>
      </c>
      <c r="C10864">
        <v>2994542</v>
      </c>
      <c r="D10864" t="s">
        <v>36062</v>
      </c>
      <c r="E10864" t="s">
        <v>36063</v>
      </c>
      <c r="F10864" t="s">
        <v>15</v>
      </c>
      <c r="G10864" t="s">
        <v>36</v>
      </c>
      <c r="H10864">
        <v>63</v>
      </c>
      <c r="I10864" t="s">
        <v>36070</v>
      </c>
      <c r="J10864" t="s">
        <v>36071</v>
      </c>
      <c r="K10864" t="s">
        <v>36072</v>
      </c>
      <c r="L10864" t="s">
        <v>77957</v>
      </c>
    </row>
    <row r="10865" spans="1:12" x14ac:dyDescent="0.15">
      <c r="A10865" t="s">
        <v>12</v>
      </c>
      <c r="B10865">
        <v>2994547</v>
      </c>
      <c r="C10865">
        <v>2994567</v>
      </c>
      <c r="D10865" t="s">
        <v>36062</v>
      </c>
      <c r="E10865" t="s">
        <v>36063</v>
      </c>
      <c r="F10865" t="s">
        <v>15</v>
      </c>
      <c r="G10865" t="s">
        <v>23</v>
      </c>
      <c r="H10865">
        <v>88</v>
      </c>
      <c r="I10865" t="s">
        <v>36073</v>
      </c>
      <c r="J10865" t="s">
        <v>36074</v>
      </c>
      <c r="K10865" t="s">
        <v>36075</v>
      </c>
      <c r="L10865" t="s">
        <v>77923</v>
      </c>
    </row>
    <row r="10866" spans="1:12" x14ac:dyDescent="0.15">
      <c r="A10866" t="s">
        <v>12</v>
      </c>
      <c r="B10866">
        <v>2995498</v>
      </c>
      <c r="C10866">
        <v>2995518</v>
      </c>
      <c r="D10866" t="s">
        <v>36076</v>
      </c>
      <c r="E10866" t="s">
        <v>36077</v>
      </c>
      <c r="F10866" t="s">
        <v>15</v>
      </c>
      <c r="G10866" t="s">
        <v>36</v>
      </c>
      <c r="H10866">
        <v>0</v>
      </c>
      <c r="I10866" t="s">
        <v>36078</v>
      </c>
      <c r="J10866" t="s">
        <v>36079</v>
      </c>
      <c r="K10866" t="s">
        <v>36080</v>
      </c>
      <c r="L10866" t="s">
        <v>77980</v>
      </c>
    </row>
    <row r="10867" spans="1:12" x14ac:dyDescent="0.15">
      <c r="A10867" t="s">
        <v>12</v>
      </c>
      <c r="B10867">
        <v>2995529</v>
      </c>
      <c r="C10867">
        <v>2995549</v>
      </c>
      <c r="D10867" t="s">
        <v>36076</v>
      </c>
      <c r="E10867" t="s">
        <v>36077</v>
      </c>
      <c r="F10867" t="s">
        <v>15</v>
      </c>
      <c r="G10867" t="s">
        <v>36</v>
      </c>
      <c r="H10867">
        <v>31</v>
      </c>
      <c r="I10867" t="s">
        <v>36081</v>
      </c>
      <c r="J10867" t="s">
        <v>36082</v>
      </c>
      <c r="K10867" t="s">
        <v>36083</v>
      </c>
      <c r="L10867" t="s">
        <v>77910</v>
      </c>
    </row>
    <row r="10868" spans="1:12" x14ac:dyDescent="0.15">
      <c r="A10868" t="s">
        <v>12</v>
      </c>
      <c r="B10868">
        <v>2995614</v>
      </c>
      <c r="C10868">
        <v>2995634</v>
      </c>
      <c r="D10868" t="s">
        <v>36076</v>
      </c>
      <c r="E10868" t="s">
        <v>36077</v>
      </c>
      <c r="F10868" t="s">
        <v>15</v>
      </c>
      <c r="G10868" t="s">
        <v>16</v>
      </c>
      <c r="H10868">
        <v>116</v>
      </c>
      <c r="I10868" t="s">
        <v>36084</v>
      </c>
      <c r="J10868" t="s">
        <v>36085</v>
      </c>
      <c r="K10868" t="s">
        <v>36086</v>
      </c>
      <c r="L10868" t="s">
        <v>77976</v>
      </c>
    </row>
    <row r="10869" spans="1:12" x14ac:dyDescent="0.15">
      <c r="A10869" t="s">
        <v>12</v>
      </c>
      <c r="B10869">
        <v>2995653</v>
      </c>
      <c r="C10869">
        <v>2995673</v>
      </c>
      <c r="D10869" t="s">
        <v>36076</v>
      </c>
      <c r="E10869" t="s">
        <v>36077</v>
      </c>
      <c r="F10869" t="s">
        <v>15</v>
      </c>
      <c r="G10869" t="s">
        <v>23</v>
      </c>
      <c r="H10869">
        <v>155</v>
      </c>
      <c r="I10869" t="s">
        <v>36087</v>
      </c>
      <c r="J10869" t="s">
        <v>36088</v>
      </c>
      <c r="K10869" t="s">
        <v>36089</v>
      </c>
      <c r="L10869" t="s">
        <v>78083</v>
      </c>
    </row>
    <row r="10870" spans="1:12" x14ac:dyDescent="0.15">
      <c r="A10870" t="s">
        <v>12</v>
      </c>
      <c r="B10870">
        <v>2997248</v>
      </c>
      <c r="C10870">
        <v>2997268</v>
      </c>
      <c r="D10870" t="s">
        <v>36090</v>
      </c>
      <c r="E10870" t="s">
        <v>36091</v>
      </c>
      <c r="F10870" t="s">
        <v>76</v>
      </c>
      <c r="G10870" t="s">
        <v>23</v>
      </c>
      <c r="H10870">
        <v>20</v>
      </c>
      <c r="I10870" t="s">
        <v>36092</v>
      </c>
      <c r="J10870" t="s">
        <v>36093</v>
      </c>
      <c r="K10870" t="s">
        <v>36094</v>
      </c>
      <c r="L10870" t="s">
        <v>77968</v>
      </c>
    </row>
    <row r="10871" spans="1:12" x14ac:dyDescent="0.15">
      <c r="A10871" t="s">
        <v>12</v>
      </c>
      <c r="B10871">
        <v>2997225</v>
      </c>
      <c r="C10871">
        <v>2997245</v>
      </c>
      <c r="D10871" t="s">
        <v>36090</v>
      </c>
      <c r="E10871" t="s">
        <v>36091</v>
      </c>
      <c r="F10871" t="s">
        <v>76</v>
      </c>
      <c r="G10871" t="s">
        <v>36</v>
      </c>
      <c r="H10871">
        <v>43</v>
      </c>
      <c r="I10871" t="s">
        <v>36095</v>
      </c>
      <c r="J10871" t="s">
        <v>36096</v>
      </c>
      <c r="K10871" t="s">
        <v>36097</v>
      </c>
      <c r="L10871" t="s">
        <v>77942</v>
      </c>
    </row>
    <row r="10872" spans="1:12" x14ac:dyDescent="0.15">
      <c r="A10872" t="s">
        <v>12</v>
      </c>
      <c r="B10872">
        <v>2997183</v>
      </c>
      <c r="C10872">
        <v>2997203</v>
      </c>
      <c r="D10872" t="s">
        <v>36090</v>
      </c>
      <c r="E10872" t="s">
        <v>36091</v>
      </c>
      <c r="F10872" t="s">
        <v>76</v>
      </c>
      <c r="G10872" t="s">
        <v>16</v>
      </c>
      <c r="H10872">
        <v>85</v>
      </c>
      <c r="I10872" t="s">
        <v>36098</v>
      </c>
      <c r="J10872" t="s">
        <v>36099</v>
      </c>
      <c r="K10872" t="s">
        <v>36100</v>
      </c>
      <c r="L10872" t="s">
        <v>77972</v>
      </c>
    </row>
    <row r="10873" spans="1:12" x14ac:dyDescent="0.15">
      <c r="A10873" t="s">
        <v>12</v>
      </c>
      <c r="B10873">
        <v>2997146</v>
      </c>
      <c r="C10873">
        <v>2997166</v>
      </c>
      <c r="D10873" t="s">
        <v>36090</v>
      </c>
      <c r="E10873" t="s">
        <v>36091</v>
      </c>
      <c r="F10873" t="s">
        <v>76</v>
      </c>
      <c r="G10873" t="s">
        <v>16</v>
      </c>
      <c r="H10873">
        <v>122</v>
      </c>
      <c r="I10873" t="s">
        <v>36101</v>
      </c>
      <c r="J10873" t="s">
        <v>36102</v>
      </c>
      <c r="K10873" t="s">
        <v>36103</v>
      </c>
      <c r="L10873" t="s">
        <v>78033</v>
      </c>
    </row>
    <row r="10874" spans="1:12" x14ac:dyDescent="0.15">
      <c r="A10874" t="s">
        <v>12</v>
      </c>
      <c r="B10874">
        <v>2997768</v>
      </c>
      <c r="C10874">
        <v>2997788</v>
      </c>
      <c r="D10874" t="s">
        <v>36104</v>
      </c>
      <c r="E10874" t="s">
        <v>36105</v>
      </c>
      <c r="F10874" t="s">
        <v>76</v>
      </c>
      <c r="G10874" t="s">
        <v>16</v>
      </c>
      <c r="H10874">
        <v>10</v>
      </c>
      <c r="I10874" t="s">
        <v>36106</v>
      </c>
      <c r="J10874" t="s">
        <v>36107</v>
      </c>
      <c r="K10874" t="s">
        <v>36108</v>
      </c>
      <c r="L10874" t="s">
        <v>78001</v>
      </c>
    </row>
    <row r="10875" spans="1:12" x14ac:dyDescent="0.15">
      <c r="A10875" t="s">
        <v>12</v>
      </c>
      <c r="B10875">
        <v>2997740</v>
      </c>
      <c r="C10875">
        <v>2997760</v>
      </c>
      <c r="D10875" t="s">
        <v>36104</v>
      </c>
      <c r="E10875" t="s">
        <v>36105</v>
      </c>
      <c r="F10875" t="s">
        <v>76</v>
      </c>
      <c r="G10875" t="s">
        <v>23</v>
      </c>
      <c r="H10875">
        <v>38</v>
      </c>
      <c r="I10875" t="s">
        <v>36109</v>
      </c>
      <c r="J10875" t="s">
        <v>36110</v>
      </c>
      <c r="K10875" t="s">
        <v>36111</v>
      </c>
      <c r="L10875" t="s">
        <v>78008</v>
      </c>
    </row>
    <row r="10876" spans="1:12" x14ac:dyDescent="0.15">
      <c r="A10876" t="s">
        <v>12</v>
      </c>
      <c r="B10876">
        <v>2997711</v>
      </c>
      <c r="C10876">
        <v>2997731</v>
      </c>
      <c r="D10876" t="s">
        <v>36104</v>
      </c>
      <c r="E10876" t="s">
        <v>36105</v>
      </c>
      <c r="F10876" t="s">
        <v>76</v>
      </c>
      <c r="G10876" t="s">
        <v>36</v>
      </c>
      <c r="H10876">
        <v>67</v>
      </c>
      <c r="I10876" t="s">
        <v>36112</v>
      </c>
      <c r="J10876" t="s">
        <v>36113</v>
      </c>
      <c r="K10876" t="s">
        <v>36114</v>
      </c>
      <c r="L10876" t="s">
        <v>77981</v>
      </c>
    </row>
    <row r="10877" spans="1:12" x14ac:dyDescent="0.15">
      <c r="A10877" t="s">
        <v>12</v>
      </c>
      <c r="B10877">
        <v>2997662</v>
      </c>
      <c r="C10877">
        <v>2997682</v>
      </c>
      <c r="D10877" t="s">
        <v>36104</v>
      </c>
      <c r="E10877" t="s">
        <v>36105</v>
      </c>
      <c r="F10877" t="s">
        <v>76</v>
      </c>
      <c r="G10877" t="s">
        <v>32</v>
      </c>
      <c r="H10877">
        <v>116</v>
      </c>
      <c r="I10877" t="s">
        <v>36115</v>
      </c>
      <c r="J10877" t="s">
        <v>36116</v>
      </c>
      <c r="K10877" t="s">
        <v>36117</v>
      </c>
      <c r="L10877" t="s">
        <v>77976</v>
      </c>
    </row>
    <row r="10878" spans="1:12" x14ac:dyDescent="0.15">
      <c r="A10878" t="s">
        <v>12</v>
      </c>
      <c r="B10878">
        <v>2999156</v>
      </c>
      <c r="C10878">
        <v>2999176</v>
      </c>
      <c r="D10878" t="s">
        <v>36118</v>
      </c>
      <c r="E10878" t="s">
        <v>36119</v>
      </c>
      <c r="F10878" t="s">
        <v>76</v>
      </c>
      <c r="G10878" t="s">
        <v>36</v>
      </c>
      <c r="H10878">
        <v>13</v>
      </c>
      <c r="I10878" t="s">
        <v>36120</v>
      </c>
      <c r="J10878" t="s">
        <v>36121</v>
      </c>
      <c r="K10878" t="s">
        <v>36122</v>
      </c>
      <c r="L10878" t="s">
        <v>77935</v>
      </c>
    </row>
    <row r="10879" spans="1:12" x14ac:dyDescent="0.15">
      <c r="A10879" t="s">
        <v>12</v>
      </c>
      <c r="B10879">
        <v>2999104</v>
      </c>
      <c r="C10879">
        <v>2999124</v>
      </c>
      <c r="D10879" t="s">
        <v>36118</v>
      </c>
      <c r="E10879" t="s">
        <v>36119</v>
      </c>
      <c r="F10879" t="s">
        <v>76</v>
      </c>
      <c r="G10879" t="s">
        <v>16</v>
      </c>
      <c r="H10879">
        <v>65</v>
      </c>
      <c r="I10879" t="s">
        <v>36123</v>
      </c>
      <c r="J10879" t="s">
        <v>36124</v>
      </c>
      <c r="K10879" t="s">
        <v>36125</v>
      </c>
      <c r="L10879" t="s">
        <v>78042</v>
      </c>
    </row>
    <row r="10880" spans="1:12" x14ac:dyDescent="0.15">
      <c r="A10880" t="s">
        <v>12</v>
      </c>
      <c r="B10880">
        <v>2999083</v>
      </c>
      <c r="C10880">
        <v>2999103</v>
      </c>
      <c r="D10880" t="s">
        <v>36118</v>
      </c>
      <c r="E10880" t="s">
        <v>36119</v>
      </c>
      <c r="F10880" t="s">
        <v>76</v>
      </c>
      <c r="G10880" t="s">
        <v>16</v>
      </c>
      <c r="H10880">
        <v>86</v>
      </c>
      <c r="I10880" t="s">
        <v>36126</v>
      </c>
      <c r="J10880" t="s">
        <v>36127</v>
      </c>
      <c r="K10880" t="s">
        <v>36128</v>
      </c>
      <c r="L10880" t="s">
        <v>77929</v>
      </c>
    </row>
    <row r="10881" spans="1:12" x14ac:dyDescent="0.15">
      <c r="A10881" t="s">
        <v>12</v>
      </c>
      <c r="B10881">
        <v>2999060</v>
      </c>
      <c r="C10881">
        <v>2999080</v>
      </c>
      <c r="D10881" t="s">
        <v>36118</v>
      </c>
      <c r="E10881" t="s">
        <v>36119</v>
      </c>
      <c r="F10881" t="s">
        <v>76</v>
      </c>
      <c r="G10881" t="s">
        <v>16</v>
      </c>
      <c r="H10881">
        <v>109</v>
      </c>
      <c r="I10881" t="s">
        <v>36129</v>
      </c>
      <c r="J10881" t="s">
        <v>36130</v>
      </c>
      <c r="K10881" t="s">
        <v>36131</v>
      </c>
      <c r="L10881" t="s">
        <v>77947</v>
      </c>
    </row>
    <row r="10882" spans="1:12" x14ac:dyDescent="0.15">
      <c r="A10882" t="s">
        <v>12</v>
      </c>
      <c r="B10882">
        <v>2999506</v>
      </c>
      <c r="C10882">
        <v>2999526</v>
      </c>
      <c r="D10882" t="s">
        <v>36132</v>
      </c>
      <c r="E10882" t="s">
        <v>90</v>
      </c>
      <c r="F10882" t="s">
        <v>15</v>
      </c>
      <c r="G10882" t="s">
        <v>32</v>
      </c>
      <c r="H10882">
        <v>1</v>
      </c>
      <c r="I10882" t="s">
        <v>36133</v>
      </c>
      <c r="J10882" t="s">
        <v>36134</v>
      </c>
      <c r="K10882" t="s">
        <v>36135</v>
      </c>
      <c r="L10882" t="s">
        <v>77917</v>
      </c>
    </row>
    <row r="10883" spans="1:12" x14ac:dyDescent="0.15">
      <c r="A10883" t="s">
        <v>12</v>
      </c>
      <c r="B10883">
        <v>2999530</v>
      </c>
      <c r="C10883">
        <v>2999550</v>
      </c>
      <c r="D10883" t="s">
        <v>36132</v>
      </c>
      <c r="E10883" t="s">
        <v>90</v>
      </c>
      <c r="F10883" t="s">
        <v>15</v>
      </c>
      <c r="G10883" t="s">
        <v>16</v>
      </c>
      <c r="H10883">
        <v>25</v>
      </c>
      <c r="I10883" t="s">
        <v>36136</v>
      </c>
      <c r="J10883" t="s">
        <v>36137</v>
      </c>
      <c r="K10883" t="s">
        <v>36138</v>
      </c>
      <c r="L10883" t="s">
        <v>78012</v>
      </c>
    </row>
    <row r="10884" spans="1:12" x14ac:dyDescent="0.15">
      <c r="A10884" t="s">
        <v>12</v>
      </c>
      <c r="B10884">
        <v>2999564</v>
      </c>
      <c r="C10884">
        <v>2999584</v>
      </c>
      <c r="D10884" t="s">
        <v>36132</v>
      </c>
      <c r="E10884" t="s">
        <v>90</v>
      </c>
      <c r="F10884" t="s">
        <v>15</v>
      </c>
      <c r="G10884" t="s">
        <v>23</v>
      </c>
      <c r="H10884">
        <v>59</v>
      </c>
      <c r="I10884" t="s">
        <v>36139</v>
      </c>
      <c r="J10884" t="s">
        <v>36140</v>
      </c>
      <c r="K10884" t="s">
        <v>36141</v>
      </c>
      <c r="L10884" t="s">
        <v>78009</v>
      </c>
    </row>
    <row r="10885" spans="1:12" x14ac:dyDescent="0.15">
      <c r="A10885" t="s">
        <v>12</v>
      </c>
      <c r="B10885">
        <v>2999604</v>
      </c>
      <c r="C10885">
        <v>2999624</v>
      </c>
      <c r="D10885" t="s">
        <v>36132</v>
      </c>
      <c r="E10885" t="s">
        <v>90</v>
      </c>
      <c r="F10885" t="s">
        <v>15</v>
      </c>
      <c r="G10885" t="s">
        <v>16</v>
      </c>
      <c r="H10885">
        <v>99</v>
      </c>
      <c r="I10885" t="s">
        <v>36142</v>
      </c>
      <c r="J10885" t="s">
        <v>36143</v>
      </c>
      <c r="K10885" t="s">
        <v>36144</v>
      </c>
      <c r="L10885" t="s">
        <v>78051</v>
      </c>
    </row>
    <row r="10886" spans="1:12" x14ac:dyDescent="0.15">
      <c r="A10886" t="s">
        <v>12</v>
      </c>
      <c r="B10886">
        <v>3001339</v>
      </c>
      <c r="C10886">
        <v>3001359</v>
      </c>
      <c r="D10886" t="s">
        <v>36145</v>
      </c>
      <c r="E10886" t="s">
        <v>36146</v>
      </c>
      <c r="F10886" t="s">
        <v>76</v>
      </c>
      <c r="G10886" t="s">
        <v>32</v>
      </c>
      <c r="H10886">
        <v>29</v>
      </c>
      <c r="I10886" t="s">
        <v>36147</v>
      </c>
      <c r="J10886" t="s">
        <v>36148</v>
      </c>
      <c r="K10886" t="s">
        <v>36149</v>
      </c>
      <c r="L10886" t="s">
        <v>77921</v>
      </c>
    </row>
    <row r="10887" spans="1:12" x14ac:dyDescent="0.15">
      <c r="A10887" t="s">
        <v>12</v>
      </c>
      <c r="B10887">
        <v>3001283</v>
      </c>
      <c r="C10887">
        <v>3001303</v>
      </c>
      <c r="D10887" t="s">
        <v>36145</v>
      </c>
      <c r="E10887" t="s">
        <v>36146</v>
      </c>
      <c r="F10887" t="s">
        <v>76</v>
      </c>
      <c r="G10887" t="s">
        <v>36</v>
      </c>
      <c r="H10887">
        <v>85</v>
      </c>
      <c r="I10887" t="s">
        <v>36150</v>
      </c>
      <c r="J10887" t="s">
        <v>36151</v>
      </c>
      <c r="K10887" t="s">
        <v>36152</v>
      </c>
      <c r="L10887" t="s">
        <v>77972</v>
      </c>
    </row>
    <row r="10888" spans="1:12" x14ac:dyDescent="0.15">
      <c r="A10888" t="s">
        <v>12</v>
      </c>
      <c r="B10888">
        <v>3001258</v>
      </c>
      <c r="C10888">
        <v>3001278</v>
      </c>
      <c r="D10888" t="s">
        <v>36145</v>
      </c>
      <c r="E10888" t="s">
        <v>36146</v>
      </c>
      <c r="F10888" t="s">
        <v>76</v>
      </c>
      <c r="G10888" t="s">
        <v>32</v>
      </c>
      <c r="H10888">
        <v>110</v>
      </c>
      <c r="I10888" t="s">
        <v>36153</v>
      </c>
      <c r="J10888" t="s">
        <v>36154</v>
      </c>
      <c r="K10888" t="s">
        <v>36155</v>
      </c>
      <c r="L10888" t="s">
        <v>78030</v>
      </c>
    </row>
    <row r="10889" spans="1:12" x14ac:dyDescent="0.15">
      <c r="A10889" t="s">
        <v>12</v>
      </c>
      <c r="B10889">
        <v>3001209</v>
      </c>
      <c r="C10889">
        <v>3001229</v>
      </c>
      <c r="D10889" t="s">
        <v>36145</v>
      </c>
      <c r="E10889" t="s">
        <v>36146</v>
      </c>
      <c r="F10889" t="s">
        <v>76</v>
      </c>
      <c r="G10889" t="s">
        <v>16</v>
      </c>
      <c r="H10889">
        <v>159</v>
      </c>
      <c r="I10889" t="s">
        <v>36156</v>
      </c>
      <c r="J10889" t="s">
        <v>36157</v>
      </c>
      <c r="K10889" t="s">
        <v>36158</v>
      </c>
      <c r="L10889" t="s">
        <v>78114</v>
      </c>
    </row>
    <row r="10890" spans="1:12" x14ac:dyDescent="0.15">
      <c r="A10890" t="s">
        <v>12</v>
      </c>
      <c r="B10890">
        <v>3001557</v>
      </c>
      <c r="C10890">
        <v>3001577</v>
      </c>
      <c r="D10890" t="s">
        <v>36159</v>
      </c>
      <c r="E10890" t="s">
        <v>36160</v>
      </c>
      <c r="F10890" t="s">
        <v>15</v>
      </c>
      <c r="G10890" t="s">
        <v>32</v>
      </c>
      <c r="H10890">
        <v>8</v>
      </c>
      <c r="I10890" t="s">
        <v>36161</v>
      </c>
      <c r="J10890" t="s">
        <v>36162</v>
      </c>
      <c r="K10890" t="s">
        <v>36163</v>
      </c>
      <c r="L10890" t="s">
        <v>77955</v>
      </c>
    </row>
    <row r="10891" spans="1:12" x14ac:dyDescent="0.15">
      <c r="A10891" t="s">
        <v>12</v>
      </c>
      <c r="B10891">
        <v>3001596</v>
      </c>
      <c r="C10891">
        <v>3001616</v>
      </c>
      <c r="D10891" t="s">
        <v>36159</v>
      </c>
      <c r="E10891" t="s">
        <v>36160</v>
      </c>
      <c r="F10891" t="s">
        <v>15</v>
      </c>
      <c r="G10891" t="s">
        <v>23</v>
      </c>
      <c r="H10891">
        <v>47</v>
      </c>
      <c r="I10891" t="s">
        <v>36164</v>
      </c>
      <c r="J10891" t="s">
        <v>36165</v>
      </c>
      <c r="K10891" t="s">
        <v>36166</v>
      </c>
      <c r="L10891" t="s">
        <v>77932</v>
      </c>
    </row>
    <row r="10892" spans="1:12" x14ac:dyDescent="0.15">
      <c r="A10892" t="s">
        <v>12</v>
      </c>
      <c r="B10892">
        <v>3001625</v>
      </c>
      <c r="C10892">
        <v>3001645</v>
      </c>
      <c r="D10892" t="s">
        <v>36159</v>
      </c>
      <c r="E10892" t="s">
        <v>36160</v>
      </c>
      <c r="F10892" t="s">
        <v>15</v>
      </c>
      <c r="G10892" t="s">
        <v>32</v>
      </c>
      <c r="H10892">
        <v>76</v>
      </c>
      <c r="I10892" t="s">
        <v>36167</v>
      </c>
      <c r="J10892" t="s">
        <v>36168</v>
      </c>
      <c r="K10892" t="s">
        <v>36169</v>
      </c>
      <c r="L10892" t="s">
        <v>77985</v>
      </c>
    </row>
    <row r="10893" spans="1:12" x14ac:dyDescent="0.15">
      <c r="A10893" t="s">
        <v>12</v>
      </c>
      <c r="B10893">
        <v>3001650</v>
      </c>
      <c r="C10893">
        <v>3001670</v>
      </c>
      <c r="D10893" t="s">
        <v>36159</v>
      </c>
      <c r="E10893" t="s">
        <v>36160</v>
      </c>
      <c r="F10893" t="s">
        <v>15</v>
      </c>
      <c r="G10893" t="s">
        <v>23</v>
      </c>
      <c r="H10893">
        <v>101</v>
      </c>
      <c r="I10893" t="s">
        <v>36170</v>
      </c>
      <c r="J10893" t="s">
        <v>36171</v>
      </c>
      <c r="K10893" t="s">
        <v>36172</v>
      </c>
      <c r="L10893" t="s">
        <v>77997</v>
      </c>
    </row>
    <row r="10894" spans="1:12" x14ac:dyDescent="0.15">
      <c r="A10894" t="s">
        <v>12</v>
      </c>
      <c r="B10894">
        <v>3002702</v>
      </c>
      <c r="C10894">
        <v>3002722</v>
      </c>
      <c r="D10894" t="s">
        <v>36173</v>
      </c>
      <c r="E10894" t="s">
        <v>36174</v>
      </c>
      <c r="F10894" t="s">
        <v>15</v>
      </c>
      <c r="G10894" t="s">
        <v>16</v>
      </c>
      <c r="H10894">
        <v>0</v>
      </c>
      <c r="I10894" t="s">
        <v>36175</v>
      </c>
      <c r="J10894" t="s">
        <v>36176</v>
      </c>
      <c r="K10894" t="s">
        <v>36177</v>
      </c>
      <c r="L10894" t="s">
        <v>77980</v>
      </c>
    </row>
    <row r="10895" spans="1:12" x14ac:dyDescent="0.15">
      <c r="A10895" t="s">
        <v>12</v>
      </c>
      <c r="B10895">
        <v>3002727</v>
      </c>
      <c r="C10895">
        <v>3002747</v>
      </c>
      <c r="D10895" t="s">
        <v>36173</v>
      </c>
      <c r="E10895" t="s">
        <v>36174</v>
      </c>
      <c r="F10895" t="s">
        <v>15</v>
      </c>
      <c r="G10895" t="s">
        <v>16</v>
      </c>
      <c r="H10895">
        <v>25</v>
      </c>
      <c r="I10895" t="s">
        <v>36178</v>
      </c>
      <c r="J10895" t="s">
        <v>36179</v>
      </c>
      <c r="K10895" t="s">
        <v>36180</v>
      </c>
      <c r="L10895" t="s">
        <v>78012</v>
      </c>
    </row>
    <row r="10896" spans="1:12" x14ac:dyDescent="0.15">
      <c r="A10896" t="s">
        <v>12</v>
      </c>
      <c r="B10896">
        <v>3002752</v>
      </c>
      <c r="C10896">
        <v>3002772</v>
      </c>
      <c r="D10896" t="s">
        <v>36173</v>
      </c>
      <c r="E10896" t="s">
        <v>36174</v>
      </c>
      <c r="F10896" t="s">
        <v>15</v>
      </c>
      <c r="G10896" t="s">
        <v>36</v>
      </c>
      <c r="H10896">
        <v>50</v>
      </c>
      <c r="I10896" t="s">
        <v>36181</v>
      </c>
      <c r="J10896" t="s">
        <v>36182</v>
      </c>
      <c r="K10896" t="s">
        <v>36183</v>
      </c>
      <c r="L10896" t="s">
        <v>77925</v>
      </c>
    </row>
    <row r="10897" spans="1:12" x14ac:dyDescent="0.15">
      <c r="A10897" t="s">
        <v>12</v>
      </c>
      <c r="B10897">
        <v>3002778</v>
      </c>
      <c r="C10897">
        <v>3002798</v>
      </c>
      <c r="D10897" t="s">
        <v>36173</v>
      </c>
      <c r="E10897" t="s">
        <v>36174</v>
      </c>
      <c r="F10897" t="s">
        <v>15</v>
      </c>
      <c r="G10897" t="s">
        <v>16</v>
      </c>
      <c r="H10897">
        <v>76</v>
      </c>
      <c r="I10897" t="s">
        <v>36184</v>
      </c>
      <c r="J10897" t="s">
        <v>36185</v>
      </c>
      <c r="K10897" t="s">
        <v>36186</v>
      </c>
      <c r="L10897" t="s">
        <v>77985</v>
      </c>
    </row>
    <row r="10898" spans="1:12" x14ac:dyDescent="0.15">
      <c r="A10898" t="s">
        <v>12</v>
      </c>
      <c r="B10898">
        <v>3003038</v>
      </c>
      <c r="C10898">
        <v>3003058</v>
      </c>
      <c r="D10898" t="s">
        <v>36187</v>
      </c>
      <c r="E10898" t="s">
        <v>36188</v>
      </c>
      <c r="F10898" t="s">
        <v>15</v>
      </c>
      <c r="G10898" t="s">
        <v>32</v>
      </c>
      <c r="H10898">
        <v>1</v>
      </c>
      <c r="I10898" t="s">
        <v>36189</v>
      </c>
      <c r="J10898" t="s">
        <v>36190</v>
      </c>
      <c r="K10898" t="s">
        <v>36191</v>
      </c>
      <c r="L10898" t="s">
        <v>77917</v>
      </c>
    </row>
    <row r="10899" spans="1:12" x14ac:dyDescent="0.15">
      <c r="A10899" t="s">
        <v>12</v>
      </c>
      <c r="B10899">
        <v>3003065</v>
      </c>
      <c r="C10899">
        <v>3003085</v>
      </c>
      <c r="D10899" t="s">
        <v>36187</v>
      </c>
      <c r="E10899" t="s">
        <v>36188</v>
      </c>
      <c r="F10899" t="s">
        <v>15</v>
      </c>
      <c r="G10899" t="s">
        <v>16</v>
      </c>
      <c r="H10899">
        <v>28</v>
      </c>
      <c r="I10899" t="s">
        <v>36192</v>
      </c>
      <c r="J10899" t="s">
        <v>36193</v>
      </c>
      <c r="K10899" t="s">
        <v>36194</v>
      </c>
      <c r="L10899" t="s">
        <v>77956</v>
      </c>
    </row>
    <row r="10900" spans="1:12" x14ac:dyDescent="0.15">
      <c r="A10900" t="s">
        <v>12</v>
      </c>
      <c r="B10900">
        <v>3003092</v>
      </c>
      <c r="C10900">
        <v>3003112</v>
      </c>
      <c r="D10900" t="s">
        <v>36187</v>
      </c>
      <c r="E10900" t="s">
        <v>36188</v>
      </c>
      <c r="F10900" t="s">
        <v>15</v>
      </c>
      <c r="G10900" t="s">
        <v>32</v>
      </c>
      <c r="H10900">
        <v>55</v>
      </c>
      <c r="I10900" t="s">
        <v>36195</v>
      </c>
      <c r="J10900" t="s">
        <v>36196</v>
      </c>
      <c r="K10900" t="s">
        <v>36197</v>
      </c>
      <c r="L10900" t="s">
        <v>77992</v>
      </c>
    </row>
    <row r="10901" spans="1:12" x14ac:dyDescent="0.15">
      <c r="A10901" t="s">
        <v>12</v>
      </c>
      <c r="B10901">
        <v>3003121</v>
      </c>
      <c r="C10901">
        <v>3003141</v>
      </c>
      <c r="D10901" t="s">
        <v>36187</v>
      </c>
      <c r="E10901" t="s">
        <v>36188</v>
      </c>
      <c r="F10901" t="s">
        <v>15</v>
      </c>
      <c r="G10901" t="s">
        <v>16</v>
      </c>
      <c r="H10901">
        <v>84</v>
      </c>
      <c r="I10901" t="s">
        <v>36198</v>
      </c>
      <c r="J10901" t="s">
        <v>36199</v>
      </c>
      <c r="K10901" t="s">
        <v>36200</v>
      </c>
      <c r="L10901" t="s">
        <v>77946</v>
      </c>
    </row>
    <row r="10902" spans="1:12" x14ac:dyDescent="0.15">
      <c r="A10902" t="s">
        <v>12</v>
      </c>
      <c r="B10902">
        <v>3004325</v>
      </c>
      <c r="C10902">
        <v>3004345</v>
      </c>
      <c r="D10902" t="s">
        <v>36201</v>
      </c>
      <c r="E10902" t="s">
        <v>90</v>
      </c>
      <c r="F10902" t="s">
        <v>76</v>
      </c>
      <c r="G10902" t="s">
        <v>32</v>
      </c>
      <c r="H10902">
        <v>1</v>
      </c>
      <c r="I10902" t="s">
        <v>36202</v>
      </c>
      <c r="J10902" t="s">
        <v>36203</v>
      </c>
      <c r="K10902" t="s">
        <v>36204</v>
      </c>
      <c r="L10902" t="s">
        <v>77917</v>
      </c>
    </row>
    <row r="10903" spans="1:12" x14ac:dyDescent="0.15">
      <c r="A10903" t="s">
        <v>12</v>
      </c>
      <c r="B10903">
        <v>3004283</v>
      </c>
      <c r="C10903">
        <v>3004303</v>
      </c>
      <c r="D10903" t="s">
        <v>36201</v>
      </c>
      <c r="E10903" t="s">
        <v>90</v>
      </c>
      <c r="F10903" t="s">
        <v>76</v>
      </c>
      <c r="G10903" t="s">
        <v>16</v>
      </c>
      <c r="H10903">
        <v>43</v>
      </c>
      <c r="I10903" t="s">
        <v>36205</v>
      </c>
      <c r="J10903" t="s">
        <v>36206</v>
      </c>
      <c r="K10903" t="s">
        <v>36207</v>
      </c>
      <c r="L10903" t="s">
        <v>77942</v>
      </c>
    </row>
    <row r="10904" spans="1:12" x14ac:dyDescent="0.15">
      <c r="A10904" t="s">
        <v>12</v>
      </c>
      <c r="B10904">
        <v>3004262</v>
      </c>
      <c r="C10904">
        <v>3004282</v>
      </c>
      <c r="D10904" t="s">
        <v>36201</v>
      </c>
      <c r="E10904" t="s">
        <v>90</v>
      </c>
      <c r="F10904" t="s">
        <v>76</v>
      </c>
      <c r="G10904" t="s">
        <v>36</v>
      </c>
      <c r="H10904">
        <v>64</v>
      </c>
      <c r="I10904" t="s">
        <v>36208</v>
      </c>
      <c r="J10904" t="s">
        <v>36209</v>
      </c>
      <c r="K10904" t="s">
        <v>36210</v>
      </c>
      <c r="L10904" t="s">
        <v>77989</v>
      </c>
    </row>
    <row r="10905" spans="1:12" x14ac:dyDescent="0.15">
      <c r="A10905" t="s">
        <v>12</v>
      </c>
      <c r="B10905">
        <v>3004241</v>
      </c>
      <c r="C10905">
        <v>3004261</v>
      </c>
      <c r="D10905" t="s">
        <v>36201</v>
      </c>
      <c r="E10905" t="s">
        <v>90</v>
      </c>
      <c r="F10905" t="s">
        <v>76</v>
      </c>
      <c r="G10905" t="s">
        <v>23</v>
      </c>
      <c r="H10905">
        <v>85</v>
      </c>
      <c r="I10905" t="s">
        <v>36211</v>
      </c>
      <c r="J10905" t="s">
        <v>36212</v>
      </c>
      <c r="K10905" t="s">
        <v>36213</v>
      </c>
      <c r="L10905" t="s">
        <v>77972</v>
      </c>
    </row>
    <row r="10906" spans="1:12" x14ac:dyDescent="0.15">
      <c r="A10906" t="s">
        <v>12</v>
      </c>
      <c r="B10906">
        <v>3004709</v>
      </c>
      <c r="C10906">
        <v>3004729</v>
      </c>
      <c r="D10906" t="s">
        <v>36214</v>
      </c>
      <c r="E10906" t="s">
        <v>36215</v>
      </c>
      <c r="F10906" t="s">
        <v>15</v>
      </c>
      <c r="G10906" t="s">
        <v>32</v>
      </c>
      <c r="H10906">
        <v>1</v>
      </c>
      <c r="I10906" t="s">
        <v>36216</v>
      </c>
      <c r="J10906" t="s">
        <v>36217</v>
      </c>
      <c r="K10906" t="s">
        <v>36218</v>
      </c>
      <c r="L10906" t="s">
        <v>77917</v>
      </c>
    </row>
    <row r="10907" spans="1:12" x14ac:dyDescent="0.15">
      <c r="A10907" t="s">
        <v>12</v>
      </c>
      <c r="B10907">
        <v>3004763</v>
      </c>
      <c r="C10907">
        <v>3004783</v>
      </c>
      <c r="D10907" t="s">
        <v>36214</v>
      </c>
      <c r="E10907" t="s">
        <v>36215</v>
      </c>
      <c r="F10907" t="s">
        <v>15</v>
      </c>
      <c r="G10907" t="s">
        <v>16</v>
      </c>
      <c r="H10907">
        <v>55</v>
      </c>
      <c r="I10907" t="s">
        <v>36219</v>
      </c>
      <c r="J10907" t="s">
        <v>36220</v>
      </c>
      <c r="K10907" t="s">
        <v>36221</v>
      </c>
      <c r="L10907" t="s">
        <v>77992</v>
      </c>
    </row>
    <row r="10908" spans="1:12" x14ac:dyDescent="0.15">
      <c r="A10908" t="s">
        <v>12</v>
      </c>
      <c r="B10908">
        <v>3004787</v>
      </c>
      <c r="C10908">
        <v>3004807</v>
      </c>
      <c r="D10908" t="s">
        <v>36214</v>
      </c>
      <c r="E10908" t="s">
        <v>36215</v>
      </c>
      <c r="F10908" t="s">
        <v>15</v>
      </c>
      <c r="G10908" t="s">
        <v>16</v>
      </c>
      <c r="H10908">
        <v>79</v>
      </c>
      <c r="I10908" t="s">
        <v>36222</v>
      </c>
      <c r="J10908" t="s">
        <v>36223</v>
      </c>
      <c r="K10908" t="s">
        <v>36224</v>
      </c>
      <c r="L10908" t="s">
        <v>77993</v>
      </c>
    </row>
    <row r="10909" spans="1:12" x14ac:dyDescent="0.15">
      <c r="A10909" t="s">
        <v>12</v>
      </c>
      <c r="B10909">
        <v>3004842</v>
      </c>
      <c r="C10909">
        <v>3004862</v>
      </c>
      <c r="D10909" t="s">
        <v>36214</v>
      </c>
      <c r="E10909" t="s">
        <v>36215</v>
      </c>
      <c r="F10909" t="s">
        <v>15</v>
      </c>
      <c r="G10909" t="s">
        <v>23</v>
      </c>
      <c r="H10909">
        <v>134</v>
      </c>
      <c r="I10909" t="s">
        <v>36225</v>
      </c>
      <c r="J10909" t="s">
        <v>36226</v>
      </c>
      <c r="K10909" t="s">
        <v>36227</v>
      </c>
      <c r="L10909" t="s">
        <v>78039</v>
      </c>
    </row>
    <row r="10910" spans="1:12" x14ac:dyDescent="0.15">
      <c r="A10910" t="s">
        <v>12</v>
      </c>
      <c r="B10910">
        <v>3006313</v>
      </c>
      <c r="C10910">
        <v>3006333</v>
      </c>
      <c r="D10910" t="s">
        <v>36228</v>
      </c>
      <c r="E10910" t="s">
        <v>90</v>
      </c>
      <c r="F10910" t="s">
        <v>15</v>
      </c>
      <c r="G10910" t="s">
        <v>23</v>
      </c>
      <c r="H10910">
        <v>7</v>
      </c>
      <c r="I10910" t="s">
        <v>36229</v>
      </c>
      <c r="J10910" t="s">
        <v>36230</v>
      </c>
      <c r="K10910" t="s">
        <v>36231</v>
      </c>
      <c r="L10910" t="s">
        <v>77909</v>
      </c>
    </row>
    <row r="10911" spans="1:12" x14ac:dyDescent="0.15">
      <c r="A10911" t="s">
        <v>12</v>
      </c>
      <c r="B10911">
        <v>3006334</v>
      </c>
      <c r="C10911">
        <v>3006354</v>
      </c>
      <c r="D10911" t="s">
        <v>36228</v>
      </c>
      <c r="E10911" t="s">
        <v>90</v>
      </c>
      <c r="F10911" t="s">
        <v>15</v>
      </c>
      <c r="G10911" t="s">
        <v>32</v>
      </c>
      <c r="H10911">
        <v>28</v>
      </c>
      <c r="I10911" t="s">
        <v>36232</v>
      </c>
      <c r="J10911" t="s">
        <v>36233</v>
      </c>
      <c r="K10911" t="s">
        <v>36234</v>
      </c>
      <c r="L10911" t="s">
        <v>77956</v>
      </c>
    </row>
    <row r="10912" spans="1:12" x14ac:dyDescent="0.15">
      <c r="A10912" t="s">
        <v>12</v>
      </c>
      <c r="B10912">
        <v>3006357</v>
      </c>
      <c r="C10912">
        <v>3006377</v>
      </c>
      <c r="D10912" t="s">
        <v>36228</v>
      </c>
      <c r="E10912" t="s">
        <v>90</v>
      </c>
      <c r="F10912" t="s">
        <v>15</v>
      </c>
      <c r="G10912" t="s">
        <v>36</v>
      </c>
      <c r="H10912">
        <v>51</v>
      </c>
      <c r="I10912" t="s">
        <v>36235</v>
      </c>
      <c r="J10912" t="s">
        <v>36236</v>
      </c>
      <c r="K10912" t="s">
        <v>36237</v>
      </c>
      <c r="L10912" t="s">
        <v>78023</v>
      </c>
    </row>
    <row r="10913" spans="1:12" x14ac:dyDescent="0.15">
      <c r="A10913" t="s">
        <v>12</v>
      </c>
      <c r="B10913">
        <v>3006388</v>
      </c>
      <c r="C10913">
        <v>3006408</v>
      </c>
      <c r="D10913" t="s">
        <v>36228</v>
      </c>
      <c r="E10913" t="s">
        <v>90</v>
      </c>
      <c r="F10913" t="s">
        <v>15</v>
      </c>
      <c r="G10913" t="s">
        <v>32</v>
      </c>
      <c r="H10913">
        <v>82</v>
      </c>
      <c r="I10913" t="s">
        <v>36238</v>
      </c>
      <c r="J10913" t="s">
        <v>36239</v>
      </c>
      <c r="K10913" t="s">
        <v>36240</v>
      </c>
      <c r="L10913" t="s">
        <v>78011</v>
      </c>
    </row>
    <row r="10914" spans="1:12" x14ac:dyDescent="0.15">
      <c r="A10914" t="s">
        <v>12</v>
      </c>
      <c r="B10914">
        <v>3008114</v>
      </c>
      <c r="C10914">
        <v>3008134</v>
      </c>
      <c r="D10914" t="s">
        <v>36241</v>
      </c>
      <c r="E10914" t="s">
        <v>90</v>
      </c>
      <c r="F10914" t="s">
        <v>76</v>
      </c>
      <c r="G10914" t="s">
        <v>23</v>
      </c>
      <c r="H10914">
        <v>47</v>
      </c>
      <c r="I10914" t="s">
        <v>36242</v>
      </c>
      <c r="J10914" t="s">
        <v>36243</v>
      </c>
      <c r="K10914" t="s">
        <v>36244</v>
      </c>
      <c r="L10914" t="s">
        <v>77932</v>
      </c>
    </row>
    <row r="10915" spans="1:12" x14ac:dyDescent="0.15">
      <c r="A10915" t="s">
        <v>12</v>
      </c>
      <c r="B10915">
        <v>3008079</v>
      </c>
      <c r="C10915">
        <v>3008099</v>
      </c>
      <c r="D10915" t="s">
        <v>36241</v>
      </c>
      <c r="E10915" t="s">
        <v>90</v>
      </c>
      <c r="F10915" t="s">
        <v>76</v>
      </c>
      <c r="G10915" t="s">
        <v>36</v>
      </c>
      <c r="H10915">
        <v>82</v>
      </c>
      <c r="I10915" t="s">
        <v>36245</v>
      </c>
      <c r="J10915" t="s">
        <v>36246</v>
      </c>
      <c r="K10915" t="s">
        <v>36247</v>
      </c>
      <c r="L10915" t="s">
        <v>78011</v>
      </c>
    </row>
    <row r="10916" spans="1:12" x14ac:dyDescent="0.15">
      <c r="A10916" t="s">
        <v>12</v>
      </c>
      <c r="B10916">
        <v>3008051</v>
      </c>
      <c r="C10916">
        <v>3008071</v>
      </c>
      <c r="D10916" t="s">
        <v>36241</v>
      </c>
      <c r="E10916" t="s">
        <v>90</v>
      </c>
      <c r="F10916" t="s">
        <v>76</v>
      </c>
      <c r="G10916" t="s">
        <v>32</v>
      </c>
      <c r="H10916">
        <v>110</v>
      </c>
      <c r="I10916" t="s">
        <v>36248</v>
      </c>
      <c r="J10916" t="s">
        <v>36249</v>
      </c>
      <c r="K10916" t="s">
        <v>36250</v>
      </c>
      <c r="L10916" t="s">
        <v>78030</v>
      </c>
    </row>
    <row r="10917" spans="1:12" x14ac:dyDescent="0.15">
      <c r="A10917" t="s">
        <v>12</v>
      </c>
      <c r="B10917">
        <v>3008028</v>
      </c>
      <c r="C10917">
        <v>3008048</v>
      </c>
      <c r="D10917" t="s">
        <v>36241</v>
      </c>
      <c r="E10917" t="s">
        <v>90</v>
      </c>
      <c r="F10917" t="s">
        <v>76</v>
      </c>
      <c r="G10917" t="s">
        <v>16</v>
      </c>
      <c r="H10917">
        <v>133</v>
      </c>
      <c r="I10917" t="s">
        <v>36251</v>
      </c>
      <c r="J10917" t="s">
        <v>36252</v>
      </c>
      <c r="K10917" t="s">
        <v>36253</v>
      </c>
      <c r="L10917" t="s">
        <v>77995</v>
      </c>
    </row>
    <row r="10918" spans="1:12" x14ac:dyDescent="0.15">
      <c r="A10918" t="s">
        <v>12</v>
      </c>
      <c r="B10918">
        <v>3008194</v>
      </c>
      <c r="C10918">
        <v>3008214</v>
      </c>
      <c r="D10918" t="s">
        <v>36254</v>
      </c>
      <c r="E10918" t="s">
        <v>90</v>
      </c>
      <c r="F10918" t="s">
        <v>15</v>
      </c>
      <c r="G10918" t="s">
        <v>23</v>
      </c>
      <c r="H10918">
        <v>55</v>
      </c>
      <c r="I10918" t="s">
        <v>36255</v>
      </c>
      <c r="J10918" t="s">
        <v>36256</v>
      </c>
      <c r="K10918" t="s">
        <v>36257</v>
      </c>
      <c r="L10918" t="s">
        <v>77992</v>
      </c>
    </row>
    <row r="10919" spans="1:12" x14ac:dyDescent="0.15">
      <c r="A10919" t="s">
        <v>12</v>
      </c>
      <c r="B10919">
        <v>3008240</v>
      </c>
      <c r="C10919">
        <v>3008260</v>
      </c>
      <c r="D10919" t="s">
        <v>36254</v>
      </c>
      <c r="E10919" t="s">
        <v>90</v>
      </c>
      <c r="F10919" t="s">
        <v>15</v>
      </c>
      <c r="G10919" t="s">
        <v>16</v>
      </c>
      <c r="H10919">
        <v>101</v>
      </c>
      <c r="I10919" t="s">
        <v>36258</v>
      </c>
      <c r="J10919" t="s">
        <v>36259</v>
      </c>
      <c r="K10919" t="s">
        <v>36260</v>
      </c>
      <c r="L10919" t="s">
        <v>77997</v>
      </c>
    </row>
    <row r="10920" spans="1:12" x14ac:dyDescent="0.15">
      <c r="A10920" t="s">
        <v>12</v>
      </c>
      <c r="B10920">
        <v>3008271</v>
      </c>
      <c r="C10920">
        <v>3008291</v>
      </c>
      <c r="D10920" t="s">
        <v>36254</v>
      </c>
      <c r="E10920" t="s">
        <v>90</v>
      </c>
      <c r="F10920" t="s">
        <v>15</v>
      </c>
      <c r="G10920" t="s">
        <v>32</v>
      </c>
      <c r="H10920">
        <v>132</v>
      </c>
      <c r="I10920" t="s">
        <v>36261</v>
      </c>
      <c r="J10920" t="s">
        <v>36262</v>
      </c>
      <c r="K10920" t="s">
        <v>36263</v>
      </c>
      <c r="L10920" t="s">
        <v>77938</v>
      </c>
    </row>
    <row r="10921" spans="1:12" x14ac:dyDescent="0.15">
      <c r="A10921" t="s">
        <v>12</v>
      </c>
      <c r="B10921">
        <v>3008291</v>
      </c>
      <c r="C10921">
        <v>3008311</v>
      </c>
      <c r="D10921" t="s">
        <v>36254</v>
      </c>
      <c r="E10921" t="s">
        <v>90</v>
      </c>
      <c r="F10921" t="s">
        <v>15</v>
      </c>
      <c r="G10921" t="s">
        <v>16</v>
      </c>
      <c r="H10921">
        <v>152</v>
      </c>
      <c r="I10921" t="s">
        <v>36264</v>
      </c>
      <c r="J10921" t="s">
        <v>36265</v>
      </c>
      <c r="K10921" t="s">
        <v>36266</v>
      </c>
      <c r="L10921" t="s">
        <v>77954</v>
      </c>
    </row>
    <row r="10922" spans="1:12" x14ac:dyDescent="0.15">
      <c r="A10922" t="s">
        <v>12</v>
      </c>
      <c r="B10922">
        <v>3009752</v>
      </c>
      <c r="C10922">
        <v>3009772</v>
      </c>
      <c r="D10922" t="s">
        <v>36267</v>
      </c>
      <c r="E10922" t="s">
        <v>90</v>
      </c>
      <c r="F10922" t="s">
        <v>15</v>
      </c>
      <c r="G10922" t="s">
        <v>23</v>
      </c>
      <c r="H10922">
        <v>10</v>
      </c>
      <c r="I10922" t="s">
        <v>36268</v>
      </c>
      <c r="J10922" t="s">
        <v>36269</v>
      </c>
      <c r="K10922" t="s">
        <v>36270</v>
      </c>
      <c r="L10922" t="s">
        <v>78001</v>
      </c>
    </row>
    <row r="10923" spans="1:12" x14ac:dyDescent="0.15">
      <c r="A10923" t="s">
        <v>12</v>
      </c>
      <c r="B10923">
        <v>3009812</v>
      </c>
      <c r="C10923">
        <v>3009832</v>
      </c>
      <c r="D10923" t="s">
        <v>36267</v>
      </c>
      <c r="E10923" t="s">
        <v>90</v>
      </c>
      <c r="F10923" t="s">
        <v>15</v>
      </c>
      <c r="G10923" t="s">
        <v>32</v>
      </c>
      <c r="H10923">
        <v>70</v>
      </c>
      <c r="I10923" t="s">
        <v>36271</v>
      </c>
      <c r="J10923" t="s">
        <v>36272</v>
      </c>
      <c r="K10923" t="s">
        <v>36273</v>
      </c>
      <c r="L10923" t="s">
        <v>77919</v>
      </c>
    </row>
    <row r="10924" spans="1:12" x14ac:dyDescent="0.15">
      <c r="A10924" t="s">
        <v>12</v>
      </c>
      <c r="B10924">
        <v>3009834</v>
      </c>
      <c r="C10924">
        <v>3009854</v>
      </c>
      <c r="D10924" t="s">
        <v>36267</v>
      </c>
      <c r="E10924" t="s">
        <v>90</v>
      </c>
      <c r="F10924" t="s">
        <v>15</v>
      </c>
      <c r="G10924" t="s">
        <v>23</v>
      </c>
      <c r="H10924">
        <v>92</v>
      </c>
      <c r="I10924" t="s">
        <v>36274</v>
      </c>
      <c r="J10924" t="s">
        <v>36275</v>
      </c>
      <c r="K10924" t="s">
        <v>36276</v>
      </c>
      <c r="L10924" t="s">
        <v>78032</v>
      </c>
    </row>
    <row r="10925" spans="1:12" x14ac:dyDescent="0.15">
      <c r="A10925" t="s">
        <v>12</v>
      </c>
      <c r="B10925">
        <v>3009872</v>
      </c>
      <c r="C10925">
        <v>3009892</v>
      </c>
      <c r="D10925" t="s">
        <v>36267</v>
      </c>
      <c r="E10925" t="s">
        <v>90</v>
      </c>
      <c r="F10925" t="s">
        <v>15</v>
      </c>
      <c r="G10925" t="s">
        <v>32</v>
      </c>
      <c r="H10925">
        <v>130</v>
      </c>
      <c r="I10925" t="s">
        <v>36277</v>
      </c>
      <c r="J10925" t="s">
        <v>36278</v>
      </c>
      <c r="K10925" t="s">
        <v>36279</v>
      </c>
      <c r="L10925" t="s">
        <v>77998</v>
      </c>
    </row>
    <row r="10926" spans="1:12" x14ac:dyDescent="0.15">
      <c r="A10926" t="s">
        <v>12</v>
      </c>
      <c r="B10926">
        <v>3011143</v>
      </c>
      <c r="C10926">
        <v>3011163</v>
      </c>
      <c r="D10926" t="s">
        <v>36280</v>
      </c>
      <c r="E10926" t="s">
        <v>90</v>
      </c>
      <c r="F10926" t="s">
        <v>76</v>
      </c>
      <c r="G10926" t="s">
        <v>36</v>
      </c>
      <c r="H10926">
        <v>17</v>
      </c>
      <c r="I10926" t="s">
        <v>36281</v>
      </c>
      <c r="J10926" t="s">
        <v>36282</v>
      </c>
      <c r="K10926" t="s">
        <v>36283</v>
      </c>
      <c r="L10926" t="s">
        <v>77944</v>
      </c>
    </row>
    <row r="10927" spans="1:12" x14ac:dyDescent="0.15">
      <c r="A10927" t="s">
        <v>12</v>
      </c>
      <c r="B10927">
        <v>3011120</v>
      </c>
      <c r="C10927">
        <v>3011140</v>
      </c>
      <c r="D10927" t="s">
        <v>36280</v>
      </c>
      <c r="E10927" t="s">
        <v>90</v>
      </c>
      <c r="F10927" t="s">
        <v>76</v>
      </c>
      <c r="G10927" t="s">
        <v>16</v>
      </c>
      <c r="H10927">
        <v>40</v>
      </c>
      <c r="I10927" t="s">
        <v>36284</v>
      </c>
      <c r="J10927" t="s">
        <v>36285</v>
      </c>
      <c r="K10927" t="s">
        <v>36286</v>
      </c>
      <c r="L10927" t="s">
        <v>77952</v>
      </c>
    </row>
    <row r="10928" spans="1:12" x14ac:dyDescent="0.15">
      <c r="A10928" t="s">
        <v>12</v>
      </c>
      <c r="B10928">
        <v>3011068</v>
      </c>
      <c r="C10928">
        <v>3011088</v>
      </c>
      <c r="D10928" t="s">
        <v>36280</v>
      </c>
      <c r="E10928" t="s">
        <v>90</v>
      </c>
      <c r="F10928" t="s">
        <v>76</v>
      </c>
      <c r="G10928" t="s">
        <v>23</v>
      </c>
      <c r="H10928">
        <v>92</v>
      </c>
      <c r="I10928" t="s">
        <v>36287</v>
      </c>
      <c r="J10928" t="s">
        <v>36288</v>
      </c>
      <c r="K10928" t="s">
        <v>36289</v>
      </c>
      <c r="L10928" t="s">
        <v>78032</v>
      </c>
    </row>
    <row r="10929" spans="1:12" x14ac:dyDescent="0.15">
      <c r="A10929" t="s">
        <v>12</v>
      </c>
      <c r="B10929">
        <v>3011039</v>
      </c>
      <c r="C10929">
        <v>3011059</v>
      </c>
      <c r="D10929" t="s">
        <v>36280</v>
      </c>
      <c r="E10929" t="s">
        <v>90</v>
      </c>
      <c r="F10929" t="s">
        <v>76</v>
      </c>
      <c r="G10929" t="s">
        <v>16</v>
      </c>
      <c r="H10929">
        <v>121</v>
      </c>
      <c r="I10929" t="s">
        <v>36290</v>
      </c>
      <c r="J10929" t="s">
        <v>36291</v>
      </c>
      <c r="K10929" t="s">
        <v>36292</v>
      </c>
      <c r="L10929" t="s">
        <v>77943</v>
      </c>
    </row>
    <row r="10930" spans="1:12" x14ac:dyDescent="0.15">
      <c r="A10930" t="s">
        <v>12</v>
      </c>
      <c r="B10930">
        <v>3011605</v>
      </c>
      <c r="C10930">
        <v>3011625</v>
      </c>
      <c r="D10930" t="s">
        <v>36293</v>
      </c>
      <c r="E10930" t="s">
        <v>90</v>
      </c>
      <c r="F10930" t="s">
        <v>76</v>
      </c>
      <c r="G10930" t="s">
        <v>16</v>
      </c>
      <c r="H10930">
        <v>7</v>
      </c>
      <c r="I10930" t="s">
        <v>36294</v>
      </c>
      <c r="J10930" t="s">
        <v>36295</v>
      </c>
      <c r="K10930" t="s">
        <v>36296</v>
      </c>
      <c r="L10930" t="s">
        <v>77909</v>
      </c>
    </row>
    <row r="10931" spans="1:12" x14ac:dyDescent="0.15">
      <c r="A10931" t="s">
        <v>12</v>
      </c>
      <c r="B10931">
        <v>3011581</v>
      </c>
      <c r="C10931">
        <v>3011601</v>
      </c>
      <c r="D10931" t="s">
        <v>36293</v>
      </c>
      <c r="E10931" t="s">
        <v>90</v>
      </c>
      <c r="F10931" t="s">
        <v>76</v>
      </c>
      <c r="G10931" t="s">
        <v>32</v>
      </c>
      <c r="H10931">
        <v>31</v>
      </c>
      <c r="I10931" t="s">
        <v>36297</v>
      </c>
      <c r="J10931" t="s">
        <v>36298</v>
      </c>
      <c r="K10931" t="s">
        <v>36299</v>
      </c>
      <c r="L10931" t="s">
        <v>77910</v>
      </c>
    </row>
    <row r="10932" spans="1:12" x14ac:dyDescent="0.15">
      <c r="A10932" t="s">
        <v>12</v>
      </c>
      <c r="B10932">
        <v>3011551</v>
      </c>
      <c r="C10932">
        <v>3011571</v>
      </c>
      <c r="D10932" t="s">
        <v>36293</v>
      </c>
      <c r="E10932" t="s">
        <v>90</v>
      </c>
      <c r="F10932" t="s">
        <v>76</v>
      </c>
      <c r="G10932" t="s">
        <v>16</v>
      </c>
      <c r="H10932">
        <v>61</v>
      </c>
      <c r="I10932" t="s">
        <v>36300</v>
      </c>
      <c r="J10932" t="s">
        <v>36301</v>
      </c>
      <c r="K10932" t="s">
        <v>36302</v>
      </c>
      <c r="L10932" t="s">
        <v>77979</v>
      </c>
    </row>
    <row r="10933" spans="1:12" x14ac:dyDescent="0.15">
      <c r="A10933" t="s">
        <v>12</v>
      </c>
      <c r="B10933">
        <v>3011505</v>
      </c>
      <c r="C10933">
        <v>3011525</v>
      </c>
      <c r="D10933" t="s">
        <v>36293</v>
      </c>
      <c r="E10933" t="s">
        <v>90</v>
      </c>
      <c r="F10933" t="s">
        <v>76</v>
      </c>
      <c r="G10933" t="s">
        <v>23</v>
      </c>
      <c r="H10933">
        <v>107</v>
      </c>
      <c r="I10933" t="s">
        <v>36303</v>
      </c>
      <c r="J10933" t="s">
        <v>36304</v>
      </c>
      <c r="K10933" t="s">
        <v>36305</v>
      </c>
      <c r="L10933" t="s">
        <v>77983</v>
      </c>
    </row>
    <row r="10934" spans="1:12" x14ac:dyDescent="0.15">
      <c r="A10934" t="s">
        <v>12</v>
      </c>
      <c r="B10934">
        <v>3012261</v>
      </c>
      <c r="C10934">
        <v>3012281</v>
      </c>
      <c r="D10934" t="s">
        <v>36306</v>
      </c>
      <c r="E10934" t="s">
        <v>90</v>
      </c>
      <c r="F10934" t="s">
        <v>76</v>
      </c>
      <c r="G10934" t="s">
        <v>32</v>
      </c>
      <c r="H10934">
        <v>1</v>
      </c>
      <c r="I10934" t="s">
        <v>36307</v>
      </c>
      <c r="J10934" t="s">
        <v>36308</v>
      </c>
      <c r="K10934" t="s">
        <v>36309</v>
      </c>
      <c r="L10934" t="s">
        <v>77917</v>
      </c>
    </row>
    <row r="10935" spans="1:12" x14ac:dyDescent="0.15">
      <c r="A10935" t="s">
        <v>12</v>
      </c>
      <c r="B10935">
        <v>3012228</v>
      </c>
      <c r="C10935">
        <v>3012248</v>
      </c>
      <c r="D10935" t="s">
        <v>36306</v>
      </c>
      <c r="E10935" t="s">
        <v>90</v>
      </c>
      <c r="F10935" t="s">
        <v>76</v>
      </c>
      <c r="G10935" t="s">
        <v>16</v>
      </c>
      <c r="H10935">
        <v>34</v>
      </c>
      <c r="I10935" t="s">
        <v>36310</v>
      </c>
      <c r="J10935" t="s">
        <v>36311</v>
      </c>
      <c r="K10935" t="s">
        <v>36312</v>
      </c>
      <c r="L10935" t="s">
        <v>77999</v>
      </c>
    </row>
    <row r="10936" spans="1:12" x14ac:dyDescent="0.15">
      <c r="A10936" t="s">
        <v>12</v>
      </c>
      <c r="B10936">
        <v>3012195</v>
      </c>
      <c r="C10936">
        <v>3012215</v>
      </c>
      <c r="D10936" t="s">
        <v>36306</v>
      </c>
      <c r="E10936" t="s">
        <v>90</v>
      </c>
      <c r="F10936" t="s">
        <v>76</v>
      </c>
      <c r="G10936" t="s">
        <v>16</v>
      </c>
      <c r="H10936">
        <v>67</v>
      </c>
      <c r="I10936" t="s">
        <v>36313</v>
      </c>
      <c r="J10936" t="s">
        <v>36314</v>
      </c>
      <c r="K10936" t="s">
        <v>36315</v>
      </c>
      <c r="L10936" t="s">
        <v>77981</v>
      </c>
    </row>
    <row r="10937" spans="1:12" x14ac:dyDescent="0.15">
      <c r="A10937" t="s">
        <v>12</v>
      </c>
      <c r="B10937">
        <v>3012161</v>
      </c>
      <c r="C10937">
        <v>3012181</v>
      </c>
      <c r="D10937" t="s">
        <v>36306</v>
      </c>
      <c r="E10937" t="s">
        <v>90</v>
      </c>
      <c r="F10937" t="s">
        <v>76</v>
      </c>
      <c r="G10937" t="s">
        <v>23</v>
      </c>
      <c r="H10937">
        <v>101</v>
      </c>
      <c r="I10937" t="s">
        <v>36316</v>
      </c>
      <c r="J10937" t="s">
        <v>36317</v>
      </c>
      <c r="K10937" t="s">
        <v>36318</v>
      </c>
      <c r="L10937" t="s">
        <v>77997</v>
      </c>
    </row>
    <row r="10938" spans="1:12" x14ac:dyDescent="0.15">
      <c r="A10938" t="s">
        <v>12</v>
      </c>
      <c r="B10938">
        <v>3012426</v>
      </c>
      <c r="C10938">
        <v>3012446</v>
      </c>
      <c r="D10938" t="s">
        <v>36319</v>
      </c>
      <c r="E10938" t="s">
        <v>90</v>
      </c>
      <c r="F10938" t="s">
        <v>15</v>
      </c>
      <c r="G10938" t="s">
        <v>23</v>
      </c>
      <c r="H10938">
        <v>17</v>
      </c>
      <c r="I10938" t="s">
        <v>36320</v>
      </c>
      <c r="J10938" t="s">
        <v>36321</v>
      </c>
      <c r="K10938" t="s">
        <v>36322</v>
      </c>
      <c r="L10938" t="s">
        <v>77944</v>
      </c>
    </row>
    <row r="10939" spans="1:12" x14ac:dyDescent="0.15">
      <c r="A10939" t="s">
        <v>12</v>
      </c>
      <c r="B10939">
        <v>3012476</v>
      </c>
      <c r="C10939">
        <v>3012496</v>
      </c>
      <c r="D10939" t="s">
        <v>36319</v>
      </c>
      <c r="E10939" t="s">
        <v>90</v>
      </c>
      <c r="F10939" t="s">
        <v>15</v>
      </c>
      <c r="G10939" t="s">
        <v>16</v>
      </c>
      <c r="H10939">
        <v>67</v>
      </c>
      <c r="I10939" t="s">
        <v>36323</v>
      </c>
      <c r="J10939" t="s">
        <v>36324</v>
      </c>
      <c r="K10939" t="s">
        <v>36325</v>
      </c>
      <c r="L10939" t="s">
        <v>77981</v>
      </c>
    </row>
    <row r="10940" spans="1:12" x14ac:dyDescent="0.15">
      <c r="A10940" t="s">
        <v>12</v>
      </c>
      <c r="B10940">
        <v>3012503</v>
      </c>
      <c r="C10940">
        <v>3012523</v>
      </c>
      <c r="D10940" t="s">
        <v>36319</v>
      </c>
      <c r="E10940" t="s">
        <v>90</v>
      </c>
      <c r="F10940" t="s">
        <v>15</v>
      </c>
      <c r="G10940" t="s">
        <v>32</v>
      </c>
      <c r="H10940">
        <v>94</v>
      </c>
      <c r="I10940" t="s">
        <v>36326</v>
      </c>
      <c r="J10940" t="s">
        <v>36327</v>
      </c>
      <c r="K10940" t="s">
        <v>36328</v>
      </c>
      <c r="L10940" t="s">
        <v>77927</v>
      </c>
    </row>
    <row r="10941" spans="1:12" x14ac:dyDescent="0.15">
      <c r="A10941" t="s">
        <v>12</v>
      </c>
      <c r="B10941">
        <v>3012525</v>
      </c>
      <c r="C10941">
        <v>3012545</v>
      </c>
      <c r="D10941" t="s">
        <v>36319</v>
      </c>
      <c r="E10941" t="s">
        <v>90</v>
      </c>
      <c r="F10941" t="s">
        <v>15</v>
      </c>
      <c r="G10941" t="s">
        <v>16</v>
      </c>
      <c r="H10941">
        <v>116</v>
      </c>
      <c r="I10941" t="s">
        <v>36329</v>
      </c>
      <c r="J10941" t="s">
        <v>36330</v>
      </c>
      <c r="K10941" t="s">
        <v>36331</v>
      </c>
      <c r="L10941" t="s">
        <v>77976</v>
      </c>
    </row>
    <row r="10942" spans="1:12" x14ac:dyDescent="0.15">
      <c r="A10942" t="s">
        <v>12</v>
      </c>
      <c r="B10942">
        <v>3013353</v>
      </c>
      <c r="C10942">
        <v>3013373</v>
      </c>
      <c r="D10942" t="s">
        <v>36332</v>
      </c>
      <c r="E10942" t="s">
        <v>90</v>
      </c>
      <c r="F10942" t="s">
        <v>15</v>
      </c>
      <c r="G10942" t="s">
        <v>36</v>
      </c>
      <c r="H10942">
        <v>7</v>
      </c>
      <c r="I10942" t="s">
        <v>36333</v>
      </c>
      <c r="J10942" t="s">
        <v>36334</v>
      </c>
      <c r="K10942" t="s">
        <v>36335</v>
      </c>
      <c r="L10942" t="s">
        <v>77909</v>
      </c>
    </row>
    <row r="10943" spans="1:12" x14ac:dyDescent="0.15">
      <c r="A10943" t="s">
        <v>12</v>
      </c>
      <c r="B10943">
        <v>3013375</v>
      </c>
      <c r="C10943">
        <v>3013395</v>
      </c>
      <c r="D10943" t="s">
        <v>36332</v>
      </c>
      <c r="E10943" t="s">
        <v>90</v>
      </c>
      <c r="F10943" t="s">
        <v>15</v>
      </c>
      <c r="G10943" t="s">
        <v>23</v>
      </c>
      <c r="H10943">
        <v>29</v>
      </c>
      <c r="I10943" t="s">
        <v>36336</v>
      </c>
      <c r="J10943" t="s">
        <v>36337</v>
      </c>
      <c r="K10943" t="s">
        <v>36338</v>
      </c>
      <c r="L10943" t="s">
        <v>77921</v>
      </c>
    </row>
    <row r="10944" spans="1:12" x14ac:dyDescent="0.15">
      <c r="A10944" t="s">
        <v>12</v>
      </c>
      <c r="B10944">
        <v>3013404</v>
      </c>
      <c r="C10944">
        <v>3013424</v>
      </c>
      <c r="D10944" t="s">
        <v>36332</v>
      </c>
      <c r="E10944" t="s">
        <v>90</v>
      </c>
      <c r="F10944" t="s">
        <v>15</v>
      </c>
      <c r="G10944" t="s">
        <v>23</v>
      </c>
      <c r="H10944">
        <v>58</v>
      </c>
      <c r="I10944" t="s">
        <v>36339</v>
      </c>
      <c r="J10944" t="s">
        <v>36340</v>
      </c>
      <c r="K10944" t="s">
        <v>36341</v>
      </c>
      <c r="L10944" t="s">
        <v>77911</v>
      </c>
    </row>
    <row r="10945" spans="1:12" x14ac:dyDescent="0.15">
      <c r="A10945" t="s">
        <v>12</v>
      </c>
      <c r="B10945">
        <v>3013438</v>
      </c>
      <c r="C10945">
        <v>3013458</v>
      </c>
      <c r="D10945" t="s">
        <v>36332</v>
      </c>
      <c r="E10945" t="s">
        <v>90</v>
      </c>
      <c r="F10945" t="s">
        <v>15</v>
      </c>
      <c r="G10945" t="s">
        <v>16</v>
      </c>
      <c r="H10945">
        <v>92</v>
      </c>
      <c r="I10945" t="s">
        <v>36342</v>
      </c>
      <c r="J10945" t="s">
        <v>36343</v>
      </c>
      <c r="K10945" t="s">
        <v>36344</v>
      </c>
      <c r="L10945" t="s">
        <v>78032</v>
      </c>
    </row>
    <row r="10946" spans="1:12" x14ac:dyDescent="0.15">
      <c r="A10946" t="s">
        <v>12</v>
      </c>
      <c r="B10946">
        <v>3015391</v>
      </c>
      <c r="C10946">
        <v>3015411</v>
      </c>
      <c r="D10946" t="s">
        <v>36345</v>
      </c>
      <c r="E10946" t="s">
        <v>36346</v>
      </c>
      <c r="F10946" t="s">
        <v>76</v>
      </c>
      <c r="G10946" t="s">
        <v>16</v>
      </c>
      <c r="H10946">
        <v>23</v>
      </c>
      <c r="I10946" t="s">
        <v>36347</v>
      </c>
      <c r="J10946" t="s">
        <v>36348</v>
      </c>
      <c r="K10946" t="s">
        <v>36349</v>
      </c>
      <c r="L10946" t="s">
        <v>77975</v>
      </c>
    </row>
    <row r="10947" spans="1:12" x14ac:dyDescent="0.15">
      <c r="A10947" t="s">
        <v>12</v>
      </c>
      <c r="B10947">
        <v>3015371</v>
      </c>
      <c r="C10947">
        <v>3015391</v>
      </c>
      <c r="D10947" t="s">
        <v>36345</v>
      </c>
      <c r="E10947" t="s">
        <v>36346</v>
      </c>
      <c r="F10947" t="s">
        <v>76</v>
      </c>
      <c r="G10947" t="s">
        <v>36</v>
      </c>
      <c r="H10947">
        <v>43</v>
      </c>
      <c r="I10947" t="s">
        <v>36350</v>
      </c>
      <c r="J10947" t="s">
        <v>36351</v>
      </c>
      <c r="K10947" t="s">
        <v>36352</v>
      </c>
      <c r="L10947" t="s">
        <v>77942</v>
      </c>
    </row>
    <row r="10948" spans="1:12" x14ac:dyDescent="0.15">
      <c r="A10948" t="s">
        <v>12</v>
      </c>
      <c r="B10948">
        <v>3015338</v>
      </c>
      <c r="C10948">
        <v>3015358</v>
      </c>
      <c r="D10948" t="s">
        <v>36345</v>
      </c>
      <c r="E10948" t="s">
        <v>36346</v>
      </c>
      <c r="F10948" t="s">
        <v>76</v>
      </c>
      <c r="G10948" t="s">
        <v>23</v>
      </c>
      <c r="H10948">
        <v>76</v>
      </c>
      <c r="I10948" t="s">
        <v>36353</v>
      </c>
      <c r="J10948" t="s">
        <v>36354</v>
      </c>
      <c r="K10948" t="s">
        <v>36355</v>
      </c>
      <c r="L10948" t="s">
        <v>77985</v>
      </c>
    </row>
    <row r="10949" spans="1:12" x14ac:dyDescent="0.15">
      <c r="A10949" t="s">
        <v>12</v>
      </c>
      <c r="B10949">
        <v>3015316</v>
      </c>
      <c r="C10949">
        <v>3015336</v>
      </c>
      <c r="D10949" t="s">
        <v>36345</v>
      </c>
      <c r="E10949" t="s">
        <v>36346</v>
      </c>
      <c r="F10949" t="s">
        <v>76</v>
      </c>
      <c r="G10949" t="s">
        <v>16</v>
      </c>
      <c r="H10949">
        <v>98</v>
      </c>
      <c r="I10949" t="s">
        <v>36356</v>
      </c>
      <c r="J10949" t="s">
        <v>36357</v>
      </c>
      <c r="K10949" t="s">
        <v>36358</v>
      </c>
      <c r="L10949" t="s">
        <v>78048</v>
      </c>
    </row>
    <row r="10950" spans="1:12" x14ac:dyDescent="0.15">
      <c r="A10950" t="s">
        <v>12</v>
      </c>
      <c r="B10950">
        <v>3019849</v>
      </c>
      <c r="C10950">
        <v>3019869</v>
      </c>
      <c r="D10950" t="s">
        <v>36359</v>
      </c>
      <c r="E10950" t="s">
        <v>36360</v>
      </c>
      <c r="F10950" t="s">
        <v>76</v>
      </c>
      <c r="G10950" t="s">
        <v>36</v>
      </c>
      <c r="H10950">
        <v>16</v>
      </c>
      <c r="I10950" t="s">
        <v>36361</v>
      </c>
      <c r="J10950" t="s">
        <v>36362</v>
      </c>
      <c r="K10950" t="s">
        <v>36363</v>
      </c>
      <c r="L10950" t="s">
        <v>77905</v>
      </c>
    </row>
    <row r="10951" spans="1:12" x14ac:dyDescent="0.15">
      <c r="A10951" t="s">
        <v>12</v>
      </c>
      <c r="B10951">
        <v>3019829</v>
      </c>
      <c r="C10951">
        <v>3019849</v>
      </c>
      <c r="D10951" t="s">
        <v>36359</v>
      </c>
      <c r="E10951" t="s">
        <v>36360</v>
      </c>
      <c r="F10951" t="s">
        <v>76</v>
      </c>
      <c r="G10951" t="s">
        <v>36</v>
      </c>
      <c r="H10951">
        <v>36</v>
      </c>
      <c r="I10951" t="s">
        <v>36364</v>
      </c>
      <c r="J10951" t="s">
        <v>36365</v>
      </c>
      <c r="K10951" t="s">
        <v>36366</v>
      </c>
      <c r="L10951" t="s">
        <v>78003</v>
      </c>
    </row>
    <row r="10952" spans="1:12" x14ac:dyDescent="0.15">
      <c r="A10952" t="s">
        <v>12</v>
      </c>
      <c r="B10952">
        <v>3019795</v>
      </c>
      <c r="C10952">
        <v>3019815</v>
      </c>
      <c r="D10952" t="s">
        <v>36359</v>
      </c>
      <c r="E10952" t="s">
        <v>36360</v>
      </c>
      <c r="F10952" t="s">
        <v>76</v>
      </c>
      <c r="G10952" t="s">
        <v>23</v>
      </c>
      <c r="H10952">
        <v>70</v>
      </c>
      <c r="I10952" t="s">
        <v>36367</v>
      </c>
      <c r="J10952" t="s">
        <v>36368</v>
      </c>
      <c r="K10952" t="s">
        <v>36369</v>
      </c>
      <c r="L10952" t="s">
        <v>77919</v>
      </c>
    </row>
    <row r="10953" spans="1:12" x14ac:dyDescent="0.15">
      <c r="A10953" t="s">
        <v>12</v>
      </c>
      <c r="B10953">
        <v>3019771</v>
      </c>
      <c r="C10953">
        <v>3019791</v>
      </c>
      <c r="D10953" t="s">
        <v>36359</v>
      </c>
      <c r="E10953" t="s">
        <v>36360</v>
      </c>
      <c r="F10953" t="s">
        <v>76</v>
      </c>
      <c r="G10953" t="s">
        <v>36</v>
      </c>
      <c r="H10953">
        <v>94</v>
      </c>
      <c r="I10953" t="s">
        <v>36370</v>
      </c>
      <c r="J10953" t="s">
        <v>36371</v>
      </c>
      <c r="K10953" t="s">
        <v>36372</v>
      </c>
      <c r="L10953" t="s">
        <v>77927</v>
      </c>
    </row>
    <row r="10954" spans="1:12" x14ac:dyDescent="0.15">
      <c r="A10954" t="s">
        <v>12</v>
      </c>
      <c r="B10954">
        <v>3021257</v>
      </c>
      <c r="C10954">
        <v>3021277</v>
      </c>
      <c r="D10954" t="s">
        <v>36373</v>
      </c>
      <c r="E10954" t="s">
        <v>90</v>
      </c>
      <c r="F10954" t="s">
        <v>15</v>
      </c>
      <c r="G10954" t="s">
        <v>36</v>
      </c>
      <c r="H10954">
        <v>7</v>
      </c>
      <c r="I10954" t="s">
        <v>36374</v>
      </c>
      <c r="J10954" t="s">
        <v>36375</v>
      </c>
      <c r="K10954" t="s">
        <v>36376</v>
      </c>
      <c r="L10954" t="s">
        <v>77909</v>
      </c>
    </row>
    <row r="10955" spans="1:12" x14ac:dyDescent="0.15">
      <c r="A10955" t="s">
        <v>12</v>
      </c>
      <c r="B10955">
        <v>3021285</v>
      </c>
      <c r="C10955">
        <v>3021305</v>
      </c>
      <c r="D10955" t="s">
        <v>36373</v>
      </c>
      <c r="E10955" t="s">
        <v>90</v>
      </c>
      <c r="F10955" t="s">
        <v>15</v>
      </c>
      <c r="G10955" t="s">
        <v>36</v>
      </c>
      <c r="H10955">
        <v>35</v>
      </c>
      <c r="I10955" t="s">
        <v>36377</v>
      </c>
      <c r="J10955" t="s">
        <v>36378</v>
      </c>
      <c r="K10955" t="s">
        <v>36379</v>
      </c>
      <c r="L10955" t="s">
        <v>77936</v>
      </c>
    </row>
    <row r="10956" spans="1:12" x14ac:dyDescent="0.15">
      <c r="A10956" t="s">
        <v>12</v>
      </c>
      <c r="B10956">
        <v>3021316</v>
      </c>
      <c r="C10956">
        <v>3021336</v>
      </c>
      <c r="D10956" t="s">
        <v>36373</v>
      </c>
      <c r="E10956" t="s">
        <v>90</v>
      </c>
      <c r="F10956" t="s">
        <v>15</v>
      </c>
      <c r="G10956" t="s">
        <v>16</v>
      </c>
      <c r="H10956">
        <v>66</v>
      </c>
      <c r="I10956" t="s">
        <v>36380</v>
      </c>
      <c r="J10956" t="s">
        <v>36381</v>
      </c>
      <c r="K10956" t="s">
        <v>36382</v>
      </c>
      <c r="L10956" t="s">
        <v>77928</v>
      </c>
    </row>
    <row r="10957" spans="1:12" x14ac:dyDescent="0.15">
      <c r="A10957" t="s">
        <v>12</v>
      </c>
      <c r="B10957">
        <v>3021345</v>
      </c>
      <c r="C10957">
        <v>3021365</v>
      </c>
      <c r="D10957" t="s">
        <v>36373</v>
      </c>
      <c r="E10957" t="s">
        <v>90</v>
      </c>
      <c r="F10957" t="s">
        <v>15</v>
      </c>
      <c r="G10957" t="s">
        <v>23</v>
      </c>
      <c r="H10957">
        <v>95</v>
      </c>
      <c r="I10957" t="s">
        <v>36383</v>
      </c>
      <c r="J10957" t="s">
        <v>36384</v>
      </c>
      <c r="K10957" t="s">
        <v>36385</v>
      </c>
      <c r="L10957" t="s">
        <v>77920</v>
      </c>
    </row>
    <row r="10958" spans="1:12" x14ac:dyDescent="0.15">
      <c r="A10958" t="s">
        <v>12</v>
      </c>
      <c r="B10958">
        <v>3022683</v>
      </c>
      <c r="C10958">
        <v>3022703</v>
      </c>
      <c r="D10958" t="s">
        <v>36386</v>
      </c>
      <c r="E10958" t="s">
        <v>90</v>
      </c>
      <c r="F10958" t="s">
        <v>76</v>
      </c>
      <c r="G10958" t="s">
        <v>16</v>
      </c>
      <c r="H10958">
        <v>0</v>
      </c>
      <c r="I10958" t="s">
        <v>36387</v>
      </c>
      <c r="J10958" t="s">
        <v>36388</v>
      </c>
      <c r="K10958" t="s">
        <v>36389</v>
      </c>
      <c r="L10958" t="s">
        <v>77980</v>
      </c>
    </row>
    <row r="10959" spans="1:12" x14ac:dyDescent="0.15">
      <c r="A10959" t="s">
        <v>12</v>
      </c>
      <c r="B10959">
        <v>3022663</v>
      </c>
      <c r="C10959">
        <v>3022683</v>
      </c>
      <c r="D10959" t="s">
        <v>36386</v>
      </c>
      <c r="E10959" t="s">
        <v>90</v>
      </c>
      <c r="F10959" t="s">
        <v>76</v>
      </c>
      <c r="G10959" t="s">
        <v>32</v>
      </c>
      <c r="H10959">
        <v>20</v>
      </c>
      <c r="I10959" t="s">
        <v>36390</v>
      </c>
      <c r="J10959" t="s">
        <v>36391</v>
      </c>
      <c r="K10959" t="s">
        <v>36392</v>
      </c>
      <c r="L10959" t="s">
        <v>77968</v>
      </c>
    </row>
    <row r="10960" spans="1:12" x14ac:dyDescent="0.15">
      <c r="A10960" t="s">
        <v>12</v>
      </c>
      <c r="B10960">
        <v>3022643</v>
      </c>
      <c r="C10960">
        <v>3022663</v>
      </c>
      <c r="D10960" t="s">
        <v>36386</v>
      </c>
      <c r="E10960" t="s">
        <v>90</v>
      </c>
      <c r="F10960" t="s">
        <v>76</v>
      </c>
      <c r="G10960" t="s">
        <v>32</v>
      </c>
      <c r="H10960">
        <v>40</v>
      </c>
      <c r="I10960" t="s">
        <v>36393</v>
      </c>
      <c r="J10960" t="s">
        <v>36394</v>
      </c>
      <c r="K10960" t="s">
        <v>36395</v>
      </c>
      <c r="L10960" t="s">
        <v>77952</v>
      </c>
    </row>
    <row r="10961" spans="1:12" x14ac:dyDescent="0.15">
      <c r="A10961" t="s">
        <v>12</v>
      </c>
      <c r="B10961">
        <v>3022621</v>
      </c>
      <c r="C10961">
        <v>3022641</v>
      </c>
      <c r="D10961" t="s">
        <v>36386</v>
      </c>
      <c r="E10961" t="s">
        <v>90</v>
      </c>
      <c r="F10961" t="s">
        <v>76</v>
      </c>
      <c r="G10961" t="s">
        <v>16</v>
      </c>
      <c r="H10961">
        <v>62</v>
      </c>
      <c r="I10961" t="s">
        <v>36396</v>
      </c>
      <c r="J10961" t="s">
        <v>36397</v>
      </c>
      <c r="K10961" t="s">
        <v>36398</v>
      </c>
      <c r="L10961" t="s">
        <v>77949</v>
      </c>
    </row>
    <row r="10962" spans="1:12" x14ac:dyDescent="0.15">
      <c r="A10962" t="s">
        <v>12</v>
      </c>
      <c r="B10962">
        <v>3023579</v>
      </c>
      <c r="C10962">
        <v>3023599</v>
      </c>
      <c r="D10962" t="s">
        <v>36399</v>
      </c>
      <c r="E10962" t="s">
        <v>90</v>
      </c>
      <c r="F10962" t="s">
        <v>76</v>
      </c>
      <c r="G10962" t="s">
        <v>36</v>
      </c>
      <c r="H10962">
        <v>0</v>
      </c>
      <c r="I10962" t="s">
        <v>36400</v>
      </c>
      <c r="J10962" t="s">
        <v>36401</v>
      </c>
      <c r="K10962" t="s">
        <v>36402</v>
      </c>
      <c r="L10962" t="s">
        <v>77980</v>
      </c>
    </row>
    <row r="10963" spans="1:12" x14ac:dyDescent="0.15">
      <c r="A10963" t="s">
        <v>12</v>
      </c>
      <c r="B10963">
        <v>3023558</v>
      </c>
      <c r="C10963">
        <v>3023578</v>
      </c>
      <c r="D10963" t="s">
        <v>36399</v>
      </c>
      <c r="E10963" t="s">
        <v>90</v>
      </c>
      <c r="F10963" t="s">
        <v>76</v>
      </c>
      <c r="G10963" t="s">
        <v>36</v>
      </c>
      <c r="H10963">
        <v>21</v>
      </c>
      <c r="I10963" t="s">
        <v>36403</v>
      </c>
      <c r="J10963" t="s">
        <v>36404</v>
      </c>
      <c r="K10963" t="s">
        <v>36405</v>
      </c>
      <c r="L10963" t="s">
        <v>78022</v>
      </c>
    </row>
    <row r="10964" spans="1:12" x14ac:dyDescent="0.15">
      <c r="A10964" t="s">
        <v>12</v>
      </c>
      <c r="B10964">
        <v>3023536</v>
      </c>
      <c r="C10964">
        <v>3023556</v>
      </c>
      <c r="D10964" t="s">
        <v>36399</v>
      </c>
      <c r="E10964" t="s">
        <v>90</v>
      </c>
      <c r="F10964" t="s">
        <v>76</v>
      </c>
      <c r="G10964" t="s">
        <v>36</v>
      </c>
      <c r="H10964">
        <v>43</v>
      </c>
      <c r="I10964" t="s">
        <v>36406</v>
      </c>
      <c r="J10964" t="s">
        <v>36407</v>
      </c>
      <c r="K10964" t="s">
        <v>36408</v>
      </c>
      <c r="L10964" t="s">
        <v>77942</v>
      </c>
    </row>
    <row r="10965" spans="1:12" x14ac:dyDescent="0.15">
      <c r="A10965" t="s">
        <v>12</v>
      </c>
      <c r="B10965">
        <v>3023494</v>
      </c>
      <c r="C10965">
        <v>3023514</v>
      </c>
      <c r="D10965" t="s">
        <v>36399</v>
      </c>
      <c r="E10965" t="s">
        <v>90</v>
      </c>
      <c r="F10965" t="s">
        <v>76</v>
      </c>
      <c r="G10965" t="s">
        <v>16</v>
      </c>
      <c r="H10965">
        <v>85</v>
      </c>
      <c r="I10965" t="s">
        <v>36409</v>
      </c>
      <c r="J10965" t="s">
        <v>36410</v>
      </c>
      <c r="K10965" t="s">
        <v>36411</v>
      </c>
      <c r="L10965" t="s">
        <v>77972</v>
      </c>
    </row>
    <row r="10966" spans="1:12" x14ac:dyDescent="0.15">
      <c r="A10966" t="s">
        <v>12</v>
      </c>
      <c r="B10966">
        <v>3024361</v>
      </c>
      <c r="C10966">
        <v>3024381</v>
      </c>
      <c r="D10966" t="s">
        <v>36412</v>
      </c>
      <c r="E10966" t="s">
        <v>90</v>
      </c>
      <c r="F10966" t="s">
        <v>76</v>
      </c>
      <c r="G10966" t="s">
        <v>16</v>
      </c>
      <c r="H10966">
        <v>9</v>
      </c>
      <c r="I10966" t="s">
        <v>36413</v>
      </c>
      <c r="J10966" t="s">
        <v>36414</v>
      </c>
      <c r="K10966" t="s">
        <v>36415</v>
      </c>
      <c r="L10966" t="s">
        <v>77939</v>
      </c>
    </row>
    <row r="10967" spans="1:12" x14ac:dyDescent="0.15">
      <c r="A10967" t="s">
        <v>12</v>
      </c>
      <c r="B10967">
        <v>3024333</v>
      </c>
      <c r="C10967">
        <v>3024353</v>
      </c>
      <c r="D10967" t="s">
        <v>36412</v>
      </c>
      <c r="E10967" t="s">
        <v>90</v>
      </c>
      <c r="F10967" t="s">
        <v>76</v>
      </c>
      <c r="G10967" t="s">
        <v>36</v>
      </c>
      <c r="H10967">
        <v>37</v>
      </c>
      <c r="I10967" t="s">
        <v>36416</v>
      </c>
      <c r="J10967" t="s">
        <v>36417</v>
      </c>
      <c r="K10967" t="s">
        <v>36418</v>
      </c>
      <c r="L10967" t="s">
        <v>77906</v>
      </c>
    </row>
    <row r="10968" spans="1:12" x14ac:dyDescent="0.15">
      <c r="A10968" t="s">
        <v>12</v>
      </c>
      <c r="B10968">
        <v>3024312</v>
      </c>
      <c r="C10968">
        <v>3024332</v>
      </c>
      <c r="D10968" t="s">
        <v>36412</v>
      </c>
      <c r="E10968" t="s">
        <v>90</v>
      </c>
      <c r="F10968" t="s">
        <v>76</v>
      </c>
      <c r="G10968" t="s">
        <v>32</v>
      </c>
      <c r="H10968">
        <v>58</v>
      </c>
      <c r="I10968" t="s">
        <v>36419</v>
      </c>
      <c r="J10968" t="s">
        <v>36420</v>
      </c>
      <c r="K10968" t="s">
        <v>36421</v>
      </c>
      <c r="L10968" t="s">
        <v>77911</v>
      </c>
    </row>
    <row r="10969" spans="1:12" x14ac:dyDescent="0.15">
      <c r="A10969" t="s">
        <v>12</v>
      </c>
      <c r="B10969">
        <v>3024290</v>
      </c>
      <c r="C10969">
        <v>3024310</v>
      </c>
      <c r="D10969" t="s">
        <v>36412</v>
      </c>
      <c r="E10969" t="s">
        <v>90</v>
      </c>
      <c r="F10969" t="s">
        <v>76</v>
      </c>
      <c r="G10969" t="s">
        <v>32</v>
      </c>
      <c r="H10969">
        <v>80</v>
      </c>
      <c r="I10969" t="s">
        <v>36422</v>
      </c>
      <c r="J10969" t="s">
        <v>36423</v>
      </c>
      <c r="K10969" t="s">
        <v>36424</v>
      </c>
      <c r="L10969" t="s">
        <v>77940</v>
      </c>
    </row>
    <row r="10970" spans="1:12" x14ac:dyDescent="0.15">
      <c r="A10970" t="s">
        <v>12</v>
      </c>
      <c r="B10970">
        <v>3024497</v>
      </c>
      <c r="C10970">
        <v>3024517</v>
      </c>
      <c r="D10970" t="s">
        <v>36425</v>
      </c>
      <c r="E10970" t="s">
        <v>90</v>
      </c>
      <c r="F10970" t="s">
        <v>15</v>
      </c>
      <c r="G10970" t="s">
        <v>16</v>
      </c>
      <c r="H10970">
        <v>10</v>
      </c>
      <c r="I10970" t="s">
        <v>36426</v>
      </c>
      <c r="J10970" t="s">
        <v>36427</v>
      </c>
      <c r="K10970" t="s">
        <v>36428</v>
      </c>
      <c r="L10970" t="s">
        <v>78001</v>
      </c>
    </row>
    <row r="10971" spans="1:12" x14ac:dyDescent="0.15">
      <c r="A10971" t="s">
        <v>12</v>
      </c>
      <c r="B10971">
        <v>3024525</v>
      </c>
      <c r="C10971">
        <v>3024545</v>
      </c>
      <c r="D10971" t="s">
        <v>36425</v>
      </c>
      <c r="E10971" t="s">
        <v>90</v>
      </c>
      <c r="F10971" t="s">
        <v>15</v>
      </c>
      <c r="G10971" t="s">
        <v>16</v>
      </c>
      <c r="H10971">
        <v>38</v>
      </c>
      <c r="I10971" t="s">
        <v>36429</v>
      </c>
      <c r="J10971" t="s">
        <v>36430</v>
      </c>
      <c r="K10971" t="s">
        <v>36431</v>
      </c>
      <c r="L10971" t="s">
        <v>78008</v>
      </c>
    </row>
    <row r="10972" spans="1:12" x14ac:dyDescent="0.15">
      <c r="A10972" t="s">
        <v>12</v>
      </c>
      <c r="B10972">
        <v>3024581</v>
      </c>
      <c r="C10972">
        <v>3024601</v>
      </c>
      <c r="D10972" t="s">
        <v>36425</v>
      </c>
      <c r="E10972" t="s">
        <v>90</v>
      </c>
      <c r="F10972" t="s">
        <v>15</v>
      </c>
      <c r="G10972" t="s">
        <v>32</v>
      </c>
      <c r="H10972">
        <v>94</v>
      </c>
      <c r="I10972" t="s">
        <v>36432</v>
      </c>
      <c r="J10972" t="s">
        <v>36433</v>
      </c>
      <c r="K10972" t="s">
        <v>36434</v>
      </c>
      <c r="L10972" t="s">
        <v>77927</v>
      </c>
    </row>
    <row r="10973" spans="1:12" x14ac:dyDescent="0.15">
      <c r="A10973" t="s">
        <v>12</v>
      </c>
      <c r="B10973">
        <v>3024653</v>
      </c>
      <c r="C10973">
        <v>3024673</v>
      </c>
      <c r="D10973" t="s">
        <v>36425</v>
      </c>
      <c r="E10973" t="s">
        <v>90</v>
      </c>
      <c r="F10973" t="s">
        <v>15</v>
      </c>
      <c r="G10973" t="s">
        <v>36</v>
      </c>
      <c r="H10973">
        <v>166</v>
      </c>
      <c r="I10973" t="s">
        <v>36435</v>
      </c>
      <c r="J10973" t="s">
        <v>36436</v>
      </c>
      <c r="K10973" t="s">
        <v>36437</v>
      </c>
      <c r="L10973" t="s">
        <v>77996</v>
      </c>
    </row>
    <row r="10974" spans="1:12" x14ac:dyDescent="0.15">
      <c r="A10974" t="s">
        <v>12</v>
      </c>
      <c r="B10974">
        <v>3024947</v>
      </c>
      <c r="C10974">
        <v>3024967</v>
      </c>
      <c r="D10974" t="s">
        <v>36438</v>
      </c>
      <c r="E10974" t="s">
        <v>90</v>
      </c>
      <c r="F10974" t="s">
        <v>76</v>
      </c>
      <c r="G10974" t="s">
        <v>36</v>
      </c>
      <c r="H10974">
        <v>13</v>
      </c>
      <c r="I10974" t="s">
        <v>36439</v>
      </c>
      <c r="J10974" t="s">
        <v>36440</v>
      </c>
      <c r="K10974" t="s">
        <v>36441</v>
      </c>
      <c r="L10974" t="s">
        <v>77935</v>
      </c>
    </row>
    <row r="10975" spans="1:12" x14ac:dyDescent="0.15">
      <c r="A10975" t="s">
        <v>12</v>
      </c>
      <c r="B10975">
        <v>3024926</v>
      </c>
      <c r="C10975">
        <v>3024946</v>
      </c>
      <c r="D10975" t="s">
        <v>36438</v>
      </c>
      <c r="E10975" t="s">
        <v>90</v>
      </c>
      <c r="F10975" t="s">
        <v>76</v>
      </c>
      <c r="G10975" t="s">
        <v>23</v>
      </c>
      <c r="H10975">
        <v>34</v>
      </c>
      <c r="I10975" t="s">
        <v>36442</v>
      </c>
      <c r="J10975" t="s">
        <v>36443</v>
      </c>
      <c r="K10975" t="s">
        <v>36444</v>
      </c>
      <c r="L10975" t="s">
        <v>77999</v>
      </c>
    </row>
    <row r="10976" spans="1:12" x14ac:dyDescent="0.15">
      <c r="A10976" t="s">
        <v>12</v>
      </c>
      <c r="B10976">
        <v>3024904</v>
      </c>
      <c r="C10976">
        <v>3024924</v>
      </c>
      <c r="D10976" t="s">
        <v>36438</v>
      </c>
      <c r="E10976" t="s">
        <v>90</v>
      </c>
      <c r="F10976" t="s">
        <v>76</v>
      </c>
      <c r="G10976" t="s">
        <v>23</v>
      </c>
      <c r="H10976">
        <v>56</v>
      </c>
      <c r="I10976" t="s">
        <v>36445</v>
      </c>
      <c r="J10976" t="s">
        <v>36446</v>
      </c>
      <c r="K10976" t="s">
        <v>36447</v>
      </c>
      <c r="L10976" t="s">
        <v>77971</v>
      </c>
    </row>
    <row r="10977" spans="1:12" x14ac:dyDescent="0.15">
      <c r="A10977" t="s">
        <v>12</v>
      </c>
      <c r="B10977">
        <v>3024875</v>
      </c>
      <c r="C10977">
        <v>3024895</v>
      </c>
      <c r="D10977" t="s">
        <v>36438</v>
      </c>
      <c r="E10977" t="s">
        <v>90</v>
      </c>
      <c r="F10977" t="s">
        <v>76</v>
      </c>
      <c r="G10977" t="s">
        <v>16</v>
      </c>
      <c r="H10977">
        <v>85</v>
      </c>
      <c r="I10977" t="s">
        <v>36448</v>
      </c>
      <c r="J10977" t="s">
        <v>36449</v>
      </c>
      <c r="K10977" t="s">
        <v>36450</v>
      </c>
      <c r="L10977" t="s">
        <v>77972</v>
      </c>
    </row>
    <row r="10978" spans="1:12" x14ac:dyDescent="0.15">
      <c r="A10978" t="s">
        <v>12</v>
      </c>
      <c r="B10978">
        <v>3025243</v>
      </c>
      <c r="C10978">
        <v>3025263</v>
      </c>
      <c r="D10978" t="s">
        <v>36451</v>
      </c>
      <c r="E10978" t="s">
        <v>90</v>
      </c>
      <c r="F10978" t="s">
        <v>76</v>
      </c>
      <c r="G10978" t="s">
        <v>16</v>
      </c>
      <c r="H10978">
        <v>12</v>
      </c>
      <c r="I10978" t="s">
        <v>36452</v>
      </c>
      <c r="J10978" t="s">
        <v>36453</v>
      </c>
      <c r="K10978" t="s">
        <v>36454</v>
      </c>
      <c r="L10978" t="s">
        <v>77991</v>
      </c>
    </row>
    <row r="10979" spans="1:12" x14ac:dyDescent="0.15">
      <c r="A10979" t="s">
        <v>12</v>
      </c>
      <c r="B10979">
        <v>3025205</v>
      </c>
      <c r="C10979">
        <v>3025225</v>
      </c>
      <c r="D10979" t="s">
        <v>36451</v>
      </c>
      <c r="E10979" t="s">
        <v>90</v>
      </c>
      <c r="F10979" t="s">
        <v>76</v>
      </c>
      <c r="G10979" t="s">
        <v>32</v>
      </c>
      <c r="H10979">
        <v>50</v>
      </c>
      <c r="I10979" t="s">
        <v>36455</v>
      </c>
      <c r="J10979" t="s">
        <v>36456</v>
      </c>
      <c r="K10979" t="s">
        <v>36457</v>
      </c>
      <c r="L10979" t="s">
        <v>77925</v>
      </c>
    </row>
    <row r="10980" spans="1:12" x14ac:dyDescent="0.15">
      <c r="A10980" t="s">
        <v>12</v>
      </c>
      <c r="B10980">
        <v>3025183</v>
      </c>
      <c r="C10980">
        <v>3025203</v>
      </c>
      <c r="D10980" t="s">
        <v>36451</v>
      </c>
      <c r="E10980" t="s">
        <v>90</v>
      </c>
      <c r="F10980" t="s">
        <v>76</v>
      </c>
      <c r="G10980" t="s">
        <v>32</v>
      </c>
      <c r="H10980">
        <v>72</v>
      </c>
      <c r="I10980" t="s">
        <v>36458</v>
      </c>
      <c r="J10980" t="s">
        <v>36459</v>
      </c>
      <c r="K10980" t="s">
        <v>36460</v>
      </c>
      <c r="L10980" t="s">
        <v>78066</v>
      </c>
    </row>
    <row r="10981" spans="1:12" x14ac:dyDescent="0.15">
      <c r="A10981" t="s">
        <v>12</v>
      </c>
      <c r="B10981">
        <v>3025161</v>
      </c>
      <c r="C10981">
        <v>3025181</v>
      </c>
      <c r="D10981" t="s">
        <v>36451</v>
      </c>
      <c r="E10981" t="s">
        <v>90</v>
      </c>
      <c r="F10981" t="s">
        <v>76</v>
      </c>
      <c r="G10981" t="s">
        <v>16</v>
      </c>
      <c r="H10981">
        <v>94</v>
      </c>
      <c r="I10981" t="s">
        <v>36461</v>
      </c>
      <c r="J10981" t="s">
        <v>36462</v>
      </c>
      <c r="K10981" t="s">
        <v>36463</v>
      </c>
      <c r="L10981" t="s">
        <v>77927</v>
      </c>
    </row>
    <row r="10982" spans="1:12" x14ac:dyDescent="0.15">
      <c r="A10982" t="s">
        <v>12</v>
      </c>
      <c r="B10982">
        <v>3025303</v>
      </c>
      <c r="C10982">
        <v>3025323</v>
      </c>
      <c r="D10982" t="s">
        <v>36464</v>
      </c>
      <c r="E10982" t="s">
        <v>90</v>
      </c>
      <c r="F10982" t="s">
        <v>15</v>
      </c>
      <c r="G10982" t="s">
        <v>36</v>
      </c>
      <c r="H10982">
        <v>0</v>
      </c>
      <c r="I10982" t="s">
        <v>36465</v>
      </c>
      <c r="J10982" t="s">
        <v>36466</v>
      </c>
      <c r="K10982" t="s">
        <v>36467</v>
      </c>
      <c r="L10982" t="s">
        <v>77980</v>
      </c>
    </row>
    <row r="10983" spans="1:12" x14ac:dyDescent="0.15">
      <c r="A10983" t="s">
        <v>12</v>
      </c>
      <c r="B10983">
        <v>3025323</v>
      </c>
      <c r="C10983">
        <v>3025343</v>
      </c>
      <c r="D10983" t="s">
        <v>36464</v>
      </c>
      <c r="E10983" t="s">
        <v>90</v>
      </c>
      <c r="F10983" t="s">
        <v>15</v>
      </c>
      <c r="G10983" t="s">
        <v>36</v>
      </c>
      <c r="H10983">
        <v>20</v>
      </c>
      <c r="I10983" t="s">
        <v>36468</v>
      </c>
      <c r="J10983" t="s">
        <v>36469</v>
      </c>
      <c r="K10983" t="s">
        <v>36470</v>
      </c>
      <c r="L10983" t="s">
        <v>77968</v>
      </c>
    </row>
    <row r="10984" spans="1:12" x14ac:dyDescent="0.15">
      <c r="A10984" t="s">
        <v>12</v>
      </c>
      <c r="B10984">
        <v>3025356</v>
      </c>
      <c r="C10984">
        <v>3025376</v>
      </c>
      <c r="D10984" t="s">
        <v>36464</v>
      </c>
      <c r="E10984" t="s">
        <v>90</v>
      </c>
      <c r="F10984" t="s">
        <v>15</v>
      </c>
      <c r="G10984" t="s">
        <v>16</v>
      </c>
      <c r="H10984">
        <v>53</v>
      </c>
      <c r="I10984" t="s">
        <v>36471</v>
      </c>
      <c r="J10984" t="s">
        <v>36472</v>
      </c>
      <c r="K10984" t="s">
        <v>36473</v>
      </c>
      <c r="L10984" t="s">
        <v>77922</v>
      </c>
    </row>
    <row r="10985" spans="1:12" x14ac:dyDescent="0.15">
      <c r="A10985" t="s">
        <v>12</v>
      </c>
      <c r="B10985">
        <v>3025382</v>
      </c>
      <c r="C10985">
        <v>3025402</v>
      </c>
      <c r="D10985" t="s">
        <v>36464</v>
      </c>
      <c r="E10985" t="s">
        <v>90</v>
      </c>
      <c r="F10985" t="s">
        <v>15</v>
      </c>
      <c r="G10985" t="s">
        <v>16</v>
      </c>
      <c r="H10985">
        <v>79</v>
      </c>
      <c r="I10985" t="s">
        <v>36474</v>
      </c>
      <c r="J10985" t="s">
        <v>36475</v>
      </c>
      <c r="K10985" t="s">
        <v>36476</v>
      </c>
      <c r="L10985" t="s">
        <v>77993</v>
      </c>
    </row>
    <row r="10986" spans="1:12" x14ac:dyDescent="0.15">
      <c r="A10986" t="s">
        <v>12</v>
      </c>
      <c r="B10986">
        <v>3026092</v>
      </c>
      <c r="C10986">
        <v>3026112</v>
      </c>
      <c r="D10986" t="s">
        <v>36477</v>
      </c>
      <c r="E10986" t="s">
        <v>90</v>
      </c>
      <c r="F10986" t="s">
        <v>15</v>
      </c>
      <c r="G10986" t="s">
        <v>36</v>
      </c>
      <c r="H10986">
        <v>24</v>
      </c>
      <c r="I10986" t="s">
        <v>36478</v>
      </c>
      <c r="J10986" t="s">
        <v>36479</v>
      </c>
      <c r="K10986" t="s">
        <v>36480</v>
      </c>
      <c r="L10986" t="s">
        <v>77966</v>
      </c>
    </row>
    <row r="10987" spans="1:12" x14ac:dyDescent="0.15">
      <c r="A10987" t="s">
        <v>12</v>
      </c>
      <c r="B10987">
        <v>3026126</v>
      </c>
      <c r="C10987">
        <v>3026146</v>
      </c>
      <c r="D10987" t="s">
        <v>36477</v>
      </c>
      <c r="E10987" t="s">
        <v>90</v>
      </c>
      <c r="F10987" t="s">
        <v>15</v>
      </c>
      <c r="G10987" t="s">
        <v>16</v>
      </c>
      <c r="H10987">
        <v>58</v>
      </c>
      <c r="I10987" t="s">
        <v>36481</v>
      </c>
      <c r="J10987" t="s">
        <v>36482</v>
      </c>
      <c r="K10987" t="s">
        <v>36483</v>
      </c>
      <c r="L10987" t="s">
        <v>77911</v>
      </c>
    </row>
    <row r="10988" spans="1:12" x14ac:dyDescent="0.15">
      <c r="A10988" t="s">
        <v>12</v>
      </c>
      <c r="B10988">
        <v>3026147</v>
      </c>
      <c r="C10988">
        <v>3026167</v>
      </c>
      <c r="D10988" t="s">
        <v>36477</v>
      </c>
      <c r="E10988" t="s">
        <v>90</v>
      </c>
      <c r="F10988" t="s">
        <v>15</v>
      </c>
      <c r="G10988" t="s">
        <v>36</v>
      </c>
      <c r="H10988">
        <v>79</v>
      </c>
      <c r="I10988" t="s">
        <v>36484</v>
      </c>
      <c r="J10988" t="s">
        <v>36485</v>
      </c>
      <c r="K10988" t="s">
        <v>36486</v>
      </c>
      <c r="L10988" t="s">
        <v>77993</v>
      </c>
    </row>
    <row r="10989" spans="1:12" x14ac:dyDescent="0.15">
      <c r="A10989" t="s">
        <v>12</v>
      </c>
      <c r="B10989">
        <v>3026175</v>
      </c>
      <c r="C10989">
        <v>3026195</v>
      </c>
      <c r="D10989" t="s">
        <v>36477</v>
      </c>
      <c r="E10989" t="s">
        <v>90</v>
      </c>
      <c r="F10989" t="s">
        <v>15</v>
      </c>
      <c r="G10989" t="s">
        <v>32</v>
      </c>
      <c r="H10989">
        <v>107</v>
      </c>
      <c r="I10989" t="s">
        <v>36487</v>
      </c>
      <c r="J10989" t="s">
        <v>36488</v>
      </c>
      <c r="K10989" t="s">
        <v>36489</v>
      </c>
      <c r="L10989" t="s">
        <v>77983</v>
      </c>
    </row>
    <row r="10990" spans="1:12" x14ac:dyDescent="0.15">
      <c r="A10990" t="s">
        <v>12</v>
      </c>
      <c r="B10990">
        <v>3027185</v>
      </c>
      <c r="C10990">
        <v>3027205</v>
      </c>
      <c r="D10990" t="s">
        <v>36490</v>
      </c>
      <c r="E10990" t="s">
        <v>90</v>
      </c>
      <c r="F10990" t="s">
        <v>15</v>
      </c>
      <c r="G10990" t="s">
        <v>32</v>
      </c>
      <c r="H10990">
        <v>1</v>
      </c>
      <c r="I10990" t="s">
        <v>36491</v>
      </c>
      <c r="J10990" t="s">
        <v>36492</v>
      </c>
      <c r="K10990" t="s">
        <v>36493</v>
      </c>
      <c r="L10990" t="s">
        <v>77917</v>
      </c>
    </row>
    <row r="10991" spans="1:12" x14ac:dyDescent="0.15">
      <c r="A10991" t="s">
        <v>12</v>
      </c>
      <c r="B10991">
        <v>3027248</v>
      </c>
      <c r="C10991">
        <v>3027268</v>
      </c>
      <c r="D10991" t="s">
        <v>36490</v>
      </c>
      <c r="E10991" t="s">
        <v>90</v>
      </c>
      <c r="F10991" t="s">
        <v>15</v>
      </c>
      <c r="G10991" t="s">
        <v>16</v>
      </c>
      <c r="H10991">
        <v>64</v>
      </c>
      <c r="I10991" t="s">
        <v>36494</v>
      </c>
      <c r="J10991" t="s">
        <v>36495</v>
      </c>
      <c r="K10991" t="s">
        <v>36496</v>
      </c>
      <c r="L10991" t="s">
        <v>77989</v>
      </c>
    </row>
    <row r="10992" spans="1:12" x14ac:dyDescent="0.15">
      <c r="A10992" t="s">
        <v>12</v>
      </c>
      <c r="B10992">
        <v>3027299</v>
      </c>
      <c r="C10992">
        <v>3027319</v>
      </c>
      <c r="D10992" t="s">
        <v>36490</v>
      </c>
      <c r="E10992" t="s">
        <v>90</v>
      </c>
      <c r="F10992" t="s">
        <v>15</v>
      </c>
      <c r="G10992" t="s">
        <v>16</v>
      </c>
      <c r="H10992">
        <v>115</v>
      </c>
      <c r="I10992" t="s">
        <v>36497</v>
      </c>
      <c r="J10992" t="s">
        <v>36498</v>
      </c>
      <c r="K10992" t="s">
        <v>36499</v>
      </c>
      <c r="L10992" t="s">
        <v>78020</v>
      </c>
    </row>
    <row r="10993" spans="1:12" x14ac:dyDescent="0.15">
      <c r="A10993" t="s">
        <v>12</v>
      </c>
      <c r="B10993">
        <v>3027326</v>
      </c>
      <c r="C10993">
        <v>3027346</v>
      </c>
      <c r="D10993" t="s">
        <v>36490</v>
      </c>
      <c r="E10993" t="s">
        <v>90</v>
      </c>
      <c r="F10993" t="s">
        <v>15</v>
      </c>
      <c r="G10993" t="s">
        <v>16</v>
      </c>
      <c r="H10993">
        <v>142</v>
      </c>
      <c r="I10993" t="s">
        <v>36500</v>
      </c>
      <c r="J10993" t="s">
        <v>36501</v>
      </c>
      <c r="K10993" t="s">
        <v>36502</v>
      </c>
      <c r="L10993" t="s">
        <v>77990</v>
      </c>
    </row>
    <row r="10994" spans="1:12" x14ac:dyDescent="0.15">
      <c r="A10994" t="s">
        <v>12</v>
      </c>
      <c r="B10994">
        <v>3027846</v>
      </c>
      <c r="C10994">
        <v>3027866</v>
      </c>
      <c r="D10994" t="s">
        <v>36503</v>
      </c>
      <c r="E10994" t="s">
        <v>90</v>
      </c>
      <c r="F10994" t="s">
        <v>15</v>
      </c>
      <c r="G10994" t="s">
        <v>16</v>
      </c>
      <c r="H10994">
        <v>12</v>
      </c>
      <c r="I10994" t="s">
        <v>36504</v>
      </c>
      <c r="J10994" t="s">
        <v>36505</v>
      </c>
      <c r="K10994" t="s">
        <v>36506</v>
      </c>
      <c r="L10994" t="s">
        <v>77991</v>
      </c>
    </row>
    <row r="10995" spans="1:12" x14ac:dyDescent="0.15">
      <c r="A10995" t="s">
        <v>12</v>
      </c>
      <c r="B10995">
        <v>3027875</v>
      </c>
      <c r="C10995">
        <v>3027895</v>
      </c>
      <c r="D10995" t="s">
        <v>36503</v>
      </c>
      <c r="E10995" t="s">
        <v>90</v>
      </c>
      <c r="F10995" t="s">
        <v>15</v>
      </c>
      <c r="G10995" t="s">
        <v>23</v>
      </c>
      <c r="H10995">
        <v>41</v>
      </c>
      <c r="I10995" t="s">
        <v>36507</v>
      </c>
      <c r="J10995" t="s">
        <v>36508</v>
      </c>
      <c r="K10995" t="s">
        <v>36509</v>
      </c>
      <c r="L10995" t="s">
        <v>78014</v>
      </c>
    </row>
    <row r="10996" spans="1:12" x14ac:dyDescent="0.15">
      <c r="A10996" t="s">
        <v>12</v>
      </c>
      <c r="B10996">
        <v>3027909</v>
      </c>
      <c r="C10996">
        <v>3027929</v>
      </c>
      <c r="D10996" t="s">
        <v>36503</v>
      </c>
      <c r="E10996" t="s">
        <v>90</v>
      </c>
      <c r="F10996" t="s">
        <v>15</v>
      </c>
      <c r="G10996" t="s">
        <v>36</v>
      </c>
      <c r="H10996">
        <v>75</v>
      </c>
      <c r="I10996" t="s">
        <v>36510</v>
      </c>
      <c r="J10996" t="s">
        <v>36511</v>
      </c>
      <c r="K10996" t="s">
        <v>36512</v>
      </c>
      <c r="L10996" t="s">
        <v>78027</v>
      </c>
    </row>
    <row r="10997" spans="1:12" x14ac:dyDescent="0.15">
      <c r="A10997" t="s">
        <v>12</v>
      </c>
      <c r="B10997">
        <v>3027930</v>
      </c>
      <c r="C10997">
        <v>3027950</v>
      </c>
      <c r="D10997" t="s">
        <v>36503</v>
      </c>
      <c r="E10997" t="s">
        <v>90</v>
      </c>
      <c r="F10997" t="s">
        <v>15</v>
      </c>
      <c r="G10997" t="s">
        <v>16</v>
      </c>
      <c r="H10997">
        <v>96</v>
      </c>
      <c r="I10997" t="s">
        <v>36513</v>
      </c>
      <c r="J10997" t="s">
        <v>36514</v>
      </c>
      <c r="K10997" t="s">
        <v>36515</v>
      </c>
      <c r="L10997" t="s">
        <v>77912</v>
      </c>
    </row>
    <row r="10998" spans="1:12" x14ac:dyDescent="0.15">
      <c r="A10998" t="s">
        <v>12</v>
      </c>
      <c r="B10998">
        <v>3030177</v>
      </c>
      <c r="C10998">
        <v>3030197</v>
      </c>
      <c r="D10998" t="s">
        <v>36516</v>
      </c>
      <c r="E10998" t="s">
        <v>90</v>
      </c>
      <c r="F10998" t="s">
        <v>76</v>
      </c>
      <c r="G10998" t="s">
        <v>36</v>
      </c>
      <c r="H10998">
        <v>25</v>
      </c>
      <c r="I10998" t="s">
        <v>36517</v>
      </c>
      <c r="J10998" t="s">
        <v>36518</v>
      </c>
      <c r="K10998" t="s">
        <v>36519</v>
      </c>
      <c r="L10998" t="s">
        <v>78012</v>
      </c>
    </row>
    <row r="10999" spans="1:12" x14ac:dyDescent="0.15">
      <c r="A10999" t="s">
        <v>12</v>
      </c>
      <c r="B10999">
        <v>3030135</v>
      </c>
      <c r="C10999">
        <v>3030155</v>
      </c>
      <c r="D10999" t="s">
        <v>36516</v>
      </c>
      <c r="E10999" t="s">
        <v>90</v>
      </c>
      <c r="F10999" t="s">
        <v>76</v>
      </c>
      <c r="G10999" t="s">
        <v>16</v>
      </c>
      <c r="H10999">
        <v>67</v>
      </c>
      <c r="I10999" t="s">
        <v>36520</v>
      </c>
      <c r="J10999" t="s">
        <v>36521</v>
      </c>
      <c r="K10999" t="s">
        <v>36522</v>
      </c>
      <c r="L10999" t="s">
        <v>77981</v>
      </c>
    </row>
    <row r="11000" spans="1:12" x14ac:dyDescent="0.15">
      <c r="A11000" t="s">
        <v>12</v>
      </c>
      <c r="B11000">
        <v>3030051</v>
      </c>
      <c r="C11000">
        <v>3030071</v>
      </c>
      <c r="D11000" t="s">
        <v>36516</v>
      </c>
      <c r="E11000" t="s">
        <v>90</v>
      </c>
      <c r="F11000" t="s">
        <v>76</v>
      </c>
      <c r="G11000" t="s">
        <v>16</v>
      </c>
      <c r="H11000">
        <v>151</v>
      </c>
      <c r="I11000" t="s">
        <v>36523</v>
      </c>
      <c r="J11000" t="s">
        <v>36524</v>
      </c>
      <c r="K11000" t="s">
        <v>36525</v>
      </c>
      <c r="L11000" t="s">
        <v>78050</v>
      </c>
    </row>
    <row r="11001" spans="1:12" x14ac:dyDescent="0.15">
      <c r="A11001" t="s">
        <v>12</v>
      </c>
      <c r="B11001">
        <v>3030031</v>
      </c>
      <c r="C11001">
        <v>3030051</v>
      </c>
      <c r="D11001" t="s">
        <v>36516</v>
      </c>
      <c r="E11001" t="s">
        <v>90</v>
      </c>
      <c r="F11001" t="s">
        <v>76</v>
      </c>
      <c r="G11001" t="s">
        <v>32</v>
      </c>
      <c r="H11001">
        <v>171</v>
      </c>
      <c r="I11001" t="s">
        <v>36526</v>
      </c>
      <c r="J11001" t="s">
        <v>36527</v>
      </c>
      <c r="K11001" t="s">
        <v>36528</v>
      </c>
      <c r="L11001" t="s">
        <v>78134</v>
      </c>
    </row>
    <row r="11002" spans="1:12" x14ac:dyDescent="0.15">
      <c r="A11002" t="s">
        <v>12</v>
      </c>
      <c r="B11002">
        <v>3030878</v>
      </c>
      <c r="C11002">
        <v>3030898</v>
      </c>
      <c r="D11002" t="s">
        <v>36529</v>
      </c>
      <c r="E11002" t="s">
        <v>90</v>
      </c>
      <c r="F11002" t="s">
        <v>76</v>
      </c>
      <c r="G11002" t="s">
        <v>32</v>
      </c>
      <c r="H11002">
        <v>1</v>
      </c>
      <c r="I11002" t="s">
        <v>36530</v>
      </c>
      <c r="J11002" t="s">
        <v>36531</v>
      </c>
      <c r="K11002" t="s">
        <v>36532</v>
      </c>
      <c r="L11002" t="s">
        <v>77917</v>
      </c>
    </row>
    <row r="11003" spans="1:12" x14ac:dyDescent="0.15">
      <c r="A11003" t="s">
        <v>12</v>
      </c>
      <c r="B11003">
        <v>3030824</v>
      </c>
      <c r="C11003">
        <v>3030844</v>
      </c>
      <c r="D11003" t="s">
        <v>36529</v>
      </c>
      <c r="E11003" t="s">
        <v>90</v>
      </c>
      <c r="F11003" t="s">
        <v>76</v>
      </c>
      <c r="G11003" t="s">
        <v>16</v>
      </c>
      <c r="H11003">
        <v>55</v>
      </c>
      <c r="I11003" t="s">
        <v>36533</v>
      </c>
      <c r="J11003" t="s">
        <v>36534</v>
      </c>
      <c r="K11003" t="s">
        <v>36535</v>
      </c>
      <c r="L11003" t="s">
        <v>77992</v>
      </c>
    </row>
    <row r="11004" spans="1:12" x14ac:dyDescent="0.15">
      <c r="A11004" t="s">
        <v>12</v>
      </c>
      <c r="B11004">
        <v>3030793</v>
      </c>
      <c r="C11004">
        <v>3030813</v>
      </c>
      <c r="D11004" t="s">
        <v>36529</v>
      </c>
      <c r="E11004" t="s">
        <v>90</v>
      </c>
      <c r="F11004" t="s">
        <v>76</v>
      </c>
      <c r="G11004" t="s">
        <v>16</v>
      </c>
      <c r="H11004">
        <v>86</v>
      </c>
      <c r="I11004" t="s">
        <v>36536</v>
      </c>
      <c r="J11004" t="s">
        <v>36537</v>
      </c>
      <c r="K11004" t="s">
        <v>36538</v>
      </c>
      <c r="L11004" t="s">
        <v>77929</v>
      </c>
    </row>
    <row r="11005" spans="1:12" x14ac:dyDescent="0.15">
      <c r="A11005" t="s">
        <v>12</v>
      </c>
      <c r="B11005">
        <v>3030730</v>
      </c>
      <c r="C11005">
        <v>3030750</v>
      </c>
      <c r="D11005" t="s">
        <v>36529</v>
      </c>
      <c r="E11005" t="s">
        <v>90</v>
      </c>
      <c r="F11005" t="s">
        <v>76</v>
      </c>
      <c r="G11005" t="s">
        <v>23</v>
      </c>
      <c r="H11005">
        <v>149</v>
      </c>
      <c r="I11005" t="s">
        <v>36539</v>
      </c>
      <c r="J11005" t="s">
        <v>36540</v>
      </c>
      <c r="K11005" t="s">
        <v>36541</v>
      </c>
      <c r="L11005" t="s">
        <v>78045</v>
      </c>
    </row>
    <row r="11006" spans="1:12" x14ac:dyDescent="0.15">
      <c r="A11006" t="s">
        <v>12</v>
      </c>
      <c r="B11006">
        <v>3031062</v>
      </c>
      <c r="C11006">
        <v>3031082</v>
      </c>
      <c r="D11006" t="s">
        <v>36542</v>
      </c>
      <c r="E11006" t="s">
        <v>90</v>
      </c>
      <c r="F11006" t="s">
        <v>15</v>
      </c>
      <c r="G11006" t="s">
        <v>32</v>
      </c>
      <c r="H11006">
        <v>1</v>
      </c>
      <c r="I11006" t="s">
        <v>36543</v>
      </c>
      <c r="J11006" t="s">
        <v>36544</v>
      </c>
      <c r="K11006" t="s">
        <v>36545</v>
      </c>
      <c r="L11006" t="s">
        <v>77917</v>
      </c>
    </row>
    <row r="11007" spans="1:12" x14ac:dyDescent="0.15">
      <c r="A11007" t="s">
        <v>12</v>
      </c>
      <c r="B11007">
        <v>3031084</v>
      </c>
      <c r="C11007">
        <v>3031104</v>
      </c>
      <c r="D11007" t="s">
        <v>36542</v>
      </c>
      <c r="E11007" t="s">
        <v>90</v>
      </c>
      <c r="F11007" t="s">
        <v>15</v>
      </c>
      <c r="G11007" t="s">
        <v>23</v>
      </c>
      <c r="H11007">
        <v>23</v>
      </c>
      <c r="I11007" t="s">
        <v>36546</v>
      </c>
      <c r="J11007" t="s">
        <v>36547</v>
      </c>
      <c r="K11007" t="s">
        <v>36548</v>
      </c>
      <c r="L11007" t="s">
        <v>77975</v>
      </c>
    </row>
    <row r="11008" spans="1:12" x14ac:dyDescent="0.15">
      <c r="A11008" t="s">
        <v>12</v>
      </c>
      <c r="B11008">
        <v>3031110</v>
      </c>
      <c r="C11008">
        <v>3031130</v>
      </c>
      <c r="D11008" t="s">
        <v>36542</v>
      </c>
      <c r="E11008" t="s">
        <v>90</v>
      </c>
      <c r="F11008" t="s">
        <v>15</v>
      </c>
      <c r="G11008" t="s">
        <v>36</v>
      </c>
      <c r="H11008">
        <v>49</v>
      </c>
      <c r="I11008" t="s">
        <v>36549</v>
      </c>
      <c r="J11008" t="s">
        <v>36550</v>
      </c>
      <c r="K11008" t="s">
        <v>36551</v>
      </c>
      <c r="L11008" t="s">
        <v>77913</v>
      </c>
    </row>
    <row r="11009" spans="1:12" x14ac:dyDescent="0.15">
      <c r="A11009" t="s">
        <v>12</v>
      </c>
      <c r="B11009">
        <v>3031132</v>
      </c>
      <c r="C11009">
        <v>3031152</v>
      </c>
      <c r="D11009" t="s">
        <v>36542</v>
      </c>
      <c r="E11009" t="s">
        <v>90</v>
      </c>
      <c r="F11009" t="s">
        <v>15</v>
      </c>
      <c r="G11009" t="s">
        <v>23</v>
      </c>
      <c r="H11009">
        <v>71</v>
      </c>
      <c r="I11009" t="s">
        <v>36552</v>
      </c>
      <c r="J11009" t="s">
        <v>36553</v>
      </c>
      <c r="K11009" t="s">
        <v>36554</v>
      </c>
      <c r="L11009" t="s">
        <v>77969</v>
      </c>
    </row>
    <row r="11010" spans="1:12" x14ac:dyDescent="0.15">
      <c r="A11010" t="s">
        <v>12</v>
      </c>
      <c r="B11010">
        <v>3032840</v>
      </c>
      <c r="C11010">
        <v>3032860</v>
      </c>
      <c r="D11010" t="s">
        <v>36555</v>
      </c>
      <c r="E11010" t="s">
        <v>90</v>
      </c>
      <c r="F11010" t="s">
        <v>15</v>
      </c>
      <c r="G11010" t="s">
        <v>36</v>
      </c>
      <c r="H11010">
        <v>16</v>
      </c>
      <c r="I11010" t="s">
        <v>36556</v>
      </c>
      <c r="J11010" t="s">
        <v>36557</v>
      </c>
      <c r="K11010" t="s">
        <v>36558</v>
      </c>
      <c r="L11010" t="s">
        <v>77905</v>
      </c>
    </row>
    <row r="11011" spans="1:12" x14ac:dyDescent="0.15">
      <c r="A11011" t="s">
        <v>12</v>
      </c>
      <c r="B11011">
        <v>3032950</v>
      </c>
      <c r="C11011">
        <v>3032970</v>
      </c>
      <c r="D11011" t="s">
        <v>36555</v>
      </c>
      <c r="E11011" t="s">
        <v>90</v>
      </c>
      <c r="F11011" t="s">
        <v>15</v>
      </c>
      <c r="G11011" t="s">
        <v>16</v>
      </c>
      <c r="H11011">
        <v>126</v>
      </c>
      <c r="I11011" t="s">
        <v>36559</v>
      </c>
      <c r="J11011" t="s">
        <v>36560</v>
      </c>
      <c r="K11011" t="s">
        <v>36561</v>
      </c>
      <c r="L11011" t="s">
        <v>78078</v>
      </c>
    </row>
    <row r="11012" spans="1:12" x14ac:dyDescent="0.15">
      <c r="A11012" t="s">
        <v>12</v>
      </c>
      <c r="B11012">
        <v>3032979</v>
      </c>
      <c r="C11012">
        <v>3032999</v>
      </c>
      <c r="D11012" t="s">
        <v>36555</v>
      </c>
      <c r="E11012" t="s">
        <v>90</v>
      </c>
      <c r="F11012" t="s">
        <v>15</v>
      </c>
      <c r="G11012" t="s">
        <v>23</v>
      </c>
      <c r="H11012">
        <v>155</v>
      </c>
      <c r="I11012" t="s">
        <v>36562</v>
      </c>
      <c r="J11012" t="s">
        <v>36563</v>
      </c>
      <c r="K11012" t="s">
        <v>36564</v>
      </c>
      <c r="L11012" t="s">
        <v>78083</v>
      </c>
    </row>
    <row r="11013" spans="1:12" x14ac:dyDescent="0.15">
      <c r="A11013" t="s">
        <v>12</v>
      </c>
      <c r="B11013">
        <v>3033019</v>
      </c>
      <c r="C11013">
        <v>3033039</v>
      </c>
      <c r="D11013" t="s">
        <v>36555</v>
      </c>
      <c r="E11013" t="s">
        <v>90</v>
      </c>
      <c r="F11013" t="s">
        <v>15</v>
      </c>
      <c r="G11013" t="s">
        <v>16</v>
      </c>
      <c r="H11013">
        <v>195</v>
      </c>
      <c r="I11013" t="s">
        <v>36565</v>
      </c>
      <c r="J11013" t="s">
        <v>36566</v>
      </c>
      <c r="K11013" t="s">
        <v>36567</v>
      </c>
      <c r="L11013" t="s">
        <v>78146</v>
      </c>
    </row>
    <row r="11014" spans="1:12" x14ac:dyDescent="0.15">
      <c r="A11014" t="s">
        <v>12</v>
      </c>
      <c r="B11014">
        <v>3033669</v>
      </c>
      <c r="C11014">
        <v>3033689</v>
      </c>
      <c r="D11014" t="s">
        <v>36568</v>
      </c>
      <c r="E11014" t="s">
        <v>36569</v>
      </c>
      <c r="F11014" t="s">
        <v>15</v>
      </c>
      <c r="G11014" t="s">
        <v>16</v>
      </c>
      <c r="H11014">
        <v>12</v>
      </c>
      <c r="I11014" t="s">
        <v>36570</v>
      </c>
      <c r="J11014" t="s">
        <v>36571</v>
      </c>
      <c r="K11014" t="s">
        <v>36572</v>
      </c>
      <c r="L11014" t="s">
        <v>77991</v>
      </c>
    </row>
    <row r="11015" spans="1:12" x14ac:dyDescent="0.15">
      <c r="A11015" t="s">
        <v>12</v>
      </c>
      <c r="B11015">
        <v>3033698</v>
      </c>
      <c r="C11015">
        <v>3033718</v>
      </c>
      <c r="D11015" t="s">
        <v>36568</v>
      </c>
      <c r="E11015" t="s">
        <v>36569</v>
      </c>
      <c r="F11015" t="s">
        <v>15</v>
      </c>
      <c r="G11015" t="s">
        <v>23</v>
      </c>
      <c r="H11015">
        <v>41</v>
      </c>
      <c r="I11015" t="s">
        <v>36573</v>
      </c>
      <c r="J11015" t="s">
        <v>36574</v>
      </c>
      <c r="K11015" t="s">
        <v>36575</v>
      </c>
      <c r="L11015" t="s">
        <v>78014</v>
      </c>
    </row>
    <row r="11016" spans="1:12" x14ac:dyDescent="0.15">
      <c r="A11016" t="s">
        <v>12</v>
      </c>
      <c r="B11016">
        <v>3033744</v>
      </c>
      <c r="C11016">
        <v>3033764</v>
      </c>
      <c r="D11016" t="s">
        <v>36568</v>
      </c>
      <c r="E11016" t="s">
        <v>36569</v>
      </c>
      <c r="F11016" t="s">
        <v>15</v>
      </c>
      <c r="G11016" t="s">
        <v>16</v>
      </c>
      <c r="H11016">
        <v>87</v>
      </c>
      <c r="I11016" t="s">
        <v>36576</v>
      </c>
      <c r="J11016" t="s">
        <v>36577</v>
      </c>
      <c r="K11016" t="s">
        <v>36578</v>
      </c>
      <c r="L11016" t="s">
        <v>78024</v>
      </c>
    </row>
    <row r="11017" spans="1:12" x14ac:dyDescent="0.15">
      <c r="A11017" t="s">
        <v>12</v>
      </c>
      <c r="B11017">
        <v>3033779</v>
      </c>
      <c r="C11017">
        <v>3033799</v>
      </c>
      <c r="D11017" t="s">
        <v>36568</v>
      </c>
      <c r="E11017" t="s">
        <v>36569</v>
      </c>
      <c r="F11017" t="s">
        <v>15</v>
      </c>
      <c r="G11017" t="s">
        <v>16</v>
      </c>
      <c r="H11017">
        <v>122</v>
      </c>
      <c r="I11017" t="s">
        <v>36579</v>
      </c>
      <c r="J11017" t="s">
        <v>36580</v>
      </c>
      <c r="K11017" t="s">
        <v>36581</v>
      </c>
      <c r="L11017" t="s">
        <v>78033</v>
      </c>
    </row>
    <row r="11018" spans="1:12" x14ac:dyDescent="0.15">
      <c r="A11018" t="s">
        <v>12</v>
      </c>
      <c r="B11018">
        <v>3034501</v>
      </c>
      <c r="C11018">
        <v>3034521</v>
      </c>
      <c r="D11018" t="s">
        <v>36582</v>
      </c>
      <c r="E11018" t="s">
        <v>90</v>
      </c>
      <c r="F11018" t="s">
        <v>15</v>
      </c>
      <c r="G11018" t="s">
        <v>32</v>
      </c>
      <c r="H11018">
        <v>1</v>
      </c>
      <c r="I11018" t="s">
        <v>36583</v>
      </c>
      <c r="J11018" t="s">
        <v>36584</v>
      </c>
      <c r="K11018" t="s">
        <v>36585</v>
      </c>
      <c r="L11018" t="s">
        <v>77917</v>
      </c>
    </row>
    <row r="11019" spans="1:12" x14ac:dyDescent="0.15">
      <c r="A11019" t="s">
        <v>12</v>
      </c>
      <c r="B11019">
        <v>3034539</v>
      </c>
      <c r="C11019">
        <v>3034559</v>
      </c>
      <c r="D11019" t="s">
        <v>36582</v>
      </c>
      <c r="E11019" t="s">
        <v>90</v>
      </c>
      <c r="F11019" t="s">
        <v>15</v>
      </c>
      <c r="G11019" t="s">
        <v>16</v>
      </c>
      <c r="H11019">
        <v>39</v>
      </c>
      <c r="I11019" t="s">
        <v>36586</v>
      </c>
      <c r="J11019" t="s">
        <v>36587</v>
      </c>
      <c r="K11019" t="s">
        <v>36588</v>
      </c>
      <c r="L11019" t="s">
        <v>78041</v>
      </c>
    </row>
    <row r="11020" spans="1:12" x14ac:dyDescent="0.15">
      <c r="A11020" t="s">
        <v>12</v>
      </c>
      <c r="B11020">
        <v>3034560</v>
      </c>
      <c r="C11020">
        <v>3034580</v>
      </c>
      <c r="D11020" t="s">
        <v>36582</v>
      </c>
      <c r="E11020" t="s">
        <v>90</v>
      </c>
      <c r="F11020" t="s">
        <v>15</v>
      </c>
      <c r="G11020" t="s">
        <v>16</v>
      </c>
      <c r="H11020">
        <v>60</v>
      </c>
      <c r="I11020" t="s">
        <v>36589</v>
      </c>
      <c r="J11020" t="s">
        <v>36590</v>
      </c>
      <c r="K11020" t="s">
        <v>36591</v>
      </c>
      <c r="L11020" t="s">
        <v>78006</v>
      </c>
    </row>
    <row r="11021" spans="1:12" x14ac:dyDescent="0.15">
      <c r="A11021" t="s">
        <v>12</v>
      </c>
      <c r="B11021">
        <v>3034600</v>
      </c>
      <c r="C11021">
        <v>3034620</v>
      </c>
      <c r="D11021" t="s">
        <v>36582</v>
      </c>
      <c r="E11021" t="s">
        <v>90</v>
      </c>
      <c r="F11021" t="s">
        <v>15</v>
      </c>
      <c r="G11021" t="s">
        <v>23</v>
      </c>
      <c r="H11021">
        <v>100</v>
      </c>
      <c r="I11021" t="s">
        <v>36592</v>
      </c>
      <c r="J11021" t="s">
        <v>36593</v>
      </c>
      <c r="K11021" t="s">
        <v>36594</v>
      </c>
      <c r="L11021" t="s">
        <v>77953</v>
      </c>
    </row>
    <row r="11022" spans="1:12" x14ac:dyDescent="0.15">
      <c r="A11022" t="s">
        <v>12</v>
      </c>
      <c r="B11022">
        <v>3036708</v>
      </c>
      <c r="C11022">
        <v>3036728</v>
      </c>
      <c r="D11022" t="s">
        <v>36595</v>
      </c>
      <c r="E11022" t="s">
        <v>90</v>
      </c>
      <c r="F11022" t="s">
        <v>76</v>
      </c>
      <c r="G11022" t="s">
        <v>36</v>
      </c>
      <c r="H11022">
        <v>0</v>
      </c>
      <c r="I11022" t="s">
        <v>36596</v>
      </c>
      <c r="J11022" t="s">
        <v>36597</v>
      </c>
      <c r="K11022" t="s">
        <v>36598</v>
      </c>
      <c r="L11022" t="s">
        <v>77980</v>
      </c>
    </row>
    <row r="11023" spans="1:12" x14ac:dyDescent="0.15">
      <c r="A11023" t="s">
        <v>12</v>
      </c>
      <c r="B11023">
        <v>3036674</v>
      </c>
      <c r="C11023">
        <v>3036694</v>
      </c>
      <c r="D11023" t="s">
        <v>36595</v>
      </c>
      <c r="E11023" t="s">
        <v>90</v>
      </c>
      <c r="F11023" t="s">
        <v>76</v>
      </c>
      <c r="G11023" t="s">
        <v>36</v>
      </c>
      <c r="H11023">
        <v>34</v>
      </c>
      <c r="I11023" t="s">
        <v>36599</v>
      </c>
      <c r="J11023" t="s">
        <v>36600</v>
      </c>
      <c r="K11023" t="s">
        <v>36601</v>
      </c>
      <c r="L11023" t="s">
        <v>77999</v>
      </c>
    </row>
    <row r="11024" spans="1:12" x14ac:dyDescent="0.15">
      <c r="A11024" t="s">
        <v>12</v>
      </c>
      <c r="B11024">
        <v>3036649</v>
      </c>
      <c r="C11024">
        <v>3036669</v>
      </c>
      <c r="D11024" t="s">
        <v>36595</v>
      </c>
      <c r="E11024" t="s">
        <v>90</v>
      </c>
      <c r="F11024" t="s">
        <v>76</v>
      </c>
      <c r="G11024" t="s">
        <v>32</v>
      </c>
      <c r="H11024">
        <v>59</v>
      </c>
      <c r="I11024" t="s">
        <v>36602</v>
      </c>
      <c r="J11024" t="s">
        <v>36603</v>
      </c>
      <c r="K11024" t="s">
        <v>36604</v>
      </c>
      <c r="L11024" t="s">
        <v>78009</v>
      </c>
    </row>
    <row r="11025" spans="1:12" x14ac:dyDescent="0.15">
      <c r="A11025" t="s">
        <v>12</v>
      </c>
      <c r="B11025">
        <v>3036619</v>
      </c>
      <c r="C11025">
        <v>3036639</v>
      </c>
      <c r="D11025" t="s">
        <v>36595</v>
      </c>
      <c r="E11025" t="s">
        <v>90</v>
      </c>
      <c r="F11025" t="s">
        <v>76</v>
      </c>
      <c r="G11025" t="s">
        <v>23</v>
      </c>
      <c r="H11025">
        <v>89</v>
      </c>
      <c r="I11025" t="s">
        <v>36605</v>
      </c>
      <c r="J11025" t="s">
        <v>36606</v>
      </c>
      <c r="K11025" t="s">
        <v>36607</v>
      </c>
      <c r="L11025" t="s">
        <v>77964</v>
      </c>
    </row>
    <row r="11026" spans="1:12" x14ac:dyDescent="0.15">
      <c r="A11026" t="s">
        <v>12</v>
      </c>
      <c r="B11026">
        <v>3037394</v>
      </c>
      <c r="C11026">
        <v>3037414</v>
      </c>
      <c r="D11026" t="s">
        <v>36608</v>
      </c>
      <c r="E11026" t="s">
        <v>90</v>
      </c>
      <c r="F11026" t="s">
        <v>76</v>
      </c>
      <c r="G11026" t="s">
        <v>36</v>
      </c>
      <c r="H11026">
        <v>0</v>
      </c>
      <c r="I11026" t="s">
        <v>36609</v>
      </c>
      <c r="J11026" t="s">
        <v>36610</v>
      </c>
      <c r="K11026" t="s">
        <v>36611</v>
      </c>
      <c r="L11026" t="s">
        <v>77980</v>
      </c>
    </row>
    <row r="11027" spans="1:12" x14ac:dyDescent="0.15">
      <c r="A11027" t="s">
        <v>12</v>
      </c>
      <c r="B11027">
        <v>3037363</v>
      </c>
      <c r="C11027">
        <v>3037383</v>
      </c>
      <c r="D11027" t="s">
        <v>36608</v>
      </c>
      <c r="E11027" t="s">
        <v>90</v>
      </c>
      <c r="F11027" t="s">
        <v>76</v>
      </c>
      <c r="G11027" t="s">
        <v>32</v>
      </c>
      <c r="H11027">
        <v>31</v>
      </c>
      <c r="I11027" t="s">
        <v>36612</v>
      </c>
      <c r="J11027" t="s">
        <v>36613</v>
      </c>
      <c r="K11027" t="s">
        <v>36614</v>
      </c>
      <c r="L11027" t="s">
        <v>77910</v>
      </c>
    </row>
    <row r="11028" spans="1:12" x14ac:dyDescent="0.15">
      <c r="A11028" t="s">
        <v>12</v>
      </c>
      <c r="B11028">
        <v>3037333</v>
      </c>
      <c r="C11028">
        <v>3037353</v>
      </c>
      <c r="D11028" t="s">
        <v>36608</v>
      </c>
      <c r="E11028" t="s">
        <v>90</v>
      </c>
      <c r="F11028" t="s">
        <v>76</v>
      </c>
      <c r="G11028" t="s">
        <v>36</v>
      </c>
      <c r="H11028">
        <v>61</v>
      </c>
      <c r="I11028" t="s">
        <v>36615</v>
      </c>
      <c r="J11028" t="s">
        <v>36616</v>
      </c>
      <c r="K11028" t="s">
        <v>36617</v>
      </c>
      <c r="L11028" t="s">
        <v>77979</v>
      </c>
    </row>
    <row r="11029" spans="1:12" x14ac:dyDescent="0.15">
      <c r="A11029" t="s">
        <v>12</v>
      </c>
      <c r="B11029">
        <v>3037304</v>
      </c>
      <c r="C11029">
        <v>3037324</v>
      </c>
      <c r="D11029" t="s">
        <v>36608</v>
      </c>
      <c r="E11029" t="s">
        <v>90</v>
      </c>
      <c r="F11029" t="s">
        <v>76</v>
      </c>
      <c r="G11029" t="s">
        <v>16</v>
      </c>
      <c r="H11029">
        <v>90</v>
      </c>
      <c r="I11029" t="s">
        <v>36618</v>
      </c>
      <c r="J11029" t="s">
        <v>36619</v>
      </c>
      <c r="K11029" t="s">
        <v>36620</v>
      </c>
      <c r="L11029" t="s">
        <v>78017</v>
      </c>
    </row>
    <row r="11030" spans="1:12" x14ac:dyDescent="0.15">
      <c r="A11030" t="s">
        <v>12</v>
      </c>
      <c r="B11030">
        <v>3038741</v>
      </c>
      <c r="C11030">
        <v>3038761</v>
      </c>
      <c r="D11030" t="s">
        <v>36621</v>
      </c>
      <c r="E11030" t="s">
        <v>90</v>
      </c>
      <c r="F11030" t="s">
        <v>76</v>
      </c>
      <c r="G11030" t="s">
        <v>36</v>
      </c>
      <c r="H11030">
        <v>12</v>
      </c>
      <c r="I11030" t="s">
        <v>36622</v>
      </c>
      <c r="J11030" t="s">
        <v>36623</v>
      </c>
      <c r="K11030" t="s">
        <v>36624</v>
      </c>
      <c r="L11030" t="s">
        <v>77991</v>
      </c>
    </row>
    <row r="11031" spans="1:12" x14ac:dyDescent="0.15">
      <c r="A11031" t="s">
        <v>12</v>
      </c>
      <c r="B11031">
        <v>3038715</v>
      </c>
      <c r="C11031">
        <v>3038735</v>
      </c>
      <c r="D11031" t="s">
        <v>36621</v>
      </c>
      <c r="E11031" t="s">
        <v>90</v>
      </c>
      <c r="F11031" t="s">
        <v>76</v>
      </c>
      <c r="G11031" t="s">
        <v>32</v>
      </c>
      <c r="H11031">
        <v>38</v>
      </c>
      <c r="I11031" t="s">
        <v>36625</v>
      </c>
      <c r="J11031" t="s">
        <v>36626</v>
      </c>
      <c r="K11031" t="s">
        <v>36627</v>
      </c>
      <c r="L11031" t="s">
        <v>78008</v>
      </c>
    </row>
    <row r="11032" spans="1:12" x14ac:dyDescent="0.15">
      <c r="A11032" t="s">
        <v>12</v>
      </c>
      <c r="B11032">
        <v>3038686</v>
      </c>
      <c r="C11032">
        <v>3038706</v>
      </c>
      <c r="D11032" t="s">
        <v>36621</v>
      </c>
      <c r="E11032" t="s">
        <v>90</v>
      </c>
      <c r="F11032" t="s">
        <v>76</v>
      </c>
      <c r="G11032" t="s">
        <v>16</v>
      </c>
      <c r="H11032">
        <v>67</v>
      </c>
      <c r="I11032" t="s">
        <v>36628</v>
      </c>
      <c r="J11032" t="s">
        <v>36629</v>
      </c>
      <c r="K11032" t="s">
        <v>36630</v>
      </c>
      <c r="L11032" t="s">
        <v>77981</v>
      </c>
    </row>
    <row r="11033" spans="1:12" x14ac:dyDescent="0.15">
      <c r="A11033" t="s">
        <v>12</v>
      </c>
      <c r="B11033">
        <v>3038652</v>
      </c>
      <c r="C11033">
        <v>3038672</v>
      </c>
      <c r="D11033" t="s">
        <v>36621</v>
      </c>
      <c r="E11033" t="s">
        <v>90</v>
      </c>
      <c r="F11033" t="s">
        <v>76</v>
      </c>
      <c r="G11033" t="s">
        <v>23</v>
      </c>
      <c r="H11033">
        <v>101</v>
      </c>
      <c r="I11033" t="s">
        <v>36631</v>
      </c>
      <c r="J11033" t="s">
        <v>36632</v>
      </c>
      <c r="K11033" t="s">
        <v>36633</v>
      </c>
      <c r="L11033" t="s">
        <v>77997</v>
      </c>
    </row>
    <row r="11034" spans="1:12" x14ac:dyDescent="0.15">
      <c r="A11034" t="s">
        <v>12</v>
      </c>
      <c r="B11034">
        <v>3039529</v>
      </c>
      <c r="C11034">
        <v>3039549</v>
      </c>
      <c r="D11034" t="s">
        <v>36634</v>
      </c>
      <c r="E11034" t="s">
        <v>90</v>
      </c>
      <c r="F11034" t="s">
        <v>76</v>
      </c>
      <c r="G11034" t="s">
        <v>36</v>
      </c>
      <c r="H11034">
        <v>0</v>
      </c>
      <c r="I11034" t="s">
        <v>36635</v>
      </c>
      <c r="J11034" t="s">
        <v>36636</v>
      </c>
      <c r="K11034" t="s">
        <v>36637</v>
      </c>
      <c r="L11034" t="s">
        <v>77980</v>
      </c>
    </row>
    <row r="11035" spans="1:12" x14ac:dyDescent="0.15">
      <c r="A11035" t="s">
        <v>12</v>
      </c>
      <c r="B11035">
        <v>3039508</v>
      </c>
      <c r="C11035">
        <v>3039528</v>
      </c>
      <c r="D11035" t="s">
        <v>36634</v>
      </c>
      <c r="E11035" t="s">
        <v>90</v>
      </c>
      <c r="F11035" t="s">
        <v>76</v>
      </c>
      <c r="G11035" t="s">
        <v>36</v>
      </c>
      <c r="H11035">
        <v>21</v>
      </c>
      <c r="I11035" t="s">
        <v>36638</v>
      </c>
      <c r="J11035" t="s">
        <v>36639</v>
      </c>
      <c r="K11035" t="s">
        <v>36640</v>
      </c>
      <c r="L11035" t="s">
        <v>78022</v>
      </c>
    </row>
    <row r="11036" spans="1:12" x14ac:dyDescent="0.15">
      <c r="A11036" t="s">
        <v>12</v>
      </c>
      <c r="B11036">
        <v>3039486</v>
      </c>
      <c r="C11036">
        <v>3039506</v>
      </c>
      <c r="D11036" t="s">
        <v>36634</v>
      </c>
      <c r="E11036" t="s">
        <v>90</v>
      </c>
      <c r="F11036" t="s">
        <v>76</v>
      </c>
      <c r="G11036" t="s">
        <v>32</v>
      </c>
      <c r="H11036">
        <v>43</v>
      </c>
      <c r="I11036" t="s">
        <v>36641</v>
      </c>
      <c r="J11036" t="s">
        <v>36642</v>
      </c>
      <c r="K11036" t="s">
        <v>36643</v>
      </c>
      <c r="L11036" t="s">
        <v>77942</v>
      </c>
    </row>
    <row r="11037" spans="1:12" x14ac:dyDescent="0.15">
      <c r="A11037" t="s">
        <v>12</v>
      </c>
      <c r="B11037">
        <v>3039465</v>
      </c>
      <c r="C11037">
        <v>3039485</v>
      </c>
      <c r="D11037" t="s">
        <v>36634</v>
      </c>
      <c r="E11037" t="s">
        <v>90</v>
      </c>
      <c r="F11037" t="s">
        <v>76</v>
      </c>
      <c r="G11037" t="s">
        <v>23</v>
      </c>
      <c r="H11037">
        <v>64</v>
      </c>
      <c r="I11037" t="s">
        <v>36644</v>
      </c>
      <c r="J11037" t="s">
        <v>36645</v>
      </c>
      <c r="K11037" t="s">
        <v>36646</v>
      </c>
      <c r="L11037" t="s">
        <v>77989</v>
      </c>
    </row>
    <row r="11038" spans="1:12" x14ac:dyDescent="0.15">
      <c r="A11038" t="s">
        <v>12</v>
      </c>
      <c r="B11038">
        <v>3040581</v>
      </c>
      <c r="C11038">
        <v>3040601</v>
      </c>
      <c r="D11038" t="s">
        <v>36647</v>
      </c>
      <c r="E11038" t="s">
        <v>36648</v>
      </c>
      <c r="F11038" t="s">
        <v>76</v>
      </c>
      <c r="G11038" t="s">
        <v>16</v>
      </c>
      <c r="H11038">
        <v>22</v>
      </c>
      <c r="I11038" t="s">
        <v>36649</v>
      </c>
      <c r="J11038" t="s">
        <v>36650</v>
      </c>
      <c r="K11038" t="s">
        <v>36651</v>
      </c>
      <c r="L11038" t="s">
        <v>77948</v>
      </c>
    </row>
    <row r="11039" spans="1:12" x14ac:dyDescent="0.15">
      <c r="A11039" t="s">
        <v>12</v>
      </c>
      <c r="B11039">
        <v>3040547</v>
      </c>
      <c r="C11039">
        <v>3040567</v>
      </c>
      <c r="D11039" t="s">
        <v>36647</v>
      </c>
      <c r="E11039" t="s">
        <v>36648</v>
      </c>
      <c r="F11039" t="s">
        <v>76</v>
      </c>
      <c r="G11039" t="s">
        <v>32</v>
      </c>
      <c r="H11039">
        <v>56</v>
      </c>
      <c r="I11039" t="s">
        <v>36652</v>
      </c>
      <c r="J11039" t="s">
        <v>36653</v>
      </c>
      <c r="K11039" t="s">
        <v>36654</v>
      </c>
      <c r="L11039" t="s">
        <v>77971</v>
      </c>
    </row>
    <row r="11040" spans="1:12" x14ac:dyDescent="0.15">
      <c r="A11040" t="s">
        <v>12</v>
      </c>
      <c r="B11040">
        <v>3040518</v>
      </c>
      <c r="C11040">
        <v>3040538</v>
      </c>
      <c r="D11040" t="s">
        <v>36647</v>
      </c>
      <c r="E11040" t="s">
        <v>36648</v>
      </c>
      <c r="F11040" t="s">
        <v>76</v>
      </c>
      <c r="G11040" t="s">
        <v>36</v>
      </c>
      <c r="H11040">
        <v>85</v>
      </c>
      <c r="I11040" t="s">
        <v>36655</v>
      </c>
      <c r="J11040" t="s">
        <v>36656</v>
      </c>
      <c r="K11040" t="s">
        <v>36657</v>
      </c>
      <c r="L11040" t="s">
        <v>77972</v>
      </c>
    </row>
    <row r="11041" spans="1:12" x14ac:dyDescent="0.15">
      <c r="A11041" t="s">
        <v>12</v>
      </c>
      <c r="B11041">
        <v>3040492</v>
      </c>
      <c r="C11041">
        <v>3040512</v>
      </c>
      <c r="D11041" t="s">
        <v>36647</v>
      </c>
      <c r="E11041" t="s">
        <v>36648</v>
      </c>
      <c r="F11041" t="s">
        <v>76</v>
      </c>
      <c r="G11041" t="s">
        <v>36</v>
      </c>
      <c r="H11041">
        <v>111</v>
      </c>
      <c r="I11041" t="s">
        <v>36658</v>
      </c>
      <c r="J11041" t="s">
        <v>36659</v>
      </c>
      <c r="K11041" t="s">
        <v>36660</v>
      </c>
      <c r="L11041" t="s">
        <v>77908</v>
      </c>
    </row>
    <row r="11042" spans="1:12" x14ac:dyDescent="0.15">
      <c r="A11042" t="s">
        <v>12</v>
      </c>
      <c r="B11042">
        <v>3040764</v>
      </c>
      <c r="C11042">
        <v>3040784</v>
      </c>
      <c r="D11042" t="s">
        <v>36661</v>
      </c>
      <c r="E11042" t="s">
        <v>90</v>
      </c>
      <c r="F11042" t="s">
        <v>15</v>
      </c>
      <c r="G11042" t="s">
        <v>16</v>
      </c>
      <c r="H11042">
        <v>17</v>
      </c>
      <c r="I11042" t="s">
        <v>36662</v>
      </c>
      <c r="J11042" t="s">
        <v>36663</v>
      </c>
      <c r="K11042" t="s">
        <v>36664</v>
      </c>
      <c r="L11042" t="s">
        <v>77944</v>
      </c>
    </row>
    <row r="11043" spans="1:12" x14ac:dyDescent="0.15">
      <c r="A11043" t="s">
        <v>12</v>
      </c>
      <c r="B11043">
        <v>3040800</v>
      </c>
      <c r="C11043">
        <v>3040820</v>
      </c>
      <c r="D11043" t="s">
        <v>36661</v>
      </c>
      <c r="E11043" t="s">
        <v>90</v>
      </c>
      <c r="F11043" t="s">
        <v>15</v>
      </c>
      <c r="G11043" t="s">
        <v>23</v>
      </c>
      <c r="H11043">
        <v>53</v>
      </c>
      <c r="I11043" t="s">
        <v>36665</v>
      </c>
      <c r="J11043" t="s">
        <v>36666</v>
      </c>
      <c r="K11043" t="s">
        <v>36667</v>
      </c>
      <c r="L11043" t="s">
        <v>77922</v>
      </c>
    </row>
    <row r="11044" spans="1:12" x14ac:dyDescent="0.15">
      <c r="A11044" t="s">
        <v>12</v>
      </c>
      <c r="B11044">
        <v>3040829</v>
      </c>
      <c r="C11044">
        <v>3040849</v>
      </c>
      <c r="D11044" t="s">
        <v>36661</v>
      </c>
      <c r="E11044" t="s">
        <v>90</v>
      </c>
      <c r="F11044" t="s">
        <v>15</v>
      </c>
      <c r="G11044" t="s">
        <v>16</v>
      </c>
      <c r="H11044">
        <v>82</v>
      </c>
      <c r="I11044" t="s">
        <v>36668</v>
      </c>
      <c r="J11044" t="s">
        <v>36669</v>
      </c>
      <c r="K11044" t="s">
        <v>36670</v>
      </c>
      <c r="L11044" t="s">
        <v>78011</v>
      </c>
    </row>
    <row r="11045" spans="1:12" x14ac:dyDescent="0.15">
      <c r="A11045" t="s">
        <v>12</v>
      </c>
      <c r="B11045">
        <v>3040850</v>
      </c>
      <c r="C11045">
        <v>3040870</v>
      </c>
      <c r="D11045" t="s">
        <v>36661</v>
      </c>
      <c r="E11045" t="s">
        <v>90</v>
      </c>
      <c r="F11045" t="s">
        <v>15</v>
      </c>
      <c r="G11045" t="s">
        <v>36</v>
      </c>
      <c r="H11045">
        <v>103</v>
      </c>
      <c r="I11045" t="s">
        <v>36671</v>
      </c>
      <c r="J11045" t="s">
        <v>36672</v>
      </c>
      <c r="K11045" t="s">
        <v>36673</v>
      </c>
      <c r="L11045" t="s">
        <v>77937</v>
      </c>
    </row>
    <row r="11046" spans="1:12" x14ac:dyDescent="0.15">
      <c r="A11046" t="s">
        <v>12</v>
      </c>
      <c r="B11046">
        <v>3041750</v>
      </c>
      <c r="C11046">
        <v>3041770</v>
      </c>
      <c r="D11046" t="s">
        <v>36674</v>
      </c>
      <c r="E11046" t="s">
        <v>36675</v>
      </c>
      <c r="F11046" t="s">
        <v>15</v>
      </c>
      <c r="G11046" t="s">
        <v>36</v>
      </c>
      <c r="H11046">
        <v>0</v>
      </c>
      <c r="I11046" t="s">
        <v>36676</v>
      </c>
      <c r="J11046" t="s">
        <v>36677</v>
      </c>
      <c r="K11046" t="s">
        <v>36678</v>
      </c>
      <c r="L11046" t="s">
        <v>77980</v>
      </c>
    </row>
    <row r="11047" spans="1:12" x14ac:dyDescent="0.15">
      <c r="A11047" t="s">
        <v>12</v>
      </c>
      <c r="B11047">
        <v>3041778</v>
      </c>
      <c r="C11047">
        <v>3041798</v>
      </c>
      <c r="D11047" t="s">
        <v>36674</v>
      </c>
      <c r="E11047" t="s">
        <v>36675</v>
      </c>
      <c r="F11047" t="s">
        <v>15</v>
      </c>
      <c r="G11047" t="s">
        <v>36</v>
      </c>
      <c r="H11047">
        <v>28</v>
      </c>
      <c r="I11047" t="s">
        <v>36679</v>
      </c>
      <c r="J11047" t="s">
        <v>36680</v>
      </c>
      <c r="K11047" t="s">
        <v>36681</v>
      </c>
      <c r="L11047" t="s">
        <v>77956</v>
      </c>
    </row>
    <row r="11048" spans="1:12" x14ac:dyDescent="0.15">
      <c r="A11048" t="s">
        <v>12</v>
      </c>
      <c r="B11048">
        <v>3041889</v>
      </c>
      <c r="C11048">
        <v>3041909</v>
      </c>
      <c r="D11048" t="s">
        <v>36674</v>
      </c>
      <c r="E11048" t="s">
        <v>36675</v>
      </c>
      <c r="F11048" t="s">
        <v>15</v>
      </c>
      <c r="G11048" t="s">
        <v>23</v>
      </c>
      <c r="H11048">
        <v>139</v>
      </c>
      <c r="I11048" t="s">
        <v>36682</v>
      </c>
      <c r="J11048" t="s">
        <v>36683</v>
      </c>
      <c r="K11048" t="s">
        <v>36684</v>
      </c>
      <c r="L11048" t="s">
        <v>78029</v>
      </c>
    </row>
    <row r="11049" spans="1:12" x14ac:dyDescent="0.15">
      <c r="A11049" t="s">
        <v>12</v>
      </c>
      <c r="B11049">
        <v>3041936</v>
      </c>
      <c r="C11049">
        <v>3041956</v>
      </c>
      <c r="D11049" t="s">
        <v>36674</v>
      </c>
      <c r="E11049" t="s">
        <v>36675</v>
      </c>
      <c r="F11049" t="s">
        <v>15</v>
      </c>
      <c r="G11049" t="s">
        <v>16</v>
      </c>
      <c r="H11049">
        <v>186</v>
      </c>
      <c r="I11049" t="s">
        <v>36685</v>
      </c>
      <c r="J11049" t="s">
        <v>36686</v>
      </c>
      <c r="K11049" t="s">
        <v>36687</v>
      </c>
      <c r="L11049" t="s">
        <v>78088</v>
      </c>
    </row>
    <row r="11050" spans="1:12" x14ac:dyDescent="0.15">
      <c r="A11050" t="s">
        <v>12</v>
      </c>
      <c r="B11050">
        <v>3042278</v>
      </c>
      <c r="C11050">
        <v>3042298</v>
      </c>
      <c r="D11050" t="s">
        <v>36688</v>
      </c>
      <c r="E11050" t="s">
        <v>36689</v>
      </c>
      <c r="F11050" t="s">
        <v>15</v>
      </c>
      <c r="G11050" t="s">
        <v>16</v>
      </c>
      <c r="H11050">
        <v>1</v>
      </c>
      <c r="I11050" t="s">
        <v>36690</v>
      </c>
      <c r="J11050" t="s">
        <v>36691</v>
      </c>
      <c r="K11050" t="s">
        <v>36692</v>
      </c>
      <c r="L11050" t="s">
        <v>77917</v>
      </c>
    </row>
    <row r="11051" spans="1:12" x14ac:dyDescent="0.15">
      <c r="A11051" t="s">
        <v>12</v>
      </c>
      <c r="B11051">
        <v>3042326</v>
      </c>
      <c r="C11051">
        <v>3042346</v>
      </c>
      <c r="D11051" t="s">
        <v>36688</v>
      </c>
      <c r="E11051" t="s">
        <v>36689</v>
      </c>
      <c r="F11051" t="s">
        <v>15</v>
      </c>
      <c r="G11051" t="s">
        <v>32</v>
      </c>
      <c r="H11051">
        <v>49</v>
      </c>
      <c r="I11051" t="s">
        <v>36693</v>
      </c>
      <c r="J11051" t="s">
        <v>36694</v>
      </c>
      <c r="K11051" t="s">
        <v>36695</v>
      </c>
      <c r="L11051" t="s">
        <v>77913</v>
      </c>
    </row>
    <row r="11052" spans="1:12" x14ac:dyDescent="0.15">
      <c r="A11052" t="s">
        <v>12</v>
      </c>
      <c r="B11052">
        <v>3042358</v>
      </c>
      <c r="C11052">
        <v>3042378</v>
      </c>
      <c r="D11052" t="s">
        <v>36688</v>
      </c>
      <c r="E11052" t="s">
        <v>36689</v>
      </c>
      <c r="F11052" t="s">
        <v>15</v>
      </c>
      <c r="G11052" t="s">
        <v>16</v>
      </c>
      <c r="H11052">
        <v>81</v>
      </c>
      <c r="I11052" t="s">
        <v>36696</v>
      </c>
      <c r="J11052" t="s">
        <v>36697</v>
      </c>
      <c r="K11052" t="s">
        <v>36698</v>
      </c>
      <c r="L11052" t="s">
        <v>78019</v>
      </c>
    </row>
    <row r="11053" spans="1:12" x14ac:dyDescent="0.15">
      <c r="A11053" t="s">
        <v>12</v>
      </c>
      <c r="B11053">
        <v>3042392</v>
      </c>
      <c r="C11053">
        <v>3042412</v>
      </c>
      <c r="D11053" t="s">
        <v>36688</v>
      </c>
      <c r="E11053" t="s">
        <v>36689</v>
      </c>
      <c r="F11053" t="s">
        <v>15</v>
      </c>
      <c r="G11053" t="s">
        <v>23</v>
      </c>
      <c r="H11053">
        <v>115</v>
      </c>
      <c r="I11053" t="s">
        <v>36699</v>
      </c>
      <c r="J11053" t="s">
        <v>36700</v>
      </c>
      <c r="K11053" t="s">
        <v>36701</v>
      </c>
      <c r="L11053" t="s">
        <v>78020</v>
      </c>
    </row>
    <row r="11054" spans="1:12" x14ac:dyDescent="0.15">
      <c r="A11054" t="s">
        <v>12</v>
      </c>
      <c r="B11054">
        <v>3043417</v>
      </c>
      <c r="C11054">
        <v>3043437</v>
      </c>
      <c r="D11054" t="s">
        <v>36702</v>
      </c>
      <c r="E11054" t="s">
        <v>36703</v>
      </c>
      <c r="F11054" t="s">
        <v>15</v>
      </c>
      <c r="G11054" t="s">
        <v>32</v>
      </c>
      <c r="H11054">
        <v>10</v>
      </c>
      <c r="I11054" t="s">
        <v>36704</v>
      </c>
      <c r="J11054" t="s">
        <v>36705</v>
      </c>
      <c r="K11054" t="s">
        <v>36706</v>
      </c>
      <c r="L11054" t="s">
        <v>78001</v>
      </c>
    </row>
    <row r="11055" spans="1:12" x14ac:dyDescent="0.15">
      <c r="A11055" t="s">
        <v>12</v>
      </c>
      <c r="B11055">
        <v>3043441</v>
      </c>
      <c r="C11055">
        <v>3043461</v>
      </c>
      <c r="D11055" t="s">
        <v>36702</v>
      </c>
      <c r="E11055" t="s">
        <v>36703</v>
      </c>
      <c r="F11055" t="s">
        <v>15</v>
      </c>
      <c r="G11055" t="s">
        <v>36</v>
      </c>
      <c r="H11055">
        <v>34</v>
      </c>
      <c r="I11055" t="s">
        <v>36707</v>
      </c>
      <c r="J11055" t="s">
        <v>36708</v>
      </c>
      <c r="K11055" t="s">
        <v>36709</v>
      </c>
      <c r="L11055" t="s">
        <v>77999</v>
      </c>
    </row>
    <row r="11056" spans="1:12" x14ac:dyDescent="0.15">
      <c r="A11056" t="s">
        <v>12</v>
      </c>
      <c r="B11056">
        <v>3043461</v>
      </c>
      <c r="C11056">
        <v>3043481</v>
      </c>
      <c r="D11056" t="s">
        <v>36702</v>
      </c>
      <c r="E11056" t="s">
        <v>36703</v>
      </c>
      <c r="F11056" t="s">
        <v>15</v>
      </c>
      <c r="G11056" t="s">
        <v>36</v>
      </c>
      <c r="H11056">
        <v>54</v>
      </c>
      <c r="I11056" t="s">
        <v>36710</v>
      </c>
      <c r="J11056" t="s">
        <v>36711</v>
      </c>
      <c r="K11056" t="s">
        <v>36712</v>
      </c>
      <c r="L11056" t="s">
        <v>77961</v>
      </c>
    </row>
    <row r="11057" spans="1:12" x14ac:dyDescent="0.15">
      <c r="A11057" t="s">
        <v>12</v>
      </c>
      <c r="B11057">
        <v>3043481</v>
      </c>
      <c r="C11057">
        <v>3043501</v>
      </c>
      <c r="D11057" t="s">
        <v>36702</v>
      </c>
      <c r="E11057" t="s">
        <v>36703</v>
      </c>
      <c r="F11057" t="s">
        <v>15</v>
      </c>
      <c r="G11057" t="s">
        <v>16</v>
      </c>
      <c r="H11057">
        <v>74</v>
      </c>
      <c r="I11057" t="s">
        <v>36713</v>
      </c>
      <c r="J11057" t="s">
        <v>36714</v>
      </c>
      <c r="K11057" t="s">
        <v>36715</v>
      </c>
      <c r="L11057" t="s">
        <v>78005</v>
      </c>
    </row>
    <row r="11058" spans="1:12" x14ac:dyDescent="0.15">
      <c r="A11058" t="s">
        <v>12</v>
      </c>
      <c r="B11058">
        <v>3045988</v>
      </c>
      <c r="C11058">
        <v>3046008</v>
      </c>
      <c r="D11058" t="s">
        <v>36716</v>
      </c>
      <c r="E11058" t="s">
        <v>90</v>
      </c>
      <c r="F11058" t="s">
        <v>15</v>
      </c>
      <c r="G11058" t="s">
        <v>32</v>
      </c>
      <c r="H11058">
        <v>1</v>
      </c>
      <c r="I11058" t="s">
        <v>36717</v>
      </c>
      <c r="J11058" t="s">
        <v>36718</v>
      </c>
      <c r="K11058" t="s">
        <v>36719</v>
      </c>
      <c r="L11058" t="s">
        <v>77917</v>
      </c>
    </row>
    <row r="11059" spans="1:12" x14ac:dyDescent="0.15">
      <c r="A11059" t="s">
        <v>12</v>
      </c>
      <c r="B11059">
        <v>3046016</v>
      </c>
      <c r="C11059">
        <v>3046036</v>
      </c>
      <c r="D11059" t="s">
        <v>36716</v>
      </c>
      <c r="E11059" t="s">
        <v>90</v>
      </c>
      <c r="F11059" t="s">
        <v>15</v>
      </c>
      <c r="G11059" t="s">
        <v>16</v>
      </c>
      <c r="H11059">
        <v>29</v>
      </c>
      <c r="I11059" t="s">
        <v>36720</v>
      </c>
      <c r="J11059" t="s">
        <v>36721</v>
      </c>
      <c r="K11059" t="s">
        <v>36722</v>
      </c>
      <c r="L11059" t="s">
        <v>77921</v>
      </c>
    </row>
    <row r="11060" spans="1:12" x14ac:dyDescent="0.15">
      <c r="A11060" t="s">
        <v>12</v>
      </c>
      <c r="B11060">
        <v>3046036</v>
      </c>
      <c r="C11060">
        <v>3046056</v>
      </c>
      <c r="D11060" t="s">
        <v>36716</v>
      </c>
      <c r="E11060" t="s">
        <v>90</v>
      </c>
      <c r="F11060" t="s">
        <v>15</v>
      </c>
      <c r="G11060" t="s">
        <v>16</v>
      </c>
      <c r="H11060">
        <v>49</v>
      </c>
      <c r="I11060" t="s">
        <v>36723</v>
      </c>
      <c r="J11060" t="s">
        <v>36724</v>
      </c>
      <c r="K11060" t="s">
        <v>36725</v>
      </c>
      <c r="L11060" t="s">
        <v>77913</v>
      </c>
    </row>
    <row r="11061" spans="1:12" x14ac:dyDescent="0.15">
      <c r="A11061" t="s">
        <v>12</v>
      </c>
      <c r="B11061">
        <v>3046066</v>
      </c>
      <c r="C11061">
        <v>3046086</v>
      </c>
      <c r="D11061" t="s">
        <v>36716</v>
      </c>
      <c r="E11061" t="s">
        <v>90</v>
      </c>
      <c r="F11061" t="s">
        <v>15</v>
      </c>
      <c r="G11061" t="s">
        <v>16</v>
      </c>
      <c r="H11061">
        <v>79</v>
      </c>
      <c r="I11061" t="s">
        <v>36726</v>
      </c>
      <c r="J11061" t="s">
        <v>36727</v>
      </c>
      <c r="K11061" t="s">
        <v>36728</v>
      </c>
      <c r="L11061" t="s">
        <v>77993</v>
      </c>
    </row>
    <row r="11062" spans="1:12" x14ac:dyDescent="0.15">
      <c r="A11062" t="s">
        <v>12</v>
      </c>
      <c r="B11062">
        <v>3047201</v>
      </c>
      <c r="C11062">
        <v>3047221</v>
      </c>
      <c r="D11062" t="s">
        <v>36729</v>
      </c>
      <c r="E11062" t="s">
        <v>90</v>
      </c>
      <c r="F11062" t="s">
        <v>15</v>
      </c>
      <c r="G11062" t="s">
        <v>16</v>
      </c>
      <c r="H11062">
        <v>19</v>
      </c>
      <c r="I11062" t="s">
        <v>36730</v>
      </c>
      <c r="J11062" t="s">
        <v>36731</v>
      </c>
      <c r="K11062" t="s">
        <v>36732</v>
      </c>
      <c r="L11062" t="s">
        <v>77982</v>
      </c>
    </row>
    <row r="11063" spans="1:12" x14ac:dyDescent="0.15">
      <c r="A11063" t="s">
        <v>12</v>
      </c>
      <c r="B11063">
        <v>3047228</v>
      </c>
      <c r="C11063">
        <v>3047248</v>
      </c>
      <c r="D11063" t="s">
        <v>36729</v>
      </c>
      <c r="E11063" t="s">
        <v>90</v>
      </c>
      <c r="F11063" t="s">
        <v>15</v>
      </c>
      <c r="G11063" t="s">
        <v>16</v>
      </c>
      <c r="H11063">
        <v>46</v>
      </c>
      <c r="I11063" t="s">
        <v>36733</v>
      </c>
      <c r="J11063" t="s">
        <v>36734</v>
      </c>
      <c r="K11063" t="s">
        <v>36735</v>
      </c>
      <c r="L11063" t="s">
        <v>78004</v>
      </c>
    </row>
    <row r="11064" spans="1:12" x14ac:dyDescent="0.15">
      <c r="A11064" t="s">
        <v>12</v>
      </c>
      <c r="B11064">
        <v>3047279</v>
      </c>
      <c r="C11064">
        <v>3047299</v>
      </c>
      <c r="D11064" t="s">
        <v>36729</v>
      </c>
      <c r="E11064" t="s">
        <v>90</v>
      </c>
      <c r="F11064" t="s">
        <v>15</v>
      </c>
      <c r="G11064" t="s">
        <v>32</v>
      </c>
      <c r="H11064">
        <v>97</v>
      </c>
      <c r="I11064" t="s">
        <v>36736</v>
      </c>
      <c r="J11064" t="s">
        <v>36737</v>
      </c>
      <c r="K11064" t="s">
        <v>36738</v>
      </c>
      <c r="L11064" t="s">
        <v>78010</v>
      </c>
    </row>
    <row r="11065" spans="1:12" x14ac:dyDescent="0.15">
      <c r="A11065" t="s">
        <v>12</v>
      </c>
      <c r="B11065">
        <v>3047300</v>
      </c>
      <c r="C11065">
        <v>3047320</v>
      </c>
      <c r="D11065" t="s">
        <v>36729</v>
      </c>
      <c r="E11065" t="s">
        <v>90</v>
      </c>
      <c r="F11065" t="s">
        <v>15</v>
      </c>
      <c r="G11065" t="s">
        <v>32</v>
      </c>
      <c r="H11065">
        <v>118</v>
      </c>
      <c r="I11065" t="s">
        <v>36739</v>
      </c>
      <c r="J11065" t="s">
        <v>36740</v>
      </c>
      <c r="K11065" t="s">
        <v>36741</v>
      </c>
      <c r="L11065" t="s">
        <v>77973</v>
      </c>
    </row>
    <row r="11066" spans="1:12" x14ac:dyDescent="0.15">
      <c r="A11066" t="s">
        <v>12</v>
      </c>
      <c r="B11066">
        <v>3048070</v>
      </c>
      <c r="C11066">
        <v>3048090</v>
      </c>
      <c r="D11066" t="s">
        <v>36742</v>
      </c>
      <c r="E11066" t="s">
        <v>90</v>
      </c>
      <c r="F11066" t="s">
        <v>15</v>
      </c>
      <c r="G11066" t="s">
        <v>16</v>
      </c>
      <c r="H11066">
        <v>51</v>
      </c>
      <c r="I11066" t="s">
        <v>36743</v>
      </c>
      <c r="J11066" t="s">
        <v>36744</v>
      </c>
      <c r="K11066" t="s">
        <v>36745</v>
      </c>
      <c r="L11066" t="str">
        <f>HYPERLINK("https://www.ncbi.nlm.nih.gov/nuccore/FM209186.1?report=graph&amp;tracks=[key:gene_model_track,Options:GeneOnly]&amp;mk=3048071:3048090|offset_51|00cc00,3048222:3048241|offset_202|444444,3048864:3048883|offset_844|444444&amp;v=3047870:3049083&amp;c=444444", "offset 51")</f>
        <v>offset 51</v>
      </c>
    </row>
    <row r="11067" spans="1:12" x14ac:dyDescent="0.15">
      <c r="A11067" t="s">
        <v>12</v>
      </c>
      <c r="B11067">
        <v>3048221</v>
      </c>
      <c r="C11067">
        <v>3048241</v>
      </c>
      <c r="D11067" t="s">
        <v>36742</v>
      </c>
      <c r="E11067" t="s">
        <v>90</v>
      </c>
      <c r="F11067" t="s">
        <v>15</v>
      </c>
      <c r="G11067" t="s">
        <v>16</v>
      </c>
      <c r="H11067">
        <v>202</v>
      </c>
      <c r="I11067" t="s">
        <v>36746</v>
      </c>
      <c r="J11067" t="s">
        <v>36747</v>
      </c>
      <c r="K11067" t="s">
        <v>36748</v>
      </c>
      <c r="L11067" t="str">
        <f>HYPERLINK("https://www.ncbi.nlm.nih.gov/nuccore/FM209186.1?report=graph&amp;tracks=[key:gene_model_track,Options:GeneOnly]&amp;mk=3048071:3048090|offset_51|444444,3048222:3048241|offset_202|00cc00,3048864:3048883|offset_844|444444&amp;v=3047870:3049083&amp;c=444444", "offset 202")</f>
        <v>offset 202</v>
      </c>
    </row>
    <row r="11068" spans="1:12" x14ac:dyDescent="0.15">
      <c r="A11068" t="s">
        <v>12</v>
      </c>
      <c r="B11068">
        <v>3048863</v>
      </c>
      <c r="C11068">
        <v>3048883</v>
      </c>
      <c r="D11068" t="s">
        <v>36742</v>
      </c>
      <c r="E11068" t="s">
        <v>90</v>
      </c>
      <c r="F11068" t="s">
        <v>15</v>
      </c>
      <c r="G11068" t="s">
        <v>36</v>
      </c>
      <c r="H11068">
        <v>844</v>
      </c>
      <c r="I11068" t="s">
        <v>36749</v>
      </c>
      <c r="J11068" t="s">
        <v>36750</v>
      </c>
      <c r="K11068" t="s">
        <v>36751</v>
      </c>
      <c r="L11068" t="str">
        <f>HYPERLINK("https://www.ncbi.nlm.nih.gov/nuccore/FM209186.1?report=graph&amp;tracks=[key:gene_model_track,Options:GeneOnly]&amp;mk=3048071:3048090|offset_51|444444,3048222:3048241|offset_202|444444,3048864:3048883|offset_844|00cc00&amp;v=3047870:3049083&amp;c=444444", "offset 844")</f>
        <v>offset 844</v>
      </c>
    </row>
    <row r="11069" spans="1:12" x14ac:dyDescent="0.15">
      <c r="A11069" t="s">
        <v>12</v>
      </c>
      <c r="B11069">
        <v>3051214</v>
      </c>
      <c r="C11069">
        <v>3051234</v>
      </c>
      <c r="D11069" t="s">
        <v>36752</v>
      </c>
      <c r="E11069" t="s">
        <v>90</v>
      </c>
      <c r="F11069" t="s">
        <v>15</v>
      </c>
      <c r="G11069" t="s">
        <v>32</v>
      </c>
      <c r="H11069">
        <v>1385</v>
      </c>
      <c r="I11069" t="s">
        <v>36753</v>
      </c>
      <c r="J11069" t="s">
        <v>36754</v>
      </c>
      <c r="K11069" t="s">
        <v>36755</v>
      </c>
      <c r="L11069" t="s">
        <v>78175</v>
      </c>
    </row>
    <row r="11070" spans="1:12" x14ac:dyDescent="0.15">
      <c r="A11070" t="s">
        <v>12</v>
      </c>
      <c r="B11070">
        <v>3051244</v>
      </c>
      <c r="C11070">
        <v>3051264</v>
      </c>
      <c r="D11070" t="s">
        <v>36752</v>
      </c>
      <c r="E11070" t="s">
        <v>90</v>
      </c>
      <c r="F11070" t="s">
        <v>15</v>
      </c>
      <c r="G11070" t="s">
        <v>32</v>
      </c>
      <c r="H11070">
        <v>1415</v>
      </c>
      <c r="I11070" t="s">
        <v>36756</v>
      </c>
      <c r="J11070" t="s">
        <v>36757</v>
      </c>
      <c r="K11070" t="s">
        <v>36758</v>
      </c>
      <c r="L11070" t="s">
        <v>78176</v>
      </c>
    </row>
    <row r="11071" spans="1:12" x14ac:dyDescent="0.15">
      <c r="A11071" t="s">
        <v>12</v>
      </c>
      <c r="B11071">
        <v>3051273</v>
      </c>
      <c r="C11071">
        <v>3051293</v>
      </c>
      <c r="D11071" t="s">
        <v>36752</v>
      </c>
      <c r="E11071" t="s">
        <v>90</v>
      </c>
      <c r="F11071" t="s">
        <v>15</v>
      </c>
      <c r="G11071" t="s">
        <v>16</v>
      </c>
      <c r="H11071">
        <v>1444</v>
      </c>
      <c r="I11071" t="s">
        <v>36759</v>
      </c>
      <c r="J11071" t="s">
        <v>36760</v>
      </c>
      <c r="K11071" t="s">
        <v>36761</v>
      </c>
      <c r="L11071" t="s">
        <v>78177</v>
      </c>
    </row>
    <row r="11072" spans="1:12" x14ac:dyDescent="0.15">
      <c r="A11072" t="s">
        <v>12</v>
      </c>
      <c r="B11072">
        <v>3051358</v>
      </c>
      <c r="C11072">
        <v>3051378</v>
      </c>
      <c r="D11072" t="s">
        <v>36752</v>
      </c>
      <c r="E11072" t="s">
        <v>90</v>
      </c>
      <c r="F11072" t="s">
        <v>15</v>
      </c>
      <c r="G11072" t="s">
        <v>16</v>
      </c>
      <c r="H11072">
        <v>1529</v>
      </c>
      <c r="I11072" t="s">
        <v>36762</v>
      </c>
      <c r="J11072" t="s">
        <v>36763</v>
      </c>
      <c r="K11072" t="s">
        <v>36764</v>
      </c>
      <c r="L11072" t="s">
        <v>78178</v>
      </c>
    </row>
    <row r="11073" spans="1:12" x14ac:dyDescent="0.15">
      <c r="A11073" t="s">
        <v>12</v>
      </c>
      <c r="B11073">
        <v>3067666</v>
      </c>
      <c r="C11073">
        <v>3067686</v>
      </c>
      <c r="D11073" t="s">
        <v>36765</v>
      </c>
      <c r="E11073" t="s">
        <v>90</v>
      </c>
      <c r="F11073" t="s">
        <v>15</v>
      </c>
      <c r="G11073" t="s">
        <v>23</v>
      </c>
      <c r="H11073">
        <v>146</v>
      </c>
      <c r="I11073" t="s">
        <v>36766</v>
      </c>
      <c r="J11073" t="s">
        <v>36767</v>
      </c>
      <c r="K11073" t="s">
        <v>36768</v>
      </c>
      <c r="L11073" t="s">
        <v>78063</v>
      </c>
    </row>
    <row r="11074" spans="1:12" x14ac:dyDescent="0.15">
      <c r="A11074" t="s">
        <v>12</v>
      </c>
      <c r="B11074">
        <v>3067804</v>
      </c>
      <c r="C11074">
        <v>3067824</v>
      </c>
      <c r="D11074" t="s">
        <v>36765</v>
      </c>
      <c r="E11074" t="s">
        <v>90</v>
      </c>
      <c r="F11074" t="s">
        <v>15</v>
      </c>
      <c r="G11074" t="s">
        <v>23</v>
      </c>
      <c r="H11074">
        <v>284</v>
      </c>
      <c r="I11074" t="s">
        <v>36769</v>
      </c>
      <c r="J11074" t="s">
        <v>36770</v>
      </c>
      <c r="K11074" t="s">
        <v>36771</v>
      </c>
      <c r="L11074" t="s">
        <v>78179</v>
      </c>
    </row>
    <row r="11075" spans="1:12" x14ac:dyDescent="0.15">
      <c r="A11075" t="s">
        <v>12</v>
      </c>
      <c r="B11075">
        <v>3067926</v>
      </c>
      <c r="C11075">
        <v>3067946</v>
      </c>
      <c r="D11075" t="s">
        <v>36765</v>
      </c>
      <c r="E11075" t="s">
        <v>90</v>
      </c>
      <c r="F11075" t="s">
        <v>15</v>
      </c>
      <c r="G11075" t="s">
        <v>23</v>
      </c>
      <c r="H11075">
        <v>406</v>
      </c>
      <c r="I11075" t="s">
        <v>36772</v>
      </c>
      <c r="J11075" t="s">
        <v>36773</v>
      </c>
      <c r="K11075" t="s">
        <v>36774</v>
      </c>
      <c r="L11075" t="s">
        <v>78180</v>
      </c>
    </row>
    <row r="11076" spans="1:12" x14ac:dyDescent="0.15">
      <c r="A11076" t="s">
        <v>12</v>
      </c>
      <c r="B11076">
        <v>3068047</v>
      </c>
      <c r="C11076">
        <v>3068067</v>
      </c>
      <c r="D11076" t="s">
        <v>36765</v>
      </c>
      <c r="E11076" t="s">
        <v>90</v>
      </c>
      <c r="F11076" t="s">
        <v>15</v>
      </c>
      <c r="G11076" t="s">
        <v>32</v>
      </c>
      <c r="H11076">
        <v>527</v>
      </c>
      <c r="I11076" t="s">
        <v>36775</v>
      </c>
      <c r="J11076" t="s">
        <v>36776</v>
      </c>
      <c r="K11076" t="s">
        <v>36777</v>
      </c>
      <c r="L11076" t="s">
        <v>78181</v>
      </c>
    </row>
    <row r="11077" spans="1:12" x14ac:dyDescent="0.15">
      <c r="A11077" t="s">
        <v>12</v>
      </c>
      <c r="B11077">
        <v>3071796</v>
      </c>
      <c r="C11077">
        <v>3071816</v>
      </c>
      <c r="D11077" t="s">
        <v>36778</v>
      </c>
      <c r="E11077" t="s">
        <v>90</v>
      </c>
      <c r="F11077" t="s">
        <v>76</v>
      </c>
      <c r="G11077" t="s">
        <v>32</v>
      </c>
      <c r="H11077">
        <v>36</v>
      </c>
      <c r="I11077" t="s">
        <v>36779</v>
      </c>
      <c r="J11077" t="s">
        <v>36780</v>
      </c>
      <c r="K11077" t="s">
        <v>36781</v>
      </c>
      <c r="L11077" t="s">
        <v>78003</v>
      </c>
    </row>
    <row r="11078" spans="1:12" x14ac:dyDescent="0.15">
      <c r="A11078" t="s">
        <v>12</v>
      </c>
      <c r="B11078">
        <v>3071767</v>
      </c>
      <c r="C11078">
        <v>3071787</v>
      </c>
      <c r="D11078" t="s">
        <v>36778</v>
      </c>
      <c r="E11078" t="s">
        <v>90</v>
      </c>
      <c r="F11078" t="s">
        <v>76</v>
      </c>
      <c r="G11078" t="s">
        <v>23</v>
      </c>
      <c r="H11078">
        <v>65</v>
      </c>
      <c r="I11078" t="s">
        <v>36782</v>
      </c>
      <c r="J11078" t="s">
        <v>36783</v>
      </c>
      <c r="K11078" t="s">
        <v>36784</v>
      </c>
      <c r="L11078" t="s">
        <v>78042</v>
      </c>
    </row>
    <row r="11079" spans="1:12" x14ac:dyDescent="0.15">
      <c r="A11079" t="s">
        <v>12</v>
      </c>
      <c r="B11079">
        <v>3071705</v>
      </c>
      <c r="C11079">
        <v>3071725</v>
      </c>
      <c r="D11079" t="s">
        <v>36778</v>
      </c>
      <c r="E11079" t="s">
        <v>90</v>
      </c>
      <c r="F11079" t="s">
        <v>76</v>
      </c>
      <c r="G11079" t="s">
        <v>32</v>
      </c>
      <c r="H11079">
        <v>127</v>
      </c>
      <c r="I11079" t="s">
        <v>36785</v>
      </c>
      <c r="J11079" t="s">
        <v>36786</v>
      </c>
      <c r="K11079" t="s">
        <v>36787</v>
      </c>
      <c r="L11079" t="s">
        <v>78026</v>
      </c>
    </row>
    <row r="11080" spans="1:12" x14ac:dyDescent="0.15">
      <c r="A11080" t="s">
        <v>12</v>
      </c>
      <c r="B11080">
        <v>3071681</v>
      </c>
      <c r="C11080">
        <v>3071701</v>
      </c>
      <c r="D11080" t="s">
        <v>36778</v>
      </c>
      <c r="E11080" t="s">
        <v>90</v>
      </c>
      <c r="F11080" t="s">
        <v>76</v>
      </c>
      <c r="G11080" t="s">
        <v>16</v>
      </c>
      <c r="H11080">
        <v>151</v>
      </c>
      <c r="I11080" t="s">
        <v>36788</v>
      </c>
      <c r="J11080" t="s">
        <v>36789</v>
      </c>
      <c r="K11080" t="s">
        <v>36790</v>
      </c>
      <c r="L11080" t="s">
        <v>78050</v>
      </c>
    </row>
    <row r="11081" spans="1:12" x14ac:dyDescent="0.15">
      <c r="A11081" t="s">
        <v>12</v>
      </c>
      <c r="B11081">
        <v>3072322</v>
      </c>
      <c r="C11081">
        <v>3072342</v>
      </c>
      <c r="D11081" t="s">
        <v>36791</v>
      </c>
      <c r="E11081" t="s">
        <v>90</v>
      </c>
      <c r="F11081" t="s">
        <v>76</v>
      </c>
      <c r="G11081" t="s">
        <v>23</v>
      </c>
      <c r="H11081">
        <v>2293</v>
      </c>
      <c r="I11081" t="s">
        <v>36792</v>
      </c>
      <c r="J11081" t="s">
        <v>36793</v>
      </c>
      <c r="K11081" t="s">
        <v>36794</v>
      </c>
      <c r="L11081" t="s">
        <v>78182</v>
      </c>
    </row>
    <row r="11082" spans="1:12" x14ac:dyDescent="0.15">
      <c r="A11082" t="s">
        <v>12</v>
      </c>
      <c r="B11082">
        <v>3072276</v>
      </c>
      <c r="C11082">
        <v>3072296</v>
      </c>
      <c r="D11082" t="s">
        <v>36791</v>
      </c>
      <c r="E11082" t="s">
        <v>90</v>
      </c>
      <c r="F11082" t="s">
        <v>76</v>
      </c>
      <c r="G11082" t="s">
        <v>32</v>
      </c>
      <c r="H11082">
        <v>2339</v>
      </c>
      <c r="I11082" t="s">
        <v>36795</v>
      </c>
      <c r="J11082" t="s">
        <v>36796</v>
      </c>
      <c r="K11082" t="s">
        <v>36797</v>
      </c>
      <c r="L11082" t="s">
        <v>78183</v>
      </c>
    </row>
    <row r="11083" spans="1:12" x14ac:dyDescent="0.15">
      <c r="A11083" t="s">
        <v>12</v>
      </c>
      <c r="B11083">
        <v>3072248</v>
      </c>
      <c r="C11083">
        <v>3072268</v>
      </c>
      <c r="D11083" t="s">
        <v>36791</v>
      </c>
      <c r="E11083" t="s">
        <v>90</v>
      </c>
      <c r="F11083" t="s">
        <v>76</v>
      </c>
      <c r="G11083" t="s">
        <v>23</v>
      </c>
      <c r="H11083">
        <v>2367</v>
      </c>
      <c r="I11083" t="s">
        <v>36798</v>
      </c>
      <c r="J11083" t="s">
        <v>36799</v>
      </c>
      <c r="K11083" t="s">
        <v>36800</v>
      </c>
      <c r="L11083" t="s">
        <v>78184</v>
      </c>
    </row>
    <row r="11084" spans="1:12" x14ac:dyDescent="0.15">
      <c r="A11084" t="s">
        <v>12</v>
      </c>
      <c r="B11084">
        <v>3072225</v>
      </c>
      <c r="C11084">
        <v>3072245</v>
      </c>
      <c r="D11084" t="s">
        <v>36791</v>
      </c>
      <c r="E11084" t="s">
        <v>90</v>
      </c>
      <c r="F11084" t="s">
        <v>76</v>
      </c>
      <c r="G11084" t="s">
        <v>32</v>
      </c>
      <c r="H11084">
        <v>2390</v>
      </c>
      <c r="I11084" t="s">
        <v>36801</v>
      </c>
      <c r="J11084" t="s">
        <v>36802</v>
      </c>
      <c r="K11084" t="s">
        <v>36803</v>
      </c>
      <c r="L11084" t="s">
        <v>78185</v>
      </c>
    </row>
    <row r="11085" spans="1:12" x14ac:dyDescent="0.15">
      <c r="A11085" t="s">
        <v>12</v>
      </c>
      <c r="B11085">
        <v>3075516</v>
      </c>
      <c r="C11085">
        <v>3075536</v>
      </c>
      <c r="D11085" t="s">
        <v>36804</v>
      </c>
      <c r="E11085" t="s">
        <v>90</v>
      </c>
      <c r="F11085" t="s">
        <v>76</v>
      </c>
      <c r="G11085" t="s">
        <v>36</v>
      </c>
      <c r="H11085">
        <v>13</v>
      </c>
      <c r="I11085" t="s">
        <v>36805</v>
      </c>
      <c r="J11085" t="s">
        <v>36806</v>
      </c>
      <c r="K11085" t="s">
        <v>36807</v>
      </c>
      <c r="L11085" t="s">
        <v>77935</v>
      </c>
    </row>
    <row r="11086" spans="1:12" x14ac:dyDescent="0.15">
      <c r="A11086" t="s">
        <v>12</v>
      </c>
      <c r="B11086">
        <v>3075494</v>
      </c>
      <c r="C11086">
        <v>3075514</v>
      </c>
      <c r="D11086" t="s">
        <v>36804</v>
      </c>
      <c r="E11086" t="s">
        <v>90</v>
      </c>
      <c r="F11086" t="s">
        <v>76</v>
      </c>
      <c r="G11086" t="s">
        <v>36</v>
      </c>
      <c r="H11086">
        <v>35</v>
      </c>
      <c r="I11086" t="s">
        <v>36808</v>
      </c>
      <c r="J11086" t="s">
        <v>36809</v>
      </c>
      <c r="K11086" t="s">
        <v>36810</v>
      </c>
      <c r="L11086" t="s">
        <v>77936</v>
      </c>
    </row>
    <row r="11087" spans="1:12" x14ac:dyDescent="0.15">
      <c r="A11087" t="s">
        <v>12</v>
      </c>
      <c r="B11087">
        <v>3075473</v>
      </c>
      <c r="C11087">
        <v>3075493</v>
      </c>
      <c r="D11087" t="s">
        <v>36804</v>
      </c>
      <c r="E11087" t="s">
        <v>90</v>
      </c>
      <c r="F11087" t="s">
        <v>76</v>
      </c>
      <c r="G11087" t="s">
        <v>23</v>
      </c>
      <c r="H11087">
        <v>56</v>
      </c>
      <c r="I11087" t="s">
        <v>36811</v>
      </c>
      <c r="J11087" t="s">
        <v>36812</v>
      </c>
      <c r="K11087" t="s">
        <v>36813</v>
      </c>
      <c r="L11087" t="s">
        <v>77971</v>
      </c>
    </row>
    <row r="11088" spans="1:12" x14ac:dyDescent="0.15">
      <c r="A11088" t="s">
        <v>12</v>
      </c>
      <c r="B11088">
        <v>3075435</v>
      </c>
      <c r="C11088">
        <v>3075455</v>
      </c>
      <c r="D11088" t="s">
        <v>36804</v>
      </c>
      <c r="E11088" t="s">
        <v>90</v>
      </c>
      <c r="F11088" t="s">
        <v>76</v>
      </c>
      <c r="G11088" t="s">
        <v>16</v>
      </c>
      <c r="H11088">
        <v>94</v>
      </c>
      <c r="I11088" t="s">
        <v>36814</v>
      </c>
      <c r="J11088" t="s">
        <v>36815</v>
      </c>
      <c r="K11088" t="s">
        <v>36816</v>
      </c>
      <c r="L11088" t="s">
        <v>77927</v>
      </c>
    </row>
    <row r="11089" spans="1:12" x14ac:dyDescent="0.15">
      <c r="A11089" t="s">
        <v>12</v>
      </c>
      <c r="B11089">
        <v>3077274</v>
      </c>
      <c r="C11089">
        <v>3077294</v>
      </c>
      <c r="D11089" t="s">
        <v>36817</v>
      </c>
      <c r="E11089" t="s">
        <v>90</v>
      </c>
      <c r="F11089" t="s">
        <v>76</v>
      </c>
      <c r="G11089" t="s">
        <v>36</v>
      </c>
      <c r="H11089">
        <v>10</v>
      </c>
      <c r="I11089" t="s">
        <v>36818</v>
      </c>
      <c r="J11089" t="s">
        <v>36819</v>
      </c>
      <c r="K11089" t="s">
        <v>36820</v>
      </c>
      <c r="L11089" t="s">
        <v>78001</v>
      </c>
    </row>
    <row r="11090" spans="1:12" x14ac:dyDescent="0.15">
      <c r="A11090" t="s">
        <v>12</v>
      </c>
      <c r="B11090">
        <v>3077250</v>
      </c>
      <c r="C11090">
        <v>3077270</v>
      </c>
      <c r="D11090" t="s">
        <v>36817</v>
      </c>
      <c r="E11090" t="s">
        <v>90</v>
      </c>
      <c r="F11090" t="s">
        <v>76</v>
      </c>
      <c r="G11090" t="s">
        <v>36</v>
      </c>
      <c r="H11090">
        <v>34</v>
      </c>
      <c r="I11090" t="s">
        <v>36821</v>
      </c>
      <c r="J11090" t="s">
        <v>36822</v>
      </c>
      <c r="K11090" t="s">
        <v>36823</v>
      </c>
      <c r="L11090" t="s">
        <v>77999</v>
      </c>
    </row>
    <row r="11091" spans="1:12" x14ac:dyDescent="0.15">
      <c r="A11091" t="s">
        <v>12</v>
      </c>
      <c r="B11091">
        <v>3077225</v>
      </c>
      <c r="C11091">
        <v>3077245</v>
      </c>
      <c r="D11091" t="s">
        <v>36817</v>
      </c>
      <c r="E11091" t="s">
        <v>90</v>
      </c>
      <c r="F11091" t="s">
        <v>76</v>
      </c>
      <c r="G11091" t="s">
        <v>16</v>
      </c>
      <c r="H11091">
        <v>59</v>
      </c>
      <c r="I11091" t="s">
        <v>36824</v>
      </c>
      <c r="J11091" t="s">
        <v>36825</v>
      </c>
      <c r="K11091" t="s">
        <v>36826</v>
      </c>
      <c r="L11091" t="s">
        <v>78009</v>
      </c>
    </row>
    <row r="11092" spans="1:12" x14ac:dyDescent="0.15">
      <c r="A11092" t="s">
        <v>12</v>
      </c>
      <c r="B11092">
        <v>3077201</v>
      </c>
      <c r="C11092">
        <v>3077221</v>
      </c>
      <c r="D11092" t="s">
        <v>36817</v>
      </c>
      <c r="E11092" t="s">
        <v>90</v>
      </c>
      <c r="F11092" t="s">
        <v>76</v>
      </c>
      <c r="G11092" t="s">
        <v>23</v>
      </c>
      <c r="H11092">
        <v>83</v>
      </c>
      <c r="I11092" t="s">
        <v>36827</v>
      </c>
      <c r="J11092" t="s">
        <v>36828</v>
      </c>
      <c r="K11092" t="s">
        <v>36829</v>
      </c>
      <c r="L11092" t="s">
        <v>77958</v>
      </c>
    </row>
    <row r="11093" spans="1:12" x14ac:dyDescent="0.15">
      <c r="A11093" t="s">
        <v>12</v>
      </c>
      <c r="B11093">
        <v>3078427</v>
      </c>
      <c r="C11093">
        <v>3078447</v>
      </c>
      <c r="D11093" t="s">
        <v>36830</v>
      </c>
      <c r="E11093" t="s">
        <v>90</v>
      </c>
      <c r="F11093" t="s">
        <v>76</v>
      </c>
      <c r="G11093" t="s">
        <v>16</v>
      </c>
      <c r="H11093">
        <v>7</v>
      </c>
      <c r="I11093" t="s">
        <v>36831</v>
      </c>
      <c r="J11093" t="s">
        <v>36832</v>
      </c>
      <c r="K11093" t="s">
        <v>36833</v>
      </c>
      <c r="L11093" t="s">
        <v>77909</v>
      </c>
    </row>
    <row r="11094" spans="1:12" x14ac:dyDescent="0.15">
      <c r="A11094" t="s">
        <v>12</v>
      </c>
      <c r="B11094">
        <v>3078395</v>
      </c>
      <c r="C11094">
        <v>3078415</v>
      </c>
      <c r="D11094" t="s">
        <v>36830</v>
      </c>
      <c r="E11094" t="s">
        <v>90</v>
      </c>
      <c r="F11094" t="s">
        <v>76</v>
      </c>
      <c r="G11094" t="s">
        <v>36</v>
      </c>
      <c r="H11094">
        <v>39</v>
      </c>
      <c r="I11094" t="s">
        <v>36834</v>
      </c>
      <c r="J11094" t="s">
        <v>36835</v>
      </c>
      <c r="K11094" t="s">
        <v>36836</v>
      </c>
      <c r="L11094" t="s">
        <v>78041</v>
      </c>
    </row>
    <row r="11095" spans="1:12" x14ac:dyDescent="0.15">
      <c r="A11095" t="s">
        <v>12</v>
      </c>
      <c r="B11095">
        <v>3078354</v>
      </c>
      <c r="C11095">
        <v>3078374</v>
      </c>
      <c r="D11095" t="s">
        <v>36830</v>
      </c>
      <c r="E11095" t="s">
        <v>90</v>
      </c>
      <c r="F11095" t="s">
        <v>76</v>
      </c>
      <c r="G11095" t="s">
        <v>23</v>
      </c>
      <c r="H11095">
        <v>80</v>
      </c>
      <c r="I11095" t="s">
        <v>36837</v>
      </c>
      <c r="J11095" t="s">
        <v>36838</v>
      </c>
      <c r="K11095" t="s">
        <v>36839</v>
      </c>
      <c r="L11095" t="s">
        <v>77940</v>
      </c>
    </row>
    <row r="11096" spans="1:12" x14ac:dyDescent="0.15">
      <c r="A11096" t="s">
        <v>12</v>
      </c>
      <c r="B11096">
        <v>3078333</v>
      </c>
      <c r="C11096">
        <v>3078353</v>
      </c>
      <c r="D11096" t="s">
        <v>36830</v>
      </c>
      <c r="E11096" t="s">
        <v>90</v>
      </c>
      <c r="F11096" t="s">
        <v>76</v>
      </c>
      <c r="G11096" t="s">
        <v>32</v>
      </c>
      <c r="H11096">
        <v>101</v>
      </c>
      <c r="I11096" t="s">
        <v>36840</v>
      </c>
      <c r="J11096" t="s">
        <v>36841</v>
      </c>
      <c r="K11096" t="s">
        <v>36842</v>
      </c>
      <c r="L11096" t="s">
        <v>77997</v>
      </c>
    </row>
    <row r="11097" spans="1:12" x14ac:dyDescent="0.15">
      <c r="A11097" t="s">
        <v>12</v>
      </c>
      <c r="B11097">
        <v>3079281</v>
      </c>
      <c r="C11097">
        <v>3079301</v>
      </c>
      <c r="D11097" t="s">
        <v>36843</v>
      </c>
      <c r="E11097" t="s">
        <v>90</v>
      </c>
      <c r="F11097" t="s">
        <v>76</v>
      </c>
      <c r="G11097" t="s">
        <v>32</v>
      </c>
      <c r="H11097">
        <v>1</v>
      </c>
      <c r="I11097" t="s">
        <v>36844</v>
      </c>
      <c r="J11097" t="s">
        <v>36845</v>
      </c>
      <c r="K11097" t="s">
        <v>36846</v>
      </c>
      <c r="L11097" t="s">
        <v>77917</v>
      </c>
    </row>
    <row r="11098" spans="1:12" x14ac:dyDescent="0.15">
      <c r="A11098" t="s">
        <v>12</v>
      </c>
      <c r="B11098">
        <v>3079257</v>
      </c>
      <c r="C11098">
        <v>3079277</v>
      </c>
      <c r="D11098" t="s">
        <v>36843</v>
      </c>
      <c r="E11098" t="s">
        <v>90</v>
      </c>
      <c r="F11098" t="s">
        <v>76</v>
      </c>
      <c r="G11098" t="s">
        <v>32</v>
      </c>
      <c r="H11098">
        <v>25</v>
      </c>
      <c r="I11098" t="s">
        <v>36847</v>
      </c>
      <c r="J11098" t="s">
        <v>36848</v>
      </c>
      <c r="K11098" t="s">
        <v>36849</v>
      </c>
      <c r="L11098" t="s">
        <v>78012</v>
      </c>
    </row>
    <row r="11099" spans="1:12" x14ac:dyDescent="0.15">
      <c r="A11099" t="s">
        <v>12</v>
      </c>
      <c r="B11099">
        <v>3079236</v>
      </c>
      <c r="C11099">
        <v>3079256</v>
      </c>
      <c r="D11099" t="s">
        <v>36843</v>
      </c>
      <c r="E11099" t="s">
        <v>90</v>
      </c>
      <c r="F11099" t="s">
        <v>76</v>
      </c>
      <c r="G11099" t="s">
        <v>16</v>
      </c>
      <c r="H11099">
        <v>46</v>
      </c>
      <c r="I11099" t="s">
        <v>36850</v>
      </c>
      <c r="J11099" t="s">
        <v>36851</v>
      </c>
      <c r="K11099" t="s">
        <v>36852</v>
      </c>
      <c r="L11099" t="s">
        <v>78004</v>
      </c>
    </row>
    <row r="11100" spans="1:12" x14ac:dyDescent="0.15">
      <c r="A11100" t="s">
        <v>12</v>
      </c>
      <c r="B11100">
        <v>3079197</v>
      </c>
      <c r="C11100">
        <v>3079217</v>
      </c>
      <c r="D11100" t="s">
        <v>36843</v>
      </c>
      <c r="E11100" t="s">
        <v>90</v>
      </c>
      <c r="F11100" t="s">
        <v>76</v>
      </c>
      <c r="G11100" t="s">
        <v>16</v>
      </c>
      <c r="H11100">
        <v>85</v>
      </c>
      <c r="I11100" t="s">
        <v>36853</v>
      </c>
      <c r="J11100" t="s">
        <v>36854</v>
      </c>
      <c r="K11100" t="s">
        <v>36855</v>
      </c>
      <c r="L11100" t="s">
        <v>77972</v>
      </c>
    </row>
    <row r="11101" spans="1:12" x14ac:dyDescent="0.15">
      <c r="A11101" t="s">
        <v>12</v>
      </c>
      <c r="B11101">
        <v>3079557</v>
      </c>
      <c r="C11101">
        <v>3079577</v>
      </c>
      <c r="D11101" t="s">
        <v>36856</v>
      </c>
      <c r="E11101" t="s">
        <v>90</v>
      </c>
      <c r="F11101" t="s">
        <v>76</v>
      </c>
      <c r="G11101" t="s">
        <v>16</v>
      </c>
      <c r="H11101">
        <v>0</v>
      </c>
      <c r="I11101" t="s">
        <v>36857</v>
      </c>
      <c r="J11101" t="s">
        <v>36858</v>
      </c>
      <c r="K11101" t="s">
        <v>36859</v>
      </c>
      <c r="L11101" t="s">
        <v>77980</v>
      </c>
    </row>
    <row r="11102" spans="1:12" x14ac:dyDescent="0.15">
      <c r="A11102" t="s">
        <v>12</v>
      </c>
      <c r="B11102">
        <v>3079536</v>
      </c>
      <c r="C11102">
        <v>3079556</v>
      </c>
      <c r="D11102" t="s">
        <v>36856</v>
      </c>
      <c r="E11102" t="s">
        <v>90</v>
      </c>
      <c r="F11102" t="s">
        <v>76</v>
      </c>
      <c r="G11102" t="s">
        <v>36</v>
      </c>
      <c r="H11102">
        <v>21</v>
      </c>
      <c r="I11102" t="s">
        <v>36860</v>
      </c>
      <c r="J11102" t="s">
        <v>36861</v>
      </c>
      <c r="K11102" t="s">
        <v>36862</v>
      </c>
      <c r="L11102" t="s">
        <v>78022</v>
      </c>
    </row>
    <row r="11103" spans="1:12" x14ac:dyDescent="0.15">
      <c r="A11103" t="s">
        <v>12</v>
      </c>
      <c r="B11103">
        <v>3079508</v>
      </c>
      <c r="C11103">
        <v>3079528</v>
      </c>
      <c r="D11103" t="s">
        <v>36856</v>
      </c>
      <c r="E11103" t="s">
        <v>90</v>
      </c>
      <c r="F11103" t="s">
        <v>76</v>
      </c>
      <c r="G11103" t="s">
        <v>16</v>
      </c>
      <c r="H11103">
        <v>49</v>
      </c>
      <c r="I11103" t="s">
        <v>36863</v>
      </c>
      <c r="J11103" t="s">
        <v>36864</v>
      </c>
      <c r="K11103" t="s">
        <v>36865</v>
      </c>
      <c r="L11103" t="s">
        <v>77913</v>
      </c>
    </row>
    <row r="11104" spans="1:12" x14ac:dyDescent="0.15">
      <c r="A11104" t="s">
        <v>12</v>
      </c>
      <c r="B11104">
        <v>3079487</v>
      </c>
      <c r="C11104">
        <v>3079507</v>
      </c>
      <c r="D11104" t="s">
        <v>36856</v>
      </c>
      <c r="E11104" t="s">
        <v>90</v>
      </c>
      <c r="F11104" t="s">
        <v>76</v>
      </c>
      <c r="G11104" t="s">
        <v>36</v>
      </c>
      <c r="H11104">
        <v>70</v>
      </c>
      <c r="I11104" t="s">
        <v>36866</v>
      </c>
      <c r="J11104" t="s">
        <v>36867</v>
      </c>
      <c r="K11104" t="s">
        <v>36868</v>
      </c>
      <c r="L11104" t="s">
        <v>77919</v>
      </c>
    </row>
    <row r="11105" spans="1:12" x14ac:dyDescent="0.15">
      <c r="A11105" t="s">
        <v>12</v>
      </c>
      <c r="B11105">
        <v>3079734</v>
      </c>
      <c r="C11105">
        <v>3079754</v>
      </c>
      <c r="D11105" t="s">
        <v>36869</v>
      </c>
      <c r="E11105" t="s">
        <v>90</v>
      </c>
      <c r="F11105" t="s">
        <v>15</v>
      </c>
      <c r="G11105" t="s">
        <v>32</v>
      </c>
      <c r="H11105">
        <v>1</v>
      </c>
      <c r="I11105" t="s">
        <v>36870</v>
      </c>
      <c r="J11105" t="s">
        <v>36871</v>
      </c>
      <c r="K11105" t="s">
        <v>36872</v>
      </c>
      <c r="L11105" t="s">
        <v>77917</v>
      </c>
    </row>
    <row r="11106" spans="1:12" x14ac:dyDescent="0.15">
      <c r="A11106" t="s">
        <v>12</v>
      </c>
      <c r="B11106">
        <v>3079768</v>
      </c>
      <c r="C11106">
        <v>3079788</v>
      </c>
      <c r="D11106" t="s">
        <v>36869</v>
      </c>
      <c r="E11106" t="s">
        <v>90</v>
      </c>
      <c r="F11106" t="s">
        <v>15</v>
      </c>
      <c r="G11106" t="s">
        <v>23</v>
      </c>
      <c r="H11106">
        <v>35</v>
      </c>
      <c r="I11106" t="s">
        <v>36873</v>
      </c>
      <c r="J11106" t="s">
        <v>36874</v>
      </c>
      <c r="K11106" t="s">
        <v>36875</v>
      </c>
      <c r="L11106" t="s">
        <v>77936</v>
      </c>
    </row>
    <row r="11107" spans="1:12" x14ac:dyDescent="0.15">
      <c r="A11107" t="s">
        <v>12</v>
      </c>
      <c r="B11107">
        <v>3079789</v>
      </c>
      <c r="C11107">
        <v>3079809</v>
      </c>
      <c r="D11107" t="s">
        <v>36869</v>
      </c>
      <c r="E11107" t="s">
        <v>90</v>
      </c>
      <c r="F11107" t="s">
        <v>15</v>
      </c>
      <c r="G11107" t="s">
        <v>32</v>
      </c>
      <c r="H11107">
        <v>56</v>
      </c>
      <c r="I11107" t="s">
        <v>36876</v>
      </c>
      <c r="J11107" t="s">
        <v>36877</v>
      </c>
      <c r="K11107" t="s">
        <v>36878</v>
      </c>
      <c r="L11107" t="s">
        <v>77971</v>
      </c>
    </row>
    <row r="11108" spans="1:12" x14ac:dyDescent="0.15">
      <c r="A11108" t="s">
        <v>12</v>
      </c>
      <c r="B11108">
        <v>3079815</v>
      </c>
      <c r="C11108">
        <v>3079835</v>
      </c>
      <c r="D11108" t="s">
        <v>36869</v>
      </c>
      <c r="E11108" t="s">
        <v>90</v>
      </c>
      <c r="F11108" t="s">
        <v>15</v>
      </c>
      <c r="G11108" t="s">
        <v>16</v>
      </c>
      <c r="H11108">
        <v>82</v>
      </c>
      <c r="I11108" t="s">
        <v>36879</v>
      </c>
      <c r="J11108" t="s">
        <v>36880</v>
      </c>
      <c r="K11108" t="s">
        <v>36881</v>
      </c>
      <c r="L11108" t="s">
        <v>78011</v>
      </c>
    </row>
    <row r="11109" spans="1:12" x14ac:dyDescent="0.15">
      <c r="A11109" t="s">
        <v>12</v>
      </c>
      <c r="B11109">
        <v>3081524</v>
      </c>
      <c r="C11109">
        <v>3081544</v>
      </c>
      <c r="D11109" t="s">
        <v>36882</v>
      </c>
      <c r="E11109" t="s">
        <v>90</v>
      </c>
      <c r="F11109" t="s">
        <v>15</v>
      </c>
      <c r="G11109" t="s">
        <v>16</v>
      </c>
      <c r="H11109">
        <v>8</v>
      </c>
      <c r="I11109" t="s">
        <v>36883</v>
      </c>
      <c r="J11109" t="s">
        <v>36884</v>
      </c>
      <c r="K11109" t="s">
        <v>36885</v>
      </c>
      <c r="L11109" t="s">
        <v>77955</v>
      </c>
    </row>
    <row r="11110" spans="1:12" x14ac:dyDescent="0.15">
      <c r="A11110" t="s">
        <v>12</v>
      </c>
      <c r="B11110">
        <v>3081550</v>
      </c>
      <c r="C11110">
        <v>3081570</v>
      </c>
      <c r="D11110" t="s">
        <v>36882</v>
      </c>
      <c r="E11110" t="s">
        <v>90</v>
      </c>
      <c r="F11110" t="s">
        <v>15</v>
      </c>
      <c r="G11110" t="s">
        <v>16</v>
      </c>
      <c r="H11110">
        <v>34</v>
      </c>
      <c r="I11110" t="s">
        <v>36886</v>
      </c>
      <c r="J11110" t="s">
        <v>36887</v>
      </c>
      <c r="K11110" t="s">
        <v>36888</v>
      </c>
      <c r="L11110" t="s">
        <v>77999</v>
      </c>
    </row>
    <row r="11111" spans="1:12" x14ac:dyDescent="0.15">
      <c r="A11111" t="s">
        <v>12</v>
      </c>
      <c r="B11111">
        <v>3081581</v>
      </c>
      <c r="C11111">
        <v>3081601</v>
      </c>
      <c r="D11111" t="s">
        <v>36882</v>
      </c>
      <c r="E11111" t="s">
        <v>90</v>
      </c>
      <c r="F11111" t="s">
        <v>15</v>
      </c>
      <c r="G11111" t="s">
        <v>32</v>
      </c>
      <c r="H11111">
        <v>65</v>
      </c>
      <c r="I11111" t="s">
        <v>36889</v>
      </c>
      <c r="J11111" t="s">
        <v>36890</v>
      </c>
      <c r="K11111" t="s">
        <v>36891</v>
      </c>
      <c r="L11111" t="s">
        <v>78042</v>
      </c>
    </row>
    <row r="11112" spans="1:12" x14ac:dyDescent="0.15">
      <c r="A11112" t="s">
        <v>12</v>
      </c>
      <c r="B11112">
        <v>3081631</v>
      </c>
      <c r="C11112">
        <v>3081651</v>
      </c>
      <c r="D11112" t="s">
        <v>36882</v>
      </c>
      <c r="E11112" t="s">
        <v>90</v>
      </c>
      <c r="F11112" t="s">
        <v>15</v>
      </c>
      <c r="G11112" t="s">
        <v>16</v>
      </c>
      <c r="H11112">
        <v>115</v>
      </c>
      <c r="I11112" t="s">
        <v>36892</v>
      </c>
      <c r="J11112" t="s">
        <v>36893</v>
      </c>
      <c r="K11112" t="s">
        <v>36894</v>
      </c>
      <c r="L11112" t="s">
        <v>78020</v>
      </c>
    </row>
    <row r="11113" spans="1:12" x14ac:dyDescent="0.15">
      <c r="A11113" t="s">
        <v>12</v>
      </c>
      <c r="B11113">
        <v>3082526</v>
      </c>
      <c r="C11113">
        <v>3082546</v>
      </c>
      <c r="D11113" t="s">
        <v>36895</v>
      </c>
      <c r="E11113" t="s">
        <v>90</v>
      </c>
      <c r="F11113" t="s">
        <v>15</v>
      </c>
      <c r="G11113" t="s">
        <v>32</v>
      </c>
      <c r="H11113">
        <v>11</v>
      </c>
      <c r="I11113" t="s">
        <v>36896</v>
      </c>
      <c r="J11113" t="s">
        <v>36897</v>
      </c>
      <c r="K11113" t="s">
        <v>36898</v>
      </c>
      <c r="L11113" t="s">
        <v>77974</v>
      </c>
    </row>
    <row r="11114" spans="1:12" x14ac:dyDescent="0.15">
      <c r="A11114" t="s">
        <v>12</v>
      </c>
      <c r="B11114">
        <v>3082558</v>
      </c>
      <c r="C11114">
        <v>3082578</v>
      </c>
      <c r="D11114" t="s">
        <v>36895</v>
      </c>
      <c r="E11114" t="s">
        <v>90</v>
      </c>
      <c r="F11114" t="s">
        <v>15</v>
      </c>
      <c r="G11114" t="s">
        <v>36</v>
      </c>
      <c r="H11114">
        <v>43</v>
      </c>
      <c r="I11114" t="s">
        <v>36899</v>
      </c>
      <c r="J11114" t="s">
        <v>36900</v>
      </c>
      <c r="K11114" t="s">
        <v>36901</v>
      </c>
      <c r="L11114" t="s">
        <v>77942</v>
      </c>
    </row>
    <row r="11115" spans="1:12" x14ac:dyDescent="0.15">
      <c r="A11115" t="s">
        <v>12</v>
      </c>
      <c r="B11115">
        <v>3082592</v>
      </c>
      <c r="C11115">
        <v>3082612</v>
      </c>
      <c r="D11115" t="s">
        <v>36895</v>
      </c>
      <c r="E11115" t="s">
        <v>90</v>
      </c>
      <c r="F11115" t="s">
        <v>15</v>
      </c>
      <c r="G11115" t="s">
        <v>23</v>
      </c>
      <c r="H11115">
        <v>77</v>
      </c>
      <c r="I11115" t="s">
        <v>36902</v>
      </c>
      <c r="J11115" t="s">
        <v>36903</v>
      </c>
      <c r="K11115" t="s">
        <v>36904</v>
      </c>
      <c r="L11115" t="s">
        <v>77960</v>
      </c>
    </row>
    <row r="11116" spans="1:12" x14ac:dyDescent="0.15">
      <c r="A11116" t="s">
        <v>12</v>
      </c>
      <c r="B11116">
        <v>3082620</v>
      </c>
      <c r="C11116">
        <v>3082640</v>
      </c>
      <c r="D11116" t="s">
        <v>36895</v>
      </c>
      <c r="E11116" t="s">
        <v>90</v>
      </c>
      <c r="F11116" t="s">
        <v>15</v>
      </c>
      <c r="G11116" t="s">
        <v>16</v>
      </c>
      <c r="H11116">
        <v>105</v>
      </c>
      <c r="I11116" t="s">
        <v>36905</v>
      </c>
      <c r="J11116" t="s">
        <v>36906</v>
      </c>
      <c r="K11116" t="s">
        <v>36907</v>
      </c>
      <c r="L11116" t="s">
        <v>78028</v>
      </c>
    </row>
    <row r="11117" spans="1:12" x14ac:dyDescent="0.15">
      <c r="A11117" t="s">
        <v>12</v>
      </c>
      <c r="B11117">
        <v>3085780</v>
      </c>
      <c r="C11117">
        <v>3085800</v>
      </c>
      <c r="D11117" t="s">
        <v>36908</v>
      </c>
      <c r="E11117" t="s">
        <v>90</v>
      </c>
      <c r="F11117" t="s">
        <v>76</v>
      </c>
      <c r="G11117" t="s">
        <v>32</v>
      </c>
      <c r="H11117">
        <v>1</v>
      </c>
      <c r="I11117" t="s">
        <v>36909</v>
      </c>
      <c r="J11117" t="s">
        <v>36910</v>
      </c>
      <c r="K11117" t="s">
        <v>36911</v>
      </c>
      <c r="L11117" t="s">
        <v>77917</v>
      </c>
    </row>
    <row r="11118" spans="1:12" x14ac:dyDescent="0.15">
      <c r="A11118" t="s">
        <v>12</v>
      </c>
      <c r="B11118">
        <v>3085740</v>
      </c>
      <c r="C11118">
        <v>3085760</v>
      </c>
      <c r="D11118" t="s">
        <v>36908</v>
      </c>
      <c r="E11118" t="s">
        <v>90</v>
      </c>
      <c r="F11118" t="s">
        <v>76</v>
      </c>
      <c r="G11118" t="s">
        <v>23</v>
      </c>
      <c r="H11118">
        <v>41</v>
      </c>
      <c r="I11118" t="s">
        <v>36912</v>
      </c>
      <c r="J11118" t="s">
        <v>36913</v>
      </c>
      <c r="K11118" t="s">
        <v>36914</v>
      </c>
      <c r="L11118" t="s">
        <v>78014</v>
      </c>
    </row>
    <row r="11119" spans="1:12" x14ac:dyDescent="0.15">
      <c r="A11119" t="s">
        <v>12</v>
      </c>
      <c r="B11119">
        <v>3085704</v>
      </c>
      <c r="C11119">
        <v>3085724</v>
      </c>
      <c r="D11119" t="s">
        <v>36908</v>
      </c>
      <c r="E11119" t="s">
        <v>90</v>
      </c>
      <c r="F11119" t="s">
        <v>76</v>
      </c>
      <c r="G11119" t="s">
        <v>23</v>
      </c>
      <c r="H11119">
        <v>77</v>
      </c>
      <c r="I11119" t="s">
        <v>36915</v>
      </c>
      <c r="J11119" t="s">
        <v>36916</v>
      </c>
      <c r="K11119" t="s">
        <v>36917</v>
      </c>
      <c r="L11119" t="s">
        <v>77960</v>
      </c>
    </row>
    <row r="11120" spans="1:12" x14ac:dyDescent="0.15">
      <c r="A11120" t="s">
        <v>12</v>
      </c>
      <c r="B11120">
        <v>3085675</v>
      </c>
      <c r="C11120">
        <v>3085695</v>
      </c>
      <c r="D11120" t="s">
        <v>36908</v>
      </c>
      <c r="E11120" t="s">
        <v>90</v>
      </c>
      <c r="F11120" t="s">
        <v>76</v>
      </c>
      <c r="G11120" t="s">
        <v>16</v>
      </c>
      <c r="H11120">
        <v>106</v>
      </c>
      <c r="I11120" t="s">
        <v>36918</v>
      </c>
      <c r="J11120" t="s">
        <v>36919</v>
      </c>
      <c r="K11120" t="s">
        <v>36920</v>
      </c>
      <c r="L11120" t="s">
        <v>77914</v>
      </c>
    </row>
    <row r="11121" spans="1:12" x14ac:dyDescent="0.15">
      <c r="A11121" t="s">
        <v>12</v>
      </c>
      <c r="B11121">
        <v>3085943</v>
      </c>
      <c r="C11121">
        <v>3085963</v>
      </c>
      <c r="D11121" t="s">
        <v>36921</v>
      </c>
      <c r="E11121" t="s">
        <v>90</v>
      </c>
      <c r="F11121" t="s">
        <v>15</v>
      </c>
      <c r="G11121" t="s">
        <v>23</v>
      </c>
      <c r="H11121">
        <v>20</v>
      </c>
      <c r="I11121" t="s">
        <v>36922</v>
      </c>
      <c r="J11121" t="s">
        <v>36923</v>
      </c>
      <c r="K11121" t="s">
        <v>36924</v>
      </c>
      <c r="L11121" t="s">
        <v>77968</v>
      </c>
    </row>
    <row r="11122" spans="1:12" x14ac:dyDescent="0.15">
      <c r="A11122" t="s">
        <v>12</v>
      </c>
      <c r="B11122">
        <v>3085966</v>
      </c>
      <c r="C11122">
        <v>3085986</v>
      </c>
      <c r="D11122" t="s">
        <v>36921</v>
      </c>
      <c r="E11122" t="s">
        <v>90</v>
      </c>
      <c r="F11122" t="s">
        <v>15</v>
      </c>
      <c r="G11122" t="s">
        <v>16</v>
      </c>
      <c r="H11122">
        <v>43</v>
      </c>
      <c r="I11122" t="s">
        <v>36925</v>
      </c>
      <c r="J11122" t="s">
        <v>36926</v>
      </c>
      <c r="K11122" t="s">
        <v>36927</v>
      </c>
      <c r="L11122" t="s">
        <v>77942</v>
      </c>
    </row>
    <row r="11123" spans="1:12" x14ac:dyDescent="0.15">
      <c r="A11123" t="s">
        <v>12</v>
      </c>
      <c r="B11123">
        <v>3086000</v>
      </c>
      <c r="C11123">
        <v>3086020</v>
      </c>
      <c r="D11123" t="s">
        <v>36921</v>
      </c>
      <c r="E11123" t="s">
        <v>90</v>
      </c>
      <c r="F11123" t="s">
        <v>15</v>
      </c>
      <c r="G11123" t="s">
        <v>23</v>
      </c>
      <c r="H11123">
        <v>77</v>
      </c>
      <c r="I11123" t="s">
        <v>36928</v>
      </c>
      <c r="J11123" t="s">
        <v>36929</v>
      </c>
      <c r="K11123" t="s">
        <v>36930</v>
      </c>
      <c r="L11123" t="s">
        <v>77960</v>
      </c>
    </row>
    <row r="11124" spans="1:12" x14ac:dyDescent="0.15">
      <c r="A11124" t="s">
        <v>12</v>
      </c>
      <c r="B11124">
        <v>3086026</v>
      </c>
      <c r="C11124">
        <v>3086046</v>
      </c>
      <c r="D11124" t="s">
        <v>36921</v>
      </c>
      <c r="E11124" t="s">
        <v>90</v>
      </c>
      <c r="F11124" t="s">
        <v>15</v>
      </c>
      <c r="G11124" t="s">
        <v>32</v>
      </c>
      <c r="H11124">
        <v>103</v>
      </c>
      <c r="I11124" t="s">
        <v>36931</v>
      </c>
      <c r="J11124" t="s">
        <v>36932</v>
      </c>
      <c r="K11124" t="s">
        <v>36933</v>
      </c>
      <c r="L11124" t="s">
        <v>77937</v>
      </c>
    </row>
    <row r="11125" spans="1:12" x14ac:dyDescent="0.15">
      <c r="A11125" t="s">
        <v>12</v>
      </c>
      <c r="B11125">
        <v>3087127</v>
      </c>
      <c r="C11125">
        <v>3087147</v>
      </c>
      <c r="D11125" t="s">
        <v>36934</v>
      </c>
      <c r="E11125" t="s">
        <v>36935</v>
      </c>
      <c r="F11125" t="s">
        <v>15</v>
      </c>
      <c r="G11125" t="s">
        <v>32</v>
      </c>
      <c r="H11125">
        <v>22</v>
      </c>
      <c r="I11125" t="s">
        <v>36936</v>
      </c>
      <c r="J11125" t="s">
        <v>36937</v>
      </c>
      <c r="K11125" t="s">
        <v>36938</v>
      </c>
      <c r="L11125" t="s">
        <v>77948</v>
      </c>
    </row>
    <row r="11126" spans="1:12" x14ac:dyDescent="0.15">
      <c r="A11126" t="s">
        <v>12</v>
      </c>
      <c r="B11126">
        <v>3087184</v>
      </c>
      <c r="C11126">
        <v>3087204</v>
      </c>
      <c r="D11126" t="s">
        <v>36934</v>
      </c>
      <c r="E11126" t="s">
        <v>36935</v>
      </c>
      <c r="F11126" t="s">
        <v>15</v>
      </c>
      <c r="G11126" t="s">
        <v>16</v>
      </c>
      <c r="H11126">
        <v>79</v>
      </c>
      <c r="I11126" t="s">
        <v>36939</v>
      </c>
      <c r="J11126" t="s">
        <v>36940</v>
      </c>
      <c r="K11126" t="s">
        <v>36941</v>
      </c>
      <c r="L11126" t="s">
        <v>77993</v>
      </c>
    </row>
    <row r="11127" spans="1:12" x14ac:dyDescent="0.15">
      <c r="A11127" t="s">
        <v>12</v>
      </c>
      <c r="B11127">
        <v>3087231</v>
      </c>
      <c r="C11127">
        <v>3087251</v>
      </c>
      <c r="D11127" t="s">
        <v>36934</v>
      </c>
      <c r="E11127" t="s">
        <v>36935</v>
      </c>
      <c r="F11127" t="s">
        <v>15</v>
      </c>
      <c r="G11127" t="s">
        <v>16</v>
      </c>
      <c r="H11127">
        <v>126</v>
      </c>
      <c r="I11127" t="s">
        <v>36942</v>
      </c>
      <c r="J11127" t="s">
        <v>36943</v>
      </c>
      <c r="K11127" t="s">
        <v>36944</v>
      </c>
      <c r="L11127" t="s">
        <v>78078</v>
      </c>
    </row>
    <row r="11128" spans="1:12" x14ac:dyDescent="0.15">
      <c r="A11128" t="s">
        <v>12</v>
      </c>
      <c r="B11128">
        <v>3087253</v>
      </c>
      <c r="C11128">
        <v>3087273</v>
      </c>
      <c r="D11128" t="s">
        <v>36934</v>
      </c>
      <c r="E11128" t="s">
        <v>36935</v>
      </c>
      <c r="F11128" t="s">
        <v>15</v>
      </c>
      <c r="G11128" t="s">
        <v>16</v>
      </c>
      <c r="H11128">
        <v>148</v>
      </c>
      <c r="I11128" t="s">
        <v>36945</v>
      </c>
      <c r="J11128" t="s">
        <v>36946</v>
      </c>
      <c r="K11128" t="s">
        <v>36947</v>
      </c>
      <c r="L11128" t="s">
        <v>78043</v>
      </c>
    </row>
    <row r="11129" spans="1:12" x14ac:dyDescent="0.15">
      <c r="A11129" t="s">
        <v>12</v>
      </c>
      <c r="B11129">
        <v>3087500</v>
      </c>
      <c r="C11129">
        <v>3087520</v>
      </c>
      <c r="D11129" t="s">
        <v>36948</v>
      </c>
      <c r="E11129" t="s">
        <v>36949</v>
      </c>
      <c r="F11129" t="s">
        <v>15</v>
      </c>
      <c r="G11129" t="s">
        <v>32</v>
      </c>
      <c r="H11129">
        <v>1</v>
      </c>
      <c r="I11129" t="s">
        <v>36950</v>
      </c>
      <c r="J11129" t="s">
        <v>36951</v>
      </c>
      <c r="K11129" t="s">
        <v>36952</v>
      </c>
      <c r="L11129" t="s">
        <v>77917</v>
      </c>
    </row>
    <row r="11130" spans="1:12" x14ac:dyDescent="0.15">
      <c r="A11130" t="s">
        <v>12</v>
      </c>
      <c r="B11130">
        <v>3087534</v>
      </c>
      <c r="C11130">
        <v>3087554</v>
      </c>
      <c r="D11130" t="s">
        <v>36948</v>
      </c>
      <c r="E11130" t="s">
        <v>36949</v>
      </c>
      <c r="F11130" t="s">
        <v>15</v>
      </c>
      <c r="G11130" t="s">
        <v>23</v>
      </c>
      <c r="H11130">
        <v>35</v>
      </c>
      <c r="I11130" t="s">
        <v>36953</v>
      </c>
      <c r="J11130" t="s">
        <v>36954</v>
      </c>
      <c r="K11130" t="s">
        <v>36955</v>
      </c>
      <c r="L11130" t="s">
        <v>77936</v>
      </c>
    </row>
    <row r="11131" spans="1:12" x14ac:dyDescent="0.15">
      <c r="A11131" t="s">
        <v>12</v>
      </c>
      <c r="B11131">
        <v>3087560</v>
      </c>
      <c r="C11131">
        <v>3087580</v>
      </c>
      <c r="D11131" t="s">
        <v>36948</v>
      </c>
      <c r="E11131" t="s">
        <v>36949</v>
      </c>
      <c r="F11131" t="s">
        <v>15</v>
      </c>
      <c r="G11131" t="s">
        <v>36</v>
      </c>
      <c r="H11131">
        <v>61</v>
      </c>
      <c r="I11131" t="s">
        <v>36956</v>
      </c>
      <c r="J11131" t="s">
        <v>36957</v>
      </c>
      <c r="K11131" t="s">
        <v>36958</v>
      </c>
      <c r="L11131" t="s">
        <v>77979</v>
      </c>
    </row>
    <row r="11132" spans="1:12" x14ac:dyDescent="0.15">
      <c r="A11132" t="s">
        <v>12</v>
      </c>
      <c r="B11132">
        <v>3087581</v>
      </c>
      <c r="C11132">
        <v>3087601</v>
      </c>
      <c r="D11132" t="s">
        <v>36948</v>
      </c>
      <c r="E11132" t="s">
        <v>36949</v>
      </c>
      <c r="F11132" t="s">
        <v>15</v>
      </c>
      <c r="G11132" t="s">
        <v>16</v>
      </c>
      <c r="H11132">
        <v>82</v>
      </c>
      <c r="I11132" t="s">
        <v>36959</v>
      </c>
      <c r="J11132" t="s">
        <v>36960</v>
      </c>
      <c r="K11132" t="s">
        <v>36961</v>
      </c>
      <c r="L11132" t="s">
        <v>78011</v>
      </c>
    </row>
    <row r="11133" spans="1:12" x14ac:dyDescent="0.15">
      <c r="A11133" t="s">
        <v>12</v>
      </c>
      <c r="B11133">
        <v>3090573</v>
      </c>
      <c r="C11133">
        <v>3090593</v>
      </c>
      <c r="D11133" t="s">
        <v>36962</v>
      </c>
      <c r="E11133" t="s">
        <v>36963</v>
      </c>
      <c r="F11133" t="s">
        <v>15</v>
      </c>
      <c r="G11133" t="s">
        <v>16</v>
      </c>
      <c r="H11133">
        <v>52</v>
      </c>
      <c r="I11133" t="s">
        <v>36964</v>
      </c>
      <c r="J11133" t="s">
        <v>36965</v>
      </c>
      <c r="K11133" t="s">
        <v>36966</v>
      </c>
      <c r="L11133" t="s">
        <v>77959</v>
      </c>
    </row>
    <row r="11134" spans="1:12" x14ac:dyDescent="0.15">
      <c r="A11134" t="s">
        <v>12</v>
      </c>
      <c r="B11134">
        <v>3090802</v>
      </c>
      <c r="C11134">
        <v>3090822</v>
      </c>
      <c r="D11134" t="s">
        <v>36962</v>
      </c>
      <c r="E11134" t="s">
        <v>36963</v>
      </c>
      <c r="F11134" t="s">
        <v>15</v>
      </c>
      <c r="G11134" t="s">
        <v>32</v>
      </c>
      <c r="H11134">
        <v>281</v>
      </c>
      <c r="I11134" t="s">
        <v>36967</v>
      </c>
      <c r="J11134" t="s">
        <v>36968</v>
      </c>
      <c r="K11134" t="s">
        <v>36969</v>
      </c>
      <c r="L11134" t="s">
        <v>78186</v>
      </c>
    </row>
    <row r="11135" spans="1:12" x14ac:dyDescent="0.15">
      <c r="A11135" t="s">
        <v>12</v>
      </c>
      <c r="B11135">
        <v>3091489</v>
      </c>
      <c r="C11135">
        <v>3091509</v>
      </c>
      <c r="D11135" t="s">
        <v>36962</v>
      </c>
      <c r="E11135" t="s">
        <v>36963</v>
      </c>
      <c r="F11135" t="s">
        <v>15</v>
      </c>
      <c r="G11135" t="s">
        <v>23</v>
      </c>
      <c r="H11135">
        <v>968</v>
      </c>
      <c r="I11135" t="s">
        <v>36970</v>
      </c>
      <c r="J11135" t="s">
        <v>36971</v>
      </c>
      <c r="K11135" t="s">
        <v>36972</v>
      </c>
      <c r="L11135" t="s">
        <v>78187</v>
      </c>
    </row>
    <row r="11136" spans="1:12" x14ac:dyDescent="0.15">
      <c r="A11136" t="s">
        <v>12</v>
      </c>
      <c r="B11136">
        <v>3091518</v>
      </c>
      <c r="C11136">
        <v>3091538</v>
      </c>
      <c r="D11136" t="s">
        <v>36962</v>
      </c>
      <c r="E11136" t="s">
        <v>36963</v>
      </c>
      <c r="F11136" t="s">
        <v>15</v>
      </c>
      <c r="G11136" t="s">
        <v>16</v>
      </c>
      <c r="H11136">
        <v>997</v>
      </c>
      <c r="I11136" t="s">
        <v>36973</v>
      </c>
      <c r="J11136" t="s">
        <v>36974</v>
      </c>
      <c r="K11136" t="s">
        <v>36975</v>
      </c>
      <c r="L11136" t="s">
        <v>78188</v>
      </c>
    </row>
    <row r="11137" spans="1:12" x14ac:dyDescent="0.15">
      <c r="A11137" t="s">
        <v>12</v>
      </c>
      <c r="B11137">
        <v>3091832</v>
      </c>
      <c r="C11137">
        <v>3091852</v>
      </c>
      <c r="D11137" t="s">
        <v>36976</v>
      </c>
      <c r="E11137" t="s">
        <v>36977</v>
      </c>
      <c r="F11137" t="s">
        <v>15</v>
      </c>
      <c r="G11137" t="s">
        <v>36</v>
      </c>
      <c r="H11137">
        <v>7</v>
      </c>
      <c r="I11137" t="s">
        <v>36978</v>
      </c>
      <c r="J11137" t="s">
        <v>36979</v>
      </c>
      <c r="K11137" t="s">
        <v>36980</v>
      </c>
      <c r="L11137" t="s">
        <v>77909</v>
      </c>
    </row>
    <row r="11138" spans="1:12" x14ac:dyDescent="0.15">
      <c r="A11138" t="s">
        <v>12</v>
      </c>
      <c r="B11138">
        <v>3091870</v>
      </c>
      <c r="C11138">
        <v>3091890</v>
      </c>
      <c r="D11138" t="s">
        <v>36976</v>
      </c>
      <c r="E11138" t="s">
        <v>36977</v>
      </c>
      <c r="F11138" t="s">
        <v>15</v>
      </c>
      <c r="G11138" t="s">
        <v>16</v>
      </c>
      <c r="H11138">
        <v>45</v>
      </c>
      <c r="I11138" t="s">
        <v>36981</v>
      </c>
      <c r="J11138" t="s">
        <v>36982</v>
      </c>
      <c r="K11138" t="s">
        <v>36983</v>
      </c>
      <c r="L11138" t="s">
        <v>77967</v>
      </c>
    </row>
    <row r="11139" spans="1:12" x14ac:dyDescent="0.15">
      <c r="A11139" t="s">
        <v>12</v>
      </c>
      <c r="B11139">
        <v>3091894</v>
      </c>
      <c r="C11139">
        <v>3091914</v>
      </c>
      <c r="D11139" t="s">
        <v>36976</v>
      </c>
      <c r="E11139" t="s">
        <v>36977</v>
      </c>
      <c r="F11139" t="s">
        <v>15</v>
      </c>
      <c r="G11139" t="s">
        <v>16</v>
      </c>
      <c r="H11139">
        <v>69</v>
      </c>
      <c r="I11139" t="s">
        <v>36984</v>
      </c>
      <c r="J11139" t="s">
        <v>36985</v>
      </c>
      <c r="K11139" t="s">
        <v>36986</v>
      </c>
      <c r="L11139" t="s">
        <v>78015</v>
      </c>
    </row>
    <row r="11140" spans="1:12" x14ac:dyDescent="0.15">
      <c r="A11140" t="s">
        <v>12</v>
      </c>
      <c r="B11140">
        <v>3091919</v>
      </c>
      <c r="C11140">
        <v>3091939</v>
      </c>
      <c r="D11140" t="s">
        <v>36976</v>
      </c>
      <c r="E11140" t="s">
        <v>36977</v>
      </c>
      <c r="F11140" t="s">
        <v>15</v>
      </c>
      <c r="G11140" t="s">
        <v>16</v>
      </c>
      <c r="H11140">
        <v>94</v>
      </c>
      <c r="I11140" t="s">
        <v>36987</v>
      </c>
      <c r="J11140" t="s">
        <v>36988</v>
      </c>
      <c r="K11140" t="s">
        <v>36989</v>
      </c>
      <c r="L11140" t="s">
        <v>77927</v>
      </c>
    </row>
    <row r="11141" spans="1:12" x14ac:dyDescent="0.15">
      <c r="A11141" t="s">
        <v>12</v>
      </c>
      <c r="B11141">
        <v>3093302</v>
      </c>
      <c r="C11141">
        <v>3093322</v>
      </c>
      <c r="D11141" t="s">
        <v>36990</v>
      </c>
      <c r="E11141" t="s">
        <v>36991</v>
      </c>
      <c r="F11141" t="s">
        <v>15</v>
      </c>
      <c r="G11141" t="s">
        <v>16</v>
      </c>
      <c r="H11141">
        <v>7</v>
      </c>
      <c r="I11141" t="s">
        <v>36992</v>
      </c>
      <c r="J11141" t="s">
        <v>36993</v>
      </c>
      <c r="K11141" t="s">
        <v>36994</v>
      </c>
      <c r="L11141" t="s">
        <v>77909</v>
      </c>
    </row>
    <row r="11142" spans="1:12" x14ac:dyDescent="0.15">
      <c r="A11142" t="s">
        <v>12</v>
      </c>
      <c r="B11142">
        <v>3093325</v>
      </c>
      <c r="C11142">
        <v>3093345</v>
      </c>
      <c r="D11142" t="s">
        <v>36990</v>
      </c>
      <c r="E11142" t="s">
        <v>36991</v>
      </c>
      <c r="F11142" t="s">
        <v>15</v>
      </c>
      <c r="G11142" t="s">
        <v>36</v>
      </c>
      <c r="H11142">
        <v>30</v>
      </c>
      <c r="I11142" t="s">
        <v>36995</v>
      </c>
      <c r="J11142" t="s">
        <v>36996</v>
      </c>
      <c r="K11142" t="s">
        <v>36997</v>
      </c>
      <c r="L11142" t="s">
        <v>77984</v>
      </c>
    </row>
    <row r="11143" spans="1:12" x14ac:dyDescent="0.15">
      <c r="A11143" t="s">
        <v>12</v>
      </c>
      <c r="B11143">
        <v>3093367</v>
      </c>
      <c r="C11143">
        <v>3093387</v>
      </c>
      <c r="D11143" t="s">
        <v>36990</v>
      </c>
      <c r="E11143" t="s">
        <v>36991</v>
      </c>
      <c r="F11143" t="s">
        <v>15</v>
      </c>
      <c r="G11143" t="s">
        <v>36</v>
      </c>
      <c r="H11143">
        <v>72</v>
      </c>
      <c r="I11143" t="s">
        <v>36998</v>
      </c>
      <c r="J11143" t="s">
        <v>36999</v>
      </c>
      <c r="K11143" t="s">
        <v>37000</v>
      </c>
      <c r="L11143" t="s">
        <v>78066</v>
      </c>
    </row>
    <row r="11144" spans="1:12" x14ac:dyDescent="0.15">
      <c r="A11144" t="s">
        <v>12</v>
      </c>
      <c r="B11144">
        <v>3093388</v>
      </c>
      <c r="C11144">
        <v>3093408</v>
      </c>
      <c r="D11144" t="s">
        <v>36990</v>
      </c>
      <c r="E11144" t="s">
        <v>36991</v>
      </c>
      <c r="F11144" t="s">
        <v>15</v>
      </c>
      <c r="G11144" t="s">
        <v>16</v>
      </c>
      <c r="H11144">
        <v>93</v>
      </c>
      <c r="I11144" t="s">
        <v>37001</v>
      </c>
      <c r="J11144" t="s">
        <v>37002</v>
      </c>
      <c r="K11144" t="s">
        <v>37003</v>
      </c>
      <c r="L11144" t="s">
        <v>78044</v>
      </c>
    </row>
    <row r="11145" spans="1:12" x14ac:dyDescent="0.15">
      <c r="A11145" t="s">
        <v>12</v>
      </c>
      <c r="B11145">
        <v>3095302</v>
      </c>
      <c r="C11145">
        <v>3095322</v>
      </c>
      <c r="D11145" t="s">
        <v>37004</v>
      </c>
      <c r="E11145" t="s">
        <v>90</v>
      </c>
      <c r="F11145" t="s">
        <v>76</v>
      </c>
      <c r="G11145" t="s">
        <v>32</v>
      </c>
      <c r="H11145">
        <v>16</v>
      </c>
      <c r="I11145" t="s">
        <v>37005</v>
      </c>
      <c r="J11145" t="s">
        <v>37006</v>
      </c>
      <c r="K11145" t="s">
        <v>37007</v>
      </c>
      <c r="L11145" t="s">
        <v>77905</v>
      </c>
    </row>
    <row r="11146" spans="1:12" x14ac:dyDescent="0.15">
      <c r="A11146" t="s">
        <v>12</v>
      </c>
      <c r="B11146">
        <v>3095267</v>
      </c>
      <c r="C11146">
        <v>3095287</v>
      </c>
      <c r="D11146" t="s">
        <v>37004</v>
      </c>
      <c r="E11146" t="s">
        <v>90</v>
      </c>
      <c r="F11146" t="s">
        <v>76</v>
      </c>
      <c r="G11146" t="s">
        <v>36</v>
      </c>
      <c r="H11146">
        <v>51</v>
      </c>
      <c r="I11146" t="s">
        <v>37008</v>
      </c>
      <c r="J11146" t="s">
        <v>37009</v>
      </c>
      <c r="K11146" t="s">
        <v>37010</v>
      </c>
      <c r="L11146" t="s">
        <v>78023</v>
      </c>
    </row>
    <row r="11147" spans="1:12" x14ac:dyDescent="0.15">
      <c r="A11147" t="s">
        <v>12</v>
      </c>
      <c r="B11147">
        <v>3095243</v>
      </c>
      <c r="C11147">
        <v>3095263</v>
      </c>
      <c r="D11147" t="s">
        <v>37004</v>
      </c>
      <c r="E11147" t="s">
        <v>90</v>
      </c>
      <c r="F11147" t="s">
        <v>76</v>
      </c>
      <c r="G11147" t="s">
        <v>32</v>
      </c>
      <c r="H11147">
        <v>75</v>
      </c>
      <c r="I11147" t="s">
        <v>37011</v>
      </c>
      <c r="J11147" t="s">
        <v>37012</v>
      </c>
      <c r="K11147" t="s">
        <v>37013</v>
      </c>
      <c r="L11147" t="s">
        <v>78027</v>
      </c>
    </row>
    <row r="11148" spans="1:12" x14ac:dyDescent="0.15">
      <c r="A11148" t="s">
        <v>12</v>
      </c>
      <c r="B11148">
        <v>3095218</v>
      </c>
      <c r="C11148">
        <v>3095238</v>
      </c>
      <c r="D11148" t="s">
        <v>37004</v>
      </c>
      <c r="E11148" t="s">
        <v>90</v>
      </c>
      <c r="F11148" t="s">
        <v>76</v>
      </c>
      <c r="G11148" t="s">
        <v>16</v>
      </c>
      <c r="H11148">
        <v>100</v>
      </c>
      <c r="I11148" t="s">
        <v>37014</v>
      </c>
      <c r="J11148" t="s">
        <v>37015</v>
      </c>
      <c r="K11148" t="s">
        <v>37016</v>
      </c>
      <c r="L11148" t="s">
        <v>77953</v>
      </c>
    </row>
    <row r="11149" spans="1:12" x14ac:dyDescent="0.15">
      <c r="A11149" t="s">
        <v>12</v>
      </c>
      <c r="B11149">
        <v>3096276</v>
      </c>
      <c r="C11149">
        <v>3096296</v>
      </c>
      <c r="D11149" t="s">
        <v>37017</v>
      </c>
      <c r="E11149" t="s">
        <v>90</v>
      </c>
      <c r="F11149" t="s">
        <v>76</v>
      </c>
      <c r="G11149" t="s">
        <v>32</v>
      </c>
      <c r="H11149">
        <v>1</v>
      </c>
      <c r="I11149" t="s">
        <v>37018</v>
      </c>
      <c r="J11149" t="s">
        <v>37019</v>
      </c>
      <c r="K11149" t="s">
        <v>37020</v>
      </c>
      <c r="L11149" t="s">
        <v>77917</v>
      </c>
    </row>
    <row r="11150" spans="1:12" x14ac:dyDescent="0.15">
      <c r="A11150" t="s">
        <v>12</v>
      </c>
      <c r="B11150">
        <v>3096248</v>
      </c>
      <c r="C11150">
        <v>3096268</v>
      </c>
      <c r="D11150" t="s">
        <v>37017</v>
      </c>
      <c r="E11150" t="s">
        <v>90</v>
      </c>
      <c r="F11150" t="s">
        <v>76</v>
      </c>
      <c r="G11150" t="s">
        <v>23</v>
      </c>
      <c r="H11150">
        <v>29</v>
      </c>
      <c r="I11150" t="s">
        <v>37021</v>
      </c>
      <c r="J11150" t="s">
        <v>37022</v>
      </c>
      <c r="K11150" t="s">
        <v>37023</v>
      </c>
      <c r="L11150" t="s">
        <v>77921</v>
      </c>
    </row>
    <row r="11151" spans="1:12" x14ac:dyDescent="0.15">
      <c r="A11151" t="s">
        <v>12</v>
      </c>
      <c r="B11151">
        <v>3096215</v>
      </c>
      <c r="C11151">
        <v>3096235</v>
      </c>
      <c r="D11151" t="s">
        <v>37017</v>
      </c>
      <c r="E11151" t="s">
        <v>90</v>
      </c>
      <c r="F11151" t="s">
        <v>76</v>
      </c>
      <c r="G11151" t="s">
        <v>32</v>
      </c>
      <c r="H11151">
        <v>62</v>
      </c>
      <c r="I11151" t="s">
        <v>37024</v>
      </c>
      <c r="J11151" t="s">
        <v>37025</v>
      </c>
      <c r="K11151" t="s">
        <v>37026</v>
      </c>
      <c r="L11151" t="s">
        <v>77949</v>
      </c>
    </row>
    <row r="11152" spans="1:12" x14ac:dyDescent="0.15">
      <c r="A11152" t="s">
        <v>12</v>
      </c>
      <c r="B11152">
        <v>3096194</v>
      </c>
      <c r="C11152">
        <v>3096214</v>
      </c>
      <c r="D11152" t="s">
        <v>37017</v>
      </c>
      <c r="E11152" t="s">
        <v>90</v>
      </c>
      <c r="F11152" t="s">
        <v>76</v>
      </c>
      <c r="G11152" t="s">
        <v>23</v>
      </c>
      <c r="H11152">
        <v>83</v>
      </c>
      <c r="I11152" t="s">
        <v>37027</v>
      </c>
      <c r="J11152" t="s">
        <v>37028</v>
      </c>
      <c r="K11152" t="s">
        <v>37029</v>
      </c>
      <c r="L11152" t="s">
        <v>77958</v>
      </c>
    </row>
    <row r="11153" spans="1:12" x14ac:dyDescent="0.15">
      <c r="A11153" t="s">
        <v>12</v>
      </c>
      <c r="B11153">
        <v>3097006</v>
      </c>
      <c r="C11153">
        <v>3097026</v>
      </c>
      <c r="D11153" t="s">
        <v>37030</v>
      </c>
      <c r="E11153" t="s">
        <v>90</v>
      </c>
      <c r="F11153" t="s">
        <v>15</v>
      </c>
      <c r="G11153" t="s">
        <v>16</v>
      </c>
      <c r="H11153">
        <v>22</v>
      </c>
      <c r="I11153" t="s">
        <v>37031</v>
      </c>
      <c r="J11153" t="s">
        <v>37032</v>
      </c>
      <c r="K11153" t="s">
        <v>37033</v>
      </c>
      <c r="L11153" t="s">
        <v>77948</v>
      </c>
    </row>
    <row r="11154" spans="1:12" x14ac:dyDescent="0.15">
      <c r="A11154" t="s">
        <v>12</v>
      </c>
      <c r="B11154">
        <v>3097032</v>
      </c>
      <c r="C11154">
        <v>3097052</v>
      </c>
      <c r="D11154" t="s">
        <v>37030</v>
      </c>
      <c r="E11154" t="s">
        <v>90</v>
      </c>
      <c r="F11154" t="s">
        <v>15</v>
      </c>
      <c r="G11154" t="s">
        <v>16</v>
      </c>
      <c r="H11154">
        <v>48</v>
      </c>
      <c r="I11154" t="s">
        <v>37034</v>
      </c>
      <c r="J11154" t="s">
        <v>37035</v>
      </c>
      <c r="K11154" t="s">
        <v>37036</v>
      </c>
      <c r="L11154" t="s">
        <v>78018</v>
      </c>
    </row>
    <row r="11155" spans="1:12" x14ac:dyDescent="0.15">
      <c r="A11155" t="s">
        <v>12</v>
      </c>
      <c r="B11155">
        <v>3097052</v>
      </c>
      <c r="C11155">
        <v>3097072</v>
      </c>
      <c r="D11155" t="s">
        <v>37030</v>
      </c>
      <c r="E11155" t="s">
        <v>90</v>
      </c>
      <c r="F11155" t="s">
        <v>15</v>
      </c>
      <c r="G11155" t="s">
        <v>16</v>
      </c>
      <c r="H11155">
        <v>68</v>
      </c>
      <c r="I11155" t="s">
        <v>37037</v>
      </c>
      <c r="J11155" t="s">
        <v>37038</v>
      </c>
      <c r="K11155" t="s">
        <v>37039</v>
      </c>
      <c r="L11155" t="s">
        <v>77962</v>
      </c>
    </row>
    <row r="11156" spans="1:12" x14ac:dyDescent="0.15">
      <c r="A11156" t="s">
        <v>12</v>
      </c>
      <c r="B11156">
        <v>3097102</v>
      </c>
      <c r="C11156">
        <v>3097122</v>
      </c>
      <c r="D11156" t="s">
        <v>37030</v>
      </c>
      <c r="E11156" t="s">
        <v>90</v>
      </c>
      <c r="F11156" t="s">
        <v>15</v>
      </c>
      <c r="G11156" t="s">
        <v>16</v>
      </c>
      <c r="H11156">
        <v>118</v>
      </c>
      <c r="I11156" t="s">
        <v>37040</v>
      </c>
      <c r="J11156" t="s">
        <v>37041</v>
      </c>
      <c r="K11156" t="s">
        <v>37042</v>
      </c>
      <c r="L11156" t="s">
        <v>77973</v>
      </c>
    </row>
    <row r="11157" spans="1:12" x14ac:dyDescent="0.15">
      <c r="A11157" t="s">
        <v>12</v>
      </c>
      <c r="B11157">
        <v>3099004</v>
      </c>
      <c r="C11157">
        <v>3099024</v>
      </c>
      <c r="D11157" t="s">
        <v>37043</v>
      </c>
      <c r="E11157" t="s">
        <v>90</v>
      </c>
      <c r="F11157" t="s">
        <v>15</v>
      </c>
      <c r="G11157" t="s">
        <v>23</v>
      </c>
      <c r="H11157">
        <v>8</v>
      </c>
      <c r="I11157" t="s">
        <v>37044</v>
      </c>
      <c r="J11157" t="s">
        <v>37045</v>
      </c>
      <c r="K11157" t="s">
        <v>37046</v>
      </c>
      <c r="L11157" t="s">
        <v>77955</v>
      </c>
    </row>
    <row r="11158" spans="1:12" x14ac:dyDescent="0.15">
      <c r="A11158" t="s">
        <v>12</v>
      </c>
      <c r="B11158">
        <v>3099028</v>
      </c>
      <c r="C11158">
        <v>3099048</v>
      </c>
      <c r="D11158" t="s">
        <v>37043</v>
      </c>
      <c r="E11158" t="s">
        <v>90</v>
      </c>
      <c r="F11158" t="s">
        <v>15</v>
      </c>
      <c r="G11158" t="s">
        <v>32</v>
      </c>
      <c r="H11158">
        <v>32</v>
      </c>
      <c r="I11158" t="s">
        <v>37047</v>
      </c>
      <c r="J11158" t="s">
        <v>37048</v>
      </c>
      <c r="K11158" t="s">
        <v>37049</v>
      </c>
      <c r="L11158" t="s">
        <v>77918</v>
      </c>
    </row>
    <row r="11159" spans="1:12" x14ac:dyDescent="0.15">
      <c r="A11159" t="s">
        <v>12</v>
      </c>
      <c r="B11159">
        <v>3099086</v>
      </c>
      <c r="C11159">
        <v>3099106</v>
      </c>
      <c r="D11159" t="s">
        <v>37043</v>
      </c>
      <c r="E11159" t="s">
        <v>90</v>
      </c>
      <c r="F11159" t="s">
        <v>15</v>
      </c>
      <c r="G11159" t="s">
        <v>16</v>
      </c>
      <c r="H11159">
        <v>90</v>
      </c>
      <c r="I11159" t="s">
        <v>37050</v>
      </c>
      <c r="J11159" t="s">
        <v>37051</v>
      </c>
      <c r="K11159" t="s">
        <v>37052</v>
      </c>
      <c r="L11159" t="s">
        <v>78017</v>
      </c>
    </row>
    <row r="11160" spans="1:12" x14ac:dyDescent="0.15">
      <c r="A11160" t="s">
        <v>12</v>
      </c>
      <c r="B11160">
        <v>3099138</v>
      </c>
      <c r="C11160">
        <v>3099158</v>
      </c>
      <c r="D11160" t="s">
        <v>37043</v>
      </c>
      <c r="E11160" t="s">
        <v>90</v>
      </c>
      <c r="F11160" t="s">
        <v>15</v>
      </c>
      <c r="G11160" t="s">
        <v>16</v>
      </c>
      <c r="H11160">
        <v>142</v>
      </c>
      <c r="I11160" t="s">
        <v>37053</v>
      </c>
      <c r="J11160" t="s">
        <v>37054</v>
      </c>
      <c r="K11160" t="s">
        <v>37055</v>
      </c>
      <c r="L11160" t="s">
        <v>77990</v>
      </c>
    </row>
    <row r="11161" spans="1:12" x14ac:dyDescent="0.15">
      <c r="A11161" t="s">
        <v>12</v>
      </c>
      <c r="B11161">
        <v>3100061</v>
      </c>
      <c r="C11161">
        <v>3100081</v>
      </c>
      <c r="D11161" t="s">
        <v>37056</v>
      </c>
      <c r="E11161" t="s">
        <v>90</v>
      </c>
      <c r="F11161" t="s">
        <v>15</v>
      </c>
      <c r="G11161" t="s">
        <v>16</v>
      </c>
      <c r="H11161">
        <v>49</v>
      </c>
      <c r="I11161" t="s">
        <v>37057</v>
      </c>
      <c r="J11161" t="s">
        <v>37058</v>
      </c>
      <c r="K11161" t="s">
        <v>37059</v>
      </c>
      <c r="L11161" t="s">
        <v>77913</v>
      </c>
    </row>
    <row r="11162" spans="1:12" x14ac:dyDescent="0.15">
      <c r="A11162" t="s">
        <v>12</v>
      </c>
      <c r="B11162">
        <v>3100097</v>
      </c>
      <c r="C11162">
        <v>3100117</v>
      </c>
      <c r="D11162" t="s">
        <v>37056</v>
      </c>
      <c r="E11162" t="s">
        <v>90</v>
      </c>
      <c r="F11162" t="s">
        <v>15</v>
      </c>
      <c r="G11162" t="s">
        <v>36</v>
      </c>
      <c r="H11162">
        <v>85</v>
      </c>
      <c r="I11162" t="s">
        <v>37060</v>
      </c>
      <c r="J11162" t="s">
        <v>37061</v>
      </c>
      <c r="K11162" t="s">
        <v>37062</v>
      </c>
      <c r="L11162" t="s">
        <v>77972</v>
      </c>
    </row>
    <row r="11163" spans="1:12" x14ac:dyDescent="0.15">
      <c r="A11163" t="s">
        <v>12</v>
      </c>
      <c r="B11163">
        <v>3100127</v>
      </c>
      <c r="C11163">
        <v>3100147</v>
      </c>
      <c r="D11163" t="s">
        <v>37056</v>
      </c>
      <c r="E11163" t="s">
        <v>90</v>
      </c>
      <c r="F11163" t="s">
        <v>15</v>
      </c>
      <c r="G11163" t="s">
        <v>32</v>
      </c>
      <c r="H11163">
        <v>115</v>
      </c>
      <c r="I11163" t="s">
        <v>37063</v>
      </c>
      <c r="J11163" t="s">
        <v>37064</v>
      </c>
      <c r="K11163" t="s">
        <v>37065</v>
      </c>
      <c r="L11163" t="s">
        <v>78020</v>
      </c>
    </row>
    <row r="11164" spans="1:12" x14ac:dyDescent="0.15">
      <c r="A11164" t="s">
        <v>12</v>
      </c>
      <c r="B11164">
        <v>3100147</v>
      </c>
      <c r="C11164">
        <v>3100167</v>
      </c>
      <c r="D11164" t="s">
        <v>37056</v>
      </c>
      <c r="E11164" t="s">
        <v>90</v>
      </c>
      <c r="F11164" t="s">
        <v>15</v>
      </c>
      <c r="G11164" t="s">
        <v>16</v>
      </c>
      <c r="H11164">
        <v>135</v>
      </c>
      <c r="I11164" t="s">
        <v>37066</v>
      </c>
      <c r="J11164" t="s">
        <v>37067</v>
      </c>
      <c r="K11164" t="s">
        <v>37068</v>
      </c>
      <c r="L11164" t="s">
        <v>77978</v>
      </c>
    </row>
    <row r="11165" spans="1:12" x14ac:dyDescent="0.15">
      <c r="A11165" t="s">
        <v>12</v>
      </c>
      <c r="B11165">
        <v>3101227</v>
      </c>
      <c r="C11165">
        <v>3101247</v>
      </c>
      <c r="D11165" t="s">
        <v>37069</v>
      </c>
      <c r="E11165" t="s">
        <v>90</v>
      </c>
      <c r="F11165" t="s">
        <v>15</v>
      </c>
      <c r="G11165" t="s">
        <v>32</v>
      </c>
      <c r="H11165">
        <v>21</v>
      </c>
      <c r="I11165" t="s">
        <v>37070</v>
      </c>
      <c r="J11165" t="s">
        <v>37071</v>
      </c>
      <c r="K11165" t="s">
        <v>37072</v>
      </c>
      <c r="L11165" t="s">
        <v>78022</v>
      </c>
    </row>
    <row r="11166" spans="1:12" x14ac:dyDescent="0.15">
      <c r="A11166" t="s">
        <v>12</v>
      </c>
      <c r="B11166">
        <v>3101257</v>
      </c>
      <c r="C11166">
        <v>3101277</v>
      </c>
      <c r="D11166" t="s">
        <v>37069</v>
      </c>
      <c r="E11166" t="s">
        <v>90</v>
      </c>
      <c r="F11166" t="s">
        <v>15</v>
      </c>
      <c r="G11166" t="s">
        <v>36</v>
      </c>
      <c r="H11166">
        <v>51</v>
      </c>
      <c r="I11166" t="s">
        <v>37073</v>
      </c>
      <c r="J11166" t="s">
        <v>37074</v>
      </c>
      <c r="K11166" t="s">
        <v>37075</v>
      </c>
      <c r="L11166" t="s">
        <v>78023</v>
      </c>
    </row>
    <row r="11167" spans="1:12" x14ac:dyDescent="0.15">
      <c r="A11167" t="s">
        <v>12</v>
      </c>
      <c r="B11167">
        <v>3101326</v>
      </c>
      <c r="C11167">
        <v>3101346</v>
      </c>
      <c r="D11167" t="s">
        <v>37069</v>
      </c>
      <c r="E11167" t="s">
        <v>90</v>
      </c>
      <c r="F11167" t="s">
        <v>15</v>
      </c>
      <c r="G11167" t="s">
        <v>16</v>
      </c>
      <c r="H11167">
        <v>120</v>
      </c>
      <c r="I11167" t="s">
        <v>37076</v>
      </c>
      <c r="J11167" t="s">
        <v>37077</v>
      </c>
      <c r="K11167" t="s">
        <v>37078</v>
      </c>
      <c r="L11167" t="s">
        <v>78047</v>
      </c>
    </row>
    <row r="11168" spans="1:12" x14ac:dyDescent="0.15">
      <c r="A11168" t="s">
        <v>12</v>
      </c>
      <c r="B11168">
        <v>3101367</v>
      </c>
      <c r="C11168">
        <v>3101387</v>
      </c>
      <c r="D11168" t="s">
        <v>37069</v>
      </c>
      <c r="E11168" t="s">
        <v>90</v>
      </c>
      <c r="F11168" t="s">
        <v>15</v>
      </c>
      <c r="G11168" t="s">
        <v>36</v>
      </c>
      <c r="H11168">
        <v>161</v>
      </c>
      <c r="I11168" t="s">
        <v>37079</v>
      </c>
      <c r="J11168" t="s">
        <v>37080</v>
      </c>
      <c r="K11168" t="s">
        <v>37081</v>
      </c>
      <c r="L11168" t="s">
        <v>77931</v>
      </c>
    </row>
    <row r="11169" spans="1:12" x14ac:dyDescent="0.15">
      <c r="A11169" t="s">
        <v>12</v>
      </c>
      <c r="B11169">
        <v>3101685</v>
      </c>
      <c r="C11169">
        <v>3101705</v>
      </c>
      <c r="D11169" t="s">
        <v>37082</v>
      </c>
      <c r="E11169" t="s">
        <v>90</v>
      </c>
      <c r="F11169" t="s">
        <v>15</v>
      </c>
      <c r="G11169" t="s">
        <v>16</v>
      </c>
      <c r="H11169">
        <v>16</v>
      </c>
      <c r="I11169" t="s">
        <v>37083</v>
      </c>
      <c r="J11169" t="s">
        <v>37084</v>
      </c>
      <c r="K11169" t="s">
        <v>37085</v>
      </c>
      <c r="L11169" t="s">
        <v>77905</v>
      </c>
    </row>
    <row r="11170" spans="1:12" x14ac:dyDescent="0.15">
      <c r="A11170" t="s">
        <v>12</v>
      </c>
      <c r="B11170">
        <v>3101719</v>
      </c>
      <c r="C11170">
        <v>3101739</v>
      </c>
      <c r="D11170" t="s">
        <v>37082</v>
      </c>
      <c r="E11170" t="s">
        <v>90</v>
      </c>
      <c r="F11170" t="s">
        <v>15</v>
      </c>
      <c r="G11170" t="s">
        <v>32</v>
      </c>
      <c r="H11170">
        <v>50</v>
      </c>
      <c r="I11170" t="s">
        <v>37086</v>
      </c>
      <c r="J11170" t="s">
        <v>37087</v>
      </c>
      <c r="K11170" t="s">
        <v>37088</v>
      </c>
      <c r="L11170" t="s">
        <v>77925</v>
      </c>
    </row>
    <row r="11171" spans="1:12" x14ac:dyDescent="0.15">
      <c r="A11171" t="s">
        <v>12</v>
      </c>
      <c r="B11171">
        <v>3101746</v>
      </c>
      <c r="C11171">
        <v>3101766</v>
      </c>
      <c r="D11171" t="s">
        <v>37082</v>
      </c>
      <c r="E11171" t="s">
        <v>90</v>
      </c>
      <c r="F11171" t="s">
        <v>15</v>
      </c>
      <c r="G11171" t="s">
        <v>23</v>
      </c>
      <c r="H11171">
        <v>77</v>
      </c>
      <c r="I11171" t="s">
        <v>37089</v>
      </c>
      <c r="J11171" t="s">
        <v>37090</v>
      </c>
      <c r="K11171" t="s">
        <v>37091</v>
      </c>
      <c r="L11171" t="s">
        <v>77960</v>
      </c>
    </row>
    <row r="11172" spans="1:12" x14ac:dyDescent="0.15">
      <c r="A11172" t="s">
        <v>12</v>
      </c>
      <c r="B11172">
        <v>3101812</v>
      </c>
      <c r="C11172">
        <v>3101832</v>
      </c>
      <c r="D11172" t="s">
        <v>37082</v>
      </c>
      <c r="E11172" t="s">
        <v>90</v>
      </c>
      <c r="F11172" t="s">
        <v>15</v>
      </c>
      <c r="G11172" t="s">
        <v>23</v>
      </c>
      <c r="H11172">
        <v>143</v>
      </c>
      <c r="I11172" t="s">
        <v>37092</v>
      </c>
      <c r="J11172" t="s">
        <v>37093</v>
      </c>
      <c r="K11172" t="s">
        <v>37094</v>
      </c>
      <c r="L11172" t="s">
        <v>78076</v>
      </c>
    </row>
    <row r="11173" spans="1:12" x14ac:dyDescent="0.15">
      <c r="A11173" t="s">
        <v>12</v>
      </c>
      <c r="B11173">
        <v>3103728</v>
      </c>
      <c r="C11173">
        <v>3103748</v>
      </c>
      <c r="D11173" t="s">
        <v>37095</v>
      </c>
      <c r="E11173" t="s">
        <v>90</v>
      </c>
      <c r="F11173" t="s">
        <v>15</v>
      </c>
      <c r="G11173" t="s">
        <v>23</v>
      </c>
      <c r="H11173">
        <v>77</v>
      </c>
      <c r="I11173" t="s">
        <v>37096</v>
      </c>
      <c r="J11173" t="s">
        <v>37097</v>
      </c>
      <c r="K11173" t="s">
        <v>37098</v>
      </c>
      <c r="L11173" t="s">
        <v>77960</v>
      </c>
    </row>
    <row r="11174" spans="1:12" x14ac:dyDescent="0.15">
      <c r="A11174" t="s">
        <v>12</v>
      </c>
      <c r="B11174">
        <v>3103756</v>
      </c>
      <c r="C11174">
        <v>3103776</v>
      </c>
      <c r="D11174" t="s">
        <v>37095</v>
      </c>
      <c r="E11174" t="s">
        <v>90</v>
      </c>
      <c r="F11174" t="s">
        <v>15</v>
      </c>
      <c r="G11174" t="s">
        <v>16</v>
      </c>
      <c r="H11174">
        <v>105</v>
      </c>
      <c r="I11174" t="s">
        <v>37099</v>
      </c>
      <c r="J11174" t="s">
        <v>37100</v>
      </c>
      <c r="K11174" t="s">
        <v>37101</v>
      </c>
      <c r="L11174" t="s">
        <v>78028</v>
      </c>
    </row>
    <row r="11175" spans="1:12" x14ac:dyDescent="0.15">
      <c r="A11175" t="s">
        <v>12</v>
      </c>
      <c r="B11175">
        <v>3103784</v>
      </c>
      <c r="C11175">
        <v>3103804</v>
      </c>
      <c r="D11175" t="s">
        <v>37095</v>
      </c>
      <c r="E11175" t="s">
        <v>90</v>
      </c>
      <c r="F11175" t="s">
        <v>15</v>
      </c>
      <c r="G11175" t="s">
        <v>16</v>
      </c>
      <c r="H11175">
        <v>133</v>
      </c>
      <c r="I11175" t="s">
        <v>37102</v>
      </c>
      <c r="J11175" t="s">
        <v>37103</v>
      </c>
      <c r="K11175" t="s">
        <v>37104</v>
      </c>
      <c r="L11175" t="s">
        <v>77995</v>
      </c>
    </row>
    <row r="11176" spans="1:12" x14ac:dyDescent="0.15">
      <c r="A11176" t="s">
        <v>12</v>
      </c>
      <c r="B11176">
        <v>3103821</v>
      </c>
      <c r="C11176">
        <v>3103841</v>
      </c>
      <c r="D11176" t="s">
        <v>37095</v>
      </c>
      <c r="E11176" t="s">
        <v>90</v>
      </c>
      <c r="F11176" t="s">
        <v>15</v>
      </c>
      <c r="G11176" t="s">
        <v>32</v>
      </c>
      <c r="H11176">
        <v>170</v>
      </c>
      <c r="I11176" t="s">
        <v>37105</v>
      </c>
      <c r="J11176" t="s">
        <v>37106</v>
      </c>
      <c r="K11176" t="s">
        <v>37107</v>
      </c>
      <c r="L11176" t="s">
        <v>78040</v>
      </c>
    </row>
    <row r="11177" spans="1:12" x14ac:dyDescent="0.15">
      <c r="A11177" t="s">
        <v>12</v>
      </c>
      <c r="B11177">
        <v>3104581</v>
      </c>
      <c r="C11177">
        <v>3104601</v>
      </c>
      <c r="D11177" t="s">
        <v>37108</v>
      </c>
      <c r="E11177" t="s">
        <v>90</v>
      </c>
      <c r="F11177" t="s">
        <v>76</v>
      </c>
      <c r="G11177" t="s">
        <v>32</v>
      </c>
      <c r="H11177">
        <v>1</v>
      </c>
      <c r="I11177" t="s">
        <v>37109</v>
      </c>
      <c r="J11177" t="s">
        <v>37110</v>
      </c>
      <c r="K11177" t="s">
        <v>37111</v>
      </c>
      <c r="L11177" t="s">
        <v>77917</v>
      </c>
    </row>
    <row r="11178" spans="1:12" x14ac:dyDescent="0.15">
      <c r="A11178" t="s">
        <v>12</v>
      </c>
      <c r="B11178">
        <v>3104533</v>
      </c>
      <c r="C11178">
        <v>3104553</v>
      </c>
      <c r="D11178" t="s">
        <v>37108</v>
      </c>
      <c r="E11178" t="s">
        <v>90</v>
      </c>
      <c r="F11178" t="s">
        <v>76</v>
      </c>
      <c r="G11178" t="s">
        <v>16</v>
      </c>
      <c r="H11178">
        <v>49</v>
      </c>
      <c r="I11178" t="s">
        <v>37112</v>
      </c>
      <c r="J11178" t="s">
        <v>37113</v>
      </c>
      <c r="K11178" t="s">
        <v>37114</v>
      </c>
      <c r="L11178" t="s">
        <v>77913</v>
      </c>
    </row>
    <row r="11179" spans="1:12" x14ac:dyDescent="0.15">
      <c r="A11179" t="s">
        <v>12</v>
      </c>
      <c r="B11179">
        <v>3104508</v>
      </c>
      <c r="C11179">
        <v>3104528</v>
      </c>
      <c r="D11179" t="s">
        <v>37108</v>
      </c>
      <c r="E11179" t="s">
        <v>90</v>
      </c>
      <c r="F11179" t="s">
        <v>76</v>
      </c>
      <c r="G11179" t="s">
        <v>23</v>
      </c>
      <c r="H11179">
        <v>74</v>
      </c>
      <c r="I11179" t="s">
        <v>37115</v>
      </c>
      <c r="J11179" t="s">
        <v>37116</v>
      </c>
      <c r="K11179" t="s">
        <v>37117</v>
      </c>
      <c r="L11179" t="s">
        <v>78005</v>
      </c>
    </row>
    <row r="11180" spans="1:12" x14ac:dyDescent="0.15">
      <c r="A11180" t="s">
        <v>12</v>
      </c>
      <c r="B11180">
        <v>3104472</v>
      </c>
      <c r="C11180">
        <v>3104492</v>
      </c>
      <c r="D11180" t="s">
        <v>37108</v>
      </c>
      <c r="E11180" t="s">
        <v>90</v>
      </c>
      <c r="F11180" t="s">
        <v>76</v>
      </c>
      <c r="G11180" t="s">
        <v>23</v>
      </c>
      <c r="H11180">
        <v>110</v>
      </c>
      <c r="I11180" t="s">
        <v>37118</v>
      </c>
      <c r="J11180" t="s">
        <v>37119</v>
      </c>
      <c r="K11180" t="s">
        <v>37120</v>
      </c>
      <c r="L11180" t="s">
        <v>78030</v>
      </c>
    </row>
    <row r="11181" spans="1:12" x14ac:dyDescent="0.15">
      <c r="A11181" t="s">
        <v>12</v>
      </c>
      <c r="B11181">
        <v>3105611</v>
      </c>
      <c r="C11181">
        <v>3105631</v>
      </c>
      <c r="D11181" t="s">
        <v>37121</v>
      </c>
      <c r="E11181" t="s">
        <v>90</v>
      </c>
      <c r="F11181" t="s">
        <v>76</v>
      </c>
      <c r="G11181" t="s">
        <v>16</v>
      </c>
      <c r="H11181">
        <v>0</v>
      </c>
      <c r="I11181" t="s">
        <v>37122</v>
      </c>
      <c r="J11181" t="s">
        <v>37123</v>
      </c>
      <c r="K11181" t="s">
        <v>37124</v>
      </c>
      <c r="L11181" t="s">
        <v>77980</v>
      </c>
    </row>
    <row r="11182" spans="1:12" x14ac:dyDescent="0.15">
      <c r="A11182" t="s">
        <v>12</v>
      </c>
      <c r="B11182">
        <v>3105580</v>
      </c>
      <c r="C11182">
        <v>3105600</v>
      </c>
      <c r="D11182" t="s">
        <v>37121</v>
      </c>
      <c r="E11182" t="s">
        <v>90</v>
      </c>
      <c r="F11182" t="s">
        <v>76</v>
      </c>
      <c r="G11182" t="s">
        <v>23</v>
      </c>
      <c r="H11182">
        <v>31</v>
      </c>
      <c r="I11182" t="s">
        <v>37125</v>
      </c>
      <c r="J11182" t="s">
        <v>37126</v>
      </c>
      <c r="K11182" t="s">
        <v>37127</v>
      </c>
      <c r="L11182" t="s">
        <v>77910</v>
      </c>
    </row>
    <row r="11183" spans="1:12" x14ac:dyDescent="0.15">
      <c r="A11183" t="s">
        <v>12</v>
      </c>
      <c r="B11183">
        <v>3105520</v>
      </c>
      <c r="C11183">
        <v>3105540</v>
      </c>
      <c r="D11183" t="s">
        <v>37121</v>
      </c>
      <c r="E11183" t="s">
        <v>90</v>
      </c>
      <c r="F11183" t="s">
        <v>76</v>
      </c>
      <c r="G11183" t="s">
        <v>32</v>
      </c>
      <c r="H11183">
        <v>91</v>
      </c>
      <c r="I11183" t="s">
        <v>37128</v>
      </c>
      <c r="J11183" t="s">
        <v>37129</v>
      </c>
      <c r="K11183" t="s">
        <v>37130</v>
      </c>
      <c r="L11183" t="s">
        <v>77907</v>
      </c>
    </row>
    <row r="11184" spans="1:12" x14ac:dyDescent="0.15">
      <c r="A11184" t="s">
        <v>12</v>
      </c>
      <c r="B11184">
        <v>3105434</v>
      </c>
      <c r="C11184">
        <v>3105454</v>
      </c>
      <c r="D11184" t="s">
        <v>37121</v>
      </c>
      <c r="E11184" t="s">
        <v>90</v>
      </c>
      <c r="F11184" t="s">
        <v>76</v>
      </c>
      <c r="G11184" t="s">
        <v>16</v>
      </c>
      <c r="H11184">
        <v>177</v>
      </c>
      <c r="I11184" t="s">
        <v>37131</v>
      </c>
      <c r="J11184" t="s">
        <v>37132</v>
      </c>
      <c r="K11184" t="s">
        <v>37133</v>
      </c>
      <c r="L11184" t="s">
        <v>78108</v>
      </c>
    </row>
    <row r="11185" spans="1:12" x14ac:dyDescent="0.15">
      <c r="A11185" t="s">
        <v>12</v>
      </c>
      <c r="B11185">
        <v>3105904</v>
      </c>
      <c r="C11185">
        <v>3105924</v>
      </c>
      <c r="D11185" t="s">
        <v>37134</v>
      </c>
      <c r="E11185" t="s">
        <v>90</v>
      </c>
      <c r="F11185" t="s">
        <v>76</v>
      </c>
      <c r="G11185" t="s">
        <v>32</v>
      </c>
      <c r="H11185">
        <v>44</v>
      </c>
      <c r="I11185" t="s">
        <v>37135</v>
      </c>
      <c r="J11185" t="s">
        <v>37136</v>
      </c>
      <c r="K11185" t="s">
        <v>37137</v>
      </c>
      <c r="L11185" t="s">
        <v>78016</v>
      </c>
    </row>
    <row r="11186" spans="1:12" x14ac:dyDescent="0.15">
      <c r="A11186" t="s">
        <v>12</v>
      </c>
      <c r="B11186">
        <v>3105880</v>
      </c>
      <c r="C11186">
        <v>3105900</v>
      </c>
      <c r="D11186" t="s">
        <v>37134</v>
      </c>
      <c r="E11186" t="s">
        <v>90</v>
      </c>
      <c r="F11186" t="s">
        <v>76</v>
      </c>
      <c r="G11186" t="s">
        <v>16</v>
      </c>
      <c r="H11186">
        <v>68</v>
      </c>
      <c r="I11186" t="s">
        <v>37138</v>
      </c>
      <c r="J11186" t="s">
        <v>37139</v>
      </c>
      <c r="K11186" t="s">
        <v>37140</v>
      </c>
      <c r="L11186" t="s">
        <v>77962</v>
      </c>
    </row>
    <row r="11187" spans="1:12" x14ac:dyDescent="0.15">
      <c r="A11187" t="s">
        <v>12</v>
      </c>
      <c r="B11187">
        <v>3105844</v>
      </c>
      <c r="C11187">
        <v>3105864</v>
      </c>
      <c r="D11187" t="s">
        <v>37134</v>
      </c>
      <c r="E11187" t="s">
        <v>90</v>
      </c>
      <c r="F11187" t="s">
        <v>76</v>
      </c>
      <c r="G11187" t="s">
        <v>32</v>
      </c>
      <c r="H11187">
        <v>104</v>
      </c>
      <c r="I11187" t="s">
        <v>37141</v>
      </c>
      <c r="J11187" t="s">
        <v>37142</v>
      </c>
      <c r="K11187" t="s">
        <v>37143</v>
      </c>
      <c r="L11187" t="s">
        <v>77963</v>
      </c>
    </row>
    <row r="11188" spans="1:12" x14ac:dyDescent="0.15">
      <c r="A11188" t="s">
        <v>12</v>
      </c>
      <c r="B11188">
        <v>3105809</v>
      </c>
      <c r="C11188">
        <v>3105829</v>
      </c>
      <c r="D11188" t="s">
        <v>37134</v>
      </c>
      <c r="E11188" t="s">
        <v>90</v>
      </c>
      <c r="F11188" t="s">
        <v>76</v>
      </c>
      <c r="G11188" t="s">
        <v>36</v>
      </c>
      <c r="H11188">
        <v>139</v>
      </c>
      <c r="I11188" t="s">
        <v>37144</v>
      </c>
      <c r="J11188" t="s">
        <v>37145</v>
      </c>
      <c r="K11188" t="s">
        <v>37146</v>
      </c>
      <c r="L11188" t="s">
        <v>78029</v>
      </c>
    </row>
    <row r="11189" spans="1:12" x14ac:dyDescent="0.15">
      <c r="A11189" t="s">
        <v>12</v>
      </c>
      <c r="B11189">
        <v>3106056</v>
      </c>
      <c r="C11189">
        <v>3106076</v>
      </c>
      <c r="D11189" t="s">
        <v>37147</v>
      </c>
      <c r="E11189" t="s">
        <v>90</v>
      </c>
      <c r="F11189" t="s">
        <v>15</v>
      </c>
      <c r="G11189" t="s">
        <v>36</v>
      </c>
      <c r="H11189">
        <v>25</v>
      </c>
      <c r="I11189" t="s">
        <v>37148</v>
      </c>
      <c r="J11189" t="s">
        <v>37149</v>
      </c>
      <c r="K11189" t="s">
        <v>37150</v>
      </c>
      <c r="L11189" t="s">
        <v>78012</v>
      </c>
    </row>
    <row r="11190" spans="1:12" x14ac:dyDescent="0.15">
      <c r="A11190" t="s">
        <v>12</v>
      </c>
      <c r="B11190">
        <v>3106086</v>
      </c>
      <c r="C11190">
        <v>3106106</v>
      </c>
      <c r="D11190" t="s">
        <v>37147</v>
      </c>
      <c r="E11190" t="s">
        <v>90</v>
      </c>
      <c r="F11190" t="s">
        <v>15</v>
      </c>
      <c r="G11190" t="s">
        <v>36</v>
      </c>
      <c r="H11190">
        <v>55</v>
      </c>
      <c r="I11190" t="s">
        <v>37151</v>
      </c>
      <c r="J11190" t="s">
        <v>37152</v>
      </c>
      <c r="K11190" t="s">
        <v>37153</v>
      </c>
      <c r="L11190" t="s">
        <v>77992</v>
      </c>
    </row>
    <row r="11191" spans="1:12" x14ac:dyDescent="0.15">
      <c r="A11191" t="s">
        <v>12</v>
      </c>
      <c r="B11191">
        <v>3106128</v>
      </c>
      <c r="C11191">
        <v>3106148</v>
      </c>
      <c r="D11191" t="s">
        <v>37147</v>
      </c>
      <c r="E11191" t="s">
        <v>90</v>
      </c>
      <c r="F11191" t="s">
        <v>15</v>
      </c>
      <c r="G11191" t="s">
        <v>36</v>
      </c>
      <c r="H11191">
        <v>97</v>
      </c>
      <c r="I11191" t="s">
        <v>37154</v>
      </c>
      <c r="J11191" t="s">
        <v>37155</v>
      </c>
      <c r="K11191" t="s">
        <v>37156</v>
      </c>
      <c r="L11191" t="s">
        <v>78010</v>
      </c>
    </row>
    <row r="11192" spans="1:12" x14ac:dyDescent="0.15">
      <c r="A11192" t="s">
        <v>12</v>
      </c>
      <c r="B11192">
        <v>3106163</v>
      </c>
      <c r="C11192">
        <v>3106183</v>
      </c>
      <c r="D11192" t="s">
        <v>37147</v>
      </c>
      <c r="E11192" t="s">
        <v>90</v>
      </c>
      <c r="F11192" t="s">
        <v>15</v>
      </c>
      <c r="G11192" t="s">
        <v>16</v>
      </c>
      <c r="H11192">
        <v>132</v>
      </c>
      <c r="I11192" t="s">
        <v>37157</v>
      </c>
      <c r="J11192" t="s">
        <v>37158</v>
      </c>
      <c r="K11192" t="s">
        <v>37159</v>
      </c>
      <c r="L11192" t="s">
        <v>77938</v>
      </c>
    </row>
    <row r="11193" spans="1:12" x14ac:dyDescent="0.15">
      <c r="A11193" t="s">
        <v>12</v>
      </c>
      <c r="B11193">
        <v>3108401</v>
      </c>
      <c r="C11193">
        <v>3108421</v>
      </c>
      <c r="D11193" t="s">
        <v>37160</v>
      </c>
      <c r="E11193" t="s">
        <v>90</v>
      </c>
      <c r="F11193" t="s">
        <v>15</v>
      </c>
      <c r="G11193" t="s">
        <v>16</v>
      </c>
      <c r="H11193">
        <v>0</v>
      </c>
      <c r="I11193" t="s">
        <v>37161</v>
      </c>
      <c r="J11193" t="s">
        <v>37162</v>
      </c>
      <c r="K11193" t="s">
        <v>37163</v>
      </c>
      <c r="L11193" t="s">
        <v>77980</v>
      </c>
    </row>
    <row r="11194" spans="1:12" x14ac:dyDescent="0.15">
      <c r="A11194" t="s">
        <v>12</v>
      </c>
      <c r="B11194">
        <v>3108438</v>
      </c>
      <c r="C11194">
        <v>3108458</v>
      </c>
      <c r="D11194" t="s">
        <v>37160</v>
      </c>
      <c r="E11194" t="s">
        <v>90</v>
      </c>
      <c r="F11194" t="s">
        <v>15</v>
      </c>
      <c r="G11194" t="s">
        <v>32</v>
      </c>
      <c r="H11194">
        <v>37</v>
      </c>
      <c r="I11194" t="s">
        <v>37164</v>
      </c>
      <c r="J11194" t="s">
        <v>37165</v>
      </c>
      <c r="K11194" t="s">
        <v>37166</v>
      </c>
      <c r="L11194" t="s">
        <v>77906</v>
      </c>
    </row>
    <row r="11195" spans="1:12" x14ac:dyDescent="0.15">
      <c r="A11195" t="s">
        <v>12</v>
      </c>
      <c r="B11195">
        <v>3108478</v>
      </c>
      <c r="C11195">
        <v>3108498</v>
      </c>
      <c r="D11195" t="s">
        <v>37160</v>
      </c>
      <c r="E11195" t="s">
        <v>90</v>
      </c>
      <c r="F11195" t="s">
        <v>15</v>
      </c>
      <c r="G11195" t="s">
        <v>23</v>
      </c>
      <c r="H11195">
        <v>77</v>
      </c>
      <c r="I11195" t="s">
        <v>37167</v>
      </c>
      <c r="J11195" t="s">
        <v>37168</v>
      </c>
      <c r="K11195" t="s">
        <v>37169</v>
      </c>
      <c r="L11195" t="s">
        <v>77960</v>
      </c>
    </row>
    <row r="11196" spans="1:12" x14ac:dyDescent="0.15">
      <c r="A11196" t="s">
        <v>12</v>
      </c>
      <c r="B11196">
        <v>3108498</v>
      </c>
      <c r="C11196">
        <v>3108518</v>
      </c>
      <c r="D11196" t="s">
        <v>37160</v>
      </c>
      <c r="E11196" t="s">
        <v>90</v>
      </c>
      <c r="F11196" t="s">
        <v>15</v>
      </c>
      <c r="G11196" t="s">
        <v>36</v>
      </c>
      <c r="H11196">
        <v>97</v>
      </c>
      <c r="I11196" t="s">
        <v>37170</v>
      </c>
      <c r="J11196" t="s">
        <v>37171</v>
      </c>
      <c r="K11196" t="s">
        <v>37172</v>
      </c>
      <c r="L11196" t="s">
        <v>78010</v>
      </c>
    </row>
    <row r="11197" spans="1:12" x14ac:dyDescent="0.15">
      <c r="A11197" t="s">
        <v>12</v>
      </c>
      <c r="B11197">
        <v>3109667</v>
      </c>
      <c r="C11197">
        <v>3109687</v>
      </c>
      <c r="D11197" t="s">
        <v>37173</v>
      </c>
      <c r="E11197" t="s">
        <v>90</v>
      </c>
      <c r="F11197" t="s">
        <v>76</v>
      </c>
      <c r="G11197" t="s">
        <v>32</v>
      </c>
      <c r="H11197">
        <v>1</v>
      </c>
      <c r="I11197" t="s">
        <v>37174</v>
      </c>
      <c r="J11197" t="s">
        <v>37175</v>
      </c>
      <c r="K11197" t="s">
        <v>37176</v>
      </c>
      <c r="L11197" t="s">
        <v>77917</v>
      </c>
    </row>
    <row r="11198" spans="1:12" x14ac:dyDescent="0.15">
      <c r="A11198" t="s">
        <v>12</v>
      </c>
      <c r="B11198">
        <v>3109622</v>
      </c>
      <c r="C11198">
        <v>3109642</v>
      </c>
      <c r="D11198" t="s">
        <v>37173</v>
      </c>
      <c r="E11198" t="s">
        <v>90</v>
      </c>
      <c r="F11198" t="s">
        <v>76</v>
      </c>
      <c r="G11198" t="s">
        <v>36</v>
      </c>
      <c r="H11198">
        <v>46</v>
      </c>
      <c r="I11198" t="s">
        <v>37177</v>
      </c>
      <c r="J11198" t="s">
        <v>37178</v>
      </c>
      <c r="K11198" t="s">
        <v>37179</v>
      </c>
      <c r="L11198" t="s">
        <v>78004</v>
      </c>
    </row>
    <row r="11199" spans="1:12" x14ac:dyDescent="0.15">
      <c r="A11199" t="s">
        <v>12</v>
      </c>
      <c r="B11199">
        <v>3109601</v>
      </c>
      <c r="C11199">
        <v>3109621</v>
      </c>
      <c r="D11199" t="s">
        <v>37173</v>
      </c>
      <c r="E11199" t="s">
        <v>90</v>
      </c>
      <c r="F11199" t="s">
        <v>76</v>
      </c>
      <c r="G11199" t="s">
        <v>36</v>
      </c>
      <c r="H11199">
        <v>67</v>
      </c>
      <c r="I11199" t="s">
        <v>37180</v>
      </c>
      <c r="J11199" t="s">
        <v>37181</v>
      </c>
      <c r="K11199" t="s">
        <v>37182</v>
      </c>
      <c r="L11199" t="s">
        <v>77981</v>
      </c>
    </row>
    <row r="11200" spans="1:12" x14ac:dyDescent="0.15">
      <c r="A11200" t="s">
        <v>12</v>
      </c>
      <c r="B11200">
        <v>3109579</v>
      </c>
      <c r="C11200">
        <v>3109599</v>
      </c>
      <c r="D11200" t="s">
        <v>37173</v>
      </c>
      <c r="E11200" t="s">
        <v>90</v>
      </c>
      <c r="F11200" t="s">
        <v>76</v>
      </c>
      <c r="G11200" t="s">
        <v>23</v>
      </c>
      <c r="H11200">
        <v>89</v>
      </c>
      <c r="I11200" t="s">
        <v>37183</v>
      </c>
      <c r="J11200" t="s">
        <v>37184</v>
      </c>
      <c r="K11200" t="s">
        <v>37185</v>
      </c>
      <c r="L11200" t="s">
        <v>77964</v>
      </c>
    </row>
    <row r="11201" spans="1:12" x14ac:dyDescent="0.15">
      <c r="A11201" t="s">
        <v>12</v>
      </c>
      <c r="B11201">
        <v>3109959</v>
      </c>
      <c r="C11201">
        <v>3109979</v>
      </c>
      <c r="D11201" t="s">
        <v>37186</v>
      </c>
      <c r="E11201" t="s">
        <v>90</v>
      </c>
      <c r="F11201" t="s">
        <v>15</v>
      </c>
      <c r="G11201" t="s">
        <v>23</v>
      </c>
      <c r="H11201">
        <v>10</v>
      </c>
      <c r="I11201" t="s">
        <v>37187</v>
      </c>
      <c r="J11201" t="s">
        <v>37188</v>
      </c>
      <c r="K11201" t="s">
        <v>37189</v>
      </c>
      <c r="L11201" t="s">
        <v>78001</v>
      </c>
    </row>
    <row r="11202" spans="1:12" x14ac:dyDescent="0.15">
      <c r="A11202" t="s">
        <v>12</v>
      </c>
      <c r="B11202">
        <v>3110050</v>
      </c>
      <c r="C11202">
        <v>3110070</v>
      </c>
      <c r="D11202" t="s">
        <v>37186</v>
      </c>
      <c r="E11202" t="s">
        <v>90</v>
      </c>
      <c r="F11202" t="s">
        <v>15</v>
      </c>
      <c r="G11202" t="s">
        <v>23</v>
      </c>
      <c r="H11202">
        <v>101</v>
      </c>
      <c r="I11202" t="s">
        <v>37190</v>
      </c>
      <c r="J11202" t="s">
        <v>37191</v>
      </c>
      <c r="K11202" t="s">
        <v>37192</v>
      </c>
      <c r="L11202" t="s">
        <v>77997</v>
      </c>
    </row>
    <row r="11203" spans="1:12" x14ac:dyDescent="0.15">
      <c r="A11203" t="s">
        <v>12</v>
      </c>
      <c r="B11203">
        <v>3110087</v>
      </c>
      <c r="C11203">
        <v>3110107</v>
      </c>
      <c r="D11203" t="s">
        <v>37186</v>
      </c>
      <c r="E11203" t="s">
        <v>90</v>
      </c>
      <c r="F11203" t="s">
        <v>15</v>
      </c>
      <c r="G11203" t="s">
        <v>36</v>
      </c>
      <c r="H11203">
        <v>138</v>
      </c>
      <c r="I11203" t="s">
        <v>37193</v>
      </c>
      <c r="J11203" t="s">
        <v>37194</v>
      </c>
      <c r="K11203" t="s">
        <v>37195</v>
      </c>
      <c r="L11203" t="s">
        <v>78064</v>
      </c>
    </row>
    <row r="11204" spans="1:12" x14ac:dyDescent="0.15">
      <c r="A11204" t="s">
        <v>12</v>
      </c>
      <c r="B11204">
        <v>3110107</v>
      </c>
      <c r="C11204">
        <v>3110127</v>
      </c>
      <c r="D11204" t="s">
        <v>37186</v>
      </c>
      <c r="E11204" t="s">
        <v>90</v>
      </c>
      <c r="F11204" t="s">
        <v>15</v>
      </c>
      <c r="G11204" t="s">
        <v>16</v>
      </c>
      <c r="H11204">
        <v>158</v>
      </c>
      <c r="I11204" t="s">
        <v>37196</v>
      </c>
      <c r="J11204" t="s">
        <v>37197</v>
      </c>
      <c r="K11204" t="s">
        <v>37198</v>
      </c>
      <c r="L11204" t="s">
        <v>78070</v>
      </c>
    </row>
    <row r="11205" spans="1:12" x14ac:dyDescent="0.15">
      <c r="A11205" t="s">
        <v>12</v>
      </c>
      <c r="B11205">
        <v>3110951</v>
      </c>
      <c r="C11205">
        <v>3110971</v>
      </c>
      <c r="D11205" t="s">
        <v>37199</v>
      </c>
      <c r="E11205" t="s">
        <v>90</v>
      </c>
      <c r="F11205" t="s">
        <v>15</v>
      </c>
      <c r="G11205" t="s">
        <v>32</v>
      </c>
      <c r="H11205">
        <v>1</v>
      </c>
      <c r="I11205" t="s">
        <v>37200</v>
      </c>
      <c r="J11205" t="s">
        <v>37201</v>
      </c>
      <c r="K11205" t="s">
        <v>37202</v>
      </c>
      <c r="L11205" t="s">
        <v>77917</v>
      </c>
    </row>
    <row r="11206" spans="1:12" x14ac:dyDescent="0.15">
      <c r="A11206" t="s">
        <v>12</v>
      </c>
      <c r="B11206">
        <v>3110972</v>
      </c>
      <c r="C11206">
        <v>3110992</v>
      </c>
      <c r="D11206" t="s">
        <v>37199</v>
      </c>
      <c r="E11206" t="s">
        <v>90</v>
      </c>
      <c r="F11206" t="s">
        <v>15</v>
      </c>
      <c r="G11206" t="s">
        <v>32</v>
      </c>
      <c r="H11206">
        <v>22</v>
      </c>
      <c r="I11206" t="s">
        <v>37203</v>
      </c>
      <c r="J11206" t="s">
        <v>37204</v>
      </c>
      <c r="K11206" t="s">
        <v>37205</v>
      </c>
      <c r="L11206" t="s">
        <v>77948</v>
      </c>
    </row>
    <row r="11207" spans="1:12" x14ac:dyDescent="0.15">
      <c r="A11207" t="s">
        <v>12</v>
      </c>
      <c r="B11207">
        <v>3110992</v>
      </c>
      <c r="C11207">
        <v>3111012</v>
      </c>
      <c r="D11207" t="s">
        <v>37199</v>
      </c>
      <c r="E11207" t="s">
        <v>90</v>
      </c>
      <c r="F11207" t="s">
        <v>15</v>
      </c>
      <c r="G11207" t="s">
        <v>36</v>
      </c>
      <c r="H11207">
        <v>42</v>
      </c>
      <c r="I11207" t="s">
        <v>37206</v>
      </c>
      <c r="J11207" t="s">
        <v>37207</v>
      </c>
      <c r="K11207" t="s">
        <v>37208</v>
      </c>
      <c r="L11207" t="s">
        <v>77945</v>
      </c>
    </row>
    <row r="11208" spans="1:12" x14ac:dyDescent="0.15">
      <c r="A11208" t="s">
        <v>12</v>
      </c>
      <c r="B11208">
        <v>3111016</v>
      </c>
      <c r="C11208">
        <v>3111036</v>
      </c>
      <c r="D11208" t="s">
        <v>37199</v>
      </c>
      <c r="E11208" t="s">
        <v>90</v>
      </c>
      <c r="F11208" t="s">
        <v>15</v>
      </c>
      <c r="G11208" t="s">
        <v>32</v>
      </c>
      <c r="H11208">
        <v>66</v>
      </c>
      <c r="I11208" t="s">
        <v>37209</v>
      </c>
      <c r="J11208" t="s">
        <v>37210</v>
      </c>
      <c r="K11208" t="s">
        <v>37211</v>
      </c>
      <c r="L11208" t="s">
        <v>77928</v>
      </c>
    </row>
    <row r="11209" spans="1:12" x14ac:dyDescent="0.15">
      <c r="A11209" t="s">
        <v>12</v>
      </c>
      <c r="B11209">
        <v>3111977</v>
      </c>
      <c r="C11209">
        <v>3111997</v>
      </c>
      <c r="D11209" t="s">
        <v>37212</v>
      </c>
      <c r="E11209" t="s">
        <v>37213</v>
      </c>
      <c r="F11209" t="s">
        <v>76</v>
      </c>
      <c r="G11209" t="s">
        <v>32</v>
      </c>
      <c r="H11209">
        <v>1</v>
      </c>
      <c r="I11209" t="s">
        <v>37214</v>
      </c>
      <c r="J11209" t="s">
        <v>37215</v>
      </c>
      <c r="K11209" t="s">
        <v>37216</v>
      </c>
      <c r="L11209" t="s">
        <v>77917</v>
      </c>
    </row>
    <row r="11210" spans="1:12" x14ac:dyDescent="0.15">
      <c r="A11210" t="s">
        <v>12</v>
      </c>
      <c r="B11210">
        <v>3111956</v>
      </c>
      <c r="C11210">
        <v>3111976</v>
      </c>
      <c r="D11210" t="s">
        <v>37212</v>
      </c>
      <c r="E11210" t="s">
        <v>37213</v>
      </c>
      <c r="F11210" t="s">
        <v>76</v>
      </c>
      <c r="G11210" t="s">
        <v>36</v>
      </c>
      <c r="H11210">
        <v>22</v>
      </c>
      <c r="I11210" t="s">
        <v>37217</v>
      </c>
      <c r="J11210" t="s">
        <v>37218</v>
      </c>
      <c r="K11210" t="s">
        <v>37219</v>
      </c>
      <c r="L11210" t="s">
        <v>77948</v>
      </c>
    </row>
    <row r="11211" spans="1:12" x14ac:dyDescent="0.15">
      <c r="A11211" t="s">
        <v>12</v>
      </c>
      <c r="B11211">
        <v>3111934</v>
      </c>
      <c r="C11211">
        <v>3111954</v>
      </c>
      <c r="D11211" t="s">
        <v>37212</v>
      </c>
      <c r="E11211" t="s">
        <v>37213</v>
      </c>
      <c r="F11211" t="s">
        <v>76</v>
      </c>
      <c r="G11211" t="s">
        <v>23</v>
      </c>
      <c r="H11211">
        <v>44</v>
      </c>
      <c r="I11211" t="s">
        <v>37220</v>
      </c>
      <c r="J11211" t="s">
        <v>37221</v>
      </c>
      <c r="K11211" t="s">
        <v>37222</v>
      </c>
      <c r="L11211" t="s">
        <v>78016</v>
      </c>
    </row>
    <row r="11212" spans="1:12" x14ac:dyDescent="0.15">
      <c r="A11212" t="s">
        <v>12</v>
      </c>
      <c r="B11212">
        <v>3111913</v>
      </c>
      <c r="C11212">
        <v>3111933</v>
      </c>
      <c r="D11212" t="s">
        <v>37212</v>
      </c>
      <c r="E11212" t="s">
        <v>37213</v>
      </c>
      <c r="F11212" t="s">
        <v>76</v>
      </c>
      <c r="G11212" t="s">
        <v>16</v>
      </c>
      <c r="H11212">
        <v>65</v>
      </c>
      <c r="I11212" t="s">
        <v>37223</v>
      </c>
      <c r="J11212" t="s">
        <v>37224</v>
      </c>
      <c r="K11212" t="s">
        <v>37225</v>
      </c>
      <c r="L11212" t="s">
        <v>78042</v>
      </c>
    </row>
    <row r="11213" spans="1:12" x14ac:dyDescent="0.15">
      <c r="A11213" t="s">
        <v>12</v>
      </c>
      <c r="B11213">
        <v>3112649</v>
      </c>
      <c r="C11213">
        <v>3112669</v>
      </c>
      <c r="D11213" t="s">
        <v>37226</v>
      </c>
      <c r="E11213" t="s">
        <v>37227</v>
      </c>
      <c r="F11213" t="s">
        <v>15</v>
      </c>
      <c r="G11213" t="s">
        <v>36</v>
      </c>
      <c r="H11213">
        <v>8</v>
      </c>
      <c r="I11213" t="s">
        <v>37228</v>
      </c>
      <c r="J11213" t="s">
        <v>37229</v>
      </c>
      <c r="K11213" t="s">
        <v>37230</v>
      </c>
      <c r="L11213" t="s">
        <v>77955</v>
      </c>
    </row>
    <row r="11214" spans="1:12" x14ac:dyDescent="0.15">
      <c r="A11214" t="s">
        <v>12</v>
      </c>
      <c r="B11214">
        <v>3112676</v>
      </c>
      <c r="C11214">
        <v>3112696</v>
      </c>
      <c r="D11214" t="s">
        <v>37226</v>
      </c>
      <c r="E11214" t="s">
        <v>37227</v>
      </c>
      <c r="F11214" t="s">
        <v>15</v>
      </c>
      <c r="G11214" t="s">
        <v>23</v>
      </c>
      <c r="H11214">
        <v>35</v>
      </c>
      <c r="I11214" t="s">
        <v>37231</v>
      </c>
      <c r="J11214" t="s">
        <v>37232</v>
      </c>
      <c r="K11214" t="s">
        <v>37233</v>
      </c>
      <c r="L11214" t="s">
        <v>77936</v>
      </c>
    </row>
    <row r="11215" spans="1:12" x14ac:dyDescent="0.15">
      <c r="A11215" t="s">
        <v>12</v>
      </c>
      <c r="B11215">
        <v>3112699</v>
      </c>
      <c r="C11215">
        <v>3112719</v>
      </c>
      <c r="D11215" t="s">
        <v>37226</v>
      </c>
      <c r="E11215" t="s">
        <v>37227</v>
      </c>
      <c r="F11215" t="s">
        <v>15</v>
      </c>
      <c r="G11215" t="s">
        <v>32</v>
      </c>
      <c r="H11215">
        <v>58</v>
      </c>
      <c r="I11215" t="s">
        <v>37234</v>
      </c>
      <c r="J11215" t="s">
        <v>37235</v>
      </c>
      <c r="K11215" t="s">
        <v>37236</v>
      </c>
      <c r="L11215" t="s">
        <v>77911</v>
      </c>
    </row>
    <row r="11216" spans="1:12" x14ac:dyDescent="0.15">
      <c r="A11216" t="s">
        <v>12</v>
      </c>
      <c r="B11216">
        <v>3112722</v>
      </c>
      <c r="C11216">
        <v>3112742</v>
      </c>
      <c r="D11216" t="s">
        <v>37226</v>
      </c>
      <c r="E11216" t="s">
        <v>37227</v>
      </c>
      <c r="F11216" t="s">
        <v>15</v>
      </c>
      <c r="G11216" t="s">
        <v>36</v>
      </c>
      <c r="H11216">
        <v>81</v>
      </c>
      <c r="I11216" t="s">
        <v>37237</v>
      </c>
      <c r="J11216" t="s">
        <v>37238</v>
      </c>
      <c r="K11216" t="s">
        <v>37239</v>
      </c>
      <c r="L11216" t="s">
        <v>78019</v>
      </c>
    </row>
    <row r="11217" spans="1:12" x14ac:dyDescent="0.15">
      <c r="A11217" t="s">
        <v>12</v>
      </c>
      <c r="B11217">
        <v>3113491</v>
      </c>
      <c r="C11217">
        <v>3113511</v>
      </c>
      <c r="D11217" t="s">
        <v>37240</v>
      </c>
      <c r="E11217" t="s">
        <v>37241</v>
      </c>
      <c r="F11217" t="s">
        <v>15</v>
      </c>
      <c r="G11217" t="s">
        <v>23</v>
      </c>
      <c r="H11217">
        <v>13</v>
      </c>
      <c r="I11217" t="s">
        <v>37242</v>
      </c>
      <c r="J11217" t="s">
        <v>37243</v>
      </c>
      <c r="K11217" t="s">
        <v>37244</v>
      </c>
      <c r="L11217" t="s">
        <v>77935</v>
      </c>
    </row>
    <row r="11218" spans="1:12" x14ac:dyDescent="0.15">
      <c r="A11218" t="s">
        <v>12</v>
      </c>
      <c r="B11218">
        <v>3113521</v>
      </c>
      <c r="C11218">
        <v>3113541</v>
      </c>
      <c r="D11218" t="s">
        <v>37240</v>
      </c>
      <c r="E11218" t="s">
        <v>37241</v>
      </c>
      <c r="F11218" t="s">
        <v>15</v>
      </c>
      <c r="G11218" t="s">
        <v>36</v>
      </c>
      <c r="H11218">
        <v>43</v>
      </c>
      <c r="I11218" t="s">
        <v>37245</v>
      </c>
      <c r="J11218" t="s">
        <v>37246</v>
      </c>
      <c r="K11218" t="s">
        <v>37247</v>
      </c>
      <c r="L11218" t="s">
        <v>77942</v>
      </c>
    </row>
    <row r="11219" spans="1:12" x14ac:dyDescent="0.15">
      <c r="A11219" t="s">
        <v>12</v>
      </c>
      <c r="B11219">
        <v>3113547</v>
      </c>
      <c r="C11219">
        <v>3113567</v>
      </c>
      <c r="D11219" t="s">
        <v>37240</v>
      </c>
      <c r="E11219" t="s">
        <v>37241</v>
      </c>
      <c r="F11219" t="s">
        <v>15</v>
      </c>
      <c r="G11219" t="s">
        <v>36</v>
      </c>
      <c r="H11219">
        <v>69</v>
      </c>
      <c r="I11219" t="s">
        <v>37248</v>
      </c>
      <c r="J11219" t="s">
        <v>37249</v>
      </c>
      <c r="K11219" t="s">
        <v>37250</v>
      </c>
      <c r="L11219" t="s">
        <v>78015</v>
      </c>
    </row>
    <row r="11220" spans="1:12" x14ac:dyDescent="0.15">
      <c r="A11220" t="s">
        <v>12</v>
      </c>
      <c r="B11220">
        <v>3113600</v>
      </c>
      <c r="C11220">
        <v>3113620</v>
      </c>
      <c r="D11220" t="s">
        <v>37240</v>
      </c>
      <c r="E11220" t="s">
        <v>37241</v>
      </c>
      <c r="F11220" t="s">
        <v>15</v>
      </c>
      <c r="G11220" t="s">
        <v>23</v>
      </c>
      <c r="H11220">
        <v>122</v>
      </c>
      <c r="I11220" t="s">
        <v>37251</v>
      </c>
      <c r="J11220" t="s">
        <v>37252</v>
      </c>
      <c r="K11220" t="s">
        <v>37253</v>
      </c>
      <c r="L11220" t="s">
        <v>78033</v>
      </c>
    </row>
    <row r="11221" spans="1:12" x14ac:dyDescent="0.15">
      <c r="A11221" t="s">
        <v>12</v>
      </c>
      <c r="B11221">
        <v>3127429</v>
      </c>
      <c r="C11221">
        <v>3127449</v>
      </c>
      <c r="D11221" t="s">
        <v>37254</v>
      </c>
      <c r="E11221" t="s">
        <v>90</v>
      </c>
      <c r="F11221" t="s">
        <v>76</v>
      </c>
      <c r="G11221" t="s">
        <v>23</v>
      </c>
      <c r="H11221">
        <v>9</v>
      </c>
      <c r="I11221" t="s">
        <v>37255</v>
      </c>
      <c r="J11221" t="s">
        <v>37256</v>
      </c>
      <c r="K11221" t="s">
        <v>37257</v>
      </c>
      <c r="L11221" t="s">
        <v>77939</v>
      </c>
    </row>
    <row r="11222" spans="1:12" x14ac:dyDescent="0.15">
      <c r="A11222" t="s">
        <v>12</v>
      </c>
      <c r="B11222">
        <v>3127407</v>
      </c>
      <c r="C11222">
        <v>3127427</v>
      </c>
      <c r="D11222" t="s">
        <v>37254</v>
      </c>
      <c r="E11222" t="s">
        <v>90</v>
      </c>
      <c r="F11222" t="s">
        <v>76</v>
      </c>
      <c r="G11222" t="s">
        <v>32</v>
      </c>
      <c r="H11222">
        <v>31</v>
      </c>
      <c r="I11222" t="s">
        <v>37258</v>
      </c>
      <c r="J11222" t="s">
        <v>37259</v>
      </c>
      <c r="K11222" t="s">
        <v>37260</v>
      </c>
      <c r="L11222" t="s">
        <v>77910</v>
      </c>
    </row>
    <row r="11223" spans="1:12" x14ac:dyDescent="0.15">
      <c r="A11223" t="s">
        <v>12</v>
      </c>
      <c r="B11223">
        <v>3127382</v>
      </c>
      <c r="C11223">
        <v>3127402</v>
      </c>
      <c r="D11223" t="s">
        <v>37254</v>
      </c>
      <c r="E11223" t="s">
        <v>90</v>
      </c>
      <c r="F11223" t="s">
        <v>76</v>
      </c>
      <c r="G11223" t="s">
        <v>36</v>
      </c>
      <c r="H11223">
        <v>56</v>
      </c>
      <c r="I11223" t="s">
        <v>37261</v>
      </c>
      <c r="J11223" t="s">
        <v>37262</v>
      </c>
      <c r="K11223" t="s">
        <v>37263</v>
      </c>
      <c r="L11223" t="s">
        <v>77971</v>
      </c>
    </row>
    <row r="11224" spans="1:12" x14ac:dyDescent="0.15">
      <c r="A11224" t="s">
        <v>12</v>
      </c>
      <c r="B11224">
        <v>3127349</v>
      </c>
      <c r="C11224">
        <v>3127369</v>
      </c>
      <c r="D11224" t="s">
        <v>37254</v>
      </c>
      <c r="E11224" t="s">
        <v>90</v>
      </c>
      <c r="F11224" t="s">
        <v>76</v>
      </c>
      <c r="G11224" t="s">
        <v>23</v>
      </c>
      <c r="H11224">
        <v>89</v>
      </c>
      <c r="I11224" t="s">
        <v>37264</v>
      </c>
      <c r="J11224" t="s">
        <v>37265</v>
      </c>
      <c r="K11224" t="s">
        <v>37266</v>
      </c>
      <c r="L11224" t="s">
        <v>77964</v>
      </c>
    </row>
    <row r="11225" spans="1:12" x14ac:dyDescent="0.15">
      <c r="A11225" t="s">
        <v>12</v>
      </c>
      <c r="B11225">
        <v>3128731</v>
      </c>
      <c r="C11225">
        <v>3128751</v>
      </c>
      <c r="D11225" t="s">
        <v>37267</v>
      </c>
      <c r="E11225" t="s">
        <v>90</v>
      </c>
      <c r="F11225" t="s">
        <v>76</v>
      </c>
      <c r="G11225" t="s">
        <v>16</v>
      </c>
      <c r="H11225">
        <v>38</v>
      </c>
      <c r="I11225" t="s">
        <v>37268</v>
      </c>
      <c r="J11225" t="s">
        <v>37269</v>
      </c>
      <c r="K11225" t="s">
        <v>37270</v>
      </c>
      <c r="L11225" t="s">
        <v>78008</v>
      </c>
    </row>
    <row r="11226" spans="1:12" x14ac:dyDescent="0.15">
      <c r="A11226" t="s">
        <v>12</v>
      </c>
      <c r="B11226">
        <v>3128706</v>
      </c>
      <c r="C11226">
        <v>3128726</v>
      </c>
      <c r="D11226" t="s">
        <v>37267</v>
      </c>
      <c r="E11226" t="s">
        <v>90</v>
      </c>
      <c r="F11226" t="s">
        <v>76</v>
      </c>
      <c r="G11226" t="s">
        <v>23</v>
      </c>
      <c r="H11226">
        <v>63</v>
      </c>
      <c r="I11226" t="s">
        <v>37271</v>
      </c>
      <c r="J11226" t="s">
        <v>37272</v>
      </c>
      <c r="K11226" t="s">
        <v>37273</v>
      </c>
      <c r="L11226" t="s">
        <v>77957</v>
      </c>
    </row>
    <row r="11227" spans="1:12" x14ac:dyDescent="0.15">
      <c r="A11227" t="s">
        <v>12</v>
      </c>
      <c r="B11227">
        <v>3128669</v>
      </c>
      <c r="C11227">
        <v>3128689</v>
      </c>
      <c r="D11227" t="s">
        <v>37267</v>
      </c>
      <c r="E11227" t="s">
        <v>90</v>
      </c>
      <c r="F11227" t="s">
        <v>76</v>
      </c>
      <c r="G11227" t="s">
        <v>32</v>
      </c>
      <c r="H11227">
        <v>100</v>
      </c>
      <c r="I11227" t="s">
        <v>37274</v>
      </c>
      <c r="J11227" t="s">
        <v>37275</v>
      </c>
      <c r="K11227" t="s">
        <v>37276</v>
      </c>
      <c r="L11227" t="s">
        <v>77953</v>
      </c>
    </row>
    <row r="11228" spans="1:12" x14ac:dyDescent="0.15">
      <c r="A11228" t="s">
        <v>12</v>
      </c>
      <c r="B11228">
        <v>3128642</v>
      </c>
      <c r="C11228">
        <v>3128662</v>
      </c>
      <c r="D11228" t="s">
        <v>37267</v>
      </c>
      <c r="E11228" t="s">
        <v>90</v>
      </c>
      <c r="F11228" t="s">
        <v>76</v>
      </c>
      <c r="G11228" t="s">
        <v>32</v>
      </c>
      <c r="H11228">
        <v>127</v>
      </c>
      <c r="I11228" t="s">
        <v>37277</v>
      </c>
      <c r="J11228" t="s">
        <v>37278</v>
      </c>
      <c r="K11228" t="s">
        <v>37279</v>
      </c>
      <c r="L11228" t="s">
        <v>78026</v>
      </c>
    </row>
    <row r="11229" spans="1:12" x14ac:dyDescent="0.15">
      <c r="A11229" t="s">
        <v>12</v>
      </c>
      <c r="B11229">
        <v>3130879</v>
      </c>
      <c r="C11229">
        <v>3130899</v>
      </c>
      <c r="D11229" t="s">
        <v>37280</v>
      </c>
      <c r="E11229" t="s">
        <v>90</v>
      </c>
      <c r="F11229" t="s">
        <v>76</v>
      </c>
      <c r="G11229" t="s">
        <v>36</v>
      </c>
      <c r="H11229">
        <v>13</v>
      </c>
      <c r="I11229" t="s">
        <v>37281</v>
      </c>
      <c r="J11229" t="s">
        <v>37282</v>
      </c>
      <c r="K11229" t="s">
        <v>37283</v>
      </c>
      <c r="L11229" t="s">
        <v>77935</v>
      </c>
    </row>
    <row r="11230" spans="1:12" x14ac:dyDescent="0.15">
      <c r="A11230" t="s">
        <v>12</v>
      </c>
      <c r="B11230">
        <v>3130858</v>
      </c>
      <c r="C11230">
        <v>3130878</v>
      </c>
      <c r="D11230" t="s">
        <v>37280</v>
      </c>
      <c r="E11230" t="s">
        <v>90</v>
      </c>
      <c r="F11230" t="s">
        <v>76</v>
      </c>
      <c r="G11230" t="s">
        <v>36</v>
      </c>
      <c r="H11230">
        <v>34</v>
      </c>
      <c r="I11230" t="s">
        <v>37284</v>
      </c>
      <c r="J11230" t="s">
        <v>37285</v>
      </c>
      <c r="K11230" t="s">
        <v>37286</v>
      </c>
      <c r="L11230" t="s">
        <v>77999</v>
      </c>
    </row>
    <row r="11231" spans="1:12" x14ac:dyDescent="0.15">
      <c r="A11231" t="s">
        <v>12</v>
      </c>
      <c r="B11231">
        <v>3130830</v>
      </c>
      <c r="C11231">
        <v>3130850</v>
      </c>
      <c r="D11231" t="s">
        <v>37280</v>
      </c>
      <c r="E11231" t="s">
        <v>90</v>
      </c>
      <c r="F11231" t="s">
        <v>76</v>
      </c>
      <c r="G11231" t="s">
        <v>16</v>
      </c>
      <c r="H11231">
        <v>62</v>
      </c>
      <c r="I11231" t="s">
        <v>37287</v>
      </c>
      <c r="J11231" t="s">
        <v>37288</v>
      </c>
      <c r="K11231" t="s">
        <v>37289</v>
      </c>
      <c r="L11231" t="s">
        <v>77949</v>
      </c>
    </row>
    <row r="11232" spans="1:12" x14ac:dyDescent="0.15">
      <c r="A11232" t="s">
        <v>12</v>
      </c>
      <c r="B11232">
        <v>3130808</v>
      </c>
      <c r="C11232">
        <v>3130828</v>
      </c>
      <c r="D11232" t="s">
        <v>37280</v>
      </c>
      <c r="E11232" t="s">
        <v>90</v>
      </c>
      <c r="F11232" t="s">
        <v>76</v>
      </c>
      <c r="G11232" t="s">
        <v>16</v>
      </c>
      <c r="H11232">
        <v>84</v>
      </c>
      <c r="I11232" t="s">
        <v>37290</v>
      </c>
      <c r="J11232" t="s">
        <v>37291</v>
      </c>
      <c r="K11232" t="s">
        <v>37292</v>
      </c>
      <c r="L11232" t="s">
        <v>77946</v>
      </c>
    </row>
    <row r="11233" spans="1:12" x14ac:dyDescent="0.15">
      <c r="A11233" t="s">
        <v>12</v>
      </c>
      <c r="B11233">
        <v>3132343</v>
      </c>
      <c r="C11233">
        <v>3132363</v>
      </c>
      <c r="D11233" t="s">
        <v>37293</v>
      </c>
      <c r="E11233" t="s">
        <v>90</v>
      </c>
      <c r="F11233" t="s">
        <v>76</v>
      </c>
      <c r="G11233" t="s">
        <v>36</v>
      </c>
      <c r="H11233">
        <v>0</v>
      </c>
      <c r="I11233" t="s">
        <v>37294</v>
      </c>
      <c r="J11233" t="s">
        <v>37295</v>
      </c>
      <c r="K11233" t="s">
        <v>37296</v>
      </c>
      <c r="L11233" t="s">
        <v>77980</v>
      </c>
    </row>
    <row r="11234" spans="1:12" x14ac:dyDescent="0.15">
      <c r="A11234" t="s">
        <v>12</v>
      </c>
      <c r="B11234">
        <v>3132302</v>
      </c>
      <c r="C11234">
        <v>3132322</v>
      </c>
      <c r="D11234" t="s">
        <v>37293</v>
      </c>
      <c r="E11234" t="s">
        <v>90</v>
      </c>
      <c r="F11234" t="s">
        <v>76</v>
      </c>
      <c r="G11234" t="s">
        <v>23</v>
      </c>
      <c r="H11234">
        <v>41</v>
      </c>
      <c r="I11234" t="s">
        <v>37297</v>
      </c>
      <c r="J11234" t="s">
        <v>37298</v>
      </c>
      <c r="K11234" t="s">
        <v>37299</v>
      </c>
      <c r="L11234" t="s">
        <v>78014</v>
      </c>
    </row>
    <row r="11235" spans="1:12" x14ac:dyDescent="0.15">
      <c r="A11235" t="s">
        <v>12</v>
      </c>
      <c r="B11235">
        <v>3132272</v>
      </c>
      <c r="C11235">
        <v>3132292</v>
      </c>
      <c r="D11235" t="s">
        <v>37293</v>
      </c>
      <c r="E11235" t="s">
        <v>90</v>
      </c>
      <c r="F11235" t="s">
        <v>76</v>
      </c>
      <c r="G11235" t="s">
        <v>23</v>
      </c>
      <c r="H11235">
        <v>71</v>
      </c>
      <c r="I11235" t="s">
        <v>37300</v>
      </c>
      <c r="J11235" t="s">
        <v>37301</v>
      </c>
      <c r="K11235" t="s">
        <v>37302</v>
      </c>
      <c r="L11235" t="s">
        <v>77969</v>
      </c>
    </row>
    <row r="11236" spans="1:12" x14ac:dyDescent="0.15">
      <c r="A11236" t="s">
        <v>12</v>
      </c>
      <c r="B11236">
        <v>3132251</v>
      </c>
      <c r="C11236">
        <v>3132271</v>
      </c>
      <c r="D11236" t="s">
        <v>37293</v>
      </c>
      <c r="E11236" t="s">
        <v>90</v>
      </c>
      <c r="F11236" t="s">
        <v>76</v>
      </c>
      <c r="G11236" t="s">
        <v>32</v>
      </c>
      <c r="H11236">
        <v>92</v>
      </c>
      <c r="I11236" t="s">
        <v>37303</v>
      </c>
      <c r="J11236" t="s">
        <v>37304</v>
      </c>
      <c r="K11236" t="s">
        <v>37305</v>
      </c>
      <c r="L11236" t="s">
        <v>78032</v>
      </c>
    </row>
    <row r="11237" spans="1:12" x14ac:dyDescent="0.15">
      <c r="A11237" t="s">
        <v>12</v>
      </c>
      <c r="B11237">
        <v>3133093</v>
      </c>
      <c r="C11237">
        <v>3133113</v>
      </c>
      <c r="D11237" t="s">
        <v>37306</v>
      </c>
      <c r="E11237" t="s">
        <v>90</v>
      </c>
      <c r="F11237" t="s">
        <v>76</v>
      </c>
      <c r="G11237" t="s">
        <v>36</v>
      </c>
      <c r="H11237">
        <v>12</v>
      </c>
      <c r="I11237" t="s">
        <v>37307</v>
      </c>
      <c r="J11237" t="s">
        <v>37308</v>
      </c>
      <c r="K11237" t="s">
        <v>37309</v>
      </c>
      <c r="L11237" t="s">
        <v>77991</v>
      </c>
    </row>
    <row r="11238" spans="1:12" x14ac:dyDescent="0.15">
      <c r="A11238" t="s">
        <v>12</v>
      </c>
      <c r="B11238">
        <v>3133071</v>
      </c>
      <c r="C11238">
        <v>3133091</v>
      </c>
      <c r="D11238" t="s">
        <v>37306</v>
      </c>
      <c r="E11238" t="s">
        <v>90</v>
      </c>
      <c r="F11238" t="s">
        <v>76</v>
      </c>
      <c r="G11238" t="s">
        <v>36</v>
      </c>
      <c r="H11238">
        <v>34</v>
      </c>
      <c r="I11238" t="s">
        <v>37310</v>
      </c>
      <c r="J11238" t="s">
        <v>37311</v>
      </c>
      <c r="K11238" t="s">
        <v>37312</v>
      </c>
      <c r="L11238" t="s">
        <v>77999</v>
      </c>
    </row>
    <row r="11239" spans="1:12" x14ac:dyDescent="0.15">
      <c r="A11239" t="s">
        <v>12</v>
      </c>
      <c r="B11239">
        <v>3133047</v>
      </c>
      <c r="C11239">
        <v>3133067</v>
      </c>
      <c r="D11239" t="s">
        <v>37306</v>
      </c>
      <c r="E11239" t="s">
        <v>90</v>
      </c>
      <c r="F11239" t="s">
        <v>76</v>
      </c>
      <c r="G11239" t="s">
        <v>16</v>
      </c>
      <c r="H11239">
        <v>58</v>
      </c>
      <c r="I11239" t="s">
        <v>37313</v>
      </c>
      <c r="J11239" t="s">
        <v>37314</v>
      </c>
      <c r="K11239" t="s">
        <v>37315</v>
      </c>
      <c r="L11239" t="s">
        <v>77911</v>
      </c>
    </row>
    <row r="11240" spans="1:12" x14ac:dyDescent="0.15">
      <c r="A11240" t="s">
        <v>12</v>
      </c>
      <c r="B11240">
        <v>3133025</v>
      </c>
      <c r="C11240">
        <v>3133045</v>
      </c>
      <c r="D11240" t="s">
        <v>37306</v>
      </c>
      <c r="E11240" t="s">
        <v>90</v>
      </c>
      <c r="F11240" t="s">
        <v>76</v>
      </c>
      <c r="G11240" t="s">
        <v>32</v>
      </c>
      <c r="H11240">
        <v>80</v>
      </c>
      <c r="I11240" t="s">
        <v>37316</v>
      </c>
      <c r="J11240" t="s">
        <v>37317</v>
      </c>
      <c r="K11240" t="s">
        <v>37318</v>
      </c>
      <c r="L11240" t="s">
        <v>77940</v>
      </c>
    </row>
    <row r="11241" spans="1:12" x14ac:dyDescent="0.15">
      <c r="A11241" t="s">
        <v>12</v>
      </c>
      <c r="B11241">
        <v>3134048</v>
      </c>
      <c r="C11241">
        <v>3134068</v>
      </c>
      <c r="D11241" t="s">
        <v>37319</v>
      </c>
      <c r="E11241" t="s">
        <v>90</v>
      </c>
      <c r="F11241" t="s">
        <v>76</v>
      </c>
      <c r="G11241" t="s">
        <v>23</v>
      </c>
      <c r="H11241">
        <v>14</v>
      </c>
      <c r="I11241" t="s">
        <v>37320</v>
      </c>
      <c r="J11241" t="s">
        <v>37321</v>
      </c>
      <c r="K11241" t="s">
        <v>37322</v>
      </c>
      <c r="L11241" t="s">
        <v>77924</v>
      </c>
    </row>
    <row r="11242" spans="1:12" x14ac:dyDescent="0.15">
      <c r="A11242" t="s">
        <v>12</v>
      </c>
      <c r="B11242">
        <v>3134028</v>
      </c>
      <c r="C11242">
        <v>3134048</v>
      </c>
      <c r="D11242" t="s">
        <v>37319</v>
      </c>
      <c r="E11242" t="s">
        <v>90</v>
      </c>
      <c r="F11242" t="s">
        <v>76</v>
      </c>
      <c r="G11242" t="s">
        <v>32</v>
      </c>
      <c r="H11242">
        <v>34</v>
      </c>
      <c r="I11242" t="s">
        <v>37323</v>
      </c>
      <c r="J11242" t="s">
        <v>37324</v>
      </c>
      <c r="K11242" t="s">
        <v>37325</v>
      </c>
      <c r="L11242" t="s">
        <v>77999</v>
      </c>
    </row>
    <row r="11243" spans="1:12" x14ac:dyDescent="0.15">
      <c r="A11243" t="s">
        <v>12</v>
      </c>
      <c r="B11243">
        <v>3134000</v>
      </c>
      <c r="C11243">
        <v>3134020</v>
      </c>
      <c r="D11243" t="s">
        <v>37319</v>
      </c>
      <c r="E11243" t="s">
        <v>90</v>
      </c>
      <c r="F11243" t="s">
        <v>76</v>
      </c>
      <c r="G11243" t="s">
        <v>36</v>
      </c>
      <c r="H11243">
        <v>62</v>
      </c>
      <c r="I11243" t="s">
        <v>37326</v>
      </c>
      <c r="J11243" t="s">
        <v>37327</v>
      </c>
      <c r="K11243" t="s">
        <v>37328</v>
      </c>
      <c r="L11243" t="s">
        <v>77949</v>
      </c>
    </row>
    <row r="11244" spans="1:12" x14ac:dyDescent="0.15">
      <c r="A11244" t="s">
        <v>12</v>
      </c>
      <c r="B11244">
        <v>3133980</v>
      </c>
      <c r="C11244">
        <v>3134000</v>
      </c>
      <c r="D11244" t="s">
        <v>37319</v>
      </c>
      <c r="E11244" t="s">
        <v>90</v>
      </c>
      <c r="F11244" t="s">
        <v>76</v>
      </c>
      <c r="G11244" t="s">
        <v>23</v>
      </c>
      <c r="H11244">
        <v>82</v>
      </c>
      <c r="I11244" t="s">
        <v>37329</v>
      </c>
      <c r="J11244" t="s">
        <v>37330</v>
      </c>
      <c r="K11244" t="s">
        <v>37331</v>
      </c>
      <c r="L11244" t="s">
        <v>78011</v>
      </c>
    </row>
    <row r="11245" spans="1:12" x14ac:dyDescent="0.15">
      <c r="A11245" t="s">
        <v>12</v>
      </c>
      <c r="B11245">
        <v>3134231</v>
      </c>
      <c r="C11245">
        <v>3134251</v>
      </c>
      <c r="D11245" t="s">
        <v>37332</v>
      </c>
      <c r="E11245" t="s">
        <v>90</v>
      </c>
      <c r="F11245" t="s">
        <v>15</v>
      </c>
      <c r="G11245" t="s">
        <v>32</v>
      </c>
      <c r="H11245">
        <v>49</v>
      </c>
      <c r="I11245" t="s">
        <v>37333</v>
      </c>
      <c r="J11245" t="s">
        <v>37334</v>
      </c>
      <c r="K11245" t="s">
        <v>37335</v>
      </c>
      <c r="L11245" t="s">
        <v>77913</v>
      </c>
    </row>
    <row r="11246" spans="1:12" x14ac:dyDescent="0.15">
      <c r="A11246" t="s">
        <v>12</v>
      </c>
      <c r="B11246">
        <v>3134259</v>
      </c>
      <c r="C11246">
        <v>3134279</v>
      </c>
      <c r="D11246" t="s">
        <v>37332</v>
      </c>
      <c r="E11246" t="s">
        <v>90</v>
      </c>
      <c r="F11246" t="s">
        <v>15</v>
      </c>
      <c r="G11246" t="s">
        <v>36</v>
      </c>
      <c r="H11246">
        <v>77</v>
      </c>
      <c r="I11246" t="s">
        <v>37336</v>
      </c>
      <c r="J11246" t="s">
        <v>37337</v>
      </c>
      <c r="K11246" t="s">
        <v>37338</v>
      </c>
      <c r="L11246" t="s">
        <v>77960</v>
      </c>
    </row>
    <row r="11247" spans="1:12" x14ac:dyDescent="0.15">
      <c r="A11247" t="s">
        <v>12</v>
      </c>
      <c r="B11247">
        <v>3134294</v>
      </c>
      <c r="C11247">
        <v>3134314</v>
      </c>
      <c r="D11247" t="s">
        <v>37332</v>
      </c>
      <c r="E11247" t="s">
        <v>90</v>
      </c>
      <c r="F11247" t="s">
        <v>15</v>
      </c>
      <c r="G11247" t="s">
        <v>32</v>
      </c>
      <c r="H11247">
        <v>112</v>
      </c>
      <c r="I11247" t="s">
        <v>37339</v>
      </c>
      <c r="J11247" t="s">
        <v>37340</v>
      </c>
      <c r="K11247" t="s">
        <v>37341</v>
      </c>
      <c r="L11247" t="s">
        <v>77950</v>
      </c>
    </row>
    <row r="11248" spans="1:12" x14ac:dyDescent="0.15">
      <c r="A11248" t="s">
        <v>12</v>
      </c>
      <c r="B11248">
        <v>3134340</v>
      </c>
      <c r="C11248">
        <v>3134360</v>
      </c>
      <c r="D11248" t="s">
        <v>37332</v>
      </c>
      <c r="E11248" t="s">
        <v>90</v>
      </c>
      <c r="F11248" t="s">
        <v>15</v>
      </c>
      <c r="G11248" t="s">
        <v>23</v>
      </c>
      <c r="H11248">
        <v>158</v>
      </c>
      <c r="I11248" t="s">
        <v>37342</v>
      </c>
      <c r="J11248" t="s">
        <v>37343</v>
      </c>
      <c r="K11248" t="s">
        <v>37344</v>
      </c>
      <c r="L11248" t="s">
        <v>78070</v>
      </c>
    </row>
    <row r="11249" spans="1:12" x14ac:dyDescent="0.15">
      <c r="A11249" t="s">
        <v>12</v>
      </c>
      <c r="B11249">
        <v>3136742</v>
      </c>
      <c r="C11249">
        <v>3136762</v>
      </c>
      <c r="D11249" t="s">
        <v>37345</v>
      </c>
      <c r="E11249" t="s">
        <v>37346</v>
      </c>
      <c r="F11249" t="s">
        <v>76</v>
      </c>
      <c r="G11249" t="s">
        <v>16</v>
      </c>
      <c r="H11249">
        <v>0</v>
      </c>
      <c r="I11249" t="s">
        <v>37347</v>
      </c>
      <c r="J11249" t="s">
        <v>37348</v>
      </c>
      <c r="K11249" t="s">
        <v>37349</v>
      </c>
      <c r="L11249" t="s">
        <v>77980</v>
      </c>
    </row>
    <row r="11250" spans="1:12" x14ac:dyDescent="0.15">
      <c r="A11250" t="s">
        <v>12</v>
      </c>
      <c r="B11250">
        <v>3136718</v>
      </c>
      <c r="C11250">
        <v>3136738</v>
      </c>
      <c r="D11250" t="s">
        <v>37345</v>
      </c>
      <c r="E11250" t="s">
        <v>37346</v>
      </c>
      <c r="F11250" t="s">
        <v>76</v>
      </c>
      <c r="G11250" t="s">
        <v>36</v>
      </c>
      <c r="H11250">
        <v>24</v>
      </c>
      <c r="I11250" t="s">
        <v>37350</v>
      </c>
      <c r="J11250" t="s">
        <v>37351</v>
      </c>
      <c r="K11250" t="s">
        <v>37352</v>
      </c>
      <c r="L11250" t="s">
        <v>77966</v>
      </c>
    </row>
    <row r="11251" spans="1:12" x14ac:dyDescent="0.15">
      <c r="A11251" t="s">
        <v>12</v>
      </c>
      <c r="B11251">
        <v>3136675</v>
      </c>
      <c r="C11251">
        <v>3136695</v>
      </c>
      <c r="D11251" t="s">
        <v>37345</v>
      </c>
      <c r="E11251" t="s">
        <v>37346</v>
      </c>
      <c r="F11251" t="s">
        <v>76</v>
      </c>
      <c r="G11251" t="s">
        <v>23</v>
      </c>
      <c r="H11251">
        <v>67</v>
      </c>
      <c r="I11251" t="s">
        <v>37353</v>
      </c>
      <c r="J11251" t="s">
        <v>37354</v>
      </c>
      <c r="K11251" t="s">
        <v>37355</v>
      </c>
      <c r="L11251" t="s">
        <v>77981</v>
      </c>
    </row>
    <row r="11252" spans="1:12" x14ac:dyDescent="0.15">
      <c r="A11252" t="s">
        <v>12</v>
      </c>
      <c r="B11252">
        <v>3136650</v>
      </c>
      <c r="C11252">
        <v>3136670</v>
      </c>
      <c r="D11252" t="s">
        <v>37345</v>
      </c>
      <c r="E11252" t="s">
        <v>37346</v>
      </c>
      <c r="F11252" t="s">
        <v>76</v>
      </c>
      <c r="G11252" t="s">
        <v>36</v>
      </c>
      <c r="H11252">
        <v>92</v>
      </c>
      <c r="I11252" t="s">
        <v>37356</v>
      </c>
      <c r="J11252" t="s">
        <v>37357</v>
      </c>
      <c r="K11252" t="s">
        <v>37358</v>
      </c>
      <c r="L11252" t="s">
        <v>78032</v>
      </c>
    </row>
    <row r="11253" spans="1:12" x14ac:dyDescent="0.15">
      <c r="A11253" t="s">
        <v>12</v>
      </c>
      <c r="B11253">
        <v>3137127</v>
      </c>
      <c r="C11253">
        <v>3137147</v>
      </c>
      <c r="D11253" t="s">
        <v>37359</v>
      </c>
      <c r="E11253" t="s">
        <v>90</v>
      </c>
      <c r="F11253" t="s">
        <v>15</v>
      </c>
      <c r="G11253" t="s">
        <v>32</v>
      </c>
      <c r="H11253">
        <v>7</v>
      </c>
      <c r="I11253" t="s">
        <v>37360</v>
      </c>
      <c r="J11253" t="s">
        <v>37361</v>
      </c>
      <c r="K11253" t="s">
        <v>37362</v>
      </c>
      <c r="L11253" t="s">
        <v>77909</v>
      </c>
    </row>
    <row r="11254" spans="1:12" x14ac:dyDescent="0.15">
      <c r="A11254" t="s">
        <v>12</v>
      </c>
      <c r="B11254">
        <v>3137147</v>
      </c>
      <c r="C11254">
        <v>3137167</v>
      </c>
      <c r="D11254" t="s">
        <v>37359</v>
      </c>
      <c r="E11254" t="s">
        <v>90</v>
      </c>
      <c r="F11254" t="s">
        <v>15</v>
      </c>
      <c r="G11254" t="s">
        <v>16</v>
      </c>
      <c r="H11254">
        <v>27</v>
      </c>
      <c r="I11254" t="s">
        <v>37363</v>
      </c>
      <c r="J11254" t="s">
        <v>37364</v>
      </c>
      <c r="K11254" t="s">
        <v>37365</v>
      </c>
      <c r="L11254" t="s">
        <v>78013</v>
      </c>
    </row>
    <row r="11255" spans="1:12" x14ac:dyDescent="0.15">
      <c r="A11255" t="s">
        <v>12</v>
      </c>
      <c r="B11255">
        <v>3137170</v>
      </c>
      <c r="C11255">
        <v>3137190</v>
      </c>
      <c r="D11255" t="s">
        <v>37359</v>
      </c>
      <c r="E11255" t="s">
        <v>90</v>
      </c>
      <c r="F11255" t="s">
        <v>15</v>
      </c>
      <c r="G11255" t="s">
        <v>23</v>
      </c>
      <c r="H11255">
        <v>50</v>
      </c>
      <c r="I11255" t="s">
        <v>37366</v>
      </c>
      <c r="J11255" t="s">
        <v>37367</v>
      </c>
      <c r="K11255" t="s">
        <v>37368</v>
      </c>
      <c r="L11255" t="s">
        <v>77925</v>
      </c>
    </row>
    <row r="11256" spans="1:12" x14ac:dyDescent="0.15">
      <c r="A11256" t="s">
        <v>12</v>
      </c>
      <c r="B11256">
        <v>3137205</v>
      </c>
      <c r="C11256">
        <v>3137225</v>
      </c>
      <c r="D11256" t="s">
        <v>37359</v>
      </c>
      <c r="E11256" t="s">
        <v>90</v>
      </c>
      <c r="F11256" t="s">
        <v>15</v>
      </c>
      <c r="G11256" t="s">
        <v>36</v>
      </c>
      <c r="H11256">
        <v>85</v>
      </c>
      <c r="I11256" t="s">
        <v>37369</v>
      </c>
      <c r="J11256" t="s">
        <v>37370</v>
      </c>
      <c r="K11256" t="s">
        <v>37371</v>
      </c>
      <c r="L11256" t="s">
        <v>77972</v>
      </c>
    </row>
    <row r="11257" spans="1:12" x14ac:dyDescent="0.15">
      <c r="A11257" t="s">
        <v>12</v>
      </c>
      <c r="B11257">
        <v>3137549</v>
      </c>
      <c r="C11257">
        <v>3137569</v>
      </c>
      <c r="D11257" t="s">
        <v>37372</v>
      </c>
      <c r="E11257" t="s">
        <v>90</v>
      </c>
      <c r="F11257" t="s">
        <v>15</v>
      </c>
      <c r="G11257" t="s">
        <v>23</v>
      </c>
      <c r="H11257">
        <v>11</v>
      </c>
      <c r="I11257" t="s">
        <v>37373</v>
      </c>
      <c r="J11257" t="s">
        <v>37374</v>
      </c>
      <c r="K11257" t="s">
        <v>37375</v>
      </c>
      <c r="L11257" t="s">
        <v>77974</v>
      </c>
    </row>
    <row r="11258" spans="1:12" x14ac:dyDescent="0.15">
      <c r="A11258" t="s">
        <v>12</v>
      </c>
      <c r="B11258">
        <v>3137591</v>
      </c>
      <c r="C11258">
        <v>3137611</v>
      </c>
      <c r="D11258" t="s">
        <v>37372</v>
      </c>
      <c r="E11258" t="s">
        <v>90</v>
      </c>
      <c r="F11258" t="s">
        <v>15</v>
      </c>
      <c r="G11258" t="s">
        <v>23</v>
      </c>
      <c r="H11258">
        <v>53</v>
      </c>
      <c r="I11258" t="s">
        <v>37376</v>
      </c>
      <c r="J11258" t="s">
        <v>37377</v>
      </c>
      <c r="K11258" t="s">
        <v>37378</v>
      </c>
      <c r="L11258" t="s">
        <v>77922</v>
      </c>
    </row>
    <row r="11259" spans="1:12" x14ac:dyDescent="0.15">
      <c r="A11259" t="s">
        <v>12</v>
      </c>
      <c r="B11259">
        <v>3137625</v>
      </c>
      <c r="C11259">
        <v>3137645</v>
      </c>
      <c r="D11259" t="s">
        <v>37372</v>
      </c>
      <c r="E11259" t="s">
        <v>90</v>
      </c>
      <c r="F11259" t="s">
        <v>15</v>
      </c>
      <c r="G11259" t="s">
        <v>16</v>
      </c>
      <c r="H11259">
        <v>87</v>
      </c>
      <c r="I11259" t="s">
        <v>37379</v>
      </c>
      <c r="J11259" t="s">
        <v>37380</v>
      </c>
      <c r="K11259" t="s">
        <v>37381</v>
      </c>
      <c r="L11259" t="s">
        <v>78024</v>
      </c>
    </row>
    <row r="11260" spans="1:12" x14ac:dyDescent="0.15">
      <c r="A11260" t="s">
        <v>12</v>
      </c>
      <c r="B11260">
        <v>3137649</v>
      </c>
      <c r="C11260">
        <v>3137669</v>
      </c>
      <c r="D11260" t="s">
        <v>37372</v>
      </c>
      <c r="E11260" t="s">
        <v>90</v>
      </c>
      <c r="F11260" t="s">
        <v>15</v>
      </c>
      <c r="G11260" t="s">
        <v>16</v>
      </c>
      <c r="H11260">
        <v>111</v>
      </c>
      <c r="I11260" t="s">
        <v>37382</v>
      </c>
      <c r="J11260" t="s">
        <v>37383</v>
      </c>
      <c r="K11260" t="s">
        <v>37384</v>
      </c>
      <c r="L11260" t="s">
        <v>77908</v>
      </c>
    </row>
    <row r="11261" spans="1:12" x14ac:dyDescent="0.15">
      <c r="A11261" t="s">
        <v>12</v>
      </c>
      <c r="B11261">
        <v>3139049</v>
      </c>
      <c r="C11261">
        <v>3139069</v>
      </c>
      <c r="D11261" t="s">
        <v>37385</v>
      </c>
      <c r="E11261" t="s">
        <v>37386</v>
      </c>
      <c r="F11261" t="s">
        <v>15</v>
      </c>
      <c r="G11261" t="s">
        <v>32</v>
      </c>
      <c r="H11261">
        <v>13</v>
      </c>
      <c r="I11261" t="s">
        <v>37387</v>
      </c>
      <c r="J11261" t="s">
        <v>37388</v>
      </c>
      <c r="K11261" t="s">
        <v>37389</v>
      </c>
      <c r="L11261" t="s">
        <v>77935</v>
      </c>
    </row>
    <row r="11262" spans="1:12" x14ac:dyDescent="0.15">
      <c r="A11262" t="s">
        <v>12</v>
      </c>
      <c r="B11262">
        <v>3139072</v>
      </c>
      <c r="C11262">
        <v>3139092</v>
      </c>
      <c r="D11262" t="s">
        <v>37385</v>
      </c>
      <c r="E11262" t="s">
        <v>37386</v>
      </c>
      <c r="F11262" t="s">
        <v>15</v>
      </c>
      <c r="G11262" t="s">
        <v>16</v>
      </c>
      <c r="H11262">
        <v>36</v>
      </c>
      <c r="I11262" t="s">
        <v>37390</v>
      </c>
      <c r="J11262" t="s">
        <v>37391</v>
      </c>
      <c r="K11262" t="s">
        <v>37392</v>
      </c>
      <c r="L11262" t="s">
        <v>78003</v>
      </c>
    </row>
    <row r="11263" spans="1:12" x14ac:dyDescent="0.15">
      <c r="A11263" t="s">
        <v>12</v>
      </c>
      <c r="B11263">
        <v>3139118</v>
      </c>
      <c r="C11263">
        <v>3139138</v>
      </c>
      <c r="D11263" t="s">
        <v>37385</v>
      </c>
      <c r="E11263" t="s">
        <v>37386</v>
      </c>
      <c r="F11263" t="s">
        <v>15</v>
      </c>
      <c r="G11263" t="s">
        <v>36</v>
      </c>
      <c r="H11263">
        <v>82</v>
      </c>
      <c r="I11263" t="s">
        <v>37393</v>
      </c>
      <c r="J11263" t="s">
        <v>37394</v>
      </c>
      <c r="K11263" t="s">
        <v>37395</v>
      </c>
      <c r="L11263" t="s">
        <v>78011</v>
      </c>
    </row>
    <row r="11264" spans="1:12" x14ac:dyDescent="0.15">
      <c r="A11264" t="s">
        <v>12</v>
      </c>
      <c r="B11264">
        <v>3139146</v>
      </c>
      <c r="C11264">
        <v>3139166</v>
      </c>
      <c r="D11264" t="s">
        <v>37385</v>
      </c>
      <c r="E11264" t="s">
        <v>37386</v>
      </c>
      <c r="F11264" t="s">
        <v>15</v>
      </c>
      <c r="G11264" t="s">
        <v>16</v>
      </c>
      <c r="H11264">
        <v>110</v>
      </c>
      <c r="I11264" t="s">
        <v>37396</v>
      </c>
      <c r="J11264" t="s">
        <v>37397</v>
      </c>
      <c r="K11264" t="s">
        <v>37398</v>
      </c>
      <c r="L11264" t="s">
        <v>78030</v>
      </c>
    </row>
    <row r="11265" spans="1:12" x14ac:dyDescent="0.15">
      <c r="A11265" t="s">
        <v>12</v>
      </c>
      <c r="B11265">
        <v>3140543</v>
      </c>
      <c r="C11265">
        <v>3140563</v>
      </c>
      <c r="D11265" t="s">
        <v>37399</v>
      </c>
      <c r="E11265" t="s">
        <v>90</v>
      </c>
      <c r="F11265" t="s">
        <v>15</v>
      </c>
      <c r="G11265" t="s">
        <v>16</v>
      </c>
      <c r="H11265">
        <v>20</v>
      </c>
      <c r="I11265" t="s">
        <v>37400</v>
      </c>
      <c r="J11265" t="s">
        <v>37401</v>
      </c>
      <c r="K11265" t="s">
        <v>37402</v>
      </c>
      <c r="L11265" t="s">
        <v>77968</v>
      </c>
    </row>
    <row r="11266" spans="1:12" x14ac:dyDescent="0.15">
      <c r="A11266" t="s">
        <v>12</v>
      </c>
      <c r="B11266">
        <v>3140576</v>
      </c>
      <c r="C11266">
        <v>3140596</v>
      </c>
      <c r="D11266" t="s">
        <v>37399</v>
      </c>
      <c r="E11266" t="s">
        <v>90</v>
      </c>
      <c r="F11266" t="s">
        <v>15</v>
      </c>
      <c r="G11266" t="s">
        <v>32</v>
      </c>
      <c r="H11266">
        <v>53</v>
      </c>
      <c r="I11266" t="s">
        <v>37403</v>
      </c>
      <c r="J11266" t="s">
        <v>37404</v>
      </c>
      <c r="K11266" t="s">
        <v>37405</v>
      </c>
      <c r="L11266" t="s">
        <v>77922</v>
      </c>
    </row>
    <row r="11267" spans="1:12" x14ac:dyDescent="0.15">
      <c r="A11267" t="s">
        <v>12</v>
      </c>
      <c r="B11267">
        <v>3140601</v>
      </c>
      <c r="C11267">
        <v>3140621</v>
      </c>
      <c r="D11267" t="s">
        <v>37399</v>
      </c>
      <c r="E11267" t="s">
        <v>90</v>
      </c>
      <c r="F11267" t="s">
        <v>15</v>
      </c>
      <c r="G11267" t="s">
        <v>16</v>
      </c>
      <c r="H11267">
        <v>78</v>
      </c>
      <c r="I11267" t="s">
        <v>37406</v>
      </c>
      <c r="J11267" t="s">
        <v>37407</v>
      </c>
      <c r="K11267" t="s">
        <v>37408</v>
      </c>
      <c r="L11267" t="s">
        <v>78000</v>
      </c>
    </row>
    <row r="11268" spans="1:12" x14ac:dyDescent="0.15">
      <c r="A11268" t="s">
        <v>12</v>
      </c>
      <c r="B11268">
        <v>3140621</v>
      </c>
      <c r="C11268">
        <v>3140641</v>
      </c>
      <c r="D11268" t="s">
        <v>37399</v>
      </c>
      <c r="E11268" t="s">
        <v>90</v>
      </c>
      <c r="F11268" t="s">
        <v>15</v>
      </c>
      <c r="G11268" t="s">
        <v>32</v>
      </c>
      <c r="H11268">
        <v>98</v>
      </c>
      <c r="I11268" t="s">
        <v>37409</v>
      </c>
      <c r="J11268" t="s">
        <v>37410</v>
      </c>
      <c r="K11268" t="s">
        <v>37411</v>
      </c>
      <c r="L11268" t="s">
        <v>78048</v>
      </c>
    </row>
    <row r="11269" spans="1:12" x14ac:dyDescent="0.15">
      <c r="A11269" t="s">
        <v>12</v>
      </c>
      <c r="B11269">
        <v>3140757</v>
      </c>
      <c r="C11269">
        <v>3140777</v>
      </c>
      <c r="D11269" t="s">
        <v>37412</v>
      </c>
      <c r="E11269" t="s">
        <v>90</v>
      </c>
      <c r="F11269" t="s">
        <v>15</v>
      </c>
      <c r="G11269" t="s">
        <v>36</v>
      </c>
      <c r="H11269">
        <v>15</v>
      </c>
      <c r="I11269" t="s">
        <v>37413</v>
      </c>
      <c r="J11269" t="s">
        <v>37414</v>
      </c>
      <c r="K11269" t="s">
        <v>37415</v>
      </c>
      <c r="L11269" t="s">
        <v>77970</v>
      </c>
    </row>
    <row r="11270" spans="1:12" x14ac:dyDescent="0.15">
      <c r="A11270" t="s">
        <v>12</v>
      </c>
      <c r="B11270">
        <v>3140778</v>
      </c>
      <c r="C11270">
        <v>3140798</v>
      </c>
      <c r="D11270" t="s">
        <v>37412</v>
      </c>
      <c r="E11270" t="s">
        <v>90</v>
      </c>
      <c r="F11270" t="s">
        <v>15</v>
      </c>
      <c r="G11270" t="s">
        <v>16</v>
      </c>
      <c r="H11270">
        <v>36</v>
      </c>
      <c r="I11270" t="s">
        <v>37416</v>
      </c>
      <c r="J11270" t="s">
        <v>37417</v>
      </c>
      <c r="K11270" t="s">
        <v>37418</v>
      </c>
      <c r="L11270" t="s">
        <v>78003</v>
      </c>
    </row>
    <row r="11271" spans="1:12" x14ac:dyDescent="0.15">
      <c r="A11271" t="s">
        <v>12</v>
      </c>
      <c r="B11271">
        <v>3140803</v>
      </c>
      <c r="C11271">
        <v>3140823</v>
      </c>
      <c r="D11271" t="s">
        <v>37412</v>
      </c>
      <c r="E11271" t="s">
        <v>90</v>
      </c>
      <c r="F11271" t="s">
        <v>15</v>
      </c>
      <c r="G11271" t="s">
        <v>23</v>
      </c>
      <c r="H11271">
        <v>61</v>
      </c>
      <c r="I11271" t="s">
        <v>37419</v>
      </c>
      <c r="J11271" t="s">
        <v>37420</v>
      </c>
      <c r="K11271" t="s">
        <v>37421</v>
      </c>
      <c r="L11271" t="s">
        <v>77979</v>
      </c>
    </row>
    <row r="11272" spans="1:12" x14ac:dyDescent="0.15">
      <c r="A11272" t="s">
        <v>12</v>
      </c>
      <c r="B11272">
        <v>3140850</v>
      </c>
      <c r="C11272">
        <v>3140870</v>
      </c>
      <c r="D11272" t="s">
        <v>37412</v>
      </c>
      <c r="E11272" t="s">
        <v>90</v>
      </c>
      <c r="F11272" t="s">
        <v>15</v>
      </c>
      <c r="G11272" t="s">
        <v>16</v>
      </c>
      <c r="H11272">
        <v>108</v>
      </c>
      <c r="I11272" t="s">
        <v>37422</v>
      </c>
      <c r="J11272" t="s">
        <v>37423</v>
      </c>
      <c r="K11272" t="s">
        <v>37424</v>
      </c>
      <c r="L11272" t="s">
        <v>77994</v>
      </c>
    </row>
    <row r="11273" spans="1:12" x14ac:dyDescent="0.15">
      <c r="A11273" t="s">
        <v>12</v>
      </c>
      <c r="B11273">
        <v>3142497</v>
      </c>
      <c r="C11273">
        <v>3142517</v>
      </c>
      <c r="D11273" t="s">
        <v>37425</v>
      </c>
      <c r="E11273" t="s">
        <v>90</v>
      </c>
      <c r="F11273" t="s">
        <v>76</v>
      </c>
      <c r="G11273" t="s">
        <v>23</v>
      </c>
      <c r="H11273">
        <v>8</v>
      </c>
      <c r="I11273" t="s">
        <v>37426</v>
      </c>
      <c r="J11273" t="s">
        <v>37427</v>
      </c>
      <c r="K11273" t="s">
        <v>37428</v>
      </c>
      <c r="L11273" t="s">
        <v>77955</v>
      </c>
    </row>
    <row r="11274" spans="1:12" x14ac:dyDescent="0.15">
      <c r="A11274" t="s">
        <v>12</v>
      </c>
      <c r="B11274">
        <v>3142471</v>
      </c>
      <c r="C11274">
        <v>3142491</v>
      </c>
      <c r="D11274" t="s">
        <v>37425</v>
      </c>
      <c r="E11274" t="s">
        <v>90</v>
      </c>
      <c r="F11274" t="s">
        <v>76</v>
      </c>
      <c r="G11274" t="s">
        <v>36</v>
      </c>
      <c r="H11274">
        <v>34</v>
      </c>
      <c r="I11274" t="s">
        <v>37429</v>
      </c>
      <c r="J11274" t="s">
        <v>37430</v>
      </c>
      <c r="K11274" t="s">
        <v>37431</v>
      </c>
      <c r="L11274" t="s">
        <v>77999</v>
      </c>
    </row>
    <row r="11275" spans="1:12" x14ac:dyDescent="0.15">
      <c r="A11275" t="s">
        <v>12</v>
      </c>
      <c r="B11275">
        <v>3142450</v>
      </c>
      <c r="C11275">
        <v>3142470</v>
      </c>
      <c r="D11275" t="s">
        <v>37425</v>
      </c>
      <c r="E11275" t="s">
        <v>90</v>
      </c>
      <c r="F11275" t="s">
        <v>76</v>
      </c>
      <c r="G11275" t="s">
        <v>16</v>
      </c>
      <c r="H11275">
        <v>55</v>
      </c>
      <c r="I11275" t="s">
        <v>37432</v>
      </c>
      <c r="J11275" t="s">
        <v>37433</v>
      </c>
      <c r="K11275" t="s">
        <v>37434</v>
      </c>
      <c r="L11275" t="s">
        <v>77992</v>
      </c>
    </row>
    <row r="11276" spans="1:12" x14ac:dyDescent="0.15">
      <c r="A11276" t="s">
        <v>12</v>
      </c>
      <c r="B11276">
        <v>3142421</v>
      </c>
      <c r="C11276">
        <v>3142441</v>
      </c>
      <c r="D11276" t="s">
        <v>37425</v>
      </c>
      <c r="E11276" t="s">
        <v>90</v>
      </c>
      <c r="F11276" t="s">
        <v>76</v>
      </c>
      <c r="G11276" t="s">
        <v>16</v>
      </c>
      <c r="H11276">
        <v>84</v>
      </c>
      <c r="I11276" t="s">
        <v>37435</v>
      </c>
      <c r="J11276" t="s">
        <v>37436</v>
      </c>
      <c r="K11276" t="s">
        <v>37437</v>
      </c>
      <c r="L11276" t="s">
        <v>77946</v>
      </c>
    </row>
    <row r="11277" spans="1:12" x14ac:dyDescent="0.15">
      <c r="A11277" t="s">
        <v>12</v>
      </c>
      <c r="B11277">
        <v>3143378</v>
      </c>
      <c r="C11277">
        <v>3143398</v>
      </c>
      <c r="D11277" t="s">
        <v>37438</v>
      </c>
      <c r="E11277" t="s">
        <v>90</v>
      </c>
      <c r="F11277" t="s">
        <v>76</v>
      </c>
      <c r="G11277" t="s">
        <v>32</v>
      </c>
      <c r="H11277">
        <v>29</v>
      </c>
      <c r="I11277" t="s">
        <v>37439</v>
      </c>
      <c r="J11277" t="s">
        <v>37440</v>
      </c>
      <c r="K11277" t="s">
        <v>37441</v>
      </c>
      <c r="L11277" t="s">
        <v>77921</v>
      </c>
    </row>
    <row r="11278" spans="1:12" x14ac:dyDescent="0.15">
      <c r="A11278" t="s">
        <v>12</v>
      </c>
      <c r="B11278">
        <v>3143358</v>
      </c>
      <c r="C11278">
        <v>3143378</v>
      </c>
      <c r="D11278" t="s">
        <v>37438</v>
      </c>
      <c r="E11278" t="s">
        <v>90</v>
      </c>
      <c r="F11278" t="s">
        <v>76</v>
      </c>
      <c r="G11278" t="s">
        <v>16</v>
      </c>
      <c r="H11278">
        <v>49</v>
      </c>
      <c r="I11278" t="s">
        <v>37442</v>
      </c>
      <c r="J11278" t="s">
        <v>37443</v>
      </c>
      <c r="K11278" t="s">
        <v>37444</v>
      </c>
      <c r="L11278" t="s">
        <v>77913</v>
      </c>
    </row>
    <row r="11279" spans="1:12" x14ac:dyDescent="0.15">
      <c r="A11279" t="s">
        <v>12</v>
      </c>
      <c r="B11279">
        <v>3143334</v>
      </c>
      <c r="C11279">
        <v>3143354</v>
      </c>
      <c r="D11279" t="s">
        <v>37438</v>
      </c>
      <c r="E11279" t="s">
        <v>90</v>
      </c>
      <c r="F11279" t="s">
        <v>76</v>
      </c>
      <c r="G11279" t="s">
        <v>36</v>
      </c>
      <c r="H11279">
        <v>73</v>
      </c>
      <c r="I11279" t="s">
        <v>37445</v>
      </c>
      <c r="J11279" t="s">
        <v>37446</v>
      </c>
      <c r="K11279" t="s">
        <v>37447</v>
      </c>
      <c r="L11279" t="s">
        <v>77926</v>
      </c>
    </row>
    <row r="11280" spans="1:12" x14ac:dyDescent="0.15">
      <c r="A11280" t="s">
        <v>12</v>
      </c>
      <c r="B11280">
        <v>3143281</v>
      </c>
      <c r="C11280">
        <v>3143301</v>
      </c>
      <c r="D11280" t="s">
        <v>37438</v>
      </c>
      <c r="E11280" t="s">
        <v>90</v>
      </c>
      <c r="F11280" t="s">
        <v>76</v>
      </c>
      <c r="G11280" t="s">
        <v>16</v>
      </c>
      <c r="H11280">
        <v>126</v>
      </c>
      <c r="I11280" t="s">
        <v>37448</v>
      </c>
      <c r="J11280" t="s">
        <v>37449</v>
      </c>
      <c r="K11280" t="s">
        <v>37450</v>
      </c>
      <c r="L11280" t="s">
        <v>78078</v>
      </c>
    </row>
    <row r="11281" spans="1:12" x14ac:dyDescent="0.15">
      <c r="A11281" t="s">
        <v>12</v>
      </c>
      <c r="B11281">
        <v>3144152</v>
      </c>
      <c r="C11281">
        <v>3144172</v>
      </c>
      <c r="D11281" t="s">
        <v>37451</v>
      </c>
      <c r="E11281" t="s">
        <v>90</v>
      </c>
      <c r="F11281" t="s">
        <v>76</v>
      </c>
      <c r="G11281" t="s">
        <v>16</v>
      </c>
      <c r="H11281">
        <v>7</v>
      </c>
      <c r="I11281" t="s">
        <v>37452</v>
      </c>
      <c r="J11281" t="s">
        <v>37453</v>
      </c>
      <c r="K11281" t="s">
        <v>37454</v>
      </c>
      <c r="L11281" t="s">
        <v>77909</v>
      </c>
    </row>
    <row r="11282" spans="1:12" x14ac:dyDescent="0.15">
      <c r="A11282" t="s">
        <v>12</v>
      </c>
      <c r="B11282">
        <v>3144131</v>
      </c>
      <c r="C11282">
        <v>3144151</v>
      </c>
      <c r="D11282" t="s">
        <v>37451</v>
      </c>
      <c r="E11282" t="s">
        <v>90</v>
      </c>
      <c r="F11282" t="s">
        <v>76</v>
      </c>
      <c r="G11282" t="s">
        <v>32</v>
      </c>
      <c r="H11282">
        <v>28</v>
      </c>
      <c r="I11282" t="s">
        <v>37455</v>
      </c>
      <c r="J11282" t="s">
        <v>37456</v>
      </c>
      <c r="K11282" t="s">
        <v>37457</v>
      </c>
      <c r="L11282" t="s">
        <v>77956</v>
      </c>
    </row>
    <row r="11283" spans="1:12" x14ac:dyDescent="0.15">
      <c r="A11283" t="s">
        <v>12</v>
      </c>
      <c r="B11283">
        <v>3144091</v>
      </c>
      <c r="C11283">
        <v>3144111</v>
      </c>
      <c r="D11283" t="s">
        <v>37451</v>
      </c>
      <c r="E11283" t="s">
        <v>90</v>
      </c>
      <c r="F11283" t="s">
        <v>76</v>
      </c>
      <c r="G11283" t="s">
        <v>23</v>
      </c>
      <c r="H11283">
        <v>68</v>
      </c>
      <c r="I11283" t="s">
        <v>37458</v>
      </c>
      <c r="J11283" t="s">
        <v>37459</v>
      </c>
      <c r="K11283" t="s">
        <v>37460</v>
      </c>
      <c r="L11283" t="s">
        <v>77962</v>
      </c>
    </row>
    <row r="11284" spans="1:12" x14ac:dyDescent="0.15">
      <c r="A11284" t="s">
        <v>12</v>
      </c>
      <c r="B11284">
        <v>3144067</v>
      </c>
      <c r="C11284">
        <v>3144087</v>
      </c>
      <c r="D11284" t="s">
        <v>37451</v>
      </c>
      <c r="E11284" t="s">
        <v>90</v>
      </c>
      <c r="F11284" t="s">
        <v>76</v>
      </c>
      <c r="G11284" t="s">
        <v>23</v>
      </c>
      <c r="H11284">
        <v>92</v>
      </c>
      <c r="I11284" t="s">
        <v>37461</v>
      </c>
      <c r="J11284" t="s">
        <v>37462</v>
      </c>
      <c r="K11284" t="s">
        <v>37463</v>
      </c>
      <c r="L11284" t="s">
        <v>78032</v>
      </c>
    </row>
    <row r="11285" spans="1:12" x14ac:dyDescent="0.15">
      <c r="A11285" t="s">
        <v>12</v>
      </c>
      <c r="B11285">
        <v>3145108</v>
      </c>
      <c r="C11285">
        <v>3145128</v>
      </c>
      <c r="D11285" t="s">
        <v>37464</v>
      </c>
      <c r="E11285" t="s">
        <v>90</v>
      </c>
      <c r="F11285" t="s">
        <v>76</v>
      </c>
      <c r="G11285" t="s">
        <v>32</v>
      </c>
      <c r="H11285">
        <v>1</v>
      </c>
      <c r="I11285" t="s">
        <v>37465</v>
      </c>
      <c r="J11285" t="s">
        <v>37466</v>
      </c>
      <c r="K11285" t="s">
        <v>37467</v>
      </c>
      <c r="L11285" t="s">
        <v>77917</v>
      </c>
    </row>
    <row r="11286" spans="1:12" x14ac:dyDescent="0.15">
      <c r="A11286" t="s">
        <v>12</v>
      </c>
      <c r="B11286">
        <v>3145083</v>
      </c>
      <c r="C11286">
        <v>3145103</v>
      </c>
      <c r="D11286" t="s">
        <v>37464</v>
      </c>
      <c r="E11286" t="s">
        <v>90</v>
      </c>
      <c r="F11286" t="s">
        <v>76</v>
      </c>
      <c r="G11286" t="s">
        <v>16</v>
      </c>
      <c r="H11286">
        <v>26</v>
      </c>
      <c r="I11286" t="s">
        <v>37468</v>
      </c>
      <c r="J11286" t="s">
        <v>37469</v>
      </c>
      <c r="K11286" t="s">
        <v>37470</v>
      </c>
      <c r="L11286" t="s">
        <v>78002</v>
      </c>
    </row>
    <row r="11287" spans="1:12" x14ac:dyDescent="0.15">
      <c r="A11287" t="s">
        <v>12</v>
      </c>
      <c r="B11287">
        <v>3145063</v>
      </c>
      <c r="C11287">
        <v>3145083</v>
      </c>
      <c r="D11287" t="s">
        <v>37464</v>
      </c>
      <c r="E11287" t="s">
        <v>90</v>
      </c>
      <c r="F11287" t="s">
        <v>76</v>
      </c>
      <c r="G11287" t="s">
        <v>36</v>
      </c>
      <c r="H11287">
        <v>46</v>
      </c>
      <c r="I11287" t="s">
        <v>37471</v>
      </c>
      <c r="J11287" t="s">
        <v>37472</v>
      </c>
      <c r="K11287" t="s">
        <v>37473</v>
      </c>
      <c r="L11287" t="s">
        <v>78004</v>
      </c>
    </row>
    <row r="11288" spans="1:12" x14ac:dyDescent="0.15">
      <c r="A11288" t="s">
        <v>12</v>
      </c>
      <c r="B11288">
        <v>3145010</v>
      </c>
      <c r="C11288">
        <v>3145030</v>
      </c>
      <c r="D11288" t="s">
        <v>37464</v>
      </c>
      <c r="E11288" t="s">
        <v>90</v>
      </c>
      <c r="F11288" t="s">
        <v>76</v>
      </c>
      <c r="G11288" t="s">
        <v>16</v>
      </c>
      <c r="H11288">
        <v>99</v>
      </c>
      <c r="I11288" t="s">
        <v>37474</v>
      </c>
      <c r="J11288" t="s">
        <v>37475</v>
      </c>
      <c r="K11288" t="s">
        <v>37476</v>
      </c>
      <c r="L11288" t="s">
        <v>78051</v>
      </c>
    </row>
    <row r="11289" spans="1:12" x14ac:dyDescent="0.15">
      <c r="A11289" t="s">
        <v>12</v>
      </c>
      <c r="B11289">
        <v>3145678</v>
      </c>
      <c r="C11289">
        <v>3145698</v>
      </c>
      <c r="D11289" t="s">
        <v>37477</v>
      </c>
      <c r="E11289" t="s">
        <v>90</v>
      </c>
      <c r="F11289" t="s">
        <v>76</v>
      </c>
      <c r="G11289" t="s">
        <v>16</v>
      </c>
      <c r="H11289">
        <v>24</v>
      </c>
      <c r="I11289" t="s">
        <v>37478</v>
      </c>
      <c r="J11289" t="s">
        <v>37479</v>
      </c>
      <c r="K11289" t="s">
        <v>37480</v>
      </c>
      <c r="L11289" t="s">
        <v>77966</v>
      </c>
    </row>
    <row r="11290" spans="1:12" x14ac:dyDescent="0.15">
      <c r="A11290" t="s">
        <v>12</v>
      </c>
      <c r="B11290">
        <v>3145656</v>
      </c>
      <c r="C11290">
        <v>3145676</v>
      </c>
      <c r="D11290" t="s">
        <v>37477</v>
      </c>
      <c r="E11290" t="s">
        <v>90</v>
      </c>
      <c r="F11290" t="s">
        <v>76</v>
      </c>
      <c r="G11290" t="s">
        <v>36</v>
      </c>
      <c r="H11290">
        <v>46</v>
      </c>
      <c r="I11290" t="s">
        <v>37481</v>
      </c>
      <c r="J11290" t="s">
        <v>37482</v>
      </c>
      <c r="K11290" t="s">
        <v>37483</v>
      </c>
      <c r="L11290" t="s">
        <v>78004</v>
      </c>
    </row>
    <row r="11291" spans="1:12" x14ac:dyDescent="0.15">
      <c r="A11291" t="s">
        <v>12</v>
      </c>
      <c r="B11291">
        <v>3145620</v>
      </c>
      <c r="C11291">
        <v>3145640</v>
      </c>
      <c r="D11291" t="s">
        <v>37477</v>
      </c>
      <c r="E11291" t="s">
        <v>90</v>
      </c>
      <c r="F11291" t="s">
        <v>76</v>
      </c>
      <c r="G11291" t="s">
        <v>36</v>
      </c>
      <c r="H11291">
        <v>82</v>
      </c>
      <c r="I11291" t="s">
        <v>37484</v>
      </c>
      <c r="J11291" t="s">
        <v>37485</v>
      </c>
      <c r="K11291" t="s">
        <v>37486</v>
      </c>
      <c r="L11291" t="s">
        <v>78011</v>
      </c>
    </row>
    <row r="11292" spans="1:12" x14ac:dyDescent="0.15">
      <c r="A11292" t="s">
        <v>12</v>
      </c>
      <c r="B11292">
        <v>3145592</v>
      </c>
      <c r="C11292">
        <v>3145612</v>
      </c>
      <c r="D11292" t="s">
        <v>37477</v>
      </c>
      <c r="E11292" t="s">
        <v>90</v>
      </c>
      <c r="F11292" t="s">
        <v>76</v>
      </c>
      <c r="G11292" t="s">
        <v>32</v>
      </c>
      <c r="H11292">
        <v>110</v>
      </c>
      <c r="I11292" t="s">
        <v>37487</v>
      </c>
      <c r="J11292" t="s">
        <v>37488</v>
      </c>
      <c r="K11292" t="s">
        <v>37489</v>
      </c>
      <c r="L11292" t="s">
        <v>78030</v>
      </c>
    </row>
    <row r="11293" spans="1:12" x14ac:dyDescent="0.15">
      <c r="A11293" t="s">
        <v>12</v>
      </c>
      <c r="B11293">
        <v>3146017</v>
      </c>
      <c r="C11293">
        <v>3146037</v>
      </c>
      <c r="D11293" t="s">
        <v>37490</v>
      </c>
      <c r="E11293" t="s">
        <v>90</v>
      </c>
      <c r="F11293" t="s">
        <v>76</v>
      </c>
      <c r="G11293" t="s">
        <v>32</v>
      </c>
      <c r="H11293">
        <v>11</v>
      </c>
      <c r="I11293" t="s">
        <v>37491</v>
      </c>
      <c r="J11293" t="s">
        <v>37492</v>
      </c>
      <c r="K11293" t="s">
        <v>37493</v>
      </c>
      <c r="L11293" t="s">
        <v>77974</v>
      </c>
    </row>
    <row r="11294" spans="1:12" x14ac:dyDescent="0.15">
      <c r="A11294" t="s">
        <v>12</v>
      </c>
      <c r="B11294">
        <v>3145995</v>
      </c>
      <c r="C11294">
        <v>3146015</v>
      </c>
      <c r="D11294" t="s">
        <v>37490</v>
      </c>
      <c r="E11294" t="s">
        <v>90</v>
      </c>
      <c r="F11294" t="s">
        <v>76</v>
      </c>
      <c r="G11294" t="s">
        <v>36</v>
      </c>
      <c r="H11294">
        <v>33</v>
      </c>
      <c r="I11294" t="s">
        <v>37494</v>
      </c>
      <c r="J11294" t="s">
        <v>37495</v>
      </c>
      <c r="K11294" t="s">
        <v>37496</v>
      </c>
      <c r="L11294" t="s">
        <v>77977</v>
      </c>
    </row>
    <row r="11295" spans="1:12" x14ac:dyDescent="0.15">
      <c r="A11295" t="s">
        <v>12</v>
      </c>
      <c r="B11295">
        <v>3145958</v>
      </c>
      <c r="C11295">
        <v>3145978</v>
      </c>
      <c r="D11295" t="s">
        <v>37490</v>
      </c>
      <c r="E11295" t="s">
        <v>90</v>
      </c>
      <c r="F11295" t="s">
        <v>76</v>
      </c>
      <c r="G11295" t="s">
        <v>36</v>
      </c>
      <c r="H11295">
        <v>70</v>
      </c>
      <c r="I11295" t="s">
        <v>37497</v>
      </c>
      <c r="J11295" t="s">
        <v>37498</v>
      </c>
      <c r="K11295" t="s">
        <v>37499</v>
      </c>
      <c r="L11295" t="s">
        <v>77919</v>
      </c>
    </row>
    <row r="11296" spans="1:12" x14ac:dyDescent="0.15">
      <c r="A11296" t="s">
        <v>12</v>
      </c>
      <c r="B11296">
        <v>3145906</v>
      </c>
      <c r="C11296">
        <v>3145926</v>
      </c>
      <c r="D11296" t="s">
        <v>37490</v>
      </c>
      <c r="E11296" t="s">
        <v>90</v>
      </c>
      <c r="F11296" t="s">
        <v>76</v>
      </c>
      <c r="G11296" t="s">
        <v>16</v>
      </c>
      <c r="H11296">
        <v>122</v>
      </c>
      <c r="I11296" t="s">
        <v>37500</v>
      </c>
      <c r="J11296" t="s">
        <v>37501</v>
      </c>
      <c r="K11296" t="s">
        <v>37502</v>
      </c>
      <c r="L11296" t="s">
        <v>78033</v>
      </c>
    </row>
    <row r="11297" spans="1:12" x14ac:dyDescent="0.15">
      <c r="A11297" t="s">
        <v>12</v>
      </c>
      <c r="B11297">
        <v>3146563</v>
      </c>
      <c r="C11297">
        <v>3146583</v>
      </c>
      <c r="D11297" t="s">
        <v>37503</v>
      </c>
      <c r="E11297" t="s">
        <v>90</v>
      </c>
      <c r="F11297" t="s">
        <v>76</v>
      </c>
      <c r="G11297" t="s">
        <v>32</v>
      </c>
      <c r="H11297">
        <v>1</v>
      </c>
      <c r="I11297" t="s">
        <v>37504</v>
      </c>
      <c r="J11297" t="s">
        <v>37505</v>
      </c>
      <c r="K11297" t="s">
        <v>37506</v>
      </c>
      <c r="L11297" t="s">
        <v>77917</v>
      </c>
    </row>
    <row r="11298" spans="1:12" x14ac:dyDescent="0.15">
      <c r="A11298" t="s">
        <v>12</v>
      </c>
      <c r="B11298">
        <v>3146537</v>
      </c>
      <c r="C11298">
        <v>3146557</v>
      </c>
      <c r="D11298" t="s">
        <v>37503</v>
      </c>
      <c r="E11298" t="s">
        <v>90</v>
      </c>
      <c r="F11298" t="s">
        <v>76</v>
      </c>
      <c r="G11298" t="s">
        <v>36</v>
      </c>
      <c r="H11298">
        <v>27</v>
      </c>
      <c r="I11298" t="s">
        <v>37507</v>
      </c>
      <c r="J11298" t="s">
        <v>37508</v>
      </c>
      <c r="K11298" t="s">
        <v>37509</v>
      </c>
      <c r="L11298" t="s">
        <v>78013</v>
      </c>
    </row>
    <row r="11299" spans="1:12" x14ac:dyDescent="0.15">
      <c r="A11299" t="s">
        <v>12</v>
      </c>
      <c r="B11299">
        <v>3146496</v>
      </c>
      <c r="C11299">
        <v>3146516</v>
      </c>
      <c r="D11299" t="s">
        <v>37503</v>
      </c>
      <c r="E11299" t="s">
        <v>90</v>
      </c>
      <c r="F11299" t="s">
        <v>76</v>
      </c>
      <c r="G11299" t="s">
        <v>32</v>
      </c>
      <c r="H11299">
        <v>68</v>
      </c>
      <c r="I11299" t="s">
        <v>37510</v>
      </c>
      <c r="J11299" t="s">
        <v>37511</v>
      </c>
      <c r="K11299" t="s">
        <v>37512</v>
      </c>
      <c r="L11299" t="s">
        <v>77962</v>
      </c>
    </row>
    <row r="11300" spans="1:12" x14ac:dyDescent="0.15">
      <c r="A11300" t="s">
        <v>12</v>
      </c>
      <c r="B11300">
        <v>3146475</v>
      </c>
      <c r="C11300">
        <v>3146495</v>
      </c>
      <c r="D11300" t="s">
        <v>37503</v>
      </c>
      <c r="E11300" t="s">
        <v>90</v>
      </c>
      <c r="F11300" t="s">
        <v>76</v>
      </c>
      <c r="G11300" t="s">
        <v>23</v>
      </c>
      <c r="H11300">
        <v>89</v>
      </c>
      <c r="I11300" t="s">
        <v>37513</v>
      </c>
      <c r="J11300" t="s">
        <v>37514</v>
      </c>
      <c r="K11300" t="s">
        <v>37515</v>
      </c>
      <c r="L11300" t="s">
        <v>77964</v>
      </c>
    </row>
    <row r="11301" spans="1:12" x14ac:dyDescent="0.15">
      <c r="A11301" t="s">
        <v>12</v>
      </c>
      <c r="B11301">
        <v>3146848</v>
      </c>
      <c r="C11301">
        <v>3146868</v>
      </c>
      <c r="D11301" t="s">
        <v>37516</v>
      </c>
      <c r="E11301" t="s">
        <v>90</v>
      </c>
      <c r="F11301" t="s">
        <v>15</v>
      </c>
      <c r="G11301" t="s">
        <v>16</v>
      </c>
      <c r="H11301">
        <v>52</v>
      </c>
      <c r="I11301" t="s">
        <v>37517</v>
      </c>
      <c r="J11301" t="s">
        <v>37518</v>
      </c>
      <c r="K11301" t="s">
        <v>37519</v>
      </c>
      <c r="L11301" t="s">
        <v>77959</v>
      </c>
    </row>
    <row r="11302" spans="1:12" x14ac:dyDescent="0.15">
      <c r="A11302" t="s">
        <v>12</v>
      </c>
      <c r="B11302">
        <v>3146875</v>
      </c>
      <c r="C11302">
        <v>3146895</v>
      </c>
      <c r="D11302" t="s">
        <v>37516</v>
      </c>
      <c r="E11302" t="s">
        <v>90</v>
      </c>
      <c r="F11302" t="s">
        <v>15</v>
      </c>
      <c r="G11302" t="s">
        <v>36</v>
      </c>
      <c r="H11302">
        <v>79</v>
      </c>
      <c r="I11302" t="s">
        <v>37520</v>
      </c>
      <c r="J11302" t="s">
        <v>37521</v>
      </c>
      <c r="K11302" t="s">
        <v>37522</v>
      </c>
      <c r="L11302" t="s">
        <v>77993</v>
      </c>
    </row>
    <row r="11303" spans="1:12" x14ac:dyDescent="0.15">
      <c r="A11303" t="s">
        <v>12</v>
      </c>
      <c r="B11303">
        <v>3146897</v>
      </c>
      <c r="C11303">
        <v>3146917</v>
      </c>
      <c r="D11303" t="s">
        <v>37516</v>
      </c>
      <c r="E11303" t="s">
        <v>90</v>
      </c>
      <c r="F11303" t="s">
        <v>15</v>
      </c>
      <c r="G11303" t="s">
        <v>16</v>
      </c>
      <c r="H11303">
        <v>101</v>
      </c>
      <c r="I11303" t="s">
        <v>37523</v>
      </c>
      <c r="J11303" t="s">
        <v>37524</v>
      </c>
      <c r="K11303" t="s">
        <v>37525</v>
      </c>
      <c r="L11303" t="s">
        <v>77997</v>
      </c>
    </row>
    <row r="11304" spans="1:12" x14ac:dyDescent="0.15">
      <c r="A11304" t="s">
        <v>12</v>
      </c>
      <c r="B11304">
        <v>3146919</v>
      </c>
      <c r="C11304">
        <v>3146939</v>
      </c>
      <c r="D11304" t="s">
        <v>37516</v>
      </c>
      <c r="E11304" t="s">
        <v>90</v>
      </c>
      <c r="F11304" t="s">
        <v>15</v>
      </c>
      <c r="G11304" t="s">
        <v>32</v>
      </c>
      <c r="H11304">
        <v>123</v>
      </c>
      <c r="I11304" t="s">
        <v>37526</v>
      </c>
      <c r="J11304" t="s">
        <v>37527</v>
      </c>
      <c r="K11304" t="s">
        <v>37528</v>
      </c>
      <c r="L11304" t="s">
        <v>78061</v>
      </c>
    </row>
    <row r="11305" spans="1:12" x14ac:dyDescent="0.15">
      <c r="A11305" t="s">
        <v>12</v>
      </c>
      <c r="B11305">
        <v>3148886</v>
      </c>
      <c r="C11305">
        <v>3148906</v>
      </c>
      <c r="D11305" t="s">
        <v>37529</v>
      </c>
      <c r="E11305" t="s">
        <v>37530</v>
      </c>
      <c r="F11305" t="s">
        <v>76</v>
      </c>
      <c r="G11305" t="s">
        <v>32</v>
      </c>
      <c r="H11305">
        <v>1</v>
      </c>
      <c r="I11305" t="s">
        <v>37531</v>
      </c>
      <c r="J11305" t="s">
        <v>37532</v>
      </c>
      <c r="K11305" t="s">
        <v>37533</v>
      </c>
      <c r="L11305" t="s">
        <v>77917</v>
      </c>
    </row>
    <row r="11306" spans="1:12" x14ac:dyDescent="0.15">
      <c r="A11306" t="s">
        <v>12</v>
      </c>
      <c r="B11306">
        <v>3148855</v>
      </c>
      <c r="C11306">
        <v>3148875</v>
      </c>
      <c r="D11306" t="s">
        <v>37529</v>
      </c>
      <c r="E11306" t="s">
        <v>37530</v>
      </c>
      <c r="F11306" t="s">
        <v>76</v>
      </c>
      <c r="G11306" t="s">
        <v>23</v>
      </c>
      <c r="H11306">
        <v>32</v>
      </c>
      <c r="I11306" t="s">
        <v>37534</v>
      </c>
      <c r="J11306" t="s">
        <v>37535</v>
      </c>
      <c r="K11306" t="s">
        <v>37536</v>
      </c>
      <c r="L11306" t="s">
        <v>77918</v>
      </c>
    </row>
    <row r="11307" spans="1:12" x14ac:dyDescent="0.15">
      <c r="A11307" t="s">
        <v>12</v>
      </c>
      <c r="B11307">
        <v>3148832</v>
      </c>
      <c r="C11307">
        <v>3148852</v>
      </c>
      <c r="D11307" t="s">
        <v>37529</v>
      </c>
      <c r="E11307" t="s">
        <v>37530</v>
      </c>
      <c r="F11307" t="s">
        <v>76</v>
      </c>
      <c r="G11307" t="s">
        <v>16</v>
      </c>
      <c r="H11307">
        <v>55</v>
      </c>
      <c r="I11307" t="s">
        <v>37537</v>
      </c>
      <c r="J11307" t="s">
        <v>37538</v>
      </c>
      <c r="K11307" t="s">
        <v>37539</v>
      </c>
      <c r="L11307" t="s">
        <v>77992</v>
      </c>
    </row>
    <row r="11308" spans="1:12" x14ac:dyDescent="0.15">
      <c r="A11308" t="s">
        <v>12</v>
      </c>
      <c r="B11308">
        <v>3148774</v>
      </c>
      <c r="C11308">
        <v>3148794</v>
      </c>
      <c r="D11308" t="s">
        <v>37529</v>
      </c>
      <c r="E11308" t="s">
        <v>37530</v>
      </c>
      <c r="F11308" t="s">
        <v>76</v>
      </c>
      <c r="G11308" t="s">
        <v>36</v>
      </c>
      <c r="H11308">
        <v>113</v>
      </c>
      <c r="I11308" t="s">
        <v>37540</v>
      </c>
      <c r="J11308" t="s">
        <v>37541</v>
      </c>
      <c r="K11308" t="s">
        <v>37542</v>
      </c>
      <c r="L11308" t="s">
        <v>77986</v>
      </c>
    </row>
    <row r="11309" spans="1:12" x14ac:dyDescent="0.15">
      <c r="A11309" t="s">
        <v>12</v>
      </c>
      <c r="B11309">
        <v>3149070</v>
      </c>
      <c r="C11309">
        <v>3149090</v>
      </c>
      <c r="D11309" t="s">
        <v>37543</v>
      </c>
      <c r="E11309" t="s">
        <v>37544</v>
      </c>
      <c r="F11309" t="s">
        <v>15</v>
      </c>
      <c r="G11309" t="s">
        <v>23</v>
      </c>
      <c r="H11309">
        <v>19</v>
      </c>
      <c r="I11309" t="s">
        <v>37545</v>
      </c>
      <c r="J11309" t="s">
        <v>37546</v>
      </c>
      <c r="K11309" t="s">
        <v>37547</v>
      </c>
      <c r="L11309" t="s">
        <v>77982</v>
      </c>
    </row>
    <row r="11310" spans="1:12" x14ac:dyDescent="0.15">
      <c r="A11310" t="s">
        <v>12</v>
      </c>
      <c r="B11310">
        <v>3149102</v>
      </c>
      <c r="C11310">
        <v>3149122</v>
      </c>
      <c r="D11310" t="s">
        <v>37543</v>
      </c>
      <c r="E11310" t="s">
        <v>37544</v>
      </c>
      <c r="F11310" t="s">
        <v>15</v>
      </c>
      <c r="G11310" t="s">
        <v>32</v>
      </c>
      <c r="H11310">
        <v>51</v>
      </c>
      <c r="I11310" t="s">
        <v>37548</v>
      </c>
      <c r="J11310" t="s">
        <v>37549</v>
      </c>
      <c r="K11310" t="s">
        <v>37550</v>
      </c>
      <c r="L11310" t="s">
        <v>78023</v>
      </c>
    </row>
    <row r="11311" spans="1:12" x14ac:dyDescent="0.15">
      <c r="A11311" t="s">
        <v>12</v>
      </c>
      <c r="B11311">
        <v>3149134</v>
      </c>
      <c r="C11311">
        <v>3149154</v>
      </c>
      <c r="D11311" t="s">
        <v>37543</v>
      </c>
      <c r="E11311" t="s">
        <v>37544</v>
      </c>
      <c r="F11311" t="s">
        <v>15</v>
      </c>
      <c r="G11311" t="s">
        <v>23</v>
      </c>
      <c r="H11311">
        <v>83</v>
      </c>
      <c r="I11311" t="s">
        <v>37551</v>
      </c>
      <c r="J11311" t="s">
        <v>37552</v>
      </c>
      <c r="K11311" t="s">
        <v>37553</v>
      </c>
      <c r="L11311" t="s">
        <v>77958</v>
      </c>
    </row>
    <row r="11312" spans="1:12" x14ac:dyDescent="0.15">
      <c r="A11312" t="s">
        <v>12</v>
      </c>
      <c r="B11312">
        <v>3149160</v>
      </c>
      <c r="C11312">
        <v>3149180</v>
      </c>
      <c r="D11312" t="s">
        <v>37543</v>
      </c>
      <c r="E11312" t="s">
        <v>37544</v>
      </c>
      <c r="F11312" t="s">
        <v>15</v>
      </c>
      <c r="G11312" t="s">
        <v>36</v>
      </c>
      <c r="H11312">
        <v>109</v>
      </c>
      <c r="I11312" t="s">
        <v>37554</v>
      </c>
      <c r="J11312" t="s">
        <v>37555</v>
      </c>
      <c r="K11312" t="s">
        <v>37556</v>
      </c>
      <c r="L11312" t="s">
        <v>77947</v>
      </c>
    </row>
    <row r="11313" spans="1:12" x14ac:dyDescent="0.15">
      <c r="A11313" t="s">
        <v>12</v>
      </c>
      <c r="B11313">
        <v>3160117</v>
      </c>
      <c r="C11313">
        <v>3160137</v>
      </c>
      <c r="D11313" t="s">
        <v>37557</v>
      </c>
      <c r="E11313" t="s">
        <v>37558</v>
      </c>
      <c r="F11313" t="s">
        <v>15</v>
      </c>
      <c r="G11313" t="s">
        <v>16</v>
      </c>
      <c r="H11313">
        <v>22</v>
      </c>
      <c r="I11313" t="s">
        <v>37559</v>
      </c>
      <c r="J11313" t="s">
        <v>37560</v>
      </c>
      <c r="K11313" t="s">
        <v>37561</v>
      </c>
      <c r="L11313" t="s">
        <v>77948</v>
      </c>
    </row>
    <row r="11314" spans="1:12" x14ac:dyDescent="0.15">
      <c r="A11314" t="s">
        <v>12</v>
      </c>
      <c r="B11314">
        <v>3160138</v>
      </c>
      <c r="C11314">
        <v>3160158</v>
      </c>
      <c r="D11314" t="s">
        <v>37557</v>
      </c>
      <c r="E11314" t="s">
        <v>37558</v>
      </c>
      <c r="F11314" t="s">
        <v>15</v>
      </c>
      <c r="G11314" t="s">
        <v>16</v>
      </c>
      <c r="H11314">
        <v>43</v>
      </c>
      <c r="I11314" t="s">
        <v>37562</v>
      </c>
      <c r="J11314" t="s">
        <v>37563</v>
      </c>
      <c r="K11314" t="s">
        <v>37564</v>
      </c>
      <c r="L11314" t="s">
        <v>77942</v>
      </c>
    </row>
    <row r="11315" spans="1:12" x14ac:dyDescent="0.15">
      <c r="A11315" t="s">
        <v>12</v>
      </c>
      <c r="B11315">
        <v>3160186</v>
      </c>
      <c r="C11315">
        <v>3160206</v>
      </c>
      <c r="D11315" t="s">
        <v>37557</v>
      </c>
      <c r="E11315" t="s">
        <v>37558</v>
      </c>
      <c r="F11315" t="s">
        <v>15</v>
      </c>
      <c r="G11315" t="s">
        <v>32</v>
      </c>
      <c r="H11315">
        <v>91</v>
      </c>
      <c r="I11315" t="s">
        <v>37565</v>
      </c>
      <c r="J11315" t="s">
        <v>37566</v>
      </c>
      <c r="K11315" t="s">
        <v>37567</v>
      </c>
      <c r="L11315" t="s">
        <v>77907</v>
      </c>
    </row>
    <row r="11316" spans="1:12" x14ac:dyDescent="0.15">
      <c r="A11316" t="s">
        <v>12</v>
      </c>
      <c r="B11316">
        <v>3160212</v>
      </c>
      <c r="C11316">
        <v>3160232</v>
      </c>
      <c r="D11316" t="s">
        <v>37557</v>
      </c>
      <c r="E11316" t="s">
        <v>37558</v>
      </c>
      <c r="F11316" t="s">
        <v>15</v>
      </c>
      <c r="G11316" t="s">
        <v>36</v>
      </c>
      <c r="H11316">
        <v>117</v>
      </c>
      <c r="I11316" t="s">
        <v>37568</v>
      </c>
      <c r="J11316" t="s">
        <v>37569</v>
      </c>
      <c r="K11316" t="s">
        <v>37570</v>
      </c>
      <c r="L11316" t="s">
        <v>77930</v>
      </c>
    </row>
    <row r="11317" spans="1:12" x14ac:dyDescent="0.15">
      <c r="A11317" t="s">
        <v>12</v>
      </c>
      <c r="B11317">
        <v>3163479</v>
      </c>
      <c r="C11317">
        <v>3163499</v>
      </c>
      <c r="D11317" t="s">
        <v>37571</v>
      </c>
      <c r="E11317" t="s">
        <v>37572</v>
      </c>
      <c r="F11317" t="s">
        <v>15</v>
      </c>
      <c r="G11317" t="s">
        <v>16</v>
      </c>
      <c r="H11317">
        <v>0</v>
      </c>
      <c r="I11317" t="s">
        <v>37573</v>
      </c>
      <c r="J11317" t="s">
        <v>37574</v>
      </c>
      <c r="K11317" t="s">
        <v>37575</v>
      </c>
      <c r="L11317" t="s">
        <v>77980</v>
      </c>
    </row>
    <row r="11318" spans="1:12" x14ac:dyDescent="0.15">
      <c r="A11318" t="s">
        <v>12</v>
      </c>
      <c r="B11318">
        <v>3163501</v>
      </c>
      <c r="C11318">
        <v>3163521</v>
      </c>
      <c r="D11318" t="s">
        <v>37571</v>
      </c>
      <c r="E11318" t="s">
        <v>37572</v>
      </c>
      <c r="F11318" t="s">
        <v>15</v>
      </c>
      <c r="G11318" t="s">
        <v>16</v>
      </c>
      <c r="H11318">
        <v>22</v>
      </c>
      <c r="I11318" t="s">
        <v>37576</v>
      </c>
      <c r="J11318" t="s">
        <v>37577</v>
      </c>
      <c r="K11318" t="s">
        <v>37578</v>
      </c>
      <c r="L11318" t="s">
        <v>77948</v>
      </c>
    </row>
    <row r="11319" spans="1:12" x14ac:dyDescent="0.15">
      <c r="A11319" t="s">
        <v>12</v>
      </c>
      <c r="B11319">
        <v>3163534</v>
      </c>
      <c r="C11319">
        <v>3163554</v>
      </c>
      <c r="D11319" t="s">
        <v>37571</v>
      </c>
      <c r="E11319" t="s">
        <v>37572</v>
      </c>
      <c r="F11319" t="s">
        <v>15</v>
      </c>
      <c r="G11319" t="s">
        <v>36</v>
      </c>
      <c r="H11319">
        <v>55</v>
      </c>
      <c r="I11319" t="s">
        <v>37579</v>
      </c>
      <c r="J11319" t="s">
        <v>37580</v>
      </c>
      <c r="K11319" t="s">
        <v>37581</v>
      </c>
      <c r="L11319" t="s">
        <v>77992</v>
      </c>
    </row>
    <row r="11320" spans="1:12" x14ac:dyDescent="0.15">
      <c r="A11320" t="s">
        <v>12</v>
      </c>
      <c r="B11320">
        <v>3163568</v>
      </c>
      <c r="C11320">
        <v>3163588</v>
      </c>
      <c r="D11320" t="s">
        <v>37571</v>
      </c>
      <c r="E11320" t="s">
        <v>37572</v>
      </c>
      <c r="F11320" t="s">
        <v>15</v>
      </c>
      <c r="G11320" t="s">
        <v>23</v>
      </c>
      <c r="H11320">
        <v>89</v>
      </c>
      <c r="I11320" t="s">
        <v>37582</v>
      </c>
      <c r="J11320" t="s">
        <v>37583</v>
      </c>
      <c r="K11320" t="s">
        <v>37584</v>
      </c>
      <c r="L11320" t="s">
        <v>77964</v>
      </c>
    </row>
    <row r="11321" spans="1:12" x14ac:dyDescent="0.15">
      <c r="A11321" t="s">
        <v>12</v>
      </c>
      <c r="B11321">
        <v>3192214</v>
      </c>
      <c r="C11321">
        <v>3192234</v>
      </c>
      <c r="D11321" t="s">
        <v>37585</v>
      </c>
      <c r="E11321" t="s">
        <v>37586</v>
      </c>
      <c r="F11321" t="s">
        <v>15</v>
      </c>
      <c r="G11321" t="s">
        <v>32</v>
      </c>
      <c r="H11321">
        <v>137</v>
      </c>
      <c r="I11321" t="s">
        <v>37587</v>
      </c>
      <c r="J11321" t="s">
        <v>37588</v>
      </c>
      <c r="K11321" t="s">
        <v>37589</v>
      </c>
      <c r="L11321" t="s">
        <v>77987</v>
      </c>
    </row>
    <row r="11322" spans="1:12" x14ac:dyDescent="0.15">
      <c r="A11322" t="s">
        <v>12</v>
      </c>
      <c r="B11322">
        <v>3192278</v>
      </c>
      <c r="C11322">
        <v>3192298</v>
      </c>
      <c r="D11322" t="s">
        <v>37585</v>
      </c>
      <c r="E11322" t="s">
        <v>37586</v>
      </c>
      <c r="F11322" t="s">
        <v>15</v>
      </c>
      <c r="G11322" t="s">
        <v>16</v>
      </c>
      <c r="H11322">
        <v>201</v>
      </c>
      <c r="I11322" t="s">
        <v>37590</v>
      </c>
      <c r="J11322" t="s">
        <v>37591</v>
      </c>
      <c r="K11322" t="s">
        <v>37592</v>
      </c>
      <c r="L11322" t="s">
        <v>78069</v>
      </c>
    </row>
    <row r="11323" spans="1:12" x14ac:dyDescent="0.15">
      <c r="A11323" t="s">
        <v>12</v>
      </c>
      <c r="B11323">
        <v>3192315</v>
      </c>
      <c r="C11323">
        <v>3192335</v>
      </c>
      <c r="D11323" t="s">
        <v>37585</v>
      </c>
      <c r="E11323" t="s">
        <v>37586</v>
      </c>
      <c r="F11323" t="s">
        <v>15</v>
      </c>
      <c r="G11323" t="s">
        <v>23</v>
      </c>
      <c r="H11323">
        <v>238</v>
      </c>
      <c r="I11323" t="s">
        <v>37593</v>
      </c>
      <c r="J11323" t="s">
        <v>37594</v>
      </c>
      <c r="K11323" t="s">
        <v>37595</v>
      </c>
      <c r="L11323" t="s">
        <v>78132</v>
      </c>
    </row>
    <row r="11324" spans="1:12" x14ac:dyDescent="0.15">
      <c r="A11324" t="s">
        <v>12</v>
      </c>
      <c r="B11324">
        <v>3192344</v>
      </c>
      <c r="C11324">
        <v>3192364</v>
      </c>
      <c r="D11324" t="s">
        <v>37585</v>
      </c>
      <c r="E11324" t="s">
        <v>37586</v>
      </c>
      <c r="F11324" t="s">
        <v>15</v>
      </c>
      <c r="G11324" t="s">
        <v>16</v>
      </c>
      <c r="H11324">
        <v>267</v>
      </c>
      <c r="I11324" t="s">
        <v>37596</v>
      </c>
      <c r="J11324" t="s">
        <v>37597</v>
      </c>
      <c r="K11324" t="s">
        <v>37598</v>
      </c>
      <c r="L11324" t="s">
        <v>78156</v>
      </c>
    </row>
    <row r="11325" spans="1:12" x14ac:dyDescent="0.15">
      <c r="A11325" t="s">
        <v>12</v>
      </c>
      <c r="B11325">
        <v>3193798</v>
      </c>
      <c r="C11325">
        <v>3193818</v>
      </c>
      <c r="D11325" t="s">
        <v>37599</v>
      </c>
      <c r="E11325" t="s">
        <v>37600</v>
      </c>
      <c r="F11325" t="s">
        <v>76</v>
      </c>
      <c r="G11325" t="s">
        <v>32</v>
      </c>
      <c r="H11325">
        <v>1</v>
      </c>
      <c r="I11325" t="s">
        <v>37601</v>
      </c>
      <c r="J11325" t="s">
        <v>37602</v>
      </c>
      <c r="K11325" t="s">
        <v>37603</v>
      </c>
      <c r="L11325" t="s">
        <v>77917</v>
      </c>
    </row>
    <row r="11326" spans="1:12" x14ac:dyDescent="0.15">
      <c r="A11326" t="s">
        <v>12</v>
      </c>
      <c r="B11326">
        <v>3193774</v>
      </c>
      <c r="C11326">
        <v>3193794</v>
      </c>
      <c r="D11326" t="s">
        <v>37599</v>
      </c>
      <c r="E11326" t="s">
        <v>37600</v>
      </c>
      <c r="F11326" t="s">
        <v>76</v>
      </c>
      <c r="G11326" t="s">
        <v>36</v>
      </c>
      <c r="H11326">
        <v>25</v>
      </c>
      <c r="I11326" t="s">
        <v>37604</v>
      </c>
      <c r="J11326" t="s">
        <v>37605</v>
      </c>
      <c r="K11326" t="s">
        <v>37606</v>
      </c>
      <c r="L11326" t="s">
        <v>78012</v>
      </c>
    </row>
    <row r="11327" spans="1:12" x14ac:dyDescent="0.15">
      <c r="A11327" t="s">
        <v>12</v>
      </c>
      <c r="B11327">
        <v>3193753</v>
      </c>
      <c r="C11327">
        <v>3193773</v>
      </c>
      <c r="D11327" t="s">
        <v>37599</v>
      </c>
      <c r="E11327" t="s">
        <v>37600</v>
      </c>
      <c r="F11327" t="s">
        <v>76</v>
      </c>
      <c r="G11327" t="s">
        <v>32</v>
      </c>
      <c r="H11327">
        <v>46</v>
      </c>
      <c r="I11327" t="s">
        <v>37607</v>
      </c>
      <c r="J11327" t="s">
        <v>37608</v>
      </c>
      <c r="K11327" t="s">
        <v>37609</v>
      </c>
      <c r="L11327" t="s">
        <v>78004</v>
      </c>
    </row>
    <row r="11328" spans="1:12" x14ac:dyDescent="0.15">
      <c r="A11328" t="s">
        <v>12</v>
      </c>
      <c r="B11328">
        <v>3193718</v>
      </c>
      <c r="C11328">
        <v>3193738</v>
      </c>
      <c r="D11328" t="s">
        <v>37599</v>
      </c>
      <c r="E11328" t="s">
        <v>37600</v>
      </c>
      <c r="F11328" t="s">
        <v>76</v>
      </c>
      <c r="G11328" t="s">
        <v>36</v>
      </c>
      <c r="H11328">
        <v>81</v>
      </c>
      <c r="I11328" t="s">
        <v>37610</v>
      </c>
      <c r="J11328" t="s">
        <v>37611</v>
      </c>
      <c r="K11328" t="s">
        <v>37612</v>
      </c>
      <c r="L11328" t="s">
        <v>78019</v>
      </c>
    </row>
    <row r="11329" spans="1:12" x14ac:dyDescent="0.15">
      <c r="A11329" t="s">
        <v>12</v>
      </c>
      <c r="B11329">
        <v>3195098</v>
      </c>
      <c r="C11329">
        <v>3195118</v>
      </c>
      <c r="D11329" t="s">
        <v>37613</v>
      </c>
      <c r="E11329" t="s">
        <v>37614</v>
      </c>
      <c r="F11329" t="s">
        <v>76</v>
      </c>
      <c r="G11329" t="s">
        <v>16</v>
      </c>
      <c r="H11329">
        <v>7</v>
      </c>
      <c r="I11329" t="s">
        <v>37615</v>
      </c>
      <c r="J11329" t="s">
        <v>37616</v>
      </c>
      <c r="K11329" t="s">
        <v>37617</v>
      </c>
      <c r="L11329" t="s">
        <v>77909</v>
      </c>
    </row>
    <row r="11330" spans="1:12" x14ac:dyDescent="0.15">
      <c r="A11330" t="s">
        <v>12</v>
      </c>
      <c r="B11330">
        <v>3195071</v>
      </c>
      <c r="C11330">
        <v>3195091</v>
      </c>
      <c r="D11330" t="s">
        <v>37613</v>
      </c>
      <c r="E11330" t="s">
        <v>37614</v>
      </c>
      <c r="F11330" t="s">
        <v>76</v>
      </c>
      <c r="G11330" t="s">
        <v>16</v>
      </c>
      <c r="H11330">
        <v>34</v>
      </c>
      <c r="I11330" t="s">
        <v>37618</v>
      </c>
      <c r="J11330" t="s">
        <v>37619</v>
      </c>
      <c r="K11330" t="s">
        <v>37620</v>
      </c>
      <c r="L11330" t="s">
        <v>77999</v>
      </c>
    </row>
    <row r="11331" spans="1:12" x14ac:dyDescent="0.15">
      <c r="A11331" t="s">
        <v>12</v>
      </c>
      <c r="B11331">
        <v>3195048</v>
      </c>
      <c r="C11331">
        <v>3195068</v>
      </c>
      <c r="D11331" t="s">
        <v>37613</v>
      </c>
      <c r="E11331" t="s">
        <v>37614</v>
      </c>
      <c r="F11331" t="s">
        <v>76</v>
      </c>
      <c r="G11331" t="s">
        <v>32</v>
      </c>
      <c r="H11331">
        <v>57</v>
      </c>
      <c r="I11331" t="s">
        <v>37621</v>
      </c>
      <c r="J11331" t="s">
        <v>37622</v>
      </c>
      <c r="K11331" t="s">
        <v>37623</v>
      </c>
      <c r="L11331" t="s">
        <v>78049</v>
      </c>
    </row>
    <row r="11332" spans="1:12" x14ac:dyDescent="0.15">
      <c r="A11332" t="s">
        <v>12</v>
      </c>
      <c r="B11332">
        <v>3195023</v>
      </c>
      <c r="C11332">
        <v>3195043</v>
      </c>
      <c r="D11332" t="s">
        <v>37613</v>
      </c>
      <c r="E11332" t="s">
        <v>37614</v>
      </c>
      <c r="F11332" t="s">
        <v>76</v>
      </c>
      <c r="G11332" t="s">
        <v>36</v>
      </c>
      <c r="H11332">
        <v>82</v>
      </c>
      <c r="I11332" t="s">
        <v>37624</v>
      </c>
      <c r="J11332" t="s">
        <v>37625</v>
      </c>
      <c r="K11332" t="s">
        <v>37626</v>
      </c>
      <c r="L11332" t="s">
        <v>78011</v>
      </c>
    </row>
    <row r="11333" spans="1:12" x14ac:dyDescent="0.15">
      <c r="A11333" t="s">
        <v>12</v>
      </c>
      <c r="B11333">
        <v>3196468</v>
      </c>
      <c r="C11333">
        <v>3196488</v>
      </c>
      <c r="D11333" t="s">
        <v>37627</v>
      </c>
      <c r="E11333" t="s">
        <v>90</v>
      </c>
      <c r="F11333" t="s">
        <v>76</v>
      </c>
      <c r="G11333" t="s">
        <v>32</v>
      </c>
      <c r="H11333">
        <v>7</v>
      </c>
      <c r="I11333" t="s">
        <v>37628</v>
      </c>
      <c r="J11333" t="s">
        <v>37629</v>
      </c>
      <c r="K11333" t="s">
        <v>37630</v>
      </c>
      <c r="L11333" t="s">
        <v>77909</v>
      </c>
    </row>
    <row r="11334" spans="1:12" x14ac:dyDescent="0.15">
      <c r="A11334" t="s">
        <v>12</v>
      </c>
      <c r="B11334">
        <v>3196447</v>
      </c>
      <c r="C11334">
        <v>3196467</v>
      </c>
      <c r="D11334" t="s">
        <v>37627</v>
      </c>
      <c r="E11334" t="s">
        <v>90</v>
      </c>
      <c r="F11334" t="s">
        <v>76</v>
      </c>
      <c r="G11334" t="s">
        <v>36</v>
      </c>
      <c r="H11334">
        <v>28</v>
      </c>
      <c r="I11334" t="s">
        <v>37631</v>
      </c>
      <c r="J11334" t="s">
        <v>37632</v>
      </c>
      <c r="K11334" t="s">
        <v>37633</v>
      </c>
      <c r="L11334" t="s">
        <v>77956</v>
      </c>
    </row>
    <row r="11335" spans="1:12" x14ac:dyDescent="0.15">
      <c r="A11335" t="s">
        <v>12</v>
      </c>
      <c r="B11335">
        <v>3196425</v>
      </c>
      <c r="C11335">
        <v>3196445</v>
      </c>
      <c r="D11335" t="s">
        <v>37627</v>
      </c>
      <c r="E11335" t="s">
        <v>90</v>
      </c>
      <c r="F11335" t="s">
        <v>76</v>
      </c>
      <c r="G11335" t="s">
        <v>23</v>
      </c>
      <c r="H11335">
        <v>50</v>
      </c>
      <c r="I11335" t="s">
        <v>37634</v>
      </c>
      <c r="J11335" t="s">
        <v>37635</v>
      </c>
      <c r="K11335" t="s">
        <v>37636</v>
      </c>
      <c r="L11335" t="s">
        <v>77925</v>
      </c>
    </row>
    <row r="11336" spans="1:12" x14ac:dyDescent="0.15">
      <c r="A11336" t="s">
        <v>12</v>
      </c>
      <c r="B11336">
        <v>3196398</v>
      </c>
      <c r="C11336">
        <v>3196418</v>
      </c>
      <c r="D11336" t="s">
        <v>37627</v>
      </c>
      <c r="E11336" t="s">
        <v>90</v>
      </c>
      <c r="F11336" t="s">
        <v>76</v>
      </c>
      <c r="G11336" t="s">
        <v>23</v>
      </c>
      <c r="H11336">
        <v>77</v>
      </c>
      <c r="I11336" t="s">
        <v>37637</v>
      </c>
      <c r="J11336" t="s">
        <v>37638</v>
      </c>
      <c r="K11336" t="s">
        <v>37639</v>
      </c>
      <c r="L11336" t="s">
        <v>77960</v>
      </c>
    </row>
    <row r="11337" spans="1:12" x14ac:dyDescent="0.15">
      <c r="A11337" t="s">
        <v>12</v>
      </c>
      <c r="B11337">
        <v>3196740</v>
      </c>
      <c r="C11337">
        <v>3196760</v>
      </c>
      <c r="D11337" t="s">
        <v>37640</v>
      </c>
      <c r="E11337" t="s">
        <v>37641</v>
      </c>
      <c r="F11337" t="s">
        <v>15</v>
      </c>
      <c r="G11337" t="s">
        <v>16</v>
      </c>
      <c r="H11337">
        <v>7</v>
      </c>
      <c r="I11337" t="s">
        <v>37642</v>
      </c>
      <c r="J11337" t="s">
        <v>37643</v>
      </c>
      <c r="K11337" t="s">
        <v>37644</v>
      </c>
      <c r="L11337" t="s">
        <v>77909</v>
      </c>
    </row>
    <row r="11338" spans="1:12" x14ac:dyDescent="0.15">
      <c r="A11338" t="s">
        <v>12</v>
      </c>
      <c r="B11338">
        <v>3196772</v>
      </c>
      <c r="C11338">
        <v>3196792</v>
      </c>
      <c r="D11338" t="s">
        <v>37640</v>
      </c>
      <c r="E11338" t="s">
        <v>37641</v>
      </c>
      <c r="F11338" t="s">
        <v>15</v>
      </c>
      <c r="G11338" t="s">
        <v>16</v>
      </c>
      <c r="H11338">
        <v>39</v>
      </c>
      <c r="I11338" t="s">
        <v>37645</v>
      </c>
      <c r="J11338" t="s">
        <v>37646</v>
      </c>
      <c r="K11338" t="s">
        <v>37647</v>
      </c>
      <c r="L11338" t="s">
        <v>78041</v>
      </c>
    </row>
    <row r="11339" spans="1:12" x14ac:dyDescent="0.15">
      <c r="A11339" t="s">
        <v>12</v>
      </c>
      <c r="B11339">
        <v>3196792</v>
      </c>
      <c r="C11339">
        <v>3196812</v>
      </c>
      <c r="D11339" t="s">
        <v>37640</v>
      </c>
      <c r="E11339" t="s">
        <v>37641</v>
      </c>
      <c r="F11339" t="s">
        <v>15</v>
      </c>
      <c r="G11339" t="s">
        <v>16</v>
      </c>
      <c r="H11339">
        <v>59</v>
      </c>
      <c r="I11339" t="s">
        <v>37648</v>
      </c>
      <c r="J11339" t="s">
        <v>37649</v>
      </c>
      <c r="K11339" t="s">
        <v>37650</v>
      </c>
      <c r="L11339" t="s">
        <v>78009</v>
      </c>
    </row>
    <row r="11340" spans="1:12" x14ac:dyDescent="0.15">
      <c r="A11340" t="s">
        <v>12</v>
      </c>
      <c r="B11340">
        <v>3196820</v>
      </c>
      <c r="C11340">
        <v>3196840</v>
      </c>
      <c r="D11340" t="s">
        <v>37640</v>
      </c>
      <c r="E11340" t="s">
        <v>37641</v>
      </c>
      <c r="F11340" t="s">
        <v>15</v>
      </c>
      <c r="G11340" t="s">
        <v>16</v>
      </c>
      <c r="H11340">
        <v>87</v>
      </c>
      <c r="I11340" t="s">
        <v>37651</v>
      </c>
      <c r="J11340" t="s">
        <v>37652</v>
      </c>
      <c r="K11340" t="s">
        <v>37653</v>
      </c>
      <c r="L11340" t="s">
        <v>78024</v>
      </c>
    </row>
    <row r="11341" spans="1:12" x14ac:dyDescent="0.15">
      <c r="A11341" t="s">
        <v>12</v>
      </c>
      <c r="B11341">
        <v>3199793</v>
      </c>
      <c r="C11341">
        <v>3199813</v>
      </c>
      <c r="D11341" t="s">
        <v>37654</v>
      </c>
      <c r="E11341" t="s">
        <v>37655</v>
      </c>
      <c r="F11341" t="s">
        <v>76</v>
      </c>
      <c r="G11341" t="s">
        <v>32</v>
      </c>
      <c r="H11341">
        <v>7</v>
      </c>
      <c r="I11341" t="s">
        <v>37656</v>
      </c>
      <c r="J11341" t="s">
        <v>37657</v>
      </c>
      <c r="K11341" t="s">
        <v>37658</v>
      </c>
      <c r="L11341" t="s">
        <v>77909</v>
      </c>
    </row>
    <row r="11342" spans="1:12" x14ac:dyDescent="0.15">
      <c r="A11342" t="s">
        <v>12</v>
      </c>
      <c r="B11342">
        <v>3199734</v>
      </c>
      <c r="C11342">
        <v>3199754</v>
      </c>
      <c r="D11342" t="s">
        <v>37654</v>
      </c>
      <c r="E11342" t="s">
        <v>37655</v>
      </c>
      <c r="F11342" t="s">
        <v>76</v>
      </c>
      <c r="G11342" t="s">
        <v>16</v>
      </c>
      <c r="H11342">
        <v>66</v>
      </c>
      <c r="I11342" t="s">
        <v>37659</v>
      </c>
      <c r="J11342" t="s">
        <v>37660</v>
      </c>
      <c r="K11342" t="s">
        <v>37661</v>
      </c>
      <c r="L11342" t="s">
        <v>77928</v>
      </c>
    </row>
    <row r="11343" spans="1:12" x14ac:dyDescent="0.15">
      <c r="A11343" t="s">
        <v>12</v>
      </c>
      <c r="B11343">
        <v>3199709</v>
      </c>
      <c r="C11343">
        <v>3199729</v>
      </c>
      <c r="D11343" t="s">
        <v>37654</v>
      </c>
      <c r="E11343" t="s">
        <v>37655</v>
      </c>
      <c r="F11343" t="s">
        <v>76</v>
      </c>
      <c r="G11343" t="s">
        <v>16</v>
      </c>
      <c r="H11343">
        <v>91</v>
      </c>
      <c r="I11343" t="s">
        <v>37662</v>
      </c>
      <c r="J11343" t="s">
        <v>37663</v>
      </c>
      <c r="K11343" t="s">
        <v>37664</v>
      </c>
      <c r="L11343" t="s">
        <v>77907</v>
      </c>
    </row>
    <row r="11344" spans="1:12" x14ac:dyDescent="0.15">
      <c r="A11344" t="s">
        <v>12</v>
      </c>
      <c r="B11344">
        <v>3199679</v>
      </c>
      <c r="C11344">
        <v>3199699</v>
      </c>
      <c r="D11344" t="s">
        <v>37654</v>
      </c>
      <c r="E11344" t="s">
        <v>37655</v>
      </c>
      <c r="F11344" t="s">
        <v>76</v>
      </c>
      <c r="G11344" t="s">
        <v>16</v>
      </c>
      <c r="H11344">
        <v>121</v>
      </c>
      <c r="I11344" t="s">
        <v>37665</v>
      </c>
      <c r="J11344" t="s">
        <v>37666</v>
      </c>
      <c r="K11344" t="s">
        <v>37667</v>
      </c>
      <c r="L11344" t="s">
        <v>77943</v>
      </c>
    </row>
    <row r="11345" spans="1:12" x14ac:dyDescent="0.15">
      <c r="A11345" t="s">
        <v>12</v>
      </c>
      <c r="B11345">
        <v>3201784</v>
      </c>
      <c r="C11345">
        <v>3201804</v>
      </c>
      <c r="D11345" t="s">
        <v>37668</v>
      </c>
      <c r="E11345" t="s">
        <v>90</v>
      </c>
      <c r="F11345" t="s">
        <v>76</v>
      </c>
      <c r="G11345" t="s">
        <v>32</v>
      </c>
      <c r="H11345">
        <v>13</v>
      </c>
      <c r="I11345" t="s">
        <v>37669</v>
      </c>
      <c r="J11345" t="s">
        <v>37670</v>
      </c>
      <c r="K11345" t="s">
        <v>37671</v>
      </c>
      <c r="L11345" t="s">
        <v>77935</v>
      </c>
    </row>
    <row r="11346" spans="1:12" x14ac:dyDescent="0.15">
      <c r="A11346" t="s">
        <v>12</v>
      </c>
      <c r="B11346">
        <v>3201719</v>
      </c>
      <c r="C11346">
        <v>3201739</v>
      </c>
      <c r="D11346" t="s">
        <v>37668</v>
      </c>
      <c r="E11346" t="s">
        <v>90</v>
      </c>
      <c r="F11346" t="s">
        <v>76</v>
      </c>
      <c r="G11346" t="s">
        <v>16</v>
      </c>
      <c r="H11346">
        <v>78</v>
      </c>
      <c r="I11346" t="s">
        <v>37672</v>
      </c>
      <c r="J11346" t="s">
        <v>37673</v>
      </c>
      <c r="K11346" t="s">
        <v>37674</v>
      </c>
      <c r="L11346" t="s">
        <v>78000</v>
      </c>
    </row>
    <row r="11347" spans="1:12" x14ac:dyDescent="0.15">
      <c r="A11347" t="s">
        <v>12</v>
      </c>
      <c r="B11347">
        <v>3201628</v>
      </c>
      <c r="C11347">
        <v>3201648</v>
      </c>
      <c r="D11347" t="s">
        <v>37668</v>
      </c>
      <c r="E11347" t="s">
        <v>90</v>
      </c>
      <c r="F11347" t="s">
        <v>76</v>
      </c>
      <c r="G11347" t="s">
        <v>36</v>
      </c>
      <c r="H11347">
        <v>169</v>
      </c>
      <c r="I11347" t="s">
        <v>37675</v>
      </c>
      <c r="J11347" t="s">
        <v>37676</v>
      </c>
      <c r="K11347" t="s">
        <v>37677</v>
      </c>
      <c r="L11347" t="s">
        <v>78135</v>
      </c>
    </row>
    <row r="11348" spans="1:12" x14ac:dyDescent="0.15">
      <c r="A11348" t="s">
        <v>12</v>
      </c>
      <c r="B11348">
        <v>3201606</v>
      </c>
      <c r="C11348">
        <v>3201626</v>
      </c>
      <c r="D11348" t="s">
        <v>37668</v>
      </c>
      <c r="E11348" t="s">
        <v>90</v>
      </c>
      <c r="F11348" t="s">
        <v>76</v>
      </c>
      <c r="G11348" t="s">
        <v>23</v>
      </c>
      <c r="H11348">
        <v>191</v>
      </c>
      <c r="I11348" t="s">
        <v>37678</v>
      </c>
      <c r="J11348" t="s">
        <v>37679</v>
      </c>
      <c r="K11348" t="s">
        <v>37680</v>
      </c>
      <c r="L11348" t="s">
        <v>78133</v>
      </c>
    </row>
    <row r="11349" spans="1:12" x14ac:dyDescent="0.15">
      <c r="A11349" t="s">
        <v>12</v>
      </c>
      <c r="B11349">
        <v>3202959</v>
      </c>
      <c r="C11349">
        <v>3202979</v>
      </c>
      <c r="D11349" t="s">
        <v>37681</v>
      </c>
      <c r="E11349" t="s">
        <v>90</v>
      </c>
      <c r="F11349" t="s">
        <v>76</v>
      </c>
      <c r="G11349" t="s">
        <v>36</v>
      </c>
      <c r="H11349">
        <v>13</v>
      </c>
      <c r="I11349" t="s">
        <v>37682</v>
      </c>
      <c r="J11349" t="s">
        <v>37683</v>
      </c>
      <c r="K11349" t="s">
        <v>37684</v>
      </c>
      <c r="L11349" t="s">
        <v>77935</v>
      </c>
    </row>
    <row r="11350" spans="1:12" x14ac:dyDescent="0.15">
      <c r="A11350" t="s">
        <v>12</v>
      </c>
      <c r="B11350">
        <v>3202922</v>
      </c>
      <c r="C11350">
        <v>3202942</v>
      </c>
      <c r="D11350" t="s">
        <v>37681</v>
      </c>
      <c r="E11350" t="s">
        <v>90</v>
      </c>
      <c r="F11350" t="s">
        <v>76</v>
      </c>
      <c r="G11350" t="s">
        <v>23</v>
      </c>
      <c r="H11350">
        <v>50</v>
      </c>
      <c r="I11350" t="s">
        <v>37685</v>
      </c>
      <c r="J11350" t="s">
        <v>37686</v>
      </c>
      <c r="K11350" t="s">
        <v>37687</v>
      </c>
      <c r="L11350" t="s">
        <v>77925</v>
      </c>
    </row>
    <row r="11351" spans="1:12" x14ac:dyDescent="0.15">
      <c r="A11351" t="s">
        <v>12</v>
      </c>
      <c r="B11351">
        <v>3202896</v>
      </c>
      <c r="C11351">
        <v>3202916</v>
      </c>
      <c r="D11351" t="s">
        <v>37681</v>
      </c>
      <c r="E11351" t="s">
        <v>90</v>
      </c>
      <c r="F11351" t="s">
        <v>76</v>
      </c>
      <c r="G11351" t="s">
        <v>23</v>
      </c>
      <c r="H11351">
        <v>76</v>
      </c>
      <c r="I11351" t="s">
        <v>37688</v>
      </c>
      <c r="J11351" t="s">
        <v>37689</v>
      </c>
      <c r="K11351" t="s">
        <v>37690</v>
      </c>
      <c r="L11351" t="s">
        <v>77985</v>
      </c>
    </row>
    <row r="11352" spans="1:12" x14ac:dyDescent="0.15">
      <c r="A11352" t="s">
        <v>12</v>
      </c>
      <c r="B11352">
        <v>3202857</v>
      </c>
      <c r="C11352">
        <v>3202877</v>
      </c>
      <c r="D11352" t="s">
        <v>37681</v>
      </c>
      <c r="E11352" t="s">
        <v>90</v>
      </c>
      <c r="F11352" t="s">
        <v>76</v>
      </c>
      <c r="G11352" t="s">
        <v>16</v>
      </c>
      <c r="H11352">
        <v>115</v>
      </c>
      <c r="I11352" t="s">
        <v>37691</v>
      </c>
      <c r="J11352" t="s">
        <v>37692</v>
      </c>
      <c r="K11352" t="s">
        <v>37693</v>
      </c>
      <c r="L11352" t="s">
        <v>78020</v>
      </c>
    </row>
    <row r="11353" spans="1:12" x14ac:dyDescent="0.15">
      <c r="A11353" t="s">
        <v>12</v>
      </c>
      <c r="B11353">
        <v>3204056</v>
      </c>
      <c r="C11353">
        <v>3204076</v>
      </c>
      <c r="D11353" t="s">
        <v>37694</v>
      </c>
      <c r="E11353" t="s">
        <v>90</v>
      </c>
      <c r="F11353" t="s">
        <v>76</v>
      </c>
      <c r="G11353" t="s">
        <v>36</v>
      </c>
      <c r="H11353">
        <v>12</v>
      </c>
      <c r="I11353" t="s">
        <v>37695</v>
      </c>
      <c r="J11353" t="s">
        <v>37696</v>
      </c>
      <c r="K11353" t="s">
        <v>37697</v>
      </c>
      <c r="L11353" t="s">
        <v>77991</v>
      </c>
    </row>
    <row r="11354" spans="1:12" x14ac:dyDescent="0.15">
      <c r="A11354" t="s">
        <v>12</v>
      </c>
      <c r="B11354">
        <v>3204034</v>
      </c>
      <c r="C11354">
        <v>3204054</v>
      </c>
      <c r="D11354" t="s">
        <v>37694</v>
      </c>
      <c r="E11354" t="s">
        <v>90</v>
      </c>
      <c r="F11354" t="s">
        <v>76</v>
      </c>
      <c r="G11354" t="s">
        <v>36</v>
      </c>
      <c r="H11354">
        <v>34</v>
      </c>
      <c r="I11354" t="s">
        <v>37698</v>
      </c>
      <c r="J11354" t="s">
        <v>37699</v>
      </c>
      <c r="K11354" t="s">
        <v>37700</v>
      </c>
      <c r="L11354" t="s">
        <v>77999</v>
      </c>
    </row>
    <row r="11355" spans="1:12" x14ac:dyDescent="0.15">
      <c r="A11355" t="s">
        <v>12</v>
      </c>
      <c r="B11355">
        <v>3203992</v>
      </c>
      <c r="C11355">
        <v>3204012</v>
      </c>
      <c r="D11355" t="s">
        <v>37694</v>
      </c>
      <c r="E11355" t="s">
        <v>90</v>
      </c>
      <c r="F11355" t="s">
        <v>76</v>
      </c>
      <c r="G11355" t="s">
        <v>16</v>
      </c>
      <c r="H11355">
        <v>76</v>
      </c>
      <c r="I11355" t="s">
        <v>37701</v>
      </c>
      <c r="J11355" t="s">
        <v>37702</v>
      </c>
      <c r="K11355" t="s">
        <v>37703</v>
      </c>
      <c r="L11355" t="s">
        <v>77985</v>
      </c>
    </row>
    <row r="11356" spans="1:12" x14ac:dyDescent="0.15">
      <c r="A11356" t="s">
        <v>12</v>
      </c>
      <c r="B11356">
        <v>3203958</v>
      </c>
      <c r="C11356">
        <v>3203978</v>
      </c>
      <c r="D11356" t="s">
        <v>37694</v>
      </c>
      <c r="E11356" t="s">
        <v>90</v>
      </c>
      <c r="F11356" t="s">
        <v>76</v>
      </c>
      <c r="G11356" t="s">
        <v>32</v>
      </c>
      <c r="H11356">
        <v>110</v>
      </c>
      <c r="I11356" t="s">
        <v>37704</v>
      </c>
      <c r="J11356" t="s">
        <v>37705</v>
      </c>
      <c r="K11356" t="s">
        <v>37706</v>
      </c>
      <c r="L11356" t="s">
        <v>78030</v>
      </c>
    </row>
    <row r="11357" spans="1:12" x14ac:dyDescent="0.15">
      <c r="A11357" t="s">
        <v>12</v>
      </c>
      <c r="B11357">
        <v>3204262</v>
      </c>
      <c r="C11357">
        <v>3204282</v>
      </c>
      <c r="D11357" t="s">
        <v>37707</v>
      </c>
      <c r="E11357" t="s">
        <v>90</v>
      </c>
      <c r="F11357" t="s">
        <v>15</v>
      </c>
      <c r="G11357" t="s">
        <v>32</v>
      </c>
      <c r="H11357">
        <v>11</v>
      </c>
      <c r="I11357" t="s">
        <v>37708</v>
      </c>
      <c r="J11357" t="s">
        <v>37709</v>
      </c>
      <c r="K11357" t="s">
        <v>37710</v>
      </c>
      <c r="L11357" t="s">
        <v>77974</v>
      </c>
    </row>
    <row r="11358" spans="1:12" x14ac:dyDescent="0.15">
      <c r="A11358" t="s">
        <v>12</v>
      </c>
      <c r="B11358">
        <v>3204286</v>
      </c>
      <c r="C11358">
        <v>3204306</v>
      </c>
      <c r="D11358" t="s">
        <v>37707</v>
      </c>
      <c r="E11358" t="s">
        <v>90</v>
      </c>
      <c r="F11358" t="s">
        <v>15</v>
      </c>
      <c r="G11358" t="s">
        <v>23</v>
      </c>
      <c r="H11358">
        <v>35</v>
      </c>
      <c r="I11358" t="s">
        <v>37711</v>
      </c>
      <c r="J11358" t="s">
        <v>37712</v>
      </c>
      <c r="K11358" t="s">
        <v>37713</v>
      </c>
      <c r="L11358" t="s">
        <v>77936</v>
      </c>
    </row>
    <row r="11359" spans="1:12" x14ac:dyDescent="0.15">
      <c r="A11359" t="s">
        <v>12</v>
      </c>
      <c r="B11359">
        <v>3204330</v>
      </c>
      <c r="C11359">
        <v>3204350</v>
      </c>
      <c r="D11359" t="s">
        <v>37707</v>
      </c>
      <c r="E11359" t="s">
        <v>90</v>
      </c>
      <c r="F11359" t="s">
        <v>15</v>
      </c>
      <c r="G11359" t="s">
        <v>36</v>
      </c>
      <c r="H11359">
        <v>79</v>
      </c>
      <c r="I11359" t="s">
        <v>37714</v>
      </c>
      <c r="J11359" t="s">
        <v>37715</v>
      </c>
      <c r="K11359" t="s">
        <v>37716</v>
      </c>
      <c r="L11359" t="s">
        <v>77993</v>
      </c>
    </row>
    <row r="11360" spans="1:12" x14ac:dyDescent="0.15">
      <c r="A11360" t="s">
        <v>12</v>
      </c>
      <c r="B11360">
        <v>3204363</v>
      </c>
      <c r="C11360">
        <v>3204383</v>
      </c>
      <c r="D11360" t="s">
        <v>37707</v>
      </c>
      <c r="E11360" t="s">
        <v>90</v>
      </c>
      <c r="F11360" t="s">
        <v>15</v>
      </c>
      <c r="G11360" t="s">
        <v>32</v>
      </c>
      <c r="H11360">
        <v>112</v>
      </c>
      <c r="I11360" t="s">
        <v>37717</v>
      </c>
      <c r="J11360" t="s">
        <v>37718</v>
      </c>
      <c r="K11360" t="s">
        <v>37719</v>
      </c>
      <c r="L11360" t="s">
        <v>77950</v>
      </c>
    </row>
    <row r="11361" spans="1:12" x14ac:dyDescent="0.15">
      <c r="A11361" t="s">
        <v>12</v>
      </c>
      <c r="B11361">
        <v>3204885</v>
      </c>
      <c r="C11361">
        <v>3204905</v>
      </c>
      <c r="D11361" t="s">
        <v>37720</v>
      </c>
      <c r="E11361" t="s">
        <v>37721</v>
      </c>
      <c r="F11361" t="s">
        <v>15</v>
      </c>
      <c r="G11361" t="s">
        <v>16</v>
      </c>
      <c r="H11361">
        <v>22</v>
      </c>
      <c r="I11361" t="s">
        <v>37722</v>
      </c>
      <c r="J11361" t="s">
        <v>37723</v>
      </c>
      <c r="K11361" t="s">
        <v>37724</v>
      </c>
      <c r="L11361" t="s">
        <v>77948</v>
      </c>
    </row>
    <row r="11362" spans="1:12" x14ac:dyDescent="0.15">
      <c r="A11362" t="s">
        <v>12</v>
      </c>
      <c r="B11362">
        <v>3204922</v>
      </c>
      <c r="C11362">
        <v>3204942</v>
      </c>
      <c r="D11362" t="s">
        <v>37720</v>
      </c>
      <c r="E11362" t="s">
        <v>37721</v>
      </c>
      <c r="F11362" t="s">
        <v>15</v>
      </c>
      <c r="G11362" t="s">
        <v>36</v>
      </c>
      <c r="H11362">
        <v>59</v>
      </c>
      <c r="I11362" t="s">
        <v>37725</v>
      </c>
      <c r="J11362" t="s">
        <v>37726</v>
      </c>
      <c r="K11362" t="s">
        <v>37727</v>
      </c>
      <c r="L11362" t="s">
        <v>78009</v>
      </c>
    </row>
    <row r="11363" spans="1:12" x14ac:dyDescent="0.15">
      <c r="A11363" t="s">
        <v>12</v>
      </c>
      <c r="B11363">
        <v>3204948</v>
      </c>
      <c r="C11363">
        <v>3204968</v>
      </c>
      <c r="D11363" t="s">
        <v>37720</v>
      </c>
      <c r="E11363" t="s">
        <v>37721</v>
      </c>
      <c r="F11363" t="s">
        <v>15</v>
      </c>
      <c r="G11363" t="s">
        <v>36</v>
      </c>
      <c r="H11363">
        <v>85</v>
      </c>
      <c r="I11363" t="s">
        <v>37728</v>
      </c>
      <c r="J11363" t="s">
        <v>37729</v>
      </c>
      <c r="K11363" t="s">
        <v>37730</v>
      </c>
      <c r="L11363" t="s">
        <v>77972</v>
      </c>
    </row>
    <row r="11364" spans="1:12" x14ac:dyDescent="0.15">
      <c r="A11364" t="s">
        <v>12</v>
      </c>
      <c r="B11364">
        <v>3204979</v>
      </c>
      <c r="C11364">
        <v>3204999</v>
      </c>
      <c r="D11364" t="s">
        <v>37720</v>
      </c>
      <c r="E11364" t="s">
        <v>37721</v>
      </c>
      <c r="F11364" t="s">
        <v>15</v>
      </c>
      <c r="G11364" t="s">
        <v>23</v>
      </c>
      <c r="H11364">
        <v>116</v>
      </c>
      <c r="I11364" t="s">
        <v>37731</v>
      </c>
      <c r="J11364" t="s">
        <v>37732</v>
      </c>
      <c r="K11364" t="s">
        <v>37733</v>
      </c>
      <c r="L11364" t="s">
        <v>77976</v>
      </c>
    </row>
    <row r="11365" spans="1:12" x14ac:dyDescent="0.15">
      <c r="A11365" t="s">
        <v>12</v>
      </c>
      <c r="B11365">
        <v>3206333</v>
      </c>
      <c r="C11365">
        <v>3206353</v>
      </c>
      <c r="D11365" t="s">
        <v>37734</v>
      </c>
      <c r="E11365" t="s">
        <v>37735</v>
      </c>
      <c r="F11365" t="s">
        <v>15</v>
      </c>
      <c r="G11365" t="s">
        <v>16</v>
      </c>
      <c r="H11365">
        <v>16</v>
      </c>
      <c r="I11365" t="s">
        <v>37736</v>
      </c>
      <c r="J11365" t="s">
        <v>37737</v>
      </c>
      <c r="K11365" t="s">
        <v>37738</v>
      </c>
      <c r="L11365" t="s">
        <v>77905</v>
      </c>
    </row>
    <row r="11366" spans="1:12" x14ac:dyDescent="0.15">
      <c r="A11366" t="s">
        <v>12</v>
      </c>
      <c r="B11366">
        <v>3206377</v>
      </c>
      <c r="C11366">
        <v>3206397</v>
      </c>
      <c r="D11366" t="s">
        <v>37734</v>
      </c>
      <c r="E11366" t="s">
        <v>37735</v>
      </c>
      <c r="F11366" t="s">
        <v>15</v>
      </c>
      <c r="G11366" t="s">
        <v>16</v>
      </c>
      <c r="H11366">
        <v>60</v>
      </c>
      <c r="I11366" t="s">
        <v>37739</v>
      </c>
      <c r="J11366" t="s">
        <v>37740</v>
      </c>
      <c r="K11366" t="s">
        <v>37741</v>
      </c>
      <c r="L11366" t="s">
        <v>78006</v>
      </c>
    </row>
    <row r="11367" spans="1:12" x14ac:dyDescent="0.15">
      <c r="A11367" t="s">
        <v>12</v>
      </c>
      <c r="B11367">
        <v>3206401</v>
      </c>
      <c r="C11367">
        <v>3206421</v>
      </c>
      <c r="D11367" t="s">
        <v>37734</v>
      </c>
      <c r="E11367" t="s">
        <v>37735</v>
      </c>
      <c r="F11367" t="s">
        <v>15</v>
      </c>
      <c r="G11367" t="s">
        <v>16</v>
      </c>
      <c r="H11367">
        <v>84</v>
      </c>
      <c r="I11367" t="s">
        <v>37742</v>
      </c>
      <c r="J11367" t="s">
        <v>37743</v>
      </c>
      <c r="K11367" t="s">
        <v>37744</v>
      </c>
      <c r="L11367" t="s">
        <v>77946</v>
      </c>
    </row>
    <row r="11368" spans="1:12" x14ac:dyDescent="0.15">
      <c r="A11368" t="s">
        <v>12</v>
      </c>
      <c r="B11368">
        <v>3206424</v>
      </c>
      <c r="C11368">
        <v>3206444</v>
      </c>
      <c r="D11368" t="s">
        <v>37734</v>
      </c>
      <c r="E11368" t="s">
        <v>37735</v>
      </c>
      <c r="F11368" t="s">
        <v>15</v>
      </c>
      <c r="G11368" t="s">
        <v>16</v>
      </c>
      <c r="H11368">
        <v>107</v>
      </c>
      <c r="I11368" t="s">
        <v>37745</v>
      </c>
      <c r="J11368" t="s">
        <v>37746</v>
      </c>
      <c r="K11368" t="s">
        <v>37747</v>
      </c>
      <c r="L11368" t="s">
        <v>77983</v>
      </c>
    </row>
    <row r="11369" spans="1:12" x14ac:dyDescent="0.15">
      <c r="A11369" t="s">
        <v>12</v>
      </c>
      <c r="B11369">
        <v>3208793</v>
      </c>
      <c r="C11369">
        <v>3208813</v>
      </c>
      <c r="D11369" t="s">
        <v>37748</v>
      </c>
      <c r="E11369" t="s">
        <v>90</v>
      </c>
      <c r="F11369" t="s">
        <v>15</v>
      </c>
      <c r="G11369" t="s">
        <v>36</v>
      </c>
      <c r="H11369">
        <v>7</v>
      </c>
      <c r="I11369" t="s">
        <v>37749</v>
      </c>
      <c r="J11369" t="s">
        <v>37750</v>
      </c>
      <c r="K11369" t="s">
        <v>37751</v>
      </c>
      <c r="L11369" t="s">
        <v>77909</v>
      </c>
    </row>
    <row r="11370" spans="1:12" x14ac:dyDescent="0.15">
      <c r="A11370" t="s">
        <v>12</v>
      </c>
      <c r="B11370">
        <v>3208826</v>
      </c>
      <c r="C11370">
        <v>3208846</v>
      </c>
      <c r="D11370" t="s">
        <v>37748</v>
      </c>
      <c r="E11370" t="s">
        <v>90</v>
      </c>
      <c r="F11370" t="s">
        <v>15</v>
      </c>
      <c r="G11370" t="s">
        <v>16</v>
      </c>
      <c r="H11370">
        <v>40</v>
      </c>
      <c r="I11370" t="s">
        <v>37752</v>
      </c>
      <c r="J11370" t="s">
        <v>37753</v>
      </c>
      <c r="K11370" t="s">
        <v>37754</v>
      </c>
      <c r="L11370" t="s">
        <v>77952</v>
      </c>
    </row>
    <row r="11371" spans="1:12" x14ac:dyDescent="0.15">
      <c r="A11371" t="s">
        <v>12</v>
      </c>
      <c r="B11371">
        <v>3208847</v>
      </c>
      <c r="C11371">
        <v>3208867</v>
      </c>
      <c r="D11371" t="s">
        <v>37748</v>
      </c>
      <c r="E11371" t="s">
        <v>90</v>
      </c>
      <c r="F11371" t="s">
        <v>15</v>
      </c>
      <c r="G11371" t="s">
        <v>36</v>
      </c>
      <c r="H11371">
        <v>61</v>
      </c>
      <c r="I11371" t="s">
        <v>37755</v>
      </c>
      <c r="J11371" t="s">
        <v>37756</v>
      </c>
      <c r="K11371" t="s">
        <v>37757</v>
      </c>
      <c r="L11371" t="s">
        <v>77979</v>
      </c>
    </row>
    <row r="11372" spans="1:12" x14ac:dyDescent="0.15">
      <c r="A11372" t="s">
        <v>12</v>
      </c>
      <c r="B11372">
        <v>3208880</v>
      </c>
      <c r="C11372">
        <v>3208900</v>
      </c>
      <c r="D11372" t="s">
        <v>37748</v>
      </c>
      <c r="E11372" t="s">
        <v>90</v>
      </c>
      <c r="F11372" t="s">
        <v>15</v>
      </c>
      <c r="G11372" t="s">
        <v>23</v>
      </c>
      <c r="H11372">
        <v>94</v>
      </c>
      <c r="I11372" t="s">
        <v>37758</v>
      </c>
      <c r="J11372" t="s">
        <v>37759</v>
      </c>
      <c r="K11372" t="s">
        <v>37760</v>
      </c>
      <c r="L11372" t="s">
        <v>77927</v>
      </c>
    </row>
    <row r="11373" spans="1:12" x14ac:dyDescent="0.15">
      <c r="A11373" t="s">
        <v>12</v>
      </c>
      <c r="B11373">
        <v>3209151</v>
      </c>
      <c r="C11373">
        <v>3209171</v>
      </c>
      <c r="D11373" t="s">
        <v>37761</v>
      </c>
      <c r="E11373" t="s">
        <v>90</v>
      </c>
      <c r="F11373" t="s">
        <v>15</v>
      </c>
      <c r="G11373" t="s">
        <v>36</v>
      </c>
      <c r="H11373">
        <v>0</v>
      </c>
      <c r="I11373" t="s">
        <v>37762</v>
      </c>
      <c r="J11373" t="s">
        <v>37763</v>
      </c>
      <c r="K11373" t="s">
        <v>37764</v>
      </c>
      <c r="L11373" t="s">
        <v>77980</v>
      </c>
    </row>
    <row r="11374" spans="1:12" x14ac:dyDescent="0.15">
      <c r="A11374" t="s">
        <v>12</v>
      </c>
      <c r="B11374">
        <v>3209174</v>
      </c>
      <c r="C11374">
        <v>3209194</v>
      </c>
      <c r="D11374" t="s">
        <v>37761</v>
      </c>
      <c r="E11374" t="s">
        <v>90</v>
      </c>
      <c r="F11374" t="s">
        <v>15</v>
      </c>
      <c r="G11374" t="s">
        <v>16</v>
      </c>
      <c r="H11374">
        <v>23</v>
      </c>
      <c r="I11374" t="s">
        <v>37765</v>
      </c>
      <c r="J11374" t="s">
        <v>37766</v>
      </c>
      <c r="K11374" t="s">
        <v>37767</v>
      </c>
      <c r="L11374" t="s">
        <v>77975</v>
      </c>
    </row>
    <row r="11375" spans="1:12" x14ac:dyDescent="0.15">
      <c r="A11375" t="s">
        <v>12</v>
      </c>
      <c r="B11375">
        <v>3209218</v>
      </c>
      <c r="C11375">
        <v>3209238</v>
      </c>
      <c r="D11375" t="s">
        <v>37761</v>
      </c>
      <c r="E11375" t="s">
        <v>90</v>
      </c>
      <c r="F11375" t="s">
        <v>15</v>
      </c>
      <c r="G11375" t="s">
        <v>36</v>
      </c>
      <c r="H11375">
        <v>67</v>
      </c>
      <c r="I11375" t="s">
        <v>37768</v>
      </c>
      <c r="J11375" t="s">
        <v>37769</v>
      </c>
      <c r="K11375" t="s">
        <v>37770</v>
      </c>
      <c r="L11375" t="s">
        <v>77981</v>
      </c>
    </row>
    <row r="11376" spans="1:12" x14ac:dyDescent="0.15">
      <c r="A11376" t="s">
        <v>12</v>
      </c>
      <c r="B11376">
        <v>3209242</v>
      </c>
      <c r="C11376">
        <v>3209262</v>
      </c>
      <c r="D11376" t="s">
        <v>37761</v>
      </c>
      <c r="E11376" t="s">
        <v>90</v>
      </c>
      <c r="F11376" t="s">
        <v>15</v>
      </c>
      <c r="G11376" t="s">
        <v>16</v>
      </c>
      <c r="H11376">
        <v>91</v>
      </c>
      <c r="I11376" t="s">
        <v>37771</v>
      </c>
      <c r="J11376" t="s">
        <v>37772</v>
      </c>
      <c r="K11376" t="s">
        <v>37773</v>
      </c>
      <c r="L11376" t="s">
        <v>77907</v>
      </c>
    </row>
    <row r="11377" spans="1:12" x14ac:dyDescent="0.15">
      <c r="A11377" t="s">
        <v>12</v>
      </c>
      <c r="B11377">
        <v>3210184</v>
      </c>
      <c r="C11377">
        <v>3210204</v>
      </c>
      <c r="D11377" t="s">
        <v>37774</v>
      </c>
      <c r="E11377" t="s">
        <v>37775</v>
      </c>
      <c r="F11377" t="s">
        <v>15</v>
      </c>
      <c r="G11377" t="s">
        <v>16</v>
      </c>
      <c r="H11377">
        <v>16</v>
      </c>
      <c r="I11377" t="s">
        <v>37776</v>
      </c>
      <c r="J11377" t="s">
        <v>37777</v>
      </c>
      <c r="K11377" t="s">
        <v>37778</v>
      </c>
      <c r="L11377" t="s">
        <v>77905</v>
      </c>
    </row>
    <row r="11378" spans="1:12" x14ac:dyDescent="0.15">
      <c r="A11378" t="s">
        <v>12</v>
      </c>
      <c r="B11378">
        <v>3210206</v>
      </c>
      <c r="C11378">
        <v>3210226</v>
      </c>
      <c r="D11378" t="s">
        <v>37774</v>
      </c>
      <c r="E11378" t="s">
        <v>37775</v>
      </c>
      <c r="F11378" t="s">
        <v>15</v>
      </c>
      <c r="G11378" t="s">
        <v>23</v>
      </c>
      <c r="H11378">
        <v>38</v>
      </c>
      <c r="I11378" t="s">
        <v>37779</v>
      </c>
      <c r="J11378" t="s">
        <v>37780</v>
      </c>
      <c r="K11378" t="s">
        <v>37781</v>
      </c>
      <c r="L11378" t="s">
        <v>78008</v>
      </c>
    </row>
    <row r="11379" spans="1:12" x14ac:dyDescent="0.15">
      <c r="A11379" t="s">
        <v>12</v>
      </c>
      <c r="B11379">
        <v>3210247</v>
      </c>
      <c r="C11379">
        <v>3210267</v>
      </c>
      <c r="D11379" t="s">
        <v>37774</v>
      </c>
      <c r="E11379" t="s">
        <v>37775</v>
      </c>
      <c r="F11379" t="s">
        <v>15</v>
      </c>
      <c r="G11379" t="s">
        <v>16</v>
      </c>
      <c r="H11379">
        <v>79</v>
      </c>
      <c r="I11379" t="s">
        <v>37782</v>
      </c>
      <c r="J11379" t="s">
        <v>37783</v>
      </c>
      <c r="K11379" t="s">
        <v>37784</v>
      </c>
      <c r="L11379" t="s">
        <v>77993</v>
      </c>
    </row>
    <row r="11380" spans="1:12" x14ac:dyDescent="0.15">
      <c r="A11380" t="s">
        <v>12</v>
      </c>
      <c r="B11380">
        <v>3210283</v>
      </c>
      <c r="C11380">
        <v>3210303</v>
      </c>
      <c r="D11380" t="s">
        <v>37774</v>
      </c>
      <c r="E11380" t="s">
        <v>37775</v>
      </c>
      <c r="F11380" t="s">
        <v>15</v>
      </c>
      <c r="G11380" t="s">
        <v>32</v>
      </c>
      <c r="H11380">
        <v>115</v>
      </c>
      <c r="I11380" t="s">
        <v>37785</v>
      </c>
      <c r="J11380" t="s">
        <v>37786</v>
      </c>
      <c r="K11380" t="s">
        <v>37787</v>
      </c>
      <c r="L11380" t="s">
        <v>78020</v>
      </c>
    </row>
    <row r="11381" spans="1:12" x14ac:dyDescent="0.15">
      <c r="A11381" t="s">
        <v>12</v>
      </c>
      <c r="B11381">
        <v>3211614</v>
      </c>
      <c r="C11381">
        <v>3211634</v>
      </c>
      <c r="D11381" t="s">
        <v>37788</v>
      </c>
      <c r="E11381" t="s">
        <v>90</v>
      </c>
      <c r="F11381" t="s">
        <v>76</v>
      </c>
      <c r="G11381" t="s">
        <v>36</v>
      </c>
      <c r="H11381">
        <v>0</v>
      </c>
      <c r="I11381" t="s">
        <v>37789</v>
      </c>
      <c r="J11381" t="s">
        <v>37790</v>
      </c>
      <c r="K11381" t="s">
        <v>37791</v>
      </c>
      <c r="L11381" t="s">
        <v>77980</v>
      </c>
    </row>
    <row r="11382" spans="1:12" x14ac:dyDescent="0.15">
      <c r="A11382" t="s">
        <v>12</v>
      </c>
      <c r="B11382">
        <v>3211591</v>
      </c>
      <c r="C11382">
        <v>3211611</v>
      </c>
      <c r="D11382" t="s">
        <v>37788</v>
      </c>
      <c r="E11382" t="s">
        <v>90</v>
      </c>
      <c r="F11382" t="s">
        <v>76</v>
      </c>
      <c r="G11382" t="s">
        <v>36</v>
      </c>
      <c r="H11382">
        <v>23</v>
      </c>
      <c r="I11382" t="s">
        <v>37792</v>
      </c>
      <c r="J11382" t="s">
        <v>37793</v>
      </c>
      <c r="K11382" t="s">
        <v>37794</v>
      </c>
      <c r="L11382" t="s">
        <v>77975</v>
      </c>
    </row>
    <row r="11383" spans="1:12" x14ac:dyDescent="0.15">
      <c r="A11383" t="s">
        <v>12</v>
      </c>
      <c r="B11383">
        <v>3211567</v>
      </c>
      <c r="C11383">
        <v>3211587</v>
      </c>
      <c r="D11383" t="s">
        <v>37788</v>
      </c>
      <c r="E11383" t="s">
        <v>90</v>
      </c>
      <c r="F11383" t="s">
        <v>76</v>
      </c>
      <c r="G11383" t="s">
        <v>23</v>
      </c>
      <c r="H11383">
        <v>47</v>
      </c>
      <c r="I11383" t="s">
        <v>37795</v>
      </c>
      <c r="J11383" t="s">
        <v>37796</v>
      </c>
      <c r="K11383" t="s">
        <v>37797</v>
      </c>
      <c r="L11383" t="s">
        <v>77932</v>
      </c>
    </row>
    <row r="11384" spans="1:12" x14ac:dyDescent="0.15">
      <c r="A11384" t="s">
        <v>12</v>
      </c>
      <c r="B11384">
        <v>3211537</v>
      </c>
      <c r="C11384">
        <v>3211557</v>
      </c>
      <c r="D11384" t="s">
        <v>37788</v>
      </c>
      <c r="E11384" t="s">
        <v>90</v>
      </c>
      <c r="F11384" t="s">
        <v>76</v>
      </c>
      <c r="G11384" t="s">
        <v>32</v>
      </c>
      <c r="H11384">
        <v>77</v>
      </c>
      <c r="I11384" t="s">
        <v>37798</v>
      </c>
      <c r="J11384" t="s">
        <v>37799</v>
      </c>
      <c r="K11384" t="s">
        <v>37800</v>
      </c>
      <c r="L11384" t="s">
        <v>77960</v>
      </c>
    </row>
    <row r="11385" spans="1:12" x14ac:dyDescent="0.15">
      <c r="A11385" t="s">
        <v>12</v>
      </c>
      <c r="B11385">
        <v>3211943</v>
      </c>
      <c r="C11385">
        <v>3211963</v>
      </c>
      <c r="D11385" t="s">
        <v>37801</v>
      </c>
      <c r="E11385" t="s">
        <v>90</v>
      </c>
      <c r="F11385" t="s">
        <v>15</v>
      </c>
      <c r="G11385" t="s">
        <v>23</v>
      </c>
      <c r="H11385">
        <v>15</v>
      </c>
      <c r="I11385" t="s">
        <v>37802</v>
      </c>
      <c r="J11385" t="s">
        <v>37803</v>
      </c>
      <c r="K11385" t="s">
        <v>37804</v>
      </c>
      <c r="L11385" t="s">
        <v>77970</v>
      </c>
    </row>
    <row r="11386" spans="1:12" x14ac:dyDescent="0.15">
      <c r="A11386" t="s">
        <v>12</v>
      </c>
      <c r="B11386">
        <v>3211986</v>
      </c>
      <c r="C11386">
        <v>3212006</v>
      </c>
      <c r="D11386" t="s">
        <v>37801</v>
      </c>
      <c r="E11386" t="s">
        <v>90</v>
      </c>
      <c r="F11386" t="s">
        <v>15</v>
      </c>
      <c r="G11386" t="s">
        <v>16</v>
      </c>
      <c r="H11386">
        <v>58</v>
      </c>
      <c r="I11386" t="s">
        <v>37805</v>
      </c>
      <c r="J11386" t="s">
        <v>37806</v>
      </c>
      <c r="K11386" t="s">
        <v>37807</v>
      </c>
      <c r="L11386" t="s">
        <v>77911</v>
      </c>
    </row>
    <row r="11387" spans="1:12" x14ac:dyDescent="0.15">
      <c r="A11387" t="s">
        <v>12</v>
      </c>
      <c r="B11387">
        <v>3212023</v>
      </c>
      <c r="C11387">
        <v>3212043</v>
      </c>
      <c r="D11387" t="s">
        <v>37801</v>
      </c>
      <c r="E11387" t="s">
        <v>90</v>
      </c>
      <c r="F11387" t="s">
        <v>15</v>
      </c>
      <c r="G11387" t="s">
        <v>36</v>
      </c>
      <c r="H11387">
        <v>95</v>
      </c>
      <c r="I11387" t="s">
        <v>37808</v>
      </c>
      <c r="J11387" t="s">
        <v>37809</v>
      </c>
      <c r="K11387" t="s">
        <v>37810</v>
      </c>
      <c r="L11387" t="s">
        <v>77920</v>
      </c>
    </row>
    <row r="11388" spans="1:12" x14ac:dyDescent="0.15">
      <c r="A11388" t="s">
        <v>12</v>
      </c>
      <c r="B11388">
        <v>3212059</v>
      </c>
      <c r="C11388">
        <v>3212079</v>
      </c>
      <c r="D11388" t="s">
        <v>37801</v>
      </c>
      <c r="E11388" t="s">
        <v>90</v>
      </c>
      <c r="F11388" t="s">
        <v>15</v>
      </c>
      <c r="G11388" t="s">
        <v>16</v>
      </c>
      <c r="H11388">
        <v>131</v>
      </c>
      <c r="I11388" t="s">
        <v>37811</v>
      </c>
      <c r="J11388" t="s">
        <v>37812</v>
      </c>
      <c r="K11388" t="s">
        <v>37813</v>
      </c>
      <c r="L11388" t="s">
        <v>77941</v>
      </c>
    </row>
    <row r="11389" spans="1:12" x14ac:dyDescent="0.15">
      <c r="A11389" t="s">
        <v>12</v>
      </c>
      <c r="B11389">
        <v>3212430</v>
      </c>
      <c r="C11389">
        <v>3212450</v>
      </c>
      <c r="D11389" t="s">
        <v>37814</v>
      </c>
      <c r="E11389" t="s">
        <v>90</v>
      </c>
      <c r="F11389" t="s">
        <v>15</v>
      </c>
      <c r="G11389" t="s">
        <v>16</v>
      </c>
      <c r="H11389">
        <v>0</v>
      </c>
      <c r="I11389" t="s">
        <v>37815</v>
      </c>
      <c r="J11389" t="s">
        <v>37816</v>
      </c>
      <c r="K11389" t="s">
        <v>37817</v>
      </c>
      <c r="L11389" t="s">
        <v>77980</v>
      </c>
    </row>
    <row r="11390" spans="1:12" x14ac:dyDescent="0.15">
      <c r="A11390" t="s">
        <v>12</v>
      </c>
      <c r="B11390">
        <v>3212479</v>
      </c>
      <c r="C11390">
        <v>3212499</v>
      </c>
      <c r="D11390" t="s">
        <v>37814</v>
      </c>
      <c r="E11390" t="s">
        <v>90</v>
      </c>
      <c r="F11390" t="s">
        <v>15</v>
      </c>
      <c r="G11390" t="s">
        <v>16</v>
      </c>
      <c r="H11390">
        <v>49</v>
      </c>
      <c r="I11390" t="s">
        <v>37818</v>
      </c>
      <c r="J11390" t="s">
        <v>37819</v>
      </c>
      <c r="K11390" t="s">
        <v>37820</v>
      </c>
      <c r="L11390" t="s">
        <v>77913</v>
      </c>
    </row>
    <row r="11391" spans="1:12" x14ac:dyDescent="0.15">
      <c r="A11391" t="s">
        <v>12</v>
      </c>
      <c r="B11391">
        <v>3212527</v>
      </c>
      <c r="C11391">
        <v>3212547</v>
      </c>
      <c r="D11391" t="s">
        <v>37814</v>
      </c>
      <c r="E11391" t="s">
        <v>90</v>
      </c>
      <c r="F11391" t="s">
        <v>15</v>
      </c>
      <c r="G11391" t="s">
        <v>16</v>
      </c>
      <c r="H11391">
        <v>97</v>
      </c>
      <c r="I11391" t="s">
        <v>37821</v>
      </c>
      <c r="J11391" t="s">
        <v>37822</v>
      </c>
      <c r="K11391" t="s">
        <v>37823</v>
      </c>
      <c r="L11391" t="s">
        <v>78010</v>
      </c>
    </row>
    <row r="11392" spans="1:12" x14ac:dyDescent="0.15">
      <c r="A11392" t="s">
        <v>12</v>
      </c>
      <c r="B11392">
        <v>3212566</v>
      </c>
      <c r="C11392">
        <v>3212586</v>
      </c>
      <c r="D11392" t="s">
        <v>37814</v>
      </c>
      <c r="E11392" t="s">
        <v>90</v>
      </c>
      <c r="F11392" t="s">
        <v>15</v>
      </c>
      <c r="G11392" t="s">
        <v>23</v>
      </c>
      <c r="H11392">
        <v>136</v>
      </c>
      <c r="I11392" t="s">
        <v>37824</v>
      </c>
      <c r="J11392" t="s">
        <v>37825</v>
      </c>
      <c r="K11392" t="s">
        <v>37826</v>
      </c>
      <c r="L11392" t="s">
        <v>78057</v>
      </c>
    </row>
    <row r="11393" spans="1:12" x14ac:dyDescent="0.15">
      <c r="A11393" t="s">
        <v>12</v>
      </c>
      <c r="B11393">
        <v>3212914</v>
      </c>
      <c r="C11393">
        <v>3212934</v>
      </c>
      <c r="D11393" t="s">
        <v>37827</v>
      </c>
      <c r="E11393" t="s">
        <v>90</v>
      </c>
      <c r="F11393" t="s">
        <v>15</v>
      </c>
      <c r="G11393" t="s">
        <v>36</v>
      </c>
      <c r="H11393">
        <v>17</v>
      </c>
      <c r="I11393" t="s">
        <v>37828</v>
      </c>
      <c r="J11393" t="s">
        <v>37829</v>
      </c>
      <c r="K11393" t="s">
        <v>37830</v>
      </c>
      <c r="L11393" t="s">
        <v>77944</v>
      </c>
    </row>
    <row r="11394" spans="1:12" x14ac:dyDescent="0.15">
      <c r="A11394" t="s">
        <v>12</v>
      </c>
      <c r="B11394">
        <v>3212944</v>
      </c>
      <c r="C11394">
        <v>3212964</v>
      </c>
      <c r="D11394" t="s">
        <v>37827</v>
      </c>
      <c r="E11394" t="s">
        <v>90</v>
      </c>
      <c r="F11394" t="s">
        <v>15</v>
      </c>
      <c r="G11394" t="s">
        <v>16</v>
      </c>
      <c r="H11394">
        <v>47</v>
      </c>
      <c r="I11394" t="s">
        <v>37831</v>
      </c>
      <c r="J11394" t="s">
        <v>37832</v>
      </c>
      <c r="K11394" t="s">
        <v>37833</v>
      </c>
      <c r="L11394" t="s">
        <v>77932</v>
      </c>
    </row>
    <row r="11395" spans="1:12" x14ac:dyDescent="0.15">
      <c r="A11395" t="s">
        <v>12</v>
      </c>
      <c r="B11395">
        <v>3212976</v>
      </c>
      <c r="C11395">
        <v>3212996</v>
      </c>
      <c r="D11395" t="s">
        <v>37827</v>
      </c>
      <c r="E11395" t="s">
        <v>90</v>
      </c>
      <c r="F11395" t="s">
        <v>15</v>
      </c>
      <c r="G11395" t="s">
        <v>16</v>
      </c>
      <c r="H11395">
        <v>79</v>
      </c>
      <c r="I11395" t="s">
        <v>37834</v>
      </c>
      <c r="J11395" t="s">
        <v>37835</v>
      </c>
      <c r="K11395" t="s">
        <v>37836</v>
      </c>
      <c r="L11395" t="s">
        <v>77993</v>
      </c>
    </row>
    <row r="11396" spans="1:12" x14ac:dyDescent="0.15">
      <c r="A11396" t="s">
        <v>12</v>
      </c>
      <c r="B11396">
        <v>3212997</v>
      </c>
      <c r="C11396">
        <v>3213017</v>
      </c>
      <c r="D11396" t="s">
        <v>37827</v>
      </c>
      <c r="E11396" t="s">
        <v>90</v>
      </c>
      <c r="F11396" t="s">
        <v>15</v>
      </c>
      <c r="G11396" t="s">
        <v>32</v>
      </c>
      <c r="H11396">
        <v>100</v>
      </c>
      <c r="I11396" t="s">
        <v>37837</v>
      </c>
      <c r="J11396" t="s">
        <v>37838</v>
      </c>
      <c r="K11396" t="s">
        <v>37839</v>
      </c>
      <c r="L11396" t="s">
        <v>77953</v>
      </c>
    </row>
    <row r="11397" spans="1:12" x14ac:dyDescent="0.15">
      <c r="A11397" t="s">
        <v>12</v>
      </c>
      <c r="B11397">
        <v>3216883</v>
      </c>
      <c r="C11397">
        <v>3216903</v>
      </c>
      <c r="D11397" t="s">
        <v>37840</v>
      </c>
      <c r="E11397" t="s">
        <v>90</v>
      </c>
      <c r="F11397" t="s">
        <v>76</v>
      </c>
      <c r="G11397" t="s">
        <v>32</v>
      </c>
      <c r="H11397">
        <v>1</v>
      </c>
      <c r="I11397" t="s">
        <v>37841</v>
      </c>
      <c r="J11397" t="s">
        <v>37842</v>
      </c>
      <c r="K11397" t="s">
        <v>37843</v>
      </c>
      <c r="L11397" t="s">
        <v>77917</v>
      </c>
    </row>
    <row r="11398" spans="1:12" x14ac:dyDescent="0.15">
      <c r="A11398" t="s">
        <v>12</v>
      </c>
      <c r="B11398">
        <v>3216861</v>
      </c>
      <c r="C11398">
        <v>3216881</v>
      </c>
      <c r="D11398" t="s">
        <v>37840</v>
      </c>
      <c r="E11398" t="s">
        <v>90</v>
      </c>
      <c r="F11398" t="s">
        <v>76</v>
      </c>
      <c r="G11398" t="s">
        <v>16</v>
      </c>
      <c r="H11398">
        <v>23</v>
      </c>
      <c r="I11398" t="s">
        <v>37844</v>
      </c>
      <c r="J11398" t="s">
        <v>37845</v>
      </c>
      <c r="K11398" t="s">
        <v>37846</v>
      </c>
      <c r="L11398" t="s">
        <v>77975</v>
      </c>
    </row>
    <row r="11399" spans="1:12" x14ac:dyDescent="0.15">
      <c r="A11399" t="s">
        <v>12</v>
      </c>
      <c r="B11399">
        <v>3216794</v>
      </c>
      <c r="C11399">
        <v>3216814</v>
      </c>
      <c r="D11399" t="s">
        <v>37840</v>
      </c>
      <c r="E11399" t="s">
        <v>90</v>
      </c>
      <c r="F11399" t="s">
        <v>76</v>
      </c>
      <c r="G11399" t="s">
        <v>16</v>
      </c>
      <c r="H11399">
        <v>90</v>
      </c>
      <c r="I11399" t="s">
        <v>37847</v>
      </c>
      <c r="J11399" t="s">
        <v>37848</v>
      </c>
      <c r="K11399" t="s">
        <v>37849</v>
      </c>
      <c r="L11399" t="s">
        <v>78017</v>
      </c>
    </row>
    <row r="11400" spans="1:12" x14ac:dyDescent="0.15">
      <c r="A11400" t="s">
        <v>12</v>
      </c>
      <c r="B11400">
        <v>3216748</v>
      </c>
      <c r="C11400">
        <v>3216768</v>
      </c>
      <c r="D11400" t="s">
        <v>37840</v>
      </c>
      <c r="E11400" t="s">
        <v>90</v>
      </c>
      <c r="F11400" t="s">
        <v>76</v>
      </c>
      <c r="G11400" t="s">
        <v>32</v>
      </c>
      <c r="H11400">
        <v>136</v>
      </c>
      <c r="I11400" t="s">
        <v>37850</v>
      </c>
      <c r="J11400" t="s">
        <v>37851</v>
      </c>
      <c r="K11400" t="s">
        <v>37852</v>
      </c>
      <c r="L11400" t="s">
        <v>78057</v>
      </c>
    </row>
    <row r="11401" spans="1:12" x14ac:dyDescent="0.15">
      <c r="A11401" t="s">
        <v>12</v>
      </c>
      <c r="B11401">
        <v>3217651</v>
      </c>
      <c r="C11401">
        <v>3217671</v>
      </c>
      <c r="D11401" t="s">
        <v>37853</v>
      </c>
      <c r="E11401" t="s">
        <v>90</v>
      </c>
      <c r="F11401" t="s">
        <v>76</v>
      </c>
      <c r="G11401" t="s">
        <v>23</v>
      </c>
      <c r="H11401">
        <v>6</v>
      </c>
      <c r="I11401" t="s">
        <v>37854</v>
      </c>
      <c r="J11401" t="s">
        <v>37855</v>
      </c>
      <c r="K11401" t="s">
        <v>37856</v>
      </c>
      <c r="L11401" t="s">
        <v>78025</v>
      </c>
    </row>
    <row r="11402" spans="1:12" x14ac:dyDescent="0.15">
      <c r="A11402" t="s">
        <v>12</v>
      </c>
      <c r="B11402">
        <v>3217614</v>
      </c>
      <c r="C11402">
        <v>3217634</v>
      </c>
      <c r="D11402" t="s">
        <v>37853</v>
      </c>
      <c r="E11402" t="s">
        <v>90</v>
      </c>
      <c r="F11402" t="s">
        <v>76</v>
      </c>
      <c r="G11402" t="s">
        <v>16</v>
      </c>
      <c r="H11402">
        <v>43</v>
      </c>
      <c r="I11402" t="s">
        <v>37857</v>
      </c>
      <c r="J11402" t="s">
        <v>37858</v>
      </c>
      <c r="K11402" t="s">
        <v>37859</v>
      </c>
      <c r="L11402" t="s">
        <v>77942</v>
      </c>
    </row>
    <row r="11403" spans="1:12" x14ac:dyDescent="0.15">
      <c r="A11403" t="s">
        <v>12</v>
      </c>
      <c r="B11403">
        <v>3217586</v>
      </c>
      <c r="C11403">
        <v>3217606</v>
      </c>
      <c r="D11403" t="s">
        <v>37853</v>
      </c>
      <c r="E11403" t="s">
        <v>90</v>
      </c>
      <c r="F11403" t="s">
        <v>76</v>
      </c>
      <c r="G11403" t="s">
        <v>23</v>
      </c>
      <c r="H11403">
        <v>71</v>
      </c>
      <c r="I11403" t="s">
        <v>37860</v>
      </c>
      <c r="J11403" t="s">
        <v>37861</v>
      </c>
      <c r="K11403" t="s">
        <v>37862</v>
      </c>
      <c r="L11403" t="s">
        <v>77969</v>
      </c>
    </row>
    <row r="11404" spans="1:12" x14ac:dyDescent="0.15">
      <c r="A11404" t="s">
        <v>12</v>
      </c>
      <c r="B11404">
        <v>3217562</v>
      </c>
      <c r="C11404">
        <v>3217582</v>
      </c>
      <c r="D11404" t="s">
        <v>37853</v>
      </c>
      <c r="E11404" t="s">
        <v>90</v>
      </c>
      <c r="F11404" t="s">
        <v>76</v>
      </c>
      <c r="G11404" t="s">
        <v>23</v>
      </c>
      <c r="H11404">
        <v>95</v>
      </c>
      <c r="I11404" t="s">
        <v>37863</v>
      </c>
      <c r="J11404" t="s">
        <v>37864</v>
      </c>
      <c r="K11404" t="s">
        <v>37865</v>
      </c>
      <c r="L11404" t="s">
        <v>77920</v>
      </c>
    </row>
    <row r="11405" spans="1:12" x14ac:dyDescent="0.15">
      <c r="A11405" t="s">
        <v>12</v>
      </c>
      <c r="B11405">
        <v>3217978</v>
      </c>
      <c r="C11405">
        <v>3217998</v>
      </c>
      <c r="D11405" t="s">
        <v>37866</v>
      </c>
      <c r="E11405" t="s">
        <v>90</v>
      </c>
      <c r="F11405" t="s">
        <v>15</v>
      </c>
      <c r="G11405" t="s">
        <v>16</v>
      </c>
      <c r="H11405">
        <v>25</v>
      </c>
      <c r="I11405" t="s">
        <v>37867</v>
      </c>
      <c r="J11405" t="s">
        <v>37868</v>
      </c>
      <c r="K11405" t="s">
        <v>37869</v>
      </c>
      <c r="L11405" t="s">
        <v>78012</v>
      </c>
    </row>
    <row r="11406" spans="1:12" x14ac:dyDescent="0.15">
      <c r="A11406" t="s">
        <v>12</v>
      </c>
      <c r="B11406">
        <v>3218013</v>
      </c>
      <c r="C11406">
        <v>3218033</v>
      </c>
      <c r="D11406" t="s">
        <v>37866</v>
      </c>
      <c r="E11406" t="s">
        <v>90</v>
      </c>
      <c r="F11406" t="s">
        <v>15</v>
      </c>
      <c r="G11406" t="s">
        <v>16</v>
      </c>
      <c r="H11406">
        <v>60</v>
      </c>
      <c r="I11406" t="s">
        <v>37870</v>
      </c>
      <c r="J11406" t="s">
        <v>37871</v>
      </c>
      <c r="K11406" t="s">
        <v>37872</v>
      </c>
      <c r="L11406" t="s">
        <v>78006</v>
      </c>
    </row>
    <row r="11407" spans="1:12" x14ac:dyDescent="0.15">
      <c r="A11407" t="s">
        <v>12</v>
      </c>
      <c r="B11407">
        <v>3218034</v>
      </c>
      <c r="C11407">
        <v>3218054</v>
      </c>
      <c r="D11407" t="s">
        <v>37866</v>
      </c>
      <c r="E11407" t="s">
        <v>90</v>
      </c>
      <c r="F11407" t="s">
        <v>15</v>
      </c>
      <c r="G11407" t="s">
        <v>16</v>
      </c>
      <c r="H11407">
        <v>81</v>
      </c>
      <c r="I11407" t="s">
        <v>37873</v>
      </c>
      <c r="J11407" t="s">
        <v>37874</v>
      </c>
      <c r="K11407" t="s">
        <v>37875</v>
      </c>
      <c r="L11407" t="s">
        <v>78019</v>
      </c>
    </row>
    <row r="11408" spans="1:12" x14ac:dyDescent="0.15">
      <c r="A11408" t="s">
        <v>12</v>
      </c>
      <c r="B11408">
        <v>3218064</v>
      </c>
      <c r="C11408">
        <v>3218084</v>
      </c>
      <c r="D11408" t="s">
        <v>37866</v>
      </c>
      <c r="E11408" t="s">
        <v>90</v>
      </c>
      <c r="F11408" t="s">
        <v>15</v>
      </c>
      <c r="G11408" t="s">
        <v>16</v>
      </c>
      <c r="H11408">
        <v>111</v>
      </c>
      <c r="I11408" t="s">
        <v>37876</v>
      </c>
      <c r="J11408" t="s">
        <v>37877</v>
      </c>
      <c r="K11408" t="s">
        <v>37878</v>
      </c>
      <c r="L11408" t="s">
        <v>77908</v>
      </c>
    </row>
    <row r="11409" spans="1:12" x14ac:dyDescent="0.15">
      <c r="A11409" t="s">
        <v>12</v>
      </c>
      <c r="B11409">
        <v>3218875</v>
      </c>
      <c r="C11409">
        <v>3218895</v>
      </c>
      <c r="D11409" t="s">
        <v>37879</v>
      </c>
      <c r="E11409" t="s">
        <v>90</v>
      </c>
      <c r="F11409" t="s">
        <v>76</v>
      </c>
      <c r="G11409" t="s">
        <v>16</v>
      </c>
      <c r="H11409">
        <v>13</v>
      </c>
      <c r="I11409" t="s">
        <v>37880</v>
      </c>
      <c r="J11409" t="s">
        <v>37881</v>
      </c>
      <c r="K11409" t="s">
        <v>37882</v>
      </c>
      <c r="L11409" t="s">
        <v>77935</v>
      </c>
    </row>
    <row r="11410" spans="1:12" x14ac:dyDescent="0.15">
      <c r="A11410" t="s">
        <v>12</v>
      </c>
      <c r="B11410">
        <v>3218844</v>
      </c>
      <c r="C11410">
        <v>3218864</v>
      </c>
      <c r="D11410" t="s">
        <v>37879</v>
      </c>
      <c r="E11410" t="s">
        <v>90</v>
      </c>
      <c r="F11410" t="s">
        <v>76</v>
      </c>
      <c r="G11410" t="s">
        <v>32</v>
      </c>
      <c r="H11410">
        <v>44</v>
      </c>
      <c r="I11410" t="s">
        <v>37883</v>
      </c>
      <c r="J11410" t="s">
        <v>37884</v>
      </c>
      <c r="K11410" t="s">
        <v>37885</v>
      </c>
      <c r="L11410" t="s">
        <v>78016</v>
      </c>
    </row>
    <row r="11411" spans="1:12" x14ac:dyDescent="0.15">
      <c r="A11411" t="s">
        <v>12</v>
      </c>
      <c r="B11411">
        <v>3218814</v>
      </c>
      <c r="C11411">
        <v>3218834</v>
      </c>
      <c r="D11411" t="s">
        <v>37879</v>
      </c>
      <c r="E11411" t="s">
        <v>90</v>
      </c>
      <c r="F11411" t="s">
        <v>76</v>
      </c>
      <c r="G11411" t="s">
        <v>23</v>
      </c>
      <c r="H11411">
        <v>74</v>
      </c>
      <c r="I11411" t="s">
        <v>37886</v>
      </c>
      <c r="J11411" t="s">
        <v>37887</v>
      </c>
      <c r="K11411" t="s">
        <v>37888</v>
      </c>
      <c r="L11411" t="s">
        <v>78005</v>
      </c>
    </row>
    <row r="11412" spans="1:12" x14ac:dyDescent="0.15">
      <c r="A11412" t="s">
        <v>12</v>
      </c>
      <c r="B11412">
        <v>3218777</v>
      </c>
      <c r="C11412">
        <v>3218797</v>
      </c>
      <c r="D11412" t="s">
        <v>37879</v>
      </c>
      <c r="E11412" t="s">
        <v>90</v>
      </c>
      <c r="F11412" t="s">
        <v>76</v>
      </c>
      <c r="G11412" t="s">
        <v>16</v>
      </c>
      <c r="H11412">
        <v>111</v>
      </c>
      <c r="I11412" t="s">
        <v>37889</v>
      </c>
      <c r="J11412" t="s">
        <v>37890</v>
      </c>
      <c r="K11412" t="s">
        <v>37891</v>
      </c>
      <c r="L11412" t="s">
        <v>77908</v>
      </c>
    </row>
    <row r="11413" spans="1:12" x14ac:dyDescent="0.15">
      <c r="A11413" t="s">
        <v>12</v>
      </c>
      <c r="B11413">
        <v>3220899</v>
      </c>
      <c r="C11413">
        <v>3220919</v>
      </c>
      <c r="D11413" t="s">
        <v>37892</v>
      </c>
      <c r="E11413" t="s">
        <v>90</v>
      </c>
      <c r="F11413" t="s">
        <v>76</v>
      </c>
      <c r="G11413" t="s">
        <v>36</v>
      </c>
      <c r="H11413">
        <v>6</v>
      </c>
      <c r="I11413" t="s">
        <v>37893</v>
      </c>
      <c r="J11413" t="s">
        <v>37894</v>
      </c>
      <c r="K11413" t="s">
        <v>37895</v>
      </c>
      <c r="L11413" t="s">
        <v>78025</v>
      </c>
    </row>
    <row r="11414" spans="1:12" x14ac:dyDescent="0.15">
      <c r="A11414" t="s">
        <v>12</v>
      </c>
      <c r="B11414">
        <v>3220877</v>
      </c>
      <c r="C11414">
        <v>3220897</v>
      </c>
      <c r="D11414" t="s">
        <v>37892</v>
      </c>
      <c r="E11414" t="s">
        <v>90</v>
      </c>
      <c r="F11414" t="s">
        <v>76</v>
      </c>
      <c r="G11414" t="s">
        <v>32</v>
      </c>
      <c r="H11414">
        <v>28</v>
      </c>
      <c r="I11414" t="s">
        <v>37896</v>
      </c>
      <c r="J11414" t="s">
        <v>37897</v>
      </c>
      <c r="K11414" t="s">
        <v>37898</v>
      </c>
      <c r="L11414" t="s">
        <v>77956</v>
      </c>
    </row>
    <row r="11415" spans="1:12" x14ac:dyDescent="0.15">
      <c r="A11415" t="s">
        <v>12</v>
      </c>
      <c r="B11415">
        <v>3220844</v>
      </c>
      <c r="C11415">
        <v>3220864</v>
      </c>
      <c r="D11415" t="s">
        <v>37892</v>
      </c>
      <c r="E11415" t="s">
        <v>90</v>
      </c>
      <c r="F11415" t="s">
        <v>76</v>
      </c>
      <c r="G11415" t="s">
        <v>36</v>
      </c>
      <c r="H11415">
        <v>61</v>
      </c>
      <c r="I11415" t="s">
        <v>37899</v>
      </c>
      <c r="J11415" t="s">
        <v>37900</v>
      </c>
      <c r="K11415" t="s">
        <v>37901</v>
      </c>
      <c r="L11415" t="s">
        <v>77979</v>
      </c>
    </row>
    <row r="11416" spans="1:12" x14ac:dyDescent="0.15">
      <c r="A11416" t="s">
        <v>12</v>
      </c>
      <c r="B11416">
        <v>3220823</v>
      </c>
      <c r="C11416">
        <v>3220843</v>
      </c>
      <c r="D11416" t="s">
        <v>37892</v>
      </c>
      <c r="E11416" t="s">
        <v>90</v>
      </c>
      <c r="F11416" t="s">
        <v>76</v>
      </c>
      <c r="G11416" t="s">
        <v>16</v>
      </c>
      <c r="H11416">
        <v>82</v>
      </c>
      <c r="I11416" t="s">
        <v>37902</v>
      </c>
      <c r="J11416" t="s">
        <v>37903</v>
      </c>
      <c r="K11416" t="s">
        <v>37904</v>
      </c>
      <c r="L11416" t="s">
        <v>78011</v>
      </c>
    </row>
    <row r="11417" spans="1:12" x14ac:dyDescent="0.15">
      <c r="A11417" t="s">
        <v>12</v>
      </c>
      <c r="B11417">
        <v>3221939</v>
      </c>
      <c r="C11417">
        <v>3221959</v>
      </c>
      <c r="D11417" t="s">
        <v>37905</v>
      </c>
      <c r="E11417" t="s">
        <v>90</v>
      </c>
      <c r="F11417" t="s">
        <v>76</v>
      </c>
      <c r="G11417" t="s">
        <v>16</v>
      </c>
      <c r="H11417">
        <v>1</v>
      </c>
      <c r="I11417" t="s">
        <v>37906</v>
      </c>
      <c r="J11417" t="s">
        <v>37907</v>
      </c>
      <c r="K11417" t="s">
        <v>37908</v>
      </c>
      <c r="L11417" t="s">
        <v>77917</v>
      </c>
    </row>
    <row r="11418" spans="1:12" x14ac:dyDescent="0.15">
      <c r="A11418" t="s">
        <v>12</v>
      </c>
      <c r="B11418">
        <v>3221897</v>
      </c>
      <c r="C11418">
        <v>3221917</v>
      </c>
      <c r="D11418" t="s">
        <v>37905</v>
      </c>
      <c r="E11418" t="s">
        <v>90</v>
      </c>
      <c r="F11418" t="s">
        <v>76</v>
      </c>
      <c r="G11418" t="s">
        <v>32</v>
      </c>
      <c r="H11418">
        <v>43</v>
      </c>
      <c r="I11418" t="s">
        <v>37909</v>
      </c>
      <c r="J11418" t="s">
        <v>37910</v>
      </c>
      <c r="K11418" t="s">
        <v>37911</v>
      </c>
      <c r="L11418" t="s">
        <v>77942</v>
      </c>
    </row>
    <row r="11419" spans="1:12" x14ac:dyDescent="0.15">
      <c r="A11419" t="s">
        <v>12</v>
      </c>
      <c r="B11419">
        <v>3221875</v>
      </c>
      <c r="C11419">
        <v>3221895</v>
      </c>
      <c r="D11419" t="s">
        <v>37905</v>
      </c>
      <c r="E11419" t="s">
        <v>90</v>
      </c>
      <c r="F11419" t="s">
        <v>76</v>
      </c>
      <c r="G11419" t="s">
        <v>36</v>
      </c>
      <c r="H11419">
        <v>65</v>
      </c>
      <c r="I11419" t="s">
        <v>37912</v>
      </c>
      <c r="J11419" t="s">
        <v>37913</v>
      </c>
      <c r="K11419" t="s">
        <v>37914</v>
      </c>
      <c r="L11419" t="s">
        <v>78042</v>
      </c>
    </row>
    <row r="11420" spans="1:12" x14ac:dyDescent="0.15">
      <c r="A11420" t="s">
        <v>12</v>
      </c>
      <c r="B11420">
        <v>3221814</v>
      </c>
      <c r="C11420">
        <v>3221834</v>
      </c>
      <c r="D11420" t="s">
        <v>37905</v>
      </c>
      <c r="E11420" t="s">
        <v>90</v>
      </c>
      <c r="F11420" t="s">
        <v>76</v>
      </c>
      <c r="G11420" t="s">
        <v>16</v>
      </c>
      <c r="H11420">
        <v>126</v>
      </c>
      <c r="I11420" t="s">
        <v>37915</v>
      </c>
      <c r="J11420" t="s">
        <v>37916</v>
      </c>
      <c r="K11420" t="s">
        <v>37917</v>
      </c>
      <c r="L11420" t="s">
        <v>78078</v>
      </c>
    </row>
    <row r="11421" spans="1:12" x14ac:dyDescent="0.15">
      <c r="A11421" t="s">
        <v>12</v>
      </c>
      <c r="B11421">
        <v>3222541</v>
      </c>
      <c r="C11421">
        <v>3222561</v>
      </c>
      <c r="D11421" t="s">
        <v>37918</v>
      </c>
      <c r="E11421" t="s">
        <v>90</v>
      </c>
      <c r="F11421" t="s">
        <v>76</v>
      </c>
      <c r="G11421" t="s">
        <v>16</v>
      </c>
      <c r="H11421">
        <v>40</v>
      </c>
      <c r="I11421" t="s">
        <v>37919</v>
      </c>
      <c r="J11421" t="s">
        <v>37920</v>
      </c>
      <c r="K11421" t="s">
        <v>37921</v>
      </c>
      <c r="L11421" t="s">
        <v>77952</v>
      </c>
    </row>
    <row r="11422" spans="1:12" x14ac:dyDescent="0.15">
      <c r="A11422" t="s">
        <v>12</v>
      </c>
      <c r="B11422">
        <v>3222521</v>
      </c>
      <c r="C11422">
        <v>3222541</v>
      </c>
      <c r="D11422" t="s">
        <v>37918</v>
      </c>
      <c r="E11422" t="s">
        <v>90</v>
      </c>
      <c r="F11422" t="s">
        <v>76</v>
      </c>
      <c r="G11422" t="s">
        <v>16</v>
      </c>
      <c r="H11422">
        <v>60</v>
      </c>
      <c r="I11422" t="s">
        <v>37922</v>
      </c>
      <c r="J11422" t="s">
        <v>37923</v>
      </c>
      <c r="K11422" t="s">
        <v>37924</v>
      </c>
      <c r="L11422" t="s">
        <v>78006</v>
      </c>
    </row>
    <row r="11423" spans="1:12" x14ac:dyDescent="0.15">
      <c r="A11423" t="s">
        <v>12</v>
      </c>
      <c r="B11423">
        <v>3222489</v>
      </c>
      <c r="C11423">
        <v>3222509</v>
      </c>
      <c r="D11423" t="s">
        <v>37918</v>
      </c>
      <c r="E11423" t="s">
        <v>90</v>
      </c>
      <c r="F11423" t="s">
        <v>76</v>
      </c>
      <c r="G11423" t="s">
        <v>16</v>
      </c>
      <c r="H11423">
        <v>92</v>
      </c>
      <c r="I11423" t="s">
        <v>37925</v>
      </c>
      <c r="J11423" t="s">
        <v>37926</v>
      </c>
      <c r="K11423" t="s">
        <v>37927</v>
      </c>
      <c r="L11423" t="s">
        <v>78032</v>
      </c>
    </row>
    <row r="11424" spans="1:12" x14ac:dyDescent="0.15">
      <c r="A11424" t="s">
        <v>12</v>
      </c>
      <c r="B11424">
        <v>3222467</v>
      </c>
      <c r="C11424">
        <v>3222487</v>
      </c>
      <c r="D11424" t="s">
        <v>37918</v>
      </c>
      <c r="E11424" t="s">
        <v>90</v>
      </c>
      <c r="F11424" t="s">
        <v>76</v>
      </c>
      <c r="G11424" t="s">
        <v>36</v>
      </c>
      <c r="H11424">
        <v>114</v>
      </c>
      <c r="I11424" t="s">
        <v>37928</v>
      </c>
      <c r="J11424" t="s">
        <v>37929</v>
      </c>
      <c r="K11424" t="s">
        <v>37930</v>
      </c>
      <c r="L11424" t="s">
        <v>77965</v>
      </c>
    </row>
    <row r="11425" spans="1:12" x14ac:dyDescent="0.15">
      <c r="A11425" t="s">
        <v>12</v>
      </c>
      <c r="B11425">
        <v>3225191</v>
      </c>
      <c r="C11425">
        <v>3225211</v>
      </c>
      <c r="D11425" t="s">
        <v>37931</v>
      </c>
      <c r="E11425" t="s">
        <v>90</v>
      </c>
      <c r="F11425" t="s">
        <v>76</v>
      </c>
      <c r="G11425" t="s">
        <v>16</v>
      </c>
      <c r="H11425">
        <v>13</v>
      </c>
      <c r="I11425" t="s">
        <v>37932</v>
      </c>
      <c r="J11425" t="s">
        <v>37933</v>
      </c>
      <c r="K11425" t="s">
        <v>37934</v>
      </c>
      <c r="L11425" t="s">
        <v>77935</v>
      </c>
    </row>
    <row r="11426" spans="1:12" x14ac:dyDescent="0.15">
      <c r="A11426" t="s">
        <v>12</v>
      </c>
      <c r="B11426">
        <v>3225169</v>
      </c>
      <c r="C11426">
        <v>3225189</v>
      </c>
      <c r="D11426" t="s">
        <v>37931</v>
      </c>
      <c r="E11426" t="s">
        <v>90</v>
      </c>
      <c r="F11426" t="s">
        <v>76</v>
      </c>
      <c r="G11426" t="s">
        <v>36</v>
      </c>
      <c r="H11426">
        <v>35</v>
      </c>
      <c r="I11426" t="s">
        <v>37935</v>
      </c>
      <c r="J11426" t="s">
        <v>37936</v>
      </c>
      <c r="K11426" t="s">
        <v>37937</v>
      </c>
      <c r="L11426" t="s">
        <v>77936</v>
      </c>
    </row>
    <row r="11427" spans="1:12" x14ac:dyDescent="0.15">
      <c r="A11427" t="s">
        <v>12</v>
      </c>
      <c r="B11427">
        <v>3225140</v>
      </c>
      <c r="C11427">
        <v>3225160</v>
      </c>
      <c r="D11427" t="s">
        <v>37931</v>
      </c>
      <c r="E11427" t="s">
        <v>90</v>
      </c>
      <c r="F11427" t="s">
        <v>76</v>
      </c>
      <c r="G11427" t="s">
        <v>16</v>
      </c>
      <c r="H11427">
        <v>64</v>
      </c>
      <c r="I11427" t="s">
        <v>37938</v>
      </c>
      <c r="J11427" t="s">
        <v>37939</v>
      </c>
      <c r="K11427" t="s">
        <v>37940</v>
      </c>
      <c r="L11427" t="s">
        <v>77989</v>
      </c>
    </row>
    <row r="11428" spans="1:12" x14ac:dyDescent="0.15">
      <c r="A11428" t="s">
        <v>12</v>
      </c>
      <c r="B11428">
        <v>3225116</v>
      </c>
      <c r="C11428">
        <v>3225136</v>
      </c>
      <c r="D11428" t="s">
        <v>37931</v>
      </c>
      <c r="E11428" t="s">
        <v>90</v>
      </c>
      <c r="F11428" t="s">
        <v>76</v>
      </c>
      <c r="G11428" t="s">
        <v>36</v>
      </c>
      <c r="H11428">
        <v>88</v>
      </c>
      <c r="I11428" t="s">
        <v>37941</v>
      </c>
      <c r="J11428" t="s">
        <v>37942</v>
      </c>
      <c r="K11428" t="s">
        <v>37943</v>
      </c>
      <c r="L11428" t="s">
        <v>77923</v>
      </c>
    </row>
    <row r="11429" spans="1:12" x14ac:dyDescent="0.15">
      <c r="A11429" t="s">
        <v>12</v>
      </c>
      <c r="B11429">
        <v>3226162</v>
      </c>
      <c r="C11429">
        <v>3226182</v>
      </c>
      <c r="D11429" t="s">
        <v>37944</v>
      </c>
      <c r="E11429" t="s">
        <v>90</v>
      </c>
      <c r="F11429" t="s">
        <v>76</v>
      </c>
      <c r="G11429" t="s">
        <v>16</v>
      </c>
      <c r="H11429">
        <v>60</v>
      </c>
      <c r="I11429" t="s">
        <v>37945</v>
      </c>
      <c r="J11429" t="s">
        <v>37946</v>
      </c>
      <c r="K11429" t="s">
        <v>37947</v>
      </c>
      <c r="L11429" t="s">
        <v>78006</v>
      </c>
    </row>
    <row r="11430" spans="1:12" x14ac:dyDescent="0.15">
      <c r="A11430" t="s">
        <v>12</v>
      </c>
      <c r="B11430">
        <v>3226111</v>
      </c>
      <c r="C11430">
        <v>3226131</v>
      </c>
      <c r="D11430" t="s">
        <v>37944</v>
      </c>
      <c r="E11430" t="s">
        <v>90</v>
      </c>
      <c r="F11430" t="s">
        <v>76</v>
      </c>
      <c r="G11430" t="s">
        <v>36</v>
      </c>
      <c r="H11430">
        <v>111</v>
      </c>
      <c r="I11430" t="s">
        <v>37948</v>
      </c>
      <c r="J11430" t="s">
        <v>37949</v>
      </c>
      <c r="K11430" t="s">
        <v>37950</v>
      </c>
      <c r="L11430" t="s">
        <v>77908</v>
      </c>
    </row>
    <row r="11431" spans="1:12" x14ac:dyDescent="0.15">
      <c r="A11431" t="s">
        <v>12</v>
      </c>
      <c r="B11431">
        <v>3226078</v>
      </c>
      <c r="C11431">
        <v>3226098</v>
      </c>
      <c r="D11431" t="s">
        <v>37944</v>
      </c>
      <c r="E11431" t="s">
        <v>90</v>
      </c>
      <c r="F11431" t="s">
        <v>76</v>
      </c>
      <c r="G11431" t="s">
        <v>16</v>
      </c>
      <c r="H11431">
        <v>144</v>
      </c>
      <c r="I11431" t="s">
        <v>37951</v>
      </c>
      <c r="J11431" t="s">
        <v>37952</v>
      </c>
      <c r="K11431" t="s">
        <v>37953</v>
      </c>
      <c r="L11431" t="s">
        <v>78067</v>
      </c>
    </row>
    <row r="11432" spans="1:12" x14ac:dyDescent="0.15">
      <c r="A11432" t="s">
        <v>12</v>
      </c>
      <c r="B11432">
        <v>3226048</v>
      </c>
      <c r="C11432">
        <v>3226068</v>
      </c>
      <c r="D11432" t="s">
        <v>37944</v>
      </c>
      <c r="E11432" t="s">
        <v>90</v>
      </c>
      <c r="F11432" t="s">
        <v>76</v>
      </c>
      <c r="G11432" t="s">
        <v>16</v>
      </c>
      <c r="H11432">
        <v>174</v>
      </c>
      <c r="I11432" t="s">
        <v>37954</v>
      </c>
      <c r="J11432" t="s">
        <v>37955</v>
      </c>
      <c r="K11432" t="s">
        <v>37956</v>
      </c>
      <c r="L11432" t="s">
        <v>78085</v>
      </c>
    </row>
    <row r="11433" spans="1:12" x14ac:dyDescent="0.15">
      <c r="A11433" t="s">
        <v>12</v>
      </c>
      <c r="B11433">
        <v>3227957</v>
      </c>
      <c r="C11433">
        <v>3227977</v>
      </c>
      <c r="D11433" t="s">
        <v>37957</v>
      </c>
      <c r="E11433" t="s">
        <v>90</v>
      </c>
      <c r="F11433" t="s">
        <v>76</v>
      </c>
      <c r="G11433" t="s">
        <v>16</v>
      </c>
      <c r="H11433">
        <v>22</v>
      </c>
      <c r="I11433" t="s">
        <v>37958</v>
      </c>
      <c r="J11433" t="s">
        <v>37959</v>
      </c>
      <c r="K11433" t="s">
        <v>37960</v>
      </c>
      <c r="L11433" t="s">
        <v>77948</v>
      </c>
    </row>
    <row r="11434" spans="1:12" x14ac:dyDescent="0.15">
      <c r="A11434" t="s">
        <v>12</v>
      </c>
      <c r="B11434">
        <v>3227894</v>
      </c>
      <c r="C11434">
        <v>3227914</v>
      </c>
      <c r="D11434" t="s">
        <v>37957</v>
      </c>
      <c r="E11434" t="s">
        <v>90</v>
      </c>
      <c r="F11434" t="s">
        <v>76</v>
      </c>
      <c r="G11434" t="s">
        <v>16</v>
      </c>
      <c r="H11434">
        <v>85</v>
      </c>
      <c r="I11434" t="s">
        <v>37961</v>
      </c>
      <c r="J11434" t="s">
        <v>37962</v>
      </c>
      <c r="K11434" t="s">
        <v>37963</v>
      </c>
      <c r="L11434" t="s">
        <v>77972</v>
      </c>
    </row>
    <row r="11435" spans="1:12" x14ac:dyDescent="0.15">
      <c r="A11435" t="s">
        <v>12</v>
      </c>
      <c r="B11435">
        <v>3227873</v>
      </c>
      <c r="C11435">
        <v>3227893</v>
      </c>
      <c r="D11435" t="s">
        <v>37957</v>
      </c>
      <c r="E11435" t="s">
        <v>90</v>
      </c>
      <c r="F11435" t="s">
        <v>76</v>
      </c>
      <c r="G11435" t="s">
        <v>36</v>
      </c>
      <c r="H11435">
        <v>106</v>
      </c>
      <c r="I11435" t="s">
        <v>37964</v>
      </c>
      <c r="J11435" t="s">
        <v>37965</v>
      </c>
      <c r="K11435" t="s">
        <v>37966</v>
      </c>
      <c r="L11435" t="s">
        <v>77914</v>
      </c>
    </row>
    <row r="11436" spans="1:12" x14ac:dyDescent="0.15">
      <c r="A11436" t="s">
        <v>12</v>
      </c>
      <c r="B11436">
        <v>3227853</v>
      </c>
      <c r="C11436">
        <v>3227873</v>
      </c>
      <c r="D11436" t="s">
        <v>37957</v>
      </c>
      <c r="E11436" t="s">
        <v>90</v>
      </c>
      <c r="F11436" t="s">
        <v>76</v>
      </c>
      <c r="G11436" t="s">
        <v>36</v>
      </c>
      <c r="H11436">
        <v>126</v>
      </c>
      <c r="I11436" t="s">
        <v>37967</v>
      </c>
      <c r="J11436" t="s">
        <v>37968</v>
      </c>
      <c r="K11436" t="s">
        <v>37969</v>
      </c>
      <c r="L11436" t="s">
        <v>78078</v>
      </c>
    </row>
    <row r="11437" spans="1:12" x14ac:dyDescent="0.15">
      <c r="A11437" t="s">
        <v>12</v>
      </c>
      <c r="B11437">
        <v>3228381</v>
      </c>
      <c r="C11437">
        <v>3228401</v>
      </c>
      <c r="D11437" t="s">
        <v>37970</v>
      </c>
      <c r="E11437" t="s">
        <v>90</v>
      </c>
      <c r="F11437" t="s">
        <v>76</v>
      </c>
      <c r="G11437" t="s">
        <v>16</v>
      </c>
      <c r="H11437">
        <v>7</v>
      </c>
      <c r="I11437" t="s">
        <v>37971</v>
      </c>
      <c r="J11437" t="s">
        <v>37972</v>
      </c>
      <c r="K11437" t="s">
        <v>37973</v>
      </c>
      <c r="L11437" t="s">
        <v>77909</v>
      </c>
    </row>
    <row r="11438" spans="1:12" x14ac:dyDescent="0.15">
      <c r="A11438" t="s">
        <v>12</v>
      </c>
      <c r="B11438">
        <v>3228353</v>
      </c>
      <c r="C11438">
        <v>3228373</v>
      </c>
      <c r="D11438" t="s">
        <v>37970</v>
      </c>
      <c r="E11438" t="s">
        <v>90</v>
      </c>
      <c r="F11438" t="s">
        <v>76</v>
      </c>
      <c r="G11438" t="s">
        <v>23</v>
      </c>
      <c r="H11438">
        <v>35</v>
      </c>
      <c r="I11438" t="s">
        <v>37974</v>
      </c>
      <c r="J11438" t="s">
        <v>37975</v>
      </c>
      <c r="K11438" t="s">
        <v>37976</v>
      </c>
      <c r="L11438" t="s">
        <v>77936</v>
      </c>
    </row>
    <row r="11439" spans="1:12" x14ac:dyDescent="0.15">
      <c r="A11439" t="s">
        <v>12</v>
      </c>
      <c r="B11439">
        <v>3228328</v>
      </c>
      <c r="C11439">
        <v>3228348</v>
      </c>
      <c r="D11439" t="s">
        <v>37970</v>
      </c>
      <c r="E11439" t="s">
        <v>90</v>
      </c>
      <c r="F11439" t="s">
        <v>76</v>
      </c>
      <c r="G11439" t="s">
        <v>36</v>
      </c>
      <c r="H11439">
        <v>60</v>
      </c>
      <c r="I11439" t="s">
        <v>37977</v>
      </c>
      <c r="J11439" t="s">
        <v>37978</v>
      </c>
      <c r="K11439" t="s">
        <v>37979</v>
      </c>
      <c r="L11439" t="s">
        <v>78006</v>
      </c>
    </row>
    <row r="11440" spans="1:12" x14ac:dyDescent="0.15">
      <c r="A11440" t="s">
        <v>12</v>
      </c>
      <c r="B11440">
        <v>3228303</v>
      </c>
      <c r="C11440">
        <v>3228323</v>
      </c>
      <c r="D11440" t="s">
        <v>37970</v>
      </c>
      <c r="E11440" t="s">
        <v>90</v>
      </c>
      <c r="F11440" t="s">
        <v>76</v>
      </c>
      <c r="G11440" t="s">
        <v>16</v>
      </c>
      <c r="H11440">
        <v>85</v>
      </c>
      <c r="I11440" t="s">
        <v>37980</v>
      </c>
      <c r="J11440" t="s">
        <v>37981</v>
      </c>
      <c r="K11440" t="s">
        <v>37982</v>
      </c>
      <c r="L11440" t="s">
        <v>77972</v>
      </c>
    </row>
    <row r="11441" spans="1:12" x14ac:dyDescent="0.15">
      <c r="A11441" t="s">
        <v>12</v>
      </c>
      <c r="B11441">
        <v>3228848</v>
      </c>
      <c r="C11441">
        <v>3228868</v>
      </c>
      <c r="D11441" t="s">
        <v>37983</v>
      </c>
      <c r="E11441" t="s">
        <v>90</v>
      </c>
      <c r="F11441" t="s">
        <v>76</v>
      </c>
      <c r="G11441" t="s">
        <v>23</v>
      </c>
      <c r="H11441">
        <v>50</v>
      </c>
      <c r="I11441" t="s">
        <v>37984</v>
      </c>
      <c r="J11441" t="s">
        <v>37985</v>
      </c>
      <c r="K11441" t="s">
        <v>37986</v>
      </c>
      <c r="L11441" t="s">
        <v>77925</v>
      </c>
    </row>
    <row r="11442" spans="1:12" x14ac:dyDescent="0.15">
      <c r="A11442" t="s">
        <v>12</v>
      </c>
      <c r="B11442">
        <v>3228810</v>
      </c>
      <c r="C11442">
        <v>3228830</v>
      </c>
      <c r="D11442" t="s">
        <v>37983</v>
      </c>
      <c r="E11442" t="s">
        <v>90</v>
      </c>
      <c r="F11442" t="s">
        <v>76</v>
      </c>
      <c r="G11442" t="s">
        <v>23</v>
      </c>
      <c r="H11442">
        <v>88</v>
      </c>
      <c r="I11442" t="s">
        <v>37987</v>
      </c>
      <c r="J11442" t="s">
        <v>37988</v>
      </c>
      <c r="K11442" t="s">
        <v>37989</v>
      </c>
      <c r="L11442" t="s">
        <v>77923</v>
      </c>
    </row>
    <row r="11443" spans="1:12" x14ac:dyDescent="0.15">
      <c r="A11443" t="s">
        <v>12</v>
      </c>
      <c r="B11443">
        <v>3228780</v>
      </c>
      <c r="C11443">
        <v>3228800</v>
      </c>
      <c r="D11443" t="s">
        <v>37983</v>
      </c>
      <c r="E11443" t="s">
        <v>90</v>
      </c>
      <c r="F11443" t="s">
        <v>76</v>
      </c>
      <c r="G11443" t="s">
        <v>32</v>
      </c>
      <c r="H11443">
        <v>118</v>
      </c>
      <c r="I11443" t="s">
        <v>37990</v>
      </c>
      <c r="J11443" t="s">
        <v>37991</v>
      </c>
      <c r="K11443" t="s">
        <v>37992</v>
      </c>
      <c r="L11443" t="s">
        <v>77973</v>
      </c>
    </row>
    <row r="11444" spans="1:12" x14ac:dyDescent="0.15">
      <c r="A11444" t="s">
        <v>12</v>
      </c>
      <c r="B11444">
        <v>3228753</v>
      </c>
      <c r="C11444">
        <v>3228773</v>
      </c>
      <c r="D11444" t="s">
        <v>37983</v>
      </c>
      <c r="E11444" t="s">
        <v>90</v>
      </c>
      <c r="F11444" t="s">
        <v>76</v>
      </c>
      <c r="G11444" t="s">
        <v>23</v>
      </c>
      <c r="H11444">
        <v>145</v>
      </c>
      <c r="I11444" t="s">
        <v>37993</v>
      </c>
      <c r="J11444" t="s">
        <v>37994</v>
      </c>
      <c r="K11444" t="s">
        <v>37995</v>
      </c>
      <c r="L11444" t="s">
        <v>77915</v>
      </c>
    </row>
    <row r="11445" spans="1:12" x14ac:dyDescent="0.15">
      <c r="A11445" t="s">
        <v>12</v>
      </c>
      <c r="B11445">
        <v>3230455</v>
      </c>
      <c r="C11445">
        <v>3230475</v>
      </c>
      <c r="D11445" t="s">
        <v>37996</v>
      </c>
      <c r="E11445" t="s">
        <v>90</v>
      </c>
      <c r="F11445" t="s">
        <v>76</v>
      </c>
      <c r="G11445" t="s">
        <v>32</v>
      </c>
      <c r="H11445">
        <v>1</v>
      </c>
      <c r="I11445" t="s">
        <v>37997</v>
      </c>
      <c r="J11445" t="s">
        <v>37998</v>
      </c>
      <c r="K11445" t="s">
        <v>37999</v>
      </c>
      <c r="L11445" t="s">
        <v>77917</v>
      </c>
    </row>
    <row r="11446" spans="1:12" x14ac:dyDescent="0.15">
      <c r="A11446" t="s">
        <v>12</v>
      </c>
      <c r="B11446">
        <v>3230434</v>
      </c>
      <c r="C11446">
        <v>3230454</v>
      </c>
      <c r="D11446" t="s">
        <v>37996</v>
      </c>
      <c r="E11446" t="s">
        <v>90</v>
      </c>
      <c r="F11446" t="s">
        <v>76</v>
      </c>
      <c r="G11446" t="s">
        <v>16</v>
      </c>
      <c r="H11446">
        <v>22</v>
      </c>
      <c r="I11446" t="s">
        <v>38000</v>
      </c>
      <c r="J11446" t="s">
        <v>38001</v>
      </c>
      <c r="K11446" t="s">
        <v>38002</v>
      </c>
      <c r="L11446" t="s">
        <v>77948</v>
      </c>
    </row>
    <row r="11447" spans="1:12" x14ac:dyDescent="0.15">
      <c r="A11447" t="s">
        <v>12</v>
      </c>
      <c r="B11447">
        <v>3230410</v>
      </c>
      <c r="C11447">
        <v>3230430</v>
      </c>
      <c r="D11447" t="s">
        <v>37996</v>
      </c>
      <c r="E11447" t="s">
        <v>90</v>
      </c>
      <c r="F11447" t="s">
        <v>76</v>
      </c>
      <c r="G11447" t="s">
        <v>36</v>
      </c>
      <c r="H11447">
        <v>46</v>
      </c>
      <c r="I11447" t="s">
        <v>38003</v>
      </c>
      <c r="J11447" t="s">
        <v>38004</v>
      </c>
      <c r="K11447" t="s">
        <v>38005</v>
      </c>
      <c r="L11447" t="s">
        <v>78004</v>
      </c>
    </row>
    <row r="11448" spans="1:12" x14ac:dyDescent="0.15">
      <c r="A11448" t="s">
        <v>12</v>
      </c>
      <c r="B11448">
        <v>3230370</v>
      </c>
      <c r="C11448">
        <v>3230390</v>
      </c>
      <c r="D11448" t="s">
        <v>37996</v>
      </c>
      <c r="E11448" t="s">
        <v>90</v>
      </c>
      <c r="F11448" t="s">
        <v>76</v>
      </c>
      <c r="G11448" t="s">
        <v>16</v>
      </c>
      <c r="H11448">
        <v>86</v>
      </c>
      <c r="I11448" t="s">
        <v>38006</v>
      </c>
      <c r="J11448" t="s">
        <v>38007</v>
      </c>
      <c r="K11448" t="s">
        <v>38008</v>
      </c>
      <c r="L11448" t="s">
        <v>77929</v>
      </c>
    </row>
    <row r="11449" spans="1:12" x14ac:dyDescent="0.15">
      <c r="A11449" t="s">
        <v>12</v>
      </c>
      <c r="B11449">
        <v>3231023</v>
      </c>
      <c r="C11449">
        <v>3231043</v>
      </c>
      <c r="D11449" t="s">
        <v>38009</v>
      </c>
      <c r="E11449" t="s">
        <v>90</v>
      </c>
      <c r="F11449" t="s">
        <v>76</v>
      </c>
      <c r="G11449" t="s">
        <v>32</v>
      </c>
      <c r="H11449">
        <v>1</v>
      </c>
      <c r="I11449" t="s">
        <v>38010</v>
      </c>
      <c r="J11449" t="s">
        <v>38011</v>
      </c>
      <c r="K11449" t="s">
        <v>38012</v>
      </c>
      <c r="L11449" t="s">
        <v>77917</v>
      </c>
    </row>
    <row r="11450" spans="1:12" x14ac:dyDescent="0.15">
      <c r="A11450" t="s">
        <v>12</v>
      </c>
      <c r="B11450">
        <v>3230992</v>
      </c>
      <c r="C11450">
        <v>3231012</v>
      </c>
      <c r="D11450" t="s">
        <v>38009</v>
      </c>
      <c r="E11450" t="s">
        <v>90</v>
      </c>
      <c r="F11450" t="s">
        <v>76</v>
      </c>
      <c r="G11450" t="s">
        <v>16</v>
      </c>
      <c r="H11450">
        <v>32</v>
      </c>
      <c r="I11450" t="s">
        <v>38013</v>
      </c>
      <c r="J11450" t="s">
        <v>38014</v>
      </c>
      <c r="K11450" t="s">
        <v>38015</v>
      </c>
      <c r="L11450" t="s">
        <v>77918</v>
      </c>
    </row>
    <row r="11451" spans="1:12" x14ac:dyDescent="0.15">
      <c r="A11451" t="s">
        <v>12</v>
      </c>
      <c r="B11451">
        <v>3230963</v>
      </c>
      <c r="C11451">
        <v>3230983</v>
      </c>
      <c r="D11451" t="s">
        <v>38009</v>
      </c>
      <c r="E11451" t="s">
        <v>90</v>
      </c>
      <c r="F11451" t="s">
        <v>76</v>
      </c>
      <c r="G11451" t="s">
        <v>23</v>
      </c>
      <c r="H11451">
        <v>61</v>
      </c>
      <c r="I11451" t="s">
        <v>38016</v>
      </c>
      <c r="J11451" t="s">
        <v>38017</v>
      </c>
      <c r="K11451" t="s">
        <v>38018</v>
      </c>
      <c r="L11451" t="s">
        <v>77979</v>
      </c>
    </row>
    <row r="11452" spans="1:12" x14ac:dyDescent="0.15">
      <c r="A11452" t="s">
        <v>12</v>
      </c>
      <c r="B11452">
        <v>3230939</v>
      </c>
      <c r="C11452">
        <v>3230959</v>
      </c>
      <c r="D11452" t="s">
        <v>38009</v>
      </c>
      <c r="E11452" t="s">
        <v>90</v>
      </c>
      <c r="F11452" t="s">
        <v>76</v>
      </c>
      <c r="G11452" t="s">
        <v>32</v>
      </c>
      <c r="H11452">
        <v>85</v>
      </c>
      <c r="I11452" t="s">
        <v>38019</v>
      </c>
      <c r="J11452" t="s">
        <v>38020</v>
      </c>
      <c r="K11452" t="s">
        <v>38021</v>
      </c>
      <c r="L11452" t="s">
        <v>77972</v>
      </c>
    </row>
    <row r="11453" spans="1:12" x14ac:dyDescent="0.15">
      <c r="A11453" t="s">
        <v>12</v>
      </c>
      <c r="B11453">
        <v>3231252</v>
      </c>
      <c r="C11453">
        <v>3231272</v>
      </c>
      <c r="D11453" t="s">
        <v>38022</v>
      </c>
      <c r="E11453" t="s">
        <v>90</v>
      </c>
      <c r="F11453" t="s">
        <v>15</v>
      </c>
      <c r="G11453" t="s">
        <v>36</v>
      </c>
      <c r="H11453">
        <v>0</v>
      </c>
      <c r="I11453" t="s">
        <v>38023</v>
      </c>
      <c r="J11453" t="s">
        <v>38024</v>
      </c>
      <c r="K11453" t="s">
        <v>38025</v>
      </c>
      <c r="L11453" t="s">
        <v>77980</v>
      </c>
    </row>
    <row r="11454" spans="1:12" x14ac:dyDescent="0.15">
      <c r="A11454" t="s">
        <v>12</v>
      </c>
      <c r="B11454">
        <v>3231274</v>
      </c>
      <c r="C11454">
        <v>3231294</v>
      </c>
      <c r="D11454" t="s">
        <v>38022</v>
      </c>
      <c r="E11454" t="s">
        <v>90</v>
      </c>
      <c r="F11454" t="s">
        <v>15</v>
      </c>
      <c r="G11454" t="s">
        <v>32</v>
      </c>
      <c r="H11454">
        <v>22</v>
      </c>
      <c r="I11454" t="s">
        <v>38026</v>
      </c>
      <c r="J11454" t="s">
        <v>38027</v>
      </c>
      <c r="K11454" t="s">
        <v>38028</v>
      </c>
      <c r="L11454" t="s">
        <v>77948</v>
      </c>
    </row>
    <row r="11455" spans="1:12" x14ac:dyDescent="0.15">
      <c r="A11455" t="s">
        <v>12</v>
      </c>
      <c r="B11455">
        <v>3231297</v>
      </c>
      <c r="C11455">
        <v>3231317</v>
      </c>
      <c r="D11455" t="s">
        <v>38022</v>
      </c>
      <c r="E11455" t="s">
        <v>90</v>
      </c>
      <c r="F11455" t="s">
        <v>15</v>
      </c>
      <c r="G11455" t="s">
        <v>16</v>
      </c>
      <c r="H11455">
        <v>45</v>
      </c>
      <c r="I11455" t="s">
        <v>38029</v>
      </c>
      <c r="J11455" t="s">
        <v>38030</v>
      </c>
      <c r="K11455" t="s">
        <v>38031</v>
      </c>
      <c r="L11455" t="s">
        <v>77967</v>
      </c>
    </row>
    <row r="11456" spans="1:12" x14ac:dyDescent="0.15">
      <c r="A11456" t="s">
        <v>12</v>
      </c>
      <c r="B11456">
        <v>3231319</v>
      </c>
      <c r="C11456">
        <v>3231339</v>
      </c>
      <c r="D11456" t="s">
        <v>38022</v>
      </c>
      <c r="E11456" t="s">
        <v>90</v>
      </c>
      <c r="F11456" t="s">
        <v>15</v>
      </c>
      <c r="G11456" t="s">
        <v>16</v>
      </c>
      <c r="H11456">
        <v>67</v>
      </c>
      <c r="I11456" t="s">
        <v>38032</v>
      </c>
      <c r="J11456" t="s">
        <v>38033</v>
      </c>
      <c r="K11456" t="s">
        <v>38034</v>
      </c>
      <c r="L11456" t="s">
        <v>77981</v>
      </c>
    </row>
    <row r="11457" spans="1:12" x14ac:dyDescent="0.15">
      <c r="A11457" t="s">
        <v>12</v>
      </c>
      <c r="B11457">
        <v>3231803</v>
      </c>
      <c r="C11457">
        <v>3231823</v>
      </c>
      <c r="D11457" t="s">
        <v>38035</v>
      </c>
      <c r="E11457" t="s">
        <v>90</v>
      </c>
      <c r="F11457" t="s">
        <v>15</v>
      </c>
      <c r="G11457" t="s">
        <v>23</v>
      </c>
      <c r="H11457">
        <v>15</v>
      </c>
      <c r="I11457" t="s">
        <v>38036</v>
      </c>
      <c r="J11457" t="s">
        <v>38037</v>
      </c>
      <c r="K11457" t="s">
        <v>38038</v>
      </c>
      <c r="L11457" t="s">
        <v>77970</v>
      </c>
    </row>
    <row r="11458" spans="1:12" x14ac:dyDescent="0.15">
      <c r="A11458" t="s">
        <v>12</v>
      </c>
      <c r="B11458">
        <v>3231842</v>
      </c>
      <c r="C11458">
        <v>3231862</v>
      </c>
      <c r="D11458" t="s">
        <v>38035</v>
      </c>
      <c r="E11458" t="s">
        <v>90</v>
      </c>
      <c r="F11458" t="s">
        <v>15</v>
      </c>
      <c r="G11458" t="s">
        <v>36</v>
      </c>
      <c r="H11458">
        <v>54</v>
      </c>
      <c r="I11458" t="s">
        <v>38039</v>
      </c>
      <c r="J11458" t="s">
        <v>38040</v>
      </c>
      <c r="K11458" t="s">
        <v>38041</v>
      </c>
      <c r="L11458" t="s">
        <v>77961</v>
      </c>
    </row>
    <row r="11459" spans="1:12" x14ac:dyDescent="0.15">
      <c r="A11459" t="s">
        <v>12</v>
      </c>
      <c r="B11459">
        <v>3231903</v>
      </c>
      <c r="C11459">
        <v>3231923</v>
      </c>
      <c r="D11459" t="s">
        <v>38035</v>
      </c>
      <c r="E11459" t="s">
        <v>90</v>
      </c>
      <c r="F11459" t="s">
        <v>15</v>
      </c>
      <c r="G11459" t="s">
        <v>23</v>
      </c>
      <c r="H11459">
        <v>115</v>
      </c>
      <c r="I11459" t="s">
        <v>38042</v>
      </c>
      <c r="J11459" t="s">
        <v>38043</v>
      </c>
      <c r="K11459" t="s">
        <v>38044</v>
      </c>
      <c r="L11459" t="s">
        <v>78020</v>
      </c>
    </row>
    <row r="11460" spans="1:12" x14ac:dyDescent="0.15">
      <c r="A11460" t="s">
        <v>12</v>
      </c>
      <c r="B11460">
        <v>3231930</v>
      </c>
      <c r="C11460">
        <v>3231950</v>
      </c>
      <c r="D11460" t="s">
        <v>38035</v>
      </c>
      <c r="E11460" t="s">
        <v>90</v>
      </c>
      <c r="F11460" t="s">
        <v>15</v>
      </c>
      <c r="G11460" t="s">
        <v>16</v>
      </c>
      <c r="H11460">
        <v>142</v>
      </c>
      <c r="I11460" t="s">
        <v>38045</v>
      </c>
      <c r="J11460" t="s">
        <v>38046</v>
      </c>
      <c r="K11460" t="s">
        <v>38047</v>
      </c>
      <c r="L11460" t="s">
        <v>77990</v>
      </c>
    </row>
    <row r="11461" spans="1:12" x14ac:dyDescent="0.15">
      <c r="A11461" t="s">
        <v>12</v>
      </c>
      <c r="B11461">
        <v>3233137</v>
      </c>
      <c r="C11461">
        <v>3233157</v>
      </c>
      <c r="D11461" t="s">
        <v>38048</v>
      </c>
      <c r="E11461" t="s">
        <v>90</v>
      </c>
      <c r="F11461" t="s">
        <v>15</v>
      </c>
      <c r="G11461" t="s">
        <v>32</v>
      </c>
      <c r="H11461">
        <v>0</v>
      </c>
      <c r="I11461" t="s">
        <v>38049</v>
      </c>
      <c r="J11461" t="s">
        <v>38050</v>
      </c>
      <c r="K11461" t="s">
        <v>38051</v>
      </c>
      <c r="L11461" t="s">
        <v>77980</v>
      </c>
    </row>
    <row r="11462" spans="1:12" x14ac:dyDescent="0.15">
      <c r="A11462" t="s">
        <v>12</v>
      </c>
      <c r="B11462">
        <v>3233161</v>
      </c>
      <c r="C11462">
        <v>3233181</v>
      </c>
      <c r="D11462" t="s">
        <v>38048</v>
      </c>
      <c r="E11462" t="s">
        <v>90</v>
      </c>
      <c r="F11462" t="s">
        <v>15</v>
      </c>
      <c r="G11462" t="s">
        <v>23</v>
      </c>
      <c r="H11462">
        <v>24</v>
      </c>
      <c r="I11462" t="s">
        <v>38052</v>
      </c>
      <c r="J11462" t="s">
        <v>38053</v>
      </c>
      <c r="K11462" t="s">
        <v>38054</v>
      </c>
      <c r="L11462" t="s">
        <v>77966</v>
      </c>
    </row>
    <row r="11463" spans="1:12" x14ac:dyDescent="0.15">
      <c r="A11463" t="s">
        <v>12</v>
      </c>
      <c r="B11463">
        <v>3233188</v>
      </c>
      <c r="C11463">
        <v>3233208</v>
      </c>
      <c r="D11463" t="s">
        <v>38048</v>
      </c>
      <c r="E11463" t="s">
        <v>90</v>
      </c>
      <c r="F11463" t="s">
        <v>15</v>
      </c>
      <c r="G11463" t="s">
        <v>16</v>
      </c>
      <c r="H11463">
        <v>51</v>
      </c>
      <c r="I11463" t="s">
        <v>38055</v>
      </c>
      <c r="J11463" t="s">
        <v>38056</v>
      </c>
      <c r="K11463" t="s">
        <v>38057</v>
      </c>
      <c r="L11463" t="s">
        <v>78023</v>
      </c>
    </row>
    <row r="11464" spans="1:12" x14ac:dyDescent="0.15">
      <c r="A11464" t="s">
        <v>12</v>
      </c>
      <c r="B11464">
        <v>3233213</v>
      </c>
      <c r="C11464">
        <v>3233233</v>
      </c>
      <c r="D11464" t="s">
        <v>38048</v>
      </c>
      <c r="E11464" t="s">
        <v>90</v>
      </c>
      <c r="F11464" t="s">
        <v>15</v>
      </c>
      <c r="G11464" t="s">
        <v>23</v>
      </c>
      <c r="H11464">
        <v>76</v>
      </c>
      <c r="I11464" t="s">
        <v>38058</v>
      </c>
      <c r="J11464" t="s">
        <v>38059</v>
      </c>
      <c r="K11464" t="s">
        <v>38060</v>
      </c>
      <c r="L11464" t="s">
        <v>77985</v>
      </c>
    </row>
    <row r="11465" spans="1:12" x14ac:dyDescent="0.15">
      <c r="A11465" t="s">
        <v>12</v>
      </c>
      <c r="B11465">
        <v>3233980</v>
      </c>
      <c r="C11465">
        <v>3234000</v>
      </c>
      <c r="D11465" t="s">
        <v>38061</v>
      </c>
      <c r="E11465" t="s">
        <v>90</v>
      </c>
      <c r="F11465" t="s">
        <v>15</v>
      </c>
      <c r="G11465" t="s">
        <v>36</v>
      </c>
      <c r="H11465">
        <v>88</v>
      </c>
      <c r="I11465" t="s">
        <v>38062</v>
      </c>
      <c r="J11465" t="s">
        <v>38063</v>
      </c>
      <c r="K11465" t="s">
        <v>38064</v>
      </c>
      <c r="L11465" t="s">
        <v>77923</v>
      </c>
    </row>
    <row r="11466" spans="1:12" x14ac:dyDescent="0.15">
      <c r="A11466" t="s">
        <v>12</v>
      </c>
      <c r="B11466">
        <v>3234020</v>
      </c>
      <c r="C11466">
        <v>3234040</v>
      </c>
      <c r="D11466" t="s">
        <v>38061</v>
      </c>
      <c r="E11466" t="s">
        <v>90</v>
      </c>
      <c r="F11466" t="s">
        <v>15</v>
      </c>
      <c r="G11466" t="s">
        <v>16</v>
      </c>
      <c r="H11466">
        <v>128</v>
      </c>
      <c r="I11466" t="s">
        <v>38065</v>
      </c>
      <c r="J11466" t="s">
        <v>38066</v>
      </c>
      <c r="K11466" t="s">
        <v>38067</v>
      </c>
      <c r="L11466" t="s">
        <v>77934</v>
      </c>
    </row>
    <row r="11467" spans="1:12" x14ac:dyDescent="0.15">
      <c r="A11467" t="s">
        <v>12</v>
      </c>
      <c r="B11467">
        <v>3234053</v>
      </c>
      <c r="C11467">
        <v>3234073</v>
      </c>
      <c r="D11467" t="s">
        <v>38061</v>
      </c>
      <c r="E11467" t="s">
        <v>90</v>
      </c>
      <c r="F11467" t="s">
        <v>15</v>
      </c>
      <c r="G11467" t="s">
        <v>16</v>
      </c>
      <c r="H11467">
        <v>161</v>
      </c>
      <c r="I11467" t="s">
        <v>38068</v>
      </c>
      <c r="J11467" t="s">
        <v>38069</v>
      </c>
      <c r="K11467" t="s">
        <v>38070</v>
      </c>
      <c r="L11467" t="s">
        <v>77931</v>
      </c>
    </row>
    <row r="11468" spans="1:12" x14ac:dyDescent="0.15">
      <c r="A11468" t="s">
        <v>12</v>
      </c>
      <c r="B11468">
        <v>3234094</v>
      </c>
      <c r="C11468">
        <v>3234114</v>
      </c>
      <c r="D11468" t="s">
        <v>38061</v>
      </c>
      <c r="E11468" t="s">
        <v>90</v>
      </c>
      <c r="F11468" t="s">
        <v>15</v>
      </c>
      <c r="G11468" t="s">
        <v>16</v>
      </c>
      <c r="H11468">
        <v>202</v>
      </c>
      <c r="I11468" t="s">
        <v>38071</v>
      </c>
      <c r="J11468" t="s">
        <v>38072</v>
      </c>
      <c r="K11468" t="s">
        <v>38073</v>
      </c>
      <c r="L11468" t="s">
        <v>78164</v>
      </c>
    </row>
    <row r="11469" spans="1:12" x14ac:dyDescent="0.15">
      <c r="A11469" t="s">
        <v>12</v>
      </c>
      <c r="B11469">
        <v>3237711</v>
      </c>
      <c r="C11469">
        <v>3237731</v>
      </c>
      <c r="D11469" t="s">
        <v>38074</v>
      </c>
      <c r="E11469" t="s">
        <v>90</v>
      </c>
      <c r="F11469" t="s">
        <v>15</v>
      </c>
      <c r="G11469" t="s">
        <v>36</v>
      </c>
      <c r="H11469">
        <v>7</v>
      </c>
      <c r="I11469" t="s">
        <v>38075</v>
      </c>
      <c r="J11469" t="s">
        <v>38076</v>
      </c>
      <c r="K11469" t="s">
        <v>38077</v>
      </c>
      <c r="L11469" t="s">
        <v>77909</v>
      </c>
    </row>
    <row r="11470" spans="1:12" x14ac:dyDescent="0.15">
      <c r="A11470" t="s">
        <v>12</v>
      </c>
      <c r="B11470">
        <v>3237732</v>
      </c>
      <c r="C11470">
        <v>3237752</v>
      </c>
      <c r="D11470" t="s">
        <v>38074</v>
      </c>
      <c r="E11470" t="s">
        <v>90</v>
      </c>
      <c r="F11470" t="s">
        <v>15</v>
      </c>
      <c r="G11470" t="s">
        <v>36</v>
      </c>
      <c r="H11470">
        <v>28</v>
      </c>
      <c r="I11470" t="s">
        <v>38078</v>
      </c>
      <c r="J11470" t="s">
        <v>38079</v>
      </c>
      <c r="K11470" t="s">
        <v>38080</v>
      </c>
      <c r="L11470" t="s">
        <v>77956</v>
      </c>
    </row>
    <row r="11471" spans="1:12" x14ac:dyDescent="0.15">
      <c r="A11471" t="s">
        <v>12</v>
      </c>
      <c r="B11471">
        <v>3237758</v>
      </c>
      <c r="C11471">
        <v>3237778</v>
      </c>
      <c r="D11471" t="s">
        <v>38074</v>
      </c>
      <c r="E11471" t="s">
        <v>90</v>
      </c>
      <c r="F11471" t="s">
        <v>15</v>
      </c>
      <c r="G11471" t="s">
        <v>16</v>
      </c>
      <c r="H11471">
        <v>54</v>
      </c>
      <c r="I11471" t="s">
        <v>38081</v>
      </c>
      <c r="J11471" t="s">
        <v>38082</v>
      </c>
      <c r="K11471" t="s">
        <v>38083</v>
      </c>
      <c r="L11471" t="s">
        <v>77961</v>
      </c>
    </row>
    <row r="11472" spans="1:12" x14ac:dyDescent="0.15">
      <c r="A11472" t="s">
        <v>12</v>
      </c>
      <c r="B11472">
        <v>3237784</v>
      </c>
      <c r="C11472">
        <v>3237804</v>
      </c>
      <c r="D11472" t="s">
        <v>38074</v>
      </c>
      <c r="E11472" t="s">
        <v>90</v>
      </c>
      <c r="F11472" t="s">
        <v>15</v>
      </c>
      <c r="G11472" t="s">
        <v>36</v>
      </c>
      <c r="H11472">
        <v>80</v>
      </c>
      <c r="I11472" t="s">
        <v>38084</v>
      </c>
      <c r="J11472" t="s">
        <v>38085</v>
      </c>
      <c r="K11472" t="s">
        <v>38086</v>
      </c>
      <c r="L11472" t="s">
        <v>77940</v>
      </c>
    </row>
    <row r="11473" spans="1:12" x14ac:dyDescent="0.15">
      <c r="A11473" t="s">
        <v>12</v>
      </c>
      <c r="B11473">
        <v>3238921</v>
      </c>
      <c r="C11473">
        <v>3238941</v>
      </c>
      <c r="D11473" t="s">
        <v>38087</v>
      </c>
      <c r="E11473" t="s">
        <v>90</v>
      </c>
      <c r="F11473" t="s">
        <v>15</v>
      </c>
      <c r="G11473" t="s">
        <v>16</v>
      </c>
      <c r="H11473">
        <v>7</v>
      </c>
      <c r="I11473" t="s">
        <v>38088</v>
      </c>
      <c r="J11473" t="s">
        <v>38089</v>
      </c>
      <c r="K11473" t="s">
        <v>38090</v>
      </c>
      <c r="L11473" t="s">
        <v>77909</v>
      </c>
    </row>
    <row r="11474" spans="1:12" x14ac:dyDescent="0.15">
      <c r="A11474" t="s">
        <v>12</v>
      </c>
      <c r="B11474">
        <v>3238942</v>
      </c>
      <c r="C11474">
        <v>3238962</v>
      </c>
      <c r="D11474" t="s">
        <v>38087</v>
      </c>
      <c r="E11474" t="s">
        <v>90</v>
      </c>
      <c r="F11474" t="s">
        <v>15</v>
      </c>
      <c r="G11474" t="s">
        <v>36</v>
      </c>
      <c r="H11474">
        <v>28</v>
      </c>
      <c r="I11474" t="s">
        <v>38091</v>
      </c>
      <c r="J11474" t="s">
        <v>38092</v>
      </c>
      <c r="K11474" t="s">
        <v>38093</v>
      </c>
      <c r="L11474" t="s">
        <v>77956</v>
      </c>
    </row>
    <row r="11475" spans="1:12" x14ac:dyDescent="0.15">
      <c r="A11475" t="s">
        <v>12</v>
      </c>
      <c r="B11475">
        <v>3238972</v>
      </c>
      <c r="C11475">
        <v>3238992</v>
      </c>
      <c r="D11475" t="s">
        <v>38087</v>
      </c>
      <c r="E11475" t="s">
        <v>90</v>
      </c>
      <c r="F11475" t="s">
        <v>15</v>
      </c>
      <c r="G11475" t="s">
        <v>16</v>
      </c>
      <c r="H11475">
        <v>58</v>
      </c>
      <c r="I11475" t="s">
        <v>38094</v>
      </c>
      <c r="J11475" t="s">
        <v>38095</v>
      </c>
      <c r="K11475" t="s">
        <v>38096</v>
      </c>
      <c r="L11475" t="s">
        <v>77911</v>
      </c>
    </row>
    <row r="11476" spans="1:12" x14ac:dyDescent="0.15">
      <c r="A11476" t="s">
        <v>12</v>
      </c>
      <c r="B11476">
        <v>3239027</v>
      </c>
      <c r="C11476">
        <v>3239047</v>
      </c>
      <c r="D11476" t="s">
        <v>38087</v>
      </c>
      <c r="E11476" t="s">
        <v>90</v>
      </c>
      <c r="F11476" t="s">
        <v>15</v>
      </c>
      <c r="G11476" t="s">
        <v>23</v>
      </c>
      <c r="H11476">
        <v>113</v>
      </c>
      <c r="I11476" t="s">
        <v>38097</v>
      </c>
      <c r="J11476" t="s">
        <v>38098</v>
      </c>
      <c r="K11476" t="s">
        <v>38099</v>
      </c>
      <c r="L11476" t="s">
        <v>77986</v>
      </c>
    </row>
    <row r="11477" spans="1:12" x14ac:dyDescent="0.15">
      <c r="A11477" t="s">
        <v>12</v>
      </c>
      <c r="B11477">
        <v>3240113</v>
      </c>
      <c r="C11477">
        <v>3240133</v>
      </c>
      <c r="D11477" t="s">
        <v>38100</v>
      </c>
      <c r="E11477" t="s">
        <v>90</v>
      </c>
      <c r="F11477" t="s">
        <v>15</v>
      </c>
      <c r="G11477" t="s">
        <v>32</v>
      </c>
      <c r="H11477">
        <v>1</v>
      </c>
      <c r="I11477" t="s">
        <v>38101</v>
      </c>
      <c r="J11477" t="s">
        <v>38102</v>
      </c>
      <c r="K11477" t="s">
        <v>38103</v>
      </c>
      <c r="L11477" t="s">
        <v>77917</v>
      </c>
    </row>
    <row r="11478" spans="1:12" x14ac:dyDescent="0.15">
      <c r="A11478" t="s">
        <v>12</v>
      </c>
      <c r="B11478">
        <v>3240147</v>
      </c>
      <c r="C11478">
        <v>3240167</v>
      </c>
      <c r="D11478" t="s">
        <v>38100</v>
      </c>
      <c r="E11478" t="s">
        <v>90</v>
      </c>
      <c r="F11478" t="s">
        <v>15</v>
      </c>
      <c r="G11478" t="s">
        <v>36</v>
      </c>
      <c r="H11478">
        <v>35</v>
      </c>
      <c r="I11478" t="s">
        <v>38104</v>
      </c>
      <c r="J11478" t="s">
        <v>38105</v>
      </c>
      <c r="K11478" t="s">
        <v>38106</v>
      </c>
      <c r="L11478" t="s">
        <v>77936</v>
      </c>
    </row>
    <row r="11479" spans="1:12" x14ac:dyDescent="0.15">
      <c r="A11479" t="s">
        <v>12</v>
      </c>
      <c r="B11479">
        <v>3240167</v>
      </c>
      <c r="C11479">
        <v>3240187</v>
      </c>
      <c r="D11479" t="s">
        <v>38100</v>
      </c>
      <c r="E11479" t="s">
        <v>90</v>
      </c>
      <c r="F11479" t="s">
        <v>15</v>
      </c>
      <c r="G11479" t="s">
        <v>16</v>
      </c>
      <c r="H11479">
        <v>55</v>
      </c>
      <c r="I11479" t="s">
        <v>38107</v>
      </c>
      <c r="J11479" t="s">
        <v>38108</v>
      </c>
      <c r="K11479" t="s">
        <v>38109</v>
      </c>
      <c r="L11479" t="s">
        <v>77992</v>
      </c>
    </row>
    <row r="11480" spans="1:12" x14ac:dyDescent="0.15">
      <c r="A11480" t="s">
        <v>12</v>
      </c>
      <c r="B11480">
        <v>3240187</v>
      </c>
      <c r="C11480">
        <v>3240207</v>
      </c>
      <c r="D11480" t="s">
        <v>38100</v>
      </c>
      <c r="E11480" t="s">
        <v>90</v>
      </c>
      <c r="F11480" t="s">
        <v>15</v>
      </c>
      <c r="G11480" t="s">
        <v>23</v>
      </c>
      <c r="H11480">
        <v>75</v>
      </c>
      <c r="I11480" t="s">
        <v>38110</v>
      </c>
      <c r="J11480" t="s">
        <v>38111</v>
      </c>
      <c r="K11480" t="s">
        <v>38112</v>
      </c>
      <c r="L11480" t="s">
        <v>78027</v>
      </c>
    </row>
    <row r="11481" spans="1:12" x14ac:dyDescent="0.15">
      <c r="A11481" t="s">
        <v>12</v>
      </c>
      <c r="B11481">
        <v>3240661</v>
      </c>
      <c r="C11481">
        <v>3240681</v>
      </c>
      <c r="D11481" t="s">
        <v>38113</v>
      </c>
      <c r="E11481" t="s">
        <v>38114</v>
      </c>
      <c r="F11481" t="s">
        <v>15</v>
      </c>
      <c r="G11481" t="s">
        <v>36</v>
      </c>
      <c r="H11481">
        <v>0</v>
      </c>
      <c r="I11481" t="s">
        <v>38115</v>
      </c>
      <c r="J11481" t="s">
        <v>38116</v>
      </c>
      <c r="K11481" t="s">
        <v>38117</v>
      </c>
      <c r="L11481" t="s">
        <v>77980</v>
      </c>
    </row>
    <row r="11482" spans="1:12" x14ac:dyDescent="0.15">
      <c r="A11482" t="s">
        <v>12</v>
      </c>
      <c r="B11482">
        <v>3240695</v>
      </c>
      <c r="C11482">
        <v>3240715</v>
      </c>
      <c r="D11482" t="s">
        <v>38113</v>
      </c>
      <c r="E11482" t="s">
        <v>38114</v>
      </c>
      <c r="F11482" t="s">
        <v>15</v>
      </c>
      <c r="G11482" t="s">
        <v>16</v>
      </c>
      <c r="H11482">
        <v>34</v>
      </c>
      <c r="I11482" t="s">
        <v>38118</v>
      </c>
      <c r="J11482" t="s">
        <v>38119</v>
      </c>
      <c r="K11482" t="s">
        <v>38120</v>
      </c>
      <c r="L11482" t="s">
        <v>77999</v>
      </c>
    </row>
    <row r="11483" spans="1:12" x14ac:dyDescent="0.15">
      <c r="A11483" t="s">
        <v>12</v>
      </c>
      <c r="B11483">
        <v>3240716</v>
      </c>
      <c r="C11483">
        <v>3240736</v>
      </c>
      <c r="D11483" t="s">
        <v>38113</v>
      </c>
      <c r="E11483" t="s">
        <v>38114</v>
      </c>
      <c r="F11483" t="s">
        <v>15</v>
      </c>
      <c r="G11483" t="s">
        <v>36</v>
      </c>
      <c r="H11483">
        <v>55</v>
      </c>
      <c r="I11483" t="s">
        <v>38121</v>
      </c>
      <c r="J11483" t="s">
        <v>38122</v>
      </c>
      <c r="K11483" t="s">
        <v>38123</v>
      </c>
      <c r="L11483" t="s">
        <v>77992</v>
      </c>
    </row>
    <row r="11484" spans="1:12" x14ac:dyDescent="0.15">
      <c r="A11484" t="s">
        <v>12</v>
      </c>
      <c r="B11484">
        <v>3240769</v>
      </c>
      <c r="C11484">
        <v>3240789</v>
      </c>
      <c r="D11484" t="s">
        <v>38113</v>
      </c>
      <c r="E11484" t="s">
        <v>38114</v>
      </c>
      <c r="F11484" t="s">
        <v>15</v>
      </c>
      <c r="G11484" t="s">
        <v>16</v>
      </c>
      <c r="H11484">
        <v>108</v>
      </c>
      <c r="I11484" t="s">
        <v>38124</v>
      </c>
      <c r="J11484" t="s">
        <v>38125</v>
      </c>
      <c r="K11484" t="s">
        <v>38126</v>
      </c>
      <c r="L11484" t="s">
        <v>77994</v>
      </c>
    </row>
    <row r="11485" spans="1:12" x14ac:dyDescent="0.15">
      <c r="A11485" t="s">
        <v>12</v>
      </c>
      <c r="B11485">
        <v>3241231</v>
      </c>
      <c r="C11485">
        <v>3241251</v>
      </c>
      <c r="D11485" t="s">
        <v>38127</v>
      </c>
      <c r="E11485" t="s">
        <v>38128</v>
      </c>
      <c r="F11485" t="s">
        <v>15</v>
      </c>
      <c r="G11485" t="s">
        <v>16</v>
      </c>
      <c r="H11485">
        <v>0</v>
      </c>
      <c r="I11485" t="s">
        <v>38129</v>
      </c>
      <c r="J11485" t="s">
        <v>38130</v>
      </c>
      <c r="K11485" t="s">
        <v>38131</v>
      </c>
      <c r="L11485" t="s">
        <v>77980</v>
      </c>
    </row>
    <row r="11486" spans="1:12" x14ac:dyDescent="0.15">
      <c r="A11486" t="s">
        <v>12</v>
      </c>
      <c r="B11486">
        <v>3241251</v>
      </c>
      <c r="C11486">
        <v>3241271</v>
      </c>
      <c r="D11486" t="s">
        <v>38127</v>
      </c>
      <c r="E11486" t="s">
        <v>38128</v>
      </c>
      <c r="F11486" t="s">
        <v>15</v>
      </c>
      <c r="G11486" t="s">
        <v>23</v>
      </c>
      <c r="H11486">
        <v>20</v>
      </c>
      <c r="I11486" t="s">
        <v>38132</v>
      </c>
      <c r="J11486" t="s">
        <v>38133</v>
      </c>
      <c r="K11486" t="s">
        <v>38134</v>
      </c>
      <c r="L11486" t="s">
        <v>77968</v>
      </c>
    </row>
    <row r="11487" spans="1:12" x14ac:dyDescent="0.15">
      <c r="A11487" t="s">
        <v>12</v>
      </c>
      <c r="B11487">
        <v>3241286</v>
      </c>
      <c r="C11487">
        <v>3241306</v>
      </c>
      <c r="D11487" t="s">
        <v>38127</v>
      </c>
      <c r="E11487" t="s">
        <v>38128</v>
      </c>
      <c r="F11487" t="s">
        <v>15</v>
      </c>
      <c r="G11487" t="s">
        <v>32</v>
      </c>
      <c r="H11487">
        <v>55</v>
      </c>
      <c r="I11487" t="s">
        <v>38135</v>
      </c>
      <c r="J11487" t="s">
        <v>38136</v>
      </c>
      <c r="K11487" t="s">
        <v>38137</v>
      </c>
      <c r="L11487" t="s">
        <v>77992</v>
      </c>
    </row>
    <row r="11488" spans="1:12" x14ac:dyDescent="0.15">
      <c r="A11488" t="s">
        <v>12</v>
      </c>
      <c r="B11488">
        <v>3241315</v>
      </c>
      <c r="C11488">
        <v>3241335</v>
      </c>
      <c r="D11488" t="s">
        <v>38127</v>
      </c>
      <c r="E11488" t="s">
        <v>38128</v>
      </c>
      <c r="F11488" t="s">
        <v>15</v>
      </c>
      <c r="G11488" t="s">
        <v>23</v>
      </c>
      <c r="H11488">
        <v>84</v>
      </c>
      <c r="I11488" t="s">
        <v>38138</v>
      </c>
      <c r="J11488" t="s">
        <v>38139</v>
      </c>
      <c r="K11488" t="s">
        <v>38140</v>
      </c>
      <c r="L11488" t="s">
        <v>77946</v>
      </c>
    </row>
    <row r="11489" spans="1:12" x14ac:dyDescent="0.15">
      <c r="A11489" t="s">
        <v>12</v>
      </c>
      <c r="B11489">
        <v>3242406</v>
      </c>
      <c r="C11489">
        <v>3242426</v>
      </c>
      <c r="D11489" t="s">
        <v>38141</v>
      </c>
      <c r="E11489" t="s">
        <v>90</v>
      </c>
      <c r="F11489" t="s">
        <v>15</v>
      </c>
      <c r="G11489" t="s">
        <v>23</v>
      </c>
      <c r="H11489">
        <v>0</v>
      </c>
      <c r="I11489" t="s">
        <v>38142</v>
      </c>
      <c r="J11489" t="s">
        <v>38143</v>
      </c>
      <c r="K11489" t="s">
        <v>38144</v>
      </c>
      <c r="L11489" t="s">
        <v>77980</v>
      </c>
    </row>
    <row r="11490" spans="1:12" x14ac:dyDescent="0.15">
      <c r="A11490" t="s">
        <v>12</v>
      </c>
      <c r="B11490">
        <v>3242426</v>
      </c>
      <c r="C11490">
        <v>3242446</v>
      </c>
      <c r="D11490" t="s">
        <v>38141</v>
      </c>
      <c r="E11490" t="s">
        <v>90</v>
      </c>
      <c r="F11490" t="s">
        <v>15</v>
      </c>
      <c r="G11490" t="s">
        <v>36</v>
      </c>
      <c r="H11490">
        <v>20</v>
      </c>
      <c r="I11490" t="s">
        <v>38145</v>
      </c>
      <c r="J11490" t="s">
        <v>38146</v>
      </c>
      <c r="K11490" t="s">
        <v>38147</v>
      </c>
      <c r="L11490" t="s">
        <v>77968</v>
      </c>
    </row>
    <row r="11491" spans="1:12" x14ac:dyDescent="0.15">
      <c r="A11491" t="s">
        <v>12</v>
      </c>
      <c r="B11491">
        <v>3242462</v>
      </c>
      <c r="C11491">
        <v>3242482</v>
      </c>
      <c r="D11491" t="s">
        <v>38141</v>
      </c>
      <c r="E11491" t="s">
        <v>90</v>
      </c>
      <c r="F11491" t="s">
        <v>15</v>
      </c>
      <c r="G11491" t="s">
        <v>23</v>
      </c>
      <c r="H11491">
        <v>56</v>
      </c>
      <c r="I11491" t="s">
        <v>38148</v>
      </c>
      <c r="J11491" t="s">
        <v>38149</v>
      </c>
      <c r="K11491" t="s">
        <v>38150</v>
      </c>
      <c r="L11491" t="s">
        <v>77971</v>
      </c>
    </row>
    <row r="11492" spans="1:12" x14ac:dyDescent="0.15">
      <c r="A11492" t="s">
        <v>12</v>
      </c>
      <c r="B11492">
        <v>3242488</v>
      </c>
      <c r="C11492">
        <v>3242508</v>
      </c>
      <c r="D11492" t="s">
        <v>38141</v>
      </c>
      <c r="E11492" t="s">
        <v>90</v>
      </c>
      <c r="F11492" t="s">
        <v>15</v>
      </c>
      <c r="G11492" t="s">
        <v>16</v>
      </c>
      <c r="H11492">
        <v>82</v>
      </c>
      <c r="I11492" t="s">
        <v>38151</v>
      </c>
      <c r="J11492" t="s">
        <v>38152</v>
      </c>
      <c r="K11492" t="s">
        <v>38153</v>
      </c>
      <c r="L11492" t="s">
        <v>78011</v>
      </c>
    </row>
    <row r="11493" spans="1:12" x14ac:dyDescent="0.15">
      <c r="A11493" t="s">
        <v>12</v>
      </c>
      <c r="B11493">
        <v>3243603</v>
      </c>
      <c r="C11493">
        <v>3243623</v>
      </c>
      <c r="D11493" t="s">
        <v>38154</v>
      </c>
      <c r="E11493" t="s">
        <v>90</v>
      </c>
      <c r="F11493" t="s">
        <v>15</v>
      </c>
      <c r="G11493" t="s">
        <v>36</v>
      </c>
      <c r="H11493">
        <v>16</v>
      </c>
      <c r="I11493" t="s">
        <v>38155</v>
      </c>
      <c r="J11493" t="s">
        <v>38156</v>
      </c>
      <c r="K11493" t="s">
        <v>38157</v>
      </c>
      <c r="L11493" t="s">
        <v>77905</v>
      </c>
    </row>
    <row r="11494" spans="1:12" x14ac:dyDescent="0.15">
      <c r="A11494" t="s">
        <v>12</v>
      </c>
      <c r="B11494">
        <v>3243632</v>
      </c>
      <c r="C11494">
        <v>3243652</v>
      </c>
      <c r="D11494" t="s">
        <v>38154</v>
      </c>
      <c r="E11494" t="s">
        <v>90</v>
      </c>
      <c r="F11494" t="s">
        <v>15</v>
      </c>
      <c r="G11494" t="s">
        <v>32</v>
      </c>
      <c r="H11494">
        <v>45</v>
      </c>
      <c r="I11494" t="s">
        <v>38158</v>
      </c>
      <c r="J11494" t="s">
        <v>38159</v>
      </c>
      <c r="K11494" t="s">
        <v>38160</v>
      </c>
      <c r="L11494" t="s">
        <v>77967</v>
      </c>
    </row>
    <row r="11495" spans="1:12" x14ac:dyDescent="0.15">
      <c r="A11495" t="s">
        <v>12</v>
      </c>
      <c r="B11495">
        <v>3243654</v>
      </c>
      <c r="C11495">
        <v>3243674</v>
      </c>
      <c r="D11495" t="s">
        <v>38154</v>
      </c>
      <c r="E11495" t="s">
        <v>90</v>
      </c>
      <c r="F11495" t="s">
        <v>15</v>
      </c>
      <c r="G11495" t="s">
        <v>23</v>
      </c>
      <c r="H11495">
        <v>67</v>
      </c>
      <c r="I11495" t="s">
        <v>38161</v>
      </c>
      <c r="J11495" t="s">
        <v>38162</v>
      </c>
      <c r="K11495" t="s">
        <v>38163</v>
      </c>
      <c r="L11495" t="s">
        <v>77981</v>
      </c>
    </row>
    <row r="11496" spans="1:12" x14ac:dyDescent="0.15">
      <c r="A11496" t="s">
        <v>12</v>
      </c>
      <c r="B11496">
        <v>3243689</v>
      </c>
      <c r="C11496">
        <v>3243709</v>
      </c>
      <c r="D11496" t="s">
        <v>38154</v>
      </c>
      <c r="E11496" t="s">
        <v>90</v>
      </c>
      <c r="F11496" t="s">
        <v>15</v>
      </c>
      <c r="G11496" t="s">
        <v>16</v>
      </c>
      <c r="H11496">
        <v>102</v>
      </c>
      <c r="I11496" t="s">
        <v>38164</v>
      </c>
      <c r="J11496" t="s">
        <v>38165</v>
      </c>
      <c r="K11496" t="s">
        <v>38166</v>
      </c>
      <c r="L11496" t="s">
        <v>77933</v>
      </c>
    </row>
    <row r="11497" spans="1:12" x14ac:dyDescent="0.15">
      <c r="A11497" t="s">
        <v>12</v>
      </c>
      <c r="B11497">
        <v>3244889</v>
      </c>
      <c r="C11497">
        <v>3244909</v>
      </c>
      <c r="D11497" t="s">
        <v>38167</v>
      </c>
      <c r="E11497" t="s">
        <v>90</v>
      </c>
      <c r="F11497" t="s">
        <v>15</v>
      </c>
      <c r="G11497" t="s">
        <v>16</v>
      </c>
      <c r="H11497">
        <v>0</v>
      </c>
      <c r="I11497" t="s">
        <v>38168</v>
      </c>
      <c r="J11497" t="s">
        <v>38169</v>
      </c>
      <c r="K11497" t="s">
        <v>38170</v>
      </c>
      <c r="L11497" t="s">
        <v>77980</v>
      </c>
    </row>
    <row r="11498" spans="1:12" x14ac:dyDescent="0.15">
      <c r="A11498" t="s">
        <v>12</v>
      </c>
      <c r="B11498">
        <v>3244916</v>
      </c>
      <c r="C11498">
        <v>3244936</v>
      </c>
      <c r="D11498" t="s">
        <v>38167</v>
      </c>
      <c r="E11498" t="s">
        <v>90</v>
      </c>
      <c r="F11498" t="s">
        <v>15</v>
      </c>
      <c r="G11498" t="s">
        <v>16</v>
      </c>
      <c r="H11498">
        <v>27</v>
      </c>
      <c r="I11498" t="s">
        <v>38171</v>
      </c>
      <c r="J11498" t="s">
        <v>38172</v>
      </c>
      <c r="K11498" t="s">
        <v>38173</v>
      </c>
      <c r="L11498" t="s">
        <v>78013</v>
      </c>
    </row>
    <row r="11499" spans="1:12" x14ac:dyDescent="0.15">
      <c r="A11499" t="s">
        <v>12</v>
      </c>
      <c r="B11499">
        <v>3244945</v>
      </c>
      <c r="C11499">
        <v>3244965</v>
      </c>
      <c r="D11499" t="s">
        <v>38167</v>
      </c>
      <c r="E11499" t="s">
        <v>90</v>
      </c>
      <c r="F11499" t="s">
        <v>15</v>
      </c>
      <c r="G11499" t="s">
        <v>32</v>
      </c>
      <c r="H11499">
        <v>56</v>
      </c>
      <c r="I11499" t="s">
        <v>38174</v>
      </c>
      <c r="J11499" t="s">
        <v>38175</v>
      </c>
      <c r="K11499" t="s">
        <v>38176</v>
      </c>
      <c r="L11499" t="s">
        <v>77971</v>
      </c>
    </row>
    <row r="11500" spans="1:12" x14ac:dyDescent="0.15">
      <c r="A11500" t="s">
        <v>12</v>
      </c>
      <c r="B11500">
        <v>3244973</v>
      </c>
      <c r="C11500">
        <v>3244993</v>
      </c>
      <c r="D11500" t="s">
        <v>38167</v>
      </c>
      <c r="E11500" t="s">
        <v>90</v>
      </c>
      <c r="F11500" t="s">
        <v>15</v>
      </c>
      <c r="G11500" t="s">
        <v>36</v>
      </c>
      <c r="H11500">
        <v>84</v>
      </c>
      <c r="I11500" t="s">
        <v>38177</v>
      </c>
      <c r="J11500" t="s">
        <v>38178</v>
      </c>
      <c r="K11500" t="s">
        <v>38179</v>
      </c>
      <c r="L11500" t="s">
        <v>77946</v>
      </c>
    </row>
    <row r="11501" spans="1:12" x14ac:dyDescent="0.15">
      <c r="A11501" t="s">
        <v>12</v>
      </c>
      <c r="B11501">
        <v>3247180</v>
      </c>
      <c r="C11501">
        <v>3247200</v>
      </c>
      <c r="D11501" t="s">
        <v>38180</v>
      </c>
      <c r="E11501" t="s">
        <v>90</v>
      </c>
      <c r="F11501" t="s">
        <v>76</v>
      </c>
      <c r="G11501" t="s">
        <v>36</v>
      </c>
      <c r="H11501">
        <v>37</v>
      </c>
      <c r="I11501" t="s">
        <v>38181</v>
      </c>
      <c r="J11501" t="s">
        <v>38182</v>
      </c>
      <c r="K11501" t="s">
        <v>38183</v>
      </c>
      <c r="L11501" t="s">
        <v>77906</v>
      </c>
    </row>
    <row r="11502" spans="1:12" x14ac:dyDescent="0.15">
      <c r="A11502" t="s">
        <v>12</v>
      </c>
      <c r="B11502">
        <v>3247147</v>
      </c>
      <c r="C11502">
        <v>3247167</v>
      </c>
      <c r="D11502" t="s">
        <v>38180</v>
      </c>
      <c r="E11502" t="s">
        <v>90</v>
      </c>
      <c r="F11502" t="s">
        <v>76</v>
      </c>
      <c r="G11502" t="s">
        <v>16</v>
      </c>
      <c r="H11502">
        <v>70</v>
      </c>
      <c r="I11502" t="s">
        <v>38184</v>
      </c>
      <c r="J11502" t="s">
        <v>38185</v>
      </c>
      <c r="K11502" t="s">
        <v>38186</v>
      </c>
      <c r="L11502" t="s">
        <v>77919</v>
      </c>
    </row>
    <row r="11503" spans="1:12" x14ac:dyDescent="0.15">
      <c r="A11503" t="s">
        <v>12</v>
      </c>
      <c r="B11503">
        <v>3247126</v>
      </c>
      <c r="C11503">
        <v>3247146</v>
      </c>
      <c r="D11503" t="s">
        <v>38180</v>
      </c>
      <c r="E11503" t="s">
        <v>90</v>
      </c>
      <c r="F11503" t="s">
        <v>76</v>
      </c>
      <c r="G11503" t="s">
        <v>16</v>
      </c>
      <c r="H11503">
        <v>91</v>
      </c>
      <c r="I11503" t="s">
        <v>38187</v>
      </c>
      <c r="J11503" t="s">
        <v>38188</v>
      </c>
      <c r="K11503" t="s">
        <v>38189</v>
      </c>
      <c r="L11503" t="s">
        <v>77907</v>
      </c>
    </row>
    <row r="11504" spans="1:12" x14ac:dyDescent="0.15">
      <c r="A11504" t="s">
        <v>12</v>
      </c>
      <c r="B11504">
        <v>3247105</v>
      </c>
      <c r="C11504">
        <v>3247125</v>
      </c>
      <c r="D11504" t="s">
        <v>38180</v>
      </c>
      <c r="E11504" t="s">
        <v>90</v>
      </c>
      <c r="F11504" t="s">
        <v>76</v>
      </c>
      <c r="G11504" t="s">
        <v>16</v>
      </c>
      <c r="H11504">
        <v>112</v>
      </c>
      <c r="I11504" t="s">
        <v>38190</v>
      </c>
      <c r="J11504" t="s">
        <v>38191</v>
      </c>
      <c r="K11504" t="s">
        <v>38192</v>
      </c>
      <c r="L11504" t="s">
        <v>77950</v>
      </c>
    </row>
    <row r="11505" spans="1:12" x14ac:dyDescent="0.15">
      <c r="A11505" t="s">
        <v>12</v>
      </c>
      <c r="B11505">
        <v>3248010</v>
      </c>
      <c r="C11505">
        <v>3248030</v>
      </c>
      <c r="D11505" t="s">
        <v>38193</v>
      </c>
      <c r="E11505" t="s">
        <v>90</v>
      </c>
      <c r="F11505" t="s">
        <v>76</v>
      </c>
      <c r="G11505" t="s">
        <v>23</v>
      </c>
      <c r="H11505">
        <v>38</v>
      </c>
      <c r="I11505" t="s">
        <v>38194</v>
      </c>
      <c r="J11505" t="s">
        <v>38195</v>
      </c>
      <c r="K11505" t="s">
        <v>38196</v>
      </c>
      <c r="L11505" t="s">
        <v>78008</v>
      </c>
    </row>
    <row r="11506" spans="1:12" x14ac:dyDescent="0.15">
      <c r="A11506" t="s">
        <v>12</v>
      </c>
      <c r="B11506">
        <v>3247978</v>
      </c>
      <c r="C11506">
        <v>3247998</v>
      </c>
      <c r="D11506" t="s">
        <v>38193</v>
      </c>
      <c r="E11506" t="s">
        <v>90</v>
      </c>
      <c r="F11506" t="s">
        <v>76</v>
      </c>
      <c r="G11506" t="s">
        <v>16</v>
      </c>
      <c r="H11506">
        <v>70</v>
      </c>
      <c r="I11506" t="s">
        <v>38197</v>
      </c>
      <c r="J11506" t="s">
        <v>38198</v>
      </c>
      <c r="K11506" t="s">
        <v>38199</v>
      </c>
      <c r="L11506" t="s">
        <v>77919</v>
      </c>
    </row>
    <row r="11507" spans="1:12" x14ac:dyDescent="0.15">
      <c r="A11507" t="s">
        <v>12</v>
      </c>
      <c r="B11507">
        <v>3247945</v>
      </c>
      <c r="C11507">
        <v>3247965</v>
      </c>
      <c r="D11507" t="s">
        <v>38193</v>
      </c>
      <c r="E11507" t="s">
        <v>90</v>
      </c>
      <c r="F11507" t="s">
        <v>76</v>
      </c>
      <c r="G11507" t="s">
        <v>36</v>
      </c>
      <c r="H11507">
        <v>103</v>
      </c>
      <c r="I11507" t="s">
        <v>38200</v>
      </c>
      <c r="J11507" t="s">
        <v>38201</v>
      </c>
      <c r="K11507" t="s">
        <v>38202</v>
      </c>
      <c r="L11507" t="s">
        <v>77937</v>
      </c>
    </row>
    <row r="11508" spans="1:12" x14ac:dyDescent="0.15">
      <c r="A11508" t="s">
        <v>12</v>
      </c>
      <c r="B11508">
        <v>3247922</v>
      </c>
      <c r="C11508">
        <v>3247942</v>
      </c>
      <c r="D11508" t="s">
        <v>38193</v>
      </c>
      <c r="E11508" t="s">
        <v>90</v>
      </c>
      <c r="F11508" t="s">
        <v>76</v>
      </c>
      <c r="G11508" t="s">
        <v>16</v>
      </c>
      <c r="H11508">
        <v>126</v>
      </c>
      <c r="I11508" t="s">
        <v>38203</v>
      </c>
      <c r="J11508" t="s">
        <v>38204</v>
      </c>
      <c r="K11508" t="s">
        <v>38205</v>
      </c>
      <c r="L11508" t="s">
        <v>78078</v>
      </c>
    </row>
    <row r="11509" spans="1:12" x14ac:dyDescent="0.15">
      <c r="A11509" t="s">
        <v>12</v>
      </c>
      <c r="B11509">
        <v>3249131</v>
      </c>
      <c r="C11509">
        <v>3249151</v>
      </c>
      <c r="D11509" t="s">
        <v>38206</v>
      </c>
      <c r="E11509" t="s">
        <v>90</v>
      </c>
      <c r="F11509" t="s">
        <v>76</v>
      </c>
      <c r="G11509" t="s">
        <v>32</v>
      </c>
      <c r="H11509">
        <v>10</v>
      </c>
      <c r="I11509" t="s">
        <v>38207</v>
      </c>
      <c r="J11509" t="s">
        <v>38208</v>
      </c>
      <c r="K11509" t="s">
        <v>38209</v>
      </c>
      <c r="L11509" t="s">
        <v>78001</v>
      </c>
    </row>
    <row r="11510" spans="1:12" x14ac:dyDescent="0.15">
      <c r="A11510" t="s">
        <v>12</v>
      </c>
      <c r="B11510">
        <v>3249105</v>
      </c>
      <c r="C11510">
        <v>3249125</v>
      </c>
      <c r="D11510" t="s">
        <v>38206</v>
      </c>
      <c r="E11510" t="s">
        <v>90</v>
      </c>
      <c r="F11510" t="s">
        <v>76</v>
      </c>
      <c r="G11510" t="s">
        <v>36</v>
      </c>
      <c r="H11510">
        <v>36</v>
      </c>
      <c r="I11510" t="s">
        <v>38210</v>
      </c>
      <c r="J11510" t="s">
        <v>38211</v>
      </c>
      <c r="K11510" t="s">
        <v>38212</v>
      </c>
      <c r="L11510" t="s">
        <v>78003</v>
      </c>
    </row>
    <row r="11511" spans="1:12" x14ac:dyDescent="0.15">
      <c r="A11511" t="s">
        <v>12</v>
      </c>
      <c r="B11511">
        <v>3249081</v>
      </c>
      <c r="C11511">
        <v>3249101</v>
      </c>
      <c r="D11511" t="s">
        <v>38206</v>
      </c>
      <c r="E11511" t="s">
        <v>90</v>
      </c>
      <c r="F11511" t="s">
        <v>76</v>
      </c>
      <c r="G11511" t="s">
        <v>36</v>
      </c>
      <c r="H11511">
        <v>60</v>
      </c>
      <c r="I11511" t="s">
        <v>38213</v>
      </c>
      <c r="J11511" t="s">
        <v>38214</v>
      </c>
      <c r="K11511" t="s">
        <v>38215</v>
      </c>
      <c r="L11511" t="s">
        <v>78006</v>
      </c>
    </row>
    <row r="11512" spans="1:12" x14ac:dyDescent="0.15">
      <c r="A11512" t="s">
        <v>12</v>
      </c>
      <c r="B11512">
        <v>3249060</v>
      </c>
      <c r="C11512">
        <v>3249080</v>
      </c>
      <c r="D11512" t="s">
        <v>38206</v>
      </c>
      <c r="E11512" t="s">
        <v>90</v>
      </c>
      <c r="F11512" t="s">
        <v>76</v>
      </c>
      <c r="G11512" t="s">
        <v>16</v>
      </c>
      <c r="H11512">
        <v>81</v>
      </c>
      <c r="I11512" t="s">
        <v>38216</v>
      </c>
      <c r="J11512" t="s">
        <v>38217</v>
      </c>
      <c r="K11512" t="s">
        <v>38218</v>
      </c>
      <c r="L11512" t="s">
        <v>78019</v>
      </c>
    </row>
    <row r="11513" spans="1:12" x14ac:dyDescent="0.15">
      <c r="A11513" t="s">
        <v>12</v>
      </c>
      <c r="B11513">
        <v>3249931</v>
      </c>
      <c r="C11513">
        <v>3249951</v>
      </c>
      <c r="D11513" t="s">
        <v>38219</v>
      </c>
      <c r="E11513" t="s">
        <v>90</v>
      </c>
      <c r="F11513" t="s">
        <v>76</v>
      </c>
      <c r="G11513" t="s">
        <v>32</v>
      </c>
      <c r="H11513">
        <v>1</v>
      </c>
      <c r="I11513" t="s">
        <v>38220</v>
      </c>
      <c r="J11513" t="s">
        <v>38221</v>
      </c>
      <c r="K11513" t="s">
        <v>38222</v>
      </c>
      <c r="L11513" t="s">
        <v>77917</v>
      </c>
    </row>
    <row r="11514" spans="1:12" x14ac:dyDescent="0.15">
      <c r="A11514" t="s">
        <v>12</v>
      </c>
      <c r="B11514">
        <v>3249910</v>
      </c>
      <c r="C11514">
        <v>3249930</v>
      </c>
      <c r="D11514" t="s">
        <v>38219</v>
      </c>
      <c r="E11514" t="s">
        <v>90</v>
      </c>
      <c r="F11514" t="s">
        <v>76</v>
      </c>
      <c r="G11514" t="s">
        <v>36</v>
      </c>
      <c r="H11514">
        <v>22</v>
      </c>
      <c r="I11514" t="s">
        <v>38223</v>
      </c>
      <c r="J11514" t="s">
        <v>38224</v>
      </c>
      <c r="K11514" t="s">
        <v>38225</v>
      </c>
      <c r="L11514" t="s">
        <v>77948</v>
      </c>
    </row>
    <row r="11515" spans="1:12" x14ac:dyDescent="0.15">
      <c r="A11515" t="s">
        <v>12</v>
      </c>
      <c r="B11515">
        <v>3249868</v>
      </c>
      <c r="C11515">
        <v>3249888</v>
      </c>
      <c r="D11515" t="s">
        <v>38219</v>
      </c>
      <c r="E11515" t="s">
        <v>90</v>
      </c>
      <c r="F11515" t="s">
        <v>76</v>
      </c>
      <c r="G11515" t="s">
        <v>16</v>
      </c>
      <c r="H11515">
        <v>64</v>
      </c>
      <c r="I11515" t="s">
        <v>38226</v>
      </c>
      <c r="J11515" t="s">
        <v>38227</v>
      </c>
      <c r="K11515" t="s">
        <v>38228</v>
      </c>
      <c r="L11515" t="s">
        <v>77989</v>
      </c>
    </row>
    <row r="11516" spans="1:12" x14ac:dyDescent="0.15">
      <c r="A11516" t="s">
        <v>12</v>
      </c>
      <c r="B11516">
        <v>3249835</v>
      </c>
      <c r="C11516">
        <v>3249855</v>
      </c>
      <c r="D11516" t="s">
        <v>38219</v>
      </c>
      <c r="E11516" t="s">
        <v>90</v>
      </c>
      <c r="F11516" t="s">
        <v>76</v>
      </c>
      <c r="G11516" t="s">
        <v>16</v>
      </c>
      <c r="H11516">
        <v>97</v>
      </c>
      <c r="I11516" t="s">
        <v>38229</v>
      </c>
      <c r="J11516" t="s">
        <v>38230</v>
      </c>
      <c r="K11516" t="s">
        <v>38231</v>
      </c>
      <c r="L11516" t="s">
        <v>78010</v>
      </c>
    </row>
    <row r="11517" spans="1:12" x14ac:dyDescent="0.15">
      <c r="A11517" t="s">
        <v>12</v>
      </c>
      <c r="B11517">
        <v>3251351</v>
      </c>
      <c r="C11517">
        <v>3251371</v>
      </c>
      <c r="D11517" t="s">
        <v>38232</v>
      </c>
      <c r="E11517" t="s">
        <v>90</v>
      </c>
      <c r="F11517" t="s">
        <v>76</v>
      </c>
      <c r="G11517" t="s">
        <v>32</v>
      </c>
      <c r="H11517">
        <v>1</v>
      </c>
      <c r="I11517" t="s">
        <v>38233</v>
      </c>
      <c r="J11517" t="s">
        <v>38234</v>
      </c>
      <c r="K11517" t="s">
        <v>38235</v>
      </c>
      <c r="L11517" t="s">
        <v>77917</v>
      </c>
    </row>
    <row r="11518" spans="1:12" x14ac:dyDescent="0.15">
      <c r="A11518" t="s">
        <v>12</v>
      </c>
      <c r="B11518">
        <v>3251329</v>
      </c>
      <c r="C11518">
        <v>3251349</v>
      </c>
      <c r="D11518" t="s">
        <v>38232</v>
      </c>
      <c r="E11518" t="s">
        <v>90</v>
      </c>
      <c r="F11518" t="s">
        <v>76</v>
      </c>
      <c r="G11518" t="s">
        <v>23</v>
      </c>
      <c r="H11518">
        <v>23</v>
      </c>
      <c r="I11518" t="s">
        <v>38236</v>
      </c>
      <c r="J11518" t="s">
        <v>38237</v>
      </c>
      <c r="K11518" t="s">
        <v>38238</v>
      </c>
      <c r="L11518" t="s">
        <v>77975</v>
      </c>
    </row>
    <row r="11519" spans="1:12" x14ac:dyDescent="0.15">
      <c r="A11519" t="s">
        <v>12</v>
      </c>
      <c r="B11519">
        <v>3251299</v>
      </c>
      <c r="C11519">
        <v>3251319</v>
      </c>
      <c r="D11519" t="s">
        <v>38232</v>
      </c>
      <c r="E11519" t="s">
        <v>90</v>
      </c>
      <c r="F11519" t="s">
        <v>76</v>
      </c>
      <c r="G11519" t="s">
        <v>32</v>
      </c>
      <c r="H11519">
        <v>53</v>
      </c>
      <c r="I11519" t="s">
        <v>38239</v>
      </c>
      <c r="J11519" t="s">
        <v>38240</v>
      </c>
      <c r="K11519" t="s">
        <v>38241</v>
      </c>
      <c r="L11519" t="s">
        <v>77922</v>
      </c>
    </row>
    <row r="11520" spans="1:12" x14ac:dyDescent="0.15">
      <c r="A11520" t="s">
        <v>12</v>
      </c>
      <c r="B11520">
        <v>3251276</v>
      </c>
      <c r="C11520">
        <v>3251296</v>
      </c>
      <c r="D11520" t="s">
        <v>38232</v>
      </c>
      <c r="E11520" t="s">
        <v>90</v>
      </c>
      <c r="F11520" t="s">
        <v>76</v>
      </c>
      <c r="G11520" t="s">
        <v>36</v>
      </c>
      <c r="H11520">
        <v>76</v>
      </c>
      <c r="I11520" t="s">
        <v>38242</v>
      </c>
      <c r="J11520" t="s">
        <v>38243</v>
      </c>
      <c r="K11520" t="s">
        <v>38244</v>
      </c>
      <c r="L11520" t="s">
        <v>77985</v>
      </c>
    </row>
    <row r="11521" spans="1:12" x14ac:dyDescent="0.15">
      <c r="A11521" t="s">
        <v>12</v>
      </c>
      <c r="B11521">
        <v>3252587</v>
      </c>
      <c r="C11521">
        <v>3252607</v>
      </c>
      <c r="D11521" t="s">
        <v>38245</v>
      </c>
      <c r="E11521" t="s">
        <v>90</v>
      </c>
      <c r="F11521" t="s">
        <v>76</v>
      </c>
      <c r="G11521" t="s">
        <v>16</v>
      </c>
      <c r="H11521">
        <v>0</v>
      </c>
      <c r="I11521" t="s">
        <v>38246</v>
      </c>
      <c r="J11521" t="s">
        <v>38247</v>
      </c>
      <c r="K11521" t="s">
        <v>38248</v>
      </c>
      <c r="L11521" t="s">
        <v>77980</v>
      </c>
    </row>
    <row r="11522" spans="1:12" x14ac:dyDescent="0.15">
      <c r="A11522" t="s">
        <v>12</v>
      </c>
      <c r="B11522">
        <v>3252554</v>
      </c>
      <c r="C11522">
        <v>3252574</v>
      </c>
      <c r="D11522" t="s">
        <v>38245</v>
      </c>
      <c r="E11522" t="s">
        <v>90</v>
      </c>
      <c r="F11522" t="s">
        <v>76</v>
      </c>
      <c r="G11522" t="s">
        <v>36</v>
      </c>
      <c r="H11522">
        <v>33</v>
      </c>
      <c r="I11522" t="s">
        <v>38249</v>
      </c>
      <c r="J11522" t="s">
        <v>38250</v>
      </c>
      <c r="K11522" t="s">
        <v>38251</v>
      </c>
      <c r="L11522" t="s">
        <v>77977</v>
      </c>
    </row>
    <row r="11523" spans="1:12" x14ac:dyDescent="0.15">
      <c r="A11523" t="s">
        <v>12</v>
      </c>
      <c r="B11523">
        <v>3252514</v>
      </c>
      <c r="C11523">
        <v>3252534</v>
      </c>
      <c r="D11523" t="s">
        <v>38245</v>
      </c>
      <c r="E11523" t="s">
        <v>90</v>
      </c>
      <c r="F11523" t="s">
        <v>76</v>
      </c>
      <c r="G11523" t="s">
        <v>36</v>
      </c>
      <c r="H11523">
        <v>73</v>
      </c>
      <c r="I11523" t="s">
        <v>38252</v>
      </c>
      <c r="J11523" t="s">
        <v>38253</v>
      </c>
      <c r="K11523" t="s">
        <v>38254</v>
      </c>
      <c r="L11523" t="s">
        <v>77926</v>
      </c>
    </row>
    <row r="11524" spans="1:12" x14ac:dyDescent="0.15">
      <c r="A11524" t="s">
        <v>12</v>
      </c>
      <c r="B11524">
        <v>3252487</v>
      </c>
      <c r="C11524">
        <v>3252507</v>
      </c>
      <c r="D11524" t="s">
        <v>38245</v>
      </c>
      <c r="E11524" t="s">
        <v>90</v>
      </c>
      <c r="F11524" t="s">
        <v>76</v>
      </c>
      <c r="G11524" t="s">
        <v>36</v>
      </c>
      <c r="H11524">
        <v>100</v>
      </c>
      <c r="I11524" t="s">
        <v>38255</v>
      </c>
      <c r="J11524" t="s">
        <v>38256</v>
      </c>
      <c r="K11524" t="s">
        <v>38257</v>
      </c>
      <c r="L11524" t="s">
        <v>77953</v>
      </c>
    </row>
    <row r="11525" spans="1:12" x14ac:dyDescent="0.15">
      <c r="A11525" t="s">
        <v>12</v>
      </c>
      <c r="B11525">
        <v>3253832</v>
      </c>
      <c r="C11525">
        <v>3253852</v>
      </c>
      <c r="D11525" t="s">
        <v>38258</v>
      </c>
      <c r="E11525" t="s">
        <v>90</v>
      </c>
      <c r="F11525" t="s">
        <v>76</v>
      </c>
      <c r="G11525" t="s">
        <v>32</v>
      </c>
      <c r="H11525">
        <v>1</v>
      </c>
      <c r="I11525" t="s">
        <v>38259</v>
      </c>
      <c r="J11525" t="s">
        <v>38260</v>
      </c>
      <c r="K11525" t="s">
        <v>38261</v>
      </c>
      <c r="L11525" t="s">
        <v>77917</v>
      </c>
    </row>
    <row r="11526" spans="1:12" x14ac:dyDescent="0.15">
      <c r="A11526" t="s">
        <v>12</v>
      </c>
      <c r="B11526">
        <v>3253812</v>
      </c>
      <c r="C11526">
        <v>3253832</v>
      </c>
      <c r="D11526" t="s">
        <v>38258</v>
      </c>
      <c r="E11526" t="s">
        <v>90</v>
      </c>
      <c r="F11526" t="s">
        <v>76</v>
      </c>
      <c r="G11526" t="s">
        <v>36</v>
      </c>
      <c r="H11526">
        <v>21</v>
      </c>
      <c r="I11526" t="s">
        <v>38262</v>
      </c>
      <c r="J11526" t="s">
        <v>38263</v>
      </c>
      <c r="K11526" t="s">
        <v>38264</v>
      </c>
      <c r="L11526" t="s">
        <v>78022</v>
      </c>
    </row>
    <row r="11527" spans="1:12" x14ac:dyDescent="0.15">
      <c r="A11527" t="s">
        <v>12</v>
      </c>
      <c r="B11527">
        <v>3253788</v>
      </c>
      <c r="C11527">
        <v>3253808</v>
      </c>
      <c r="D11527" t="s">
        <v>38258</v>
      </c>
      <c r="E11527" t="s">
        <v>90</v>
      </c>
      <c r="F11527" t="s">
        <v>76</v>
      </c>
      <c r="G11527" t="s">
        <v>36</v>
      </c>
      <c r="H11527">
        <v>45</v>
      </c>
      <c r="I11527" t="s">
        <v>38265</v>
      </c>
      <c r="J11527" t="s">
        <v>38266</v>
      </c>
      <c r="K11527" t="s">
        <v>38267</v>
      </c>
      <c r="L11527" t="s">
        <v>77967</v>
      </c>
    </row>
    <row r="11528" spans="1:12" x14ac:dyDescent="0.15">
      <c r="A11528" t="s">
        <v>12</v>
      </c>
      <c r="B11528">
        <v>3253736</v>
      </c>
      <c r="C11528">
        <v>3253756</v>
      </c>
      <c r="D11528" t="s">
        <v>38258</v>
      </c>
      <c r="E11528" t="s">
        <v>90</v>
      </c>
      <c r="F11528" t="s">
        <v>76</v>
      </c>
      <c r="G11528" t="s">
        <v>16</v>
      </c>
      <c r="H11528">
        <v>97</v>
      </c>
      <c r="I11528" t="s">
        <v>38268</v>
      </c>
      <c r="J11528" t="s">
        <v>38269</v>
      </c>
      <c r="K11528" t="s">
        <v>38270</v>
      </c>
      <c r="L11528" t="s">
        <v>78010</v>
      </c>
    </row>
    <row r="11529" spans="1:12" x14ac:dyDescent="0.15">
      <c r="A11529" t="s">
        <v>12</v>
      </c>
      <c r="B11529">
        <v>3254271</v>
      </c>
      <c r="C11529">
        <v>3254291</v>
      </c>
      <c r="D11529" t="s">
        <v>38271</v>
      </c>
      <c r="E11529" t="s">
        <v>90</v>
      </c>
      <c r="F11529" t="s">
        <v>15</v>
      </c>
      <c r="G11529" t="s">
        <v>36</v>
      </c>
      <c r="H11529">
        <v>0</v>
      </c>
      <c r="I11529" t="s">
        <v>38272</v>
      </c>
      <c r="J11529" t="s">
        <v>38273</v>
      </c>
      <c r="K11529" t="s">
        <v>38274</v>
      </c>
      <c r="L11529" t="s">
        <v>77980</v>
      </c>
    </row>
    <row r="11530" spans="1:12" x14ac:dyDescent="0.15">
      <c r="A11530" t="s">
        <v>12</v>
      </c>
      <c r="B11530">
        <v>3254305</v>
      </c>
      <c r="C11530">
        <v>3254325</v>
      </c>
      <c r="D11530" t="s">
        <v>38271</v>
      </c>
      <c r="E11530" t="s">
        <v>90</v>
      </c>
      <c r="F11530" t="s">
        <v>15</v>
      </c>
      <c r="G11530" t="s">
        <v>16</v>
      </c>
      <c r="H11530">
        <v>34</v>
      </c>
      <c r="I11530" t="s">
        <v>38275</v>
      </c>
      <c r="J11530" t="s">
        <v>38276</v>
      </c>
      <c r="K11530" t="s">
        <v>38277</v>
      </c>
      <c r="L11530" t="s">
        <v>77999</v>
      </c>
    </row>
    <row r="11531" spans="1:12" x14ac:dyDescent="0.15">
      <c r="A11531" t="s">
        <v>12</v>
      </c>
      <c r="B11531">
        <v>3254335</v>
      </c>
      <c r="C11531">
        <v>3254355</v>
      </c>
      <c r="D11531" t="s">
        <v>38271</v>
      </c>
      <c r="E11531" t="s">
        <v>90</v>
      </c>
      <c r="F11531" t="s">
        <v>15</v>
      </c>
      <c r="G11531" t="s">
        <v>16</v>
      </c>
      <c r="H11531">
        <v>64</v>
      </c>
      <c r="I11531" t="s">
        <v>38278</v>
      </c>
      <c r="J11531" t="s">
        <v>38279</v>
      </c>
      <c r="K11531" t="s">
        <v>38280</v>
      </c>
      <c r="L11531" t="s">
        <v>77989</v>
      </c>
    </row>
    <row r="11532" spans="1:12" x14ac:dyDescent="0.15">
      <c r="A11532" t="s">
        <v>12</v>
      </c>
      <c r="B11532">
        <v>3254357</v>
      </c>
      <c r="C11532">
        <v>3254377</v>
      </c>
      <c r="D11532" t="s">
        <v>38271</v>
      </c>
      <c r="E11532" t="s">
        <v>90</v>
      </c>
      <c r="F11532" t="s">
        <v>15</v>
      </c>
      <c r="G11532" t="s">
        <v>23</v>
      </c>
      <c r="H11532">
        <v>86</v>
      </c>
      <c r="I11532" t="s">
        <v>38281</v>
      </c>
      <c r="J11532" t="s">
        <v>38282</v>
      </c>
      <c r="K11532" t="s">
        <v>38283</v>
      </c>
      <c r="L11532" t="s">
        <v>77929</v>
      </c>
    </row>
    <row r="11533" spans="1:12" x14ac:dyDescent="0.15">
      <c r="A11533" t="s">
        <v>12</v>
      </c>
      <c r="B11533">
        <v>3256454</v>
      </c>
      <c r="C11533">
        <v>3256474</v>
      </c>
      <c r="D11533" t="s">
        <v>38284</v>
      </c>
      <c r="E11533" t="s">
        <v>38285</v>
      </c>
      <c r="F11533" t="s">
        <v>76</v>
      </c>
      <c r="G11533" t="s">
        <v>23</v>
      </c>
      <c r="H11533">
        <v>8</v>
      </c>
      <c r="I11533" t="s">
        <v>38286</v>
      </c>
      <c r="J11533" t="s">
        <v>38287</v>
      </c>
      <c r="K11533" t="s">
        <v>38288</v>
      </c>
      <c r="L11533" t="s">
        <v>77955</v>
      </c>
    </row>
    <row r="11534" spans="1:12" x14ac:dyDescent="0.15">
      <c r="A11534" t="s">
        <v>12</v>
      </c>
      <c r="B11534">
        <v>3256418</v>
      </c>
      <c r="C11534">
        <v>3256438</v>
      </c>
      <c r="D11534" t="s">
        <v>38284</v>
      </c>
      <c r="E11534" t="s">
        <v>38285</v>
      </c>
      <c r="F11534" t="s">
        <v>76</v>
      </c>
      <c r="G11534" t="s">
        <v>23</v>
      </c>
      <c r="H11534">
        <v>44</v>
      </c>
      <c r="I11534" t="s">
        <v>38289</v>
      </c>
      <c r="J11534" t="s">
        <v>38290</v>
      </c>
      <c r="K11534" t="s">
        <v>38291</v>
      </c>
      <c r="L11534" t="s">
        <v>78016</v>
      </c>
    </row>
    <row r="11535" spans="1:12" x14ac:dyDescent="0.15">
      <c r="A11535" t="s">
        <v>12</v>
      </c>
      <c r="B11535">
        <v>3256380</v>
      </c>
      <c r="C11535">
        <v>3256400</v>
      </c>
      <c r="D11535" t="s">
        <v>38284</v>
      </c>
      <c r="E11535" t="s">
        <v>38285</v>
      </c>
      <c r="F11535" t="s">
        <v>76</v>
      </c>
      <c r="G11535" t="s">
        <v>16</v>
      </c>
      <c r="H11535">
        <v>82</v>
      </c>
      <c r="I11535" t="s">
        <v>38292</v>
      </c>
      <c r="J11535" t="s">
        <v>38293</v>
      </c>
      <c r="K11535" t="s">
        <v>38294</v>
      </c>
      <c r="L11535" t="s">
        <v>78011</v>
      </c>
    </row>
    <row r="11536" spans="1:12" x14ac:dyDescent="0.15">
      <c r="A11536" t="s">
        <v>12</v>
      </c>
      <c r="B11536">
        <v>3256296</v>
      </c>
      <c r="C11536">
        <v>3256316</v>
      </c>
      <c r="D11536" t="s">
        <v>38284</v>
      </c>
      <c r="E11536" t="s">
        <v>38285</v>
      </c>
      <c r="F11536" t="s">
        <v>76</v>
      </c>
      <c r="G11536" t="s">
        <v>32</v>
      </c>
      <c r="H11536">
        <v>166</v>
      </c>
      <c r="I11536" t="s">
        <v>38295</v>
      </c>
      <c r="J11536" t="s">
        <v>38296</v>
      </c>
      <c r="K11536" t="s">
        <v>38297</v>
      </c>
      <c r="L11536" t="s">
        <v>77996</v>
      </c>
    </row>
    <row r="11537" spans="1:12" x14ac:dyDescent="0.15">
      <c r="A11537" t="s">
        <v>12</v>
      </c>
      <c r="B11537">
        <v>3258002</v>
      </c>
      <c r="C11537">
        <v>3258022</v>
      </c>
      <c r="D11537" t="s">
        <v>38298</v>
      </c>
      <c r="E11537" t="s">
        <v>38299</v>
      </c>
      <c r="F11537" t="s">
        <v>76</v>
      </c>
      <c r="G11537" t="s">
        <v>16</v>
      </c>
      <c r="H11537">
        <v>9</v>
      </c>
      <c r="I11537" t="s">
        <v>38300</v>
      </c>
      <c r="J11537" t="s">
        <v>38301</v>
      </c>
      <c r="K11537" t="s">
        <v>38302</v>
      </c>
      <c r="L11537" t="s">
        <v>77939</v>
      </c>
    </row>
    <row r="11538" spans="1:12" x14ac:dyDescent="0.15">
      <c r="A11538" t="s">
        <v>12</v>
      </c>
      <c r="B11538">
        <v>3257976</v>
      </c>
      <c r="C11538">
        <v>3257996</v>
      </c>
      <c r="D11538" t="s">
        <v>38298</v>
      </c>
      <c r="E11538" t="s">
        <v>38299</v>
      </c>
      <c r="F11538" t="s">
        <v>76</v>
      </c>
      <c r="G11538" t="s">
        <v>23</v>
      </c>
      <c r="H11538">
        <v>35</v>
      </c>
      <c r="I11538" t="s">
        <v>38303</v>
      </c>
      <c r="J11538" t="s">
        <v>38304</v>
      </c>
      <c r="K11538" t="s">
        <v>38305</v>
      </c>
      <c r="L11538" t="s">
        <v>77936</v>
      </c>
    </row>
    <row r="11539" spans="1:12" x14ac:dyDescent="0.15">
      <c r="A11539" t="s">
        <v>12</v>
      </c>
      <c r="B11539">
        <v>3257956</v>
      </c>
      <c r="C11539">
        <v>3257976</v>
      </c>
      <c r="D11539" t="s">
        <v>38298</v>
      </c>
      <c r="E11539" t="s">
        <v>38299</v>
      </c>
      <c r="F11539" t="s">
        <v>76</v>
      </c>
      <c r="G11539" t="s">
        <v>36</v>
      </c>
      <c r="H11539">
        <v>55</v>
      </c>
      <c r="I11539" t="s">
        <v>38306</v>
      </c>
      <c r="J11539" t="s">
        <v>38307</v>
      </c>
      <c r="K11539" t="s">
        <v>38308</v>
      </c>
      <c r="L11539" t="s">
        <v>77992</v>
      </c>
    </row>
    <row r="11540" spans="1:12" x14ac:dyDescent="0.15">
      <c r="A11540" t="s">
        <v>12</v>
      </c>
      <c r="B11540">
        <v>3257926</v>
      </c>
      <c r="C11540">
        <v>3257946</v>
      </c>
      <c r="D11540" t="s">
        <v>38298</v>
      </c>
      <c r="E11540" t="s">
        <v>38299</v>
      </c>
      <c r="F11540" t="s">
        <v>76</v>
      </c>
      <c r="G11540" t="s">
        <v>16</v>
      </c>
      <c r="H11540">
        <v>85</v>
      </c>
      <c r="I11540" t="s">
        <v>38309</v>
      </c>
      <c r="J11540" t="s">
        <v>38310</v>
      </c>
      <c r="K11540" t="s">
        <v>38311</v>
      </c>
      <c r="L11540" t="s">
        <v>77972</v>
      </c>
    </row>
    <row r="11541" spans="1:12" x14ac:dyDescent="0.15">
      <c r="A11541" t="s">
        <v>12</v>
      </c>
      <c r="B11541">
        <v>3259483</v>
      </c>
      <c r="C11541">
        <v>3259503</v>
      </c>
      <c r="D11541" t="s">
        <v>38312</v>
      </c>
      <c r="E11541" t="s">
        <v>38313</v>
      </c>
      <c r="F11541" t="s">
        <v>76</v>
      </c>
      <c r="G11541" t="s">
        <v>16</v>
      </c>
      <c r="H11541">
        <v>0</v>
      </c>
      <c r="I11541" t="s">
        <v>38314</v>
      </c>
      <c r="J11541" t="s">
        <v>38315</v>
      </c>
      <c r="K11541" t="s">
        <v>38316</v>
      </c>
      <c r="L11541" t="s">
        <v>77980</v>
      </c>
    </row>
    <row r="11542" spans="1:12" x14ac:dyDescent="0.15">
      <c r="A11542" t="s">
        <v>12</v>
      </c>
      <c r="B11542">
        <v>3259460</v>
      </c>
      <c r="C11542">
        <v>3259480</v>
      </c>
      <c r="D11542" t="s">
        <v>38312</v>
      </c>
      <c r="E11542" t="s">
        <v>38313</v>
      </c>
      <c r="F11542" t="s">
        <v>76</v>
      </c>
      <c r="G11542" t="s">
        <v>23</v>
      </c>
      <c r="H11542">
        <v>23</v>
      </c>
      <c r="I11542" t="s">
        <v>38317</v>
      </c>
      <c r="J11542" t="s">
        <v>38318</v>
      </c>
      <c r="K11542" t="s">
        <v>38319</v>
      </c>
      <c r="L11542" t="s">
        <v>77975</v>
      </c>
    </row>
    <row r="11543" spans="1:12" x14ac:dyDescent="0.15">
      <c r="A11543" t="s">
        <v>12</v>
      </c>
      <c r="B11543">
        <v>3259434</v>
      </c>
      <c r="C11543">
        <v>3259454</v>
      </c>
      <c r="D11543" t="s">
        <v>38312</v>
      </c>
      <c r="E11543" t="s">
        <v>38313</v>
      </c>
      <c r="F11543" t="s">
        <v>76</v>
      </c>
      <c r="G11543" t="s">
        <v>36</v>
      </c>
      <c r="H11543">
        <v>49</v>
      </c>
      <c r="I11543" t="s">
        <v>38320</v>
      </c>
      <c r="J11543" t="s">
        <v>38321</v>
      </c>
      <c r="K11543" t="s">
        <v>38322</v>
      </c>
      <c r="L11543" t="s">
        <v>77913</v>
      </c>
    </row>
    <row r="11544" spans="1:12" x14ac:dyDescent="0.15">
      <c r="A11544" t="s">
        <v>12</v>
      </c>
      <c r="B11544">
        <v>3259350</v>
      </c>
      <c r="C11544">
        <v>3259370</v>
      </c>
      <c r="D11544" t="s">
        <v>38312</v>
      </c>
      <c r="E11544" t="s">
        <v>38313</v>
      </c>
      <c r="F11544" t="s">
        <v>76</v>
      </c>
      <c r="G11544" t="s">
        <v>23</v>
      </c>
      <c r="H11544">
        <v>133</v>
      </c>
      <c r="I11544" t="s">
        <v>38323</v>
      </c>
      <c r="J11544" t="s">
        <v>38324</v>
      </c>
      <c r="K11544" t="s">
        <v>38325</v>
      </c>
      <c r="L11544" t="s">
        <v>77995</v>
      </c>
    </row>
    <row r="11545" spans="1:12" x14ac:dyDescent="0.15">
      <c r="A11545" t="s">
        <v>12</v>
      </c>
      <c r="B11545">
        <v>3260617</v>
      </c>
      <c r="C11545">
        <v>3260637</v>
      </c>
      <c r="D11545" t="s">
        <v>38326</v>
      </c>
      <c r="E11545" t="s">
        <v>90</v>
      </c>
      <c r="F11545" t="s">
        <v>76</v>
      </c>
      <c r="G11545" t="s">
        <v>32</v>
      </c>
      <c r="H11545">
        <v>1</v>
      </c>
      <c r="I11545" t="s">
        <v>38327</v>
      </c>
      <c r="J11545" t="s">
        <v>38328</v>
      </c>
      <c r="K11545" t="s">
        <v>38329</v>
      </c>
      <c r="L11545" t="s">
        <v>77917</v>
      </c>
    </row>
    <row r="11546" spans="1:12" x14ac:dyDescent="0.15">
      <c r="A11546" t="s">
        <v>12</v>
      </c>
      <c r="B11546">
        <v>3260592</v>
      </c>
      <c r="C11546">
        <v>3260612</v>
      </c>
      <c r="D11546" t="s">
        <v>38326</v>
      </c>
      <c r="E11546" t="s">
        <v>90</v>
      </c>
      <c r="F11546" t="s">
        <v>76</v>
      </c>
      <c r="G11546" t="s">
        <v>23</v>
      </c>
      <c r="H11546">
        <v>26</v>
      </c>
      <c r="I11546" t="s">
        <v>38330</v>
      </c>
      <c r="J11546" t="s">
        <v>38331</v>
      </c>
      <c r="K11546" t="s">
        <v>38332</v>
      </c>
      <c r="L11546" t="s">
        <v>78002</v>
      </c>
    </row>
    <row r="11547" spans="1:12" x14ac:dyDescent="0.15">
      <c r="A11547" t="s">
        <v>12</v>
      </c>
      <c r="B11547">
        <v>3260571</v>
      </c>
      <c r="C11547">
        <v>3260591</v>
      </c>
      <c r="D11547" t="s">
        <v>38326</v>
      </c>
      <c r="E11547" t="s">
        <v>90</v>
      </c>
      <c r="F11547" t="s">
        <v>76</v>
      </c>
      <c r="G11547" t="s">
        <v>32</v>
      </c>
      <c r="H11547">
        <v>47</v>
      </c>
      <c r="I11547" t="s">
        <v>38333</v>
      </c>
      <c r="J11547" t="s">
        <v>38334</v>
      </c>
      <c r="K11547" t="s">
        <v>38335</v>
      </c>
      <c r="L11547" t="s">
        <v>77932</v>
      </c>
    </row>
    <row r="11548" spans="1:12" x14ac:dyDescent="0.15">
      <c r="A11548" t="s">
        <v>12</v>
      </c>
      <c r="B11548">
        <v>3260547</v>
      </c>
      <c r="C11548">
        <v>3260567</v>
      </c>
      <c r="D11548" t="s">
        <v>38326</v>
      </c>
      <c r="E11548" t="s">
        <v>90</v>
      </c>
      <c r="F11548" t="s">
        <v>76</v>
      </c>
      <c r="G11548" t="s">
        <v>23</v>
      </c>
      <c r="H11548">
        <v>71</v>
      </c>
      <c r="I11548" t="s">
        <v>38336</v>
      </c>
      <c r="J11548" t="s">
        <v>38337</v>
      </c>
      <c r="K11548" t="s">
        <v>38338</v>
      </c>
      <c r="L11548" t="s">
        <v>77969</v>
      </c>
    </row>
    <row r="11549" spans="1:12" x14ac:dyDescent="0.15">
      <c r="A11549" t="s">
        <v>12</v>
      </c>
      <c r="B11549">
        <v>3261490</v>
      </c>
      <c r="C11549">
        <v>3261510</v>
      </c>
      <c r="D11549" t="s">
        <v>38339</v>
      </c>
      <c r="E11549" t="s">
        <v>90</v>
      </c>
      <c r="F11549" t="s">
        <v>76</v>
      </c>
      <c r="G11549" t="s">
        <v>32</v>
      </c>
      <c r="H11549">
        <v>1</v>
      </c>
      <c r="I11549" t="s">
        <v>38340</v>
      </c>
      <c r="J11549" t="s">
        <v>38341</v>
      </c>
      <c r="K11549" t="s">
        <v>38342</v>
      </c>
      <c r="L11549" t="s">
        <v>77917</v>
      </c>
    </row>
    <row r="11550" spans="1:12" x14ac:dyDescent="0.15">
      <c r="A11550" t="s">
        <v>12</v>
      </c>
      <c r="B11550">
        <v>3261469</v>
      </c>
      <c r="C11550">
        <v>3261489</v>
      </c>
      <c r="D11550" t="s">
        <v>38339</v>
      </c>
      <c r="E11550" t="s">
        <v>90</v>
      </c>
      <c r="F11550" t="s">
        <v>76</v>
      </c>
      <c r="G11550" t="s">
        <v>36</v>
      </c>
      <c r="H11550">
        <v>22</v>
      </c>
      <c r="I11550" t="s">
        <v>38343</v>
      </c>
      <c r="J11550" t="s">
        <v>38344</v>
      </c>
      <c r="K11550" t="s">
        <v>38345</v>
      </c>
      <c r="L11550" t="s">
        <v>77948</v>
      </c>
    </row>
    <row r="11551" spans="1:12" x14ac:dyDescent="0.15">
      <c r="A11551" t="s">
        <v>12</v>
      </c>
      <c r="B11551">
        <v>3261441</v>
      </c>
      <c r="C11551">
        <v>3261461</v>
      </c>
      <c r="D11551" t="s">
        <v>38339</v>
      </c>
      <c r="E11551" t="s">
        <v>90</v>
      </c>
      <c r="F11551" t="s">
        <v>76</v>
      </c>
      <c r="G11551" t="s">
        <v>23</v>
      </c>
      <c r="H11551">
        <v>50</v>
      </c>
      <c r="I11551" t="s">
        <v>38346</v>
      </c>
      <c r="J11551" t="s">
        <v>38347</v>
      </c>
      <c r="K11551" t="s">
        <v>38348</v>
      </c>
      <c r="L11551" t="s">
        <v>77925</v>
      </c>
    </row>
    <row r="11552" spans="1:12" x14ac:dyDescent="0.15">
      <c r="A11552" t="s">
        <v>12</v>
      </c>
      <c r="B11552">
        <v>3261404</v>
      </c>
      <c r="C11552">
        <v>3261424</v>
      </c>
      <c r="D11552" t="s">
        <v>38339</v>
      </c>
      <c r="E11552" t="s">
        <v>90</v>
      </c>
      <c r="F11552" t="s">
        <v>76</v>
      </c>
      <c r="G11552" t="s">
        <v>16</v>
      </c>
      <c r="H11552">
        <v>87</v>
      </c>
      <c r="I11552" t="s">
        <v>38349</v>
      </c>
      <c r="J11552" t="s">
        <v>38350</v>
      </c>
      <c r="K11552" t="s">
        <v>38351</v>
      </c>
      <c r="L11552" t="s">
        <v>78024</v>
      </c>
    </row>
    <row r="11553" spans="1:12" x14ac:dyDescent="0.15">
      <c r="A11553" t="s">
        <v>12</v>
      </c>
      <c r="B11553">
        <v>3262433</v>
      </c>
      <c r="C11553">
        <v>3262453</v>
      </c>
      <c r="D11553" t="s">
        <v>38352</v>
      </c>
      <c r="E11553" t="s">
        <v>90</v>
      </c>
      <c r="F11553" t="s">
        <v>76</v>
      </c>
      <c r="G11553" t="s">
        <v>32</v>
      </c>
      <c r="H11553">
        <v>1</v>
      </c>
      <c r="I11553" t="s">
        <v>38353</v>
      </c>
      <c r="J11553" t="s">
        <v>38354</v>
      </c>
      <c r="K11553" t="s">
        <v>38355</v>
      </c>
      <c r="L11553" t="s">
        <v>77917</v>
      </c>
    </row>
    <row r="11554" spans="1:12" x14ac:dyDescent="0.15">
      <c r="A11554" t="s">
        <v>12</v>
      </c>
      <c r="B11554">
        <v>3262409</v>
      </c>
      <c r="C11554">
        <v>3262429</v>
      </c>
      <c r="D11554" t="s">
        <v>38352</v>
      </c>
      <c r="E11554" t="s">
        <v>90</v>
      </c>
      <c r="F11554" t="s">
        <v>76</v>
      </c>
      <c r="G11554" t="s">
        <v>36</v>
      </c>
      <c r="H11554">
        <v>25</v>
      </c>
      <c r="I11554" t="s">
        <v>38356</v>
      </c>
      <c r="J11554" t="s">
        <v>38357</v>
      </c>
      <c r="K11554" t="s">
        <v>38358</v>
      </c>
      <c r="L11554" t="s">
        <v>78012</v>
      </c>
    </row>
    <row r="11555" spans="1:12" x14ac:dyDescent="0.15">
      <c r="A11555" t="s">
        <v>12</v>
      </c>
      <c r="B11555">
        <v>3262384</v>
      </c>
      <c r="C11555">
        <v>3262404</v>
      </c>
      <c r="D11555" t="s">
        <v>38352</v>
      </c>
      <c r="E11555" t="s">
        <v>90</v>
      </c>
      <c r="F11555" t="s">
        <v>76</v>
      </c>
      <c r="G11555" t="s">
        <v>16</v>
      </c>
      <c r="H11555">
        <v>50</v>
      </c>
      <c r="I11555" t="s">
        <v>38359</v>
      </c>
      <c r="J11555" t="s">
        <v>38360</v>
      </c>
      <c r="K11555" t="s">
        <v>38361</v>
      </c>
      <c r="L11555" t="s">
        <v>77925</v>
      </c>
    </row>
    <row r="11556" spans="1:12" x14ac:dyDescent="0.15">
      <c r="A11556" t="s">
        <v>12</v>
      </c>
      <c r="B11556">
        <v>3262357</v>
      </c>
      <c r="C11556">
        <v>3262377</v>
      </c>
      <c r="D11556" t="s">
        <v>38352</v>
      </c>
      <c r="E11556" t="s">
        <v>90</v>
      </c>
      <c r="F11556" t="s">
        <v>76</v>
      </c>
      <c r="G11556" t="s">
        <v>36</v>
      </c>
      <c r="H11556">
        <v>77</v>
      </c>
      <c r="I11556" t="s">
        <v>38362</v>
      </c>
      <c r="J11556" t="s">
        <v>38363</v>
      </c>
      <c r="K11556" t="s">
        <v>38364</v>
      </c>
      <c r="L11556" t="s">
        <v>77960</v>
      </c>
    </row>
    <row r="11557" spans="1:12" x14ac:dyDescent="0.15">
      <c r="A11557" t="s">
        <v>12</v>
      </c>
      <c r="B11557">
        <v>3263786</v>
      </c>
      <c r="C11557">
        <v>3263806</v>
      </c>
      <c r="D11557" t="s">
        <v>38365</v>
      </c>
      <c r="E11557" t="s">
        <v>90</v>
      </c>
      <c r="F11557" t="s">
        <v>76</v>
      </c>
      <c r="G11557" t="s">
        <v>16</v>
      </c>
      <c r="H11557">
        <v>34</v>
      </c>
      <c r="I11557" t="s">
        <v>38366</v>
      </c>
      <c r="J11557" t="s">
        <v>38367</v>
      </c>
      <c r="K11557" t="s">
        <v>38368</v>
      </c>
      <c r="L11557" t="s">
        <v>77999</v>
      </c>
    </row>
    <row r="11558" spans="1:12" x14ac:dyDescent="0.15">
      <c r="A11558" t="s">
        <v>12</v>
      </c>
      <c r="B11558">
        <v>3263759</v>
      </c>
      <c r="C11558">
        <v>3263779</v>
      </c>
      <c r="D11558" t="s">
        <v>38365</v>
      </c>
      <c r="E11558" t="s">
        <v>90</v>
      </c>
      <c r="F11558" t="s">
        <v>76</v>
      </c>
      <c r="G11558" t="s">
        <v>36</v>
      </c>
      <c r="H11558">
        <v>61</v>
      </c>
      <c r="I11558" t="s">
        <v>38369</v>
      </c>
      <c r="J11558" t="s">
        <v>38370</v>
      </c>
      <c r="K11558" t="s">
        <v>38371</v>
      </c>
      <c r="L11558" t="s">
        <v>77979</v>
      </c>
    </row>
    <row r="11559" spans="1:12" x14ac:dyDescent="0.15">
      <c r="A11559" t="s">
        <v>12</v>
      </c>
      <c r="B11559">
        <v>3263738</v>
      </c>
      <c r="C11559">
        <v>3263758</v>
      </c>
      <c r="D11559" t="s">
        <v>38365</v>
      </c>
      <c r="E11559" t="s">
        <v>90</v>
      </c>
      <c r="F11559" t="s">
        <v>76</v>
      </c>
      <c r="G11559" t="s">
        <v>32</v>
      </c>
      <c r="H11559">
        <v>82</v>
      </c>
      <c r="I11559" t="s">
        <v>38372</v>
      </c>
      <c r="J11559" t="s">
        <v>38373</v>
      </c>
      <c r="K11559" t="s">
        <v>38374</v>
      </c>
      <c r="L11559" t="s">
        <v>78011</v>
      </c>
    </row>
    <row r="11560" spans="1:12" x14ac:dyDescent="0.15">
      <c r="A11560" t="s">
        <v>12</v>
      </c>
      <c r="B11560">
        <v>3263707</v>
      </c>
      <c r="C11560">
        <v>3263727</v>
      </c>
      <c r="D11560" t="s">
        <v>38365</v>
      </c>
      <c r="E11560" t="s">
        <v>90</v>
      </c>
      <c r="F11560" t="s">
        <v>76</v>
      </c>
      <c r="G11560" t="s">
        <v>16</v>
      </c>
      <c r="H11560">
        <v>113</v>
      </c>
      <c r="I11560" t="s">
        <v>38375</v>
      </c>
      <c r="J11560" t="s">
        <v>38376</v>
      </c>
      <c r="K11560" t="s">
        <v>38377</v>
      </c>
      <c r="L11560" t="s">
        <v>77986</v>
      </c>
    </row>
    <row r="11561" spans="1:12" x14ac:dyDescent="0.15">
      <c r="A11561" t="s">
        <v>12</v>
      </c>
      <c r="B11561">
        <v>3264882</v>
      </c>
      <c r="C11561">
        <v>3264902</v>
      </c>
      <c r="D11561" t="s">
        <v>38378</v>
      </c>
      <c r="E11561" t="s">
        <v>38379</v>
      </c>
      <c r="F11561" t="s">
        <v>76</v>
      </c>
      <c r="G11561" t="s">
        <v>32</v>
      </c>
      <c r="H11561">
        <v>1</v>
      </c>
      <c r="I11561" t="s">
        <v>38380</v>
      </c>
      <c r="J11561" t="s">
        <v>38381</v>
      </c>
      <c r="K11561" t="s">
        <v>38382</v>
      </c>
      <c r="L11561" t="s">
        <v>77917</v>
      </c>
    </row>
    <row r="11562" spans="1:12" x14ac:dyDescent="0.15">
      <c r="A11562" t="s">
        <v>12</v>
      </c>
      <c r="B11562">
        <v>3264858</v>
      </c>
      <c r="C11562">
        <v>3264878</v>
      </c>
      <c r="D11562" t="s">
        <v>38378</v>
      </c>
      <c r="E11562" t="s">
        <v>38379</v>
      </c>
      <c r="F11562" t="s">
        <v>76</v>
      </c>
      <c r="G11562" t="s">
        <v>16</v>
      </c>
      <c r="H11562">
        <v>25</v>
      </c>
      <c r="I11562" t="s">
        <v>38383</v>
      </c>
      <c r="J11562" t="s">
        <v>38384</v>
      </c>
      <c r="K11562" t="s">
        <v>38385</v>
      </c>
      <c r="L11562" t="s">
        <v>78012</v>
      </c>
    </row>
    <row r="11563" spans="1:12" x14ac:dyDescent="0.15">
      <c r="A11563" t="s">
        <v>12</v>
      </c>
      <c r="B11563">
        <v>3264821</v>
      </c>
      <c r="C11563">
        <v>3264841</v>
      </c>
      <c r="D11563" t="s">
        <v>38378</v>
      </c>
      <c r="E11563" t="s">
        <v>38379</v>
      </c>
      <c r="F11563" t="s">
        <v>76</v>
      </c>
      <c r="G11563" t="s">
        <v>32</v>
      </c>
      <c r="H11563">
        <v>62</v>
      </c>
      <c r="I11563" t="s">
        <v>38386</v>
      </c>
      <c r="J11563" t="s">
        <v>38387</v>
      </c>
      <c r="K11563" t="s">
        <v>38388</v>
      </c>
      <c r="L11563" t="s">
        <v>77949</v>
      </c>
    </row>
    <row r="11564" spans="1:12" x14ac:dyDescent="0.15">
      <c r="A11564" t="s">
        <v>12</v>
      </c>
      <c r="B11564">
        <v>3264790</v>
      </c>
      <c r="C11564">
        <v>3264810</v>
      </c>
      <c r="D11564" t="s">
        <v>38378</v>
      </c>
      <c r="E11564" t="s">
        <v>38379</v>
      </c>
      <c r="F11564" t="s">
        <v>76</v>
      </c>
      <c r="G11564" t="s">
        <v>36</v>
      </c>
      <c r="H11564">
        <v>93</v>
      </c>
      <c r="I11564" t="s">
        <v>38389</v>
      </c>
      <c r="J11564" t="s">
        <v>38390</v>
      </c>
      <c r="K11564" t="s">
        <v>38391</v>
      </c>
      <c r="L11564" t="s">
        <v>78044</v>
      </c>
    </row>
    <row r="11565" spans="1:12" x14ac:dyDescent="0.15">
      <c r="A11565" t="s">
        <v>12</v>
      </c>
      <c r="B11565">
        <v>3266374</v>
      </c>
      <c r="C11565">
        <v>3266394</v>
      </c>
      <c r="D11565" t="s">
        <v>38392</v>
      </c>
      <c r="E11565" t="s">
        <v>90</v>
      </c>
      <c r="F11565" t="s">
        <v>76</v>
      </c>
      <c r="G11565" t="s">
        <v>32</v>
      </c>
      <c r="H11565">
        <v>1</v>
      </c>
      <c r="I11565" t="s">
        <v>38393</v>
      </c>
      <c r="J11565" t="s">
        <v>38394</v>
      </c>
      <c r="K11565" t="s">
        <v>38395</v>
      </c>
      <c r="L11565" t="s">
        <v>77917</v>
      </c>
    </row>
    <row r="11566" spans="1:12" x14ac:dyDescent="0.15">
      <c r="A11566" t="s">
        <v>12</v>
      </c>
      <c r="B11566">
        <v>3266329</v>
      </c>
      <c r="C11566">
        <v>3266349</v>
      </c>
      <c r="D11566" t="s">
        <v>38392</v>
      </c>
      <c r="E11566" t="s">
        <v>90</v>
      </c>
      <c r="F11566" t="s">
        <v>76</v>
      </c>
      <c r="G11566" t="s">
        <v>16</v>
      </c>
      <c r="H11566">
        <v>46</v>
      </c>
      <c r="I11566" t="s">
        <v>38396</v>
      </c>
      <c r="J11566" t="s">
        <v>38397</v>
      </c>
      <c r="K11566" t="s">
        <v>38398</v>
      </c>
      <c r="L11566" t="s">
        <v>78004</v>
      </c>
    </row>
    <row r="11567" spans="1:12" x14ac:dyDescent="0.15">
      <c r="A11567" t="s">
        <v>12</v>
      </c>
      <c r="B11567">
        <v>3266309</v>
      </c>
      <c r="C11567">
        <v>3266329</v>
      </c>
      <c r="D11567" t="s">
        <v>38392</v>
      </c>
      <c r="E11567" t="s">
        <v>90</v>
      </c>
      <c r="F11567" t="s">
        <v>76</v>
      </c>
      <c r="G11567" t="s">
        <v>36</v>
      </c>
      <c r="H11567">
        <v>66</v>
      </c>
      <c r="I11567" t="s">
        <v>38399</v>
      </c>
      <c r="J11567" t="s">
        <v>38400</v>
      </c>
      <c r="K11567" t="s">
        <v>38401</v>
      </c>
      <c r="L11567" t="s">
        <v>77928</v>
      </c>
    </row>
    <row r="11568" spans="1:12" x14ac:dyDescent="0.15">
      <c r="A11568" t="s">
        <v>12</v>
      </c>
      <c r="B11568">
        <v>3266284</v>
      </c>
      <c r="C11568">
        <v>3266304</v>
      </c>
      <c r="D11568" t="s">
        <v>38392</v>
      </c>
      <c r="E11568" t="s">
        <v>90</v>
      </c>
      <c r="F11568" t="s">
        <v>76</v>
      </c>
      <c r="G11568" t="s">
        <v>36</v>
      </c>
      <c r="H11568">
        <v>91</v>
      </c>
      <c r="I11568" t="s">
        <v>38402</v>
      </c>
      <c r="J11568" t="s">
        <v>38403</v>
      </c>
      <c r="K11568" t="s">
        <v>38404</v>
      </c>
      <c r="L11568" t="s">
        <v>77907</v>
      </c>
    </row>
    <row r="11569" spans="1:12" x14ac:dyDescent="0.15">
      <c r="A11569" t="s">
        <v>12</v>
      </c>
      <c r="B11569">
        <v>3268756</v>
      </c>
      <c r="C11569">
        <v>3268776</v>
      </c>
      <c r="D11569" t="s">
        <v>38405</v>
      </c>
      <c r="E11569" t="s">
        <v>90</v>
      </c>
      <c r="F11569" t="s">
        <v>76</v>
      </c>
      <c r="G11569" t="s">
        <v>16</v>
      </c>
      <c r="H11569">
        <v>11</v>
      </c>
      <c r="I11569" t="s">
        <v>38406</v>
      </c>
      <c r="J11569" t="s">
        <v>38407</v>
      </c>
      <c r="K11569" t="s">
        <v>38408</v>
      </c>
      <c r="L11569" t="s">
        <v>77974</v>
      </c>
    </row>
    <row r="11570" spans="1:12" x14ac:dyDescent="0.15">
      <c r="A11570" t="s">
        <v>12</v>
      </c>
      <c r="B11570">
        <v>3268735</v>
      </c>
      <c r="C11570">
        <v>3268755</v>
      </c>
      <c r="D11570" t="s">
        <v>38405</v>
      </c>
      <c r="E11570" t="s">
        <v>90</v>
      </c>
      <c r="F11570" t="s">
        <v>76</v>
      </c>
      <c r="G11570" t="s">
        <v>36</v>
      </c>
      <c r="H11570">
        <v>32</v>
      </c>
      <c r="I11570" t="s">
        <v>38409</v>
      </c>
      <c r="J11570" t="s">
        <v>38410</v>
      </c>
      <c r="K11570" t="s">
        <v>38411</v>
      </c>
      <c r="L11570" t="s">
        <v>77918</v>
      </c>
    </row>
    <row r="11571" spans="1:12" x14ac:dyDescent="0.15">
      <c r="A11571" t="s">
        <v>12</v>
      </c>
      <c r="B11571">
        <v>3268711</v>
      </c>
      <c r="C11571">
        <v>3268731</v>
      </c>
      <c r="D11571" t="s">
        <v>38405</v>
      </c>
      <c r="E11571" t="s">
        <v>90</v>
      </c>
      <c r="F11571" t="s">
        <v>76</v>
      </c>
      <c r="G11571" t="s">
        <v>16</v>
      </c>
      <c r="H11571">
        <v>56</v>
      </c>
      <c r="I11571" t="s">
        <v>38412</v>
      </c>
      <c r="J11571" t="s">
        <v>38413</v>
      </c>
      <c r="K11571" t="s">
        <v>38414</v>
      </c>
      <c r="L11571" t="s">
        <v>77971</v>
      </c>
    </row>
    <row r="11572" spans="1:12" x14ac:dyDescent="0.15">
      <c r="A11572" t="s">
        <v>12</v>
      </c>
      <c r="B11572">
        <v>3268681</v>
      </c>
      <c r="C11572">
        <v>3268701</v>
      </c>
      <c r="D11572" t="s">
        <v>38405</v>
      </c>
      <c r="E11572" t="s">
        <v>90</v>
      </c>
      <c r="F11572" t="s">
        <v>76</v>
      </c>
      <c r="G11572" t="s">
        <v>23</v>
      </c>
      <c r="H11572">
        <v>86</v>
      </c>
      <c r="I11572" t="s">
        <v>38415</v>
      </c>
      <c r="J11572" t="s">
        <v>38416</v>
      </c>
      <c r="K11572" t="s">
        <v>38417</v>
      </c>
      <c r="L11572" t="s">
        <v>77929</v>
      </c>
    </row>
    <row r="11573" spans="1:12" x14ac:dyDescent="0.15">
      <c r="A11573" t="s">
        <v>12</v>
      </c>
      <c r="B11573">
        <v>3268953</v>
      </c>
      <c r="C11573">
        <v>3268973</v>
      </c>
      <c r="D11573" t="s">
        <v>38418</v>
      </c>
      <c r="E11573" t="s">
        <v>90</v>
      </c>
      <c r="F11573" t="s">
        <v>15</v>
      </c>
      <c r="G11573" t="s">
        <v>16</v>
      </c>
      <c r="H11573">
        <v>17</v>
      </c>
      <c r="I11573" t="s">
        <v>38419</v>
      </c>
      <c r="J11573" t="s">
        <v>38420</v>
      </c>
      <c r="K11573" t="s">
        <v>38421</v>
      </c>
      <c r="L11573" t="s">
        <v>77944</v>
      </c>
    </row>
    <row r="11574" spans="1:12" x14ac:dyDescent="0.15">
      <c r="A11574" t="s">
        <v>12</v>
      </c>
      <c r="B11574">
        <v>3268976</v>
      </c>
      <c r="C11574">
        <v>3268996</v>
      </c>
      <c r="D11574" t="s">
        <v>38418</v>
      </c>
      <c r="E11574" t="s">
        <v>90</v>
      </c>
      <c r="F11574" t="s">
        <v>15</v>
      </c>
      <c r="G11574" t="s">
        <v>36</v>
      </c>
      <c r="H11574">
        <v>40</v>
      </c>
      <c r="I11574" t="s">
        <v>38422</v>
      </c>
      <c r="J11574" t="s">
        <v>38423</v>
      </c>
      <c r="K11574" t="s">
        <v>38424</v>
      </c>
      <c r="L11574" t="s">
        <v>77952</v>
      </c>
    </row>
    <row r="11575" spans="1:12" x14ac:dyDescent="0.15">
      <c r="A11575" t="s">
        <v>12</v>
      </c>
      <c r="B11575">
        <v>3269003</v>
      </c>
      <c r="C11575">
        <v>3269023</v>
      </c>
      <c r="D11575" t="s">
        <v>38418</v>
      </c>
      <c r="E11575" t="s">
        <v>90</v>
      </c>
      <c r="F11575" t="s">
        <v>15</v>
      </c>
      <c r="G11575" t="s">
        <v>16</v>
      </c>
      <c r="H11575">
        <v>67</v>
      </c>
      <c r="I11575" t="s">
        <v>38425</v>
      </c>
      <c r="J11575" t="s">
        <v>38426</v>
      </c>
      <c r="K11575" t="s">
        <v>38427</v>
      </c>
      <c r="L11575" t="s">
        <v>77981</v>
      </c>
    </row>
    <row r="11576" spans="1:12" x14ac:dyDescent="0.15">
      <c r="A11576" t="s">
        <v>12</v>
      </c>
      <c r="B11576">
        <v>3269043</v>
      </c>
      <c r="C11576">
        <v>3269063</v>
      </c>
      <c r="D11576" t="s">
        <v>38418</v>
      </c>
      <c r="E11576" t="s">
        <v>90</v>
      </c>
      <c r="F11576" t="s">
        <v>15</v>
      </c>
      <c r="G11576" t="s">
        <v>16</v>
      </c>
      <c r="H11576">
        <v>107</v>
      </c>
      <c r="I11576" t="s">
        <v>38428</v>
      </c>
      <c r="J11576" t="s">
        <v>38429</v>
      </c>
      <c r="K11576" t="s">
        <v>38430</v>
      </c>
      <c r="L11576" t="s">
        <v>77983</v>
      </c>
    </row>
    <row r="11577" spans="1:12" x14ac:dyDescent="0.15">
      <c r="A11577" t="s">
        <v>12</v>
      </c>
      <c r="B11577">
        <v>3269956</v>
      </c>
      <c r="C11577">
        <v>3269976</v>
      </c>
      <c r="D11577" t="s">
        <v>38431</v>
      </c>
      <c r="E11577" t="s">
        <v>90</v>
      </c>
      <c r="F11577" t="s">
        <v>15</v>
      </c>
      <c r="G11577" t="s">
        <v>36</v>
      </c>
      <c r="H11577">
        <v>12</v>
      </c>
      <c r="I11577" t="s">
        <v>38432</v>
      </c>
      <c r="J11577" t="s">
        <v>38433</v>
      </c>
      <c r="K11577" t="s">
        <v>38434</v>
      </c>
      <c r="L11577" t="s">
        <v>77991</v>
      </c>
    </row>
    <row r="11578" spans="1:12" x14ac:dyDescent="0.15">
      <c r="A11578" t="s">
        <v>12</v>
      </c>
      <c r="B11578">
        <v>3269976</v>
      </c>
      <c r="C11578">
        <v>3269996</v>
      </c>
      <c r="D11578" t="s">
        <v>38431</v>
      </c>
      <c r="E11578" t="s">
        <v>90</v>
      </c>
      <c r="F11578" t="s">
        <v>15</v>
      </c>
      <c r="G11578" t="s">
        <v>23</v>
      </c>
      <c r="H11578">
        <v>32</v>
      </c>
      <c r="I11578" t="s">
        <v>38435</v>
      </c>
      <c r="J11578" t="s">
        <v>38436</v>
      </c>
      <c r="K11578" t="s">
        <v>38437</v>
      </c>
      <c r="L11578" t="s">
        <v>77918</v>
      </c>
    </row>
    <row r="11579" spans="1:12" x14ac:dyDescent="0.15">
      <c r="A11579" t="s">
        <v>12</v>
      </c>
      <c r="B11579">
        <v>3270012</v>
      </c>
      <c r="C11579">
        <v>3270032</v>
      </c>
      <c r="D11579" t="s">
        <v>38431</v>
      </c>
      <c r="E11579" t="s">
        <v>90</v>
      </c>
      <c r="F11579" t="s">
        <v>15</v>
      </c>
      <c r="G11579" t="s">
        <v>23</v>
      </c>
      <c r="H11579">
        <v>68</v>
      </c>
      <c r="I11579" t="s">
        <v>38438</v>
      </c>
      <c r="J11579" t="s">
        <v>38439</v>
      </c>
      <c r="K11579" t="s">
        <v>38440</v>
      </c>
      <c r="L11579" t="s">
        <v>77962</v>
      </c>
    </row>
    <row r="11580" spans="1:12" x14ac:dyDescent="0.15">
      <c r="A11580" t="s">
        <v>12</v>
      </c>
      <c r="B11580">
        <v>3270032</v>
      </c>
      <c r="C11580">
        <v>3270052</v>
      </c>
      <c r="D11580" t="s">
        <v>38431</v>
      </c>
      <c r="E11580" t="s">
        <v>90</v>
      </c>
      <c r="F11580" t="s">
        <v>15</v>
      </c>
      <c r="G11580" t="s">
        <v>23</v>
      </c>
      <c r="H11580">
        <v>88</v>
      </c>
      <c r="I11580" t="s">
        <v>38441</v>
      </c>
      <c r="J11580" t="s">
        <v>38442</v>
      </c>
      <c r="K11580" t="s">
        <v>38443</v>
      </c>
      <c r="L11580" t="s">
        <v>77923</v>
      </c>
    </row>
    <row r="11581" spans="1:12" x14ac:dyDescent="0.15">
      <c r="A11581" t="s">
        <v>12</v>
      </c>
      <c r="B11581">
        <v>3272434</v>
      </c>
      <c r="C11581">
        <v>3272454</v>
      </c>
      <c r="D11581" t="s">
        <v>38444</v>
      </c>
      <c r="E11581" t="s">
        <v>90</v>
      </c>
      <c r="F11581" t="s">
        <v>76</v>
      </c>
      <c r="G11581" t="s">
        <v>32</v>
      </c>
      <c r="H11581">
        <v>13</v>
      </c>
      <c r="I11581" t="s">
        <v>38445</v>
      </c>
      <c r="J11581" t="s">
        <v>38446</v>
      </c>
      <c r="K11581" t="s">
        <v>38447</v>
      </c>
      <c r="L11581" t="s">
        <v>77935</v>
      </c>
    </row>
    <row r="11582" spans="1:12" x14ac:dyDescent="0.15">
      <c r="A11582" t="s">
        <v>12</v>
      </c>
      <c r="B11582">
        <v>3272403</v>
      </c>
      <c r="C11582">
        <v>3272423</v>
      </c>
      <c r="D11582" t="s">
        <v>38444</v>
      </c>
      <c r="E11582" t="s">
        <v>90</v>
      </c>
      <c r="F11582" t="s">
        <v>76</v>
      </c>
      <c r="G11582" t="s">
        <v>23</v>
      </c>
      <c r="H11582">
        <v>44</v>
      </c>
      <c r="I11582" t="s">
        <v>38448</v>
      </c>
      <c r="J11582" t="s">
        <v>38449</v>
      </c>
      <c r="K11582" t="s">
        <v>38450</v>
      </c>
      <c r="L11582" t="s">
        <v>78016</v>
      </c>
    </row>
    <row r="11583" spans="1:12" x14ac:dyDescent="0.15">
      <c r="A11583" t="s">
        <v>12</v>
      </c>
      <c r="B11583">
        <v>3272379</v>
      </c>
      <c r="C11583">
        <v>3272399</v>
      </c>
      <c r="D11583" t="s">
        <v>38444</v>
      </c>
      <c r="E11583" t="s">
        <v>90</v>
      </c>
      <c r="F11583" t="s">
        <v>76</v>
      </c>
      <c r="G11583" t="s">
        <v>32</v>
      </c>
      <c r="H11583">
        <v>68</v>
      </c>
      <c r="I11583" t="s">
        <v>38451</v>
      </c>
      <c r="J11583" t="s">
        <v>38452</v>
      </c>
      <c r="K11583" t="s">
        <v>38453</v>
      </c>
      <c r="L11583" t="s">
        <v>77962</v>
      </c>
    </row>
    <row r="11584" spans="1:12" x14ac:dyDescent="0.15">
      <c r="A11584" t="s">
        <v>12</v>
      </c>
      <c r="B11584">
        <v>3272347</v>
      </c>
      <c r="C11584">
        <v>3272367</v>
      </c>
      <c r="D11584" t="s">
        <v>38444</v>
      </c>
      <c r="E11584" t="s">
        <v>90</v>
      </c>
      <c r="F11584" t="s">
        <v>76</v>
      </c>
      <c r="G11584" t="s">
        <v>23</v>
      </c>
      <c r="H11584">
        <v>100</v>
      </c>
      <c r="I11584" t="s">
        <v>38454</v>
      </c>
      <c r="J11584" t="s">
        <v>38455</v>
      </c>
      <c r="K11584" t="s">
        <v>38456</v>
      </c>
      <c r="L11584" t="s">
        <v>77953</v>
      </c>
    </row>
    <row r="11585" spans="1:12" x14ac:dyDescent="0.15">
      <c r="A11585" t="s">
        <v>12</v>
      </c>
      <c r="B11585">
        <v>3272586</v>
      </c>
      <c r="C11585">
        <v>3272606</v>
      </c>
      <c r="D11585" t="s">
        <v>38457</v>
      </c>
      <c r="E11585" t="s">
        <v>90</v>
      </c>
      <c r="F11585" t="s">
        <v>15</v>
      </c>
      <c r="G11585" t="s">
        <v>36</v>
      </c>
      <c r="H11585">
        <v>15</v>
      </c>
      <c r="I11585" t="s">
        <v>38458</v>
      </c>
      <c r="J11585" t="s">
        <v>38459</v>
      </c>
      <c r="K11585" t="s">
        <v>38460</v>
      </c>
      <c r="L11585" t="s">
        <v>77970</v>
      </c>
    </row>
    <row r="11586" spans="1:12" x14ac:dyDescent="0.15">
      <c r="A11586" t="s">
        <v>12</v>
      </c>
      <c r="B11586">
        <v>3272608</v>
      </c>
      <c r="C11586">
        <v>3272628</v>
      </c>
      <c r="D11586" t="s">
        <v>38457</v>
      </c>
      <c r="E11586" t="s">
        <v>90</v>
      </c>
      <c r="F11586" t="s">
        <v>15</v>
      </c>
      <c r="G11586" t="s">
        <v>36</v>
      </c>
      <c r="H11586">
        <v>37</v>
      </c>
      <c r="I11586" t="s">
        <v>38461</v>
      </c>
      <c r="J11586" t="s">
        <v>38462</v>
      </c>
      <c r="K11586" t="s">
        <v>38463</v>
      </c>
      <c r="L11586" t="s">
        <v>77906</v>
      </c>
    </row>
    <row r="11587" spans="1:12" x14ac:dyDescent="0.15">
      <c r="A11587" t="s">
        <v>12</v>
      </c>
      <c r="B11587">
        <v>3272633</v>
      </c>
      <c r="C11587">
        <v>3272653</v>
      </c>
      <c r="D11587" t="s">
        <v>38457</v>
      </c>
      <c r="E11587" t="s">
        <v>90</v>
      </c>
      <c r="F11587" t="s">
        <v>15</v>
      </c>
      <c r="G11587" t="s">
        <v>32</v>
      </c>
      <c r="H11587">
        <v>62</v>
      </c>
      <c r="I11587" t="s">
        <v>38464</v>
      </c>
      <c r="J11587" t="s">
        <v>38465</v>
      </c>
      <c r="K11587" t="s">
        <v>38466</v>
      </c>
      <c r="L11587" t="s">
        <v>77949</v>
      </c>
    </row>
    <row r="11588" spans="1:12" x14ac:dyDescent="0.15">
      <c r="A11588" t="s">
        <v>12</v>
      </c>
      <c r="B11588">
        <v>3272663</v>
      </c>
      <c r="C11588">
        <v>3272683</v>
      </c>
      <c r="D11588" t="s">
        <v>38457</v>
      </c>
      <c r="E11588" t="s">
        <v>90</v>
      </c>
      <c r="F11588" t="s">
        <v>15</v>
      </c>
      <c r="G11588" t="s">
        <v>36</v>
      </c>
      <c r="H11588">
        <v>92</v>
      </c>
      <c r="I11588" t="s">
        <v>38467</v>
      </c>
      <c r="J11588" t="s">
        <v>38468</v>
      </c>
      <c r="K11588" t="s">
        <v>38469</v>
      </c>
      <c r="L11588" t="s">
        <v>78032</v>
      </c>
    </row>
    <row r="11589" spans="1:12" x14ac:dyDescent="0.15">
      <c r="A11589" t="s">
        <v>12</v>
      </c>
      <c r="B11589">
        <v>3273182</v>
      </c>
      <c r="C11589">
        <v>3273202</v>
      </c>
      <c r="D11589" t="s">
        <v>38470</v>
      </c>
      <c r="E11589" t="s">
        <v>90</v>
      </c>
      <c r="F11589" t="s">
        <v>15</v>
      </c>
      <c r="G11589" t="s">
        <v>32</v>
      </c>
      <c r="H11589">
        <v>1</v>
      </c>
      <c r="I11589" t="s">
        <v>38471</v>
      </c>
      <c r="J11589" t="s">
        <v>38472</v>
      </c>
      <c r="K11589" t="s">
        <v>38473</v>
      </c>
      <c r="L11589" t="s">
        <v>77917</v>
      </c>
    </row>
    <row r="11590" spans="1:12" x14ac:dyDescent="0.15">
      <c r="A11590" t="s">
        <v>12</v>
      </c>
      <c r="B11590">
        <v>3273216</v>
      </c>
      <c r="C11590">
        <v>3273236</v>
      </c>
      <c r="D11590" t="s">
        <v>38470</v>
      </c>
      <c r="E11590" t="s">
        <v>90</v>
      </c>
      <c r="F11590" t="s">
        <v>15</v>
      </c>
      <c r="G11590" t="s">
        <v>16</v>
      </c>
      <c r="H11590">
        <v>35</v>
      </c>
      <c r="I11590" t="s">
        <v>38474</v>
      </c>
      <c r="J11590" t="s">
        <v>38475</v>
      </c>
      <c r="K11590" t="s">
        <v>38476</v>
      </c>
      <c r="L11590" t="s">
        <v>77936</v>
      </c>
    </row>
    <row r="11591" spans="1:12" x14ac:dyDescent="0.15">
      <c r="A11591" t="s">
        <v>12</v>
      </c>
      <c r="B11591">
        <v>3273248</v>
      </c>
      <c r="C11591">
        <v>3273268</v>
      </c>
      <c r="D11591" t="s">
        <v>38470</v>
      </c>
      <c r="E11591" t="s">
        <v>90</v>
      </c>
      <c r="F11591" t="s">
        <v>15</v>
      </c>
      <c r="G11591" t="s">
        <v>16</v>
      </c>
      <c r="H11591">
        <v>67</v>
      </c>
      <c r="I11591" t="s">
        <v>38477</v>
      </c>
      <c r="J11591" t="s">
        <v>38478</v>
      </c>
      <c r="K11591" t="s">
        <v>38479</v>
      </c>
      <c r="L11591" t="s">
        <v>77981</v>
      </c>
    </row>
    <row r="11592" spans="1:12" x14ac:dyDescent="0.15">
      <c r="A11592" t="s">
        <v>12</v>
      </c>
      <c r="B11592">
        <v>3273278</v>
      </c>
      <c r="C11592">
        <v>3273298</v>
      </c>
      <c r="D11592" t="s">
        <v>38470</v>
      </c>
      <c r="E11592" t="s">
        <v>90</v>
      </c>
      <c r="F11592" t="s">
        <v>15</v>
      </c>
      <c r="G11592" t="s">
        <v>16</v>
      </c>
      <c r="H11592">
        <v>97</v>
      </c>
      <c r="I11592" t="s">
        <v>38480</v>
      </c>
      <c r="J11592" t="s">
        <v>38481</v>
      </c>
      <c r="K11592" t="s">
        <v>38482</v>
      </c>
      <c r="L11592" t="s">
        <v>78010</v>
      </c>
    </row>
    <row r="11593" spans="1:12" x14ac:dyDescent="0.15">
      <c r="A11593" t="s">
        <v>12</v>
      </c>
      <c r="B11593">
        <v>3274262</v>
      </c>
      <c r="C11593">
        <v>3274282</v>
      </c>
      <c r="D11593" t="s">
        <v>38483</v>
      </c>
      <c r="E11593" t="s">
        <v>90</v>
      </c>
      <c r="F11593" t="s">
        <v>15</v>
      </c>
      <c r="G11593" t="s">
        <v>23</v>
      </c>
      <c r="H11593">
        <v>17</v>
      </c>
      <c r="I11593" t="s">
        <v>38484</v>
      </c>
      <c r="J11593" t="s">
        <v>38485</v>
      </c>
      <c r="K11593" t="s">
        <v>38486</v>
      </c>
      <c r="L11593" t="s">
        <v>77944</v>
      </c>
    </row>
    <row r="11594" spans="1:12" x14ac:dyDescent="0.15">
      <c r="A11594" t="s">
        <v>12</v>
      </c>
      <c r="B11594">
        <v>3274282</v>
      </c>
      <c r="C11594">
        <v>3274302</v>
      </c>
      <c r="D11594" t="s">
        <v>38483</v>
      </c>
      <c r="E11594" t="s">
        <v>90</v>
      </c>
      <c r="F11594" t="s">
        <v>15</v>
      </c>
      <c r="G11594" t="s">
        <v>36</v>
      </c>
      <c r="H11594">
        <v>37</v>
      </c>
      <c r="I11594" t="s">
        <v>38487</v>
      </c>
      <c r="J11594" t="s">
        <v>38488</v>
      </c>
      <c r="K11594" t="s">
        <v>38489</v>
      </c>
      <c r="L11594" t="s">
        <v>77906</v>
      </c>
    </row>
    <row r="11595" spans="1:12" x14ac:dyDescent="0.15">
      <c r="A11595" t="s">
        <v>12</v>
      </c>
      <c r="B11595">
        <v>3274348</v>
      </c>
      <c r="C11595">
        <v>3274368</v>
      </c>
      <c r="D11595" t="s">
        <v>38483</v>
      </c>
      <c r="E11595" t="s">
        <v>90</v>
      </c>
      <c r="F11595" t="s">
        <v>15</v>
      </c>
      <c r="G11595" t="s">
        <v>16</v>
      </c>
      <c r="H11595">
        <v>103</v>
      </c>
      <c r="I11595" t="s">
        <v>38490</v>
      </c>
      <c r="J11595" t="s">
        <v>38491</v>
      </c>
      <c r="K11595" t="s">
        <v>38492</v>
      </c>
      <c r="L11595" t="s">
        <v>77937</v>
      </c>
    </row>
    <row r="11596" spans="1:12" x14ac:dyDescent="0.15">
      <c r="A11596" t="s">
        <v>12</v>
      </c>
      <c r="B11596">
        <v>3274374</v>
      </c>
      <c r="C11596">
        <v>3274394</v>
      </c>
      <c r="D11596" t="s">
        <v>38483</v>
      </c>
      <c r="E11596" t="s">
        <v>90</v>
      </c>
      <c r="F11596" t="s">
        <v>15</v>
      </c>
      <c r="G11596" t="s">
        <v>36</v>
      </c>
      <c r="H11596">
        <v>129</v>
      </c>
      <c r="I11596" t="s">
        <v>38493</v>
      </c>
      <c r="J11596" t="s">
        <v>38494</v>
      </c>
      <c r="K11596" t="s">
        <v>38495</v>
      </c>
      <c r="L11596" t="s">
        <v>77988</v>
      </c>
    </row>
    <row r="11597" spans="1:12" x14ac:dyDescent="0.15">
      <c r="A11597" t="s">
        <v>12</v>
      </c>
      <c r="B11597">
        <v>3275088</v>
      </c>
      <c r="C11597">
        <v>3275108</v>
      </c>
      <c r="D11597" t="s">
        <v>38496</v>
      </c>
      <c r="E11597" t="s">
        <v>90</v>
      </c>
      <c r="F11597" t="s">
        <v>15</v>
      </c>
      <c r="G11597" t="s">
        <v>23</v>
      </c>
      <c r="H11597">
        <v>41</v>
      </c>
      <c r="I11597" t="s">
        <v>38497</v>
      </c>
      <c r="J11597" t="s">
        <v>38498</v>
      </c>
      <c r="K11597" t="s">
        <v>38499</v>
      </c>
      <c r="L11597" t="s">
        <v>78014</v>
      </c>
    </row>
    <row r="11598" spans="1:12" x14ac:dyDescent="0.15">
      <c r="A11598" t="s">
        <v>12</v>
      </c>
      <c r="B11598">
        <v>3275117</v>
      </c>
      <c r="C11598">
        <v>3275137</v>
      </c>
      <c r="D11598" t="s">
        <v>38496</v>
      </c>
      <c r="E11598" t="s">
        <v>90</v>
      </c>
      <c r="F11598" t="s">
        <v>15</v>
      </c>
      <c r="G11598" t="s">
        <v>16</v>
      </c>
      <c r="H11598">
        <v>70</v>
      </c>
      <c r="I11598" t="s">
        <v>38500</v>
      </c>
      <c r="J11598" t="s">
        <v>38501</v>
      </c>
      <c r="K11598" t="s">
        <v>38502</v>
      </c>
      <c r="L11598" t="s">
        <v>77919</v>
      </c>
    </row>
    <row r="11599" spans="1:12" x14ac:dyDescent="0.15">
      <c r="A11599" t="s">
        <v>12</v>
      </c>
      <c r="B11599">
        <v>3275156</v>
      </c>
      <c r="C11599">
        <v>3275176</v>
      </c>
      <c r="D11599" t="s">
        <v>38496</v>
      </c>
      <c r="E11599" t="s">
        <v>90</v>
      </c>
      <c r="F11599" t="s">
        <v>15</v>
      </c>
      <c r="G11599" t="s">
        <v>16</v>
      </c>
      <c r="H11599">
        <v>109</v>
      </c>
      <c r="I11599" t="s">
        <v>38503</v>
      </c>
      <c r="J11599" t="s">
        <v>38504</v>
      </c>
      <c r="K11599" t="s">
        <v>38505</v>
      </c>
      <c r="L11599" t="s">
        <v>77947</v>
      </c>
    </row>
    <row r="11600" spans="1:12" x14ac:dyDescent="0.15">
      <c r="A11600" t="s">
        <v>12</v>
      </c>
      <c r="B11600">
        <v>3275176</v>
      </c>
      <c r="C11600">
        <v>3275196</v>
      </c>
      <c r="D11600" t="s">
        <v>38496</v>
      </c>
      <c r="E11600" t="s">
        <v>90</v>
      </c>
      <c r="F11600" t="s">
        <v>15</v>
      </c>
      <c r="G11600" t="s">
        <v>16</v>
      </c>
      <c r="H11600">
        <v>129</v>
      </c>
      <c r="I11600" t="s">
        <v>38506</v>
      </c>
      <c r="J11600" t="s">
        <v>38507</v>
      </c>
      <c r="K11600" t="s">
        <v>38508</v>
      </c>
      <c r="L11600" t="s">
        <v>77988</v>
      </c>
    </row>
    <row r="11601" spans="1:12" x14ac:dyDescent="0.15">
      <c r="A11601" t="s">
        <v>12</v>
      </c>
      <c r="B11601">
        <v>3276283</v>
      </c>
      <c r="C11601">
        <v>3276303</v>
      </c>
      <c r="D11601" t="s">
        <v>38509</v>
      </c>
      <c r="E11601" t="s">
        <v>90</v>
      </c>
      <c r="F11601" t="s">
        <v>15</v>
      </c>
      <c r="G11601" t="s">
        <v>16</v>
      </c>
      <c r="H11601">
        <v>40</v>
      </c>
      <c r="I11601" t="s">
        <v>38510</v>
      </c>
      <c r="J11601" t="s">
        <v>38511</v>
      </c>
      <c r="K11601" t="s">
        <v>38512</v>
      </c>
      <c r="L11601" t="s">
        <v>77952</v>
      </c>
    </row>
    <row r="11602" spans="1:12" x14ac:dyDescent="0.15">
      <c r="A11602" t="s">
        <v>12</v>
      </c>
      <c r="B11602">
        <v>3276304</v>
      </c>
      <c r="C11602">
        <v>3276324</v>
      </c>
      <c r="D11602" t="s">
        <v>38509</v>
      </c>
      <c r="E11602" t="s">
        <v>90</v>
      </c>
      <c r="F11602" t="s">
        <v>15</v>
      </c>
      <c r="G11602" t="s">
        <v>36</v>
      </c>
      <c r="H11602">
        <v>61</v>
      </c>
      <c r="I11602" t="s">
        <v>38513</v>
      </c>
      <c r="J11602" t="s">
        <v>38514</v>
      </c>
      <c r="K11602" t="s">
        <v>38515</v>
      </c>
      <c r="L11602" t="s">
        <v>77979</v>
      </c>
    </row>
    <row r="11603" spans="1:12" x14ac:dyDescent="0.15">
      <c r="A11603" t="s">
        <v>12</v>
      </c>
      <c r="B11603">
        <v>3276337</v>
      </c>
      <c r="C11603">
        <v>3276357</v>
      </c>
      <c r="D11603" t="s">
        <v>38509</v>
      </c>
      <c r="E11603" t="s">
        <v>90</v>
      </c>
      <c r="F11603" t="s">
        <v>15</v>
      </c>
      <c r="G11603" t="s">
        <v>16</v>
      </c>
      <c r="H11603">
        <v>94</v>
      </c>
      <c r="I11603" t="s">
        <v>38516</v>
      </c>
      <c r="J11603" t="s">
        <v>38517</v>
      </c>
      <c r="K11603" t="s">
        <v>38518</v>
      </c>
      <c r="L11603" t="s">
        <v>77927</v>
      </c>
    </row>
    <row r="11604" spans="1:12" x14ac:dyDescent="0.15">
      <c r="A11604" t="s">
        <v>12</v>
      </c>
      <c r="B11604">
        <v>3276366</v>
      </c>
      <c r="C11604">
        <v>3276386</v>
      </c>
      <c r="D11604" t="s">
        <v>38509</v>
      </c>
      <c r="E11604" t="s">
        <v>90</v>
      </c>
      <c r="F11604" t="s">
        <v>15</v>
      </c>
      <c r="G11604" t="s">
        <v>16</v>
      </c>
      <c r="H11604">
        <v>123</v>
      </c>
      <c r="I11604" t="s">
        <v>38519</v>
      </c>
      <c r="J11604" t="s">
        <v>38520</v>
      </c>
      <c r="K11604" t="s">
        <v>38521</v>
      </c>
      <c r="L11604" t="s">
        <v>78061</v>
      </c>
    </row>
    <row r="11605" spans="1:12" x14ac:dyDescent="0.15">
      <c r="A11605" t="s">
        <v>12</v>
      </c>
      <c r="B11605">
        <v>3277649</v>
      </c>
      <c r="C11605">
        <v>3277669</v>
      </c>
      <c r="D11605" t="s">
        <v>38522</v>
      </c>
      <c r="E11605" t="s">
        <v>90</v>
      </c>
      <c r="F11605" t="s">
        <v>15</v>
      </c>
      <c r="G11605" t="s">
        <v>36</v>
      </c>
      <c r="H11605">
        <v>0</v>
      </c>
      <c r="I11605" t="s">
        <v>38523</v>
      </c>
      <c r="J11605" t="s">
        <v>38524</v>
      </c>
      <c r="K11605" t="s">
        <v>38525</v>
      </c>
      <c r="L11605" t="s">
        <v>77980</v>
      </c>
    </row>
    <row r="11606" spans="1:12" x14ac:dyDescent="0.15">
      <c r="A11606" t="s">
        <v>12</v>
      </c>
      <c r="B11606">
        <v>3277677</v>
      </c>
      <c r="C11606">
        <v>3277697</v>
      </c>
      <c r="D11606" t="s">
        <v>38522</v>
      </c>
      <c r="E11606" t="s">
        <v>90</v>
      </c>
      <c r="F11606" t="s">
        <v>15</v>
      </c>
      <c r="G11606" t="s">
        <v>23</v>
      </c>
      <c r="H11606">
        <v>28</v>
      </c>
      <c r="I11606" t="s">
        <v>38526</v>
      </c>
      <c r="J11606" t="s">
        <v>38527</v>
      </c>
      <c r="K11606" t="s">
        <v>38528</v>
      </c>
      <c r="L11606" t="s">
        <v>77956</v>
      </c>
    </row>
    <row r="11607" spans="1:12" x14ac:dyDescent="0.15">
      <c r="A11607" t="s">
        <v>12</v>
      </c>
      <c r="B11607">
        <v>3277699</v>
      </c>
      <c r="C11607">
        <v>3277719</v>
      </c>
      <c r="D11607" t="s">
        <v>38522</v>
      </c>
      <c r="E11607" t="s">
        <v>90</v>
      </c>
      <c r="F11607" t="s">
        <v>15</v>
      </c>
      <c r="G11607" t="s">
        <v>32</v>
      </c>
      <c r="H11607">
        <v>50</v>
      </c>
      <c r="I11607" t="s">
        <v>38529</v>
      </c>
      <c r="J11607" t="s">
        <v>38530</v>
      </c>
      <c r="K11607" t="s">
        <v>38531</v>
      </c>
      <c r="L11607" t="s">
        <v>77925</v>
      </c>
    </row>
    <row r="11608" spans="1:12" x14ac:dyDescent="0.15">
      <c r="A11608" t="s">
        <v>12</v>
      </c>
      <c r="B11608">
        <v>3277727</v>
      </c>
      <c r="C11608">
        <v>3277747</v>
      </c>
      <c r="D11608" t="s">
        <v>38522</v>
      </c>
      <c r="E11608" t="s">
        <v>90</v>
      </c>
      <c r="F11608" t="s">
        <v>15</v>
      </c>
      <c r="G11608" t="s">
        <v>16</v>
      </c>
      <c r="H11608">
        <v>78</v>
      </c>
      <c r="I11608" t="s">
        <v>38532</v>
      </c>
      <c r="J11608" t="s">
        <v>38533</v>
      </c>
      <c r="K11608" t="s">
        <v>38534</v>
      </c>
      <c r="L11608" t="s">
        <v>78000</v>
      </c>
    </row>
    <row r="11609" spans="1:12" x14ac:dyDescent="0.15">
      <c r="A11609" t="s">
        <v>12</v>
      </c>
      <c r="B11609">
        <v>3280333</v>
      </c>
      <c r="C11609">
        <v>3280353</v>
      </c>
      <c r="D11609" t="s">
        <v>38535</v>
      </c>
      <c r="E11609" t="s">
        <v>90</v>
      </c>
      <c r="F11609" t="s">
        <v>76</v>
      </c>
      <c r="G11609" t="s">
        <v>32</v>
      </c>
      <c r="H11609">
        <v>1</v>
      </c>
      <c r="I11609" t="s">
        <v>38536</v>
      </c>
      <c r="J11609" t="s">
        <v>38537</v>
      </c>
      <c r="K11609" t="s">
        <v>38538</v>
      </c>
      <c r="L11609" t="s">
        <v>77917</v>
      </c>
    </row>
    <row r="11610" spans="1:12" x14ac:dyDescent="0.15">
      <c r="A11610" t="s">
        <v>12</v>
      </c>
      <c r="B11610">
        <v>3280309</v>
      </c>
      <c r="C11610">
        <v>3280329</v>
      </c>
      <c r="D11610" t="s">
        <v>38535</v>
      </c>
      <c r="E11610" t="s">
        <v>90</v>
      </c>
      <c r="F11610" t="s">
        <v>76</v>
      </c>
      <c r="G11610" t="s">
        <v>16</v>
      </c>
      <c r="H11610">
        <v>25</v>
      </c>
      <c r="I11610" t="s">
        <v>38539</v>
      </c>
      <c r="J11610" t="s">
        <v>38540</v>
      </c>
      <c r="K11610" t="s">
        <v>38541</v>
      </c>
      <c r="L11610" t="s">
        <v>78012</v>
      </c>
    </row>
    <row r="11611" spans="1:12" x14ac:dyDescent="0.15">
      <c r="A11611" t="s">
        <v>12</v>
      </c>
      <c r="B11611">
        <v>3280289</v>
      </c>
      <c r="C11611">
        <v>3280309</v>
      </c>
      <c r="D11611" t="s">
        <v>38535</v>
      </c>
      <c r="E11611" t="s">
        <v>90</v>
      </c>
      <c r="F11611" t="s">
        <v>76</v>
      </c>
      <c r="G11611" t="s">
        <v>16</v>
      </c>
      <c r="H11611">
        <v>45</v>
      </c>
      <c r="I11611" t="s">
        <v>38542</v>
      </c>
      <c r="J11611" t="s">
        <v>38543</v>
      </c>
      <c r="K11611" t="s">
        <v>38544</v>
      </c>
      <c r="L11611" t="s">
        <v>77967</v>
      </c>
    </row>
    <row r="11612" spans="1:12" x14ac:dyDescent="0.15">
      <c r="A11612" t="s">
        <v>12</v>
      </c>
      <c r="B11612">
        <v>3280207</v>
      </c>
      <c r="C11612">
        <v>3280227</v>
      </c>
      <c r="D11612" t="s">
        <v>38535</v>
      </c>
      <c r="E11612" t="s">
        <v>90</v>
      </c>
      <c r="F11612" t="s">
        <v>76</v>
      </c>
      <c r="G11612" t="s">
        <v>16</v>
      </c>
      <c r="H11612">
        <v>127</v>
      </c>
      <c r="I11612" t="s">
        <v>38545</v>
      </c>
      <c r="J11612" t="s">
        <v>38546</v>
      </c>
      <c r="K11612" t="s">
        <v>38547</v>
      </c>
      <c r="L11612" t="s">
        <v>78026</v>
      </c>
    </row>
    <row r="11613" spans="1:12" x14ac:dyDescent="0.15">
      <c r="A11613" t="s">
        <v>12</v>
      </c>
      <c r="B11613">
        <v>3281614</v>
      </c>
      <c r="C11613">
        <v>3281634</v>
      </c>
      <c r="D11613" t="s">
        <v>38548</v>
      </c>
      <c r="E11613" t="s">
        <v>90</v>
      </c>
      <c r="F11613" t="s">
        <v>76</v>
      </c>
      <c r="G11613" t="s">
        <v>36</v>
      </c>
      <c r="H11613">
        <v>10</v>
      </c>
      <c r="I11613" t="s">
        <v>38549</v>
      </c>
      <c r="J11613" t="s">
        <v>38550</v>
      </c>
      <c r="K11613" t="s">
        <v>38551</v>
      </c>
      <c r="L11613" t="s">
        <v>78001</v>
      </c>
    </row>
    <row r="11614" spans="1:12" x14ac:dyDescent="0.15">
      <c r="A11614" t="s">
        <v>12</v>
      </c>
      <c r="B11614">
        <v>3281593</v>
      </c>
      <c r="C11614">
        <v>3281613</v>
      </c>
      <c r="D11614" t="s">
        <v>38548</v>
      </c>
      <c r="E11614" t="s">
        <v>90</v>
      </c>
      <c r="F11614" t="s">
        <v>76</v>
      </c>
      <c r="G11614" t="s">
        <v>16</v>
      </c>
      <c r="H11614">
        <v>31</v>
      </c>
      <c r="I11614" t="s">
        <v>38552</v>
      </c>
      <c r="J11614" t="s">
        <v>38553</v>
      </c>
      <c r="K11614" t="s">
        <v>38554</v>
      </c>
      <c r="L11614" t="s">
        <v>77910</v>
      </c>
    </row>
    <row r="11615" spans="1:12" x14ac:dyDescent="0.15">
      <c r="A11615" t="s">
        <v>12</v>
      </c>
      <c r="B11615">
        <v>3281551</v>
      </c>
      <c r="C11615">
        <v>3281571</v>
      </c>
      <c r="D11615" t="s">
        <v>38548</v>
      </c>
      <c r="E11615" t="s">
        <v>90</v>
      </c>
      <c r="F11615" t="s">
        <v>76</v>
      </c>
      <c r="G11615" t="s">
        <v>36</v>
      </c>
      <c r="H11615">
        <v>73</v>
      </c>
      <c r="I11615" t="s">
        <v>38555</v>
      </c>
      <c r="J11615" t="s">
        <v>38556</v>
      </c>
      <c r="K11615" t="s">
        <v>38557</v>
      </c>
      <c r="L11615" t="s">
        <v>77926</v>
      </c>
    </row>
    <row r="11616" spans="1:12" x14ac:dyDescent="0.15">
      <c r="A11616" t="s">
        <v>12</v>
      </c>
      <c r="B11616">
        <v>3281509</v>
      </c>
      <c r="C11616">
        <v>3281529</v>
      </c>
      <c r="D11616" t="s">
        <v>38548</v>
      </c>
      <c r="E11616" t="s">
        <v>90</v>
      </c>
      <c r="F11616" t="s">
        <v>76</v>
      </c>
      <c r="G11616" t="s">
        <v>16</v>
      </c>
      <c r="H11616">
        <v>115</v>
      </c>
      <c r="I11616" t="s">
        <v>38558</v>
      </c>
      <c r="J11616" t="s">
        <v>38559</v>
      </c>
      <c r="K11616" t="s">
        <v>38560</v>
      </c>
      <c r="L11616" t="s">
        <v>78020</v>
      </c>
    </row>
    <row r="11617" spans="1:12" x14ac:dyDescent="0.15">
      <c r="A11617" t="s">
        <v>12</v>
      </c>
      <c r="B11617">
        <v>3283460</v>
      </c>
      <c r="C11617">
        <v>3283480</v>
      </c>
      <c r="D11617" t="s">
        <v>38561</v>
      </c>
      <c r="E11617" t="s">
        <v>90</v>
      </c>
      <c r="F11617" t="s">
        <v>76</v>
      </c>
      <c r="G11617" t="s">
        <v>16</v>
      </c>
      <c r="H11617">
        <v>7</v>
      </c>
      <c r="I11617" t="s">
        <v>38562</v>
      </c>
      <c r="J11617" t="s">
        <v>38563</v>
      </c>
      <c r="K11617" t="s">
        <v>38564</v>
      </c>
      <c r="L11617" t="s">
        <v>77909</v>
      </c>
    </row>
    <row r="11618" spans="1:12" x14ac:dyDescent="0.15">
      <c r="A11618" t="s">
        <v>12</v>
      </c>
      <c r="B11618">
        <v>3283431</v>
      </c>
      <c r="C11618">
        <v>3283451</v>
      </c>
      <c r="D11618" t="s">
        <v>38561</v>
      </c>
      <c r="E11618" t="s">
        <v>90</v>
      </c>
      <c r="F11618" t="s">
        <v>76</v>
      </c>
      <c r="G11618" t="s">
        <v>36</v>
      </c>
      <c r="H11618">
        <v>36</v>
      </c>
      <c r="I11618" t="s">
        <v>38565</v>
      </c>
      <c r="J11618" t="s">
        <v>38566</v>
      </c>
      <c r="K11618" t="s">
        <v>38567</v>
      </c>
      <c r="L11618" t="s">
        <v>78003</v>
      </c>
    </row>
    <row r="11619" spans="1:12" x14ac:dyDescent="0.15">
      <c r="A11619" t="s">
        <v>12</v>
      </c>
      <c r="B11619">
        <v>3283402</v>
      </c>
      <c r="C11619">
        <v>3283422</v>
      </c>
      <c r="D11619" t="s">
        <v>38561</v>
      </c>
      <c r="E11619" t="s">
        <v>90</v>
      </c>
      <c r="F11619" t="s">
        <v>76</v>
      </c>
      <c r="G11619" t="s">
        <v>16</v>
      </c>
      <c r="H11619">
        <v>65</v>
      </c>
      <c r="I11619" t="s">
        <v>38568</v>
      </c>
      <c r="J11619" t="s">
        <v>38569</v>
      </c>
      <c r="K11619" t="s">
        <v>38570</v>
      </c>
      <c r="L11619" t="s">
        <v>78042</v>
      </c>
    </row>
    <row r="11620" spans="1:12" x14ac:dyDescent="0.15">
      <c r="A11620" t="s">
        <v>12</v>
      </c>
      <c r="B11620">
        <v>3283369</v>
      </c>
      <c r="C11620">
        <v>3283389</v>
      </c>
      <c r="D11620" t="s">
        <v>38561</v>
      </c>
      <c r="E11620" t="s">
        <v>90</v>
      </c>
      <c r="F11620" t="s">
        <v>76</v>
      </c>
      <c r="G11620" t="s">
        <v>23</v>
      </c>
      <c r="H11620">
        <v>98</v>
      </c>
      <c r="I11620" t="s">
        <v>38571</v>
      </c>
      <c r="J11620" t="s">
        <v>38572</v>
      </c>
      <c r="K11620" t="s">
        <v>38573</v>
      </c>
      <c r="L11620" t="s">
        <v>78048</v>
      </c>
    </row>
    <row r="11621" spans="1:12" x14ac:dyDescent="0.15">
      <c r="A11621" t="s">
        <v>12</v>
      </c>
      <c r="B11621">
        <v>3283773</v>
      </c>
      <c r="C11621">
        <v>3283793</v>
      </c>
      <c r="D11621" t="s">
        <v>38574</v>
      </c>
      <c r="E11621" t="s">
        <v>90</v>
      </c>
      <c r="F11621" t="s">
        <v>76</v>
      </c>
      <c r="G11621" t="s">
        <v>32</v>
      </c>
      <c r="H11621">
        <v>1</v>
      </c>
      <c r="I11621" t="s">
        <v>38575</v>
      </c>
      <c r="J11621" t="s">
        <v>38576</v>
      </c>
      <c r="K11621" t="s">
        <v>38577</v>
      </c>
      <c r="L11621" t="s">
        <v>77917</v>
      </c>
    </row>
    <row r="11622" spans="1:12" x14ac:dyDescent="0.15">
      <c r="A11622" t="s">
        <v>12</v>
      </c>
      <c r="B11622">
        <v>3283751</v>
      </c>
      <c r="C11622">
        <v>3283771</v>
      </c>
      <c r="D11622" t="s">
        <v>38574</v>
      </c>
      <c r="E11622" t="s">
        <v>90</v>
      </c>
      <c r="F11622" t="s">
        <v>76</v>
      </c>
      <c r="G11622" t="s">
        <v>36</v>
      </c>
      <c r="H11622">
        <v>23</v>
      </c>
      <c r="I11622" t="s">
        <v>38578</v>
      </c>
      <c r="J11622" t="s">
        <v>38579</v>
      </c>
      <c r="K11622" t="s">
        <v>38580</v>
      </c>
      <c r="L11622" t="s">
        <v>77975</v>
      </c>
    </row>
    <row r="11623" spans="1:12" x14ac:dyDescent="0.15">
      <c r="A11623" t="s">
        <v>12</v>
      </c>
      <c r="B11623">
        <v>3283726</v>
      </c>
      <c r="C11623">
        <v>3283746</v>
      </c>
      <c r="D11623" t="s">
        <v>38574</v>
      </c>
      <c r="E11623" t="s">
        <v>90</v>
      </c>
      <c r="F11623" t="s">
        <v>76</v>
      </c>
      <c r="G11623" t="s">
        <v>16</v>
      </c>
      <c r="H11623">
        <v>48</v>
      </c>
      <c r="I11623" t="s">
        <v>38581</v>
      </c>
      <c r="J11623" t="s">
        <v>38582</v>
      </c>
      <c r="K11623" t="s">
        <v>38583</v>
      </c>
      <c r="L11623" t="s">
        <v>78018</v>
      </c>
    </row>
    <row r="11624" spans="1:12" x14ac:dyDescent="0.15">
      <c r="A11624" t="s">
        <v>12</v>
      </c>
      <c r="B11624">
        <v>3283706</v>
      </c>
      <c r="C11624">
        <v>3283726</v>
      </c>
      <c r="D11624" t="s">
        <v>38574</v>
      </c>
      <c r="E11624" t="s">
        <v>90</v>
      </c>
      <c r="F11624" t="s">
        <v>76</v>
      </c>
      <c r="G11624" t="s">
        <v>32</v>
      </c>
      <c r="H11624">
        <v>68</v>
      </c>
      <c r="I11624" t="s">
        <v>38584</v>
      </c>
      <c r="J11624" t="s">
        <v>38585</v>
      </c>
      <c r="K11624" t="s">
        <v>38586</v>
      </c>
      <c r="L11624" t="s">
        <v>77962</v>
      </c>
    </row>
    <row r="11625" spans="1:12" x14ac:dyDescent="0.15">
      <c r="A11625" t="s">
        <v>12</v>
      </c>
      <c r="B11625">
        <v>3285151</v>
      </c>
      <c r="C11625">
        <v>3285171</v>
      </c>
      <c r="D11625" t="s">
        <v>38587</v>
      </c>
      <c r="E11625" t="s">
        <v>90</v>
      </c>
      <c r="F11625" t="s">
        <v>76</v>
      </c>
      <c r="G11625" t="s">
        <v>32</v>
      </c>
      <c r="H11625">
        <v>1</v>
      </c>
      <c r="I11625" t="s">
        <v>38588</v>
      </c>
      <c r="J11625" t="s">
        <v>38589</v>
      </c>
      <c r="K11625" t="s">
        <v>38590</v>
      </c>
      <c r="L11625" t="s">
        <v>77917</v>
      </c>
    </row>
    <row r="11626" spans="1:12" x14ac:dyDescent="0.15">
      <c r="A11626" t="s">
        <v>12</v>
      </c>
      <c r="B11626">
        <v>3285127</v>
      </c>
      <c r="C11626">
        <v>3285147</v>
      </c>
      <c r="D11626" t="s">
        <v>38587</v>
      </c>
      <c r="E11626" t="s">
        <v>90</v>
      </c>
      <c r="F11626" t="s">
        <v>76</v>
      </c>
      <c r="G11626" t="s">
        <v>23</v>
      </c>
      <c r="H11626">
        <v>25</v>
      </c>
      <c r="I11626" t="s">
        <v>38591</v>
      </c>
      <c r="J11626" t="s">
        <v>38592</v>
      </c>
      <c r="K11626" t="s">
        <v>38593</v>
      </c>
      <c r="L11626" t="s">
        <v>78012</v>
      </c>
    </row>
    <row r="11627" spans="1:12" x14ac:dyDescent="0.15">
      <c r="A11627" t="s">
        <v>12</v>
      </c>
      <c r="B11627">
        <v>3285090</v>
      </c>
      <c r="C11627">
        <v>3285110</v>
      </c>
      <c r="D11627" t="s">
        <v>38587</v>
      </c>
      <c r="E11627" t="s">
        <v>90</v>
      </c>
      <c r="F11627" t="s">
        <v>76</v>
      </c>
      <c r="G11627" t="s">
        <v>23</v>
      </c>
      <c r="H11627">
        <v>62</v>
      </c>
      <c r="I11627" t="s">
        <v>38594</v>
      </c>
      <c r="J11627" t="s">
        <v>38595</v>
      </c>
      <c r="K11627" t="s">
        <v>38596</v>
      </c>
      <c r="L11627" t="s">
        <v>77949</v>
      </c>
    </row>
    <row r="11628" spans="1:12" x14ac:dyDescent="0.15">
      <c r="A11628" t="s">
        <v>12</v>
      </c>
      <c r="B11628">
        <v>3285055</v>
      </c>
      <c r="C11628">
        <v>3285075</v>
      </c>
      <c r="D11628" t="s">
        <v>38587</v>
      </c>
      <c r="E11628" t="s">
        <v>90</v>
      </c>
      <c r="F11628" t="s">
        <v>76</v>
      </c>
      <c r="G11628" t="s">
        <v>23</v>
      </c>
      <c r="H11628">
        <v>97</v>
      </c>
      <c r="I11628" t="s">
        <v>38597</v>
      </c>
      <c r="J11628" t="s">
        <v>38598</v>
      </c>
      <c r="K11628" t="s">
        <v>38599</v>
      </c>
      <c r="L11628" t="s">
        <v>78010</v>
      </c>
    </row>
    <row r="11629" spans="1:12" x14ac:dyDescent="0.15">
      <c r="A11629" t="s">
        <v>12</v>
      </c>
      <c r="B11629">
        <v>3285769</v>
      </c>
      <c r="C11629">
        <v>3285789</v>
      </c>
      <c r="D11629" t="s">
        <v>38600</v>
      </c>
      <c r="E11629" t="s">
        <v>90</v>
      </c>
      <c r="F11629" t="s">
        <v>76</v>
      </c>
      <c r="G11629" t="s">
        <v>32</v>
      </c>
      <c r="H11629">
        <v>1</v>
      </c>
      <c r="I11629" t="s">
        <v>38601</v>
      </c>
      <c r="J11629" t="s">
        <v>38602</v>
      </c>
      <c r="K11629" t="s">
        <v>38603</v>
      </c>
      <c r="L11629" t="s">
        <v>77917</v>
      </c>
    </row>
    <row r="11630" spans="1:12" x14ac:dyDescent="0.15">
      <c r="A11630" t="s">
        <v>12</v>
      </c>
      <c r="B11630">
        <v>3285748</v>
      </c>
      <c r="C11630">
        <v>3285768</v>
      </c>
      <c r="D11630" t="s">
        <v>38600</v>
      </c>
      <c r="E11630" t="s">
        <v>90</v>
      </c>
      <c r="F11630" t="s">
        <v>76</v>
      </c>
      <c r="G11630" t="s">
        <v>36</v>
      </c>
      <c r="H11630">
        <v>22</v>
      </c>
      <c r="I11630" t="s">
        <v>38604</v>
      </c>
      <c r="J11630" t="s">
        <v>38605</v>
      </c>
      <c r="K11630" t="s">
        <v>38606</v>
      </c>
      <c r="L11630" t="s">
        <v>77948</v>
      </c>
    </row>
    <row r="11631" spans="1:12" x14ac:dyDescent="0.15">
      <c r="A11631" t="s">
        <v>12</v>
      </c>
      <c r="B11631">
        <v>3285712</v>
      </c>
      <c r="C11631">
        <v>3285732</v>
      </c>
      <c r="D11631" t="s">
        <v>38600</v>
      </c>
      <c r="E11631" t="s">
        <v>90</v>
      </c>
      <c r="F11631" t="s">
        <v>76</v>
      </c>
      <c r="G11631" t="s">
        <v>32</v>
      </c>
      <c r="H11631">
        <v>58</v>
      </c>
      <c r="I11631" t="s">
        <v>38607</v>
      </c>
      <c r="J11631" t="s">
        <v>38608</v>
      </c>
      <c r="K11631" t="s">
        <v>38609</v>
      </c>
      <c r="L11631" t="s">
        <v>77911</v>
      </c>
    </row>
    <row r="11632" spans="1:12" x14ac:dyDescent="0.15">
      <c r="A11632" t="s">
        <v>12</v>
      </c>
      <c r="B11632">
        <v>3285676</v>
      </c>
      <c r="C11632">
        <v>3285696</v>
      </c>
      <c r="D11632" t="s">
        <v>38600</v>
      </c>
      <c r="E11632" t="s">
        <v>90</v>
      </c>
      <c r="F11632" t="s">
        <v>76</v>
      </c>
      <c r="G11632" t="s">
        <v>36</v>
      </c>
      <c r="H11632">
        <v>94</v>
      </c>
      <c r="I11632" t="s">
        <v>38610</v>
      </c>
      <c r="J11632" t="s">
        <v>38611</v>
      </c>
      <c r="K11632" t="s">
        <v>38612</v>
      </c>
      <c r="L11632" t="s">
        <v>77927</v>
      </c>
    </row>
    <row r="11633" spans="1:12" x14ac:dyDescent="0.15">
      <c r="A11633" t="s">
        <v>12</v>
      </c>
      <c r="B11633">
        <v>3285997</v>
      </c>
      <c r="C11633">
        <v>3286017</v>
      </c>
      <c r="D11633" t="s">
        <v>38613</v>
      </c>
      <c r="E11633" t="s">
        <v>38614</v>
      </c>
      <c r="F11633" t="s">
        <v>15</v>
      </c>
      <c r="G11633" t="s">
        <v>32</v>
      </c>
      <c r="H11633">
        <v>13</v>
      </c>
      <c r="I11633" t="s">
        <v>38615</v>
      </c>
      <c r="J11633" t="s">
        <v>38616</v>
      </c>
      <c r="K11633" t="s">
        <v>38617</v>
      </c>
      <c r="L11633" t="s">
        <v>77935</v>
      </c>
    </row>
    <row r="11634" spans="1:12" x14ac:dyDescent="0.15">
      <c r="A11634" t="s">
        <v>12</v>
      </c>
      <c r="B11634">
        <v>3286021</v>
      </c>
      <c r="C11634">
        <v>3286041</v>
      </c>
      <c r="D11634" t="s">
        <v>38613</v>
      </c>
      <c r="E11634" t="s">
        <v>38614</v>
      </c>
      <c r="F11634" t="s">
        <v>15</v>
      </c>
      <c r="G11634" t="s">
        <v>32</v>
      </c>
      <c r="H11634">
        <v>37</v>
      </c>
      <c r="I11634" t="s">
        <v>38618</v>
      </c>
      <c r="J11634" t="s">
        <v>38619</v>
      </c>
      <c r="K11634" t="s">
        <v>38620</v>
      </c>
      <c r="L11634" t="s">
        <v>77906</v>
      </c>
    </row>
    <row r="11635" spans="1:12" x14ac:dyDescent="0.15">
      <c r="A11635" t="s">
        <v>12</v>
      </c>
      <c r="B11635">
        <v>3286055</v>
      </c>
      <c r="C11635">
        <v>3286075</v>
      </c>
      <c r="D11635" t="s">
        <v>38613</v>
      </c>
      <c r="E11635" t="s">
        <v>38614</v>
      </c>
      <c r="F11635" t="s">
        <v>15</v>
      </c>
      <c r="G11635" t="s">
        <v>16</v>
      </c>
      <c r="H11635">
        <v>71</v>
      </c>
      <c r="I11635" t="s">
        <v>38621</v>
      </c>
      <c r="J11635" t="s">
        <v>38622</v>
      </c>
      <c r="K11635" t="s">
        <v>38623</v>
      </c>
      <c r="L11635" t="s">
        <v>77969</v>
      </c>
    </row>
    <row r="11636" spans="1:12" x14ac:dyDescent="0.15">
      <c r="A11636" t="s">
        <v>12</v>
      </c>
      <c r="B11636">
        <v>3286078</v>
      </c>
      <c r="C11636">
        <v>3286098</v>
      </c>
      <c r="D11636" t="s">
        <v>38613</v>
      </c>
      <c r="E11636" t="s">
        <v>38614</v>
      </c>
      <c r="F11636" t="s">
        <v>15</v>
      </c>
      <c r="G11636" t="s">
        <v>16</v>
      </c>
      <c r="H11636">
        <v>94</v>
      </c>
      <c r="I11636" t="s">
        <v>38624</v>
      </c>
      <c r="J11636" t="s">
        <v>38625</v>
      </c>
      <c r="K11636" t="s">
        <v>38626</v>
      </c>
      <c r="L11636" t="s">
        <v>77927</v>
      </c>
    </row>
    <row r="11637" spans="1:12" x14ac:dyDescent="0.15">
      <c r="A11637" t="s">
        <v>12</v>
      </c>
      <c r="B11637">
        <v>3287976</v>
      </c>
      <c r="C11637">
        <v>3287996</v>
      </c>
      <c r="D11637" t="s">
        <v>38627</v>
      </c>
      <c r="E11637" t="s">
        <v>90</v>
      </c>
      <c r="F11637" t="s">
        <v>76</v>
      </c>
      <c r="G11637" t="s">
        <v>36</v>
      </c>
      <c r="H11637">
        <v>0</v>
      </c>
      <c r="I11637" t="s">
        <v>38628</v>
      </c>
      <c r="J11637" t="s">
        <v>38629</v>
      </c>
      <c r="K11637" t="s">
        <v>38630</v>
      </c>
      <c r="L11637" t="s">
        <v>77980</v>
      </c>
    </row>
    <row r="11638" spans="1:12" x14ac:dyDescent="0.15">
      <c r="A11638" t="s">
        <v>12</v>
      </c>
      <c r="B11638">
        <v>3287956</v>
      </c>
      <c r="C11638">
        <v>3287976</v>
      </c>
      <c r="D11638" t="s">
        <v>38627</v>
      </c>
      <c r="E11638" t="s">
        <v>90</v>
      </c>
      <c r="F11638" t="s">
        <v>76</v>
      </c>
      <c r="G11638" t="s">
        <v>16</v>
      </c>
      <c r="H11638">
        <v>20</v>
      </c>
      <c r="I11638" t="s">
        <v>38631</v>
      </c>
      <c r="J11638" t="s">
        <v>38632</v>
      </c>
      <c r="K11638" t="s">
        <v>38633</v>
      </c>
      <c r="L11638" t="s">
        <v>77968</v>
      </c>
    </row>
    <row r="11639" spans="1:12" x14ac:dyDescent="0.15">
      <c r="A11639" t="s">
        <v>12</v>
      </c>
      <c r="B11639">
        <v>3287905</v>
      </c>
      <c r="C11639">
        <v>3287925</v>
      </c>
      <c r="D11639" t="s">
        <v>38627</v>
      </c>
      <c r="E11639" t="s">
        <v>90</v>
      </c>
      <c r="F11639" t="s">
        <v>76</v>
      </c>
      <c r="G11639" t="s">
        <v>23</v>
      </c>
      <c r="H11639">
        <v>71</v>
      </c>
      <c r="I11639" t="s">
        <v>38634</v>
      </c>
      <c r="J11639" t="s">
        <v>38635</v>
      </c>
      <c r="K11639" t="s">
        <v>38636</v>
      </c>
      <c r="L11639" t="s">
        <v>77969</v>
      </c>
    </row>
    <row r="11640" spans="1:12" x14ac:dyDescent="0.15">
      <c r="A11640" t="s">
        <v>12</v>
      </c>
      <c r="B11640">
        <v>3287870</v>
      </c>
      <c r="C11640">
        <v>3287890</v>
      </c>
      <c r="D11640" t="s">
        <v>38627</v>
      </c>
      <c r="E11640" t="s">
        <v>90</v>
      </c>
      <c r="F11640" t="s">
        <v>76</v>
      </c>
      <c r="G11640" t="s">
        <v>23</v>
      </c>
      <c r="H11640">
        <v>106</v>
      </c>
      <c r="I11640" t="s">
        <v>38637</v>
      </c>
      <c r="J11640" t="s">
        <v>38638</v>
      </c>
      <c r="K11640" t="s">
        <v>38639</v>
      </c>
      <c r="L11640" t="s">
        <v>77914</v>
      </c>
    </row>
    <row r="11641" spans="1:12" x14ac:dyDescent="0.15">
      <c r="A11641" t="s">
        <v>12</v>
      </c>
      <c r="B11641">
        <v>3289306</v>
      </c>
      <c r="C11641">
        <v>3289326</v>
      </c>
      <c r="D11641" t="s">
        <v>38640</v>
      </c>
      <c r="E11641" t="s">
        <v>90</v>
      </c>
      <c r="F11641" t="s">
        <v>76</v>
      </c>
      <c r="G11641" t="s">
        <v>32</v>
      </c>
      <c r="H11641">
        <v>1</v>
      </c>
      <c r="I11641" t="s">
        <v>38641</v>
      </c>
      <c r="J11641" t="s">
        <v>38642</v>
      </c>
      <c r="K11641" t="s">
        <v>38643</v>
      </c>
      <c r="L11641" t="s">
        <v>77917</v>
      </c>
    </row>
    <row r="11642" spans="1:12" x14ac:dyDescent="0.15">
      <c r="A11642" t="s">
        <v>12</v>
      </c>
      <c r="B11642">
        <v>3289286</v>
      </c>
      <c r="C11642">
        <v>3289306</v>
      </c>
      <c r="D11642" t="s">
        <v>38640</v>
      </c>
      <c r="E11642" t="s">
        <v>90</v>
      </c>
      <c r="F11642" t="s">
        <v>76</v>
      </c>
      <c r="G11642" t="s">
        <v>16</v>
      </c>
      <c r="H11642">
        <v>21</v>
      </c>
      <c r="I11642" t="s">
        <v>38644</v>
      </c>
      <c r="J11642" t="s">
        <v>38645</v>
      </c>
      <c r="K11642" t="s">
        <v>38646</v>
      </c>
      <c r="L11642" t="s">
        <v>78022</v>
      </c>
    </row>
    <row r="11643" spans="1:12" x14ac:dyDescent="0.15">
      <c r="A11643" t="s">
        <v>12</v>
      </c>
      <c r="B11643">
        <v>3289249</v>
      </c>
      <c r="C11643">
        <v>3289269</v>
      </c>
      <c r="D11643" t="s">
        <v>38640</v>
      </c>
      <c r="E11643" t="s">
        <v>90</v>
      </c>
      <c r="F11643" t="s">
        <v>76</v>
      </c>
      <c r="G11643" t="s">
        <v>23</v>
      </c>
      <c r="H11643">
        <v>58</v>
      </c>
      <c r="I11643" t="s">
        <v>38647</v>
      </c>
      <c r="J11643" t="s">
        <v>38648</v>
      </c>
      <c r="K11643" t="s">
        <v>38649</v>
      </c>
      <c r="L11643" t="s">
        <v>77911</v>
      </c>
    </row>
    <row r="11644" spans="1:12" x14ac:dyDescent="0.15">
      <c r="A11644" t="s">
        <v>12</v>
      </c>
      <c r="B11644">
        <v>3289227</v>
      </c>
      <c r="C11644">
        <v>3289247</v>
      </c>
      <c r="D11644" t="s">
        <v>38640</v>
      </c>
      <c r="E11644" t="s">
        <v>90</v>
      </c>
      <c r="F11644" t="s">
        <v>76</v>
      </c>
      <c r="G11644" t="s">
        <v>23</v>
      </c>
      <c r="H11644">
        <v>80</v>
      </c>
      <c r="I11644" t="s">
        <v>38650</v>
      </c>
      <c r="J11644" t="s">
        <v>38651</v>
      </c>
      <c r="K11644" t="s">
        <v>38652</v>
      </c>
      <c r="L11644" t="s">
        <v>77940</v>
      </c>
    </row>
    <row r="11645" spans="1:12" x14ac:dyDescent="0.15">
      <c r="A11645" t="s">
        <v>12</v>
      </c>
      <c r="B11645">
        <v>3290293</v>
      </c>
      <c r="C11645">
        <v>3290313</v>
      </c>
      <c r="D11645" t="s">
        <v>38653</v>
      </c>
      <c r="E11645" t="s">
        <v>90</v>
      </c>
      <c r="F11645" t="s">
        <v>76</v>
      </c>
      <c r="G11645" t="s">
        <v>23</v>
      </c>
      <c r="H11645">
        <v>11</v>
      </c>
      <c r="I11645" t="s">
        <v>38654</v>
      </c>
      <c r="J11645" t="s">
        <v>38655</v>
      </c>
      <c r="K11645" t="s">
        <v>38656</v>
      </c>
      <c r="L11645" t="s">
        <v>77974</v>
      </c>
    </row>
    <row r="11646" spans="1:12" x14ac:dyDescent="0.15">
      <c r="A11646" t="s">
        <v>12</v>
      </c>
      <c r="B11646">
        <v>3290269</v>
      </c>
      <c r="C11646">
        <v>3290289</v>
      </c>
      <c r="D11646" t="s">
        <v>38653</v>
      </c>
      <c r="E11646" t="s">
        <v>90</v>
      </c>
      <c r="F11646" t="s">
        <v>76</v>
      </c>
      <c r="G11646" t="s">
        <v>16</v>
      </c>
      <c r="H11646">
        <v>35</v>
      </c>
      <c r="I11646" t="s">
        <v>38657</v>
      </c>
      <c r="J11646" t="s">
        <v>38658</v>
      </c>
      <c r="K11646" t="s">
        <v>38659</v>
      </c>
      <c r="L11646" t="s">
        <v>77936</v>
      </c>
    </row>
    <row r="11647" spans="1:12" x14ac:dyDescent="0.15">
      <c r="A11647" t="s">
        <v>12</v>
      </c>
      <c r="B11647">
        <v>3290237</v>
      </c>
      <c r="C11647">
        <v>3290257</v>
      </c>
      <c r="D11647" t="s">
        <v>38653</v>
      </c>
      <c r="E11647" t="s">
        <v>90</v>
      </c>
      <c r="F11647" t="s">
        <v>76</v>
      </c>
      <c r="G11647" t="s">
        <v>16</v>
      </c>
      <c r="H11647">
        <v>67</v>
      </c>
      <c r="I11647" t="s">
        <v>38660</v>
      </c>
      <c r="J11647" t="s">
        <v>38661</v>
      </c>
      <c r="K11647" t="s">
        <v>38662</v>
      </c>
      <c r="L11647" t="s">
        <v>77981</v>
      </c>
    </row>
    <row r="11648" spans="1:12" x14ac:dyDescent="0.15">
      <c r="A11648" t="s">
        <v>12</v>
      </c>
      <c r="B11648">
        <v>3290189</v>
      </c>
      <c r="C11648">
        <v>3290209</v>
      </c>
      <c r="D11648" t="s">
        <v>38653</v>
      </c>
      <c r="E11648" t="s">
        <v>90</v>
      </c>
      <c r="F11648" t="s">
        <v>76</v>
      </c>
      <c r="G11648" t="s">
        <v>36</v>
      </c>
      <c r="H11648">
        <v>115</v>
      </c>
      <c r="I11648" t="s">
        <v>38663</v>
      </c>
      <c r="J11648" t="s">
        <v>38664</v>
      </c>
      <c r="K11648" t="s">
        <v>38665</v>
      </c>
      <c r="L11648" t="s">
        <v>78020</v>
      </c>
    </row>
    <row r="11649" spans="1:12" x14ac:dyDescent="0.15">
      <c r="A11649" t="s">
        <v>12</v>
      </c>
      <c r="B11649">
        <v>3290445</v>
      </c>
      <c r="C11649">
        <v>3290465</v>
      </c>
      <c r="D11649" t="s">
        <v>38666</v>
      </c>
      <c r="E11649" t="s">
        <v>90</v>
      </c>
      <c r="F11649" t="s">
        <v>15</v>
      </c>
      <c r="G11649" t="s">
        <v>32</v>
      </c>
      <c r="H11649">
        <v>7</v>
      </c>
      <c r="I11649" t="s">
        <v>38667</v>
      </c>
      <c r="J11649" t="s">
        <v>38668</v>
      </c>
      <c r="K11649" t="s">
        <v>38669</v>
      </c>
      <c r="L11649" t="s">
        <v>77909</v>
      </c>
    </row>
    <row r="11650" spans="1:12" x14ac:dyDescent="0.15">
      <c r="A11650" t="s">
        <v>12</v>
      </c>
      <c r="B11650">
        <v>3290473</v>
      </c>
      <c r="C11650">
        <v>3290493</v>
      </c>
      <c r="D11650" t="s">
        <v>38666</v>
      </c>
      <c r="E11650" t="s">
        <v>90</v>
      </c>
      <c r="F11650" t="s">
        <v>15</v>
      </c>
      <c r="G11650" t="s">
        <v>23</v>
      </c>
      <c r="H11650">
        <v>35</v>
      </c>
      <c r="I11650" t="s">
        <v>38670</v>
      </c>
      <c r="J11650" t="s">
        <v>38671</v>
      </c>
      <c r="K11650" t="s">
        <v>38672</v>
      </c>
      <c r="L11650" t="s">
        <v>77936</v>
      </c>
    </row>
    <row r="11651" spans="1:12" x14ac:dyDescent="0.15">
      <c r="A11651" t="s">
        <v>12</v>
      </c>
      <c r="B11651">
        <v>3290554</v>
      </c>
      <c r="C11651">
        <v>3290574</v>
      </c>
      <c r="D11651" t="s">
        <v>38666</v>
      </c>
      <c r="E11651" t="s">
        <v>90</v>
      </c>
      <c r="F11651" t="s">
        <v>15</v>
      </c>
      <c r="G11651" t="s">
        <v>16</v>
      </c>
      <c r="H11651">
        <v>116</v>
      </c>
      <c r="I11651" t="s">
        <v>38673</v>
      </c>
      <c r="J11651" t="s">
        <v>38674</v>
      </c>
      <c r="K11651" t="s">
        <v>38675</v>
      </c>
      <c r="L11651" t="s">
        <v>77976</v>
      </c>
    </row>
    <row r="11652" spans="1:12" x14ac:dyDescent="0.15">
      <c r="A11652" t="s">
        <v>12</v>
      </c>
      <c r="B11652">
        <v>3290596</v>
      </c>
      <c r="C11652">
        <v>3290616</v>
      </c>
      <c r="D11652" t="s">
        <v>38666</v>
      </c>
      <c r="E11652" t="s">
        <v>90</v>
      </c>
      <c r="F11652" t="s">
        <v>15</v>
      </c>
      <c r="G11652" t="s">
        <v>16</v>
      </c>
      <c r="H11652">
        <v>158</v>
      </c>
      <c r="I11652" t="s">
        <v>38676</v>
      </c>
      <c r="J11652" t="s">
        <v>38677</v>
      </c>
      <c r="K11652" t="s">
        <v>38678</v>
      </c>
      <c r="L11652" t="s">
        <v>78070</v>
      </c>
    </row>
    <row r="11653" spans="1:12" x14ac:dyDescent="0.15">
      <c r="A11653" t="s">
        <v>12</v>
      </c>
      <c r="B11653">
        <v>3291624</v>
      </c>
      <c r="C11653">
        <v>3291644</v>
      </c>
      <c r="D11653" t="s">
        <v>38679</v>
      </c>
      <c r="E11653" t="s">
        <v>90</v>
      </c>
      <c r="F11653" t="s">
        <v>15</v>
      </c>
      <c r="G11653" t="s">
        <v>16</v>
      </c>
      <c r="H11653">
        <v>11</v>
      </c>
      <c r="I11653" t="s">
        <v>38680</v>
      </c>
      <c r="J11653" t="s">
        <v>38681</v>
      </c>
      <c r="K11653" t="s">
        <v>38682</v>
      </c>
      <c r="L11653" t="s">
        <v>77974</v>
      </c>
    </row>
    <row r="11654" spans="1:12" x14ac:dyDescent="0.15">
      <c r="A11654" t="s">
        <v>12</v>
      </c>
      <c r="B11654">
        <v>3291653</v>
      </c>
      <c r="C11654">
        <v>3291673</v>
      </c>
      <c r="D11654" t="s">
        <v>38679</v>
      </c>
      <c r="E11654" t="s">
        <v>90</v>
      </c>
      <c r="F11654" t="s">
        <v>15</v>
      </c>
      <c r="G11654" t="s">
        <v>16</v>
      </c>
      <c r="H11654">
        <v>40</v>
      </c>
      <c r="I11654" t="s">
        <v>38683</v>
      </c>
      <c r="J11654" t="s">
        <v>38684</v>
      </c>
      <c r="K11654" t="s">
        <v>38685</v>
      </c>
      <c r="L11654" t="s">
        <v>77952</v>
      </c>
    </row>
    <row r="11655" spans="1:12" x14ac:dyDescent="0.15">
      <c r="A11655" t="s">
        <v>12</v>
      </c>
      <c r="B11655">
        <v>3291673</v>
      </c>
      <c r="C11655">
        <v>3291693</v>
      </c>
      <c r="D11655" t="s">
        <v>38679</v>
      </c>
      <c r="E11655" t="s">
        <v>90</v>
      </c>
      <c r="F11655" t="s">
        <v>15</v>
      </c>
      <c r="G11655" t="s">
        <v>16</v>
      </c>
      <c r="H11655">
        <v>60</v>
      </c>
      <c r="I11655" t="s">
        <v>38686</v>
      </c>
      <c r="J11655" t="s">
        <v>38687</v>
      </c>
      <c r="K11655" t="s">
        <v>38688</v>
      </c>
      <c r="L11655" t="s">
        <v>78006</v>
      </c>
    </row>
    <row r="11656" spans="1:12" x14ac:dyDescent="0.15">
      <c r="A11656" t="s">
        <v>12</v>
      </c>
      <c r="B11656">
        <v>3291725</v>
      </c>
      <c r="C11656">
        <v>3291745</v>
      </c>
      <c r="D11656" t="s">
        <v>38679</v>
      </c>
      <c r="E11656" t="s">
        <v>90</v>
      </c>
      <c r="F11656" t="s">
        <v>15</v>
      </c>
      <c r="G11656" t="s">
        <v>32</v>
      </c>
      <c r="H11656">
        <v>112</v>
      </c>
      <c r="I11656" t="s">
        <v>38689</v>
      </c>
      <c r="J11656" t="s">
        <v>38690</v>
      </c>
      <c r="K11656" t="s">
        <v>38691</v>
      </c>
      <c r="L11656" t="s">
        <v>77950</v>
      </c>
    </row>
    <row r="11657" spans="1:12" x14ac:dyDescent="0.15">
      <c r="A11657" t="s">
        <v>12</v>
      </c>
      <c r="B11657">
        <v>3293619</v>
      </c>
      <c r="C11657">
        <v>3293639</v>
      </c>
      <c r="D11657" t="s">
        <v>38692</v>
      </c>
      <c r="E11657" t="s">
        <v>90</v>
      </c>
      <c r="F11657" t="s">
        <v>76</v>
      </c>
      <c r="G11657" t="s">
        <v>16</v>
      </c>
      <c r="H11657">
        <v>24</v>
      </c>
      <c r="I11657" t="s">
        <v>38693</v>
      </c>
      <c r="J11657" t="s">
        <v>38694</v>
      </c>
      <c r="K11657" t="s">
        <v>38695</v>
      </c>
      <c r="L11657" t="s">
        <v>77966</v>
      </c>
    </row>
    <row r="11658" spans="1:12" x14ac:dyDescent="0.15">
      <c r="A11658" t="s">
        <v>12</v>
      </c>
      <c r="B11658">
        <v>3293592</v>
      </c>
      <c r="C11658">
        <v>3293612</v>
      </c>
      <c r="D11658" t="s">
        <v>38692</v>
      </c>
      <c r="E11658" t="s">
        <v>90</v>
      </c>
      <c r="F11658" t="s">
        <v>76</v>
      </c>
      <c r="G11658" t="s">
        <v>16</v>
      </c>
      <c r="H11658">
        <v>51</v>
      </c>
      <c r="I11658" t="s">
        <v>38696</v>
      </c>
      <c r="J11658" t="s">
        <v>38697</v>
      </c>
      <c r="K11658" t="s">
        <v>38698</v>
      </c>
      <c r="L11658" t="s">
        <v>78023</v>
      </c>
    </row>
    <row r="11659" spans="1:12" x14ac:dyDescent="0.15">
      <c r="A11659" t="s">
        <v>12</v>
      </c>
      <c r="B11659">
        <v>3293543</v>
      </c>
      <c r="C11659">
        <v>3293563</v>
      </c>
      <c r="D11659" t="s">
        <v>38692</v>
      </c>
      <c r="E11659" t="s">
        <v>90</v>
      </c>
      <c r="F11659" t="s">
        <v>76</v>
      </c>
      <c r="G11659" t="s">
        <v>32</v>
      </c>
      <c r="H11659">
        <v>100</v>
      </c>
      <c r="I11659" t="s">
        <v>38699</v>
      </c>
      <c r="J11659" t="s">
        <v>38700</v>
      </c>
      <c r="K11659" t="s">
        <v>38701</v>
      </c>
      <c r="L11659" t="s">
        <v>77953</v>
      </c>
    </row>
    <row r="11660" spans="1:12" x14ac:dyDescent="0.15">
      <c r="A11660" t="s">
        <v>12</v>
      </c>
      <c r="B11660">
        <v>3293515</v>
      </c>
      <c r="C11660">
        <v>3293535</v>
      </c>
      <c r="D11660" t="s">
        <v>38692</v>
      </c>
      <c r="E11660" t="s">
        <v>90</v>
      </c>
      <c r="F11660" t="s">
        <v>76</v>
      </c>
      <c r="G11660" t="s">
        <v>23</v>
      </c>
      <c r="H11660">
        <v>128</v>
      </c>
      <c r="I11660" t="s">
        <v>38702</v>
      </c>
      <c r="J11660" t="s">
        <v>38703</v>
      </c>
      <c r="K11660" t="s">
        <v>38704</v>
      </c>
      <c r="L11660" t="s">
        <v>77934</v>
      </c>
    </row>
    <row r="11661" spans="1:12" x14ac:dyDescent="0.15">
      <c r="A11661" t="s">
        <v>12</v>
      </c>
      <c r="B11661">
        <v>3294297</v>
      </c>
      <c r="C11661">
        <v>3294317</v>
      </c>
      <c r="D11661" t="s">
        <v>38705</v>
      </c>
      <c r="E11661" t="s">
        <v>90</v>
      </c>
      <c r="F11661" t="s">
        <v>76</v>
      </c>
      <c r="G11661" t="s">
        <v>16</v>
      </c>
      <c r="H11661">
        <v>10</v>
      </c>
      <c r="I11661" t="s">
        <v>38706</v>
      </c>
      <c r="J11661" t="s">
        <v>38707</v>
      </c>
      <c r="K11661" t="s">
        <v>38708</v>
      </c>
      <c r="L11661" t="s">
        <v>78001</v>
      </c>
    </row>
    <row r="11662" spans="1:12" x14ac:dyDescent="0.15">
      <c r="A11662" t="s">
        <v>12</v>
      </c>
      <c r="B11662">
        <v>3294275</v>
      </c>
      <c r="C11662">
        <v>3294295</v>
      </c>
      <c r="D11662" t="s">
        <v>38705</v>
      </c>
      <c r="E11662" t="s">
        <v>90</v>
      </c>
      <c r="F11662" t="s">
        <v>76</v>
      </c>
      <c r="G11662" t="s">
        <v>32</v>
      </c>
      <c r="H11662">
        <v>32</v>
      </c>
      <c r="I11662" t="s">
        <v>38709</v>
      </c>
      <c r="J11662" t="s">
        <v>38710</v>
      </c>
      <c r="K11662" t="s">
        <v>38711</v>
      </c>
      <c r="L11662" t="s">
        <v>77918</v>
      </c>
    </row>
    <row r="11663" spans="1:12" x14ac:dyDescent="0.15">
      <c r="A11663" t="s">
        <v>12</v>
      </c>
      <c r="B11663">
        <v>3294248</v>
      </c>
      <c r="C11663">
        <v>3294268</v>
      </c>
      <c r="D11663" t="s">
        <v>38705</v>
      </c>
      <c r="E11663" t="s">
        <v>90</v>
      </c>
      <c r="F11663" t="s">
        <v>76</v>
      </c>
      <c r="G11663" t="s">
        <v>23</v>
      </c>
      <c r="H11663">
        <v>59</v>
      </c>
      <c r="I11663" t="s">
        <v>38712</v>
      </c>
      <c r="J11663" t="s">
        <v>38713</v>
      </c>
      <c r="K11663" t="s">
        <v>38714</v>
      </c>
      <c r="L11663" t="s">
        <v>78009</v>
      </c>
    </row>
    <row r="11664" spans="1:12" x14ac:dyDescent="0.15">
      <c r="A11664" t="s">
        <v>12</v>
      </c>
      <c r="B11664">
        <v>3294216</v>
      </c>
      <c r="C11664">
        <v>3294236</v>
      </c>
      <c r="D11664" t="s">
        <v>38705</v>
      </c>
      <c r="E11664" t="s">
        <v>90</v>
      </c>
      <c r="F11664" t="s">
        <v>76</v>
      </c>
      <c r="G11664" t="s">
        <v>36</v>
      </c>
      <c r="H11664">
        <v>91</v>
      </c>
      <c r="I11664" t="s">
        <v>38715</v>
      </c>
      <c r="J11664" t="s">
        <v>38716</v>
      </c>
      <c r="K11664" t="s">
        <v>38717</v>
      </c>
      <c r="L11664" t="s">
        <v>77907</v>
      </c>
    </row>
    <row r="11665" spans="1:12" x14ac:dyDescent="0.15">
      <c r="A11665" t="s">
        <v>12</v>
      </c>
      <c r="B11665">
        <v>3294512</v>
      </c>
      <c r="C11665">
        <v>3294532</v>
      </c>
      <c r="D11665" t="s">
        <v>38718</v>
      </c>
      <c r="E11665" t="s">
        <v>90</v>
      </c>
      <c r="F11665" t="s">
        <v>76</v>
      </c>
      <c r="G11665" t="s">
        <v>16</v>
      </c>
      <c r="H11665">
        <v>8</v>
      </c>
      <c r="I11665" t="s">
        <v>38719</v>
      </c>
      <c r="J11665" t="s">
        <v>38720</v>
      </c>
      <c r="K11665" t="s">
        <v>38721</v>
      </c>
      <c r="L11665" t="s">
        <v>77955</v>
      </c>
    </row>
    <row r="11666" spans="1:12" x14ac:dyDescent="0.15">
      <c r="A11666" t="s">
        <v>12</v>
      </c>
      <c r="B11666">
        <v>3294486</v>
      </c>
      <c r="C11666">
        <v>3294506</v>
      </c>
      <c r="D11666" t="s">
        <v>38718</v>
      </c>
      <c r="E11666" t="s">
        <v>90</v>
      </c>
      <c r="F11666" t="s">
        <v>76</v>
      </c>
      <c r="G11666" t="s">
        <v>36</v>
      </c>
      <c r="H11666">
        <v>34</v>
      </c>
      <c r="I11666" t="s">
        <v>38722</v>
      </c>
      <c r="J11666" t="s">
        <v>38723</v>
      </c>
      <c r="K11666" t="s">
        <v>38724</v>
      </c>
      <c r="L11666" t="s">
        <v>77999</v>
      </c>
    </row>
    <row r="11667" spans="1:12" x14ac:dyDescent="0.15">
      <c r="A11667" t="s">
        <v>12</v>
      </c>
      <c r="B11667">
        <v>3294458</v>
      </c>
      <c r="C11667">
        <v>3294478</v>
      </c>
      <c r="D11667" t="s">
        <v>38718</v>
      </c>
      <c r="E11667" t="s">
        <v>90</v>
      </c>
      <c r="F11667" t="s">
        <v>76</v>
      </c>
      <c r="G11667" t="s">
        <v>16</v>
      </c>
      <c r="H11667">
        <v>62</v>
      </c>
      <c r="I11667" t="s">
        <v>38725</v>
      </c>
      <c r="J11667" t="s">
        <v>38726</v>
      </c>
      <c r="K11667" t="s">
        <v>38727</v>
      </c>
      <c r="L11667" t="s">
        <v>77949</v>
      </c>
    </row>
    <row r="11668" spans="1:12" x14ac:dyDescent="0.15">
      <c r="A11668" t="s">
        <v>12</v>
      </c>
      <c r="B11668">
        <v>3294417</v>
      </c>
      <c r="C11668">
        <v>3294437</v>
      </c>
      <c r="D11668" t="s">
        <v>38718</v>
      </c>
      <c r="E11668" t="s">
        <v>90</v>
      </c>
      <c r="F11668" t="s">
        <v>76</v>
      </c>
      <c r="G11668" t="s">
        <v>16</v>
      </c>
      <c r="H11668">
        <v>103</v>
      </c>
      <c r="I11668" t="s">
        <v>38728</v>
      </c>
      <c r="J11668" t="s">
        <v>38729</v>
      </c>
      <c r="K11668" t="s">
        <v>38730</v>
      </c>
      <c r="L11668" t="s">
        <v>77937</v>
      </c>
    </row>
    <row r="11669" spans="1:12" x14ac:dyDescent="0.15">
      <c r="A11669" t="s">
        <v>12</v>
      </c>
      <c r="B11669">
        <v>3294836</v>
      </c>
      <c r="C11669">
        <v>3294856</v>
      </c>
      <c r="D11669" t="s">
        <v>38731</v>
      </c>
      <c r="E11669" t="s">
        <v>90</v>
      </c>
      <c r="F11669" t="s">
        <v>15</v>
      </c>
      <c r="G11669" t="s">
        <v>16</v>
      </c>
      <c r="H11669">
        <v>7</v>
      </c>
      <c r="I11669" t="s">
        <v>38732</v>
      </c>
      <c r="J11669" t="s">
        <v>38733</v>
      </c>
      <c r="K11669" t="s">
        <v>38734</v>
      </c>
      <c r="L11669" t="s">
        <v>77909</v>
      </c>
    </row>
    <row r="11670" spans="1:12" x14ac:dyDescent="0.15">
      <c r="A11670" t="s">
        <v>12</v>
      </c>
      <c r="B11670">
        <v>3294863</v>
      </c>
      <c r="C11670">
        <v>3294883</v>
      </c>
      <c r="D11670" t="s">
        <v>38731</v>
      </c>
      <c r="E11670" t="s">
        <v>90</v>
      </c>
      <c r="F11670" t="s">
        <v>15</v>
      </c>
      <c r="G11670" t="s">
        <v>16</v>
      </c>
      <c r="H11670">
        <v>34</v>
      </c>
      <c r="I11670" t="s">
        <v>38735</v>
      </c>
      <c r="J11670" t="s">
        <v>38736</v>
      </c>
      <c r="K11670" t="s">
        <v>38737</v>
      </c>
      <c r="L11670" t="s">
        <v>77999</v>
      </c>
    </row>
    <row r="11671" spans="1:12" x14ac:dyDescent="0.15">
      <c r="A11671" t="s">
        <v>12</v>
      </c>
      <c r="B11671">
        <v>3294896</v>
      </c>
      <c r="C11671">
        <v>3294916</v>
      </c>
      <c r="D11671" t="s">
        <v>38731</v>
      </c>
      <c r="E11671" t="s">
        <v>90</v>
      </c>
      <c r="F11671" t="s">
        <v>15</v>
      </c>
      <c r="G11671" t="s">
        <v>16</v>
      </c>
      <c r="H11671">
        <v>67</v>
      </c>
      <c r="I11671" t="s">
        <v>38738</v>
      </c>
      <c r="J11671" t="s">
        <v>38739</v>
      </c>
      <c r="K11671" t="s">
        <v>38740</v>
      </c>
      <c r="L11671" t="s">
        <v>77981</v>
      </c>
    </row>
    <row r="11672" spans="1:12" x14ac:dyDescent="0.15">
      <c r="A11672" t="s">
        <v>12</v>
      </c>
      <c r="B11672">
        <v>3294921</v>
      </c>
      <c r="C11672">
        <v>3294941</v>
      </c>
      <c r="D11672" t="s">
        <v>38731</v>
      </c>
      <c r="E11672" t="s">
        <v>90</v>
      </c>
      <c r="F11672" t="s">
        <v>15</v>
      </c>
      <c r="G11672" t="s">
        <v>23</v>
      </c>
      <c r="H11672">
        <v>92</v>
      </c>
      <c r="I11672" t="s">
        <v>38741</v>
      </c>
      <c r="J11672" t="s">
        <v>38742</v>
      </c>
      <c r="K11672" t="s">
        <v>38743</v>
      </c>
      <c r="L11672" t="s">
        <v>78032</v>
      </c>
    </row>
    <row r="11673" spans="1:12" x14ac:dyDescent="0.15">
      <c r="A11673" t="s">
        <v>12</v>
      </c>
      <c r="B11673">
        <v>3295758</v>
      </c>
      <c r="C11673">
        <v>3295778</v>
      </c>
      <c r="D11673" t="s">
        <v>38744</v>
      </c>
      <c r="E11673" t="s">
        <v>90</v>
      </c>
      <c r="F11673" t="s">
        <v>15</v>
      </c>
      <c r="G11673" t="s">
        <v>32</v>
      </c>
      <c r="H11673">
        <v>1</v>
      </c>
      <c r="I11673" t="s">
        <v>38745</v>
      </c>
      <c r="J11673" t="s">
        <v>38746</v>
      </c>
      <c r="K11673" t="s">
        <v>38747</v>
      </c>
      <c r="L11673" t="s">
        <v>77917</v>
      </c>
    </row>
    <row r="11674" spans="1:12" x14ac:dyDescent="0.15">
      <c r="A11674" t="s">
        <v>12</v>
      </c>
      <c r="B11674">
        <v>3295810</v>
      </c>
      <c r="C11674">
        <v>3295830</v>
      </c>
      <c r="D11674" t="s">
        <v>38744</v>
      </c>
      <c r="E11674" t="s">
        <v>90</v>
      </c>
      <c r="F11674" t="s">
        <v>15</v>
      </c>
      <c r="G11674" t="s">
        <v>23</v>
      </c>
      <c r="H11674">
        <v>53</v>
      </c>
      <c r="I11674" t="s">
        <v>38748</v>
      </c>
      <c r="J11674" t="s">
        <v>38749</v>
      </c>
      <c r="K11674" t="s">
        <v>38750</v>
      </c>
      <c r="L11674" t="s">
        <v>77922</v>
      </c>
    </row>
    <row r="11675" spans="1:12" x14ac:dyDescent="0.15">
      <c r="A11675" t="s">
        <v>12</v>
      </c>
      <c r="B11675">
        <v>3295854</v>
      </c>
      <c r="C11675">
        <v>3295874</v>
      </c>
      <c r="D11675" t="s">
        <v>38744</v>
      </c>
      <c r="E11675" t="s">
        <v>90</v>
      </c>
      <c r="F11675" t="s">
        <v>15</v>
      </c>
      <c r="G11675" t="s">
        <v>16</v>
      </c>
      <c r="H11675">
        <v>97</v>
      </c>
      <c r="I11675" t="s">
        <v>38751</v>
      </c>
      <c r="J11675" t="s">
        <v>38752</v>
      </c>
      <c r="K11675" t="s">
        <v>38753</v>
      </c>
      <c r="L11675" t="s">
        <v>78010</v>
      </c>
    </row>
    <row r="11676" spans="1:12" x14ac:dyDescent="0.15">
      <c r="A11676" t="s">
        <v>12</v>
      </c>
      <c r="B11676">
        <v>3295897</v>
      </c>
      <c r="C11676">
        <v>3295917</v>
      </c>
      <c r="D11676" t="s">
        <v>38744</v>
      </c>
      <c r="E11676" t="s">
        <v>90</v>
      </c>
      <c r="F11676" t="s">
        <v>15</v>
      </c>
      <c r="G11676" t="s">
        <v>23</v>
      </c>
      <c r="H11676">
        <v>140</v>
      </c>
      <c r="I11676" t="s">
        <v>38754</v>
      </c>
      <c r="J11676" t="s">
        <v>38755</v>
      </c>
      <c r="K11676" t="s">
        <v>38756</v>
      </c>
      <c r="L11676" t="s">
        <v>78038</v>
      </c>
    </row>
    <row r="11677" spans="1:12" x14ac:dyDescent="0.15">
      <c r="A11677" t="s">
        <v>12</v>
      </c>
      <c r="B11677">
        <v>3296787</v>
      </c>
      <c r="C11677">
        <v>3296807</v>
      </c>
      <c r="D11677" t="s">
        <v>38757</v>
      </c>
      <c r="E11677" t="s">
        <v>90</v>
      </c>
      <c r="F11677" t="s">
        <v>15</v>
      </c>
      <c r="G11677" t="s">
        <v>16</v>
      </c>
      <c r="H11677">
        <v>0</v>
      </c>
      <c r="I11677" t="s">
        <v>38758</v>
      </c>
      <c r="J11677" t="s">
        <v>38759</v>
      </c>
      <c r="K11677" t="s">
        <v>38760</v>
      </c>
      <c r="L11677" t="s">
        <v>77980</v>
      </c>
    </row>
    <row r="11678" spans="1:12" x14ac:dyDescent="0.15">
      <c r="A11678" t="s">
        <v>12</v>
      </c>
      <c r="B11678">
        <v>3296807</v>
      </c>
      <c r="C11678">
        <v>3296827</v>
      </c>
      <c r="D11678" t="s">
        <v>38757</v>
      </c>
      <c r="E11678" t="s">
        <v>90</v>
      </c>
      <c r="F11678" t="s">
        <v>15</v>
      </c>
      <c r="G11678" t="s">
        <v>32</v>
      </c>
      <c r="H11678">
        <v>20</v>
      </c>
      <c r="I11678" t="s">
        <v>38761</v>
      </c>
      <c r="J11678" t="s">
        <v>38762</v>
      </c>
      <c r="K11678" t="s">
        <v>38763</v>
      </c>
      <c r="L11678" t="s">
        <v>77968</v>
      </c>
    </row>
    <row r="11679" spans="1:12" x14ac:dyDescent="0.15">
      <c r="A11679" t="s">
        <v>12</v>
      </c>
      <c r="B11679">
        <v>3296858</v>
      </c>
      <c r="C11679">
        <v>3296878</v>
      </c>
      <c r="D11679" t="s">
        <v>38757</v>
      </c>
      <c r="E11679" t="s">
        <v>90</v>
      </c>
      <c r="F11679" t="s">
        <v>15</v>
      </c>
      <c r="G11679" t="s">
        <v>23</v>
      </c>
      <c r="H11679">
        <v>71</v>
      </c>
      <c r="I11679" t="s">
        <v>38764</v>
      </c>
      <c r="J11679" t="s">
        <v>38765</v>
      </c>
      <c r="K11679" t="s">
        <v>38766</v>
      </c>
      <c r="L11679" t="s">
        <v>77969</v>
      </c>
    </row>
    <row r="11680" spans="1:12" x14ac:dyDescent="0.15">
      <c r="A11680" t="s">
        <v>12</v>
      </c>
      <c r="B11680">
        <v>3296893</v>
      </c>
      <c r="C11680">
        <v>3296913</v>
      </c>
      <c r="D11680" t="s">
        <v>38757</v>
      </c>
      <c r="E11680" t="s">
        <v>90</v>
      </c>
      <c r="F11680" t="s">
        <v>15</v>
      </c>
      <c r="G11680" t="s">
        <v>32</v>
      </c>
      <c r="H11680">
        <v>106</v>
      </c>
      <c r="I11680" t="s">
        <v>38767</v>
      </c>
      <c r="J11680" t="s">
        <v>38768</v>
      </c>
      <c r="K11680" t="s">
        <v>38769</v>
      </c>
      <c r="L11680" t="s">
        <v>77914</v>
      </c>
    </row>
    <row r="11681" spans="1:12" x14ac:dyDescent="0.15">
      <c r="A11681" t="s">
        <v>12</v>
      </c>
      <c r="B11681">
        <v>3297703</v>
      </c>
      <c r="C11681">
        <v>3297723</v>
      </c>
      <c r="D11681" t="s">
        <v>38770</v>
      </c>
      <c r="E11681" t="s">
        <v>90</v>
      </c>
      <c r="F11681" t="s">
        <v>15</v>
      </c>
      <c r="G11681" t="s">
        <v>36</v>
      </c>
      <c r="H11681">
        <v>51</v>
      </c>
      <c r="I11681" t="s">
        <v>38771</v>
      </c>
      <c r="J11681" t="s">
        <v>38772</v>
      </c>
      <c r="K11681" t="s">
        <v>38773</v>
      </c>
      <c r="L11681" t="s">
        <v>78023</v>
      </c>
    </row>
    <row r="11682" spans="1:12" x14ac:dyDescent="0.15">
      <c r="A11682" t="s">
        <v>12</v>
      </c>
      <c r="B11682">
        <v>3297732</v>
      </c>
      <c r="C11682">
        <v>3297752</v>
      </c>
      <c r="D11682" t="s">
        <v>38770</v>
      </c>
      <c r="E11682" t="s">
        <v>90</v>
      </c>
      <c r="F11682" t="s">
        <v>15</v>
      </c>
      <c r="G11682" t="s">
        <v>23</v>
      </c>
      <c r="H11682">
        <v>80</v>
      </c>
      <c r="I11682" t="s">
        <v>38774</v>
      </c>
      <c r="J11682" t="s">
        <v>38775</v>
      </c>
      <c r="K11682" t="s">
        <v>38776</v>
      </c>
      <c r="L11682" t="s">
        <v>77940</v>
      </c>
    </row>
    <row r="11683" spans="1:12" x14ac:dyDescent="0.15">
      <c r="A11683" t="s">
        <v>12</v>
      </c>
      <c r="B11683">
        <v>3297806</v>
      </c>
      <c r="C11683">
        <v>3297826</v>
      </c>
      <c r="D11683" t="s">
        <v>38770</v>
      </c>
      <c r="E11683" t="s">
        <v>90</v>
      </c>
      <c r="F11683" t="s">
        <v>15</v>
      </c>
      <c r="G11683" t="s">
        <v>23</v>
      </c>
      <c r="H11683">
        <v>154</v>
      </c>
      <c r="I11683" t="s">
        <v>38777</v>
      </c>
      <c r="J11683" t="s">
        <v>38778</v>
      </c>
      <c r="K11683" t="s">
        <v>38779</v>
      </c>
      <c r="L11683" t="s">
        <v>78107</v>
      </c>
    </row>
    <row r="11684" spans="1:12" x14ac:dyDescent="0.15">
      <c r="A11684" t="s">
        <v>12</v>
      </c>
      <c r="B11684">
        <v>3297850</v>
      </c>
      <c r="C11684">
        <v>3297870</v>
      </c>
      <c r="D11684" t="s">
        <v>38770</v>
      </c>
      <c r="E11684" t="s">
        <v>90</v>
      </c>
      <c r="F11684" t="s">
        <v>15</v>
      </c>
      <c r="G11684" t="s">
        <v>32</v>
      </c>
      <c r="H11684">
        <v>198</v>
      </c>
      <c r="I11684" t="s">
        <v>38780</v>
      </c>
      <c r="J11684" t="s">
        <v>38781</v>
      </c>
      <c r="K11684" t="s">
        <v>38782</v>
      </c>
      <c r="L11684" t="s">
        <v>78189</v>
      </c>
    </row>
    <row r="11685" spans="1:12" x14ac:dyDescent="0.15">
      <c r="A11685" t="s">
        <v>12</v>
      </c>
      <c r="B11685">
        <v>3298641</v>
      </c>
      <c r="C11685">
        <v>3298661</v>
      </c>
      <c r="D11685" t="s">
        <v>38783</v>
      </c>
      <c r="E11685" t="s">
        <v>90</v>
      </c>
      <c r="F11685" t="s">
        <v>15</v>
      </c>
      <c r="G11685" t="s">
        <v>16</v>
      </c>
      <c r="H11685">
        <v>13</v>
      </c>
      <c r="I11685" t="s">
        <v>38784</v>
      </c>
      <c r="J11685" t="s">
        <v>38785</v>
      </c>
      <c r="K11685" t="s">
        <v>38786</v>
      </c>
      <c r="L11685" t="s">
        <v>77935</v>
      </c>
    </row>
    <row r="11686" spans="1:12" x14ac:dyDescent="0.15">
      <c r="A11686" t="s">
        <v>12</v>
      </c>
      <c r="B11686">
        <v>3298674</v>
      </c>
      <c r="C11686">
        <v>3298694</v>
      </c>
      <c r="D11686" t="s">
        <v>38783</v>
      </c>
      <c r="E11686" t="s">
        <v>90</v>
      </c>
      <c r="F11686" t="s">
        <v>15</v>
      </c>
      <c r="G11686" t="s">
        <v>23</v>
      </c>
      <c r="H11686">
        <v>46</v>
      </c>
      <c r="I11686" t="s">
        <v>38787</v>
      </c>
      <c r="J11686" t="s">
        <v>38788</v>
      </c>
      <c r="K11686" t="s">
        <v>38789</v>
      </c>
      <c r="L11686" t="s">
        <v>78004</v>
      </c>
    </row>
    <row r="11687" spans="1:12" x14ac:dyDescent="0.15">
      <c r="A11687" t="s">
        <v>12</v>
      </c>
      <c r="B11687">
        <v>3298694</v>
      </c>
      <c r="C11687">
        <v>3298714</v>
      </c>
      <c r="D11687" t="s">
        <v>38783</v>
      </c>
      <c r="E11687" t="s">
        <v>90</v>
      </c>
      <c r="F11687" t="s">
        <v>15</v>
      </c>
      <c r="G11687" t="s">
        <v>36</v>
      </c>
      <c r="H11687">
        <v>66</v>
      </c>
      <c r="I11687" t="s">
        <v>38790</v>
      </c>
      <c r="J11687" t="s">
        <v>38791</v>
      </c>
      <c r="K11687" t="s">
        <v>38792</v>
      </c>
      <c r="L11687" t="s">
        <v>77928</v>
      </c>
    </row>
    <row r="11688" spans="1:12" x14ac:dyDescent="0.15">
      <c r="A11688" t="s">
        <v>12</v>
      </c>
      <c r="B11688">
        <v>3298722</v>
      </c>
      <c r="C11688">
        <v>3298742</v>
      </c>
      <c r="D11688" t="s">
        <v>38783</v>
      </c>
      <c r="E11688" t="s">
        <v>90</v>
      </c>
      <c r="F11688" t="s">
        <v>15</v>
      </c>
      <c r="G11688" t="s">
        <v>23</v>
      </c>
      <c r="H11688">
        <v>94</v>
      </c>
      <c r="I11688" t="s">
        <v>38793</v>
      </c>
      <c r="J11688" t="s">
        <v>38794</v>
      </c>
      <c r="K11688" t="s">
        <v>38795</v>
      </c>
      <c r="L11688" t="s">
        <v>77927</v>
      </c>
    </row>
    <row r="11689" spans="1:12" x14ac:dyDescent="0.15">
      <c r="A11689" t="s">
        <v>12</v>
      </c>
      <c r="B11689">
        <v>3299365</v>
      </c>
      <c r="C11689">
        <v>3299385</v>
      </c>
      <c r="D11689" t="s">
        <v>38796</v>
      </c>
      <c r="E11689" t="s">
        <v>90</v>
      </c>
      <c r="F11689" t="s">
        <v>15</v>
      </c>
      <c r="G11689" t="s">
        <v>16</v>
      </c>
      <c r="H11689">
        <v>24</v>
      </c>
      <c r="I11689" t="s">
        <v>38797</v>
      </c>
      <c r="J11689" t="s">
        <v>38798</v>
      </c>
      <c r="K11689" t="s">
        <v>38799</v>
      </c>
      <c r="L11689" t="s">
        <v>77966</v>
      </c>
    </row>
    <row r="11690" spans="1:12" x14ac:dyDescent="0.15">
      <c r="A11690" t="s">
        <v>12</v>
      </c>
      <c r="B11690">
        <v>3299399</v>
      </c>
      <c r="C11690">
        <v>3299419</v>
      </c>
      <c r="D11690" t="s">
        <v>38796</v>
      </c>
      <c r="E11690" t="s">
        <v>90</v>
      </c>
      <c r="F11690" t="s">
        <v>15</v>
      </c>
      <c r="G11690" t="s">
        <v>16</v>
      </c>
      <c r="H11690">
        <v>58</v>
      </c>
      <c r="I11690" t="s">
        <v>38800</v>
      </c>
      <c r="J11690" t="s">
        <v>38801</v>
      </c>
      <c r="K11690" t="s">
        <v>38802</v>
      </c>
      <c r="L11690" t="s">
        <v>77911</v>
      </c>
    </row>
    <row r="11691" spans="1:12" x14ac:dyDescent="0.15">
      <c r="A11691" t="s">
        <v>12</v>
      </c>
      <c r="B11691">
        <v>3299445</v>
      </c>
      <c r="C11691">
        <v>3299465</v>
      </c>
      <c r="D11691" t="s">
        <v>38796</v>
      </c>
      <c r="E11691" t="s">
        <v>90</v>
      </c>
      <c r="F11691" t="s">
        <v>15</v>
      </c>
      <c r="G11691" t="s">
        <v>23</v>
      </c>
      <c r="H11691">
        <v>104</v>
      </c>
      <c r="I11691" t="s">
        <v>38803</v>
      </c>
      <c r="J11691" t="s">
        <v>38804</v>
      </c>
      <c r="K11691" t="s">
        <v>38805</v>
      </c>
      <c r="L11691" t="s">
        <v>77963</v>
      </c>
    </row>
    <row r="11692" spans="1:12" x14ac:dyDescent="0.15">
      <c r="A11692" t="s">
        <v>12</v>
      </c>
      <c r="B11692">
        <v>3299476</v>
      </c>
      <c r="C11692">
        <v>3299496</v>
      </c>
      <c r="D11692" t="s">
        <v>38796</v>
      </c>
      <c r="E11692" t="s">
        <v>90</v>
      </c>
      <c r="F11692" t="s">
        <v>15</v>
      </c>
      <c r="G11692" t="s">
        <v>16</v>
      </c>
      <c r="H11692">
        <v>135</v>
      </c>
      <c r="I11692" t="s">
        <v>38806</v>
      </c>
      <c r="J11692" t="s">
        <v>38807</v>
      </c>
      <c r="K11692" t="s">
        <v>38808</v>
      </c>
      <c r="L11692" t="s">
        <v>77978</v>
      </c>
    </row>
    <row r="11693" spans="1:12" x14ac:dyDescent="0.15">
      <c r="A11693" t="s">
        <v>12</v>
      </c>
      <c r="B11693">
        <v>3303138</v>
      </c>
      <c r="C11693">
        <v>3303158</v>
      </c>
      <c r="D11693" t="s">
        <v>38809</v>
      </c>
      <c r="E11693" t="s">
        <v>90</v>
      </c>
      <c r="F11693" t="s">
        <v>15</v>
      </c>
      <c r="G11693" t="s">
        <v>36</v>
      </c>
      <c r="H11693">
        <v>18</v>
      </c>
      <c r="I11693" t="s">
        <v>38810</v>
      </c>
      <c r="J11693" t="s">
        <v>38811</v>
      </c>
      <c r="K11693" t="s">
        <v>38812</v>
      </c>
      <c r="L11693" t="s">
        <v>78007</v>
      </c>
    </row>
    <row r="11694" spans="1:12" x14ac:dyDescent="0.15">
      <c r="A11694" t="s">
        <v>12</v>
      </c>
      <c r="B11694">
        <v>3303163</v>
      </c>
      <c r="C11694">
        <v>3303183</v>
      </c>
      <c r="D11694" t="s">
        <v>38809</v>
      </c>
      <c r="E11694" t="s">
        <v>90</v>
      </c>
      <c r="F11694" t="s">
        <v>15</v>
      </c>
      <c r="G11694" t="s">
        <v>36</v>
      </c>
      <c r="H11694">
        <v>43</v>
      </c>
      <c r="I11694" t="s">
        <v>38813</v>
      </c>
      <c r="J11694" t="s">
        <v>38814</v>
      </c>
      <c r="K11694" t="s">
        <v>38815</v>
      </c>
      <c r="L11694" t="s">
        <v>77942</v>
      </c>
    </row>
    <row r="11695" spans="1:12" x14ac:dyDescent="0.15">
      <c r="A11695" t="s">
        <v>12</v>
      </c>
      <c r="B11695">
        <v>3303183</v>
      </c>
      <c r="C11695">
        <v>3303203</v>
      </c>
      <c r="D11695" t="s">
        <v>38809</v>
      </c>
      <c r="E11695" t="s">
        <v>90</v>
      </c>
      <c r="F11695" t="s">
        <v>15</v>
      </c>
      <c r="G11695" t="s">
        <v>16</v>
      </c>
      <c r="H11695">
        <v>63</v>
      </c>
      <c r="I11695" t="s">
        <v>38816</v>
      </c>
      <c r="J11695" t="s">
        <v>38817</v>
      </c>
      <c r="K11695" t="s">
        <v>38818</v>
      </c>
      <c r="L11695" t="s">
        <v>77957</v>
      </c>
    </row>
    <row r="11696" spans="1:12" x14ac:dyDescent="0.15">
      <c r="A11696" t="s">
        <v>12</v>
      </c>
      <c r="B11696">
        <v>3303213</v>
      </c>
      <c r="C11696">
        <v>3303233</v>
      </c>
      <c r="D11696" t="s">
        <v>38809</v>
      </c>
      <c r="E11696" t="s">
        <v>90</v>
      </c>
      <c r="F11696" t="s">
        <v>15</v>
      </c>
      <c r="G11696" t="s">
        <v>16</v>
      </c>
      <c r="H11696">
        <v>93</v>
      </c>
      <c r="I11696" t="s">
        <v>38819</v>
      </c>
      <c r="J11696" t="s">
        <v>38820</v>
      </c>
      <c r="K11696" t="s">
        <v>38821</v>
      </c>
      <c r="L11696" t="s">
        <v>78044</v>
      </c>
    </row>
    <row r="11697" spans="1:12" x14ac:dyDescent="0.15">
      <c r="A11697" t="s">
        <v>12</v>
      </c>
      <c r="B11697">
        <v>3304215</v>
      </c>
      <c r="C11697">
        <v>3304235</v>
      </c>
      <c r="D11697" t="s">
        <v>38822</v>
      </c>
      <c r="E11697" t="s">
        <v>90</v>
      </c>
      <c r="F11697" t="s">
        <v>15</v>
      </c>
      <c r="G11697" t="s">
        <v>23</v>
      </c>
      <c r="H11697">
        <v>10</v>
      </c>
      <c r="I11697" t="s">
        <v>38823</v>
      </c>
      <c r="J11697" t="s">
        <v>38824</v>
      </c>
      <c r="K11697" t="s">
        <v>38825</v>
      </c>
      <c r="L11697" t="s">
        <v>78001</v>
      </c>
    </row>
    <row r="11698" spans="1:12" x14ac:dyDescent="0.15">
      <c r="A11698" t="s">
        <v>12</v>
      </c>
      <c r="B11698">
        <v>3304240</v>
      </c>
      <c r="C11698">
        <v>3304260</v>
      </c>
      <c r="D11698" t="s">
        <v>38822</v>
      </c>
      <c r="E11698" t="s">
        <v>90</v>
      </c>
      <c r="F11698" t="s">
        <v>15</v>
      </c>
      <c r="G11698" t="s">
        <v>36</v>
      </c>
      <c r="H11698">
        <v>35</v>
      </c>
      <c r="I11698" t="s">
        <v>38826</v>
      </c>
      <c r="J11698" t="s">
        <v>38827</v>
      </c>
      <c r="K11698" t="s">
        <v>38828</v>
      </c>
      <c r="L11698" t="s">
        <v>77936</v>
      </c>
    </row>
    <row r="11699" spans="1:12" x14ac:dyDescent="0.15">
      <c r="A11699" t="s">
        <v>12</v>
      </c>
      <c r="B11699">
        <v>3304264</v>
      </c>
      <c r="C11699">
        <v>3304284</v>
      </c>
      <c r="D11699" t="s">
        <v>38822</v>
      </c>
      <c r="E11699" t="s">
        <v>90</v>
      </c>
      <c r="F11699" t="s">
        <v>15</v>
      </c>
      <c r="G11699" t="s">
        <v>23</v>
      </c>
      <c r="H11699">
        <v>59</v>
      </c>
      <c r="I11699" t="s">
        <v>38829</v>
      </c>
      <c r="J11699" t="s">
        <v>38830</v>
      </c>
      <c r="K11699" t="s">
        <v>38831</v>
      </c>
      <c r="L11699" t="s">
        <v>78009</v>
      </c>
    </row>
    <row r="11700" spans="1:12" x14ac:dyDescent="0.15">
      <c r="A11700" t="s">
        <v>12</v>
      </c>
      <c r="B11700">
        <v>3304288</v>
      </c>
      <c r="C11700">
        <v>3304308</v>
      </c>
      <c r="D11700" t="s">
        <v>38822</v>
      </c>
      <c r="E11700" t="s">
        <v>90</v>
      </c>
      <c r="F11700" t="s">
        <v>15</v>
      </c>
      <c r="G11700" t="s">
        <v>36</v>
      </c>
      <c r="H11700">
        <v>83</v>
      </c>
      <c r="I11700" t="s">
        <v>38832</v>
      </c>
      <c r="J11700" t="s">
        <v>38833</v>
      </c>
      <c r="K11700" t="s">
        <v>38834</v>
      </c>
      <c r="L11700" t="s">
        <v>77958</v>
      </c>
    </row>
    <row r="11701" spans="1:12" x14ac:dyDescent="0.15">
      <c r="A11701" t="s">
        <v>12</v>
      </c>
      <c r="B11701">
        <v>3305245</v>
      </c>
      <c r="C11701">
        <v>3305265</v>
      </c>
      <c r="D11701" t="s">
        <v>38835</v>
      </c>
      <c r="E11701" t="s">
        <v>90</v>
      </c>
      <c r="F11701" t="s">
        <v>15</v>
      </c>
      <c r="G11701" t="s">
        <v>32</v>
      </c>
      <c r="H11701">
        <v>1</v>
      </c>
      <c r="I11701" t="s">
        <v>38836</v>
      </c>
      <c r="J11701" t="s">
        <v>38837</v>
      </c>
      <c r="K11701" t="s">
        <v>38838</v>
      </c>
      <c r="L11701" t="s">
        <v>77917</v>
      </c>
    </row>
    <row r="11702" spans="1:12" x14ac:dyDescent="0.15">
      <c r="A11702" t="s">
        <v>12</v>
      </c>
      <c r="B11702">
        <v>3305272</v>
      </c>
      <c r="C11702">
        <v>3305292</v>
      </c>
      <c r="D11702" t="s">
        <v>38835</v>
      </c>
      <c r="E11702" t="s">
        <v>90</v>
      </c>
      <c r="F11702" t="s">
        <v>15</v>
      </c>
      <c r="G11702" t="s">
        <v>16</v>
      </c>
      <c r="H11702">
        <v>28</v>
      </c>
      <c r="I11702" t="s">
        <v>38839</v>
      </c>
      <c r="J11702" t="s">
        <v>38840</v>
      </c>
      <c r="K11702" t="s">
        <v>38841</v>
      </c>
      <c r="L11702" t="s">
        <v>77956</v>
      </c>
    </row>
    <row r="11703" spans="1:12" x14ac:dyDescent="0.15">
      <c r="A11703" t="s">
        <v>12</v>
      </c>
      <c r="B11703">
        <v>3305312</v>
      </c>
      <c r="C11703">
        <v>3305332</v>
      </c>
      <c r="D11703" t="s">
        <v>38835</v>
      </c>
      <c r="E11703" t="s">
        <v>90</v>
      </c>
      <c r="F11703" t="s">
        <v>15</v>
      </c>
      <c r="G11703" t="s">
        <v>36</v>
      </c>
      <c r="H11703">
        <v>68</v>
      </c>
      <c r="I11703" t="s">
        <v>38842</v>
      </c>
      <c r="J11703" t="s">
        <v>38843</v>
      </c>
      <c r="K11703" t="s">
        <v>38844</v>
      </c>
      <c r="L11703" t="s">
        <v>77962</v>
      </c>
    </row>
    <row r="11704" spans="1:12" x14ac:dyDescent="0.15">
      <c r="A11704" t="s">
        <v>12</v>
      </c>
      <c r="B11704">
        <v>3305338</v>
      </c>
      <c r="C11704">
        <v>3305358</v>
      </c>
      <c r="D11704" t="s">
        <v>38835</v>
      </c>
      <c r="E11704" t="s">
        <v>90</v>
      </c>
      <c r="F11704" t="s">
        <v>15</v>
      </c>
      <c r="G11704" t="s">
        <v>23</v>
      </c>
      <c r="H11704">
        <v>94</v>
      </c>
      <c r="I11704" t="s">
        <v>38845</v>
      </c>
      <c r="J11704" t="s">
        <v>38846</v>
      </c>
      <c r="K11704" t="s">
        <v>38847</v>
      </c>
      <c r="L11704" t="s">
        <v>77927</v>
      </c>
    </row>
    <row r="11705" spans="1:12" x14ac:dyDescent="0.15">
      <c r="A11705" t="s">
        <v>12</v>
      </c>
      <c r="B11705">
        <v>3311689</v>
      </c>
      <c r="C11705">
        <v>3311709</v>
      </c>
      <c r="D11705" t="s">
        <v>38848</v>
      </c>
      <c r="E11705" t="s">
        <v>90</v>
      </c>
      <c r="F11705" t="s">
        <v>15</v>
      </c>
      <c r="G11705" t="s">
        <v>36</v>
      </c>
      <c r="H11705">
        <v>0</v>
      </c>
      <c r="I11705" t="s">
        <v>38849</v>
      </c>
      <c r="J11705" t="s">
        <v>38850</v>
      </c>
      <c r="K11705" t="s">
        <v>38851</v>
      </c>
      <c r="L11705" t="s">
        <v>77980</v>
      </c>
    </row>
    <row r="11706" spans="1:12" x14ac:dyDescent="0.15">
      <c r="A11706" t="s">
        <v>12</v>
      </c>
      <c r="B11706">
        <v>3311711</v>
      </c>
      <c r="C11706">
        <v>3311731</v>
      </c>
      <c r="D11706" t="s">
        <v>38848</v>
      </c>
      <c r="E11706" t="s">
        <v>90</v>
      </c>
      <c r="F11706" t="s">
        <v>15</v>
      </c>
      <c r="G11706" t="s">
        <v>36</v>
      </c>
      <c r="H11706">
        <v>22</v>
      </c>
      <c r="I11706" t="s">
        <v>38852</v>
      </c>
      <c r="J11706" t="s">
        <v>38853</v>
      </c>
      <c r="K11706" t="s">
        <v>38854</v>
      </c>
      <c r="L11706" t="s">
        <v>77948</v>
      </c>
    </row>
    <row r="11707" spans="1:12" x14ac:dyDescent="0.15">
      <c r="A11707" t="s">
        <v>12</v>
      </c>
      <c r="B11707">
        <v>3311732</v>
      </c>
      <c r="C11707">
        <v>3311752</v>
      </c>
      <c r="D11707" t="s">
        <v>38848</v>
      </c>
      <c r="E11707" t="s">
        <v>90</v>
      </c>
      <c r="F11707" t="s">
        <v>15</v>
      </c>
      <c r="G11707" t="s">
        <v>16</v>
      </c>
      <c r="H11707">
        <v>43</v>
      </c>
      <c r="I11707" t="s">
        <v>38855</v>
      </c>
      <c r="J11707" t="s">
        <v>38856</v>
      </c>
      <c r="K11707" t="s">
        <v>38857</v>
      </c>
      <c r="L11707" t="s">
        <v>77942</v>
      </c>
    </row>
    <row r="11708" spans="1:12" x14ac:dyDescent="0.15">
      <c r="A11708" t="s">
        <v>12</v>
      </c>
      <c r="B11708">
        <v>3311754</v>
      </c>
      <c r="C11708">
        <v>3311774</v>
      </c>
      <c r="D11708" t="s">
        <v>38848</v>
      </c>
      <c r="E11708" t="s">
        <v>90</v>
      </c>
      <c r="F11708" t="s">
        <v>15</v>
      </c>
      <c r="G11708" t="s">
        <v>16</v>
      </c>
      <c r="H11708">
        <v>65</v>
      </c>
      <c r="I11708" t="s">
        <v>38858</v>
      </c>
      <c r="J11708" t="s">
        <v>38859</v>
      </c>
      <c r="K11708" t="s">
        <v>38860</v>
      </c>
      <c r="L11708" t="s">
        <v>78042</v>
      </c>
    </row>
    <row r="11709" spans="1:12" x14ac:dyDescent="0.15">
      <c r="A11709" t="s">
        <v>12</v>
      </c>
      <c r="B11709">
        <v>3312473</v>
      </c>
      <c r="C11709">
        <v>3312493</v>
      </c>
      <c r="D11709" t="s">
        <v>38861</v>
      </c>
      <c r="E11709" t="s">
        <v>38862</v>
      </c>
      <c r="F11709" t="s">
        <v>15</v>
      </c>
      <c r="G11709" t="s">
        <v>36</v>
      </c>
      <c r="H11709">
        <v>22</v>
      </c>
      <c r="I11709" t="s">
        <v>38863</v>
      </c>
      <c r="J11709" t="s">
        <v>38864</v>
      </c>
      <c r="K11709" t="s">
        <v>38865</v>
      </c>
      <c r="L11709" t="s">
        <v>77948</v>
      </c>
    </row>
    <row r="11710" spans="1:12" x14ac:dyDescent="0.15">
      <c r="A11710" t="s">
        <v>12</v>
      </c>
      <c r="B11710">
        <v>3312514</v>
      </c>
      <c r="C11710">
        <v>3312534</v>
      </c>
      <c r="D11710" t="s">
        <v>38861</v>
      </c>
      <c r="E11710" t="s">
        <v>38862</v>
      </c>
      <c r="F11710" t="s">
        <v>15</v>
      </c>
      <c r="G11710" t="s">
        <v>16</v>
      </c>
      <c r="H11710">
        <v>63</v>
      </c>
      <c r="I11710" t="s">
        <v>38866</v>
      </c>
      <c r="J11710" t="s">
        <v>38867</v>
      </c>
      <c r="K11710" t="s">
        <v>38868</v>
      </c>
      <c r="L11710" t="s">
        <v>77957</v>
      </c>
    </row>
    <row r="11711" spans="1:12" x14ac:dyDescent="0.15">
      <c r="A11711" t="s">
        <v>12</v>
      </c>
      <c r="B11711">
        <v>3312572</v>
      </c>
      <c r="C11711">
        <v>3312592</v>
      </c>
      <c r="D11711" t="s">
        <v>38861</v>
      </c>
      <c r="E11711" t="s">
        <v>38862</v>
      </c>
      <c r="F11711" t="s">
        <v>15</v>
      </c>
      <c r="G11711" t="s">
        <v>16</v>
      </c>
      <c r="H11711">
        <v>121</v>
      </c>
      <c r="I11711" t="s">
        <v>38869</v>
      </c>
      <c r="J11711" t="s">
        <v>38870</v>
      </c>
      <c r="K11711" t="s">
        <v>38871</v>
      </c>
      <c r="L11711" t="s">
        <v>77943</v>
      </c>
    </row>
    <row r="11712" spans="1:12" x14ac:dyDescent="0.15">
      <c r="A11712" t="s">
        <v>12</v>
      </c>
      <c r="B11712">
        <v>3312625</v>
      </c>
      <c r="C11712">
        <v>3312645</v>
      </c>
      <c r="D11712" t="s">
        <v>38861</v>
      </c>
      <c r="E11712" t="s">
        <v>38862</v>
      </c>
      <c r="F11712" t="s">
        <v>15</v>
      </c>
      <c r="G11712" t="s">
        <v>16</v>
      </c>
      <c r="H11712">
        <v>174</v>
      </c>
      <c r="I11712" t="s">
        <v>38872</v>
      </c>
      <c r="J11712" t="s">
        <v>38873</v>
      </c>
      <c r="K11712" t="s">
        <v>38874</v>
      </c>
      <c r="L11712" t="s">
        <v>78085</v>
      </c>
    </row>
    <row r="11713" spans="1:12" x14ac:dyDescent="0.15">
      <c r="A11713" t="s">
        <v>12</v>
      </c>
      <c r="B11713">
        <v>3314079</v>
      </c>
      <c r="C11713">
        <v>3314099</v>
      </c>
      <c r="D11713" t="s">
        <v>38875</v>
      </c>
      <c r="E11713" t="s">
        <v>90</v>
      </c>
      <c r="F11713" t="s">
        <v>15</v>
      </c>
      <c r="G11713" t="s">
        <v>32</v>
      </c>
      <c r="H11713">
        <v>1</v>
      </c>
      <c r="I11713" t="s">
        <v>38876</v>
      </c>
      <c r="J11713" t="s">
        <v>38877</v>
      </c>
      <c r="K11713" t="s">
        <v>38878</v>
      </c>
      <c r="L11713" t="s">
        <v>77917</v>
      </c>
    </row>
    <row r="11714" spans="1:12" x14ac:dyDescent="0.15">
      <c r="A11714" t="s">
        <v>12</v>
      </c>
      <c r="B11714">
        <v>3314104</v>
      </c>
      <c r="C11714">
        <v>3314124</v>
      </c>
      <c r="D11714" t="s">
        <v>38875</v>
      </c>
      <c r="E11714" t="s">
        <v>90</v>
      </c>
      <c r="F11714" t="s">
        <v>15</v>
      </c>
      <c r="G11714" t="s">
        <v>36</v>
      </c>
      <c r="H11714">
        <v>26</v>
      </c>
      <c r="I11714" t="s">
        <v>38879</v>
      </c>
      <c r="J11714" t="s">
        <v>38880</v>
      </c>
      <c r="K11714" t="s">
        <v>38881</v>
      </c>
      <c r="L11714" t="s">
        <v>78002</v>
      </c>
    </row>
    <row r="11715" spans="1:12" x14ac:dyDescent="0.15">
      <c r="A11715" t="s">
        <v>12</v>
      </c>
      <c r="B11715">
        <v>3314167</v>
      </c>
      <c r="C11715">
        <v>3314187</v>
      </c>
      <c r="D11715" t="s">
        <v>38875</v>
      </c>
      <c r="E11715" t="s">
        <v>90</v>
      </c>
      <c r="F11715" t="s">
        <v>15</v>
      </c>
      <c r="G11715" t="s">
        <v>36</v>
      </c>
      <c r="H11715">
        <v>89</v>
      </c>
      <c r="I11715" t="s">
        <v>38882</v>
      </c>
      <c r="J11715" t="s">
        <v>38883</v>
      </c>
      <c r="K11715" t="s">
        <v>38884</v>
      </c>
      <c r="L11715" t="s">
        <v>77964</v>
      </c>
    </row>
    <row r="11716" spans="1:12" x14ac:dyDescent="0.15">
      <c r="A11716" t="s">
        <v>12</v>
      </c>
      <c r="B11716">
        <v>3314187</v>
      </c>
      <c r="C11716">
        <v>3314207</v>
      </c>
      <c r="D11716" t="s">
        <v>38875</v>
      </c>
      <c r="E11716" t="s">
        <v>90</v>
      </c>
      <c r="F11716" t="s">
        <v>15</v>
      </c>
      <c r="G11716" t="s">
        <v>23</v>
      </c>
      <c r="H11716">
        <v>109</v>
      </c>
      <c r="I11716" t="s">
        <v>38885</v>
      </c>
      <c r="J11716" t="s">
        <v>38886</v>
      </c>
      <c r="K11716" t="s">
        <v>38887</v>
      </c>
      <c r="L11716" t="s">
        <v>77947</v>
      </c>
    </row>
    <row r="11717" spans="1:12" x14ac:dyDescent="0.15">
      <c r="A11717" t="s">
        <v>12</v>
      </c>
      <c r="B11717">
        <v>3314834</v>
      </c>
      <c r="C11717">
        <v>3314854</v>
      </c>
      <c r="D11717" t="s">
        <v>38888</v>
      </c>
      <c r="E11717" t="s">
        <v>90</v>
      </c>
      <c r="F11717" t="s">
        <v>15</v>
      </c>
      <c r="G11717" t="s">
        <v>36</v>
      </c>
      <c r="H11717">
        <v>10</v>
      </c>
      <c r="I11717" t="s">
        <v>38889</v>
      </c>
      <c r="J11717" t="s">
        <v>38890</v>
      </c>
      <c r="K11717" t="s">
        <v>38891</v>
      </c>
      <c r="L11717" t="s">
        <v>78001</v>
      </c>
    </row>
    <row r="11718" spans="1:12" x14ac:dyDescent="0.15">
      <c r="A11718" t="s">
        <v>12</v>
      </c>
      <c r="B11718">
        <v>3314884</v>
      </c>
      <c r="C11718">
        <v>3314904</v>
      </c>
      <c r="D11718" t="s">
        <v>38888</v>
      </c>
      <c r="E11718" t="s">
        <v>90</v>
      </c>
      <c r="F11718" t="s">
        <v>15</v>
      </c>
      <c r="G11718" t="s">
        <v>16</v>
      </c>
      <c r="H11718">
        <v>60</v>
      </c>
      <c r="I11718" t="s">
        <v>38892</v>
      </c>
      <c r="J11718" t="s">
        <v>38893</v>
      </c>
      <c r="K11718" t="s">
        <v>38894</v>
      </c>
      <c r="L11718" t="s">
        <v>78006</v>
      </c>
    </row>
    <row r="11719" spans="1:12" x14ac:dyDescent="0.15">
      <c r="A11719" t="s">
        <v>12</v>
      </c>
      <c r="B11719">
        <v>3314916</v>
      </c>
      <c r="C11719">
        <v>3314936</v>
      </c>
      <c r="D11719" t="s">
        <v>38888</v>
      </c>
      <c r="E11719" t="s">
        <v>90</v>
      </c>
      <c r="F11719" t="s">
        <v>15</v>
      </c>
      <c r="G11719" t="s">
        <v>16</v>
      </c>
      <c r="H11719">
        <v>92</v>
      </c>
      <c r="I11719" t="s">
        <v>38895</v>
      </c>
      <c r="J11719" t="s">
        <v>38896</v>
      </c>
      <c r="K11719" t="s">
        <v>38897</v>
      </c>
      <c r="L11719" t="s">
        <v>78032</v>
      </c>
    </row>
    <row r="11720" spans="1:12" x14ac:dyDescent="0.15">
      <c r="A11720" t="s">
        <v>12</v>
      </c>
      <c r="B11720">
        <v>3314948</v>
      </c>
      <c r="C11720">
        <v>3314968</v>
      </c>
      <c r="D11720" t="s">
        <v>38888</v>
      </c>
      <c r="E11720" t="s">
        <v>90</v>
      </c>
      <c r="F11720" t="s">
        <v>15</v>
      </c>
      <c r="G11720" t="s">
        <v>32</v>
      </c>
      <c r="H11720">
        <v>124</v>
      </c>
      <c r="I11720" t="s">
        <v>38898</v>
      </c>
      <c r="J11720" t="s">
        <v>38899</v>
      </c>
      <c r="K11720" t="s">
        <v>38900</v>
      </c>
      <c r="L11720" t="s">
        <v>78046</v>
      </c>
    </row>
    <row r="11721" spans="1:12" x14ac:dyDescent="0.15">
      <c r="A11721" t="s">
        <v>12</v>
      </c>
      <c r="B11721">
        <v>3316634</v>
      </c>
      <c r="C11721">
        <v>3316654</v>
      </c>
      <c r="D11721" t="s">
        <v>38901</v>
      </c>
      <c r="E11721" t="s">
        <v>90</v>
      </c>
      <c r="F11721" t="s">
        <v>15</v>
      </c>
      <c r="G11721" t="s">
        <v>32</v>
      </c>
      <c r="H11721">
        <v>1</v>
      </c>
      <c r="I11721" t="s">
        <v>38902</v>
      </c>
      <c r="J11721" t="s">
        <v>38903</v>
      </c>
      <c r="K11721" t="s">
        <v>38904</v>
      </c>
      <c r="L11721" t="s">
        <v>77917</v>
      </c>
    </row>
    <row r="11722" spans="1:12" x14ac:dyDescent="0.15">
      <c r="A11722" t="s">
        <v>12</v>
      </c>
      <c r="B11722">
        <v>3316678</v>
      </c>
      <c r="C11722">
        <v>3316698</v>
      </c>
      <c r="D11722" t="s">
        <v>38901</v>
      </c>
      <c r="E11722" t="s">
        <v>90</v>
      </c>
      <c r="F11722" t="s">
        <v>15</v>
      </c>
      <c r="G11722" t="s">
        <v>16</v>
      </c>
      <c r="H11722">
        <v>45</v>
      </c>
      <c r="I11722" t="s">
        <v>38905</v>
      </c>
      <c r="J11722" t="s">
        <v>38906</v>
      </c>
      <c r="K11722" t="s">
        <v>38907</v>
      </c>
      <c r="L11722" t="s">
        <v>77967</v>
      </c>
    </row>
    <row r="11723" spans="1:12" x14ac:dyDescent="0.15">
      <c r="A11723" t="s">
        <v>12</v>
      </c>
      <c r="B11723">
        <v>3316698</v>
      </c>
      <c r="C11723">
        <v>3316718</v>
      </c>
      <c r="D11723" t="s">
        <v>38901</v>
      </c>
      <c r="E11723" t="s">
        <v>90</v>
      </c>
      <c r="F11723" t="s">
        <v>15</v>
      </c>
      <c r="G11723" t="s">
        <v>16</v>
      </c>
      <c r="H11723">
        <v>65</v>
      </c>
      <c r="I11723" t="s">
        <v>38908</v>
      </c>
      <c r="J11723" t="s">
        <v>38909</v>
      </c>
      <c r="K11723" t="s">
        <v>38910</v>
      </c>
      <c r="L11723" t="s">
        <v>78042</v>
      </c>
    </row>
    <row r="11724" spans="1:12" x14ac:dyDescent="0.15">
      <c r="A11724" t="s">
        <v>12</v>
      </c>
      <c r="B11724">
        <v>3316743</v>
      </c>
      <c r="C11724">
        <v>3316763</v>
      </c>
      <c r="D11724" t="s">
        <v>38901</v>
      </c>
      <c r="E11724" t="s">
        <v>90</v>
      </c>
      <c r="F11724" t="s">
        <v>15</v>
      </c>
      <c r="G11724" t="s">
        <v>36</v>
      </c>
      <c r="H11724">
        <v>110</v>
      </c>
      <c r="I11724" t="s">
        <v>38911</v>
      </c>
      <c r="J11724" t="s">
        <v>38912</v>
      </c>
      <c r="K11724" t="s">
        <v>38913</v>
      </c>
      <c r="L11724" t="s">
        <v>78030</v>
      </c>
    </row>
    <row r="11725" spans="1:12" x14ac:dyDescent="0.15">
      <c r="A11725" t="s">
        <v>12</v>
      </c>
      <c r="B11725">
        <v>3317013</v>
      </c>
      <c r="C11725">
        <v>3317033</v>
      </c>
      <c r="D11725" t="s">
        <v>38914</v>
      </c>
      <c r="E11725" t="s">
        <v>90</v>
      </c>
      <c r="F11725" t="s">
        <v>15</v>
      </c>
      <c r="G11725" t="s">
        <v>36</v>
      </c>
      <c r="H11725">
        <v>0</v>
      </c>
      <c r="I11725" t="s">
        <v>38915</v>
      </c>
      <c r="J11725" t="s">
        <v>38916</v>
      </c>
      <c r="K11725" t="s">
        <v>38917</v>
      </c>
      <c r="L11725" t="s">
        <v>77980</v>
      </c>
    </row>
    <row r="11726" spans="1:12" x14ac:dyDescent="0.15">
      <c r="A11726" t="s">
        <v>12</v>
      </c>
      <c r="B11726">
        <v>3317042</v>
      </c>
      <c r="C11726">
        <v>3317062</v>
      </c>
      <c r="D11726" t="s">
        <v>38914</v>
      </c>
      <c r="E11726" t="s">
        <v>90</v>
      </c>
      <c r="F11726" t="s">
        <v>15</v>
      </c>
      <c r="G11726" t="s">
        <v>23</v>
      </c>
      <c r="H11726">
        <v>29</v>
      </c>
      <c r="I11726" t="s">
        <v>38918</v>
      </c>
      <c r="J11726" t="s">
        <v>38919</v>
      </c>
      <c r="K11726" t="s">
        <v>38920</v>
      </c>
      <c r="L11726" t="s">
        <v>77921</v>
      </c>
    </row>
    <row r="11727" spans="1:12" x14ac:dyDescent="0.15">
      <c r="A11727" t="s">
        <v>12</v>
      </c>
      <c r="B11727">
        <v>3317062</v>
      </c>
      <c r="C11727">
        <v>3317082</v>
      </c>
      <c r="D11727" t="s">
        <v>38914</v>
      </c>
      <c r="E11727" t="s">
        <v>90</v>
      </c>
      <c r="F11727" t="s">
        <v>15</v>
      </c>
      <c r="G11727" t="s">
        <v>36</v>
      </c>
      <c r="H11727">
        <v>49</v>
      </c>
      <c r="I11727" t="s">
        <v>38921</v>
      </c>
      <c r="J11727" t="s">
        <v>38922</v>
      </c>
      <c r="K11727" t="s">
        <v>38923</v>
      </c>
      <c r="L11727" t="s">
        <v>77913</v>
      </c>
    </row>
    <row r="11728" spans="1:12" x14ac:dyDescent="0.15">
      <c r="A11728" t="s">
        <v>12</v>
      </c>
      <c r="B11728">
        <v>3317083</v>
      </c>
      <c r="C11728">
        <v>3317103</v>
      </c>
      <c r="D11728" t="s">
        <v>38914</v>
      </c>
      <c r="E11728" t="s">
        <v>90</v>
      </c>
      <c r="F11728" t="s">
        <v>15</v>
      </c>
      <c r="G11728" t="s">
        <v>32</v>
      </c>
      <c r="H11728">
        <v>70</v>
      </c>
      <c r="I11728" t="s">
        <v>38924</v>
      </c>
      <c r="J11728" t="s">
        <v>38925</v>
      </c>
      <c r="K11728" t="s">
        <v>38926</v>
      </c>
      <c r="L11728" t="s">
        <v>77919</v>
      </c>
    </row>
    <row r="11729" spans="1:12" x14ac:dyDescent="0.15">
      <c r="A11729" t="s">
        <v>12</v>
      </c>
      <c r="B11729">
        <v>3318444</v>
      </c>
      <c r="C11729">
        <v>3318464</v>
      </c>
      <c r="D11729" t="s">
        <v>38927</v>
      </c>
      <c r="E11729" t="s">
        <v>90</v>
      </c>
      <c r="F11729" t="s">
        <v>15</v>
      </c>
      <c r="G11729" t="s">
        <v>36</v>
      </c>
      <c r="H11729">
        <v>0</v>
      </c>
      <c r="I11729" t="s">
        <v>38928</v>
      </c>
      <c r="J11729" t="s">
        <v>38929</v>
      </c>
      <c r="K11729" t="s">
        <v>38930</v>
      </c>
      <c r="L11729" t="s">
        <v>77980</v>
      </c>
    </row>
    <row r="11730" spans="1:12" x14ac:dyDescent="0.15">
      <c r="A11730" t="s">
        <v>12</v>
      </c>
      <c r="B11730">
        <v>3318466</v>
      </c>
      <c r="C11730">
        <v>3318486</v>
      </c>
      <c r="D11730" t="s">
        <v>38927</v>
      </c>
      <c r="E11730" t="s">
        <v>90</v>
      </c>
      <c r="F11730" t="s">
        <v>15</v>
      </c>
      <c r="G11730" t="s">
        <v>36</v>
      </c>
      <c r="H11730">
        <v>22</v>
      </c>
      <c r="I11730" t="s">
        <v>38931</v>
      </c>
      <c r="J11730" t="s">
        <v>38932</v>
      </c>
      <c r="K11730" t="s">
        <v>38933</v>
      </c>
      <c r="L11730" t="s">
        <v>77948</v>
      </c>
    </row>
    <row r="11731" spans="1:12" x14ac:dyDescent="0.15">
      <c r="A11731" t="s">
        <v>12</v>
      </c>
      <c r="B11731">
        <v>3318488</v>
      </c>
      <c r="C11731">
        <v>3318508</v>
      </c>
      <c r="D11731" t="s">
        <v>38927</v>
      </c>
      <c r="E11731" t="s">
        <v>90</v>
      </c>
      <c r="F11731" t="s">
        <v>15</v>
      </c>
      <c r="G11731" t="s">
        <v>16</v>
      </c>
      <c r="H11731">
        <v>44</v>
      </c>
      <c r="I11731" t="s">
        <v>38934</v>
      </c>
      <c r="J11731" t="s">
        <v>38935</v>
      </c>
      <c r="K11731" t="s">
        <v>38936</v>
      </c>
      <c r="L11731" t="s">
        <v>78016</v>
      </c>
    </row>
    <row r="11732" spans="1:12" x14ac:dyDescent="0.15">
      <c r="A11732" t="s">
        <v>12</v>
      </c>
      <c r="B11732">
        <v>3318508</v>
      </c>
      <c r="C11732">
        <v>3318528</v>
      </c>
      <c r="D11732" t="s">
        <v>38927</v>
      </c>
      <c r="E11732" t="s">
        <v>90</v>
      </c>
      <c r="F11732" t="s">
        <v>15</v>
      </c>
      <c r="G11732" t="s">
        <v>23</v>
      </c>
      <c r="H11732">
        <v>64</v>
      </c>
      <c r="I11732" t="s">
        <v>38937</v>
      </c>
      <c r="J11732" t="s">
        <v>38938</v>
      </c>
      <c r="K11732" t="s">
        <v>38939</v>
      </c>
      <c r="L11732" t="s">
        <v>77989</v>
      </c>
    </row>
    <row r="11733" spans="1:12" x14ac:dyDescent="0.15">
      <c r="A11733" t="s">
        <v>12</v>
      </c>
      <c r="B11733">
        <v>3319251</v>
      </c>
      <c r="C11733">
        <v>3319271</v>
      </c>
      <c r="D11733" t="s">
        <v>38940</v>
      </c>
      <c r="E11733" t="s">
        <v>90</v>
      </c>
      <c r="F11733" t="s">
        <v>15</v>
      </c>
      <c r="G11733" t="s">
        <v>16</v>
      </c>
      <c r="H11733">
        <v>13</v>
      </c>
      <c r="I11733" t="s">
        <v>38941</v>
      </c>
      <c r="J11733" t="s">
        <v>38942</v>
      </c>
      <c r="K11733" t="s">
        <v>38943</v>
      </c>
      <c r="L11733" t="s">
        <v>77935</v>
      </c>
    </row>
    <row r="11734" spans="1:12" x14ac:dyDescent="0.15">
      <c r="A11734" t="s">
        <v>12</v>
      </c>
      <c r="B11734">
        <v>3319273</v>
      </c>
      <c r="C11734">
        <v>3319293</v>
      </c>
      <c r="D11734" t="s">
        <v>38940</v>
      </c>
      <c r="E11734" t="s">
        <v>90</v>
      </c>
      <c r="F11734" t="s">
        <v>15</v>
      </c>
      <c r="G11734" t="s">
        <v>32</v>
      </c>
      <c r="H11734">
        <v>35</v>
      </c>
      <c r="I11734" t="s">
        <v>38944</v>
      </c>
      <c r="J11734" t="s">
        <v>38945</v>
      </c>
      <c r="K11734" t="s">
        <v>38946</v>
      </c>
      <c r="L11734" t="s">
        <v>77936</v>
      </c>
    </row>
    <row r="11735" spans="1:12" x14ac:dyDescent="0.15">
      <c r="A11735" t="s">
        <v>12</v>
      </c>
      <c r="B11735">
        <v>3319294</v>
      </c>
      <c r="C11735">
        <v>3319314</v>
      </c>
      <c r="D11735" t="s">
        <v>38940</v>
      </c>
      <c r="E11735" t="s">
        <v>90</v>
      </c>
      <c r="F11735" t="s">
        <v>15</v>
      </c>
      <c r="G11735" t="s">
        <v>16</v>
      </c>
      <c r="H11735">
        <v>56</v>
      </c>
      <c r="I11735" t="s">
        <v>38947</v>
      </c>
      <c r="J11735" t="s">
        <v>38948</v>
      </c>
      <c r="K11735" t="s">
        <v>38949</v>
      </c>
      <c r="L11735" t="s">
        <v>77971</v>
      </c>
    </row>
    <row r="11736" spans="1:12" x14ac:dyDescent="0.15">
      <c r="A11736" t="s">
        <v>12</v>
      </c>
      <c r="B11736">
        <v>3319317</v>
      </c>
      <c r="C11736">
        <v>3319337</v>
      </c>
      <c r="D11736" t="s">
        <v>38940</v>
      </c>
      <c r="E11736" t="s">
        <v>90</v>
      </c>
      <c r="F11736" t="s">
        <v>15</v>
      </c>
      <c r="G11736" t="s">
        <v>23</v>
      </c>
      <c r="H11736">
        <v>79</v>
      </c>
      <c r="I11736" t="s">
        <v>38950</v>
      </c>
      <c r="J11736" t="s">
        <v>38951</v>
      </c>
      <c r="K11736" t="s">
        <v>38952</v>
      </c>
      <c r="L11736" t="s">
        <v>77993</v>
      </c>
    </row>
    <row r="11737" spans="1:12" x14ac:dyDescent="0.15">
      <c r="A11737" t="s">
        <v>12</v>
      </c>
      <c r="B11737">
        <v>3320096</v>
      </c>
      <c r="C11737">
        <v>3320116</v>
      </c>
      <c r="D11737" t="s">
        <v>38953</v>
      </c>
      <c r="E11737" t="s">
        <v>90</v>
      </c>
      <c r="F11737" t="s">
        <v>15</v>
      </c>
      <c r="G11737" t="s">
        <v>23</v>
      </c>
      <c r="H11737">
        <v>7</v>
      </c>
      <c r="I11737" t="s">
        <v>38954</v>
      </c>
      <c r="J11737" t="s">
        <v>38955</v>
      </c>
      <c r="K11737" t="s">
        <v>38956</v>
      </c>
      <c r="L11737" t="s">
        <v>77909</v>
      </c>
    </row>
    <row r="11738" spans="1:12" x14ac:dyDescent="0.15">
      <c r="A11738" t="s">
        <v>12</v>
      </c>
      <c r="B11738">
        <v>3320116</v>
      </c>
      <c r="C11738">
        <v>3320136</v>
      </c>
      <c r="D11738" t="s">
        <v>38953</v>
      </c>
      <c r="E11738" t="s">
        <v>90</v>
      </c>
      <c r="F11738" t="s">
        <v>15</v>
      </c>
      <c r="G11738" t="s">
        <v>36</v>
      </c>
      <c r="H11738">
        <v>27</v>
      </c>
      <c r="I11738" t="s">
        <v>38957</v>
      </c>
      <c r="J11738" t="s">
        <v>38958</v>
      </c>
      <c r="K11738" t="s">
        <v>38959</v>
      </c>
      <c r="L11738" t="s">
        <v>78013</v>
      </c>
    </row>
    <row r="11739" spans="1:12" x14ac:dyDescent="0.15">
      <c r="A11739" t="s">
        <v>12</v>
      </c>
      <c r="B11739">
        <v>3320137</v>
      </c>
      <c r="C11739">
        <v>3320157</v>
      </c>
      <c r="D11739" t="s">
        <v>38953</v>
      </c>
      <c r="E11739" t="s">
        <v>90</v>
      </c>
      <c r="F11739" t="s">
        <v>15</v>
      </c>
      <c r="G11739" t="s">
        <v>16</v>
      </c>
      <c r="H11739">
        <v>48</v>
      </c>
      <c r="I11739" t="s">
        <v>38960</v>
      </c>
      <c r="J11739" t="s">
        <v>38961</v>
      </c>
      <c r="K11739" t="s">
        <v>38962</v>
      </c>
      <c r="L11739" t="s">
        <v>78018</v>
      </c>
    </row>
    <row r="11740" spans="1:12" x14ac:dyDescent="0.15">
      <c r="A11740" t="s">
        <v>12</v>
      </c>
      <c r="B11740">
        <v>3320158</v>
      </c>
      <c r="C11740">
        <v>3320178</v>
      </c>
      <c r="D11740" t="s">
        <v>38953</v>
      </c>
      <c r="E11740" t="s">
        <v>90</v>
      </c>
      <c r="F11740" t="s">
        <v>15</v>
      </c>
      <c r="G11740" t="s">
        <v>36</v>
      </c>
      <c r="H11740">
        <v>69</v>
      </c>
      <c r="I11740" t="s">
        <v>38963</v>
      </c>
      <c r="J11740" t="s">
        <v>38964</v>
      </c>
      <c r="K11740" t="s">
        <v>38965</v>
      </c>
      <c r="L11740" t="s">
        <v>78015</v>
      </c>
    </row>
    <row r="11741" spans="1:12" x14ac:dyDescent="0.15">
      <c r="A11741" t="s">
        <v>12</v>
      </c>
      <c r="B11741">
        <v>3321063</v>
      </c>
      <c r="C11741">
        <v>3321083</v>
      </c>
      <c r="D11741" t="s">
        <v>38966</v>
      </c>
      <c r="E11741" t="s">
        <v>90</v>
      </c>
      <c r="F11741" t="s">
        <v>15</v>
      </c>
      <c r="G11741" t="s">
        <v>16</v>
      </c>
      <c r="H11741">
        <v>12</v>
      </c>
      <c r="I11741" t="s">
        <v>38967</v>
      </c>
      <c r="J11741" t="s">
        <v>38968</v>
      </c>
      <c r="K11741" t="s">
        <v>38969</v>
      </c>
      <c r="L11741" t="s">
        <v>77991</v>
      </c>
    </row>
    <row r="11742" spans="1:12" x14ac:dyDescent="0.15">
      <c r="A11742" t="s">
        <v>12</v>
      </c>
      <c r="B11742">
        <v>3321085</v>
      </c>
      <c r="C11742">
        <v>3321105</v>
      </c>
      <c r="D11742" t="s">
        <v>38966</v>
      </c>
      <c r="E11742" t="s">
        <v>90</v>
      </c>
      <c r="F11742" t="s">
        <v>15</v>
      </c>
      <c r="G11742" t="s">
        <v>16</v>
      </c>
      <c r="H11742">
        <v>34</v>
      </c>
      <c r="I11742" t="s">
        <v>38970</v>
      </c>
      <c r="J11742" t="s">
        <v>38971</v>
      </c>
      <c r="K11742" t="s">
        <v>38972</v>
      </c>
      <c r="L11742" t="s">
        <v>77999</v>
      </c>
    </row>
    <row r="11743" spans="1:12" x14ac:dyDescent="0.15">
      <c r="A11743" t="s">
        <v>12</v>
      </c>
      <c r="B11743">
        <v>3321134</v>
      </c>
      <c r="C11743">
        <v>3321154</v>
      </c>
      <c r="D11743" t="s">
        <v>38966</v>
      </c>
      <c r="E11743" t="s">
        <v>90</v>
      </c>
      <c r="F11743" t="s">
        <v>15</v>
      </c>
      <c r="G11743" t="s">
        <v>16</v>
      </c>
      <c r="H11743">
        <v>83</v>
      </c>
      <c r="I11743" t="s">
        <v>38973</v>
      </c>
      <c r="J11743" t="s">
        <v>38974</v>
      </c>
      <c r="K11743" t="s">
        <v>38975</v>
      </c>
      <c r="L11743" t="s">
        <v>77958</v>
      </c>
    </row>
    <row r="11744" spans="1:12" x14ac:dyDescent="0.15">
      <c r="A11744" t="s">
        <v>12</v>
      </c>
      <c r="B11744">
        <v>3321160</v>
      </c>
      <c r="C11744">
        <v>3321180</v>
      </c>
      <c r="D11744" t="s">
        <v>38966</v>
      </c>
      <c r="E11744" t="s">
        <v>90</v>
      </c>
      <c r="F11744" t="s">
        <v>15</v>
      </c>
      <c r="G11744" t="s">
        <v>16</v>
      </c>
      <c r="H11744">
        <v>109</v>
      </c>
      <c r="I11744" t="s">
        <v>38976</v>
      </c>
      <c r="J11744" t="s">
        <v>38977</v>
      </c>
      <c r="K11744" t="s">
        <v>38978</v>
      </c>
      <c r="L11744" t="s">
        <v>77947</v>
      </c>
    </row>
    <row r="11745" spans="1:12" x14ac:dyDescent="0.15">
      <c r="A11745" t="s">
        <v>12</v>
      </c>
      <c r="B11745">
        <v>3321684</v>
      </c>
      <c r="C11745">
        <v>3321704</v>
      </c>
      <c r="D11745" t="s">
        <v>38979</v>
      </c>
      <c r="E11745" t="s">
        <v>90</v>
      </c>
      <c r="F11745" t="s">
        <v>15</v>
      </c>
      <c r="G11745" t="s">
        <v>36</v>
      </c>
      <c r="H11745">
        <v>10</v>
      </c>
      <c r="I11745" t="s">
        <v>38980</v>
      </c>
      <c r="J11745" t="s">
        <v>38981</v>
      </c>
      <c r="K11745" t="s">
        <v>38982</v>
      </c>
      <c r="L11745" t="str">
        <f>HYPERLINK("https://www.ncbi.nlm.nih.gov/nuccore/FM209186.1?report=graph&amp;tracks=[key:gene_model_track,Options:GeneOnly]&amp;mk=3321685:3321704|offset_10|00cc00,3321711:3321730|offset_36|444444,3321733:3321752|offset_58|444444&amp;v=3321484:3321952&amp;c=444444", "offset 10")</f>
        <v>offset 10</v>
      </c>
    </row>
    <row r="11746" spans="1:12" x14ac:dyDescent="0.15">
      <c r="A11746" t="s">
        <v>12</v>
      </c>
      <c r="B11746">
        <v>3321710</v>
      </c>
      <c r="C11746">
        <v>3321730</v>
      </c>
      <c r="D11746" t="s">
        <v>38979</v>
      </c>
      <c r="E11746" t="s">
        <v>90</v>
      </c>
      <c r="F11746" t="s">
        <v>15</v>
      </c>
      <c r="G11746" t="s">
        <v>36</v>
      </c>
      <c r="H11746">
        <v>36</v>
      </c>
      <c r="I11746" t="s">
        <v>38983</v>
      </c>
      <c r="J11746" t="s">
        <v>38984</v>
      </c>
      <c r="K11746" t="s">
        <v>38985</v>
      </c>
      <c r="L11746" t="str">
        <f>HYPERLINK("https://www.ncbi.nlm.nih.gov/nuccore/FM209186.1?report=graph&amp;tracks=[key:gene_model_track,Options:GeneOnly]&amp;mk=3321685:3321704|offset_10|444444,3321711:3321730|offset_36|00cc00,3321733:3321752|offset_58|444444&amp;v=3321484:3321952&amp;c=444444", "offset 36")</f>
        <v>offset 36</v>
      </c>
    </row>
    <row r="11747" spans="1:12" x14ac:dyDescent="0.15">
      <c r="A11747" t="s">
        <v>12</v>
      </c>
      <c r="B11747">
        <v>3321732</v>
      </c>
      <c r="C11747">
        <v>3321752</v>
      </c>
      <c r="D11747" t="s">
        <v>38979</v>
      </c>
      <c r="E11747" t="s">
        <v>90</v>
      </c>
      <c r="F11747" t="s">
        <v>15</v>
      </c>
      <c r="G11747" t="s">
        <v>16</v>
      </c>
      <c r="H11747">
        <v>58</v>
      </c>
      <c r="I11747" t="s">
        <v>38986</v>
      </c>
      <c r="J11747" t="s">
        <v>38987</v>
      </c>
      <c r="K11747" t="s">
        <v>38988</v>
      </c>
      <c r="L11747" t="str">
        <f>HYPERLINK("https://www.ncbi.nlm.nih.gov/nuccore/FM209186.1?report=graph&amp;tracks=[key:gene_model_track,Options:GeneOnly]&amp;mk=3321685:3321704|offset_10|444444,3321711:3321730|offset_36|444444,3321733:3321752|offset_58|00cc00&amp;v=3321484:3321952&amp;c=444444", "offset 58")</f>
        <v>offset 58</v>
      </c>
    </row>
    <row r="11748" spans="1:12" x14ac:dyDescent="0.15">
      <c r="A11748" t="s">
        <v>12</v>
      </c>
      <c r="B11748">
        <v>3323203</v>
      </c>
      <c r="C11748">
        <v>3323223</v>
      </c>
      <c r="D11748" t="s">
        <v>38989</v>
      </c>
      <c r="E11748" t="s">
        <v>38990</v>
      </c>
      <c r="F11748" t="s">
        <v>15</v>
      </c>
      <c r="G11748" t="s">
        <v>16</v>
      </c>
      <c r="H11748">
        <v>17</v>
      </c>
      <c r="I11748" t="s">
        <v>38991</v>
      </c>
      <c r="J11748" t="s">
        <v>38992</v>
      </c>
      <c r="K11748" t="s">
        <v>38993</v>
      </c>
      <c r="L11748" t="s">
        <v>77944</v>
      </c>
    </row>
    <row r="11749" spans="1:12" x14ac:dyDescent="0.15">
      <c r="A11749" t="s">
        <v>12</v>
      </c>
      <c r="B11749">
        <v>3323274</v>
      </c>
      <c r="C11749">
        <v>3323294</v>
      </c>
      <c r="D11749" t="s">
        <v>38989</v>
      </c>
      <c r="E11749" t="s">
        <v>38990</v>
      </c>
      <c r="F11749" t="s">
        <v>15</v>
      </c>
      <c r="G11749" t="s">
        <v>16</v>
      </c>
      <c r="H11749">
        <v>88</v>
      </c>
      <c r="I11749" t="s">
        <v>38994</v>
      </c>
      <c r="J11749" t="s">
        <v>38995</v>
      </c>
      <c r="K11749" t="s">
        <v>38996</v>
      </c>
      <c r="L11749" t="s">
        <v>77923</v>
      </c>
    </row>
    <row r="11750" spans="1:12" x14ac:dyDescent="0.15">
      <c r="A11750" t="s">
        <v>12</v>
      </c>
      <c r="B11750">
        <v>3323296</v>
      </c>
      <c r="C11750">
        <v>3323316</v>
      </c>
      <c r="D11750" t="s">
        <v>38989</v>
      </c>
      <c r="E11750" t="s">
        <v>38990</v>
      </c>
      <c r="F11750" t="s">
        <v>15</v>
      </c>
      <c r="G11750" t="s">
        <v>23</v>
      </c>
      <c r="H11750">
        <v>110</v>
      </c>
      <c r="I11750" t="s">
        <v>38997</v>
      </c>
      <c r="J11750" t="s">
        <v>38998</v>
      </c>
      <c r="K11750" t="s">
        <v>38999</v>
      </c>
      <c r="L11750" t="s">
        <v>78030</v>
      </c>
    </row>
    <row r="11751" spans="1:12" x14ac:dyDescent="0.15">
      <c r="A11751" t="s">
        <v>12</v>
      </c>
      <c r="B11751">
        <v>3323335</v>
      </c>
      <c r="C11751">
        <v>3323355</v>
      </c>
      <c r="D11751" t="s">
        <v>38989</v>
      </c>
      <c r="E11751" t="s">
        <v>38990</v>
      </c>
      <c r="F11751" t="s">
        <v>15</v>
      </c>
      <c r="G11751" t="s">
        <v>23</v>
      </c>
      <c r="H11751">
        <v>149</v>
      </c>
      <c r="I11751" t="s">
        <v>39000</v>
      </c>
      <c r="J11751" t="s">
        <v>39001</v>
      </c>
      <c r="K11751" t="s">
        <v>39002</v>
      </c>
      <c r="L11751" t="s">
        <v>78045</v>
      </c>
    </row>
    <row r="11752" spans="1:12" x14ac:dyDescent="0.15">
      <c r="A11752" t="s">
        <v>12</v>
      </c>
      <c r="B11752">
        <v>3325735</v>
      </c>
      <c r="C11752">
        <v>3325755</v>
      </c>
      <c r="D11752" t="s">
        <v>39003</v>
      </c>
      <c r="E11752" t="s">
        <v>90</v>
      </c>
      <c r="F11752" t="s">
        <v>15</v>
      </c>
      <c r="G11752" t="s">
        <v>16</v>
      </c>
      <c r="H11752">
        <v>6</v>
      </c>
      <c r="I11752" t="s">
        <v>39004</v>
      </c>
      <c r="J11752" t="s">
        <v>39005</v>
      </c>
      <c r="K11752" t="s">
        <v>39006</v>
      </c>
      <c r="L11752" t="s">
        <v>78025</v>
      </c>
    </row>
    <row r="11753" spans="1:12" x14ac:dyDescent="0.15">
      <c r="A11753" t="s">
        <v>12</v>
      </c>
      <c r="B11753">
        <v>3325763</v>
      </c>
      <c r="C11753">
        <v>3325783</v>
      </c>
      <c r="D11753" t="s">
        <v>39003</v>
      </c>
      <c r="E11753" t="s">
        <v>90</v>
      </c>
      <c r="F11753" t="s">
        <v>15</v>
      </c>
      <c r="G11753" t="s">
        <v>36</v>
      </c>
      <c r="H11753">
        <v>34</v>
      </c>
      <c r="I11753" t="s">
        <v>39007</v>
      </c>
      <c r="J11753" t="s">
        <v>39008</v>
      </c>
      <c r="K11753" t="s">
        <v>39009</v>
      </c>
      <c r="L11753" t="s">
        <v>77999</v>
      </c>
    </row>
    <row r="11754" spans="1:12" x14ac:dyDescent="0.15">
      <c r="A11754" t="s">
        <v>12</v>
      </c>
      <c r="B11754">
        <v>3325802</v>
      </c>
      <c r="C11754">
        <v>3325822</v>
      </c>
      <c r="D11754" t="s">
        <v>39003</v>
      </c>
      <c r="E11754" t="s">
        <v>90</v>
      </c>
      <c r="F11754" t="s">
        <v>15</v>
      </c>
      <c r="G11754" t="s">
        <v>32</v>
      </c>
      <c r="H11754">
        <v>73</v>
      </c>
      <c r="I11754" t="s">
        <v>39010</v>
      </c>
      <c r="J11754" t="s">
        <v>39011</v>
      </c>
      <c r="K11754" t="s">
        <v>39012</v>
      </c>
      <c r="L11754" t="s">
        <v>77926</v>
      </c>
    </row>
    <row r="11755" spans="1:12" x14ac:dyDescent="0.15">
      <c r="A11755" t="s">
        <v>12</v>
      </c>
      <c r="B11755">
        <v>3325839</v>
      </c>
      <c r="C11755">
        <v>3325859</v>
      </c>
      <c r="D11755" t="s">
        <v>39003</v>
      </c>
      <c r="E11755" t="s">
        <v>90</v>
      </c>
      <c r="F11755" t="s">
        <v>15</v>
      </c>
      <c r="G11755" t="s">
        <v>23</v>
      </c>
      <c r="H11755">
        <v>110</v>
      </c>
      <c r="I11755" t="s">
        <v>39013</v>
      </c>
      <c r="J11755" t="s">
        <v>39014</v>
      </c>
      <c r="K11755" t="s">
        <v>39015</v>
      </c>
      <c r="L11755" t="s">
        <v>78030</v>
      </c>
    </row>
    <row r="11756" spans="1:12" x14ac:dyDescent="0.15">
      <c r="A11756" t="s">
        <v>12</v>
      </c>
      <c r="B11756">
        <v>3327990</v>
      </c>
      <c r="C11756">
        <v>3328010</v>
      </c>
      <c r="D11756" t="s">
        <v>39016</v>
      </c>
      <c r="E11756" t="s">
        <v>90</v>
      </c>
      <c r="F11756" t="s">
        <v>15</v>
      </c>
      <c r="G11756" t="s">
        <v>32</v>
      </c>
      <c r="H11756">
        <v>8</v>
      </c>
      <c r="I11756" t="s">
        <v>39017</v>
      </c>
      <c r="J11756" t="s">
        <v>39018</v>
      </c>
      <c r="K11756" t="s">
        <v>39019</v>
      </c>
      <c r="L11756" t="s">
        <v>77955</v>
      </c>
    </row>
    <row r="11757" spans="1:12" x14ac:dyDescent="0.15">
      <c r="A11757" t="s">
        <v>12</v>
      </c>
      <c r="B11757">
        <v>3328016</v>
      </c>
      <c r="C11757">
        <v>3328036</v>
      </c>
      <c r="D11757" t="s">
        <v>39016</v>
      </c>
      <c r="E11757" t="s">
        <v>90</v>
      </c>
      <c r="F11757" t="s">
        <v>15</v>
      </c>
      <c r="G11757" t="s">
        <v>36</v>
      </c>
      <c r="H11757">
        <v>34</v>
      </c>
      <c r="I11757" t="s">
        <v>39020</v>
      </c>
      <c r="J11757" t="s">
        <v>39021</v>
      </c>
      <c r="K11757" t="s">
        <v>39022</v>
      </c>
      <c r="L11757" t="s">
        <v>77999</v>
      </c>
    </row>
    <row r="11758" spans="1:12" x14ac:dyDescent="0.15">
      <c r="A11758" t="s">
        <v>12</v>
      </c>
      <c r="B11758">
        <v>3328053</v>
      </c>
      <c r="C11758">
        <v>3328073</v>
      </c>
      <c r="D11758" t="s">
        <v>39016</v>
      </c>
      <c r="E11758" t="s">
        <v>90</v>
      </c>
      <c r="F11758" t="s">
        <v>15</v>
      </c>
      <c r="G11758" t="s">
        <v>23</v>
      </c>
      <c r="H11758">
        <v>71</v>
      </c>
      <c r="I11758" t="s">
        <v>39023</v>
      </c>
      <c r="J11758" t="s">
        <v>39024</v>
      </c>
      <c r="K11758" t="s">
        <v>39025</v>
      </c>
      <c r="L11758" t="s">
        <v>77969</v>
      </c>
    </row>
    <row r="11759" spans="1:12" x14ac:dyDescent="0.15">
      <c r="A11759" t="s">
        <v>12</v>
      </c>
      <c r="B11759">
        <v>3328082</v>
      </c>
      <c r="C11759">
        <v>3328102</v>
      </c>
      <c r="D11759" t="s">
        <v>39016</v>
      </c>
      <c r="E11759" t="s">
        <v>90</v>
      </c>
      <c r="F11759" t="s">
        <v>15</v>
      </c>
      <c r="G11759" t="s">
        <v>32</v>
      </c>
      <c r="H11759">
        <v>100</v>
      </c>
      <c r="I11759" t="s">
        <v>39026</v>
      </c>
      <c r="J11759" t="s">
        <v>39027</v>
      </c>
      <c r="K11759" t="s">
        <v>39028</v>
      </c>
      <c r="L11759" t="s">
        <v>77953</v>
      </c>
    </row>
    <row r="11760" spans="1:12" x14ac:dyDescent="0.15">
      <c r="A11760" t="s">
        <v>12</v>
      </c>
      <c r="B11760">
        <v>3328859</v>
      </c>
      <c r="C11760">
        <v>3328879</v>
      </c>
      <c r="D11760" t="s">
        <v>39029</v>
      </c>
      <c r="E11760" t="s">
        <v>90</v>
      </c>
      <c r="F11760" t="s">
        <v>76</v>
      </c>
      <c r="G11760" t="s">
        <v>16</v>
      </c>
      <c r="H11760">
        <v>39</v>
      </c>
      <c r="I11760" t="s">
        <v>39030</v>
      </c>
      <c r="J11760" t="s">
        <v>39031</v>
      </c>
      <c r="K11760" t="s">
        <v>39032</v>
      </c>
      <c r="L11760" t="s">
        <v>78041</v>
      </c>
    </row>
    <row r="11761" spans="1:12" x14ac:dyDescent="0.15">
      <c r="A11761" t="s">
        <v>12</v>
      </c>
      <c r="B11761">
        <v>3328836</v>
      </c>
      <c r="C11761">
        <v>3328856</v>
      </c>
      <c r="D11761" t="s">
        <v>39029</v>
      </c>
      <c r="E11761" t="s">
        <v>90</v>
      </c>
      <c r="F11761" t="s">
        <v>76</v>
      </c>
      <c r="G11761" t="s">
        <v>16</v>
      </c>
      <c r="H11761">
        <v>62</v>
      </c>
      <c r="I11761" t="s">
        <v>39033</v>
      </c>
      <c r="J11761" t="s">
        <v>39034</v>
      </c>
      <c r="K11761" t="s">
        <v>39035</v>
      </c>
      <c r="L11761" t="s">
        <v>77949</v>
      </c>
    </row>
    <row r="11762" spans="1:12" x14ac:dyDescent="0.15">
      <c r="A11762" t="s">
        <v>12</v>
      </c>
      <c r="B11762">
        <v>3328816</v>
      </c>
      <c r="C11762">
        <v>3328836</v>
      </c>
      <c r="D11762" t="s">
        <v>39029</v>
      </c>
      <c r="E11762" t="s">
        <v>90</v>
      </c>
      <c r="F11762" t="s">
        <v>76</v>
      </c>
      <c r="G11762" t="s">
        <v>16</v>
      </c>
      <c r="H11762">
        <v>82</v>
      </c>
      <c r="I11762" t="s">
        <v>39036</v>
      </c>
      <c r="J11762" t="s">
        <v>39037</v>
      </c>
      <c r="K11762" t="s">
        <v>39038</v>
      </c>
      <c r="L11762" t="s">
        <v>78011</v>
      </c>
    </row>
    <row r="11763" spans="1:12" x14ac:dyDescent="0.15">
      <c r="A11763" t="s">
        <v>12</v>
      </c>
      <c r="B11763">
        <v>3328791</v>
      </c>
      <c r="C11763">
        <v>3328811</v>
      </c>
      <c r="D11763" t="s">
        <v>39029</v>
      </c>
      <c r="E11763" t="s">
        <v>90</v>
      </c>
      <c r="F11763" t="s">
        <v>76</v>
      </c>
      <c r="G11763" t="s">
        <v>23</v>
      </c>
      <c r="H11763">
        <v>107</v>
      </c>
      <c r="I11763" t="s">
        <v>39039</v>
      </c>
      <c r="J11763" t="s">
        <v>39040</v>
      </c>
      <c r="K11763" t="s">
        <v>39041</v>
      </c>
      <c r="L11763" t="s">
        <v>77983</v>
      </c>
    </row>
    <row r="11764" spans="1:12" x14ac:dyDescent="0.15">
      <c r="A11764" t="s">
        <v>12</v>
      </c>
      <c r="B11764">
        <v>3330412</v>
      </c>
      <c r="C11764">
        <v>3330432</v>
      </c>
      <c r="D11764" t="s">
        <v>39042</v>
      </c>
      <c r="E11764" t="s">
        <v>90</v>
      </c>
      <c r="F11764" t="s">
        <v>76</v>
      </c>
      <c r="G11764" t="s">
        <v>32</v>
      </c>
      <c r="H11764">
        <v>17</v>
      </c>
      <c r="I11764" t="s">
        <v>39043</v>
      </c>
      <c r="J11764" t="s">
        <v>39044</v>
      </c>
      <c r="K11764" t="s">
        <v>39045</v>
      </c>
      <c r="L11764" t="s">
        <v>77944</v>
      </c>
    </row>
    <row r="11765" spans="1:12" x14ac:dyDescent="0.15">
      <c r="A11765" t="s">
        <v>12</v>
      </c>
      <c r="B11765">
        <v>3330388</v>
      </c>
      <c r="C11765">
        <v>3330408</v>
      </c>
      <c r="D11765" t="s">
        <v>39042</v>
      </c>
      <c r="E11765" t="s">
        <v>90</v>
      </c>
      <c r="F11765" t="s">
        <v>76</v>
      </c>
      <c r="G11765" t="s">
        <v>23</v>
      </c>
      <c r="H11765">
        <v>41</v>
      </c>
      <c r="I11765" t="s">
        <v>39046</v>
      </c>
      <c r="J11765" t="s">
        <v>39047</v>
      </c>
      <c r="K11765" t="s">
        <v>39048</v>
      </c>
      <c r="L11765" t="s">
        <v>78014</v>
      </c>
    </row>
    <row r="11766" spans="1:12" x14ac:dyDescent="0.15">
      <c r="A11766" t="s">
        <v>12</v>
      </c>
      <c r="B11766">
        <v>3330350</v>
      </c>
      <c r="C11766">
        <v>3330370</v>
      </c>
      <c r="D11766" t="s">
        <v>39042</v>
      </c>
      <c r="E11766" t="s">
        <v>90</v>
      </c>
      <c r="F11766" t="s">
        <v>76</v>
      </c>
      <c r="G11766" t="s">
        <v>23</v>
      </c>
      <c r="H11766">
        <v>79</v>
      </c>
      <c r="I11766" t="s">
        <v>39049</v>
      </c>
      <c r="J11766" t="s">
        <v>39050</v>
      </c>
      <c r="K11766" t="s">
        <v>39051</v>
      </c>
      <c r="L11766" t="s">
        <v>77993</v>
      </c>
    </row>
    <row r="11767" spans="1:12" x14ac:dyDescent="0.15">
      <c r="A11767" t="s">
        <v>12</v>
      </c>
      <c r="B11767">
        <v>3330275</v>
      </c>
      <c r="C11767">
        <v>3330295</v>
      </c>
      <c r="D11767" t="s">
        <v>39042</v>
      </c>
      <c r="E11767" t="s">
        <v>90</v>
      </c>
      <c r="F11767" t="s">
        <v>76</v>
      </c>
      <c r="G11767" t="s">
        <v>16</v>
      </c>
      <c r="H11767">
        <v>154</v>
      </c>
      <c r="I11767" t="s">
        <v>39052</v>
      </c>
      <c r="J11767" t="s">
        <v>39053</v>
      </c>
      <c r="K11767" t="s">
        <v>39054</v>
      </c>
      <c r="L11767" t="s">
        <v>78107</v>
      </c>
    </row>
    <row r="11768" spans="1:12" x14ac:dyDescent="0.15">
      <c r="A11768" t="s">
        <v>12</v>
      </c>
      <c r="B11768">
        <v>3331081</v>
      </c>
      <c r="C11768">
        <v>3331101</v>
      </c>
      <c r="D11768" t="s">
        <v>39055</v>
      </c>
      <c r="E11768" t="s">
        <v>90</v>
      </c>
      <c r="F11768" t="s">
        <v>76</v>
      </c>
      <c r="G11768" t="s">
        <v>32</v>
      </c>
      <c r="H11768">
        <v>11</v>
      </c>
      <c r="I11768" t="s">
        <v>39056</v>
      </c>
      <c r="J11768" t="s">
        <v>39057</v>
      </c>
      <c r="K11768" t="s">
        <v>39058</v>
      </c>
      <c r="L11768" t="s">
        <v>77974</v>
      </c>
    </row>
    <row r="11769" spans="1:12" x14ac:dyDescent="0.15">
      <c r="A11769" t="s">
        <v>12</v>
      </c>
      <c r="B11769">
        <v>3331058</v>
      </c>
      <c r="C11769">
        <v>3331078</v>
      </c>
      <c r="D11769" t="s">
        <v>39055</v>
      </c>
      <c r="E11769" t="s">
        <v>90</v>
      </c>
      <c r="F11769" t="s">
        <v>76</v>
      </c>
      <c r="G11769" t="s">
        <v>32</v>
      </c>
      <c r="H11769">
        <v>34</v>
      </c>
      <c r="I11769" t="s">
        <v>39059</v>
      </c>
      <c r="J11769" t="s">
        <v>39060</v>
      </c>
      <c r="K11769" t="s">
        <v>39061</v>
      </c>
      <c r="L11769" t="s">
        <v>77999</v>
      </c>
    </row>
    <row r="11770" spans="1:12" x14ac:dyDescent="0.15">
      <c r="A11770" t="s">
        <v>12</v>
      </c>
      <c r="B11770">
        <v>3331034</v>
      </c>
      <c r="C11770">
        <v>3331054</v>
      </c>
      <c r="D11770" t="s">
        <v>39055</v>
      </c>
      <c r="E11770" t="s">
        <v>90</v>
      </c>
      <c r="F11770" t="s">
        <v>76</v>
      </c>
      <c r="G11770" t="s">
        <v>16</v>
      </c>
      <c r="H11770">
        <v>58</v>
      </c>
      <c r="I11770" t="s">
        <v>39062</v>
      </c>
      <c r="J11770" t="s">
        <v>39063</v>
      </c>
      <c r="K11770" t="s">
        <v>39064</v>
      </c>
      <c r="L11770" t="s">
        <v>77911</v>
      </c>
    </row>
    <row r="11771" spans="1:12" x14ac:dyDescent="0.15">
      <c r="A11771" t="s">
        <v>12</v>
      </c>
      <c r="B11771">
        <v>3330985</v>
      </c>
      <c r="C11771">
        <v>3331005</v>
      </c>
      <c r="D11771" t="s">
        <v>39055</v>
      </c>
      <c r="E11771" t="s">
        <v>90</v>
      </c>
      <c r="F11771" t="s">
        <v>76</v>
      </c>
      <c r="G11771" t="s">
        <v>23</v>
      </c>
      <c r="H11771">
        <v>107</v>
      </c>
      <c r="I11771" t="s">
        <v>39065</v>
      </c>
      <c r="J11771" t="s">
        <v>39066</v>
      </c>
      <c r="K11771" t="s">
        <v>39067</v>
      </c>
      <c r="L11771" t="s">
        <v>77983</v>
      </c>
    </row>
    <row r="11772" spans="1:12" x14ac:dyDescent="0.15">
      <c r="A11772" t="s">
        <v>12</v>
      </c>
      <c r="B11772">
        <v>3331752</v>
      </c>
      <c r="C11772">
        <v>3331772</v>
      </c>
      <c r="D11772" t="s">
        <v>39068</v>
      </c>
      <c r="E11772" t="s">
        <v>90</v>
      </c>
      <c r="F11772" t="s">
        <v>76</v>
      </c>
      <c r="G11772" t="s">
        <v>36</v>
      </c>
      <c r="H11772">
        <v>8</v>
      </c>
      <c r="I11772" t="s">
        <v>39069</v>
      </c>
      <c r="J11772" t="s">
        <v>39070</v>
      </c>
      <c r="K11772" t="s">
        <v>39071</v>
      </c>
      <c r="L11772" t="s">
        <v>77955</v>
      </c>
    </row>
    <row r="11773" spans="1:12" x14ac:dyDescent="0.15">
      <c r="A11773" t="s">
        <v>12</v>
      </c>
      <c r="B11773">
        <v>3331732</v>
      </c>
      <c r="C11773">
        <v>3331752</v>
      </c>
      <c r="D11773" t="s">
        <v>39068</v>
      </c>
      <c r="E11773" t="s">
        <v>90</v>
      </c>
      <c r="F11773" t="s">
        <v>76</v>
      </c>
      <c r="G11773" t="s">
        <v>23</v>
      </c>
      <c r="H11773">
        <v>28</v>
      </c>
      <c r="I11773" t="s">
        <v>39072</v>
      </c>
      <c r="J11773" t="s">
        <v>39073</v>
      </c>
      <c r="K11773" t="s">
        <v>39074</v>
      </c>
      <c r="L11773" t="s">
        <v>77956</v>
      </c>
    </row>
    <row r="11774" spans="1:12" x14ac:dyDescent="0.15">
      <c r="A11774" t="s">
        <v>12</v>
      </c>
      <c r="B11774">
        <v>3331702</v>
      </c>
      <c r="C11774">
        <v>3331722</v>
      </c>
      <c r="D11774" t="s">
        <v>39068</v>
      </c>
      <c r="E11774" t="s">
        <v>90</v>
      </c>
      <c r="F11774" t="s">
        <v>76</v>
      </c>
      <c r="G11774" t="s">
        <v>32</v>
      </c>
      <c r="H11774">
        <v>58</v>
      </c>
      <c r="I11774" t="s">
        <v>39075</v>
      </c>
      <c r="J11774" t="s">
        <v>39076</v>
      </c>
      <c r="K11774" t="s">
        <v>39077</v>
      </c>
      <c r="L11774" t="s">
        <v>77911</v>
      </c>
    </row>
    <row r="11775" spans="1:12" x14ac:dyDescent="0.15">
      <c r="A11775" t="s">
        <v>12</v>
      </c>
      <c r="B11775">
        <v>3331678</v>
      </c>
      <c r="C11775">
        <v>3331698</v>
      </c>
      <c r="D11775" t="s">
        <v>39068</v>
      </c>
      <c r="E11775" t="s">
        <v>90</v>
      </c>
      <c r="F11775" t="s">
        <v>76</v>
      </c>
      <c r="G11775" t="s">
        <v>32</v>
      </c>
      <c r="H11775">
        <v>82</v>
      </c>
      <c r="I11775" t="s">
        <v>39078</v>
      </c>
      <c r="J11775" t="s">
        <v>39079</v>
      </c>
      <c r="K11775" t="s">
        <v>39080</v>
      </c>
      <c r="L11775" t="s">
        <v>78011</v>
      </c>
    </row>
    <row r="11776" spans="1:12" x14ac:dyDescent="0.15">
      <c r="A11776" t="s">
        <v>12</v>
      </c>
      <c r="B11776">
        <v>3333167</v>
      </c>
      <c r="C11776">
        <v>3333187</v>
      </c>
      <c r="D11776" t="s">
        <v>39081</v>
      </c>
      <c r="E11776" t="s">
        <v>90</v>
      </c>
      <c r="F11776" t="s">
        <v>76</v>
      </c>
      <c r="G11776" t="s">
        <v>23</v>
      </c>
      <c r="H11776">
        <v>47</v>
      </c>
      <c r="I11776" t="s">
        <v>39082</v>
      </c>
      <c r="J11776" t="s">
        <v>39083</v>
      </c>
      <c r="K11776" t="s">
        <v>39084</v>
      </c>
      <c r="L11776" t="s">
        <v>77932</v>
      </c>
    </row>
    <row r="11777" spans="1:12" x14ac:dyDescent="0.15">
      <c r="A11777" t="s">
        <v>12</v>
      </c>
      <c r="B11777">
        <v>3333144</v>
      </c>
      <c r="C11777">
        <v>3333164</v>
      </c>
      <c r="D11777" t="s">
        <v>39081</v>
      </c>
      <c r="E11777" t="s">
        <v>90</v>
      </c>
      <c r="F11777" t="s">
        <v>76</v>
      </c>
      <c r="G11777" t="s">
        <v>23</v>
      </c>
      <c r="H11777">
        <v>70</v>
      </c>
      <c r="I11777" t="s">
        <v>39085</v>
      </c>
      <c r="J11777" t="s">
        <v>39086</v>
      </c>
      <c r="K11777" t="s">
        <v>39087</v>
      </c>
      <c r="L11777" t="s">
        <v>77919</v>
      </c>
    </row>
    <row r="11778" spans="1:12" x14ac:dyDescent="0.15">
      <c r="A11778" t="s">
        <v>12</v>
      </c>
      <c r="B11778">
        <v>3333122</v>
      </c>
      <c r="C11778">
        <v>3333142</v>
      </c>
      <c r="D11778" t="s">
        <v>39081</v>
      </c>
      <c r="E11778" t="s">
        <v>90</v>
      </c>
      <c r="F11778" t="s">
        <v>76</v>
      </c>
      <c r="G11778" t="s">
        <v>16</v>
      </c>
      <c r="H11778">
        <v>92</v>
      </c>
      <c r="I11778" t="s">
        <v>39088</v>
      </c>
      <c r="J11778" t="s">
        <v>39089</v>
      </c>
      <c r="K11778" t="s">
        <v>39090</v>
      </c>
      <c r="L11778" t="s">
        <v>78032</v>
      </c>
    </row>
    <row r="11779" spans="1:12" x14ac:dyDescent="0.15">
      <c r="A11779" t="s">
        <v>12</v>
      </c>
      <c r="B11779">
        <v>3333056</v>
      </c>
      <c r="C11779">
        <v>3333076</v>
      </c>
      <c r="D11779" t="s">
        <v>39081</v>
      </c>
      <c r="E11779" t="s">
        <v>90</v>
      </c>
      <c r="F11779" t="s">
        <v>76</v>
      </c>
      <c r="G11779" t="s">
        <v>36</v>
      </c>
      <c r="H11779">
        <v>158</v>
      </c>
      <c r="I11779" t="s">
        <v>39091</v>
      </c>
      <c r="J11779" t="s">
        <v>39092</v>
      </c>
      <c r="K11779" t="s">
        <v>39093</v>
      </c>
      <c r="L11779" t="s">
        <v>78070</v>
      </c>
    </row>
    <row r="11780" spans="1:12" x14ac:dyDescent="0.15">
      <c r="A11780" t="s">
        <v>12</v>
      </c>
      <c r="B11780">
        <v>3333594</v>
      </c>
      <c r="C11780">
        <v>3333614</v>
      </c>
      <c r="D11780" t="s">
        <v>39094</v>
      </c>
      <c r="E11780" t="s">
        <v>90</v>
      </c>
      <c r="F11780" t="s">
        <v>76</v>
      </c>
      <c r="G11780" t="s">
        <v>23</v>
      </c>
      <c r="H11780">
        <v>55</v>
      </c>
      <c r="I11780" t="s">
        <v>39095</v>
      </c>
      <c r="J11780" t="s">
        <v>39096</v>
      </c>
      <c r="K11780" t="s">
        <v>39097</v>
      </c>
      <c r="L11780" t="s">
        <v>77992</v>
      </c>
    </row>
    <row r="11781" spans="1:12" x14ac:dyDescent="0.15">
      <c r="A11781" t="s">
        <v>12</v>
      </c>
      <c r="B11781">
        <v>3333565</v>
      </c>
      <c r="C11781">
        <v>3333585</v>
      </c>
      <c r="D11781" t="s">
        <v>39094</v>
      </c>
      <c r="E11781" t="s">
        <v>90</v>
      </c>
      <c r="F11781" t="s">
        <v>76</v>
      </c>
      <c r="G11781" t="s">
        <v>16</v>
      </c>
      <c r="H11781">
        <v>84</v>
      </c>
      <c r="I11781" t="s">
        <v>39098</v>
      </c>
      <c r="J11781" t="s">
        <v>39099</v>
      </c>
      <c r="K11781" t="s">
        <v>39100</v>
      </c>
      <c r="L11781" t="s">
        <v>77946</v>
      </c>
    </row>
    <row r="11782" spans="1:12" x14ac:dyDescent="0.15">
      <c r="A11782" t="s">
        <v>12</v>
      </c>
      <c r="B11782">
        <v>3333540</v>
      </c>
      <c r="C11782">
        <v>3333560</v>
      </c>
      <c r="D11782" t="s">
        <v>39094</v>
      </c>
      <c r="E11782" t="s">
        <v>90</v>
      </c>
      <c r="F11782" t="s">
        <v>76</v>
      </c>
      <c r="G11782" t="s">
        <v>23</v>
      </c>
      <c r="H11782">
        <v>109</v>
      </c>
      <c r="I11782" t="s">
        <v>39101</v>
      </c>
      <c r="J11782" t="s">
        <v>39102</v>
      </c>
      <c r="K11782" t="s">
        <v>39103</v>
      </c>
      <c r="L11782" t="s">
        <v>77947</v>
      </c>
    </row>
    <row r="11783" spans="1:12" x14ac:dyDescent="0.15">
      <c r="A11783" t="s">
        <v>12</v>
      </c>
      <c r="B11783">
        <v>3333507</v>
      </c>
      <c r="C11783">
        <v>3333527</v>
      </c>
      <c r="D11783" t="s">
        <v>39094</v>
      </c>
      <c r="E11783" t="s">
        <v>90</v>
      </c>
      <c r="F11783" t="s">
        <v>76</v>
      </c>
      <c r="G11783" t="s">
        <v>36</v>
      </c>
      <c r="H11783">
        <v>142</v>
      </c>
      <c r="I11783" t="s">
        <v>39104</v>
      </c>
      <c r="J11783" t="s">
        <v>39105</v>
      </c>
      <c r="K11783" t="s">
        <v>39106</v>
      </c>
      <c r="L11783" t="s">
        <v>77990</v>
      </c>
    </row>
    <row r="11784" spans="1:12" x14ac:dyDescent="0.15">
      <c r="A11784" t="s">
        <v>12</v>
      </c>
      <c r="B11784">
        <v>3333972</v>
      </c>
      <c r="C11784">
        <v>3333992</v>
      </c>
      <c r="D11784" t="s">
        <v>39107</v>
      </c>
      <c r="E11784" t="s">
        <v>90</v>
      </c>
      <c r="F11784" t="s">
        <v>15</v>
      </c>
      <c r="G11784" t="s">
        <v>32</v>
      </c>
      <c r="H11784">
        <v>16</v>
      </c>
      <c r="I11784" t="s">
        <v>39108</v>
      </c>
      <c r="J11784" t="s">
        <v>39109</v>
      </c>
      <c r="K11784" t="s">
        <v>39110</v>
      </c>
      <c r="L11784" t="s">
        <v>77905</v>
      </c>
    </row>
    <row r="11785" spans="1:12" x14ac:dyDescent="0.15">
      <c r="A11785" t="s">
        <v>12</v>
      </c>
      <c r="B11785">
        <v>3334003</v>
      </c>
      <c r="C11785">
        <v>3334023</v>
      </c>
      <c r="D11785" t="s">
        <v>39107</v>
      </c>
      <c r="E11785" t="s">
        <v>90</v>
      </c>
      <c r="F11785" t="s">
        <v>15</v>
      </c>
      <c r="G11785" t="s">
        <v>36</v>
      </c>
      <c r="H11785">
        <v>47</v>
      </c>
      <c r="I11785" t="s">
        <v>39111</v>
      </c>
      <c r="J11785" t="s">
        <v>39112</v>
      </c>
      <c r="K11785" t="s">
        <v>39113</v>
      </c>
      <c r="L11785" t="s">
        <v>77932</v>
      </c>
    </row>
    <row r="11786" spans="1:12" x14ac:dyDescent="0.15">
      <c r="A11786" t="s">
        <v>12</v>
      </c>
      <c r="B11786">
        <v>3334030</v>
      </c>
      <c r="C11786">
        <v>3334050</v>
      </c>
      <c r="D11786" t="s">
        <v>39107</v>
      </c>
      <c r="E11786" t="s">
        <v>90</v>
      </c>
      <c r="F11786" t="s">
        <v>15</v>
      </c>
      <c r="G11786" t="s">
        <v>23</v>
      </c>
      <c r="H11786">
        <v>74</v>
      </c>
      <c r="I11786" t="s">
        <v>39114</v>
      </c>
      <c r="J11786" t="s">
        <v>39115</v>
      </c>
      <c r="K11786" t="s">
        <v>39116</v>
      </c>
      <c r="L11786" t="s">
        <v>78005</v>
      </c>
    </row>
    <row r="11787" spans="1:12" x14ac:dyDescent="0.15">
      <c r="A11787" t="s">
        <v>12</v>
      </c>
      <c r="B11787">
        <v>3334056</v>
      </c>
      <c r="C11787">
        <v>3334076</v>
      </c>
      <c r="D11787" t="s">
        <v>39107</v>
      </c>
      <c r="E11787" t="s">
        <v>90</v>
      </c>
      <c r="F11787" t="s">
        <v>15</v>
      </c>
      <c r="G11787" t="s">
        <v>36</v>
      </c>
      <c r="H11787">
        <v>100</v>
      </c>
      <c r="I11787" t="s">
        <v>39117</v>
      </c>
      <c r="J11787" t="s">
        <v>39118</v>
      </c>
      <c r="K11787" t="s">
        <v>39119</v>
      </c>
      <c r="L11787" t="s">
        <v>77953</v>
      </c>
    </row>
    <row r="11788" spans="1:12" x14ac:dyDescent="0.15">
      <c r="A11788" t="s">
        <v>12</v>
      </c>
      <c r="B11788">
        <v>3335489</v>
      </c>
      <c r="C11788">
        <v>3335509</v>
      </c>
      <c r="D11788" t="s">
        <v>39120</v>
      </c>
      <c r="E11788" t="s">
        <v>90</v>
      </c>
      <c r="F11788" t="s">
        <v>76</v>
      </c>
      <c r="G11788" t="s">
        <v>16</v>
      </c>
      <c r="H11788">
        <v>7</v>
      </c>
      <c r="I11788" t="s">
        <v>39121</v>
      </c>
      <c r="J11788" t="s">
        <v>39122</v>
      </c>
      <c r="K11788" t="s">
        <v>39123</v>
      </c>
      <c r="L11788" t="s">
        <v>77909</v>
      </c>
    </row>
    <row r="11789" spans="1:12" x14ac:dyDescent="0.15">
      <c r="A11789" t="s">
        <v>12</v>
      </c>
      <c r="B11789">
        <v>3335449</v>
      </c>
      <c r="C11789">
        <v>3335469</v>
      </c>
      <c r="D11789" t="s">
        <v>39120</v>
      </c>
      <c r="E11789" t="s">
        <v>90</v>
      </c>
      <c r="F11789" t="s">
        <v>76</v>
      </c>
      <c r="G11789" t="s">
        <v>36</v>
      </c>
      <c r="H11789">
        <v>47</v>
      </c>
      <c r="I11789" t="s">
        <v>39124</v>
      </c>
      <c r="J11789" t="s">
        <v>39125</v>
      </c>
      <c r="K11789" t="s">
        <v>39126</v>
      </c>
      <c r="L11789" t="s">
        <v>77932</v>
      </c>
    </row>
    <row r="11790" spans="1:12" x14ac:dyDescent="0.15">
      <c r="A11790" t="s">
        <v>12</v>
      </c>
      <c r="B11790">
        <v>3335424</v>
      </c>
      <c r="C11790">
        <v>3335444</v>
      </c>
      <c r="D11790" t="s">
        <v>39120</v>
      </c>
      <c r="E11790" t="s">
        <v>90</v>
      </c>
      <c r="F11790" t="s">
        <v>76</v>
      </c>
      <c r="G11790" t="s">
        <v>16</v>
      </c>
      <c r="H11790">
        <v>72</v>
      </c>
      <c r="I11790" t="s">
        <v>39127</v>
      </c>
      <c r="J11790" t="s">
        <v>39128</v>
      </c>
      <c r="K11790" t="s">
        <v>39129</v>
      </c>
      <c r="L11790" t="s">
        <v>78066</v>
      </c>
    </row>
    <row r="11791" spans="1:12" x14ac:dyDescent="0.15">
      <c r="A11791" t="s">
        <v>12</v>
      </c>
      <c r="B11791">
        <v>3335395</v>
      </c>
      <c r="C11791">
        <v>3335415</v>
      </c>
      <c r="D11791" t="s">
        <v>39120</v>
      </c>
      <c r="E11791" t="s">
        <v>90</v>
      </c>
      <c r="F11791" t="s">
        <v>76</v>
      </c>
      <c r="G11791" t="s">
        <v>16</v>
      </c>
      <c r="H11791">
        <v>101</v>
      </c>
      <c r="I11791" t="s">
        <v>39130</v>
      </c>
      <c r="J11791" t="s">
        <v>39131</v>
      </c>
      <c r="K11791" t="s">
        <v>39132</v>
      </c>
      <c r="L11791" t="s">
        <v>77997</v>
      </c>
    </row>
    <row r="11792" spans="1:12" x14ac:dyDescent="0.15">
      <c r="A11792" t="s">
        <v>12</v>
      </c>
      <c r="B11792">
        <v>3335978</v>
      </c>
      <c r="C11792">
        <v>3335998</v>
      </c>
      <c r="D11792" t="s">
        <v>39133</v>
      </c>
      <c r="E11792" t="s">
        <v>39134</v>
      </c>
      <c r="F11792" t="s">
        <v>76</v>
      </c>
      <c r="G11792" t="s">
        <v>36</v>
      </c>
      <c r="H11792">
        <v>0</v>
      </c>
      <c r="I11792" t="s">
        <v>39135</v>
      </c>
      <c r="J11792" t="s">
        <v>39136</v>
      </c>
      <c r="K11792" t="s">
        <v>39137</v>
      </c>
      <c r="L11792" t="s">
        <v>77980</v>
      </c>
    </row>
    <row r="11793" spans="1:12" x14ac:dyDescent="0.15">
      <c r="A11793" t="s">
        <v>12</v>
      </c>
      <c r="B11793">
        <v>3335950</v>
      </c>
      <c r="C11793">
        <v>3335970</v>
      </c>
      <c r="D11793" t="s">
        <v>39133</v>
      </c>
      <c r="E11793" t="s">
        <v>39134</v>
      </c>
      <c r="F11793" t="s">
        <v>76</v>
      </c>
      <c r="G11793" t="s">
        <v>32</v>
      </c>
      <c r="H11793">
        <v>28</v>
      </c>
      <c r="I11793" t="s">
        <v>39138</v>
      </c>
      <c r="J11793" t="s">
        <v>39139</v>
      </c>
      <c r="K11793" t="s">
        <v>39140</v>
      </c>
      <c r="L11793" t="s">
        <v>77956</v>
      </c>
    </row>
    <row r="11794" spans="1:12" x14ac:dyDescent="0.15">
      <c r="A11794" t="s">
        <v>12</v>
      </c>
      <c r="B11794">
        <v>3335920</v>
      </c>
      <c r="C11794">
        <v>3335940</v>
      </c>
      <c r="D11794" t="s">
        <v>39133</v>
      </c>
      <c r="E11794" t="s">
        <v>39134</v>
      </c>
      <c r="F11794" t="s">
        <v>76</v>
      </c>
      <c r="G11794" t="s">
        <v>32</v>
      </c>
      <c r="H11794">
        <v>58</v>
      </c>
      <c r="I11794" t="s">
        <v>39141</v>
      </c>
      <c r="J11794" t="s">
        <v>39142</v>
      </c>
      <c r="K11794" t="s">
        <v>39143</v>
      </c>
      <c r="L11794" t="s">
        <v>77911</v>
      </c>
    </row>
    <row r="11795" spans="1:12" x14ac:dyDescent="0.15">
      <c r="A11795" t="s">
        <v>12</v>
      </c>
      <c r="B11795">
        <v>3335900</v>
      </c>
      <c r="C11795">
        <v>3335920</v>
      </c>
      <c r="D11795" t="s">
        <v>39133</v>
      </c>
      <c r="E11795" t="s">
        <v>39134</v>
      </c>
      <c r="F11795" t="s">
        <v>76</v>
      </c>
      <c r="G11795" t="s">
        <v>16</v>
      </c>
      <c r="H11795">
        <v>78</v>
      </c>
      <c r="I11795" t="s">
        <v>39144</v>
      </c>
      <c r="J11795" t="s">
        <v>39145</v>
      </c>
      <c r="K11795" t="s">
        <v>39146</v>
      </c>
      <c r="L11795" t="s">
        <v>78000</v>
      </c>
    </row>
    <row r="11796" spans="1:12" x14ac:dyDescent="0.15">
      <c r="A11796" t="s">
        <v>12</v>
      </c>
      <c r="B11796">
        <v>3337293</v>
      </c>
      <c r="C11796">
        <v>3337313</v>
      </c>
      <c r="D11796" t="s">
        <v>39147</v>
      </c>
      <c r="E11796" t="s">
        <v>39148</v>
      </c>
      <c r="F11796" t="s">
        <v>76</v>
      </c>
      <c r="G11796" t="s">
        <v>36</v>
      </c>
      <c r="H11796">
        <v>0</v>
      </c>
      <c r="I11796" t="s">
        <v>39149</v>
      </c>
      <c r="J11796" t="s">
        <v>39150</v>
      </c>
      <c r="K11796" t="s">
        <v>39151</v>
      </c>
      <c r="L11796" t="s">
        <v>77980</v>
      </c>
    </row>
    <row r="11797" spans="1:12" x14ac:dyDescent="0.15">
      <c r="A11797" t="s">
        <v>12</v>
      </c>
      <c r="B11797">
        <v>3337259</v>
      </c>
      <c r="C11797">
        <v>3337279</v>
      </c>
      <c r="D11797" t="s">
        <v>39147</v>
      </c>
      <c r="E11797" t="s">
        <v>39148</v>
      </c>
      <c r="F11797" t="s">
        <v>76</v>
      </c>
      <c r="G11797" t="s">
        <v>36</v>
      </c>
      <c r="H11797">
        <v>34</v>
      </c>
      <c r="I11797" t="s">
        <v>39152</v>
      </c>
      <c r="J11797" t="s">
        <v>39153</v>
      </c>
      <c r="K11797" t="s">
        <v>39154</v>
      </c>
      <c r="L11797" t="s">
        <v>77999</v>
      </c>
    </row>
    <row r="11798" spans="1:12" x14ac:dyDescent="0.15">
      <c r="A11798" t="s">
        <v>12</v>
      </c>
      <c r="B11798">
        <v>3337236</v>
      </c>
      <c r="C11798">
        <v>3337256</v>
      </c>
      <c r="D11798" t="s">
        <v>39147</v>
      </c>
      <c r="E11798" t="s">
        <v>39148</v>
      </c>
      <c r="F11798" t="s">
        <v>76</v>
      </c>
      <c r="G11798" t="s">
        <v>36</v>
      </c>
      <c r="H11798">
        <v>57</v>
      </c>
      <c r="I11798" t="s">
        <v>39155</v>
      </c>
      <c r="J11798" t="s">
        <v>39156</v>
      </c>
      <c r="K11798" t="s">
        <v>39157</v>
      </c>
      <c r="L11798" t="s">
        <v>78049</v>
      </c>
    </row>
    <row r="11799" spans="1:12" x14ac:dyDescent="0.15">
      <c r="A11799" t="s">
        <v>12</v>
      </c>
      <c r="B11799">
        <v>3337164</v>
      </c>
      <c r="C11799">
        <v>3337184</v>
      </c>
      <c r="D11799" t="s">
        <v>39147</v>
      </c>
      <c r="E11799" t="s">
        <v>39148</v>
      </c>
      <c r="F11799" t="s">
        <v>76</v>
      </c>
      <c r="G11799" t="s">
        <v>16</v>
      </c>
      <c r="H11799">
        <v>129</v>
      </c>
      <c r="I11799" t="s">
        <v>39158</v>
      </c>
      <c r="J11799" t="s">
        <v>39159</v>
      </c>
      <c r="K11799" t="s">
        <v>39160</v>
      </c>
      <c r="L11799" t="s">
        <v>77988</v>
      </c>
    </row>
    <row r="11800" spans="1:12" x14ac:dyDescent="0.15">
      <c r="A11800" t="s">
        <v>12</v>
      </c>
      <c r="B11800">
        <v>3337651</v>
      </c>
      <c r="C11800">
        <v>3337671</v>
      </c>
      <c r="D11800" t="s">
        <v>39161</v>
      </c>
      <c r="E11800" t="s">
        <v>39162</v>
      </c>
      <c r="F11800" t="s">
        <v>76</v>
      </c>
      <c r="G11800" t="s">
        <v>36</v>
      </c>
      <c r="H11800">
        <v>6</v>
      </c>
      <c r="I11800" t="s">
        <v>39163</v>
      </c>
      <c r="J11800" t="s">
        <v>39164</v>
      </c>
      <c r="K11800" t="s">
        <v>39165</v>
      </c>
      <c r="L11800" t="s">
        <v>78025</v>
      </c>
    </row>
    <row r="11801" spans="1:12" x14ac:dyDescent="0.15">
      <c r="A11801" t="s">
        <v>12</v>
      </c>
      <c r="B11801">
        <v>3337625</v>
      </c>
      <c r="C11801">
        <v>3337645</v>
      </c>
      <c r="D11801" t="s">
        <v>39161</v>
      </c>
      <c r="E11801" t="s">
        <v>39162</v>
      </c>
      <c r="F11801" t="s">
        <v>76</v>
      </c>
      <c r="G11801" t="s">
        <v>23</v>
      </c>
      <c r="H11801">
        <v>32</v>
      </c>
      <c r="I11801" t="s">
        <v>39166</v>
      </c>
      <c r="J11801" t="s">
        <v>39167</v>
      </c>
      <c r="K11801" t="s">
        <v>39168</v>
      </c>
      <c r="L11801" t="s">
        <v>77918</v>
      </c>
    </row>
    <row r="11802" spans="1:12" x14ac:dyDescent="0.15">
      <c r="A11802" t="s">
        <v>12</v>
      </c>
      <c r="B11802">
        <v>3337580</v>
      </c>
      <c r="C11802">
        <v>3337600</v>
      </c>
      <c r="D11802" t="s">
        <v>39161</v>
      </c>
      <c r="E11802" t="s">
        <v>39162</v>
      </c>
      <c r="F11802" t="s">
        <v>76</v>
      </c>
      <c r="G11802" t="s">
        <v>32</v>
      </c>
      <c r="H11802">
        <v>77</v>
      </c>
      <c r="I11802" t="s">
        <v>39169</v>
      </c>
      <c r="J11802" t="s">
        <v>39170</v>
      </c>
      <c r="K11802" t="s">
        <v>39171</v>
      </c>
      <c r="L11802" t="s">
        <v>77960</v>
      </c>
    </row>
    <row r="11803" spans="1:12" x14ac:dyDescent="0.15">
      <c r="A11803" t="s">
        <v>12</v>
      </c>
      <c r="B11803">
        <v>3337532</v>
      </c>
      <c r="C11803">
        <v>3337552</v>
      </c>
      <c r="D11803" t="s">
        <v>39161</v>
      </c>
      <c r="E11803" t="s">
        <v>39162</v>
      </c>
      <c r="F11803" t="s">
        <v>76</v>
      </c>
      <c r="G11803" t="s">
        <v>32</v>
      </c>
      <c r="H11803">
        <v>125</v>
      </c>
      <c r="I11803" t="s">
        <v>39172</v>
      </c>
      <c r="J11803" t="s">
        <v>39173</v>
      </c>
      <c r="K11803" t="s">
        <v>39174</v>
      </c>
      <c r="L11803" t="s">
        <v>78034</v>
      </c>
    </row>
    <row r="11804" spans="1:12" x14ac:dyDescent="0.15">
      <c r="A11804" t="s">
        <v>12</v>
      </c>
      <c r="B11804">
        <v>3338610</v>
      </c>
      <c r="C11804">
        <v>3338630</v>
      </c>
      <c r="D11804" t="s">
        <v>39175</v>
      </c>
      <c r="E11804" t="s">
        <v>90</v>
      </c>
      <c r="F11804" t="s">
        <v>76</v>
      </c>
      <c r="G11804" t="s">
        <v>32</v>
      </c>
      <c r="H11804">
        <v>16</v>
      </c>
      <c r="I11804" t="s">
        <v>39176</v>
      </c>
      <c r="J11804" t="s">
        <v>39177</v>
      </c>
      <c r="K11804" t="s">
        <v>39178</v>
      </c>
      <c r="L11804" t="s">
        <v>77905</v>
      </c>
    </row>
    <row r="11805" spans="1:12" x14ac:dyDescent="0.15">
      <c r="A11805" t="s">
        <v>12</v>
      </c>
      <c r="B11805">
        <v>3338586</v>
      </c>
      <c r="C11805">
        <v>3338606</v>
      </c>
      <c r="D11805" t="s">
        <v>39175</v>
      </c>
      <c r="E11805" t="s">
        <v>90</v>
      </c>
      <c r="F11805" t="s">
        <v>76</v>
      </c>
      <c r="G11805" t="s">
        <v>32</v>
      </c>
      <c r="H11805">
        <v>40</v>
      </c>
      <c r="I11805" t="s">
        <v>39179</v>
      </c>
      <c r="J11805" t="s">
        <v>39180</v>
      </c>
      <c r="K11805" t="s">
        <v>39181</v>
      </c>
      <c r="L11805" t="s">
        <v>77952</v>
      </c>
    </row>
    <row r="11806" spans="1:12" x14ac:dyDescent="0.15">
      <c r="A11806" t="s">
        <v>12</v>
      </c>
      <c r="B11806">
        <v>3338556</v>
      </c>
      <c r="C11806">
        <v>3338576</v>
      </c>
      <c r="D11806" t="s">
        <v>39175</v>
      </c>
      <c r="E11806" t="s">
        <v>90</v>
      </c>
      <c r="F11806" t="s">
        <v>76</v>
      </c>
      <c r="G11806" t="s">
        <v>32</v>
      </c>
      <c r="H11806">
        <v>70</v>
      </c>
      <c r="I11806" t="s">
        <v>39182</v>
      </c>
      <c r="J11806" t="s">
        <v>39183</v>
      </c>
      <c r="K11806" t="s">
        <v>39184</v>
      </c>
      <c r="L11806" t="s">
        <v>77919</v>
      </c>
    </row>
    <row r="11807" spans="1:12" x14ac:dyDescent="0.15">
      <c r="A11807" t="s">
        <v>12</v>
      </c>
      <c r="B11807">
        <v>3338523</v>
      </c>
      <c r="C11807">
        <v>3338543</v>
      </c>
      <c r="D11807" t="s">
        <v>39175</v>
      </c>
      <c r="E11807" t="s">
        <v>90</v>
      </c>
      <c r="F11807" t="s">
        <v>76</v>
      </c>
      <c r="G11807" t="s">
        <v>16</v>
      </c>
      <c r="H11807">
        <v>103</v>
      </c>
      <c r="I11807" t="s">
        <v>39185</v>
      </c>
      <c r="J11807" t="s">
        <v>39186</v>
      </c>
      <c r="K11807" t="s">
        <v>39187</v>
      </c>
      <c r="L11807" t="s">
        <v>77937</v>
      </c>
    </row>
    <row r="11808" spans="1:12" x14ac:dyDescent="0.15">
      <c r="A11808" t="s">
        <v>12</v>
      </c>
      <c r="B11808">
        <v>3338854</v>
      </c>
      <c r="C11808">
        <v>3338874</v>
      </c>
      <c r="D11808" t="s">
        <v>39188</v>
      </c>
      <c r="E11808" t="s">
        <v>90</v>
      </c>
      <c r="F11808" t="s">
        <v>15</v>
      </c>
      <c r="G11808" t="s">
        <v>16</v>
      </c>
      <c r="H11808">
        <v>0</v>
      </c>
      <c r="I11808" t="s">
        <v>39189</v>
      </c>
      <c r="J11808" t="s">
        <v>39190</v>
      </c>
      <c r="K11808" t="s">
        <v>39191</v>
      </c>
      <c r="L11808" t="s">
        <v>77980</v>
      </c>
    </row>
    <row r="11809" spans="1:12" x14ac:dyDescent="0.15">
      <c r="A11809" t="s">
        <v>12</v>
      </c>
      <c r="B11809">
        <v>3338885</v>
      </c>
      <c r="C11809">
        <v>3338905</v>
      </c>
      <c r="D11809" t="s">
        <v>39188</v>
      </c>
      <c r="E11809" t="s">
        <v>90</v>
      </c>
      <c r="F11809" t="s">
        <v>15</v>
      </c>
      <c r="G11809" t="s">
        <v>36</v>
      </c>
      <c r="H11809">
        <v>31</v>
      </c>
      <c r="I11809" t="s">
        <v>39192</v>
      </c>
      <c r="J11809" t="s">
        <v>39193</v>
      </c>
      <c r="K11809" t="s">
        <v>39194</v>
      </c>
      <c r="L11809" t="s">
        <v>77910</v>
      </c>
    </row>
    <row r="11810" spans="1:12" x14ac:dyDescent="0.15">
      <c r="A11810" t="s">
        <v>12</v>
      </c>
      <c r="B11810">
        <v>3338909</v>
      </c>
      <c r="C11810">
        <v>3338929</v>
      </c>
      <c r="D11810" t="s">
        <v>39188</v>
      </c>
      <c r="E11810" t="s">
        <v>90</v>
      </c>
      <c r="F11810" t="s">
        <v>15</v>
      </c>
      <c r="G11810" t="s">
        <v>16</v>
      </c>
      <c r="H11810">
        <v>55</v>
      </c>
      <c r="I11810" t="s">
        <v>39195</v>
      </c>
      <c r="J11810" t="s">
        <v>39196</v>
      </c>
      <c r="K11810" t="s">
        <v>39197</v>
      </c>
      <c r="L11810" t="s">
        <v>77992</v>
      </c>
    </row>
    <row r="11811" spans="1:12" x14ac:dyDescent="0.15">
      <c r="A11811" t="s">
        <v>12</v>
      </c>
      <c r="B11811">
        <v>3338935</v>
      </c>
      <c r="C11811">
        <v>3338955</v>
      </c>
      <c r="D11811" t="s">
        <v>39188</v>
      </c>
      <c r="E11811" t="s">
        <v>90</v>
      </c>
      <c r="F11811" t="s">
        <v>15</v>
      </c>
      <c r="G11811" t="s">
        <v>16</v>
      </c>
      <c r="H11811">
        <v>81</v>
      </c>
      <c r="I11811" t="s">
        <v>39198</v>
      </c>
      <c r="J11811" t="s">
        <v>39199</v>
      </c>
      <c r="K11811" t="s">
        <v>39200</v>
      </c>
      <c r="L11811" t="s">
        <v>78019</v>
      </c>
    </row>
    <row r="11812" spans="1:12" x14ac:dyDescent="0.15">
      <c r="A11812" t="s">
        <v>12</v>
      </c>
      <c r="B11812">
        <v>3340297</v>
      </c>
      <c r="C11812">
        <v>3340317</v>
      </c>
      <c r="D11812" t="s">
        <v>39201</v>
      </c>
      <c r="E11812" t="s">
        <v>90</v>
      </c>
      <c r="F11812" t="s">
        <v>76</v>
      </c>
      <c r="G11812" t="s">
        <v>32</v>
      </c>
      <c r="H11812">
        <v>1</v>
      </c>
      <c r="I11812" t="s">
        <v>39202</v>
      </c>
      <c r="J11812" t="s">
        <v>39203</v>
      </c>
      <c r="K11812" t="s">
        <v>39204</v>
      </c>
      <c r="L11812" t="s">
        <v>77917</v>
      </c>
    </row>
    <row r="11813" spans="1:12" x14ac:dyDescent="0.15">
      <c r="A11813" t="s">
        <v>12</v>
      </c>
      <c r="B11813">
        <v>3340254</v>
      </c>
      <c r="C11813">
        <v>3340274</v>
      </c>
      <c r="D11813" t="s">
        <v>39201</v>
      </c>
      <c r="E11813" t="s">
        <v>90</v>
      </c>
      <c r="F11813" t="s">
        <v>76</v>
      </c>
      <c r="G11813" t="s">
        <v>36</v>
      </c>
      <c r="H11813">
        <v>44</v>
      </c>
      <c r="I11813" t="s">
        <v>39205</v>
      </c>
      <c r="J11813" t="s">
        <v>39206</v>
      </c>
      <c r="K11813" t="s">
        <v>39207</v>
      </c>
      <c r="L11813" t="s">
        <v>78016</v>
      </c>
    </row>
    <row r="11814" spans="1:12" x14ac:dyDescent="0.15">
      <c r="A11814" t="s">
        <v>12</v>
      </c>
      <c r="B11814">
        <v>3340232</v>
      </c>
      <c r="C11814">
        <v>3340252</v>
      </c>
      <c r="D11814" t="s">
        <v>39201</v>
      </c>
      <c r="E11814" t="s">
        <v>90</v>
      </c>
      <c r="F11814" t="s">
        <v>76</v>
      </c>
      <c r="G11814" t="s">
        <v>16</v>
      </c>
      <c r="H11814">
        <v>66</v>
      </c>
      <c r="I11814" t="s">
        <v>39208</v>
      </c>
      <c r="J11814" t="s">
        <v>39209</v>
      </c>
      <c r="K11814" t="s">
        <v>39210</v>
      </c>
      <c r="L11814" t="s">
        <v>77928</v>
      </c>
    </row>
    <row r="11815" spans="1:12" x14ac:dyDescent="0.15">
      <c r="A11815" t="s">
        <v>12</v>
      </c>
      <c r="B11815">
        <v>3340196</v>
      </c>
      <c r="C11815">
        <v>3340216</v>
      </c>
      <c r="D11815" t="s">
        <v>39201</v>
      </c>
      <c r="E11815" t="s">
        <v>90</v>
      </c>
      <c r="F11815" t="s">
        <v>76</v>
      </c>
      <c r="G11815" t="s">
        <v>36</v>
      </c>
      <c r="H11815">
        <v>102</v>
      </c>
      <c r="I11815" t="s">
        <v>39211</v>
      </c>
      <c r="J11815" t="s">
        <v>39212</v>
      </c>
      <c r="K11815" t="s">
        <v>39213</v>
      </c>
      <c r="L11815" t="s">
        <v>77933</v>
      </c>
    </row>
    <row r="11816" spans="1:12" x14ac:dyDescent="0.15">
      <c r="A11816" t="s">
        <v>12</v>
      </c>
      <c r="B11816">
        <v>3340408</v>
      </c>
      <c r="C11816">
        <v>3340428</v>
      </c>
      <c r="D11816" t="s">
        <v>39214</v>
      </c>
      <c r="E11816" t="s">
        <v>90</v>
      </c>
      <c r="F11816" t="s">
        <v>15</v>
      </c>
      <c r="G11816" t="s">
        <v>23</v>
      </c>
      <c r="H11816">
        <v>13</v>
      </c>
      <c r="I11816" t="s">
        <v>39215</v>
      </c>
      <c r="J11816" t="s">
        <v>39216</v>
      </c>
      <c r="K11816" t="s">
        <v>39217</v>
      </c>
      <c r="L11816" t="s">
        <v>77935</v>
      </c>
    </row>
    <row r="11817" spans="1:12" x14ac:dyDescent="0.15">
      <c r="A11817" t="s">
        <v>12</v>
      </c>
      <c r="B11817">
        <v>3340444</v>
      </c>
      <c r="C11817">
        <v>3340464</v>
      </c>
      <c r="D11817" t="s">
        <v>39214</v>
      </c>
      <c r="E11817" t="s">
        <v>90</v>
      </c>
      <c r="F11817" t="s">
        <v>15</v>
      </c>
      <c r="G11817" t="s">
        <v>32</v>
      </c>
      <c r="H11817">
        <v>49</v>
      </c>
      <c r="I11817" t="s">
        <v>39218</v>
      </c>
      <c r="J11817" t="s">
        <v>39219</v>
      </c>
      <c r="K11817" t="s">
        <v>39220</v>
      </c>
      <c r="L11817" t="s">
        <v>77913</v>
      </c>
    </row>
    <row r="11818" spans="1:12" x14ac:dyDescent="0.15">
      <c r="A11818" t="s">
        <v>12</v>
      </c>
      <c r="B11818">
        <v>3340468</v>
      </c>
      <c r="C11818">
        <v>3340488</v>
      </c>
      <c r="D11818" t="s">
        <v>39214</v>
      </c>
      <c r="E11818" t="s">
        <v>90</v>
      </c>
      <c r="F11818" t="s">
        <v>15</v>
      </c>
      <c r="G11818" t="s">
        <v>16</v>
      </c>
      <c r="H11818">
        <v>73</v>
      </c>
      <c r="I11818" t="s">
        <v>39221</v>
      </c>
      <c r="J11818" t="s">
        <v>39222</v>
      </c>
      <c r="K11818" t="s">
        <v>39223</v>
      </c>
      <c r="L11818" t="s">
        <v>77926</v>
      </c>
    </row>
    <row r="11819" spans="1:12" x14ac:dyDescent="0.15">
      <c r="A11819" t="s">
        <v>12</v>
      </c>
      <c r="B11819">
        <v>3340519</v>
      </c>
      <c r="C11819">
        <v>3340539</v>
      </c>
      <c r="D11819" t="s">
        <v>39214</v>
      </c>
      <c r="E11819" t="s">
        <v>90</v>
      </c>
      <c r="F11819" t="s">
        <v>15</v>
      </c>
      <c r="G11819" t="s">
        <v>16</v>
      </c>
      <c r="H11819">
        <v>124</v>
      </c>
      <c r="I11819" t="s">
        <v>39224</v>
      </c>
      <c r="J11819" t="s">
        <v>39225</v>
      </c>
      <c r="K11819" t="s">
        <v>39226</v>
      </c>
      <c r="L11819" t="s">
        <v>78046</v>
      </c>
    </row>
    <row r="11820" spans="1:12" x14ac:dyDescent="0.15">
      <c r="A11820" t="s">
        <v>12</v>
      </c>
      <c r="B11820">
        <v>3342534</v>
      </c>
      <c r="C11820">
        <v>3342554</v>
      </c>
      <c r="D11820" t="s">
        <v>39227</v>
      </c>
      <c r="E11820" t="s">
        <v>39228</v>
      </c>
      <c r="F11820" t="s">
        <v>76</v>
      </c>
      <c r="G11820" t="s">
        <v>16</v>
      </c>
      <c r="H11820">
        <v>17</v>
      </c>
      <c r="I11820" t="s">
        <v>39229</v>
      </c>
      <c r="J11820" t="s">
        <v>39230</v>
      </c>
      <c r="K11820" t="s">
        <v>39231</v>
      </c>
      <c r="L11820" t="s">
        <v>77944</v>
      </c>
    </row>
    <row r="11821" spans="1:12" x14ac:dyDescent="0.15">
      <c r="A11821" t="s">
        <v>12</v>
      </c>
      <c r="B11821">
        <v>3342505</v>
      </c>
      <c r="C11821">
        <v>3342525</v>
      </c>
      <c r="D11821" t="s">
        <v>39227</v>
      </c>
      <c r="E11821" t="s">
        <v>39228</v>
      </c>
      <c r="F11821" t="s">
        <v>76</v>
      </c>
      <c r="G11821" t="s">
        <v>36</v>
      </c>
      <c r="H11821">
        <v>46</v>
      </c>
      <c r="I11821" t="s">
        <v>39232</v>
      </c>
      <c r="J11821" t="s">
        <v>39233</v>
      </c>
      <c r="K11821" t="s">
        <v>39234</v>
      </c>
      <c r="L11821" t="s">
        <v>78004</v>
      </c>
    </row>
    <row r="11822" spans="1:12" x14ac:dyDescent="0.15">
      <c r="A11822" t="s">
        <v>12</v>
      </c>
      <c r="B11822">
        <v>3342481</v>
      </c>
      <c r="C11822">
        <v>3342501</v>
      </c>
      <c r="D11822" t="s">
        <v>39227</v>
      </c>
      <c r="E11822" t="s">
        <v>39228</v>
      </c>
      <c r="F11822" t="s">
        <v>76</v>
      </c>
      <c r="G11822" t="s">
        <v>16</v>
      </c>
      <c r="H11822">
        <v>70</v>
      </c>
      <c r="I11822" t="s">
        <v>39235</v>
      </c>
      <c r="J11822" t="s">
        <v>39236</v>
      </c>
      <c r="K11822" t="s">
        <v>39237</v>
      </c>
      <c r="L11822" t="s">
        <v>77919</v>
      </c>
    </row>
    <row r="11823" spans="1:12" x14ac:dyDescent="0.15">
      <c r="A11823" t="s">
        <v>12</v>
      </c>
      <c r="B11823">
        <v>3342456</v>
      </c>
      <c r="C11823">
        <v>3342476</v>
      </c>
      <c r="D11823" t="s">
        <v>39227</v>
      </c>
      <c r="E11823" t="s">
        <v>39228</v>
      </c>
      <c r="F11823" t="s">
        <v>76</v>
      </c>
      <c r="G11823" t="s">
        <v>32</v>
      </c>
      <c r="H11823">
        <v>95</v>
      </c>
      <c r="I11823" t="s">
        <v>39238</v>
      </c>
      <c r="J11823" t="s">
        <v>39239</v>
      </c>
      <c r="K11823" t="s">
        <v>39240</v>
      </c>
      <c r="L11823" t="s">
        <v>77920</v>
      </c>
    </row>
    <row r="11824" spans="1:12" x14ac:dyDescent="0.15">
      <c r="A11824" t="s">
        <v>12</v>
      </c>
      <c r="B11824">
        <v>3343188</v>
      </c>
      <c r="C11824">
        <v>3343208</v>
      </c>
      <c r="D11824" t="s">
        <v>39241</v>
      </c>
      <c r="E11824" t="s">
        <v>90</v>
      </c>
      <c r="F11824" t="s">
        <v>76</v>
      </c>
      <c r="G11824" t="s">
        <v>32</v>
      </c>
      <c r="H11824">
        <v>0</v>
      </c>
      <c r="I11824" t="s">
        <v>39242</v>
      </c>
      <c r="J11824" t="s">
        <v>39243</v>
      </c>
      <c r="K11824" t="s">
        <v>39244</v>
      </c>
      <c r="L11824" t="s">
        <v>77980</v>
      </c>
    </row>
    <row r="11825" spans="1:12" x14ac:dyDescent="0.15">
      <c r="A11825" t="s">
        <v>12</v>
      </c>
      <c r="B11825">
        <v>3343137</v>
      </c>
      <c r="C11825">
        <v>3343157</v>
      </c>
      <c r="D11825" t="s">
        <v>39241</v>
      </c>
      <c r="E11825" t="s">
        <v>90</v>
      </c>
      <c r="F11825" t="s">
        <v>76</v>
      </c>
      <c r="G11825" t="s">
        <v>16</v>
      </c>
      <c r="H11825">
        <v>51</v>
      </c>
      <c r="I11825" t="s">
        <v>39245</v>
      </c>
      <c r="J11825" t="s">
        <v>39246</v>
      </c>
      <c r="K11825" t="s">
        <v>39247</v>
      </c>
      <c r="L11825" t="s">
        <v>78023</v>
      </c>
    </row>
    <row r="11826" spans="1:12" x14ac:dyDescent="0.15">
      <c r="A11826" t="s">
        <v>12</v>
      </c>
      <c r="B11826">
        <v>3343105</v>
      </c>
      <c r="C11826">
        <v>3343125</v>
      </c>
      <c r="D11826" t="s">
        <v>39241</v>
      </c>
      <c r="E11826" t="s">
        <v>90</v>
      </c>
      <c r="F11826" t="s">
        <v>76</v>
      </c>
      <c r="G11826" t="s">
        <v>16</v>
      </c>
      <c r="H11826">
        <v>83</v>
      </c>
      <c r="I11826" t="s">
        <v>39248</v>
      </c>
      <c r="J11826" t="s">
        <v>39249</v>
      </c>
      <c r="K11826" t="s">
        <v>39250</v>
      </c>
      <c r="L11826" t="s">
        <v>77958</v>
      </c>
    </row>
    <row r="11827" spans="1:12" x14ac:dyDescent="0.15">
      <c r="A11827" t="s">
        <v>12</v>
      </c>
      <c r="B11827">
        <v>3343061</v>
      </c>
      <c r="C11827">
        <v>3343081</v>
      </c>
      <c r="D11827" t="s">
        <v>39241</v>
      </c>
      <c r="E11827" t="s">
        <v>90</v>
      </c>
      <c r="F11827" t="s">
        <v>76</v>
      </c>
      <c r="G11827" t="s">
        <v>16</v>
      </c>
      <c r="H11827">
        <v>127</v>
      </c>
      <c r="I11827" t="s">
        <v>39251</v>
      </c>
      <c r="J11827" t="s">
        <v>39252</v>
      </c>
      <c r="K11827" t="s">
        <v>39253</v>
      </c>
      <c r="L11827" t="s">
        <v>78026</v>
      </c>
    </row>
    <row r="11828" spans="1:12" x14ac:dyDescent="0.15">
      <c r="A11828" t="s">
        <v>12</v>
      </c>
      <c r="B11828">
        <v>3343725</v>
      </c>
      <c r="C11828">
        <v>3343745</v>
      </c>
      <c r="D11828" t="s">
        <v>39254</v>
      </c>
      <c r="E11828" t="s">
        <v>90</v>
      </c>
      <c r="F11828" t="s">
        <v>76</v>
      </c>
      <c r="G11828" t="s">
        <v>16</v>
      </c>
      <c r="H11828">
        <v>61</v>
      </c>
      <c r="I11828" t="s">
        <v>39255</v>
      </c>
      <c r="J11828" t="s">
        <v>39256</v>
      </c>
      <c r="K11828" t="s">
        <v>39257</v>
      </c>
      <c r="L11828" t="s">
        <v>77979</v>
      </c>
    </row>
    <row r="11829" spans="1:12" x14ac:dyDescent="0.15">
      <c r="A11829" t="s">
        <v>12</v>
      </c>
      <c r="B11829">
        <v>3343692</v>
      </c>
      <c r="C11829">
        <v>3343712</v>
      </c>
      <c r="D11829" t="s">
        <v>39254</v>
      </c>
      <c r="E11829" t="s">
        <v>90</v>
      </c>
      <c r="F11829" t="s">
        <v>76</v>
      </c>
      <c r="G11829" t="s">
        <v>16</v>
      </c>
      <c r="H11829">
        <v>94</v>
      </c>
      <c r="I11829" t="s">
        <v>39258</v>
      </c>
      <c r="J11829" t="s">
        <v>39259</v>
      </c>
      <c r="K11829" t="s">
        <v>39260</v>
      </c>
      <c r="L11829" t="s">
        <v>77927</v>
      </c>
    </row>
    <row r="11830" spans="1:12" x14ac:dyDescent="0.15">
      <c r="A11830" t="s">
        <v>12</v>
      </c>
      <c r="B11830">
        <v>3343665</v>
      </c>
      <c r="C11830">
        <v>3343685</v>
      </c>
      <c r="D11830" t="s">
        <v>39254</v>
      </c>
      <c r="E11830" t="s">
        <v>90</v>
      </c>
      <c r="F11830" t="s">
        <v>76</v>
      </c>
      <c r="G11830" t="s">
        <v>32</v>
      </c>
      <c r="H11830">
        <v>121</v>
      </c>
      <c r="I11830" t="s">
        <v>39261</v>
      </c>
      <c r="J11830" t="s">
        <v>39262</v>
      </c>
      <c r="K11830" t="s">
        <v>39263</v>
      </c>
      <c r="L11830" t="s">
        <v>77943</v>
      </c>
    </row>
    <row r="11831" spans="1:12" x14ac:dyDescent="0.15">
      <c r="A11831" t="s">
        <v>12</v>
      </c>
      <c r="B11831">
        <v>3343631</v>
      </c>
      <c r="C11831">
        <v>3343651</v>
      </c>
      <c r="D11831" t="s">
        <v>39254</v>
      </c>
      <c r="E11831" t="s">
        <v>90</v>
      </c>
      <c r="F11831" t="s">
        <v>76</v>
      </c>
      <c r="G11831" t="s">
        <v>32</v>
      </c>
      <c r="H11831">
        <v>155</v>
      </c>
      <c r="I11831" t="s">
        <v>39264</v>
      </c>
      <c r="J11831" t="s">
        <v>39265</v>
      </c>
      <c r="K11831" t="s">
        <v>39266</v>
      </c>
      <c r="L11831" t="s">
        <v>78083</v>
      </c>
    </row>
    <row r="11832" spans="1:12" x14ac:dyDescent="0.15">
      <c r="A11832" t="s">
        <v>12</v>
      </c>
      <c r="B11832">
        <v>3343953</v>
      </c>
      <c r="C11832">
        <v>3343973</v>
      </c>
      <c r="D11832" t="s">
        <v>39267</v>
      </c>
      <c r="E11832" t="s">
        <v>90</v>
      </c>
      <c r="F11832" t="s">
        <v>15</v>
      </c>
      <c r="G11832" t="s">
        <v>32</v>
      </c>
      <c r="H11832">
        <v>1</v>
      </c>
      <c r="I11832" t="s">
        <v>39268</v>
      </c>
      <c r="J11832" t="s">
        <v>39269</v>
      </c>
      <c r="K11832" t="s">
        <v>39270</v>
      </c>
      <c r="L11832" t="s">
        <v>77917</v>
      </c>
    </row>
    <row r="11833" spans="1:12" x14ac:dyDescent="0.15">
      <c r="A11833" t="s">
        <v>12</v>
      </c>
      <c r="B11833">
        <v>3343988</v>
      </c>
      <c r="C11833">
        <v>3344008</v>
      </c>
      <c r="D11833" t="s">
        <v>39267</v>
      </c>
      <c r="E11833" t="s">
        <v>90</v>
      </c>
      <c r="F11833" t="s">
        <v>15</v>
      </c>
      <c r="G11833" t="s">
        <v>36</v>
      </c>
      <c r="H11833">
        <v>36</v>
      </c>
      <c r="I11833" t="s">
        <v>39271</v>
      </c>
      <c r="J11833" t="s">
        <v>39272</v>
      </c>
      <c r="K11833" t="s">
        <v>39273</v>
      </c>
      <c r="L11833" t="s">
        <v>78003</v>
      </c>
    </row>
    <row r="11834" spans="1:12" x14ac:dyDescent="0.15">
      <c r="A11834" t="s">
        <v>12</v>
      </c>
      <c r="B11834">
        <v>3344017</v>
      </c>
      <c r="C11834">
        <v>3344037</v>
      </c>
      <c r="D11834" t="s">
        <v>39267</v>
      </c>
      <c r="E11834" t="s">
        <v>90</v>
      </c>
      <c r="F11834" t="s">
        <v>15</v>
      </c>
      <c r="G11834" t="s">
        <v>23</v>
      </c>
      <c r="H11834">
        <v>65</v>
      </c>
      <c r="I11834" t="s">
        <v>39274</v>
      </c>
      <c r="J11834" t="s">
        <v>39275</v>
      </c>
      <c r="K11834" t="s">
        <v>39276</v>
      </c>
      <c r="L11834" t="s">
        <v>78042</v>
      </c>
    </row>
    <row r="11835" spans="1:12" x14ac:dyDescent="0.15">
      <c r="A11835" t="s">
        <v>12</v>
      </c>
      <c r="B11835">
        <v>3344046</v>
      </c>
      <c r="C11835">
        <v>3344066</v>
      </c>
      <c r="D11835" t="s">
        <v>39267</v>
      </c>
      <c r="E11835" t="s">
        <v>90</v>
      </c>
      <c r="F11835" t="s">
        <v>15</v>
      </c>
      <c r="G11835" t="s">
        <v>16</v>
      </c>
      <c r="H11835">
        <v>94</v>
      </c>
      <c r="I11835" t="s">
        <v>39277</v>
      </c>
      <c r="J11835" t="s">
        <v>39278</v>
      </c>
      <c r="K11835" t="s">
        <v>39279</v>
      </c>
      <c r="L11835" t="s">
        <v>77927</v>
      </c>
    </row>
    <row r="11836" spans="1:12" x14ac:dyDescent="0.15">
      <c r="A11836" t="s">
        <v>12</v>
      </c>
      <c r="B11836">
        <v>3346161</v>
      </c>
      <c r="C11836">
        <v>3346181</v>
      </c>
      <c r="D11836" t="s">
        <v>39280</v>
      </c>
      <c r="E11836" t="s">
        <v>90</v>
      </c>
      <c r="F11836" t="s">
        <v>76</v>
      </c>
      <c r="G11836" t="s">
        <v>36</v>
      </c>
      <c r="H11836">
        <v>11</v>
      </c>
      <c r="I11836" t="s">
        <v>39281</v>
      </c>
      <c r="J11836" t="s">
        <v>39282</v>
      </c>
      <c r="K11836" t="s">
        <v>39283</v>
      </c>
      <c r="L11836" t="s">
        <v>77974</v>
      </c>
    </row>
    <row r="11837" spans="1:12" x14ac:dyDescent="0.15">
      <c r="A11837" t="s">
        <v>12</v>
      </c>
      <c r="B11837">
        <v>3346122</v>
      </c>
      <c r="C11837">
        <v>3346142</v>
      </c>
      <c r="D11837" t="s">
        <v>39280</v>
      </c>
      <c r="E11837" t="s">
        <v>90</v>
      </c>
      <c r="F11837" t="s">
        <v>76</v>
      </c>
      <c r="G11837" t="s">
        <v>32</v>
      </c>
      <c r="H11837">
        <v>50</v>
      </c>
      <c r="I11837" t="s">
        <v>39284</v>
      </c>
      <c r="J11837" t="s">
        <v>39285</v>
      </c>
      <c r="K11837" t="s">
        <v>39286</v>
      </c>
      <c r="L11837" t="s">
        <v>77925</v>
      </c>
    </row>
    <row r="11838" spans="1:12" x14ac:dyDescent="0.15">
      <c r="A11838" t="s">
        <v>12</v>
      </c>
      <c r="B11838">
        <v>3346101</v>
      </c>
      <c r="C11838">
        <v>3346121</v>
      </c>
      <c r="D11838" t="s">
        <v>39280</v>
      </c>
      <c r="E11838" t="s">
        <v>90</v>
      </c>
      <c r="F11838" t="s">
        <v>76</v>
      </c>
      <c r="G11838" t="s">
        <v>32</v>
      </c>
      <c r="H11838">
        <v>71</v>
      </c>
      <c r="I11838" t="s">
        <v>39287</v>
      </c>
      <c r="J11838" t="s">
        <v>39288</v>
      </c>
      <c r="K11838" t="s">
        <v>39289</v>
      </c>
      <c r="L11838" t="s">
        <v>77969</v>
      </c>
    </row>
    <row r="11839" spans="1:12" x14ac:dyDescent="0.15">
      <c r="A11839" t="s">
        <v>12</v>
      </c>
      <c r="B11839">
        <v>3346069</v>
      </c>
      <c r="C11839">
        <v>3346089</v>
      </c>
      <c r="D11839" t="s">
        <v>39280</v>
      </c>
      <c r="E11839" t="s">
        <v>90</v>
      </c>
      <c r="F11839" t="s">
        <v>76</v>
      </c>
      <c r="G11839" t="s">
        <v>16</v>
      </c>
      <c r="H11839">
        <v>103</v>
      </c>
      <c r="I11839" t="s">
        <v>39290</v>
      </c>
      <c r="J11839" t="s">
        <v>39291</v>
      </c>
      <c r="K11839" t="s">
        <v>39292</v>
      </c>
      <c r="L11839" t="s">
        <v>77937</v>
      </c>
    </row>
    <row r="11840" spans="1:12" x14ac:dyDescent="0.15">
      <c r="A11840" t="s">
        <v>12</v>
      </c>
      <c r="B11840">
        <v>3346278</v>
      </c>
      <c r="C11840">
        <v>3346298</v>
      </c>
      <c r="D11840" t="s">
        <v>39293</v>
      </c>
      <c r="E11840" t="s">
        <v>90</v>
      </c>
      <c r="F11840" t="s">
        <v>15</v>
      </c>
      <c r="G11840" t="s">
        <v>32</v>
      </c>
      <c r="H11840">
        <v>0</v>
      </c>
      <c r="I11840" t="s">
        <v>39294</v>
      </c>
      <c r="J11840" t="s">
        <v>39295</v>
      </c>
      <c r="K11840" t="s">
        <v>39296</v>
      </c>
      <c r="L11840" t="s">
        <v>77980</v>
      </c>
    </row>
    <row r="11841" spans="1:12" x14ac:dyDescent="0.15">
      <c r="A11841" t="s">
        <v>12</v>
      </c>
      <c r="B11841">
        <v>3346299</v>
      </c>
      <c r="C11841">
        <v>3346319</v>
      </c>
      <c r="D11841" t="s">
        <v>39293</v>
      </c>
      <c r="E11841" t="s">
        <v>90</v>
      </c>
      <c r="F11841" t="s">
        <v>15</v>
      </c>
      <c r="G11841" t="s">
        <v>16</v>
      </c>
      <c r="H11841">
        <v>21</v>
      </c>
      <c r="I11841" t="s">
        <v>39297</v>
      </c>
      <c r="J11841" t="s">
        <v>39298</v>
      </c>
      <c r="K11841" t="s">
        <v>39299</v>
      </c>
      <c r="L11841" t="s">
        <v>78022</v>
      </c>
    </row>
    <row r="11842" spans="1:12" x14ac:dyDescent="0.15">
      <c r="A11842" t="s">
        <v>12</v>
      </c>
      <c r="B11842">
        <v>3346319</v>
      </c>
      <c r="C11842">
        <v>3346339</v>
      </c>
      <c r="D11842" t="s">
        <v>39293</v>
      </c>
      <c r="E11842" t="s">
        <v>90</v>
      </c>
      <c r="F11842" t="s">
        <v>15</v>
      </c>
      <c r="G11842" t="s">
        <v>32</v>
      </c>
      <c r="H11842">
        <v>41</v>
      </c>
      <c r="I11842" t="s">
        <v>39300</v>
      </c>
      <c r="J11842" t="s">
        <v>39301</v>
      </c>
      <c r="K11842" t="s">
        <v>39302</v>
      </c>
      <c r="L11842" t="s">
        <v>78014</v>
      </c>
    </row>
    <row r="11843" spans="1:12" x14ac:dyDescent="0.15">
      <c r="A11843" t="s">
        <v>12</v>
      </c>
      <c r="B11843">
        <v>3346340</v>
      </c>
      <c r="C11843">
        <v>3346360</v>
      </c>
      <c r="D11843" t="s">
        <v>39293</v>
      </c>
      <c r="E11843" t="s">
        <v>90</v>
      </c>
      <c r="F11843" t="s">
        <v>15</v>
      </c>
      <c r="G11843" t="s">
        <v>23</v>
      </c>
      <c r="H11843">
        <v>62</v>
      </c>
      <c r="I11843" t="s">
        <v>39303</v>
      </c>
      <c r="J11843" t="s">
        <v>39304</v>
      </c>
      <c r="K11843" t="s">
        <v>39305</v>
      </c>
      <c r="L11843" t="s">
        <v>77949</v>
      </c>
    </row>
    <row r="11844" spans="1:12" x14ac:dyDescent="0.15">
      <c r="A11844" t="s">
        <v>12</v>
      </c>
      <c r="B11844">
        <v>3348538</v>
      </c>
      <c r="C11844">
        <v>3348558</v>
      </c>
      <c r="D11844" t="s">
        <v>39306</v>
      </c>
      <c r="E11844" t="s">
        <v>90</v>
      </c>
      <c r="F11844" t="s">
        <v>76</v>
      </c>
      <c r="G11844" t="s">
        <v>16</v>
      </c>
      <c r="H11844">
        <v>9</v>
      </c>
      <c r="I11844" t="s">
        <v>39307</v>
      </c>
      <c r="J11844" t="s">
        <v>39308</v>
      </c>
      <c r="K11844" t="s">
        <v>39309</v>
      </c>
      <c r="L11844" t="s">
        <v>77939</v>
      </c>
    </row>
    <row r="11845" spans="1:12" x14ac:dyDescent="0.15">
      <c r="A11845" t="s">
        <v>12</v>
      </c>
      <c r="B11845">
        <v>3348516</v>
      </c>
      <c r="C11845">
        <v>3348536</v>
      </c>
      <c r="D11845" t="s">
        <v>39306</v>
      </c>
      <c r="E11845" t="s">
        <v>90</v>
      </c>
      <c r="F11845" t="s">
        <v>76</v>
      </c>
      <c r="G11845" t="s">
        <v>16</v>
      </c>
      <c r="H11845">
        <v>31</v>
      </c>
      <c r="I11845" t="s">
        <v>39310</v>
      </c>
      <c r="J11845" t="s">
        <v>39311</v>
      </c>
      <c r="K11845" t="s">
        <v>39312</v>
      </c>
      <c r="L11845" t="s">
        <v>77910</v>
      </c>
    </row>
    <row r="11846" spans="1:12" x14ac:dyDescent="0.15">
      <c r="A11846" t="s">
        <v>12</v>
      </c>
      <c r="B11846">
        <v>3348489</v>
      </c>
      <c r="C11846">
        <v>3348509</v>
      </c>
      <c r="D11846" t="s">
        <v>39306</v>
      </c>
      <c r="E11846" t="s">
        <v>90</v>
      </c>
      <c r="F11846" t="s">
        <v>76</v>
      </c>
      <c r="G11846" t="s">
        <v>16</v>
      </c>
      <c r="H11846">
        <v>58</v>
      </c>
      <c r="I11846" t="s">
        <v>39313</v>
      </c>
      <c r="J11846" t="s">
        <v>39314</v>
      </c>
      <c r="K11846" t="s">
        <v>39315</v>
      </c>
      <c r="L11846" t="s">
        <v>77911</v>
      </c>
    </row>
    <row r="11847" spans="1:12" x14ac:dyDescent="0.15">
      <c r="A11847" t="s">
        <v>12</v>
      </c>
      <c r="B11847">
        <v>3348468</v>
      </c>
      <c r="C11847">
        <v>3348488</v>
      </c>
      <c r="D11847" t="s">
        <v>39306</v>
      </c>
      <c r="E11847" t="s">
        <v>90</v>
      </c>
      <c r="F11847" t="s">
        <v>76</v>
      </c>
      <c r="G11847" t="s">
        <v>36</v>
      </c>
      <c r="H11847">
        <v>79</v>
      </c>
      <c r="I11847" t="s">
        <v>39316</v>
      </c>
      <c r="J11847" t="s">
        <v>39317</v>
      </c>
      <c r="K11847" t="s">
        <v>39318</v>
      </c>
      <c r="L11847" t="s">
        <v>77993</v>
      </c>
    </row>
    <row r="11848" spans="1:12" x14ac:dyDescent="0.15">
      <c r="A11848" t="s">
        <v>12</v>
      </c>
      <c r="B11848">
        <v>3350313</v>
      </c>
      <c r="C11848">
        <v>3350333</v>
      </c>
      <c r="D11848" t="s">
        <v>39319</v>
      </c>
      <c r="E11848" t="s">
        <v>90</v>
      </c>
      <c r="F11848" t="s">
        <v>76</v>
      </c>
      <c r="G11848" t="s">
        <v>16</v>
      </c>
      <c r="H11848">
        <v>21</v>
      </c>
      <c r="I11848" t="s">
        <v>39320</v>
      </c>
      <c r="J11848" t="s">
        <v>39321</v>
      </c>
      <c r="K11848" t="s">
        <v>39322</v>
      </c>
      <c r="L11848" t="s">
        <v>78022</v>
      </c>
    </row>
    <row r="11849" spans="1:12" x14ac:dyDescent="0.15">
      <c r="A11849" t="s">
        <v>12</v>
      </c>
      <c r="B11849">
        <v>3350279</v>
      </c>
      <c r="C11849">
        <v>3350299</v>
      </c>
      <c r="D11849" t="s">
        <v>39319</v>
      </c>
      <c r="E11849" t="s">
        <v>90</v>
      </c>
      <c r="F11849" t="s">
        <v>76</v>
      </c>
      <c r="G11849" t="s">
        <v>16</v>
      </c>
      <c r="H11849">
        <v>55</v>
      </c>
      <c r="I11849" t="s">
        <v>39323</v>
      </c>
      <c r="J11849" t="s">
        <v>39324</v>
      </c>
      <c r="K11849" t="s">
        <v>39325</v>
      </c>
      <c r="L11849" t="s">
        <v>77992</v>
      </c>
    </row>
    <row r="11850" spans="1:12" x14ac:dyDescent="0.15">
      <c r="A11850" t="s">
        <v>12</v>
      </c>
      <c r="B11850">
        <v>3350252</v>
      </c>
      <c r="C11850">
        <v>3350272</v>
      </c>
      <c r="D11850" t="s">
        <v>39319</v>
      </c>
      <c r="E11850" t="s">
        <v>90</v>
      </c>
      <c r="F11850" t="s">
        <v>76</v>
      </c>
      <c r="G11850" t="s">
        <v>16</v>
      </c>
      <c r="H11850">
        <v>82</v>
      </c>
      <c r="I11850" t="s">
        <v>39326</v>
      </c>
      <c r="J11850" t="s">
        <v>39327</v>
      </c>
      <c r="K11850" t="s">
        <v>39328</v>
      </c>
      <c r="L11850" t="s">
        <v>78011</v>
      </c>
    </row>
    <row r="11851" spans="1:12" x14ac:dyDescent="0.15">
      <c r="A11851" t="s">
        <v>12</v>
      </c>
      <c r="B11851">
        <v>3350209</v>
      </c>
      <c r="C11851">
        <v>3350229</v>
      </c>
      <c r="D11851" t="s">
        <v>39319</v>
      </c>
      <c r="E11851" t="s">
        <v>90</v>
      </c>
      <c r="F11851" t="s">
        <v>76</v>
      </c>
      <c r="G11851" t="s">
        <v>16</v>
      </c>
      <c r="H11851">
        <v>125</v>
      </c>
      <c r="I11851" t="s">
        <v>39329</v>
      </c>
      <c r="J11851" t="s">
        <v>39330</v>
      </c>
      <c r="K11851" t="s">
        <v>39331</v>
      </c>
      <c r="L11851" t="s">
        <v>78034</v>
      </c>
    </row>
    <row r="11852" spans="1:12" x14ac:dyDescent="0.15">
      <c r="A11852" t="s">
        <v>12</v>
      </c>
      <c r="B11852">
        <v>3351052</v>
      </c>
      <c r="C11852">
        <v>3351072</v>
      </c>
      <c r="D11852" t="s">
        <v>39332</v>
      </c>
      <c r="E11852" t="s">
        <v>90</v>
      </c>
      <c r="F11852" t="s">
        <v>76</v>
      </c>
      <c r="G11852" t="s">
        <v>32</v>
      </c>
      <c r="H11852">
        <v>1</v>
      </c>
      <c r="I11852" t="s">
        <v>39333</v>
      </c>
      <c r="J11852" t="s">
        <v>39334</v>
      </c>
      <c r="K11852" t="s">
        <v>39335</v>
      </c>
      <c r="L11852" t="s">
        <v>77917</v>
      </c>
    </row>
    <row r="11853" spans="1:12" x14ac:dyDescent="0.15">
      <c r="A11853" t="s">
        <v>12</v>
      </c>
      <c r="B11853">
        <v>3351024</v>
      </c>
      <c r="C11853">
        <v>3351044</v>
      </c>
      <c r="D11853" t="s">
        <v>39332</v>
      </c>
      <c r="E11853" t="s">
        <v>90</v>
      </c>
      <c r="F11853" t="s">
        <v>76</v>
      </c>
      <c r="G11853" t="s">
        <v>16</v>
      </c>
      <c r="H11853">
        <v>29</v>
      </c>
      <c r="I11853" t="s">
        <v>39336</v>
      </c>
      <c r="J11853" t="s">
        <v>39337</v>
      </c>
      <c r="K11853" t="s">
        <v>39338</v>
      </c>
      <c r="L11853" t="s">
        <v>77921</v>
      </c>
    </row>
    <row r="11854" spans="1:12" x14ac:dyDescent="0.15">
      <c r="A11854" t="s">
        <v>12</v>
      </c>
      <c r="B11854">
        <v>3351001</v>
      </c>
      <c r="C11854">
        <v>3351021</v>
      </c>
      <c r="D11854" t="s">
        <v>39332</v>
      </c>
      <c r="E11854" t="s">
        <v>90</v>
      </c>
      <c r="F11854" t="s">
        <v>76</v>
      </c>
      <c r="G11854" t="s">
        <v>36</v>
      </c>
      <c r="H11854">
        <v>52</v>
      </c>
      <c r="I11854" t="s">
        <v>39339</v>
      </c>
      <c r="J11854" t="s">
        <v>39340</v>
      </c>
      <c r="K11854" t="s">
        <v>39341</v>
      </c>
      <c r="L11854" t="s">
        <v>77959</v>
      </c>
    </row>
    <row r="11855" spans="1:12" x14ac:dyDescent="0.15">
      <c r="A11855" t="s">
        <v>12</v>
      </c>
      <c r="B11855">
        <v>3350976</v>
      </c>
      <c r="C11855">
        <v>3350996</v>
      </c>
      <c r="D11855" t="s">
        <v>39332</v>
      </c>
      <c r="E11855" t="s">
        <v>90</v>
      </c>
      <c r="F11855" t="s">
        <v>76</v>
      </c>
      <c r="G11855" t="s">
        <v>23</v>
      </c>
      <c r="H11855">
        <v>77</v>
      </c>
      <c r="I11855" t="s">
        <v>39342</v>
      </c>
      <c r="J11855" t="s">
        <v>39343</v>
      </c>
      <c r="K11855" t="s">
        <v>39344</v>
      </c>
      <c r="L11855" t="s">
        <v>77960</v>
      </c>
    </row>
    <row r="11856" spans="1:12" x14ac:dyDescent="0.15">
      <c r="A11856" t="s">
        <v>12</v>
      </c>
      <c r="B11856">
        <v>3352207</v>
      </c>
      <c r="C11856">
        <v>3352227</v>
      </c>
      <c r="D11856" t="s">
        <v>39345</v>
      </c>
      <c r="E11856" t="s">
        <v>90</v>
      </c>
      <c r="F11856" t="s">
        <v>76</v>
      </c>
      <c r="G11856" t="s">
        <v>16</v>
      </c>
      <c r="H11856">
        <v>0</v>
      </c>
      <c r="I11856" t="s">
        <v>39346</v>
      </c>
      <c r="J11856" t="s">
        <v>39347</v>
      </c>
      <c r="K11856" t="s">
        <v>39348</v>
      </c>
      <c r="L11856" t="s">
        <v>77980</v>
      </c>
    </row>
    <row r="11857" spans="1:12" x14ac:dyDescent="0.15">
      <c r="A11857" t="s">
        <v>12</v>
      </c>
      <c r="B11857">
        <v>3352173</v>
      </c>
      <c r="C11857">
        <v>3352193</v>
      </c>
      <c r="D11857" t="s">
        <v>39345</v>
      </c>
      <c r="E11857" t="s">
        <v>90</v>
      </c>
      <c r="F11857" t="s">
        <v>76</v>
      </c>
      <c r="G11857" t="s">
        <v>16</v>
      </c>
      <c r="H11857">
        <v>34</v>
      </c>
      <c r="I11857" t="s">
        <v>39349</v>
      </c>
      <c r="J11857" t="s">
        <v>39350</v>
      </c>
      <c r="K11857" t="s">
        <v>39351</v>
      </c>
      <c r="L11857" t="s">
        <v>77999</v>
      </c>
    </row>
    <row r="11858" spans="1:12" x14ac:dyDescent="0.15">
      <c r="A11858" t="s">
        <v>12</v>
      </c>
      <c r="B11858">
        <v>3352130</v>
      </c>
      <c r="C11858">
        <v>3352150</v>
      </c>
      <c r="D11858" t="s">
        <v>39345</v>
      </c>
      <c r="E11858" t="s">
        <v>90</v>
      </c>
      <c r="F11858" t="s">
        <v>76</v>
      </c>
      <c r="G11858" t="s">
        <v>23</v>
      </c>
      <c r="H11858">
        <v>77</v>
      </c>
      <c r="I11858" t="s">
        <v>39352</v>
      </c>
      <c r="J11858" t="s">
        <v>39353</v>
      </c>
      <c r="K11858" t="s">
        <v>39354</v>
      </c>
      <c r="L11858" t="s">
        <v>77960</v>
      </c>
    </row>
    <row r="11859" spans="1:12" x14ac:dyDescent="0.15">
      <c r="A11859" t="s">
        <v>12</v>
      </c>
      <c r="B11859">
        <v>3352083</v>
      </c>
      <c r="C11859">
        <v>3352103</v>
      </c>
      <c r="D11859" t="s">
        <v>39345</v>
      </c>
      <c r="E11859" t="s">
        <v>90</v>
      </c>
      <c r="F11859" t="s">
        <v>76</v>
      </c>
      <c r="G11859" t="s">
        <v>36</v>
      </c>
      <c r="H11859">
        <v>124</v>
      </c>
      <c r="I11859" t="s">
        <v>39355</v>
      </c>
      <c r="J11859" t="s">
        <v>39356</v>
      </c>
      <c r="K11859" t="s">
        <v>39357</v>
      </c>
      <c r="L11859" t="s">
        <v>78046</v>
      </c>
    </row>
    <row r="11860" spans="1:12" x14ac:dyDescent="0.15">
      <c r="A11860" t="s">
        <v>12</v>
      </c>
      <c r="B11860">
        <v>3353532</v>
      </c>
      <c r="C11860">
        <v>3353552</v>
      </c>
      <c r="D11860" t="s">
        <v>39358</v>
      </c>
      <c r="E11860" t="s">
        <v>90</v>
      </c>
      <c r="F11860" t="s">
        <v>76</v>
      </c>
      <c r="G11860" t="s">
        <v>32</v>
      </c>
      <c r="H11860">
        <v>1</v>
      </c>
      <c r="I11860" t="s">
        <v>39359</v>
      </c>
      <c r="J11860" t="s">
        <v>39360</v>
      </c>
      <c r="K11860" t="s">
        <v>39361</v>
      </c>
      <c r="L11860" t="s">
        <v>77917</v>
      </c>
    </row>
    <row r="11861" spans="1:12" x14ac:dyDescent="0.15">
      <c r="A11861" t="s">
        <v>12</v>
      </c>
      <c r="B11861">
        <v>3353511</v>
      </c>
      <c r="C11861">
        <v>3353531</v>
      </c>
      <c r="D11861" t="s">
        <v>39358</v>
      </c>
      <c r="E11861" t="s">
        <v>90</v>
      </c>
      <c r="F11861" t="s">
        <v>76</v>
      </c>
      <c r="G11861" t="s">
        <v>32</v>
      </c>
      <c r="H11861">
        <v>22</v>
      </c>
      <c r="I11861" t="s">
        <v>39362</v>
      </c>
      <c r="J11861" t="s">
        <v>39363</v>
      </c>
      <c r="K11861" t="s">
        <v>39364</v>
      </c>
      <c r="L11861" t="s">
        <v>77948</v>
      </c>
    </row>
    <row r="11862" spans="1:12" x14ac:dyDescent="0.15">
      <c r="A11862" t="s">
        <v>12</v>
      </c>
      <c r="B11862">
        <v>3353485</v>
      </c>
      <c r="C11862">
        <v>3353505</v>
      </c>
      <c r="D11862" t="s">
        <v>39358</v>
      </c>
      <c r="E11862" t="s">
        <v>90</v>
      </c>
      <c r="F11862" t="s">
        <v>76</v>
      </c>
      <c r="G11862" t="s">
        <v>16</v>
      </c>
      <c r="H11862">
        <v>48</v>
      </c>
      <c r="I11862" t="s">
        <v>39365</v>
      </c>
      <c r="J11862" t="s">
        <v>39366</v>
      </c>
      <c r="K11862" t="s">
        <v>39367</v>
      </c>
      <c r="L11862" t="s">
        <v>78018</v>
      </c>
    </row>
    <row r="11863" spans="1:12" x14ac:dyDescent="0.15">
      <c r="A11863" t="s">
        <v>12</v>
      </c>
      <c r="B11863">
        <v>3353453</v>
      </c>
      <c r="C11863">
        <v>3353473</v>
      </c>
      <c r="D11863" t="s">
        <v>39358</v>
      </c>
      <c r="E11863" t="s">
        <v>90</v>
      </c>
      <c r="F11863" t="s">
        <v>76</v>
      </c>
      <c r="G11863" t="s">
        <v>23</v>
      </c>
      <c r="H11863">
        <v>80</v>
      </c>
      <c r="I11863" t="s">
        <v>39368</v>
      </c>
      <c r="J11863" t="s">
        <v>39369</v>
      </c>
      <c r="K11863" t="s">
        <v>39370</v>
      </c>
      <c r="L11863" t="s">
        <v>77940</v>
      </c>
    </row>
    <row r="11864" spans="1:12" x14ac:dyDescent="0.15">
      <c r="A11864" t="s">
        <v>12</v>
      </c>
      <c r="B11864">
        <v>3354526</v>
      </c>
      <c r="C11864">
        <v>3354546</v>
      </c>
      <c r="D11864" t="s">
        <v>39371</v>
      </c>
      <c r="E11864" t="s">
        <v>90</v>
      </c>
      <c r="F11864" t="s">
        <v>76</v>
      </c>
      <c r="G11864" t="s">
        <v>23</v>
      </c>
      <c r="H11864">
        <v>20</v>
      </c>
      <c r="I11864" t="s">
        <v>39372</v>
      </c>
      <c r="J11864" t="s">
        <v>39373</v>
      </c>
      <c r="K11864" t="s">
        <v>39374</v>
      </c>
      <c r="L11864" t="s">
        <v>77968</v>
      </c>
    </row>
    <row r="11865" spans="1:12" x14ac:dyDescent="0.15">
      <c r="A11865" t="s">
        <v>12</v>
      </c>
      <c r="B11865">
        <v>3354483</v>
      </c>
      <c r="C11865">
        <v>3354503</v>
      </c>
      <c r="D11865" t="s">
        <v>39371</v>
      </c>
      <c r="E11865" t="s">
        <v>90</v>
      </c>
      <c r="F11865" t="s">
        <v>76</v>
      </c>
      <c r="G11865" t="s">
        <v>36</v>
      </c>
      <c r="H11865">
        <v>63</v>
      </c>
      <c r="I11865" t="s">
        <v>39375</v>
      </c>
      <c r="J11865" t="s">
        <v>39376</v>
      </c>
      <c r="K11865" t="s">
        <v>39377</v>
      </c>
      <c r="L11865" t="s">
        <v>77957</v>
      </c>
    </row>
    <row r="11866" spans="1:12" x14ac:dyDescent="0.15">
      <c r="A11866" t="s">
        <v>12</v>
      </c>
      <c r="B11866">
        <v>3354440</v>
      </c>
      <c r="C11866">
        <v>3354460</v>
      </c>
      <c r="D11866" t="s">
        <v>39371</v>
      </c>
      <c r="E11866" t="s">
        <v>90</v>
      </c>
      <c r="F11866" t="s">
        <v>76</v>
      </c>
      <c r="G11866" t="s">
        <v>16</v>
      </c>
      <c r="H11866">
        <v>106</v>
      </c>
      <c r="I11866" t="s">
        <v>39378</v>
      </c>
      <c r="J11866" t="s">
        <v>39379</v>
      </c>
      <c r="K11866" t="s">
        <v>39380</v>
      </c>
      <c r="L11866" t="s">
        <v>77914</v>
      </c>
    </row>
    <row r="11867" spans="1:12" x14ac:dyDescent="0.15">
      <c r="A11867" t="s">
        <v>12</v>
      </c>
      <c r="B11867">
        <v>3354412</v>
      </c>
      <c r="C11867">
        <v>3354432</v>
      </c>
      <c r="D11867" t="s">
        <v>39371</v>
      </c>
      <c r="E11867" t="s">
        <v>90</v>
      </c>
      <c r="F11867" t="s">
        <v>76</v>
      </c>
      <c r="G11867" t="s">
        <v>23</v>
      </c>
      <c r="H11867">
        <v>134</v>
      </c>
      <c r="I11867" t="s">
        <v>39381</v>
      </c>
      <c r="J11867" t="s">
        <v>39382</v>
      </c>
      <c r="K11867" t="s">
        <v>39383</v>
      </c>
      <c r="L11867" t="s">
        <v>78039</v>
      </c>
    </row>
    <row r="11868" spans="1:12" x14ac:dyDescent="0.15">
      <c r="A11868" t="s">
        <v>12</v>
      </c>
      <c r="B11868">
        <v>3355321</v>
      </c>
      <c r="C11868">
        <v>3355341</v>
      </c>
      <c r="D11868" t="s">
        <v>39384</v>
      </c>
      <c r="E11868" t="s">
        <v>90</v>
      </c>
      <c r="F11868" t="s">
        <v>76</v>
      </c>
      <c r="G11868" t="s">
        <v>32</v>
      </c>
      <c r="H11868">
        <v>0</v>
      </c>
      <c r="I11868" t="s">
        <v>39385</v>
      </c>
      <c r="J11868" t="s">
        <v>39386</v>
      </c>
      <c r="K11868" t="s">
        <v>39387</v>
      </c>
      <c r="L11868" t="s">
        <v>77980</v>
      </c>
    </row>
    <row r="11869" spans="1:12" x14ac:dyDescent="0.15">
      <c r="A11869" t="s">
        <v>12</v>
      </c>
      <c r="B11869">
        <v>3355299</v>
      </c>
      <c r="C11869">
        <v>3355319</v>
      </c>
      <c r="D11869" t="s">
        <v>39384</v>
      </c>
      <c r="E11869" t="s">
        <v>90</v>
      </c>
      <c r="F11869" t="s">
        <v>76</v>
      </c>
      <c r="G11869" t="s">
        <v>32</v>
      </c>
      <c r="H11869">
        <v>22</v>
      </c>
      <c r="I11869" t="s">
        <v>39388</v>
      </c>
      <c r="J11869" t="s">
        <v>39389</v>
      </c>
      <c r="K11869" t="s">
        <v>39390</v>
      </c>
      <c r="L11869" t="s">
        <v>77948</v>
      </c>
    </row>
    <row r="11870" spans="1:12" x14ac:dyDescent="0.15">
      <c r="A11870" t="s">
        <v>12</v>
      </c>
      <c r="B11870">
        <v>3355271</v>
      </c>
      <c r="C11870">
        <v>3355291</v>
      </c>
      <c r="D11870" t="s">
        <v>39384</v>
      </c>
      <c r="E11870" t="s">
        <v>90</v>
      </c>
      <c r="F11870" t="s">
        <v>76</v>
      </c>
      <c r="G11870" t="s">
        <v>23</v>
      </c>
      <c r="H11870">
        <v>50</v>
      </c>
      <c r="I11870" t="s">
        <v>39391</v>
      </c>
      <c r="J11870" t="s">
        <v>39392</v>
      </c>
      <c r="K11870" t="s">
        <v>39393</v>
      </c>
      <c r="L11870" t="s">
        <v>77925</v>
      </c>
    </row>
    <row r="11871" spans="1:12" x14ac:dyDescent="0.15">
      <c r="A11871" t="s">
        <v>12</v>
      </c>
      <c r="B11871">
        <v>3355248</v>
      </c>
      <c r="C11871">
        <v>3355268</v>
      </c>
      <c r="D11871" t="s">
        <v>39384</v>
      </c>
      <c r="E11871" t="s">
        <v>90</v>
      </c>
      <c r="F11871" t="s">
        <v>76</v>
      </c>
      <c r="G11871" t="s">
        <v>32</v>
      </c>
      <c r="H11871">
        <v>73</v>
      </c>
      <c r="I11871" t="s">
        <v>39394</v>
      </c>
      <c r="J11871" t="s">
        <v>39395</v>
      </c>
      <c r="K11871" t="s">
        <v>39396</v>
      </c>
      <c r="L11871" t="s">
        <v>77926</v>
      </c>
    </row>
    <row r="11872" spans="1:12" x14ac:dyDescent="0.15">
      <c r="A11872" t="s">
        <v>12</v>
      </c>
      <c r="B11872">
        <v>3356414</v>
      </c>
      <c r="C11872">
        <v>3356434</v>
      </c>
      <c r="D11872" t="s">
        <v>39397</v>
      </c>
      <c r="E11872" t="s">
        <v>39398</v>
      </c>
      <c r="F11872" t="s">
        <v>76</v>
      </c>
      <c r="G11872" t="s">
        <v>16</v>
      </c>
      <c r="H11872">
        <v>1</v>
      </c>
      <c r="I11872" t="s">
        <v>39399</v>
      </c>
      <c r="J11872" t="s">
        <v>39400</v>
      </c>
      <c r="K11872" t="s">
        <v>39401</v>
      </c>
      <c r="L11872" t="s">
        <v>77917</v>
      </c>
    </row>
    <row r="11873" spans="1:12" x14ac:dyDescent="0.15">
      <c r="A11873" t="s">
        <v>12</v>
      </c>
      <c r="B11873">
        <v>3356394</v>
      </c>
      <c r="C11873">
        <v>3356414</v>
      </c>
      <c r="D11873" t="s">
        <v>39397</v>
      </c>
      <c r="E11873" t="s">
        <v>39398</v>
      </c>
      <c r="F11873" t="s">
        <v>76</v>
      </c>
      <c r="G11873" t="s">
        <v>36</v>
      </c>
      <c r="H11873">
        <v>21</v>
      </c>
      <c r="I11873" t="s">
        <v>39402</v>
      </c>
      <c r="J11873" t="s">
        <v>39403</v>
      </c>
      <c r="K11873" t="s">
        <v>39404</v>
      </c>
      <c r="L11873" t="s">
        <v>78022</v>
      </c>
    </row>
    <row r="11874" spans="1:12" x14ac:dyDescent="0.15">
      <c r="A11874" t="s">
        <v>12</v>
      </c>
      <c r="B11874">
        <v>3356354</v>
      </c>
      <c r="C11874">
        <v>3356374</v>
      </c>
      <c r="D11874" t="s">
        <v>39397</v>
      </c>
      <c r="E11874" t="s">
        <v>39398</v>
      </c>
      <c r="F11874" t="s">
        <v>76</v>
      </c>
      <c r="G11874" t="s">
        <v>16</v>
      </c>
      <c r="H11874">
        <v>61</v>
      </c>
      <c r="I11874" t="s">
        <v>39405</v>
      </c>
      <c r="J11874" t="s">
        <v>39406</v>
      </c>
      <c r="K11874" t="s">
        <v>39407</v>
      </c>
      <c r="L11874" t="s">
        <v>77979</v>
      </c>
    </row>
    <row r="11875" spans="1:12" x14ac:dyDescent="0.15">
      <c r="A11875" t="s">
        <v>12</v>
      </c>
      <c r="B11875">
        <v>3356294</v>
      </c>
      <c r="C11875">
        <v>3356314</v>
      </c>
      <c r="D11875" t="s">
        <v>39397</v>
      </c>
      <c r="E11875" t="s">
        <v>39398</v>
      </c>
      <c r="F11875" t="s">
        <v>76</v>
      </c>
      <c r="G11875" t="s">
        <v>16</v>
      </c>
      <c r="H11875">
        <v>121</v>
      </c>
      <c r="I11875" t="s">
        <v>39408</v>
      </c>
      <c r="J11875" t="s">
        <v>39409</v>
      </c>
      <c r="K11875" t="s">
        <v>39410</v>
      </c>
      <c r="L11875" t="s">
        <v>77943</v>
      </c>
    </row>
    <row r="11876" spans="1:12" x14ac:dyDescent="0.15">
      <c r="A11876" t="s">
        <v>12</v>
      </c>
      <c r="B11876">
        <v>3357006</v>
      </c>
      <c r="C11876">
        <v>3357026</v>
      </c>
      <c r="D11876" t="s">
        <v>39411</v>
      </c>
      <c r="E11876" t="s">
        <v>39412</v>
      </c>
      <c r="F11876" t="s">
        <v>15</v>
      </c>
      <c r="G11876" t="s">
        <v>16</v>
      </c>
      <c r="H11876">
        <v>10</v>
      </c>
      <c r="I11876" t="s">
        <v>39413</v>
      </c>
      <c r="J11876" t="s">
        <v>39414</v>
      </c>
      <c r="K11876" t="s">
        <v>39415</v>
      </c>
      <c r="L11876" t="s">
        <v>78001</v>
      </c>
    </row>
    <row r="11877" spans="1:12" x14ac:dyDescent="0.15">
      <c r="A11877" t="s">
        <v>12</v>
      </c>
      <c r="B11877">
        <v>3357034</v>
      </c>
      <c r="C11877">
        <v>3357054</v>
      </c>
      <c r="D11877" t="s">
        <v>39411</v>
      </c>
      <c r="E11877" t="s">
        <v>39412</v>
      </c>
      <c r="F11877" t="s">
        <v>15</v>
      </c>
      <c r="G11877" t="s">
        <v>23</v>
      </c>
      <c r="H11877">
        <v>38</v>
      </c>
      <c r="I11877" t="s">
        <v>39416</v>
      </c>
      <c r="J11877" t="s">
        <v>39417</v>
      </c>
      <c r="K11877" t="s">
        <v>39418</v>
      </c>
      <c r="L11877" t="s">
        <v>78008</v>
      </c>
    </row>
    <row r="11878" spans="1:12" x14ac:dyDescent="0.15">
      <c r="A11878" t="s">
        <v>12</v>
      </c>
      <c r="B11878">
        <v>3357066</v>
      </c>
      <c r="C11878">
        <v>3357086</v>
      </c>
      <c r="D11878" t="s">
        <v>39411</v>
      </c>
      <c r="E11878" t="s">
        <v>39412</v>
      </c>
      <c r="F11878" t="s">
        <v>15</v>
      </c>
      <c r="G11878" t="s">
        <v>16</v>
      </c>
      <c r="H11878">
        <v>70</v>
      </c>
      <c r="I11878" t="s">
        <v>39419</v>
      </c>
      <c r="J11878" t="s">
        <v>39420</v>
      </c>
      <c r="K11878" t="s">
        <v>39421</v>
      </c>
      <c r="L11878" t="s">
        <v>77919</v>
      </c>
    </row>
    <row r="11879" spans="1:12" x14ac:dyDescent="0.15">
      <c r="A11879" t="s">
        <v>12</v>
      </c>
      <c r="B11879">
        <v>3357087</v>
      </c>
      <c r="C11879">
        <v>3357107</v>
      </c>
      <c r="D11879" t="s">
        <v>39411</v>
      </c>
      <c r="E11879" t="s">
        <v>39412</v>
      </c>
      <c r="F11879" t="s">
        <v>15</v>
      </c>
      <c r="G11879" t="s">
        <v>16</v>
      </c>
      <c r="H11879">
        <v>91</v>
      </c>
      <c r="I11879" t="s">
        <v>39422</v>
      </c>
      <c r="J11879" t="s">
        <v>39423</v>
      </c>
      <c r="K11879" t="s">
        <v>39424</v>
      </c>
      <c r="L11879" t="s">
        <v>77907</v>
      </c>
    </row>
    <row r="11880" spans="1:12" x14ac:dyDescent="0.15">
      <c r="A11880" t="s">
        <v>12</v>
      </c>
      <c r="B11880">
        <v>3358763</v>
      </c>
      <c r="C11880">
        <v>3358783</v>
      </c>
      <c r="D11880" t="s">
        <v>39425</v>
      </c>
      <c r="E11880" t="s">
        <v>39426</v>
      </c>
      <c r="F11880" t="s">
        <v>76</v>
      </c>
      <c r="G11880" t="s">
        <v>23</v>
      </c>
      <c r="H11880">
        <v>35</v>
      </c>
      <c r="I11880" t="s">
        <v>39427</v>
      </c>
      <c r="J11880" t="s">
        <v>39428</v>
      </c>
      <c r="K11880" t="s">
        <v>39429</v>
      </c>
      <c r="L11880" t="s">
        <v>77936</v>
      </c>
    </row>
    <row r="11881" spans="1:12" x14ac:dyDescent="0.15">
      <c r="A11881" t="s">
        <v>12</v>
      </c>
      <c r="B11881">
        <v>3358734</v>
      </c>
      <c r="C11881">
        <v>3358754</v>
      </c>
      <c r="D11881" t="s">
        <v>39425</v>
      </c>
      <c r="E11881" t="s">
        <v>39426</v>
      </c>
      <c r="F11881" t="s">
        <v>76</v>
      </c>
      <c r="G11881" t="s">
        <v>16</v>
      </c>
      <c r="H11881">
        <v>64</v>
      </c>
      <c r="I11881" t="s">
        <v>39430</v>
      </c>
      <c r="J11881" t="s">
        <v>39431</v>
      </c>
      <c r="K11881" t="s">
        <v>39432</v>
      </c>
      <c r="L11881" t="s">
        <v>77989</v>
      </c>
    </row>
    <row r="11882" spans="1:12" x14ac:dyDescent="0.15">
      <c r="A11882" t="s">
        <v>12</v>
      </c>
      <c r="B11882">
        <v>3358630</v>
      </c>
      <c r="C11882">
        <v>3358650</v>
      </c>
      <c r="D11882" t="s">
        <v>39425</v>
      </c>
      <c r="E11882" t="s">
        <v>39426</v>
      </c>
      <c r="F11882" t="s">
        <v>76</v>
      </c>
      <c r="G11882" t="s">
        <v>16</v>
      </c>
      <c r="H11882">
        <v>168</v>
      </c>
      <c r="I11882" t="s">
        <v>39433</v>
      </c>
      <c r="J11882" t="s">
        <v>39434</v>
      </c>
      <c r="K11882" t="s">
        <v>39435</v>
      </c>
      <c r="L11882" t="s">
        <v>78155</v>
      </c>
    </row>
    <row r="11883" spans="1:12" x14ac:dyDescent="0.15">
      <c r="A11883" t="s">
        <v>12</v>
      </c>
      <c r="B11883">
        <v>3358609</v>
      </c>
      <c r="C11883">
        <v>3358629</v>
      </c>
      <c r="D11883" t="s">
        <v>39425</v>
      </c>
      <c r="E11883" t="s">
        <v>39426</v>
      </c>
      <c r="F11883" t="s">
        <v>76</v>
      </c>
      <c r="G11883" t="s">
        <v>16</v>
      </c>
      <c r="H11883">
        <v>189</v>
      </c>
      <c r="I11883" t="s">
        <v>39436</v>
      </c>
      <c r="J11883" t="s">
        <v>39437</v>
      </c>
      <c r="K11883" t="s">
        <v>39438</v>
      </c>
      <c r="L11883" t="s">
        <v>78153</v>
      </c>
    </row>
    <row r="11884" spans="1:12" x14ac:dyDescent="0.15">
      <c r="A11884" t="s">
        <v>12</v>
      </c>
      <c r="B11884">
        <v>3360285</v>
      </c>
      <c r="C11884">
        <v>3360305</v>
      </c>
      <c r="D11884" t="s">
        <v>39439</v>
      </c>
      <c r="E11884" t="s">
        <v>39440</v>
      </c>
      <c r="F11884" t="s">
        <v>76</v>
      </c>
      <c r="G11884" t="s">
        <v>32</v>
      </c>
      <c r="H11884">
        <v>8</v>
      </c>
      <c r="I11884" t="s">
        <v>39441</v>
      </c>
      <c r="J11884" t="s">
        <v>39442</v>
      </c>
      <c r="K11884" t="s">
        <v>39443</v>
      </c>
      <c r="L11884" t="s">
        <v>77955</v>
      </c>
    </row>
    <row r="11885" spans="1:12" x14ac:dyDescent="0.15">
      <c r="A11885" t="s">
        <v>12</v>
      </c>
      <c r="B11885">
        <v>3360259</v>
      </c>
      <c r="C11885">
        <v>3360279</v>
      </c>
      <c r="D11885" t="s">
        <v>39439</v>
      </c>
      <c r="E11885" t="s">
        <v>39440</v>
      </c>
      <c r="F11885" t="s">
        <v>76</v>
      </c>
      <c r="G11885" t="s">
        <v>16</v>
      </c>
      <c r="H11885">
        <v>34</v>
      </c>
      <c r="I11885" t="s">
        <v>39444</v>
      </c>
      <c r="J11885" t="s">
        <v>39445</v>
      </c>
      <c r="K11885" t="s">
        <v>39446</v>
      </c>
      <c r="L11885" t="s">
        <v>77999</v>
      </c>
    </row>
    <row r="11886" spans="1:12" x14ac:dyDescent="0.15">
      <c r="A11886" t="s">
        <v>12</v>
      </c>
      <c r="B11886">
        <v>3360237</v>
      </c>
      <c r="C11886">
        <v>3360257</v>
      </c>
      <c r="D11886" t="s">
        <v>39439</v>
      </c>
      <c r="E11886" t="s">
        <v>39440</v>
      </c>
      <c r="F11886" t="s">
        <v>76</v>
      </c>
      <c r="G11886" t="s">
        <v>23</v>
      </c>
      <c r="H11886">
        <v>56</v>
      </c>
      <c r="I11886" t="s">
        <v>39447</v>
      </c>
      <c r="J11886" t="s">
        <v>39448</v>
      </c>
      <c r="K11886" t="s">
        <v>39449</v>
      </c>
      <c r="L11886" t="s">
        <v>77971</v>
      </c>
    </row>
    <row r="11887" spans="1:12" x14ac:dyDescent="0.15">
      <c r="A11887" t="s">
        <v>12</v>
      </c>
      <c r="B11887">
        <v>3360193</v>
      </c>
      <c r="C11887">
        <v>3360213</v>
      </c>
      <c r="D11887" t="s">
        <v>39439</v>
      </c>
      <c r="E11887" t="s">
        <v>39440</v>
      </c>
      <c r="F11887" t="s">
        <v>76</v>
      </c>
      <c r="G11887" t="s">
        <v>16</v>
      </c>
      <c r="H11887">
        <v>100</v>
      </c>
      <c r="I11887" t="s">
        <v>39450</v>
      </c>
      <c r="J11887" t="s">
        <v>39451</v>
      </c>
      <c r="K11887" t="s">
        <v>39452</v>
      </c>
      <c r="L11887" t="s">
        <v>77953</v>
      </c>
    </row>
    <row r="11888" spans="1:12" x14ac:dyDescent="0.15">
      <c r="A11888" t="s">
        <v>12</v>
      </c>
      <c r="B11888">
        <v>3361210</v>
      </c>
      <c r="C11888">
        <v>3361230</v>
      </c>
      <c r="D11888" t="s">
        <v>39453</v>
      </c>
      <c r="E11888" t="s">
        <v>39454</v>
      </c>
      <c r="F11888" t="s">
        <v>76</v>
      </c>
      <c r="G11888" t="s">
        <v>23</v>
      </c>
      <c r="H11888">
        <v>10</v>
      </c>
      <c r="I11888" t="s">
        <v>39455</v>
      </c>
      <c r="J11888" t="s">
        <v>39456</v>
      </c>
      <c r="K11888" t="s">
        <v>39457</v>
      </c>
      <c r="L11888" t="s">
        <v>78001</v>
      </c>
    </row>
    <row r="11889" spans="1:12" x14ac:dyDescent="0.15">
      <c r="A11889" t="s">
        <v>12</v>
      </c>
      <c r="B11889">
        <v>3361151</v>
      </c>
      <c r="C11889">
        <v>3361171</v>
      </c>
      <c r="D11889" t="s">
        <v>39453</v>
      </c>
      <c r="E11889" t="s">
        <v>39454</v>
      </c>
      <c r="F11889" t="s">
        <v>76</v>
      </c>
      <c r="G11889" t="s">
        <v>16</v>
      </c>
      <c r="H11889">
        <v>69</v>
      </c>
      <c r="I11889" t="s">
        <v>39458</v>
      </c>
      <c r="J11889" t="s">
        <v>39459</v>
      </c>
      <c r="K11889" t="s">
        <v>39460</v>
      </c>
      <c r="L11889" t="s">
        <v>78015</v>
      </c>
    </row>
    <row r="11890" spans="1:12" x14ac:dyDescent="0.15">
      <c r="A11890" t="s">
        <v>12</v>
      </c>
      <c r="B11890">
        <v>3361127</v>
      </c>
      <c r="C11890">
        <v>3361147</v>
      </c>
      <c r="D11890" t="s">
        <v>39453</v>
      </c>
      <c r="E11890" t="s">
        <v>39454</v>
      </c>
      <c r="F11890" t="s">
        <v>76</v>
      </c>
      <c r="G11890" t="s">
        <v>36</v>
      </c>
      <c r="H11890">
        <v>93</v>
      </c>
      <c r="I11890" t="s">
        <v>39461</v>
      </c>
      <c r="J11890" t="s">
        <v>39462</v>
      </c>
      <c r="K11890" t="s">
        <v>39463</v>
      </c>
      <c r="L11890" t="s">
        <v>78044</v>
      </c>
    </row>
    <row r="11891" spans="1:12" x14ac:dyDescent="0.15">
      <c r="A11891" t="s">
        <v>12</v>
      </c>
      <c r="B11891">
        <v>3361094</v>
      </c>
      <c r="C11891">
        <v>3361114</v>
      </c>
      <c r="D11891" t="s">
        <v>39453</v>
      </c>
      <c r="E11891" t="s">
        <v>39454</v>
      </c>
      <c r="F11891" t="s">
        <v>76</v>
      </c>
      <c r="G11891" t="s">
        <v>16</v>
      </c>
      <c r="H11891">
        <v>126</v>
      </c>
      <c r="I11891" t="s">
        <v>39464</v>
      </c>
      <c r="J11891" t="s">
        <v>39465</v>
      </c>
      <c r="K11891" t="s">
        <v>39466</v>
      </c>
      <c r="L11891" t="s">
        <v>78078</v>
      </c>
    </row>
    <row r="11892" spans="1:12" x14ac:dyDescent="0.15">
      <c r="A11892" t="s">
        <v>12</v>
      </c>
      <c r="B11892">
        <v>3362214</v>
      </c>
      <c r="C11892">
        <v>3362234</v>
      </c>
      <c r="D11892" t="s">
        <v>39467</v>
      </c>
      <c r="E11892" t="s">
        <v>39468</v>
      </c>
      <c r="F11892" t="s">
        <v>76</v>
      </c>
      <c r="G11892" t="s">
        <v>32</v>
      </c>
      <c r="H11892">
        <v>10</v>
      </c>
      <c r="I11892" t="s">
        <v>39469</v>
      </c>
      <c r="J11892" t="s">
        <v>39470</v>
      </c>
      <c r="K11892" t="s">
        <v>39471</v>
      </c>
      <c r="L11892" t="s">
        <v>78001</v>
      </c>
    </row>
    <row r="11893" spans="1:12" x14ac:dyDescent="0.15">
      <c r="A11893" t="s">
        <v>12</v>
      </c>
      <c r="B11893">
        <v>3362194</v>
      </c>
      <c r="C11893">
        <v>3362214</v>
      </c>
      <c r="D11893" t="s">
        <v>39467</v>
      </c>
      <c r="E11893" t="s">
        <v>39468</v>
      </c>
      <c r="F11893" t="s">
        <v>76</v>
      </c>
      <c r="G11893" t="s">
        <v>36</v>
      </c>
      <c r="H11893">
        <v>30</v>
      </c>
      <c r="I11893" t="s">
        <v>39472</v>
      </c>
      <c r="J11893" t="s">
        <v>39473</v>
      </c>
      <c r="K11893" t="s">
        <v>39474</v>
      </c>
      <c r="L11893" t="s">
        <v>77984</v>
      </c>
    </row>
    <row r="11894" spans="1:12" x14ac:dyDescent="0.15">
      <c r="A11894" t="s">
        <v>12</v>
      </c>
      <c r="B11894">
        <v>3362159</v>
      </c>
      <c r="C11894">
        <v>3362179</v>
      </c>
      <c r="D11894" t="s">
        <v>39467</v>
      </c>
      <c r="E11894" t="s">
        <v>39468</v>
      </c>
      <c r="F11894" t="s">
        <v>76</v>
      </c>
      <c r="G11894" t="s">
        <v>16</v>
      </c>
      <c r="H11894">
        <v>65</v>
      </c>
      <c r="I11894" t="s">
        <v>39475</v>
      </c>
      <c r="J11894" t="s">
        <v>39476</v>
      </c>
      <c r="K11894" t="s">
        <v>39477</v>
      </c>
      <c r="L11894" t="s">
        <v>78042</v>
      </c>
    </row>
    <row r="11895" spans="1:12" x14ac:dyDescent="0.15">
      <c r="A11895" t="s">
        <v>12</v>
      </c>
      <c r="B11895">
        <v>3362138</v>
      </c>
      <c r="C11895">
        <v>3362158</v>
      </c>
      <c r="D11895" t="s">
        <v>39467</v>
      </c>
      <c r="E11895" t="s">
        <v>39468</v>
      </c>
      <c r="F11895" t="s">
        <v>76</v>
      </c>
      <c r="G11895" t="s">
        <v>32</v>
      </c>
      <c r="H11895">
        <v>86</v>
      </c>
      <c r="I11895" t="s">
        <v>39478</v>
      </c>
      <c r="J11895" t="s">
        <v>39479</v>
      </c>
      <c r="K11895" t="s">
        <v>39480</v>
      </c>
      <c r="L11895" t="s">
        <v>77929</v>
      </c>
    </row>
    <row r="11896" spans="1:12" x14ac:dyDescent="0.15">
      <c r="A11896" t="s">
        <v>12</v>
      </c>
      <c r="B11896">
        <v>3363417</v>
      </c>
      <c r="C11896">
        <v>3363437</v>
      </c>
      <c r="D11896" t="s">
        <v>39481</v>
      </c>
      <c r="E11896" t="s">
        <v>39482</v>
      </c>
      <c r="F11896" t="s">
        <v>76</v>
      </c>
      <c r="G11896" t="s">
        <v>36</v>
      </c>
      <c r="H11896">
        <v>8</v>
      </c>
      <c r="I11896" t="s">
        <v>39483</v>
      </c>
      <c r="J11896" t="s">
        <v>39484</v>
      </c>
      <c r="K11896" t="s">
        <v>39485</v>
      </c>
      <c r="L11896" t="s">
        <v>77955</v>
      </c>
    </row>
    <row r="11897" spans="1:12" x14ac:dyDescent="0.15">
      <c r="A11897" t="s">
        <v>12</v>
      </c>
      <c r="B11897">
        <v>3363379</v>
      </c>
      <c r="C11897">
        <v>3363399</v>
      </c>
      <c r="D11897" t="s">
        <v>39481</v>
      </c>
      <c r="E11897" t="s">
        <v>39482</v>
      </c>
      <c r="F11897" t="s">
        <v>76</v>
      </c>
      <c r="G11897" t="s">
        <v>32</v>
      </c>
      <c r="H11897">
        <v>46</v>
      </c>
      <c r="I11897" t="s">
        <v>39486</v>
      </c>
      <c r="J11897" t="s">
        <v>39487</v>
      </c>
      <c r="K11897" t="s">
        <v>39488</v>
      </c>
      <c r="L11897" t="s">
        <v>78004</v>
      </c>
    </row>
    <row r="11898" spans="1:12" x14ac:dyDescent="0.15">
      <c r="A11898" t="s">
        <v>12</v>
      </c>
      <c r="B11898">
        <v>3363344</v>
      </c>
      <c r="C11898">
        <v>3363364</v>
      </c>
      <c r="D11898" t="s">
        <v>39481</v>
      </c>
      <c r="E11898" t="s">
        <v>39482</v>
      </c>
      <c r="F11898" t="s">
        <v>76</v>
      </c>
      <c r="G11898" t="s">
        <v>16</v>
      </c>
      <c r="H11898">
        <v>81</v>
      </c>
      <c r="I11898" t="s">
        <v>39489</v>
      </c>
      <c r="J11898" t="s">
        <v>39490</v>
      </c>
      <c r="K11898" t="s">
        <v>39491</v>
      </c>
      <c r="L11898" t="s">
        <v>78019</v>
      </c>
    </row>
    <row r="11899" spans="1:12" x14ac:dyDescent="0.15">
      <c r="A11899" t="s">
        <v>12</v>
      </c>
      <c r="B11899">
        <v>3363289</v>
      </c>
      <c r="C11899">
        <v>3363309</v>
      </c>
      <c r="D11899" t="s">
        <v>39481</v>
      </c>
      <c r="E11899" t="s">
        <v>39482</v>
      </c>
      <c r="F11899" t="s">
        <v>76</v>
      </c>
      <c r="G11899" t="s">
        <v>36</v>
      </c>
      <c r="H11899">
        <v>136</v>
      </c>
      <c r="I11899" t="s">
        <v>39492</v>
      </c>
      <c r="J11899" t="s">
        <v>39493</v>
      </c>
      <c r="K11899" t="s">
        <v>39494</v>
      </c>
      <c r="L11899" t="s">
        <v>78057</v>
      </c>
    </row>
    <row r="11900" spans="1:12" x14ac:dyDescent="0.15">
      <c r="A11900" t="s">
        <v>12</v>
      </c>
      <c r="B11900">
        <v>3364969</v>
      </c>
      <c r="C11900">
        <v>3364989</v>
      </c>
      <c r="D11900" t="s">
        <v>39495</v>
      </c>
      <c r="E11900" t="s">
        <v>90</v>
      </c>
      <c r="F11900" t="s">
        <v>76</v>
      </c>
      <c r="G11900" t="s">
        <v>32</v>
      </c>
      <c r="H11900">
        <v>1</v>
      </c>
      <c r="I11900" t="s">
        <v>39496</v>
      </c>
      <c r="J11900" t="s">
        <v>39497</v>
      </c>
      <c r="K11900" t="s">
        <v>39498</v>
      </c>
      <c r="L11900" t="s">
        <v>77917</v>
      </c>
    </row>
    <row r="11901" spans="1:12" x14ac:dyDescent="0.15">
      <c r="A11901" t="s">
        <v>12</v>
      </c>
      <c r="B11901">
        <v>3364944</v>
      </c>
      <c r="C11901">
        <v>3364964</v>
      </c>
      <c r="D11901" t="s">
        <v>39495</v>
      </c>
      <c r="E11901" t="s">
        <v>90</v>
      </c>
      <c r="F11901" t="s">
        <v>76</v>
      </c>
      <c r="G11901" t="s">
        <v>23</v>
      </c>
      <c r="H11901">
        <v>26</v>
      </c>
      <c r="I11901" t="s">
        <v>39499</v>
      </c>
      <c r="J11901" t="s">
        <v>39500</v>
      </c>
      <c r="K11901" t="s">
        <v>39501</v>
      </c>
      <c r="L11901" t="s">
        <v>78002</v>
      </c>
    </row>
    <row r="11902" spans="1:12" x14ac:dyDescent="0.15">
      <c r="A11902" t="s">
        <v>12</v>
      </c>
      <c r="B11902">
        <v>3364920</v>
      </c>
      <c r="C11902">
        <v>3364940</v>
      </c>
      <c r="D11902" t="s">
        <v>39495</v>
      </c>
      <c r="E11902" t="s">
        <v>90</v>
      </c>
      <c r="F11902" t="s">
        <v>76</v>
      </c>
      <c r="G11902" t="s">
        <v>23</v>
      </c>
      <c r="H11902">
        <v>50</v>
      </c>
      <c r="I11902" t="s">
        <v>39502</v>
      </c>
      <c r="J11902" t="s">
        <v>39503</v>
      </c>
      <c r="K11902" t="s">
        <v>39504</v>
      </c>
      <c r="L11902" t="s">
        <v>77925</v>
      </c>
    </row>
    <row r="11903" spans="1:12" x14ac:dyDescent="0.15">
      <c r="A11903" t="s">
        <v>12</v>
      </c>
      <c r="B11903">
        <v>3364900</v>
      </c>
      <c r="C11903">
        <v>3364920</v>
      </c>
      <c r="D11903" t="s">
        <v>39495</v>
      </c>
      <c r="E11903" t="s">
        <v>90</v>
      </c>
      <c r="F11903" t="s">
        <v>76</v>
      </c>
      <c r="G11903" t="s">
        <v>23</v>
      </c>
      <c r="H11903">
        <v>70</v>
      </c>
      <c r="I11903" t="s">
        <v>39505</v>
      </c>
      <c r="J11903" t="s">
        <v>39506</v>
      </c>
      <c r="K11903" t="s">
        <v>39507</v>
      </c>
      <c r="L11903" t="s">
        <v>77919</v>
      </c>
    </row>
    <row r="11904" spans="1:12" x14ac:dyDescent="0.15">
      <c r="A11904" t="s">
        <v>12</v>
      </c>
      <c r="B11904">
        <v>3365165</v>
      </c>
      <c r="C11904">
        <v>3365185</v>
      </c>
      <c r="D11904" t="s">
        <v>39508</v>
      </c>
      <c r="E11904" t="s">
        <v>90</v>
      </c>
      <c r="F11904" t="s">
        <v>15</v>
      </c>
      <c r="G11904" t="s">
        <v>16</v>
      </c>
      <c r="H11904">
        <v>7</v>
      </c>
      <c r="I11904" t="s">
        <v>39509</v>
      </c>
      <c r="J11904" t="s">
        <v>39510</v>
      </c>
      <c r="K11904" t="s">
        <v>39511</v>
      </c>
      <c r="L11904" t="s">
        <v>77909</v>
      </c>
    </row>
    <row r="11905" spans="1:12" x14ac:dyDescent="0.15">
      <c r="A11905" t="s">
        <v>12</v>
      </c>
      <c r="B11905">
        <v>3365202</v>
      </c>
      <c r="C11905">
        <v>3365222</v>
      </c>
      <c r="D11905" t="s">
        <v>39508</v>
      </c>
      <c r="E11905" t="s">
        <v>90</v>
      </c>
      <c r="F11905" t="s">
        <v>15</v>
      </c>
      <c r="G11905" t="s">
        <v>32</v>
      </c>
      <c r="H11905">
        <v>44</v>
      </c>
      <c r="I11905" t="s">
        <v>39512</v>
      </c>
      <c r="J11905" t="s">
        <v>39513</v>
      </c>
      <c r="K11905" t="s">
        <v>39514</v>
      </c>
      <c r="L11905" t="s">
        <v>78016</v>
      </c>
    </row>
    <row r="11906" spans="1:12" x14ac:dyDescent="0.15">
      <c r="A11906" t="s">
        <v>12</v>
      </c>
      <c r="B11906">
        <v>3365229</v>
      </c>
      <c r="C11906">
        <v>3365249</v>
      </c>
      <c r="D11906" t="s">
        <v>39508</v>
      </c>
      <c r="E11906" t="s">
        <v>90</v>
      </c>
      <c r="F11906" t="s">
        <v>15</v>
      </c>
      <c r="G11906" t="s">
        <v>16</v>
      </c>
      <c r="H11906">
        <v>71</v>
      </c>
      <c r="I11906" t="s">
        <v>39515</v>
      </c>
      <c r="J11906" t="s">
        <v>39516</v>
      </c>
      <c r="K11906" t="s">
        <v>39517</v>
      </c>
      <c r="L11906" t="s">
        <v>77969</v>
      </c>
    </row>
    <row r="11907" spans="1:12" x14ac:dyDescent="0.15">
      <c r="A11907" t="s">
        <v>12</v>
      </c>
      <c r="B11907">
        <v>3365268</v>
      </c>
      <c r="C11907">
        <v>3365288</v>
      </c>
      <c r="D11907" t="s">
        <v>39508</v>
      </c>
      <c r="E11907" t="s">
        <v>90</v>
      </c>
      <c r="F11907" t="s">
        <v>15</v>
      </c>
      <c r="G11907" t="s">
        <v>23</v>
      </c>
      <c r="H11907">
        <v>110</v>
      </c>
      <c r="I11907" t="s">
        <v>39518</v>
      </c>
      <c r="J11907" t="s">
        <v>39519</v>
      </c>
      <c r="K11907" t="s">
        <v>39520</v>
      </c>
      <c r="L11907" t="s">
        <v>78030</v>
      </c>
    </row>
    <row r="11908" spans="1:12" x14ac:dyDescent="0.15">
      <c r="A11908" t="s">
        <v>12</v>
      </c>
      <c r="B11908">
        <v>3367470</v>
      </c>
      <c r="C11908">
        <v>3367490</v>
      </c>
      <c r="D11908" t="s">
        <v>39521</v>
      </c>
      <c r="E11908" t="s">
        <v>39522</v>
      </c>
      <c r="F11908" t="s">
        <v>76</v>
      </c>
      <c r="G11908" t="s">
        <v>23</v>
      </c>
      <c r="H11908">
        <v>14</v>
      </c>
      <c r="I11908" t="s">
        <v>39523</v>
      </c>
      <c r="J11908" t="s">
        <v>39524</v>
      </c>
      <c r="K11908" t="s">
        <v>39525</v>
      </c>
      <c r="L11908" t="s">
        <v>77924</v>
      </c>
    </row>
    <row r="11909" spans="1:12" x14ac:dyDescent="0.15">
      <c r="A11909" t="s">
        <v>12</v>
      </c>
      <c r="B11909">
        <v>3367435</v>
      </c>
      <c r="C11909">
        <v>3367455</v>
      </c>
      <c r="D11909" t="s">
        <v>39521</v>
      </c>
      <c r="E11909" t="s">
        <v>39522</v>
      </c>
      <c r="F11909" t="s">
        <v>76</v>
      </c>
      <c r="G11909" t="s">
        <v>16</v>
      </c>
      <c r="H11909">
        <v>49</v>
      </c>
      <c r="I11909" t="s">
        <v>39526</v>
      </c>
      <c r="J11909" t="s">
        <v>39527</v>
      </c>
      <c r="K11909" t="s">
        <v>39528</v>
      </c>
      <c r="L11909" t="s">
        <v>77913</v>
      </c>
    </row>
    <row r="11910" spans="1:12" x14ac:dyDescent="0.15">
      <c r="A11910" t="s">
        <v>12</v>
      </c>
      <c r="B11910">
        <v>3367413</v>
      </c>
      <c r="C11910">
        <v>3367433</v>
      </c>
      <c r="D11910" t="s">
        <v>39521</v>
      </c>
      <c r="E11910" t="s">
        <v>39522</v>
      </c>
      <c r="F11910" t="s">
        <v>76</v>
      </c>
      <c r="G11910" t="s">
        <v>16</v>
      </c>
      <c r="H11910">
        <v>71</v>
      </c>
      <c r="I11910" t="s">
        <v>39529</v>
      </c>
      <c r="J11910" t="s">
        <v>39530</v>
      </c>
      <c r="K11910" t="s">
        <v>39531</v>
      </c>
      <c r="L11910" t="s">
        <v>77969</v>
      </c>
    </row>
    <row r="11911" spans="1:12" x14ac:dyDescent="0.15">
      <c r="A11911" t="s">
        <v>12</v>
      </c>
      <c r="B11911">
        <v>3367391</v>
      </c>
      <c r="C11911">
        <v>3367411</v>
      </c>
      <c r="D11911" t="s">
        <v>39521</v>
      </c>
      <c r="E11911" t="s">
        <v>39522</v>
      </c>
      <c r="F11911" t="s">
        <v>76</v>
      </c>
      <c r="G11911" t="s">
        <v>36</v>
      </c>
      <c r="H11911">
        <v>93</v>
      </c>
      <c r="I11911" t="s">
        <v>39532</v>
      </c>
      <c r="J11911" t="s">
        <v>39533</v>
      </c>
      <c r="K11911" t="s">
        <v>39534</v>
      </c>
      <c r="L11911" t="s">
        <v>78044</v>
      </c>
    </row>
    <row r="11912" spans="1:12" x14ac:dyDescent="0.15">
      <c r="A11912" t="s">
        <v>12</v>
      </c>
      <c r="B11912">
        <v>3368764</v>
      </c>
      <c r="C11912">
        <v>3368784</v>
      </c>
      <c r="D11912" t="s">
        <v>39535</v>
      </c>
      <c r="E11912" t="s">
        <v>39536</v>
      </c>
      <c r="F11912" t="s">
        <v>76</v>
      </c>
      <c r="G11912" t="s">
        <v>36</v>
      </c>
      <c r="H11912">
        <v>10</v>
      </c>
      <c r="I11912" t="s">
        <v>39537</v>
      </c>
      <c r="J11912" t="s">
        <v>39538</v>
      </c>
      <c r="K11912" t="s">
        <v>39539</v>
      </c>
      <c r="L11912" t="s">
        <v>78001</v>
      </c>
    </row>
    <row r="11913" spans="1:12" x14ac:dyDescent="0.15">
      <c r="A11913" t="s">
        <v>12</v>
      </c>
      <c r="B11913">
        <v>3368725</v>
      </c>
      <c r="C11913">
        <v>3368745</v>
      </c>
      <c r="D11913" t="s">
        <v>39535</v>
      </c>
      <c r="E11913" t="s">
        <v>39536</v>
      </c>
      <c r="F11913" t="s">
        <v>76</v>
      </c>
      <c r="G11913" t="s">
        <v>16</v>
      </c>
      <c r="H11913">
        <v>49</v>
      </c>
      <c r="I11913" t="s">
        <v>39540</v>
      </c>
      <c r="J11913" t="s">
        <v>39541</v>
      </c>
      <c r="K11913" t="s">
        <v>39542</v>
      </c>
      <c r="L11913" t="s">
        <v>77913</v>
      </c>
    </row>
    <row r="11914" spans="1:12" x14ac:dyDescent="0.15">
      <c r="A11914" t="s">
        <v>12</v>
      </c>
      <c r="B11914">
        <v>3368697</v>
      </c>
      <c r="C11914">
        <v>3368717</v>
      </c>
      <c r="D11914" t="s">
        <v>39535</v>
      </c>
      <c r="E11914" t="s">
        <v>39536</v>
      </c>
      <c r="F11914" t="s">
        <v>76</v>
      </c>
      <c r="G11914" t="s">
        <v>32</v>
      </c>
      <c r="H11914">
        <v>77</v>
      </c>
      <c r="I11914" t="s">
        <v>39543</v>
      </c>
      <c r="J11914" t="s">
        <v>39544</v>
      </c>
      <c r="K11914" t="s">
        <v>39545</v>
      </c>
      <c r="L11914" t="s">
        <v>77960</v>
      </c>
    </row>
    <row r="11915" spans="1:12" x14ac:dyDescent="0.15">
      <c r="A11915" t="s">
        <v>12</v>
      </c>
      <c r="B11915">
        <v>3368670</v>
      </c>
      <c r="C11915">
        <v>3368690</v>
      </c>
      <c r="D11915" t="s">
        <v>39535</v>
      </c>
      <c r="E11915" t="s">
        <v>39536</v>
      </c>
      <c r="F11915" t="s">
        <v>76</v>
      </c>
      <c r="G11915" t="s">
        <v>32</v>
      </c>
      <c r="H11915">
        <v>104</v>
      </c>
      <c r="I11915" t="s">
        <v>39546</v>
      </c>
      <c r="J11915" t="s">
        <v>39547</v>
      </c>
      <c r="K11915" t="s">
        <v>39548</v>
      </c>
      <c r="L11915" t="s">
        <v>77963</v>
      </c>
    </row>
    <row r="11916" spans="1:12" x14ac:dyDescent="0.15">
      <c r="A11916" t="s">
        <v>12</v>
      </c>
      <c r="B11916">
        <v>3369817</v>
      </c>
      <c r="C11916">
        <v>3369837</v>
      </c>
      <c r="D11916" t="s">
        <v>39549</v>
      </c>
      <c r="E11916" t="s">
        <v>39550</v>
      </c>
      <c r="F11916" t="s">
        <v>76</v>
      </c>
      <c r="G11916" t="s">
        <v>32</v>
      </c>
      <c r="H11916">
        <v>10</v>
      </c>
      <c r="I11916" t="s">
        <v>39551</v>
      </c>
      <c r="J11916" t="s">
        <v>39552</v>
      </c>
      <c r="K11916" t="s">
        <v>39553</v>
      </c>
      <c r="L11916" t="s">
        <v>78001</v>
      </c>
    </row>
    <row r="11917" spans="1:12" x14ac:dyDescent="0.15">
      <c r="A11917" t="s">
        <v>12</v>
      </c>
      <c r="B11917">
        <v>3369793</v>
      </c>
      <c r="C11917">
        <v>3369813</v>
      </c>
      <c r="D11917" t="s">
        <v>39549</v>
      </c>
      <c r="E11917" t="s">
        <v>39550</v>
      </c>
      <c r="F11917" t="s">
        <v>76</v>
      </c>
      <c r="G11917" t="s">
        <v>36</v>
      </c>
      <c r="H11917">
        <v>34</v>
      </c>
      <c r="I11917" t="s">
        <v>39554</v>
      </c>
      <c r="J11917" t="s">
        <v>39555</v>
      </c>
      <c r="K11917" t="s">
        <v>39556</v>
      </c>
      <c r="L11917" t="s">
        <v>77999</v>
      </c>
    </row>
    <row r="11918" spans="1:12" x14ac:dyDescent="0.15">
      <c r="A11918" t="s">
        <v>12</v>
      </c>
      <c r="B11918">
        <v>3369772</v>
      </c>
      <c r="C11918">
        <v>3369792</v>
      </c>
      <c r="D11918" t="s">
        <v>39549</v>
      </c>
      <c r="E11918" t="s">
        <v>39550</v>
      </c>
      <c r="F11918" t="s">
        <v>76</v>
      </c>
      <c r="G11918" t="s">
        <v>32</v>
      </c>
      <c r="H11918">
        <v>55</v>
      </c>
      <c r="I11918" t="s">
        <v>39557</v>
      </c>
      <c r="J11918" t="s">
        <v>39558</v>
      </c>
      <c r="K11918" t="s">
        <v>39559</v>
      </c>
      <c r="L11918" t="s">
        <v>77992</v>
      </c>
    </row>
    <row r="11919" spans="1:12" x14ac:dyDescent="0.15">
      <c r="A11919" t="s">
        <v>12</v>
      </c>
      <c r="B11919">
        <v>3369702</v>
      </c>
      <c r="C11919">
        <v>3369722</v>
      </c>
      <c r="D11919" t="s">
        <v>39549</v>
      </c>
      <c r="E11919" t="s">
        <v>39550</v>
      </c>
      <c r="F11919" t="s">
        <v>76</v>
      </c>
      <c r="G11919" t="s">
        <v>32</v>
      </c>
      <c r="H11919">
        <v>125</v>
      </c>
      <c r="I11919" t="s">
        <v>39560</v>
      </c>
      <c r="J11919" t="s">
        <v>39561</v>
      </c>
      <c r="K11919" t="s">
        <v>39562</v>
      </c>
      <c r="L11919" t="s">
        <v>78034</v>
      </c>
    </row>
    <row r="11920" spans="1:12" x14ac:dyDescent="0.15">
      <c r="A11920" t="s">
        <v>12</v>
      </c>
      <c r="B11920">
        <v>3371038</v>
      </c>
      <c r="C11920">
        <v>3371058</v>
      </c>
      <c r="D11920" t="s">
        <v>39563</v>
      </c>
      <c r="E11920" t="s">
        <v>39564</v>
      </c>
      <c r="F11920" t="s">
        <v>76</v>
      </c>
      <c r="G11920" t="s">
        <v>16</v>
      </c>
      <c r="H11920">
        <v>18</v>
      </c>
      <c r="I11920" t="s">
        <v>39565</v>
      </c>
      <c r="J11920" t="s">
        <v>39566</v>
      </c>
      <c r="K11920" t="s">
        <v>39567</v>
      </c>
      <c r="L11920" t="s">
        <v>78007</v>
      </c>
    </row>
    <row r="11921" spans="1:12" x14ac:dyDescent="0.15">
      <c r="A11921" t="s">
        <v>12</v>
      </c>
      <c r="B11921">
        <v>3371014</v>
      </c>
      <c r="C11921">
        <v>3371034</v>
      </c>
      <c r="D11921" t="s">
        <v>39563</v>
      </c>
      <c r="E11921" t="s">
        <v>39564</v>
      </c>
      <c r="F11921" t="s">
        <v>76</v>
      </c>
      <c r="G11921" t="s">
        <v>36</v>
      </c>
      <c r="H11921">
        <v>42</v>
      </c>
      <c r="I11921" t="s">
        <v>39568</v>
      </c>
      <c r="J11921" t="s">
        <v>39569</v>
      </c>
      <c r="K11921" t="s">
        <v>39570</v>
      </c>
      <c r="L11921" t="s">
        <v>77945</v>
      </c>
    </row>
    <row r="11922" spans="1:12" x14ac:dyDescent="0.15">
      <c r="A11922" t="s">
        <v>12</v>
      </c>
      <c r="B11922">
        <v>3370989</v>
      </c>
      <c r="C11922">
        <v>3371009</v>
      </c>
      <c r="D11922" t="s">
        <v>39563</v>
      </c>
      <c r="E11922" t="s">
        <v>39564</v>
      </c>
      <c r="F11922" t="s">
        <v>76</v>
      </c>
      <c r="G11922" t="s">
        <v>16</v>
      </c>
      <c r="H11922">
        <v>67</v>
      </c>
      <c r="I11922" t="s">
        <v>39571</v>
      </c>
      <c r="J11922" t="s">
        <v>39572</v>
      </c>
      <c r="K11922" t="s">
        <v>39573</v>
      </c>
      <c r="L11922" t="s">
        <v>77981</v>
      </c>
    </row>
    <row r="11923" spans="1:12" x14ac:dyDescent="0.15">
      <c r="A11923" t="s">
        <v>12</v>
      </c>
      <c r="B11923">
        <v>3370964</v>
      </c>
      <c r="C11923">
        <v>3370984</v>
      </c>
      <c r="D11923" t="s">
        <v>39563</v>
      </c>
      <c r="E11923" t="s">
        <v>39564</v>
      </c>
      <c r="F11923" t="s">
        <v>76</v>
      </c>
      <c r="G11923" t="s">
        <v>36</v>
      </c>
      <c r="H11923">
        <v>92</v>
      </c>
      <c r="I11923" t="s">
        <v>39574</v>
      </c>
      <c r="J11923" t="s">
        <v>39575</v>
      </c>
      <c r="K11923" t="s">
        <v>39576</v>
      </c>
      <c r="L11923" t="s">
        <v>78032</v>
      </c>
    </row>
    <row r="11924" spans="1:12" x14ac:dyDescent="0.15">
      <c r="A11924" t="s">
        <v>12</v>
      </c>
      <c r="B11924">
        <v>3371402</v>
      </c>
      <c r="C11924">
        <v>3371422</v>
      </c>
      <c r="D11924" t="s">
        <v>39577</v>
      </c>
      <c r="E11924" t="s">
        <v>39578</v>
      </c>
      <c r="F11924" t="s">
        <v>15</v>
      </c>
      <c r="G11924" t="s">
        <v>16</v>
      </c>
      <c r="H11924">
        <v>17</v>
      </c>
      <c r="I11924" t="s">
        <v>39579</v>
      </c>
      <c r="J11924" t="s">
        <v>39580</v>
      </c>
      <c r="K11924" t="s">
        <v>39581</v>
      </c>
      <c r="L11924" t="s">
        <v>77944</v>
      </c>
    </row>
    <row r="11925" spans="1:12" x14ac:dyDescent="0.15">
      <c r="A11925" t="s">
        <v>12</v>
      </c>
      <c r="B11925">
        <v>3371434</v>
      </c>
      <c r="C11925">
        <v>3371454</v>
      </c>
      <c r="D11925" t="s">
        <v>39577</v>
      </c>
      <c r="E11925" t="s">
        <v>39578</v>
      </c>
      <c r="F11925" t="s">
        <v>15</v>
      </c>
      <c r="G11925" t="s">
        <v>16</v>
      </c>
      <c r="H11925">
        <v>49</v>
      </c>
      <c r="I11925" t="s">
        <v>39582</v>
      </c>
      <c r="J11925" t="s">
        <v>39583</v>
      </c>
      <c r="K11925" t="s">
        <v>39584</v>
      </c>
      <c r="L11925" t="s">
        <v>77913</v>
      </c>
    </row>
    <row r="11926" spans="1:12" x14ac:dyDescent="0.15">
      <c r="A11926" t="s">
        <v>12</v>
      </c>
      <c r="B11926">
        <v>3371467</v>
      </c>
      <c r="C11926">
        <v>3371487</v>
      </c>
      <c r="D11926" t="s">
        <v>39577</v>
      </c>
      <c r="E11926" t="s">
        <v>39578</v>
      </c>
      <c r="F11926" t="s">
        <v>15</v>
      </c>
      <c r="G11926" t="s">
        <v>36</v>
      </c>
      <c r="H11926">
        <v>82</v>
      </c>
      <c r="I11926" t="s">
        <v>39585</v>
      </c>
      <c r="J11926" t="s">
        <v>39586</v>
      </c>
      <c r="K11926" t="s">
        <v>39587</v>
      </c>
      <c r="L11926" t="s">
        <v>78011</v>
      </c>
    </row>
    <row r="11927" spans="1:12" x14ac:dyDescent="0.15">
      <c r="A11927" t="s">
        <v>12</v>
      </c>
      <c r="B11927">
        <v>3371504</v>
      </c>
      <c r="C11927">
        <v>3371524</v>
      </c>
      <c r="D11927" t="s">
        <v>39577</v>
      </c>
      <c r="E11927" t="s">
        <v>39578</v>
      </c>
      <c r="F11927" t="s">
        <v>15</v>
      </c>
      <c r="G11927" t="s">
        <v>16</v>
      </c>
      <c r="H11927">
        <v>119</v>
      </c>
      <c r="I11927" t="s">
        <v>39588</v>
      </c>
      <c r="J11927" t="s">
        <v>39589</v>
      </c>
      <c r="K11927" t="s">
        <v>39590</v>
      </c>
      <c r="L11927" t="s">
        <v>78058</v>
      </c>
    </row>
    <row r="11928" spans="1:12" x14ac:dyDescent="0.15">
      <c r="A11928" t="s">
        <v>12</v>
      </c>
      <c r="B11928">
        <v>3372146</v>
      </c>
      <c r="C11928">
        <v>3372166</v>
      </c>
      <c r="D11928" t="s">
        <v>39591</v>
      </c>
      <c r="E11928" t="s">
        <v>39592</v>
      </c>
      <c r="F11928" t="s">
        <v>76</v>
      </c>
      <c r="G11928" t="s">
        <v>16</v>
      </c>
      <c r="H11928">
        <v>19</v>
      </c>
      <c r="I11928" t="s">
        <v>39593</v>
      </c>
      <c r="J11928" t="s">
        <v>39594</v>
      </c>
      <c r="K11928" t="s">
        <v>39595</v>
      </c>
      <c r="L11928" t="s">
        <v>77982</v>
      </c>
    </row>
    <row r="11929" spans="1:12" x14ac:dyDescent="0.15">
      <c r="A11929" t="s">
        <v>12</v>
      </c>
      <c r="B11929">
        <v>3372112</v>
      </c>
      <c r="C11929">
        <v>3372132</v>
      </c>
      <c r="D11929" t="s">
        <v>39591</v>
      </c>
      <c r="E11929" t="s">
        <v>39592</v>
      </c>
      <c r="F11929" t="s">
        <v>76</v>
      </c>
      <c r="G11929" t="s">
        <v>32</v>
      </c>
      <c r="H11929">
        <v>53</v>
      </c>
      <c r="I11929" t="s">
        <v>39596</v>
      </c>
      <c r="J11929" t="s">
        <v>39597</v>
      </c>
      <c r="K11929" t="s">
        <v>39598</v>
      </c>
      <c r="L11929" t="s">
        <v>77922</v>
      </c>
    </row>
    <row r="11930" spans="1:12" x14ac:dyDescent="0.15">
      <c r="A11930" t="s">
        <v>12</v>
      </c>
      <c r="B11930">
        <v>3372073</v>
      </c>
      <c r="C11930">
        <v>3372093</v>
      </c>
      <c r="D11930" t="s">
        <v>39591</v>
      </c>
      <c r="E11930" t="s">
        <v>39592</v>
      </c>
      <c r="F11930" t="s">
        <v>76</v>
      </c>
      <c r="G11930" t="s">
        <v>32</v>
      </c>
      <c r="H11930">
        <v>92</v>
      </c>
      <c r="I11930" t="s">
        <v>39599</v>
      </c>
      <c r="J11930" t="s">
        <v>39600</v>
      </c>
      <c r="K11930" t="s">
        <v>39601</v>
      </c>
      <c r="L11930" t="s">
        <v>78032</v>
      </c>
    </row>
    <row r="11931" spans="1:12" x14ac:dyDescent="0.15">
      <c r="A11931" t="s">
        <v>12</v>
      </c>
      <c r="B11931">
        <v>3372043</v>
      </c>
      <c r="C11931">
        <v>3372063</v>
      </c>
      <c r="D11931" t="s">
        <v>39591</v>
      </c>
      <c r="E11931" t="s">
        <v>39592</v>
      </c>
      <c r="F11931" t="s">
        <v>76</v>
      </c>
      <c r="G11931" t="s">
        <v>23</v>
      </c>
      <c r="H11931">
        <v>122</v>
      </c>
      <c r="I11931" t="s">
        <v>39602</v>
      </c>
      <c r="J11931" t="s">
        <v>39603</v>
      </c>
      <c r="K11931" t="s">
        <v>39604</v>
      </c>
      <c r="L11931" t="s">
        <v>78033</v>
      </c>
    </row>
    <row r="11932" spans="1:12" x14ac:dyDescent="0.15">
      <c r="A11932" t="s">
        <v>12</v>
      </c>
      <c r="B11932">
        <v>3373179</v>
      </c>
      <c r="C11932">
        <v>3373199</v>
      </c>
      <c r="D11932" t="s">
        <v>39605</v>
      </c>
      <c r="E11932" t="s">
        <v>39606</v>
      </c>
      <c r="F11932" t="s">
        <v>76</v>
      </c>
      <c r="G11932" t="s">
        <v>32</v>
      </c>
      <c r="H11932">
        <v>15</v>
      </c>
      <c r="I11932" t="s">
        <v>39607</v>
      </c>
      <c r="J11932" t="s">
        <v>39608</v>
      </c>
      <c r="K11932" t="s">
        <v>39609</v>
      </c>
      <c r="L11932" t="s">
        <v>77970</v>
      </c>
    </row>
    <row r="11933" spans="1:12" x14ac:dyDescent="0.15">
      <c r="A11933" t="s">
        <v>12</v>
      </c>
      <c r="B11933">
        <v>3373154</v>
      </c>
      <c r="C11933">
        <v>3373174</v>
      </c>
      <c r="D11933" t="s">
        <v>39605</v>
      </c>
      <c r="E11933" t="s">
        <v>39606</v>
      </c>
      <c r="F11933" t="s">
        <v>76</v>
      </c>
      <c r="G11933" t="s">
        <v>16</v>
      </c>
      <c r="H11933">
        <v>40</v>
      </c>
      <c r="I11933" t="s">
        <v>39610</v>
      </c>
      <c r="J11933" t="s">
        <v>39611</v>
      </c>
      <c r="K11933" t="s">
        <v>39612</v>
      </c>
      <c r="L11933" t="s">
        <v>77952</v>
      </c>
    </row>
    <row r="11934" spans="1:12" x14ac:dyDescent="0.15">
      <c r="A11934" t="s">
        <v>12</v>
      </c>
      <c r="B11934">
        <v>3373125</v>
      </c>
      <c r="C11934">
        <v>3373145</v>
      </c>
      <c r="D11934" t="s">
        <v>39605</v>
      </c>
      <c r="E11934" t="s">
        <v>39606</v>
      </c>
      <c r="F11934" t="s">
        <v>76</v>
      </c>
      <c r="G11934" t="s">
        <v>16</v>
      </c>
      <c r="H11934">
        <v>69</v>
      </c>
      <c r="I11934" t="s">
        <v>39613</v>
      </c>
      <c r="J11934" t="s">
        <v>39614</v>
      </c>
      <c r="K11934" t="s">
        <v>39615</v>
      </c>
      <c r="L11934" t="s">
        <v>78015</v>
      </c>
    </row>
    <row r="11935" spans="1:12" x14ac:dyDescent="0.15">
      <c r="A11935" t="s">
        <v>12</v>
      </c>
      <c r="B11935">
        <v>3373042</v>
      </c>
      <c r="C11935">
        <v>3373062</v>
      </c>
      <c r="D11935" t="s">
        <v>39605</v>
      </c>
      <c r="E11935" t="s">
        <v>39606</v>
      </c>
      <c r="F11935" t="s">
        <v>76</v>
      </c>
      <c r="G11935" t="s">
        <v>16</v>
      </c>
      <c r="H11935">
        <v>152</v>
      </c>
      <c r="I11935" t="s">
        <v>39616</v>
      </c>
      <c r="J11935" t="s">
        <v>39617</v>
      </c>
      <c r="K11935" t="s">
        <v>39618</v>
      </c>
      <c r="L11935" t="s">
        <v>77954</v>
      </c>
    </row>
    <row r="11936" spans="1:12" x14ac:dyDescent="0.15">
      <c r="A11936" t="s">
        <v>12</v>
      </c>
      <c r="B11936">
        <v>3374982</v>
      </c>
      <c r="C11936">
        <v>3375002</v>
      </c>
      <c r="D11936" t="s">
        <v>39619</v>
      </c>
      <c r="E11936" t="s">
        <v>39620</v>
      </c>
      <c r="F11936" t="s">
        <v>76</v>
      </c>
      <c r="G11936" t="s">
        <v>32</v>
      </c>
      <c r="H11936">
        <v>1</v>
      </c>
      <c r="I11936" t="s">
        <v>39621</v>
      </c>
      <c r="J11936" t="s">
        <v>39622</v>
      </c>
      <c r="K11936" t="s">
        <v>39623</v>
      </c>
      <c r="L11936" t="s">
        <v>77917</v>
      </c>
    </row>
    <row r="11937" spans="1:12" x14ac:dyDescent="0.15">
      <c r="A11937" t="s">
        <v>12</v>
      </c>
      <c r="B11937">
        <v>3374958</v>
      </c>
      <c r="C11937">
        <v>3374978</v>
      </c>
      <c r="D11937" t="s">
        <v>39619</v>
      </c>
      <c r="E11937" t="s">
        <v>39620</v>
      </c>
      <c r="F11937" t="s">
        <v>76</v>
      </c>
      <c r="G11937" t="s">
        <v>32</v>
      </c>
      <c r="H11937">
        <v>25</v>
      </c>
      <c r="I11937" t="s">
        <v>39624</v>
      </c>
      <c r="J11937" t="s">
        <v>39625</v>
      </c>
      <c r="K11937" t="s">
        <v>39626</v>
      </c>
      <c r="L11937" t="s">
        <v>78012</v>
      </c>
    </row>
    <row r="11938" spans="1:12" x14ac:dyDescent="0.15">
      <c r="A11938" t="s">
        <v>12</v>
      </c>
      <c r="B11938">
        <v>3374892</v>
      </c>
      <c r="C11938">
        <v>3374912</v>
      </c>
      <c r="D11938" t="s">
        <v>39619</v>
      </c>
      <c r="E11938" t="s">
        <v>39620</v>
      </c>
      <c r="F11938" t="s">
        <v>76</v>
      </c>
      <c r="G11938" t="s">
        <v>16</v>
      </c>
      <c r="H11938">
        <v>91</v>
      </c>
      <c r="I11938" t="s">
        <v>39627</v>
      </c>
      <c r="J11938" t="s">
        <v>39628</v>
      </c>
      <c r="K11938" t="s">
        <v>39629</v>
      </c>
      <c r="L11938" t="s">
        <v>77907</v>
      </c>
    </row>
    <row r="11939" spans="1:12" x14ac:dyDescent="0.15">
      <c r="A11939" t="s">
        <v>12</v>
      </c>
      <c r="B11939">
        <v>3374864</v>
      </c>
      <c r="C11939">
        <v>3374884</v>
      </c>
      <c r="D11939" t="s">
        <v>39619</v>
      </c>
      <c r="E11939" t="s">
        <v>39620</v>
      </c>
      <c r="F11939" t="s">
        <v>76</v>
      </c>
      <c r="G11939" t="s">
        <v>23</v>
      </c>
      <c r="H11939">
        <v>119</v>
      </c>
      <c r="I11939" t="s">
        <v>39630</v>
      </c>
      <c r="J11939" t="s">
        <v>39631</v>
      </c>
      <c r="K11939" t="s">
        <v>39632</v>
      </c>
      <c r="L11939" t="s">
        <v>78058</v>
      </c>
    </row>
    <row r="11940" spans="1:12" x14ac:dyDescent="0.15">
      <c r="A11940" t="s">
        <v>12</v>
      </c>
      <c r="B11940">
        <v>3376203</v>
      </c>
      <c r="C11940">
        <v>3376223</v>
      </c>
      <c r="D11940" t="s">
        <v>39633</v>
      </c>
      <c r="E11940" t="s">
        <v>39634</v>
      </c>
      <c r="F11940" t="s">
        <v>76</v>
      </c>
      <c r="G11940" t="s">
        <v>36</v>
      </c>
      <c r="H11940">
        <v>34</v>
      </c>
      <c r="I11940" t="s">
        <v>39635</v>
      </c>
      <c r="J11940" t="s">
        <v>39636</v>
      </c>
      <c r="K11940" t="s">
        <v>39637</v>
      </c>
      <c r="L11940" t="s">
        <v>77999</v>
      </c>
    </row>
    <row r="11941" spans="1:12" x14ac:dyDescent="0.15">
      <c r="A11941" t="s">
        <v>12</v>
      </c>
      <c r="B11941">
        <v>3376152</v>
      </c>
      <c r="C11941">
        <v>3376172</v>
      </c>
      <c r="D11941" t="s">
        <v>39633</v>
      </c>
      <c r="E11941" t="s">
        <v>39634</v>
      </c>
      <c r="F11941" t="s">
        <v>76</v>
      </c>
      <c r="G11941" t="s">
        <v>32</v>
      </c>
      <c r="H11941">
        <v>85</v>
      </c>
      <c r="I11941" t="s">
        <v>39638</v>
      </c>
      <c r="J11941" t="s">
        <v>39639</v>
      </c>
      <c r="K11941" t="s">
        <v>39640</v>
      </c>
      <c r="L11941" t="s">
        <v>77972</v>
      </c>
    </row>
    <row r="11942" spans="1:12" x14ac:dyDescent="0.15">
      <c r="A11942" t="s">
        <v>12</v>
      </c>
      <c r="B11942">
        <v>3376129</v>
      </c>
      <c r="C11942">
        <v>3376149</v>
      </c>
      <c r="D11942" t="s">
        <v>39633</v>
      </c>
      <c r="E11942" t="s">
        <v>39634</v>
      </c>
      <c r="F11942" t="s">
        <v>76</v>
      </c>
      <c r="G11942" t="s">
        <v>16</v>
      </c>
      <c r="H11942">
        <v>108</v>
      </c>
      <c r="I11942" t="s">
        <v>39641</v>
      </c>
      <c r="J11942" t="s">
        <v>39642</v>
      </c>
      <c r="K11942" t="s">
        <v>39643</v>
      </c>
      <c r="L11942" t="s">
        <v>77994</v>
      </c>
    </row>
    <row r="11943" spans="1:12" x14ac:dyDescent="0.15">
      <c r="A11943" t="s">
        <v>12</v>
      </c>
      <c r="B11943">
        <v>3376109</v>
      </c>
      <c r="C11943">
        <v>3376129</v>
      </c>
      <c r="D11943" t="s">
        <v>39633</v>
      </c>
      <c r="E11943" t="s">
        <v>39634</v>
      </c>
      <c r="F11943" t="s">
        <v>76</v>
      </c>
      <c r="G11943" t="s">
        <v>23</v>
      </c>
      <c r="H11943">
        <v>128</v>
      </c>
      <c r="I11943" t="s">
        <v>39644</v>
      </c>
      <c r="J11943" t="s">
        <v>39645</v>
      </c>
      <c r="K11943" t="s">
        <v>39646</v>
      </c>
      <c r="L11943" t="s">
        <v>77934</v>
      </c>
    </row>
    <row r="11944" spans="1:12" x14ac:dyDescent="0.15">
      <c r="A11944" t="s">
        <v>12</v>
      </c>
      <c r="B11944">
        <v>3377716</v>
      </c>
      <c r="C11944">
        <v>3377736</v>
      </c>
      <c r="D11944" t="s">
        <v>39647</v>
      </c>
      <c r="E11944" t="s">
        <v>39648</v>
      </c>
      <c r="F11944" t="s">
        <v>76</v>
      </c>
      <c r="G11944" t="s">
        <v>16</v>
      </c>
      <c r="H11944">
        <v>13</v>
      </c>
      <c r="I11944" t="s">
        <v>39649</v>
      </c>
      <c r="J11944" t="s">
        <v>39650</v>
      </c>
      <c r="K11944" t="s">
        <v>39651</v>
      </c>
      <c r="L11944" t="s">
        <v>77935</v>
      </c>
    </row>
    <row r="11945" spans="1:12" x14ac:dyDescent="0.15">
      <c r="A11945" t="s">
        <v>12</v>
      </c>
      <c r="B11945">
        <v>3377682</v>
      </c>
      <c r="C11945">
        <v>3377702</v>
      </c>
      <c r="D11945" t="s">
        <v>39647</v>
      </c>
      <c r="E11945" t="s">
        <v>39648</v>
      </c>
      <c r="F11945" t="s">
        <v>76</v>
      </c>
      <c r="G11945" t="s">
        <v>23</v>
      </c>
      <c r="H11945">
        <v>47</v>
      </c>
      <c r="I11945" t="s">
        <v>39652</v>
      </c>
      <c r="J11945" t="s">
        <v>39653</v>
      </c>
      <c r="K11945" t="s">
        <v>39654</v>
      </c>
      <c r="L11945" t="s">
        <v>77932</v>
      </c>
    </row>
    <row r="11946" spans="1:12" x14ac:dyDescent="0.15">
      <c r="A11946" t="s">
        <v>12</v>
      </c>
      <c r="B11946">
        <v>3377644</v>
      </c>
      <c r="C11946">
        <v>3377664</v>
      </c>
      <c r="D11946" t="s">
        <v>39647</v>
      </c>
      <c r="E11946" t="s">
        <v>39648</v>
      </c>
      <c r="F11946" t="s">
        <v>76</v>
      </c>
      <c r="G11946" t="s">
        <v>23</v>
      </c>
      <c r="H11946">
        <v>85</v>
      </c>
      <c r="I11946" t="s">
        <v>39655</v>
      </c>
      <c r="J11946" t="s">
        <v>39656</v>
      </c>
      <c r="K11946" t="s">
        <v>39657</v>
      </c>
      <c r="L11946" t="s">
        <v>77972</v>
      </c>
    </row>
    <row r="11947" spans="1:12" x14ac:dyDescent="0.15">
      <c r="A11947" t="s">
        <v>12</v>
      </c>
      <c r="B11947">
        <v>3377602</v>
      </c>
      <c r="C11947">
        <v>3377622</v>
      </c>
      <c r="D11947" t="s">
        <v>39647</v>
      </c>
      <c r="E11947" t="s">
        <v>39648</v>
      </c>
      <c r="F11947" t="s">
        <v>76</v>
      </c>
      <c r="G11947" t="s">
        <v>36</v>
      </c>
      <c r="H11947">
        <v>127</v>
      </c>
      <c r="I11947" t="s">
        <v>39658</v>
      </c>
      <c r="J11947" t="s">
        <v>39659</v>
      </c>
      <c r="K11947" t="s">
        <v>39660</v>
      </c>
      <c r="L11947" t="s">
        <v>78026</v>
      </c>
    </row>
    <row r="11948" spans="1:12" x14ac:dyDescent="0.15">
      <c r="A11948" t="s">
        <v>12</v>
      </c>
      <c r="B11948">
        <v>3379124</v>
      </c>
      <c r="C11948">
        <v>3379144</v>
      </c>
      <c r="D11948" t="s">
        <v>39661</v>
      </c>
      <c r="E11948" t="s">
        <v>39662</v>
      </c>
      <c r="F11948" t="s">
        <v>76</v>
      </c>
      <c r="G11948" t="s">
        <v>23</v>
      </c>
      <c r="H11948">
        <v>43</v>
      </c>
      <c r="I11948" t="s">
        <v>39663</v>
      </c>
      <c r="J11948" t="s">
        <v>39664</v>
      </c>
      <c r="K11948" t="s">
        <v>39665</v>
      </c>
      <c r="L11948" t="s">
        <v>77942</v>
      </c>
    </row>
    <row r="11949" spans="1:12" x14ac:dyDescent="0.15">
      <c r="A11949" t="s">
        <v>12</v>
      </c>
      <c r="B11949">
        <v>3379095</v>
      </c>
      <c r="C11949">
        <v>3379115</v>
      </c>
      <c r="D11949" t="s">
        <v>39661</v>
      </c>
      <c r="E11949" t="s">
        <v>39662</v>
      </c>
      <c r="F11949" t="s">
        <v>76</v>
      </c>
      <c r="G11949" t="s">
        <v>16</v>
      </c>
      <c r="H11949">
        <v>72</v>
      </c>
      <c r="I11949" t="s">
        <v>39666</v>
      </c>
      <c r="J11949" t="s">
        <v>39667</v>
      </c>
      <c r="K11949" t="s">
        <v>39668</v>
      </c>
      <c r="L11949" t="s">
        <v>78066</v>
      </c>
    </row>
    <row r="11950" spans="1:12" x14ac:dyDescent="0.15">
      <c r="A11950" t="s">
        <v>12</v>
      </c>
      <c r="B11950">
        <v>3379066</v>
      </c>
      <c r="C11950">
        <v>3379086</v>
      </c>
      <c r="D11950" t="s">
        <v>39661</v>
      </c>
      <c r="E11950" t="s">
        <v>39662</v>
      </c>
      <c r="F11950" t="s">
        <v>76</v>
      </c>
      <c r="G11950" t="s">
        <v>23</v>
      </c>
      <c r="H11950">
        <v>101</v>
      </c>
      <c r="I11950" t="s">
        <v>39669</v>
      </c>
      <c r="J11950" t="s">
        <v>39670</v>
      </c>
      <c r="K11950" t="s">
        <v>39671</v>
      </c>
      <c r="L11950" t="s">
        <v>77997</v>
      </c>
    </row>
    <row r="11951" spans="1:12" x14ac:dyDescent="0.15">
      <c r="A11951" t="s">
        <v>12</v>
      </c>
      <c r="B11951">
        <v>3379045</v>
      </c>
      <c r="C11951">
        <v>3379065</v>
      </c>
      <c r="D11951" t="s">
        <v>39661</v>
      </c>
      <c r="E11951" t="s">
        <v>39662</v>
      </c>
      <c r="F11951" t="s">
        <v>76</v>
      </c>
      <c r="G11951" t="s">
        <v>23</v>
      </c>
      <c r="H11951">
        <v>122</v>
      </c>
      <c r="I11951" t="s">
        <v>39672</v>
      </c>
      <c r="J11951" t="s">
        <v>39673</v>
      </c>
      <c r="K11951" t="s">
        <v>39674</v>
      </c>
      <c r="L11951" t="s">
        <v>78033</v>
      </c>
    </row>
    <row r="11952" spans="1:12" x14ac:dyDescent="0.15">
      <c r="A11952" t="s">
        <v>12</v>
      </c>
      <c r="B11952">
        <v>3380245</v>
      </c>
      <c r="C11952">
        <v>3380265</v>
      </c>
      <c r="D11952" t="s">
        <v>39675</v>
      </c>
      <c r="E11952" t="s">
        <v>39676</v>
      </c>
      <c r="F11952" t="s">
        <v>76</v>
      </c>
      <c r="G11952" t="s">
        <v>16</v>
      </c>
      <c r="H11952">
        <v>28</v>
      </c>
      <c r="I11952" t="s">
        <v>39677</v>
      </c>
      <c r="J11952" t="s">
        <v>39678</v>
      </c>
      <c r="K11952" t="s">
        <v>39679</v>
      </c>
      <c r="L11952" t="s">
        <v>77956</v>
      </c>
    </row>
    <row r="11953" spans="1:12" x14ac:dyDescent="0.15">
      <c r="A11953" t="s">
        <v>12</v>
      </c>
      <c r="B11953">
        <v>3380214</v>
      </c>
      <c r="C11953">
        <v>3380234</v>
      </c>
      <c r="D11953" t="s">
        <v>39675</v>
      </c>
      <c r="E11953" t="s">
        <v>39676</v>
      </c>
      <c r="F11953" t="s">
        <v>76</v>
      </c>
      <c r="G11953" t="s">
        <v>16</v>
      </c>
      <c r="H11953">
        <v>59</v>
      </c>
      <c r="I11953" t="s">
        <v>39680</v>
      </c>
      <c r="J11953" t="s">
        <v>39681</v>
      </c>
      <c r="K11953" t="s">
        <v>39682</v>
      </c>
      <c r="L11953" t="s">
        <v>78009</v>
      </c>
    </row>
    <row r="11954" spans="1:12" x14ac:dyDescent="0.15">
      <c r="A11954" t="s">
        <v>12</v>
      </c>
      <c r="B11954">
        <v>3380178</v>
      </c>
      <c r="C11954">
        <v>3380198</v>
      </c>
      <c r="D11954" t="s">
        <v>39675</v>
      </c>
      <c r="E11954" t="s">
        <v>39676</v>
      </c>
      <c r="F11954" t="s">
        <v>76</v>
      </c>
      <c r="G11954" t="s">
        <v>23</v>
      </c>
      <c r="H11954">
        <v>95</v>
      </c>
      <c r="I11954" t="s">
        <v>39683</v>
      </c>
      <c r="J11954" t="s">
        <v>39684</v>
      </c>
      <c r="K11954" t="s">
        <v>39685</v>
      </c>
      <c r="L11954" t="s">
        <v>77920</v>
      </c>
    </row>
    <row r="11955" spans="1:12" x14ac:dyDescent="0.15">
      <c r="A11955" t="s">
        <v>12</v>
      </c>
      <c r="B11955">
        <v>3380158</v>
      </c>
      <c r="C11955">
        <v>3380178</v>
      </c>
      <c r="D11955" t="s">
        <v>39675</v>
      </c>
      <c r="E11955" t="s">
        <v>39676</v>
      </c>
      <c r="F11955" t="s">
        <v>76</v>
      </c>
      <c r="G11955" t="s">
        <v>36</v>
      </c>
      <c r="H11955">
        <v>115</v>
      </c>
      <c r="I11955" t="s">
        <v>39686</v>
      </c>
      <c r="J11955" t="s">
        <v>39687</v>
      </c>
      <c r="K11955" t="s">
        <v>39688</v>
      </c>
      <c r="L11955" t="s">
        <v>78020</v>
      </c>
    </row>
    <row r="11956" spans="1:12" x14ac:dyDescent="0.15">
      <c r="A11956" t="s">
        <v>12</v>
      </c>
      <c r="B11956">
        <v>3381472</v>
      </c>
      <c r="C11956">
        <v>3381492</v>
      </c>
      <c r="D11956" t="s">
        <v>39689</v>
      </c>
      <c r="E11956" t="s">
        <v>39690</v>
      </c>
      <c r="F11956" t="s">
        <v>76</v>
      </c>
      <c r="G11956" t="s">
        <v>36</v>
      </c>
      <c r="H11956">
        <v>0</v>
      </c>
      <c r="I11956" t="s">
        <v>39691</v>
      </c>
      <c r="J11956" t="s">
        <v>39692</v>
      </c>
      <c r="K11956" t="s">
        <v>39693</v>
      </c>
      <c r="L11956" t="s">
        <v>77980</v>
      </c>
    </row>
    <row r="11957" spans="1:12" x14ac:dyDescent="0.15">
      <c r="A11957" t="s">
        <v>12</v>
      </c>
      <c r="B11957">
        <v>3381452</v>
      </c>
      <c r="C11957">
        <v>3381472</v>
      </c>
      <c r="D11957" t="s">
        <v>39689</v>
      </c>
      <c r="E11957" t="s">
        <v>39690</v>
      </c>
      <c r="F11957" t="s">
        <v>76</v>
      </c>
      <c r="G11957" t="s">
        <v>23</v>
      </c>
      <c r="H11957">
        <v>20</v>
      </c>
      <c r="I11957" t="s">
        <v>39694</v>
      </c>
      <c r="J11957" t="s">
        <v>39695</v>
      </c>
      <c r="K11957" t="s">
        <v>39696</v>
      </c>
      <c r="L11957" t="s">
        <v>77968</v>
      </c>
    </row>
    <row r="11958" spans="1:12" x14ac:dyDescent="0.15">
      <c r="A11958" t="s">
        <v>12</v>
      </c>
      <c r="B11958">
        <v>3381411</v>
      </c>
      <c r="C11958">
        <v>3381431</v>
      </c>
      <c r="D11958" t="s">
        <v>39689</v>
      </c>
      <c r="E11958" t="s">
        <v>39690</v>
      </c>
      <c r="F11958" t="s">
        <v>76</v>
      </c>
      <c r="G11958" t="s">
        <v>36</v>
      </c>
      <c r="H11958">
        <v>61</v>
      </c>
      <c r="I11958" t="s">
        <v>39697</v>
      </c>
      <c r="J11958" t="s">
        <v>39698</v>
      </c>
      <c r="K11958" t="s">
        <v>39699</v>
      </c>
      <c r="L11958" t="s">
        <v>77979</v>
      </c>
    </row>
    <row r="11959" spans="1:12" x14ac:dyDescent="0.15">
      <c r="A11959" t="s">
        <v>12</v>
      </c>
      <c r="B11959">
        <v>3381386</v>
      </c>
      <c r="C11959">
        <v>3381406</v>
      </c>
      <c r="D11959" t="s">
        <v>39689</v>
      </c>
      <c r="E11959" t="s">
        <v>39690</v>
      </c>
      <c r="F11959" t="s">
        <v>76</v>
      </c>
      <c r="G11959" t="s">
        <v>23</v>
      </c>
      <c r="H11959">
        <v>86</v>
      </c>
      <c r="I11959" t="s">
        <v>39700</v>
      </c>
      <c r="J11959" t="s">
        <v>39701</v>
      </c>
      <c r="K11959" t="s">
        <v>39702</v>
      </c>
      <c r="L11959" t="s">
        <v>77929</v>
      </c>
    </row>
    <row r="11960" spans="1:12" x14ac:dyDescent="0.15">
      <c r="A11960" t="s">
        <v>12</v>
      </c>
      <c r="B11960">
        <v>3382760</v>
      </c>
      <c r="C11960">
        <v>3382780</v>
      </c>
      <c r="D11960" t="s">
        <v>39703</v>
      </c>
      <c r="E11960" t="s">
        <v>39704</v>
      </c>
      <c r="F11960" t="s">
        <v>76</v>
      </c>
      <c r="G11960" t="s">
        <v>16</v>
      </c>
      <c r="H11960">
        <v>49</v>
      </c>
      <c r="I11960" t="s">
        <v>39705</v>
      </c>
      <c r="J11960" t="s">
        <v>39706</v>
      </c>
      <c r="K11960" t="s">
        <v>39707</v>
      </c>
      <c r="L11960" t="s">
        <v>77913</v>
      </c>
    </row>
    <row r="11961" spans="1:12" x14ac:dyDescent="0.15">
      <c r="A11961" t="s">
        <v>12</v>
      </c>
      <c r="B11961">
        <v>3382728</v>
      </c>
      <c r="C11961">
        <v>3382748</v>
      </c>
      <c r="D11961" t="s">
        <v>39703</v>
      </c>
      <c r="E11961" t="s">
        <v>39704</v>
      </c>
      <c r="F11961" t="s">
        <v>76</v>
      </c>
      <c r="G11961" t="s">
        <v>36</v>
      </c>
      <c r="H11961">
        <v>81</v>
      </c>
      <c r="I11961" t="s">
        <v>39708</v>
      </c>
      <c r="J11961" t="s">
        <v>39709</v>
      </c>
      <c r="K11961" t="s">
        <v>39710</v>
      </c>
      <c r="L11961" t="s">
        <v>78019</v>
      </c>
    </row>
    <row r="11962" spans="1:12" x14ac:dyDescent="0.15">
      <c r="A11962" t="s">
        <v>12</v>
      </c>
      <c r="B11962">
        <v>3382695</v>
      </c>
      <c r="C11962">
        <v>3382715</v>
      </c>
      <c r="D11962" t="s">
        <v>39703</v>
      </c>
      <c r="E11962" t="s">
        <v>39704</v>
      </c>
      <c r="F11962" t="s">
        <v>76</v>
      </c>
      <c r="G11962" t="s">
        <v>23</v>
      </c>
      <c r="H11962">
        <v>114</v>
      </c>
      <c r="I11962" t="s">
        <v>39711</v>
      </c>
      <c r="J11962" t="s">
        <v>39712</v>
      </c>
      <c r="K11962" t="s">
        <v>39713</v>
      </c>
      <c r="L11962" t="s">
        <v>77965</v>
      </c>
    </row>
    <row r="11963" spans="1:12" x14ac:dyDescent="0.15">
      <c r="A11963" t="s">
        <v>12</v>
      </c>
      <c r="B11963">
        <v>3382648</v>
      </c>
      <c r="C11963">
        <v>3382668</v>
      </c>
      <c r="D11963" t="s">
        <v>39703</v>
      </c>
      <c r="E11963" t="s">
        <v>39704</v>
      </c>
      <c r="F11963" t="s">
        <v>76</v>
      </c>
      <c r="G11963" t="s">
        <v>23</v>
      </c>
      <c r="H11963">
        <v>161</v>
      </c>
      <c r="I11963" t="s">
        <v>39714</v>
      </c>
      <c r="J11963" t="s">
        <v>39715</v>
      </c>
      <c r="K11963" t="s">
        <v>39716</v>
      </c>
      <c r="L11963" t="s">
        <v>77931</v>
      </c>
    </row>
    <row r="11964" spans="1:12" x14ac:dyDescent="0.15">
      <c r="A11964" t="s">
        <v>12</v>
      </c>
      <c r="B11964">
        <v>3383973</v>
      </c>
      <c r="C11964">
        <v>3383993</v>
      </c>
      <c r="D11964" t="s">
        <v>39717</v>
      </c>
      <c r="E11964" t="s">
        <v>39718</v>
      </c>
      <c r="F11964" t="s">
        <v>76</v>
      </c>
      <c r="G11964" t="s">
        <v>36</v>
      </c>
      <c r="H11964">
        <v>13</v>
      </c>
      <c r="I11964" t="s">
        <v>39719</v>
      </c>
      <c r="J11964" t="s">
        <v>39720</v>
      </c>
      <c r="K11964" t="s">
        <v>39721</v>
      </c>
      <c r="L11964" t="s">
        <v>77935</v>
      </c>
    </row>
    <row r="11965" spans="1:12" x14ac:dyDescent="0.15">
      <c r="A11965" t="s">
        <v>12</v>
      </c>
      <c r="B11965">
        <v>3383953</v>
      </c>
      <c r="C11965">
        <v>3383973</v>
      </c>
      <c r="D11965" t="s">
        <v>39717</v>
      </c>
      <c r="E11965" t="s">
        <v>39718</v>
      </c>
      <c r="F11965" t="s">
        <v>76</v>
      </c>
      <c r="G11965" t="s">
        <v>16</v>
      </c>
      <c r="H11965">
        <v>33</v>
      </c>
      <c r="I11965" t="s">
        <v>39722</v>
      </c>
      <c r="J11965" t="s">
        <v>39723</v>
      </c>
      <c r="K11965" t="s">
        <v>39724</v>
      </c>
      <c r="L11965" t="s">
        <v>77977</v>
      </c>
    </row>
    <row r="11966" spans="1:12" x14ac:dyDescent="0.15">
      <c r="A11966" t="s">
        <v>12</v>
      </c>
      <c r="B11966">
        <v>3383925</v>
      </c>
      <c r="C11966">
        <v>3383945</v>
      </c>
      <c r="D11966" t="s">
        <v>39717</v>
      </c>
      <c r="E11966" t="s">
        <v>39718</v>
      </c>
      <c r="F11966" t="s">
        <v>76</v>
      </c>
      <c r="G11966" t="s">
        <v>32</v>
      </c>
      <c r="H11966">
        <v>61</v>
      </c>
      <c r="I11966" t="s">
        <v>39725</v>
      </c>
      <c r="J11966" t="s">
        <v>39726</v>
      </c>
      <c r="K11966" t="s">
        <v>39727</v>
      </c>
      <c r="L11966" t="s">
        <v>77979</v>
      </c>
    </row>
    <row r="11967" spans="1:12" x14ac:dyDescent="0.15">
      <c r="A11967" t="s">
        <v>12</v>
      </c>
      <c r="B11967">
        <v>3383880</v>
      </c>
      <c r="C11967">
        <v>3383900</v>
      </c>
      <c r="D11967" t="s">
        <v>39717</v>
      </c>
      <c r="E11967" t="s">
        <v>39718</v>
      </c>
      <c r="F11967" t="s">
        <v>76</v>
      </c>
      <c r="G11967" t="s">
        <v>32</v>
      </c>
      <c r="H11967">
        <v>106</v>
      </c>
      <c r="I11967" t="s">
        <v>39728</v>
      </c>
      <c r="J11967" t="s">
        <v>39729</v>
      </c>
      <c r="K11967" t="s">
        <v>39730</v>
      </c>
      <c r="L11967" t="s">
        <v>77914</v>
      </c>
    </row>
    <row r="11968" spans="1:12" x14ac:dyDescent="0.15">
      <c r="A11968" t="s">
        <v>12</v>
      </c>
      <c r="B11968">
        <v>3385973</v>
      </c>
      <c r="C11968">
        <v>3385993</v>
      </c>
      <c r="D11968" t="s">
        <v>39731</v>
      </c>
      <c r="E11968" t="s">
        <v>39732</v>
      </c>
      <c r="F11968" t="s">
        <v>76</v>
      </c>
      <c r="G11968" t="s">
        <v>32</v>
      </c>
      <c r="H11968">
        <v>1</v>
      </c>
      <c r="I11968" t="s">
        <v>39733</v>
      </c>
      <c r="J11968" t="s">
        <v>39734</v>
      </c>
      <c r="K11968" t="s">
        <v>39735</v>
      </c>
      <c r="L11968" t="s">
        <v>77917</v>
      </c>
    </row>
    <row r="11969" spans="1:12" x14ac:dyDescent="0.15">
      <c r="A11969" t="s">
        <v>12</v>
      </c>
      <c r="B11969">
        <v>3385936</v>
      </c>
      <c r="C11969">
        <v>3385956</v>
      </c>
      <c r="D11969" t="s">
        <v>39731</v>
      </c>
      <c r="E11969" t="s">
        <v>39732</v>
      </c>
      <c r="F11969" t="s">
        <v>76</v>
      </c>
      <c r="G11969" t="s">
        <v>23</v>
      </c>
      <c r="H11969">
        <v>38</v>
      </c>
      <c r="I11969" t="s">
        <v>39736</v>
      </c>
      <c r="J11969" t="s">
        <v>39737</v>
      </c>
      <c r="K11969" t="s">
        <v>39738</v>
      </c>
      <c r="L11969" t="s">
        <v>78008</v>
      </c>
    </row>
    <row r="11970" spans="1:12" x14ac:dyDescent="0.15">
      <c r="A11970" t="s">
        <v>12</v>
      </c>
      <c r="B11970">
        <v>3385898</v>
      </c>
      <c r="C11970">
        <v>3385918</v>
      </c>
      <c r="D11970" t="s">
        <v>39731</v>
      </c>
      <c r="E11970" t="s">
        <v>39732</v>
      </c>
      <c r="F11970" t="s">
        <v>76</v>
      </c>
      <c r="G11970" t="s">
        <v>36</v>
      </c>
      <c r="H11970">
        <v>76</v>
      </c>
      <c r="I11970" t="s">
        <v>39739</v>
      </c>
      <c r="J11970" t="s">
        <v>39740</v>
      </c>
      <c r="K11970" t="s">
        <v>39741</v>
      </c>
      <c r="L11970" t="s">
        <v>77985</v>
      </c>
    </row>
    <row r="11971" spans="1:12" x14ac:dyDescent="0.15">
      <c r="A11971" t="s">
        <v>12</v>
      </c>
      <c r="B11971">
        <v>3385865</v>
      </c>
      <c r="C11971">
        <v>3385885</v>
      </c>
      <c r="D11971" t="s">
        <v>39731</v>
      </c>
      <c r="E11971" t="s">
        <v>39732</v>
      </c>
      <c r="F11971" t="s">
        <v>76</v>
      </c>
      <c r="G11971" t="s">
        <v>23</v>
      </c>
      <c r="H11971">
        <v>109</v>
      </c>
      <c r="I11971" t="s">
        <v>39742</v>
      </c>
      <c r="J11971" t="s">
        <v>39743</v>
      </c>
      <c r="K11971" t="s">
        <v>39744</v>
      </c>
      <c r="L11971" t="s">
        <v>77947</v>
      </c>
    </row>
    <row r="11972" spans="1:12" x14ac:dyDescent="0.15">
      <c r="A11972" t="s">
        <v>12</v>
      </c>
      <c r="B11972">
        <v>3386746</v>
      </c>
      <c r="C11972">
        <v>3386766</v>
      </c>
      <c r="D11972" t="s">
        <v>39745</v>
      </c>
      <c r="E11972" t="s">
        <v>39746</v>
      </c>
      <c r="F11972" t="s">
        <v>76</v>
      </c>
      <c r="G11972" t="s">
        <v>36</v>
      </c>
      <c r="H11972">
        <v>13</v>
      </c>
      <c r="I11972" t="s">
        <v>39747</v>
      </c>
      <c r="J11972" t="s">
        <v>39748</v>
      </c>
      <c r="K11972" t="s">
        <v>39749</v>
      </c>
      <c r="L11972" t="s">
        <v>77935</v>
      </c>
    </row>
    <row r="11973" spans="1:12" x14ac:dyDescent="0.15">
      <c r="A11973" t="s">
        <v>12</v>
      </c>
      <c r="B11973">
        <v>3386722</v>
      </c>
      <c r="C11973">
        <v>3386742</v>
      </c>
      <c r="D11973" t="s">
        <v>39745</v>
      </c>
      <c r="E11973" t="s">
        <v>39746</v>
      </c>
      <c r="F11973" t="s">
        <v>76</v>
      </c>
      <c r="G11973" t="s">
        <v>36</v>
      </c>
      <c r="H11973">
        <v>37</v>
      </c>
      <c r="I11973" t="s">
        <v>39750</v>
      </c>
      <c r="J11973" t="s">
        <v>39751</v>
      </c>
      <c r="K11973" t="s">
        <v>39752</v>
      </c>
      <c r="L11973" t="s">
        <v>77906</v>
      </c>
    </row>
    <row r="11974" spans="1:12" x14ac:dyDescent="0.15">
      <c r="A11974" t="s">
        <v>12</v>
      </c>
      <c r="B11974">
        <v>3386702</v>
      </c>
      <c r="C11974">
        <v>3386722</v>
      </c>
      <c r="D11974" t="s">
        <v>39745</v>
      </c>
      <c r="E11974" t="s">
        <v>39746</v>
      </c>
      <c r="F11974" t="s">
        <v>76</v>
      </c>
      <c r="G11974" t="s">
        <v>36</v>
      </c>
      <c r="H11974">
        <v>57</v>
      </c>
      <c r="I11974" t="s">
        <v>39753</v>
      </c>
      <c r="J11974" t="s">
        <v>39754</v>
      </c>
      <c r="K11974" t="s">
        <v>39755</v>
      </c>
      <c r="L11974" t="s">
        <v>78049</v>
      </c>
    </row>
    <row r="11975" spans="1:12" x14ac:dyDescent="0.15">
      <c r="A11975" t="s">
        <v>12</v>
      </c>
      <c r="B11975">
        <v>3386671</v>
      </c>
      <c r="C11975">
        <v>3386691</v>
      </c>
      <c r="D11975" t="s">
        <v>39745</v>
      </c>
      <c r="E11975" t="s">
        <v>39746</v>
      </c>
      <c r="F11975" t="s">
        <v>76</v>
      </c>
      <c r="G11975" t="s">
        <v>16</v>
      </c>
      <c r="H11975">
        <v>88</v>
      </c>
      <c r="I11975" t="s">
        <v>39756</v>
      </c>
      <c r="J11975" t="s">
        <v>39757</v>
      </c>
      <c r="K11975" t="s">
        <v>39758</v>
      </c>
      <c r="L11975" t="s">
        <v>77923</v>
      </c>
    </row>
    <row r="11976" spans="1:12" x14ac:dyDescent="0.15">
      <c r="A11976" t="s">
        <v>12</v>
      </c>
      <c r="B11976">
        <v>3387687</v>
      </c>
      <c r="C11976">
        <v>3387707</v>
      </c>
      <c r="D11976" t="s">
        <v>39759</v>
      </c>
      <c r="E11976" t="s">
        <v>39760</v>
      </c>
      <c r="F11976" t="s">
        <v>76</v>
      </c>
      <c r="G11976" t="s">
        <v>36</v>
      </c>
      <c r="H11976">
        <v>13</v>
      </c>
      <c r="I11976" t="s">
        <v>39761</v>
      </c>
      <c r="J11976" t="s">
        <v>39762</v>
      </c>
      <c r="K11976" t="s">
        <v>39763</v>
      </c>
      <c r="L11976" t="s">
        <v>77935</v>
      </c>
    </row>
    <row r="11977" spans="1:12" x14ac:dyDescent="0.15">
      <c r="A11977" t="s">
        <v>12</v>
      </c>
      <c r="B11977">
        <v>3387663</v>
      </c>
      <c r="C11977">
        <v>3387683</v>
      </c>
      <c r="D11977" t="s">
        <v>39759</v>
      </c>
      <c r="E11977" t="s">
        <v>39760</v>
      </c>
      <c r="F11977" t="s">
        <v>76</v>
      </c>
      <c r="G11977" t="s">
        <v>16</v>
      </c>
      <c r="H11977">
        <v>37</v>
      </c>
      <c r="I11977" t="s">
        <v>39764</v>
      </c>
      <c r="J11977" t="s">
        <v>39765</v>
      </c>
      <c r="K11977" t="s">
        <v>39766</v>
      </c>
      <c r="L11977" t="s">
        <v>77906</v>
      </c>
    </row>
    <row r="11978" spans="1:12" x14ac:dyDescent="0.15">
      <c r="A11978" t="s">
        <v>12</v>
      </c>
      <c r="B11978">
        <v>3387637</v>
      </c>
      <c r="C11978">
        <v>3387657</v>
      </c>
      <c r="D11978" t="s">
        <v>39759</v>
      </c>
      <c r="E11978" t="s">
        <v>39760</v>
      </c>
      <c r="F11978" t="s">
        <v>76</v>
      </c>
      <c r="G11978" t="s">
        <v>16</v>
      </c>
      <c r="H11978">
        <v>63</v>
      </c>
      <c r="I11978" t="s">
        <v>39767</v>
      </c>
      <c r="J11978" t="s">
        <v>39768</v>
      </c>
      <c r="K11978" t="s">
        <v>39769</v>
      </c>
      <c r="L11978" t="s">
        <v>77957</v>
      </c>
    </row>
    <row r="11979" spans="1:12" x14ac:dyDescent="0.15">
      <c r="A11979" t="s">
        <v>12</v>
      </c>
      <c r="B11979">
        <v>3387610</v>
      </c>
      <c r="C11979">
        <v>3387630</v>
      </c>
      <c r="D11979" t="s">
        <v>39759</v>
      </c>
      <c r="E11979" t="s">
        <v>39760</v>
      </c>
      <c r="F11979" t="s">
        <v>76</v>
      </c>
      <c r="G11979" t="s">
        <v>16</v>
      </c>
      <c r="H11979">
        <v>90</v>
      </c>
      <c r="I11979" t="s">
        <v>39770</v>
      </c>
      <c r="J11979" t="s">
        <v>39771</v>
      </c>
      <c r="K11979" t="s">
        <v>39772</v>
      </c>
      <c r="L11979" t="s">
        <v>78017</v>
      </c>
    </row>
    <row r="11980" spans="1:12" x14ac:dyDescent="0.15">
      <c r="A11980" t="s">
        <v>12</v>
      </c>
      <c r="B11980">
        <v>3389150</v>
      </c>
      <c r="C11980">
        <v>3389170</v>
      </c>
      <c r="D11980" t="s">
        <v>39773</v>
      </c>
      <c r="E11980" t="s">
        <v>39774</v>
      </c>
      <c r="F11980" t="s">
        <v>76</v>
      </c>
      <c r="G11980" t="s">
        <v>36</v>
      </c>
      <c r="H11980">
        <v>16</v>
      </c>
      <c r="I11980" t="s">
        <v>39775</v>
      </c>
      <c r="J11980" t="s">
        <v>39776</v>
      </c>
      <c r="K11980" t="s">
        <v>39777</v>
      </c>
      <c r="L11980" t="s">
        <v>77905</v>
      </c>
    </row>
    <row r="11981" spans="1:12" x14ac:dyDescent="0.15">
      <c r="A11981" t="s">
        <v>12</v>
      </c>
      <c r="B11981">
        <v>3389126</v>
      </c>
      <c r="C11981">
        <v>3389146</v>
      </c>
      <c r="D11981" t="s">
        <v>39773</v>
      </c>
      <c r="E11981" t="s">
        <v>39774</v>
      </c>
      <c r="F11981" t="s">
        <v>76</v>
      </c>
      <c r="G11981" t="s">
        <v>16</v>
      </c>
      <c r="H11981">
        <v>40</v>
      </c>
      <c r="I11981" t="s">
        <v>39778</v>
      </c>
      <c r="J11981" t="s">
        <v>39779</v>
      </c>
      <c r="K11981" t="s">
        <v>39780</v>
      </c>
      <c r="L11981" t="s">
        <v>77952</v>
      </c>
    </row>
    <row r="11982" spans="1:12" x14ac:dyDescent="0.15">
      <c r="A11982" t="s">
        <v>12</v>
      </c>
      <c r="B11982">
        <v>3389100</v>
      </c>
      <c r="C11982">
        <v>3389120</v>
      </c>
      <c r="D11982" t="s">
        <v>39773</v>
      </c>
      <c r="E11982" t="s">
        <v>39774</v>
      </c>
      <c r="F11982" t="s">
        <v>76</v>
      </c>
      <c r="G11982" t="s">
        <v>16</v>
      </c>
      <c r="H11982">
        <v>66</v>
      </c>
      <c r="I11982" t="s">
        <v>39781</v>
      </c>
      <c r="J11982" t="s">
        <v>39782</v>
      </c>
      <c r="K11982" t="s">
        <v>39783</v>
      </c>
      <c r="L11982" t="s">
        <v>77928</v>
      </c>
    </row>
    <row r="11983" spans="1:12" x14ac:dyDescent="0.15">
      <c r="A11983" t="s">
        <v>12</v>
      </c>
      <c r="B11983">
        <v>3389079</v>
      </c>
      <c r="C11983">
        <v>3389099</v>
      </c>
      <c r="D11983" t="s">
        <v>39773</v>
      </c>
      <c r="E11983" t="s">
        <v>39774</v>
      </c>
      <c r="F11983" t="s">
        <v>76</v>
      </c>
      <c r="G11983" t="s">
        <v>16</v>
      </c>
      <c r="H11983">
        <v>87</v>
      </c>
      <c r="I11983" t="s">
        <v>39784</v>
      </c>
      <c r="J11983" t="s">
        <v>39785</v>
      </c>
      <c r="K11983" t="s">
        <v>39786</v>
      </c>
      <c r="L11983" t="s">
        <v>78024</v>
      </c>
    </row>
    <row r="11984" spans="1:12" x14ac:dyDescent="0.15">
      <c r="A11984" t="s">
        <v>12</v>
      </c>
      <c r="B11984">
        <v>3390576</v>
      </c>
      <c r="C11984">
        <v>3390596</v>
      </c>
      <c r="D11984" t="s">
        <v>39787</v>
      </c>
      <c r="E11984" t="s">
        <v>39788</v>
      </c>
      <c r="F11984" t="s">
        <v>76</v>
      </c>
      <c r="G11984" t="s">
        <v>23</v>
      </c>
      <c r="H11984">
        <v>26</v>
      </c>
      <c r="I11984" t="s">
        <v>39789</v>
      </c>
      <c r="J11984" t="s">
        <v>39790</v>
      </c>
      <c r="K11984" t="s">
        <v>39791</v>
      </c>
      <c r="L11984" t="s">
        <v>78002</v>
      </c>
    </row>
    <row r="11985" spans="1:12" x14ac:dyDescent="0.15">
      <c r="A11985" t="s">
        <v>12</v>
      </c>
      <c r="B11985">
        <v>3390540</v>
      </c>
      <c r="C11985">
        <v>3390560</v>
      </c>
      <c r="D11985" t="s">
        <v>39787</v>
      </c>
      <c r="E11985" t="s">
        <v>39788</v>
      </c>
      <c r="F11985" t="s">
        <v>76</v>
      </c>
      <c r="G11985" t="s">
        <v>23</v>
      </c>
      <c r="H11985">
        <v>62</v>
      </c>
      <c r="I11985" t="s">
        <v>39792</v>
      </c>
      <c r="J11985" t="s">
        <v>39793</v>
      </c>
      <c r="K11985" t="s">
        <v>39794</v>
      </c>
      <c r="L11985" t="s">
        <v>77949</v>
      </c>
    </row>
    <row r="11986" spans="1:12" x14ac:dyDescent="0.15">
      <c r="A11986" t="s">
        <v>12</v>
      </c>
      <c r="B11986">
        <v>3390505</v>
      </c>
      <c r="C11986">
        <v>3390525</v>
      </c>
      <c r="D11986" t="s">
        <v>39787</v>
      </c>
      <c r="E11986" t="s">
        <v>39788</v>
      </c>
      <c r="F11986" t="s">
        <v>76</v>
      </c>
      <c r="G11986" t="s">
        <v>32</v>
      </c>
      <c r="H11986">
        <v>97</v>
      </c>
      <c r="I11986" t="s">
        <v>39795</v>
      </c>
      <c r="J11986" t="s">
        <v>39796</v>
      </c>
      <c r="K11986" t="s">
        <v>39797</v>
      </c>
      <c r="L11986" t="s">
        <v>78010</v>
      </c>
    </row>
    <row r="11987" spans="1:12" x14ac:dyDescent="0.15">
      <c r="A11987" t="s">
        <v>12</v>
      </c>
      <c r="B11987">
        <v>3390473</v>
      </c>
      <c r="C11987">
        <v>3390493</v>
      </c>
      <c r="D11987" t="s">
        <v>39787</v>
      </c>
      <c r="E11987" t="s">
        <v>39788</v>
      </c>
      <c r="F11987" t="s">
        <v>76</v>
      </c>
      <c r="G11987" t="s">
        <v>36</v>
      </c>
      <c r="H11987">
        <v>129</v>
      </c>
      <c r="I11987" t="s">
        <v>39798</v>
      </c>
      <c r="J11987" t="s">
        <v>39799</v>
      </c>
      <c r="K11987" t="s">
        <v>39800</v>
      </c>
      <c r="L11987" t="s">
        <v>77988</v>
      </c>
    </row>
    <row r="11988" spans="1:12" x14ac:dyDescent="0.15">
      <c r="A11988" t="s">
        <v>12</v>
      </c>
      <c r="B11988">
        <v>3391791</v>
      </c>
      <c r="C11988">
        <v>3391811</v>
      </c>
      <c r="D11988" t="s">
        <v>39801</v>
      </c>
      <c r="E11988" t="s">
        <v>90</v>
      </c>
      <c r="F11988" t="s">
        <v>76</v>
      </c>
      <c r="G11988" t="s">
        <v>16</v>
      </c>
      <c r="H11988">
        <v>15</v>
      </c>
      <c r="I11988" t="s">
        <v>39802</v>
      </c>
      <c r="J11988" t="s">
        <v>39803</v>
      </c>
      <c r="K11988" t="s">
        <v>39804</v>
      </c>
      <c r="L11988" t="s">
        <v>77970</v>
      </c>
    </row>
    <row r="11989" spans="1:12" x14ac:dyDescent="0.15">
      <c r="A11989" t="s">
        <v>12</v>
      </c>
      <c r="B11989">
        <v>3391770</v>
      </c>
      <c r="C11989">
        <v>3391790</v>
      </c>
      <c r="D11989" t="s">
        <v>39801</v>
      </c>
      <c r="E11989" t="s">
        <v>90</v>
      </c>
      <c r="F11989" t="s">
        <v>76</v>
      </c>
      <c r="G11989" t="s">
        <v>32</v>
      </c>
      <c r="H11989">
        <v>36</v>
      </c>
      <c r="I11989" t="s">
        <v>39805</v>
      </c>
      <c r="J11989" t="s">
        <v>39806</v>
      </c>
      <c r="K11989" t="s">
        <v>39807</v>
      </c>
      <c r="L11989" t="s">
        <v>78003</v>
      </c>
    </row>
    <row r="11990" spans="1:12" x14ac:dyDescent="0.15">
      <c r="A11990" t="s">
        <v>12</v>
      </c>
      <c r="B11990">
        <v>3391744</v>
      </c>
      <c r="C11990">
        <v>3391764</v>
      </c>
      <c r="D11990" t="s">
        <v>39801</v>
      </c>
      <c r="E11990" t="s">
        <v>90</v>
      </c>
      <c r="F11990" t="s">
        <v>76</v>
      </c>
      <c r="G11990" t="s">
        <v>32</v>
      </c>
      <c r="H11990">
        <v>62</v>
      </c>
      <c r="I11990" t="s">
        <v>39808</v>
      </c>
      <c r="J11990" t="s">
        <v>39809</v>
      </c>
      <c r="K11990" t="s">
        <v>39810</v>
      </c>
      <c r="L11990" t="s">
        <v>77949</v>
      </c>
    </row>
    <row r="11991" spans="1:12" x14ac:dyDescent="0.15">
      <c r="A11991" t="s">
        <v>12</v>
      </c>
      <c r="B11991">
        <v>3391710</v>
      </c>
      <c r="C11991">
        <v>3391730</v>
      </c>
      <c r="D11991" t="s">
        <v>39801</v>
      </c>
      <c r="E11991" t="s">
        <v>90</v>
      </c>
      <c r="F11991" t="s">
        <v>76</v>
      </c>
      <c r="G11991" t="s">
        <v>16</v>
      </c>
      <c r="H11991">
        <v>96</v>
      </c>
      <c r="I11991" t="s">
        <v>39811</v>
      </c>
      <c r="J11991" t="s">
        <v>39812</v>
      </c>
      <c r="K11991" t="s">
        <v>39813</v>
      </c>
      <c r="L11991" t="s">
        <v>77912</v>
      </c>
    </row>
    <row r="11992" spans="1:12" x14ac:dyDescent="0.15">
      <c r="A11992" t="s">
        <v>12</v>
      </c>
      <c r="B11992">
        <v>3392568</v>
      </c>
      <c r="C11992">
        <v>3392588</v>
      </c>
      <c r="D11992" t="s">
        <v>39814</v>
      </c>
      <c r="E11992" t="s">
        <v>90</v>
      </c>
      <c r="F11992" t="s">
        <v>76</v>
      </c>
      <c r="G11992" t="s">
        <v>36</v>
      </c>
      <c r="H11992">
        <v>0</v>
      </c>
      <c r="I11992" t="s">
        <v>39815</v>
      </c>
      <c r="J11992" t="s">
        <v>39816</v>
      </c>
      <c r="K11992" t="s">
        <v>39817</v>
      </c>
      <c r="L11992" t="s">
        <v>77980</v>
      </c>
    </row>
    <row r="11993" spans="1:12" x14ac:dyDescent="0.15">
      <c r="A11993" t="s">
        <v>12</v>
      </c>
      <c r="B11993">
        <v>3392547</v>
      </c>
      <c r="C11993">
        <v>3392567</v>
      </c>
      <c r="D11993" t="s">
        <v>39814</v>
      </c>
      <c r="E11993" t="s">
        <v>90</v>
      </c>
      <c r="F11993" t="s">
        <v>76</v>
      </c>
      <c r="G11993" t="s">
        <v>36</v>
      </c>
      <c r="H11993">
        <v>21</v>
      </c>
      <c r="I11993" t="s">
        <v>39818</v>
      </c>
      <c r="J11993" t="s">
        <v>39819</v>
      </c>
      <c r="K11993" t="s">
        <v>39820</v>
      </c>
      <c r="L11993" t="s">
        <v>78022</v>
      </c>
    </row>
    <row r="11994" spans="1:12" x14ac:dyDescent="0.15">
      <c r="A11994" t="s">
        <v>12</v>
      </c>
      <c r="B11994">
        <v>3392524</v>
      </c>
      <c r="C11994">
        <v>3392544</v>
      </c>
      <c r="D11994" t="s">
        <v>39814</v>
      </c>
      <c r="E11994" t="s">
        <v>90</v>
      </c>
      <c r="F11994" t="s">
        <v>76</v>
      </c>
      <c r="G11994" t="s">
        <v>16</v>
      </c>
      <c r="H11994">
        <v>44</v>
      </c>
      <c r="I11994" t="s">
        <v>39821</v>
      </c>
      <c r="J11994" t="s">
        <v>39822</v>
      </c>
      <c r="K11994" t="s">
        <v>39823</v>
      </c>
      <c r="L11994" t="s">
        <v>78016</v>
      </c>
    </row>
    <row r="11995" spans="1:12" x14ac:dyDescent="0.15">
      <c r="A11995" t="s">
        <v>12</v>
      </c>
      <c r="B11995">
        <v>3392502</v>
      </c>
      <c r="C11995">
        <v>3392522</v>
      </c>
      <c r="D11995" t="s">
        <v>39814</v>
      </c>
      <c r="E11995" t="s">
        <v>90</v>
      </c>
      <c r="F11995" t="s">
        <v>76</v>
      </c>
      <c r="G11995" t="s">
        <v>36</v>
      </c>
      <c r="H11995">
        <v>66</v>
      </c>
      <c r="I11995" t="s">
        <v>39824</v>
      </c>
      <c r="J11995" t="s">
        <v>39825</v>
      </c>
      <c r="K11995" t="s">
        <v>39826</v>
      </c>
      <c r="L11995" t="s">
        <v>77928</v>
      </c>
    </row>
    <row r="11996" spans="1:12" x14ac:dyDescent="0.15">
      <c r="A11996" t="s">
        <v>12</v>
      </c>
      <c r="B11996">
        <v>3393523</v>
      </c>
      <c r="C11996">
        <v>3393543</v>
      </c>
      <c r="D11996" t="s">
        <v>39827</v>
      </c>
      <c r="E11996" t="s">
        <v>90</v>
      </c>
      <c r="F11996" t="s">
        <v>76</v>
      </c>
      <c r="G11996" t="s">
        <v>36</v>
      </c>
      <c r="H11996">
        <v>0</v>
      </c>
      <c r="I11996" t="s">
        <v>39828</v>
      </c>
      <c r="J11996" t="s">
        <v>39829</v>
      </c>
      <c r="K11996" t="s">
        <v>39830</v>
      </c>
      <c r="L11996" t="s">
        <v>77980</v>
      </c>
    </row>
    <row r="11997" spans="1:12" x14ac:dyDescent="0.15">
      <c r="A11997" t="s">
        <v>12</v>
      </c>
      <c r="B11997">
        <v>3393495</v>
      </c>
      <c r="C11997">
        <v>3393515</v>
      </c>
      <c r="D11997" t="s">
        <v>39827</v>
      </c>
      <c r="E11997" t="s">
        <v>90</v>
      </c>
      <c r="F11997" t="s">
        <v>76</v>
      </c>
      <c r="G11997" t="s">
        <v>16</v>
      </c>
      <c r="H11997">
        <v>28</v>
      </c>
      <c r="I11997" t="s">
        <v>39831</v>
      </c>
      <c r="J11997" t="s">
        <v>39832</v>
      </c>
      <c r="K11997" t="s">
        <v>39833</v>
      </c>
      <c r="L11997" t="s">
        <v>77956</v>
      </c>
    </row>
    <row r="11998" spans="1:12" x14ac:dyDescent="0.15">
      <c r="A11998" t="s">
        <v>12</v>
      </c>
      <c r="B11998">
        <v>3393474</v>
      </c>
      <c r="C11998">
        <v>3393494</v>
      </c>
      <c r="D11998" t="s">
        <v>39827</v>
      </c>
      <c r="E11998" t="s">
        <v>90</v>
      </c>
      <c r="F11998" t="s">
        <v>76</v>
      </c>
      <c r="G11998" t="s">
        <v>16</v>
      </c>
      <c r="H11998">
        <v>49</v>
      </c>
      <c r="I11998" t="s">
        <v>39834</v>
      </c>
      <c r="J11998" t="s">
        <v>39835</v>
      </c>
      <c r="K11998" t="s">
        <v>39836</v>
      </c>
      <c r="L11998" t="s">
        <v>77913</v>
      </c>
    </row>
    <row r="11999" spans="1:12" x14ac:dyDescent="0.15">
      <c r="A11999" t="s">
        <v>12</v>
      </c>
      <c r="B11999">
        <v>3393453</v>
      </c>
      <c r="C11999">
        <v>3393473</v>
      </c>
      <c r="D11999" t="s">
        <v>39827</v>
      </c>
      <c r="E11999" t="s">
        <v>90</v>
      </c>
      <c r="F11999" t="s">
        <v>76</v>
      </c>
      <c r="G11999" t="s">
        <v>16</v>
      </c>
      <c r="H11999">
        <v>70</v>
      </c>
      <c r="I11999" t="s">
        <v>39837</v>
      </c>
      <c r="J11999" t="s">
        <v>39838</v>
      </c>
      <c r="K11999" t="s">
        <v>39839</v>
      </c>
      <c r="L11999" t="s">
        <v>77919</v>
      </c>
    </row>
    <row r="12000" spans="1:12" x14ac:dyDescent="0.15">
      <c r="A12000" t="s">
        <v>12</v>
      </c>
      <c r="B12000">
        <v>3393935</v>
      </c>
      <c r="C12000">
        <v>3393955</v>
      </c>
      <c r="D12000" t="s">
        <v>39840</v>
      </c>
      <c r="E12000" t="s">
        <v>90</v>
      </c>
      <c r="F12000" t="s">
        <v>76</v>
      </c>
      <c r="G12000" t="s">
        <v>36</v>
      </c>
      <c r="H12000">
        <v>0</v>
      </c>
      <c r="I12000" t="s">
        <v>39841</v>
      </c>
      <c r="J12000" t="s">
        <v>39842</v>
      </c>
      <c r="K12000" t="s">
        <v>39843</v>
      </c>
      <c r="L12000" t="s">
        <v>77980</v>
      </c>
    </row>
    <row r="12001" spans="1:12" x14ac:dyDescent="0.15">
      <c r="A12001" t="s">
        <v>12</v>
      </c>
      <c r="B12001">
        <v>3393915</v>
      </c>
      <c r="C12001">
        <v>3393935</v>
      </c>
      <c r="D12001" t="s">
        <v>39840</v>
      </c>
      <c r="E12001" t="s">
        <v>90</v>
      </c>
      <c r="F12001" t="s">
        <v>76</v>
      </c>
      <c r="G12001" t="s">
        <v>23</v>
      </c>
      <c r="H12001">
        <v>20</v>
      </c>
      <c r="I12001" t="s">
        <v>39844</v>
      </c>
      <c r="J12001" t="s">
        <v>39845</v>
      </c>
      <c r="K12001" t="s">
        <v>39846</v>
      </c>
      <c r="L12001" t="s">
        <v>77968</v>
      </c>
    </row>
    <row r="12002" spans="1:12" x14ac:dyDescent="0.15">
      <c r="A12002" t="s">
        <v>12</v>
      </c>
      <c r="B12002">
        <v>3393892</v>
      </c>
      <c r="C12002">
        <v>3393912</v>
      </c>
      <c r="D12002" t="s">
        <v>39840</v>
      </c>
      <c r="E12002" t="s">
        <v>90</v>
      </c>
      <c r="F12002" t="s">
        <v>76</v>
      </c>
      <c r="G12002" t="s">
        <v>32</v>
      </c>
      <c r="H12002">
        <v>43</v>
      </c>
      <c r="I12002" t="s">
        <v>39847</v>
      </c>
      <c r="J12002" t="s">
        <v>39848</v>
      </c>
      <c r="K12002" t="s">
        <v>39849</v>
      </c>
      <c r="L12002" t="s">
        <v>77942</v>
      </c>
    </row>
    <row r="12003" spans="1:12" x14ac:dyDescent="0.15">
      <c r="A12003" t="s">
        <v>12</v>
      </c>
      <c r="B12003">
        <v>3393871</v>
      </c>
      <c r="C12003">
        <v>3393891</v>
      </c>
      <c r="D12003" t="s">
        <v>39840</v>
      </c>
      <c r="E12003" t="s">
        <v>90</v>
      </c>
      <c r="F12003" t="s">
        <v>76</v>
      </c>
      <c r="G12003" t="s">
        <v>16</v>
      </c>
      <c r="H12003">
        <v>64</v>
      </c>
      <c r="I12003" t="s">
        <v>39850</v>
      </c>
      <c r="J12003" t="s">
        <v>39851</v>
      </c>
      <c r="K12003" t="s">
        <v>39852</v>
      </c>
      <c r="L12003" t="s">
        <v>77989</v>
      </c>
    </row>
    <row r="12004" spans="1:12" x14ac:dyDescent="0.15">
      <c r="A12004" t="s">
        <v>12</v>
      </c>
      <c r="B12004">
        <v>3394340</v>
      </c>
      <c r="C12004">
        <v>3394360</v>
      </c>
      <c r="D12004" t="s">
        <v>39853</v>
      </c>
      <c r="E12004" t="s">
        <v>90</v>
      </c>
      <c r="F12004" t="s">
        <v>15</v>
      </c>
      <c r="G12004" t="s">
        <v>36</v>
      </c>
      <c r="H12004">
        <v>12</v>
      </c>
      <c r="I12004" t="s">
        <v>39854</v>
      </c>
      <c r="J12004" t="s">
        <v>39855</v>
      </c>
      <c r="K12004" t="s">
        <v>39856</v>
      </c>
      <c r="L12004" t="s">
        <v>77991</v>
      </c>
    </row>
    <row r="12005" spans="1:12" x14ac:dyDescent="0.15">
      <c r="A12005" t="s">
        <v>12</v>
      </c>
      <c r="B12005">
        <v>3394380</v>
      </c>
      <c r="C12005">
        <v>3394400</v>
      </c>
      <c r="D12005" t="s">
        <v>39853</v>
      </c>
      <c r="E12005" t="s">
        <v>90</v>
      </c>
      <c r="F12005" t="s">
        <v>15</v>
      </c>
      <c r="G12005" t="s">
        <v>36</v>
      </c>
      <c r="H12005">
        <v>52</v>
      </c>
      <c r="I12005" t="s">
        <v>39857</v>
      </c>
      <c r="J12005" t="s">
        <v>39858</v>
      </c>
      <c r="K12005" t="s">
        <v>39859</v>
      </c>
      <c r="L12005" t="s">
        <v>77959</v>
      </c>
    </row>
    <row r="12006" spans="1:12" x14ac:dyDescent="0.15">
      <c r="A12006" t="s">
        <v>12</v>
      </c>
      <c r="B12006">
        <v>3394405</v>
      </c>
      <c r="C12006">
        <v>3394425</v>
      </c>
      <c r="D12006" t="s">
        <v>39853</v>
      </c>
      <c r="E12006" t="s">
        <v>90</v>
      </c>
      <c r="F12006" t="s">
        <v>15</v>
      </c>
      <c r="G12006" t="s">
        <v>32</v>
      </c>
      <c r="H12006">
        <v>77</v>
      </c>
      <c r="I12006" t="s">
        <v>39860</v>
      </c>
      <c r="J12006" t="s">
        <v>39861</v>
      </c>
      <c r="K12006" t="s">
        <v>39862</v>
      </c>
      <c r="L12006" t="s">
        <v>77960</v>
      </c>
    </row>
    <row r="12007" spans="1:12" x14ac:dyDescent="0.15">
      <c r="A12007" t="s">
        <v>12</v>
      </c>
      <c r="B12007">
        <v>3394436</v>
      </c>
      <c r="C12007">
        <v>3394456</v>
      </c>
      <c r="D12007" t="s">
        <v>39853</v>
      </c>
      <c r="E12007" t="s">
        <v>90</v>
      </c>
      <c r="F12007" t="s">
        <v>15</v>
      </c>
      <c r="G12007" t="s">
        <v>16</v>
      </c>
      <c r="H12007">
        <v>108</v>
      </c>
      <c r="I12007" t="s">
        <v>39863</v>
      </c>
      <c r="J12007" t="s">
        <v>39864</v>
      </c>
      <c r="K12007" t="s">
        <v>39865</v>
      </c>
      <c r="L12007" t="s">
        <v>77994</v>
      </c>
    </row>
    <row r="12008" spans="1:12" x14ac:dyDescent="0.15">
      <c r="A12008" t="s">
        <v>12</v>
      </c>
      <c r="B12008">
        <v>3396080</v>
      </c>
      <c r="C12008">
        <v>3396100</v>
      </c>
      <c r="D12008" t="s">
        <v>39866</v>
      </c>
      <c r="E12008" t="s">
        <v>90</v>
      </c>
      <c r="F12008" t="s">
        <v>15</v>
      </c>
      <c r="G12008" t="s">
        <v>23</v>
      </c>
      <c r="H12008">
        <v>9</v>
      </c>
      <c r="I12008" t="s">
        <v>39867</v>
      </c>
      <c r="J12008" t="s">
        <v>39868</v>
      </c>
      <c r="K12008" t="s">
        <v>39869</v>
      </c>
      <c r="L12008" t="s">
        <v>77939</v>
      </c>
    </row>
    <row r="12009" spans="1:12" x14ac:dyDescent="0.15">
      <c r="A12009" t="s">
        <v>12</v>
      </c>
      <c r="B12009">
        <v>3396124</v>
      </c>
      <c r="C12009">
        <v>3396144</v>
      </c>
      <c r="D12009" t="s">
        <v>39866</v>
      </c>
      <c r="E12009" t="s">
        <v>90</v>
      </c>
      <c r="F12009" t="s">
        <v>15</v>
      </c>
      <c r="G12009" t="s">
        <v>16</v>
      </c>
      <c r="H12009">
        <v>53</v>
      </c>
      <c r="I12009" t="s">
        <v>39870</v>
      </c>
      <c r="J12009" t="s">
        <v>39871</v>
      </c>
      <c r="K12009" t="s">
        <v>39872</v>
      </c>
      <c r="L12009" t="s">
        <v>77922</v>
      </c>
    </row>
    <row r="12010" spans="1:12" x14ac:dyDescent="0.15">
      <c r="A12010" t="s">
        <v>12</v>
      </c>
      <c r="B12010">
        <v>3396174</v>
      </c>
      <c r="C12010">
        <v>3396194</v>
      </c>
      <c r="D12010" t="s">
        <v>39866</v>
      </c>
      <c r="E12010" t="s">
        <v>90</v>
      </c>
      <c r="F12010" t="s">
        <v>15</v>
      </c>
      <c r="G12010" t="s">
        <v>23</v>
      </c>
      <c r="H12010">
        <v>103</v>
      </c>
      <c r="I12010" t="s">
        <v>39873</v>
      </c>
      <c r="J12010" t="s">
        <v>39874</v>
      </c>
      <c r="K12010" t="s">
        <v>39875</v>
      </c>
      <c r="L12010" t="s">
        <v>77937</v>
      </c>
    </row>
    <row r="12011" spans="1:12" x14ac:dyDescent="0.15">
      <c r="A12011" t="s">
        <v>12</v>
      </c>
      <c r="B12011">
        <v>3396199</v>
      </c>
      <c r="C12011">
        <v>3396219</v>
      </c>
      <c r="D12011" t="s">
        <v>39866</v>
      </c>
      <c r="E12011" t="s">
        <v>90</v>
      </c>
      <c r="F12011" t="s">
        <v>15</v>
      </c>
      <c r="G12011" t="s">
        <v>23</v>
      </c>
      <c r="H12011">
        <v>128</v>
      </c>
      <c r="I12011" t="s">
        <v>39876</v>
      </c>
      <c r="J12011" t="s">
        <v>39877</v>
      </c>
      <c r="K12011" t="s">
        <v>39878</v>
      </c>
      <c r="L12011" t="s">
        <v>77934</v>
      </c>
    </row>
    <row r="12012" spans="1:12" x14ac:dyDescent="0.15">
      <c r="A12012" t="s">
        <v>12</v>
      </c>
      <c r="B12012">
        <v>3397800</v>
      </c>
      <c r="C12012">
        <v>3397820</v>
      </c>
      <c r="D12012" t="s">
        <v>39879</v>
      </c>
      <c r="E12012" t="s">
        <v>90</v>
      </c>
      <c r="F12012" t="s">
        <v>76</v>
      </c>
      <c r="G12012" t="s">
        <v>16</v>
      </c>
      <c r="H12012">
        <v>16</v>
      </c>
      <c r="I12012" t="s">
        <v>39880</v>
      </c>
      <c r="J12012" t="s">
        <v>39881</v>
      </c>
      <c r="K12012" t="s">
        <v>39882</v>
      </c>
      <c r="L12012" t="s">
        <v>77905</v>
      </c>
    </row>
    <row r="12013" spans="1:12" x14ac:dyDescent="0.15">
      <c r="A12013" t="s">
        <v>12</v>
      </c>
      <c r="B12013">
        <v>3397780</v>
      </c>
      <c r="C12013">
        <v>3397800</v>
      </c>
      <c r="D12013" t="s">
        <v>39879</v>
      </c>
      <c r="E12013" t="s">
        <v>90</v>
      </c>
      <c r="F12013" t="s">
        <v>76</v>
      </c>
      <c r="G12013" t="s">
        <v>16</v>
      </c>
      <c r="H12013">
        <v>36</v>
      </c>
      <c r="I12013" t="s">
        <v>39883</v>
      </c>
      <c r="J12013" t="s">
        <v>39884</v>
      </c>
      <c r="K12013" t="s">
        <v>39885</v>
      </c>
      <c r="L12013" t="s">
        <v>78003</v>
      </c>
    </row>
    <row r="12014" spans="1:12" x14ac:dyDescent="0.15">
      <c r="A12014" t="s">
        <v>12</v>
      </c>
      <c r="B12014">
        <v>3397760</v>
      </c>
      <c r="C12014">
        <v>3397780</v>
      </c>
      <c r="D12014" t="s">
        <v>39879</v>
      </c>
      <c r="E12014" t="s">
        <v>90</v>
      </c>
      <c r="F12014" t="s">
        <v>76</v>
      </c>
      <c r="G12014" t="s">
        <v>23</v>
      </c>
      <c r="H12014">
        <v>56</v>
      </c>
      <c r="I12014" t="s">
        <v>39886</v>
      </c>
      <c r="J12014" t="s">
        <v>39887</v>
      </c>
      <c r="K12014" t="s">
        <v>39888</v>
      </c>
      <c r="L12014" t="s">
        <v>77971</v>
      </c>
    </row>
    <row r="12015" spans="1:12" x14ac:dyDescent="0.15">
      <c r="A12015" t="s">
        <v>12</v>
      </c>
      <c r="B12015">
        <v>3397735</v>
      </c>
      <c r="C12015">
        <v>3397755</v>
      </c>
      <c r="D12015" t="s">
        <v>39879</v>
      </c>
      <c r="E12015" t="s">
        <v>90</v>
      </c>
      <c r="F12015" t="s">
        <v>76</v>
      </c>
      <c r="G12015" t="s">
        <v>16</v>
      </c>
      <c r="H12015">
        <v>81</v>
      </c>
      <c r="I12015" t="s">
        <v>39889</v>
      </c>
      <c r="J12015" t="s">
        <v>39890</v>
      </c>
      <c r="K12015" t="s">
        <v>39891</v>
      </c>
      <c r="L12015" t="s">
        <v>78019</v>
      </c>
    </row>
    <row r="12016" spans="1:12" x14ac:dyDescent="0.15">
      <c r="A12016" t="s">
        <v>12</v>
      </c>
      <c r="B12016">
        <v>3398140</v>
      </c>
      <c r="C12016">
        <v>3398160</v>
      </c>
      <c r="D12016" t="s">
        <v>39892</v>
      </c>
      <c r="E12016" t="s">
        <v>90</v>
      </c>
      <c r="F12016" t="s">
        <v>15</v>
      </c>
      <c r="G12016" t="s">
        <v>23</v>
      </c>
      <c r="H12016">
        <v>10</v>
      </c>
      <c r="I12016" t="s">
        <v>39893</v>
      </c>
      <c r="J12016" t="s">
        <v>39894</v>
      </c>
      <c r="K12016" t="s">
        <v>39895</v>
      </c>
      <c r="L12016" t="s">
        <v>78001</v>
      </c>
    </row>
    <row r="12017" spans="1:12" x14ac:dyDescent="0.15">
      <c r="A12017" t="s">
        <v>12</v>
      </c>
      <c r="B12017">
        <v>3398163</v>
      </c>
      <c r="C12017">
        <v>3398183</v>
      </c>
      <c r="D12017" t="s">
        <v>39892</v>
      </c>
      <c r="E12017" t="s">
        <v>90</v>
      </c>
      <c r="F12017" t="s">
        <v>15</v>
      </c>
      <c r="G12017" t="s">
        <v>36</v>
      </c>
      <c r="H12017">
        <v>33</v>
      </c>
      <c r="I12017" t="s">
        <v>39896</v>
      </c>
      <c r="J12017" t="s">
        <v>39897</v>
      </c>
      <c r="K12017" t="s">
        <v>39898</v>
      </c>
      <c r="L12017" t="s">
        <v>77977</v>
      </c>
    </row>
    <row r="12018" spans="1:12" x14ac:dyDescent="0.15">
      <c r="A12018" t="s">
        <v>12</v>
      </c>
      <c r="B12018">
        <v>3398184</v>
      </c>
      <c r="C12018">
        <v>3398204</v>
      </c>
      <c r="D12018" t="s">
        <v>39892</v>
      </c>
      <c r="E12018" t="s">
        <v>90</v>
      </c>
      <c r="F12018" t="s">
        <v>15</v>
      </c>
      <c r="G12018" t="s">
        <v>32</v>
      </c>
      <c r="H12018">
        <v>54</v>
      </c>
      <c r="I12018" t="s">
        <v>39899</v>
      </c>
      <c r="J12018" t="s">
        <v>39900</v>
      </c>
      <c r="K12018" t="s">
        <v>39901</v>
      </c>
      <c r="L12018" t="s">
        <v>77961</v>
      </c>
    </row>
    <row r="12019" spans="1:12" x14ac:dyDescent="0.15">
      <c r="A12019" t="s">
        <v>12</v>
      </c>
      <c r="B12019">
        <v>3398213</v>
      </c>
      <c r="C12019">
        <v>3398233</v>
      </c>
      <c r="D12019" t="s">
        <v>39892</v>
      </c>
      <c r="E12019" t="s">
        <v>90</v>
      </c>
      <c r="F12019" t="s">
        <v>15</v>
      </c>
      <c r="G12019" t="s">
        <v>32</v>
      </c>
      <c r="H12019">
        <v>83</v>
      </c>
      <c r="I12019" t="s">
        <v>39902</v>
      </c>
      <c r="J12019" t="s">
        <v>39903</v>
      </c>
      <c r="K12019" t="s">
        <v>39904</v>
      </c>
      <c r="L12019" t="s">
        <v>77958</v>
      </c>
    </row>
    <row r="12020" spans="1:12" x14ac:dyDescent="0.15">
      <c r="A12020" t="s">
        <v>12</v>
      </c>
      <c r="B12020">
        <v>3399999</v>
      </c>
      <c r="C12020">
        <v>3400019</v>
      </c>
      <c r="D12020" t="s">
        <v>39905</v>
      </c>
      <c r="E12020" t="s">
        <v>90</v>
      </c>
      <c r="F12020" t="s">
        <v>76</v>
      </c>
      <c r="G12020" t="s">
        <v>16</v>
      </c>
      <c r="H12020">
        <v>25</v>
      </c>
      <c r="I12020" t="s">
        <v>39906</v>
      </c>
      <c r="J12020" t="s">
        <v>39907</v>
      </c>
      <c r="K12020" t="s">
        <v>39908</v>
      </c>
      <c r="L12020" t="s">
        <v>78012</v>
      </c>
    </row>
    <row r="12021" spans="1:12" x14ac:dyDescent="0.15">
      <c r="A12021" t="s">
        <v>12</v>
      </c>
      <c r="B12021">
        <v>3399973</v>
      </c>
      <c r="C12021">
        <v>3399993</v>
      </c>
      <c r="D12021" t="s">
        <v>39905</v>
      </c>
      <c r="E12021" t="s">
        <v>90</v>
      </c>
      <c r="F12021" t="s">
        <v>76</v>
      </c>
      <c r="G12021" t="s">
        <v>16</v>
      </c>
      <c r="H12021">
        <v>51</v>
      </c>
      <c r="I12021" t="s">
        <v>39909</v>
      </c>
      <c r="J12021" t="s">
        <v>39910</v>
      </c>
      <c r="K12021" t="s">
        <v>39911</v>
      </c>
      <c r="L12021" t="s">
        <v>78023</v>
      </c>
    </row>
    <row r="12022" spans="1:12" x14ac:dyDescent="0.15">
      <c r="A12022" t="s">
        <v>12</v>
      </c>
      <c r="B12022">
        <v>3399949</v>
      </c>
      <c r="C12022">
        <v>3399969</v>
      </c>
      <c r="D12022" t="s">
        <v>39905</v>
      </c>
      <c r="E12022" t="s">
        <v>90</v>
      </c>
      <c r="F12022" t="s">
        <v>76</v>
      </c>
      <c r="G12022" t="s">
        <v>16</v>
      </c>
      <c r="H12022">
        <v>75</v>
      </c>
      <c r="I12022" t="s">
        <v>39912</v>
      </c>
      <c r="J12022" t="s">
        <v>39913</v>
      </c>
      <c r="K12022" t="s">
        <v>39914</v>
      </c>
      <c r="L12022" t="s">
        <v>78027</v>
      </c>
    </row>
    <row r="12023" spans="1:12" x14ac:dyDescent="0.15">
      <c r="A12023" t="s">
        <v>12</v>
      </c>
      <c r="B12023">
        <v>3399912</v>
      </c>
      <c r="C12023">
        <v>3399932</v>
      </c>
      <c r="D12023" t="s">
        <v>39905</v>
      </c>
      <c r="E12023" t="s">
        <v>90</v>
      </c>
      <c r="F12023" t="s">
        <v>76</v>
      </c>
      <c r="G12023" t="s">
        <v>32</v>
      </c>
      <c r="H12023">
        <v>112</v>
      </c>
      <c r="I12023" t="s">
        <v>39915</v>
      </c>
      <c r="J12023" t="s">
        <v>39916</v>
      </c>
      <c r="K12023" t="s">
        <v>39917</v>
      </c>
      <c r="L12023" t="s">
        <v>77950</v>
      </c>
    </row>
    <row r="12024" spans="1:12" x14ac:dyDescent="0.15">
      <c r="A12024" t="s">
        <v>12</v>
      </c>
      <c r="B12024">
        <v>3402336</v>
      </c>
      <c r="C12024">
        <v>3402356</v>
      </c>
      <c r="D12024" t="s">
        <v>39918</v>
      </c>
      <c r="E12024" t="s">
        <v>90</v>
      </c>
      <c r="F12024" t="s">
        <v>76</v>
      </c>
      <c r="G12024" t="s">
        <v>23</v>
      </c>
      <c r="H12024">
        <v>17</v>
      </c>
      <c r="I12024" t="s">
        <v>39919</v>
      </c>
      <c r="J12024" t="s">
        <v>39920</v>
      </c>
      <c r="K12024" t="s">
        <v>39921</v>
      </c>
      <c r="L12024" t="s">
        <v>77944</v>
      </c>
    </row>
    <row r="12025" spans="1:12" x14ac:dyDescent="0.15">
      <c r="A12025" t="s">
        <v>12</v>
      </c>
      <c r="B12025">
        <v>3402301</v>
      </c>
      <c r="C12025">
        <v>3402321</v>
      </c>
      <c r="D12025" t="s">
        <v>39918</v>
      </c>
      <c r="E12025" t="s">
        <v>90</v>
      </c>
      <c r="F12025" t="s">
        <v>76</v>
      </c>
      <c r="G12025" t="s">
        <v>16</v>
      </c>
      <c r="H12025">
        <v>52</v>
      </c>
      <c r="I12025" t="s">
        <v>39922</v>
      </c>
      <c r="J12025" t="s">
        <v>39923</v>
      </c>
      <c r="K12025" t="s">
        <v>39924</v>
      </c>
      <c r="L12025" t="s">
        <v>77959</v>
      </c>
    </row>
    <row r="12026" spans="1:12" x14ac:dyDescent="0.15">
      <c r="A12026" t="s">
        <v>12</v>
      </c>
      <c r="B12026">
        <v>3402280</v>
      </c>
      <c r="C12026">
        <v>3402300</v>
      </c>
      <c r="D12026" t="s">
        <v>39918</v>
      </c>
      <c r="E12026" t="s">
        <v>90</v>
      </c>
      <c r="F12026" t="s">
        <v>76</v>
      </c>
      <c r="G12026" t="s">
        <v>16</v>
      </c>
      <c r="H12026">
        <v>73</v>
      </c>
      <c r="I12026" t="s">
        <v>39925</v>
      </c>
      <c r="J12026" t="s">
        <v>39926</v>
      </c>
      <c r="K12026" t="s">
        <v>39927</v>
      </c>
      <c r="L12026" t="s">
        <v>77926</v>
      </c>
    </row>
    <row r="12027" spans="1:12" x14ac:dyDescent="0.15">
      <c r="A12027" t="s">
        <v>12</v>
      </c>
      <c r="B12027">
        <v>3402260</v>
      </c>
      <c r="C12027">
        <v>3402280</v>
      </c>
      <c r="D12027" t="s">
        <v>39918</v>
      </c>
      <c r="E12027" t="s">
        <v>90</v>
      </c>
      <c r="F12027" t="s">
        <v>76</v>
      </c>
      <c r="G12027" t="s">
        <v>16</v>
      </c>
      <c r="H12027">
        <v>93</v>
      </c>
      <c r="I12027" t="s">
        <v>39928</v>
      </c>
      <c r="J12027" t="s">
        <v>39929</v>
      </c>
      <c r="K12027" t="s">
        <v>39930</v>
      </c>
      <c r="L12027" t="s">
        <v>78044</v>
      </c>
    </row>
    <row r="12028" spans="1:12" x14ac:dyDescent="0.15">
      <c r="A12028" t="s">
        <v>12</v>
      </c>
      <c r="B12028">
        <v>3404010</v>
      </c>
      <c r="C12028">
        <v>3404030</v>
      </c>
      <c r="D12028" t="s">
        <v>39931</v>
      </c>
      <c r="E12028" t="s">
        <v>90</v>
      </c>
      <c r="F12028" t="s">
        <v>76</v>
      </c>
      <c r="G12028" t="s">
        <v>16</v>
      </c>
      <c r="H12028">
        <v>22</v>
      </c>
      <c r="I12028" t="s">
        <v>39932</v>
      </c>
      <c r="J12028" t="s">
        <v>39933</v>
      </c>
      <c r="K12028" t="s">
        <v>39934</v>
      </c>
      <c r="L12028" t="s">
        <v>77948</v>
      </c>
    </row>
    <row r="12029" spans="1:12" x14ac:dyDescent="0.15">
      <c r="A12029" t="s">
        <v>12</v>
      </c>
      <c r="B12029">
        <v>3403983</v>
      </c>
      <c r="C12029">
        <v>3404003</v>
      </c>
      <c r="D12029" t="s">
        <v>39931</v>
      </c>
      <c r="E12029" t="s">
        <v>90</v>
      </c>
      <c r="F12029" t="s">
        <v>76</v>
      </c>
      <c r="G12029" t="s">
        <v>32</v>
      </c>
      <c r="H12029">
        <v>49</v>
      </c>
      <c r="I12029" t="s">
        <v>39935</v>
      </c>
      <c r="J12029" t="s">
        <v>39936</v>
      </c>
      <c r="K12029" t="s">
        <v>39937</v>
      </c>
      <c r="L12029" t="s">
        <v>77913</v>
      </c>
    </row>
    <row r="12030" spans="1:12" x14ac:dyDescent="0.15">
      <c r="A12030" t="s">
        <v>12</v>
      </c>
      <c r="B12030">
        <v>3403953</v>
      </c>
      <c r="C12030">
        <v>3403973</v>
      </c>
      <c r="D12030" t="s">
        <v>39931</v>
      </c>
      <c r="E12030" t="s">
        <v>90</v>
      </c>
      <c r="F12030" t="s">
        <v>76</v>
      </c>
      <c r="G12030" t="s">
        <v>16</v>
      </c>
      <c r="H12030">
        <v>79</v>
      </c>
      <c r="I12030" t="s">
        <v>39938</v>
      </c>
      <c r="J12030" t="s">
        <v>39939</v>
      </c>
      <c r="K12030" t="s">
        <v>39940</v>
      </c>
      <c r="L12030" t="s">
        <v>77993</v>
      </c>
    </row>
    <row r="12031" spans="1:12" x14ac:dyDescent="0.15">
      <c r="A12031" t="s">
        <v>12</v>
      </c>
      <c r="B12031">
        <v>3403925</v>
      </c>
      <c r="C12031">
        <v>3403945</v>
      </c>
      <c r="D12031" t="s">
        <v>39931</v>
      </c>
      <c r="E12031" t="s">
        <v>90</v>
      </c>
      <c r="F12031" t="s">
        <v>76</v>
      </c>
      <c r="G12031" t="s">
        <v>32</v>
      </c>
      <c r="H12031">
        <v>107</v>
      </c>
      <c r="I12031" t="s">
        <v>39941</v>
      </c>
      <c r="J12031" t="s">
        <v>39942</v>
      </c>
      <c r="K12031" t="s">
        <v>39943</v>
      </c>
      <c r="L12031" t="s">
        <v>77983</v>
      </c>
    </row>
    <row r="12032" spans="1:12" x14ac:dyDescent="0.15">
      <c r="A12032" t="s">
        <v>12</v>
      </c>
      <c r="B12032">
        <v>3405540</v>
      </c>
      <c r="C12032">
        <v>3405560</v>
      </c>
      <c r="D12032" t="s">
        <v>39944</v>
      </c>
      <c r="E12032" t="s">
        <v>90</v>
      </c>
      <c r="F12032" t="s">
        <v>76</v>
      </c>
      <c r="G12032" t="s">
        <v>32</v>
      </c>
      <c r="H12032">
        <v>0</v>
      </c>
      <c r="I12032" t="s">
        <v>39945</v>
      </c>
      <c r="J12032" t="s">
        <v>39946</v>
      </c>
      <c r="K12032" t="s">
        <v>39947</v>
      </c>
      <c r="L12032" t="s">
        <v>77980</v>
      </c>
    </row>
    <row r="12033" spans="1:12" x14ac:dyDescent="0.15">
      <c r="A12033" t="s">
        <v>12</v>
      </c>
      <c r="B12033">
        <v>3405501</v>
      </c>
      <c r="C12033">
        <v>3405521</v>
      </c>
      <c r="D12033" t="s">
        <v>39944</v>
      </c>
      <c r="E12033" t="s">
        <v>90</v>
      </c>
      <c r="F12033" t="s">
        <v>76</v>
      </c>
      <c r="G12033" t="s">
        <v>36</v>
      </c>
      <c r="H12033">
        <v>39</v>
      </c>
      <c r="I12033" t="s">
        <v>39948</v>
      </c>
      <c r="J12033" t="s">
        <v>39949</v>
      </c>
      <c r="K12033" t="s">
        <v>39950</v>
      </c>
      <c r="L12033" t="s">
        <v>78041</v>
      </c>
    </row>
    <row r="12034" spans="1:12" x14ac:dyDescent="0.15">
      <c r="A12034" t="s">
        <v>12</v>
      </c>
      <c r="B12034">
        <v>3405464</v>
      </c>
      <c r="C12034">
        <v>3405484</v>
      </c>
      <c r="D12034" t="s">
        <v>39944</v>
      </c>
      <c r="E12034" t="s">
        <v>90</v>
      </c>
      <c r="F12034" t="s">
        <v>76</v>
      </c>
      <c r="G12034" t="s">
        <v>36</v>
      </c>
      <c r="H12034">
        <v>76</v>
      </c>
      <c r="I12034" t="s">
        <v>39951</v>
      </c>
      <c r="J12034" t="s">
        <v>39952</v>
      </c>
      <c r="K12034" t="s">
        <v>39953</v>
      </c>
      <c r="L12034" t="s">
        <v>77985</v>
      </c>
    </row>
    <row r="12035" spans="1:12" x14ac:dyDescent="0.15">
      <c r="A12035" t="s">
        <v>12</v>
      </c>
      <c r="B12035">
        <v>3405433</v>
      </c>
      <c r="C12035">
        <v>3405453</v>
      </c>
      <c r="D12035" t="s">
        <v>39944</v>
      </c>
      <c r="E12035" t="s">
        <v>90</v>
      </c>
      <c r="F12035" t="s">
        <v>76</v>
      </c>
      <c r="G12035" t="s">
        <v>32</v>
      </c>
      <c r="H12035">
        <v>107</v>
      </c>
      <c r="I12035" t="s">
        <v>39954</v>
      </c>
      <c r="J12035" t="s">
        <v>39955</v>
      </c>
      <c r="K12035" t="s">
        <v>39956</v>
      </c>
      <c r="L12035" t="s">
        <v>77983</v>
      </c>
    </row>
    <row r="12036" spans="1:12" x14ac:dyDescent="0.15">
      <c r="A12036" t="s">
        <v>12</v>
      </c>
      <c r="B12036">
        <v>3406713</v>
      </c>
      <c r="C12036">
        <v>3406733</v>
      </c>
      <c r="D12036" t="s">
        <v>39957</v>
      </c>
      <c r="E12036" t="s">
        <v>90</v>
      </c>
      <c r="F12036" t="s">
        <v>76</v>
      </c>
      <c r="G12036" t="s">
        <v>23</v>
      </c>
      <c r="H12036">
        <v>29</v>
      </c>
      <c r="I12036" t="s">
        <v>39958</v>
      </c>
      <c r="J12036" t="s">
        <v>39959</v>
      </c>
      <c r="K12036" t="s">
        <v>39960</v>
      </c>
      <c r="L12036" t="s">
        <v>77921</v>
      </c>
    </row>
    <row r="12037" spans="1:12" x14ac:dyDescent="0.15">
      <c r="A12037" t="s">
        <v>12</v>
      </c>
      <c r="B12037">
        <v>3406597</v>
      </c>
      <c r="C12037">
        <v>3406617</v>
      </c>
      <c r="D12037" t="s">
        <v>39957</v>
      </c>
      <c r="E12037" t="s">
        <v>90</v>
      </c>
      <c r="F12037" t="s">
        <v>76</v>
      </c>
      <c r="G12037" t="s">
        <v>32</v>
      </c>
      <c r="H12037">
        <v>145</v>
      </c>
      <c r="I12037" t="s">
        <v>39961</v>
      </c>
      <c r="J12037" t="s">
        <v>39962</v>
      </c>
      <c r="K12037" t="s">
        <v>39963</v>
      </c>
      <c r="L12037" t="s">
        <v>77915</v>
      </c>
    </row>
    <row r="12038" spans="1:12" x14ac:dyDescent="0.15">
      <c r="A12038" t="s">
        <v>12</v>
      </c>
      <c r="B12038">
        <v>3406552</v>
      </c>
      <c r="C12038">
        <v>3406572</v>
      </c>
      <c r="D12038" t="s">
        <v>39957</v>
      </c>
      <c r="E12038" t="s">
        <v>90</v>
      </c>
      <c r="F12038" t="s">
        <v>76</v>
      </c>
      <c r="G12038" t="s">
        <v>23</v>
      </c>
      <c r="H12038">
        <v>190</v>
      </c>
      <c r="I12038" t="s">
        <v>39964</v>
      </c>
      <c r="J12038" t="s">
        <v>39965</v>
      </c>
      <c r="K12038" t="s">
        <v>39966</v>
      </c>
      <c r="L12038" t="s">
        <v>78095</v>
      </c>
    </row>
    <row r="12039" spans="1:12" x14ac:dyDescent="0.15">
      <c r="A12039" t="s">
        <v>12</v>
      </c>
      <c r="B12039">
        <v>3406529</v>
      </c>
      <c r="C12039">
        <v>3406549</v>
      </c>
      <c r="D12039" t="s">
        <v>39957</v>
      </c>
      <c r="E12039" t="s">
        <v>90</v>
      </c>
      <c r="F12039" t="s">
        <v>76</v>
      </c>
      <c r="G12039" t="s">
        <v>32</v>
      </c>
      <c r="H12039">
        <v>213</v>
      </c>
      <c r="I12039" t="s">
        <v>39967</v>
      </c>
      <c r="J12039" t="s">
        <v>39968</v>
      </c>
      <c r="K12039" t="s">
        <v>39969</v>
      </c>
      <c r="L12039" t="s">
        <v>78160</v>
      </c>
    </row>
    <row r="12040" spans="1:12" x14ac:dyDescent="0.15">
      <c r="A12040" t="s">
        <v>12</v>
      </c>
      <c r="B12040">
        <v>3408210</v>
      </c>
      <c r="C12040">
        <v>3408230</v>
      </c>
      <c r="D12040" t="s">
        <v>39970</v>
      </c>
      <c r="E12040" t="s">
        <v>90</v>
      </c>
      <c r="F12040" t="s">
        <v>76</v>
      </c>
      <c r="G12040" t="s">
        <v>23</v>
      </c>
      <c r="H12040">
        <v>10</v>
      </c>
      <c r="I12040" t="s">
        <v>39971</v>
      </c>
      <c r="J12040" t="s">
        <v>39972</v>
      </c>
      <c r="K12040" t="s">
        <v>39973</v>
      </c>
      <c r="L12040" t="s">
        <v>78001</v>
      </c>
    </row>
    <row r="12041" spans="1:12" x14ac:dyDescent="0.15">
      <c r="A12041" t="s">
        <v>12</v>
      </c>
      <c r="B12041">
        <v>3408178</v>
      </c>
      <c r="C12041">
        <v>3408198</v>
      </c>
      <c r="D12041" t="s">
        <v>39970</v>
      </c>
      <c r="E12041" t="s">
        <v>90</v>
      </c>
      <c r="F12041" t="s">
        <v>76</v>
      </c>
      <c r="G12041" t="s">
        <v>36</v>
      </c>
      <c r="H12041">
        <v>42</v>
      </c>
      <c r="I12041" t="s">
        <v>39974</v>
      </c>
      <c r="J12041" t="s">
        <v>39975</v>
      </c>
      <c r="K12041" t="s">
        <v>39976</v>
      </c>
      <c r="L12041" t="s">
        <v>77945</v>
      </c>
    </row>
    <row r="12042" spans="1:12" x14ac:dyDescent="0.15">
      <c r="A12042" t="s">
        <v>12</v>
      </c>
      <c r="B12042">
        <v>3408124</v>
      </c>
      <c r="C12042">
        <v>3408144</v>
      </c>
      <c r="D12042" t="s">
        <v>39970</v>
      </c>
      <c r="E12042" t="s">
        <v>90</v>
      </c>
      <c r="F12042" t="s">
        <v>76</v>
      </c>
      <c r="G12042" t="s">
        <v>16</v>
      </c>
      <c r="H12042">
        <v>96</v>
      </c>
      <c r="I12042" t="s">
        <v>39977</v>
      </c>
      <c r="J12042" t="s">
        <v>39978</v>
      </c>
      <c r="K12042" t="s">
        <v>39979</v>
      </c>
      <c r="L12042" t="s">
        <v>77912</v>
      </c>
    </row>
    <row r="12043" spans="1:12" x14ac:dyDescent="0.15">
      <c r="A12043" t="s">
        <v>12</v>
      </c>
      <c r="B12043">
        <v>3408078</v>
      </c>
      <c r="C12043">
        <v>3408098</v>
      </c>
      <c r="D12043" t="s">
        <v>39970</v>
      </c>
      <c r="E12043" t="s">
        <v>90</v>
      </c>
      <c r="F12043" t="s">
        <v>76</v>
      </c>
      <c r="G12043" t="s">
        <v>16</v>
      </c>
      <c r="H12043">
        <v>142</v>
      </c>
      <c r="I12043" t="s">
        <v>39980</v>
      </c>
      <c r="J12043" t="s">
        <v>39981</v>
      </c>
      <c r="K12043" t="s">
        <v>39982</v>
      </c>
      <c r="L12043" t="s">
        <v>77990</v>
      </c>
    </row>
    <row r="12044" spans="1:12" x14ac:dyDescent="0.15">
      <c r="A12044" t="s">
        <v>12</v>
      </c>
      <c r="B12044">
        <v>3409129</v>
      </c>
      <c r="C12044">
        <v>3409149</v>
      </c>
      <c r="D12044" t="s">
        <v>39983</v>
      </c>
      <c r="E12044" t="s">
        <v>90</v>
      </c>
      <c r="F12044" t="s">
        <v>76</v>
      </c>
      <c r="G12044" t="s">
        <v>36</v>
      </c>
      <c r="H12044">
        <v>25</v>
      </c>
      <c r="I12044" t="s">
        <v>39984</v>
      </c>
      <c r="J12044" t="s">
        <v>39985</v>
      </c>
      <c r="K12044" t="s">
        <v>39986</v>
      </c>
      <c r="L12044" t="s">
        <v>78012</v>
      </c>
    </row>
    <row r="12045" spans="1:12" x14ac:dyDescent="0.15">
      <c r="A12045" t="s">
        <v>12</v>
      </c>
      <c r="B12045">
        <v>3409054</v>
      </c>
      <c r="C12045">
        <v>3409074</v>
      </c>
      <c r="D12045" t="s">
        <v>39983</v>
      </c>
      <c r="E12045" t="s">
        <v>90</v>
      </c>
      <c r="F12045" t="s">
        <v>76</v>
      </c>
      <c r="G12045" t="s">
        <v>23</v>
      </c>
      <c r="H12045">
        <v>100</v>
      </c>
      <c r="I12045" t="s">
        <v>39987</v>
      </c>
      <c r="J12045" t="s">
        <v>39988</v>
      </c>
      <c r="K12045" t="s">
        <v>39989</v>
      </c>
      <c r="L12045" t="s">
        <v>77953</v>
      </c>
    </row>
    <row r="12046" spans="1:12" x14ac:dyDescent="0.15">
      <c r="A12046" t="s">
        <v>12</v>
      </c>
      <c r="B12046">
        <v>3409032</v>
      </c>
      <c r="C12046">
        <v>3409052</v>
      </c>
      <c r="D12046" t="s">
        <v>39983</v>
      </c>
      <c r="E12046" t="s">
        <v>90</v>
      </c>
      <c r="F12046" t="s">
        <v>76</v>
      </c>
      <c r="G12046" t="s">
        <v>23</v>
      </c>
      <c r="H12046">
        <v>122</v>
      </c>
      <c r="I12046" t="s">
        <v>39990</v>
      </c>
      <c r="J12046" t="s">
        <v>39991</v>
      </c>
      <c r="K12046" t="s">
        <v>39992</v>
      </c>
      <c r="L12046" t="s">
        <v>78033</v>
      </c>
    </row>
    <row r="12047" spans="1:12" x14ac:dyDescent="0.15">
      <c r="A12047" t="s">
        <v>12</v>
      </c>
      <c r="B12047">
        <v>3409009</v>
      </c>
      <c r="C12047">
        <v>3409029</v>
      </c>
      <c r="D12047" t="s">
        <v>39983</v>
      </c>
      <c r="E12047" t="s">
        <v>90</v>
      </c>
      <c r="F12047" t="s">
        <v>76</v>
      </c>
      <c r="G12047" t="s">
        <v>36</v>
      </c>
      <c r="H12047">
        <v>145</v>
      </c>
      <c r="I12047" t="s">
        <v>39993</v>
      </c>
      <c r="J12047" t="s">
        <v>39994</v>
      </c>
      <c r="K12047" t="s">
        <v>39995</v>
      </c>
      <c r="L12047" t="s">
        <v>77915</v>
      </c>
    </row>
    <row r="12048" spans="1:12" x14ac:dyDescent="0.15">
      <c r="A12048" t="s">
        <v>12</v>
      </c>
      <c r="B12048">
        <v>3409656</v>
      </c>
      <c r="C12048">
        <v>3409676</v>
      </c>
      <c r="D12048" t="s">
        <v>39996</v>
      </c>
      <c r="E12048" t="s">
        <v>90</v>
      </c>
      <c r="F12048" t="s">
        <v>15</v>
      </c>
      <c r="G12048" t="s">
        <v>16</v>
      </c>
      <c r="H12048">
        <v>19</v>
      </c>
      <c r="I12048" t="s">
        <v>39997</v>
      </c>
      <c r="J12048" t="s">
        <v>39998</v>
      </c>
      <c r="K12048" t="s">
        <v>39999</v>
      </c>
      <c r="L12048" t="s">
        <v>77982</v>
      </c>
    </row>
    <row r="12049" spans="1:12" x14ac:dyDescent="0.15">
      <c r="A12049" t="s">
        <v>12</v>
      </c>
      <c r="B12049">
        <v>3409686</v>
      </c>
      <c r="C12049">
        <v>3409706</v>
      </c>
      <c r="D12049" t="s">
        <v>39996</v>
      </c>
      <c r="E12049" t="s">
        <v>90</v>
      </c>
      <c r="F12049" t="s">
        <v>15</v>
      </c>
      <c r="G12049" t="s">
        <v>16</v>
      </c>
      <c r="H12049">
        <v>49</v>
      </c>
      <c r="I12049" t="s">
        <v>40000</v>
      </c>
      <c r="J12049" t="s">
        <v>40001</v>
      </c>
      <c r="K12049" t="s">
        <v>40002</v>
      </c>
      <c r="L12049" t="s">
        <v>77913</v>
      </c>
    </row>
    <row r="12050" spans="1:12" x14ac:dyDescent="0.15">
      <c r="A12050" t="s">
        <v>12</v>
      </c>
      <c r="B12050">
        <v>3409725</v>
      </c>
      <c r="C12050">
        <v>3409745</v>
      </c>
      <c r="D12050" t="s">
        <v>39996</v>
      </c>
      <c r="E12050" t="s">
        <v>90</v>
      </c>
      <c r="F12050" t="s">
        <v>15</v>
      </c>
      <c r="G12050" t="s">
        <v>32</v>
      </c>
      <c r="H12050">
        <v>88</v>
      </c>
      <c r="I12050" t="s">
        <v>40003</v>
      </c>
      <c r="J12050" t="s">
        <v>40004</v>
      </c>
      <c r="K12050" t="s">
        <v>40005</v>
      </c>
      <c r="L12050" t="s">
        <v>77923</v>
      </c>
    </row>
    <row r="12051" spans="1:12" x14ac:dyDescent="0.15">
      <c r="A12051" t="s">
        <v>12</v>
      </c>
      <c r="B12051">
        <v>3409746</v>
      </c>
      <c r="C12051">
        <v>3409766</v>
      </c>
      <c r="D12051" t="s">
        <v>39996</v>
      </c>
      <c r="E12051" t="s">
        <v>90</v>
      </c>
      <c r="F12051" t="s">
        <v>15</v>
      </c>
      <c r="G12051" t="s">
        <v>16</v>
      </c>
      <c r="H12051">
        <v>109</v>
      </c>
      <c r="I12051" t="s">
        <v>40006</v>
      </c>
      <c r="J12051" t="s">
        <v>40007</v>
      </c>
      <c r="K12051" t="s">
        <v>40008</v>
      </c>
      <c r="L12051" t="s">
        <v>77947</v>
      </c>
    </row>
    <row r="12052" spans="1:12" x14ac:dyDescent="0.15">
      <c r="A12052" t="s">
        <v>12</v>
      </c>
      <c r="B12052">
        <v>3410769</v>
      </c>
      <c r="C12052">
        <v>3410789</v>
      </c>
      <c r="D12052" t="s">
        <v>40009</v>
      </c>
      <c r="E12052" t="s">
        <v>90</v>
      </c>
      <c r="F12052" t="s">
        <v>15</v>
      </c>
      <c r="G12052" t="s">
        <v>16</v>
      </c>
      <c r="H12052">
        <v>26</v>
      </c>
      <c r="I12052" t="s">
        <v>40010</v>
      </c>
      <c r="J12052" t="s">
        <v>40011</v>
      </c>
      <c r="K12052" t="s">
        <v>40012</v>
      </c>
      <c r="L12052" t="s">
        <v>78002</v>
      </c>
    </row>
    <row r="12053" spans="1:12" x14ac:dyDescent="0.15">
      <c r="A12053" t="s">
        <v>12</v>
      </c>
      <c r="B12053">
        <v>3410799</v>
      </c>
      <c r="C12053">
        <v>3410819</v>
      </c>
      <c r="D12053" t="s">
        <v>40009</v>
      </c>
      <c r="E12053" t="s">
        <v>90</v>
      </c>
      <c r="F12053" t="s">
        <v>15</v>
      </c>
      <c r="G12053" t="s">
        <v>23</v>
      </c>
      <c r="H12053">
        <v>56</v>
      </c>
      <c r="I12053" t="s">
        <v>40013</v>
      </c>
      <c r="J12053" t="s">
        <v>40014</v>
      </c>
      <c r="K12053" t="s">
        <v>40015</v>
      </c>
      <c r="L12053" t="s">
        <v>77971</v>
      </c>
    </row>
    <row r="12054" spans="1:12" x14ac:dyDescent="0.15">
      <c r="A12054" t="s">
        <v>12</v>
      </c>
      <c r="B12054">
        <v>3410827</v>
      </c>
      <c r="C12054">
        <v>3410847</v>
      </c>
      <c r="D12054" t="s">
        <v>40009</v>
      </c>
      <c r="E12054" t="s">
        <v>90</v>
      </c>
      <c r="F12054" t="s">
        <v>15</v>
      </c>
      <c r="G12054" t="s">
        <v>23</v>
      </c>
      <c r="H12054">
        <v>84</v>
      </c>
      <c r="I12054" t="s">
        <v>40016</v>
      </c>
      <c r="J12054" t="s">
        <v>40017</v>
      </c>
      <c r="K12054" t="s">
        <v>40018</v>
      </c>
      <c r="L12054" t="s">
        <v>77946</v>
      </c>
    </row>
    <row r="12055" spans="1:12" x14ac:dyDescent="0.15">
      <c r="A12055" t="s">
        <v>12</v>
      </c>
      <c r="B12055">
        <v>3410858</v>
      </c>
      <c r="C12055">
        <v>3410878</v>
      </c>
      <c r="D12055" t="s">
        <v>40009</v>
      </c>
      <c r="E12055" t="s">
        <v>90</v>
      </c>
      <c r="F12055" t="s">
        <v>15</v>
      </c>
      <c r="G12055" t="s">
        <v>16</v>
      </c>
      <c r="H12055">
        <v>115</v>
      </c>
      <c r="I12055" t="s">
        <v>40019</v>
      </c>
      <c r="J12055" t="s">
        <v>40020</v>
      </c>
      <c r="K12055" t="s">
        <v>40021</v>
      </c>
      <c r="L12055" t="s">
        <v>78020</v>
      </c>
    </row>
    <row r="12056" spans="1:12" x14ac:dyDescent="0.15">
      <c r="A12056" t="s">
        <v>12</v>
      </c>
      <c r="B12056">
        <v>3412155</v>
      </c>
      <c r="C12056">
        <v>3412175</v>
      </c>
      <c r="D12056" t="s">
        <v>40022</v>
      </c>
      <c r="E12056" t="s">
        <v>90</v>
      </c>
      <c r="F12056" t="s">
        <v>15</v>
      </c>
      <c r="G12056" t="s">
        <v>16</v>
      </c>
      <c r="H12056">
        <v>30</v>
      </c>
      <c r="I12056" t="s">
        <v>40023</v>
      </c>
      <c r="J12056" t="s">
        <v>40024</v>
      </c>
      <c r="K12056" t="s">
        <v>40025</v>
      </c>
      <c r="L12056" t="s">
        <v>77984</v>
      </c>
    </row>
    <row r="12057" spans="1:12" x14ac:dyDescent="0.15">
      <c r="A12057" t="s">
        <v>12</v>
      </c>
      <c r="B12057">
        <v>3412184</v>
      </c>
      <c r="C12057">
        <v>3412204</v>
      </c>
      <c r="D12057" t="s">
        <v>40022</v>
      </c>
      <c r="E12057" t="s">
        <v>90</v>
      </c>
      <c r="F12057" t="s">
        <v>15</v>
      </c>
      <c r="G12057" t="s">
        <v>32</v>
      </c>
      <c r="H12057">
        <v>59</v>
      </c>
      <c r="I12057" t="s">
        <v>40026</v>
      </c>
      <c r="J12057" t="s">
        <v>40027</v>
      </c>
      <c r="K12057" t="s">
        <v>40028</v>
      </c>
      <c r="L12057" t="s">
        <v>78009</v>
      </c>
    </row>
    <row r="12058" spans="1:12" x14ac:dyDescent="0.15">
      <c r="A12058" t="s">
        <v>12</v>
      </c>
      <c r="B12058">
        <v>3412226</v>
      </c>
      <c r="C12058">
        <v>3412246</v>
      </c>
      <c r="D12058" t="s">
        <v>40022</v>
      </c>
      <c r="E12058" t="s">
        <v>90</v>
      </c>
      <c r="F12058" t="s">
        <v>15</v>
      </c>
      <c r="G12058" t="s">
        <v>23</v>
      </c>
      <c r="H12058">
        <v>101</v>
      </c>
      <c r="I12058" t="s">
        <v>40029</v>
      </c>
      <c r="J12058" t="s">
        <v>40030</v>
      </c>
      <c r="K12058" t="s">
        <v>40031</v>
      </c>
      <c r="L12058" t="s">
        <v>77997</v>
      </c>
    </row>
    <row r="12059" spans="1:12" x14ac:dyDescent="0.15">
      <c r="A12059" t="s">
        <v>12</v>
      </c>
      <c r="B12059">
        <v>3412251</v>
      </c>
      <c r="C12059">
        <v>3412271</v>
      </c>
      <c r="D12059" t="s">
        <v>40022</v>
      </c>
      <c r="E12059" t="s">
        <v>90</v>
      </c>
      <c r="F12059" t="s">
        <v>15</v>
      </c>
      <c r="G12059" t="s">
        <v>23</v>
      </c>
      <c r="H12059">
        <v>126</v>
      </c>
      <c r="I12059" t="s">
        <v>40032</v>
      </c>
      <c r="J12059" t="s">
        <v>40033</v>
      </c>
      <c r="K12059" t="s">
        <v>40034</v>
      </c>
      <c r="L12059" t="s">
        <v>78078</v>
      </c>
    </row>
    <row r="12060" spans="1:12" x14ac:dyDescent="0.15">
      <c r="A12060" t="s">
        <v>12</v>
      </c>
      <c r="B12060">
        <v>3413254</v>
      </c>
      <c r="C12060">
        <v>3413274</v>
      </c>
      <c r="D12060" t="s">
        <v>40035</v>
      </c>
      <c r="E12060" t="s">
        <v>90</v>
      </c>
      <c r="F12060" t="s">
        <v>15</v>
      </c>
      <c r="G12060" t="s">
        <v>36</v>
      </c>
      <c r="H12060">
        <v>23</v>
      </c>
      <c r="I12060" t="s">
        <v>40036</v>
      </c>
      <c r="J12060" t="s">
        <v>40037</v>
      </c>
      <c r="K12060" t="s">
        <v>40038</v>
      </c>
      <c r="L12060" t="s">
        <v>77975</v>
      </c>
    </row>
    <row r="12061" spans="1:12" x14ac:dyDescent="0.15">
      <c r="A12061" t="s">
        <v>12</v>
      </c>
      <c r="B12061">
        <v>3413276</v>
      </c>
      <c r="C12061">
        <v>3413296</v>
      </c>
      <c r="D12061" t="s">
        <v>40035</v>
      </c>
      <c r="E12061" t="s">
        <v>90</v>
      </c>
      <c r="F12061" t="s">
        <v>15</v>
      </c>
      <c r="G12061" t="s">
        <v>36</v>
      </c>
      <c r="H12061">
        <v>45</v>
      </c>
      <c r="I12061" t="s">
        <v>40039</v>
      </c>
      <c r="J12061" t="s">
        <v>40040</v>
      </c>
      <c r="K12061" t="s">
        <v>40041</v>
      </c>
      <c r="L12061" t="s">
        <v>77967</v>
      </c>
    </row>
    <row r="12062" spans="1:12" x14ac:dyDescent="0.15">
      <c r="A12062" t="s">
        <v>12</v>
      </c>
      <c r="B12062">
        <v>3413305</v>
      </c>
      <c r="C12062">
        <v>3413325</v>
      </c>
      <c r="D12062" t="s">
        <v>40035</v>
      </c>
      <c r="E12062" t="s">
        <v>90</v>
      </c>
      <c r="F12062" t="s">
        <v>15</v>
      </c>
      <c r="G12062" t="s">
        <v>23</v>
      </c>
      <c r="H12062">
        <v>74</v>
      </c>
      <c r="I12062" t="s">
        <v>40042</v>
      </c>
      <c r="J12062" t="s">
        <v>40043</v>
      </c>
      <c r="K12062" t="s">
        <v>40044</v>
      </c>
      <c r="L12062" t="s">
        <v>78005</v>
      </c>
    </row>
    <row r="12063" spans="1:12" x14ac:dyDescent="0.15">
      <c r="A12063" t="s">
        <v>12</v>
      </c>
      <c r="B12063">
        <v>3413349</v>
      </c>
      <c r="C12063">
        <v>3413369</v>
      </c>
      <c r="D12063" t="s">
        <v>40035</v>
      </c>
      <c r="E12063" t="s">
        <v>90</v>
      </c>
      <c r="F12063" t="s">
        <v>15</v>
      </c>
      <c r="G12063" t="s">
        <v>16</v>
      </c>
      <c r="H12063">
        <v>118</v>
      </c>
      <c r="I12063" t="s">
        <v>40045</v>
      </c>
      <c r="J12063" t="s">
        <v>40046</v>
      </c>
      <c r="K12063" t="s">
        <v>40047</v>
      </c>
      <c r="L12063" t="s">
        <v>77973</v>
      </c>
    </row>
    <row r="12064" spans="1:12" x14ac:dyDescent="0.15">
      <c r="A12064" t="s">
        <v>12</v>
      </c>
      <c r="B12064">
        <v>3414449</v>
      </c>
      <c r="C12064">
        <v>3414469</v>
      </c>
      <c r="D12064" t="s">
        <v>40048</v>
      </c>
      <c r="E12064" t="s">
        <v>90</v>
      </c>
      <c r="F12064" t="s">
        <v>15</v>
      </c>
      <c r="G12064" t="s">
        <v>16</v>
      </c>
      <c r="H12064">
        <v>48</v>
      </c>
      <c r="I12064" t="s">
        <v>40049</v>
      </c>
      <c r="J12064" t="s">
        <v>40050</v>
      </c>
      <c r="K12064" t="s">
        <v>40051</v>
      </c>
      <c r="L12064" t="s">
        <v>78018</v>
      </c>
    </row>
    <row r="12065" spans="1:12" x14ac:dyDescent="0.15">
      <c r="A12065" t="s">
        <v>12</v>
      </c>
      <c r="B12065">
        <v>3414481</v>
      </c>
      <c r="C12065">
        <v>3414501</v>
      </c>
      <c r="D12065" t="s">
        <v>40048</v>
      </c>
      <c r="E12065" t="s">
        <v>90</v>
      </c>
      <c r="F12065" t="s">
        <v>15</v>
      </c>
      <c r="G12065" t="s">
        <v>23</v>
      </c>
      <c r="H12065">
        <v>80</v>
      </c>
      <c r="I12065" t="s">
        <v>40052</v>
      </c>
      <c r="J12065" t="s">
        <v>40053</v>
      </c>
      <c r="K12065" t="s">
        <v>40054</v>
      </c>
      <c r="L12065" t="s">
        <v>77940</v>
      </c>
    </row>
    <row r="12066" spans="1:12" x14ac:dyDescent="0.15">
      <c r="A12066" t="s">
        <v>12</v>
      </c>
      <c r="B12066">
        <v>3414507</v>
      </c>
      <c r="C12066">
        <v>3414527</v>
      </c>
      <c r="D12066" t="s">
        <v>40048</v>
      </c>
      <c r="E12066" t="s">
        <v>90</v>
      </c>
      <c r="F12066" t="s">
        <v>15</v>
      </c>
      <c r="G12066" t="s">
        <v>23</v>
      </c>
      <c r="H12066">
        <v>106</v>
      </c>
      <c r="I12066" t="s">
        <v>40055</v>
      </c>
      <c r="J12066" t="s">
        <v>40056</v>
      </c>
      <c r="K12066" t="s">
        <v>40057</v>
      </c>
      <c r="L12066" t="s">
        <v>77914</v>
      </c>
    </row>
    <row r="12067" spans="1:12" x14ac:dyDescent="0.15">
      <c r="A12067" t="s">
        <v>12</v>
      </c>
      <c r="B12067">
        <v>3414528</v>
      </c>
      <c r="C12067">
        <v>3414548</v>
      </c>
      <c r="D12067" t="s">
        <v>40048</v>
      </c>
      <c r="E12067" t="s">
        <v>90</v>
      </c>
      <c r="F12067" t="s">
        <v>15</v>
      </c>
      <c r="G12067" t="s">
        <v>32</v>
      </c>
      <c r="H12067">
        <v>127</v>
      </c>
      <c r="I12067" t="s">
        <v>40058</v>
      </c>
      <c r="J12067" t="s">
        <v>40059</v>
      </c>
      <c r="K12067" t="s">
        <v>40060</v>
      </c>
      <c r="L12067" t="s">
        <v>78026</v>
      </c>
    </row>
    <row r="12068" spans="1:12" x14ac:dyDescent="0.15">
      <c r="A12068" t="s">
        <v>12</v>
      </c>
      <c r="B12068">
        <v>3415821</v>
      </c>
      <c r="C12068">
        <v>3415841</v>
      </c>
      <c r="D12068" t="s">
        <v>40061</v>
      </c>
      <c r="E12068" t="s">
        <v>90</v>
      </c>
      <c r="F12068" t="s">
        <v>15</v>
      </c>
      <c r="G12068" t="s">
        <v>32</v>
      </c>
      <c r="H12068">
        <v>10</v>
      </c>
      <c r="I12068" t="s">
        <v>40062</v>
      </c>
      <c r="J12068" t="s">
        <v>40063</v>
      </c>
      <c r="K12068" t="s">
        <v>40064</v>
      </c>
      <c r="L12068" t="s">
        <v>78001</v>
      </c>
    </row>
    <row r="12069" spans="1:12" x14ac:dyDescent="0.15">
      <c r="A12069" t="s">
        <v>12</v>
      </c>
      <c r="B12069">
        <v>3415851</v>
      </c>
      <c r="C12069">
        <v>3415871</v>
      </c>
      <c r="D12069" t="s">
        <v>40061</v>
      </c>
      <c r="E12069" t="s">
        <v>90</v>
      </c>
      <c r="F12069" t="s">
        <v>15</v>
      </c>
      <c r="G12069" t="s">
        <v>16</v>
      </c>
      <c r="H12069">
        <v>40</v>
      </c>
      <c r="I12069" t="s">
        <v>40065</v>
      </c>
      <c r="J12069" t="s">
        <v>40066</v>
      </c>
      <c r="K12069" t="s">
        <v>40067</v>
      </c>
      <c r="L12069" t="s">
        <v>77952</v>
      </c>
    </row>
    <row r="12070" spans="1:12" x14ac:dyDescent="0.15">
      <c r="A12070" t="s">
        <v>12</v>
      </c>
      <c r="B12070">
        <v>3415882</v>
      </c>
      <c r="C12070">
        <v>3415902</v>
      </c>
      <c r="D12070" t="s">
        <v>40061</v>
      </c>
      <c r="E12070" t="s">
        <v>90</v>
      </c>
      <c r="F12070" t="s">
        <v>15</v>
      </c>
      <c r="G12070" t="s">
        <v>36</v>
      </c>
      <c r="H12070">
        <v>71</v>
      </c>
      <c r="I12070" t="s">
        <v>40068</v>
      </c>
      <c r="J12070" t="s">
        <v>40069</v>
      </c>
      <c r="K12070" t="s">
        <v>40070</v>
      </c>
      <c r="L12070" t="s">
        <v>77969</v>
      </c>
    </row>
    <row r="12071" spans="1:12" x14ac:dyDescent="0.15">
      <c r="A12071" t="s">
        <v>12</v>
      </c>
      <c r="B12071">
        <v>3415914</v>
      </c>
      <c r="C12071">
        <v>3415934</v>
      </c>
      <c r="D12071" t="s">
        <v>40061</v>
      </c>
      <c r="E12071" t="s">
        <v>90</v>
      </c>
      <c r="F12071" t="s">
        <v>15</v>
      </c>
      <c r="G12071" t="s">
        <v>16</v>
      </c>
      <c r="H12071">
        <v>103</v>
      </c>
      <c r="I12071" t="s">
        <v>40071</v>
      </c>
      <c r="J12071" t="s">
        <v>40072</v>
      </c>
      <c r="K12071" t="s">
        <v>40073</v>
      </c>
      <c r="L12071" t="s">
        <v>77937</v>
      </c>
    </row>
    <row r="12072" spans="1:12" x14ac:dyDescent="0.15">
      <c r="A12072" t="s">
        <v>12</v>
      </c>
      <c r="B12072">
        <v>3417318</v>
      </c>
      <c r="C12072">
        <v>3417338</v>
      </c>
      <c r="D12072" t="s">
        <v>40074</v>
      </c>
      <c r="E12072" t="s">
        <v>90</v>
      </c>
      <c r="F12072" t="s">
        <v>15</v>
      </c>
      <c r="G12072" t="s">
        <v>32</v>
      </c>
      <c r="H12072">
        <v>37</v>
      </c>
      <c r="I12072" t="s">
        <v>40075</v>
      </c>
      <c r="J12072" t="s">
        <v>40076</v>
      </c>
      <c r="K12072" t="s">
        <v>40077</v>
      </c>
      <c r="L12072" t="s">
        <v>77906</v>
      </c>
    </row>
    <row r="12073" spans="1:12" x14ac:dyDescent="0.15">
      <c r="A12073" t="s">
        <v>12</v>
      </c>
      <c r="B12073">
        <v>3417347</v>
      </c>
      <c r="C12073">
        <v>3417367</v>
      </c>
      <c r="D12073" t="s">
        <v>40074</v>
      </c>
      <c r="E12073" t="s">
        <v>90</v>
      </c>
      <c r="F12073" t="s">
        <v>15</v>
      </c>
      <c r="G12073" t="s">
        <v>36</v>
      </c>
      <c r="H12073">
        <v>66</v>
      </c>
      <c r="I12073" t="s">
        <v>40078</v>
      </c>
      <c r="J12073" t="s">
        <v>40079</v>
      </c>
      <c r="K12073" t="s">
        <v>40080</v>
      </c>
      <c r="L12073" t="s">
        <v>77928</v>
      </c>
    </row>
    <row r="12074" spans="1:12" x14ac:dyDescent="0.15">
      <c r="A12074" t="s">
        <v>12</v>
      </c>
      <c r="B12074">
        <v>3417367</v>
      </c>
      <c r="C12074">
        <v>3417387</v>
      </c>
      <c r="D12074" t="s">
        <v>40074</v>
      </c>
      <c r="E12074" t="s">
        <v>90</v>
      </c>
      <c r="F12074" t="s">
        <v>15</v>
      </c>
      <c r="G12074" t="s">
        <v>32</v>
      </c>
      <c r="H12074">
        <v>86</v>
      </c>
      <c r="I12074" t="s">
        <v>40081</v>
      </c>
      <c r="J12074" t="s">
        <v>40082</v>
      </c>
      <c r="K12074" t="s">
        <v>40083</v>
      </c>
      <c r="L12074" t="s">
        <v>77929</v>
      </c>
    </row>
    <row r="12075" spans="1:12" x14ac:dyDescent="0.15">
      <c r="A12075" t="s">
        <v>12</v>
      </c>
      <c r="B12075">
        <v>3417397</v>
      </c>
      <c r="C12075">
        <v>3417417</v>
      </c>
      <c r="D12075" t="s">
        <v>40074</v>
      </c>
      <c r="E12075" t="s">
        <v>90</v>
      </c>
      <c r="F12075" t="s">
        <v>15</v>
      </c>
      <c r="G12075" t="s">
        <v>16</v>
      </c>
      <c r="H12075">
        <v>116</v>
      </c>
      <c r="I12075" t="s">
        <v>40084</v>
      </c>
      <c r="J12075" t="s">
        <v>40085</v>
      </c>
      <c r="K12075" t="s">
        <v>40086</v>
      </c>
      <c r="L12075" t="s">
        <v>77976</v>
      </c>
    </row>
    <row r="12076" spans="1:12" x14ac:dyDescent="0.15">
      <c r="A12076" t="s">
        <v>12</v>
      </c>
      <c r="B12076">
        <v>3418666</v>
      </c>
      <c r="C12076">
        <v>3418686</v>
      </c>
      <c r="D12076" t="s">
        <v>40087</v>
      </c>
      <c r="E12076" t="s">
        <v>90</v>
      </c>
      <c r="F12076" t="s">
        <v>15</v>
      </c>
      <c r="G12076" t="s">
        <v>16</v>
      </c>
      <c r="H12076">
        <v>43</v>
      </c>
      <c r="I12076" t="s">
        <v>40088</v>
      </c>
      <c r="J12076" t="s">
        <v>40089</v>
      </c>
      <c r="K12076" t="s">
        <v>40090</v>
      </c>
      <c r="L12076" t="s">
        <v>77942</v>
      </c>
    </row>
    <row r="12077" spans="1:12" x14ac:dyDescent="0.15">
      <c r="A12077" t="s">
        <v>12</v>
      </c>
      <c r="B12077">
        <v>3418693</v>
      </c>
      <c r="C12077">
        <v>3418713</v>
      </c>
      <c r="D12077" t="s">
        <v>40087</v>
      </c>
      <c r="E12077" t="s">
        <v>90</v>
      </c>
      <c r="F12077" t="s">
        <v>15</v>
      </c>
      <c r="G12077" t="s">
        <v>32</v>
      </c>
      <c r="H12077">
        <v>70</v>
      </c>
      <c r="I12077" t="s">
        <v>40091</v>
      </c>
      <c r="J12077" t="s">
        <v>40092</v>
      </c>
      <c r="K12077" t="s">
        <v>40093</v>
      </c>
      <c r="L12077" t="s">
        <v>77919</v>
      </c>
    </row>
    <row r="12078" spans="1:12" x14ac:dyDescent="0.15">
      <c r="A12078" t="s">
        <v>12</v>
      </c>
      <c r="B12078">
        <v>3418745</v>
      </c>
      <c r="C12078">
        <v>3418765</v>
      </c>
      <c r="D12078" t="s">
        <v>40087</v>
      </c>
      <c r="E12078" t="s">
        <v>90</v>
      </c>
      <c r="F12078" t="s">
        <v>15</v>
      </c>
      <c r="G12078" t="s">
        <v>16</v>
      </c>
      <c r="H12078">
        <v>122</v>
      </c>
      <c r="I12078" t="s">
        <v>40094</v>
      </c>
      <c r="J12078" t="s">
        <v>40095</v>
      </c>
      <c r="K12078" t="s">
        <v>40096</v>
      </c>
      <c r="L12078" t="s">
        <v>78033</v>
      </c>
    </row>
    <row r="12079" spans="1:12" x14ac:dyDescent="0.15">
      <c r="A12079" t="s">
        <v>12</v>
      </c>
      <c r="B12079">
        <v>3418777</v>
      </c>
      <c r="C12079">
        <v>3418797</v>
      </c>
      <c r="D12079" t="s">
        <v>40087</v>
      </c>
      <c r="E12079" t="s">
        <v>90</v>
      </c>
      <c r="F12079" t="s">
        <v>15</v>
      </c>
      <c r="G12079" t="s">
        <v>16</v>
      </c>
      <c r="H12079">
        <v>154</v>
      </c>
      <c r="I12079" t="s">
        <v>40097</v>
      </c>
      <c r="J12079" t="s">
        <v>40098</v>
      </c>
      <c r="K12079" t="s">
        <v>40099</v>
      </c>
      <c r="L12079" t="s">
        <v>78107</v>
      </c>
    </row>
    <row r="12080" spans="1:12" x14ac:dyDescent="0.15">
      <c r="A12080" t="s">
        <v>12</v>
      </c>
      <c r="B12080">
        <v>3421472</v>
      </c>
      <c r="C12080">
        <v>3421492</v>
      </c>
      <c r="D12080" t="s">
        <v>40100</v>
      </c>
      <c r="E12080" t="s">
        <v>90</v>
      </c>
      <c r="F12080" t="s">
        <v>76</v>
      </c>
      <c r="G12080" t="s">
        <v>23</v>
      </c>
      <c r="H12080">
        <v>14</v>
      </c>
      <c r="I12080" t="s">
        <v>40101</v>
      </c>
      <c r="J12080" t="s">
        <v>40102</v>
      </c>
      <c r="K12080" t="s">
        <v>40103</v>
      </c>
      <c r="L12080" t="s">
        <v>77924</v>
      </c>
    </row>
    <row r="12081" spans="1:12" x14ac:dyDescent="0.15">
      <c r="A12081" t="s">
        <v>12</v>
      </c>
      <c r="B12081">
        <v>3421442</v>
      </c>
      <c r="C12081">
        <v>3421462</v>
      </c>
      <c r="D12081" t="s">
        <v>40100</v>
      </c>
      <c r="E12081" t="s">
        <v>90</v>
      </c>
      <c r="F12081" t="s">
        <v>76</v>
      </c>
      <c r="G12081" t="s">
        <v>23</v>
      </c>
      <c r="H12081">
        <v>44</v>
      </c>
      <c r="I12081" t="s">
        <v>40104</v>
      </c>
      <c r="J12081" t="s">
        <v>40105</v>
      </c>
      <c r="K12081" t="s">
        <v>40106</v>
      </c>
      <c r="L12081" t="s">
        <v>78016</v>
      </c>
    </row>
    <row r="12082" spans="1:12" x14ac:dyDescent="0.15">
      <c r="A12082" t="s">
        <v>12</v>
      </c>
      <c r="B12082">
        <v>3421409</v>
      </c>
      <c r="C12082">
        <v>3421429</v>
      </c>
      <c r="D12082" t="s">
        <v>40100</v>
      </c>
      <c r="E12082" t="s">
        <v>90</v>
      </c>
      <c r="F12082" t="s">
        <v>76</v>
      </c>
      <c r="G12082" t="s">
        <v>32</v>
      </c>
      <c r="H12082">
        <v>77</v>
      </c>
      <c r="I12082" t="s">
        <v>40107</v>
      </c>
      <c r="J12082" t="s">
        <v>40108</v>
      </c>
      <c r="K12082" t="s">
        <v>40109</v>
      </c>
      <c r="L12082" t="s">
        <v>77960</v>
      </c>
    </row>
    <row r="12083" spans="1:12" x14ac:dyDescent="0.15">
      <c r="A12083" t="s">
        <v>12</v>
      </c>
      <c r="B12083">
        <v>3421383</v>
      </c>
      <c r="C12083">
        <v>3421403</v>
      </c>
      <c r="D12083" t="s">
        <v>40100</v>
      </c>
      <c r="E12083" t="s">
        <v>90</v>
      </c>
      <c r="F12083" t="s">
        <v>76</v>
      </c>
      <c r="G12083" t="s">
        <v>32</v>
      </c>
      <c r="H12083">
        <v>103</v>
      </c>
      <c r="I12083" t="s">
        <v>40110</v>
      </c>
      <c r="J12083" t="s">
        <v>40111</v>
      </c>
      <c r="K12083" t="s">
        <v>40112</v>
      </c>
      <c r="L12083" t="s">
        <v>77937</v>
      </c>
    </row>
    <row r="12084" spans="1:12" x14ac:dyDescent="0.15">
      <c r="A12084" t="s">
        <v>12</v>
      </c>
      <c r="B12084">
        <v>3421806</v>
      </c>
      <c r="C12084">
        <v>3421826</v>
      </c>
      <c r="D12084" t="s">
        <v>40113</v>
      </c>
      <c r="E12084" t="s">
        <v>90</v>
      </c>
      <c r="F12084" t="s">
        <v>76</v>
      </c>
      <c r="G12084" t="s">
        <v>36</v>
      </c>
      <c r="H12084">
        <v>0</v>
      </c>
      <c r="I12084" t="s">
        <v>40114</v>
      </c>
      <c r="J12084" t="s">
        <v>40115</v>
      </c>
      <c r="K12084" t="s">
        <v>40116</v>
      </c>
      <c r="L12084" t="s">
        <v>77980</v>
      </c>
    </row>
    <row r="12085" spans="1:12" x14ac:dyDescent="0.15">
      <c r="A12085" t="s">
        <v>12</v>
      </c>
      <c r="B12085">
        <v>3421777</v>
      </c>
      <c r="C12085">
        <v>3421797</v>
      </c>
      <c r="D12085" t="s">
        <v>40113</v>
      </c>
      <c r="E12085" t="s">
        <v>90</v>
      </c>
      <c r="F12085" t="s">
        <v>76</v>
      </c>
      <c r="G12085" t="s">
        <v>16</v>
      </c>
      <c r="H12085">
        <v>29</v>
      </c>
      <c r="I12085" t="s">
        <v>40117</v>
      </c>
      <c r="J12085" t="s">
        <v>40118</v>
      </c>
      <c r="K12085" t="s">
        <v>40119</v>
      </c>
      <c r="L12085" t="s">
        <v>77921</v>
      </c>
    </row>
    <row r="12086" spans="1:12" x14ac:dyDescent="0.15">
      <c r="A12086" t="s">
        <v>12</v>
      </c>
      <c r="B12086">
        <v>3421741</v>
      </c>
      <c r="C12086">
        <v>3421761</v>
      </c>
      <c r="D12086" t="s">
        <v>40113</v>
      </c>
      <c r="E12086" t="s">
        <v>90</v>
      </c>
      <c r="F12086" t="s">
        <v>76</v>
      </c>
      <c r="G12086" t="s">
        <v>16</v>
      </c>
      <c r="H12086">
        <v>65</v>
      </c>
      <c r="I12086" t="s">
        <v>40120</v>
      </c>
      <c r="J12086" t="s">
        <v>40121</v>
      </c>
      <c r="K12086" t="s">
        <v>40122</v>
      </c>
      <c r="L12086" t="s">
        <v>78042</v>
      </c>
    </row>
    <row r="12087" spans="1:12" x14ac:dyDescent="0.15">
      <c r="A12087" t="s">
        <v>12</v>
      </c>
      <c r="B12087">
        <v>3421714</v>
      </c>
      <c r="C12087">
        <v>3421734</v>
      </c>
      <c r="D12087" t="s">
        <v>40113</v>
      </c>
      <c r="E12087" t="s">
        <v>90</v>
      </c>
      <c r="F12087" t="s">
        <v>76</v>
      </c>
      <c r="G12087" t="s">
        <v>23</v>
      </c>
      <c r="H12087">
        <v>92</v>
      </c>
      <c r="I12087" t="s">
        <v>40123</v>
      </c>
      <c r="J12087" t="s">
        <v>40124</v>
      </c>
      <c r="K12087" t="s">
        <v>40125</v>
      </c>
      <c r="L12087" t="s">
        <v>78032</v>
      </c>
    </row>
    <row r="12088" spans="1:12" x14ac:dyDescent="0.15">
      <c r="A12088" t="s">
        <v>12</v>
      </c>
      <c r="B12088">
        <v>3423500</v>
      </c>
      <c r="C12088">
        <v>3423520</v>
      </c>
      <c r="D12088" t="s">
        <v>40126</v>
      </c>
      <c r="E12088" t="s">
        <v>90</v>
      </c>
      <c r="F12088" t="s">
        <v>76</v>
      </c>
      <c r="G12088" t="s">
        <v>16</v>
      </c>
      <c r="H12088">
        <v>12</v>
      </c>
      <c r="I12088" t="s">
        <v>40127</v>
      </c>
      <c r="J12088" t="s">
        <v>40128</v>
      </c>
      <c r="K12088" t="s">
        <v>40129</v>
      </c>
      <c r="L12088" t="s">
        <v>77991</v>
      </c>
    </row>
    <row r="12089" spans="1:12" x14ac:dyDescent="0.15">
      <c r="A12089" t="s">
        <v>12</v>
      </c>
      <c r="B12089">
        <v>3423476</v>
      </c>
      <c r="C12089">
        <v>3423496</v>
      </c>
      <c r="D12089" t="s">
        <v>40126</v>
      </c>
      <c r="E12089" t="s">
        <v>90</v>
      </c>
      <c r="F12089" t="s">
        <v>76</v>
      </c>
      <c r="G12089" t="s">
        <v>36</v>
      </c>
      <c r="H12089">
        <v>36</v>
      </c>
      <c r="I12089" t="s">
        <v>40130</v>
      </c>
      <c r="J12089" t="s">
        <v>40131</v>
      </c>
      <c r="K12089" t="s">
        <v>40132</v>
      </c>
      <c r="L12089" t="s">
        <v>78003</v>
      </c>
    </row>
    <row r="12090" spans="1:12" x14ac:dyDescent="0.15">
      <c r="A12090" t="s">
        <v>12</v>
      </c>
      <c r="B12090">
        <v>3423455</v>
      </c>
      <c r="C12090">
        <v>3423475</v>
      </c>
      <c r="D12090" t="s">
        <v>40126</v>
      </c>
      <c r="E12090" t="s">
        <v>90</v>
      </c>
      <c r="F12090" t="s">
        <v>76</v>
      </c>
      <c r="G12090" t="s">
        <v>16</v>
      </c>
      <c r="H12090">
        <v>57</v>
      </c>
      <c r="I12090" t="s">
        <v>40133</v>
      </c>
      <c r="J12090" t="s">
        <v>40134</v>
      </c>
      <c r="K12090" t="s">
        <v>40135</v>
      </c>
      <c r="L12090" t="s">
        <v>78049</v>
      </c>
    </row>
    <row r="12091" spans="1:12" x14ac:dyDescent="0.15">
      <c r="A12091" t="s">
        <v>12</v>
      </c>
      <c r="B12091">
        <v>3423435</v>
      </c>
      <c r="C12091">
        <v>3423455</v>
      </c>
      <c r="D12091" t="s">
        <v>40126</v>
      </c>
      <c r="E12091" t="s">
        <v>90</v>
      </c>
      <c r="F12091" t="s">
        <v>76</v>
      </c>
      <c r="G12091" t="s">
        <v>23</v>
      </c>
      <c r="H12091">
        <v>77</v>
      </c>
      <c r="I12091" t="s">
        <v>40136</v>
      </c>
      <c r="J12091" t="s">
        <v>40137</v>
      </c>
      <c r="K12091" t="s">
        <v>40138</v>
      </c>
      <c r="L12091" t="s">
        <v>77960</v>
      </c>
    </row>
    <row r="12092" spans="1:12" x14ac:dyDescent="0.15">
      <c r="A12092" t="s">
        <v>12</v>
      </c>
      <c r="B12092">
        <v>3424495</v>
      </c>
      <c r="C12092">
        <v>3424515</v>
      </c>
      <c r="D12092" t="s">
        <v>40139</v>
      </c>
      <c r="E12092" t="s">
        <v>90</v>
      </c>
      <c r="F12092" t="s">
        <v>76</v>
      </c>
      <c r="G12092" t="s">
        <v>16</v>
      </c>
      <c r="H12092">
        <v>9</v>
      </c>
      <c r="I12092" t="s">
        <v>40140</v>
      </c>
      <c r="J12092" t="s">
        <v>40141</v>
      </c>
      <c r="K12092" t="s">
        <v>40142</v>
      </c>
      <c r="L12092" t="s">
        <v>77939</v>
      </c>
    </row>
    <row r="12093" spans="1:12" x14ac:dyDescent="0.15">
      <c r="A12093" t="s">
        <v>12</v>
      </c>
      <c r="B12093">
        <v>3424473</v>
      </c>
      <c r="C12093">
        <v>3424493</v>
      </c>
      <c r="D12093" t="s">
        <v>40139</v>
      </c>
      <c r="E12093" t="s">
        <v>90</v>
      </c>
      <c r="F12093" t="s">
        <v>76</v>
      </c>
      <c r="G12093" t="s">
        <v>36</v>
      </c>
      <c r="H12093">
        <v>31</v>
      </c>
      <c r="I12093" t="s">
        <v>40143</v>
      </c>
      <c r="J12093" t="s">
        <v>40144</v>
      </c>
      <c r="K12093" t="s">
        <v>40145</v>
      </c>
      <c r="L12093" t="s">
        <v>77910</v>
      </c>
    </row>
    <row r="12094" spans="1:12" x14ac:dyDescent="0.15">
      <c r="A12094" t="s">
        <v>12</v>
      </c>
      <c r="B12094">
        <v>3424440</v>
      </c>
      <c r="C12094">
        <v>3424460</v>
      </c>
      <c r="D12094" t="s">
        <v>40139</v>
      </c>
      <c r="E12094" t="s">
        <v>90</v>
      </c>
      <c r="F12094" t="s">
        <v>76</v>
      </c>
      <c r="G12094" t="s">
        <v>23</v>
      </c>
      <c r="H12094">
        <v>64</v>
      </c>
      <c r="I12094" t="s">
        <v>40146</v>
      </c>
      <c r="J12094" t="s">
        <v>40147</v>
      </c>
      <c r="K12094" t="s">
        <v>40148</v>
      </c>
      <c r="L12094" t="s">
        <v>77989</v>
      </c>
    </row>
    <row r="12095" spans="1:12" x14ac:dyDescent="0.15">
      <c r="A12095" t="s">
        <v>12</v>
      </c>
      <c r="B12095">
        <v>3424407</v>
      </c>
      <c r="C12095">
        <v>3424427</v>
      </c>
      <c r="D12095" t="s">
        <v>40139</v>
      </c>
      <c r="E12095" t="s">
        <v>90</v>
      </c>
      <c r="F12095" t="s">
        <v>76</v>
      </c>
      <c r="G12095" t="s">
        <v>36</v>
      </c>
      <c r="H12095">
        <v>97</v>
      </c>
      <c r="I12095" t="s">
        <v>40149</v>
      </c>
      <c r="J12095" t="s">
        <v>40150</v>
      </c>
      <c r="K12095" t="s">
        <v>40151</v>
      </c>
      <c r="L12095" t="s">
        <v>78010</v>
      </c>
    </row>
    <row r="12096" spans="1:12" x14ac:dyDescent="0.15">
      <c r="A12096" t="s">
        <v>12</v>
      </c>
      <c r="B12096">
        <v>3425675</v>
      </c>
      <c r="C12096">
        <v>3425695</v>
      </c>
      <c r="D12096" t="s">
        <v>40152</v>
      </c>
      <c r="E12096" t="s">
        <v>90</v>
      </c>
      <c r="F12096" t="s">
        <v>76</v>
      </c>
      <c r="G12096" t="s">
        <v>32</v>
      </c>
      <c r="H12096">
        <v>1</v>
      </c>
      <c r="I12096" t="s">
        <v>40153</v>
      </c>
      <c r="J12096" t="s">
        <v>40154</v>
      </c>
      <c r="K12096" t="s">
        <v>40155</v>
      </c>
      <c r="L12096" t="s">
        <v>77917</v>
      </c>
    </row>
    <row r="12097" spans="1:12" x14ac:dyDescent="0.15">
      <c r="A12097" t="s">
        <v>12</v>
      </c>
      <c r="B12097">
        <v>3425642</v>
      </c>
      <c r="C12097">
        <v>3425662</v>
      </c>
      <c r="D12097" t="s">
        <v>40152</v>
      </c>
      <c r="E12097" t="s">
        <v>90</v>
      </c>
      <c r="F12097" t="s">
        <v>76</v>
      </c>
      <c r="G12097" t="s">
        <v>23</v>
      </c>
      <c r="H12097">
        <v>34</v>
      </c>
      <c r="I12097" t="s">
        <v>40156</v>
      </c>
      <c r="J12097" t="s">
        <v>40157</v>
      </c>
      <c r="K12097" t="s">
        <v>40158</v>
      </c>
      <c r="L12097" t="s">
        <v>77999</v>
      </c>
    </row>
    <row r="12098" spans="1:12" x14ac:dyDescent="0.15">
      <c r="A12098" t="s">
        <v>12</v>
      </c>
      <c r="B12098">
        <v>3425612</v>
      </c>
      <c r="C12098">
        <v>3425632</v>
      </c>
      <c r="D12098" t="s">
        <v>40152</v>
      </c>
      <c r="E12098" t="s">
        <v>90</v>
      </c>
      <c r="F12098" t="s">
        <v>76</v>
      </c>
      <c r="G12098" t="s">
        <v>16</v>
      </c>
      <c r="H12098">
        <v>64</v>
      </c>
      <c r="I12098" t="s">
        <v>40159</v>
      </c>
      <c r="J12098" t="s">
        <v>40160</v>
      </c>
      <c r="K12098" t="s">
        <v>40161</v>
      </c>
      <c r="L12098" t="s">
        <v>77989</v>
      </c>
    </row>
    <row r="12099" spans="1:12" x14ac:dyDescent="0.15">
      <c r="A12099" t="s">
        <v>12</v>
      </c>
      <c r="B12099">
        <v>3425584</v>
      </c>
      <c r="C12099">
        <v>3425604</v>
      </c>
      <c r="D12099" t="s">
        <v>40152</v>
      </c>
      <c r="E12099" t="s">
        <v>90</v>
      </c>
      <c r="F12099" t="s">
        <v>76</v>
      </c>
      <c r="G12099" t="s">
        <v>36</v>
      </c>
      <c r="H12099">
        <v>92</v>
      </c>
      <c r="I12099" t="s">
        <v>40162</v>
      </c>
      <c r="J12099" t="s">
        <v>40163</v>
      </c>
      <c r="K12099" t="s">
        <v>40164</v>
      </c>
      <c r="L12099" t="s">
        <v>78032</v>
      </c>
    </row>
    <row r="12100" spans="1:12" x14ac:dyDescent="0.15">
      <c r="A12100" t="s">
        <v>12</v>
      </c>
      <c r="B12100">
        <v>3426076</v>
      </c>
      <c r="C12100">
        <v>3426096</v>
      </c>
      <c r="D12100" t="s">
        <v>40165</v>
      </c>
      <c r="E12100" t="s">
        <v>90</v>
      </c>
      <c r="F12100" t="s">
        <v>76</v>
      </c>
      <c r="G12100" t="s">
        <v>36</v>
      </c>
      <c r="H12100">
        <v>7</v>
      </c>
      <c r="I12100" t="s">
        <v>40166</v>
      </c>
      <c r="J12100" t="s">
        <v>40167</v>
      </c>
      <c r="K12100" t="s">
        <v>40168</v>
      </c>
      <c r="L12100" t="s">
        <v>77909</v>
      </c>
    </row>
    <row r="12101" spans="1:12" x14ac:dyDescent="0.15">
      <c r="A12101" t="s">
        <v>12</v>
      </c>
      <c r="B12101">
        <v>3426005</v>
      </c>
      <c r="C12101">
        <v>3426025</v>
      </c>
      <c r="D12101" t="s">
        <v>40165</v>
      </c>
      <c r="E12101" t="s">
        <v>90</v>
      </c>
      <c r="F12101" t="s">
        <v>76</v>
      </c>
      <c r="G12101" t="s">
        <v>36</v>
      </c>
      <c r="H12101">
        <v>78</v>
      </c>
      <c r="I12101" t="s">
        <v>40169</v>
      </c>
      <c r="J12101" t="s">
        <v>40170</v>
      </c>
      <c r="K12101" t="s">
        <v>40171</v>
      </c>
      <c r="L12101" t="s">
        <v>78000</v>
      </c>
    </row>
    <row r="12102" spans="1:12" x14ac:dyDescent="0.15">
      <c r="A12102" t="s">
        <v>12</v>
      </c>
      <c r="B12102">
        <v>3425983</v>
      </c>
      <c r="C12102">
        <v>3426003</v>
      </c>
      <c r="D12102" t="s">
        <v>40165</v>
      </c>
      <c r="E12102" t="s">
        <v>90</v>
      </c>
      <c r="F12102" t="s">
        <v>76</v>
      </c>
      <c r="G12102" t="s">
        <v>36</v>
      </c>
      <c r="H12102">
        <v>100</v>
      </c>
      <c r="I12102" t="s">
        <v>40172</v>
      </c>
      <c r="J12102" t="s">
        <v>40173</v>
      </c>
      <c r="K12102" t="s">
        <v>40174</v>
      </c>
      <c r="L12102" t="s">
        <v>77953</v>
      </c>
    </row>
    <row r="12103" spans="1:12" x14ac:dyDescent="0.15">
      <c r="A12103" t="s">
        <v>12</v>
      </c>
      <c r="B12103">
        <v>3425959</v>
      </c>
      <c r="C12103">
        <v>3425979</v>
      </c>
      <c r="D12103" t="s">
        <v>40165</v>
      </c>
      <c r="E12103" t="s">
        <v>90</v>
      </c>
      <c r="F12103" t="s">
        <v>76</v>
      </c>
      <c r="G12103" t="s">
        <v>32</v>
      </c>
      <c r="H12103">
        <v>124</v>
      </c>
      <c r="I12103" t="s">
        <v>40175</v>
      </c>
      <c r="J12103" t="s">
        <v>40176</v>
      </c>
      <c r="K12103" t="s">
        <v>40177</v>
      </c>
      <c r="L12103" t="s">
        <v>78046</v>
      </c>
    </row>
    <row r="12104" spans="1:12" x14ac:dyDescent="0.15">
      <c r="A12104" t="s">
        <v>12</v>
      </c>
      <c r="B12104">
        <v>3427086</v>
      </c>
      <c r="C12104">
        <v>3427106</v>
      </c>
      <c r="D12104" t="s">
        <v>40178</v>
      </c>
      <c r="E12104" t="s">
        <v>90</v>
      </c>
      <c r="F12104" t="s">
        <v>76</v>
      </c>
      <c r="G12104" t="s">
        <v>36</v>
      </c>
      <c r="H12104">
        <v>7</v>
      </c>
      <c r="I12104" t="s">
        <v>40179</v>
      </c>
      <c r="J12104" t="s">
        <v>40180</v>
      </c>
      <c r="K12104" t="s">
        <v>40181</v>
      </c>
      <c r="L12104" t="s">
        <v>77909</v>
      </c>
    </row>
    <row r="12105" spans="1:12" x14ac:dyDescent="0.15">
      <c r="A12105" t="s">
        <v>12</v>
      </c>
      <c r="B12105">
        <v>3427055</v>
      </c>
      <c r="C12105">
        <v>3427075</v>
      </c>
      <c r="D12105" t="s">
        <v>40178</v>
      </c>
      <c r="E12105" t="s">
        <v>90</v>
      </c>
      <c r="F12105" t="s">
        <v>76</v>
      </c>
      <c r="G12105" t="s">
        <v>16</v>
      </c>
      <c r="H12105">
        <v>38</v>
      </c>
      <c r="I12105" t="s">
        <v>40182</v>
      </c>
      <c r="J12105" t="s">
        <v>40183</v>
      </c>
      <c r="K12105" t="s">
        <v>40184</v>
      </c>
      <c r="L12105" t="s">
        <v>78008</v>
      </c>
    </row>
    <row r="12106" spans="1:12" x14ac:dyDescent="0.15">
      <c r="A12106" t="s">
        <v>12</v>
      </c>
      <c r="B12106">
        <v>3427022</v>
      </c>
      <c r="C12106">
        <v>3427042</v>
      </c>
      <c r="D12106" t="s">
        <v>40178</v>
      </c>
      <c r="E12106" t="s">
        <v>90</v>
      </c>
      <c r="F12106" t="s">
        <v>76</v>
      </c>
      <c r="G12106" t="s">
        <v>32</v>
      </c>
      <c r="H12106">
        <v>71</v>
      </c>
      <c r="I12106" t="s">
        <v>40185</v>
      </c>
      <c r="J12106" t="s">
        <v>40186</v>
      </c>
      <c r="K12106" t="s">
        <v>40187</v>
      </c>
      <c r="L12106" t="s">
        <v>77969</v>
      </c>
    </row>
    <row r="12107" spans="1:12" x14ac:dyDescent="0.15">
      <c r="A12107" t="s">
        <v>12</v>
      </c>
      <c r="B12107">
        <v>3426993</v>
      </c>
      <c r="C12107">
        <v>3427013</v>
      </c>
      <c r="D12107" t="s">
        <v>40178</v>
      </c>
      <c r="E12107" t="s">
        <v>90</v>
      </c>
      <c r="F12107" t="s">
        <v>76</v>
      </c>
      <c r="G12107" t="s">
        <v>32</v>
      </c>
      <c r="H12107">
        <v>100</v>
      </c>
      <c r="I12107" t="s">
        <v>40188</v>
      </c>
      <c r="J12107" t="s">
        <v>40189</v>
      </c>
      <c r="K12107" t="s">
        <v>40190</v>
      </c>
      <c r="L12107" t="s">
        <v>77953</v>
      </c>
    </row>
    <row r="12108" spans="1:12" x14ac:dyDescent="0.15">
      <c r="A12108" t="s">
        <v>12</v>
      </c>
      <c r="B12108">
        <v>3427360</v>
      </c>
      <c r="C12108">
        <v>3427380</v>
      </c>
      <c r="D12108" t="s">
        <v>40191</v>
      </c>
      <c r="E12108" t="s">
        <v>90</v>
      </c>
      <c r="F12108" t="s">
        <v>15</v>
      </c>
      <c r="G12108" t="s">
        <v>23</v>
      </c>
      <c r="H12108">
        <v>9</v>
      </c>
      <c r="I12108" t="s">
        <v>40192</v>
      </c>
      <c r="J12108" t="s">
        <v>40193</v>
      </c>
      <c r="K12108" t="s">
        <v>40194</v>
      </c>
      <c r="L12108" t="s">
        <v>77939</v>
      </c>
    </row>
    <row r="12109" spans="1:12" x14ac:dyDescent="0.15">
      <c r="A12109" t="s">
        <v>12</v>
      </c>
      <c r="B12109">
        <v>3427395</v>
      </c>
      <c r="C12109">
        <v>3427415</v>
      </c>
      <c r="D12109" t="s">
        <v>40191</v>
      </c>
      <c r="E12109" t="s">
        <v>90</v>
      </c>
      <c r="F12109" t="s">
        <v>15</v>
      </c>
      <c r="G12109" t="s">
        <v>23</v>
      </c>
      <c r="H12109">
        <v>44</v>
      </c>
      <c r="I12109" t="s">
        <v>40195</v>
      </c>
      <c r="J12109" t="s">
        <v>40196</v>
      </c>
      <c r="K12109" t="s">
        <v>40197</v>
      </c>
      <c r="L12109" t="s">
        <v>78016</v>
      </c>
    </row>
    <row r="12110" spans="1:12" x14ac:dyDescent="0.15">
      <c r="A12110" t="s">
        <v>12</v>
      </c>
      <c r="B12110">
        <v>3427427</v>
      </c>
      <c r="C12110">
        <v>3427447</v>
      </c>
      <c r="D12110" t="s">
        <v>40191</v>
      </c>
      <c r="E12110" t="s">
        <v>90</v>
      </c>
      <c r="F12110" t="s">
        <v>15</v>
      </c>
      <c r="G12110" t="s">
        <v>32</v>
      </c>
      <c r="H12110">
        <v>76</v>
      </c>
      <c r="I12110" t="s">
        <v>40198</v>
      </c>
      <c r="J12110" t="s">
        <v>40199</v>
      </c>
      <c r="K12110" t="s">
        <v>40200</v>
      </c>
      <c r="L12110" t="s">
        <v>77985</v>
      </c>
    </row>
    <row r="12111" spans="1:12" x14ac:dyDescent="0.15">
      <c r="A12111" t="s">
        <v>12</v>
      </c>
      <c r="B12111">
        <v>3427458</v>
      </c>
      <c r="C12111">
        <v>3427478</v>
      </c>
      <c r="D12111" t="s">
        <v>40191</v>
      </c>
      <c r="E12111" t="s">
        <v>90</v>
      </c>
      <c r="F12111" t="s">
        <v>15</v>
      </c>
      <c r="G12111" t="s">
        <v>36</v>
      </c>
      <c r="H12111">
        <v>107</v>
      </c>
      <c r="I12111" t="s">
        <v>40201</v>
      </c>
      <c r="J12111" t="s">
        <v>40202</v>
      </c>
      <c r="K12111" t="s">
        <v>40203</v>
      </c>
      <c r="L12111" t="s">
        <v>77983</v>
      </c>
    </row>
    <row r="12112" spans="1:12" x14ac:dyDescent="0.15">
      <c r="A12112" t="s">
        <v>12</v>
      </c>
      <c r="B12112">
        <v>3429853</v>
      </c>
      <c r="C12112">
        <v>3429873</v>
      </c>
      <c r="D12112" t="s">
        <v>40204</v>
      </c>
      <c r="E12112" t="s">
        <v>90</v>
      </c>
      <c r="F12112" t="s">
        <v>76</v>
      </c>
      <c r="G12112" t="s">
        <v>16</v>
      </c>
      <c r="H12112">
        <v>0</v>
      </c>
      <c r="I12112" t="s">
        <v>40205</v>
      </c>
      <c r="J12112" t="s">
        <v>40206</v>
      </c>
      <c r="K12112" t="s">
        <v>40207</v>
      </c>
      <c r="L12112" t="s">
        <v>77980</v>
      </c>
    </row>
    <row r="12113" spans="1:12" x14ac:dyDescent="0.15">
      <c r="A12113" t="s">
        <v>12</v>
      </c>
      <c r="B12113">
        <v>3429825</v>
      </c>
      <c r="C12113">
        <v>3429845</v>
      </c>
      <c r="D12113" t="s">
        <v>40204</v>
      </c>
      <c r="E12113" t="s">
        <v>90</v>
      </c>
      <c r="F12113" t="s">
        <v>76</v>
      </c>
      <c r="G12113" t="s">
        <v>32</v>
      </c>
      <c r="H12113">
        <v>28</v>
      </c>
      <c r="I12113" t="s">
        <v>40208</v>
      </c>
      <c r="J12113" t="s">
        <v>40209</v>
      </c>
      <c r="K12113" t="s">
        <v>40210</v>
      </c>
      <c r="L12113" t="s">
        <v>77956</v>
      </c>
    </row>
    <row r="12114" spans="1:12" x14ac:dyDescent="0.15">
      <c r="A12114" t="s">
        <v>12</v>
      </c>
      <c r="B12114">
        <v>3429804</v>
      </c>
      <c r="C12114">
        <v>3429824</v>
      </c>
      <c r="D12114" t="s">
        <v>40204</v>
      </c>
      <c r="E12114" t="s">
        <v>90</v>
      </c>
      <c r="F12114" t="s">
        <v>76</v>
      </c>
      <c r="G12114" t="s">
        <v>36</v>
      </c>
      <c r="H12114">
        <v>49</v>
      </c>
      <c r="I12114" t="s">
        <v>40211</v>
      </c>
      <c r="J12114" t="s">
        <v>40212</v>
      </c>
      <c r="K12114" t="s">
        <v>40213</v>
      </c>
      <c r="L12114" t="s">
        <v>77913</v>
      </c>
    </row>
    <row r="12115" spans="1:12" x14ac:dyDescent="0.15">
      <c r="A12115" t="s">
        <v>12</v>
      </c>
      <c r="B12115">
        <v>3429781</v>
      </c>
      <c r="C12115">
        <v>3429801</v>
      </c>
      <c r="D12115" t="s">
        <v>40204</v>
      </c>
      <c r="E12115" t="s">
        <v>90</v>
      </c>
      <c r="F12115" t="s">
        <v>76</v>
      </c>
      <c r="G12115" t="s">
        <v>36</v>
      </c>
      <c r="H12115">
        <v>72</v>
      </c>
      <c r="I12115" t="s">
        <v>40214</v>
      </c>
      <c r="J12115" t="s">
        <v>40215</v>
      </c>
      <c r="K12115" t="s">
        <v>40216</v>
      </c>
      <c r="L12115" t="s">
        <v>78066</v>
      </c>
    </row>
    <row r="12116" spans="1:12" x14ac:dyDescent="0.15">
      <c r="A12116" t="s">
        <v>12</v>
      </c>
      <c r="B12116">
        <v>3432195</v>
      </c>
      <c r="C12116">
        <v>3432215</v>
      </c>
      <c r="D12116" t="s">
        <v>40217</v>
      </c>
      <c r="E12116" t="s">
        <v>90</v>
      </c>
      <c r="F12116" t="s">
        <v>76</v>
      </c>
      <c r="G12116" t="s">
        <v>36</v>
      </c>
      <c r="H12116">
        <v>11</v>
      </c>
      <c r="I12116" t="s">
        <v>40218</v>
      </c>
      <c r="J12116" t="s">
        <v>40219</v>
      </c>
      <c r="K12116" t="s">
        <v>40220</v>
      </c>
      <c r="L12116" t="s">
        <v>77974</v>
      </c>
    </row>
    <row r="12117" spans="1:12" x14ac:dyDescent="0.15">
      <c r="A12117" t="s">
        <v>12</v>
      </c>
      <c r="B12117">
        <v>3432139</v>
      </c>
      <c r="C12117">
        <v>3432159</v>
      </c>
      <c r="D12117" t="s">
        <v>40217</v>
      </c>
      <c r="E12117" t="s">
        <v>90</v>
      </c>
      <c r="F12117" t="s">
        <v>76</v>
      </c>
      <c r="G12117" t="s">
        <v>36</v>
      </c>
      <c r="H12117">
        <v>67</v>
      </c>
      <c r="I12117" t="s">
        <v>40221</v>
      </c>
      <c r="J12117" t="s">
        <v>40222</v>
      </c>
      <c r="K12117" t="s">
        <v>40223</v>
      </c>
      <c r="L12117" t="s">
        <v>77981</v>
      </c>
    </row>
    <row r="12118" spans="1:12" x14ac:dyDescent="0.15">
      <c r="A12118" t="s">
        <v>12</v>
      </c>
      <c r="B12118">
        <v>3432106</v>
      </c>
      <c r="C12118">
        <v>3432126</v>
      </c>
      <c r="D12118" t="s">
        <v>40217</v>
      </c>
      <c r="E12118" t="s">
        <v>90</v>
      </c>
      <c r="F12118" t="s">
        <v>76</v>
      </c>
      <c r="G12118" t="s">
        <v>23</v>
      </c>
      <c r="H12118">
        <v>100</v>
      </c>
      <c r="I12118" t="s">
        <v>40224</v>
      </c>
      <c r="J12118" t="s">
        <v>40225</v>
      </c>
      <c r="K12118" t="s">
        <v>40226</v>
      </c>
      <c r="L12118" t="s">
        <v>77953</v>
      </c>
    </row>
    <row r="12119" spans="1:12" x14ac:dyDescent="0.15">
      <c r="A12119" t="s">
        <v>12</v>
      </c>
      <c r="B12119">
        <v>3432051</v>
      </c>
      <c r="C12119">
        <v>3432071</v>
      </c>
      <c r="D12119" t="s">
        <v>40217</v>
      </c>
      <c r="E12119" t="s">
        <v>90</v>
      </c>
      <c r="F12119" t="s">
        <v>76</v>
      </c>
      <c r="G12119" t="s">
        <v>32</v>
      </c>
      <c r="H12119">
        <v>155</v>
      </c>
      <c r="I12119" t="s">
        <v>40227</v>
      </c>
      <c r="J12119" t="s">
        <v>40228</v>
      </c>
      <c r="K12119" t="s">
        <v>40229</v>
      </c>
      <c r="L12119" t="s">
        <v>78083</v>
      </c>
    </row>
    <row r="12120" spans="1:12" x14ac:dyDescent="0.15">
      <c r="A12120" t="s">
        <v>12</v>
      </c>
      <c r="B12120">
        <v>3432809</v>
      </c>
      <c r="C12120">
        <v>3432829</v>
      </c>
      <c r="D12120" t="s">
        <v>40230</v>
      </c>
      <c r="E12120" t="s">
        <v>90</v>
      </c>
      <c r="F12120" t="s">
        <v>76</v>
      </c>
      <c r="G12120" t="s">
        <v>16</v>
      </c>
      <c r="H12120">
        <v>19</v>
      </c>
      <c r="I12120" t="s">
        <v>40231</v>
      </c>
      <c r="J12120" t="s">
        <v>40232</v>
      </c>
      <c r="K12120" t="s">
        <v>40233</v>
      </c>
      <c r="L12120" t="s">
        <v>77982</v>
      </c>
    </row>
    <row r="12121" spans="1:12" x14ac:dyDescent="0.15">
      <c r="A12121" t="s">
        <v>12</v>
      </c>
      <c r="B12121">
        <v>3432717</v>
      </c>
      <c r="C12121">
        <v>3432737</v>
      </c>
      <c r="D12121" t="s">
        <v>40230</v>
      </c>
      <c r="E12121" t="s">
        <v>90</v>
      </c>
      <c r="F12121" t="s">
        <v>76</v>
      </c>
      <c r="G12121" t="s">
        <v>23</v>
      </c>
      <c r="H12121">
        <v>111</v>
      </c>
      <c r="I12121" t="s">
        <v>40234</v>
      </c>
      <c r="J12121" t="s">
        <v>40235</v>
      </c>
      <c r="K12121" t="s">
        <v>40236</v>
      </c>
      <c r="L12121" t="s">
        <v>77908</v>
      </c>
    </row>
    <row r="12122" spans="1:12" x14ac:dyDescent="0.15">
      <c r="A12122" t="s">
        <v>12</v>
      </c>
      <c r="B12122">
        <v>3432695</v>
      </c>
      <c r="C12122">
        <v>3432715</v>
      </c>
      <c r="D12122" t="s">
        <v>40230</v>
      </c>
      <c r="E12122" t="s">
        <v>90</v>
      </c>
      <c r="F12122" t="s">
        <v>76</v>
      </c>
      <c r="G12122" t="s">
        <v>36</v>
      </c>
      <c r="H12122">
        <v>133</v>
      </c>
      <c r="I12122" t="s">
        <v>40237</v>
      </c>
      <c r="J12122" t="s">
        <v>40238</v>
      </c>
      <c r="K12122" t="s">
        <v>40239</v>
      </c>
      <c r="L12122" t="s">
        <v>77995</v>
      </c>
    </row>
    <row r="12123" spans="1:12" x14ac:dyDescent="0.15">
      <c r="A12123" t="s">
        <v>12</v>
      </c>
      <c r="B12123">
        <v>3432636</v>
      </c>
      <c r="C12123">
        <v>3432656</v>
      </c>
      <c r="D12123" t="s">
        <v>40230</v>
      </c>
      <c r="E12123" t="s">
        <v>90</v>
      </c>
      <c r="F12123" t="s">
        <v>76</v>
      </c>
      <c r="G12123" t="s">
        <v>16</v>
      </c>
      <c r="H12123">
        <v>192</v>
      </c>
      <c r="I12123" t="s">
        <v>40240</v>
      </c>
      <c r="J12123" t="s">
        <v>40241</v>
      </c>
      <c r="K12123" t="s">
        <v>40242</v>
      </c>
      <c r="L12123" t="s">
        <v>78157</v>
      </c>
    </row>
    <row r="12124" spans="1:12" x14ac:dyDescent="0.15">
      <c r="A12124" t="s">
        <v>12</v>
      </c>
      <c r="B12124">
        <v>3435050</v>
      </c>
      <c r="C12124">
        <v>3435070</v>
      </c>
      <c r="D12124" t="s">
        <v>40243</v>
      </c>
      <c r="E12124" t="s">
        <v>90</v>
      </c>
      <c r="F12124" t="s">
        <v>76</v>
      </c>
      <c r="G12124" t="s">
        <v>32</v>
      </c>
      <c r="H12124">
        <v>10</v>
      </c>
      <c r="I12124" t="s">
        <v>40244</v>
      </c>
      <c r="J12124" t="s">
        <v>40245</v>
      </c>
      <c r="K12124" t="s">
        <v>40246</v>
      </c>
      <c r="L12124" t="s">
        <v>78001</v>
      </c>
    </row>
    <row r="12125" spans="1:12" x14ac:dyDescent="0.15">
      <c r="A12125" t="s">
        <v>12</v>
      </c>
      <c r="B12125">
        <v>3435019</v>
      </c>
      <c r="C12125">
        <v>3435039</v>
      </c>
      <c r="D12125" t="s">
        <v>40243</v>
      </c>
      <c r="E12125" t="s">
        <v>90</v>
      </c>
      <c r="F12125" t="s">
        <v>76</v>
      </c>
      <c r="G12125" t="s">
        <v>16</v>
      </c>
      <c r="H12125">
        <v>41</v>
      </c>
      <c r="I12125" t="s">
        <v>40247</v>
      </c>
      <c r="J12125" t="s">
        <v>40248</v>
      </c>
      <c r="K12125" t="s">
        <v>40249</v>
      </c>
      <c r="L12125" t="s">
        <v>78014</v>
      </c>
    </row>
    <row r="12126" spans="1:12" x14ac:dyDescent="0.15">
      <c r="A12126" t="s">
        <v>12</v>
      </c>
      <c r="B12126">
        <v>3434978</v>
      </c>
      <c r="C12126">
        <v>3434998</v>
      </c>
      <c r="D12126" t="s">
        <v>40243</v>
      </c>
      <c r="E12126" t="s">
        <v>90</v>
      </c>
      <c r="F12126" t="s">
        <v>76</v>
      </c>
      <c r="G12126" t="s">
        <v>16</v>
      </c>
      <c r="H12126">
        <v>82</v>
      </c>
      <c r="I12126" t="s">
        <v>40250</v>
      </c>
      <c r="J12126" t="s">
        <v>40251</v>
      </c>
      <c r="K12126" t="s">
        <v>40252</v>
      </c>
      <c r="L12126" t="s">
        <v>78011</v>
      </c>
    </row>
    <row r="12127" spans="1:12" x14ac:dyDescent="0.15">
      <c r="A12127" t="s">
        <v>12</v>
      </c>
      <c r="B12127">
        <v>3434958</v>
      </c>
      <c r="C12127">
        <v>3434978</v>
      </c>
      <c r="D12127" t="s">
        <v>40243</v>
      </c>
      <c r="E12127" t="s">
        <v>90</v>
      </c>
      <c r="F12127" t="s">
        <v>76</v>
      </c>
      <c r="G12127" t="s">
        <v>16</v>
      </c>
      <c r="H12127">
        <v>102</v>
      </c>
      <c r="I12127" t="s">
        <v>40253</v>
      </c>
      <c r="J12127" t="s">
        <v>40254</v>
      </c>
      <c r="K12127" t="s">
        <v>40255</v>
      </c>
      <c r="L12127" t="s">
        <v>77933</v>
      </c>
    </row>
    <row r="12128" spans="1:12" x14ac:dyDescent="0.15">
      <c r="A12128" t="s">
        <v>12</v>
      </c>
      <c r="B12128">
        <v>3436158</v>
      </c>
      <c r="C12128">
        <v>3436178</v>
      </c>
      <c r="D12128" t="s">
        <v>40256</v>
      </c>
      <c r="E12128" t="s">
        <v>90</v>
      </c>
      <c r="F12128" t="s">
        <v>76</v>
      </c>
      <c r="G12128" t="s">
        <v>16</v>
      </c>
      <c r="H12128">
        <v>26</v>
      </c>
      <c r="I12128" t="s">
        <v>40257</v>
      </c>
      <c r="J12128" t="s">
        <v>40258</v>
      </c>
      <c r="K12128" t="s">
        <v>40259</v>
      </c>
      <c r="L12128" t="s">
        <v>78002</v>
      </c>
    </row>
    <row r="12129" spans="1:12" x14ac:dyDescent="0.15">
      <c r="A12129" t="s">
        <v>12</v>
      </c>
      <c r="B12129">
        <v>3436120</v>
      </c>
      <c r="C12129">
        <v>3436140</v>
      </c>
      <c r="D12129" t="s">
        <v>40256</v>
      </c>
      <c r="E12129" t="s">
        <v>90</v>
      </c>
      <c r="F12129" t="s">
        <v>76</v>
      </c>
      <c r="G12129" t="s">
        <v>16</v>
      </c>
      <c r="H12129">
        <v>64</v>
      </c>
      <c r="I12129" t="s">
        <v>40260</v>
      </c>
      <c r="J12129" t="s">
        <v>40261</v>
      </c>
      <c r="K12129" t="s">
        <v>40262</v>
      </c>
      <c r="L12129" t="s">
        <v>77989</v>
      </c>
    </row>
    <row r="12130" spans="1:12" x14ac:dyDescent="0.15">
      <c r="A12130" t="s">
        <v>12</v>
      </c>
      <c r="B12130">
        <v>3436047</v>
      </c>
      <c r="C12130">
        <v>3436067</v>
      </c>
      <c r="D12130" t="s">
        <v>40256</v>
      </c>
      <c r="E12130" t="s">
        <v>90</v>
      </c>
      <c r="F12130" t="s">
        <v>76</v>
      </c>
      <c r="G12130" t="s">
        <v>23</v>
      </c>
      <c r="H12130">
        <v>137</v>
      </c>
      <c r="I12130" t="s">
        <v>40263</v>
      </c>
      <c r="J12130" t="s">
        <v>40264</v>
      </c>
      <c r="K12130" t="s">
        <v>40265</v>
      </c>
      <c r="L12130" t="s">
        <v>77987</v>
      </c>
    </row>
    <row r="12131" spans="1:12" x14ac:dyDescent="0.15">
      <c r="A12131" t="s">
        <v>12</v>
      </c>
      <c r="B12131">
        <v>3436026</v>
      </c>
      <c r="C12131">
        <v>3436046</v>
      </c>
      <c r="D12131" t="s">
        <v>40256</v>
      </c>
      <c r="E12131" t="s">
        <v>90</v>
      </c>
      <c r="F12131" t="s">
        <v>76</v>
      </c>
      <c r="G12131" t="s">
        <v>16</v>
      </c>
      <c r="H12131">
        <v>158</v>
      </c>
      <c r="I12131" t="s">
        <v>40266</v>
      </c>
      <c r="J12131" t="s">
        <v>40267</v>
      </c>
      <c r="K12131" t="s">
        <v>40268</v>
      </c>
      <c r="L12131" t="s">
        <v>78070</v>
      </c>
    </row>
    <row r="12132" spans="1:12" x14ac:dyDescent="0.15">
      <c r="A12132" t="s">
        <v>12</v>
      </c>
      <c r="B12132">
        <v>3437371</v>
      </c>
      <c r="C12132">
        <v>3437391</v>
      </c>
      <c r="D12132" t="s">
        <v>40269</v>
      </c>
      <c r="E12132" t="s">
        <v>90</v>
      </c>
      <c r="F12132" t="s">
        <v>76</v>
      </c>
      <c r="G12132" t="s">
        <v>16</v>
      </c>
      <c r="H12132">
        <v>16</v>
      </c>
      <c r="I12132" t="s">
        <v>40270</v>
      </c>
      <c r="J12132" t="s">
        <v>40271</v>
      </c>
      <c r="K12132" t="s">
        <v>40272</v>
      </c>
      <c r="L12132" t="s">
        <v>77905</v>
      </c>
    </row>
    <row r="12133" spans="1:12" x14ac:dyDescent="0.15">
      <c r="A12133" t="s">
        <v>12</v>
      </c>
      <c r="B12133">
        <v>3437331</v>
      </c>
      <c r="C12133">
        <v>3437351</v>
      </c>
      <c r="D12133" t="s">
        <v>40269</v>
      </c>
      <c r="E12133" t="s">
        <v>90</v>
      </c>
      <c r="F12133" t="s">
        <v>76</v>
      </c>
      <c r="G12133" t="s">
        <v>36</v>
      </c>
      <c r="H12133">
        <v>56</v>
      </c>
      <c r="I12133" t="s">
        <v>40273</v>
      </c>
      <c r="J12133" t="s">
        <v>40274</v>
      </c>
      <c r="K12133" t="s">
        <v>40275</v>
      </c>
      <c r="L12133" t="s">
        <v>77971</v>
      </c>
    </row>
    <row r="12134" spans="1:12" x14ac:dyDescent="0.15">
      <c r="A12134" t="s">
        <v>12</v>
      </c>
      <c r="B12134">
        <v>3437308</v>
      </c>
      <c r="C12134">
        <v>3437328</v>
      </c>
      <c r="D12134" t="s">
        <v>40269</v>
      </c>
      <c r="E12134" t="s">
        <v>90</v>
      </c>
      <c r="F12134" t="s">
        <v>76</v>
      </c>
      <c r="G12134" t="s">
        <v>32</v>
      </c>
      <c r="H12134">
        <v>79</v>
      </c>
      <c r="I12134" t="s">
        <v>40276</v>
      </c>
      <c r="J12134" t="s">
        <v>40277</v>
      </c>
      <c r="K12134" t="s">
        <v>40278</v>
      </c>
      <c r="L12134" t="s">
        <v>77993</v>
      </c>
    </row>
    <row r="12135" spans="1:12" x14ac:dyDescent="0.15">
      <c r="A12135" t="s">
        <v>12</v>
      </c>
      <c r="B12135">
        <v>3437272</v>
      </c>
      <c r="C12135">
        <v>3437292</v>
      </c>
      <c r="D12135" t="s">
        <v>40269</v>
      </c>
      <c r="E12135" t="s">
        <v>90</v>
      </c>
      <c r="F12135" t="s">
        <v>76</v>
      </c>
      <c r="G12135" t="s">
        <v>32</v>
      </c>
      <c r="H12135">
        <v>115</v>
      </c>
      <c r="I12135" t="s">
        <v>40279</v>
      </c>
      <c r="J12135" t="s">
        <v>40280</v>
      </c>
      <c r="K12135" t="s">
        <v>40281</v>
      </c>
      <c r="L12135" t="s">
        <v>78020</v>
      </c>
    </row>
    <row r="12136" spans="1:12" x14ac:dyDescent="0.15">
      <c r="A12136" t="s">
        <v>12</v>
      </c>
      <c r="B12136">
        <v>3438739</v>
      </c>
      <c r="C12136">
        <v>3438759</v>
      </c>
      <c r="D12136" t="s">
        <v>40282</v>
      </c>
      <c r="E12136" t="s">
        <v>90</v>
      </c>
      <c r="F12136" t="s">
        <v>76</v>
      </c>
      <c r="G12136" t="s">
        <v>32</v>
      </c>
      <c r="H12136">
        <v>1</v>
      </c>
      <c r="I12136" t="s">
        <v>40283</v>
      </c>
      <c r="J12136" t="s">
        <v>40284</v>
      </c>
      <c r="K12136" t="s">
        <v>40285</v>
      </c>
      <c r="L12136" t="s">
        <v>77917</v>
      </c>
    </row>
    <row r="12137" spans="1:12" x14ac:dyDescent="0.15">
      <c r="A12137" t="s">
        <v>12</v>
      </c>
      <c r="B12137">
        <v>3438715</v>
      </c>
      <c r="C12137">
        <v>3438735</v>
      </c>
      <c r="D12137" t="s">
        <v>40282</v>
      </c>
      <c r="E12137" t="s">
        <v>90</v>
      </c>
      <c r="F12137" t="s">
        <v>76</v>
      </c>
      <c r="G12137" t="s">
        <v>32</v>
      </c>
      <c r="H12137">
        <v>25</v>
      </c>
      <c r="I12137" t="s">
        <v>40286</v>
      </c>
      <c r="J12137" t="s">
        <v>40287</v>
      </c>
      <c r="K12137" t="s">
        <v>40288</v>
      </c>
      <c r="L12137" t="s">
        <v>78012</v>
      </c>
    </row>
    <row r="12138" spans="1:12" x14ac:dyDescent="0.15">
      <c r="A12138" t="s">
        <v>12</v>
      </c>
      <c r="B12138">
        <v>3438688</v>
      </c>
      <c r="C12138">
        <v>3438708</v>
      </c>
      <c r="D12138" t="s">
        <v>40282</v>
      </c>
      <c r="E12138" t="s">
        <v>90</v>
      </c>
      <c r="F12138" t="s">
        <v>76</v>
      </c>
      <c r="G12138" t="s">
        <v>32</v>
      </c>
      <c r="H12138">
        <v>52</v>
      </c>
      <c r="I12138" t="s">
        <v>40289</v>
      </c>
      <c r="J12138" t="s">
        <v>40290</v>
      </c>
      <c r="K12138" t="s">
        <v>40291</v>
      </c>
      <c r="L12138" t="s">
        <v>77959</v>
      </c>
    </row>
    <row r="12139" spans="1:12" x14ac:dyDescent="0.15">
      <c r="A12139" t="s">
        <v>12</v>
      </c>
      <c r="B12139">
        <v>3438668</v>
      </c>
      <c r="C12139">
        <v>3438688</v>
      </c>
      <c r="D12139" t="s">
        <v>40282</v>
      </c>
      <c r="E12139" t="s">
        <v>90</v>
      </c>
      <c r="F12139" t="s">
        <v>76</v>
      </c>
      <c r="G12139" t="s">
        <v>23</v>
      </c>
      <c r="H12139">
        <v>72</v>
      </c>
      <c r="I12139" t="s">
        <v>40292</v>
      </c>
      <c r="J12139" t="s">
        <v>40293</v>
      </c>
      <c r="K12139" t="s">
        <v>40294</v>
      </c>
      <c r="L12139" t="s">
        <v>78066</v>
      </c>
    </row>
    <row r="12140" spans="1:12" x14ac:dyDescent="0.15">
      <c r="A12140" t="s">
        <v>12</v>
      </c>
      <c r="B12140">
        <v>3440169</v>
      </c>
      <c r="C12140">
        <v>3440189</v>
      </c>
      <c r="D12140" t="s">
        <v>40295</v>
      </c>
      <c r="E12140" t="s">
        <v>90</v>
      </c>
      <c r="F12140" t="s">
        <v>76</v>
      </c>
      <c r="G12140" t="s">
        <v>36</v>
      </c>
      <c r="H12140">
        <v>7</v>
      </c>
      <c r="I12140" t="s">
        <v>40296</v>
      </c>
      <c r="J12140" t="s">
        <v>40297</v>
      </c>
      <c r="K12140" t="s">
        <v>40298</v>
      </c>
      <c r="L12140" t="s">
        <v>77909</v>
      </c>
    </row>
    <row r="12141" spans="1:12" x14ac:dyDescent="0.15">
      <c r="A12141" t="s">
        <v>12</v>
      </c>
      <c r="B12141">
        <v>3440142</v>
      </c>
      <c r="C12141">
        <v>3440162</v>
      </c>
      <c r="D12141" t="s">
        <v>40295</v>
      </c>
      <c r="E12141" t="s">
        <v>90</v>
      </c>
      <c r="F12141" t="s">
        <v>76</v>
      </c>
      <c r="G12141" t="s">
        <v>16</v>
      </c>
      <c r="H12141">
        <v>34</v>
      </c>
      <c r="I12141" t="s">
        <v>40299</v>
      </c>
      <c r="J12141" t="s">
        <v>40300</v>
      </c>
      <c r="K12141" t="s">
        <v>40301</v>
      </c>
      <c r="L12141" t="s">
        <v>77999</v>
      </c>
    </row>
    <row r="12142" spans="1:12" x14ac:dyDescent="0.15">
      <c r="A12142" t="s">
        <v>12</v>
      </c>
      <c r="B12142">
        <v>3440111</v>
      </c>
      <c r="C12142">
        <v>3440131</v>
      </c>
      <c r="D12142" t="s">
        <v>40295</v>
      </c>
      <c r="E12142" t="s">
        <v>90</v>
      </c>
      <c r="F12142" t="s">
        <v>76</v>
      </c>
      <c r="G12142" t="s">
        <v>23</v>
      </c>
      <c r="H12142">
        <v>65</v>
      </c>
      <c r="I12142" t="s">
        <v>40302</v>
      </c>
      <c r="J12142" t="s">
        <v>40303</v>
      </c>
      <c r="K12142" t="s">
        <v>40304</v>
      </c>
      <c r="L12142" t="s">
        <v>78042</v>
      </c>
    </row>
    <row r="12143" spans="1:12" x14ac:dyDescent="0.15">
      <c r="A12143" t="s">
        <v>12</v>
      </c>
      <c r="B12143">
        <v>3440091</v>
      </c>
      <c r="C12143">
        <v>3440111</v>
      </c>
      <c r="D12143" t="s">
        <v>40295</v>
      </c>
      <c r="E12143" t="s">
        <v>90</v>
      </c>
      <c r="F12143" t="s">
        <v>76</v>
      </c>
      <c r="G12143" t="s">
        <v>16</v>
      </c>
      <c r="H12143">
        <v>85</v>
      </c>
      <c r="I12143" t="s">
        <v>40305</v>
      </c>
      <c r="J12143" t="s">
        <v>40306</v>
      </c>
      <c r="K12143" t="s">
        <v>40307</v>
      </c>
      <c r="L12143" t="s">
        <v>77972</v>
      </c>
    </row>
    <row r="12144" spans="1:12" x14ac:dyDescent="0.15">
      <c r="A12144" t="s">
        <v>12</v>
      </c>
      <c r="B12144">
        <v>3441350</v>
      </c>
      <c r="C12144">
        <v>3441370</v>
      </c>
      <c r="D12144" t="s">
        <v>40308</v>
      </c>
      <c r="E12144" t="s">
        <v>90</v>
      </c>
      <c r="F12144" t="s">
        <v>76</v>
      </c>
      <c r="G12144" t="s">
        <v>32</v>
      </c>
      <c r="H12144">
        <v>12</v>
      </c>
      <c r="I12144" t="s">
        <v>40309</v>
      </c>
      <c r="J12144" t="s">
        <v>40310</v>
      </c>
      <c r="K12144" t="s">
        <v>40311</v>
      </c>
      <c r="L12144" t="s">
        <v>77991</v>
      </c>
    </row>
    <row r="12145" spans="1:12" x14ac:dyDescent="0.15">
      <c r="A12145" t="s">
        <v>12</v>
      </c>
      <c r="B12145">
        <v>3441310</v>
      </c>
      <c r="C12145">
        <v>3441330</v>
      </c>
      <c r="D12145" t="s">
        <v>40308</v>
      </c>
      <c r="E12145" t="s">
        <v>90</v>
      </c>
      <c r="F12145" t="s">
        <v>76</v>
      </c>
      <c r="G12145" t="s">
        <v>16</v>
      </c>
      <c r="H12145">
        <v>52</v>
      </c>
      <c r="I12145" t="s">
        <v>40312</v>
      </c>
      <c r="J12145" t="s">
        <v>40313</v>
      </c>
      <c r="K12145" t="s">
        <v>40314</v>
      </c>
      <c r="L12145" t="s">
        <v>77959</v>
      </c>
    </row>
    <row r="12146" spans="1:12" x14ac:dyDescent="0.15">
      <c r="A12146" t="s">
        <v>12</v>
      </c>
      <c r="B12146">
        <v>3441274</v>
      </c>
      <c r="C12146">
        <v>3441294</v>
      </c>
      <c r="D12146" t="s">
        <v>40308</v>
      </c>
      <c r="E12146" t="s">
        <v>90</v>
      </c>
      <c r="F12146" t="s">
        <v>76</v>
      </c>
      <c r="G12146" t="s">
        <v>16</v>
      </c>
      <c r="H12146">
        <v>88</v>
      </c>
      <c r="I12146" t="s">
        <v>40315</v>
      </c>
      <c r="J12146" t="s">
        <v>40316</v>
      </c>
      <c r="K12146" t="s">
        <v>40317</v>
      </c>
      <c r="L12146" t="s">
        <v>77923</v>
      </c>
    </row>
    <row r="12147" spans="1:12" x14ac:dyDescent="0.15">
      <c r="A12147" t="s">
        <v>12</v>
      </c>
      <c r="B12147">
        <v>3441232</v>
      </c>
      <c r="C12147">
        <v>3441252</v>
      </c>
      <c r="D12147" t="s">
        <v>40308</v>
      </c>
      <c r="E12147" t="s">
        <v>90</v>
      </c>
      <c r="F12147" t="s">
        <v>76</v>
      </c>
      <c r="G12147" t="s">
        <v>16</v>
      </c>
      <c r="H12147">
        <v>130</v>
      </c>
      <c r="I12147" t="s">
        <v>40318</v>
      </c>
      <c r="J12147" t="s">
        <v>40319</v>
      </c>
      <c r="K12147" t="s">
        <v>40320</v>
      </c>
      <c r="L12147" t="s">
        <v>77998</v>
      </c>
    </row>
    <row r="12148" spans="1:12" x14ac:dyDescent="0.15">
      <c r="A12148" t="s">
        <v>12</v>
      </c>
      <c r="B12148">
        <v>3442294</v>
      </c>
      <c r="C12148">
        <v>3442314</v>
      </c>
      <c r="D12148" t="s">
        <v>40321</v>
      </c>
      <c r="E12148" t="s">
        <v>90</v>
      </c>
      <c r="F12148" t="s">
        <v>76</v>
      </c>
      <c r="G12148" t="s">
        <v>16</v>
      </c>
      <c r="H12148">
        <v>24</v>
      </c>
      <c r="I12148" t="s">
        <v>40322</v>
      </c>
      <c r="J12148" t="s">
        <v>40323</v>
      </c>
      <c r="K12148" t="s">
        <v>40324</v>
      </c>
      <c r="L12148" t="s">
        <v>77966</v>
      </c>
    </row>
    <row r="12149" spans="1:12" x14ac:dyDescent="0.15">
      <c r="A12149" t="s">
        <v>12</v>
      </c>
      <c r="B12149">
        <v>3442262</v>
      </c>
      <c r="C12149">
        <v>3442282</v>
      </c>
      <c r="D12149" t="s">
        <v>40321</v>
      </c>
      <c r="E12149" t="s">
        <v>90</v>
      </c>
      <c r="F12149" t="s">
        <v>76</v>
      </c>
      <c r="G12149" t="s">
        <v>36</v>
      </c>
      <c r="H12149">
        <v>56</v>
      </c>
      <c r="I12149" t="s">
        <v>40325</v>
      </c>
      <c r="J12149" t="s">
        <v>40326</v>
      </c>
      <c r="K12149" t="s">
        <v>40327</v>
      </c>
      <c r="L12149" t="s">
        <v>77971</v>
      </c>
    </row>
    <row r="12150" spans="1:12" x14ac:dyDescent="0.15">
      <c r="A12150" t="s">
        <v>12</v>
      </c>
      <c r="B12150">
        <v>3442242</v>
      </c>
      <c r="C12150">
        <v>3442262</v>
      </c>
      <c r="D12150" t="s">
        <v>40321</v>
      </c>
      <c r="E12150" t="s">
        <v>90</v>
      </c>
      <c r="F12150" t="s">
        <v>76</v>
      </c>
      <c r="G12150" t="s">
        <v>23</v>
      </c>
      <c r="H12150">
        <v>76</v>
      </c>
      <c r="I12150" t="s">
        <v>40328</v>
      </c>
      <c r="J12150" t="s">
        <v>40329</v>
      </c>
      <c r="K12150" t="s">
        <v>40330</v>
      </c>
      <c r="L12150" t="s">
        <v>77985</v>
      </c>
    </row>
    <row r="12151" spans="1:12" x14ac:dyDescent="0.15">
      <c r="A12151" t="s">
        <v>12</v>
      </c>
      <c r="B12151">
        <v>3442216</v>
      </c>
      <c r="C12151">
        <v>3442236</v>
      </c>
      <c r="D12151" t="s">
        <v>40321</v>
      </c>
      <c r="E12151" t="s">
        <v>90</v>
      </c>
      <c r="F12151" t="s">
        <v>76</v>
      </c>
      <c r="G12151" t="s">
        <v>16</v>
      </c>
      <c r="H12151">
        <v>102</v>
      </c>
      <c r="I12151" t="s">
        <v>40331</v>
      </c>
      <c r="J12151" t="s">
        <v>40332</v>
      </c>
      <c r="K12151" t="s">
        <v>40333</v>
      </c>
      <c r="L12151" t="s">
        <v>77933</v>
      </c>
    </row>
    <row r="12152" spans="1:12" x14ac:dyDescent="0.15">
      <c r="A12152" t="s">
        <v>12</v>
      </c>
      <c r="B12152">
        <v>3442347</v>
      </c>
      <c r="C12152">
        <v>3442367</v>
      </c>
      <c r="D12152" t="s">
        <v>40334</v>
      </c>
      <c r="E12152" t="s">
        <v>90</v>
      </c>
      <c r="F12152" t="s">
        <v>15</v>
      </c>
      <c r="G12152" t="s">
        <v>23</v>
      </c>
      <c r="H12152">
        <v>11</v>
      </c>
      <c r="I12152" t="s">
        <v>40335</v>
      </c>
      <c r="J12152" t="s">
        <v>40336</v>
      </c>
      <c r="K12152" t="s">
        <v>40337</v>
      </c>
      <c r="L12152" t="s">
        <v>77974</v>
      </c>
    </row>
    <row r="12153" spans="1:12" x14ac:dyDescent="0.15">
      <c r="A12153" t="s">
        <v>12</v>
      </c>
      <c r="B12153">
        <v>3442379</v>
      </c>
      <c r="C12153">
        <v>3442399</v>
      </c>
      <c r="D12153" t="s">
        <v>40334</v>
      </c>
      <c r="E12153" t="s">
        <v>90</v>
      </c>
      <c r="F12153" t="s">
        <v>15</v>
      </c>
      <c r="G12153" t="s">
        <v>16</v>
      </c>
      <c r="H12153">
        <v>43</v>
      </c>
      <c r="I12153" t="s">
        <v>40338</v>
      </c>
      <c r="J12153" t="s">
        <v>40339</v>
      </c>
      <c r="K12153" t="s">
        <v>40340</v>
      </c>
      <c r="L12153" t="s">
        <v>77942</v>
      </c>
    </row>
    <row r="12154" spans="1:12" x14ac:dyDescent="0.15">
      <c r="A12154" t="s">
        <v>12</v>
      </c>
      <c r="B12154">
        <v>3442422</v>
      </c>
      <c r="C12154">
        <v>3442442</v>
      </c>
      <c r="D12154" t="s">
        <v>40334</v>
      </c>
      <c r="E12154" t="s">
        <v>90</v>
      </c>
      <c r="F12154" t="s">
        <v>15</v>
      </c>
      <c r="G12154" t="s">
        <v>16</v>
      </c>
      <c r="H12154">
        <v>86</v>
      </c>
      <c r="I12154" t="s">
        <v>40341</v>
      </c>
      <c r="J12154" t="s">
        <v>40342</v>
      </c>
      <c r="K12154" t="s">
        <v>40343</v>
      </c>
      <c r="L12154" t="s">
        <v>77929</v>
      </c>
    </row>
    <row r="12155" spans="1:12" x14ac:dyDescent="0.15">
      <c r="A12155" t="s">
        <v>12</v>
      </c>
      <c r="B12155">
        <v>3442456</v>
      </c>
      <c r="C12155">
        <v>3442476</v>
      </c>
      <c r="D12155" t="s">
        <v>40334</v>
      </c>
      <c r="E12155" t="s">
        <v>90</v>
      </c>
      <c r="F12155" t="s">
        <v>15</v>
      </c>
      <c r="G12155" t="s">
        <v>36</v>
      </c>
      <c r="H12155">
        <v>120</v>
      </c>
      <c r="I12155" t="s">
        <v>40344</v>
      </c>
      <c r="J12155" t="s">
        <v>40345</v>
      </c>
      <c r="K12155" t="s">
        <v>40346</v>
      </c>
      <c r="L12155" t="s">
        <v>78047</v>
      </c>
    </row>
    <row r="12156" spans="1:12" x14ac:dyDescent="0.15">
      <c r="A12156" t="s">
        <v>12</v>
      </c>
      <c r="B12156">
        <v>3443844</v>
      </c>
      <c r="C12156">
        <v>3443864</v>
      </c>
      <c r="D12156" t="s">
        <v>40347</v>
      </c>
      <c r="E12156" t="s">
        <v>90</v>
      </c>
      <c r="F12156" t="s">
        <v>15</v>
      </c>
      <c r="G12156" t="s">
        <v>23</v>
      </c>
      <c r="H12156">
        <v>6</v>
      </c>
      <c r="I12156" t="s">
        <v>40348</v>
      </c>
      <c r="J12156" t="s">
        <v>40349</v>
      </c>
      <c r="K12156" t="s">
        <v>40350</v>
      </c>
      <c r="L12156" t="s">
        <v>78025</v>
      </c>
    </row>
    <row r="12157" spans="1:12" x14ac:dyDescent="0.15">
      <c r="A12157" t="s">
        <v>12</v>
      </c>
      <c r="B12157">
        <v>3443885</v>
      </c>
      <c r="C12157">
        <v>3443905</v>
      </c>
      <c r="D12157" t="s">
        <v>40347</v>
      </c>
      <c r="E12157" t="s">
        <v>90</v>
      </c>
      <c r="F12157" t="s">
        <v>15</v>
      </c>
      <c r="G12157" t="s">
        <v>16</v>
      </c>
      <c r="H12157">
        <v>47</v>
      </c>
      <c r="I12157" t="s">
        <v>40351</v>
      </c>
      <c r="J12157" t="s">
        <v>40352</v>
      </c>
      <c r="K12157" t="s">
        <v>40353</v>
      </c>
      <c r="L12157" t="s">
        <v>77932</v>
      </c>
    </row>
    <row r="12158" spans="1:12" x14ac:dyDescent="0.15">
      <c r="A12158" t="s">
        <v>12</v>
      </c>
      <c r="B12158">
        <v>3443912</v>
      </c>
      <c r="C12158">
        <v>3443932</v>
      </c>
      <c r="D12158" t="s">
        <v>40347</v>
      </c>
      <c r="E12158" t="s">
        <v>90</v>
      </c>
      <c r="F12158" t="s">
        <v>15</v>
      </c>
      <c r="G12158" t="s">
        <v>32</v>
      </c>
      <c r="H12158">
        <v>74</v>
      </c>
      <c r="I12158" t="s">
        <v>40354</v>
      </c>
      <c r="J12158" t="s">
        <v>40355</v>
      </c>
      <c r="K12158" t="s">
        <v>40356</v>
      </c>
      <c r="L12158" t="s">
        <v>78005</v>
      </c>
    </row>
    <row r="12159" spans="1:12" x14ac:dyDescent="0.15">
      <c r="A12159" t="s">
        <v>12</v>
      </c>
      <c r="B12159">
        <v>3443932</v>
      </c>
      <c r="C12159">
        <v>3443952</v>
      </c>
      <c r="D12159" t="s">
        <v>40347</v>
      </c>
      <c r="E12159" t="s">
        <v>90</v>
      </c>
      <c r="F12159" t="s">
        <v>15</v>
      </c>
      <c r="G12159" t="s">
        <v>16</v>
      </c>
      <c r="H12159">
        <v>94</v>
      </c>
      <c r="I12159" t="s">
        <v>40357</v>
      </c>
      <c r="J12159" t="s">
        <v>40358</v>
      </c>
      <c r="K12159" t="s">
        <v>40359</v>
      </c>
      <c r="L12159" t="s">
        <v>77927</v>
      </c>
    </row>
    <row r="12160" spans="1:12" x14ac:dyDescent="0.15">
      <c r="A12160" t="s">
        <v>12</v>
      </c>
      <c r="B12160">
        <v>3444970</v>
      </c>
      <c r="C12160">
        <v>3444990</v>
      </c>
      <c r="D12160" t="s">
        <v>40360</v>
      </c>
      <c r="E12160" t="s">
        <v>90</v>
      </c>
      <c r="F12160" t="s">
        <v>15</v>
      </c>
      <c r="G12160" t="s">
        <v>32</v>
      </c>
      <c r="H12160">
        <v>7</v>
      </c>
      <c r="I12160" t="s">
        <v>40361</v>
      </c>
      <c r="J12160" t="s">
        <v>40362</v>
      </c>
      <c r="K12160" t="s">
        <v>40363</v>
      </c>
      <c r="L12160" t="s">
        <v>77909</v>
      </c>
    </row>
    <row r="12161" spans="1:12" x14ac:dyDescent="0.15">
      <c r="A12161" t="s">
        <v>12</v>
      </c>
      <c r="B12161">
        <v>3444997</v>
      </c>
      <c r="C12161">
        <v>3445017</v>
      </c>
      <c r="D12161" t="s">
        <v>40360</v>
      </c>
      <c r="E12161" t="s">
        <v>90</v>
      </c>
      <c r="F12161" t="s">
        <v>15</v>
      </c>
      <c r="G12161" t="s">
        <v>32</v>
      </c>
      <c r="H12161">
        <v>34</v>
      </c>
      <c r="I12161" t="s">
        <v>40364</v>
      </c>
      <c r="J12161" t="s">
        <v>40365</v>
      </c>
      <c r="K12161" t="s">
        <v>40366</v>
      </c>
      <c r="L12161" t="s">
        <v>77999</v>
      </c>
    </row>
    <row r="12162" spans="1:12" x14ac:dyDescent="0.15">
      <c r="A12162" t="s">
        <v>12</v>
      </c>
      <c r="B12162">
        <v>3445033</v>
      </c>
      <c r="C12162">
        <v>3445053</v>
      </c>
      <c r="D12162" t="s">
        <v>40360</v>
      </c>
      <c r="E12162" t="s">
        <v>90</v>
      </c>
      <c r="F12162" t="s">
        <v>15</v>
      </c>
      <c r="G12162" t="s">
        <v>16</v>
      </c>
      <c r="H12162">
        <v>70</v>
      </c>
      <c r="I12162" t="s">
        <v>40367</v>
      </c>
      <c r="J12162" t="s">
        <v>40368</v>
      </c>
      <c r="K12162" t="s">
        <v>40369</v>
      </c>
      <c r="L12162" t="s">
        <v>77919</v>
      </c>
    </row>
    <row r="12163" spans="1:12" x14ac:dyDescent="0.15">
      <c r="A12163" t="s">
        <v>12</v>
      </c>
      <c r="B12163">
        <v>3445067</v>
      </c>
      <c r="C12163">
        <v>3445087</v>
      </c>
      <c r="D12163" t="s">
        <v>40360</v>
      </c>
      <c r="E12163" t="s">
        <v>90</v>
      </c>
      <c r="F12163" t="s">
        <v>15</v>
      </c>
      <c r="G12163" t="s">
        <v>32</v>
      </c>
      <c r="H12163">
        <v>104</v>
      </c>
      <c r="I12163" t="s">
        <v>40370</v>
      </c>
      <c r="J12163" t="s">
        <v>40371</v>
      </c>
      <c r="K12163" t="s">
        <v>40372</v>
      </c>
      <c r="L12163" t="s">
        <v>77963</v>
      </c>
    </row>
    <row r="12164" spans="1:12" x14ac:dyDescent="0.15">
      <c r="A12164" t="s">
        <v>12</v>
      </c>
      <c r="B12164">
        <v>3445509</v>
      </c>
      <c r="C12164">
        <v>3445529</v>
      </c>
      <c r="D12164" t="s">
        <v>40373</v>
      </c>
      <c r="E12164" t="s">
        <v>90</v>
      </c>
      <c r="F12164" t="s">
        <v>15</v>
      </c>
      <c r="G12164" t="s">
        <v>36</v>
      </c>
      <c r="H12164">
        <v>19</v>
      </c>
      <c r="I12164" t="s">
        <v>40374</v>
      </c>
      <c r="J12164" t="s">
        <v>40375</v>
      </c>
      <c r="K12164" t="s">
        <v>40376</v>
      </c>
      <c r="L12164" t="s">
        <v>77982</v>
      </c>
    </row>
    <row r="12165" spans="1:12" x14ac:dyDescent="0.15">
      <c r="A12165" t="s">
        <v>12</v>
      </c>
      <c r="B12165">
        <v>3445534</v>
      </c>
      <c r="C12165">
        <v>3445554</v>
      </c>
      <c r="D12165" t="s">
        <v>40373</v>
      </c>
      <c r="E12165" t="s">
        <v>90</v>
      </c>
      <c r="F12165" t="s">
        <v>15</v>
      </c>
      <c r="G12165" t="s">
        <v>23</v>
      </c>
      <c r="H12165">
        <v>44</v>
      </c>
      <c r="I12165" t="s">
        <v>40377</v>
      </c>
      <c r="J12165" t="s">
        <v>40378</v>
      </c>
      <c r="K12165" t="s">
        <v>40379</v>
      </c>
      <c r="L12165" t="s">
        <v>78016</v>
      </c>
    </row>
    <row r="12166" spans="1:12" x14ac:dyDescent="0.15">
      <c r="A12166" t="s">
        <v>12</v>
      </c>
      <c r="B12166">
        <v>3445555</v>
      </c>
      <c r="C12166">
        <v>3445575</v>
      </c>
      <c r="D12166" t="s">
        <v>40373</v>
      </c>
      <c r="E12166" t="s">
        <v>90</v>
      </c>
      <c r="F12166" t="s">
        <v>15</v>
      </c>
      <c r="G12166" t="s">
        <v>23</v>
      </c>
      <c r="H12166">
        <v>65</v>
      </c>
      <c r="I12166" t="s">
        <v>40380</v>
      </c>
      <c r="J12166" t="s">
        <v>40381</v>
      </c>
      <c r="K12166" t="s">
        <v>40382</v>
      </c>
      <c r="L12166" t="s">
        <v>78042</v>
      </c>
    </row>
    <row r="12167" spans="1:12" x14ac:dyDescent="0.15">
      <c r="A12167" t="s">
        <v>12</v>
      </c>
      <c r="B12167">
        <v>3445601</v>
      </c>
      <c r="C12167">
        <v>3445621</v>
      </c>
      <c r="D12167" t="s">
        <v>40373</v>
      </c>
      <c r="E12167" t="s">
        <v>90</v>
      </c>
      <c r="F12167" t="s">
        <v>15</v>
      </c>
      <c r="G12167" t="s">
        <v>16</v>
      </c>
      <c r="H12167">
        <v>111</v>
      </c>
      <c r="I12167" t="s">
        <v>40383</v>
      </c>
      <c r="J12167" t="s">
        <v>40384</v>
      </c>
      <c r="K12167" t="s">
        <v>40385</v>
      </c>
      <c r="L12167" t="s">
        <v>77908</v>
      </c>
    </row>
    <row r="12168" spans="1:12" x14ac:dyDescent="0.15">
      <c r="A12168" t="s">
        <v>12</v>
      </c>
      <c r="B12168">
        <v>3447079</v>
      </c>
      <c r="C12168">
        <v>3447099</v>
      </c>
      <c r="D12168" t="s">
        <v>40386</v>
      </c>
      <c r="E12168" t="s">
        <v>90</v>
      </c>
      <c r="F12168" t="s">
        <v>15</v>
      </c>
      <c r="G12168" t="s">
        <v>32</v>
      </c>
      <c r="H12168">
        <v>1</v>
      </c>
      <c r="I12168" t="s">
        <v>40387</v>
      </c>
      <c r="J12168" t="s">
        <v>40388</v>
      </c>
      <c r="K12168" t="s">
        <v>40389</v>
      </c>
      <c r="L12168" t="s">
        <v>77917</v>
      </c>
    </row>
    <row r="12169" spans="1:12" x14ac:dyDescent="0.15">
      <c r="A12169" t="s">
        <v>12</v>
      </c>
      <c r="B12169">
        <v>3447100</v>
      </c>
      <c r="C12169">
        <v>3447120</v>
      </c>
      <c r="D12169" t="s">
        <v>40386</v>
      </c>
      <c r="E12169" t="s">
        <v>90</v>
      </c>
      <c r="F12169" t="s">
        <v>15</v>
      </c>
      <c r="G12169" t="s">
        <v>32</v>
      </c>
      <c r="H12169">
        <v>22</v>
      </c>
      <c r="I12169" t="s">
        <v>40390</v>
      </c>
      <c r="J12169" t="s">
        <v>40391</v>
      </c>
      <c r="K12169" t="s">
        <v>40392</v>
      </c>
      <c r="L12169" t="s">
        <v>77948</v>
      </c>
    </row>
    <row r="12170" spans="1:12" x14ac:dyDescent="0.15">
      <c r="A12170" t="s">
        <v>12</v>
      </c>
      <c r="B12170">
        <v>3447140</v>
      </c>
      <c r="C12170">
        <v>3447160</v>
      </c>
      <c r="D12170" t="s">
        <v>40386</v>
      </c>
      <c r="E12170" t="s">
        <v>90</v>
      </c>
      <c r="F12170" t="s">
        <v>15</v>
      </c>
      <c r="G12170" t="s">
        <v>23</v>
      </c>
      <c r="H12170">
        <v>62</v>
      </c>
      <c r="I12170" t="s">
        <v>40393</v>
      </c>
      <c r="J12170" t="s">
        <v>40394</v>
      </c>
      <c r="K12170" t="s">
        <v>40395</v>
      </c>
      <c r="L12170" t="s">
        <v>77949</v>
      </c>
    </row>
    <row r="12171" spans="1:12" x14ac:dyDescent="0.15">
      <c r="A12171" t="s">
        <v>12</v>
      </c>
      <c r="B12171">
        <v>3447181</v>
      </c>
      <c r="C12171">
        <v>3447201</v>
      </c>
      <c r="D12171" t="s">
        <v>40386</v>
      </c>
      <c r="E12171" t="s">
        <v>90</v>
      </c>
      <c r="F12171" t="s">
        <v>15</v>
      </c>
      <c r="G12171" t="s">
        <v>16</v>
      </c>
      <c r="H12171">
        <v>103</v>
      </c>
      <c r="I12171" t="s">
        <v>40396</v>
      </c>
      <c r="J12171" t="s">
        <v>40397</v>
      </c>
      <c r="K12171" t="s">
        <v>40398</v>
      </c>
      <c r="L12171" t="s">
        <v>77937</v>
      </c>
    </row>
    <row r="12172" spans="1:12" x14ac:dyDescent="0.15">
      <c r="A12172" t="s">
        <v>12</v>
      </c>
      <c r="B12172">
        <v>3448108</v>
      </c>
      <c r="C12172">
        <v>3448128</v>
      </c>
      <c r="D12172" t="s">
        <v>40399</v>
      </c>
      <c r="E12172" t="s">
        <v>90</v>
      </c>
      <c r="F12172" t="s">
        <v>15</v>
      </c>
      <c r="G12172" t="s">
        <v>32</v>
      </c>
      <c r="H12172">
        <v>1</v>
      </c>
      <c r="I12172" t="s">
        <v>40400</v>
      </c>
      <c r="J12172" t="s">
        <v>40401</v>
      </c>
      <c r="K12172" t="s">
        <v>40402</v>
      </c>
      <c r="L12172" t="s">
        <v>77917</v>
      </c>
    </row>
    <row r="12173" spans="1:12" x14ac:dyDescent="0.15">
      <c r="A12173" t="s">
        <v>12</v>
      </c>
      <c r="B12173">
        <v>3448138</v>
      </c>
      <c r="C12173">
        <v>3448158</v>
      </c>
      <c r="D12173" t="s">
        <v>40399</v>
      </c>
      <c r="E12173" t="s">
        <v>90</v>
      </c>
      <c r="F12173" t="s">
        <v>15</v>
      </c>
      <c r="G12173" t="s">
        <v>36</v>
      </c>
      <c r="H12173">
        <v>31</v>
      </c>
      <c r="I12173" t="s">
        <v>40403</v>
      </c>
      <c r="J12173" t="s">
        <v>40404</v>
      </c>
      <c r="K12173" t="s">
        <v>40405</v>
      </c>
      <c r="L12173" t="s">
        <v>77910</v>
      </c>
    </row>
    <row r="12174" spans="1:12" x14ac:dyDescent="0.15">
      <c r="A12174" t="s">
        <v>12</v>
      </c>
      <c r="B12174">
        <v>3448162</v>
      </c>
      <c r="C12174">
        <v>3448182</v>
      </c>
      <c r="D12174" t="s">
        <v>40399</v>
      </c>
      <c r="E12174" t="s">
        <v>90</v>
      </c>
      <c r="F12174" t="s">
        <v>15</v>
      </c>
      <c r="G12174" t="s">
        <v>23</v>
      </c>
      <c r="H12174">
        <v>55</v>
      </c>
      <c r="I12174" t="s">
        <v>40406</v>
      </c>
      <c r="J12174" t="s">
        <v>40407</v>
      </c>
      <c r="K12174" t="s">
        <v>40408</v>
      </c>
      <c r="L12174" t="s">
        <v>77992</v>
      </c>
    </row>
    <row r="12175" spans="1:12" x14ac:dyDescent="0.15">
      <c r="A12175" t="s">
        <v>12</v>
      </c>
      <c r="B12175">
        <v>3448232</v>
      </c>
      <c r="C12175">
        <v>3448252</v>
      </c>
      <c r="D12175" t="s">
        <v>40399</v>
      </c>
      <c r="E12175" t="s">
        <v>90</v>
      </c>
      <c r="F12175" t="s">
        <v>15</v>
      </c>
      <c r="G12175" t="s">
        <v>32</v>
      </c>
      <c r="H12175">
        <v>125</v>
      </c>
      <c r="I12175" t="s">
        <v>40409</v>
      </c>
      <c r="J12175" t="s">
        <v>40410</v>
      </c>
      <c r="K12175" t="s">
        <v>40411</v>
      </c>
      <c r="L12175" t="s">
        <v>78034</v>
      </c>
    </row>
    <row r="12176" spans="1:12" x14ac:dyDescent="0.15">
      <c r="A12176" t="s">
        <v>12</v>
      </c>
      <c r="B12176">
        <v>3448897</v>
      </c>
      <c r="C12176">
        <v>3448917</v>
      </c>
      <c r="D12176" t="s">
        <v>40412</v>
      </c>
      <c r="E12176" t="s">
        <v>90</v>
      </c>
      <c r="F12176" t="s">
        <v>15</v>
      </c>
      <c r="G12176" t="s">
        <v>36</v>
      </c>
      <c r="H12176">
        <v>15</v>
      </c>
      <c r="I12176" t="s">
        <v>40413</v>
      </c>
      <c r="J12176" t="s">
        <v>40414</v>
      </c>
      <c r="K12176" t="s">
        <v>40415</v>
      </c>
      <c r="L12176" t="s">
        <v>77970</v>
      </c>
    </row>
    <row r="12177" spans="1:12" x14ac:dyDescent="0.15">
      <c r="A12177" t="s">
        <v>12</v>
      </c>
      <c r="B12177">
        <v>3448922</v>
      </c>
      <c r="C12177">
        <v>3448942</v>
      </c>
      <c r="D12177" t="s">
        <v>40412</v>
      </c>
      <c r="E12177" t="s">
        <v>90</v>
      </c>
      <c r="F12177" t="s">
        <v>15</v>
      </c>
      <c r="G12177" t="s">
        <v>36</v>
      </c>
      <c r="H12177">
        <v>40</v>
      </c>
      <c r="I12177" t="s">
        <v>40416</v>
      </c>
      <c r="J12177" t="s">
        <v>40417</v>
      </c>
      <c r="K12177" t="s">
        <v>40418</v>
      </c>
      <c r="L12177" t="s">
        <v>77952</v>
      </c>
    </row>
    <row r="12178" spans="1:12" x14ac:dyDescent="0.15">
      <c r="A12178" t="s">
        <v>12</v>
      </c>
      <c r="B12178">
        <v>3448946</v>
      </c>
      <c r="C12178">
        <v>3448966</v>
      </c>
      <c r="D12178" t="s">
        <v>40412</v>
      </c>
      <c r="E12178" t="s">
        <v>90</v>
      </c>
      <c r="F12178" t="s">
        <v>15</v>
      </c>
      <c r="G12178" t="s">
        <v>16</v>
      </c>
      <c r="H12178">
        <v>64</v>
      </c>
      <c r="I12178" t="s">
        <v>40419</v>
      </c>
      <c r="J12178" t="s">
        <v>40420</v>
      </c>
      <c r="K12178" t="s">
        <v>40421</v>
      </c>
      <c r="L12178" t="s">
        <v>77989</v>
      </c>
    </row>
    <row r="12179" spans="1:12" x14ac:dyDescent="0.15">
      <c r="A12179" t="s">
        <v>12</v>
      </c>
      <c r="B12179">
        <v>3448973</v>
      </c>
      <c r="C12179">
        <v>3448993</v>
      </c>
      <c r="D12179" t="s">
        <v>40412</v>
      </c>
      <c r="E12179" t="s">
        <v>90</v>
      </c>
      <c r="F12179" t="s">
        <v>15</v>
      </c>
      <c r="G12179" t="s">
        <v>16</v>
      </c>
      <c r="H12179">
        <v>91</v>
      </c>
      <c r="I12179" t="s">
        <v>40422</v>
      </c>
      <c r="J12179" t="s">
        <v>40423</v>
      </c>
      <c r="K12179" t="s">
        <v>40424</v>
      </c>
      <c r="L12179" t="s">
        <v>77907</v>
      </c>
    </row>
    <row r="12180" spans="1:12" x14ac:dyDescent="0.15">
      <c r="A12180" t="s">
        <v>12</v>
      </c>
      <c r="B12180">
        <v>3449791</v>
      </c>
      <c r="C12180">
        <v>3449811</v>
      </c>
      <c r="D12180" t="s">
        <v>40425</v>
      </c>
      <c r="E12180" t="s">
        <v>90</v>
      </c>
      <c r="F12180" t="s">
        <v>15</v>
      </c>
      <c r="G12180" t="s">
        <v>36</v>
      </c>
      <c r="H12180">
        <v>22</v>
      </c>
      <c r="I12180" t="s">
        <v>40426</v>
      </c>
      <c r="J12180" t="s">
        <v>40427</v>
      </c>
      <c r="K12180" t="s">
        <v>40428</v>
      </c>
      <c r="L12180" t="s">
        <v>77948</v>
      </c>
    </row>
    <row r="12181" spans="1:12" x14ac:dyDescent="0.15">
      <c r="A12181" t="s">
        <v>12</v>
      </c>
      <c r="B12181">
        <v>3449825</v>
      </c>
      <c r="C12181">
        <v>3449845</v>
      </c>
      <c r="D12181" t="s">
        <v>40425</v>
      </c>
      <c r="E12181" t="s">
        <v>90</v>
      </c>
      <c r="F12181" t="s">
        <v>15</v>
      </c>
      <c r="G12181" t="s">
        <v>23</v>
      </c>
      <c r="H12181">
        <v>56</v>
      </c>
      <c r="I12181" t="s">
        <v>40429</v>
      </c>
      <c r="J12181" t="s">
        <v>40430</v>
      </c>
      <c r="K12181" t="s">
        <v>40431</v>
      </c>
      <c r="L12181" t="s">
        <v>77971</v>
      </c>
    </row>
    <row r="12182" spans="1:12" x14ac:dyDescent="0.15">
      <c r="A12182" t="s">
        <v>12</v>
      </c>
      <c r="B12182">
        <v>3449845</v>
      </c>
      <c r="C12182">
        <v>3449865</v>
      </c>
      <c r="D12182" t="s">
        <v>40425</v>
      </c>
      <c r="E12182" t="s">
        <v>90</v>
      </c>
      <c r="F12182" t="s">
        <v>15</v>
      </c>
      <c r="G12182" t="s">
        <v>36</v>
      </c>
      <c r="H12182">
        <v>76</v>
      </c>
      <c r="I12182" t="s">
        <v>40432</v>
      </c>
      <c r="J12182" t="s">
        <v>40433</v>
      </c>
      <c r="K12182" t="s">
        <v>40434</v>
      </c>
      <c r="L12182" t="s">
        <v>77985</v>
      </c>
    </row>
    <row r="12183" spans="1:12" x14ac:dyDescent="0.15">
      <c r="A12183" t="s">
        <v>12</v>
      </c>
      <c r="B12183">
        <v>3449866</v>
      </c>
      <c r="C12183">
        <v>3449886</v>
      </c>
      <c r="D12183" t="s">
        <v>40425</v>
      </c>
      <c r="E12183" t="s">
        <v>90</v>
      </c>
      <c r="F12183" t="s">
        <v>15</v>
      </c>
      <c r="G12183" t="s">
        <v>32</v>
      </c>
      <c r="H12183">
        <v>97</v>
      </c>
      <c r="I12183" t="s">
        <v>40435</v>
      </c>
      <c r="J12183" t="s">
        <v>40436</v>
      </c>
      <c r="K12183" t="s">
        <v>40437</v>
      </c>
      <c r="L12183" t="s">
        <v>78010</v>
      </c>
    </row>
    <row r="12184" spans="1:12" x14ac:dyDescent="0.15">
      <c r="A12184" t="s">
        <v>12</v>
      </c>
      <c r="B12184">
        <v>3450516</v>
      </c>
      <c r="C12184">
        <v>3450536</v>
      </c>
      <c r="D12184" t="s">
        <v>40438</v>
      </c>
      <c r="E12184" t="s">
        <v>90</v>
      </c>
      <c r="F12184" t="s">
        <v>15</v>
      </c>
      <c r="G12184" t="s">
        <v>23</v>
      </c>
      <c r="H12184">
        <v>29</v>
      </c>
      <c r="I12184" t="s">
        <v>40439</v>
      </c>
      <c r="J12184" t="s">
        <v>40440</v>
      </c>
      <c r="K12184" t="s">
        <v>40441</v>
      </c>
      <c r="L12184" t="s">
        <v>77921</v>
      </c>
    </row>
    <row r="12185" spans="1:12" x14ac:dyDescent="0.15">
      <c r="A12185" t="s">
        <v>12</v>
      </c>
      <c r="B12185">
        <v>3450539</v>
      </c>
      <c r="C12185">
        <v>3450559</v>
      </c>
      <c r="D12185" t="s">
        <v>40438</v>
      </c>
      <c r="E12185" t="s">
        <v>90</v>
      </c>
      <c r="F12185" t="s">
        <v>15</v>
      </c>
      <c r="G12185" t="s">
        <v>23</v>
      </c>
      <c r="H12185">
        <v>52</v>
      </c>
      <c r="I12185" t="s">
        <v>40442</v>
      </c>
      <c r="J12185" t="s">
        <v>40443</v>
      </c>
      <c r="K12185" t="s">
        <v>40444</v>
      </c>
      <c r="L12185" t="s">
        <v>77959</v>
      </c>
    </row>
    <row r="12186" spans="1:12" x14ac:dyDescent="0.15">
      <c r="A12186" t="s">
        <v>12</v>
      </c>
      <c r="B12186">
        <v>3450575</v>
      </c>
      <c r="C12186">
        <v>3450595</v>
      </c>
      <c r="D12186" t="s">
        <v>40438</v>
      </c>
      <c r="E12186" t="s">
        <v>90</v>
      </c>
      <c r="F12186" t="s">
        <v>15</v>
      </c>
      <c r="G12186" t="s">
        <v>36</v>
      </c>
      <c r="H12186">
        <v>88</v>
      </c>
      <c r="I12186" t="s">
        <v>40445</v>
      </c>
      <c r="J12186" t="s">
        <v>40446</v>
      </c>
      <c r="K12186" t="s">
        <v>40447</v>
      </c>
      <c r="L12186" t="s">
        <v>77923</v>
      </c>
    </row>
    <row r="12187" spans="1:12" x14ac:dyDescent="0.15">
      <c r="A12187" t="s">
        <v>12</v>
      </c>
      <c r="B12187">
        <v>3450596</v>
      </c>
      <c r="C12187">
        <v>3450616</v>
      </c>
      <c r="D12187" t="s">
        <v>40438</v>
      </c>
      <c r="E12187" t="s">
        <v>90</v>
      </c>
      <c r="F12187" t="s">
        <v>15</v>
      </c>
      <c r="G12187" t="s">
        <v>16</v>
      </c>
      <c r="H12187">
        <v>109</v>
      </c>
      <c r="I12187" t="s">
        <v>40448</v>
      </c>
      <c r="J12187" t="s">
        <v>40449</v>
      </c>
      <c r="K12187" t="s">
        <v>40450</v>
      </c>
      <c r="L12187" t="s">
        <v>77947</v>
      </c>
    </row>
    <row r="12188" spans="1:12" x14ac:dyDescent="0.15">
      <c r="A12188" t="s">
        <v>12</v>
      </c>
      <c r="B12188">
        <v>3452044</v>
      </c>
      <c r="C12188">
        <v>3452064</v>
      </c>
      <c r="D12188" t="s">
        <v>40451</v>
      </c>
      <c r="E12188" t="s">
        <v>90</v>
      </c>
      <c r="F12188" t="s">
        <v>76</v>
      </c>
      <c r="G12188" t="s">
        <v>32</v>
      </c>
      <c r="H12188">
        <v>1</v>
      </c>
      <c r="I12188" t="s">
        <v>40452</v>
      </c>
      <c r="J12188" t="s">
        <v>40453</v>
      </c>
      <c r="K12188" t="s">
        <v>40454</v>
      </c>
      <c r="L12188" t="s">
        <v>77917</v>
      </c>
    </row>
    <row r="12189" spans="1:12" x14ac:dyDescent="0.15">
      <c r="A12189" t="s">
        <v>12</v>
      </c>
      <c r="B12189">
        <v>3452023</v>
      </c>
      <c r="C12189">
        <v>3452043</v>
      </c>
      <c r="D12189" t="s">
        <v>40451</v>
      </c>
      <c r="E12189" t="s">
        <v>90</v>
      </c>
      <c r="F12189" t="s">
        <v>76</v>
      </c>
      <c r="G12189" t="s">
        <v>36</v>
      </c>
      <c r="H12189">
        <v>22</v>
      </c>
      <c r="I12189" t="s">
        <v>40455</v>
      </c>
      <c r="J12189" t="s">
        <v>40456</v>
      </c>
      <c r="K12189" t="s">
        <v>40457</v>
      </c>
      <c r="L12189" t="s">
        <v>77948</v>
      </c>
    </row>
    <row r="12190" spans="1:12" x14ac:dyDescent="0.15">
      <c r="A12190" t="s">
        <v>12</v>
      </c>
      <c r="B12190">
        <v>3451999</v>
      </c>
      <c r="C12190">
        <v>3452019</v>
      </c>
      <c r="D12190" t="s">
        <v>40451</v>
      </c>
      <c r="E12190" t="s">
        <v>90</v>
      </c>
      <c r="F12190" t="s">
        <v>76</v>
      </c>
      <c r="G12190" t="s">
        <v>36</v>
      </c>
      <c r="H12190">
        <v>46</v>
      </c>
      <c r="I12190" t="s">
        <v>40458</v>
      </c>
      <c r="J12190" t="s">
        <v>40459</v>
      </c>
      <c r="K12190" t="s">
        <v>40460</v>
      </c>
      <c r="L12190" t="s">
        <v>78004</v>
      </c>
    </row>
    <row r="12191" spans="1:12" x14ac:dyDescent="0.15">
      <c r="A12191" t="s">
        <v>12</v>
      </c>
      <c r="B12191">
        <v>3451975</v>
      </c>
      <c r="C12191">
        <v>3451995</v>
      </c>
      <c r="D12191" t="s">
        <v>40451</v>
      </c>
      <c r="E12191" t="s">
        <v>90</v>
      </c>
      <c r="F12191" t="s">
        <v>76</v>
      </c>
      <c r="G12191" t="s">
        <v>36</v>
      </c>
      <c r="H12191">
        <v>70</v>
      </c>
      <c r="I12191" t="s">
        <v>40461</v>
      </c>
      <c r="J12191" t="s">
        <v>40462</v>
      </c>
      <c r="K12191" t="s">
        <v>40463</v>
      </c>
      <c r="L12191" t="s">
        <v>77919</v>
      </c>
    </row>
    <row r="12192" spans="1:12" x14ac:dyDescent="0.15">
      <c r="A12192" t="s">
        <v>12</v>
      </c>
      <c r="B12192">
        <v>3453758</v>
      </c>
      <c r="C12192">
        <v>3453778</v>
      </c>
      <c r="D12192" t="s">
        <v>40464</v>
      </c>
      <c r="E12192" t="s">
        <v>90</v>
      </c>
      <c r="F12192" t="s">
        <v>76</v>
      </c>
      <c r="G12192" t="s">
        <v>16</v>
      </c>
      <c r="H12192">
        <v>7</v>
      </c>
      <c r="I12192" t="s">
        <v>40465</v>
      </c>
      <c r="J12192" t="s">
        <v>40466</v>
      </c>
      <c r="K12192" t="s">
        <v>40467</v>
      </c>
      <c r="L12192" t="s">
        <v>77909</v>
      </c>
    </row>
    <row r="12193" spans="1:12" x14ac:dyDescent="0.15">
      <c r="A12193" t="s">
        <v>12</v>
      </c>
      <c r="B12193">
        <v>3453733</v>
      </c>
      <c r="C12193">
        <v>3453753</v>
      </c>
      <c r="D12193" t="s">
        <v>40464</v>
      </c>
      <c r="E12193" t="s">
        <v>90</v>
      </c>
      <c r="F12193" t="s">
        <v>76</v>
      </c>
      <c r="G12193" t="s">
        <v>16</v>
      </c>
      <c r="H12193">
        <v>32</v>
      </c>
      <c r="I12193" t="s">
        <v>40468</v>
      </c>
      <c r="J12193" t="s">
        <v>40469</v>
      </c>
      <c r="K12193" t="s">
        <v>40470</v>
      </c>
      <c r="L12193" t="s">
        <v>77918</v>
      </c>
    </row>
    <row r="12194" spans="1:12" x14ac:dyDescent="0.15">
      <c r="A12194" t="s">
        <v>12</v>
      </c>
      <c r="B12194">
        <v>3453712</v>
      </c>
      <c r="C12194">
        <v>3453732</v>
      </c>
      <c r="D12194" t="s">
        <v>40464</v>
      </c>
      <c r="E12194" t="s">
        <v>90</v>
      </c>
      <c r="F12194" t="s">
        <v>76</v>
      </c>
      <c r="G12194" t="s">
        <v>23</v>
      </c>
      <c r="H12194">
        <v>53</v>
      </c>
      <c r="I12194" t="s">
        <v>40471</v>
      </c>
      <c r="J12194" t="s">
        <v>40472</v>
      </c>
      <c r="K12194" t="s">
        <v>40473</v>
      </c>
      <c r="L12194" t="s">
        <v>77922</v>
      </c>
    </row>
    <row r="12195" spans="1:12" x14ac:dyDescent="0.15">
      <c r="A12195" t="s">
        <v>12</v>
      </c>
      <c r="B12195">
        <v>3453692</v>
      </c>
      <c r="C12195">
        <v>3453712</v>
      </c>
      <c r="D12195" t="s">
        <v>40464</v>
      </c>
      <c r="E12195" t="s">
        <v>90</v>
      </c>
      <c r="F12195" t="s">
        <v>76</v>
      </c>
      <c r="G12195" t="s">
        <v>32</v>
      </c>
      <c r="H12195">
        <v>73</v>
      </c>
      <c r="I12195" t="s">
        <v>40474</v>
      </c>
      <c r="J12195" t="s">
        <v>40475</v>
      </c>
      <c r="K12195" t="s">
        <v>40476</v>
      </c>
      <c r="L12195" t="s">
        <v>77926</v>
      </c>
    </row>
    <row r="12196" spans="1:12" x14ac:dyDescent="0.15">
      <c r="A12196" t="s">
        <v>12</v>
      </c>
      <c r="B12196">
        <v>3454705</v>
      </c>
      <c r="C12196">
        <v>3454725</v>
      </c>
      <c r="D12196" t="s">
        <v>40477</v>
      </c>
      <c r="E12196" t="s">
        <v>90</v>
      </c>
      <c r="F12196" t="s">
        <v>76</v>
      </c>
      <c r="G12196" t="s">
        <v>23</v>
      </c>
      <c r="H12196">
        <v>23</v>
      </c>
      <c r="I12196" t="s">
        <v>40478</v>
      </c>
      <c r="J12196" t="s">
        <v>40479</v>
      </c>
      <c r="K12196" t="s">
        <v>40480</v>
      </c>
      <c r="L12196" t="s">
        <v>77975</v>
      </c>
    </row>
    <row r="12197" spans="1:12" x14ac:dyDescent="0.15">
      <c r="A12197" t="s">
        <v>12</v>
      </c>
      <c r="B12197">
        <v>3454685</v>
      </c>
      <c r="C12197">
        <v>3454705</v>
      </c>
      <c r="D12197" t="s">
        <v>40477</v>
      </c>
      <c r="E12197" t="s">
        <v>90</v>
      </c>
      <c r="F12197" t="s">
        <v>76</v>
      </c>
      <c r="G12197" t="s">
        <v>32</v>
      </c>
      <c r="H12197">
        <v>43</v>
      </c>
      <c r="I12197" t="s">
        <v>40481</v>
      </c>
      <c r="J12197" t="s">
        <v>40482</v>
      </c>
      <c r="K12197" t="s">
        <v>40483</v>
      </c>
      <c r="L12197" t="s">
        <v>77942</v>
      </c>
    </row>
    <row r="12198" spans="1:12" x14ac:dyDescent="0.15">
      <c r="A12198" t="s">
        <v>12</v>
      </c>
      <c r="B12198">
        <v>3454636</v>
      </c>
      <c r="C12198">
        <v>3454656</v>
      </c>
      <c r="D12198" t="s">
        <v>40477</v>
      </c>
      <c r="E12198" t="s">
        <v>90</v>
      </c>
      <c r="F12198" t="s">
        <v>76</v>
      </c>
      <c r="G12198" t="s">
        <v>16</v>
      </c>
      <c r="H12198">
        <v>92</v>
      </c>
      <c r="I12198" t="s">
        <v>40484</v>
      </c>
      <c r="J12198" t="s">
        <v>40485</v>
      </c>
      <c r="K12198" t="s">
        <v>40486</v>
      </c>
      <c r="L12198" t="s">
        <v>78032</v>
      </c>
    </row>
    <row r="12199" spans="1:12" x14ac:dyDescent="0.15">
      <c r="A12199" t="s">
        <v>12</v>
      </c>
      <c r="B12199">
        <v>3454614</v>
      </c>
      <c r="C12199">
        <v>3454634</v>
      </c>
      <c r="D12199" t="s">
        <v>40477</v>
      </c>
      <c r="E12199" t="s">
        <v>90</v>
      </c>
      <c r="F12199" t="s">
        <v>76</v>
      </c>
      <c r="G12199" t="s">
        <v>36</v>
      </c>
      <c r="H12199">
        <v>114</v>
      </c>
      <c r="I12199" t="s">
        <v>40487</v>
      </c>
      <c r="J12199" t="s">
        <v>40488</v>
      </c>
      <c r="K12199" t="s">
        <v>40489</v>
      </c>
      <c r="L12199" t="s">
        <v>77965</v>
      </c>
    </row>
    <row r="12200" spans="1:12" x14ac:dyDescent="0.15">
      <c r="A12200" t="s">
        <v>12</v>
      </c>
      <c r="B12200">
        <v>3455070</v>
      </c>
      <c r="C12200">
        <v>3455090</v>
      </c>
      <c r="D12200" t="s">
        <v>40490</v>
      </c>
      <c r="E12200" t="s">
        <v>90</v>
      </c>
      <c r="F12200" t="s">
        <v>76</v>
      </c>
      <c r="G12200" t="s">
        <v>32</v>
      </c>
      <c r="H12200">
        <v>8</v>
      </c>
      <c r="I12200" t="s">
        <v>40491</v>
      </c>
      <c r="J12200" t="s">
        <v>40492</v>
      </c>
      <c r="K12200" t="s">
        <v>40493</v>
      </c>
      <c r="L12200" t="s">
        <v>77955</v>
      </c>
    </row>
    <row r="12201" spans="1:12" x14ac:dyDescent="0.15">
      <c r="A12201" t="s">
        <v>12</v>
      </c>
      <c r="B12201">
        <v>3454996</v>
      </c>
      <c r="C12201">
        <v>3455016</v>
      </c>
      <c r="D12201" t="s">
        <v>40490</v>
      </c>
      <c r="E12201" t="s">
        <v>90</v>
      </c>
      <c r="F12201" t="s">
        <v>76</v>
      </c>
      <c r="G12201" t="s">
        <v>23</v>
      </c>
      <c r="H12201">
        <v>82</v>
      </c>
      <c r="I12201" t="s">
        <v>40494</v>
      </c>
      <c r="J12201" t="s">
        <v>40495</v>
      </c>
      <c r="K12201" t="s">
        <v>40496</v>
      </c>
      <c r="L12201" t="s">
        <v>78011</v>
      </c>
    </row>
    <row r="12202" spans="1:12" x14ac:dyDescent="0.15">
      <c r="A12202" t="s">
        <v>12</v>
      </c>
      <c r="B12202">
        <v>3454975</v>
      </c>
      <c r="C12202">
        <v>3454995</v>
      </c>
      <c r="D12202" t="s">
        <v>40490</v>
      </c>
      <c r="E12202" t="s">
        <v>90</v>
      </c>
      <c r="F12202" t="s">
        <v>76</v>
      </c>
      <c r="G12202" t="s">
        <v>16</v>
      </c>
      <c r="H12202">
        <v>103</v>
      </c>
      <c r="I12202" t="s">
        <v>40497</v>
      </c>
      <c r="J12202" t="s">
        <v>40498</v>
      </c>
      <c r="K12202" t="s">
        <v>40499</v>
      </c>
      <c r="L12202" t="s">
        <v>77937</v>
      </c>
    </row>
    <row r="12203" spans="1:12" x14ac:dyDescent="0.15">
      <c r="A12203" t="s">
        <v>12</v>
      </c>
      <c r="B12203">
        <v>3454950</v>
      </c>
      <c r="C12203">
        <v>3454970</v>
      </c>
      <c r="D12203" t="s">
        <v>40490</v>
      </c>
      <c r="E12203" t="s">
        <v>90</v>
      </c>
      <c r="F12203" t="s">
        <v>76</v>
      </c>
      <c r="G12203" t="s">
        <v>23</v>
      </c>
      <c r="H12203">
        <v>128</v>
      </c>
      <c r="I12203" t="s">
        <v>40500</v>
      </c>
      <c r="J12203" t="s">
        <v>40501</v>
      </c>
      <c r="K12203" t="s">
        <v>40502</v>
      </c>
      <c r="L12203" t="s">
        <v>77934</v>
      </c>
    </row>
    <row r="12204" spans="1:12" x14ac:dyDescent="0.15">
      <c r="A12204" t="s">
        <v>12</v>
      </c>
      <c r="B12204">
        <v>3456105</v>
      </c>
      <c r="C12204">
        <v>3456125</v>
      </c>
      <c r="D12204" t="s">
        <v>40503</v>
      </c>
      <c r="E12204" t="s">
        <v>90</v>
      </c>
      <c r="F12204" t="s">
        <v>76</v>
      </c>
      <c r="G12204" t="s">
        <v>36</v>
      </c>
      <c r="H12204">
        <v>7</v>
      </c>
      <c r="I12204" t="s">
        <v>40504</v>
      </c>
      <c r="J12204" t="s">
        <v>40505</v>
      </c>
      <c r="K12204" t="s">
        <v>40506</v>
      </c>
      <c r="L12204" t="s">
        <v>77909</v>
      </c>
    </row>
    <row r="12205" spans="1:12" x14ac:dyDescent="0.15">
      <c r="A12205" t="s">
        <v>12</v>
      </c>
      <c r="B12205">
        <v>3456083</v>
      </c>
      <c r="C12205">
        <v>3456103</v>
      </c>
      <c r="D12205" t="s">
        <v>40503</v>
      </c>
      <c r="E12205" t="s">
        <v>90</v>
      </c>
      <c r="F12205" t="s">
        <v>76</v>
      </c>
      <c r="G12205" t="s">
        <v>16</v>
      </c>
      <c r="H12205">
        <v>29</v>
      </c>
      <c r="I12205" t="s">
        <v>40507</v>
      </c>
      <c r="J12205" t="s">
        <v>40508</v>
      </c>
      <c r="K12205" t="s">
        <v>40509</v>
      </c>
      <c r="L12205" t="s">
        <v>77921</v>
      </c>
    </row>
    <row r="12206" spans="1:12" x14ac:dyDescent="0.15">
      <c r="A12206" t="s">
        <v>12</v>
      </c>
      <c r="B12206">
        <v>3456062</v>
      </c>
      <c r="C12206">
        <v>3456082</v>
      </c>
      <c r="D12206" t="s">
        <v>40503</v>
      </c>
      <c r="E12206" t="s">
        <v>90</v>
      </c>
      <c r="F12206" t="s">
        <v>76</v>
      </c>
      <c r="G12206" t="s">
        <v>36</v>
      </c>
      <c r="H12206">
        <v>50</v>
      </c>
      <c r="I12206" t="s">
        <v>40510</v>
      </c>
      <c r="J12206" t="s">
        <v>40511</v>
      </c>
      <c r="K12206" t="s">
        <v>40512</v>
      </c>
      <c r="L12206" t="s">
        <v>77925</v>
      </c>
    </row>
    <row r="12207" spans="1:12" x14ac:dyDescent="0.15">
      <c r="A12207" t="s">
        <v>12</v>
      </c>
      <c r="B12207">
        <v>3456016</v>
      </c>
      <c r="C12207">
        <v>3456036</v>
      </c>
      <c r="D12207" t="s">
        <v>40503</v>
      </c>
      <c r="E12207" t="s">
        <v>90</v>
      </c>
      <c r="F12207" t="s">
        <v>76</v>
      </c>
      <c r="G12207" t="s">
        <v>16</v>
      </c>
      <c r="H12207">
        <v>96</v>
      </c>
      <c r="I12207" t="s">
        <v>40513</v>
      </c>
      <c r="J12207" t="s">
        <v>40514</v>
      </c>
      <c r="K12207" t="s">
        <v>40515</v>
      </c>
      <c r="L12207" t="s">
        <v>77912</v>
      </c>
    </row>
    <row r="12208" spans="1:12" x14ac:dyDescent="0.15">
      <c r="A12208" t="s">
        <v>12</v>
      </c>
      <c r="B12208">
        <v>3456827</v>
      </c>
      <c r="C12208">
        <v>3456847</v>
      </c>
      <c r="D12208" t="s">
        <v>40516</v>
      </c>
      <c r="E12208" t="s">
        <v>90</v>
      </c>
      <c r="F12208" t="s">
        <v>76</v>
      </c>
      <c r="G12208" t="s">
        <v>36</v>
      </c>
      <c r="H12208">
        <v>0</v>
      </c>
      <c r="I12208" t="s">
        <v>40517</v>
      </c>
      <c r="J12208" t="s">
        <v>40518</v>
      </c>
      <c r="K12208" t="s">
        <v>40519</v>
      </c>
      <c r="L12208" t="s">
        <v>77980</v>
      </c>
    </row>
    <row r="12209" spans="1:12" x14ac:dyDescent="0.15">
      <c r="A12209" t="s">
        <v>12</v>
      </c>
      <c r="B12209">
        <v>3456802</v>
      </c>
      <c r="C12209">
        <v>3456822</v>
      </c>
      <c r="D12209" t="s">
        <v>40516</v>
      </c>
      <c r="E12209" t="s">
        <v>90</v>
      </c>
      <c r="F12209" t="s">
        <v>76</v>
      </c>
      <c r="G12209" t="s">
        <v>36</v>
      </c>
      <c r="H12209">
        <v>25</v>
      </c>
      <c r="I12209" t="s">
        <v>40520</v>
      </c>
      <c r="J12209" t="s">
        <v>40521</v>
      </c>
      <c r="K12209" t="s">
        <v>40522</v>
      </c>
      <c r="L12209" t="s">
        <v>78012</v>
      </c>
    </row>
    <row r="12210" spans="1:12" x14ac:dyDescent="0.15">
      <c r="A12210" t="s">
        <v>12</v>
      </c>
      <c r="B12210">
        <v>3456781</v>
      </c>
      <c r="C12210">
        <v>3456801</v>
      </c>
      <c r="D12210" t="s">
        <v>40516</v>
      </c>
      <c r="E12210" t="s">
        <v>90</v>
      </c>
      <c r="F12210" t="s">
        <v>76</v>
      </c>
      <c r="G12210" t="s">
        <v>16</v>
      </c>
      <c r="H12210">
        <v>46</v>
      </c>
      <c r="I12210" t="s">
        <v>40523</v>
      </c>
      <c r="J12210" t="s">
        <v>40524</v>
      </c>
      <c r="K12210" t="s">
        <v>40525</v>
      </c>
      <c r="L12210" t="s">
        <v>78004</v>
      </c>
    </row>
    <row r="12211" spans="1:12" x14ac:dyDescent="0.15">
      <c r="A12211" t="s">
        <v>12</v>
      </c>
      <c r="B12211">
        <v>3456748</v>
      </c>
      <c r="C12211">
        <v>3456768</v>
      </c>
      <c r="D12211" t="s">
        <v>40516</v>
      </c>
      <c r="E12211" t="s">
        <v>90</v>
      </c>
      <c r="F12211" t="s">
        <v>76</v>
      </c>
      <c r="G12211" t="s">
        <v>16</v>
      </c>
      <c r="H12211">
        <v>79</v>
      </c>
      <c r="I12211" t="s">
        <v>40526</v>
      </c>
      <c r="J12211" t="s">
        <v>40527</v>
      </c>
      <c r="K12211" t="s">
        <v>40528</v>
      </c>
      <c r="L12211" t="s">
        <v>77993</v>
      </c>
    </row>
    <row r="12212" spans="1:12" x14ac:dyDescent="0.15">
      <c r="A12212" t="s">
        <v>12</v>
      </c>
      <c r="B12212">
        <v>3458221</v>
      </c>
      <c r="C12212">
        <v>3458241</v>
      </c>
      <c r="D12212" t="s">
        <v>40529</v>
      </c>
      <c r="E12212" t="s">
        <v>40530</v>
      </c>
      <c r="F12212" t="s">
        <v>76</v>
      </c>
      <c r="G12212" t="s">
        <v>23</v>
      </c>
      <c r="H12212">
        <v>13</v>
      </c>
      <c r="I12212" t="s">
        <v>40531</v>
      </c>
      <c r="J12212" t="s">
        <v>40532</v>
      </c>
      <c r="K12212" t="s">
        <v>40533</v>
      </c>
      <c r="L12212" t="s">
        <v>77935</v>
      </c>
    </row>
    <row r="12213" spans="1:12" x14ac:dyDescent="0.15">
      <c r="A12213" t="s">
        <v>12</v>
      </c>
      <c r="B12213">
        <v>3458179</v>
      </c>
      <c r="C12213">
        <v>3458199</v>
      </c>
      <c r="D12213" t="s">
        <v>40529</v>
      </c>
      <c r="E12213" t="s">
        <v>40530</v>
      </c>
      <c r="F12213" t="s">
        <v>76</v>
      </c>
      <c r="G12213" t="s">
        <v>23</v>
      </c>
      <c r="H12213">
        <v>55</v>
      </c>
      <c r="I12213" t="s">
        <v>40534</v>
      </c>
      <c r="J12213" t="s">
        <v>40535</v>
      </c>
      <c r="K12213" t="s">
        <v>40536</v>
      </c>
      <c r="L12213" t="s">
        <v>77992</v>
      </c>
    </row>
    <row r="12214" spans="1:12" x14ac:dyDescent="0.15">
      <c r="A12214" t="s">
        <v>12</v>
      </c>
      <c r="B12214">
        <v>3458137</v>
      </c>
      <c r="C12214">
        <v>3458157</v>
      </c>
      <c r="D12214" t="s">
        <v>40529</v>
      </c>
      <c r="E12214" t="s">
        <v>40530</v>
      </c>
      <c r="F12214" t="s">
        <v>76</v>
      </c>
      <c r="G12214" t="s">
        <v>16</v>
      </c>
      <c r="H12214">
        <v>97</v>
      </c>
      <c r="I12214" t="s">
        <v>40537</v>
      </c>
      <c r="J12214" t="s">
        <v>40538</v>
      </c>
      <c r="K12214" t="s">
        <v>40539</v>
      </c>
      <c r="L12214" t="s">
        <v>78010</v>
      </c>
    </row>
    <row r="12215" spans="1:12" x14ac:dyDescent="0.15">
      <c r="A12215" t="s">
        <v>12</v>
      </c>
      <c r="B12215">
        <v>3458092</v>
      </c>
      <c r="C12215">
        <v>3458112</v>
      </c>
      <c r="D12215" t="s">
        <v>40529</v>
      </c>
      <c r="E12215" t="s">
        <v>40530</v>
      </c>
      <c r="F12215" t="s">
        <v>76</v>
      </c>
      <c r="G12215" t="s">
        <v>16</v>
      </c>
      <c r="H12215">
        <v>142</v>
      </c>
      <c r="I12215" t="s">
        <v>40540</v>
      </c>
      <c r="J12215" t="s">
        <v>40541</v>
      </c>
      <c r="K12215" t="s">
        <v>40542</v>
      </c>
      <c r="L12215" t="s">
        <v>77990</v>
      </c>
    </row>
    <row r="12216" spans="1:12" x14ac:dyDescent="0.15">
      <c r="A12216" t="s">
        <v>12</v>
      </c>
      <c r="B12216">
        <v>3459616</v>
      </c>
      <c r="C12216">
        <v>3459636</v>
      </c>
      <c r="D12216" t="s">
        <v>40543</v>
      </c>
      <c r="E12216" t="s">
        <v>40544</v>
      </c>
      <c r="F12216" t="s">
        <v>76</v>
      </c>
      <c r="G12216" t="s">
        <v>16</v>
      </c>
      <c r="H12216">
        <v>15</v>
      </c>
      <c r="I12216" t="s">
        <v>40545</v>
      </c>
      <c r="J12216" t="s">
        <v>40546</v>
      </c>
      <c r="K12216" t="s">
        <v>40547</v>
      </c>
      <c r="L12216" t="s">
        <v>77970</v>
      </c>
    </row>
    <row r="12217" spans="1:12" x14ac:dyDescent="0.15">
      <c r="A12217" t="s">
        <v>12</v>
      </c>
      <c r="B12217">
        <v>3459591</v>
      </c>
      <c r="C12217">
        <v>3459611</v>
      </c>
      <c r="D12217" t="s">
        <v>40543</v>
      </c>
      <c r="E12217" t="s">
        <v>40544</v>
      </c>
      <c r="F12217" t="s">
        <v>76</v>
      </c>
      <c r="G12217" t="s">
        <v>16</v>
      </c>
      <c r="H12217">
        <v>40</v>
      </c>
      <c r="I12217" t="s">
        <v>40548</v>
      </c>
      <c r="J12217" t="s">
        <v>40549</v>
      </c>
      <c r="K12217" t="s">
        <v>40550</v>
      </c>
      <c r="L12217" t="s">
        <v>77952</v>
      </c>
    </row>
    <row r="12218" spans="1:12" x14ac:dyDescent="0.15">
      <c r="A12218" t="s">
        <v>12</v>
      </c>
      <c r="B12218">
        <v>3459564</v>
      </c>
      <c r="C12218">
        <v>3459584</v>
      </c>
      <c r="D12218" t="s">
        <v>40543</v>
      </c>
      <c r="E12218" t="s">
        <v>40544</v>
      </c>
      <c r="F12218" t="s">
        <v>76</v>
      </c>
      <c r="G12218" t="s">
        <v>32</v>
      </c>
      <c r="H12218">
        <v>67</v>
      </c>
      <c r="I12218" t="s">
        <v>40551</v>
      </c>
      <c r="J12218" t="s">
        <v>40552</v>
      </c>
      <c r="K12218" t="s">
        <v>40553</v>
      </c>
      <c r="L12218" t="s">
        <v>77981</v>
      </c>
    </row>
    <row r="12219" spans="1:12" x14ac:dyDescent="0.15">
      <c r="A12219" t="s">
        <v>12</v>
      </c>
      <c r="B12219">
        <v>3459542</v>
      </c>
      <c r="C12219">
        <v>3459562</v>
      </c>
      <c r="D12219" t="s">
        <v>40543</v>
      </c>
      <c r="E12219" t="s">
        <v>40544</v>
      </c>
      <c r="F12219" t="s">
        <v>76</v>
      </c>
      <c r="G12219" t="s">
        <v>23</v>
      </c>
      <c r="H12219">
        <v>89</v>
      </c>
      <c r="I12219" t="s">
        <v>40554</v>
      </c>
      <c r="J12219" t="s">
        <v>40555</v>
      </c>
      <c r="K12219" t="s">
        <v>40556</v>
      </c>
      <c r="L12219" t="s">
        <v>77964</v>
      </c>
    </row>
    <row r="12220" spans="1:12" x14ac:dyDescent="0.15">
      <c r="A12220" t="s">
        <v>12</v>
      </c>
      <c r="B12220">
        <v>3459934</v>
      </c>
      <c r="C12220">
        <v>3459954</v>
      </c>
      <c r="D12220" t="s">
        <v>40557</v>
      </c>
      <c r="E12220" t="s">
        <v>40558</v>
      </c>
      <c r="F12220" t="s">
        <v>76</v>
      </c>
      <c r="G12220" t="s">
        <v>23</v>
      </c>
      <c r="H12220">
        <v>8</v>
      </c>
      <c r="I12220" t="s">
        <v>40559</v>
      </c>
      <c r="J12220" t="s">
        <v>40560</v>
      </c>
      <c r="K12220" t="s">
        <v>40561</v>
      </c>
      <c r="L12220" t="s">
        <v>77955</v>
      </c>
    </row>
    <row r="12221" spans="1:12" x14ac:dyDescent="0.15">
      <c r="A12221" t="s">
        <v>12</v>
      </c>
      <c r="B12221">
        <v>3459910</v>
      </c>
      <c r="C12221">
        <v>3459930</v>
      </c>
      <c r="D12221" t="s">
        <v>40557</v>
      </c>
      <c r="E12221" t="s">
        <v>40558</v>
      </c>
      <c r="F12221" t="s">
        <v>76</v>
      </c>
      <c r="G12221" t="s">
        <v>32</v>
      </c>
      <c r="H12221">
        <v>32</v>
      </c>
      <c r="I12221" t="s">
        <v>40562</v>
      </c>
      <c r="J12221" t="s">
        <v>40563</v>
      </c>
      <c r="K12221" t="s">
        <v>40564</v>
      </c>
      <c r="L12221" t="s">
        <v>77918</v>
      </c>
    </row>
    <row r="12222" spans="1:12" x14ac:dyDescent="0.15">
      <c r="A12222" t="s">
        <v>12</v>
      </c>
      <c r="B12222">
        <v>3459884</v>
      </c>
      <c r="C12222">
        <v>3459904</v>
      </c>
      <c r="D12222" t="s">
        <v>40557</v>
      </c>
      <c r="E12222" t="s">
        <v>40558</v>
      </c>
      <c r="F12222" t="s">
        <v>76</v>
      </c>
      <c r="G12222" t="s">
        <v>32</v>
      </c>
      <c r="H12222">
        <v>58</v>
      </c>
      <c r="I12222" t="s">
        <v>40565</v>
      </c>
      <c r="J12222" t="s">
        <v>40566</v>
      </c>
      <c r="K12222" t="s">
        <v>40567</v>
      </c>
      <c r="L12222" t="s">
        <v>77911</v>
      </c>
    </row>
    <row r="12223" spans="1:12" x14ac:dyDescent="0.15">
      <c r="A12223" t="s">
        <v>12</v>
      </c>
      <c r="B12223">
        <v>3459863</v>
      </c>
      <c r="C12223">
        <v>3459883</v>
      </c>
      <c r="D12223" t="s">
        <v>40557</v>
      </c>
      <c r="E12223" t="s">
        <v>40558</v>
      </c>
      <c r="F12223" t="s">
        <v>76</v>
      </c>
      <c r="G12223" t="s">
        <v>16</v>
      </c>
      <c r="H12223">
        <v>79</v>
      </c>
      <c r="I12223" t="s">
        <v>40568</v>
      </c>
      <c r="J12223" t="s">
        <v>40569</v>
      </c>
      <c r="K12223" t="s">
        <v>40570</v>
      </c>
      <c r="L12223" t="s">
        <v>77993</v>
      </c>
    </row>
    <row r="12224" spans="1:12" x14ac:dyDescent="0.15">
      <c r="A12224" t="s">
        <v>12</v>
      </c>
      <c r="B12224">
        <v>3460768</v>
      </c>
      <c r="C12224">
        <v>3460788</v>
      </c>
      <c r="D12224" t="s">
        <v>40571</v>
      </c>
      <c r="E12224" t="s">
        <v>90</v>
      </c>
      <c r="F12224" t="s">
        <v>76</v>
      </c>
      <c r="G12224" t="s">
        <v>16</v>
      </c>
      <c r="H12224">
        <v>11</v>
      </c>
      <c r="I12224" t="s">
        <v>40572</v>
      </c>
      <c r="J12224" t="s">
        <v>40573</v>
      </c>
      <c r="K12224" t="s">
        <v>40574</v>
      </c>
      <c r="L12224" t="s">
        <v>77974</v>
      </c>
    </row>
    <row r="12225" spans="1:12" x14ac:dyDescent="0.15">
      <c r="A12225" t="s">
        <v>12</v>
      </c>
      <c r="B12225">
        <v>3460739</v>
      </c>
      <c r="C12225">
        <v>3460759</v>
      </c>
      <c r="D12225" t="s">
        <v>40571</v>
      </c>
      <c r="E12225" t="s">
        <v>90</v>
      </c>
      <c r="F12225" t="s">
        <v>76</v>
      </c>
      <c r="G12225" t="s">
        <v>16</v>
      </c>
      <c r="H12225">
        <v>40</v>
      </c>
      <c r="I12225" t="s">
        <v>40575</v>
      </c>
      <c r="J12225" t="s">
        <v>40576</v>
      </c>
      <c r="K12225" t="s">
        <v>40577</v>
      </c>
      <c r="L12225" t="s">
        <v>77952</v>
      </c>
    </row>
    <row r="12226" spans="1:12" x14ac:dyDescent="0.15">
      <c r="A12226" t="s">
        <v>12</v>
      </c>
      <c r="B12226">
        <v>3460693</v>
      </c>
      <c r="C12226">
        <v>3460713</v>
      </c>
      <c r="D12226" t="s">
        <v>40571</v>
      </c>
      <c r="E12226" t="s">
        <v>90</v>
      </c>
      <c r="F12226" t="s">
        <v>76</v>
      </c>
      <c r="G12226" t="s">
        <v>32</v>
      </c>
      <c r="H12226">
        <v>86</v>
      </c>
      <c r="I12226" t="s">
        <v>40578</v>
      </c>
      <c r="J12226" t="s">
        <v>40579</v>
      </c>
      <c r="K12226" t="s">
        <v>40580</v>
      </c>
      <c r="L12226" t="s">
        <v>77929</v>
      </c>
    </row>
    <row r="12227" spans="1:12" x14ac:dyDescent="0.15">
      <c r="A12227" t="s">
        <v>12</v>
      </c>
      <c r="B12227">
        <v>3460651</v>
      </c>
      <c r="C12227">
        <v>3460671</v>
      </c>
      <c r="D12227" t="s">
        <v>40571</v>
      </c>
      <c r="E12227" t="s">
        <v>90</v>
      </c>
      <c r="F12227" t="s">
        <v>76</v>
      </c>
      <c r="G12227" t="s">
        <v>23</v>
      </c>
      <c r="H12227">
        <v>128</v>
      </c>
      <c r="I12227" t="s">
        <v>40581</v>
      </c>
      <c r="J12227" t="s">
        <v>40582</v>
      </c>
      <c r="K12227" t="s">
        <v>40583</v>
      </c>
      <c r="L12227" t="s">
        <v>77934</v>
      </c>
    </row>
    <row r="12228" spans="1:12" x14ac:dyDescent="0.15">
      <c r="A12228" t="s">
        <v>12</v>
      </c>
      <c r="B12228">
        <v>3461028</v>
      </c>
      <c r="C12228">
        <v>3461048</v>
      </c>
      <c r="D12228" t="s">
        <v>40584</v>
      </c>
      <c r="E12228" t="s">
        <v>40585</v>
      </c>
      <c r="F12228" t="s">
        <v>15</v>
      </c>
      <c r="G12228" t="s">
        <v>32</v>
      </c>
      <c r="H12228">
        <v>1</v>
      </c>
      <c r="I12228" t="s">
        <v>40586</v>
      </c>
      <c r="J12228" t="s">
        <v>40587</v>
      </c>
      <c r="K12228" t="s">
        <v>40588</v>
      </c>
      <c r="L12228" t="s">
        <v>77917</v>
      </c>
    </row>
    <row r="12229" spans="1:12" x14ac:dyDescent="0.15">
      <c r="A12229" t="s">
        <v>12</v>
      </c>
      <c r="B12229">
        <v>3461079</v>
      </c>
      <c r="C12229">
        <v>3461099</v>
      </c>
      <c r="D12229" t="s">
        <v>40584</v>
      </c>
      <c r="E12229" t="s">
        <v>40585</v>
      </c>
      <c r="F12229" t="s">
        <v>15</v>
      </c>
      <c r="G12229" t="s">
        <v>16</v>
      </c>
      <c r="H12229">
        <v>52</v>
      </c>
      <c r="I12229" t="s">
        <v>40589</v>
      </c>
      <c r="J12229" t="s">
        <v>40590</v>
      </c>
      <c r="K12229" t="s">
        <v>40591</v>
      </c>
      <c r="L12229" t="s">
        <v>77959</v>
      </c>
    </row>
    <row r="12230" spans="1:12" x14ac:dyDescent="0.15">
      <c r="A12230" t="s">
        <v>12</v>
      </c>
      <c r="B12230">
        <v>3461128</v>
      </c>
      <c r="C12230">
        <v>3461148</v>
      </c>
      <c r="D12230" t="s">
        <v>40584</v>
      </c>
      <c r="E12230" t="s">
        <v>40585</v>
      </c>
      <c r="F12230" t="s">
        <v>15</v>
      </c>
      <c r="G12230" t="s">
        <v>23</v>
      </c>
      <c r="H12230">
        <v>101</v>
      </c>
      <c r="I12230" t="s">
        <v>40592</v>
      </c>
      <c r="J12230" t="s">
        <v>40593</v>
      </c>
      <c r="K12230" t="s">
        <v>40594</v>
      </c>
      <c r="L12230" t="s">
        <v>77997</v>
      </c>
    </row>
    <row r="12231" spans="1:12" x14ac:dyDescent="0.15">
      <c r="A12231" t="s">
        <v>12</v>
      </c>
      <c r="B12231">
        <v>3461156</v>
      </c>
      <c r="C12231">
        <v>3461176</v>
      </c>
      <c r="D12231" t="s">
        <v>40584</v>
      </c>
      <c r="E12231" t="s">
        <v>40585</v>
      </c>
      <c r="F12231" t="s">
        <v>15</v>
      </c>
      <c r="G12231" t="s">
        <v>36</v>
      </c>
      <c r="H12231">
        <v>129</v>
      </c>
      <c r="I12231" t="s">
        <v>40595</v>
      </c>
      <c r="J12231" t="s">
        <v>40596</v>
      </c>
      <c r="K12231" t="s">
        <v>40597</v>
      </c>
      <c r="L12231" t="s">
        <v>77988</v>
      </c>
    </row>
    <row r="12232" spans="1:12" x14ac:dyDescent="0.15">
      <c r="A12232" t="s">
        <v>12</v>
      </c>
      <c r="B12232">
        <v>3462644</v>
      </c>
      <c r="C12232">
        <v>3462664</v>
      </c>
      <c r="D12232" t="s">
        <v>40598</v>
      </c>
      <c r="E12232" t="s">
        <v>90</v>
      </c>
      <c r="F12232" t="s">
        <v>76</v>
      </c>
      <c r="G12232" t="s">
        <v>16</v>
      </c>
      <c r="H12232">
        <v>7</v>
      </c>
      <c r="I12232" t="s">
        <v>40599</v>
      </c>
      <c r="J12232" t="s">
        <v>40600</v>
      </c>
      <c r="K12232" t="s">
        <v>40601</v>
      </c>
      <c r="L12232" t="s">
        <v>77909</v>
      </c>
    </row>
    <row r="12233" spans="1:12" x14ac:dyDescent="0.15">
      <c r="A12233" t="s">
        <v>12</v>
      </c>
      <c r="B12233">
        <v>3462620</v>
      </c>
      <c r="C12233">
        <v>3462640</v>
      </c>
      <c r="D12233" t="s">
        <v>40598</v>
      </c>
      <c r="E12233" t="s">
        <v>90</v>
      </c>
      <c r="F12233" t="s">
        <v>76</v>
      </c>
      <c r="G12233" t="s">
        <v>32</v>
      </c>
      <c r="H12233">
        <v>31</v>
      </c>
      <c r="I12233" t="s">
        <v>40602</v>
      </c>
      <c r="J12233" t="s">
        <v>40603</v>
      </c>
      <c r="K12233" t="s">
        <v>40604</v>
      </c>
      <c r="L12233" t="s">
        <v>77910</v>
      </c>
    </row>
    <row r="12234" spans="1:12" x14ac:dyDescent="0.15">
      <c r="A12234" t="s">
        <v>12</v>
      </c>
      <c r="B12234">
        <v>3462587</v>
      </c>
      <c r="C12234">
        <v>3462607</v>
      </c>
      <c r="D12234" t="s">
        <v>40598</v>
      </c>
      <c r="E12234" t="s">
        <v>90</v>
      </c>
      <c r="F12234" t="s">
        <v>76</v>
      </c>
      <c r="G12234" t="s">
        <v>23</v>
      </c>
      <c r="H12234">
        <v>64</v>
      </c>
      <c r="I12234" t="s">
        <v>40605</v>
      </c>
      <c r="J12234" t="s">
        <v>40606</v>
      </c>
      <c r="K12234" t="s">
        <v>40607</v>
      </c>
      <c r="L12234" t="s">
        <v>77989</v>
      </c>
    </row>
    <row r="12235" spans="1:12" x14ac:dyDescent="0.15">
      <c r="A12235" t="s">
        <v>12</v>
      </c>
      <c r="B12235">
        <v>3462559</v>
      </c>
      <c r="C12235">
        <v>3462579</v>
      </c>
      <c r="D12235" t="s">
        <v>40598</v>
      </c>
      <c r="E12235" t="s">
        <v>90</v>
      </c>
      <c r="F12235" t="s">
        <v>76</v>
      </c>
      <c r="G12235" t="s">
        <v>32</v>
      </c>
      <c r="H12235">
        <v>92</v>
      </c>
      <c r="I12235" t="s">
        <v>40608</v>
      </c>
      <c r="J12235" t="s">
        <v>40609</v>
      </c>
      <c r="K12235" t="s">
        <v>40610</v>
      </c>
      <c r="L12235" t="s">
        <v>78032</v>
      </c>
    </row>
    <row r="12236" spans="1:12" x14ac:dyDescent="0.15">
      <c r="A12236" t="s">
        <v>12</v>
      </c>
      <c r="B12236">
        <v>3463374</v>
      </c>
      <c r="C12236">
        <v>3463394</v>
      </c>
      <c r="D12236" t="s">
        <v>40611</v>
      </c>
      <c r="E12236" t="s">
        <v>90</v>
      </c>
      <c r="F12236" t="s">
        <v>76</v>
      </c>
      <c r="G12236" t="s">
        <v>32</v>
      </c>
      <c r="H12236">
        <v>7</v>
      </c>
      <c r="I12236" t="s">
        <v>40612</v>
      </c>
      <c r="J12236" t="s">
        <v>40613</v>
      </c>
      <c r="K12236" t="s">
        <v>40614</v>
      </c>
      <c r="L12236" t="s">
        <v>77909</v>
      </c>
    </row>
    <row r="12237" spans="1:12" x14ac:dyDescent="0.15">
      <c r="A12237" t="s">
        <v>12</v>
      </c>
      <c r="B12237">
        <v>3463350</v>
      </c>
      <c r="C12237">
        <v>3463370</v>
      </c>
      <c r="D12237" t="s">
        <v>40611</v>
      </c>
      <c r="E12237" t="s">
        <v>90</v>
      </c>
      <c r="F12237" t="s">
        <v>76</v>
      </c>
      <c r="G12237" t="s">
        <v>16</v>
      </c>
      <c r="H12237">
        <v>31</v>
      </c>
      <c r="I12237" t="s">
        <v>40615</v>
      </c>
      <c r="J12237" t="s">
        <v>40616</v>
      </c>
      <c r="K12237" t="s">
        <v>40617</v>
      </c>
      <c r="L12237" t="s">
        <v>77910</v>
      </c>
    </row>
    <row r="12238" spans="1:12" x14ac:dyDescent="0.15">
      <c r="A12238" t="s">
        <v>12</v>
      </c>
      <c r="B12238">
        <v>3463329</v>
      </c>
      <c r="C12238">
        <v>3463349</v>
      </c>
      <c r="D12238" t="s">
        <v>40611</v>
      </c>
      <c r="E12238" t="s">
        <v>90</v>
      </c>
      <c r="F12238" t="s">
        <v>76</v>
      </c>
      <c r="G12238" t="s">
        <v>23</v>
      </c>
      <c r="H12238">
        <v>52</v>
      </c>
      <c r="I12238" t="s">
        <v>40618</v>
      </c>
      <c r="J12238" t="s">
        <v>40619</v>
      </c>
      <c r="K12238" t="s">
        <v>40620</v>
      </c>
      <c r="L12238" t="s">
        <v>77959</v>
      </c>
    </row>
    <row r="12239" spans="1:12" x14ac:dyDescent="0.15">
      <c r="A12239" t="s">
        <v>12</v>
      </c>
      <c r="B12239">
        <v>3463302</v>
      </c>
      <c r="C12239">
        <v>3463322</v>
      </c>
      <c r="D12239" t="s">
        <v>40611</v>
      </c>
      <c r="E12239" t="s">
        <v>90</v>
      </c>
      <c r="F12239" t="s">
        <v>76</v>
      </c>
      <c r="G12239" t="s">
        <v>32</v>
      </c>
      <c r="H12239">
        <v>79</v>
      </c>
      <c r="I12239" t="s">
        <v>40621</v>
      </c>
      <c r="J12239" t="s">
        <v>40622</v>
      </c>
      <c r="K12239" t="s">
        <v>40623</v>
      </c>
      <c r="L12239" t="s">
        <v>77993</v>
      </c>
    </row>
    <row r="12240" spans="1:12" x14ac:dyDescent="0.15">
      <c r="A12240" t="s">
        <v>12</v>
      </c>
      <c r="B12240">
        <v>3463662</v>
      </c>
      <c r="C12240">
        <v>3463682</v>
      </c>
      <c r="D12240" t="s">
        <v>40624</v>
      </c>
      <c r="E12240" t="s">
        <v>90</v>
      </c>
      <c r="F12240" t="s">
        <v>15</v>
      </c>
      <c r="G12240" t="s">
        <v>32</v>
      </c>
      <c r="H12240">
        <v>1</v>
      </c>
      <c r="I12240" t="s">
        <v>40625</v>
      </c>
      <c r="J12240" t="s">
        <v>40626</v>
      </c>
      <c r="K12240" t="s">
        <v>40627</v>
      </c>
      <c r="L12240" t="s">
        <v>77917</v>
      </c>
    </row>
    <row r="12241" spans="1:12" x14ac:dyDescent="0.15">
      <c r="A12241" t="s">
        <v>12</v>
      </c>
      <c r="B12241">
        <v>3463690</v>
      </c>
      <c r="C12241">
        <v>3463710</v>
      </c>
      <c r="D12241" t="s">
        <v>40624</v>
      </c>
      <c r="E12241" t="s">
        <v>90</v>
      </c>
      <c r="F12241" t="s">
        <v>15</v>
      </c>
      <c r="G12241" t="s">
        <v>32</v>
      </c>
      <c r="H12241">
        <v>29</v>
      </c>
      <c r="I12241" t="s">
        <v>40628</v>
      </c>
      <c r="J12241" t="s">
        <v>40629</v>
      </c>
      <c r="K12241" t="s">
        <v>40630</v>
      </c>
      <c r="L12241" t="s">
        <v>77921</v>
      </c>
    </row>
    <row r="12242" spans="1:12" x14ac:dyDescent="0.15">
      <c r="A12242" t="s">
        <v>12</v>
      </c>
      <c r="B12242">
        <v>3463716</v>
      </c>
      <c r="C12242">
        <v>3463736</v>
      </c>
      <c r="D12242" t="s">
        <v>40624</v>
      </c>
      <c r="E12242" t="s">
        <v>90</v>
      </c>
      <c r="F12242" t="s">
        <v>15</v>
      </c>
      <c r="G12242" t="s">
        <v>16</v>
      </c>
      <c r="H12242">
        <v>55</v>
      </c>
      <c r="I12242" t="s">
        <v>40631</v>
      </c>
      <c r="J12242" t="s">
        <v>40632</v>
      </c>
      <c r="K12242" t="s">
        <v>40633</v>
      </c>
      <c r="L12242" t="s">
        <v>77992</v>
      </c>
    </row>
    <row r="12243" spans="1:12" x14ac:dyDescent="0.15">
      <c r="A12243" t="s">
        <v>12</v>
      </c>
      <c r="B12243">
        <v>3463737</v>
      </c>
      <c r="C12243">
        <v>3463757</v>
      </c>
      <c r="D12243" t="s">
        <v>40624</v>
      </c>
      <c r="E12243" t="s">
        <v>90</v>
      </c>
      <c r="F12243" t="s">
        <v>15</v>
      </c>
      <c r="G12243" t="s">
        <v>16</v>
      </c>
      <c r="H12243">
        <v>76</v>
      </c>
      <c r="I12243" t="s">
        <v>40634</v>
      </c>
      <c r="J12243" t="s">
        <v>40635</v>
      </c>
      <c r="K12243" t="s">
        <v>40636</v>
      </c>
      <c r="L12243" t="s">
        <v>77985</v>
      </c>
    </row>
    <row r="12244" spans="1:12" x14ac:dyDescent="0.15">
      <c r="A12244" t="s">
        <v>12</v>
      </c>
      <c r="B12244">
        <v>3465252</v>
      </c>
      <c r="C12244">
        <v>3465272</v>
      </c>
      <c r="D12244" t="s">
        <v>40637</v>
      </c>
      <c r="E12244" t="s">
        <v>90</v>
      </c>
      <c r="F12244" t="s">
        <v>76</v>
      </c>
      <c r="G12244" t="s">
        <v>32</v>
      </c>
      <c r="H12244">
        <v>1</v>
      </c>
      <c r="I12244" t="s">
        <v>40638</v>
      </c>
      <c r="J12244" t="s">
        <v>40639</v>
      </c>
      <c r="K12244" t="s">
        <v>40640</v>
      </c>
      <c r="L12244" t="s">
        <v>77917</v>
      </c>
    </row>
    <row r="12245" spans="1:12" x14ac:dyDescent="0.15">
      <c r="A12245" t="s">
        <v>12</v>
      </c>
      <c r="B12245">
        <v>3465231</v>
      </c>
      <c r="C12245">
        <v>3465251</v>
      </c>
      <c r="D12245" t="s">
        <v>40637</v>
      </c>
      <c r="E12245" t="s">
        <v>90</v>
      </c>
      <c r="F12245" t="s">
        <v>76</v>
      </c>
      <c r="G12245" t="s">
        <v>36</v>
      </c>
      <c r="H12245">
        <v>22</v>
      </c>
      <c r="I12245" t="s">
        <v>40641</v>
      </c>
      <c r="J12245" t="s">
        <v>40642</v>
      </c>
      <c r="K12245" t="s">
        <v>40643</v>
      </c>
      <c r="L12245" t="s">
        <v>77948</v>
      </c>
    </row>
    <row r="12246" spans="1:12" x14ac:dyDescent="0.15">
      <c r="A12246" t="s">
        <v>12</v>
      </c>
      <c r="B12246">
        <v>3465210</v>
      </c>
      <c r="C12246">
        <v>3465230</v>
      </c>
      <c r="D12246" t="s">
        <v>40637</v>
      </c>
      <c r="E12246" t="s">
        <v>90</v>
      </c>
      <c r="F12246" t="s">
        <v>76</v>
      </c>
      <c r="G12246" t="s">
        <v>16</v>
      </c>
      <c r="H12246">
        <v>43</v>
      </c>
      <c r="I12246" t="s">
        <v>40644</v>
      </c>
      <c r="J12246" t="s">
        <v>40645</v>
      </c>
      <c r="K12246" t="s">
        <v>40646</v>
      </c>
      <c r="L12246" t="s">
        <v>77942</v>
      </c>
    </row>
    <row r="12247" spans="1:12" x14ac:dyDescent="0.15">
      <c r="A12247" t="s">
        <v>12</v>
      </c>
      <c r="B12247">
        <v>3465183</v>
      </c>
      <c r="C12247">
        <v>3465203</v>
      </c>
      <c r="D12247" t="s">
        <v>40637</v>
      </c>
      <c r="E12247" t="s">
        <v>90</v>
      </c>
      <c r="F12247" t="s">
        <v>76</v>
      </c>
      <c r="G12247" t="s">
        <v>36</v>
      </c>
      <c r="H12247">
        <v>70</v>
      </c>
      <c r="I12247" t="s">
        <v>40647</v>
      </c>
      <c r="J12247" t="s">
        <v>40648</v>
      </c>
      <c r="K12247" t="s">
        <v>40649</v>
      </c>
      <c r="L12247" t="s">
        <v>77919</v>
      </c>
    </row>
    <row r="12248" spans="1:12" x14ac:dyDescent="0.15">
      <c r="A12248" t="s">
        <v>12</v>
      </c>
      <c r="B12248">
        <v>3465521</v>
      </c>
      <c r="C12248">
        <v>3465541</v>
      </c>
      <c r="D12248" t="s">
        <v>40650</v>
      </c>
      <c r="E12248" t="s">
        <v>90</v>
      </c>
      <c r="F12248" t="s">
        <v>76</v>
      </c>
      <c r="G12248" t="s">
        <v>16</v>
      </c>
      <c r="H12248">
        <v>7</v>
      </c>
      <c r="I12248" t="s">
        <v>40651</v>
      </c>
      <c r="J12248" t="s">
        <v>40652</v>
      </c>
      <c r="K12248" t="s">
        <v>40653</v>
      </c>
      <c r="L12248" t="s">
        <v>77909</v>
      </c>
    </row>
    <row r="12249" spans="1:12" x14ac:dyDescent="0.15">
      <c r="A12249" t="s">
        <v>12</v>
      </c>
      <c r="B12249">
        <v>3465488</v>
      </c>
      <c r="C12249">
        <v>3465508</v>
      </c>
      <c r="D12249" t="s">
        <v>40650</v>
      </c>
      <c r="E12249" t="s">
        <v>90</v>
      </c>
      <c r="F12249" t="s">
        <v>76</v>
      </c>
      <c r="G12249" t="s">
        <v>36</v>
      </c>
      <c r="H12249">
        <v>40</v>
      </c>
      <c r="I12249" t="s">
        <v>40654</v>
      </c>
      <c r="J12249" t="s">
        <v>40655</v>
      </c>
      <c r="K12249" t="s">
        <v>40656</v>
      </c>
      <c r="L12249" t="s">
        <v>77952</v>
      </c>
    </row>
    <row r="12250" spans="1:12" x14ac:dyDescent="0.15">
      <c r="A12250" t="s">
        <v>12</v>
      </c>
      <c r="B12250">
        <v>3465468</v>
      </c>
      <c r="C12250">
        <v>3465488</v>
      </c>
      <c r="D12250" t="s">
        <v>40650</v>
      </c>
      <c r="E12250" t="s">
        <v>90</v>
      </c>
      <c r="F12250" t="s">
        <v>76</v>
      </c>
      <c r="G12250" t="s">
        <v>16</v>
      </c>
      <c r="H12250">
        <v>60</v>
      </c>
      <c r="I12250" t="s">
        <v>40657</v>
      </c>
      <c r="J12250" t="s">
        <v>40658</v>
      </c>
      <c r="K12250" t="s">
        <v>40659</v>
      </c>
      <c r="L12250" t="s">
        <v>78006</v>
      </c>
    </row>
    <row r="12251" spans="1:12" x14ac:dyDescent="0.15">
      <c r="A12251" t="s">
        <v>12</v>
      </c>
      <c r="B12251">
        <v>3465436</v>
      </c>
      <c r="C12251">
        <v>3465456</v>
      </c>
      <c r="D12251" t="s">
        <v>40650</v>
      </c>
      <c r="E12251" t="s">
        <v>90</v>
      </c>
      <c r="F12251" t="s">
        <v>76</v>
      </c>
      <c r="G12251" t="s">
        <v>32</v>
      </c>
      <c r="H12251">
        <v>92</v>
      </c>
      <c r="I12251" t="s">
        <v>40660</v>
      </c>
      <c r="J12251" t="s">
        <v>40661</v>
      </c>
      <c r="K12251" t="s">
        <v>40662</v>
      </c>
      <c r="L12251" t="s">
        <v>78032</v>
      </c>
    </row>
    <row r="12252" spans="1:12" x14ac:dyDescent="0.15">
      <c r="A12252" t="s">
        <v>12</v>
      </c>
      <c r="B12252">
        <v>3466495</v>
      </c>
      <c r="C12252">
        <v>3466515</v>
      </c>
      <c r="D12252" t="s">
        <v>40663</v>
      </c>
      <c r="E12252" t="s">
        <v>40664</v>
      </c>
      <c r="F12252" t="s">
        <v>76</v>
      </c>
      <c r="G12252" t="s">
        <v>32</v>
      </c>
      <c r="H12252">
        <v>1</v>
      </c>
      <c r="I12252" t="s">
        <v>40665</v>
      </c>
      <c r="J12252" t="s">
        <v>40666</v>
      </c>
      <c r="K12252" t="s">
        <v>40667</v>
      </c>
      <c r="L12252" t="s">
        <v>77917</v>
      </c>
    </row>
    <row r="12253" spans="1:12" x14ac:dyDescent="0.15">
      <c r="A12253" t="s">
        <v>12</v>
      </c>
      <c r="B12253">
        <v>3466462</v>
      </c>
      <c r="C12253">
        <v>3466482</v>
      </c>
      <c r="D12253" t="s">
        <v>40663</v>
      </c>
      <c r="E12253" t="s">
        <v>40664</v>
      </c>
      <c r="F12253" t="s">
        <v>76</v>
      </c>
      <c r="G12253" t="s">
        <v>16</v>
      </c>
      <c r="H12253">
        <v>34</v>
      </c>
      <c r="I12253" t="s">
        <v>40668</v>
      </c>
      <c r="J12253" t="s">
        <v>40669</v>
      </c>
      <c r="K12253" t="s">
        <v>40670</v>
      </c>
      <c r="L12253" t="s">
        <v>77999</v>
      </c>
    </row>
    <row r="12254" spans="1:12" x14ac:dyDescent="0.15">
      <c r="A12254" t="s">
        <v>12</v>
      </c>
      <c r="B12254">
        <v>3466384</v>
      </c>
      <c r="C12254">
        <v>3466404</v>
      </c>
      <c r="D12254" t="s">
        <v>40663</v>
      </c>
      <c r="E12254" t="s">
        <v>40664</v>
      </c>
      <c r="F12254" t="s">
        <v>76</v>
      </c>
      <c r="G12254" t="s">
        <v>16</v>
      </c>
      <c r="H12254">
        <v>112</v>
      </c>
      <c r="I12254" t="s">
        <v>40671</v>
      </c>
      <c r="J12254" t="s">
        <v>40672</v>
      </c>
      <c r="K12254" t="s">
        <v>40673</v>
      </c>
      <c r="L12254" t="s">
        <v>77950</v>
      </c>
    </row>
    <row r="12255" spans="1:12" x14ac:dyDescent="0.15">
      <c r="A12255" t="s">
        <v>12</v>
      </c>
      <c r="B12255">
        <v>3466363</v>
      </c>
      <c r="C12255">
        <v>3466383</v>
      </c>
      <c r="D12255" t="s">
        <v>40663</v>
      </c>
      <c r="E12255" t="s">
        <v>40664</v>
      </c>
      <c r="F12255" t="s">
        <v>76</v>
      </c>
      <c r="G12255" t="s">
        <v>36</v>
      </c>
      <c r="H12255">
        <v>133</v>
      </c>
      <c r="I12255" t="s">
        <v>40674</v>
      </c>
      <c r="J12255" t="s">
        <v>40675</v>
      </c>
      <c r="K12255" t="s">
        <v>40676</v>
      </c>
      <c r="L12255" t="s">
        <v>77995</v>
      </c>
    </row>
    <row r="12256" spans="1:12" x14ac:dyDescent="0.15">
      <c r="A12256" t="s">
        <v>12</v>
      </c>
      <c r="B12256">
        <v>3466792</v>
      </c>
      <c r="C12256">
        <v>3466812</v>
      </c>
      <c r="D12256" t="s">
        <v>40677</v>
      </c>
      <c r="E12256" t="s">
        <v>90</v>
      </c>
      <c r="F12256" t="s">
        <v>15</v>
      </c>
      <c r="G12256" t="s">
        <v>23</v>
      </c>
      <c r="H12256">
        <v>23</v>
      </c>
      <c r="I12256" t="s">
        <v>40678</v>
      </c>
      <c r="J12256" t="s">
        <v>40679</v>
      </c>
      <c r="K12256" t="s">
        <v>40680</v>
      </c>
      <c r="L12256" t="s">
        <v>77975</v>
      </c>
    </row>
    <row r="12257" spans="1:12" x14ac:dyDescent="0.15">
      <c r="A12257" t="s">
        <v>12</v>
      </c>
      <c r="B12257">
        <v>3466815</v>
      </c>
      <c r="C12257">
        <v>3466835</v>
      </c>
      <c r="D12257" t="s">
        <v>40677</v>
      </c>
      <c r="E12257" t="s">
        <v>90</v>
      </c>
      <c r="F12257" t="s">
        <v>15</v>
      </c>
      <c r="G12257" t="s">
        <v>36</v>
      </c>
      <c r="H12257">
        <v>46</v>
      </c>
      <c r="I12257" t="s">
        <v>40681</v>
      </c>
      <c r="J12257" t="s">
        <v>40682</v>
      </c>
      <c r="K12257" t="s">
        <v>40683</v>
      </c>
      <c r="L12257" t="s">
        <v>78004</v>
      </c>
    </row>
    <row r="12258" spans="1:12" x14ac:dyDescent="0.15">
      <c r="A12258" t="s">
        <v>12</v>
      </c>
      <c r="B12258">
        <v>3466836</v>
      </c>
      <c r="C12258">
        <v>3466856</v>
      </c>
      <c r="D12258" t="s">
        <v>40677</v>
      </c>
      <c r="E12258" t="s">
        <v>90</v>
      </c>
      <c r="F12258" t="s">
        <v>15</v>
      </c>
      <c r="G12258" t="s">
        <v>16</v>
      </c>
      <c r="H12258">
        <v>67</v>
      </c>
      <c r="I12258" t="s">
        <v>40684</v>
      </c>
      <c r="J12258" t="s">
        <v>40685</v>
      </c>
      <c r="K12258" t="s">
        <v>40686</v>
      </c>
      <c r="L12258" t="s">
        <v>77981</v>
      </c>
    </row>
    <row r="12259" spans="1:12" x14ac:dyDescent="0.15">
      <c r="A12259" t="s">
        <v>12</v>
      </c>
      <c r="B12259">
        <v>3466860</v>
      </c>
      <c r="C12259">
        <v>3466880</v>
      </c>
      <c r="D12259" t="s">
        <v>40677</v>
      </c>
      <c r="E12259" t="s">
        <v>90</v>
      </c>
      <c r="F12259" t="s">
        <v>15</v>
      </c>
      <c r="G12259" t="s">
        <v>16</v>
      </c>
      <c r="H12259">
        <v>91</v>
      </c>
      <c r="I12259" t="s">
        <v>40687</v>
      </c>
      <c r="J12259" t="s">
        <v>40688</v>
      </c>
      <c r="K12259" t="s">
        <v>40689</v>
      </c>
      <c r="L12259" t="s">
        <v>77907</v>
      </c>
    </row>
    <row r="12260" spans="1:12" x14ac:dyDescent="0.15">
      <c r="A12260" t="s">
        <v>12</v>
      </c>
      <c r="B12260">
        <v>3467283</v>
      </c>
      <c r="C12260">
        <v>3467303</v>
      </c>
      <c r="D12260" t="s">
        <v>40690</v>
      </c>
      <c r="E12260" t="s">
        <v>90</v>
      </c>
      <c r="F12260" t="s">
        <v>15</v>
      </c>
      <c r="G12260" t="s">
        <v>36</v>
      </c>
      <c r="H12260">
        <v>8</v>
      </c>
      <c r="I12260" t="s">
        <v>40691</v>
      </c>
      <c r="J12260" t="s">
        <v>40692</v>
      </c>
      <c r="K12260" t="s">
        <v>40693</v>
      </c>
      <c r="L12260" t="s">
        <v>77955</v>
      </c>
    </row>
    <row r="12261" spans="1:12" x14ac:dyDescent="0.15">
      <c r="A12261" t="s">
        <v>12</v>
      </c>
      <c r="B12261">
        <v>3467319</v>
      </c>
      <c r="C12261">
        <v>3467339</v>
      </c>
      <c r="D12261" t="s">
        <v>40690</v>
      </c>
      <c r="E12261" t="s">
        <v>90</v>
      </c>
      <c r="F12261" t="s">
        <v>15</v>
      </c>
      <c r="G12261" t="s">
        <v>36</v>
      </c>
      <c r="H12261">
        <v>44</v>
      </c>
      <c r="I12261" t="s">
        <v>40694</v>
      </c>
      <c r="J12261" t="s">
        <v>40695</v>
      </c>
      <c r="K12261" t="s">
        <v>40696</v>
      </c>
      <c r="L12261" t="s">
        <v>78016</v>
      </c>
    </row>
    <row r="12262" spans="1:12" x14ac:dyDescent="0.15">
      <c r="A12262" t="s">
        <v>12</v>
      </c>
      <c r="B12262">
        <v>3467342</v>
      </c>
      <c r="C12262">
        <v>3467362</v>
      </c>
      <c r="D12262" t="s">
        <v>40690</v>
      </c>
      <c r="E12262" t="s">
        <v>90</v>
      </c>
      <c r="F12262" t="s">
        <v>15</v>
      </c>
      <c r="G12262" t="s">
        <v>36</v>
      </c>
      <c r="H12262">
        <v>67</v>
      </c>
      <c r="I12262" t="s">
        <v>40697</v>
      </c>
      <c r="J12262" t="s">
        <v>40698</v>
      </c>
      <c r="K12262" t="s">
        <v>40699</v>
      </c>
      <c r="L12262" t="s">
        <v>77981</v>
      </c>
    </row>
    <row r="12263" spans="1:12" x14ac:dyDescent="0.15">
      <c r="A12263" t="s">
        <v>12</v>
      </c>
      <c r="B12263">
        <v>3467387</v>
      </c>
      <c r="C12263">
        <v>3467407</v>
      </c>
      <c r="D12263" t="s">
        <v>40690</v>
      </c>
      <c r="E12263" t="s">
        <v>90</v>
      </c>
      <c r="F12263" t="s">
        <v>15</v>
      </c>
      <c r="G12263" t="s">
        <v>23</v>
      </c>
      <c r="H12263">
        <v>112</v>
      </c>
      <c r="I12263" t="s">
        <v>40700</v>
      </c>
      <c r="J12263" t="s">
        <v>40701</v>
      </c>
      <c r="K12263" t="s">
        <v>40702</v>
      </c>
      <c r="L12263" t="s">
        <v>77950</v>
      </c>
    </row>
    <row r="12264" spans="1:12" x14ac:dyDescent="0.15">
      <c r="A12264" t="s">
        <v>12</v>
      </c>
      <c r="B12264">
        <v>3467854</v>
      </c>
      <c r="C12264">
        <v>3467874</v>
      </c>
      <c r="D12264" t="s">
        <v>40703</v>
      </c>
      <c r="E12264" t="s">
        <v>90</v>
      </c>
      <c r="F12264" t="s">
        <v>15</v>
      </c>
      <c r="G12264" t="s">
        <v>32</v>
      </c>
      <c r="H12264">
        <v>1</v>
      </c>
      <c r="I12264" t="s">
        <v>40704</v>
      </c>
      <c r="J12264" t="s">
        <v>40705</v>
      </c>
      <c r="K12264" t="s">
        <v>40706</v>
      </c>
      <c r="L12264" t="s">
        <v>77917</v>
      </c>
    </row>
    <row r="12265" spans="1:12" x14ac:dyDescent="0.15">
      <c r="A12265" t="s">
        <v>12</v>
      </c>
      <c r="B12265">
        <v>3467878</v>
      </c>
      <c r="C12265">
        <v>3467898</v>
      </c>
      <c r="D12265" t="s">
        <v>40703</v>
      </c>
      <c r="E12265" t="s">
        <v>90</v>
      </c>
      <c r="F12265" t="s">
        <v>15</v>
      </c>
      <c r="G12265" t="s">
        <v>32</v>
      </c>
      <c r="H12265">
        <v>25</v>
      </c>
      <c r="I12265" t="s">
        <v>40707</v>
      </c>
      <c r="J12265" t="s">
        <v>40708</v>
      </c>
      <c r="K12265" t="s">
        <v>40709</v>
      </c>
      <c r="L12265" t="s">
        <v>78012</v>
      </c>
    </row>
    <row r="12266" spans="1:12" x14ac:dyDescent="0.15">
      <c r="A12266" t="s">
        <v>12</v>
      </c>
      <c r="B12266">
        <v>3467915</v>
      </c>
      <c r="C12266">
        <v>3467935</v>
      </c>
      <c r="D12266" t="s">
        <v>40703</v>
      </c>
      <c r="E12266" t="s">
        <v>90</v>
      </c>
      <c r="F12266" t="s">
        <v>15</v>
      </c>
      <c r="G12266" t="s">
        <v>23</v>
      </c>
      <c r="H12266">
        <v>62</v>
      </c>
      <c r="I12266" t="s">
        <v>40710</v>
      </c>
      <c r="J12266" t="s">
        <v>40711</v>
      </c>
      <c r="K12266" t="s">
        <v>40712</v>
      </c>
      <c r="L12266" t="s">
        <v>77949</v>
      </c>
    </row>
    <row r="12267" spans="1:12" x14ac:dyDescent="0.15">
      <c r="A12267" t="s">
        <v>12</v>
      </c>
      <c r="B12267">
        <v>3467935</v>
      </c>
      <c r="C12267">
        <v>3467955</v>
      </c>
      <c r="D12267" t="s">
        <v>40703</v>
      </c>
      <c r="E12267" t="s">
        <v>90</v>
      </c>
      <c r="F12267" t="s">
        <v>15</v>
      </c>
      <c r="G12267" t="s">
        <v>36</v>
      </c>
      <c r="H12267">
        <v>82</v>
      </c>
      <c r="I12267" t="s">
        <v>40713</v>
      </c>
      <c r="J12267" t="s">
        <v>40714</v>
      </c>
      <c r="K12267" t="s">
        <v>40715</v>
      </c>
      <c r="L12267" t="s">
        <v>78011</v>
      </c>
    </row>
    <row r="12268" spans="1:12" x14ac:dyDescent="0.15">
      <c r="A12268" t="s">
        <v>12</v>
      </c>
      <c r="B12268">
        <v>3469338</v>
      </c>
      <c r="C12268">
        <v>3469358</v>
      </c>
      <c r="D12268" t="s">
        <v>40716</v>
      </c>
      <c r="E12268" t="s">
        <v>90</v>
      </c>
      <c r="F12268" t="s">
        <v>76</v>
      </c>
      <c r="G12268" t="s">
        <v>16</v>
      </c>
      <c r="H12268">
        <v>0</v>
      </c>
      <c r="I12268" t="s">
        <v>40717</v>
      </c>
      <c r="J12268" t="s">
        <v>40718</v>
      </c>
      <c r="K12268" t="s">
        <v>40719</v>
      </c>
      <c r="L12268" t="s">
        <v>77980</v>
      </c>
    </row>
    <row r="12269" spans="1:12" x14ac:dyDescent="0.15">
      <c r="A12269" t="s">
        <v>12</v>
      </c>
      <c r="B12269">
        <v>3469316</v>
      </c>
      <c r="C12269">
        <v>3469336</v>
      </c>
      <c r="D12269" t="s">
        <v>40716</v>
      </c>
      <c r="E12269" t="s">
        <v>90</v>
      </c>
      <c r="F12269" t="s">
        <v>76</v>
      </c>
      <c r="G12269" t="s">
        <v>32</v>
      </c>
      <c r="H12269">
        <v>22</v>
      </c>
      <c r="I12269" t="s">
        <v>40720</v>
      </c>
      <c r="J12269" t="s">
        <v>40721</v>
      </c>
      <c r="K12269" t="s">
        <v>40722</v>
      </c>
      <c r="L12269" t="s">
        <v>77948</v>
      </c>
    </row>
    <row r="12270" spans="1:12" x14ac:dyDescent="0.15">
      <c r="A12270" t="s">
        <v>12</v>
      </c>
      <c r="B12270">
        <v>3469279</v>
      </c>
      <c r="C12270">
        <v>3469299</v>
      </c>
      <c r="D12270" t="s">
        <v>40716</v>
      </c>
      <c r="E12270" t="s">
        <v>90</v>
      </c>
      <c r="F12270" t="s">
        <v>76</v>
      </c>
      <c r="G12270" t="s">
        <v>23</v>
      </c>
      <c r="H12270">
        <v>59</v>
      </c>
      <c r="I12270" t="s">
        <v>40723</v>
      </c>
      <c r="J12270" t="s">
        <v>40724</v>
      </c>
      <c r="K12270" t="s">
        <v>40725</v>
      </c>
      <c r="L12270" t="s">
        <v>78009</v>
      </c>
    </row>
    <row r="12271" spans="1:12" x14ac:dyDescent="0.15">
      <c r="A12271" t="s">
        <v>12</v>
      </c>
      <c r="B12271">
        <v>3469249</v>
      </c>
      <c r="C12271">
        <v>3469269</v>
      </c>
      <c r="D12271" t="s">
        <v>40716</v>
      </c>
      <c r="E12271" t="s">
        <v>90</v>
      </c>
      <c r="F12271" t="s">
        <v>76</v>
      </c>
      <c r="G12271" t="s">
        <v>16</v>
      </c>
      <c r="H12271">
        <v>89</v>
      </c>
      <c r="I12271" t="s">
        <v>40726</v>
      </c>
      <c r="J12271" t="s">
        <v>40727</v>
      </c>
      <c r="K12271" t="s">
        <v>40728</v>
      </c>
      <c r="L12271" t="s">
        <v>77964</v>
      </c>
    </row>
    <row r="12272" spans="1:12" x14ac:dyDescent="0.15">
      <c r="A12272" t="s">
        <v>12</v>
      </c>
      <c r="B12272">
        <v>3469551</v>
      </c>
      <c r="C12272">
        <v>3469571</v>
      </c>
      <c r="D12272" t="s">
        <v>40729</v>
      </c>
      <c r="E12272" t="s">
        <v>90</v>
      </c>
      <c r="F12272" t="s">
        <v>15</v>
      </c>
      <c r="G12272" t="s">
        <v>23</v>
      </c>
      <c r="H12272">
        <v>8</v>
      </c>
      <c r="I12272" t="s">
        <v>40730</v>
      </c>
      <c r="J12272" t="s">
        <v>40731</v>
      </c>
      <c r="K12272" t="s">
        <v>40732</v>
      </c>
      <c r="L12272" t="s">
        <v>77955</v>
      </c>
    </row>
    <row r="12273" spans="1:12" x14ac:dyDescent="0.15">
      <c r="A12273" t="s">
        <v>12</v>
      </c>
      <c r="B12273">
        <v>3469571</v>
      </c>
      <c r="C12273">
        <v>3469591</v>
      </c>
      <c r="D12273" t="s">
        <v>40729</v>
      </c>
      <c r="E12273" t="s">
        <v>90</v>
      </c>
      <c r="F12273" t="s">
        <v>15</v>
      </c>
      <c r="G12273" t="s">
        <v>23</v>
      </c>
      <c r="H12273">
        <v>28</v>
      </c>
      <c r="I12273" t="s">
        <v>40733</v>
      </c>
      <c r="J12273" t="s">
        <v>40734</v>
      </c>
      <c r="K12273" t="s">
        <v>40735</v>
      </c>
      <c r="L12273" t="s">
        <v>77956</v>
      </c>
    </row>
    <row r="12274" spans="1:12" x14ac:dyDescent="0.15">
      <c r="A12274" t="s">
        <v>12</v>
      </c>
      <c r="B12274">
        <v>3469591</v>
      </c>
      <c r="C12274">
        <v>3469611</v>
      </c>
      <c r="D12274" t="s">
        <v>40729</v>
      </c>
      <c r="E12274" t="s">
        <v>90</v>
      </c>
      <c r="F12274" t="s">
        <v>15</v>
      </c>
      <c r="G12274" t="s">
        <v>36</v>
      </c>
      <c r="H12274">
        <v>48</v>
      </c>
      <c r="I12274" t="s">
        <v>40736</v>
      </c>
      <c r="J12274" t="s">
        <v>40737</v>
      </c>
      <c r="K12274" t="s">
        <v>40738</v>
      </c>
      <c r="L12274" t="s">
        <v>78018</v>
      </c>
    </row>
    <row r="12275" spans="1:12" x14ac:dyDescent="0.15">
      <c r="A12275" t="s">
        <v>12</v>
      </c>
      <c r="B12275">
        <v>3469630</v>
      </c>
      <c r="C12275">
        <v>3469650</v>
      </c>
      <c r="D12275" t="s">
        <v>40729</v>
      </c>
      <c r="E12275" t="s">
        <v>90</v>
      </c>
      <c r="F12275" t="s">
        <v>15</v>
      </c>
      <c r="G12275" t="s">
        <v>36</v>
      </c>
      <c r="H12275">
        <v>87</v>
      </c>
      <c r="I12275" t="s">
        <v>40739</v>
      </c>
      <c r="J12275" t="s">
        <v>40740</v>
      </c>
      <c r="K12275" t="s">
        <v>40741</v>
      </c>
      <c r="L12275" t="s">
        <v>78024</v>
      </c>
    </row>
    <row r="12276" spans="1:12" x14ac:dyDescent="0.15">
      <c r="A12276" t="s">
        <v>12</v>
      </c>
      <c r="B12276">
        <v>3470929</v>
      </c>
      <c r="C12276">
        <v>3470949</v>
      </c>
      <c r="D12276" t="s">
        <v>40742</v>
      </c>
      <c r="E12276" t="s">
        <v>90</v>
      </c>
      <c r="F12276" t="s">
        <v>15</v>
      </c>
      <c r="G12276" t="s">
        <v>23</v>
      </c>
      <c r="H12276">
        <v>26</v>
      </c>
      <c r="I12276" t="s">
        <v>40743</v>
      </c>
      <c r="J12276" t="s">
        <v>40744</v>
      </c>
      <c r="K12276" t="s">
        <v>40745</v>
      </c>
      <c r="L12276" t="s">
        <v>78002</v>
      </c>
    </row>
    <row r="12277" spans="1:12" x14ac:dyDescent="0.15">
      <c r="A12277" t="s">
        <v>12</v>
      </c>
      <c r="B12277">
        <v>3470968</v>
      </c>
      <c r="C12277">
        <v>3470988</v>
      </c>
      <c r="D12277" t="s">
        <v>40742</v>
      </c>
      <c r="E12277" t="s">
        <v>90</v>
      </c>
      <c r="F12277" t="s">
        <v>15</v>
      </c>
      <c r="G12277" t="s">
        <v>32</v>
      </c>
      <c r="H12277">
        <v>65</v>
      </c>
      <c r="I12277" t="s">
        <v>40746</v>
      </c>
      <c r="J12277" t="s">
        <v>40747</v>
      </c>
      <c r="K12277" t="s">
        <v>40748</v>
      </c>
      <c r="L12277" t="s">
        <v>78042</v>
      </c>
    </row>
    <row r="12278" spans="1:12" x14ac:dyDescent="0.15">
      <c r="A12278" t="s">
        <v>12</v>
      </c>
      <c r="B12278">
        <v>3470988</v>
      </c>
      <c r="C12278">
        <v>3471008</v>
      </c>
      <c r="D12278" t="s">
        <v>40742</v>
      </c>
      <c r="E12278" t="s">
        <v>90</v>
      </c>
      <c r="F12278" t="s">
        <v>15</v>
      </c>
      <c r="G12278" t="s">
        <v>16</v>
      </c>
      <c r="H12278">
        <v>85</v>
      </c>
      <c r="I12278" t="s">
        <v>40749</v>
      </c>
      <c r="J12278" t="s">
        <v>40750</v>
      </c>
      <c r="K12278" t="s">
        <v>40751</v>
      </c>
      <c r="L12278" t="s">
        <v>77972</v>
      </c>
    </row>
    <row r="12279" spans="1:12" x14ac:dyDescent="0.15">
      <c r="A12279" t="s">
        <v>12</v>
      </c>
      <c r="B12279">
        <v>3471021</v>
      </c>
      <c r="C12279">
        <v>3471041</v>
      </c>
      <c r="D12279" t="s">
        <v>40742</v>
      </c>
      <c r="E12279" t="s">
        <v>90</v>
      </c>
      <c r="F12279" t="s">
        <v>15</v>
      </c>
      <c r="G12279" t="s">
        <v>36</v>
      </c>
      <c r="H12279">
        <v>118</v>
      </c>
      <c r="I12279" t="s">
        <v>40752</v>
      </c>
      <c r="J12279" t="s">
        <v>40753</v>
      </c>
      <c r="K12279" t="s">
        <v>40754</v>
      </c>
      <c r="L12279" t="s">
        <v>77973</v>
      </c>
    </row>
    <row r="12280" spans="1:12" x14ac:dyDescent="0.15">
      <c r="A12280" t="s">
        <v>12</v>
      </c>
      <c r="B12280">
        <v>3472235</v>
      </c>
      <c r="C12280">
        <v>3472255</v>
      </c>
      <c r="D12280" t="s">
        <v>40755</v>
      </c>
      <c r="E12280" t="s">
        <v>90</v>
      </c>
      <c r="F12280" t="s">
        <v>15</v>
      </c>
      <c r="G12280" t="s">
        <v>36</v>
      </c>
      <c r="H12280">
        <v>7</v>
      </c>
      <c r="I12280" t="s">
        <v>40756</v>
      </c>
      <c r="J12280" t="s">
        <v>40757</v>
      </c>
      <c r="K12280" t="s">
        <v>40758</v>
      </c>
      <c r="L12280" t="s">
        <v>77909</v>
      </c>
    </row>
    <row r="12281" spans="1:12" x14ac:dyDescent="0.15">
      <c r="A12281" t="s">
        <v>12</v>
      </c>
      <c r="B12281">
        <v>3472264</v>
      </c>
      <c r="C12281">
        <v>3472284</v>
      </c>
      <c r="D12281" t="s">
        <v>40755</v>
      </c>
      <c r="E12281" t="s">
        <v>90</v>
      </c>
      <c r="F12281" t="s">
        <v>15</v>
      </c>
      <c r="G12281" t="s">
        <v>36</v>
      </c>
      <c r="H12281">
        <v>36</v>
      </c>
      <c r="I12281" t="s">
        <v>40759</v>
      </c>
      <c r="J12281" t="s">
        <v>40760</v>
      </c>
      <c r="K12281" t="s">
        <v>40761</v>
      </c>
      <c r="L12281" t="s">
        <v>78003</v>
      </c>
    </row>
    <row r="12282" spans="1:12" x14ac:dyDescent="0.15">
      <c r="A12282" t="s">
        <v>12</v>
      </c>
      <c r="B12282">
        <v>3472290</v>
      </c>
      <c r="C12282">
        <v>3472310</v>
      </c>
      <c r="D12282" t="s">
        <v>40755</v>
      </c>
      <c r="E12282" t="s">
        <v>90</v>
      </c>
      <c r="F12282" t="s">
        <v>15</v>
      </c>
      <c r="G12282" t="s">
        <v>32</v>
      </c>
      <c r="H12282">
        <v>62</v>
      </c>
      <c r="I12282" t="s">
        <v>40762</v>
      </c>
      <c r="J12282" t="s">
        <v>40763</v>
      </c>
      <c r="K12282" t="s">
        <v>40764</v>
      </c>
      <c r="L12282" t="s">
        <v>77949</v>
      </c>
    </row>
    <row r="12283" spans="1:12" x14ac:dyDescent="0.15">
      <c r="A12283" t="s">
        <v>12</v>
      </c>
      <c r="B12283">
        <v>3472316</v>
      </c>
      <c r="C12283">
        <v>3472336</v>
      </c>
      <c r="D12283" t="s">
        <v>40755</v>
      </c>
      <c r="E12283" t="s">
        <v>90</v>
      </c>
      <c r="F12283" t="s">
        <v>15</v>
      </c>
      <c r="G12283" t="s">
        <v>23</v>
      </c>
      <c r="H12283">
        <v>88</v>
      </c>
      <c r="I12283" t="s">
        <v>40765</v>
      </c>
      <c r="J12283" t="s">
        <v>40766</v>
      </c>
      <c r="K12283" t="s">
        <v>40767</v>
      </c>
      <c r="L12283" t="s">
        <v>77923</v>
      </c>
    </row>
    <row r="12284" spans="1:12" x14ac:dyDescent="0.15">
      <c r="A12284" t="s">
        <v>12</v>
      </c>
      <c r="B12284">
        <v>3474907</v>
      </c>
      <c r="C12284">
        <v>3474927</v>
      </c>
      <c r="D12284" t="s">
        <v>40768</v>
      </c>
      <c r="E12284" t="s">
        <v>90</v>
      </c>
      <c r="F12284" t="s">
        <v>76</v>
      </c>
      <c r="G12284" t="s">
        <v>16</v>
      </c>
      <c r="H12284">
        <v>13</v>
      </c>
      <c r="I12284" t="s">
        <v>40769</v>
      </c>
      <c r="J12284" t="s">
        <v>40770</v>
      </c>
      <c r="K12284" t="s">
        <v>40771</v>
      </c>
      <c r="L12284" t="s">
        <v>77935</v>
      </c>
    </row>
    <row r="12285" spans="1:12" x14ac:dyDescent="0.15">
      <c r="A12285" t="s">
        <v>12</v>
      </c>
      <c r="B12285">
        <v>3474876</v>
      </c>
      <c r="C12285">
        <v>3474896</v>
      </c>
      <c r="D12285" t="s">
        <v>40768</v>
      </c>
      <c r="E12285" t="s">
        <v>90</v>
      </c>
      <c r="F12285" t="s">
        <v>76</v>
      </c>
      <c r="G12285" t="s">
        <v>32</v>
      </c>
      <c r="H12285">
        <v>44</v>
      </c>
      <c r="I12285" t="s">
        <v>40772</v>
      </c>
      <c r="J12285" t="s">
        <v>40773</v>
      </c>
      <c r="K12285" t="s">
        <v>40774</v>
      </c>
      <c r="L12285" t="s">
        <v>78016</v>
      </c>
    </row>
    <row r="12286" spans="1:12" x14ac:dyDescent="0.15">
      <c r="A12286" t="s">
        <v>12</v>
      </c>
      <c r="B12286">
        <v>3474847</v>
      </c>
      <c r="C12286">
        <v>3474867</v>
      </c>
      <c r="D12286" t="s">
        <v>40768</v>
      </c>
      <c r="E12286" t="s">
        <v>90</v>
      </c>
      <c r="F12286" t="s">
        <v>76</v>
      </c>
      <c r="G12286" t="s">
        <v>16</v>
      </c>
      <c r="H12286">
        <v>73</v>
      </c>
      <c r="I12286" t="s">
        <v>40775</v>
      </c>
      <c r="J12286" t="s">
        <v>40776</v>
      </c>
      <c r="K12286" t="s">
        <v>40777</v>
      </c>
      <c r="L12286" t="s">
        <v>77926</v>
      </c>
    </row>
    <row r="12287" spans="1:12" x14ac:dyDescent="0.15">
      <c r="A12287" t="s">
        <v>12</v>
      </c>
      <c r="B12287">
        <v>3474825</v>
      </c>
      <c r="C12287">
        <v>3474845</v>
      </c>
      <c r="D12287" t="s">
        <v>40768</v>
      </c>
      <c r="E12287" t="s">
        <v>90</v>
      </c>
      <c r="F12287" t="s">
        <v>76</v>
      </c>
      <c r="G12287" t="s">
        <v>23</v>
      </c>
      <c r="H12287">
        <v>95</v>
      </c>
      <c r="I12287" t="s">
        <v>40778</v>
      </c>
      <c r="J12287" t="s">
        <v>40779</v>
      </c>
      <c r="K12287" t="s">
        <v>40780</v>
      </c>
      <c r="L12287" t="s">
        <v>77920</v>
      </c>
    </row>
    <row r="12288" spans="1:12" x14ac:dyDescent="0.15">
      <c r="A12288" t="s">
        <v>12</v>
      </c>
      <c r="B12288">
        <v>3475022</v>
      </c>
      <c r="C12288">
        <v>3475042</v>
      </c>
      <c r="D12288" t="s">
        <v>40781</v>
      </c>
      <c r="E12288" t="s">
        <v>90</v>
      </c>
      <c r="F12288" t="s">
        <v>15</v>
      </c>
      <c r="G12288" t="s">
        <v>36</v>
      </c>
      <c r="H12288">
        <v>0</v>
      </c>
      <c r="I12288" t="s">
        <v>40782</v>
      </c>
      <c r="J12288" t="s">
        <v>40783</v>
      </c>
      <c r="K12288" t="s">
        <v>40784</v>
      </c>
      <c r="L12288" t="s">
        <v>77980</v>
      </c>
    </row>
    <row r="12289" spans="1:12" x14ac:dyDescent="0.15">
      <c r="A12289" t="s">
        <v>12</v>
      </c>
      <c r="B12289">
        <v>3475047</v>
      </c>
      <c r="C12289">
        <v>3475067</v>
      </c>
      <c r="D12289" t="s">
        <v>40781</v>
      </c>
      <c r="E12289" t="s">
        <v>90</v>
      </c>
      <c r="F12289" t="s">
        <v>15</v>
      </c>
      <c r="G12289" t="s">
        <v>36</v>
      </c>
      <c r="H12289">
        <v>25</v>
      </c>
      <c r="I12289" t="s">
        <v>40785</v>
      </c>
      <c r="J12289" t="s">
        <v>40786</v>
      </c>
      <c r="K12289" t="s">
        <v>40787</v>
      </c>
      <c r="L12289" t="s">
        <v>78012</v>
      </c>
    </row>
    <row r="12290" spans="1:12" x14ac:dyDescent="0.15">
      <c r="A12290" t="s">
        <v>12</v>
      </c>
      <c r="B12290">
        <v>3475070</v>
      </c>
      <c r="C12290">
        <v>3475090</v>
      </c>
      <c r="D12290" t="s">
        <v>40781</v>
      </c>
      <c r="E12290" t="s">
        <v>90</v>
      </c>
      <c r="F12290" t="s">
        <v>15</v>
      </c>
      <c r="G12290" t="s">
        <v>36</v>
      </c>
      <c r="H12290">
        <v>48</v>
      </c>
      <c r="I12290" t="s">
        <v>40788</v>
      </c>
      <c r="J12290" t="s">
        <v>40789</v>
      </c>
      <c r="K12290" t="s">
        <v>40790</v>
      </c>
      <c r="L12290" t="s">
        <v>78018</v>
      </c>
    </row>
    <row r="12291" spans="1:12" x14ac:dyDescent="0.15">
      <c r="A12291" t="s">
        <v>12</v>
      </c>
      <c r="B12291">
        <v>3475101</v>
      </c>
      <c r="C12291">
        <v>3475121</v>
      </c>
      <c r="D12291" t="s">
        <v>40781</v>
      </c>
      <c r="E12291" t="s">
        <v>90</v>
      </c>
      <c r="F12291" t="s">
        <v>15</v>
      </c>
      <c r="G12291" t="s">
        <v>16</v>
      </c>
      <c r="H12291">
        <v>79</v>
      </c>
      <c r="I12291" t="s">
        <v>40791</v>
      </c>
      <c r="J12291" t="s">
        <v>40792</v>
      </c>
      <c r="K12291" t="s">
        <v>40793</v>
      </c>
      <c r="L12291" t="s">
        <v>77993</v>
      </c>
    </row>
    <row r="12292" spans="1:12" x14ac:dyDescent="0.15">
      <c r="A12292" t="s">
        <v>12</v>
      </c>
      <c r="B12292">
        <v>3475626</v>
      </c>
      <c r="C12292">
        <v>3475646</v>
      </c>
      <c r="D12292" t="s">
        <v>40794</v>
      </c>
      <c r="E12292" t="s">
        <v>90</v>
      </c>
      <c r="F12292" t="s">
        <v>15</v>
      </c>
      <c r="G12292" t="s">
        <v>32</v>
      </c>
      <c r="H12292">
        <v>1</v>
      </c>
      <c r="I12292" t="s">
        <v>40795</v>
      </c>
      <c r="J12292" t="s">
        <v>40796</v>
      </c>
      <c r="K12292" t="s">
        <v>40797</v>
      </c>
      <c r="L12292" t="s">
        <v>77917</v>
      </c>
    </row>
    <row r="12293" spans="1:12" x14ac:dyDescent="0.15">
      <c r="A12293" t="s">
        <v>12</v>
      </c>
      <c r="B12293">
        <v>3475656</v>
      </c>
      <c r="C12293">
        <v>3475676</v>
      </c>
      <c r="D12293" t="s">
        <v>40794</v>
      </c>
      <c r="E12293" t="s">
        <v>90</v>
      </c>
      <c r="F12293" t="s">
        <v>15</v>
      </c>
      <c r="G12293" t="s">
        <v>23</v>
      </c>
      <c r="H12293">
        <v>31</v>
      </c>
      <c r="I12293" t="s">
        <v>40798</v>
      </c>
      <c r="J12293" t="s">
        <v>40799</v>
      </c>
      <c r="K12293" t="s">
        <v>40800</v>
      </c>
      <c r="L12293" t="s">
        <v>77910</v>
      </c>
    </row>
    <row r="12294" spans="1:12" x14ac:dyDescent="0.15">
      <c r="A12294" t="s">
        <v>12</v>
      </c>
      <c r="B12294">
        <v>3475677</v>
      </c>
      <c r="C12294">
        <v>3475697</v>
      </c>
      <c r="D12294" t="s">
        <v>40794</v>
      </c>
      <c r="E12294" t="s">
        <v>90</v>
      </c>
      <c r="F12294" t="s">
        <v>15</v>
      </c>
      <c r="G12294" t="s">
        <v>36</v>
      </c>
      <c r="H12294">
        <v>52</v>
      </c>
      <c r="I12294" t="s">
        <v>40801</v>
      </c>
      <c r="J12294" t="s">
        <v>40802</v>
      </c>
      <c r="K12294" t="s">
        <v>40803</v>
      </c>
      <c r="L12294" t="s">
        <v>77959</v>
      </c>
    </row>
    <row r="12295" spans="1:12" x14ac:dyDescent="0.15">
      <c r="A12295" t="s">
        <v>12</v>
      </c>
      <c r="B12295">
        <v>3475717</v>
      </c>
      <c r="C12295">
        <v>3475737</v>
      </c>
      <c r="D12295" t="s">
        <v>40794</v>
      </c>
      <c r="E12295" t="s">
        <v>90</v>
      </c>
      <c r="F12295" t="s">
        <v>15</v>
      </c>
      <c r="G12295" t="s">
        <v>16</v>
      </c>
      <c r="H12295">
        <v>92</v>
      </c>
      <c r="I12295" t="s">
        <v>40804</v>
      </c>
      <c r="J12295" t="s">
        <v>40805</v>
      </c>
      <c r="K12295" t="s">
        <v>40806</v>
      </c>
      <c r="L12295" t="s">
        <v>78032</v>
      </c>
    </row>
    <row r="12296" spans="1:12" x14ac:dyDescent="0.15">
      <c r="A12296" t="s">
        <v>12</v>
      </c>
      <c r="B12296">
        <v>3476295</v>
      </c>
      <c r="C12296">
        <v>3476315</v>
      </c>
      <c r="D12296" t="s">
        <v>40807</v>
      </c>
      <c r="E12296" t="s">
        <v>90</v>
      </c>
      <c r="F12296" t="s">
        <v>15</v>
      </c>
      <c r="G12296" t="s">
        <v>23</v>
      </c>
      <c r="H12296">
        <v>39</v>
      </c>
      <c r="I12296" t="s">
        <v>40808</v>
      </c>
      <c r="J12296" t="s">
        <v>40809</v>
      </c>
      <c r="K12296" t="s">
        <v>40810</v>
      </c>
      <c r="L12296" t="s">
        <v>78041</v>
      </c>
    </row>
    <row r="12297" spans="1:12" x14ac:dyDescent="0.15">
      <c r="A12297" t="s">
        <v>12</v>
      </c>
      <c r="B12297">
        <v>3476324</v>
      </c>
      <c r="C12297">
        <v>3476344</v>
      </c>
      <c r="D12297" t="s">
        <v>40807</v>
      </c>
      <c r="E12297" t="s">
        <v>90</v>
      </c>
      <c r="F12297" t="s">
        <v>15</v>
      </c>
      <c r="G12297" t="s">
        <v>23</v>
      </c>
      <c r="H12297">
        <v>68</v>
      </c>
      <c r="I12297" t="s">
        <v>40811</v>
      </c>
      <c r="J12297" t="s">
        <v>40812</v>
      </c>
      <c r="K12297" t="s">
        <v>40813</v>
      </c>
      <c r="L12297" t="s">
        <v>77962</v>
      </c>
    </row>
    <row r="12298" spans="1:12" x14ac:dyDescent="0.15">
      <c r="A12298" t="s">
        <v>12</v>
      </c>
      <c r="B12298">
        <v>3476357</v>
      </c>
      <c r="C12298">
        <v>3476377</v>
      </c>
      <c r="D12298" t="s">
        <v>40807</v>
      </c>
      <c r="E12298" t="s">
        <v>90</v>
      </c>
      <c r="F12298" t="s">
        <v>15</v>
      </c>
      <c r="G12298" t="s">
        <v>32</v>
      </c>
      <c r="H12298">
        <v>101</v>
      </c>
      <c r="I12298" t="s">
        <v>40814</v>
      </c>
      <c r="J12298" t="s">
        <v>40815</v>
      </c>
      <c r="K12298" t="s">
        <v>40816</v>
      </c>
      <c r="L12298" t="s">
        <v>77997</v>
      </c>
    </row>
    <row r="12299" spans="1:12" x14ac:dyDescent="0.15">
      <c r="A12299" t="s">
        <v>12</v>
      </c>
      <c r="B12299">
        <v>3476381</v>
      </c>
      <c r="C12299">
        <v>3476401</v>
      </c>
      <c r="D12299" t="s">
        <v>40807</v>
      </c>
      <c r="E12299" t="s">
        <v>90</v>
      </c>
      <c r="F12299" t="s">
        <v>15</v>
      </c>
      <c r="G12299" t="s">
        <v>36</v>
      </c>
      <c r="H12299">
        <v>125</v>
      </c>
      <c r="I12299" t="s">
        <v>40817</v>
      </c>
      <c r="J12299" t="s">
        <v>40818</v>
      </c>
      <c r="K12299" t="s">
        <v>40819</v>
      </c>
      <c r="L12299" t="s">
        <v>78034</v>
      </c>
    </row>
    <row r="12300" spans="1:12" x14ac:dyDescent="0.15">
      <c r="A12300" t="s">
        <v>12</v>
      </c>
      <c r="B12300">
        <v>3476793</v>
      </c>
      <c r="C12300">
        <v>3476813</v>
      </c>
      <c r="D12300" t="s">
        <v>40820</v>
      </c>
      <c r="E12300" t="s">
        <v>90</v>
      </c>
      <c r="F12300" t="s">
        <v>76</v>
      </c>
      <c r="G12300" t="s">
        <v>32</v>
      </c>
      <c r="H12300">
        <v>7</v>
      </c>
      <c r="I12300" t="s">
        <v>40821</v>
      </c>
      <c r="J12300" t="s">
        <v>40822</v>
      </c>
      <c r="K12300" t="s">
        <v>40823</v>
      </c>
      <c r="L12300" t="s">
        <v>77909</v>
      </c>
    </row>
    <row r="12301" spans="1:12" x14ac:dyDescent="0.15">
      <c r="A12301" t="s">
        <v>12</v>
      </c>
      <c r="B12301">
        <v>3476756</v>
      </c>
      <c r="C12301">
        <v>3476776</v>
      </c>
      <c r="D12301" t="s">
        <v>40820</v>
      </c>
      <c r="E12301" t="s">
        <v>90</v>
      </c>
      <c r="F12301" t="s">
        <v>76</v>
      </c>
      <c r="G12301" t="s">
        <v>32</v>
      </c>
      <c r="H12301">
        <v>44</v>
      </c>
      <c r="I12301" t="s">
        <v>40824</v>
      </c>
      <c r="J12301" t="s">
        <v>40825</v>
      </c>
      <c r="K12301" t="s">
        <v>40826</v>
      </c>
      <c r="L12301" t="s">
        <v>78016</v>
      </c>
    </row>
    <row r="12302" spans="1:12" x14ac:dyDescent="0.15">
      <c r="A12302" t="s">
        <v>12</v>
      </c>
      <c r="B12302">
        <v>3476711</v>
      </c>
      <c r="C12302">
        <v>3476731</v>
      </c>
      <c r="D12302" t="s">
        <v>40820</v>
      </c>
      <c r="E12302" t="s">
        <v>90</v>
      </c>
      <c r="F12302" t="s">
        <v>76</v>
      </c>
      <c r="G12302" t="s">
        <v>16</v>
      </c>
      <c r="H12302">
        <v>89</v>
      </c>
      <c r="I12302" t="s">
        <v>40827</v>
      </c>
      <c r="J12302" t="s">
        <v>40828</v>
      </c>
      <c r="K12302" t="s">
        <v>40829</v>
      </c>
      <c r="L12302" t="s">
        <v>77964</v>
      </c>
    </row>
    <row r="12303" spans="1:12" x14ac:dyDescent="0.15">
      <c r="A12303" t="s">
        <v>12</v>
      </c>
      <c r="B12303">
        <v>3476671</v>
      </c>
      <c r="C12303">
        <v>3476691</v>
      </c>
      <c r="D12303" t="s">
        <v>40820</v>
      </c>
      <c r="E12303" t="s">
        <v>90</v>
      </c>
      <c r="F12303" t="s">
        <v>76</v>
      </c>
      <c r="G12303" t="s">
        <v>16</v>
      </c>
      <c r="H12303">
        <v>129</v>
      </c>
      <c r="I12303" t="s">
        <v>40830</v>
      </c>
      <c r="J12303" t="s">
        <v>40831</v>
      </c>
      <c r="K12303" t="s">
        <v>40832</v>
      </c>
      <c r="L12303" t="s">
        <v>77988</v>
      </c>
    </row>
    <row r="12304" spans="1:12" x14ac:dyDescent="0.15">
      <c r="A12304" t="s">
        <v>12</v>
      </c>
      <c r="B12304">
        <v>3477205</v>
      </c>
      <c r="C12304">
        <v>3477225</v>
      </c>
      <c r="D12304" t="s">
        <v>40833</v>
      </c>
      <c r="E12304" t="s">
        <v>90</v>
      </c>
      <c r="F12304" t="s">
        <v>76</v>
      </c>
      <c r="G12304" t="s">
        <v>32</v>
      </c>
      <c r="H12304">
        <v>1</v>
      </c>
      <c r="I12304" t="s">
        <v>40834</v>
      </c>
      <c r="J12304" t="s">
        <v>40835</v>
      </c>
      <c r="K12304" t="s">
        <v>40836</v>
      </c>
      <c r="L12304" t="s">
        <v>77917</v>
      </c>
    </row>
    <row r="12305" spans="1:12" x14ac:dyDescent="0.15">
      <c r="A12305" t="s">
        <v>12</v>
      </c>
      <c r="B12305">
        <v>3477175</v>
      </c>
      <c r="C12305">
        <v>3477195</v>
      </c>
      <c r="D12305" t="s">
        <v>40833</v>
      </c>
      <c r="E12305" t="s">
        <v>90</v>
      </c>
      <c r="F12305" t="s">
        <v>76</v>
      </c>
      <c r="G12305" t="s">
        <v>32</v>
      </c>
      <c r="H12305">
        <v>31</v>
      </c>
      <c r="I12305" t="s">
        <v>40837</v>
      </c>
      <c r="J12305" t="s">
        <v>40838</v>
      </c>
      <c r="K12305" t="s">
        <v>40839</v>
      </c>
      <c r="L12305" t="s">
        <v>77910</v>
      </c>
    </row>
    <row r="12306" spans="1:12" x14ac:dyDescent="0.15">
      <c r="A12306" t="s">
        <v>12</v>
      </c>
      <c r="B12306">
        <v>3477121</v>
      </c>
      <c r="C12306">
        <v>3477141</v>
      </c>
      <c r="D12306" t="s">
        <v>40833</v>
      </c>
      <c r="E12306" t="s">
        <v>90</v>
      </c>
      <c r="F12306" t="s">
        <v>76</v>
      </c>
      <c r="G12306" t="s">
        <v>16</v>
      </c>
      <c r="H12306">
        <v>85</v>
      </c>
      <c r="I12306" t="s">
        <v>40840</v>
      </c>
      <c r="J12306" t="s">
        <v>40841</v>
      </c>
      <c r="K12306" t="s">
        <v>40842</v>
      </c>
      <c r="L12306" t="s">
        <v>77972</v>
      </c>
    </row>
    <row r="12307" spans="1:12" x14ac:dyDescent="0.15">
      <c r="A12307" t="s">
        <v>12</v>
      </c>
      <c r="B12307">
        <v>3477096</v>
      </c>
      <c r="C12307">
        <v>3477116</v>
      </c>
      <c r="D12307" t="s">
        <v>40833</v>
      </c>
      <c r="E12307" t="s">
        <v>90</v>
      </c>
      <c r="F12307" t="s">
        <v>76</v>
      </c>
      <c r="G12307" t="s">
        <v>23</v>
      </c>
      <c r="H12307">
        <v>110</v>
      </c>
      <c r="I12307" t="s">
        <v>40843</v>
      </c>
      <c r="J12307" t="s">
        <v>40844</v>
      </c>
      <c r="K12307" t="s">
        <v>40845</v>
      </c>
      <c r="L12307" t="s">
        <v>78030</v>
      </c>
    </row>
    <row r="12308" spans="1:12" x14ac:dyDescent="0.15">
      <c r="A12308" t="s">
        <v>12</v>
      </c>
      <c r="B12308">
        <v>3478292</v>
      </c>
      <c r="C12308">
        <v>3478312</v>
      </c>
      <c r="D12308" t="s">
        <v>40846</v>
      </c>
      <c r="E12308" t="s">
        <v>90</v>
      </c>
      <c r="F12308" t="s">
        <v>76</v>
      </c>
      <c r="G12308" t="s">
        <v>16</v>
      </c>
      <c r="H12308">
        <v>17</v>
      </c>
      <c r="I12308" t="s">
        <v>40847</v>
      </c>
      <c r="J12308" t="s">
        <v>40848</v>
      </c>
      <c r="K12308" t="s">
        <v>40849</v>
      </c>
      <c r="L12308" t="s">
        <v>77944</v>
      </c>
    </row>
    <row r="12309" spans="1:12" x14ac:dyDescent="0.15">
      <c r="A12309" t="s">
        <v>12</v>
      </c>
      <c r="B12309">
        <v>3478271</v>
      </c>
      <c r="C12309">
        <v>3478291</v>
      </c>
      <c r="D12309" t="s">
        <v>40846</v>
      </c>
      <c r="E12309" t="s">
        <v>90</v>
      </c>
      <c r="F12309" t="s">
        <v>76</v>
      </c>
      <c r="G12309" t="s">
        <v>23</v>
      </c>
      <c r="H12309">
        <v>38</v>
      </c>
      <c r="I12309" t="s">
        <v>40850</v>
      </c>
      <c r="J12309" t="s">
        <v>40851</v>
      </c>
      <c r="K12309" t="s">
        <v>40852</v>
      </c>
      <c r="L12309" t="s">
        <v>78008</v>
      </c>
    </row>
    <row r="12310" spans="1:12" x14ac:dyDescent="0.15">
      <c r="A12310" t="s">
        <v>12</v>
      </c>
      <c r="B12310">
        <v>3478247</v>
      </c>
      <c r="C12310">
        <v>3478267</v>
      </c>
      <c r="D12310" t="s">
        <v>40846</v>
      </c>
      <c r="E12310" t="s">
        <v>90</v>
      </c>
      <c r="F12310" t="s">
        <v>76</v>
      </c>
      <c r="G12310" t="s">
        <v>32</v>
      </c>
      <c r="H12310">
        <v>62</v>
      </c>
      <c r="I12310" t="s">
        <v>40853</v>
      </c>
      <c r="J12310" t="s">
        <v>40854</v>
      </c>
      <c r="K12310" t="s">
        <v>40855</v>
      </c>
      <c r="L12310" t="s">
        <v>77949</v>
      </c>
    </row>
    <row r="12311" spans="1:12" x14ac:dyDescent="0.15">
      <c r="A12311" t="s">
        <v>12</v>
      </c>
      <c r="B12311">
        <v>3478227</v>
      </c>
      <c r="C12311">
        <v>3478247</v>
      </c>
      <c r="D12311" t="s">
        <v>40846</v>
      </c>
      <c r="E12311" t="s">
        <v>90</v>
      </c>
      <c r="F12311" t="s">
        <v>76</v>
      </c>
      <c r="G12311" t="s">
        <v>32</v>
      </c>
      <c r="H12311">
        <v>82</v>
      </c>
      <c r="I12311" t="s">
        <v>40856</v>
      </c>
      <c r="J12311" t="s">
        <v>40857</v>
      </c>
      <c r="K12311" t="s">
        <v>40858</v>
      </c>
      <c r="L12311" t="s">
        <v>78011</v>
      </c>
    </row>
    <row r="12312" spans="1:12" x14ac:dyDescent="0.15">
      <c r="A12312" t="s">
        <v>12</v>
      </c>
      <c r="B12312">
        <v>3478782</v>
      </c>
      <c r="C12312">
        <v>3478802</v>
      </c>
      <c r="D12312" t="s">
        <v>40859</v>
      </c>
      <c r="E12312" t="s">
        <v>90</v>
      </c>
      <c r="F12312" t="s">
        <v>76</v>
      </c>
      <c r="G12312" t="s">
        <v>32</v>
      </c>
      <c r="H12312">
        <v>1</v>
      </c>
      <c r="I12312" t="s">
        <v>40860</v>
      </c>
      <c r="J12312" t="s">
        <v>40861</v>
      </c>
      <c r="K12312" t="s">
        <v>40862</v>
      </c>
      <c r="L12312" t="s">
        <v>77917</v>
      </c>
    </row>
    <row r="12313" spans="1:12" x14ac:dyDescent="0.15">
      <c r="A12313" t="s">
        <v>12</v>
      </c>
      <c r="B12313">
        <v>3478757</v>
      </c>
      <c r="C12313">
        <v>3478777</v>
      </c>
      <c r="D12313" t="s">
        <v>40859</v>
      </c>
      <c r="E12313" t="s">
        <v>90</v>
      </c>
      <c r="F12313" t="s">
        <v>76</v>
      </c>
      <c r="G12313" t="s">
        <v>32</v>
      </c>
      <c r="H12313">
        <v>26</v>
      </c>
      <c r="I12313" t="s">
        <v>40863</v>
      </c>
      <c r="J12313" t="s">
        <v>40864</v>
      </c>
      <c r="K12313" t="s">
        <v>40865</v>
      </c>
      <c r="L12313" t="s">
        <v>78002</v>
      </c>
    </row>
    <row r="12314" spans="1:12" x14ac:dyDescent="0.15">
      <c r="A12314" t="s">
        <v>12</v>
      </c>
      <c r="B12314">
        <v>3478707</v>
      </c>
      <c r="C12314">
        <v>3478727</v>
      </c>
      <c r="D12314" t="s">
        <v>40859</v>
      </c>
      <c r="E12314" t="s">
        <v>90</v>
      </c>
      <c r="F12314" t="s">
        <v>76</v>
      </c>
      <c r="G12314" t="s">
        <v>16</v>
      </c>
      <c r="H12314">
        <v>76</v>
      </c>
      <c r="I12314" t="s">
        <v>40866</v>
      </c>
      <c r="J12314" t="s">
        <v>40867</v>
      </c>
      <c r="K12314" t="s">
        <v>40868</v>
      </c>
      <c r="L12314" t="s">
        <v>77985</v>
      </c>
    </row>
    <row r="12315" spans="1:12" x14ac:dyDescent="0.15">
      <c r="A12315" t="s">
        <v>12</v>
      </c>
      <c r="B12315">
        <v>3478641</v>
      </c>
      <c r="C12315">
        <v>3478661</v>
      </c>
      <c r="D12315" t="s">
        <v>40859</v>
      </c>
      <c r="E12315" t="s">
        <v>90</v>
      </c>
      <c r="F12315" t="s">
        <v>76</v>
      </c>
      <c r="G12315" t="s">
        <v>16</v>
      </c>
      <c r="H12315">
        <v>142</v>
      </c>
      <c r="I12315" t="s">
        <v>40869</v>
      </c>
      <c r="J12315" t="s">
        <v>40870</v>
      </c>
      <c r="K12315" t="s">
        <v>40871</v>
      </c>
      <c r="L12315" t="s">
        <v>77990</v>
      </c>
    </row>
    <row r="12316" spans="1:12" x14ac:dyDescent="0.15">
      <c r="A12316" t="s">
        <v>12</v>
      </c>
      <c r="B12316">
        <v>3479066</v>
      </c>
      <c r="C12316">
        <v>3479086</v>
      </c>
      <c r="D12316" t="s">
        <v>40872</v>
      </c>
      <c r="E12316" t="s">
        <v>90</v>
      </c>
      <c r="F12316" t="s">
        <v>76</v>
      </c>
      <c r="G12316" t="s">
        <v>32</v>
      </c>
      <c r="H12316">
        <v>1</v>
      </c>
      <c r="I12316" t="s">
        <v>40873</v>
      </c>
      <c r="J12316" t="s">
        <v>40874</v>
      </c>
      <c r="K12316" t="s">
        <v>40875</v>
      </c>
      <c r="L12316" t="s">
        <v>77917</v>
      </c>
    </row>
    <row r="12317" spans="1:12" x14ac:dyDescent="0.15">
      <c r="A12317" t="s">
        <v>12</v>
      </c>
      <c r="B12317">
        <v>3479044</v>
      </c>
      <c r="C12317">
        <v>3479064</v>
      </c>
      <c r="D12317" t="s">
        <v>40872</v>
      </c>
      <c r="E12317" t="s">
        <v>90</v>
      </c>
      <c r="F12317" t="s">
        <v>76</v>
      </c>
      <c r="G12317" t="s">
        <v>23</v>
      </c>
      <c r="H12317">
        <v>23</v>
      </c>
      <c r="I12317" t="s">
        <v>40876</v>
      </c>
      <c r="J12317" t="s">
        <v>40877</v>
      </c>
      <c r="K12317" t="s">
        <v>40878</v>
      </c>
      <c r="L12317" t="s">
        <v>77975</v>
      </c>
    </row>
    <row r="12318" spans="1:12" x14ac:dyDescent="0.15">
      <c r="A12318" t="s">
        <v>12</v>
      </c>
      <c r="B12318">
        <v>3479005</v>
      </c>
      <c r="C12318">
        <v>3479025</v>
      </c>
      <c r="D12318" t="s">
        <v>40872</v>
      </c>
      <c r="E12318" t="s">
        <v>90</v>
      </c>
      <c r="F12318" t="s">
        <v>76</v>
      </c>
      <c r="G12318" t="s">
        <v>23</v>
      </c>
      <c r="H12318">
        <v>62</v>
      </c>
      <c r="I12318" t="s">
        <v>40879</v>
      </c>
      <c r="J12318" t="s">
        <v>40880</v>
      </c>
      <c r="K12318" t="s">
        <v>40881</v>
      </c>
      <c r="L12318" t="s">
        <v>77949</v>
      </c>
    </row>
    <row r="12319" spans="1:12" x14ac:dyDescent="0.15">
      <c r="A12319" t="s">
        <v>12</v>
      </c>
      <c r="B12319">
        <v>3478981</v>
      </c>
      <c r="C12319">
        <v>3479001</v>
      </c>
      <c r="D12319" t="s">
        <v>40872</v>
      </c>
      <c r="E12319" t="s">
        <v>90</v>
      </c>
      <c r="F12319" t="s">
        <v>76</v>
      </c>
      <c r="G12319" t="s">
        <v>16</v>
      </c>
      <c r="H12319">
        <v>86</v>
      </c>
      <c r="I12319" t="s">
        <v>40882</v>
      </c>
      <c r="J12319" t="s">
        <v>40883</v>
      </c>
      <c r="K12319" t="s">
        <v>40884</v>
      </c>
      <c r="L12319" t="s">
        <v>77929</v>
      </c>
    </row>
    <row r="12320" spans="1:12" x14ac:dyDescent="0.15">
      <c r="A12320" t="s">
        <v>12</v>
      </c>
      <c r="B12320">
        <v>3479533</v>
      </c>
      <c r="C12320">
        <v>3479553</v>
      </c>
      <c r="D12320" t="s">
        <v>40885</v>
      </c>
      <c r="E12320" t="s">
        <v>90</v>
      </c>
      <c r="F12320" t="s">
        <v>76</v>
      </c>
      <c r="G12320" t="s">
        <v>32</v>
      </c>
      <c r="H12320">
        <v>13</v>
      </c>
      <c r="I12320" t="s">
        <v>40886</v>
      </c>
      <c r="J12320" t="s">
        <v>40887</v>
      </c>
      <c r="K12320" t="s">
        <v>40888</v>
      </c>
      <c r="L12320" t="s">
        <v>77935</v>
      </c>
    </row>
    <row r="12321" spans="1:12" x14ac:dyDescent="0.15">
      <c r="A12321" t="s">
        <v>12</v>
      </c>
      <c r="B12321">
        <v>3479499</v>
      </c>
      <c r="C12321">
        <v>3479519</v>
      </c>
      <c r="D12321" t="s">
        <v>40885</v>
      </c>
      <c r="E12321" t="s">
        <v>90</v>
      </c>
      <c r="F12321" t="s">
        <v>76</v>
      </c>
      <c r="G12321" t="s">
        <v>23</v>
      </c>
      <c r="H12321">
        <v>47</v>
      </c>
      <c r="I12321" t="s">
        <v>40889</v>
      </c>
      <c r="J12321" t="s">
        <v>40890</v>
      </c>
      <c r="K12321" t="s">
        <v>40891</v>
      </c>
      <c r="L12321" t="s">
        <v>77932</v>
      </c>
    </row>
    <row r="12322" spans="1:12" x14ac:dyDescent="0.15">
      <c r="A12322" t="s">
        <v>12</v>
      </c>
      <c r="B12322">
        <v>3479470</v>
      </c>
      <c r="C12322">
        <v>3479490</v>
      </c>
      <c r="D12322" t="s">
        <v>40885</v>
      </c>
      <c r="E12322" t="s">
        <v>90</v>
      </c>
      <c r="F12322" t="s">
        <v>76</v>
      </c>
      <c r="G12322" t="s">
        <v>16</v>
      </c>
      <c r="H12322">
        <v>76</v>
      </c>
      <c r="I12322" t="s">
        <v>40892</v>
      </c>
      <c r="J12322" t="s">
        <v>40893</v>
      </c>
      <c r="K12322" t="s">
        <v>40894</v>
      </c>
      <c r="L12322" t="s">
        <v>77985</v>
      </c>
    </row>
    <row r="12323" spans="1:12" x14ac:dyDescent="0.15">
      <c r="A12323" t="s">
        <v>12</v>
      </c>
      <c r="B12323">
        <v>3479445</v>
      </c>
      <c r="C12323">
        <v>3479465</v>
      </c>
      <c r="D12323" t="s">
        <v>40885</v>
      </c>
      <c r="E12323" t="s">
        <v>90</v>
      </c>
      <c r="F12323" t="s">
        <v>76</v>
      </c>
      <c r="G12323" t="s">
        <v>23</v>
      </c>
      <c r="H12323">
        <v>101</v>
      </c>
      <c r="I12323" t="s">
        <v>40895</v>
      </c>
      <c r="J12323" t="s">
        <v>40896</v>
      </c>
      <c r="K12323" t="s">
        <v>40897</v>
      </c>
      <c r="L12323" t="s">
        <v>77997</v>
      </c>
    </row>
    <row r="12324" spans="1:12" x14ac:dyDescent="0.15">
      <c r="A12324" t="s">
        <v>12</v>
      </c>
      <c r="B12324">
        <v>3480422</v>
      </c>
      <c r="C12324">
        <v>3480442</v>
      </c>
      <c r="D12324" t="s">
        <v>40898</v>
      </c>
      <c r="E12324" t="s">
        <v>90</v>
      </c>
      <c r="F12324" t="s">
        <v>76</v>
      </c>
      <c r="G12324" t="s">
        <v>16</v>
      </c>
      <c r="H12324">
        <v>26</v>
      </c>
      <c r="I12324" t="s">
        <v>40899</v>
      </c>
      <c r="J12324" t="s">
        <v>40900</v>
      </c>
      <c r="K12324" t="s">
        <v>40901</v>
      </c>
      <c r="L12324" t="s">
        <v>78002</v>
      </c>
    </row>
    <row r="12325" spans="1:12" x14ac:dyDescent="0.15">
      <c r="A12325" t="s">
        <v>12</v>
      </c>
      <c r="B12325">
        <v>3480401</v>
      </c>
      <c r="C12325">
        <v>3480421</v>
      </c>
      <c r="D12325" t="s">
        <v>40898</v>
      </c>
      <c r="E12325" t="s">
        <v>90</v>
      </c>
      <c r="F12325" t="s">
        <v>76</v>
      </c>
      <c r="G12325" t="s">
        <v>16</v>
      </c>
      <c r="H12325">
        <v>47</v>
      </c>
      <c r="I12325" t="s">
        <v>40902</v>
      </c>
      <c r="J12325" t="s">
        <v>40903</v>
      </c>
      <c r="K12325" t="s">
        <v>40904</v>
      </c>
      <c r="L12325" t="s">
        <v>77932</v>
      </c>
    </row>
    <row r="12326" spans="1:12" x14ac:dyDescent="0.15">
      <c r="A12326" t="s">
        <v>12</v>
      </c>
      <c r="B12326">
        <v>3480376</v>
      </c>
      <c r="C12326">
        <v>3480396</v>
      </c>
      <c r="D12326" t="s">
        <v>40898</v>
      </c>
      <c r="E12326" t="s">
        <v>90</v>
      </c>
      <c r="F12326" t="s">
        <v>76</v>
      </c>
      <c r="G12326" t="s">
        <v>36</v>
      </c>
      <c r="H12326">
        <v>72</v>
      </c>
      <c r="I12326" t="s">
        <v>40905</v>
      </c>
      <c r="J12326" t="s">
        <v>40906</v>
      </c>
      <c r="K12326" t="s">
        <v>40907</v>
      </c>
      <c r="L12326" t="s">
        <v>78066</v>
      </c>
    </row>
    <row r="12327" spans="1:12" x14ac:dyDescent="0.15">
      <c r="A12327" t="s">
        <v>12</v>
      </c>
      <c r="B12327">
        <v>3480326</v>
      </c>
      <c r="C12327">
        <v>3480346</v>
      </c>
      <c r="D12327" t="s">
        <v>40898</v>
      </c>
      <c r="E12327" t="s">
        <v>90</v>
      </c>
      <c r="F12327" t="s">
        <v>76</v>
      </c>
      <c r="G12327" t="s">
        <v>32</v>
      </c>
      <c r="H12327">
        <v>122</v>
      </c>
      <c r="I12327" t="s">
        <v>40908</v>
      </c>
      <c r="J12327" t="s">
        <v>40909</v>
      </c>
      <c r="K12327" t="s">
        <v>40910</v>
      </c>
      <c r="L12327" t="s">
        <v>78033</v>
      </c>
    </row>
    <row r="12328" spans="1:12" x14ac:dyDescent="0.15">
      <c r="A12328" t="s">
        <v>12</v>
      </c>
      <c r="B12328">
        <v>3481528</v>
      </c>
      <c r="C12328">
        <v>3481548</v>
      </c>
      <c r="D12328" t="s">
        <v>40911</v>
      </c>
      <c r="E12328" t="s">
        <v>90</v>
      </c>
      <c r="F12328" t="s">
        <v>76</v>
      </c>
      <c r="G12328" t="s">
        <v>36</v>
      </c>
      <c r="H12328">
        <v>14</v>
      </c>
      <c r="I12328" t="s">
        <v>40912</v>
      </c>
      <c r="J12328" t="s">
        <v>40913</v>
      </c>
      <c r="K12328" t="s">
        <v>40914</v>
      </c>
      <c r="L12328" t="s">
        <v>77924</v>
      </c>
    </row>
    <row r="12329" spans="1:12" x14ac:dyDescent="0.15">
      <c r="A12329" t="s">
        <v>12</v>
      </c>
      <c r="B12329">
        <v>3481505</v>
      </c>
      <c r="C12329">
        <v>3481525</v>
      </c>
      <c r="D12329" t="s">
        <v>40911</v>
      </c>
      <c r="E12329" t="s">
        <v>90</v>
      </c>
      <c r="F12329" t="s">
        <v>76</v>
      </c>
      <c r="G12329" t="s">
        <v>36</v>
      </c>
      <c r="H12329">
        <v>37</v>
      </c>
      <c r="I12329" t="s">
        <v>40915</v>
      </c>
      <c r="J12329" t="s">
        <v>40916</v>
      </c>
      <c r="K12329" t="s">
        <v>40917</v>
      </c>
      <c r="L12329" t="s">
        <v>77906</v>
      </c>
    </row>
    <row r="12330" spans="1:12" x14ac:dyDescent="0.15">
      <c r="A12330" t="s">
        <v>12</v>
      </c>
      <c r="B12330">
        <v>3481484</v>
      </c>
      <c r="C12330">
        <v>3481504</v>
      </c>
      <c r="D12330" t="s">
        <v>40911</v>
      </c>
      <c r="E12330" t="s">
        <v>90</v>
      </c>
      <c r="F12330" t="s">
        <v>76</v>
      </c>
      <c r="G12330" t="s">
        <v>16</v>
      </c>
      <c r="H12330">
        <v>58</v>
      </c>
      <c r="I12330" t="s">
        <v>40918</v>
      </c>
      <c r="J12330" t="s">
        <v>40919</v>
      </c>
      <c r="K12330" t="s">
        <v>40920</v>
      </c>
      <c r="L12330" t="s">
        <v>77911</v>
      </c>
    </row>
    <row r="12331" spans="1:12" x14ac:dyDescent="0.15">
      <c r="A12331" t="s">
        <v>12</v>
      </c>
      <c r="B12331">
        <v>3481429</v>
      </c>
      <c r="C12331">
        <v>3481449</v>
      </c>
      <c r="D12331" t="s">
        <v>40911</v>
      </c>
      <c r="E12331" t="s">
        <v>90</v>
      </c>
      <c r="F12331" t="s">
        <v>76</v>
      </c>
      <c r="G12331" t="s">
        <v>32</v>
      </c>
      <c r="H12331">
        <v>113</v>
      </c>
      <c r="I12331" t="s">
        <v>40921</v>
      </c>
      <c r="J12331" t="s">
        <v>40922</v>
      </c>
      <c r="K12331" t="s">
        <v>40923</v>
      </c>
      <c r="L12331" t="s">
        <v>77986</v>
      </c>
    </row>
    <row r="12332" spans="1:12" x14ac:dyDescent="0.15">
      <c r="A12332" t="s">
        <v>12</v>
      </c>
      <c r="B12332">
        <v>3482223</v>
      </c>
      <c r="C12332">
        <v>3482243</v>
      </c>
      <c r="D12332" t="s">
        <v>40924</v>
      </c>
      <c r="E12332" t="s">
        <v>90</v>
      </c>
      <c r="F12332" t="s">
        <v>76</v>
      </c>
      <c r="G12332" t="s">
        <v>16</v>
      </c>
      <c r="H12332">
        <v>13</v>
      </c>
      <c r="I12332" t="s">
        <v>40925</v>
      </c>
      <c r="J12332" t="s">
        <v>40926</v>
      </c>
      <c r="K12332" t="s">
        <v>40927</v>
      </c>
      <c r="L12332" t="s">
        <v>77935</v>
      </c>
    </row>
    <row r="12333" spans="1:12" x14ac:dyDescent="0.15">
      <c r="A12333" t="s">
        <v>12</v>
      </c>
      <c r="B12333">
        <v>3482201</v>
      </c>
      <c r="C12333">
        <v>3482221</v>
      </c>
      <c r="D12333" t="s">
        <v>40924</v>
      </c>
      <c r="E12333" t="s">
        <v>90</v>
      </c>
      <c r="F12333" t="s">
        <v>76</v>
      </c>
      <c r="G12333" t="s">
        <v>23</v>
      </c>
      <c r="H12333">
        <v>35</v>
      </c>
      <c r="I12333" t="s">
        <v>40928</v>
      </c>
      <c r="J12333" t="s">
        <v>40929</v>
      </c>
      <c r="K12333" t="s">
        <v>40930</v>
      </c>
      <c r="L12333" t="s">
        <v>77936</v>
      </c>
    </row>
    <row r="12334" spans="1:12" x14ac:dyDescent="0.15">
      <c r="A12334" t="s">
        <v>12</v>
      </c>
      <c r="B12334">
        <v>3482161</v>
      </c>
      <c r="C12334">
        <v>3482181</v>
      </c>
      <c r="D12334" t="s">
        <v>40924</v>
      </c>
      <c r="E12334" t="s">
        <v>90</v>
      </c>
      <c r="F12334" t="s">
        <v>76</v>
      </c>
      <c r="G12334" t="s">
        <v>23</v>
      </c>
      <c r="H12334">
        <v>75</v>
      </c>
      <c r="I12334" t="s">
        <v>40931</v>
      </c>
      <c r="J12334" t="s">
        <v>40932</v>
      </c>
      <c r="K12334" t="s">
        <v>40933</v>
      </c>
      <c r="L12334" t="s">
        <v>78027</v>
      </c>
    </row>
    <row r="12335" spans="1:12" x14ac:dyDescent="0.15">
      <c r="A12335" t="s">
        <v>12</v>
      </c>
      <c r="B12335">
        <v>3482133</v>
      </c>
      <c r="C12335">
        <v>3482153</v>
      </c>
      <c r="D12335" t="s">
        <v>40924</v>
      </c>
      <c r="E12335" t="s">
        <v>90</v>
      </c>
      <c r="F12335" t="s">
        <v>76</v>
      </c>
      <c r="G12335" t="s">
        <v>23</v>
      </c>
      <c r="H12335">
        <v>103</v>
      </c>
      <c r="I12335" t="s">
        <v>40934</v>
      </c>
      <c r="J12335" t="s">
        <v>40935</v>
      </c>
      <c r="K12335" t="s">
        <v>40936</v>
      </c>
      <c r="L12335" t="s">
        <v>77937</v>
      </c>
    </row>
    <row r="12336" spans="1:12" x14ac:dyDescent="0.15">
      <c r="A12336" t="s">
        <v>12</v>
      </c>
      <c r="B12336">
        <v>3482652</v>
      </c>
      <c r="C12336">
        <v>3482672</v>
      </c>
      <c r="D12336" t="s">
        <v>40937</v>
      </c>
      <c r="E12336" t="s">
        <v>90</v>
      </c>
      <c r="F12336" t="s">
        <v>15</v>
      </c>
      <c r="G12336" t="s">
        <v>23</v>
      </c>
      <c r="H12336">
        <v>29</v>
      </c>
      <c r="I12336" t="s">
        <v>40938</v>
      </c>
      <c r="J12336" t="s">
        <v>40939</v>
      </c>
      <c r="K12336" t="s">
        <v>40940</v>
      </c>
      <c r="L12336" t="s">
        <v>77921</v>
      </c>
    </row>
    <row r="12337" spans="1:12" x14ac:dyDescent="0.15">
      <c r="A12337" t="s">
        <v>12</v>
      </c>
      <c r="B12337">
        <v>3482675</v>
      </c>
      <c r="C12337">
        <v>3482695</v>
      </c>
      <c r="D12337" t="s">
        <v>40937</v>
      </c>
      <c r="E12337" t="s">
        <v>90</v>
      </c>
      <c r="F12337" t="s">
        <v>15</v>
      </c>
      <c r="G12337" t="s">
        <v>16</v>
      </c>
      <c r="H12337">
        <v>52</v>
      </c>
      <c r="I12337" t="s">
        <v>40941</v>
      </c>
      <c r="J12337" t="s">
        <v>40942</v>
      </c>
      <c r="K12337" t="s">
        <v>40943</v>
      </c>
      <c r="L12337" t="s">
        <v>77959</v>
      </c>
    </row>
    <row r="12338" spans="1:12" x14ac:dyDescent="0.15">
      <c r="A12338" t="s">
        <v>12</v>
      </c>
      <c r="B12338">
        <v>3482697</v>
      </c>
      <c r="C12338">
        <v>3482717</v>
      </c>
      <c r="D12338" t="s">
        <v>40937</v>
      </c>
      <c r="E12338" t="s">
        <v>90</v>
      </c>
      <c r="F12338" t="s">
        <v>15</v>
      </c>
      <c r="G12338" t="s">
        <v>36</v>
      </c>
      <c r="H12338">
        <v>74</v>
      </c>
      <c r="I12338" t="s">
        <v>40944</v>
      </c>
      <c r="J12338" t="s">
        <v>40945</v>
      </c>
      <c r="K12338" t="s">
        <v>40946</v>
      </c>
      <c r="L12338" t="s">
        <v>78005</v>
      </c>
    </row>
    <row r="12339" spans="1:12" x14ac:dyDescent="0.15">
      <c r="A12339" t="s">
        <v>12</v>
      </c>
      <c r="B12339">
        <v>3482741</v>
      </c>
      <c r="C12339">
        <v>3482761</v>
      </c>
      <c r="D12339" t="s">
        <v>40937</v>
      </c>
      <c r="E12339" t="s">
        <v>90</v>
      </c>
      <c r="F12339" t="s">
        <v>15</v>
      </c>
      <c r="G12339" t="s">
        <v>16</v>
      </c>
      <c r="H12339">
        <v>118</v>
      </c>
      <c r="I12339" t="s">
        <v>40947</v>
      </c>
      <c r="J12339" t="s">
        <v>40948</v>
      </c>
      <c r="K12339" t="s">
        <v>40949</v>
      </c>
      <c r="L12339" t="s">
        <v>77973</v>
      </c>
    </row>
    <row r="12340" spans="1:12" x14ac:dyDescent="0.15">
      <c r="A12340" t="s">
        <v>12</v>
      </c>
      <c r="B12340">
        <v>3484192</v>
      </c>
      <c r="C12340">
        <v>3484212</v>
      </c>
      <c r="D12340" t="s">
        <v>40950</v>
      </c>
      <c r="E12340" t="s">
        <v>90</v>
      </c>
      <c r="F12340" t="s">
        <v>15</v>
      </c>
      <c r="G12340" t="s">
        <v>36</v>
      </c>
      <c r="H12340">
        <v>28</v>
      </c>
      <c r="I12340" t="s">
        <v>40951</v>
      </c>
      <c r="J12340" t="s">
        <v>40952</v>
      </c>
      <c r="K12340" t="s">
        <v>40953</v>
      </c>
      <c r="L12340" t="s">
        <v>77956</v>
      </c>
    </row>
    <row r="12341" spans="1:12" x14ac:dyDescent="0.15">
      <c r="A12341" t="s">
        <v>12</v>
      </c>
      <c r="B12341">
        <v>3484216</v>
      </c>
      <c r="C12341">
        <v>3484236</v>
      </c>
      <c r="D12341" t="s">
        <v>40950</v>
      </c>
      <c r="E12341" t="s">
        <v>90</v>
      </c>
      <c r="F12341" t="s">
        <v>15</v>
      </c>
      <c r="G12341" t="s">
        <v>23</v>
      </c>
      <c r="H12341">
        <v>52</v>
      </c>
      <c r="I12341" t="s">
        <v>40954</v>
      </c>
      <c r="J12341" t="s">
        <v>40955</v>
      </c>
      <c r="K12341" t="s">
        <v>40956</v>
      </c>
      <c r="L12341" t="s">
        <v>77959</v>
      </c>
    </row>
    <row r="12342" spans="1:12" x14ac:dyDescent="0.15">
      <c r="A12342" t="s">
        <v>12</v>
      </c>
      <c r="B12342">
        <v>3484236</v>
      </c>
      <c r="C12342">
        <v>3484256</v>
      </c>
      <c r="D12342" t="s">
        <v>40950</v>
      </c>
      <c r="E12342" t="s">
        <v>90</v>
      </c>
      <c r="F12342" t="s">
        <v>15</v>
      </c>
      <c r="G12342" t="s">
        <v>16</v>
      </c>
      <c r="H12342">
        <v>72</v>
      </c>
      <c r="I12342" t="s">
        <v>40957</v>
      </c>
      <c r="J12342" t="s">
        <v>40958</v>
      </c>
      <c r="K12342" t="s">
        <v>40959</v>
      </c>
      <c r="L12342" t="s">
        <v>78066</v>
      </c>
    </row>
    <row r="12343" spans="1:12" x14ac:dyDescent="0.15">
      <c r="A12343" t="s">
        <v>12</v>
      </c>
      <c r="B12343">
        <v>3484274</v>
      </c>
      <c r="C12343">
        <v>3484294</v>
      </c>
      <c r="D12343" t="s">
        <v>40950</v>
      </c>
      <c r="E12343" t="s">
        <v>90</v>
      </c>
      <c r="F12343" t="s">
        <v>15</v>
      </c>
      <c r="G12343" t="s">
        <v>16</v>
      </c>
      <c r="H12343">
        <v>110</v>
      </c>
      <c r="I12343" t="s">
        <v>40960</v>
      </c>
      <c r="J12343" t="s">
        <v>40961</v>
      </c>
      <c r="K12343" t="s">
        <v>40962</v>
      </c>
      <c r="L12343" t="s">
        <v>78030</v>
      </c>
    </row>
    <row r="12344" spans="1:12" x14ac:dyDescent="0.15">
      <c r="A12344" t="s">
        <v>12</v>
      </c>
      <c r="B12344">
        <v>3485930</v>
      </c>
      <c r="C12344">
        <v>3485950</v>
      </c>
      <c r="D12344" t="s">
        <v>40963</v>
      </c>
      <c r="E12344" t="s">
        <v>90</v>
      </c>
      <c r="F12344" t="s">
        <v>15</v>
      </c>
      <c r="G12344" t="s">
        <v>16</v>
      </c>
      <c r="H12344">
        <v>22</v>
      </c>
      <c r="I12344" t="s">
        <v>40964</v>
      </c>
      <c r="J12344" t="s">
        <v>40965</v>
      </c>
      <c r="K12344" t="s">
        <v>40966</v>
      </c>
      <c r="L12344" t="s">
        <v>77948</v>
      </c>
    </row>
    <row r="12345" spans="1:12" x14ac:dyDescent="0.15">
      <c r="A12345" t="s">
        <v>12</v>
      </c>
      <c r="B12345">
        <v>3485952</v>
      </c>
      <c r="C12345">
        <v>3485972</v>
      </c>
      <c r="D12345" t="s">
        <v>40963</v>
      </c>
      <c r="E12345" t="s">
        <v>90</v>
      </c>
      <c r="F12345" t="s">
        <v>15</v>
      </c>
      <c r="G12345" t="s">
        <v>23</v>
      </c>
      <c r="H12345">
        <v>44</v>
      </c>
      <c r="I12345" t="s">
        <v>40967</v>
      </c>
      <c r="J12345" t="s">
        <v>40968</v>
      </c>
      <c r="K12345" t="s">
        <v>40969</v>
      </c>
      <c r="L12345" t="s">
        <v>78016</v>
      </c>
    </row>
    <row r="12346" spans="1:12" x14ac:dyDescent="0.15">
      <c r="A12346" t="s">
        <v>12</v>
      </c>
      <c r="B12346">
        <v>3485975</v>
      </c>
      <c r="C12346">
        <v>3485995</v>
      </c>
      <c r="D12346" t="s">
        <v>40963</v>
      </c>
      <c r="E12346" t="s">
        <v>90</v>
      </c>
      <c r="F12346" t="s">
        <v>15</v>
      </c>
      <c r="G12346" t="s">
        <v>32</v>
      </c>
      <c r="H12346">
        <v>67</v>
      </c>
      <c r="I12346" t="s">
        <v>40970</v>
      </c>
      <c r="J12346" t="s">
        <v>40971</v>
      </c>
      <c r="K12346" t="s">
        <v>40972</v>
      </c>
      <c r="L12346" t="s">
        <v>77981</v>
      </c>
    </row>
    <row r="12347" spans="1:12" x14ac:dyDescent="0.15">
      <c r="A12347" t="s">
        <v>12</v>
      </c>
      <c r="B12347">
        <v>3486009</v>
      </c>
      <c r="C12347">
        <v>3486029</v>
      </c>
      <c r="D12347" t="s">
        <v>40963</v>
      </c>
      <c r="E12347" t="s">
        <v>90</v>
      </c>
      <c r="F12347" t="s">
        <v>15</v>
      </c>
      <c r="G12347" t="s">
        <v>32</v>
      </c>
      <c r="H12347">
        <v>101</v>
      </c>
      <c r="I12347" t="s">
        <v>40973</v>
      </c>
      <c r="J12347" t="s">
        <v>40974</v>
      </c>
      <c r="K12347" t="s">
        <v>40975</v>
      </c>
      <c r="L12347" t="s">
        <v>77997</v>
      </c>
    </row>
    <row r="12348" spans="1:12" x14ac:dyDescent="0.15">
      <c r="A12348" t="s">
        <v>12</v>
      </c>
      <c r="B12348">
        <v>3487967</v>
      </c>
      <c r="C12348">
        <v>3487987</v>
      </c>
      <c r="D12348" t="s">
        <v>40976</v>
      </c>
      <c r="E12348" t="s">
        <v>90</v>
      </c>
      <c r="F12348" t="s">
        <v>15</v>
      </c>
      <c r="G12348" t="s">
        <v>36</v>
      </c>
      <c r="H12348">
        <v>12</v>
      </c>
      <c r="I12348" t="s">
        <v>40977</v>
      </c>
      <c r="J12348" t="s">
        <v>40978</v>
      </c>
      <c r="K12348" t="s">
        <v>40979</v>
      </c>
      <c r="L12348" t="s">
        <v>77991</v>
      </c>
    </row>
    <row r="12349" spans="1:12" x14ac:dyDescent="0.15">
      <c r="A12349" t="s">
        <v>12</v>
      </c>
      <c r="B12349">
        <v>3488007</v>
      </c>
      <c r="C12349">
        <v>3488027</v>
      </c>
      <c r="D12349" t="s">
        <v>40976</v>
      </c>
      <c r="E12349" t="s">
        <v>90</v>
      </c>
      <c r="F12349" t="s">
        <v>15</v>
      </c>
      <c r="G12349" t="s">
        <v>36</v>
      </c>
      <c r="H12349">
        <v>52</v>
      </c>
      <c r="I12349" t="s">
        <v>40980</v>
      </c>
      <c r="J12349" t="s">
        <v>40981</v>
      </c>
      <c r="K12349" t="s">
        <v>40982</v>
      </c>
      <c r="L12349" t="s">
        <v>77959</v>
      </c>
    </row>
    <row r="12350" spans="1:12" x14ac:dyDescent="0.15">
      <c r="A12350" t="s">
        <v>12</v>
      </c>
      <c r="B12350">
        <v>3488047</v>
      </c>
      <c r="C12350">
        <v>3488067</v>
      </c>
      <c r="D12350" t="s">
        <v>40976</v>
      </c>
      <c r="E12350" t="s">
        <v>90</v>
      </c>
      <c r="F12350" t="s">
        <v>15</v>
      </c>
      <c r="G12350" t="s">
        <v>23</v>
      </c>
      <c r="H12350">
        <v>92</v>
      </c>
      <c r="I12350" t="s">
        <v>40983</v>
      </c>
      <c r="J12350" t="s">
        <v>40984</v>
      </c>
      <c r="K12350" t="s">
        <v>40985</v>
      </c>
      <c r="L12350" t="s">
        <v>78032</v>
      </c>
    </row>
    <row r="12351" spans="1:12" x14ac:dyDescent="0.15">
      <c r="A12351" t="s">
        <v>12</v>
      </c>
      <c r="B12351">
        <v>3488070</v>
      </c>
      <c r="C12351">
        <v>3488090</v>
      </c>
      <c r="D12351" t="s">
        <v>40976</v>
      </c>
      <c r="E12351" t="s">
        <v>90</v>
      </c>
      <c r="F12351" t="s">
        <v>15</v>
      </c>
      <c r="G12351" t="s">
        <v>23</v>
      </c>
      <c r="H12351">
        <v>115</v>
      </c>
      <c r="I12351" t="s">
        <v>40986</v>
      </c>
      <c r="J12351" t="s">
        <v>40987</v>
      </c>
      <c r="K12351" t="s">
        <v>40988</v>
      </c>
      <c r="L12351" t="s">
        <v>78020</v>
      </c>
    </row>
    <row r="12352" spans="1:12" x14ac:dyDescent="0.15">
      <c r="A12352" t="s">
        <v>12</v>
      </c>
      <c r="B12352">
        <v>3490742</v>
      </c>
      <c r="C12352">
        <v>3490762</v>
      </c>
      <c r="D12352" t="s">
        <v>40989</v>
      </c>
      <c r="E12352" t="s">
        <v>90</v>
      </c>
      <c r="F12352" t="s">
        <v>15</v>
      </c>
      <c r="G12352" t="s">
        <v>16</v>
      </c>
      <c r="H12352">
        <v>10</v>
      </c>
      <c r="I12352" t="s">
        <v>40990</v>
      </c>
      <c r="J12352" t="s">
        <v>40991</v>
      </c>
      <c r="K12352" t="s">
        <v>40992</v>
      </c>
      <c r="L12352" t="s">
        <v>78001</v>
      </c>
    </row>
    <row r="12353" spans="1:12" x14ac:dyDescent="0.15">
      <c r="A12353" t="s">
        <v>12</v>
      </c>
      <c r="B12353">
        <v>3490769</v>
      </c>
      <c r="C12353">
        <v>3490789</v>
      </c>
      <c r="D12353" t="s">
        <v>40989</v>
      </c>
      <c r="E12353" t="s">
        <v>90</v>
      </c>
      <c r="F12353" t="s">
        <v>15</v>
      </c>
      <c r="G12353" t="s">
        <v>23</v>
      </c>
      <c r="H12353">
        <v>37</v>
      </c>
      <c r="I12353" t="s">
        <v>40993</v>
      </c>
      <c r="J12353" t="s">
        <v>40994</v>
      </c>
      <c r="K12353" t="s">
        <v>40995</v>
      </c>
      <c r="L12353" t="s">
        <v>77906</v>
      </c>
    </row>
    <row r="12354" spans="1:12" x14ac:dyDescent="0.15">
      <c r="A12354" t="s">
        <v>12</v>
      </c>
      <c r="B12354">
        <v>3490798</v>
      </c>
      <c r="C12354">
        <v>3490818</v>
      </c>
      <c r="D12354" t="s">
        <v>40989</v>
      </c>
      <c r="E12354" t="s">
        <v>90</v>
      </c>
      <c r="F12354" t="s">
        <v>15</v>
      </c>
      <c r="G12354" t="s">
        <v>36</v>
      </c>
      <c r="H12354">
        <v>66</v>
      </c>
      <c r="I12354" t="s">
        <v>40996</v>
      </c>
      <c r="J12354" t="s">
        <v>40997</v>
      </c>
      <c r="K12354" t="s">
        <v>40998</v>
      </c>
      <c r="L12354" t="s">
        <v>77928</v>
      </c>
    </row>
    <row r="12355" spans="1:12" x14ac:dyDescent="0.15">
      <c r="A12355" t="s">
        <v>12</v>
      </c>
      <c r="B12355">
        <v>3490818</v>
      </c>
      <c r="C12355">
        <v>3490838</v>
      </c>
      <c r="D12355" t="s">
        <v>40989</v>
      </c>
      <c r="E12355" t="s">
        <v>90</v>
      </c>
      <c r="F12355" t="s">
        <v>15</v>
      </c>
      <c r="G12355" t="s">
        <v>32</v>
      </c>
      <c r="H12355">
        <v>86</v>
      </c>
      <c r="I12355" t="s">
        <v>40999</v>
      </c>
      <c r="J12355" t="s">
        <v>41000</v>
      </c>
      <c r="K12355" t="s">
        <v>41001</v>
      </c>
      <c r="L12355" t="s">
        <v>77929</v>
      </c>
    </row>
    <row r="12356" spans="1:12" x14ac:dyDescent="0.15">
      <c r="A12356" t="s">
        <v>12</v>
      </c>
      <c r="B12356">
        <v>3491070</v>
      </c>
      <c r="C12356">
        <v>3491090</v>
      </c>
      <c r="D12356" t="s">
        <v>41002</v>
      </c>
      <c r="E12356" t="s">
        <v>90</v>
      </c>
      <c r="F12356" t="s">
        <v>15</v>
      </c>
      <c r="G12356" t="s">
        <v>36</v>
      </c>
      <c r="H12356">
        <v>20</v>
      </c>
      <c r="I12356" t="s">
        <v>41003</v>
      </c>
      <c r="J12356" t="s">
        <v>41004</v>
      </c>
      <c r="K12356" t="s">
        <v>41005</v>
      </c>
      <c r="L12356" t="s">
        <v>77968</v>
      </c>
    </row>
    <row r="12357" spans="1:12" x14ac:dyDescent="0.15">
      <c r="A12357" t="s">
        <v>12</v>
      </c>
      <c r="B12357">
        <v>3491100</v>
      </c>
      <c r="C12357">
        <v>3491120</v>
      </c>
      <c r="D12357" t="s">
        <v>41002</v>
      </c>
      <c r="E12357" t="s">
        <v>90</v>
      </c>
      <c r="F12357" t="s">
        <v>15</v>
      </c>
      <c r="G12357" t="s">
        <v>36</v>
      </c>
      <c r="H12357">
        <v>50</v>
      </c>
      <c r="I12357" t="s">
        <v>41006</v>
      </c>
      <c r="J12357" t="s">
        <v>41007</v>
      </c>
      <c r="K12357" t="s">
        <v>41008</v>
      </c>
      <c r="L12357" t="s">
        <v>77925</v>
      </c>
    </row>
    <row r="12358" spans="1:12" x14ac:dyDescent="0.15">
      <c r="A12358" t="s">
        <v>12</v>
      </c>
      <c r="B12358">
        <v>3491120</v>
      </c>
      <c r="C12358">
        <v>3491140</v>
      </c>
      <c r="D12358" t="s">
        <v>41002</v>
      </c>
      <c r="E12358" t="s">
        <v>90</v>
      </c>
      <c r="F12358" t="s">
        <v>15</v>
      </c>
      <c r="G12358" t="s">
        <v>23</v>
      </c>
      <c r="H12358">
        <v>70</v>
      </c>
      <c r="I12358" t="s">
        <v>41009</v>
      </c>
      <c r="J12358" t="s">
        <v>41010</v>
      </c>
      <c r="K12358" t="s">
        <v>41011</v>
      </c>
      <c r="L12358" t="s">
        <v>77919</v>
      </c>
    </row>
    <row r="12359" spans="1:12" x14ac:dyDescent="0.15">
      <c r="A12359" t="s">
        <v>12</v>
      </c>
      <c r="B12359">
        <v>3491159</v>
      </c>
      <c r="C12359">
        <v>3491179</v>
      </c>
      <c r="D12359" t="s">
        <v>41002</v>
      </c>
      <c r="E12359" t="s">
        <v>90</v>
      </c>
      <c r="F12359" t="s">
        <v>15</v>
      </c>
      <c r="G12359" t="s">
        <v>36</v>
      </c>
      <c r="H12359">
        <v>109</v>
      </c>
      <c r="I12359" t="s">
        <v>41012</v>
      </c>
      <c r="J12359" t="s">
        <v>41013</v>
      </c>
      <c r="K12359" t="s">
        <v>41014</v>
      </c>
      <c r="L12359" t="s">
        <v>77947</v>
      </c>
    </row>
    <row r="12360" spans="1:12" x14ac:dyDescent="0.15">
      <c r="A12360" t="s">
        <v>12</v>
      </c>
      <c r="B12360">
        <v>3493325</v>
      </c>
      <c r="C12360">
        <v>3493345</v>
      </c>
      <c r="D12360" t="s">
        <v>41015</v>
      </c>
      <c r="E12360" t="s">
        <v>90</v>
      </c>
      <c r="F12360" t="s">
        <v>15</v>
      </c>
      <c r="G12360" t="s">
        <v>36</v>
      </c>
      <c r="H12360">
        <v>25</v>
      </c>
      <c r="I12360" t="s">
        <v>41016</v>
      </c>
      <c r="J12360" t="s">
        <v>41017</v>
      </c>
      <c r="K12360" t="s">
        <v>41018</v>
      </c>
      <c r="L12360" t="s">
        <v>78012</v>
      </c>
    </row>
    <row r="12361" spans="1:12" x14ac:dyDescent="0.15">
      <c r="A12361" t="s">
        <v>12</v>
      </c>
      <c r="B12361">
        <v>3493347</v>
      </c>
      <c r="C12361">
        <v>3493367</v>
      </c>
      <c r="D12361" t="s">
        <v>41015</v>
      </c>
      <c r="E12361" t="s">
        <v>90</v>
      </c>
      <c r="F12361" t="s">
        <v>15</v>
      </c>
      <c r="G12361" t="s">
        <v>36</v>
      </c>
      <c r="H12361">
        <v>47</v>
      </c>
      <c r="I12361" t="s">
        <v>41019</v>
      </c>
      <c r="J12361" t="s">
        <v>41020</v>
      </c>
      <c r="K12361" t="s">
        <v>41021</v>
      </c>
      <c r="L12361" t="s">
        <v>77932</v>
      </c>
    </row>
    <row r="12362" spans="1:12" x14ac:dyDescent="0.15">
      <c r="A12362" t="s">
        <v>12</v>
      </c>
      <c r="B12362">
        <v>3493373</v>
      </c>
      <c r="C12362">
        <v>3493393</v>
      </c>
      <c r="D12362" t="s">
        <v>41015</v>
      </c>
      <c r="E12362" t="s">
        <v>90</v>
      </c>
      <c r="F12362" t="s">
        <v>15</v>
      </c>
      <c r="G12362" t="s">
        <v>16</v>
      </c>
      <c r="H12362">
        <v>73</v>
      </c>
      <c r="I12362" t="s">
        <v>41022</v>
      </c>
      <c r="J12362" t="s">
        <v>41023</v>
      </c>
      <c r="K12362" t="s">
        <v>41024</v>
      </c>
      <c r="L12362" t="s">
        <v>77926</v>
      </c>
    </row>
    <row r="12363" spans="1:12" x14ac:dyDescent="0.15">
      <c r="A12363" t="s">
        <v>12</v>
      </c>
      <c r="B12363">
        <v>3493403</v>
      </c>
      <c r="C12363">
        <v>3493423</v>
      </c>
      <c r="D12363" t="s">
        <v>41015</v>
      </c>
      <c r="E12363" t="s">
        <v>90</v>
      </c>
      <c r="F12363" t="s">
        <v>15</v>
      </c>
      <c r="G12363" t="s">
        <v>36</v>
      </c>
      <c r="H12363">
        <v>103</v>
      </c>
      <c r="I12363" t="s">
        <v>41025</v>
      </c>
      <c r="J12363" t="s">
        <v>41026</v>
      </c>
      <c r="K12363" t="s">
        <v>41027</v>
      </c>
      <c r="L12363" t="s">
        <v>77937</v>
      </c>
    </row>
    <row r="12364" spans="1:12" x14ac:dyDescent="0.15">
      <c r="A12364" t="s">
        <v>12</v>
      </c>
      <c r="B12364">
        <v>3493784</v>
      </c>
      <c r="C12364">
        <v>3493804</v>
      </c>
      <c r="D12364" t="s">
        <v>41028</v>
      </c>
      <c r="E12364" t="s">
        <v>90</v>
      </c>
      <c r="F12364" t="s">
        <v>15</v>
      </c>
      <c r="G12364" t="s">
        <v>32</v>
      </c>
      <c r="H12364">
        <v>1</v>
      </c>
      <c r="I12364" t="s">
        <v>41029</v>
      </c>
      <c r="J12364" t="s">
        <v>41030</v>
      </c>
      <c r="K12364" t="s">
        <v>41031</v>
      </c>
      <c r="L12364" t="s">
        <v>77917</v>
      </c>
    </row>
    <row r="12365" spans="1:12" x14ac:dyDescent="0.15">
      <c r="A12365" t="s">
        <v>12</v>
      </c>
      <c r="B12365">
        <v>3493821</v>
      </c>
      <c r="C12365">
        <v>3493841</v>
      </c>
      <c r="D12365" t="s">
        <v>41028</v>
      </c>
      <c r="E12365" t="s">
        <v>90</v>
      </c>
      <c r="F12365" t="s">
        <v>15</v>
      </c>
      <c r="G12365" t="s">
        <v>16</v>
      </c>
      <c r="H12365">
        <v>38</v>
      </c>
      <c r="I12365" t="s">
        <v>41032</v>
      </c>
      <c r="J12365" t="s">
        <v>41033</v>
      </c>
      <c r="K12365" t="s">
        <v>41034</v>
      </c>
      <c r="L12365" t="s">
        <v>78008</v>
      </c>
    </row>
    <row r="12366" spans="1:12" x14ac:dyDescent="0.15">
      <c r="A12366" t="s">
        <v>12</v>
      </c>
      <c r="B12366">
        <v>3493848</v>
      </c>
      <c r="C12366">
        <v>3493868</v>
      </c>
      <c r="D12366" t="s">
        <v>41028</v>
      </c>
      <c r="E12366" t="s">
        <v>90</v>
      </c>
      <c r="F12366" t="s">
        <v>15</v>
      </c>
      <c r="G12366" t="s">
        <v>23</v>
      </c>
      <c r="H12366">
        <v>65</v>
      </c>
      <c r="I12366" t="s">
        <v>41035</v>
      </c>
      <c r="J12366" t="s">
        <v>41036</v>
      </c>
      <c r="K12366" t="s">
        <v>41037</v>
      </c>
      <c r="L12366" t="s">
        <v>78042</v>
      </c>
    </row>
    <row r="12367" spans="1:12" x14ac:dyDescent="0.15">
      <c r="A12367" t="s">
        <v>12</v>
      </c>
      <c r="B12367">
        <v>3493868</v>
      </c>
      <c r="C12367">
        <v>3493888</v>
      </c>
      <c r="D12367" t="s">
        <v>41028</v>
      </c>
      <c r="E12367" t="s">
        <v>90</v>
      </c>
      <c r="F12367" t="s">
        <v>15</v>
      </c>
      <c r="G12367" t="s">
        <v>32</v>
      </c>
      <c r="H12367">
        <v>85</v>
      </c>
      <c r="I12367" t="s">
        <v>41038</v>
      </c>
      <c r="J12367" t="s">
        <v>41039</v>
      </c>
      <c r="K12367" t="s">
        <v>41040</v>
      </c>
      <c r="L12367" t="s">
        <v>77972</v>
      </c>
    </row>
    <row r="12368" spans="1:12" x14ac:dyDescent="0.15">
      <c r="A12368" t="s">
        <v>12</v>
      </c>
      <c r="B12368">
        <v>3495046</v>
      </c>
      <c r="C12368">
        <v>3495066</v>
      </c>
      <c r="D12368" t="s">
        <v>41041</v>
      </c>
      <c r="E12368" t="s">
        <v>90</v>
      </c>
      <c r="F12368" t="s">
        <v>15</v>
      </c>
      <c r="G12368" t="s">
        <v>16</v>
      </c>
      <c r="H12368">
        <v>12</v>
      </c>
      <c r="I12368" t="s">
        <v>41042</v>
      </c>
      <c r="J12368" t="s">
        <v>41043</v>
      </c>
      <c r="K12368" t="s">
        <v>41044</v>
      </c>
      <c r="L12368" t="s">
        <v>77991</v>
      </c>
    </row>
    <row r="12369" spans="1:12" x14ac:dyDescent="0.15">
      <c r="A12369" t="s">
        <v>12</v>
      </c>
      <c r="B12369">
        <v>3495071</v>
      </c>
      <c r="C12369">
        <v>3495091</v>
      </c>
      <c r="D12369" t="s">
        <v>41041</v>
      </c>
      <c r="E12369" t="s">
        <v>90</v>
      </c>
      <c r="F12369" t="s">
        <v>15</v>
      </c>
      <c r="G12369" t="s">
        <v>16</v>
      </c>
      <c r="H12369">
        <v>37</v>
      </c>
      <c r="I12369" t="s">
        <v>41045</v>
      </c>
      <c r="J12369" t="s">
        <v>41046</v>
      </c>
      <c r="K12369" t="s">
        <v>41047</v>
      </c>
      <c r="L12369" t="s">
        <v>77906</v>
      </c>
    </row>
    <row r="12370" spans="1:12" x14ac:dyDescent="0.15">
      <c r="A12370" t="s">
        <v>12</v>
      </c>
      <c r="B12370">
        <v>3495109</v>
      </c>
      <c r="C12370">
        <v>3495129</v>
      </c>
      <c r="D12370" t="s">
        <v>41041</v>
      </c>
      <c r="E12370" t="s">
        <v>90</v>
      </c>
      <c r="F12370" t="s">
        <v>15</v>
      </c>
      <c r="G12370" t="s">
        <v>36</v>
      </c>
      <c r="H12370">
        <v>75</v>
      </c>
      <c r="I12370" t="s">
        <v>41048</v>
      </c>
      <c r="J12370" t="s">
        <v>41049</v>
      </c>
      <c r="K12370" t="s">
        <v>41050</v>
      </c>
      <c r="L12370" t="s">
        <v>78027</v>
      </c>
    </row>
    <row r="12371" spans="1:12" x14ac:dyDescent="0.15">
      <c r="A12371" t="s">
        <v>12</v>
      </c>
      <c r="B12371">
        <v>3495182</v>
      </c>
      <c r="C12371">
        <v>3495202</v>
      </c>
      <c r="D12371" t="s">
        <v>41041</v>
      </c>
      <c r="E12371" t="s">
        <v>90</v>
      </c>
      <c r="F12371" t="s">
        <v>15</v>
      </c>
      <c r="G12371" t="s">
        <v>23</v>
      </c>
      <c r="H12371">
        <v>148</v>
      </c>
      <c r="I12371" t="s">
        <v>41051</v>
      </c>
      <c r="J12371" t="s">
        <v>41052</v>
      </c>
      <c r="K12371" t="s">
        <v>41053</v>
      </c>
      <c r="L12371" t="s">
        <v>78043</v>
      </c>
    </row>
    <row r="12372" spans="1:12" x14ac:dyDescent="0.15">
      <c r="A12372" t="s">
        <v>12</v>
      </c>
      <c r="B12372">
        <v>3496009</v>
      </c>
      <c r="C12372">
        <v>3496029</v>
      </c>
      <c r="D12372" t="s">
        <v>41054</v>
      </c>
      <c r="E12372" t="s">
        <v>90</v>
      </c>
      <c r="F12372" t="s">
        <v>15</v>
      </c>
      <c r="G12372" t="s">
        <v>36</v>
      </c>
      <c r="H12372">
        <v>40</v>
      </c>
      <c r="I12372" t="s">
        <v>41055</v>
      </c>
      <c r="J12372" t="s">
        <v>41056</v>
      </c>
      <c r="K12372" t="s">
        <v>41057</v>
      </c>
      <c r="L12372" t="s">
        <v>77952</v>
      </c>
    </row>
    <row r="12373" spans="1:12" x14ac:dyDescent="0.15">
      <c r="A12373" t="s">
        <v>12</v>
      </c>
      <c r="B12373">
        <v>3496097</v>
      </c>
      <c r="C12373">
        <v>3496117</v>
      </c>
      <c r="D12373" t="s">
        <v>41054</v>
      </c>
      <c r="E12373" t="s">
        <v>90</v>
      </c>
      <c r="F12373" t="s">
        <v>15</v>
      </c>
      <c r="G12373" t="s">
        <v>23</v>
      </c>
      <c r="H12373">
        <v>128</v>
      </c>
      <c r="I12373" t="s">
        <v>41058</v>
      </c>
      <c r="J12373" t="s">
        <v>41059</v>
      </c>
      <c r="K12373" t="s">
        <v>41060</v>
      </c>
      <c r="L12373" t="s">
        <v>77934</v>
      </c>
    </row>
    <row r="12374" spans="1:12" x14ac:dyDescent="0.15">
      <c r="A12374" t="s">
        <v>12</v>
      </c>
      <c r="B12374">
        <v>3496117</v>
      </c>
      <c r="C12374">
        <v>3496137</v>
      </c>
      <c r="D12374" t="s">
        <v>41054</v>
      </c>
      <c r="E12374" t="s">
        <v>90</v>
      </c>
      <c r="F12374" t="s">
        <v>15</v>
      </c>
      <c r="G12374" t="s">
        <v>36</v>
      </c>
      <c r="H12374">
        <v>148</v>
      </c>
      <c r="I12374" t="s">
        <v>41061</v>
      </c>
      <c r="J12374" t="s">
        <v>41062</v>
      </c>
      <c r="K12374" t="s">
        <v>41063</v>
      </c>
      <c r="L12374" t="s">
        <v>78043</v>
      </c>
    </row>
    <row r="12375" spans="1:12" x14ac:dyDescent="0.15">
      <c r="A12375" t="s">
        <v>12</v>
      </c>
      <c r="B12375">
        <v>3496143</v>
      </c>
      <c r="C12375">
        <v>3496163</v>
      </c>
      <c r="D12375" t="s">
        <v>41054</v>
      </c>
      <c r="E12375" t="s">
        <v>90</v>
      </c>
      <c r="F12375" t="s">
        <v>15</v>
      </c>
      <c r="G12375" t="s">
        <v>16</v>
      </c>
      <c r="H12375">
        <v>174</v>
      </c>
      <c r="I12375" t="s">
        <v>41064</v>
      </c>
      <c r="J12375" t="s">
        <v>41065</v>
      </c>
      <c r="K12375" t="s">
        <v>41066</v>
      </c>
      <c r="L12375" t="s">
        <v>78085</v>
      </c>
    </row>
    <row r="12376" spans="1:12" x14ac:dyDescent="0.15">
      <c r="A12376" t="s">
        <v>12</v>
      </c>
      <c r="B12376">
        <v>3496715</v>
      </c>
      <c r="C12376">
        <v>3496735</v>
      </c>
      <c r="D12376" t="s">
        <v>41067</v>
      </c>
      <c r="E12376" t="s">
        <v>90</v>
      </c>
      <c r="F12376" t="s">
        <v>15</v>
      </c>
      <c r="G12376" t="s">
        <v>36</v>
      </c>
      <c r="H12376">
        <v>12</v>
      </c>
      <c r="I12376" t="s">
        <v>41068</v>
      </c>
      <c r="J12376" t="s">
        <v>41069</v>
      </c>
      <c r="K12376" t="s">
        <v>41070</v>
      </c>
      <c r="L12376" t="s">
        <v>77991</v>
      </c>
    </row>
    <row r="12377" spans="1:12" x14ac:dyDescent="0.15">
      <c r="A12377" t="s">
        <v>12</v>
      </c>
      <c r="B12377">
        <v>3496769</v>
      </c>
      <c r="C12377">
        <v>3496789</v>
      </c>
      <c r="D12377" t="s">
        <v>41067</v>
      </c>
      <c r="E12377" t="s">
        <v>90</v>
      </c>
      <c r="F12377" t="s">
        <v>15</v>
      </c>
      <c r="G12377" t="s">
        <v>16</v>
      </c>
      <c r="H12377">
        <v>66</v>
      </c>
      <c r="I12377" t="s">
        <v>41071</v>
      </c>
      <c r="J12377" t="s">
        <v>41072</v>
      </c>
      <c r="K12377" t="s">
        <v>41073</v>
      </c>
      <c r="L12377" t="s">
        <v>77928</v>
      </c>
    </row>
    <row r="12378" spans="1:12" x14ac:dyDescent="0.15">
      <c r="A12378" t="s">
        <v>12</v>
      </c>
      <c r="B12378">
        <v>3496791</v>
      </c>
      <c r="C12378">
        <v>3496811</v>
      </c>
      <c r="D12378" t="s">
        <v>41067</v>
      </c>
      <c r="E12378" t="s">
        <v>90</v>
      </c>
      <c r="F12378" t="s">
        <v>15</v>
      </c>
      <c r="G12378" t="s">
        <v>16</v>
      </c>
      <c r="H12378">
        <v>88</v>
      </c>
      <c r="I12378" t="s">
        <v>41074</v>
      </c>
      <c r="J12378" t="s">
        <v>41075</v>
      </c>
      <c r="K12378" t="s">
        <v>41076</v>
      </c>
      <c r="L12378" t="s">
        <v>77923</v>
      </c>
    </row>
    <row r="12379" spans="1:12" x14ac:dyDescent="0.15">
      <c r="A12379" t="s">
        <v>12</v>
      </c>
      <c r="B12379">
        <v>3496813</v>
      </c>
      <c r="C12379">
        <v>3496833</v>
      </c>
      <c r="D12379" t="s">
        <v>41067</v>
      </c>
      <c r="E12379" t="s">
        <v>90</v>
      </c>
      <c r="F12379" t="s">
        <v>15</v>
      </c>
      <c r="G12379" t="s">
        <v>23</v>
      </c>
      <c r="H12379">
        <v>110</v>
      </c>
      <c r="I12379" t="s">
        <v>41077</v>
      </c>
      <c r="J12379" t="s">
        <v>41078</v>
      </c>
      <c r="K12379" t="s">
        <v>41079</v>
      </c>
      <c r="L12379" t="s">
        <v>78030</v>
      </c>
    </row>
    <row r="12380" spans="1:12" x14ac:dyDescent="0.15">
      <c r="A12380" t="s">
        <v>12</v>
      </c>
      <c r="B12380">
        <v>3497944</v>
      </c>
      <c r="C12380">
        <v>3497964</v>
      </c>
      <c r="D12380" t="s">
        <v>41080</v>
      </c>
      <c r="E12380" t="s">
        <v>90</v>
      </c>
      <c r="F12380" t="s">
        <v>15</v>
      </c>
      <c r="G12380" t="s">
        <v>16</v>
      </c>
      <c r="H12380">
        <v>39</v>
      </c>
      <c r="I12380" t="s">
        <v>41081</v>
      </c>
      <c r="J12380" t="s">
        <v>41082</v>
      </c>
      <c r="K12380" t="s">
        <v>41083</v>
      </c>
      <c r="L12380" t="s">
        <v>78041</v>
      </c>
    </row>
    <row r="12381" spans="1:12" x14ac:dyDescent="0.15">
      <c r="A12381" t="s">
        <v>12</v>
      </c>
      <c r="B12381">
        <v>3497984</v>
      </c>
      <c r="C12381">
        <v>3498004</v>
      </c>
      <c r="D12381" t="s">
        <v>41080</v>
      </c>
      <c r="E12381" t="s">
        <v>90</v>
      </c>
      <c r="F12381" t="s">
        <v>15</v>
      </c>
      <c r="G12381" t="s">
        <v>36</v>
      </c>
      <c r="H12381">
        <v>79</v>
      </c>
      <c r="I12381" t="s">
        <v>41084</v>
      </c>
      <c r="J12381" t="s">
        <v>41085</v>
      </c>
      <c r="K12381" t="s">
        <v>41086</v>
      </c>
      <c r="L12381" t="s">
        <v>77993</v>
      </c>
    </row>
    <row r="12382" spans="1:12" x14ac:dyDescent="0.15">
      <c r="A12382" t="s">
        <v>12</v>
      </c>
      <c r="B12382">
        <v>3498054</v>
      </c>
      <c r="C12382">
        <v>3498074</v>
      </c>
      <c r="D12382" t="s">
        <v>41080</v>
      </c>
      <c r="E12382" t="s">
        <v>90</v>
      </c>
      <c r="F12382" t="s">
        <v>15</v>
      </c>
      <c r="G12382" t="s">
        <v>16</v>
      </c>
      <c r="H12382">
        <v>149</v>
      </c>
      <c r="I12382" t="s">
        <v>41087</v>
      </c>
      <c r="J12382" t="s">
        <v>41088</v>
      </c>
      <c r="K12382" t="s">
        <v>41089</v>
      </c>
      <c r="L12382" t="s">
        <v>78045</v>
      </c>
    </row>
    <row r="12383" spans="1:12" x14ac:dyDescent="0.15">
      <c r="A12383" t="s">
        <v>12</v>
      </c>
      <c r="B12383">
        <v>3498080</v>
      </c>
      <c r="C12383">
        <v>3498100</v>
      </c>
      <c r="D12383" t="s">
        <v>41080</v>
      </c>
      <c r="E12383" t="s">
        <v>90</v>
      </c>
      <c r="F12383" t="s">
        <v>15</v>
      </c>
      <c r="G12383" t="s">
        <v>16</v>
      </c>
      <c r="H12383">
        <v>175</v>
      </c>
      <c r="I12383" t="s">
        <v>41090</v>
      </c>
      <c r="J12383" t="s">
        <v>41091</v>
      </c>
      <c r="K12383" t="s">
        <v>41092</v>
      </c>
      <c r="L12383" t="s">
        <v>78059</v>
      </c>
    </row>
    <row r="12384" spans="1:12" x14ac:dyDescent="0.15">
      <c r="A12384" t="s">
        <v>12</v>
      </c>
      <c r="B12384">
        <v>3501069</v>
      </c>
      <c r="C12384">
        <v>3501089</v>
      </c>
      <c r="D12384" t="s">
        <v>41093</v>
      </c>
      <c r="E12384" t="s">
        <v>41094</v>
      </c>
      <c r="F12384" t="s">
        <v>76</v>
      </c>
      <c r="G12384" t="s">
        <v>16</v>
      </c>
      <c r="H12384">
        <v>12</v>
      </c>
      <c r="I12384" t="s">
        <v>41095</v>
      </c>
      <c r="J12384" t="s">
        <v>41096</v>
      </c>
      <c r="K12384" t="s">
        <v>41097</v>
      </c>
      <c r="L12384" t="s">
        <v>77991</v>
      </c>
    </row>
    <row r="12385" spans="1:12" x14ac:dyDescent="0.15">
      <c r="A12385" t="s">
        <v>12</v>
      </c>
      <c r="B12385">
        <v>3501016</v>
      </c>
      <c r="C12385">
        <v>3501036</v>
      </c>
      <c r="D12385" t="s">
        <v>41093</v>
      </c>
      <c r="E12385" t="s">
        <v>41094</v>
      </c>
      <c r="F12385" t="s">
        <v>76</v>
      </c>
      <c r="G12385" t="s">
        <v>23</v>
      </c>
      <c r="H12385">
        <v>65</v>
      </c>
      <c r="I12385" t="s">
        <v>41098</v>
      </c>
      <c r="J12385" t="s">
        <v>41099</v>
      </c>
      <c r="K12385" t="s">
        <v>41100</v>
      </c>
      <c r="L12385" t="s">
        <v>78042</v>
      </c>
    </row>
    <row r="12386" spans="1:12" x14ac:dyDescent="0.15">
      <c r="A12386" t="s">
        <v>12</v>
      </c>
      <c r="B12386">
        <v>3500992</v>
      </c>
      <c r="C12386">
        <v>3501012</v>
      </c>
      <c r="D12386" t="s">
        <v>41093</v>
      </c>
      <c r="E12386" t="s">
        <v>41094</v>
      </c>
      <c r="F12386" t="s">
        <v>76</v>
      </c>
      <c r="G12386" t="s">
        <v>23</v>
      </c>
      <c r="H12386">
        <v>89</v>
      </c>
      <c r="I12386" t="s">
        <v>41101</v>
      </c>
      <c r="J12386" t="s">
        <v>41102</v>
      </c>
      <c r="K12386" t="s">
        <v>41103</v>
      </c>
      <c r="L12386" t="s">
        <v>77964</v>
      </c>
    </row>
    <row r="12387" spans="1:12" x14ac:dyDescent="0.15">
      <c r="A12387" t="s">
        <v>12</v>
      </c>
      <c r="B12387">
        <v>3500945</v>
      </c>
      <c r="C12387">
        <v>3500965</v>
      </c>
      <c r="D12387" t="s">
        <v>41093</v>
      </c>
      <c r="E12387" t="s">
        <v>41094</v>
      </c>
      <c r="F12387" t="s">
        <v>76</v>
      </c>
      <c r="G12387" t="s">
        <v>23</v>
      </c>
      <c r="H12387">
        <v>136</v>
      </c>
      <c r="I12387" t="s">
        <v>41104</v>
      </c>
      <c r="J12387" t="s">
        <v>41105</v>
      </c>
      <c r="K12387" t="s">
        <v>41106</v>
      </c>
      <c r="L12387" t="s">
        <v>78057</v>
      </c>
    </row>
    <row r="12388" spans="1:12" x14ac:dyDescent="0.15">
      <c r="A12388" t="s">
        <v>12</v>
      </c>
      <c r="B12388">
        <v>3504380</v>
      </c>
      <c r="C12388">
        <v>3504400</v>
      </c>
      <c r="D12388" t="s">
        <v>41107</v>
      </c>
      <c r="E12388" t="s">
        <v>90</v>
      </c>
      <c r="F12388" t="s">
        <v>76</v>
      </c>
      <c r="G12388" t="s">
        <v>36</v>
      </c>
      <c r="H12388">
        <v>0</v>
      </c>
      <c r="I12388" t="s">
        <v>41108</v>
      </c>
      <c r="J12388" t="s">
        <v>41109</v>
      </c>
      <c r="K12388" t="s">
        <v>41110</v>
      </c>
      <c r="L12388" t="s">
        <v>77980</v>
      </c>
    </row>
    <row r="12389" spans="1:12" x14ac:dyDescent="0.15">
      <c r="A12389" t="s">
        <v>12</v>
      </c>
      <c r="B12389">
        <v>3504359</v>
      </c>
      <c r="C12389">
        <v>3504379</v>
      </c>
      <c r="D12389" t="s">
        <v>41107</v>
      </c>
      <c r="E12389" t="s">
        <v>90</v>
      </c>
      <c r="F12389" t="s">
        <v>76</v>
      </c>
      <c r="G12389" t="s">
        <v>16</v>
      </c>
      <c r="H12389">
        <v>21</v>
      </c>
      <c r="I12389" t="s">
        <v>41111</v>
      </c>
      <c r="J12389" t="s">
        <v>41112</v>
      </c>
      <c r="K12389" t="s">
        <v>41113</v>
      </c>
      <c r="L12389" t="s">
        <v>78022</v>
      </c>
    </row>
    <row r="12390" spans="1:12" x14ac:dyDescent="0.15">
      <c r="A12390" t="s">
        <v>12</v>
      </c>
      <c r="B12390">
        <v>3504312</v>
      </c>
      <c r="C12390">
        <v>3504332</v>
      </c>
      <c r="D12390" t="s">
        <v>41107</v>
      </c>
      <c r="E12390" t="s">
        <v>90</v>
      </c>
      <c r="F12390" t="s">
        <v>76</v>
      </c>
      <c r="G12390" t="s">
        <v>32</v>
      </c>
      <c r="H12390">
        <v>68</v>
      </c>
      <c r="I12390" t="s">
        <v>41114</v>
      </c>
      <c r="J12390" t="s">
        <v>41115</v>
      </c>
      <c r="K12390" t="s">
        <v>41116</v>
      </c>
      <c r="L12390" t="s">
        <v>77962</v>
      </c>
    </row>
    <row r="12391" spans="1:12" x14ac:dyDescent="0.15">
      <c r="A12391" t="s">
        <v>12</v>
      </c>
      <c r="B12391">
        <v>3504283</v>
      </c>
      <c r="C12391">
        <v>3504303</v>
      </c>
      <c r="D12391" t="s">
        <v>41107</v>
      </c>
      <c r="E12391" t="s">
        <v>90</v>
      </c>
      <c r="F12391" t="s">
        <v>76</v>
      </c>
      <c r="G12391" t="s">
        <v>32</v>
      </c>
      <c r="H12391">
        <v>97</v>
      </c>
      <c r="I12391" t="s">
        <v>41117</v>
      </c>
      <c r="J12391" t="s">
        <v>41118</v>
      </c>
      <c r="K12391" t="s">
        <v>41119</v>
      </c>
      <c r="L12391" t="s">
        <v>78010</v>
      </c>
    </row>
    <row r="12392" spans="1:12" x14ac:dyDescent="0.15">
      <c r="A12392" t="s">
        <v>12</v>
      </c>
      <c r="B12392">
        <v>3506368</v>
      </c>
      <c r="C12392">
        <v>3506388</v>
      </c>
      <c r="D12392" t="s">
        <v>41120</v>
      </c>
      <c r="E12392" t="s">
        <v>90</v>
      </c>
      <c r="F12392" t="s">
        <v>76</v>
      </c>
      <c r="G12392" t="s">
        <v>16</v>
      </c>
      <c r="H12392">
        <v>17</v>
      </c>
      <c r="I12392" t="s">
        <v>41121</v>
      </c>
      <c r="J12392" t="s">
        <v>41122</v>
      </c>
      <c r="K12392" t="s">
        <v>41123</v>
      </c>
      <c r="L12392" t="s">
        <v>77944</v>
      </c>
    </row>
    <row r="12393" spans="1:12" x14ac:dyDescent="0.15">
      <c r="A12393" t="s">
        <v>12</v>
      </c>
      <c r="B12393">
        <v>3506332</v>
      </c>
      <c r="C12393">
        <v>3506352</v>
      </c>
      <c r="D12393" t="s">
        <v>41120</v>
      </c>
      <c r="E12393" t="s">
        <v>90</v>
      </c>
      <c r="F12393" t="s">
        <v>76</v>
      </c>
      <c r="G12393" t="s">
        <v>32</v>
      </c>
      <c r="H12393">
        <v>53</v>
      </c>
      <c r="I12393" t="s">
        <v>41124</v>
      </c>
      <c r="J12393" t="s">
        <v>41125</v>
      </c>
      <c r="K12393" t="s">
        <v>41126</v>
      </c>
      <c r="L12393" t="s">
        <v>77922</v>
      </c>
    </row>
    <row r="12394" spans="1:12" x14ac:dyDescent="0.15">
      <c r="A12394" t="s">
        <v>12</v>
      </c>
      <c r="B12394">
        <v>3506299</v>
      </c>
      <c r="C12394">
        <v>3506319</v>
      </c>
      <c r="D12394" t="s">
        <v>41120</v>
      </c>
      <c r="E12394" t="s">
        <v>90</v>
      </c>
      <c r="F12394" t="s">
        <v>76</v>
      </c>
      <c r="G12394" t="s">
        <v>36</v>
      </c>
      <c r="H12394">
        <v>86</v>
      </c>
      <c r="I12394" t="s">
        <v>41127</v>
      </c>
      <c r="J12394" t="s">
        <v>41128</v>
      </c>
      <c r="K12394" t="s">
        <v>41129</v>
      </c>
      <c r="L12394" t="s">
        <v>77929</v>
      </c>
    </row>
    <row r="12395" spans="1:12" x14ac:dyDescent="0.15">
      <c r="A12395" t="s">
        <v>12</v>
      </c>
      <c r="B12395">
        <v>3506279</v>
      </c>
      <c r="C12395">
        <v>3506299</v>
      </c>
      <c r="D12395" t="s">
        <v>41120</v>
      </c>
      <c r="E12395" t="s">
        <v>90</v>
      </c>
      <c r="F12395" t="s">
        <v>76</v>
      </c>
      <c r="G12395" t="s">
        <v>23</v>
      </c>
      <c r="H12395">
        <v>106</v>
      </c>
      <c r="I12395" t="s">
        <v>41130</v>
      </c>
      <c r="J12395" t="s">
        <v>41131</v>
      </c>
      <c r="K12395" t="s">
        <v>41132</v>
      </c>
      <c r="L12395" t="s">
        <v>77914</v>
      </c>
    </row>
    <row r="12396" spans="1:12" x14ac:dyDescent="0.15">
      <c r="A12396" t="s">
        <v>12</v>
      </c>
      <c r="B12396">
        <v>3507369</v>
      </c>
      <c r="C12396">
        <v>3507389</v>
      </c>
      <c r="D12396" t="s">
        <v>41133</v>
      </c>
      <c r="E12396" t="s">
        <v>90</v>
      </c>
      <c r="F12396" t="s">
        <v>76</v>
      </c>
      <c r="G12396" t="s">
        <v>23</v>
      </c>
      <c r="H12396">
        <v>41</v>
      </c>
      <c r="I12396" t="s">
        <v>41134</v>
      </c>
      <c r="J12396" t="s">
        <v>41135</v>
      </c>
      <c r="K12396" t="s">
        <v>41136</v>
      </c>
      <c r="L12396" t="s">
        <v>78014</v>
      </c>
    </row>
    <row r="12397" spans="1:12" x14ac:dyDescent="0.15">
      <c r="A12397" t="s">
        <v>12</v>
      </c>
      <c r="B12397">
        <v>3507334</v>
      </c>
      <c r="C12397">
        <v>3507354</v>
      </c>
      <c r="D12397" t="s">
        <v>41133</v>
      </c>
      <c r="E12397" t="s">
        <v>90</v>
      </c>
      <c r="F12397" t="s">
        <v>76</v>
      </c>
      <c r="G12397" t="s">
        <v>23</v>
      </c>
      <c r="H12397">
        <v>76</v>
      </c>
      <c r="I12397" t="s">
        <v>41137</v>
      </c>
      <c r="J12397" t="s">
        <v>41138</v>
      </c>
      <c r="K12397" t="s">
        <v>41139</v>
      </c>
      <c r="L12397" t="s">
        <v>77985</v>
      </c>
    </row>
    <row r="12398" spans="1:12" x14ac:dyDescent="0.15">
      <c r="A12398" t="s">
        <v>12</v>
      </c>
      <c r="B12398">
        <v>3507284</v>
      </c>
      <c r="C12398">
        <v>3507304</v>
      </c>
      <c r="D12398" t="s">
        <v>41133</v>
      </c>
      <c r="E12398" t="s">
        <v>90</v>
      </c>
      <c r="F12398" t="s">
        <v>76</v>
      </c>
      <c r="G12398" t="s">
        <v>16</v>
      </c>
      <c r="H12398">
        <v>126</v>
      </c>
      <c r="I12398" t="s">
        <v>41140</v>
      </c>
      <c r="J12398" t="s">
        <v>41141</v>
      </c>
      <c r="K12398" t="s">
        <v>41142</v>
      </c>
      <c r="L12398" t="s">
        <v>78078</v>
      </c>
    </row>
    <row r="12399" spans="1:12" x14ac:dyDescent="0.15">
      <c r="A12399" t="s">
        <v>12</v>
      </c>
      <c r="B12399">
        <v>3507253</v>
      </c>
      <c r="C12399">
        <v>3507273</v>
      </c>
      <c r="D12399" t="s">
        <v>41133</v>
      </c>
      <c r="E12399" t="s">
        <v>90</v>
      </c>
      <c r="F12399" t="s">
        <v>76</v>
      </c>
      <c r="G12399" t="s">
        <v>16</v>
      </c>
      <c r="H12399">
        <v>157</v>
      </c>
      <c r="I12399" t="s">
        <v>41143</v>
      </c>
      <c r="J12399" t="s">
        <v>41144</v>
      </c>
      <c r="K12399" t="s">
        <v>41145</v>
      </c>
      <c r="L12399" t="s">
        <v>78068</v>
      </c>
    </row>
    <row r="12400" spans="1:12" x14ac:dyDescent="0.15">
      <c r="A12400" t="s">
        <v>12</v>
      </c>
      <c r="B12400">
        <v>3507647</v>
      </c>
      <c r="C12400">
        <v>3507667</v>
      </c>
      <c r="D12400" t="s">
        <v>41146</v>
      </c>
      <c r="E12400" t="s">
        <v>90</v>
      </c>
      <c r="F12400" t="s">
        <v>76</v>
      </c>
      <c r="G12400" t="s">
        <v>16</v>
      </c>
      <c r="H12400">
        <v>28</v>
      </c>
      <c r="I12400" t="s">
        <v>41147</v>
      </c>
      <c r="J12400" t="s">
        <v>41148</v>
      </c>
      <c r="K12400" t="s">
        <v>41149</v>
      </c>
      <c r="L12400" t="s">
        <v>77956</v>
      </c>
    </row>
    <row r="12401" spans="1:12" x14ac:dyDescent="0.15">
      <c r="A12401" t="s">
        <v>12</v>
      </c>
      <c r="B12401">
        <v>3507612</v>
      </c>
      <c r="C12401">
        <v>3507632</v>
      </c>
      <c r="D12401" t="s">
        <v>41146</v>
      </c>
      <c r="E12401" t="s">
        <v>90</v>
      </c>
      <c r="F12401" t="s">
        <v>76</v>
      </c>
      <c r="G12401" t="s">
        <v>16</v>
      </c>
      <c r="H12401">
        <v>63</v>
      </c>
      <c r="I12401" t="s">
        <v>41150</v>
      </c>
      <c r="J12401" t="s">
        <v>41151</v>
      </c>
      <c r="K12401" t="s">
        <v>41152</v>
      </c>
      <c r="L12401" t="s">
        <v>77957</v>
      </c>
    </row>
    <row r="12402" spans="1:12" x14ac:dyDescent="0.15">
      <c r="A12402" t="s">
        <v>12</v>
      </c>
      <c r="B12402">
        <v>3507588</v>
      </c>
      <c r="C12402">
        <v>3507608</v>
      </c>
      <c r="D12402" t="s">
        <v>41146</v>
      </c>
      <c r="E12402" t="s">
        <v>90</v>
      </c>
      <c r="F12402" t="s">
        <v>76</v>
      </c>
      <c r="G12402" t="s">
        <v>36</v>
      </c>
      <c r="H12402">
        <v>87</v>
      </c>
      <c r="I12402" t="s">
        <v>41153</v>
      </c>
      <c r="J12402" t="s">
        <v>41154</v>
      </c>
      <c r="K12402" t="s">
        <v>41155</v>
      </c>
      <c r="L12402" t="s">
        <v>78024</v>
      </c>
    </row>
    <row r="12403" spans="1:12" x14ac:dyDescent="0.15">
      <c r="A12403" t="s">
        <v>12</v>
      </c>
      <c r="B12403">
        <v>3507545</v>
      </c>
      <c r="C12403">
        <v>3507565</v>
      </c>
      <c r="D12403" t="s">
        <v>41146</v>
      </c>
      <c r="E12403" t="s">
        <v>90</v>
      </c>
      <c r="F12403" t="s">
        <v>76</v>
      </c>
      <c r="G12403" t="s">
        <v>36</v>
      </c>
      <c r="H12403">
        <v>130</v>
      </c>
      <c r="I12403" t="s">
        <v>41156</v>
      </c>
      <c r="J12403" t="s">
        <v>41157</v>
      </c>
      <c r="K12403" t="s">
        <v>41158</v>
      </c>
      <c r="L12403" t="s">
        <v>77998</v>
      </c>
    </row>
    <row r="12404" spans="1:12" x14ac:dyDescent="0.15">
      <c r="A12404" t="s">
        <v>12</v>
      </c>
      <c r="B12404">
        <v>3508180</v>
      </c>
      <c r="C12404">
        <v>3508200</v>
      </c>
      <c r="D12404" t="s">
        <v>41159</v>
      </c>
      <c r="E12404" t="s">
        <v>90</v>
      </c>
      <c r="F12404" t="s">
        <v>76</v>
      </c>
      <c r="G12404" t="s">
        <v>16</v>
      </c>
      <c r="H12404">
        <v>0</v>
      </c>
      <c r="I12404" t="s">
        <v>41160</v>
      </c>
      <c r="J12404" t="s">
        <v>41161</v>
      </c>
      <c r="K12404" t="s">
        <v>41162</v>
      </c>
      <c r="L12404" t="s">
        <v>77980</v>
      </c>
    </row>
    <row r="12405" spans="1:12" x14ac:dyDescent="0.15">
      <c r="A12405" t="s">
        <v>12</v>
      </c>
      <c r="B12405">
        <v>3508131</v>
      </c>
      <c r="C12405">
        <v>3508151</v>
      </c>
      <c r="D12405" t="s">
        <v>41159</v>
      </c>
      <c r="E12405" t="s">
        <v>90</v>
      </c>
      <c r="F12405" t="s">
        <v>76</v>
      </c>
      <c r="G12405" t="s">
        <v>16</v>
      </c>
      <c r="H12405">
        <v>49</v>
      </c>
      <c r="I12405" t="s">
        <v>41163</v>
      </c>
      <c r="J12405" t="s">
        <v>41164</v>
      </c>
      <c r="K12405" t="s">
        <v>41165</v>
      </c>
      <c r="L12405" t="s">
        <v>77913</v>
      </c>
    </row>
    <row r="12406" spans="1:12" x14ac:dyDescent="0.15">
      <c r="A12406" t="s">
        <v>12</v>
      </c>
      <c r="B12406">
        <v>3508107</v>
      </c>
      <c r="C12406">
        <v>3508127</v>
      </c>
      <c r="D12406" t="s">
        <v>41159</v>
      </c>
      <c r="E12406" t="s">
        <v>90</v>
      </c>
      <c r="F12406" t="s">
        <v>76</v>
      </c>
      <c r="G12406" t="s">
        <v>16</v>
      </c>
      <c r="H12406">
        <v>73</v>
      </c>
      <c r="I12406" t="s">
        <v>41166</v>
      </c>
      <c r="J12406" t="s">
        <v>41167</v>
      </c>
      <c r="K12406" t="s">
        <v>41168</v>
      </c>
      <c r="L12406" t="s">
        <v>77926</v>
      </c>
    </row>
    <row r="12407" spans="1:12" x14ac:dyDescent="0.15">
      <c r="A12407" t="s">
        <v>12</v>
      </c>
      <c r="B12407">
        <v>3508026</v>
      </c>
      <c r="C12407">
        <v>3508046</v>
      </c>
      <c r="D12407" t="s">
        <v>41159</v>
      </c>
      <c r="E12407" t="s">
        <v>90</v>
      </c>
      <c r="F12407" t="s">
        <v>76</v>
      </c>
      <c r="G12407" t="s">
        <v>16</v>
      </c>
      <c r="H12407">
        <v>154</v>
      </c>
      <c r="I12407" t="s">
        <v>41169</v>
      </c>
      <c r="J12407" t="s">
        <v>41170</v>
      </c>
      <c r="K12407" t="s">
        <v>41171</v>
      </c>
      <c r="L12407" t="s">
        <v>78107</v>
      </c>
    </row>
    <row r="12408" spans="1:12" x14ac:dyDescent="0.15">
      <c r="A12408" t="s">
        <v>12</v>
      </c>
      <c r="B12408">
        <v>3510537</v>
      </c>
      <c r="C12408">
        <v>3510557</v>
      </c>
      <c r="D12408" t="s">
        <v>41172</v>
      </c>
      <c r="E12408" t="s">
        <v>41173</v>
      </c>
      <c r="F12408" t="s">
        <v>76</v>
      </c>
      <c r="G12408" t="s">
        <v>16</v>
      </c>
      <c r="H12408">
        <v>0</v>
      </c>
      <c r="I12408" t="s">
        <v>41174</v>
      </c>
      <c r="J12408" t="s">
        <v>41175</v>
      </c>
      <c r="K12408" t="s">
        <v>41176</v>
      </c>
      <c r="L12408" t="s">
        <v>77980</v>
      </c>
    </row>
    <row r="12409" spans="1:12" x14ac:dyDescent="0.15">
      <c r="A12409" t="s">
        <v>12</v>
      </c>
      <c r="B12409">
        <v>3510497</v>
      </c>
      <c r="C12409">
        <v>3510517</v>
      </c>
      <c r="D12409" t="s">
        <v>41172</v>
      </c>
      <c r="E12409" t="s">
        <v>41173</v>
      </c>
      <c r="F12409" t="s">
        <v>76</v>
      </c>
      <c r="G12409" t="s">
        <v>16</v>
      </c>
      <c r="H12409">
        <v>40</v>
      </c>
      <c r="I12409" t="s">
        <v>41177</v>
      </c>
      <c r="J12409" t="s">
        <v>41178</v>
      </c>
      <c r="K12409" t="s">
        <v>41179</v>
      </c>
      <c r="L12409" t="s">
        <v>77952</v>
      </c>
    </row>
    <row r="12410" spans="1:12" x14ac:dyDescent="0.15">
      <c r="A12410" t="s">
        <v>12</v>
      </c>
      <c r="B12410">
        <v>3510461</v>
      </c>
      <c r="C12410">
        <v>3510481</v>
      </c>
      <c r="D12410" t="s">
        <v>41172</v>
      </c>
      <c r="E12410" t="s">
        <v>41173</v>
      </c>
      <c r="F12410" t="s">
        <v>76</v>
      </c>
      <c r="G12410" t="s">
        <v>32</v>
      </c>
      <c r="H12410">
        <v>76</v>
      </c>
      <c r="I12410" t="s">
        <v>41180</v>
      </c>
      <c r="J12410" t="s">
        <v>41181</v>
      </c>
      <c r="K12410" t="s">
        <v>41182</v>
      </c>
      <c r="L12410" t="s">
        <v>77985</v>
      </c>
    </row>
    <row r="12411" spans="1:12" x14ac:dyDescent="0.15">
      <c r="A12411" t="s">
        <v>12</v>
      </c>
      <c r="B12411">
        <v>3510440</v>
      </c>
      <c r="C12411">
        <v>3510460</v>
      </c>
      <c r="D12411" t="s">
        <v>41172</v>
      </c>
      <c r="E12411" t="s">
        <v>41173</v>
      </c>
      <c r="F12411" t="s">
        <v>76</v>
      </c>
      <c r="G12411" t="s">
        <v>23</v>
      </c>
      <c r="H12411">
        <v>97</v>
      </c>
      <c r="I12411" t="s">
        <v>41183</v>
      </c>
      <c r="J12411" t="s">
        <v>41184</v>
      </c>
      <c r="K12411" t="s">
        <v>41185</v>
      </c>
      <c r="L12411" t="s">
        <v>78010</v>
      </c>
    </row>
    <row r="12412" spans="1:12" x14ac:dyDescent="0.15">
      <c r="A12412" t="s">
        <v>12</v>
      </c>
      <c r="B12412">
        <v>3510741</v>
      </c>
      <c r="C12412">
        <v>3510761</v>
      </c>
      <c r="D12412" t="s">
        <v>41186</v>
      </c>
      <c r="E12412" t="s">
        <v>90</v>
      </c>
      <c r="F12412" t="s">
        <v>76</v>
      </c>
      <c r="G12412" t="s">
        <v>36</v>
      </c>
      <c r="H12412">
        <v>44</v>
      </c>
      <c r="I12412" t="s">
        <v>41187</v>
      </c>
      <c r="J12412" t="s">
        <v>41188</v>
      </c>
      <c r="K12412" t="s">
        <v>41189</v>
      </c>
      <c r="L12412" t="s">
        <v>78016</v>
      </c>
    </row>
    <row r="12413" spans="1:12" x14ac:dyDescent="0.15">
      <c r="A12413" t="s">
        <v>12</v>
      </c>
      <c r="B12413">
        <v>3510721</v>
      </c>
      <c r="C12413">
        <v>3510741</v>
      </c>
      <c r="D12413" t="s">
        <v>41186</v>
      </c>
      <c r="E12413" t="s">
        <v>90</v>
      </c>
      <c r="F12413" t="s">
        <v>76</v>
      </c>
      <c r="G12413" t="s">
        <v>16</v>
      </c>
      <c r="H12413">
        <v>64</v>
      </c>
      <c r="I12413" t="s">
        <v>41190</v>
      </c>
      <c r="J12413" t="s">
        <v>41191</v>
      </c>
      <c r="K12413" t="s">
        <v>41192</v>
      </c>
      <c r="L12413" t="s">
        <v>77989</v>
      </c>
    </row>
    <row r="12414" spans="1:12" x14ac:dyDescent="0.15">
      <c r="A12414" t="s">
        <v>12</v>
      </c>
      <c r="B12414">
        <v>3510700</v>
      </c>
      <c r="C12414">
        <v>3510720</v>
      </c>
      <c r="D12414" t="s">
        <v>41186</v>
      </c>
      <c r="E12414" t="s">
        <v>90</v>
      </c>
      <c r="F12414" t="s">
        <v>76</v>
      </c>
      <c r="G12414" t="s">
        <v>32</v>
      </c>
      <c r="H12414">
        <v>85</v>
      </c>
      <c r="I12414" t="s">
        <v>41193</v>
      </c>
      <c r="J12414" t="s">
        <v>41194</v>
      </c>
      <c r="K12414" t="s">
        <v>41195</v>
      </c>
      <c r="L12414" t="s">
        <v>77972</v>
      </c>
    </row>
    <row r="12415" spans="1:12" x14ac:dyDescent="0.15">
      <c r="A12415" t="s">
        <v>12</v>
      </c>
      <c r="B12415">
        <v>3510674</v>
      </c>
      <c r="C12415">
        <v>3510694</v>
      </c>
      <c r="D12415" t="s">
        <v>41186</v>
      </c>
      <c r="E12415" t="s">
        <v>90</v>
      </c>
      <c r="F12415" t="s">
        <v>76</v>
      </c>
      <c r="G12415" t="s">
        <v>16</v>
      </c>
      <c r="H12415">
        <v>111</v>
      </c>
      <c r="I12415" t="s">
        <v>41196</v>
      </c>
      <c r="J12415" t="s">
        <v>41197</v>
      </c>
      <c r="K12415" t="s">
        <v>41198</v>
      </c>
      <c r="L12415" t="s">
        <v>77908</v>
      </c>
    </row>
    <row r="12416" spans="1:12" x14ac:dyDescent="0.15">
      <c r="A12416" t="s">
        <v>12</v>
      </c>
      <c r="B12416">
        <v>3511304</v>
      </c>
      <c r="C12416">
        <v>3511324</v>
      </c>
      <c r="D12416" t="s">
        <v>41199</v>
      </c>
      <c r="E12416" t="s">
        <v>90</v>
      </c>
      <c r="F12416" t="s">
        <v>15</v>
      </c>
      <c r="G12416" t="s">
        <v>32</v>
      </c>
      <c r="H12416">
        <v>1</v>
      </c>
      <c r="I12416" t="s">
        <v>41200</v>
      </c>
      <c r="J12416" t="s">
        <v>41201</v>
      </c>
      <c r="K12416" t="s">
        <v>41202</v>
      </c>
      <c r="L12416" t="s">
        <v>77917</v>
      </c>
    </row>
    <row r="12417" spans="1:12" x14ac:dyDescent="0.15">
      <c r="A12417" t="s">
        <v>12</v>
      </c>
      <c r="B12417">
        <v>3511332</v>
      </c>
      <c r="C12417">
        <v>3511352</v>
      </c>
      <c r="D12417" t="s">
        <v>41199</v>
      </c>
      <c r="E12417" t="s">
        <v>90</v>
      </c>
      <c r="F12417" t="s">
        <v>15</v>
      </c>
      <c r="G12417" t="s">
        <v>32</v>
      </c>
      <c r="H12417">
        <v>29</v>
      </c>
      <c r="I12417" t="s">
        <v>41203</v>
      </c>
      <c r="J12417" t="s">
        <v>41204</v>
      </c>
      <c r="K12417" t="s">
        <v>41205</v>
      </c>
      <c r="L12417" t="s">
        <v>77921</v>
      </c>
    </row>
    <row r="12418" spans="1:12" x14ac:dyDescent="0.15">
      <c r="A12418" t="s">
        <v>12</v>
      </c>
      <c r="B12418">
        <v>3511372</v>
      </c>
      <c r="C12418">
        <v>3511392</v>
      </c>
      <c r="D12418" t="s">
        <v>41199</v>
      </c>
      <c r="E12418" t="s">
        <v>90</v>
      </c>
      <c r="F12418" t="s">
        <v>15</v>
      </c>
      <c r="G12418" t="s">
        <v>16</v>
      </c>
      <c r="H12418">
        <v>69</v>
      </c>
      <c r="I12418" t="s">
        <v>41206</v>
      </c>
      <c r="J12418" t="s">
        <v>41207</v>
      </c>
      <c r="K12418" t="s">
        <v>41208</v>
      </c>
      <c r="L12418" t="s">
        <v>78015</v>
      </c>
    </row>
    <row r="12419" spans="1:12" x14ac:dyDescent="0.15">
      <c r="A12419" t="s">
        <v>12</v>
      </c>
      <c r="B12419">
        <v>3511413</v>
      </c>
      <c r="C12419">
        <v>3511433</v>
      </c>
      <c r="D12419" t="s">
        <v>41199</v>
      </c>
      <c r="E12419" t="s">
        <v>90</v>
      </c>
      <c r="F12419" t="s">
        <v>15</v>
      </c>
      <c r="G12419" t="s">
        <v>23</v>
      </c>
      <c r="H12419">
        <v>110</v>
      </c>
      <c r="I12419" t="s">
        <v>41209</v>
      </c>
      <c r="J12419" t="s">
        <v>41210</v>
      </c>
      <c r="K12419" t="s">
        <v>41211</v>
      </c>
      <c r="L12419" t="s">
        <v>78030</v>
      </c>
    </row>
    <row r="12420" spans="1:12" x14ac:dyDescent="0.15">
      <c r="A12420" t="s">
        <v>12</v>
      </c>
      <c r="B12420">
        <v>3514121</v>
      </c>
      <c r="C12420">
        <v>3514141</v>
      </c>
      <c r="D12420" t="s">
        <v>41212</v>
      </c>
      <c r="E12420" t="s">
        <v>41213</v>
      </c>
      <c r="F12420" t="s">
        <v>76</v>
      </c>
      <c r="G12420" t="s">
        <v>36</v>
      </c>
      <c r="H12420">
        <v>6</v>
      </c>
      <c r="I12420" t="s">
        <v>41214</v>
      </c>
      <c r="J12420" t="s">
        <v>41215</v>
      </c>
      <c r="K12420" t="s">
        <v>41216</v>
      </c>
      <c r="L12420" t="s">
        <v>78025</v>
      </c>
    </row>
    <row r="12421" spans="1:12" x14ac:dyDescent="0.15">
      <c r="A12421" t="s">
        <v>12</v>
      </c>
      <c r="B12421">
        <v>3514101</v>
      </c>
      <c r="C12421">
        <v>3514121</v>
      </c>
      <c r="D12421" t="s">
        <v>41212</v>
      </c>
      <c r="E12421" t="s">
        <v>41213</v>
      </c>
      <c r="F12421" t="s">
        <v>76</v>
      </c>
      <c r="G12421" t="s">
        <v>36</v>
      </c>
      <c r="H12421">
        <v>26</v>
      </c>
      <c r="I12421" t="s">
        <v>41217</v>
      </c>
      <c r="J12421" t="s">
        <v>41218</v>
      </c>
      <c r="K12421" t="s">
        <v>41219</v>
      </c>
      <c r="L12421" t="s">
        <v>78002</v>
      </c>
    </row>
    <row r="12422" spans="1:12" x14ac:dyDescent="0.15">
      <c r="A12422" t="s">
        <v>12</v>
      </c>
      <c r="B12422">
        <v>3514068</v>
      </c>
      <c r="C12422">
        <v>3514088</v>
      </c>
      <c r="D12422" t="s">
        <v>41212</v>
      </c>
      <c r="E12422" t="s">
        <v>41213</v>
      </c>
      <c r="F12422" t="s">
        <v>76</v>
      </c>
      <c r="G12422" t="s">
        <v>23</v>
      </c>
      <c r="H12422">
        <v>59</v>
      </c>
      <c r="I12422" t="s">
        <v>41220</v>
      </c>
      <c r="J12422" t="s">
        <v>41221</v>
      </c>
      <c r="K12422" t="s">
        <v>41222</v>
      </c>
      <c r="L12422" t="s">
        <v>78009</v>
      </c>
    </row>
    <row r="12423" spans="1:12" x14ac:dyDescent="0.15">
      <c r="A12423" t="s">
        <v>12</v>
      </c>
      <c r="B12423">
        <v>3514041</v>
      </c>
      <c r="C12423">
        <v>3514061</v>
      </c>
      <c r="D12423" t="s">
        <v>41212</v>
      </c>
      <c r="E12423" t="s">
        <v>41213</v>
      </c>
      <c r="F12423" t="s">
        <v>76</v>
      </c>
      <c r="G12423" t="s">
        <v>16</v>
      </c>
      <c r="H12423">
        <v>86</v>
      </c>
      <c r="I12423" t="s">
        <v>41223</v>
      </c>
      <c r="J12423" t="s">
        <v>41224</v>
      </c>
      <c r="K12423" t="s">
        <v>41225</v>
      </c>
      <c r="L12423" t="s">
        <v>77929</v>
      </c>
    </row>
    <row r="12424" spans="1:12" x14ac:dyDescent="0.15">
      <c r="A12424" t="s">
        <v>12</v>
      </c>
      <c r="B12424">
        <v>3514467</v>
      </c>
      <c r="C12424">
        <v>3514487</v>
      </c>
      <c r="D12424" t="s">
        <v>41226</v>
      </c>
      <c r="E12424" t="s">
        <v>90</v>
      </c>
      <c r="F12424" t="s">
        <v>76</v>
      </c>
      <c r="G12424" t="s">
        <v>16</v>
      </c>
      <c r="H12424">
        <v>0</v>
      </c>
      <c r="I12424" t="s">
        <v>41227</v>
      </c>
      <c r="J12424" t="s">
        <v>41228</v>
      </c>
      <c r="K12424" t="s">
        <v>41229</v>
      </c>
      <c r="L12424" t="s">
        <v>77980</v>
      </c>
    </row>
    <row r="12425" spans="1:12" x14ac:dyDescent="0.15">
      <c r="A12425" t="s">
        <v>12</v>
      </c>
      <c r="B12425">
        <v>3514414</v>
      </c>
      <c r="C12425">
        <v>3514434</v>
      </c>
      <c r="D12425" t="s">
        <v>41226</v>
      </c>
      <c r="E12425" t="s">
        <v>90</v>
      </c>
      <c r="F12425" t="s">
        <v>76</v>
      </c>
      <c r="G12425" t="s">
        <v>23</v>
      </c>
      <c r="H12425">
        <v>53</v>
      </c>
      <c r="I12425" t="s">
        <v>41230</v>
      </c>
      <c r="J12425" t="s">
        <v>41231</v>
      </c>
      <c r="K12425" t="s">
        <v>41232</v>
      </c>
      <c r="L12425" t="s">
        <v>77922</v>
      </c>
    </row>
    <row r="12426" spans="1:12" x14ac:dyDescent="0.15">
      <c r="A12426" t="s">
        <v>12</v>
      </c>
      <c r="B12426">
        <v>3514377</v>
      </c>
      <c r="C12426">
        <v>3514397</v>
      </c>
      <c r="D12426" t="s">
        <v>41226</v>
      </c>
      <c r="E12426" t="s">
        <v>90</v>
      </c>
      <c r="F12426" t="s">
        <v>76</v>
      </c>
      <c r="G12426" t="s">
        <v>36</v>
      </c>
      <c r="H12426">
        <v>90</v>
      </c>
      <c r="I12426" t="s">
        <v>41233</v>
      </c>
      <c r="J12426" t="s">
        <v>41234</v>
      </c>
      <c r="K12426" t="s">
        <v>41235</v>
      </c>
      <c r="L12426" t="s">
        <v>78017</v>
      </c>
    </row>
    <row r="12427" spans="1:12" x14ac:dyDescent="0.15">
      <c r="A12427" t="s">
        <v>12</v>
      </c>
      <c r="B12427">
        <v>3514352</v>
      </c>
      <c r="C12427">
        <v>3514372</v>
      </c>
      <c r="D12427" t="s">
        <v>41226</v>
      </c>
      <c r="E12427" t="s">
        <v>90</v>
      </c>
      <c r="F12427" t="s">
        <v>76</v>
      </c>
      <c r="G12427" t="s">
        <v>23</v>
      </c>
      <c r="H12427">
        <v>115</v>
      </c>
      <c r="I12427" t="s">
        <v>41236</v>
      </c>
      <c r="J12427" t="s">
        <v>41237</v>
      </c>
      <c r="K12427" t="s">
        <v>41238</v>
      </c>
      <c r="L12427" t="s">
        <v>78020</v>
      </c>
    </row>
    <row r="12428" spans="1:12" x14ac:dyDescent="0.15">
      <c r="A12428" t="s">
        <v>12</v>
      </c>
      <c r="B12428">
        <v>3514729</v>
      </c>
      <c r="C12428">
        <v>3514749</v>
      </c>
      <c r="D12428" t="s">
        <v>41239</v>
      </c>
      <c r="E12428" t="s">
        <v>90</v>
      </c>
      <c r="F12428" t="s">
        <v>15</v>
      </c>
      <c r="G12428" t="s">
        <v>16</v>
      </c>
      <c r="H12428">
        <v>0</v>
      </c>
      <c r="I12428" t="s">
        <v>41240</v>
      </c>
      <c r="J12428" t="s">
        <v>41241</v>
      </c>
      <c r="K12428" t="s">
        <v>41242</v>
      </c>
      <c r="L12428" t="s">
        <v>77980</v>
      </c>
    </row>
    <row r="12429" spans="1:12" x14ac:dyDescent="0.15">
      <c r="A12429" t="s">
        <v>12</v>
      </c>
      <c r="B12429">
        <v>3514763</v>
      </c>
      <c r="C12429">
        <v>3514783</v>
      </c>
      <c r="D12429" t="s">
        <v>41239</v>
      </c>
      <c r="E12429" t="s">
        <v>90</v>
      </c>
      <c r="F12429" t="s">
        <v>15</v>
      </c>
      <c r="G12429" t="s">
        <v>16</v>
      </c>
      <c r="H12429">
        <v>34</v>
      </c>
      <c r="I12429" t="s">
        <v>41243</v>
      </c>
      <c r="J12429" t="s">
        <v>41244</v>
      </c>
      <c r="K12429" t="s">
        <v>41245</v>
      </c>
      <c r="L12429" t="s">
        <v>77999</v>
      </c>
    </row>
    <row r="12430" spans="1:12" x14ac:dyDescent="0.15">
      <c r="A12430" t="s">
        <v>12</v>
      </c>
      <c r="B12430">
        <v>3514790</v>
      </c>
      <c r="C12430">
        <v>3514810</v>
      </c>
      <c r="D12430" t="s">
        <v>41239</v>
      </c>
      <c r="E12430" t="s">
        <v>90</v>
      </c>
      <c r="F12430" t="s">
        <v>15</v>
      </c>
      <c r="G12430" t="s">
        <v>32</v>
      </c>
      <c r="H12430">
        <v>61</v>
      </c>
      <c r="I12430" t="s">
        <v>41246</v>
      </c>
      <c r="J12430" t="s">
        <v>41247</v>
      </c>
      <c r="K12430" t="s">
        <v>41248</v>
      </c>
      <c r="L12430" t="s">
        <v>77979</v>
      </c>
    </row>
    <row r="12431" spans="1:12" x14ac:dyDescent="0.15">
      <c r="A12431" t="s">
        <v>12</v>
      </c>
      <c r="B12431">
        <v>3514833</v>
      </c>
      <c r="C12431">
        <v>3514853</v>
      </c>
      <c r="D12431" t="s">
        <v>41239</v>
      </c>
      <c r="E12431" t="s">
        <v>90</v>
      </c>
      <c r="F12431" t="s">
        <v>15</v>
      </c>
      <c r="G12431" t="s">
        <v>23</v>
      </c>
      <c r="H12431">
        <v>104</v>
      </c>
      <c r="I12431" t="s">
        <v>41249</v>
      </c>
      <c r="J12431" t="s">
        <v>41250</v>
      </c>
      <c r="K12431" t="s">
        <v>41251</v>
      </c>
      <c r="L12431" t="s">
        <v>77963</v>
      </c>
    </row>
    <row r="12432" spans="1:12" x14ac:dyDescent="0.15">
      <c r="A12432" t="s">
        <v>12</v>
      </c>
      <c r="B12432">
        <v>3515777</v>
      </c>
      <c r="C12432">
        <v>3515797</v>
      </c>
      <c r="D12432" t="s">
        <v>41252</v>
      </c>
      <c r="E12432" t="s">
        <v>90</v>
      </c>
      <c r="F12432" t="s">
        <v>76</v>
      </c>
      <c r="G12432" t="s">
        <v>32</v>
      </c>
      <c r="H12432">
        <v>1</v>
      </c>
      <c r="I12432" t="s">
        <v>41253</v>
      </c>
      <c r="J12432" t="s">
        <v>41254</v>
      </c>
      <c r="K12432" t="s">
        <v>41255</v>
      </c>
      <c r="L12432" t="s">
        <v>77917</v>
      </c>
    </row>
    <row r="12433" spans="1:12" x14ac:dyDescent="0.15">
      <c r="A12433" t="s">
        <v>12</v>
      </c>
      <c r="B12433">
        <v>3515756</v>
      </c>
      <c r="C12433">
        <v>3515776</v>
      </c>
      <c r="D12433" t="s">
        <v>41252</v>
      </c>
      <c r="E12433" t="s">
        <v>90</v>
      </c>
      <c r="F12433" t="s">
        <v>76</v>
      </c>
      <c r="G12433" t="s">
        <v>36</v>
      </c>
      <c r="H12433">
        <v>22</v>
      </c>
      <c r="I12433" t="s">
        <v>41256</v>
      </c>
      <c r="J12433" t="s">
        <v>41257</v>
      </c>
      <c r="K12433" t="s">
        <v>41258</v>
      </c>
      <c r="L12433" t="s">
        <v>77948</v>
      </c>
    </row>
    <row r="12434" spans="1:12" x14ac:dyDescent="0.15">
      <c r="A12434" t="s">
        <v>12</v>
      </c>
      <c r="B12434">
        <v>3515734</v>
      </c>
      <c r="C12434">
        <v>3515754</v>
      </c>
      <c r="D12434" t="s">
        <v>41252</v>
      </c>
      <c r="E12434" t="s">
        <v>90</v>
      </c>
      <c r="F12434" t="s">
        <v>76</v>
      </c>
      <c r="G12434" t="s">
        <v>32</v>
      </c>
      <c r="H12434">
        <v>44</v>
      </c>
      <c r="I12434" t="s">
        <v>41259</v>
      </c>
      <c r="J12434" t="s">
        <v>41260</v>
      </c>
      <c r="K12434" t="s">
        <v>41261</v>
      </c>
      <c r="L12434" t="s">
        <v>78016</v>
      </c>
    </row>
    <row r="12435" spans="1:12" x14ac:dyDescent="0.15">
      <c r="A12435" t="s">
        <v>12</v>
      </c>
      <c r="B12435">
        <v>3515703</v>
      </c>
      <c r="C12435">
        <v>3515723</v>
      </c>
      <c r="D12435" t="s">
        <v>41252</v>
      </c>
      <c r="E12435" t="s">
        <v>90</v>
      </c>
      <c r="F12435" t="s">
        <v>76</v>
      </c>
      <c r="G12435" t="s">
        <v>16</v>
      </c>
      <c r="H12435">
        <v>75</v>
      </c>
      <c r="I12435" t="s">
        <v>41262</v>
      </c>
      <c r="J12435" t="s">
        <v>41263</v>
      </c>
      <c r="K12435" t="s">
        <v>41264</v>
      </c>
      <c r="L12435" t="s">
        <v>78027</v>
      </c>
    </row>
    <row r="12436" spans="1:12" x14ac:dyDescent="0.15">
      <c r="A12436" t="s">
        <v>12</v>
      </c>
      <c r="B12436">
        <v>3516321</v>
      </c>
      <c r="C12436">
        <v>3516341</v>
      </c>
      <c r="D12436" t="s">
        <v>41265</v>
      </c>
      <c r="E12436" t="s">
        <v>90</v>
      </c>
      <c r="F12436" t="s">
        <v>76</v>
      </c>
      <c r="G12436" t="s">
        <v>32</v>
      </c>
      <c r="H12436">
        <v>1</v>
      </c>
      <c r="I12436" t="s">
        <v>41266</v>
      </c>
      <c r="J12436" t="s">
        <v>41267</v>
      </c>
      <c r="K12436" t="s">
        <v>41268</v>
      </c>
      <c r="L12436" t="s">
        <v>77917</v>
      </c>
    </row>
    <row r="12437" spans="1:12" x14ac:dyDescent="0.15">
      <c r="A12437" t="s">
        <v>12</v>
      </c>
      <c r="B12437">
        <v>3516291</v>
      </c>
      <c r="C12437">
        <v>3516311</v>
      </c>
      <c r="D12437" t="s">
        <v>41265</v>
      </c>
      <c r="E12437" t="s">
        <v>90</v>
      </c>
      <c r="F12437" t="s">
        <v>76</v>
      </c>
      <c r="G12437" t="s">
        <v>23</v>
      </c>
      <c r="H12437">
        <v>31</v>
      </c>
      <c r="I12437" t="s">
        <v>41269</v>
      </c>
      <c r="J12437" t="s">
        <v>41270</v>
      </c>
      <c r="K12437" t="s">
        <v>41271</v>
      </c>
      <c r="L12437" t="s">
        <v>77910</v>
      </c>
    </row>
    <row r="12438" spans="1:12" x14ac:dyDescent="0.15">
      <c r="A12438" t="s">
        <v>12</v>
      </c>
      <c r="B12438">
        <v>3516261</v>
      </c>
      <c r="C12438">
        <v>3516281</v>
      </c>
      <c r="D12438" t="s">
        <v>41265</v>
      </c>
      <c r="E12438" t="s">
        <v>90</v>
      </c>
      <c r="F12438" t="s">
        <v>76</v>
      </c>
      <c r="G12438" t="s">
        <v>16</v>
      </c>
      <c r="H12438">
        <v>61</v>
      </c>
      <c r="I12438" t="s">
        <v>41272</v>
      </c>
      <c r="J12438" t="s">
        <v>41273</v>
      </c>
      <c r="K12438" t="s">
        <v>41274</v>
      </c>
      <c r="L12438" t="s">
        <v>77979</v>
      </c>
    </row>
    <row r="12439" spans="1:12" x14ac:dyDescent="0.15">
      <c r="A12439" t="s">
        <v>12</v>
      </c>
      <c r="B12439">
        <v>3516234</v>
      </c>
      <c r="C12439">
        <v>3516254</v>
      </c>
      <c r="D12439" t="s">
        <v>41265</v>
      </c>
      <c r="E12439" t="s">
        <v>90</v>
      </c>
      <c r="F12439" t="s">
        <v>76</v>
      </c>
      <c r="G12439" t="s">
        <v>23</v>
      </c>
      <c r="H12439">
        <v>88</v>
      </c>
      <c r="I12439" t="s">
        <v>41275</v>
      </c>
      <c r="J12439" t="s">
        <v>41276</v>
      </c>
      <c r="K12439" t="s">
        <v>41277</v>
      </c>
      <c r="L12439" t="s">
        <v>77923</v>
      </c>
    </row>
    <row r="12440" spans="1:12" x14ac:dyDescent="0.15">
      <c r="A12440" t="s">
        <v>12</v>
      </c>
      <c r="B12440">
        <v>3516572</v>
      </c>
      <c r="C12440">
        <v>3516592</v>
      </c>
      <c r="D12440" t="s">
        <v>41278</v>
      </c>
      <c r="E12440" t="s">
        <v>90</v>
      </c>
      <c r="F12440" t="s">
        <v>76</v>
      </c>
      <c r="G12440" t="s">
        <v>36</v>
      </c>
      <c r="H12440">
        <v>0</v>
      </c>
      <c r="I12440" t="s">
        <v>41279</v>
      </c>
      <c r="J12440" t="s">
        <v>41280</v>
      </c>
      <c r="K12440" t="s">
        <v>41281</v>
      </c>
      <c r="L12440" t="s">
        <v>77980</v>
      </c>
    </row>
    <row r="12441" spans="1:12" x14ac:dyDescent="0.15">
      <c r="A12441" t="s">
        <v>12</v>
      </c>
      <c r="B12441">
        <v>3516550</v>
      </c>
      <c r="C12441">
        <v>3516570</v>
      </c>
      <c r="D12441" t="s">
        <v>41278</v>
      </c>
      <c r="E12441" t="s">
        <v>90</v>
      </c>
      <c r="F12441" t="s">
        <v>76</v>
      </c>
      <c r="G12441" t="s">
        <v>23</v>
      </c>
      <c r="H12441">
        <v>22</v>
      </c>
      <c r="I12441" t="s">
        <v>41282</v>
      </c>
      <c r="J12441" t="s">
        <v>41283</v>
      </c>
      <c r="K12441" t="s">
        <v>41284</v>
      </c>
      <c r="L12441" t="s">
        <v>77948</v>
      </c>
    </row>
    <row r="12442" spans="1:12" x14ac:dyDescent="0.15">
      <c r="A12442" t="s">
        <v>12</v>
      </c>
      <c r="B12442">
        <v>3516520</v>
      </c>
      <c r="C12442">
        <v>3516540</v>
      </c>
      <c r="D12442" t="s">
        <v>41278</v>
      </c>
      <c r="E12442" t="s">
        <v>90</v>
      </c>
      <c r="F12442" t="s">
        <v>76</v>
      </c>
      <c r="G12442" t="s">
        <v>16</v>
      </c>
      <c r="H12442">
        <v>52</v>
      </c>
      <c r="I12442" t="s">
        <v>41285</v>
      </c>
      <c r="J12442" t="s">
        <v>41286</v>
      </c>
      <c r="K12442" t="s">
        <v>41287</v>
      </c>
      <c r="L12442" t="s">
        <v>77959</v>
      </c>
    </row>
    <row r="12443" spans="1:12" x14ac:dyDescent="0.15">
      <c r="A12443" t="s">
        <v>12</v>
      </c>
      <c r="B12443">
        <v>3516498</v>
      </c>
      <c r="C12443">
        <v>3516518</v>
      </c>
      <c r="D12443" t="s">
        <v>41278</v>
      </c>
      <c r="E12443" t="s">
        <v>90</v>
      </c>
      <c r="F12443" t="s">
        <v>76</v>
      </c>
      <c r="G12443" t="s">
        <v>32</v>
      </c>
      <c r="H12443">
        <v>74</v>
      </c>
      <c r="I12443" t="s">
        <v>41288</v>
      </c>
      <c r="J12443" t="s">
        <v>41289</v>
      </c>
      <c r="K12443" t="s">
        <v>41290</v>
      </c>
      <c r="L12443" t="s">
        <v>78005</v>
      </c>
    </row>
    <row r="12444" spans="1:12" x14ac:dyDescent="0.15">
      <c r="A12444" t="s">
        <v>12</v>
      </c>
      <c r="B12444">
        <v>3516807</v>
      </c>
      <c r="C12444">
        <v>3516827</v>
      </c>
      <c r="D12444" t="s">
        <v>41291</v>
      </c>
      <c r="E12444" t="s">
        <v>90</v>
      </c>
      <c r="F12444" t="s">
        <v>76</v>
      </c>
      <c r="G12444" t="s">
        <v>16</v>
      </c>
      <c r="H12444">
        <v>0</v>
      </c>
      <c r="I12444" t="s">
        <v>41292</v>
      </c>
      <c r="J12444" t="s">
        <v>41293</v>
      </c>
      <c r="K12444" t="s">
        <v>41294</v>
      </c>
      <c r="L12444" t="s">
        <v>77980</v>
      </c>
    </row>
    <row r="12445" spans="1:12" x14ac:dyDescent="0.15">
      <c r="A12445" t="s">
        <v>12</v>
      </c>
      <c r="B12445">
        <v>3516784</v>
      </c>
      <c r="C12445">
        <v>3516804</v>
      </c>
      <c r="D12445" t="s">
        <v>41291</v>
      </c>
      <c r="E12445" t="s">
        <v>90</v>
      </c>
      <c r="F12445" t="s">
        <v>76</v>
      </c>
      <c r="G12445" t="s">
        <v>23</v>
      </c>
      <c r="H12445">
        <v>23</v>
      </c>
      <c r="I12445" t="s">
        <v>41295</v>
      </c>
      <c r="J12445" t="s">
        <v>41296</v>
      </c>
      <c r="K12445" t="s">
        <v>41297</v>
      </c>
      <c r="L12445" t="s">
        <v>77975</v>
      </c>
    </row>
    <row r="12446" spans="1:12" x14ac:dyDescent="0.15">
      <c r="A12446" t="s">
        <v>12</v>
      </c>
      <c r="B12446">
        <v>3516760</v>
      </c>
      <c r="C12446">
        <v>3516780</v>
      </c>
      <c r="D12446" t="s">
        <v>41291</v>
      </c>
      <c r="E12446" t="s">
        <v>90</v>
      </c>
      <c r="F12446" t="s">
        <v>76</v>
      </c>
      <c r="G12446" t="s">
        <v>23</v>
      </c>
      <c r="H12446">
        <v>47</v>
      </c>
      <c r="I12446" t="s">
        <v>41298</v>
      </c>
      <c r="J12446" t="s">
        <v>41299</v>
      </c>
      <c r="K12446" t="s">
        <v>41300</v>
      </c>
      <c r="L12446" t="s">
        <v>77932</v>
      </c>
    </row>
    <row r="12447" spans="1:12" x14ac:dyDescent="0.15">
      <c r="A12447" t="s">
        <v>12</v>
      </c>
      <c r="B12447">
        <v>3516727</v>
      </c>
      <c r="C12447">
        <v>3516747</v>
      </c>
      <c r="D12447" t="s">
        <v>41291</v>
      </c>
      <c r="E12447" t="s">
        <v>90</v>
      </c>
      <c r="F12447" t="s">
        <v>76</v>
      </c>
      <c r="G12447" t="s">
        <v>16</v>
      </c>
      <c r="H12447">
        <v>80</v>
      </c>
      <c r="I12447" t="s">
        <v>41301</v>
      </c>
      <c r="J12447" t="s">
        <v>41302</v>
      </c>
      <c r="K12447" t="s">
        <v>41303</v>
      </c>
      <c r="L12447" t="s">
        <v>77940</v>
      </c>
    </row>
    <row r="12448" spans="1:12" x14ac:dyDescent="0.15">
      <c r="A12448" t="s">
        <v>12</v>
      </c>
      <c r="B12448">
        <v>3519399</v>
      </c>
      <c r="C12448">
        <v>3519419</v>
      </c>
      <c r="D12448" t="s">
        <v>41304</v>
      </c>
      <c r="E12448" t="s">
        <v>90</v>
      </c>
      <c r="F12448" t="s">
        <v>76</v>
      </c>
      <c r="G12448" t="s">
        <v>36</v>
      </c>
      <c r="H12448">
        <v>6</v>
      </c>
      <c r="I12448" t="s">
        <v>41305</v>
      </c>
      <c r="J12448" t="s">
        <v>41306</v>
      </c>
      <c r="K12448" t="s">
        <v>41307</v>
      </c>
      <c r="L12448" t="s">
        <v>78025</v>
      </c>
    </row>
    <row r="12449" spans="1:12" x14ac:dyDescent="0.15">
      <c r="A12449" t="s">
        <v>12</v>
      </c>
      <c r="B12449">
        <v>3519371</v>
      </c>
      <c r="C12449">
        <v>3519391</v>
      </c>
      <c r="D12449" t="s">
        <v>41304</v>
      </c>
      <c r="E12449" t="s">
        <v>90</v>
      </c>
      <c r="F12449" t="s">
        <v>76</v>
      </c>
      <c r="G12449" t="s">
        <v>36</v>
      </c>
      <c r="H12449">
        <v>34</v>
      </c>
      <c r="I12449" t="s">
        <v>41308</v>
      </c>
      <c r="J12449" t="s">
        <v>41309</v>
      </c>
      <c r="K12449" t="s">
        <v>41310</v>
      </c>
      <c r="L12449" t="s">
        <v>77999</v>
      </c>
    </row>
    <row r="12450" spans="1:12" x14ac:dyDescent="0.15">
      <c r="A12450" t="s">
        <v>12</v>
      </c>
      <c r="B12450">
        <v>3519347</v>
      </c>
      <c r="C12450">
        <v>3519367</v>
      </c>
      <c r="D12450" t="s">
        <v>41304</v>
      </c>
      <c r="E12450" t="s">
        <v>90</v>
      </c>
      <c r="F12450" t="s">
        <v>76</v>
      </c>
      <c r="G12450" t="s">
        <v>36</v>
      </c>
      <c r="H12450">
        <v>58</v>
      </c>
      <c r="I12450" t="s">
        <v>41311</v>
      </c>
      <c r="J12450" t="s">
        <v>41312</v>
      </c>
      <c r="K12450" t="s">
        <v>41313</v>
      </c>
      <c r="L12450" t="s">
        <v>77911</v>
      </c>
    </row>
    <row r="12451" spans="1:12" x14ac:dyDescent="0.15">
      <c r="A12451" t="s">
        <v>12</v>
      </c>
      <c r="B12451">
        <v>3519324</v>
      </c>
      <c r="C12451">
        <v>3519344</v>
      </c>
      <c r="D12451" t="s">
        <v>41304</v>
      </c>
      <c r="E12451" t="s">
        <v>90</v>
      </c>
      <c r="F12451" t="s">
        <v>76</v>
      </c>
      <c r="G12451" t="s">
        <v>23</v>
      </c>
      <c r="H12451">
        <v>81</v>
      </c>
      <c r="I12451" t="s">
        <v>41314</v>
      </c>
      <c r="J12451" t="s">
        <v>41315</v>
      </c>
      <c r="K12451" t="s">
        <v>41316</v>
      </c>
      <c r="L12451" t="s">
        <v>78019</v>
      </c>
    </row>
    <row r="12452" spans="1:12" x14ac:dyDescent="0.15">
      <c r="A12452" t="s">
        <v>12</v>
      </c>
      <c r="B12452">
        <v>3519945</v>
      </c>
      <c r="C12452">
        <v>3519965</v>
      </c>
      <c r="D12452" t="s">
        <v>41317</v>
      </c>
      <c r="E12452" t="s">
        <v>90</v>
      </c>
      <c r="F12452" t="s">
        <v>76</v>
      </c>
      <c r="G12452" t="s">
        <v>23</v>
      </c>
      <c r="H12452">
        <v>14</v>
      </c>
      <c r="I12452" t="s">
        <v>41318</v>
      </c>
      <c r="J12452" t="s">
        <v>41319</v>
      </c>
      <c r="K12452" t="s">
        <v>41320</v>
      </c>
      <c r="L12452" t="s">
        <v>77924</v>
      </c>
    </row>
    <row r="12453" spans="1:12" x14ac:dyDescent="0.15">
      <c r="A12453" t="s">
        <v>12</v>
      </c>
      <c r="B12453">
        <v>3519908</v>
      </c>
      <c r="C12453">
        <v>3519928</v>
      </c>
      <c r="D12453" t="s">
        <v>41317</v>
      </c>
      <c r="E12453" t="s">
        <v>90</v>
      </c>
      <c r="F12453" t="s">
        <v>76</v>
      </c>
      <c r="G12453" t="s">
        <v>36</v>
      </c>
      <c r="H12453">
        <v>51</v>
      </c>
      <c r="I12453" t="s">
        <v>41321</v>
      </c>
      <c r="J12453" t="s">
        <v>41322</v>
      </c>
      <c r="K12453" t="s">
        <v>41323</v>
      </c>
      <c r="L12453" t="s">
        <v>78023</v>
      </c>
    </row>
    <row r="12454" spans="1:12" x14ac:dyDescent="0.15">
      <c r="A12454" t="s">
        <v>12</v>
      </c>
      <c r="B12454">
        <v>3519878</v>
      </c>
      <c r="C12454">
        <v>3519898</v>
      </c>
      <c r="D12454" t="s">
        <v>41317</v>
      </c>
      <c r="E12454" t="s">
        <v>90</v>
      </c>
      <c r="F12454" t="s">
        <v>76</v>
      </c>
      <c r="G12454" t="s">
        <v>16</v>
      </c>
      <c r="H12454">
        <v>81</v>
      </c>
      <c r="I12454" t="s">
        <v>41324</v>
      </c>
      <c r="J12454" t="s">
        <v>41325</v>
      </c>
      <c r="K12454" t="s">
        <v>41326</v>
      </c>
      <c r="L12454" t="s">
        <v>78019</v>
      </c>
    </row>
    <row r="12455" spans="1:12" x14ac:dyDescent="0.15">
      <c r="A12455" t="s">
        <v>12</v>
      </c>
      <c r="B12455">
        <v>3519850</v>
      </c>
      <c r="C12455">
        <v>3519870</v>
      </c>
      <c r="D12455" t="s">
        <v>41317</v>
      </c>
      <c r="E12455" t="s">
        <v>90</v>
      </c>
      <c r="F12455" t="s">
        <v>76</v>
      </c>
      <c r="G12455" t="s">
        <v>23</v>
      </c>
      <c r="H12455">
        <v>109</v>
      </c>
      <c r="I12455" t="s">
        <v>41327</v>
      </c>
      <c r="J12455" t="s">
        <v>41328</v>
      </c>
      <c r="K12455" t="s">
        <v>41329</v>
      </c>
      <c r="L12455" t="s">
        <v>77947</v>
      </c>
    </row>
    <row r="12456" spans="1:12" x14ac:dyDescent="0.15">
      <c r="A12456" t="s">
        <v>12</v>
      </c>
      <c r="B12456">
        <v>3520081</v>
      </c>
      <c r="C12456">
        <v>3520101</v>
      </c>
      <c r="D12456" t="s">
        <v>41330</v>
      </c>
      <c r="E12456" t="s">
        <v>90</v>
      </c>
      <c r="F12456" t="s">
        <v>15</v>
      </c>
      <c r="G12456" t="s">
        <v>32</v>
      </c>
      <c r="H12456">
        <v>1</v>
      </c>
      <c r="I12456" t="s">
        <v>41331</v>
      </c>
      <c r="J12456" t="s">
        <v>41332</v>
      </c>
      <c r="K12456" t="s">
        <v>41333</v>
      </c>
      <c r="L12456" t="s">
        <v>77917</v>
      </c>
    </row>
    <row r="12457" spans="1:12" x14ac:dyDescent="0.15">
      <c r="A12457" t="s">
        <v>12</v>
      </c>
      <c r="B12457">
        <v>3520105</v>
      </c>
      <c r="C12457">
        <v>3520125</v>
      </c>
      <c r="D12457" t="s">
        <v>41330</v>
      </c>
      <c r="E12457" t="s">
        <v>90</v>
      </c>
      <c r="F12457" t="s">
        <v>15</v>
      </c>
      <c r="G12457" t="s">
        <v>16</v>
      </c>
      <c r="H12457">
        <v>25</v>
      </c>
      <c r="I12457" t="s">
        <v>41334</v>
      </c>
      <c r="J12457" t="s">
        <v>41335</v>
      </c>
      <c r="K12457" t="s">
        <v>41336</v>
      </c>
      <c r="L12457" t="s">
        <v>78012</v>
      </c>
    </row>
    <row r="12458" spans="1:12" x14ac:dyDescent="0.15">
      <c r="A12458" t="s">
        <v>12</v>
      </c>
      <c r="B12458">
        <v>3520137</v>
      </c>
      <c r="C12458">
        <v>3520157</v>
      </c>
      <c r="D12458" t="s">
        <v>41330</v>
      </c>
      <c r="E12458" t="s">
        <v>90</v>
      </c>
      <c r="F12458" t="s">
        <v>15</v>
      </c>
      <c r="G12458" t="s">
        <v>16</v>
      </c>
      <c r="H12458">
        <v>57</v>
      </c>
      <c r="I12458" t="s">
        <v>41337</v>
      </c>
      <c r="J12458" t="s">
        <v>41338</v>
      </c>
      <c r="K12458" t="s">
        <v>41339</v>
      </c>
      <c r="L12458" t="s">
        <v>78049</v>
      </c>
    </row>
    <row r="12459" spans="1:12" x14ac:dyDescent="0.15">
      <c r="A12459" t="s">
        <v>12</v>
      </c>
      <c r="B12459">
        <v>3520160</v>
      </c>
      <c r="C12459">
        <v>3520180</v>
      </c>
      <c r="D12459" t="s">
        <v>41330</v>
      </c>
      <c r="E12459" t="s">
        <v>90</v>
      </c>
      <c r="F12459" t="s">
        <v>15</v>
      </c>
      <c r="G12459" t="s">
        <v>32</v>
      </c>
      <c r="H12459">
        <v>80</v>
      </c>
      <c r="I12459" t="s">
        <v>41340</v>
      </c>
      <c r="J12459" t="s">
        <v>41341</v>
      </c>
      <c r="K12459" t="s">
        <v>41342</v>
      </c>
      <c r="L12459" t="s">
        <v>77940</v>
      </c>
    </row>
    <row r="12460" spans="1:12" x14ac:dyDescent="0.15">
      <c r="A12460" t="s">
        <v>12</v>
      </c>
      <c r="B12460">
        <v>3522388</v>
      </c>
      <c r="C12460">
        <v>3522408</v>
      </c>
      <c r="D12460" t="s">
        <v>41343</v>
      </c>
      <c r="E12460" t="s">
        <v>90</v>
      </c>
      <c r="F12460" t="s">
        <v>76</v>
      </c>
      <c r="G12460" t="s">
        <v>23</v>
      </c>
      <c r="H12460">
        <v>14</v>
      </c>
      <c r="I12460" t="s">
        <v>41344</v>
      </c>
      <c r="J12460" t="s">
        <v>41345</v>
      </c>
      <c r="K12460" t="s">
        <v>41346</v>
      </c>
      <c r="L12460" t="s">
        <v>77924</v>
      </c>
    </row>
    <row r="12461" spans="1:12" x14ac:dyDescent="0.15">
      <c r="A12461" t="s">
        <v>12</v>
      </c>
      <c r="B12461">
        <v>3522361</v>
      </c>
      <c r="C12461">
        <v>3522381</v>
      </c>
      <c r="D12461" t="s">
        <v>41343</v>
      </c>
      <c r="E12461" t="s">
        <v>90</v>
      </c>
      <c r="F12461" t="s">
        <v>76</v>
      </c>
      <c r="G12461" t="s">
        <v>23</v>
      </c>
      <c r="H12461">
        <v>41</v>
      </c>
      <c r="I12461" t="s">
        <v>41347</v>
      </c>
      <c r="J12461" t="s">
        <v>41348</v>
      </c>
      <c r="K12461" t="s">
        <v>41349</v>
      </c>
      <c r="L12461" t="s">
        <v>78014</v>
      </c>
    </row>
    <row r="12462" spans="1:12" x14ac:dyDescent="0.15">
      <c r="A12462" t="s">
        <v>12</v>
      </c>
      <c r="B12462">
        <v>3522325</v>
      </c>
      <c r="C12462">
        <v>3522345</v>
      </c>
      <c r="D12462" t="s">
        <v>41343</v>
      </c>
      <c r="E12462" t="s">
        <v>90</v>
      </c>
      <c r="F12462" t="s">
        <v>76</v>
      </c>
      <c r="G12462" t="s">
        <v>23</v>
      </c>
      <c r="H12462">
        <v>77</v>
      </c>
      <c r="I12462" t="s">
        <v>41350</v>
      </c>
      <c r="J12462" t="s">
        <v>41351</v>
      </c>
      <c r="K12462" t="s">
        <v>41352</v>
      </c>
      <c r="L12462" t="s">
        <v>77960</v>
      </c>
    </row>
    <row r="12463" spans="1:12" x14ac:dyDescent="0.15">
      <c r="A12463" t="s">
        <v>12</v>
      </c>
      <c r="B12463">
        <v>3522266</v>
      </c>
      <c r="C12463">
        <v>3522286</v>
      </c>
      <c r="D12463" t="s">
        <v>41343</v>
      </c>
      <c r="E12463" t="s">
        <v>90</v>
      </c>
      <c r="F12463" t="s">
        <v>76</v>
      </c>
      <c r="G12463" t="s">
        <v>16</v>
      </c>
      <c r="H12463">
        <v>136</v>
      </c>
      <c r="I12463" t="s">
        <v>41353</v>
      </c>
      <c r="J12463" t="s">
        <v>41354</v>
      </c>
      <c r="K12463" t="s">
        <v>41355</v>
      </c>
      <c r="L12463" t="s">
        <v>78057</v>
      </c>
    </row>
    <row r="12464" spans="1:12" x14ac:dyDescent="0.15">
      <c r="A12464" t="s">
        <v>12</v>
      </c>
      <c r="B12464">
        <v>3522997</v>
      </c>
      <c r="C12464">
        <v>3523017</v>
      </c>
      <c r="D12464" t="s">
        <v>41356</v>
      </c>
      <c r="E12464" t="s">
        <v>90</v>
      </c>
      <c r="F12464" t="s">
        <v>76</v>
      </c>
      <c r="G12464" t="s">
        <v>16</v>
      </c>
      <c r="H12464">
        <v>6</v>
      </c>
      <c r="I12464" t="s">
        <v>41357</v>
      </c>
      <c r="J12464" t="s">
        <v>41358</v>
      </c>
      <c r="K12464" t="s">
        <v>41359</v>
      </c>
      <c r="L12464" t="s">
        <v>78025</v>
      </c>
    </row>
    <row r="12465" spans="1:12" x14ac:dyDescent="0.15">
      <c r="A12465" t="s">
        <v>12</v>
      </c>
      <c r="B12465">
        <v>3522977</v>
      </c>
      <c r="C12465">
        <v>3522997</v>
      </c>
      <c r="D12465" t="s">
        <v>41356</v>
      </c>
      <c r="E12465" t="s">
        <v>90</v>
      </c>
      <c r="F12465" t="s">
        <v>76</v>
      </c>
      <c r="G12465" t="s">
        <v>36</v>
      </c>
      <c r="H12465">
        <v>26</v>
      </c>
      <c r="I12465" t="s">
        <v>41360</v>
      </c>
      <c r="J12465" t="s">
        <v>41361</v>
      </c>
      <c r="K12465" t="s">
        <v>41362</v>
      </c>
      <c r="L12465" t="s">
        <v>78002</v>
      </c>
    </row>
    <row r="12466" spans="1:12" x14ac:dyDescent="0.15">
      <c r="A12466" t="s">
        <v>12</v>
      </c>
      <c r="B12466">
        <v>3522954</v>
      </c>
      <c r="C12466">
        <v>3522974</v>
      </c>
      <c r="D12466" t="s">
        <v>41356</v>
      </c>
      <c r="E12466" t="s">
        <v>90</v>
      </c>
      <c r="F12466" t="s">
        <v>76</v>
      </c>
      <c r="G12466" t="s">
        <v>32</v>
      </c>
      <c r="H12466">
        <v>49</v>
      </c>
      <c r="I12466" t="s">
        <v>41363</v>
      </c>
      <c r="J12466" t="s">
        <v>41364</v>
      </c>
      <c r="K12466" t="s">
        <v>41365</v>
      </c>
      <c r="L12466" t="s">
        <v>77913</v>
      </c>
    </row>
    <row r="12467" spans="1:12" x14ac:dyDescent="0.15">
      <c r="A12467" t="s">
        <v>12</v>
      </c>
      <c r="B12467">
        <v>3522931</v>
      </c>
      <c r="C12467">
        <v>3522951</v>
      </c>
      <c r="D12467" t="s">
        <v>41356</v>
      </c>
      <c r="E12467" t="s">
        <v>90</v>
      </c>
      <c r="F12467" t="s">
        <v>76</v>
      </c>
      <c r="G12467" t="s">
        <v>36</v>
      </c>
      <c r="H12467">
        <v>72</v>
      </c>
      <c r="I12467" t="s">
        <v>41366</v>
      </c>
      <c r="J12467" t="s">
        <v>41367</v>
      </c>
      <c r="K12467" t="s">
        <v>41368</v>
      </c>
      <c r="L12467" t="s">
        <v>78066</v>
      </c>
    </row>
    <row r="12468" spans="1:12" x14ac:dyDescent="0.15">
      <c r="A12468" t="s">
        <v>12</v>
      </c>
      <c r="B12468">
        <v>3523940</v>
      </c>
      <c r="C12468">
        <v>3523960</v>
      </c>
      <c r="D12468" t="s">
        <v>41369</v>
      </c>
      <c r="E12468" t="s">
        <v>90</v>
      </c>
      <c r="F12468" t="s">
        <v>76</v>
      </c>
      <c r="G12468" t="s">
        <v>36</v>
      </c>
      <c r="H12468">
        <v>13</v>
      </c>
      <c r="I12468" t="s">
        <v>41370</v>
      </c>
      <c r="J12468" t="s">
        <v>41371</v>
      </c>
      <c r="K12468" t="s">
        <v>41372</v>
      </c>
      <c r="L12468" t="s">
        <v>77935</v>
      </c>
    </row>
    <row r="12469" spans="1:12" x14ac:dyDescent="0.15">
      <c r="A12469" t="s">
        <v>12</v>
      </c>
      <c r="B12469">
        <v>3523914</v>
      </c>
      <c r="C12469">
        <v>3523934</v>
      </c>
      <c r="D12469" t="s">
        <v>41369</v>
      </c>
      <c r="E12469" t="s">
        <v>90</v>
      </c>
      <c r="F12469" t="s">
        <v>76</v>
      </c>
      <c r="G12469" t="s">
        <v>16</v>
      </c>
      <c r="H12469">
        <v>39</v>
      </c>
      <c r="I12469" t="s">
        <v>41373</v>
      </c>
      <c r="J12469" t="s">
        <v>41374</v>
      </c>
      <c r="K12469" t="s">
        <v>41375</v>
      </c>
      <c r="L12469" t="s">
        <v>78041</v>
      </c>
    </row>
    <row r="12470" spans="1:12" x14ac:dyDescent="0.15">
      <c r="A12470" t="s">
        <v>12</v>
      </c>
      <c r="B12470">
        <v>3523882</v>
      </c>
      <c r="C12470">
        <v>3523902</v>
      </c>
      <c r="D12470" t="s">
        <v>41369</v>
      </c>
      <c r="E12470" t="s">
        <v>90</v>
      </c>
      <c r="F12470" t="s">
        <v>76</v>
      </c>
      <c r="G12470" t="s">
        <v>23</v>
      </c>
      <c r="H12470">
        <v>71</v>
      </c>
      <c r="I12470" t="s">
        <v>41376</v>
      </c>
      <c r="J12470" t="s">
        <v>41377</v>
      </c>
      <c r="K12470" t="s">
        <v>41378</v>
      </c>
      <c r="L12470" t="s">
        <v>77969</v>
      </c>
    </row>
    <row r="12471" spans="1:12" x14ac:dyDescent="0.15">
      <c r="A12471" t="s">
        <v>12</v>
      </c>
      <c r="B12471">
        <v>3523856</v>
      </c>
      <c r="C12471">
        <v>3523876</v>
      </c>
      <c r="D12471" t="s">
        <v>41369</v>
      </c>
      <c r="E12471" t="s">
        <v>90</v>
      </c>
      <c r="F12471" t="s">
        <v>76</v>
      </c>
      <c r="G12471" t="s">
        <v>16</v>
      </c>
      <c r="H12471">
        <v>97</v>
      </c>
      <c r="I12471" t="s">
        <v>41379</v>
      </c>
      <c r="J12471" t="s">
        <v>41380</v>
      </c>
      <c r="K12471" t="s">
        <v>41381</v>
      </c>
      <c r="L12471" t="s">
        <v>78010</v>
      </c>
    </row>
    <row r="12472" spans="1:12" x14ac:dyDescent="0.15">
      <c r="A12472" t="s">
        <v>12</v>
      </c>
      <c r="B12472">
        <v>3524629</v>
      </c>
      <c r="C12472">
        <v>3524649</v>
      </c>
      <c r="D12472" t="s">
        <v>41382</v>
      </c>
      <c r="E12472" t="s">
        <v>41383</v>
      </c>
      <c r="F12472" t="s">
        <v>76</v>
      </c>
      <c r="G12472" t="s">
        <v>32</v>
      </c>
      <c r="H12472">
        <v>34</v>
      </c>
      <c r="I12472" t="s">
        <v>41384</v>
      </c>
      <c r="J12472" t="s">
        <v>41385</v>
      </c>
      <c r="K12472" t="s">
        <v>41386</v>
      </c>
      <c r="L12472" t="s">
        <v>77999</v>
      </c>
    </row>
    <row r="12473" spans="1:12" x14ac:dyDescent="0.15">
      <c r="A12473" t="s">
        <v>12</v>
      </c>
      <c r="B12473">
        <v>3524599</v>
      </c>
      <c r="C12473">
        <v>3524619</v>
      </c>
      <c r="D12473" t="s">
        <v>41382</v>
      </c>
      <c r="E12473" t="s">
        <v>41383</v>
      </c>
      <c r="F12473" t="s">
        <v>76</v>
      </c>
      <c r="G12473" t="s">
        <v>16</v>
      </c>
      <c r="H12473">
        <v>64</v>
      </c>
      <c r="I12473" t="s">
        <v>41387</v>
      </c>
      <c r="J12473" t="s">
        <v>41388</v>
      </c>
      <c r="K12473" t="s">
        <v>41389</v>
      </c>
      <c r="L12473" t="s">
        <v>77989</v>
      </c>
    </row>
    <row r="12474" spans="1:12" x14ac:dyDescent="0.15">
      <c r="A12474" t="s">
        <v>12</v>
      </c>
      <c r="B12474">
        <v>3524578</v>
      </c>
      <c r="C12474">
        <v>3524598</v>
      </c>
      <c r="D12474" t="s">
        <v>41382</v>
      </c>
      <c r="E12474" t="s">
        <v>41383</v>
      </c>
      <c r="F12474" t="s">
        <v>76</v>
      </c>
      <c r="G12474" t="s">
        <v>36</v>
      </c>
      <c r="H12474">
        <v>85</v>
      </c>
      <c r="I12474" t="s">
        <v>41390</v>
      </c>
      <c r="J12474" t="s">
        <v>41391</v>
      </c>
      <c r="K12474" t="s">
        <v>41392</v>
      </c>
      <c r="L12474" t="s">
        <v>77972</v>
      </c>
    </row>
    <row r="12475" spans="1:12" x14ac:dyDescent="0.15">
      <c r="A12475" t="s">
        <v>12</v>
      </c>
      <c r="B12475">
        <v>3524556</v>
      </c>
      <c r="C12475">
        <v>3524576</v>
      </c>
      <c r="D12475" t="s">
        <v>41382</v>
      </c>
      <c r="E12475" t="s">
        <v>41383</v>
      </c>
      <c r="F12475" t="s">
        <v>76</v>
      </c>
      <c r="G12475" t="s">
        <v>32</v>
      </c>
      <c r="H12475">
        <v>107</v>
      </c>
      <c r="I12475" t="s">
        <v>41393</v>
      </c>
      <c r="J12475" t="s">
        <v>41394</v>
      </c>
      <c r="K12475" t="s">
        <v>41395</v>
      </c>
      <c r="L12475" t="s">
        <v>77983</v>
      </c>
    </row>
    <row r="12476" spans="1:12" x14ac:dyDescent="0.15">
      <c r="A12476" t="s">
        <v>12</v>
      </c>
      <c r="B12476">
        <v>3526006</v>
      </c>
      <c r="C12476">
        <v>3526026</v>
      </c>
      <c r="D12476" t="s">
        <v>41396</v>
      </c>
      <c r="E12476" t="s">
        <v>41397</v>
      </c>
      <c r="F12476" t="s">
        <v>76</v>
      </c>
      <c r="G12476" t="s">
        <v>16</v>
      </c>
      <c r="H12476">
        <v>8</v>
      </c>
      <c r="I12476" t="s">
        <v>41398</v>
      </c>
      <c r="J12476" t="s">
        <v>41399</v>
      </c>
      <c r="K12476" t="s">
        <v>41400</v>
      </c>
      <c r="L12476" t="s">
        <v>77955</v>
      </c>
    </row>
    <row r="12477" spans="1:12" x14ac:dyDescent="0.15">
      <c r="A12477" t="s">
        <v>12</v>
      </c>
      <c r="B12477">
        <v>3525976</v>
      </c>
      <c r="C12477">
        <v>3525996</v>
      </c>
      <c r="D12477" t="s">
        <v>41396</v>
      </c>
      <c r="E12477" t="s">
        <v>41397</v>
      </c>
      <c r="F12477" t="s">
        <v>76</v>
      </c>
      <c r="G12477" t="s">
        <v>23</v>
      </c>
      <c r="H12477">
        <v>38</v>
      </c>
      <c r="I12477" t="s">
        <v>41401</v>
      </c>
      <c r="J12477" t="s">
        <v>41402</v>
      </c>
      <c r="K12477" t="s">
        <v>41403</v>
      </c>
      <c r="L12477" t="s">
        <v>78008</v>
      </c>
    </row>
    <row r="12478" spans="1:12" x14ac:dyDescent="0.15">
      <c r="A12478" t="s">
        <v>12</v>
      </c>
      <c r="B12478">
        <v>3525954</v>
      </c>
      <c r="C12478">
        <v>3525974</v>
      </c>
      <c r="D12478" t="s">
        <v>41396</v>
      </c>
      <c r="E12478" t="s">
        <v>41397</v>
      </c>
      <c r="F12478" t="s">
        <v>76</v>
      </c>
      <c r="G12478" t="s">
        <v>36</v>
      </c>
      <c r="H12478">
        <v>60</v>
      </c>
      <c r="I12478" t="s">
        <v>41404</v>
      </c>
      <c r="J12478" t="s">
        <v>41405</v>
      </c>
      <c r="K12478" t="s">
        <v>41406</v>
      </c>
      <c r="L12478" t="s">
        <v>78006</v>
      </c>
    </row>
    <row r="12479" spans="1:12" x14ac:dyDescent="0.15">
      <c r="A12479" t="s">
        <v>12</v>
      </c>
      <c r="B12479">
        <v>3525920</v>
      </c>
      <c r="C12479">
        <v>3525940</v>
      </c>
      <c r="D12479" t="s">
        <v>41396</v>
      </c>
      <c r="E12479" t="s">
        <v>41397</v>
      </c>
      <c r="F12479" t="s">
        <v>76</v>
      </c>
      <c r="G12479" t="s">
        <v>23</v>
      </c>
      <c r="H12479">
        <v>94</v>
      </c>
      <c r="I12479" t="s">
        <v>41407</v>
      </c>
      <c r="J12479" t="s">
        <v>41408</v>
      </c>
      <c r="K12479" t="s">
        <v>41409</v>
      </c>
      <c r="L12479" t="s">
        <v>77927</v>
      </c>
    </row>
    <row r="12480" spans="1:12" x14ac:dyDescent="0.15">
      <c r="A12480" t="s">
        <v>12</v>
      </c>
      <c r="B12480">
        <v>3528600</v>
      </c>
      <c r="C12480">
        <v>3528620</v>
      </c>
      <c r="D12480" t="s">
        <v>41410</v>
      </c>
      <c r="E12480" t="s">
        <v>41411</v>
      </c>
      <c r="F12480" t="s">
        <v>76</v>
      </c>
      <c r="G12480" t="s">
        <v>16</v>
      </c>
      <c r="H12480">
        <v>29</v>
      </c>
      <c r="I12480" t="s">
        <v>41412</v>
      </c>
      <c r="J12480" t="s">
        <v>41413</v>
      </c>
      <c r="K12480" t="s">
        <v>41414</v>
      </c>
      <c r="L12480" t="s">
        <v>77921</v>
      </c>
    </row>
    <row r="12481" spans="1:12" x14ac:dyDescent="0.15">
      <c r="A12481" t="s">
        <v>12</v>
      </c>
      <c r="B12481">
        <v>3528550</v>
      </c>
      <c r="C12481">
        <v>3528570</v>
      </c>
      <c r="D12481" t="s">
        <v>41410</v>
      </c>
      <c r="E12481" t="s">
        <v>41411</v>
      </c>
      <c r="F12481" t="s">
        <v>76</v>
      </c>
      <c r="G12481" t="s">
        <v>23</v>
      </c>
      <c r="H12481">
        <v>79</v>
      </c>
      <c r="I12481" t="s">
        <v>41415</v>
      </c>
      <c r="J12481" t="s">
        <v>41416</v>
      </c>
      <c r="K12481" t="s">
        <v>41417</v>
      </c>
      <c r="L12481" t="s">
        <v>77993</v>
      </c>
    </row>
    <row r="12482" spans="1:12" x14ac:dyDescent="0.15">
      <c r="A12482" t="s">
        <v>12</v>
      </c>
      <c r="B12482">
        <v>3528510</v>
      </c>
      <c r="C12482">
        <v>3528530</v>
      </c>
      <c r="D12482" t="s">
        <v>41410</v>
      </c>
      <c r="E12482" t="s">
        <v>41411</v>
      </c>
      <c r="F12482" t="s">
        <v>76</v>
      </c>
      <c r="G12482" t="s">
        <v>23</v>
      </c>
      <c r="H12482">
        <v>119</v>
      </c>
      <c r="I12482" t="s">
        <v>41418</v>
      </c>
      <c r="J12482" t="s">
        <v>41419</v>
      </c>
      <c r="K12482" t="s">
        <v>41420</v>
      </c>
      <c r="L12482" t="s">
        <v>78058</v>
      </c>
    </row>
    <row r="12483" spans="1:12" x14ac:dyDescent="0.15">
      <c r="A12483" t="s">
        <v>12</v>
      </c>
      <c r="B12483">
        <v>3528477</v>
      </c>
      <c r="C12483">
        <v>3528497</v>
      </c>
      <c r="D12483" t="s">
        <v>41410</v>
      </c>
      <c r="E12483" t="s">
        <v>41411</v>
      </c>
      <c r="F12483" t="s">
        <v>76</v>
      </c>
      <c r="G12483" t="s">
        <v>23</v>
      </c>
      <c r="H12483">
        <v>152</v>
      </c>
      <c r="I12483" t="s">
        <v>41421</v>
      </c>
      <c r="J12483" t="s">
        <v>41422</v>
      </c>
      <c r="K12483" t="s">
        <v>41423</v>
      </c>
      <c r="L12483" t="s">
        <v>77954</v>
      </c>
    </row>
    <row r="12484" spans="1:12" x14ac:dyDescent="0.15">
      <c r="A12484" t="s">
        <v>12</v>
      </c>
      <c r="B12484">
        <v>3529353</v>
      </c>
      <c r="C12484">
        <v>3529373</v>
      </c>
      <c r="D12484" t="s">
        <v>41424</v>
      </c>
      <c r="E12484" t="s">
        <v>41425</v>
      </c>
      <c r="F12484" t="s">
        <v>76</v>
      </c>
      <c r="G12484" t="s">
        <v>36</v>
      </c>
      <c r="H12484">
        <v>6</v>
      </c>
      <c r="I12484" t="s">
        <v>41426</v>
      </c>
      <c r="J12484" t="s">
        <v>41427</v>
      </c>
      <c r="K12484" t="s">
        <v>41428</v>
      </c>
      <c r="L12484" t="s">
        <v>78025</v>
      </c>
    </row>
    <row r="12485" spans="1:12" x14ac:dyDescent="0.15">
      <c r="A12485" t="s">
        <v>12</v>
      </c>
      <c r="B12485">
        <v>3529306</v>
      </c>
      <c r="C12485">
        <v>3529326</v>
      </c>
      <c r="D12485" t="s">
        <v>41424</v>
      </c>
      <c r="E12485" t="s">
        <v>41425</v>
      </c>
      <c r="F12485" t="s">
        <v>76</v>
      </c>
      <c r="G12485" t="s">
        <v>23</v>
      </c>
      <c r="H12485">
        <v>53</v>
      </c>
      <c r="I12485" t="s">
        <v>41429</v>
      </c>
      <c r="J12485" t="s">
        <v>41430</v>
      </c>
      <c r="K12485" t="s">
        <v>41431</v>
      </c>
      <c r="L12485" t="s">
        <v>77922</v>
      </c>
    </row>
    <row r="12486" spans="1:12" x14ac:dyDescent="0.15">
      <c r="A12486" t="s">
        <v>12</v>
      </c>
      <c r="B12486">
        <v>3529262</v>
      </c>
      <c r="C12486">
        <v>3529282</v>
      </c>
      <c r="D12486" t="s">
        <v>41424</v>
      </c>
      <c r="E12486" t="s">
        <v>41425</v>
      </c>
      <c r="F12486" t="s">
        <v>76</v>
      </c>
      <c r="G12486" t="s">
        <v>16</v>
      </c>
      <c r="H12486">
        <v>97</v>
      </c>
      <c r="I12486" t="s">
        <v>41432</v>
      </c>
      <c r="J12486" t="s">
        <v>41433</v>
      </c>
      <c r="K12486" t="s">
        <v>41434</v>
      </c>
      <c r="L12486" t="s">
        <v>78010</v>
      </c>
    </row>
    <row r="12487" spans="1:12" x14ac:dyDescent="0.15">
      <c r="A12487" t="s">
        <v>12</v>
      </c>
      <c r="B12487">
        <v>3529242</v>
      </c>
      <c r="C12487">
        <v>3529262</v>
      </c>
      <c r="D12487" t="s">
        <v>41424</v>
      </c>
      <c r="E12487" t="s">
        <v>41425</v>
      </c>
      <c r="F12487" t="s">
        <v>76</v>
      </c>
      <c r="G12487" t="s">
        <v>36</v>
      </c>
      <c r="H12487">
        <v>117</v>
      </c>
      <c r="I12487" t="s">
        <v>41435</v>
      </c>
      <c r="J12487" t="s">
        <v>41436</v>
      </c>
      <c r="K12487" t="s">
        <v>41437</v>
      </c>
      <c r="L12487" t="s">
        <v>77930</v>
      </c>
    </row>
    <row r="12488" spans="1:12" x14ac:dyDescent="0.15">
      <c r="A12488" t="s">
        <v>12</v>
      </c>
      <c r="B12488">
        <v>3529991</v>
      </c>
      <c r="C12488">
        <v>3530011</v>
      </c>
      <c r="D12488" t="s">
        <v>41438</v>
      </c>
      <c r="E12488" t="s">
        <v>41439</v>
      </c>
      <c r="F12488" t="s">
        <v>76</v>
      </c>
      <c r="G12488" t="s">
        <v>32</v>
      </c>
      <c r="H12488">
        <v>7</v>
      </c>
      <c r="I12488" t="s">
        <v>41440</v>
      </c>
      <c r="J12488" t="s">
        <v>41441</v>
      </c>
      <c r="K12488" t="s">
        <v>41442</v>
      </c>
      <c r="L12488" t="s">
        <v>77909</v>
      </c>
    </row>
    <row r="12489" spans="1:12" x14ac:dyDescent="0.15">
      <c r="A12489" t="s">
        <v>12</v>
      </c>
      <c r="B12489">
        <v>3529958</v>
      </c>
      <c r="C12489">
        <v>3529978</v>
      </c>
      <c r="D12489" t="s">
        <v>41438</v>
      </c>
      <c r="E12489" t="s">
        <v>41439</v>
      </c>
      <c r="F12489" t="s">
        <v>76</v>
      </c>
      <c r="G12489" t="s">
        <v>23</v>
      </c>
      <c r="H12489">
        <v>40</v>
      </c>
      <c r="I12489" t="s">
        <v>41443</v>
      </c>
      <c r="J12489" t="s">
        <v>41444</v>
      </c>
      <c r="K12489" t="s">
        <v>41445</v>
      </c>
      <c r="L12489" t="s">
        <v>77952</v>
      </c>
    </row>
    <row r="12490" spans="1:12" x14ac:dyDescent="0.15">
      <c r="A12490" t="s">
        <v>12</v>
      </c>
      <c r="B12490">
        <v>3529931</v>
      </c>
      <c r="C12490">
        <v>3529951</v>
      </c>
      <c r="D12490" t="s">
        <v>41438</v>
      </c>
      <c r="E12490" t="s">
        <v>41439</v>
      </c>
      <c r="F12490" t="s">
        <v>76</v>
      </c>
      <c r="G12490" t="s">
        <v>16</v>
      </c>
      <c r="H12490">
        <v>67</v>
      </c>
      <c r="I12490" t="s">
        <v>41446</v>
      </c>
      <c r="J12490" t="s">
        <v>41447</v>
      </c>
      <c r="K12490" t="s">
        <v>41448</v>
      </c>
      <c r="L12490" t="s">
        <v>77981</v>
      </c>
    </row>
    <row r="12491" spans="1:12" x14ac:dyDescent="0.15">
      <c r="A12491" t="s">
        <v>12</v>
      </c>
      <c r="B12491">
        <v>3529885</v>
      </c>
      <c r="C12491">
        <v>3529905</v>
      </c>
      <c r="D12491" t="s">
        <v>41438</v>
      </c>
      <c r="E12491" t="s">
        <v>41439</v>
      </c>
      <c r="F12491" t="s">
        <v>76</v>
      </c>
      <c r="G12491" t="s">
        <v>32</v>
      </c>
      <c r="H12491">
        <v>113</v>
      </c>
      <c r="I12491" t="s">
        <v>41449</v>
      </c>
      <c r="J12491" t="s">
        <v>41450</v>
      </c>
      <c r="K12491" t="s">
        <v>41451</v>
      </c>
      <c r="L12491" t="s">
        <v>77986</v>
      </c>
    </row>
    <row r="12492" spans="1:12" x14ac:dyDescent="0.15">
      <c r="A12492" t="s">
        <v>12</v>
      </c>
      <c r="B12492">
        <v>3530870</v>
      </c>
      <c r="C12492">
        <v>3530890</v>
      </c>
      <c r="D12492" t="s">
        <v>41452</v>
      </c>
      <c r="E12492" t="s">
        <v>90</v>
      </c>
      <c r="F12492" t="s">
        <v>15</v>
      </c>
      <c r="G12492" t="s">
        <v>36</v>
      </c>
      <c r="H12492">
        <v>0</v>
      </c>
      <c r="I12492" t="s">
        <v>41453</v>
      </c>
      <c r="J12492" t="s">
        <v>41454</v>
      </c>
      <c r="K12492" t="s">
        <v>41455</v>
      </c>
      <c r="L12492" t="s">
        <v>77980</v>
      </c>
    </row>
    <row r="12493" spans="1:12" x14ac:dyDescent="0.15">
      <c r="A12493" t="s">
        <v>12</v>
      </c>
      <c r="B12493">
        <v>3530890</v>
      </c>
      <c r="C12493">
        <v>3530910</v>
      </c>
      <c r="D12493" t="s">
        <v>41452</v>
      </c>
      <c r="E12493" t="s">
        <v>90</v>
      </c>
      <c r="F12493" t="s">
        <v>15</v>
      </c>
      <c r="G12493" t="s">
        <v>32</v>
      </c>
      <c r="H12493">
        <v>20</v>
      </c>
      <c r="I12493" t="s">
        <v>41456</v>
      </c>
      <c r="J12493" t="s">
        <v>41457</v>
      </c>
      <c r="K12493" t="s">
        <v>41458</v>
      </c>
      <c r="L12493" t="s">
        <v>77968</v>
      </c>
    </row>
    <row r="12494" spans="1:12" x14ac:dyDescent="0.15">
      <c r="A12494" t="s">
        <v>12</v>
      </c>
      <c r="B12494">
        <v>3530910</v>
      </c>
      <c r="C12494">
        <v>3530930</v>
      </c>
      <c r="D12494" t="s">
        <v>41452</v>
      </c>
      <c r="E12494" t="s">
        <v>90</v>
      </c>
      <c r="F12494" t="s">
        <v>15</v>
      </c>
      <c r="G12494" t="s">
        <v>16</v>
      </c>
      <c r="H12494">
        <v>40</v>
      </c>
      <c r="I12494" t="s">
        <v>41459</v>
      </c>
      <c r="J12494" t="s">
        <v>41460</v>
      </c>
      <c r="K12494" t="s">
        <v>41461</v>
      </c>
      <c r="L12494" t="s">
        <v>77952</v>
      </c>
    </row>
    <row r="12495" spans="1:12" x14ac:dyDescent="0.15">
      <c r="A12495" t="s">
        <v>12</v>
      </c>
      <c r="B12495">
        <v>3530941</v>
      </c>
      <c r="C12495">
        <v>3530961</v>
      </c>
      <c r="D12495" t="s">
        <v>41452</v>
      </c>
      <c r="E12495" t="s">
        <v>90</v>
      </c>
      <c r="F12495" t="s">
        <v>15</v>
      </c>
      <c r="G12495" t="s">
        <v>16</v>
      </c>
      <c r="H12495">
        <v>71</v>
      </c>
      <c r="I12495" t="s">
        <v>41462</v>
      </c>
      <c r="J12495" t="s">
        <v>41463</v>
      </c>
      <c r="K12495" t="s">
        <v>41464</v>
      </c>
      <c r="L12495" t="s">
        <v>77969</v>
      </c>
    </row>
    <row r="12496" spans="1:12" x14ac:dyDescent="0.15">
      <c r="A12496" t="s">
        <v>12</v>
      </c>
      <c r="B12496">
        <v>3532523</v>
      </c>
      <c r="C12496">
        <v>3532543</v>
      </c>
      <c r="D12496" t="s">
        <v>41465</v>
      </c>
      <c r="E12496" t="s">
        <v>90</v>
      </c>
      <c r="F12496" t="s">
        <v>15</v>
      </c>
      <c r="G12496" t="s">
        <v>36</v>
      </c>
      <c r="H12496">
        <v>0</v>
      </c>
      <c r="I12496" t="s">
        <v>41466</v>
      </c>
      <c r="J12496" t="s">
        <v>41467</v>
      </c>
      <c r="K12496" t="s">
        <v>41468</v>
      </c>
      <c r="L12496" t="s">
        <v>77980</v>
      </c>
    </row>
    <row r="12497" spans="1:12" x14ac:dyDescent="0.15">
      <c r="A12497" t="s">
        <v>12</v>
      </c>
      <c r="B12497">
        <v>3532589</v>
      </c>
      <c r="C12497">
        <v>3532609</v>
      </c>
      <c r="D12497" t="s">
        <v>41465</v>
      </c>
      <c r="E12497" t="s">
        <v>90</v>
      </c>
      <c r="F12497" t="s">
        <v>15</v>
      </c>
      <c r="G12497" t="s">
        <v>16</v>
      </c>
      <c r="H12497">
        <v>66</v>
      </c>
      <c r="I12497" t="s">
        <v>41469</v>
      </c>
      <c r="J12497" t="s">
        <v>41470</v>
      </c>
      <c r="K12497" t="s">
        <v>41471</v>
      </c>
      <c r="L12497" t="s">
        <v>77928</v>
      </c>
    </row>
    <row r="12498" spans="1:12" x14ac:dyDescent="0.15">
      <c r="A12498" t="s">
        <v>12</v>
      </c>
      <c r="B12498">
        <v>3532611</v>
      </c>
      <c r="C12498">
        <v>3532631</v>
      </c>
      <c r="D12498" t="s">
        <v>41465</v>
      </c>
      <c r="E12498" t="s">
        <v>90</v>
      </c>
      <c r="F12498" t="s">
        <v>15</v>
      </c>
      <c r="G12498" t="s">
        <v>32</v>
      </c>
      <c r="H12498">
        <v>88</v>
      </c>
      <c r="I12498" t="s">
        <v>41472</v>
      </c>
      <c r="J12498" t="s">
        <v>41473</v>
      </c>
      <c r="K12498" t="s">
        <v>41474</v>
      </c>
      <c r="L12498" t="s">
        <v>77923</v>
      </c>
    </row>
    <row r="12499" spans="1:12" x14ac:dyDescent="0.15">
      <c r="A12499" t="s">
        <v>12</v>
      </c>
      <c r="B12499">
        <v>3532636</v>
      </c>
      <c r="C12499">
        <v>3532656</v>
      </c>
      <c r="D12499" t="s">
        <v>41465</v>
      </c>
      <c r="E12499" t="s">
        <v>90</v>
      </c>
      <c r="F12499" t="s">
        <v>15</v>
      </c>
      <c r="G12499" t="s">
        <v>32</v>
      </c>
      <c r="H12499">
        <v>113</v>
      </c>
      <c r="I12499" t="s">
        <v>41475</v>
      </c>
      <c r="J12499" t="s">
        <v>41476</v>
      </c>
      <c r="K12499" t="s">
        <v>41477</v>
      </c>
      <c r="L12499" t="s">
        <v>77986</v>
      </c>
    </row>
    <row r="12500" spans="1:12" x14ac:dyDescent="0.15">
      <c r="A12500" t="s">
        <v>12</v>
      </c>
      <c r="B12500">
        <v>3534607</v>
      </c>
      <c r="C12500">
        <v>3534627</v>
      </c>
      <c r="D12500" t="s">
        <v>41478</v>
      </c>
      <c r="E12500" t="s">
        <v>90</v>
      </c>
      <c r="F12500" t="s">
        <v>76</v>
      </c>
      <c r="G12500" t="s">
        <v>32</v>
      </c>
      <c r="H12500">
        <v>16</v>
      </c>
      <c r="I12500" t="s">
        <v>41479</v>
      </c>
      <c r="J12500" t="s">
        <v>41480</v>
      </c>
      <c r="K12500" t="s">
        <v>41481</v>
      </c>
      <c r="L12500" t="s">
        <v>77905</v>
      </c>
    </row>
    <row r="12501" spans="1:12" x14ac:dyDescent="0.15">
      <c r="A12501" t="s">
        <v>12</v>
      </c>
      <c r="B12501">
        <v>3534574</v>
      </c>
      <c r="C12501">
        <v>3534594</v>
      </c>
      <c r="D12501" t="s">
        <v>41478</v>
      </c>
      <c r="E12501" t="s">
        <v>90</v>
      </c>
      <c r="F12501" t="s">
        <v>76</v>
      </c>
      <c r="G12501" t="s">
        <v>16</v>
      </c>
      <c r="H12501">
        <v>49</v>
      </c>
      <c r="I12501" t="s">
        <v>41482</v>
      </c>
      <c r="J12501" t="s">
        <v>41483</v>
      </c>
      <c r="K12501" t="s">
        <v>41484</v>
      </c>
      <c r="L12501" t="s">
        <v>77913</v>
      </c>
    </row>
    <row r="12502" spans="1:12" x14ac:dyDescent="0.15">
      <c r="A12502" t="s">
        <v>12</v>
      </c>
      <c r="B12502">
        <v>3534533</v>
      </c>
      <c r="C12502">
        <v>3534553</v>
      </c>
      <c r="D12502" t="s">
        <v>41478</v>
      </c>
      <c r="E12502" t="s">
        <v>90</v>
      </c>
      <c r="F12502" t="s">
        <v>76</v>
      </c>
      <c r="G12502" t="s">
        <v>16</v>
      </c>
      <c r="H12502">
        <v>90</v>
      </c>
      <c r="I12502" t="s">
        <v>41485</v>
      </c>
      <c r="J12502" t="s">
        <v>41486</v>
      </c>
      <c r="K12502" t="s">
        <v>41487</v>
      </c>
      <c r="L12502" t="s">
        <v>78017</v>
      </c>
    </row>
    <row r="12503" spans="1:12" x14ac:dyDescent="0.15">
      <c r="A12503" t="s">
        <v>12</v>
      </c>
      <c r="B12503">
        <v>3534496</v>
      </c>
      <c r="C12503">
        <v>3534516</v>
      </c>
      <c r="D12503" t="s">
        <v>41478</v>
      </c>
      <c r="E12503" t="s">
        <v>90</v>
      </c>
      <c r="F12503" t="s">
        <v>76</v>
      </c>
      <c r="G12503" t="s">
        <v>16</v>
      </c>
      <c r="H12503">
        <v>127</v>
      </c>
      <c r="I12503" t="s">
        <v>41488</v>
      </c>
      <c r="J12503" t="s">
        <v>41489</v>
      </c>
      <c r="K12503" t="s">
        <v>41490</v>
      </c>
      <c r="L12503" t="s">
        <v>78026</v>
      </c>
    </row>
    <row r="12504" spans="1:12" x14ac:dyDescent="0.15">
      <c r="A12504" t="s">
        <v>12</v>
      </c>
      <c r="B12504">
        <v>3536282</v>
      </c>
      <c r="C12504">
        <v>3536302</v>
      </c>
      <c r="D12504" t="s">
        <v>41491</v>
      </c>
      <c r="E12504" t="s">
        <v>90</v>
      </c>
      <c r="F12504" t="s">
        <v>76</v>
      </c>
      <c r="G12504" t="s">
        <v>36</v>
      </c>
      <c r="H12504">
        <v>0</v>
      </c>
      <c r="I12504" t="s">
        <v>41492</v>
      </c>
      <c r="J12504" t="s">
        <v>41493</v>
      </c>
      <c r="K12504" t="s">
        <v>41494</v>
      </c>
      <c r="L12504" t="s">
        <v>77980</v>
      </c>
    </row>
    <row r="12505" spans="1:12" x14ac:dyDescent="0.15">
      <c r="A12505" t="s">
        <v>12</v>
      </c>
      <c r="B12505">
        <v>3536262</v>
      </c>
      <c r="C12505">
        <v>3536282</v>
      </c>
      <c r="D12505" t="s">
        <v>41491</v>
      </c>
      <c r="E12505" t="s">
        <v>90</v>
      </c>
      <c r="F12505" t="s">
        <v>76</v>
      </c>
      <c r="G12505" t="s">
        <v>36</v>
      </c>
      <c r="H12505">
        <v>20</v>
      </c>
      <c r="I12505" t="s">
        <v>41495</v>
      </c>
      <c r="J12505" t="s">
        <v>41496</v>
      </c>
      <c r="K12505" t="s">
        <v>41497</v>
      </c>
      <c r="L12505" t="s">
        <v>77968</v>
      </c>
    </row>
    <row r="12506" spans="1:12" x14ac:dyDescent="0.15">
      <c r="A12506" t="s">
        <v>12</v>
      </c>
      <c r="B12506">
        <v>3536227</v>
      </c>
      <c r="C12506">
        <v>3536247</v>
      </c>
      <c r="D12506" t="s">
        <v>41491</v>
      </c>
      <c r="E12506" t="s">
        <v>90</v>
      </c>
      <c r="F12506" t="s">
        <v>76</v>
      </c>
      <c r="G12506" t="s">
        <v>16</v>
      </c>
      <c r="H12506">
        <v>55</v>
      </c>
      <c r="I12506" t="s">
        <v>41498</v>
      </c>
      <c r="J12506" t="s">
        <v>41499</v>
      </c>
      <c r="K12506" t="s">
        <v>41500</v>
      </c>
      <c r="L12506" t="s">
        <v>77992</v>
      </c>
    </row>
    <row r="12507" spans="1:12" x14ac:dyDescent="0.15">
      <c r="A12507" t="s">
        <v>12</v>
      </c>
      <c r="B12507">
        <v>3536173</v>
      </c>
      <c r="C12507">
        <v>3536193</v>
      </c>
      <c r="D12507" t="s">
        <v>41491</v>
      </c>
      <c r="E12507" t="s">
        <v>90</v>
      </c>
      <c r="F12507" t="s">
        <v>76</v>
      </c>
      <c r="G12507" t="s">
        <v>32</v>
      </c>
      <c r="H12507">
        <v>109</v>
      </c>
      <c r="I12507" t="s">
        <v>41501</v>
      </c>
      <c r="J12507" t="s">
        <v>41502</v>
      </c>
      <c r="K12507" t="s">
        <v>41503</v>
      </c>
      <c r="L12507" t="s">
        <v>77947</v>
      </c>
    </row>
    <row r="12508" spans="1:12" x14ac:dyDescent="0.15">
      <c r="A12508" t="s">
        <v>12</v>
      </c>
      <c r="B12508">
        <v>3537319</v>
      </c>
      <c r="C12508">
        <v>3537339</v>
      </c>
      <c r="D12508" t="s">
        <v>41504</v>
      </c>
      <c r="E12508" t="s">
        <v>90</v>
      </c>
      <c r="F12508" t="s">
        <v>76</v>
      </c>
      <c r="G12508" t="s">
        <v>16</v>
      </c>
      <c r="H12508">
        <v>0</v>
      </c>
      <c r="I12508" t="s">
        <v>41505</v>
      </c>
      <c r="J12508" t="s">
        <v>41506</v>
      </c>
      <c r="K12508" t="s">
        <v>41507</v>
      </c>
      <c r="L12508" t="s">
        <v>77980</v>
      </c>
    </row>
    <row r="12509" spans="1:12" x14ac:dyDescent="0.15">
      <c r="A12509" t="s">
        <v>12</v>
      </c>
      <c r="B12509">
        <v>3537294</v>
      </c>
      <c r="C12509">
        <v>3537314</v>
      </c>
      <c r="D12509" t="s">
        <v>41504</v>
      </c>
      <c r="E12509" t="s">
        <v>90</v>
      </c>
      <c r="F12509" t="s">
        <v>76</v>
      </c>
      <c r="G12509" t="s">
        <v>32</v>
      </c>
      <c r="H12509">
        <v>25</v>
      </c>
      <c r="I12509" t="s">
        <v>41508</v>
      </c>
      <c r="J12509" t="s">
        <v>41509</v>
      </c>
      <c r="K12509" t="s">
        <v>41510</v>
      </c>
      <c r="L12509" t="s">
        <v>78012</v>
      </c>
    </row>
    <row r="12510" spans="1:12" x14ac:dyDescent="0.15">
      <c r="A12510" t="s">
        <v>12</v>
      </c>
      <c r="B12510">
        <v>3537270</v>
      </c>
      <c r="C12510">
        <v>3537290</v>
      </c>
      <c r="D12510" t="s">
        <v>41504</v>
      </c>
      <c r="E12510" t="s">
        <v>90</v>
      </c>
      <c r="F12510" t="s">
        <v>76</v>
      </c>
      <c r="G12510" t="s">
        <v>36</v>
      </c>
      <c r="H12510">
        <v>49</v>
      </c>
      <c r="I12510" t="s">
        <v>41511</v>
      </c>
      <c r="J12510" t="s">
        <v>41512</v>
      </c>
      <c r="K12510" t="s">
        <v>41513</v>
      </c>
      <c r="L12510" t="s">
        <v>77913</v>
      </c>
    </row>
    <row r="12511" spans="1:12" x14ac:dyDescent="0.15">
      <c r="A12511" t="s">
        <v>12</v>
      </c>
      <c r="B12511">
        <v>3537249</v>
      </c>
      <c r="C12511">
        <v>3537269</v>
      </c>
      <c r="D12511" t="s">
        <v>41504</v>
      </c>
      <c r="E12511" t="s">
        <v>90</v>
      </c>
      <c r="F12511" t="s">
        <v>76</v>
      </c>
      <c r="G12511" t="s">
        <v>36</v>
      </c>
      <c r="H12511">
        <v>70</v>
      </c>
      <c r="I12511" t="s">
        <v>41514</v>
      </c>
      <c r="J12511" t="s">
        <v>41515</v>
      </c>
      <c r="K12511" t="s">
        <v>41516</v>
      </c>
      <c r="L12511" t="s">
        <v>77919</v>
      </c>
    </row>
    <row r="12512" spans="1:12" x14ac:dyDescent="0.15">
      <c r="A12512" t="s">
        <v>12</v>
      </c>
      <c r="B12512">
        <v>3538486</v>
      </c>
      <c r="C12512">
        <v>3538506</v>
      </c>
      <c r="D12512" t="s">
        <v>41517</v>
      </c>
      <c r="E12512" t="s">
        <v>90</v>
      </c>
      <c r="F12512" t="s">
        <v>76</v>
      </c>
      <c r="G12512" t="s">
        <v>16</v>
      </c>
      <c r="H12512">
        <v>6</v>
      </c>
      <c r="I12512" t="s">
        <v>41518</v>
      </c>
      <c r="J12512" t="s">
        <v>41519</v>
      </c>
      <c r="K12512" t="s">
        <v>41520</v>
      </c>
      <c r="L12512" t="s">
        <v>78025</v>
      </c>
    </row>
    <row r="12513" spans="1:12" x14ac:dyDescent="0.15">
      <c r="A12513" t="s">
        <v>12</v>
      </c>
      <c r="B12513">
        <v>3538466</v>
      </c>
      <c r="C12513">
        <v>3538486</v>
      </c>
      <c r="D12513" t="s">
        <v>41517</v>
      </c>
      <c r="E12513" t="s">
        <v>90</v>
      </c>
      <c r="F12513" t="s">
        <v>76</v>
      </c>
      <c r="G12513" t="s">
        <v>32</v>
      </c>
      <c r="H12513">
        <v>26</v>
      </c>
      <c r="I12513" t="s">
        <v>41521</v>
      </c>
      <c r="J12513" t="s">
        <v>41522</v>
      </c>
      <c r="K12513" t="s">
        <v>41523</v>
      </c>
      <c r="L12513" t="s">
        <v>78002</v>
      </c>
    </row>
    <row r="12514" spans="1:12" x14ac:dyDescent="0.15">
      <c r="A12514" t="s">
        <v>12</v>
      </c>
      <c r="B12514">
        <v>3538437</v>
      </c>
      <c r="C12514">
        <v>3538457</v>
      </c>
      <c r="D12514" t="s">
        <v>41517</v>
      </c>
      <c r="E12514" t="s">
        <v>90</v>
      </c>
      <c r="F12514" t="s">
        <v>76</v>
      </c>
      <c r="G12514" t="s">
        <v>32</v>
      </c>
      <c r="H12514">
        <v>55</v>
      </c>
      <c r="I12514" t="s">
        <v>41524</v>
      </c>
      <c r="J12514" t="s">
        <v>41525</v>
      </c>
      <c r="K12514" t="s">
        <v>41526</v>
      </c>
      <c r="L12514" t="s">
        <v>77992</v>
      </c>
    </row>
    <row r="12515" spans="1:12" x14ac:dyDescent="0.15">
      <c r="A12515" t="s">
        <v>12</v>
      </c>
      <c r="B12515">
        <v>3538417</v>
      </c>
      <c r="C12515">
        <v>3538437</v>
      </c>
      <c r="D12515" t="s">
        <v>41517</v>
      </c>
      <c r="E12515" t="s">
        <v>90</v>
      </c>
      <c r="F12515" t="s">
        <v>76</v>
      </c>
      <c r="G12515" t="s">
        <v>36</v>
      </c>
      <c r="H12515">
        <v>75</v>
      </c>
      <c r="I12515" t="s">
        <v>41527</v>
      </c>
      <c r="J12515" t="s">
        <v>41528</v>
      </c>
      <c r="K12515" t="s">
        <v>41529</v>
      </c>
      <c r="L12515" t="s">
        <v>78027</v>
      </c>
    </row>
    <row r="12516" spans="1:12" x14ac:dyDescent="0.15">
      <c r="A12516" t="s">
        <v>12</v>
      </c>
      <c r="B12516">
        <v>3538666</v>
      </c>
      <c r="C12516">
        <v>3538686</v>
      </c>
      <c r="D12516" t="s">
        <v>41530</v>
      </c>
      <c r="E12516" t="s">
        <v>90</v>
      </c>
      <c r="F12516" t="s">
        <v>15</v>
      </c>
      <c r="G12516" t="s">
        <v>23</v>
      </c>
      <c r="H12516">
        <v>29</v>
      </c>
      <c r="I12516" t="s">
        <v>41531</v>
      </c>
      <c r="J12516" t="s">
        <v>41532</v>
      </c>
      <c r="K12516" t="s">
        <v>41533</v>
      </c>
      <c r="L12516" t="s">
        <v>77921</v>
      </c>
    </row>
    <row r="12517" spans="1:12" x14ac:dyDescent="0.15">
      <c r="A12517" t="s">
        <v>12</v>
      </c>
      <c r="B12517">
        <v>3538692</v>
      </c>
      <c r="C12517">
        <v>3538712</v>
      </c>
      <c r="D12517" t="s">
        <v>41530</v>
      </c>
      <c r="E12517" t="s">
        <v>90</v>
      </c>
      <c r="F12517" t="s">
        <v>15</v>
      </c>
      <c r="G12517" t="s">
        <v>36</v>
      </c>
      <c r="H12517">
        <v>55</v>
      </c>
      <c r="I12517" t="s">
        <v>41534</v>
      </c>
      <c r="J12517" t="s">
        <v>41535</v>
      </c>
      <c r="K12517" t="s">
        <v>41536</v>
      </c>
      <c r="L12517" t="s">
        <v>77992</v>
      </c>
    </row>
    <row r="12518" spans="1:12" x14ac:dyDescent="0.15">
      <c r="A12518" t="s">
        <v>12</v>
      </c>
      <c r="B12518">
        <v>3538732</v>
      </c>
      <c r="C12518">
        <v>3538752</v>
      </c>
      <c r="D12518" t="s">
        <v>41530</v>
      </c>
      <c r="E12518" t="s">
        <v>90</v>
      </c>
      <c r="F12518" t="s">
        <v>15</v>
      </c>
      <c r="G12518" t="s">
        <v>23</v>
      </c>
      <c r="H12518">
        <v>95</v>
      </c>
      <c r="I12518" t="s">
        <v>41537</v>
      </c>
      <c r="J12518" t="s">
        <v>41538</v>
      </c>
      <c r="K12518" t="s">
        <v>41539</v>
      </c>
      <c r="L12518" t="s">
        <v>77920</v>
      </c>
    </row>
    <row r="12519" spans="1:12" x14ac:dyDescent="0.15">
      <c r="A12519" t="s">
        <v>12</v>
      </c>
      <c r="B12519">
        <v>3538765</v>
      </c>
      <c r="C12519">
        <v>3538785</v>
      </c>
      <c r="D12519" t="s">
        <v>41530</v>
      </c>
      <c r="E12519" t="s">
        <v>90</v>
      </c>
      <c r="F12519" t="s">
        <v>15</v>
      </c>
      <c r="G12519" t="s">
        <v>23</v>
      </c>
      <c r="H12519">
        <v>128</v>
      </c>
      <c r="I12519" t="s">
        <v>41540</v>
      </c>
      <c r="J12519" t="s">
        <v>41541</v>
      </c>
      <c r="K12519" t="s">
        <v>41542</v>
      </c>
      <c r="L12519" t="s">
        <v>77934</v>
      </c>
    </row>
    <row r="12520" spans="1:12" x14ac:dyDescent="0.15">
      <c r="A12520" t="s">
        <v>12</v>
      </c>
      <c r="B12520">
        <v>3539701</v>
      </c>
      <c r="C12520">
        <v>3539721</v>
      </c>
      <c r="D12520" t="s">
        <v>41543</v>
      </c>
      <c r="E12520" t="s">
        <v>90</v>
      </c>
      <c r="F12520" t="s">
        <v>15</v>
      </c>
      <c r="G12520" t="s">
        <v>23</v>
      </c>
      <c r="H12520">
        <v>11</v>
      </c>
      <c r="I12520" t="s">
        <v>41544</v>
      </c>
      <c r="J12520" t="s">
        <v>41545</v>
      </c>
      <c r="K12520" t="s">
        <v>41546</v>
      </c>
      <c r="L12520" t="s">
        <v>77974</v>
      </c>
    </row>
    <row r="12521" spans="1:12" x14ac:dyDescent="0.15">
      <c r="A12521" t="s">
        <v>12</v>
      </c>
      <c r="B12521">
        <v>3539721</v>
      </c>
      <c r="C12521">
        <v>3539741</v>
      </c>
      <c r="D12521" t="s">
        <v>41543</v>
      </c>
      <c r="E12521" t="s">
        <v>90</v>
      </c>
      <c r="F12521" t="s">
        <v>15</v>
      </c>
      <c r="G12521" t="s">
        <v>16</v>
      </c>
      <c r="H12521">
        <v>31</v>
      </c>
      <c r="I12521" t="s">
        <v>41547</v>
      </c>
      <c r="J12521" t="s">
        <v>41548</v>
      </c>
      <c r="K12521" t="s">
        <v>41549</v>
      </c>
      <c r="L12521" t="s">
        <v>77910</v>
      </c>
    </row>
    <row r="12522" spans="1:12" x14ac:dyDescent="0.15">
      <c r="A12522" t="s">
        <v>12</v>
      </c>
      <c r="B12522">
        <v>3539757</v>
      </c>
      <c r="C12522">
        <v>3539777</v>
      </c>
      <c r="D12522" t="s">
        <v>41543</v>
      </c>
      <c r="E12522" t="s">
        <v>90</v>
      </c>
      <c r="F12522" t="s">
        <v>15</v>
      </c>
      <c r="G12522" t="s">
        <v>36</v>
      </c>
      <c r="H12522">
        <v>67</v>
      </c>
      <c r="I12522" t="s">
        <v>41550</v>
      </c>
      <c r="J12522" t="s">
        <v>41551</v>
      </c>
      <c r="K12522" t="s">
        <v>41552</v>
      </c>
      <c r="L12522" t="s">
        <v>77981</v>
      </c>
    </row>
    <row r="12523" spans="1:12" x14ac:dyDescent="0.15">
      <c r="A12523" t="s">
        <v>12</v>
      </c>
      <c r="B12523">
        <v>3539780</v>
      </c>
      <c r="C12523">
        <v>3539800</v>
      </c>
      <c r="D12523" t="s">
        <v>41543</v>
      </c>
      <c r="E12523" t="s">
        <v>90</v>
      </c>
      <c r="F12523" t="s">
        <v>15</v>
      </c>
      <c r="G12523" t="s">
        <v>16</v>
      </c>
      <c r="H12523">
        <v>90</v>
      </c>
      <c r="I12523" t="s">
        <v>41553</v>
      </c>
      <c r="J12523" t="s">
        <v>41554</v>
      </c>
      <c r="K12523" t="s">
        <v>41555</v>
      </c>
      <c r="L12523" t="s">
        <v>78017</v>
      </c>
    </row>
    <row r="12524" spans="1:12" x14ac:dyDescent="0.15">
      <c r="A12524" t="s">
        <v>12</v>
      </c>
      <c r="B12524">
        <v>3540451</v>
      </c>
      <c r="C12524">
        <v>3540471</v>
      </c>
      <c r="D12524" t="s">
        <v>41556</v>
      </c>
      <c r="E12524" t="s">
        <v>90</v>
      </c>
      <c r="F12524" t="s">
        <v>15</v>
      </c>
      <c r="G12524" t="s">
        <v>32</v>
      </c>
      <c r="H12524">
        <v>1</v>
      </c>
      <c r="I12524" t="s">
        <v>41557</v>
      </c>
      <c r="J12524" t="s">
        <v>41558</v>
      </c>
      <c r="K12524" t="s">
        <v>41559</v>
      </c>
      <c r="L12524" t="s">
        <v>77917</v>
      </c>
    </row>
    <row r="12525" spans="1:12" x14ac:dyDescent="0.15">
      <c r="A12525" t="s">
        <v>12</v>
      </c>
      <c r="B12525">
        <v>3540472</v>
      </c>
      <c r="C12525">
        <v>3540492</v>
      </c>
      <c r="D12525" t="s">
        <v>41556</v>
      </c>
      <c r="E12525" t="s">
        <v>90</v>
      </c>
      <c r="F12525" t="s">
        <v>15</v>
      </c>
      <c r="G12525" t="s">
        <v>16</v>
      </c>
      <c r="H12525">
        <v>22</v>
      </c>
      <c r="I12525" t="s">
        <v>41560</v>
      </c>
      <c r="J12525" t="s">
        <v>41561</v>
      </c>
      <c r="K12525" t="s">
        <v>41562</v>
      </c>
      <c r="L12525" t="s">
        <v>77948</v>
      </c>
    </row>
    <row r="12526" spans="1:12" x14ac:dyDescent="0.15">
      <c r="A12526" t="s">
        <v>12</v>
      </c>
      <c r="B12526">
        <v>3540494</v>
      </c>
      <c r="C12526">
        <v>3540514</v>
      </c>
      <c r="D12526" t="s">
        <v>41556</v>
      </c>
      <c r="E12526" t="s">
        <v>90</v>
      </c>
      <c r="F12526" t="s">
        <v>15</v>
      </c>
      <c r="G12526" t="s">
        <v>16</v>
      </c>
      <c r="H12526">
        <v>44</v>
      </c>
      <c r="I12526" t="s">
        <v>41563</v>
      </c>
      <c r="J12526" t="s">
        <v>41564</v>
      </c>
      <c r="K12526" t="s">
        <v>41565</v>
      </c>
      <c r="L12526" t="s">
        <v>78016</v>
      </c>
    </row>
    <row r="12527" spans="1:12" x14ac:dyDescent="0.15">
      <c r="A12527" t="s">
        <v>12</v>
      </c>
      <c r="B12527">
        <v>3540516</v>
      </c>
      <c r="C12527">
        <v>3540536</v>
      </c>
      <c r="D12527" t="s">
        <v>41556</v>
      </c>
      <c r="E12527" t="s">
        <v>90</v>
      </c>
      <c r="F12527" t="s">
        <v>15</v>
      </c>
      <c r="G12527" t="s">
        <v>16</v>
      </c>
      <c r="H12527">
        <v>66</v>
      </c>
      <c r="I12527" t="s">
        <v>41566</v>
      </c>
      <c r="J12527" t="s">
        <v>41567</v>
      </c>
      <c r="K12527" t="s">
        <v>41568</v>
      </c>
      <c r="L12527" t="s">
        <v>77928</v>
      </c>
    </row>
    <row r="12528" spans="1:12" x14ac:dyDescent="0.15">
      <c r="A12528" t="s">
        <v>12</v>
      </c>
      <c r="B12528">
        <v>3541684</v>
      </c>
      <c r="C12528">
        <v>3541704</v>
      </c>
      <c r="D12528" t="s">
        <v>41569</v>
      </c>
      <c r="E12528" t="s">
        <v>90</v>
      </c>
      <c r="F12528" t="s">
        <v>15</v>
      </c>
      <c r="G12528" t="s">
        <v>16</v>
      </c>
      <c r="H12528">
        <v>8</v>
      </c>
      <c r="I12528" t="s">
        <v>41570</v>
      </c>
      <c r="J12528" t="s">
        <v>41571</v>
      </c>
      <c r="K12528" t="s">
        <v>41572</v>
      </c>
      <c r="L12528" t="s">
        <v>77955</v>
      </c>
    </row>
    <row r="12529" spans="1:12" x14ac:dyDescent="0.15">
      <c r="A12529" t="s">
        <v>12</v>
      </c>
      <c r="B12529">
        <v>3541724</v>
      </c>
      <c r="C12529">
        <v>3541744</v>
      </c>
      <c r="D12529" t="s">
        <v>41569</v>
      </c>
      <c r="E12529" t="s">
        <v>90</v>
      </c>
      <c r="F12529" t="s">
        <v>15</v>
      </c>
      <c r="G12529" t="s">
        <v>16</v>
      </c>
      <c r="H12529">
        <v>48</v>
      </c>
      <c r="I12529" t="s">
        <v>41573</v>
      </c>
      <c r="J12529" t="s">
        <v>41574</v>
      </c>
      <c r="K12529" t="s">
        <v>41575</v>
      </c>
      <c r="L12529" t="s">
        <v>78018</v>
      </c>
    </row>
    <row r="12530" spans="1:12" x14ac:dyDescent="0.15">
      <c r="A12530" t="s">
        <v>12</v>
      </c>
      <c r="B12530">
        <v>3541749</v>
      </c>
      <c r="C12530">
        <v>3541769</v>
      </c>
      <c r="D12530" t="s">
        <v>41569</v>
      </c>
      <c r="E12530" t="s">
        <v>90</v>
      </c>
      <c r="F12530" t="s">
        <v>15</v>
      </c>
      <c r="G12530" t="s">
        <v>16</v>
      </c>
      <c r="H12530">
        <v>73</v>
      </c>
      <c r="I12530" t="s">
        <v>41576</v>
      </c>
      <c r="J12530" t="s">
        <v>41577</v>
      </c>
      <c r="K12530" t="s">
        <v>41578</v>
      </c>
      <c r="L12530" t="s">
        <v>77926</v>
      </c>
    </row>
    <row r="12531" spans="1:12" x14ac:dyDescent="0.15">
      <c r="A12531" t="s">
        <v>12</v>
      </c>
      <c r="B12531">
        <v>3541769</v>
      </c>
      <c r="C12531">
        <v>3541789</v>
      </c>
      <c r="D12531" t="s">
        <v>41569</v>
      </c>
      <c r="E12531" t="s">
        <v>90</v>
      </c>
      <c r="F12531" t="s">
        <v>15</v>
      </c>
      <c r="G12531" t="s">
        <v>16</v>
      </c>
      <c r="H12531">
        <v>93</v>
      </c>
      <c r="I12531" t="s">
        <v>41579</v>
      </c>
      <c r="J12531" t="s">
        <v>41580</v>
      </c>
      <c r="K12531" t="s">
        <v>41581</v>
      </c>
      <c r="L12531" t="s">
        <v>78044</v>
      </c>
    </row>
    <row r="12532" spans="1:12" x14ac:dyDescent="0.15">
      <c r="A12532" t="s">
        <v>12</v>
      </c>
      <c r="B12532">
        <v>3543138</v>
      </c>
      <c r="C12532">
        <v>3543158</v>
      </c>
      <c r="D12532" t="s">
        <v>41582</v>
      </c>
      <c r="E12532" t="s">
        <v>41583</v>
      </c>
      <c r="F12532" t="s">
        <v>76</v>
      </c>
      <c r="G12532" t="s">
        <v>32</v>
      </c>
      <c r="H12532">
        <v>1</v>
      </c>
      <c r="I12532" t="s">
        <v>41584</v>
      </c>
      <c r="J12532" t="s">
        <v>41585</v>
      </c>
      <c r="K12532" t="s">
        <v>41586</v>
      </c>
      <c r="L12532" t="s">
        <v>77917</v>
      </c>
    </row>
    <row r="12533" spans="1:12" x14ac:dyDescent="0.15">
      <c r="A12533" t="s">
        <v>12</v>
      </c>
      <c r="B12533">
        <v>3543118</v>
      </c>
      <c r="C12533">
        <v>3543138</v>
      </c>
      <c r="D12533" t="s">
        <v>41582</v>
      </c>
      <c r="E12533" t="s">
        <v>41583</v>
      </c>
      <c r="F12533" t="s">
        <v>76</v>
      </c>
      <c r="G12533" t="s">
        <v>23</v>
      </c>
      <c r="H12533">
        <v>21</v>
      </c>
      <c r="I12533" t="s">
        <v>41587</v>
      </c>
      <c r="J12533" t="s">
        <v>41588</v>
      </c>
      <c r="K12533" t="s">
        <v>41589</v>
      </c>
      <c r="L12533" t="s">
        <v>78022</v>
      </c>
    </row>
    <row r="12534" spans="1:12" x14ac:dyDescent="0.15">
      <c r="A12534" t="s">
        <v>12</v>
      </c>
      <c r="B12534">
        <v>3543024</v>
      </c>
      <c r="C12534">
        <v>3543044</v>
      </c>
      <c r="D12534" t="s">
        <v>41582</v>
      </c>
      <c r="E12534" t="s">
        <v>41583</v>
      </c>
      <c r="F12534" t="s">
        <v>76</v>
      </c>
      <c r="G12534" t="s">
        <v>32</v>
      </c>
      <c r="H12534">
        <v>115</v>
      </c>
      <c r="I12534" t="s">
        <v>41590</v>
      </c>
      <c r="J12534" t="s">
        <v>41591</v>
      </c>
      <c r="K12534" t="s">
        <v>41592</v>
      </c>
      <c r="L12534" t="s">
        <v>78020</v>
      </c>
    </row>
    <row r="12535" spans="1:12" x14ac:dyDescent="0.15">
      <c r="A12535" t="s">
        <v>12</v>
      </c>
      <c r="B12535">
        <v>3543004</v>
      </c>
      <c r="C12535">
        <v>3543024</v>
      </c>
      <c r="D12535" t="s">
        <v>41582</v>
      </c>
      <c r="E12535" t="s">
        <v>41583</v>
      </c>
      <c r="F12535" t="s">
        <v>76</v>
      </c>
      <c r="G12535" t="s">
        <v>16</v>
      </c>
      <c r="H12535">
        <v>135</v>
      </c>
      <c r="I12535" t="s">
        <v>41593</v>
      </c>
      <c r="J12535" t="s">
        <v>41594</v>
      </c>
      <c r="K12535" t="s">
        <v>41595</v>
      </c>
      <c r="L12535" t="s">
        <v>77978</v>
      </c>
    </row>
    <row r="12536" spans="1:12" x14ac:dyDescent="0.15">
      <c r="A12536" t="s">
        <v>12</v>
      </c>
      <c r="B12536">
        <v>3543378</v>
      </c>
      <c r="C12536">
        <v>3543398</v>
      </c>
      <c r="D12536" t="s">
        <v>41596</v>
      </c>
      <c r="E12536" t="s">
        <v>90</v>
      </c>
      <c r="F12536" t="s">
        <v>15</v>
      </c>
      <c r="G12536" t="s">
        <v>23</v>
      </c>
      <c r="H12536">
        <v>28</v>
      </c>
      <c r="I12536" t="s">
        <v>41597</v>
      </c>
      <c r="J12536" t="s">
        <v>41598</v>
      </c>
      <c r="K12536" t="s">
        <v>41599</v>
      </c>
      <c r="L12536" t="s">
        <v>77956</v>
      </c>
    </row>
    <row r="12537" spans="1:12" x14ac:dyDescent="0.15">
      <c r="A12537" t="s">
        <v>12</v>
      </c>
      <c r="B12537">
        <v>3543414</v>
      </c>
      <c r="C12537">
        <v>3543434</v>
      </c>
      <c r="D12537" t="s">
        <v>41596</v>
      </c>
      <c r="E12537" t="s">
        <v>90</v>
      </c>
      <c r="F12537" t="s">
        <v>15</v>
      </c>
      <c r="G12537" t="s">
        <v>32</v>
      </c>
      <c r="H12537">
        <v>64</v>
      </c>
      <c r="I12537" t="s">
        <v>41600</v>
      </c>
      <c r="J12537" t="s">
        <v>41601</v>
      </c>
      <c r="K12537" t="s">
        <v>41602</v>
      </c>
      <c r="L12537" t="s">
        <v>77989</v>
      </c>
    </row>
    <row r="12538" spans="1:12" x14ac:dyDescent="0.15">
      <c r="A12538" t="s">
        <v>12</v>
      </c>
      <c r="B12538">
        <v>3543439</v>
      </c>
      <c r="C12538">
        <v>3543459</v>
      </c>
      <c r="D12538" t="s">
        <v>41596</v>
      </c>
      <c r="E12538" t="s">
        <v>90</v>
      </c>
      <c r="F12538" t="s">
        <v>15</v>
      </c>
      <c r="G12538" t="s">
        <v>32</v>
      </c>
      <c r="H12538">
        <v>89</v>
      </c>
      <c r="I12538" t="s">
        <v>41603</v>
      </c>
      <c r="J12538" t="s">
        <v>41604</v>
      </c>
      <c r="K12538" t="s">
        <v>41605</v>
      </c>
      <c r="L12538" t="s">
        <v>77964</v>
      </c>
    </row>
    <row r="12539" spans="1:12" x14ac:dyDescent="0.15">
      <c r="A12539" t="s">
        <v>12</v>
      </c>
      <c r="B12539">
        <v>3543469</v>
      </c>
      <c r="C12539">
        <v>3543489</v>
      </c>
      <c r="D12539" t="s">
        <v>41596</v>
      </c>
      <c r="E12539" t="s">
        <v>90</v>
      </c>
      <c r="F12539" t="s">
        <v>15</v>
      </c>
      <c r="G12539" t="s">
        <v>23</v>
      </c>
      <c r="H12539">
        <v>119</v>
      </c>
      <c r="I12539" t="s">
        <v>41606</v>
      </c>
      <c r="J12539" t="s">
        <v>41607</v>
      </c>
      <c r="K12539" t="s">
        <v>41608</v>
      </c>
      <c r="L12539" t="s">
        <v>78058</v>
      </c>
    </row>
    <row r="12540" spans="1:12" x14ac:dyDescent="0.15">
      <c r="A12540" t="s">
        <v>12</v>
      </c>
      <c r="B12540">
        <v>3545086</v>
      </c>
      <c r="C12540">
        <v>3545106</v>
      </c>
      <c r="D12540" t="s">
        <v>41609</v>
      </c>
      <c r="E12540" t="s">
        <v>90</v>
      </c>
      <c r="F12540" t="s">
        <v>76</v>
      </c>
      <c r="G12540" t="s">
        <v>32</v>
      </c>
      <c r="H12540">
        <v>1</v>
      </c>
      <c r="I12540" t="s">
        <v>41610</v>
      </c>
      <c r="J12540" t="s">
        <v>41611</v>
      </c>
      <c r="K12540" t="s">
        <v>41612</v>
      </c>
      <c r="L12540" t="s">
        <v>77917</v>
      </c>
    </row>
    <row r="12541" spans="1:12" x14ac:dyDescent="0.15">
      <c r="A12541" t="s">
        <v>12</v>
      </c>
      <c r="B12541">
        <v>3545048</v>
      </c>
      <c r="C12541">
        <v>3545068</v>
      </c>
      <c r="D12541" t="s">
        <v>41609</v>
      </c>
      <c r="E12541" t="s">
        <v>90</v>
      </c>
      <c r="F12541" t="s">
        <v>76</v>
      </c>
      <c r="G12541" t="s">
        <v>16</v>
      </c>
      <c r="H12541">
        <v>39</v>
      </c>
      <c r="I12541" t="s">
        <v>41613</v>
      </c>
      <c r="J12541" t="s">
        <v>41614</v>
      </c>
      <c r="K12541" t="s">
        <v>41615</v>
      </c>
      <c r="L12541" t="s">
        <v>78041</v>
      </c>
    </row>
    <row r="12542" spans="1:12" x14ac:dyDescent="0.15">
      <c r="A12542" t="s">
        <v>12</v>
      </c>
      <c r="B12542">
        <v>3545022</v>
      </c>
      <c r="C12542">
        <v>3545042</v>
      </c>
      <c r="D12542" t="s">
        <v>41609</v>
      </c>
      <c r="E12542" t="s">
        <v>90</v>
      </c>
      <c r="F12542" t="s">
        <v>76</v>
      </c>
      <c r="G12542" t="s">
        <v>16</v>
      </c>
      <c r="H12542">
        <v>65</v>
      </c>
      <c r="I12542" t="s">
        <v>41616</v>
      </c>
      <c r="J12542" t="s">
        <v>41617</v>
      </c>
      <c r="K12542" t="s">
        <v>41618</v>
      </c>
      <c r="L12542" t="s">
        <v>78042</v>
      </c>
    </row>
    <row r="12543" spans="1:12" x14ac:dyDescent="0.15">
      <c r="A12543" t="s">
        <v>12</v>
      </c>
      <c r="B12543">
        <v>3545001</v>
      </c>
      <c r="C12543">
        <v>3545021</v>
      </c>
      <c r="D12543" t="s">
        <v>41609</v>
      </c>
      <c r="E12543" t="s">
        <v>90</v>
      </c>
      <c r="F12543" t="s">
        <v>76</v>
      </c>
      <c r="G12543" t="s">
        <v>32</v>
      </c>
      <c r="H12543">
        <v>86</v>
      </c>
      <c r="I12543" t="s">
        <v>41619</v>
      </c>
      <c r="J12543" t="s">
        <v>41620</v>
      </c>
      <c r="K12543" t="s">
        <v>41621</v>
      </c>
      <c r="L12543" t="s">
        <v>77929</v>
      </c>
    </row>
    <row r="12544" spans="1:12" x14ac:dyDescent="0.15">
      <c r="A12544" t="s">
        <v>12</v>
      </c>
      <c r="B12544">
        <v>3546139</v>
      </c>
      <c r="C12544">
        <v>3546159</v>
      </c>
      <c r="D12544" t="s">
        <v>41622</v>
      </c>
      <c r="E12544" t="s">
        <v>90</v>
      </c>
      <c r="F12544" t="s">
        <v>76</v>
      </c>
      <c r="G12544" t="s">
        <v>23</v>
      </c>
      <c r="H12544">
        <v>8</v>
      </c>
      <c r="I12544" t="s">
        <v>41623</v>
      </c>
      <c r="J12544" t="s">
        <v>41624</v>
      </c>
      <c r="K12544" t="s">
        <v>41625</v>
      </c>
      <c r="L12544" t="s">
        <v>77955</v>
      </c>
    </row>
    <row r="12545" spans="1:12" x14ac:dyDescent="0.15">
      <c r="A12545" t="s">
        <v>12</v>
      </c>
      <c r="B12545">
        <v>3546103</v>
      </c>
      <c r="C12545">
        <v>3546123</v>
      </c>
      <c r="D12545" t="s">
        <v>41622</v>
      </c>
      <c r="E12545" t="s">
        <v>90</v>
      </c>
      <c r="F12545" t="s">
        <v>76</v>
      </c>
      <c r="G12545" t="s">
        <v>23</v>
      </c>
      <c r="H12545">
        <v>44</v>
      </c>
      <c r="I12545" t="s">
        <v>41626</v>
      </c>
      <c r="J12545" t="s">
        <v>41627</v>
      </c>
      <c r="K12545" t="s">
        <v>41628</v>
      </c>
      <c r="L12545" t="s">
        <v>78016</v>
      </c>
    </row>
    <row r="12546" spans="1:12" x14ac:dyDescent="0.15">
      <c r="A12546" t="s">
        <v>12</v>
      </c>
      <c r="B12546">
        <v>3546083</v>
      </c>
      <c r="C12546">
        <v>3546103</v>
      </c>
      <c r="D12546" t="s">
        <v>41622</v>
      </c>
      <c r="E12546" t="s">
        <v>90</v>
      </c>
      <c r="F12546" t="s">
        <v>76</v>
      </c>
      <c r="G12546" t="s">
        <v>16</v>
      </c>
      <c r="H12546">
        <v>64</v>
      </c>
      <c r="I12546" t="s">
        <v>41629</v>
      </c>
      <c r="J12546" t="s">
        <v>41630</v>
      </c>
      <c r="K12546" t="s">
        <v>41631</v>
      </c>
      <c r="L12546" t="s">
        <v>77989</v>
      </c>
    </row>
    <row r="12547" spans="1:12" x14ac:dyDescent="0.15">
      <c r="A12547" t="s">
        <v>12</v>
      </c>
      <c r="B12547">
        <v>3546062</v>
      </c>
      <c r="C12547">
        <v>3546082</v>
      </c>
      <c r="D12547" t="s">
        <v>41622</v>
      </c>
      <c r="E12547" t="s">
        <v>90</v>
      </c>
      <c r="F12547" t="s">
        <v>76</v>
      </c>
      <c r="G12547" t="s">
        <v>36</v>
      </c>
      <c r="H12547">
        <v>85</v>
      </c>
      <c r="I12547" t="s">
        <v>41632</v>
      </c>
      <c r="J12547" t="s">
        <v>41633</v>
      </c>
      <c r="K12547" t="s">
        <v>41634</v>
      </c>
      <c r="L12547" t="s">
        <v>77972</v>
      </c>
    </row>
    <row r="12548" spans="1:12" x14ac:dyDescent="0.15">
      <c r="A12548" t="s">
        <v>12</v>
      </c>
      <c r="B12548">
        <v>3546428</v>
      </c>
      <c r="C12548">
        <v>3546448</v>
      </c>
      <c r="D12548" t="s">
        <v>41635</v>
      </c>
      <c r="E12548" t="s">
        <v>90</v>
      </c>
      <c r="F12548" t="s">
        <v>15</v>
      </c>
      <c r="G12548" t="s">
        <v>36</v>
      </c>
      <c r="H12548">
        <v>7</v>
      </c>
      <c r="I12548" t="s">
        <v>41636</v>
      </c>
      <c r="J12548" t="s">
        <v>41637</v>
      </c>
      <c r="K12548" t="s">
        <v>41638</v>
      </c>
      <c r="L12548" t="s">
        <v>77909</v>
      </c>
    </row>
    <row r="12549" spans="1:12" x14ac:dyDescent="0.15">
      <c r="A12549" t="s">
        <v>12</v>
      </c>
      <c r="B12549">
        <v>3546452</v>
      </c>
      <c r="C12549">
        <v>3546472</v>
      </c>
      <c r="D12549" t="s">
        <v>41635</v>
      </c>
      <c r="E12549" t="s">
        <v>90</v>
      </c>
      <c r="F12549" t="s">
        <v>15</v>
      </c>
      <c r="G12549" t="s">
        <v>36</v>
      </c>
      <c r="H12549">
        <v>31</v>
      </c>
      <c r="I12549" t="s">
        <v>41639</v>
      </c>
      <c r="J12549" t="s">
        <v>41640</v>
      </c>
      <c r="K12549" t="s">
        <v>41641</v>
      </c>
      <c r="L12549" t="s">
        <v>77910</v>
      </c>
    </row>
    <row r="12550" spans="1:12" x14ac:dyDescent="0.15">
      <c r="A12550" t="s">
        <v>12</v>
      </c>
      <c r="B12550">
        <v>3546482</v>
      </c>
      <c r="C12550">
        <v>3546502</v>
      </c>
      <c r="D12550" t="s">
        <v>41635</v>
      </c>
      <c r="E12550" t="s">
        <v>90</v>
      </c>
      <c r="F12550" t="s">
        <v>15</v>
      </c>
      <c r="G12550" t="s">
        <v>36</v>
      </c>
      <c r="H12550">
        <v>61</v>
      </c>
      <c r="I12550" t="s">
        <v>41642</v>
      </c>
      <c r="J12550" t="s">
        <v>41643</v>
      </c>
      <c r="K12550" t="s">
        <v>41644</v>
      </c>
      <c r="L12550" t="s">
        <v>77979</v>
      </c>
    </row>
    <row r="12551" spans="1:12" x14ac:dyDescent="0.15">
      <c r="A12551" t="s">
        <v>12</v>
      </c>
      <c r="B12551">
        <v>3546506</v>
      </c>
      <c r="C12551">
        <v>3546526</v>
      </c>
      <c r="D12551" t="s">
        <v>41635</v>
      </c>
      <c r="E12551" t="s">
        <v>90</v>
      </c>
      <c r="F12551" t="s">
        <v>15</v>
      </c>
      <c r="G12551" t="s">
        <v>23</v>
      </c>
      <c r="H12551">
        <v>85</v>
      </c>
      <c r="I12551" t="s">
        <v>41645</v>
      </c>
      <c r="J12551" t="s">
        <v>41646</v>
      </c>
      <c r="K12551" t="s">
        <v>41647</v>
      </c>
      <c r="L12551" t="s">
        <v>77972</v>
      </c>
    </row>
    <row r="12552" spans="1:12" x14ac:dyDescent="0.15">
      <c r="A12552" t="s">
        <v>12</v>
      </c>
      <c r="B12552">
        <v>3547726</v>
      </c>
      <c r="C12552">
        <v>3547746</v>
      </c>
      <c r="D12552" t="s">
        <v>41648</v>
      </c>
      <c r="E12552" t="s">
        <v>41649</v>
      </c>
      <c r="F12552" t="s">
        <v>15</v>
      </c>
      <c r="G12552" t="s">
        <v>36</v>
      </c>
      <c r="H12552">
        <v>9</v>
      </c>
      <c r="I12552" t="s">
        <v>41650</v>
      </c>
      <c r="J12552" t="s">
        <v>41651</v>
      </c>
      <c r="K12552" t="s">
        <v>41652</v>
      </c>
      <c r="L12552" t="s">
        <v>77939</v>
      </c>
    </row>
    <row r="12553" spans="1:12" x14ac:dyDescent="0.15">
      <c r="A12553" t="s">
        <v>12</v>
      </c>
      <c r="B12553">
        <v>3547757</v>
      </c>
      <c r="C12553">
        <v>3547777</v>
      </c>
      <c r="D12553" t="s">
        <v>41648</v>
      </c>
      <c r="E12553" t="s">
        <v>41649</v>
      </c>
      <c r="F12553" t="s">
        <v>15</v>
      </c>
      <c r="G12553" t="s">
        <v>16</v>
      </c>
      <c r="H12553">
        <v>40</v>
      </c>
      <c r="I12553" t="s">
        <v>41653</v>
      </c>
      <c r="J12553" t="s">
        <v>41654</v>
      </c>
      <c r="K12553" t="s">
        <v>41655</v>
      </c>
      <c r="L12553" t="s">
        <v>77952</v>
      </c>
    </row>
    <row r="12554" spans="1:12" x14ac:dyDescent="0.15">
      <c r="A12554" t="s">
        <v>12</v>
      </c>
      <c r="B12554">
        <v>3547857</v>
      </c>
      <c r="C12554">
        <v>3547877</v>
      </c>
      <c r="D12554" t="s">
        <v>41648</v>
      </c>
      <c r="E12554" t="s">
        <v>41649</v>
      </c>
      <c r="F12554" t="s">
        <v>15</v>
      </c>
      <c r="G12554" t="s">
        <v>16</v>
      </c>
      <c r="H12554">
        <v>140</v>
      </c>
      <c r="I12554" t="s">
        <v>41656</v>
      </c>
      <c r="J12554" t="s">
        <v>41657</v>
      </c>
      <c r="K12554" t="s">
        <v>41658</v>
      </c>
      <c r="L12554" t="s">
        <v>78038</v>
      </c>
    </row>
    <row r="12555" spans="1:12" x14ac:dyDescent="0.15">
      <c r="A12555" t="s">
        <v>12</v>
      </c>
      <c r="B12555">
        <v>3547883</v>
      </c>
      <c r="C12555">
        <v>3547903</v>
      </c>
      <c r="D12555" t="s">
        <v>41648</v>
      </c>
      <c r="E12555" t="s">
        <v>41649</v>
      </c>
      <c r="F12555" t="s">
        <v>15</v>
      </c>
      <c r="G12555" t="s">
        <v>16</v>
      </c>
      <c r="H12555">
        <v>166</v>
      </c>
      <c r="I12555" t="s">
        <v>41659</v>
      </c>
      <c r="J12555" t="s">
        <v>41660</v>
      </c>
      <c r="K12555" t="s">
        <v>41661</v>
      </c>
      <c r="L12555" t="s">
        <v>77996</v>
      </c>
    </row>
    <row r="12556" spans="1:12" x14ac:dyDescent="0.15">
      <c r="A12556" t="s">
        <v>12</v>
      </c>
      <c r="B12556">
        <v>3548990</v>
      </c>
      <c r="C12556">
        <v>3549010</v>
      </c>
      <c r="D12556" t="s">
        <v>41662</v>
      </c>
      <c r="E12556" t="s">
        <v>90</v>
      </c>
      <c r="F12556" t="s">
        <v>15</v>
      </c>
      <c r="G12556" t="s">
        <v>23</v>
      </c>
      <c r="H12556">
        <v>11</v>
      </c>
      <c r="I12556" t="s">
        <v>41663</v>
      </c>
      <c r="J12556" t="s">
        <v>41664</v>
      </c>
      <c r="K12556" t="s">
        <v>41665</v>
      </c>
      <c r="L12556" t="s">
        <v>77974</v>
      </c>
    </row>
    <row r="12557" spans="1:12" x14ac:dyDescent="0.15">
      <c r="A12557" t="s">
        <v>12</v>
      </c>
      <c r="B12557">
        <v>3549028</v>
      </c>
      <c r="C12557">
        <v>3549048</v>
      </c>
      <c r="D12557" t="s">
        <v>41662</v>
      </c>
      <c r="E12557" t="s">
        <v>90</v>
      </c>
      <c r="F12557" t="s">
        <v>15</v>
      </c>
      <c r="G12557" t="s">
        <v>23</v>
      </c>
      <c r="H12557">
        <v>49</v>
      </c>
      <c r="I12557" t="s">
        <v>41666</v>
      </c>
      <c r="J12557" t="s">
        <v>41667</v>
      </c>
      <c r="K12557" t="s">
        <v>41668</v>
      </c>
      <c r="L12557" t="s">
        <v>77913</v>
      </c>
    </row>
    <row r="12558" spans="1:12" x14ac:dyDescent="0.15">
      <c r="A12558" t="s">
        <v>12</v>
      </c>
      <c r="B12558">
        <v>3549049</v>
      </c>
      <c r="C12558">
        <v>3549069</v>
      </c>
      <c r="D12558" t="s">
        <v>41662</v>
      </c>
      <c r="E12558" t="s">
        <v>90</v>
      </c>
      <c r="F12558" t="s">
        <v>15</v>
      </c>
      <c r="G12558" t="s">
        <v>16</v>
      </c>
      <c r="H12558">
        <v>70</v>
      </c>
      <c r="I12558" t="s">
        <v>41669</v>
      </c>
      <c r="J12558" t="s">
        <v>41670</v>
      </c>
      <c r="K12558" t="s">
        <v>41671</v>
      </c>
      <c r="L12558" t="s">
        <v>77919</v>
      </c>
    </row>
    <row r="12559" spans="1:12" x14ac:dyDescent="0.15">
      <c r="A12559" t="s">
        <v>12</v>
      </c>
      <c r="B12559">
        <v>3549076</v>
      </c>
      <c r="C12559">
        <v>3549096</v>
      </c>
      <c r="D12559" t="s">
        <v>41662</v>
      </c>
      <c r="E12559" t="s">
        <v>90</v>
      </c>
      <c r="F12559" t="s">
        <v>15</v>
      </c>
      <c r="G12559" t="s">
        <v>32</v>
      </c>
      <c r="H12559">
        <v>97</v>
      </c>
      <c r="I12559" t="s">
        <v>41672</v>
      </c>
      <c r="J12559" t="s">
        <v>41673</v>
      </c>
      <c r="K12559" t="s">
        <v>41674</v>
      </c>
      <c r="L12559" t="s">
        <v>78010</v>
      </c>
    </row>
    <row r="12560" spans="1:12" x14ac:dyDescent="0.15">
      <c r="A12560" t="s">
        <v>12</v>
      </c>
      <c r="B12560">
        <v>3549727</v>
      </c>
      <c r="C12560">
        <v>3549747</v>
      </c>
      <c r="D12560" t="s">
        <v>41675</v>
      </c>
      <c r="E12560" t="s">
        <v>90</v>
      </c>
      <c r="F12560" t="s">
        <v>15</v>
      </c>
      <c r="G12560" t="s">
        <v>32</v>
      </c>
      <c r="H12560">
        <v>8</v>
      </c>
      <c r="I12560" t="s">
        <v>41676</v>
      </c>
      <c r="J12560" t="s">
        <v>41677</v>
      </c>
      <c r="K12560" t="s">
        <v>41678</v>
      </c>
      <c r="L12560" t="s">
        <v>77955</v>
      </c>
    </row>
    <row r="12561" spans="1:12" x14ac:dyDescent="0.15">
      <c r="A12561" t="s">
        <v>12</v>
      </c>
      <c r="B12561">
        <v>3549753</v>
      </c>
      <c r="C12561">
        <v>3549773</v>
      </c>
      <c r="D12561" t="s">
        <v>41675</v>
      </c>
      <c r="E12561" t="s">
        <v>90</v>
      </c>
      <c r="F12561" t="s">
        <v>15</v>
      </c>
      <c r="G12561" t="s">
        <v>16</v>
      </c>
      <c r="H12561">
        <v>34</v>
      </c>
      <c r="I12561" t="s">
        <v>41679</v>
      </c>
      <c r="J12561" t="s">
        <v>41680</v>
      </c>
      <c r="K12561" t="s">
        <v>41681</v>
      </c>
      <c r="L12561" t="s">
        <v>77999</v>
      </c>
    </row>
    <row r="12562" spans="1:12" x14ac:dyDescent="0.15">
      <c r="A12562" t="s">
        <v>12</v>
      </c>
      <c r="B12562">
        <v>3549835</v>
      </c>
      <c r="C12562">
        <v>3549855</v>
      </c>
      <c r="D12562" t="s">
        <v>41675</v>
      </c>
      <c r="E12562" t="s">
        <v>90</v>
      </c>
      <c r="F12562" t="s">
        <v>15</v>
      </c>
      <c r="G12562" t="s">
        <v>23</v>
      </c>
      <c r="H12562">
        <v>116</v>
      </c>
      <c r="I12562" t="s">
        <v>41682</v>
      </c>
      <c r="J12562" t="s">
        <v>41683</v>
      </c>
      <c r="K12562" t="s">
        <v>41684</v>
      </c>
      <c r="L12562" t="s">
        <v>77976</v>
      </c>
    </row>
    <row r="12563" spans="1:12" x14ac:dyDescent="0.15">
      <c r="A12563" t="s">
        <v>12</v>
      </c>
      <c r="B12563">
        <v>3549859</v>
      </c>
      <c r="C12563">
        <v>3549879</v>
      </c>
      <c r="D12563" t="s">
        <v>41675</v>
      </c>
      <c r="E12563" t="s">
        <v>90</v>
      </c>
      <c r="F12563" t="s">
        <v>15</v>
      </c>
      <c r="G12563" t="s">
        <v>23</v>
      </c>
      <c r="H12563">
        <v>140</v>
      </c>
      <c r="I12563" t="s">
        <v>41685</v>
      </c>
      <c r="J12563" t="s">
        <v>41686</v>
      </c>
      <c r="K12563" t="s">
        <v>41687</v>
      </c>
      <c r="L12563" t="s">
        <v>78038</v>
      </c>
    </row>
    <row r="12564" spans="1:12" x14ac:dyDescent="0.15">
      <c r="A12564" t="s">
        <v>12</v>
      </c>
      <c r="B12564">
        <v>3550446</v>
      </c>
      <c r="C12564">
        <v>3550466</v>
      </c>
      <c r="D12564" t="s">
        <v>41688</v>
      </c>
      <c r="E12564" t="s">
        <v>90</v>
      </c>
      <c r="F12564" t="s">
        <v>15</v>
      </c>
      <c r="G12564" t="s">
        <v>32</v>
      </c>
      <c r="H12564">
        <v>17</v>
      </c>
      <c r="I12564" t="s">
        <v>41689</v>
      </c>
      <c r="J12564" t="s">
        <v>41690</v>
      </c>
      <c r="K12564" t="s">
        <v>41691</v>
      </c>
      <c r="L12564" t="s">
        <v>77944</v>
      </c>
    </row>
    <row r="12565" spans="1:12" x14ac:dyDescent="0.15">
      <c r="A12565" t="s">
        <v>12</v>
      </c>
      <c r="B12565">
        <v>3550467</v>
      </c>
      <c r="C12565">
        <v>3550487</v>
      </c>
      <c r="D12565" t="s">
        <v>41688</v>
      </c>
      <c r="E12565" t="s">
        <v>90</v>
      </c>
      <c r="F12565" t="s">
        <v>15</v>
      </c>
      <c r="G12565" t="s">
        <v>32</v>
      </c>
      <c r="H12565">
        <v>38</v>
      </c>
      <c r="I12565" t="s">
        <v>41692</v>
      </c>
      <c r="J12565" t="s">
        <v>41693</v>
      </c>
      <c r="K12565" t="s">
        <v>41694</v>
      </c>
      <c r="L12565" t="s">
        <v>78008</v>
      </c>
    </row>
    <row r="12566" spans="1:12" x14ac:dyDescent="0.15">
      <c r="A12566" t="s">
        <v>12</v>
      </c>
      <c r="B12566">
        <v>3550503</v>
      </c>
      <c r="C12566">
        <v>3550523</v>
      </c>
      <c r="D12566" t="s">
        <v>41688</v>
      </c>
      <c r="E12566" t="s">
        <v>90</v>
      </c>
      <c r="F12566" t="s">
        <v>15</v>
      </c>
      <c r="G12566" t="s">
        <v>16</v>
      </c>
      <c r="H12566">
        <v>74</v>
      </c>
      <c r="I12566" t="s">
        <v>41695</v>
      </c>
      <c r="J12566" t="s">
        <v>41696</v>
      </c>
      <c r="K12566" t="s">
        <v>41697</v>
      </c>
      <c r="L12566" t="s">
        <v>78005</v>
      </c>
    </row>
    <row r="12567" spans="1:12" x14ac:dyDescent="0.15">
      <c r="A12567" t="s">
        <v>12</v>
      </c>
      <c r="B12567">
        <v>3550544</v>
      </c>
      <c r="C12567">
        <v>3550564</v>
      </c>
      <c r="D12567" t="s">
        <v>41688</v>
      </c>
      <c r="E12567" t="s">
        <v>90</v>
      </c>
      <c r="F12567" t="s">
        <v>15</v>
      </c>
      <c r="G12567" t="s">
        <v>36</v>
      </c>
      <c r="H12567">
        <v>115</v>
      </c>
      <c r="I12567" t="s">
        <v>41698</v>
      </c>
      <c r="J12567" t="s">
        <v>41699</v>
      </c>
      <c r="K12567" t="s">
        <v>41700</v>
      </c>
      <c r="L12567" t="s">
        <v>78020</v>
      </c>
    </row>
    <row r="12568" spans="1:12" x14ac:dyDescent="0.15">
      <c r="A12568" t="s">
        <v>12</v>
      </c>
      <c r="B12568">
        <v>3551439</v>
      </c>
      <c r="C12568">
        <v>3551459</v>
      </c>
      <c r="D12568" t="s">
        <v>41701</v>
      </c>
      <c r="E12568" t="s">
        <v>90</v>
      </c>
      <c r="F12568" t="s">
        <v>15</v>
      </c>
      <c r="G12568" t="s">
        <v>32</v>
      </c>
      <c r="H12568">
        <v>1</v>
      </c>
      <c r="I12568" t="s">
        <v>41702</v>
      </c>
      <c r="J12568" t="s">
        <v>41703</v>
      </c>
      <c r="K12568" t="s">
        <v>41704</v>
      </c>
      <c r="L12568" t="s">
        <v>77917</v>
      </c>
    </row>
    <row r="12569" spans="1:12" x14ac:dyDescent="0.15">
      <c r="A12569" t="s">
        <v>12</v>
      </c>
      <c r="B12569">
        <v>3551466</v>
      </c>
      <c r="C12569">
        <v>3551486</v>
      </c>
      <c r="D12569" t="s">
        <v>41701</v>
      </c>
      <c r="E12569" t="s">
        <v>90</v>
      </c>
      <c r="F12569" t="s">
        <v>15</v>
      </c>
      <c r="G12569" t="s">
        <v>16</v>
      </c>
      <c r="H12569">
        <v>28</v>
      </c>
      <c r="I12569" t="s">
        <v>41705</v>
      </c>
      <c r="J12569" t="s">
        <v>41706</v>
      </c>
      <c r="K12569" t="s">
        <v>41707</v>
      </c>
      <c r="L12569" t="s">
        <v>77956</v>
      </c>
    </row>
    <row r="12570" spans="1:12" x14ac:dyDescent="0.15">
      <c r="A12570" t="s">
        <v>12</v>
      </c>
      <c r="B12570">
        <v>3551487</v>
      </c>
      <c r="C12570">
        <v>3551507</v>
      </c>
      <c r="D12570" t="s">
        <v>41701</v>
      </c>
      <c r="E12570" t="s">
        <v>90</v>
      </c>
      <c r="F12570" t="s">
        <v>15</v>
      </c>
      <c r="G12570" t="s">
        <v>16</v>
      </c>
      <c r="H12570">
        <v>49</v>
      </c>
      <c r="I12570" t="s">
        <v>41708</v>
      </c>
      <c r="J12570" t="s">
        <v>41709</v>
      </c>
      <c r="K12570" t="s">
        <v>41710</v>
      </c>
      <c r="L12570" t="s">
        <v>77913</v>
      </c>
    </row>
    <row r="12571" spans="1:12" x14ac:dyDescent="0.15">
      <c r="A12571" t="s">
        <v>12</v>
      </c>
      <c r="B12571">
        <v>3551550</v>
      </c>
      <c r="C12571">
        <v>3551570</v>
      </c>
      <c r="D12571" t="s">
        <v>41701</v>
      </c>
      <c r="E12571" t="s">
        <v>90</v>
      </c>
      <c r="F12571" t="s">
        <v>15</v>
      </c>
      <c r="G12571" t="s">
        <v>36</v>
      </c>
      <c r="H12571">
        <v>112</v>
      </c>
      <c r="I12571" t="s">
        <v>41711</v>
      </c>
      <c r="J12571" t="s">
        <v>41712</v>
      </c>
      <c r="K12571" t="s">
        <v>41713</v>
      </c>
      <c r="L12571" t="s">
        <v>77950</v>
      </c>
    </row>
    <row r="12572" spans="1:12" x14ac:dyDescent="0.15">
      <c r="A12572" t="s">
        <v>12</v>
      </c>
      <c r="B12572">
        <v>3553679</v>
      </c>
      <c r="C12572">
        <v>3553699</v>
      </c>
      <c r="D12572" t="s">
        <v>41714</v>
      </c>
      <c r="E12572" t="s">
        <v>90</v>
      </c>
      <c r="F12572" t="s">
        <v>76</v>
      </c>
      <c r="G12572" t="s">
        <v>32</v>
      </c>
      <c r="H12572">
        <v>7</v>
      </c>
      <c r="I12572" t="s">
        <v>41715</v>
      </c>
      <c r="J12572" t="s">
        <v>41716</v>
      </c>
      <c r="K12572" t="s">
        <v>41717</v>
      </c>
      <c r="L12572" t="s">
        <v>77909</v>
      </c>
    </row>
    <row r="12573" spans="1:12" x14ac:dyDescent="0.15">
      <c r="A12573" t="s">
        <v>12</v>
      </c>
      <c r="B12573">
        <v>3553642</v>
      </c>
      <c r="C12573">
        <v>3553662</v>
      </c>
      <c r="D12573" t="s">
        <v>41714</v>
      </c>
      <c r="E12573" t="s">
        <v>90</v>
      </c>
      <c r="F12573" t="s">
        <v>76</v>
      </c>
      <c r="G12573" t="s">
        <v>32</v>
      </c>
      <c r="H12573">
        <v>44</v>
      </c>
      <c r="I12573" t="s">
        <v>41718</v>
      </c>
      <c r="J12573" t="s">
        <v>41719</v>
      </c>
      <c r="K12573" t="s">
        <v>41720</v>
      </c>
      <c r="L12573" t="s">
        <v>78016</v>
      </c>
    </row>
    <row r="12574" spans="1:12" x14ac:dyDescent="0.15">
      <c r="A12574" t="s">
        <v>12</v>
      </c>
      <c r="B12574">
        <v>3553612</v>
      </c>
      <c r="C12574">
        <v>3553632</v>
      </c>
      <c r="D12574" t="s">
        <v>41714</v>
      </c>
      <c r="E12574" t="s">
        <v>90</v>
      </c>
      <c r="F12574" t="s">
        <v>76</v>
      </c>
      <c r="G12574" t="s">
        <v>36</v>
      </c>
      <c r="H12574">
        <v>74</v>
      </c>
      <c r="I12574" t="s">
        <v>41721</v>
      </c>
      <c r="J12574" t="s">
        <v>41722</v>
      </c>
      <c r="K12574" t="s">
        <v>41723</v>
      </c>
      <c r="L12574" t="s">
        <v>78005</v>
      </c>
    </row>
    <row r="12575" spans="1:12" x14ac:dyDescent="0.15">
      <c r="A12575" t="s">
        <v>12</v>
      </c>
      <c r="B12575">
        <v>3553565</v>
      </c>
      <c r="C12575">
        <v>3553585</v>
      </c>
      <c r="D12575" t="s">
        <v>41714</v>
      </c>
      <c r="E12575" t="s">
        <v>90</v>
      </c>
      <c r="F12575" t="s">
        <v>76</v>
      </c>
      <c r="G12575" t="s">
        <v>16</v>
      </c>
      <c r="H12575">
        <v>121</v>
      </c>
      <c r="I12575" t="s">
        <v>41724</v>
      </c>
      <c r="J12575" t="s">
        <v>41725</v>
      </c>
      <c r="K12575" t="s">
        <v>41726</v>
      </c>
      <c r="L12575" t="s">
        <v>77943</v>
      </c>
    </row>
    <row r="12576" spans="1:12" x14ac:dyDescent="0.15">
      <c r="A12576" t="s">
        <v>12</v>
      </c>
      <c r="B12576">
        <v>3553883</v>
      </c>
      <c r="C12576">
        <v>3553903</v>
      </c>
      <c r="D12576" t="s">
        <v>41727</v>
      </c>
      <c r="E12576" t="s">
        <v>90</v>
      </c>
      <c r="F12576" t="s">
        <v>15</v>
      </c>
      <c r="G12576" t="s">
        <v>36</v>
      </c>
      <c r="H12576">
        <v>7</v>
      </c>
      <c r="I12576" t="s">
        <v>41728</v>
      </c>
      <c r="J12576" t="s">
        <v>41729</v>
      </c>
      <c r="K12576" t="s">
        <v>41730</v>
      </c>
      <c r="L12576" t="s">
        <v>77909</v>
      </c>
    </row>
    <row r="12577" spans="1:12" x14ac:dyDescent="0.15">
      <c r="A12577" t="s">
        <v>12</v>
      </c>
      <c r="B12577">
        <v>3553914</v>
      </c>
      <c r="C12577">
        <v>3553934</v>
      </c>
      <c r="D12577" t="s">
        <v>41727</v>
      </c>
      <c r="E12577" t="s">
        <v>90</v>
      </c>
      <c r="F12577" t="s">
        <v>15</v>
      </c>
      <c r="G12577" t="s">
        <v>36</v>
      </c>
      <c r="H12577">
        <v>38</v>
      </c>
      <c r="I12577" t="s">
        <v>41731</v>
      </c>
      <c r="J12577" t="s">
        <v>41732</v>
      </c>
      <c r="K12577" t="s">
        <v>41733</v>
      </c>
      <c r="L12577" t="s">
        <v>78008</v>
      </c>
    </row>
    <row r="12578" spans="1:12" x14ac:dyDescent="0.15">
      <c r="A12578" t="s">
        <v>12</v>
      </c>
      <c r="B12578">
        <v>3553934</v>
      </c>
      <c r="C12578">
        <v>3553954</v>
      </c>
      <c r="D12578" t="s">
        <v>41727</v>
      </c>
      <c r="E12578" t="s">
        <v>90</v>
      </c>
      <c r="F12578" t="s">
        <v>15</v>
      </c>
      <c r="G12578" t="s">
        <v>16</v>
      </c>
      <c r="H12578">
        <v>58</v>
      </c>
      <c r="I12578" t="s">
        <v>41734</v>
      </c>
      <c r="J12578" t="s">
        <v>41735</v>
      </c>
      <c r="K12578" t="s">
        <v>41736</v>
      </c>
      <c r="L12578" t="s">
        <v>77911</v>
      </c>
    </row>
    <row r="12579" spans="1:12" x14ac:dyDescent="0.15">
      <c r="A12579" t="s">
        <v>12</v>
      </c>
      <c r="B12579">
        <v>3553964</v>
      </c>
      <c r="C12579">
        <v>3553984</v>
      </c>
      <c r="D12579" t="s">
        <v>41727</v>
      </c>
      <c r="E12579" t="s">
        <v>90</v>
      </c>
      <c r="F12579" t="s">
        <v>15</v>
      </c>
      <c r="G12579" t="s">
        <v>16</v>
      </c>
      <c r="H12579">
        <v>88</v>
      </c>
      <c r="I12579" t="s">
        <v>41737</v>
      </c>
      <c r="J12579" t="s">
        <v>41738</v>
      </c>
      <c r="K12579" t="s">
        <v>41739</v>
      </c>
      <c r="L12579" t="s">
        <v>77923</v>
      </c>
    </row>
    <row r="12580" spans="1:12" x14ac:dyDescent="0.15">
      <c r="A12580" t="s">
        <v>12</v>
      </c>
      <c r="B12580">
        <v>3555384</v>
      </c>
      <c r="C12580">
        <v>3555404</v>
      </c>
      <c r="D12580" t="s">
        <v>41740</v>
      </c>
      <c r="E12580" t="s">
        <v>90</v>
      </c>
      <c r="F12580" t="s">
        <v>76</v>
      </c>
      <c r="G12580" t="s">
        <v>16</v>
      </c>
      <c r="H12580">
        <v>34</v>
      </c>
      <c r="I12580" t="s">
        <v>41741</v>
      </c>
      <c r="J12580" t="s">
        <v>41742</v>
      </c>
      <c r="K12580" t="s">
        <v>41743</v>
      </c>
      <c r="L12580" t="s">
        <v>77999</v>
      </c>
    </row>
    <row r="12581" spans="1:12" x14ac:dyDescent="0.15">
      <c r="A12581" t="s">
        <v>12</v>
      </c>
      <c r="B12581">
        <v>3555353</v>
      </c>
      <c r="C12581">
        <v>3555373</v>
      </c>
      <c r="D12581" t="s">
        <v>41740</v>
      </c>
      <c r="E12581" t="s">
        <v>90</v>
      </c>
      <c r="F12581" t="s">
        <v>76</v>
      </c>
      <c r="G12581" t="s">
        <v>32</v>
      </c>
      <c r="H12581">
        <v>65</v>
      </c>
      <c r="I12581" t="s">
        <v>41744</v>
      </c>
      <c r="J12581" t="s">
        <v>41745</v>
      </c>
      <c r="K12581" t="s">
        <v>41746</v>
      </c>
      <c r="L12581" t="s">
        <v>78042</v>
      </c>
    </row>
    <row r="12582" spans="1:12" x14ac:dyDescent="0.15">
      <c r="A12582" t="s">
        <v>12</v>
      </c>
      <c r="B12582">
        <v>3555312</v>
      </c>
      <c r="C12582">
        <v>3555332</v>
      </c>
      <c r="D12582" t="s">
        <v>41740</v>
      </c>
      <c r="E12582" t="s">
        <v>90</v>
      </c>
      <c r="F12582" t="s">
        <v>76</v>
      </c>
      <c r="G12582" t="s">
        <v>16</v>
      </c>
      <c r="H12582">
        <v>106</v>
      </c>
      <c r="I12582" t="s">
        <v>41747</v>
      </c>
      <c r="J12582" t="s">
        <v>41748</v>
      </c>
      <c r="K12582" t="s">
        <v>41749</v>
      </c>
      <c r="L12582" t="s">
        <v>77914</v>
      </c>
    </row>
    <row r="12583" spans="1:12" x14ac:dyDescent="0.15">
      <c r="A12583" t="s">
        <v>12</v>
      </c>
      <c r="B12583">
        <v>3555291</v>
      </c>
      <c r="C12583">
        <v>3555311</v>
      </c>
      <c r="D12583" t="s">
        <v>41740</v>
      </c>
      <c r="E12583" t="s">
        <v>90</v>
      </c>
      <c r="F12583" t="s">
        <v>76</v>
      </c>
      <c r="G12583" t="s">
        <v>16</v>
      </c>
      <c r="H12583">
        <v>127</v>
      </c>
      <c r="I12583" t="s">
        <v>41750</v>
      </c>
      <c r="J12583" t="s">
        <v>41751</v>
      </c>
      <c r="K12583" t="s">
        <v>41752</v>
      </c>
      <c r="L12583" t="s">
        <v>78026</v>
      </c>
    </row>
    <row r="12584" spans="1:12" x14ac:dyDescent="0.15">
      <c r="A12584" t="s">
        <v>12</v>
      </c>
      <c r="B12584">
        <v>3556320</v>
      </c>
      <c r="C12584">
        <v>3556340</v>
      </c>
      <c r="D12584" t="s">
        <v>41753</v>
      </c>
      <c r="E12584" t="s">
        <v>90</v>
      </c>
      <c r="F12584" t="s">
        <v>76</v>
      </c>
      <c r="G12584" t="s">
        <v>16</v>
      </c>
      <c r="H12584">
        <v>12</v>
      </c>
      <c r="I12584" t="s">
        <v>41754</v>
      </c>
      <c r="J12584" t="s">
        <v>41755</v>
      </c>
      <c r="K12584" t="s">
        <v>41756</v>
      </c>
      <c r="L12584" t="s">
        <v>77991</v>
      </c>
    </row>
    <row r="12585" spans="1:12" x14ac:dyDescent="0.15">
      <c r="A12585" t="s">
        <v>12</v>
      </c>
      <c r="B12585">
        <v>3556285</v>
      </c>
      <c r="C12585">
        <v>3556305</v>
      </c>
      <c r="D12585" t="s">
        <v>41753</v>
      </c>
      <c r="E12585" t="s">
        <v>90</v>
      </c>
      <c r="F12585" t="s">
        <v>76</v>
      </c>
      <c r="G12585" t="s">
        <v>23</v>
      </c>
      <c r="H12585">
        <v>47</v>
      </c>
      <c r="I12585" t="s">
        <v>41757</v>
      </c>
      <c r="J12585" t="s">
        <v>41758</v>
      </c>
      <c r="K12585" t="s">
        <v>41759</v>
      </c>
      <c r="L12585" t="s">
        <v>77932</v>
      </c>
    </row>
    <row r="12586" spans="1:12" x14ac:dyDescent="0.15">
      <c r="A12586" t="s">
        <v>12</v>
      </c>
      <c r="B12586">
        <v>3556258</v>
      </c>
      <c r="C12586">
        <v>3556278</v>
      </c>
      <c r="D12586" t="s">
        <v>41753</v>
      </c>
      <c r="E12586" t="s">
        <v>90</v>
      </c>
      <c r="F12586" t="s">
        <v>76</v>
      </c>
      <c r="G12586" t="s">
        <v>16</v>
      </c>
      <c r="H12586">
        <v>74</v>
      </c>
      <c r="I12586" t="s">
        <v>41760</v>
      </c>
      <c r="J12586" t="s">
        <v>41761</v>
      </c>
      <c r="K12586" t="s">
        <v>41762</v>
      </c>
      <c r="L12586" t="s">
        <v>78005</v>
      </c>
    </row>
    <row r="12587" spans="1:12" x14ac:dyDescent="0.15">
      <c r="A12587" t="s">
        <v>12</v>
      </c>
      <c r="B12587">
        <v>3556190</v>
      </c>
      <c r="C12587">
        <v>3556210</v>
      </c>
      <c r="D12587" t="s">
        <v>41753</v>
      </c>
      <c r="E12587" t="s">
        <v>90</v>
      </c>
      <c r="F12587" t="s">
        <v>76</v>
      </c>
      <c r="G12587" t="s">
        <v>16</v>
      </c>
      <c r="H12587">
        <v>142</v>
      </c>
      <c r="I12587" t="s">
        <v>41763</v>
      </c>
      <c r="J12587" t="s">
        <v>41764</v>
      </c>
      <c r="K12587" t="s">
        <v>41765</v>
      </c>
      <c r="L12587" t="s">
        <v>77990</v>
      </c>
    </row>
    <row r="12588" spans="1:12" x14ac:dyDescent="0.15">
      <c r="A12588" t="s">
        <v>12</v>
      </c>
      <c r="B12588">
        <v>3557802</v>
      </c>
      <c r="C12588">
        <v>3557822</v>
      </c>
      <c r="D12588" t="s">
        <v>41766</v>
      </c>
      <c r="E12588" t="s">
        <v>90</v>
      </c>
      <c r="F12588" t="s">
        <v>76</v>
      </c>
      <c r="G12588" t="s">
        <v>36</v>
      </c>
      <c r="H12588">
        <v>16</v>
      </c>
      <c r="I12588" t="s">
        <v>41767</v>
      </c>
      <c r="J12588" t="s">
        <v>41768</v>
      </c>
      <c r="K12588" t="s">
        <v>41769</v>
      </c>
      <c r="L12588" t="s">
        <v>77905</v>
      </c>
    </row>
    <row r="12589" spans="1:12" x14ac:dyDescent="0.15">
      <c r="A12589" t="s">
        <v>12</v>
      </c>
      <c r="B12589">
        <v>3557754</v>
      </c>
      <c r="C12589">
        <v>3557774</v>
      </c>
      <c r="D12589" t="s">
        <v>41766</v>
      </c>
      <c r="E12589" t="s">
        <v>90</v>
      </c>
      <c r="F12589" t="s">
        <v>76</v>
      </c>
      <c r="G12589" t="s">
        <v>16</v>
      </c>
      <c r="H12589">
        <v>64</v>
      </c>
      <c r="I12589" t="s">
        <v>41770</v>
      </c>
      <c r="J12589" t="s">
        <v>41771</v>
      </c>
      <c r="K12589" t="s">
        <v>41772</v>
      </c>
      <c r="L12589" t="s">
        <v>77989</v>
      </c>
    </row>
    <row r="12590" spans="1:12" x14ac:dyDescent="0.15">
      <c r="A12590" t="s">
        <v>12</v>
      </c>
      <c r="B12590">
        <v>3557732</v>
      </c>
      <c r="C12590">
        <v>3557752</v>
      </c>
      <c r="D12590" t="s">
        <v>41766</v>
      </c>
      <c r="E12590" t="s">
        <v>90</v>
      </c>
      <c r="F12590" t="s">
        <v>76</v>
      </c>
      <c r="G12590" t="s">
        <v>23</v>
      </c>
      <c r="H12590">
        <v>86</v>
      </c>
      <c r="I12590" t="s">
        <v>41773</v>
      </c>
      <c r="J12590" t="s">
        <v>41774</v>
      </c>
      <c r="K12590" t="s">
        <v>41775</v>
      </c>
      <c r="L12590" t="s">
        <v>77929</v>
      </c>
    </row>
    <row r="12591" spans="1:12" x14ac:dyDescent="0.15">
      <c r="A12591" t="s">
        <v>12</v>
      </c>
      <c r="B12591">
        <v>3557688</v>
      </c>
      <c r="C12591">
        <v>3557708</v>
      </c>
      <c r="D12591" t="s">
        <v>41766</v>
      </c>
      <c r="E12591" t="s">
        <v>90</v>
      </c>
      <c r="F12591" t="s">
        <v>76</v>
      </c>
      <c r="G12591" t="s">
        <v>16</v>
      </c>
      <c r="H12591">
        <v>130</v>
      </c>
      <c r="I12591" t="s">
        <v>41776</v>
      </c>
      <c r="J12591" t="s">
        <v>41777</v>
      </c>
      <c r="K12591" t="s">
        <v>41778</v>
      </c>
      <c r="L12591" t="s">
        <v>77998</v>
      </c>
    </row>
    <row r="12592" spans="1:12" x14ac:dyDescent="0.15">
      <c r="A12592" t="s">
        <v>12</v>
      </c>
      <c r="B12592">
        <v>3557985</v>
      </c>
      <c r="C12592">
        <v>3558005</v>
      </c>
      <c r="D12592" t="s">
        <v>41779</v>
      </c>
      <c r="E12592" t="s">
        <v>90</v>
      </c>
      <c r="F12592" t="s">
        <v>15</v>
      </c>
      <c r="G12592" t="s">
        <v>32</v>
      </c>
      <c r="H12592">
        <v>1</v>
      </c>
      <c r="I12592" t="s">
        <v>41780</v>
      </c>
      <c r="J12592" t="s">
        <v>41781</v>
      </c>
      <c r="K12592" t="s">
        <v>41782</v>
      </c>
      <c r="L12592" t="s">
        <v>77917</v>
      </c>
    </row>
    <row r="12593" spans="1:12" x14ac:dyDescent="0.15">
      <c r="A12593" t="s">
        <v>12</v>
      </c>
      <c r="B12593">
        <v>3558008</v>
      </c>
      <c r="C12593">
        <v>3558028</v>
      </c>
      <c r="D12593" t="s">
        <v>41779</v>
      </c>
      <c r="E12593" t="s">
        <v>90</v>
      </c>
      <c r="F12593" t="s">
        <v>15</v>
      </c>
      <c r="G12593" t="s">
        <v>36</v>
      </c>
      <c r="H12593">
        <v>24</v>
      </c>
      <c r="I12593" t="s">
        <v>41783</v>
      </c>
      <c r="J12593" t="s">
        <v>41784</v>
      </c>
      <c r="K12593" t="s">
        <v>41785</v>
      </c>
      <c r="L12593" t="s">
        <v>77966</v>
      </c>
    </row>
    <row r="12594" spans="1:12" x14ac:dyDescent="0.15">
      <c r="A12594" t="s">
        <v>12</v>
      </c>
      <c r="B12594">
        <v>3558043</v>
      </c>
      <c r="C12594">
        <v>3558063</v>
      </c>
      <c r="D12594" t="s">
        <v>41779</v>
      </c>
      <c r="E12594" t="s">
        <v>90</v>
      </c>
      <c r="F12594" t="s">
        <v>15</v>
      </c>
      <c r="G12594" t="s">
        <v>32</v>
      </c>
      <c r="H12594">
        <v>59</v>
      </c>
      <c r="I12594" t="s">
        <v>41786</v>
      </c>
      <c r="J12594" t="s">
        <v>41787</v>
      </c>
      <c r="K12594" t="s">
        <v>41788</v>
      </c>
      <c r="L12594" t="s">
        <v>78009</v>
      </c>
    </row>
    <row r="12595" spans="1:12" x14ac:dyDescent="0.15">
      <c r="A12595" t="s">
        <v>12</v>
      </c>
      <c r="B12595">
        <v>3558070</v>
      </c>
      <c r="C12595">
        <v>3558090</v>
      </c>
      <c r="D12595" t="s">
        <v>41779</v>
      </c>
      <c r="E12595" t="s">
        <v>90</v>
      </c>
      <c r="F12595" t="s">
        <v>15</v>
      </c>
      <c r="G12595" t="s">
        <v>23</v>
      </c>
      <c r="H12595">
        <v>86</v>
      </c>
      <c r="I12595" t="s">
        <v>41789</v>
      </c>
      <c r="J12595" t="s">
        <v>41790</v>
      </c>
      <c r="K12595" t="s">
        <v>41791</v>
      </c>
      <c r="L12595" t="s">
        <v>77929</v>
      </c>
    </row>
    <row r="12596" spans="1:12" x14ac:dyDescent="0.15">
      <c r="A12596" t="s">
        <v>12</v>
      </c>
      <c r="B12596">
        <v>3559178</v>
      </c>
      <c r="C12596">
        <v>3559198</v>
      </c>
      <c r="D12596" t="s">
        <v>41792</v>
      </c>
      <c r="E12596" t="s">
        <v>90</v>
      </c>
      <c r="F12596" t="s">
        <v>15</v>
      </c>
      <c r="G12596" t="s">
        <v>32</v>
      </c>
      <c r="H12596">
        <v>11</v>
      </c>
      <c r="I12596" t="s">
        <v>41793</v>
      </c>
      <c r="J12596" t="s">
        <v>41794</v>
      </c>
      <c r="K12596" t="s">
        <v>41795</v>
      </c>
      <c r="L12596" t="s">
        <v>77974</v>
      </c>
    </row>
    <row r="12597" spans="1:12" x14ac:dyDescent="0.15">
      <c r="A12597" t="s">
        <v>12</v>
      </c>
      <c r="B12597">
        <v>3559222</v>
      </c>
      <c r="C12597">
        <v>3559242</v>
      </c>
      <c r="D12597" t="s">
        <v>41792</v>
      </c>
      <c r="E12597" t="s">
        <v>90</v>
      </c>
      <c r="F12597" t="s">
        <v>15</v>
      </c>
      <c r="G12597" t="s">
        <v>16</v>
      </c>
      <c r="H12597">
        <v>55</v>
      </c>
      <c r="I12597" t="s">
        <v>41796</v>
      </c>
      <c r="J12597" t="s">
        <v>41797</v>
      </c>
      <c r="K12597" t="s">
        <v>41798</v>
      </c>
      <c r="L12597" t="s">
        <v>77992</v>
      </c>
    </row>
    <row r="12598" spans="1:12" x14ac:dyDescent="0.15">
      <c r="A12598" t="s">
        <v>12</v>
      </c>
      <c r="B12598">
        <v>3559250</v>
      </c>
      <c r="C12598">
        <v>3559270</v>
      </c>
      <c r="D12598" t="s">
        <v>41792</v>
      </c>
      <c r="E12598" t="s">
        <v>90</v>
      </c>
      <c r="F12598" t="s">
        <v>15</v>
      </c>
      <c r="G12598" t="s">
        <v>32</v>
      </c>
      <c r="H12598">
        <v>83</v>
      </c>
      <c r="I12598" t="s">
        <v>41799</v>
      </c>
      <c r="J12598" t="s">
        <v>41800</v>
      </c>
      <c r="K12598" t="s">
        <v>41801</v>
      </c>
      <c r="L12598" t="s">
        <v>77958</v>
      </c>
    </row>
    <row r="12599" spans="1:12" x14ac:dyDescent="0.15">
      <c r="A12599" t="s">
        <v>12</v>
      </c>
      <c r="B12599">
        <v>3559270</v>
      </c>
      <c r="C12599">
        <v>3559290</v>
      </c>
      <c r="D12599" t="s">
        <v>41792</v>
      </c>
      <c r="E12599" t="s">
        <v>90</v>
      </c>
      <c r="F12599" t="s">
        <v>15</v>
      </c>
      <c r="G12599" t="s">
        <v>23</v>
      </c>
      <c r="H12599">
        <v>103</v>
      </c>
      <c r="I12599" t="s">
        <v>41802</v>
      </c>
      <c r="J12599" t="s">
        <v>41803</v>
      </c>
      <c r="K12599" t="s">
        <v>41804</v>
      </c>
      <c r="L12599" t="s">
        <v>77937</v>
      </c>
    </row>
    <row r="12600" spans="1:12" x14ac:dyDescent="0.15">
      <c r="A12600" t="s">
        <v>12</v>
      </c>
      <c r="B12600">
        <v>3560936</v>
      </c>
      <c r="C12600">
        <v>3560956</v>
      </c>
      <c r="D12600" t="s">
        <v>41805</v>
      </c>
      <c r="E12600" t="s">
        <v>90</v>
      </c>
      <c r="F12600" t="s">
        <v>76</v>
      </c>
      <c r="G12600" t="s">
        <v>16</v>
      </c>
      <c r="H12600">
        <v>15</v>
      </c>
      <c r="I12600" t="s">
        <v>41806</v>
      </c>
      <c r="J12600" t="s">
        <v>41807</v>
      </c>
      <c r="K12600" t="s">
        <v>41808</v>
      </c>
      <c r="L12600" t="s">
        <v>77970</v>
      </c>
    </row>
    <row r="12601" spans="1:12" x14ac:dyDescent="0.15">
      <c r="A12601" t="s">
        <v>12</v>
      </c>
      <c r="B12601">
        <v>3560908</v>
      </c>
      <c r="C12601">
        <v>3560928</v>
      </c>
      <c r="D12601" t="s">
        <v>41805</v>
      </c>
      <c r="E12601" t="s">
        <v>90</v>
      </c>
      <c r="F12601" t="s">
        <v>76</v>
      </c>
      <c r="G12601" t="s">
        <v>32</v>
      </c>
      <c r="H12601">
        <v>43</v>
      </c>
      <c r="I12601" t="s">
        <v>41809</v>
      </c>
      <c r="J12601" t="s">
        <v>41810</v>
      </c>
      <c r="K12601" t="s">
        <v>41811</v>
      </c>
      <c r="L12601" t="s">
        <v>77942</v>
      </c>
    </row>
    <row r="12602" spans="1:12" x14ac:dyDescent="0.15">
      <c r="A12602" t="s">
        <v>12</v>
      </c>
      <c r="B12602">
        <v>3560851</v>
      </c>
      <c r="C12602">
        <v>3560871</v>
      </c>
      <c r="D12602" t="s">
        <v>41805</v>
      </c>
      <c r="E12602" t="s">
        <v>90</v>
      </c>
      <c r="F12602" t="s">
        <v>76</v>
      </c>
      <c r="G12602" t="s">
        <v>36</v>
      </c>
      <c r="H12602">
        <v>100</v>
      </c>
      <c r="I12602" t="s">
        <v>41812</v>
      </c>
      <c r="J12602" t="s">
        <v>41813</v>
      </c>
      <c r="K12602" t="s">
        <v>41814</v>
      </c>
      <c r="L12602" t="s">
        <v>77953</v>
      </c>
    </row>
    <row r="12603" spans="1:12" x14ac:dyDescent="0.15">
      <c r="A12603" t="s">
        <v>12</v>
      </c>
      <c r="B12603">
        <v>3560815</v>
      </c>
      <c r="C12603">
        <v>3560835</v>
      </c>
      <c r="D12603" t="s">
        <v>41805</v>
      </c>
      <c r="E12603" t="s">
        <v>90</v>
      </c>
      <c r="F12603" t="s">
        <v>76</v>
      </c>
      <c r="G12603" t="s">
        <v>16</v>
      </c>
      <c r="H12603">
        <v>136</v>
      </c>
      <c r="I12603" t="s">
        <v>41815</v>
      </c>
      <c r="J12603" t="s">
        <v>41816</v>
      </c>
      <c r="K12603" t="s">
        <v>41817</v>
      </c>
      <c r="L12603" t="s">
        <v>78057</v>
      </c>
    </row>
    <row r="12604" spans="1:12" x14ac:dyDescent="0.15">
      <c r="A12604" t="s">
        <v>12</v>
      </c>
      <c r="B12604">
        <v>3561456</v>
      </c>
      <c r="C12604">
        <v>3561476</v>
      </c>
      <c r="D12604" t="s">
        <v>41818</v>
      </c>
      <c r="E12604" t="s">
        <v>90</v>
      </c>
      <c r="F12604" t="s">
        <v>76</v>
      </c>
      <c r="G12604" t="s">
        <v>32</v>
      </c>
      <c r="H12604">
        <v>1</v>
      </c>
      <c r="I12604" t="s">
        <v>41819</v>
      </c>
      <c r="J12604" t="s">
        <v>41820</v>
      </c>
      <c r="K12604" t="s">
        <v>41821</v>
      </c>
      <c r="L12604" t="s">
        <v>77917</v>
      </c>
    </row>
    <row r="12605" spans="1:12" x14ac:dyDescent="0.15">
      <c r="A12605" t="s">
        <v>12</v>
      </c>
      <c r="B12605">
        <v>3561426</v>
      </c>
      <c r="C12605">
        <v>3561446</v>
      </c>
      <c r="D12605" t="s">
        <v>41818</v>
      </c>
      <c r="E12605" t="s">
        <v>90</v>
      </c>
      <c r="F12605" t="s">
        <v>76</v>
      </c>
      <c r="G12605" t="s">
        <v>36</v>
      </c>
      <c r="H12605">
        <v>31</v>
      </c>
      <c r="I12605" t="s">
        <v>41822</v>
      </c>
      <c r="J12605" t="s">
        <v>41823</v>
      </c>
      <c r="K12605" t="s">
        <v>41824</v>
      </c>
      <c r="L12605" t="s">
        <v>77910</v>
      </c>
    </row>
    <row r="12606" spans="1:12" x14ac:dyDescent="0.15">
      <c r="A12606" t="s">
        <v>12</v>
      </c>
      <c r="B12606">
        <v>3561372</v>
      </c>
      <c r="C12606">
        <v>3561392</v>
      </c>
      <c r="D12606" t="s">
        <v>41818</v>
      </c>
      <c r="E12606" t="s">
        <v>90</v>
      </c>
      <c r="F12606" t="s">
        <v>76</v>
      </c>
      <c r="G12606" t="s">
        <v>23</v>
      </c>
      <c r="H12606">
        <v>85</v>
      </c>
      <c r="I12606" t="s">
        <v>41825</v>
      </c>
      <c r="J12606" t="s">
        <v>41826</v>
      </c>
      <c r="K12606" t="s">
        <v>41827</v>
      </c>
      <c r="L12606" t="s">
        <v>77972</v>
      </c>
    </row>
    <row r="12607" spans="1:12" x14ac:dyDescent="0.15">
      <c r="A12607" t="s">
        <v>12</v>
      </c>
      <c r="B12607">
        <v>3561345</v>
      </c>
      <c r="C12607">
        <v>3561365</v>
      </c>
      <c r="D12607" t="s">
        <v>41818</v>
      </c>
      <c r="E12607" t="s">
        <v>90</v>
      </c>
      <c r="F12607" t="s">
        <v>76</v>
      </c>
      <c r="G12607" t="s">
        <v>16</v>
      </c>
      <c r="H12607">
        <v>112</v>
      </c>
      <c r="I12607" t="s">
        <v>41828</v>
      </c>
      <c r="J12607" t="s">
        <v>41829</v>
      </c>
      <c r="K12607" t="s">
        <v>41830</v>
      </c>
      <c r="L12607" t="s">
        <v>77950</v>
      </c>
    </row>
    <row r="12608" spans="1:12" x14ac:dyDescent="0.15">
      <c r="A12608" t="s">
        <v>12</v>
      </c>
      <c r="B12608">
        <v>3562704</v>
      </c>
      <c r="C12608">
        <v>3562724</v>
      </c>
      <c r="D12608" t="s">
        <v>41831</v>
      </c>
      <c r="E12608" t="s">
        <v>90</v>
      </c>
      <c r="F12608" t="s">
        <v>76</v>
      </c>
      <c r="G12608" t="s">
        <v>16</v>
      </c>
      <c r="H12608">
        <v>52</v>
      </c>
      <c r="I12608" t="s">
        <v>41832</v>
      </c>
      <c r="J12608" t="s">
        <v>41833</v>
      </c>
      <c r="K12608" t="s">
        <v>41834</v>
      </c>
      <c r="L12608" t="s">
        <v>77959</v>
      </c>
    </row>
    <row r="12609" spans="1:12" x14ac:dyDescent="0.15">
      <c r="A12609" t="s">
        <v>12</v>
      </c>
      <c r="B12609">
        <v>3562662</v>
      </c>
      <c r="C12609">
        <v>3562682</v>
      </c>
      <c r="D12609" t="s">
        <v>41831</v>
      </c>
      <c r="E12609" t="s">
        <v>90</v>
      </c>
      <c r="F12609" t="s">
        <v>76</v>
      </c>
      <c r="G12609" t="s">
        <v>16</v>
      </c>
      <c r="H12609">
        <v>94</v>
      </c>
      <c r="I12609" t="s">
        <v>41835</v>
      </c>
      <c r="J12609" t="s">
        <v>41836</v>
      </c>
      <c r="K12609" t="s">
        <v>41837</v>
      </c>
      <c r="L12609" t="s">
        <v>77927</v>
      </c>
    </row>
    <row r="12610" spans="1:12" x14ac:dyDescent="0.15">
      <c r="A12610" t="s">
        <v>12</v>
      </c>
      <c r="B12610">
        <v>3562641</v>
      </c>
      <c r="C12610">
        <v>3562661</v>
      </c>
      <c r="D12610" t="s">
        <v>41831</v>
      </c>
      <c r="E12610" t="s">
        <v>90</v>
      </c>
      <c r="F12610" t="s">
        <v>76</v>
      </c>
      <c r="G12610" t="s">
        <v>16</v>
      </c>
      <c r="H12610">
        <v>115</v>
      </c>
      <c r="I12610" t="s">
        <v>41838</v>
      </c>
      <c r="J12610" t="s">
        <v>41839</v>
      </c>
      <c r="K12610" t="s">
        <v>41840</v>
      </c>
      <c r="L12610" t="s">
        <v>78020</v>
      </c>
    </row>
    <row r="12611" spans="1:12" x14ac:dyDescent="0.15">
      <c r="A12611" t="s">
        <v>12</v>
      </c>
      <c r="B12611">
        <v>3562616</v>
      </c>
      <c r="C12611">
        <v>3562636</v>
      </c>
      <c r="D12611" t="s">
        <v>41831</v>
      </c>
      <c r="E12611" t="s">
        <v>90</v>
      </c>
      <c r="F12611" t="s">
        <v>76</v>
      </c>
      <c r="G12611" t="s">
        <v>16</v>
      </c>
      <c r="H12611">
        <v>140</v>
      </c>
      <c r="I12611" t="s">
        <v>41841</v>
      </c>
      <c r="J12611" t="s">
        <v>41842</v>
      </c>
      <c r="K12611" t="s">
        <v>41843</v>
      </c>
      <c r="L12611" t="s">
        <v>78038</v>
      </c>
    </row>
    <row r="12612" spans="1:12" x14ac:dyDescent="0.15">
      <c r="A12612" t="s">
        <v>12</v>
      </c>
      <c r="B12612">
        <v>3564006</v>
      </c>
      <c r="C12612">
        <v>3564026</v>
      </c>
      <c r="D12612" t="s">
        <v>41844</v>
      </c>
      <c r="E12612" t="s">
        <v>90</v>
      </c>
      <c r="F12612" t="s">
        <v>76</v>
      </c>
      <c r="G12612" t="s">
        <v>16</v>
      </c>
      <c r="H12612">
        <v>17</v>
      </c>
      <c r="I12612" t="s">
        <v>41845</v>
      </c>
      <c r="J12612" t="s">
        <v>41846</v>
      </c>
      <c r="K12612" t="s">
        <v>41847</v>
      </c>
      <c r="L12612" t="s">
        <v>77944</v>
      </c>
    </row>
    <row r="12613" spans="1:12" x14ac:dyDescent="0.15">
      <c r="A12613" t="s">
        <v>12</v>
      </c>
      <c r="B12613">
        <v>3563950</v>
      </c>
      <c r="C12613">
        <v>3563970</v>
      </c>
      <c r="D12613" t="s">
        <v>41844</v>
      </c>
      <c r="E12613" t="s">
        <v>90</v>
      </c>
      <c r="F12613" t="s">
        <v>76</v>
      </c>
      <c r="G12613" t="s">
        <v>32</v>
      </c>
      <c r="H12613">
        <v>73</v>
      </c>
      <c r="I12613" t="s">
        <v>41848</v>
      </c>
      <c r="J12613" t="s">
        <v>41849</v>
      </c>
      <c r="K12613" t="s">
        <v>41850</v>
      </c>
      <c r="L12613" t="s">
        <v>77926</v>
      </c>
    </row>
    <row r="12614" spans="1:12" x14ac:dyDescent="0.15">
      <c r="A12614" t="s">
        <v>12</v>
      </c>
      <c r="B12614">
        <v>3563929</v>
      </c>
      <c r="C12614">
        <v>3563949</v>
      </c>
      <c r="D12614" t="s">
        <v>41844</v>
      </c>
      <c r="E12614" t="s">
        <v>90</v>
      </c>
      <c r="F12614" t="s">
        <v>76</v>
      </c>
      <c r="G12614" t="s">
        <v>23</v>
      </c>
      <c r="H12614">
        <v>94</v>
      </c>
      <c r="I12614" t="s">
        <v>41851</v>
      </c>
      <c r="J12614" t="s">
        <v>41852</v>
      </c>
      <c r="K12614" t="s">
        <v>41853</v>
      </c>
      <c r="L12614" t="s">
        <v>77927</v>
      </c>
    </row>
    <row r="12615" spans="1:12" x14ac:dyDescent="0.15">
      <c r="A12615" t="s">
        <v>12</v>
      </c>
      <c r="B12615">
        <v>3563904</v>
      </c>
      <c r="C12615">
        <v>3563924</v>
      </c>
      <c r="D12615" t="s">
        <v>41844</v>
      </c>
      <c r="E12615" t="s">
        <v>90</v>
      </c>
      <c r="F12615" t="s">
        <v>76</v>
      </c>
      <c r="G12615" t="s">
        <v>36</v>
      </c>
      <c r="H12615">
        <v>119</v>
      </c>
      <c r="I12615" t="s">
        <v>41854</v>
      </c>
      <c r="J12615" t="s">
        <v>41855</v>
      </c>
      <c r="K12615" t="s">
        <v>41856</v>
      </c>
      <c r="L12615" t="s">
        <v>78058</v>
      </c>
    </row>
    <row r="12616" spans="1:12" x14ac:dyDescent="0.15">
      <c r="A12616" t="s">
        <v>12</v>
      </c>
      <c r="B12616">
        <v>3565098</v>
      </c>
      <c r="C12616">
        <v>3565118</v>
      </c>
      <c r="D12616" t="s">
        <v>41857</v>
      </c>
      <c r="E12616" t="s">
        <v>90</v>
      </c>
      <c r="F12616" t="s">
        <v>76</v>
      </c>
      <c r="G12616" t="s">
        <v>32</v>
      </c>
      <c r="H12616">
        <v>1</v>
      </c>
      <c r="I12616" t="s">
        <v>41858</v>
      </c>
      <c r="J12616" t="s">
        <v>41859</v>
      </c>
      <c r="K12616" t="s">
        <v>41860</v>
      </c>
      <c r="L12616" t="s">
        <v>77917</v>
      </c>
    </row>
    <row r="12617" spans="1:12" x14ac:dyDescent="0.15">
      <c r="A12617" t="s">
        <v>12</v>
      </c>
      <c r="B12617">
        <v>3565065</v>
      </c>
      <c r="C12617">
        <v>3565085</v>
      </c>
      <c r="D12617" t="s">
        <v>41857</v>
      </c>
      <c r="E12617" t="s">
        <v>90</v>
      </c>
      <c r="F12617" t="s">
        <v>76</v>
      </c>
      <c r="G12617" t="s">
        <v>23</v>
      </c>
      <c r="H12617">
        <v>34</v>
      </c>
      <c r="I12617" t="s">
        <v>41861</v>
      </c>
      <c r="J12617" t="s">
        <v>41862</v>
      </c>
      <c r="K12617" t="s">
        <v>41863</v>
      </c>
      <c r="L12617" t="s">
        <v>77999</v>
      </c>
    </row>
    <row r="12618" spans="1:12" x14ac:dyDescent="0.15">
      <c r="A12618" t="s">
        <v>12</v>
      </c>
      <c r="B12618">
        <v>3565031</v>
      </c>
      <c r="C12618">
        <v>3565051</v>
      </c>
      <c r="D12618" t="s">
        <v>41857</v>
      </c>
      <c r="E12618" t="s">
        <v>90</v>
      </c>
      <c r="F12618" t="s">
        <v>76</v>
      </c>
      <c r="G12618" t="s">
        <v>32</v>
      </c>
      <c r="H12618">
        <v>68</v>
      </c>
      <c r="I12618" t="s">
        <v>41864</v>
      </c>
      <c r="J12618" t="s">
        <v>41865</v>
      </c>
      <c r="K12618" t="s">
        <v>41866</v>
      </c>
      <c r="L12618" t="s">
        <v>77962</v>
      </c>
    </row>
    <row r="12619" spans="1:12" x14ac:dyDescent="0.15">
      <c r="A12619" t="s">
        <v>12</v>
      </c>
      <c r="B12619">
        <v>3565004</v>
      </c>
      <c r="C12619">
        <v>3565024</v>
      </c>
      <c r="D12619" t="s">
        <v>41857</v>
      </c>
      <c r="E12619" t="s">
        <v>90</v>
      </c>
      <c r="F12619" t="s">
        <v>76</v>
      </c>
      <c r="G12619" t="s">
        <v>16</v>
      </c>
      <c r="H12619">
        <v>95</v>
      </c>
      <c r="I12619" t="s">
        <v>41867</v>
      </c>
      <c r="J12619" t="s">
        <v>41868</v>
      </c>
      <c r="K12619" t="s">
        <v>41869</v>
      </c>
      <c r="L12619" t="s">
        <v>77920</v>
      </c>
    </row>
    <row r="12620" spans="1:12" x14ac:dyDescent="0.15">
      <c r="A12620" t="s">
        <v>12</v>
      </c>
      <c r="B12620">
        <v>3567762</v>
      </c>
      <c r="C12620">
        <v>3567782</v>
      </c>
      <c r="D12620" t="s">
        <v>41870</v>
      </c>
      <c r="E12620" t="s">
        <v>90</v>
      </c>
      <c r="F12620" t="s">
        <v>76</v>
      </c>
      <c r="G12620" t="s">
        <v>32</v>
      </c>
      <c r="H12620">
        <v>1</v>
      </c>
      <c r="I12620" t="s">
        <v>41871</v>
      </c>
      <c r="J12620" t="s">
        <v>41872</v>
      </c>
      <c r="K12620" t="s">
        <v>41873</v>
      </c>
      <c r="L12620" t="s">
        <v>77917</v>
      </c>
    </row>
    <row r="12621" spans="1:12" x14ac:dyDescent="0.15">
      <c r="A12621" t="s">
        <v>12</v>
      </c>
      <c r="B12621">
        <v>3567704</v>
      </c>
      <c r="C12621">
        <v>3567724</v>
      </c>
      <c r="D12621" t="s">
        <v>41870</v>
      </c>
      <c r="E12621" t="s">
        <v>90</v>
      </c>
      <c r="F12621" t="s">
        <v>76</v>
      </c>
      <c r="G12621" t="s">
        <v>23</v>
      </c>
      <c r="H12621">
        <v>59</v>
      </c>
      <c r="I12621" t="s">
        <v>41874</v>
      </c>
      <c r="J12621" t="s">
        <v>41875</v>
      </c>
      <c r="K12621" t="s">
        <v>41876</v>
      </c>
      <c r="L12621" t="s">
        <v>78009</v>
      </c>
    </row>
    <row r="12622" spans="1:12" x14ac:dyDescent="0.15">
      <c r="A12622" t="s">
        <v>12</v>
      </c>
      <c r="B12622">
        <v>3567684</v>
      </c>
      <c r="C12622">
        <v>3567704</v>
      </c>
      <c r="D12622" t="s">
        <v>41870</v>
      </c>
      <c r="E12622" t="s">
        <v>90</v>
      </c>
      <c r="F12622" t="s">
        <v>76</v>
      </c>
      <c r="G12622" t="s">
        <v>16</v>
      </c>
      <c r="H12622">
        <v>79</v>
      </c>
      <c r="I12622" t="s">
        <v>41877</v>
      </c>
      <c r="J12622" t="s">
        <v>41878</v>
      </c>
      <c r="K12622" t="s">
        <v>41879</v>
      </c>
      <c r="L12622" t="s">
        <v>77993</v>
      </c>
    </row>
    <row r="12623" spans="1:12" x14ac:dyDescent="0.15">
      <c r="A12623" t="s">
        <v>12</v>
      </c>
      <c r="B12623">
        <v>3567654</v>
      </c>
      <c r="C12623">
        <v>3567674</v>
      </c>
      <c r="D12623" t="s">
        <v>41870</v>
      </c>
      <c r="E12623" t="s">
        <v>90</v>
      </c>
      <c r="F12623" t="s">
        <v>76</v>
      </c>
      <c r="G12623" t="s">
        <v>32</v>
      </c>
      <c r="H12623">
        <v>109</v>
      </c>
      <c r="I12623" t="s">
        <v>41880</v>
      </c>
      <c r="J12623" t="s">
        <v>41881</v>
      </c>
      <c r="K12623" t="s">
        <v>41882</v>
      </c>
      <c r="L12623" t="s">
        <v>77947</v>
      </c>
    </row>
    <row r="12624" spans="1:12" x14ac:dyDescent="0.15">
      <c r="A12624" t="s">
        <v>12</v>
      </c>
      <c r="B12624">
        <v>3568671</v>
      </c>
      <c r="C12624">
        <v>3568691</v>
      </c>
      <c r="D12624" t="s">
        <v>41883</v>
      </c>
      <c r="E12624" t="s">
        <v>90</v>
      </c>
      <c r="F12624" t="s">
        <v>76</v>
      </c>
      <c r="G12624" t="s">
        <v>23</v>
      </c>
      <c r="H12624">
        <v>32</v>
      </c>
      <c r="I12624" t="s">
        <v>41884</v>
      </c>
      <c r="J12624" t="s">
        <v>41885</v>
      </c>
      <c r="K12624" t="s">
        <v>41886</v>
      </c>
      <c r="L12624" t="s">
        <v>77918</v>
      </c>
    </row>
    <row r="12625" spans="1:12" x14ac:dyDescent="0.15">
      <c r="A12625" t="s">
        <v>12</v>
      </c>
      <c r="B12625">
        <v>3568626</v>
      </c>
      <c r="C12625">
        <v>3568646</v>
      </c>
      <c r="D12625" t="s">
        <v>41883</v>
      </c>
      <c r="E12625" t="s">
        <v>90</v>
      </c>
      <c r="F12625" t="s">
        <v>76</v>
      </c>
      <c r="G12625" t="s">
        <v>32</v>
      </c>
      <c r="H12625">
        <v>77</v>
      </c>
      <c r="I12625" t="s">
        <v>41887</v>
      </c>
      <c r="J12625" t="s">
        <v>41888</v>
      </c>
      <c r="K12625" t="s">
        <v>41889</v>
      </c>
      <c r="L12625" t="s">
        <v>77960</v>
      </c>
    </row>
    <row r="12626" spans="1:12" x14ac:dyDescent="0.15">
      <c r="A12626" t="s">
        <v>12</v>
      </c>
      <c r="B12626">
        <v>3568603</v>
      </c>
      <c r="C12626">
        <v>3568623</v>
      </c>
      <c r="D12626" t="s">
        <v>41883</v>
      </c>
      <c r="E12626" t="s">
        <v>90</v>
      </c>
      <c r="F12626" t="s">
        <v>76</v>
      </c>
      <c r="G12626" t="s">
        <v>16</v>
      </c>
      <c r="H12626">
        <v>100</v>
      </c>
      <c r="I12626" t="s">
        <v>41890</v>
      </c>
      <c r="J12626" t="s">
        <v>41891</v>
      </c>
      <c r="K12626" t="s">
        <v>41892</v>
      </c>
      <c r="L12626" t="s">
        <v>77953</v>
      </c>
    </row>
    <row r="12627" spans="1:12" x14ac:dyDescent="0.15">
      <c r="A12627" t="s">
        <v>12</v>
      </c>
      <c r="B12627">
        <v>3568537</v>
      </c>
      <c r="C12627">
        <v>3568557</v>
      </c>
      <c r="D12627" t="s">
        <v>41883</v>
      </c>
      <c r="E12627" t="s">
        <v>90</v>
      </c>
      <c r="F12627" t="s">
        <v>76</v>
      </c>
      <c r="G12627" t="s">
        <v>36</v>
      </c>
      <c r="H12627">
        <v>166</v>
      </c>
      <c r="I12627" t="s">
        <v>41893</v>
      </c>
      <c r="J12627" t="s">
        <v>41894</v>
      </c>
      <c r="K12627" t="s">
        <v>41895</v>
      </c>
      <c r="L12627" t="s">
        <v>77996</v>
      </c>
    </row>
    <row r="12628" spans="1:12" x14ac:dyDescent="0.15">
      <c r="A12628" t="s">
        <v>12</v>
      </c>
      <c r="B12628">
        <v>3569333</v>
      </c>
      <c r="C12628">
        <v>3569353</v>
      </c>
      <c r="D12628" t="s">
        <v>41896</v>
      </c>
      <c r="E12628" t="s">
        <v>90</v>
      </c>
      <c r="F12628" t="s">
        <v>76</v>
      </c>
      <c r="G12628" t="s">
        <v>16</v>
      </c>
      <c r="H12628">
        <v>10</v>
      </c>
      <c r="I12628" t="s">
        <v>41897</v>
      </c>
      <c r="J12628" t="s">
        <v>41898</v>
      </c>
      <c r="K12628" t="s">
        <v>41899</v>
      </c>
      <c r="L12628" t="s">
        <v>78001</v>
      </c>
    </row>
    <row r="12629" spans="1:12" x14ac:dyDescent="0.15">
      <c r="A12629" t="s">
        <v>12</v>
      </c>
      <c r="B12629">
        <v>3569261</v>
      </c>
      <c r="C12629">
        <v>3569281</v>
      </c>
      <c r="D12629" t="s">
        <v>41896</v>
      </c>
      <c r="E12629" t="s">
        <v>90</v>
      </c>
      <c r="F12629" t="s">
        <v>76</v>
      </c>
      <c r="G12629" t="s">
        <v>16</v>
      </c>
      <c r="H12629">
        <v>82</v>
      </c>
      <c r="I12629" t="s">
        <v>41900</v>
      </c>
      <c r="J12629" t="s">
        <v>41901</v>
      </c>
      <c r="K12629" t="s">
        <v>41902</v>
      </c>
      <c r="L12629" t="s">
        <v>78011</v>
      </c>
    </row>
    <row r="12630" spans="1:12" x14ac:dyDescent="0.15">
      <c r="A12630" t="s">
        <v>12</v>
      </c>
      <c r="B12630">
        <v>3569227</v>
      </c>
      <c r="C12630">
        <v>3569247</v>
      </c>
      <c r="D12630" t="s">
        <v>41896</v>
      </c>
      <c r="E12630" t="s">
        <v>90</v>
      </c>
      <c r="F12630" t="s">
        <v>76</v>
      </c>
      <c r="G12630" t="s">
        <v>23</v>
      </c>
      <c r="H12630">
        <v>116</v>
      </c>
      <c r="I12630" t="s">
        <v>41903</v>
      </c>
      <c r="J12630" t="s">
        <v>41904</v>
      </c>
      <c r="K12630" t="s">
        <v>41905</v>
      </c>
      <c r="L12630" t="s">
        <v>77976</v>
      </c>
    </row>
    <row r="12631" spans="1:12" x14ac:dyDescent="0.15">
      <c r="A12631" t="s">
        <v>12</v>
      </c>
      <c r="B12631">
        <v>3569207</v>
      </c>
      <c r="C12631">
        <v>3569227</v>
      </c>
      <c r="D12631" t="s">
        <v>41896</v>
      </c>
      <c r="E12631" t="s">
        <v>90</v>
      </c>
      <c r="F12631" t="s">
        <v>76</v>
      </c>
      <c r="G12631" t="s">
        <v>32</v>
      </c>
      <c r="H12631">
        <v>136</v>
      </c>
      <c r="I12631" t="s">
        <v>41906</v>
      </c>
      <c r="J12631" t="s">
        <v>41907</v>
      </c>
      <c r="K12631" t="s">
        <v>41908</v>
      </c>
      <c r="L12631" t="s">
        <v>78057</v>
      </c>
    </row>
    <row r="12632" spans="1:12" x14ac:dyDescent="0.15">
      <c r="A12632" t="s">
        <v>12</v>
      </c>
      <c r="B12632">
        <v>3570242</v>
      </c>
      <c r="C12632">
        <v>3570262</v>
      </c>
      <c r="D12632" t="s">
        <v>41909</v>
      </c>
      <c r="E12632" t="s">
        <v>90</v>
      </c>
      <c r="F12632" t="s">
        <v>76</v>
      </c>
      <c r="G12632" t="s">
        <v>36</v>
      </c>
      <c r="H12632">
        <v>0</v>
      </c>
      <c r="I12632" t="s">
        <v>41910</v>
      </c>
      <c r="J12632" t="s">
        <v>41911</v>
      </c>
      <c r="K12632" t="s">
        <v>41912</v>
      </c>
      <c r="L12632" t="s">
        <v>77980</v>
      </c>
    </row>
    <row r="12633" spans="1:12" x14ac:dyDescent="0.15">
      <c r="A12633" t="s">
        <v>12</v>
      </c>
      <c r="B12633">
        <v>3570218</v>
      </c>
      <c r="C12633">
        <v>3570238</v>
      </c>
      <c r="D12633" t="s">
        <v>41909</v>
      </c>
      <c r="E12633" t="s">
        <v>90</v>
      </c>
      <c r="F12633" t="s">
        <v>76</v>
      </c>
      <c r="G12633" t="s">
        <v>36</v>
      </c>
      <c r="H12633">
        <v>24</v>
      </c>
      <c r="I12633" t="s">
        <v>41913</v>
      </c>
      <c r="J12633" t="s">
        <v>41914</v>
      </c>
      <c r="K12633" t="s">
        <v>41915</v>
      </c>
      <c r="L12633" t="s">
        <v>77966</v>
      </c>
    </row>
    <row r="12634" spans="1:12" x14ac:dyDescent="0.15">
      <c r="A12634" t="s">
        <v>12</v>
      </c>
      <c r="B12634">
        <v>3570198</v>
      </c>
      <c r="C12634">
        <v>3570218</v>
      </c>
      <c r="D12634" t="s">
        <v>41909</v>
      </c>
      <c r="E12634" t="s">
        <v>90</v>
      </c>
      <c r="F12634" t="s">
        <v>76</v>
      </c>
      <c r="G12634" t="s">
        <v>23</v>
      </c>
      <c r="H12634">
        <v>44</v>
      </c>
      <c r="I12634" t="s">
        <v>41916</v>
      </c>
      <c r="J12634" t="s">
        <v>41917</v>
      </c>
      <c r="K12634" t="s">
        <v>41918</v>
      </c>
      <c r="L12634" t="s">
        <v>78016</v>
      </c>
    </row>
    <row r="12635" spans="1:12" x14ac:dyDescent="0.15">
      <c r="A12635" t="s">
        <v>12</v>
      </c>
      <c r="B12635">
        <v>3570177</v>
      </c>
      <c r="C12635">
        <v>3570197</v>
      </c>
      <c r="D12635" t="s">
        <v>41909</v>
      </c>
      <c r="E12635" t="s">
        <v>90</v>
      </c>
      <c r="F12635" t="s">
        <v>76</v>
      </c>
      <c r="G12635" t="s">
        <v>23</v>
      </c>
      <c r="H12635">
        <v>65</v>
      </c>
      <c r="I12635" t="s">
        <v>41919</v>
      </c>
      <c r="J12635" t="s">
        <v>41920</v>
      </c>
      <c r="K12635" t="s">
        <v>41921</v>
      </c>
      <c r="L12635" t="s">
        <v>78042</v>
      </c>
    </row>
    <row r="12636" spans="1:12" x14ac:dyDescent="0.15">
      <c r="A12636" t="s">
        <v>12</v>
      </c>
      <c r="B12636">
        <v>3570754</v>
      </c>
      <c r="C12636">
        <v>3570774</v>
      </c>
      <c r="D12636" t="s">
        <v>41922</v>
      </c>
      <c r="E12636" t="s">
        <v>90</v>
      </c>
      <c r="F12636" t="s">
        <v>76</v>
      </c>
      <c r="G12636" t="s">
        <v>23</v>
      </c>
      <c r="H12636">
        <v>8</v>
      </c>
      <c r="I12636" t="s">
        <v>41923</v>
      </c>
      <c r="J12636" t="s">
        <v>41924</v>
      </c>
      <c r="K12636" t="s">
        <v>41925</v>
      </c>
      <c r="L12636" t="s">
        <v>77955</v>
      </c>
    </row>
    <row r="12637" spans="1:12" x14ac:dyDescent="0.15">
      <c r="A12637" t="s">
        <v>12</v>
      </c>
      <c r="B12637">
        <v>3570703</v>
      </c>
      <c r="C12637">
        <v>3570723</v>
      </c>
      <c r="D12637" t="s">
        <v>41922</v>
      </c>
      <c r="E12637" t="s">
        <v>90</v>
      </c>
      <c r="F12637" t="s">
        <v>76</v>
      </c>
      <c r="G12637" t="s">
        <v>23</v>
      </c>
      <c r="H12637">
        <v>59</v>
      </c>
      <c r="I12637" t="s">
        <v>41926</v>
      </c>
      <c r="J12637" t="s">
        <v>41927</v>
      </c>
      <c r="K12637" t="s">
        <v>41928</v>
      </c>
      <c r="L12637" t="s">
        <v>78009</v>
      </c>
    </row>
    <row r="12638" spans="1:12" x14ac:dyDescent="0.15">
      <c r="A12638" t="s">
        <v>12</v>
      </c>
      <c r="B12638">
        <v>3570673</v>
      </c>
      <c r="C12638">
        <v>3570693</v>
      </c>
      <c r="D12638" t="s">
        <v>41922</v>
      </c>
      <c r="E12638" t="s">
        <v>90</v>
      </c>
      <c r="F12638" t="s">
        <v>76</v>
      </c>
      <c r="G12638" t="s">
        <v>16</v>
      </c>
      <c r="H12638">
        <v>89</v>
      </c>
      <c r="I12638" t="s">
        <v>41929</v>
      </c>
      <c r="J12638" t="s">
        <v>41930</v>
      </c>
      <c r="K12638" t="s">
        <v>41931</v>
      </c>
      <c r="L12638" t="s">
        <v>77964</v>
      </c>
    </row>
    <row r="12639" spans="1:12" x14ac:dyDescent="0.15">
      <c r="A12639" t="s">
        <v>12</v>
      </c>
      <c r="B12639">
        <v>3570635</v>
      </c>
      <c r="C12639">
        <v>3570655</v>
      </c>
      <c r="D12639" t="s">
        <v>41922</v>
      </c>
      <c r="E12639" t="s">
        <v>90</v>
      </c>
      <c r="F12639" t="s">
        <v>76</v>
      </c>
      <c r="G12639" t="s">
        <v>16</v>
      </c>
      <c r="H12639">
        <v>127</v>
      </c>
      <c r="I12639" t="s">
        <v>41932</v>
      </c>
      <c r="J12639" t="s">
        <v>41933</v>
      </c>
      <c r="K12639" t="s">
        <v>41934</v>
      </c>
      <c r="L12639" t="s">
        <v>78026</v>
      </c>
    </row>
    <row r="12640" spans="1:12" x14ac:dyDescent="0.15">
      <c r="A12640" t="s">
        <v>12</v>
      </c>
      <c r="B12640">
        <v>3572621</v>
      </c>
      <c r="C12640">
        <v>3572641</v>
      </c>
      <c r="D12640" t="s">
        <v>41935</v>
      </c>
      <c r="E12640" t="s">
        <v>90</v>
      </c>
      <c r="F12640" t="s">
        <v>76</v>
      </c>
      <c r="G12640" t="s">
        <v>32</v>
      </c>
      <c r="H12640">
        <v>1</v>
      </c>
      <c r="I12640" t="s">
        <v>41936</v>
      </c>
      <c r="J12640" t="s">
        <v>41937</v>
      </c>
      <c r="K12640" t="s">
        <v>41938</v>
      </c>
      <c r="L12640" t="s">
        <v>77917</v>
      </c>
    </row>
    <row r="12641" spans="1:12" x14ac:dyDescent="0.15">
      <c r="A12641" t="s">
        <v>12</v>
      </c>
      <c r="B12641">
        <v>3572597</v>
      </c>
      <c r="C12641">
        <v>3572617</v>
      </c>
      <c r="D12641" t="s">
        <v>41935</v>
      </c>
      <c r="E12641" t="s">
        <v>90</v>
      </c>
      <c r="F12641" t="s">
        <v>76</v>
      </c>
      <c r="G12641" t="s">
        <v>16</v>
      </c>
      <c r="H12641">
        <v>25</v>
      </c>
      <c r="I12641" t="s">
        <v>41939</v>
      </c>
      <c r="J12641" t="s">
        <v>41940</v>
      </c>
      <c r="K12641" t="s">
        <v>41941</v>
      </c>
      <c r="L12641" t="s">
        <v>78012</v>
      </c>
    </row>
    <row r="12642" spans="1:12" x14ac:dyDescent="0.15">
      <c r="A12642" t="s">
        <v>12</v>
      </c>
      <c r="B12642">
        <v>3572560</v>
      </c>
      <c r="C12642">
        <v>3572580</v>
      </c>
      <c r="D12642" t="s">
        <v>41935</v>
      </c>
      <c r="E12642" t="s">
        <v>90</v>
      </c>
      <c r="F12642" t="s">
        <v>76</v>
      </c>
      <c r="G12642" t="s">
        <v>23</v>
      </c>
      <c r="H12642">
        <v>62</v>
      </c>
      <c r="I12642" t="s">
        <v>41942</v>
      </c>
      <c r="J12642" t="s">
        <v>41943</v>
      </c>
      <c r="K12642" t="s">
        <v>41944</v>
      </c>
      <c r="L12642" t="s">
        <v>77949</v>
      </c>
    </row>
    <row r="12643" spans="1:12" x14ac:dyDescent="0.15">
      <c r="A12643" t="s">
        <v>12</v>
      </c>
      <c r="B12643">
        <v>3572540</v>
      </c>
      <c r="C12643">
        <v>3572560</v>
      </c>
      <c r="D12643" t="s">
        <v>41935</v>
      </c>
      <c r="E12643" t="s">
        <v>90</v>
      </c>
      <c r="F12643" t="s">
        <v>76</v>
      </c>
      <c r="G12643" t="s">
        <v>36</v>
      </c>
      <c r="H12643">
        <v>82</v>
      </c>
      <c r="I12643" t="s">
        <v>41945</v>
      </c>
      <c r="J12643" t="s">
        <v>41946</v>
      </c>
      <c r="K12643" t="s">
        <v>41947</v>
      </c>
      <c r="L12643" t="s">
        <v>78011</v>
      </c>
    </row>
    <row r="12644" spans="1:12" x14ac:dyDescent="0.15">
      <c r="A12644" t="s">
        <v>12</v>
      </c>
      <c r="B12644">
        <v>3573962</v>
      </c>
      <c r="C12644">
        <v>3573982</v>
      </c>
      <c r="D12644" t="s">
        <v>41948</v>
      </c>
      <c r="E12644" t="s">
        <v>90</v>
      </c>
      <c r="F12644" t="s">
        <v>76</v>
      </c>
      <c r="G12644" t="s">
        <v>16</v>
      </c>
      <c r="H12644">
        <v>22</v>
      </c>
      <c r="I12644" t="s">
        <v>41949</v>
      </c>
      <c r="J12644" t="s">
        <v>41950</v>
      </c>
      <c r="K12644" t="s">
        <v>41951</v>
      </c>
      <c r="L12644" t="s">
        <v>77948</v>
      </c>
    </row>
    <row r="12645" spans="1:12" x14ac:dyDescent="0.15">
      <c r="A12645" t="s">
        <v>12</v>
      </c>
      <c r="B12645">
        <v>3573931</v>
      </c>
      <c r="C12645">
        <v>3573951</v>
      </c>
      <c r="D12645" t="s">
        <v>41948</v>
      </c>
      <c r="E12645" t="s">
        <v>90</v>
      </c>
      <c r="F12645" t="s">
        <v>76</v>
      </c>
      <c r="G12645" t="s">
        <v>32</v>
      </c>
      <c r="H12645">
        <v>53</v>
      </c>
      <c r="I12645" t="s">
        <v>41952</v>
      </c>
      <c r="J12645" t="s">
        <v>41953</v>
      </c>
      <c r="K12645" t="s">
        <v>41954</v>
      </c>
      <c r="L12645" t="s">
        <v>77922</v>
      </c>
    </row>
    <row r="12646" spans="1:12" x14ac:dyDescent="0.15">
      <c r="A12646" t="s">
        <v>12</v>
      </c>
      <c r="B12646">
        <v>3573904</v>
      </c>
      <c r="C12646">
        <v>3573924</v>
      </c>
      <c r="D12646" t="s">
        <v>41948</v>
      </c>
      <c r="E12646" t="s">
        <v>90</v>
      </c>
      <c r="F12646" t="s">
        <v>76</v>
      </c>
      <c r="G12646" t="s">
        <v>16</v>
      </c>
      <c r="H12646">
        <v>80</v>
      </c>
      <c r="I12646" t="s">
        <v>41955</v>
      </c>
      <c r="J12646" t="s">
        <v>41956</v>
      </c>
      <c r="K12646" t="s">
        <v>41957</v>
      </c>
      <c r="L12646" t="s">
        <v>77940</v>
      </c>
    </row>
    <row r="12647" spans="1:12" x14ac:dyDescent="0.15">
      <c r="A12647" t="s">
        <v>12</v>
      </c>
      <c r="B12647">
        <v>3573860</v>
      </c>
      <c r="C12647">
        <v>3573880</v>
      </c>
      <c r="D12647" t="s">
        <v>41948</v>
      </c>
      <c r="E12647" t="s">
        <v>90</v>
      </c>
      <c r="F12647" t="s">
        <v>76</v>
      </c>
      <c r="G12647" t="s">
        <v>16</v>
      </c>
      <c r="H12647">
        <v>124</v>
      </c>
      <c r="I12647" t="s">
        <v>41958</v>
      </c>
      <c r="J12647" t="s">
        <v>41959</v>
      </c>
      <c r="K12647" t="s">
        <v>41960</v>
      </c>
      <c r="L12647" t="s">
        <v>78046</v>
      </c>
    </row>
    <row r="12648" spans="1:12" x14ac:dyDescent="0.15">
      <c r="A12648" t="s">
        <v>12</v>
      </c>
      <c r="B12648">
        <v>3574654</v>
      </c>
      <c r="C12648">
        <v>3574674</v>
      </c>
      <c r="D12648" t="s">
        <v>41961</v>
      </c>
      <c r="E12648" t="s">
        <v>90</v>
      </c>
      <c r="F12648" t="s">
        <v>76</v>
      </c>
      <c r="G12648" t="s">
        <v>23</v>
      </c>
      <c r="H12648">
        <v>8</v>
      </c>
      <c r="I12648" t="s">
        <v>41962</v>
      </c>
      <c r="J12648" t="s">
        <v>41963</v>
      </c>
      <c r="K12648" t="s">
        <v>41964</v>
      </c>
      <c r="L12648" t="s">
        <v>77955</v>
      </c>
    </row>
    <row r="12649" spans="1:12" x14ac:dyDescent="0.15">
      <c r="A12649" t="s">
        <v>12</v>
      </c>
      <c r="B12649">
        <v>3574627</v>
      </c>
      <c r="C12649">
        <v>3574647</v>
      </c>
      <c r="D12649" t="s">
        <v>41961</v>
      </c>
      <c r="E12649" t="s">
        <v>90</v>
      </c>
      <c r="F12649" t="s">
        <v>76</v>
      </c>
      <c r="G12649" t="s">
        <v>16</v>
      </c>
      <c r="H12649">
        <v>35</v>
      </c>
      <c r="I12649" t="s">
        <v>41965</v>
      </c>
      <c r="J12649" t="s">
        <v>41966</v>
      </c>
      <c r="K12649" t="s">
        <v>41967</v>
      </c>
      <c r="L12649" t="s">
        <v>77936</v>
      </c>
    </row>
    <row r="12650" spans="1:12" x14ac:dyDescent="0.15">
      <c r="A12650" t="s">
        <v>12</v>
      </c>
      <c r="B12650">
        <v>3574594</v>
      </c>
      <c r="C12650">
        <v>3574614</v>
      </c>
      <c r="D12650" t="s">
        <v>41961</v>
      </c>
      <c r="E12650" t="s">
        <v>90</v>
      </c>
      <c r="F12650" t="s">
        <v>76</v>
      </c>
      <c r="G12650" t="s">
        <v>32</v>
      </c>
      <c r="H12650">
        <v>68</v>
      </c>
      <c r="I12650" t="s">
        <v>41968</v>
      </c>
      <c r="J12650" t="s">
        <v>41969</v>
      </c>
      <c r="K12650" t="s">
        <v>41970</v>
      </c>
      <c r="L12650" t="s">
        <v>77962</v>
      </c>
    </row>
    <row r="12651" spans="1:12" x14ac:dyDescent="0.15">
      <c r="A12651" t="s">
        <v>12</v>
      </c>
      <c r="B12651">
        <v>3574571</v>
      </c>
      <c r="C12651">
        <v>3574591</v>
      </c>
      <c r="D12651" t="s">
        <v>41961</v>
      </c>
      <c r="E12651" t="s">
        <v>90</v>
      </c>
      <c r="F12651" t="s">
        <v>76</v>
      </c>
      <c r="G12651" t="s">
        <v>36</v>
      </c>
      <c r="H12651">
        <v>91</v>
      </c>
      <c r="I12651" t="s">
        <v>41971</v>
      </c>
      <c r="J12651" t="s">
        <v>41972</v>
      </c>
      <c r="K12651" t="s">
        <v>41973</v>
      </c>
      <c r="L12651" t="s">
        <v>77907</v>
      </c>
    </row>
    <row r="12652" spans="1:12" x14ac:dyDescent="0.15">
      <c r="A12652" t="s">
        <v>12</v>
      </c>
      <c r="B12652">
        <v>3574828</v>
      </c>
      <c r="C12652">
        <v>3574848</v>
      </c>
      <c r="D12652" t="s">
        <v>41974</v>
      </c>
      <c r="E12652" t="s">
        <v>41975</v>
      </c>
      <c r="F12652" t="s">
        <v>15</v>
      </c>
      <c r="G12652" t="s">
        <v>16</v>
      </c>
      <c r="H12652">
        <v>14</v>
      </c>
      <c r="I12652" t="s">
        <v>41976</v>
      </c>
      <c r="J12652" t="s">
        <v>41977</v>
      </c>
      <c r="K12652" t="s">
        <v>41978</v>
      </c>
      <c r="L12652" t="s">
        <v>77924</v>
      </c>
    </row>
    <row r="12653" spans="1:12" x14ac:dyDescent="0.15">
      <c r="A12653" t="s">
        <v>12</v>
      </c>
      <c r="B12653">
        <v>3574848</v>
      </c>
      <c r="C12653">
        <v>3574868</v>
      </c>
      <c r="D12653" t="s">
        <v>41974</v>
      </c>
      <c r="E12653" t="s">
        <v>41975</v>
      </c>
      <c r="F12653" t="s">
        <v>15</v>
      </c>
      <c r="G12653" t="s">
        <v>16</v>
      </c>
      <c r="H12653">
        <v>34</v>
      </c>
      <c r="I12653" t="s">
        <v>41979</v>
      </c>
      <c r="J12653" t="s">
        <v>41980</v>
      </c>
      <c r="K12653" t="s">
        <v>41981</v>
      </c>
      <c r="L12653" t="s">
        <v>77999</v>
      </c>
    </row>
    <row r="12654" spans="1:12" x14ac:dyDescent="0.15">
      <c r="A12654" t="s">
        <v>12</v>
      </c>
      <c r="B12654">
        <v>3574872</v>
      </c>
      <c r="C12654">
        <v>3574892</v>
      </c>
      <c r="D12654" t="s">
        <v>41974</v>
      </c>
      <c r="E12654" t="s">
        <v>41975</v>
      </c>
      <c r="F12654" t="s">
        <v>15</v>
      </c>
      <c r="G12654" t="s">
        <v>23</v>
      </c>
      <c r="H12654">
        <v>58</v>
      </c>
      <c r="I12654" t="s">
        <v>41982</v>
      </c>
      <c r="J12654" t="s">
        <v>41983</v>
      </c>
      <c r="K12654" t="s">
        <v>41984</v>
      </c>
      <c r="L12654" t="s">
        <v>77911</v>
      </c>
    </row>
    <row r="12655" spans="1:12" x14ac:dyDescent="0.15">
      <c r="A12655" t="s">
        <v>12</v>
      </c>
      <c r="B12655">
        <v>3574894</v>
      </c>
      <c r="C12655">
        <v>3574914</v>
      </c>
      <c r="D12655" t="s">
        <v>41974</v>
      </c>
      <c r="E12655" t="s">
        <v>41975</v>
      </c>
      <c r="F12655" t="s">
        <v>15</v>
      </c>
      <c r="G12655" t="s">
        <v>32</v>
      </c>
      <c r="H12655">
        <v>80</v>
      </c>
      <c r="I12655" t="s">
        <v>41985</v>
      </c>
      <c r="J12655" t="s">
        <v>41986</v>
      </c>
      <c r="K12655" t="s">
        <v>41987</v>
      </c>
      <c r="L12655" t="s">
        <v>77940</v>
      </c>
    </row>
    <row r="12656" spans="1:12" x14ac:dyDescent="0.15">
      <c r="A12656" t="s">
        <v>12</v>
      </c>
      <c r="B12656">
        <v>3575459</v>
      </c>
      <c r="C12656">
        <v>3575479</v>
      </c>
      <c r="D12656" t="s">
        <v>41988</v>
      </c>
      <c r="E12656" t="s">
        <v>90</v>
      </c>
      <c r="F12656" t="s">
        <v>15</v>
      </c>
      <c r="G12656" t="s">
        <v>16</v>
      </c>
      <c r="H12656">
        <v>0</v>
      </c>
      <c r="I12656" t="s">
        <v>41989</v>
      </c>
      <c r="J12656" t="s">
        <v>41990</v>
      </c>
      <c r="K12656" t="s">
        <v>41991</v>
      </c>
      <c r="L12656" t="s">
        <v>77980</v>
      </c>
    </row>
    <row r="12657" spans="1:12" x14ac:dyDescent="0.15">
      <c r="A12657" t="s">
        <v>12</v>
      </c>
      <c r="B12657">
        <v>3575504</v>
      </c>
      <c r="C12657">
        <v>3575524</v>
      </c>
      <c r="D12657" t="s">
        <v>41988</v>
      </c>
      <c r="E12657" t="s">
        <v>90</v>
      </c>
      <c r="F12657" t="s">
        <v>15</v>
      </c>
      <c r="G12657" t="s">
        <v>36</v>
      </c>
      <c r="H12657">
        <v>45</v>
      </c>
      <c r="I12657" t="s">
        <v>41992</v>
      </c>
      <c r="J12657" t="s">
        <v>41993</v>
      </c>
      <c r="K12657" t="s">
        <v>41994</v>
      </c>
      <c r="L12657" t="s">
        <v>77967</v>
      </c>
    </row>
    <row r="12658" spans="1:12" x14ac:dyDescent="0.15">
      <c r="A12658" t="s">
        <v>12</v>
      </c>
      <c r="B12658">
        <v>3575532</v>
      </c>
      <c r="C12658">
        <v>3575552</v>
      </c>
      <c r="D12658" t="s">
        <v>41988</v>
      </c>
      <c r="E12658" t="s">
        <v>90</v>
      </c>
      <c r="F12658" t="s">
        <v>15</v>
      </c>
      <c r="G12658" t="s">
        <v>36</v>
      </c>
      <c r="H12658">
        <v>73</v>
      </c>
      <c r="I12658" t="s">
        <v>41995</v>
      </c>
      <c r="J12658" t="s">
        <v>41996</v>
      </c>
      <c r="K12658" t="s">
        <v>41997</v>
      </c>
      <c r="L12658" t="s">
        <v>77926</v>
      </c>
    </row>
    <row r="12659" spans="1:12" x14ac:dyDescent="0.15">
      <c r="A12659" t="s">
        <v>12</v>
      </c>
      <c r="B12659">
        <v>3575577</v>
      </c>
      <c r="C12659">
        <v>3575597</v>
      </c>
      <c r="D12659" t="s">
        <v>41988</v>
      </c>
      <c r="E12659" t="s">
        <v>90</v>
      </c>
      <c r="F12659" t="s">
        <v>15</v>
      </c>
      <c r="G12659" t="s">
        <v>36</v>
      </c>
      <c r="H12659">
        <v>118</v>
      </c>
      <c r="I12659" t="s">
        <v>41998</v>
      </c>
      <c r="J12659" t="s">
        <v>41999</v>
      </c>
      <c r="K12659" t="s">
        <v>42000</v>
      </c>
      <c r="L12659" t="s">
        <v>77973</v>
      </c>
    </row>
    <row r="12660" spans="1:12" x14ac:dyDescent="0.15">
      <c r="A12660" t="s">
        <v>12</v>
      </c>
      <c r="B12660">
        <v>3576876</v>
      </c>
      <c r="C12660">
        <v>3576896</v>
      </c>
      <c r="D12660" t="s">
        <v>42001</v>
      </c>
      <c r="E12660" t="s">
        <v>90</v>
      </c>
      <c r="F12660" t="s">
        <v>15</v>
      </c>
      <c r="G12660" t="s">
        <v>36</v>
      </c>
      <c r="H12660">
        <v>11</v>
      </c>
      <c r="I12660" t="s">
        <v>42002</v>
      </c>
      <c r="J12660" t="s">
        <v>42003</v>
      </c>
      <c r="K12660" t="s">
        <v>42004</v>
      </c>
      <c r="L12660" t="s">
        <v>77974</v>
      </c>
    </row>
    <row r="12661" spans="1:12" x14ac:dyDescent="0.15">
      <c r="A12661" t="s">
        <v>12</v>
      </c>
      <c r="B12661">
        <v>3576915</v>
      </c>
      <c r="C12661">
        <v>3576935</v>
      </c>
      <c r="D12661" t="s">
        <v>42001</v>
      </c>
      <c r="E12661" t="s">
        <v>90</v>
      </c>
      <c r="F12661" t="s">
        <v>15</v>
      </c>
      <c r="G12661" t="s">
        <v>23</v>
      </c>
      <c r="H12661">
        <v>50</v>
      </c>
      <c r="I12661" t="s">
        <v>42005</v>
      </c>
      <c r="J12661" t="s">
        <v>42006</v>
      </c>
      <c r="K12661" t="s">
        <v>42007</v>
      </c>
      <c r="L12661" t="s">
        <v>77925</v>
      </c>
    </row>
    <row r="12662" spans="1:12" x14ac:dyDescent="0.15">
      <c r="A12662" t="s">
        <v>12</v>
      </c>
      <c r="B12662">
        <v>3576935</v>
      </c>
      <c r="C12662">
        <v>3576955</v>
      </c>
      <c r="D12662" t="s">
        <v>42001</v>
      </c>
      <c r="E12662" t="s">
        <v>90</v>
      </c>
      <c r="F12662" t="s">
        <v>15</v>
      </c>
      <c r="G12662" t="s">
        <v>16</v>
      </c>
      <c r="H12662">
        <v>70</v>
      </c>
      <c r="I12662" t="s">
        <v>42008</v>
      </c>
      <c r="J12662" t="s">
        <v>42009</v>
      </c>
      <c r="K12662" t="s">
        <v>42010</v>
      </c>
      <c r="L12662" t="s">
        <v>77919</v>
      </c>
    </row>
    <row r="12663" spans="1:12" x14ac:dyDescent="0.15">
      <c r="A12663" t="s">
        <v>12</v>
      </c>
      <c r="B12663">
        <v>3576977</v>
      </c>
      <c r="C12663">
        <v>3576997</v>
      </c>
      <c r="D12663" t="s">
        <v>42001</v>
      </c>
      <c r="E12663" t="s">
        <v>90</v>
      </c>
      <c r="F12663" t="s">
        <v>15</v>
      </c>
      <c r="G12663" t="s">
        <v>16</v>
      </c>
      <c r="H12663">
        <v>112</v>
      </c>
      <c r="I12663" t="s">
        <v>42011</v>
      </c>
      <c r="J12663" t="s">
        <v>42012</v>
      </c>
      <c r="K12663" t="s">
        <v>42013</v>
      </c>
      <c r="L12663" t="s">
        <v>77950</v>
      </c>
    </row>
    <row r="12664" spans="1:12" x14ac:dyDescent="0.15">
      <c r="A12664" t="s">
        <v>12</v>
      </c>
      <c r="B12664">
        <v>3578566</v>
      </c>
      <c r="C12664">
        <v>3578586</v>
      </c>
      <c r="D12664" t="s">
        <v>42014</v>
      </c>
      <c r="E12664" t="s">
        <v>90</v>
      </c>
      <c r="F12664" t="s">
        <v>15</v>
      </c>
      <c r="G12664" t="s">
        <v>16</v>
      </c>
      <c r="H12664">
        <v>9</v>
      </c>
      <c r="I12664" t="s">
        <v>42015</v>
      </c>
      <c r="J12664" t="s">
        <v>42016</v>
      </c>
      <c r="K12664" t="s">
        <v>42017</v>
      </c>
      <c r="L12664" t="s">
        <v>77939</v>
      </c>
    </row>
    <row r="12665" spans="1:12" x14ac:dyDescent="0.15">
      <c r="A12665" t="s">
        <v>12</v>
      </c>
      <c r="B12665">
        <v>3578594</v>
      </c>
      <c r="C12665">
        <v>3578614</v>
      </c>
      <c r="D12665" t="s">
        <v>42014</v>
      </c>
      <c r="E12665" t="s">
        <v>90</v>
      </c>
      <c r="F12665" t="s">
        <v>15</v>
      </c>
      <c r="G12665" t="s">
        <v>16</v>
      </c>
      <c r="H12665">
        <v>37</v>
      </c>
      <c r="I12665" t="s">
        <v>42018</v>
      </c>
      <c r="J12665" t="s">
        <v>42019</v>
      </c>
      <c r="K12665" t="s">
        <v>42020</v>
      </c>
      <c r="L12665" t="s">
        <v>77906</v>
      </c>
    </row>
    <row r="12666" spans="1:12" x14ac:dyDescent="0.15">
      <c r="A12666" t="s">
        <v>12</v>
      </c>
      <c r="B12666">
        <v>3578616</v>
      </c>
      <c r="C12666">
        <v>3578636</v>
      </c>
      <c r="D12666" t="s">
        <v>42014</v>
      </c>
      <c r="E12666" t="s">
        <v>90</v>
      </c>
      <c r="F12666" t="s">
        <v>15</v>
      </c>
      <c r="G12666" t="s">
        <v>36</v>
      </c>
      <c r="H12666">
        <v>59</v>
      </c>
      <c r="I12666" t="s">
        <v>42021</v>
      </c>
      <c r="J12666" t="s">
        <v>42022</v>
      </c>
      <c r="K12666" t="s">
        <v>42023</v>
      </c>
      <c r="L12666" t="s">
        <v>78009</v>
      </c>
    </row>
    <row r="12667" spans="1:12" x14ac:dyDescent="0.15">
      <c r="A12667" t="s">
        <v>12</v>
      </c>
      <c r="B12667">
        <v>3578637</v>
      </c>
      <c r="C12667">
        <v>3578657</v>
      </c>
      <c r="D12667" t="s">
        <v>42014</v>
      </c>
      <c r="E12667" t="s">
        <v>90</v>
      </c>
      <c r="F12667" t="s">
        <v>15</v>
      </c>
      <c r="G12667" t="s">
        <v>32</v>
      </c>
      <c r="H12667">
        <v>80</v>
      </c>
      <c r="I12667" t="s">
        <v>42024</v>
      </c>
      <c r="J12667" t="s">
        <v>42025</v>
      </c>
      <c r="K12667" t="s">
        <v>42026</v>
      </c>
      <c r="L12667" t="s">
        <v>77940</v>
      </c>
    </row>
    <row r="12668" spans="1:12" x14ac:dyDescent="0.15">
      <c r="A12668" t="s">
        <v>12</v>
      </c>
      <c r="B12668">
        <v>3580471</v>
      </c>
      <c r="C12668">
        <v>3580491</v>
      </c>
      <c r="D12668" t="s">
        <v>42027</v>
      </c>
      <c r="E12668" t="s">
        <v>90</v>
      </c>
      <c r="F12668" t="s">
        <v>15</v>
      </c>
      <c r="G12668" t="s">
        <v>16</v>
      </c>
      <c r="H12668">
        <v>0</v>
      </c>
      <c r="I12668" t="s">
        <v>42028</v>
      </c>
      <c r="J12668" t="s">
        <v>42029</v>
      </c>
      <c r="K12668" t="s">
        <v>42030</v>
      </c>
      <c r="L12668" t="s">
        <v>77980</v>
      </c>
    </row>
    <row r="12669" spans="1:12" x14ac:dyDescent="0.15">
      <c r="A12669" t="s">
        <v>12</v>
      </c>
      <c r="B12669">
        <v>3580494</v>
      </c>
      <c r="C12669">
        <v>3580514</v>
      </c>
      <c r="D12669" t="s">
        <v>42027</v>
      </c>
      <c r="E12669" t="s">
        <v>90</v>
      </c>
      <c r="F12669" t="s">
        <v>15</v>
      </c>
      <c r="G12669" t="s">
        <v>23</v>
      </c>
      <c r="H12669">
        <v>23</v>
      </c>
      <c r="I12669" t="s">
        <v>42031</v>
      </c>
      <c r="J12669" t="s">
        <v>42032</v>
      </c>
      <c r="K12669" t="s">
        <v>42033</v>
      </c>
      <c r="L12669" t="s">
        <v>77975</v>
      </c>
    </row>
    <row r="12670" spans="1:12" x14ac:dyDescent="0.15">
      <c r="A12670" t="s">
        <v>12</v>
      </c>
      <c r="B12670">
        <v>3580517</v>
      </c>
      <c r="C12670">
        <v>3580537</v>
      </c>
      <c r="D12670" t="s">
        <v>42027</v>
      </c>
      <c r="E12670" t="s">
        <v>90</v>
      </c>
      <c r="F12670" t="s">
        <v>15</v>
      </c>
      <c r="G12670" t="s">
        <v>16</v>
      </c>
      <c r="H12670">
        <v>46</v>
      </c>
      <c r="I12670" t="s">
        <v>42034</v>
      </c>
      <c r="J12670" t="s">
        <v>42035</v>
      </c>
      <c r="K12670" t="s">
        <v>42036</v>
      </c>
      <c r="L12670" t="s">
        <v>78004</v>
      </c>
    </row>
    <row r="12671" spans="1:12" x14ac:dyDescent="0.15">
      <c r="A12671" t="s">
        <v>12</v>
      </c>
      <c r="B12671">
        <v>3580554</v>
      </c>
      <c r="C12671">
        <v>3580574</v>
      </c>
      <c r="D12671" t="s">
        <v>42027</v>
      </c>
      <c r="E12671" t="s">
        <v>90</v>
      </c>
      <c r="F12671" t="s">
        <v>15</v>
      </c>
      <c r="G12671" t="s">
        <v>23</v>
      </c>
      <c r="H12671">
        <v>83</v>
      </c>
      <c r="I12671" t="s">
        <v>42037</v>
      </c>
      <c r="J12671" t="s">
        <v>42038</v>
      </c>
      <c r="K12671" t="s">
        <v>42039</v>
      </c>
      <c r="L12671" t="s">
        <v>77958</v>
      </c>
    </row>
    <row r="12672" spans="1:12" x14ac:dyDescent="0.15">
      <c r="A12672" t="s">
        <v>12</v>
      </c>
      <c r="B12672">
        <v>3583289</v>
      </c>
      <c r="C12672">
        <v>3583309</v>
      </c>
      <c r="D12672" t="s">
        <v>42040</v>
      </c>
      <c r="E12672" t="s">
        <v>90</v>
      </c>
      <c r="F12672" t="s">
        <v>76</v>
      </c>
      <c r="G12672" t="s">
        <v>23</v>
      </c>
      <c r="H12672">
        <v>6</v>
      </c>
      <c r="I12672" t="s">
        <v>42041</v>
      </c>
      <c r="J12672" t="s">
        <v>42042</v>
      </c>
      <c r="K12672" t="s">
        <v>42043</v>
      </c>
      <c r="L12672" t="s">
        <v>78025</v>
      </c>
    </row>
    <row r="12673" spans="1:12" x14ac:dyDescent="0.15">
      <c r="A12673" t="s">
        <v>12</v>
      </c>
      <c r="B12673">
        <v>3583261</v>
      </c>
      <c r="C12673">
        <v>3583281</v>
      </c>
      <c r="D12673" t="s">
        <v>42040</v>
      </c>
      <c r="E12673" t="s">
        <v>90</v>
      </c>
      <c r="F12673" t="s">
        <v>76</v>
      </c>
      <c r="G12673" t="s">
        <v>23</v>
      </c>
      <c r="H12673">
        <v>34</v>
      </c>
      <c r="I12673" t="s">
        <v>42044</v>
      </c>
      <c r="J12673" t="s">
        <v>42045</v>
      </c>
      <c r="K12673" t="s">
        <v>42046</v>
      </c>
      <c r="L12673" t="s">
        <v>77999</v>
      </c>
    </row>
    <row r="12674" spans="1:12" x14ac:dyDescent="0.15">
      <c r="A12674" t="s">
        <v>12</v>
      </c>
      <c r="B12674">
        <v>3583182</v>
      </c>
      <c r="C12674">
        <v>3583202</v>
      </c>
      <c r="D12674" t="s">
        <v>42040</v>
      </c>
      <c r="E12674" t="s">
        <v>90</v>
      </c>
      <c r="F12674" t="s">
        <v>76</v>
      </c>
      <c r="G12674" t="s">
        <v>32</v>
      </c>
      <c r="H12674">
        <v>113</v>
      </c>
      <c r="I12674" t="s">
        <v>42047</v>
      </c>
      <c r="J12674" t="s">
        <v>42048</v>
      </c>
      <c r="K12674" t="s">
        <v>42049</v>
      </c>
      <c r="L12674" t="s">
        <v>77986</v>
      </c>
    </row>
    <row r="12675" spans="1:12" x14ac:dyDescent="0.15">
      <c r="A12675" t="s">
        <v>12</v>
      </c>
      <c r="B12675">
        <v>3583143</v>
      </c>
      <c r="C12675">
        <v>3583163</v>
      </c>
      <c r="D12675" t="s">
        <v>42040</v>
      </c>
      <c r="E12675" t="s">
        <v>90</v>
      </c>
      <c r="F12675" t="s">
        <v>76</v>
      </c>
      <c r="G12675" t="s">
        <v>16</v>
      </c>
      <c r="H12675">
        <v>152</v>
      </c>
      <c r="I12675" t="s">
        <v>42050</v>
      </c>
      <c r="J12675" t="s">
        <v>42051</v>
      </c>
      <c r="K12675" t="s">
        <v>42052</v>
      </c>
      <c r="L12675" t="s">
        <v>77954</v>
      </c>
    </row>
    <row r="12676" spans="1:12" x14ac:dyDescent="0.15">
      <c r="A12676" t="s">
        <v>12</v>
      </c>
      <c r="B12676">
        <v>3583773</v>
      </c>
      <c r="C12676">
        <v>3583793</v>
      </c>
      <c r="D12676" t="s">
        <v>42053</v>
      </c>
      <c r="E12676" t="s">
        <v>90</v>
      </c>
      <c r="F12676" t="s">
        <v>15</v>
      </c>
      <c r="G12676" t="s">
        <v>16</v>
      </c>
      <c r="H12676">
        <v>1</v>
      </c>
      <c r="I12676" t="s">
        <v>42054</v>
      </c>
      <c r="J12676" t="s">
        <v>42055</v>
      </c>
      <c r="K12676" t="s">
        <v>42056</v>
      </c>
      <c r="L12676" t="s">
        <v>77917</v>
      </c>
    </row>
    <row r="12677" spans="1:12" x14ac:dyDescent="0.15">
      <c r="A12677" t="s">
        <v>12</v>
      </c>
      <c r="B12677">
        <v>3583827</v>
      </c>
      <c r="C12677">
        <v>3583847</v>
      </c>
      <c r="D12677" t="s">
        <v>42053</v>
      </c>
      <c r="E12677" t="s">
        <v>90</v>
      </c>
      <c r="F12677" t="s">
        <v>15</v>
      </c>
      <c r="G12677" t="s">
        <v>16</v>
      </c>
      <c r="H12677">
        <v>55</v>
      </c>
      <c r="I12677" t="s">
        <v>42057</v>
      </c>
      <c r="J12677" t="s">
        <v>42058</v>
      </c>
      <c r="K12677" t="s">
        <v>42059</v>
      </c>
      <c r="L12677" t="s">
        <v>77992</v>
      </c>
    </row>
    <row r="12678" spans="1:12" x14ac:dyDescent="0.15">
      <c r="A12678" t="s">
        <v>12</v>
      </c>
      <c r="B12678">
        <v>3583857</v>
      </c>
      <c r="C12678">
        <v>3583877</v>
      </c>
      <c r="D12678" t="s">
        <v>42053</v>
      </c>
      <c r="E12678" t="s">
        <v>90</v>
      </c>
      <c r="F12678" t="s">
        <v>15</v>
      </c>
      <c r="G12678" t="s">
        <v>36</v>
      </c>
      <c r="H12678">
        <v>85</v>
      </c>
      <c r="I12678" t="s">
        <v>42060</v>
      </c>
      <c r="J12678" t="s">
        <v>42061</v>
      </c>
      <c r="K12678" t="s">
        <v>42062</v>
      </c>
      <c r="L12678" t="s">
        <v>77972</v>
      </c>
    </row>
    <row r="12679" spans="1:12" x14ac:dyDescent="0.15">
      <c r="A12679" t="s">
        <v>12</v>
      </c>
      <c r="B12679">
        <v>3583882</v>
      </c>
      <c r="C12679">
        <v>3583902</v>
      </c>
      <c r="D12679" t="s">
        <v>42053</v>
      </c>
      <c r="E12679" t="s">
        <v>90</v>
      </c>
      <c r="F12679" t="s">
        <v>15</v>
      </c>
      <c r="G12679" t="s">
        <v>32</v>
      </c>
      <c r="H12679">
        <v>110</v>
      </c>
      <c r="I12679" t="s">
        <v>42063</v>
      </c>
      <c r="J12679" t="s">
        <v>42064</v>
      </c>
      <c r="K12679" t="s">
        <v>42065</v>
      </c>
      <c r="L12679" t="s">
        <v>78030</v>
      </c>
    </row>
    <row r="12680" spans="1:12" x14ac:dyDescent="0.15">
      <c r="A12680" t="s">
        <v>12</v>
      </c>
      <c r="B12680">
        <v>3584231</v>
      </c>
      <c r="C12680">
        <v>3584251</v>
      </c>
      <c r="D12680" t="s">
        <v>42066</v>
      </c>
      <c r="E12680" t="s">
        <v>90</v>
      </c>
      <c r="F12680" t="s">
        <v>15</v>
      </c>
      <c r="G12680" t="s">
        <v>32</v>
      </c>
      <c r="H12680">
        <v>16</v>
      </c>
      <c r="I12680" t="s">
        <v>42067</v>
      </c>
      <c r="J12680" t="s">
        <v>42068</v>
      </c>
      <c r="K12680" t="s">
        <v>42069</v>
      </c>
      <c r="L12680" t="s">
        <v>77905</v>
      </c>
    </row>
    <row r="12681" spans="1:12" x14ac:dyDescent="0.15">
      <c r="A12681" t="s">
        <v>12</v>
      </c>
      <c r="B12681">
        <v>3584273</v>
      </c>
      <c r="C12681">
        <v>3584293</v>
      </c>
      <c r="D12681" t="s">
        <v>42066</v>
      </c>
      <c r="E12681" t="s">
        <v>90</v>
      </c>
      <c r="F12681" t="s">
        <v>15</v>
      </c>
      <c r="G12681" t="s">
        <v>23</v>
      </c>
      <c r="H12681">
        <v>58</v>
      </c>
      <c r="I12681" t="s">
        <v>42070</v>
      </c>
      <c r="J12681" t="s">
        <v>42071</v>
      </c>
      <c r="K12681" t="s">
        <v>42072</v>
      </c>
      <c r="L12681" t="s">
        <v>77911</v>
      </c>
    </row>
    <row r="12682" spans="1:12" x14ac:dyDescent="0.15">
      <c r="A12682" t="s">
        <v>12</v>
      </c>
      <c r="B12682">
        <v>3584296</v>
      </c>
      <c r="C12682">
        <v>3584316</v>
      </c>
      <c r="D12682" t="s">
        <v>42066</v>
      </c>
      <c r="E12682" t="s">
        <v>90</v>
      </c>
      <c r="F12682" t="s">
        <v>15</v>
      </c>
      <c r="G12682" t="s">
        <v>36</v>
      </c>
      <c r="H12682">
        <v>81</v>
      </c>
      <c r="I12682" t="s">
        <v>42073</v>
      </c>
      <c r="J12682" t="s">
        <v>42074</v>
      </c>
      <c r="K12682" t="s">
        <v>42075</v>
      </c>
      <c r="L12682" t="s">
        <v>78019</v>
      </c>
    </row>
    <row r="12683" spans="1:12" x14ac:dyDescent="0.15">
      <c r="A12683" t="s">
        <v>12</v>
      </c>
      <c r="B12683">
        <v>3584321</v>
      </c>
      <c r="C12683">
        <v>3584341</v>
      </c>
      <c r="D12683" t="s">
        <v>42066</v>
      </c>
      <c r="E12683" t="s">
        <v>90</v>
      </c>
      <c r="F12683" t="s">
        <v>15</v>
      </c>
      <c r="G12683" t="s">
        <v>23</v>
      </c>
      <c r="H12683">
        <v>106</v>
      </c>
      <c r="I12683" t="s">
        <v>42076</v>
      </c>
      <c r="J12683" t="s">
        <v>42077</v>
      </c>
      <c r="K12683" t="s">
        <v>42078</v>
      </c>
      <c r="L12683" t="s">
        <v>77914</v>
      </c>
    </row>
    <row r="12684" spans="1:12" x14ac:dyDescent="0.15">
      <c r="A12684" t="s">
        <v>12</v>
      </c>
      <c r="B12684">
        <v>3586785</v>
      </c>
      <c r="C12684">
        <v>3586805</v>
      </c>
      <c r="D12684" t="s">
        <v>42079</v>
      </c>
      <c r="E12684" t="s">
        <v>90</v>
      </c>
      <c r="F12684" t="s">
        <v>76</v>
      </c>
      <c r="G12684" t="s">
        <v>32</v>
      </c>
      <c r="H12684">
        <v>7</v>
      </c>
      <c r="I12684" t="s">
        <v>42080</v>
      </c>
      <c r="J12684" t="s">
        <v>42081</v>
      </c>
      <c r="K12684" t="s">
        <v>42082</v>
      </c>
      <c r="L12684" t="s">
        <v>77909</v>
      </c>
    </row>
    <row r="12685" spans="1:12" x14ac:dyDescent="0.15">
      <c r="A12685" t="s">
        <v>12</v>
      </c>
      <c r="B12685">
        <v>3586763</v>
      </c>
      <c r="C12685">
        <v>3586783</v>
      </c>
      <c r="D12685" t="s">
        <v>42079</v>
      </c>
      <c r="E12685" t="s">
        <v>90</v>
      </c>
      <c r="F12685" t="s">
        <v>76</v>
      </c>
      <c r="G12685" t="s">
        <v>32</v>
      </c>
      <c r="H12685">
        <v>29</v>
      </c>
      <c r="I12685" t="s">
        <v>42083</v>
      </c>
      <c r="J12685" t="s">
        <v>42084</v>
      </c>
      <c r="K12685" t="s">
        <v>42085</v>
      </c>
      <c r="L12685" t="s">
        <v>77921</v>
      </c>
    </row>
    <row r="12686" spans="1:12" x14ac:dyDescent="0.15">
      <c r="A12686" t="s">
        <v>12</v>
      </c>
      <c r="B12686">
        <v>3586703</v>
      </c>
      <c r="C12686">
        <v>3586723</v>
      </c>
      <c r="D12686" t="s">
        <v>42079</v>
      </c>
      <c r="E12686" t="s">
        <v>90</v>
      </c>
      <c r="F12686" t="s">
        <v>76</v>
      </c>
      <c r="G12686" t="s">
        <v>16</v>
      </c>
      <c r="H12686">
        <v>89</v>
      </c>
      <c r="I12686" t="s">
        <v>42086</v>
      </c>
      <c r="J12686" t="s">
        <v>42087</v>
      </c>
      <c r="K12686" t="s">
        <v>42088</v>
      </c>
      <c r="L12686" t="s">
        <v>77964</v>
      </c>
    </row>
    <row r="12687" spans="1:12" x14ac:dyDescent="0.15">
      <c r="A12687" t="s">
        <v>12</v>
      </c>
      <c r="B12687">
        <v>3586680</v>
      </c>
      <c r="C12687">
        <v>3586700</v>
      </c>
      <c r="D12687" t="s">
        <v>42079</v>
      </c>
      <c r="E12687" t="s">
        <v>90</v>
      </c>
      <c r="F12687" t="s">
        <v>76</v>
      </c>
      <c r="G12687" t="s">
        <v>32</v>
      </c>
      <c r="H12687">
        <v>112</v>
      </c>
      <c r="I12687" t="s">
        <v>42089</v>
      </c>
      <c r="J12687" t="s">
        <v>42090</v>
      </c>
      <c r="K12687" t="s">
        <v>42091</v>
      </c>
      <c r="L12687" t="s">
        <v>77950</v>
      </c>
    </row>
    <row r="12688" spans="1:12" x14ac:dyDescent="0.15">
      <c r="A12688" t="s">
        <v>12</v>
      </c>
      <c r="B12688">
        <v>3588193</v>
      </c>
      <c r="C12688">
        <v>3588213</v>
      </c>
      <c r="D12688" t="s">
        <v>42092</v>
      </c>
      <c r="E12688" t="s">
        <v>90</v>
      </c>
      <c r="F12688" t="s">
        <v>76</v>
      </c>
      <c r="G12688" t="s">
        <v>36</v>
      </c>
      <c r="H12688">
        <v>29</v>
      </c>
      <c r="I12688" t="s">
        <v>42093</v>
      </c>
      <c r="J12688" t="s">
        <v>42094</v>
      </c>
      <c r="K12688" t="s">
        <v>42095</v>
      </c>
      <c r="L12688" t="s">
        <v>77921</v>
      </c>
    </row>
    <row r="12689" spans="1:12" x14ac:dyDescent="0.15">
      <c r="A12689" t="s">
        <v>12</v>
      </c>
      <c r="B12689">
        <v>3588159</v>
      </c>
      <c r="C12689">
        <v>3588179</v>
      </c>
      <c r="D12689" t="s">
        <v>42092</v>
      </c>
      <c r="E12689" t="s">
        <v>90</v>
      </c>
      <c r="F12689" t="s">
        <v>76</v>
      </c>
      <c r="G12689" t="s">
        <v>36</v>
      </c>
      <c r="H12689">
        <v>63</v>
      </c>
      <c r="I12689" t="s">
        <v>42096</v>
      </c>
      <c r="J12689" t="s">
        <v>42097</v>
      </c>
      <c r="K12689" t="s">
        <v>42098</v>
      </c>
      <c r="L12689" t="s">
        <v>77957</v>
      </c>
    </row>
    <row r="12690" spans="1:12" x14ac:dyDescent="0.15">
      <c r="A12690" t="s">
        <v>12</v>
      </c>
      <c r="B12690">
        <v>3588127</v>
      </c>
      <c r="C12690">
        <v>3588147</v>
      </c>
      <c r="D12690" t="s">
        <v>42092</v>
      </c>
      <c r="E12690" t="s">
        <v>90</v>
      </c>
      <c r="F12690" t="s">
        <v>76</v>
      </c>
      <c r="G12690" t="s">
        <v>32</v>
      </c>
      <c r="H12690">
        <v>95</v>
      </c>
      <c r="I12690" t="s">
        <v>42099</v>
      </c>
      <c r="J12690" t="s">
        <v>42100</v>
      </c>
      <c r="K12690" t="s">
        <v>42101</v>
      </c>
      <c r="L12690" t="s">
        <v>77920</v>
      </c>
    </row>
    <row r="12691" spans="1:12" x14ac:dyDescent="0.15">
      <c r="A12691" t="s">
        <v>12</v>
      </c>
      <c r="B12691">
        <v>3588107</v>
      </c>
      <c r="C12691">
        <v>3588127</v>
      </c>
      <c r="D12691" t="s">
        <v>42092</v>
      </c>
      <c r="E12691" t="s">
        <v>90</v>
      </c>
      <c r="F12691" t="s">
        <v>76</v>
      </c>
      <c r="G12691" t="s">
        <v>16</v>
      </c>
      <c r="H12691">
        <v>115</v>
      </c>
      <c r="I12691" t="s">
        <v>42102</v>
      </c>
      <c r="J12691" t="s">
        <v>42103</v>
      </c>
      <c r="K12691" t="s">
        <v>42104</v>
      </c>
      <c r="L12691" t="s">
        <v>78020</v>
      </c>
    </row>
    <row r="12692" spans="1:12" x14ac:dyDescent="0.15">
      <c r="A12692" t="s">
        <v>12</v>
      </c>
      <c r="B12692">
        <v>3591012</v>
      </c>
      <c r="C12692">
        <v>3591032</v>
      </c>
      <c r="D12692" t="s">
        <v>42105</v>
      </c>
      <c r="E12692" t="s">
        <v>90</v>
      </c>
      <c r="F12692" t="s">
        <v>76</v>
      </c>
      <c r="G12692" t="s">
        <v>32</v>
      </c>
      <c r="H12692">
        <v>22</v>
      </c>
      <c r="I12692" t="s">
        <v>42106</v>
      </c>
      <c r="J12692" t="s">
        <v>42107</v>
      </c>
      <c r="K12692" t="s">
        <v>42108</v>
      </c>
      <c r="L12692" t="s">
        <v>77948</v>
      </c>
    </row>
    <row r="12693" spans="1:12" x14ac:dyDescent="0.15">
      <c r="A12693" t="s">
        <v>12</v>
      </c>
      <c r="B12693">
        <v>3590985</v>
      </c>
      <c r="C12693">
        <v>3591005</v>
      </c>
      <c r="D12693" t="s">
        <v>42105</v>
      </c>
      <c r="E12693" t="s">
        <v>90</v>
      </c>
      <c r="F12693" t="s">
        <v>76</v>
      </c>
      <c r="G12693" t="s">
        <v>32</v>
      </c>
      <c r="H12693">
        <v>49</v>
      </c>
      <c r="I12693" t="s">
        <v>42109</v>
      </c>
      <c r="J12693" t="s">
        <v>42110</v>
      </c>
      <c r="K12693" t="s">
        <v>42111</v>
      </c>
      <c r="L12693" t="s">
        <v>77913</v>
      </c>
    </row>
    <row r="12694" spans="1:12" x14ac:dyDescent="0.15">
      <c r="A12694" t="s">
        <v>12</v>
      </c>
      <c r="B12694">
        <v>3590961</v>
      </c>
      <c r="C12694">
        <v>3590981</v>
      </c>
      <c r="D12694" t="s">
        <v>42105</v>
      </c>
      <c r="E12694" t="s">
        <v>90</v>
      </c>
      <c r="F12694" t="s">
        <v>76</v>
      </c>
      <c r="G12694" t="s">
        <v>16</v>
      </c>
      <c r="H12694">
        <v>73</v>
      </c>
      <c r="I12694" t="s">
        <v>42112</v>
      </c>
      <c r="J12694" t="s">
        <v>42113</v>
      </c>
      <c r="K12694" t="s">
        <v>42114</v>
      </c>
      <c r="L12694" t="s">
        <v>77926</v>
      </c>
    </row>
    <row r="12695" spans="1:12" x14ac:dyDescent="0.15">
      <c r="A12695" t="s">
        <v>12</v>
      </c>
      <c r="B12695">
        <v>3590921</v>
      </c>
      <c r="C12695">
        <v>3590941</v>
      </c>
      <c r="D12695" t="s">
        <v>42105</v>
      </c>
      <c r="E12695" t="s">
        <v>90</v>
      </c>
      <c r="F12695" t="s">
        <v>76</v>
      </c>
      <c r="G12695" t="s">
        <v>23</v>
      </c>
      <c r="H12695">
        <v>113</v>
      </c>
      <c r="I12695" t="s">
        <v>42115</v>
      </c>
      <c r="J12695" t="s">
        <v>42116</v>
      </c>
      <c r="K12695" t="s">
        <v>42117</v>
      </c>
      <c r="L12695" t="s">
        <v>77986</v>
      </c>
    </row>
    <row r="12696" spans="1:12" x14ac:dyDescent="0.15">
      <c r="A12696" t="s">
        <v>12</v>
      </c>
      <c r="B12696">
        <v>3593301</v>
      </c>
      <c r="C12696">
        <v>3593321</v>
      </c>
      <c r="D12696" t="s">
        <v>42118</v>
      </c>
      <c r="E12696" t="s">
        <v>42119</v>
      </c>
      <c r="F12696" t="s">
        <v>76</v>
      </c>
      <c r="G12696" t="s">
        <v>32</v>
      </c>
      <c r="H12696">
        <v>13</v>
      </c>
      <c r="I12696" t="s">
        <v>42120</v>
      </c>
      <c r="J12696" t="s">
        <v>42121</v>
      </c>
      <c r="K12696" t="s">
        <v>42122</v>
      </c>
      <c r="L12696" t="s">
        <v>77935</v>
      </c>
    </row>
    <row r="12697" spans="1:12" x14ac:dyDescent="0.15">
      <c r="A12697" t="s">
        <v>12</v>
      </c>
      <c r="B12697">
        <v>3593262</v>
      </c>
      <c r="C12697">
        <v>3593282</v>
      </c>
      <c r="D12697" t="s">
        <v>42118</v>
      </c>
      <c r="E12697" t="s">
        <v>42119</v>
      </c>
      <c r="F12697" t="s">
        <v>76</v>
      </c>
      <c r="G12697" t="s">
        <v>36</v>
      </c>
      <c r="H12697">
        <v>52</v>
      </c>
      <c r="I12697" t="s">
        <v>42123</v>
      </c>
      <c r="J12697" t="s">
        <v>42124</v>
      </c>
      <c r="K12697" t="s">
        <v>42125</v>
      </c>
      <c r="L12697" t="s">
        <v>77959</v>
      </c>
    </row>
    <row r="12698" spans="1:12" x14ac:dyDescent="0.15">
      <c r="A12698" t="s">
        <v>12</v>
      </c>
      <c r="B12698">
        <v>3593241</v>
      </c>
      <c r="C12698">
        <v>3593261</v>
      </c>
      <c r="D12698" t="s">
        <v>42118</v>
      </c>
      <c r="E12698" t="s">
        <v>42119</v>
      </c>
      <c r="F12698" t="s">
        <v>76</v>
      </c>
      <c r="G12698" t="s">
        <v>32</v>
      </c>
      <c r="H12698">
        <v>73</v>
      </c>
      <c r="I12698" t="s">
        <v>42126</v>
      </c>
      <c r="J12698" t="s">
        <v>42127</v>
      </c>
      <c r="K12698" t="s">
        <v>42128</v>
      </c>
      <c r="L12698" t="s">
        <v>77926</v>
      </c>
    </row>
    <row r="12699" spans="1:12" x14ac:dyDescent="0.15">
      <c r="A12699" t="s">
        <v>12</v>
      </c>
      <c r="B12699">
        <v>3593201</v>
      </c>
      <c r="C12699">
        <v>3593221</v>
      </c>
      <c r="D12699" t="s">
        <v>42118</v>
      </c>
      <c r="E12699" t="s">
        <v>42119</v>
      </c>
      <c r="F12699" t="s">
        <v>76</v>
      </c>
      <c r="G12699" t="s">
        <v>32</v>
      </c>
      <c r="H12699">
        <v>113</v>
      </c>
      <c r="I12699" t="s">
        <v>42129</v>
      </c>
      <c r="J12699" t="s">
        <v>42130</v>
      </c>
      <c r="K12699" t="s">
        <v>42131</v>
      </c>
      <c r="L12699" t="s">
        <v>77986</v>
      </c>
    </row>
    <row r="12700" spans="1:12" x14ac:dyDescent="0.15">
      <c r="A12700" t="s">
        <v>12</v>
      </c>
      <c r="B12700">
        <v>3593610</v>
      </c>
      <c r="C12700">
        <v>3593630</v>
      </c>
      <c r="D12700" t="s">
        <v>42132</v>
      </c>
      <c r="E12700" t="s">
        <v>90</v>
      </c>
      <c r="F12700" t="s">
        <v>15</v>
      </c>
      <c r="G12700" t="s">
        <v>32</v>
      </c>
      <c r="H12700">
        <v>1</v>
      </c>
      <c r="I12700" t="s">
        <v>42133</v>
      </c>
      <c r="J12700" t="s">
        <v>42134</v>
      </c>
      <c r="K12700" t="s">
        <v>42135</v>
      </c>
      <c r="L12700" t="s">
        <v>77917</v>
      </c>
    </row>
    <row r="12701" spans="1:12" x14ac:dyDescent="0.15">
      <c r="A12701" t="s">
        <v>12</v>
      </c>
      <c r="B12701">
        <v>3593664</v>
      </c>
      <c r="C12701">
        <v>3593684</v>
      </c>
      <c r="D12701" t="s">
        <v>42132</v>
      </c>
      <c r="E12701" t="s">
        <v>90</v>
      </c>
      <c r="F12701" t="s">
        <v>15</v>
      </c>
      <c r="G12701" t="s">
        <v>36</v>
      </c>
      <c r="H12701">
        <v>55</v>
      </c>
      <c r="I12701" t="s">
        <v>42136</v>
      </c>
      <c r="J12701" t="s">
        <v>42137</v>
      </c>
      <c r="K12701" t="s">
        <v>42138</v>
      </c>
      <c r="L12701" t="s">
        <v>77992</v>
      </c>
    </row>
    <row r="12702" spans="1:12" x14ac:dyDescent="0.15">
      <c r="A12702" t="s">
        <v>12</v>
      </c>
      <c r="B12702">
        <v>3593688</v>
      </c>
      <c r="C12702">
        <v>3593708</v>
      </c>
      <c r="D12702" t="s">
        <v>42132</v>
      </c>
      <c r="E12702" t="s">
        <v>90</v>
      </c>
      <c r="F12702" t="s">
        <v>15</v>
      </c>
      <c r="G12702" t="s">
        <v>16</v>
      </c>
      <c r="H12702">
        <v>79</v>
      </c>
      <c r="I12702" t="s">
        <v>42139</v>
      </c>
      <c r="J12702" t="s">
        <v>42140</v>
      </c>
      <c r="K12702" t="s">
        <v>42141</v>
      </c>
      <c r="L12702" t="s">
        <v>77993</v>
      </c>
    </row>
    <row r="12703" spans="1:12" x14ac:dyDescent="0.15">
      <c r="A12703" t="s">
        <v>12</v>
      </c>
      <c r="B12703">
        <v>3593711</v>
      </c>
      <c r="C12703">
        <v>3593731</v>
      </c>
      <c r="D12703" t="s">
        <v>42132</v>
      </c>
      <c r="E12703" t="s">
        <v>90</v>
      </c>
      <c r="F12703" t="s">
        <v>15</v>
      </c>
      <c r="G12703" t="s">
        <v>23</v>
      </c>
      <c r="H12703">
        <v>102</v>
      </c>
      <c r="I12703" t="s">
        <v>42142</v>
      </c>
      <c r="J12703" t="s">
        <v>42143</v>
      </c>
      <c r="K12703" t="s">
        <v>42144</v>
      </c>
      <c r="L12703" t="s">
        <v>77933</v>
      </c>
    </row>
    <row r="12704" spans="1:12" x14ac:dyDescent="0.15">
      <c r="A12704" t="s">
        <v>12</v>
      </c>
      <c r="B12704">
        <v>3596504</v>
      </c>
      <c r="C12704">
        <v>3596524</v>
      </c>
      <c r="D12704" t="s">
        <v>42145</v>
      </c>
      <c r="E12704" t="s">
        <v>90</v>
      </c>
      <c r="F12704" t="s">
        <v>15</v>
      </c>
      <c r="G12704" t="s">
        <v>16</v>
      </c>
      <c r="H12704">
        <v>73</v>
      </c>
      <c r="I12704" t="s">
        <v>42146</v>
      </c>
      <c r="J12704" t="s">
        <v>42147</v>
      </c>
      <c r="K12704" t="s">
        <v>42148</v>
      </c>
      <c r="L12704" t="s">
        <v>77926</v>
      </c>
    </row>
    <row r="12705" spans="1:12" x14ac:dyDescent="0.15">
      <c r="A12705" t="s">
        <v>12</v>
      </c>
      <c r="B12705">
        <v>3596528</v>
      </c>
      <c r="C12705">
        <v>3596548</v>
      </c>
      <c r="D12705" t="s">
        <v>42145</v>
      </c>
      <c r="E12705" t="s">
        <v>90</v>
      </c>
      <c r="F12705" t="s">
        <v>15</v>
      </c>
      <c r="G12705" t="s">
        <v>36</v>
      </c>
      <c r="H12705">
        <v>97</v>
      </c>
      <c r="I12705" t="s">
        <v>42149</v>
      </c>
      <c r="J12705" t="s">
        <v>42150</v>
      </c>
      <c r="K12705" t="s">
        <v>42151</v>
      </c>
      <c r="L12705" t="s">
        <v>78010</v>
      </c>
    </row>
    <row r="12706" spans="1:12" x14ac:dyDescent="0.15">
      <c r="A12706" t="s">
        <v>12</v>
      </c>
      <c r="B12706">
        <v>3596549</v>
      </c>
      <c r="C12706">
        <v>3596569</v>
      </c>
      <c r="D12706" t="s">
        <v>42145</v>
      </c>
      <c r="E12706" t="s">
        <v>90</v>
      </c>
      <c r="F12706" t="s">
        <v>15</v>
      </c>
      <c r="G12706" t="s">
        <v>23</v>
      </c>
      <c r="H12706">
        <v>118</v>
      </c>
      <c r="I12706" t="s">
        <v>42152</v>
      </c>
      <c r="J12706" t="s">
        <v>42153</v>
      </c>
      <c r="K12706" t="s">
        <v>42154</v>
      </c>
      <c r="L12706" t="s">
        <v>77973</v>
      </c>
    </row>
    <row r="12707" spans="1:12" x14ac:dyDescent="0.15">
      <c r="A12707" t="s">
        <v>12</v>
      </c>
      <c r="B12707">
        <v>3596588</v>
      </c>
      <c r="C12707">
        <v>3596608</v>
      </c>
      <c r="D12707" t="s">
        <v>42145</v>
      </c>
      <c r="E12707" t="s">
        <v>90</v>
      </c>
      <c r="F12707" t="s">
        <v>15</v>
      </c>
      <c r="G12707" t="s">
        <v>16</v>
      </c>
      <c r="H12707">
        <v>157</v>
      </c>
      <c r="I12707" t="s">
        <v>42155</v>
      </c>
      <c r="J12707" t="s">
        <v>42156</v>
      </c>
      <c r="K12707" t="s">
        <v>42157</v>
      </c>
      <c r="L12707" t="s">
        <v>78068</v>
      </c>
    </row>
    <row r="12708" spans="1:12" x14ac:dyDescent="0.15">
      <c r="A12708" t="s">
        <v>12</v>
      </c>
      <c r="B12708">
        <v>3598207</v>
      </c>
      <c r="C12708">
        <v>3598227</v>
      </c>
      <c r="D12708" t="s">
        <v>42158</v>
      </c>
      <c r="E12708" t="s">
        <v>90</v>
      </c>
      <c r="F12708" t="s">
        <v>15</v>
      </c>
      <c r="G12708" t="s">
        <v>23</v>
      </c>
      <c r="H12708">
        <v>8</v>
      </c>
      <c r="I12708" t="s">
        <v>42159</v>
      </c>
      <c r="J12708" t="s">
        <v>42160</v>
      </c>
      <c r="K12708" t="s">
        <v>42161</v>
      </c>
      <c r="L12708" t="s">
        <v>77955</v>
      </c>
    </row>
    <row r="12709" spans="1:12" x14ac:dyDescent="0.15">
      <c r="A12709" t="s">
        <v>12</v>
      </c>
      <c r="B12709">
        <v>3598230</v>
      </c>
      <c r="C12709">
        <v>3598250</v>
      </c>
      <c r="D12709" t="s">
        <v>42158</v>
      </c>
      <c r="E12709" t="s">
        <v>90</v>
      </c>
      <c r="F12709" t="s">
        <v>15</v>
      </c>
      <c r="G12709" t="s">
        <v>16</v>
      </c>
      <c r="H12709">
        <v>31</v>
      </c>
      <c r="I12709" t="s">
        <v>42162</v>
      </c>
      <c r="J12709" t="s">
        <v>42163</v>
      </c>
      <c r="K12709" t="s">
        <v>42164</v>
      </c>
      <c r="L12709" t="s">
        <v>77910</v>
      </c>
    </row>
    <row r="12710" spans="1:12" x14ac:dyDescent="0.15">
      <c r="A12710" t="s">
        <v>12</v>
      </c>
      <c r="B12710">
        <v>3598250</v>
      </c>
      <c r="C12710">
        <v>3598270</v>
      </c>
      <c r="D12710" t="s">
        <v>42158</v>
      </c>
      <c r="E12710" t="s">
        <v>90</v>
      </c>
      <c r="F12710" t="s">
        <v>15</v>
      </c>
      <c r="G12710" t="s">
        <v>16</v>
      </c>
      <c r="H12710">
        <v>51</v>
      </c>
      <c r="I12710" t="s">
        <v>42165</v>
      </c>
      <c r="J12710" t="s">
        <v>42166</v>
      </c>
      <c r="K12710" t="s">
        <v>42167</v>
      </c>
      <c r="L12710" t="s">
        <v>78023</v>
      </c>
    </row>
    <row r="12711" spans="1:12" x14ac:dyDescent="0.15">
      <c r="A12711" t="s">
        <v>12</v>
      </c>
      <c r="B12711">
        <v>3598272</v>
      </c>
      <c r="C12711">
        <v>3598292</v>
      </c>
      <c r="D12711" t="s">
        <v>42158</v>
      </c>
      <c r="E12711" t="s">
        <v>90</v>
      </c>
      <c r="F12711" t="s">
        <v>15</v>
      </c>
      <c r="G12711" t="s">
        <v>32</v>
      </c>
      <c r="H12711">
        <v>73</v>
      </c>
      <c r="I12711" t="s">
        <v>42168</v>
      </c>
      <c r="J12711" t="s">
        <v>42169</v>
      </c>
      <c r="K12711" t="s">
        <v>42170</v>
      </c>
      <c r="L12711" t="s">
        <v>77926</v>
      </c>
    </row>
    <row r="12712" spans="1:12" x14ac:dyDescent="0.15">
      <c r="A12712" t="s">
        <v>12</v>
      </c>
      <c r="B12712">
        <v>3599378</v>
      </c>
      <c r="C12712">
        <v>3599398</v>
      </c>
      <c r="D12712" t="s">
        <v>42171</v>
      </c>
      <c r="E12712" t="s">
        <v>90</v>
      </c>
      <c r="F12712" t="s">
        <v>15</v>
      </c>
      <c r="G12712" t="s">
        <v>23</v>
      </c>
      <c r="H12712">
        <v>14</v>
      </c>
      <c r="I12712" t="s">
        <v>42172</v>
      </c>
      <c r="J12712" t="s">
        <v>42173</v>
      </c>
      <c r="K12712" t="s">
        <v>42174</v>
      </c>
      <c r="L12712" t="s">
        <v>77924</v>
      </c>
    </row>
    <row r="12713" spans="1:12" x14ac:dyDescent="0.15">
      <c r="A12713" t="s">
        <v>12</v>
      </c>
      <c r="B12713">
        <v>3599398</v>
      </c>
      <c r="C12713">
        <v>3599418</v>
      </c>
      <c r="D12713" t="s">
        <v>42171</v>
      </c>
      <c r="E12713" t="s">
        <v>90</v>
      </c>
      <c r="F12713" t="s">
        <v>15</v>
      </c>
      <c r="G12713" t="s">
        <v>32</v>
      </c>
      <c r="H12713">
        <v>34</v>
      </c>
      <c r="I12713" t="s">
        <v>42175</v>
      </c>
      <c r="J12713" t="s">
        <v>42176</v>
      </c>
      <c r="K12713" t="s">
        <v>42177</v>
      </c>
      <c r="L12713" t="s">
        <v>77999</v>
      </c>
    </row>
    <row r="12714" spans="1:12" x14ac:dyDescent="0.15">
      <c r="A12714" t="s">
        <v>12</v>
      </c>
      <c r="B12714">
        <v>3599451</v>
      </c>
      <c r="C12714">
        <v>3599471</v>
      </c>
      <c r="D12714" t="s">
        <v>42171</v>
      </c>
      <c r="E12714" t="s">
        <v>90</v>
      </c>
      <c r="F12714" t="s">
        <v>15</v>
      </c>
      <c r="G12714" t="s">
        <v>16</v>
      </c>
      <c r="H12714">
        <v>87</v>
      </c>
      <c r="I12714" t="s">
        <v>42178</v>
      </c>
      <c r="J12714" t="s">
        <v>42179</v>
      </c>
      <c r="K12714" t="s">
        <v>42180</v>
      </c>
      <c r="L12714" t="s">
        <v>78024</v>
      </c>
    </row>
    <row r="12715" spans="1:12" x14ac:dyDescent="0.15">
      <c r="A12715" t="s">
        <v>12</v>
      </c>
      <c r="B12715">
        <v>3599483</v>
      </c>
      <c r="C12715">
        <v>3599503</v>
      </c>
      <c r="D12715" t="s">
        <v>42171</v>
      </c>
      <c r="E12715" t="s">
        <v>90</v>
      </c>
      <c r="F12715" t="s">
        <v>15</v>
      </c>
      <c r="G12715" t="s">
        <v>36</v>
      </c>
      <c r="H12715">
        <v>119</v>
      </c>
      <c r="I12715" t="s">
        <v>42181</v>
      </c>
      <c r="J12715" t="s">
        <v>42182</v>
      </c>
      <c r="K12715" t="s">
        <v>42183</v>
      </c>
      <c r="L12715" t="s">
        <v>78058</v>
      </c>
    </row>
    <row r="12716" spans="1:12" x14ac:dyDescent="0.15">
      <c r="A12716" t="s">
        <v>12</v>
      </c>
      <c r="B12716">
        <v>3600037</v>
      </c>
      <c r="C12716">
        <v>3600057</v>
      </c>
      <c r="D12716" t="s">
        <v>42184</v>
      </c>
      <c r="E12716" t="s">
        <v>90</v>
      </c>
      <c r="F12716" t="s">
        <v>15</v>
      </c>
      <c r="G12716" t="s">
        <v>36</v>
      </c>
      <c r="H12716">
        <v>8</v>
      </c>
      <c r="I12716" t="s">
        <v>42185</v>
      </c>
      <c r="J12716" t="s">
        <v>42186</v>
      </c>
      <c r="K12716" t="s">
        <v>42187</v>
      </c>
      <c r="L12716" t="s">
        <v>77955</v>
      </c>
    </row>
    <row r="12717" spans="1:12" x14ac:dyDescent="0.15">
      <c r="A12717" t="s">
        <v>12</v>
      </c>
      <c r="B12717">
        <v>3600073</v>
      </c>
      <c r="C12717">
        <v>3600093</v>
      </c>
      <c r="D12717" t="s">
        <v>42184</v>
      </c>
      <c r="E12717" t="s">
        <v>90</v>
      </c>
      <c r="F12717" t="s">
        <v>15</v>
      </c>
      <c r="G12717" t="s">
        <v>23</v>
      </c>
      <c r="H12717">
        <v>44</v>
      </c>
      <c r="I12717" t="s">
        <v>42188</v>
      </c>
      <c r="J12717" t="s">
        <v>42189</v>
      </c>
      <c r="K12717" t="s">
        <v>42190</v>
      </c>
      <c r="L12717" t="s">
        <v>78016</v>
      </c>
    </row>
    <row r="12718" spans="1:12" x14ac:dyDescent="0.15">
      <c r="A12718" t="s">
        <v>12</v>
      </c>
      <c r="B12718">
        <v>3600098</v>
      </c>
      <c r="C12718">
        <v>3600118</v>
      </c>
      <c r="D12718" t="s">
        <v>42184</v>
      </c>
      <c r="E12718" t="s">
        <v>90</v>
      </c>
      <c r="F12718" t="s">
        <v>15</v>
      </c>
      <c r="G12718" t="s">
        <v>36</v>
      </c>
      <c r="H12718">
        <v>69</v>
      </c>
      <c r="I12718" t="s">
        <v>42191</v>
      </c>
      <c r="J12718" t="s">
        <v>42192</v>
      </c>
      <c r="K12718" t="s">
        <v>42193</v>
      </c>
      <c r="L12718" t="s">
        <v>78015</v>
      </c>
    </row>
    <row r="12719" spans="1:12" x14ac:dyDescent="0.15">
      <c r="A12719" t="s">
        <v>12</v>
      </c>
      <c r="B12719">
        <v>3600133</v>
      </c>
      <c r="C12719">
        <v>3600153</v>
      </c>
      <c r="D12719" t="s">
        <v>42184</v>
      </c>
      <c r="E12719" t="s">
        <v>90</v>
      </c>
      <c r="F12719" t="s">
        <v>15</v>
      </c>
      <c r="G12719" t="s">
        <v>23</v>
      </c>
      <c r="H12719">
        <v>104</v>
      </c>
      <c r="I12719" t="s">
        <v>42194</v>
      </c>
      <c r="J12719" t="s">
        <v>42195</v>
      </c>
      <c r="K12719" t="s">
        <v>42196</v>
      </c>
      <c r="L12719" t="s">
        <v>77963</v>
      </c>
    </row>
    <row r="12720" spans="1:12" x14ac:dyDescent="0.15">
      <c r="A12720" t="s">
        <v>12</v>
      </c>
      <c r="B12720">
        <v>3600841</v>
      </c>
      <c r="C12720">
        <v>3600861</v>
      </c>
      <c r="D12720" t="s">
        <v>42197</v>
      </c>
      <c r="E12720" t="s">
        <v>42198</v>
      </c>
      <c r="F12720" t="s">
        <v>15</v>
      </c>
      <c r="G12720" t="s">
        <v>23</v>
      </c>
      <c r="H12720">
        <v>25</v>
      </c>
      <c r="I12720" t="s">
        <v>42199</v>
      </c>
      <c r="J12720" t="s">
        <v>42200</v>
      </c>
      <c r="K12720" t="s">
        <v>42201</v>
      </c>
      <c r="L12720" t="s">
        <v>78012</v>
      </c>
    </row>
    <row r="12721" spans="1:12" x14ac:dyDescent="0.15">
      <c r="A12721" t="s">
        <v>12</v>
      </c>
      <c r="B12721">
        <v>3600862</v>
      </c>
      <c r="C12721">
        <v>3600882</v>
      </c>
      <c r="D12721" t="s">
        <v>42197</v>
      </c>
      <c r="E12721" t="s">
        <v>42198</v>
      </c>
      <c r="F12721" t="s">
        <v>15</v>
      </c>
      <c r="G12721" t="s">
        <v>32</v>
      </c>
      <c r="H12721">
        <v>46</v>
      </c>
      <c r="I12721" t="s">
        <v>42202</v>
      </c>
      <c r="J12721" t="s">
        <v>42203</v>
      </c>
      <c r="K12721" t="s">
        <v>42204</v>
      </c>
      <c r="L12721" t="s">
        <v>78004</v>
      </c>
    </row>
    <row r="12722" spans="1:12" x14ac:dyDescent="0.15">
      <c r="A12722" t="s">
        <v>12</v>
      </c>
      <c r="B12722">
        <v>3600910</v>
      </c>
      <c r="C12722">
        <v>3600930</v>
      </c>
      <c r="D12722" t="s">
        <v>42197</v>
      </c>
      <c r="E12722" t="s">
        <v>42198</v>
      </c>
      <c r="F12722" t="s">
        <v>15</v>
      </c>
      <c r="G12722" t="s">
        <v>36</v>
      </c>
      <c r="H12722">
        <v>94</v>
      </c>
      <c r="I12722" t="s">
        <v>42205</v>
      </c>
      <c r="J12722" t="s">
        <v>42206</v>
      </c>
      <c r="K12722" t="s">
        <v>42207</v>
      </c>
      <c r="L12722" t="s">
        <v>77927</v>
      </c>
    </row>
    <row r="12723" spans="1:12" x14ac:dyDescent="0.15">
      <c r="A12723" t="s">
        <v>12</v>
      </c>
      <c r="B12723">
        <v>3600943</v>
      </c>
      <c r="C12723">
        <v>3600963</v>
      </c>
      <c r="D12723" t="s">
        <v>42197</v>
      </c>
      <c r="E12723" t="s">
        <v>42198</v>
      </c>
      <c r="F12723" t="s">
        <v>15</v>
      </c>
      <c r="G12723" t="s">
        <v>16</v>
      </c>
      <c r="H12723">
        <v>127</v>
      </c>
      <c r="I12723" t="s">
        <v>42208</v>
      </c>
      <c r="J12723" t="s">
        <v>42209</v>
      </c>
      <c r="K12723" t="s">
        <v>42210</v>
      </c>
      <c r="L12723" t="s">
        <v>78026</v>
      </c>
    </row>
    <row r="12724" spans="1:12" x14ac:dyDescent="0.15">
      <c r="A12724" t="s">
        <v>12</v>
      </c>
      <c r="B12724">
        <v>3604936</v>
      </c>
      <c r="C12724">
        <v>3604956</v>
      </c>
      <c r="D12724" t="s">
        <v>42211</v>
      </c>
      <c r="E12724" t="s">
        <v>90</v>
      </c>
      <c r="F12724" t="s">
        <v>76</v>
      </c>
      <c r="G12724" t="s">
        <v>32</v>
      </c>
      <c r="H12724">
        <v>0</v>
      </c>
      <c r="I12724" t="s">
        <v>42212</v>
      </c>
      <c r="J12724" t="s">
        <v>42213</v>
      </c>
      <c r="K12724" t="s">
        <v>42214</v>
      </c>
      <c r="L12724" t="s">
        <v>77980</v>
      </c>
    </row>
    <row r="12725" spans="1:12" x14ac:dyDescent="0.15">
      <c r="A12725" t="s">
        <v>12</v>
      </c>
      <c r="B12725">
        <v>3604911</v>
      </c>
      <c r="C12725">
        <v>3604931</v>
      </c>
      <c r="D12725" t="s">
        <v>42211</v>
      </c>
      <c r="E12725" t="s">
        <v>90</v>
      </c>
      <c r="F12725" t="s">
        <v>76</v>
      </c>
      <c r="G12725" t="s">
        <v>16</v>
      </c>
      <c r="H12725">
        <v>25</v>
      </c>
      <c r="I12725" t="s">
        <v>42215</v>
      </c>
      <c r="J12725" t="s">
        <v>42216</v>
      </c>
      <c r="K12725" t="s">
        <v>42217</v>
      </c>
      <c r="L12725" t="s">
        <v>78012</v>
      </c>
    </row>
    <row r="12726" spans="1:12" x14ac:dyDescent="0.15">
      <c r="A12726" t="s">
        <v>12</v>
      </c>
      <c r="B12726">
        <v>3604887</v>
      </c>
      <c r="C12726">
        <v>3604907</v>
      </c>
      <c r="D12726" t="s">
        <v>42211</v>
      </c>
      <c r="E12726" t="s">
        <v>90</v>
      </c>
      <c r="F12726" t="s">
        <v>76</v>
      </c>
      <c r="G12726" t="s">
        <v>36</v>
      </c>
      <c r="H12726">
        <v>49</v>
      </c>
      <c r="I12726" t="s">
        <v>42218</v>
      </c>
      <c r="J12726" t="s">
        <v>42219</v>
      </c>
      <c r="K12726" t="s">
        <v>42220</v>
      </c>
      <c r="L12726" t="s">
        <v>77913</v>
      </c>
    </row>
    <row r="12727" spans="1:12" x14ac:dyDescent="0.15">
      <c r="A12727" t="s">
        <v>12</v>
      </c>
      <c r="B12727">
        <v>3604865</v>
      </c>
      <c r="C12727">
        <v>3604885</v>
      </c>
      <c r="D12727" t="s">
        <v>42211</v>
      </c>
      <c r="E12727" t="s">
        <v>90</v>
      </c>
      <c r="F12727" t="s">
        <v>76</v>
      </c>
      <c r="G12727" t="s">
        <v>32</v>
      </c>
      <c r="H12727">
        <v>71</v>
      </c>
      <c r="I12727" t="s">
        <v>42221</v>
      </c>
      <c r="J12727" t="s">
        <v>42222</v>
      </c>
      <c r="K12727" t="s">
        <v>42223</v>
      </c>
      <c r="L12727" t="s">
        <v>77969</v>
      </c>
    </row>
    <row r="12728" spans="1:12" x14ac:dyDescent="0.15">
      <c r="A12728" t="s">
        <v>12</v>
      </c>
      <c r="B12728">
        <v>3606304</v>
      </c>
      <c r="C12728">
        <v>3606324</v>
      </c>
      <c r="D12728" t="s">
        <v>42224</v>
      </c>
      <c r="E12728" t="s">
        <v>90</v>
      </c>
      <c r="F12728" t="s">
        <v>76</v>
      </c>
      <c r="G12728" t="s">
        <v>16</v>
      </c>
      <c r="H12728">
        <v>15</v>
      </c>
      <c r="I12728" t="s">
        <v>42225</v>
      </c>
      <c r="J12728" t="s">
        <v>42226</v>
      </c>
      <c r="K12728" t="s">
        <v>42227</v>
      </c>
      <c r="L12728" t="s">
        <v>77970</v>
      </c>
    </row>
    <row r="12729" spans="1:12" x14ac:dyDescent="0.15">
      <c r="A12729" t="s">
        <v>12</v>
      </c>
      <c r="B12729">
        <v>3606282</v>
      </c>
      <c r="C12729">
        <v>3606302</v>
      </c>
      <c r="D12729" t="s">
        <v>42224</v>
      </c>
      <c r="E12729" t="s">
        <v>90</v>
      </c>
      <c r="F12729" t="s">
        <v>76</v>
      </c>
      <c r="G12729" t="s">
        <v>32</v>
      </c>
      <c r="H12729">
        <v>37</v>
      </c>
      <c r="I12729" t="s">
        <v>42228</v>
      </c>
      <c r="J12729" t="s">
        <v>42229</v>
      </c>
      <c r="K12729" t="s">
        <v>42230</v>
      </c>
      <c r="L12729" t="s">
        <v>77906</v>
      </c>
    </row>
    <row r="12730" spans="1:12" x14ac:dyDescent="0.15">
      <c r="A12730" t="s">
        <v>12</v>
      </c>
      <c r="B12730">
        <v>3606254</v>
      </c>
      <c r="C12730">
        <v>3606274</v>
      </c>
      <c r="D12730" t="s">
        <v>42224</v>
      </c>
      <c r="E12730" t="s">
        <v>90</v>
      </c>
      <c r="F12730" t="s">
        <v>76</v>
      </c>
      <c r="G12730" t="s">
        <v>16</v>
      </c>
      <c r="H12730">
        <v>65</v>
      </c>
      <c r="I12730" t="s">
        <v>42231</v>
      </c>
      <c r="J12730" t="s">
        <v>42232</v>
      </c>
      <c r="K12730" t="s">
        <v>42233</v>
      </c>
      <c r="L12730" t="s">
        <v>78042</v>
      </c>
    </row>
    <row r="12731" spans="1:12" x14ac:dyDescent="0.15">
      <c r="A12731" t="s">
        <v>12</v>
      </c>
      <c r="B12731">
        <v>3606227</v>
      </c>
      <c r="C12731">
        <v>3606247</v>
      </c>
      <c r="D12731" t="s">
        <v>42224</v>
      </c>
      <c r="E12731" t="s">
        <v>90</v>
      </c>
      <c r="F12731" t="s">
        <v>76</v>
      </c>
      <c r="G12731" t="s">
        <v>32</v>
      </c>
      <c r="H12731">
        <v>92</v>
      </c>
      <c r="I12731" t="s">
        <v>42234</v>
      </c>
      <c r="J12731" t="s">
        <v>42235</v>
      </c>
      <c r="K12731" t="s">
        <v>42236</v>
      </c>
      <c r="L12731" t="s">
        <v>78032</v>
      </c>
    </row>
    <row r="12732" spans="1:12" x14ac:dyDescent="0.15">
      <c r="A12732" t="s">
        <v>12</v>
      </c>
      <c r="B12732">
        <v>3608067</v>
      </c>
      <c r="C12732">
        <v>3608087</v>
      </c>
      <c r="D12732" t="s">
        <v>42237</v>
      </c>
      <c r="E12732" t="s">
        <v>90</v>
      </c>
      <c r="F12732" t="s">
        <v>76</v>
      </c>
      <c r="G12732" t="s">
        <v>16</v>
      </c>
      <c r="H12732">
        <v>8</v>
      </c>
      <c r="I12732" t="s">
        <v>42238</v>
      </c>
      <c r="J12732" t="s">
        <v>42239</v>
      </c>
      <c r="K12732" t="s">
        <v>42240</v>
      </c>
      <c r="L12732" t="s">
        <v>77955</v>
      </c>
    </row>
    <row r="12733" spans="1:12" x14ac:dyDescent="0.15">
      <c r="A12733" t="s">
        <v>12</v>
      </c>
      <c r="B12733">
        <v>3608043</v>
      </c>
      <c r="C12733">
        <v>3608063</v>
      </c>
      <c r="D12733" t="s">
        <v>42237</v>
      </c>
      <c r="E12733" t="s">
        <v>90</v>
      </c>
      <c r="F12733" t="s">
        <v>76</v>
      </c>
      <c r="G12733" t="s">
        <v>23</v>
      </c>
      <c r="H12733">
        <v>32</v>
      </c>
      <c r="I12733" t="s">
        <v>42241</v>
      </c>
      <c r="J12733" t="s">
        <v>42242</v>
      </c>
      <c r="K12733" t="s">
        <v>42243</v>
      </c>
      <c r="L12733" t="s">
        <v>77918</v>
      </c>
    </row>
    <row r="12734" spans="1:12" x14ac:dyDescent="0.15">
      <c r="A12734" t="s">
        <v>12</v>
      </c>
      <c r="B12734">
        <v>3607948</v>
      </c>
      <c r="C12734">
        <v>3607968</v>
      </c>
      <c r="D12734" t="s">
        <v>42237</v>
      </c>
      <c r="E12734" t="s">
        <v>90</v>
      </c>
      <c r="F12734" t="s">
        <v>76</v>
      </c>
      <c r="G12734" t="s">
        <v>16</v>
      </c>
      <c r="H12734">
        <v>127</v>
      </c>
      <c r="I12734" t="s">
        <v>42244</v>
      </c>
      <c r="J12734" t="s">
        <v>42245</v>
      </c>
      <c r="K12734" t="s">
        <v>42246</v>
      </c>
      <c r="L12734" t="s">
        <v>78026</v>
      </c>
    </row>
    <row r="12735" spans="1:12" x14ac:dyDescent="0.15">
      <c r="A12735" t="s">
        <v>12</v>
      </c>
      <c r="B12735">
        <v>3607852</v>
      </c>
      <c r="C12735">
        <v>3607872</v>
      </c>
      <c r="D12735" t="s">
        <v>42237</v>
      </c>
      <c r="E12735" t="s">
        <v>90</v>
      </c>
      <c r="F12735" t="s">
        <v>76</v>
      </c>
      <c r="G12735" t="s">
        <v>36</v>
      </c>
      <c r="H12735">
        <v>223</v>
      </c>
      <c r="I12735" t="s">
        <v>42247</v>
      </c>
      <c r="J12735" t="s">
        <v>42248</v>
      </c>
      <c r="K12735" t="s">
        <v>42249</v>
      </c>
      <c r="L12735" t="s">
        <v>78147</v>
      </c>
    </row>
    <row r="12736" spans="1:12" x14ac:dyDescent="0.15">
      <c r="A12736" t="s">
        <v>12</v>
      </c>
      <c r="B12736">
        <v>3609086</v>
      </c>
      <c r="C12736">
        <v>3609106</v>
      </c>
      <c r="D12736" t="s">
        <v>42250</v>
      </c>
      <c r="E12736" t="s">
        <v>90</v>
      </c>
      <c r="F12736" t="s">
        <v>76</v>
      </c>
      <c r="G12736" t="s">
        <v>32</v>
      </c>
      <c r="H12736">
        <v>7</v>
      </c>
      <c r="I12736" t="s">
        <v>42251</v>
      </c>
      <c r="J12736" t="s">
        <v>42252</v>
      </c>
      <c r="K12736" t="s">
        <v>42253</v>
      </c>
      <c r="L12736" t="s">
        <v>77909</v>
      </c>
    </row>
    <row r="12737" spans="1:12" x14ac:dyDescent="0.15">
      <c r="A12737" t="s">
        <v>12</v>
      </c>
      <c r="B12737">
        <v>3609058</v>
      </c>
      <c r="C12737">
        <v>3609078</v>
      </c>
      <c r="D12737" t="s">
        <v>42250</v>
      </c>
      <c r="E12737" t="s">
        <v>90</v>
      </c>
      <c r="F12737" t="s">
        <v>76</v>
      </c>
      <c r="G12737" t="s">
        <v>16</v>
      </c>
      <c r="H12737">
        <v>35</v>
      </c>
      <c r="I12737" t="s">
        <v>42254</v>
      </c>
      <c r="J12737" t="s">
        <v>42255</v>
      </c>
      <c r="K12737" t="s">
        <v>42256</v>
      </c>
      <c r="L12737" t="s">
        <v>77936</v>
      </c>
    </row>
    <row r="12738" spans="1:12" x14ac:dyDescent="0.15">
      <c r="A12738" t="s">
        <v>12</v>
      </c>
      <c r="B12738">
        <v>3609038</v>
      </c>
      <c r="C12738">
        <v>3609058</v>
      </c>
      <c r="D12738" t="s">
        <v>42250</v>
      </c>
      <c r="E12738" t="s">
        <v>90</v>
      </c>
      <c r="F12738" t="s">
        <v>76</v>
      </c>
      <c r="G12738" t="s">
        <v>32</v>
      </c>
      <c r="H12738">
        <v>55</v>
      </c>
      <c r="I12738" t="s">
        <v>42257</v>
      </c>
      <c r="J12738" t="s">
        <v>42258</v>
      </c>
      <c r="K12738" t="s">
        <v>42259</v>
      </c>
      <c r="L12738" t="s">
        <v>77992</v>
      </c>
    </row>
    <row r="12739" spans="1:12" x14ac:dyDescent="0.15">
      <c r="A12739" t="s">
        <v>12</v>
      </c>
      <c r="B12739">
        <v>3608975</v>
      </c>
      <c r="C12739">
        <v>3608995</v>
      </c>
      <c r="D12739" t="s">
        <v>42250</v>
      </c>
      <c r="E12739" t="s">
        <v>90</v>
      </c>
      <c r="F12739" t="s">
        <v>76</v>
      </c>
      <c r="G12739" t="s">
        <v>16</v>
      </c>
      <c r="H12739">
        <v>118</v>
      </c>
      <c r="I12739" t="s">
        <v>42260</v>
      </c>
      <c r="J12739" t="s">
        <v>42261</v>
      </c>
      <c r="K12739" t="s">
        <v>42262</v>
      </c>
      <c r="L12739" t="s">
        <v>77973</v>
      </c>
    </row>
    <row r="12740" spans="1:12" x14ac:dyDescent="0.15">
      <c r="A12740" t="s">
        <v>12</v>
      </c>
      <c r="B12740">
        <v>3610122</v>
      </c>
      <c r="C12740">
        <v>3610142</v>
      </c>
      <c r="D12740" t="s">
        <v>42263</v>
      </c>
      <c r="E12740" t="s">
        <v>90</v>
      </c>
      <c r="F12740" t="s">
        <v>76</v>
      </c>
      <c r="G12740" t="s">
        <v>36</v>
      </c>
      <c r="H12740">
        <v>46</v>
      </c>
      <c r="I12740" t="s">
        <v>42264</v>
      </c>
      <c r="J12740" t="s">
        <v>42265</v>
      </c>
      <c r="K12740" t="s">
        <v>42266</v>
      </c>
      <c r="L12740" t="s">
        <v>78004</v>
      </c>
    </row>
    <row r="12741" spans="1:12" x14ac:dyDescent="0.15">
      <c r="A12741" t="s">
        <v>12</v>
      </c>
      <c r="B12741">
        <v>3610080</v>
      </c>
      <c r="C12741">
        <v>3610100</v>
      </c>
      <c r="D12741" t="s">
        <v>42263</v>
      </c>
      <c r="E12741" t="s">
        <v>90</v>
      </c>
      <c r="F12741" t="s">
        <v>76</v>
      </c>
      <c r="G12741" t="s">
        <v>16</v>
      </c>
      <c r="H12741">
        <v>88</v>
      </c>
      <c r="I12741" t="s">
        <v>42267</v>
      </c>
      <c r="J12741" t="s">
        <v>42268</v>
      </c>
      <c r="K12741" t="s">
        <v>42269</v>
      </c>
      <c r="L12741" t="s">
        <v>77923</v>
      </c>
    </row>
    <row r="12742" spans="1:12" x14ac:dyDescent="0.15">
      <c r="A12742" t="s">
        <v>12</v>
      </c>
      <c r="B12742">
        <v>3610018</v>
      </c>
      <c r="C12742">
        <v>3610038</v>
      </c>
      <c r="D12742" t="s">
        <v>42263</v>
      </c>
      <c r="E12742" t="s">
        <v>90</v>
      </c>
      <c r="F12742" t="s">
        <v>76</v>
      </c>
      <c r="G12742" t="s">
        <v>16</v>
      </c>
      <c r="H12742">
        <v>150</v>
      </c>
      <c r="I12742" t="s">
        <v>42270</v>
      </c>
      <c r="J12742" t="s">
        <v>42271</v>
      </c>
      <c r="K12742" t="s">
        <v>42272</v>
      </c>
      <c r="L12742" t="s">
        <v>78086</v>
      </c>
    </row>
    <row r="12743" spans="1:12" x14ac:dyDescent="0.15">
      <c r="A12743" t="s">
        <v>12</v>
      </c>
      <c r="B12743">
        <v>3609957</v>
      </c>
      <c r="C12743">
        <v>3609977</v>
      </c>
      <c r="D12743" t="s">
        <v>42263</v>
      </c>
      <c r="E12743" t="s">
        <v>90</v>
      </c>
      <c r="F12743" t="s">
        <v>76</v>
      </c>
      <c r="G12743" t="s">
        <v>16</v>
      </c>
      <c r="H12743">
        <v>211</v>
      </c>
      <c r="I12743" t="s">
        <v>42273</v>
      </c>
      <c r="J12743" t="s">
        <v>42274</v>
      </c>
      <c r="K12743" t="s">
        <v>42275</v>
      </c>
      <c r="L12743" t="s">
        <v>78144</v>
      </c>
    </row>
    <row r="12744" spans="1:12" x14ac:dyDescent="0.15">
      <c r="A12744" t="s">
        <v>12</v>
      </c>
      <c r="B12744">
        <v>3611977</v>
      </c>
      <c r="C12744">
        <v>3611997</v>
      </c>
      <c r="D12744" t="s">
        <v>42276</v>
      </c>
      <c r="E12744" t="s">
        <v>90</v>
      </c>
      <c r="F12744" t="s">
        <v>76</v>
      </c>
      <c r="G12744" t="s">
        <v>32</v>
      </c>
      <c r="H12744">
        <v>1</v>
      </c>
      <c r="I12744" t="s">
        <v>42277</v>
      </c>
      <c r="J12744" t="s">
        <v>42278</v>
      </c>
      <c r="K12744" t="s">
        <v>42279</v>
      </c>
      <c r="L12744" t="s">
        <v>77917</v>
      </c>
    </row>
    <row r="12745" spans="1:12" x14ac:dyDescent="0.15">
      <c r="A12745" t="s">
        <v>12</v>
      </c>
      <c r="B12745">
        <v>3611931</v>
      </c>
      <c r="C12745">
        <v>3611951</v>
      </c>
      <c r="D12745" t="s">
        <v>42276</v>
      </c>
      <c r="E12745" t="s">
        <v>90</v>
      </c>
      <c r="F12745" t="s">
        <v>76</v>
      </c>
      <c r="G12745" t="s">
        <v>23</v>
      </c>
      <c r="H12745">
        <v>47</v>
      </c>
      <c r="I12745" t="s">
        <v>42280</v>
      </c>
      <c r="J12745" t="s">
        <v>42281</v>
      </c>
      <c r="K12745" t="s">
        <v>42282</v>
      </c>
      <c r="L12745" t="s">
        <v>77932</v>
      </c>
    </row>
    <row r="12746" spans="1:12" x14ac:dyDescent="0.15">
      <c r="A12746" t="s">
        <v>12</v>
      </c>
      <c r="B12746">
        <v>3611910</v>
      </c>
      <c r="C12746">
        <v>3611930</v>
      </c>
      <c r="D12746" t="s">
        <v>42276</v>
      </c>
      <c r="E12746" t="s">
        <v>90</v>
      </c>
      <c r="F12746" t="s">
        <v>76</v>
      </c>
      <c r="G12746" t="s">
        <v>32</v>
      </c>
      <c r="H12746">
        <v>68</v>
      </c>
      <c r="I12746" t="s">
        <v>42283</v>
      </c>
      <c r="J12746" t="s">
        <v>42284</v>
      </c>
      <c r="K12746" t="s">
        <v>42285</v>
      </c>
      <c r="L12746" t="s">
        <v>77962</v>
      </c>
    </row>
    <row r="12747" spans="1:12" x14ac:dyDescent="0.15">
      <c r="A12747" t="s">
        <v>12</v>
      </c>
      <c r="B12747">
        <v>3611885</v>
      </c>
      <c r="C12747">
        <v>3611905</v>
      </c>
      <c r="D12747" t="s">
        <v>42276</v>
      </c>
      <c r="E12747" t="s">
        <v>90</v>
      </c>
      <c r="F12747" t="s">
        <v>76</v>
      </c>
      <c r="G12747" t="s">
        <v>16</v>
      </c>
      <c r="H12747">
        <v>93</v>
      </c>
      <c r="I12747" t="s">
        <v>42286</v>
      </c>
      <c r="J12747" t="s">
        <v>42287</v>
      </c>
      <c r="K12747" t="s">
        <v>42288</v>
      </c>
      <c r="L12747" t="s">
        <v>78044</v>
      </c>
    </row>
    <row r="12748" spans="1:12" x14ac:dyDescent="0.15">
      <c r="A12748" t="s">
        <v>12</v>
      </c>
      <c r="B12748">
        <v>3614498</v>
      </c>
      <c r="C12748">
        <v>3614518</v>
      </c>
      <c r="D12748" t="s">
        <v>42289</v>
      </c>
      <c r="E12748" t="s">
        <v>90</v>
      </c>
      <c r="F12748" t="s">
        <v>76</v>
      </c>
      <c r="G12748" t="s">
        <v>36</v>
      </c>
      <c r="H12748">
        <v>24</v>
      </c>
      <c r="I12748" t="s">
        <v>42290</v>
      </c>
      <c r="J12748" t="s">
        <v>42291</v>
      </c>
      <c r="K12748" t="s">
        <v>42292</v>
      </c>
      <c r="L12748" t="s">
        <v>77966</v>
      </c>
    </row>
    <row r="12749" spans="1:12" x14ac:dyDescent="0.15">
      <c r="A12749" t="s">
        <v>12</v>
      </c>
      <c r="B12749">
        <v>3614477</v>
      </c>
      <c r="C12749">
        <v>3614497</v>
      </c>
      <c r="D12749" t="s">
        <v>42289</v>
      </c>
      <c r="E12749" t="s">
        <v>90</v>
      </c>
      <c r="F12749" t="s">
        <v>76</v>
      </c>
      <c r="G12749" t="s">
        <v>16</v>
      </c>
      <c r="H12749">
        <v>45</v>
      </c>
      <c r="I12749" t="s">
        <v>42293</v>
      </c>
      <c r="J12749" t="s">
        <v>42294</v>
      </c>
      <c r="K12749" t="s">
        <v>42295</v>
      </c>
      <c r="L12749" t="s">
        <v>77967</v>
      </c>
    </row>
    <row r="12750" spans="1:12" x14ac:dyDescent="0.15">
      <c r="A12750" t="s">
        <v>12</v>
      </c>
      <c r="B12750">
        <v>3614436</v>
      </c>
      <c r="C12750">
        <v>3614456</v>
      </c>
      <c r="D12750" t="s">
        <v>42289</v>
      </c>
      <c r="E12750" t="s">
        <v>90</v>
      </c>
      <c r="F12750" t="s">
        <v>76</v>
      </c>
      <c r="G12750" t="s">
        <v>16</v>
      </c>
      <c r="H12750">
        <v>86</v>
      </c>
      <c r="I12750" t="s">
        <v>42296</v>
      </c>
      <c r="J12750" t="s">
        <v>42297</v>
      </c>
      <c r="K12750" t="s">
        <v>42298</v>
      </c>
      <c r="L12750" t="s">
        <v>77929</v>
      </c>
    </row>
    <row r="12751" spans="1:12" x14ac:dyDescent="0.15">
      <c r="A12751" t="s">
        <v>12</v>
      </c>
      <c r="B12751">
        <v>3614410</v>
      </c>
      <c r="C12751">
        <v>3614430</v>
      </c>
      <c r="D12751" t="s">
        <v>42289</v>
      </c>
      <c r="E12751" t="s">
        <v>90</v>
      </c>
      <c r="F12751" t="s">
        <v>76</v>
      </c>
      <c r="G12751" t="s">
        <v>23</v>
      </c>
      <c r="H12751">
        <v>112</v>
      </c>
      <c r="I12751" t="s">
        <v>42299</v>
      </c>
      <c r="J12751" t="s">
        <v>42300</v>
      </c>
      <c r="K12751" t="s">
        <v>42301</v>
      </c>
      <c r="L12751" t="s">
        <v>77950</v>
      </c>
    </row>
    <row r="12752" spans="1:12" x14ac:dyDescent="0.15">
      <c r="A12752" t="s">
        <v>12</v>
      </c>
      <c r="B12752">
        <v>3616103</v>
      </c>
      <c r="C12752">
        <v>3616123</v>
      </c>
      <c r="D12752" t="s">
        <v>42302</v>
      </c>
      <c r="E12752" t="s">
        <v>90</v>
      </c>
      <c r="F12752" t="s">
        <v>76</v>
      </c>
      <c r="G12752" t="s">
        <v>32</v>
      </c>
      <c r="H12752">
        <v>1</v>
      </c>
      <c r="I12752" t="s">
        <v>42303</v>
      </c>
      <c r="J12752" t="s">
        <v>42304</v>
      </c>
      <c r="K12752" t="s">
        <v>42305</v>
      </c>
      <c r="L12752" t="s">
        <v>77917</v>
      </c>
    </row>
    <row r="12753" spans="1:12" x14ac:dyDescent="0.15">
      <c r="A12753" t="s">
        <v>12</v>
      </c>
      <c r="B12753">
        <v>3616073</v>
      </c>
      <c r="C12753">
        <v>3616093</v>
      </c>
      <c r="D12753" t="s">
        <v>42302</v>
      </c>
      <c r="E12753" t="s">
        <v>90</v>
      </c>
      <c r="F12753" t="s">
        <v>76</v>
      </c>
      <c r="G12753" t="s">
        <v>36</v>
      </c>
      <c r="H12753">
        <v>31</v>
      </c>
      <c r="I12753" t="s">
        <v>42306</v>
      </c>
      <c r="J12753" t="s">
        <v>42307</v>
      </c>
      <c r="K12753" t="s">
        <v>42308</v>
      </c>
      <c r="L12753" t="s">
        <v>77910</v>
      </c>
    </row>
    <row r="12754" spans="1:12" x14ac:dyDescent="0.15">
      <c r="A12754" t="s">
        <v>12</v>
      </c>
      <c r="B12754">
        <v>3616046</v>
      </c>
      <c r="C12754">
        <v>3616066</v>
      </c>
      <c r="D12754" t="s">
        <v>42302</v>
      </c>
      <c r="E12754" t="s">
        <v>90</v>
      </c>
      <c r="F12754" t="s">
        <v>76</v>
      </c>
      <c r="G12754" t="s">
        <v>36</v>
      </c>
      <c r="H12754">
        <v>58</v>
      </c>
      <c r="I12754" t="s">
        <v>42309</v>
      </c>
      <c r="J12754" t="s">
        <v>42310</v>
      </c>
      <c r="K12754" t="s">
        <v>42311</v>
      </c>
      <c r="L12754" t="s">
        <v>77911</v>
      </c>
    </row>
    <row r="12755" spans="1:12" x14ac:dyDescent="0.15">
      <c r="A12755" t="s">
        <v>12</v>
      </c>
      <c r="B12755">
        <v>3616019</v>
      </c>
      <c r="C12755">
        <v>3616039</v>
      </c>
      <c r="D12755" t="s">
        <v>42302</v>
      </c>
      <c r="E12755" t="s">
        <v>90</v>
      </c>
      <c r="F12755" t="s">
        <v>76</v>
      </c>
      <c r="G12755" t="s">
        <v>36</v>
      </c>
      <c r="H12755">
        <v>85</v>
      </c>
      <c r="I12755" t="s">
        <v>42312</v>
      </c>
      <c r="J12755" t="s">
        <v>42313</v>
      </c>
      <c r="K12755" t="s">
        <v>42314</v>
      </c>
      <c r="L12755" t="s">
        <v>77972</v>
      </c>
    </row>
    <row r="12756" spans="1:12" x14ac:dyDescent="0.15">
      <c r="A12756" t="s">
        <v>12</v>
      </c>
      <c r="B12756">
        <v>3616235</v>
      </c>
      <c r="C12756">
        <v>3616255</v>
      </c>
      <c r="D12756" t="s">
        <v>42315</v>
      </c>
      <c r="E12756" t="s">
        <v>90</v>
      </c>
      <c r="F12756" t="s">
        <v>15</v>
      </c>
      <c r="G12756" t="s">
        <v>16</v>
      </c>
      <c r="H12756">
        <v>1</v>
      </c>
      <c r="I12756" t="s">
        <v>42316</v>
      </c>
      <c r="J12756" t="s">
        <v>42317</v>
      </c>
      <c r="K12756" t="s">
        <v>42318</v>
      </c>
      <c r="L12756" t="s">
        <v>77917</v>
      </c>
    </row>
    <row r="12757" spans="1:12" x14ac:dyDescent="0.15">
      <c r="A12757" t="s">
        <v>12</v>
      </c>
      <c r="B12757">
        <v>3616255</v>
      </c>
      <c r="C12757">
        <v>3616275</v>
      </c>
      <c r="D12757" t="s">
        <v>42315</v>
      </c>
      <c r="E12757" t="s">
        <v>90</v>
      </c>
      <c r="F12757" t="s">
        <v>15</v>
      </c>
      <c r="G12757" t="s">
        <v>23</v>
      </c>
      <c r="H12757">
        <v>21</v>
      </c>
      <c r="I12757" t="s">
        <v>42319</v>
      </c>
      <c r="J12757" t="s">
        <v>42320</v>
      </c>
      <c r="K12757" t="s">
        <v>42321</v>
      </c>
      <c r="L12757" t="s">
        <v>78022</v>
      </c>
    </row>
    <row r="12758" spans="1:12" x14ac:dyDescent="0.15">
      <c r="A12758" t="s">
        <v>12</v>
      </c>
      <c r="B12758">
        <v>3616275</v>
      </c>
      <c r="C12758">
        <v>3616295</v>
      </c>
      <c r="D12758" t="s">
        <v>42315</v>
      </c>
      <c r="E12758" t="s">
        <v>90</v>
      </c>
      <c r="F12758" t="s">
        <v>15</v>
      </c>
      <c r="G12758" t="s">
        <v>23</v>
      </c>
      <c r="H12758">
        <v>41</v>
      </c>
      <c r="I12758" t="s">
        <v>42322</v>
      </c>
      <c r="J12758" t="s">
        <v>42323</v>
      </c>
      <c r="K12758" t="s">
        <v>42324</v>
      </c>
      <c r="L12758" t="s">
        <v>78014</v>
      </c>
    </row>
    <row r="12759" spans="1:12" x14ac:dyDescent="0.15">
      <c r="A12759" t="s">
        <v>12</v>
      </c>
      <c r="B12759">
        <v>3616305</v>
      </c>
      <c r="C12759">
        <v>3616325</v>
      </c>
      <c r="D12759" t="s">
        <v>42315</v>
      </c>
      <c r="E12759" t="s">
        <v>90</v>
      </c>
      <c r="F12759" t="s">
        <v>15</v>
      </c>
      <c r="G12759" t="s">
        <v>23</v>
      </c>
      <c r="H12759">
        <v>71</v>
      </c>
      <c r="I12759" t="s">
        <v>42325</v>
      </c>
      <c r="J12759" t="s">
        <v>42326</v>
      </c>
      <c r="K12759" t="s">
        <v>42327</v>
      </c>
      <c r="L12759" t="s">
        <v>77969</v>
      </c>
    </row>
    <row r="12760" spans="1:12" x14ac:dyDescent="0.15">
      <c r="A12760" t="s">
        <v>12</v>
      </c>
      <c r="B12760">
        <v>3618523</v>
      </c>
      <c r="C12760">
        <v>3618543</v>
      </c>
      <c r="D12760" t="s">
        <v>42328</v>
      </c>
      <c r="E12760" t="s">
        <v>42329</v>
      </c>
      <c r="F12760" t="s">
        <v>76</v>
      </c>
      <c r="G12760" t="s">
        <v>32</v>
      </c>
      <c r="H12760">
        <v>1</v>
      </c>
      <c r="I12760" t="s">
        <v>42330</v>
      </c>
      <c r="J12760" t="s">
        <v>42331</v>
      </c>
      <c r="K12760" t="s">
        <v>42332</v>
      </c>
      <c r="L12760" t="s">
        <v>77917</v>
      </c>
    </row>
    <row r="12761" spans="1:12" x14ac:dyDescent="0.15">
      <c r="A12761" t="s">
        <v>12</v>
      </c>
      <c r="B12761">
        <v>3618498</v>
      </c>
      <c r="C12761">
        <v>3618518</v>
      </c>
      <c r="D12761" t="s">
        <v>42328</v>
      </c>
      <c r="E12761" t="s">
        <v>42329</v>
      </c>
      <c r="F12761" t="s">
        <v>76</v>
      </c>
      <c r="G12761" t="s">
        <v>23</v>
      </c>
      <c r="H12761">
        <v>26</v>
      </c>
      <c r="I12761" t="s">
        <v>42333</v>
      </c>
      <c r="J12761" t="s">
        <v>42334</v>
      </c>
      <c r="K12761" t="s">
        <v>42335</v>
      </c>
      <c r="L12761" t="s">
        <v>78002</v>
      </c>
    </row>
    <row r="12762" spans="1:12" x14ac:dyDescent="0.15">
      <c r="A12762" t="s">
        <v>12</v>
      </c>
      <c r="B12762">
        <v>3618434</v>
      </c>
      <c r="C12762">
        <v>3618454</v>
      </c>
      <c r="D12762" t="s">
        <v>42328</v>
      </c>
      <c r="E12762" t="s">
        <v>42329</v>
      </c>
      <c r="F12762" t="s">
        <v>76</v>
      </c>
      <c r="G12762" t="s">
        <v>16</v>
      </c>
      <c r="H12762">
        <v>90</v>
      </c>
      <c r="I12762" t="s">
        <v>42336</v>
      </c>
      <c r="J12762" t="s">
        <v>42337</v>
      </c>
      <c r="K12762" t="s">
        <v>42338</v>
      </c>
      <c r="L12762" t="s">
        <v>78017</v>
      </c>
    </row>
    <row r="12763" spans="1:12" x14ac:dyDescent="0.15">
      <c r="A12763" t="s">
        <v>12</v>
      </c>
      <c r="B12763">
        <v>3618370</v>
      </c>
      <c r="C12763">
        <v>3618390</v>
      </c>
      <c r="D12763" t="s">
        <v>42328</v>
      </c>
      <c r="E12763" t="s">
        <v>42329</v>
      </c>
      <c r="F12763" t="s">
        <v>76</v>
      </c>
      <c r="G12763" t="s">
        <v>16</v>
      </c>
      <c r="H12763">
        <v>154</v>
      </c>
      <c r="I12763" t="s">
        <v>42339</v>
      </c>
      <c r="J12763" t="s">
        <v>42340</v>
      </c>
      <c r="K12763" t="s">
        <v>42341</v>
      </c>
      <c r="L12763" t="s">
        <v>78107</v>
      </c>
    </row>
    <row r="12764" spans="1:12" x14ac:dyDescent="0.15">
      <c r="A12764" t="s">
        <v>12</v>
      </c>
      <c r="B12764">
        <v>3618659</v>
      </c>
      <c r="C12764">
        <v>3618679</v>
      </c>
      <c r="D12764" t="s">
        <v>42342</v>
      </c>
      <c r="E12764" t="s">
        <v>42343</v>
      </c>
      <c r="F12764" t="s">
        <v>15</v>
      </c>
      <c r="G12764" t="s">
        <v>32</v>
      </c>
      <c r="H12764">
        <v>1</v>
      </c>
      <c r="I12764" t="s">
        <v>42344</v>
      </c>
      <c r="J12764" t="s">
        <v>42345</v>
      </c>
      <c r="K12764" t="s">
        <v>42346</v>
      </c>
      <c r="L12764" t="s">
        <v>77917</v>
      </c>
    </row>
    <row r="12765" spans="1:12" x14ac:dyDescent="0.15">
      <c r="A12765" t="s">
        <v>12</v>
      </c>
      <c r="B12765">
        <v>3618687</v>
      </c>
      <c r="C12765">
        <v>3618707</v>
      </c>
      <c r="D12765" t="s">
        <v>42342</v>
      </c>
      <c r="E12765" t="s">
        <v>42343</v>
      </c>
      <c r="F12765" t="s">
        <v>15</v>
      </c>
      <c r="G12765" t="s">
        <v>16</v>
      </c>
      <c r="H12765">
        <v>29</v>
      </c>
      <c r="I12765" t="s">
        <v>42347</v>
      </c>
      <c r="J12765" t="s">
        <v>42348</v>
      </c>
      <c r="K12765" t="s">
        <v>42349</v>
      </c>
      <c r="L12765" t="s">
        <v>77921</v>
      </c>
    </row>
    <row r="12766" spans="1:12" x14ac:dyDescent="0.15">
      <c r="A12766" t="s">
        <v>12</v>
      </c>
      <c r="B12766">
        <v>3618708</v>
      </c>
      <c r="C12766">
        <v>3618728</v>
      </c>
      <c r="D12766" t="s">
        <v>42342</v>
      </c>
      <c r="E12766" t="s">
        <v>42343</v>
      </c>
      <c r="F12766" t="s">
        <v>15</v>
      </c>
      <c r="G12766" t="s">
        <v>36</v>
      </c>
      <c r="H12766">
        <v>50</v>
      </c>
      <c r="I12766" t="s">
        <v>42350</v>
      </c>
      <c r="J12766" t="s">
        <v>42351</v>
      </c>
      <c r="K12766" t="s">
        <v>42352</v>
      </c>
      <c r="L12766" t="s">
        <v>77925</v>
      </c>
    </row>
    <row r="12767" spans="1:12" x14ac:dyDescent="0.15">
      <c r="A12767" t="s">
        <v>12</v>
      </c>
      <c r="B12767">
        <v>3618734</v>
      </c>
      <c r="C12767">
        <v>3618754</v>
      </c>
      <c r="D12767" t="s">
        <v>42342</v>
      </c>
      <c r="E12767" t="s">
        <v>42343</v>
      </c>
      <c r="F12767" t="s">
        <v>15</v>
      </c>
      <c r="G12767" t="s">
        <v>36</v>
      </c>
      <c r="H12767">
        <v>76</v>
      </c>
      <c r="I12767" t="s">
        <v>42353</v>
      </c>
      <c r="J12767" t="s">
        <v>42354</v>
      </c>
      <c r="K12767" t="s">
        <v>42355</v>
      </c>
      <c r="L12767" t="s">
        <v>77985</v>
      </c>
    </row>
    <row r="12768" spans="1:12" x14ac:dyDescent="0.15">
      <c r="A12768" t="s">
        <v>12</v>
      </c>
      <c r="B12768">
        <v>3619374</v>
      </c>
      <c r="C12768">
        <v>3619394</v>
      </c>
      <c r="D12768" t="s">
        <v>42356</v>
      </c>
      <c r="E12768" t="s">
        <v>42357</v>
      </c>
      <c r="F12768" t="s">
        <v>15</v>
      </c>
      <c r="G12768" t="s">
        <v>32</v>
      </c>
      <c r="H12768">
        <v>14</v>
      </c>
      <c r="I12768" t="s">
        <v>42358</v>
      </c>
      <c r="J12768" t="s">
        <v>42359</v>
      </c>
      <c r="K12768" t="s">
        <v>42360</v>
      </c>
      <c r="L12768" t="s">
        <v>77924</v>
      </c>
    </row>
    <row r="12769" spans="1:12" x14ac:dyDescent="0.15">
      <c r="A12769" t="s">
        <v>12</v>
      </c>
      <c r="B12769">
        <v>3619406</v>
      </c>
      <c r="C12769">
        <v>3619426</v>
      </c>
      <c r="D12769" t="s">
        <v>42356</v>
      </c>
      <c r="E12769" t="s">
        <v>42357</v>
      </c>
      <c r="F12769" t="s">
        <v>15</v>
      </c>
      <c r="G12769" t="s">
        <v>16</v>
      </c>
      <c r="H12769">
        <v>46</v>
      </c>
      <c r="I12769" t="s">
        <v>42361</v>
      </c>
      <c r="J12769" t="s">
        <v>42362</v>
      </c>
      <c r="K12769" t="s">
        <v>42363</v>
      </c>
      <c r="L12769" t="s">
        <v>78004</v>
      </c>
    </row>
    <row r="12770" spans="1:12" x14ac:dyDescent="0.15">
      <c r="A12770" t="s">
        <v>12</v>
      </c>
      <c r="B12770">
        <v>3619430</v>
      </c>
      <c r="C12770">
        <v>3619450</v>
      </c>
      <c r="D12770" t="s">
        <v>42356</v>
      </c>
      <c r="E12770" t="s">
        <v>42357</v>
      </c>
      <c r="F12770" t="s">
        <v>15</v>
      </c>
      <c r="G12770" t="s">
        <v>36</v>
      </c>
      <c r="H12770">
        <v>70</v>
      </c>
      <c r="I12770" t="s">
        <v>42364</v>
      </c>
      <c r="J12770" t="s">
        <v>42365</v>
      </c>
      <c r="K12770" t="s">
        <v>42366</v>
      </c>
      <c r="L12770" t="s">
        <v>77919</v>
      </c>
    </row>
    <row r="12771" spans="1:12" x14ac:dyDescent="0.15">
      <c r="A12771" t="s">
        <v>12</v>
      </c>
      <c r="B12771">
        <v>3619460</v>
      </c>
      <c r="C12771">
        <v>3619480</v>
      </c>
      <c r="D12771" t="s">
        <v>42356</v>
      </c>
      <c r="E12771" t="s">
        <v>42357</v>
      </c>
      <c r="F12771" t="s">
        <v>15</v>
      </c>
      <c r="G12771" t="s">
        <v>16</v>
      </c>
      <c r="H12771">
        <v>100</v>
      </c>
      <c r="I12771" t="s">
        <v>42367</v>
      </c>
      <c r="J12771" t="s">
        <v>42368</v>
      </c>
      <c r="K12771" t="s">
        <v>42369</v>
      </c>
      <c r="L12771" t="s">
        <v>77953</v>
      </c>
    </row>
    <row r="12772" spans="1:12" x14ac:dyDescent="0.15">
      <c r="A12772" t="s">
        <v>12</v>
      </c>
      <c r="B12772">
        <v>3620794</v>
      </c>
      <c r="C12772">
        <v>3620814</v>
      </c>
      <c r="D12772" t="s">
        <v>42370</v>
      </c>
      <c r="E12772" t="s">
        <v>90</v>
      </c>
      <c r="F12772" t="s">
        <v>76</v>
      </c>
      <c r="G12772" t="s">
        <v>32</v>
      </c>
      <c r="H12772">
        <v>8</v>
      </c>
      <c r="I12772" t="s">
        <v>42371</v>
      </c>
      <c r="J12772" t="s">
        <v>42372</v>
      </c>
      <c r="K12772" t="s">
        <v>42373</v>
      </c>
      <c r="L12772" t="s">
        <v>77955</v>
      </c>
    </row>
    <row r="12773" spans="1:12" x14ac:dyDescent="0.15">
      <c r="A12773" t="s">
        <v>12</v>
      </c>
      <c r="B12773">
        <v>3620773</v>
      </c>
      <c r="C12773">
        <v>3620793</v>
      </c>
      <c r="D12773" t="s">
        <v>42370</v>
      </c>
      <c r="E12773" t="s">
        <v>90</v>
      </c>
      <c r="F12773" t="s">
        <v>76</v>
      </c>
      <c r="G12773" t="s">
        <v>23</v>
      </c>
      <c r="H12773">
        <v>29</v>
      </c>
      <c r="I12773" t="s">
        <v>42374</v>
      </c>
      <c r="J12773" t="s">
        <v>42375</v>
      </c>
      <c r="K12773" t="s">
        <v>42376</v>
      </c>
      <c r="L12773" t="s">
        <v>77921</v>
      </c>
    </row>
    <row r="12774" spans="1:12" x14ac:dyDescent="0.15">
      <c r="A12774" t="s">
        <v>12</v>
      </c>
      <c r="B12774">
        <v>3620720</v>
      </c>
      <c r="C12774">
        <v>3620740</v>
      </c>
      <c r="D12774" t="s">
        <v>42370</v>
      </c>
      <c r="E12774" t="s">
        <v>90</v>
      </c>
      <c r="F12774" t="s">
        <v>76</v>
      </c>
      <c r="G12774" t="s">
        <v>16</v>
      </c>
      <c r="H12774">
        <v>82</v>
      </c>
      <c r="I12774" t="s">
        <v>42377</v>
      </c>
      <c r="J12774" t="s">
        <v>42378</v>
      </c>
      <c r="K12774" t="s">
        <v>42379</v>
      </c>
      <c r="L12774" t="s">
        <v>78011</v>
      </c>
    </row>
    <row r="12775" spans="1:12" x14ac:dyDescent="0.15">
      <c r="A12775" t="s">
        <v>12</v>
      </c>
      <c r="B12775">
        <v>3620684</v>
      </c>
      <c r="C12775">
        <v>3620704</v>
      </c>
      <c r="D12775" t="s">
        <v>42370</v>
      </c>
      <c r="E12775" t="s">
        <v>90</v>
      </c>
      <c r="F12775" t="s">
        <v>76</v>
      </c>
      <c r="G12775" t="s">
        <v>16</v>
      </c>
      <c r="H12775">
        <v>118</v>
      </c>
      <c r="I12775" t="s">
        <v>42380</v>
      </c>
      <c r="J12775" t="s">
        <v>42381</v>
      </c>
      <c r="K12775" t="s">
        <v>42382</v>
      </c>
      <c r="L12775" t="s">
        <v>77973</v>
      </c>
    </row>
    <row r="12776" spans="1:12" x14ac:dyDescent="0.15">
      <c r="A12776" t="s">
        <v>12</v>
      </c>
      <c r="B12776">
        <v>3621276</v>
      </c>
      <c r="C12776">
        <v>3621296</v>
      </c>
      <c r="D12776" t="s">
        <v>42383</v>
      </c>
      <c r="E12776" t="s">
        <v>90</v>
      </c>
      <c r="F12776" t="s">
        <v>76</v>
      </c>
      <c r="G12776" t="s">
        <v>23</v>
      </c>
      <c r="H12776">
        <v>29</v>
      </c>
      <c r="I12776" t="s">
        <v>42384</v>
      </c>
      <c r="J12776" t="s">
        <v>42385</v>
      </c>
      <c r="K12776" t="s">
        <v>42386</v>
      </c>
      <c r="L12776" t="s">
        <v>77921</v>
      </c>
    </row>
    <row r="12777" spans="1:12" x14ac:dyDescent="0.15">
      <c r="A12777" t="s">
        <v>12</v>
      </c>
      <c r="B12777">
        <v>3621228</v>
      </c>
      <c r="C12777">
        <v>3621248</v>
      </c>
      <c r="D12777" t="s">
        <v>42383</v>
      </c>
      <c r="E12777" t="s">
        <v>90</v>
      </c>
      <c r="F12777" t="s">
        <v>76</v>
      </c>
      <c r="G12777" t="s">
        <v>23</v>
      </c>
      <c r="H12777">
        <v>77</v>
      </c>
      <c r="I12777" t="s">
        <v>42387</v>
      </c>
      <c r="J12777" t="s">
        <v>42388</v>
      </c>
      <c r="K12777" t="s">
        <v>42389</v>
      </c>
      <c r="L12777" t="s">
        <v>77960</v>
      </c>
    </row>
    <row r="12778" spans="1:12" x14ac:dyDescent="0.15">
      <c r="A12778" t="s">
        <v>12</v>
      </c>
      <c r="B12778">
        <v>3621207</v>
      </c>
      <c r="C12778">
        <v>3621227</v>
      </c>
      <c r="D12778" t="s">
        <v>42383</v>
      </c>
      <c r="E12778" t="s">
        <v>90</v>
      </c>
      <c r="F12778" t="s">
        <v>76</v>
      </c>
      <c r="G12778" t="s">
        <v>36</v>
      </c>
      <c r="H12778">
        <v>98</v>
      </c>
      <c r="I12778" t="s">
        <v>42390</v>
      </c>
      <c r="J12778" t="s">
        <v>42391</v>
      </c>
      <c r="K12778" t="s">
        <v>42392</v>
      </c>
      <c r="L12778" t="s">
        <v>78048</v>
      </c>
    </row>
    <row r="12779" spans="1:12" x14ac:dyDescent="0.15">
      <c r="A12779" t="s">
        <v>12</v>
      </c>
      <c r="B12779">
        <v>3621184</v>
      </c>
      <c r="C12779">
        <v>3621204</v>
      </c>
      <c r="D12779" t="s">
        <v>42383</v>
      </c>
      <c r="E12779" t="s">
        <v>90</v>
      </c>
      <c r="F12779" t="s">
        <v>76</v>
      </c>
      <c r="G12779" t="s">
        <v>23</v>
      </c>
      <c r="H12779">
        <v>121</v>
      </c>
      <c r="I12779" t="s">
        <v>42393</v>
      </c>
      <c r="J12779" t="s">
        <v>42394</v>
      </c>
      <c r="K12779" t="s">
        <v>42395</v>
      </c>
      <c r="L12779" t="s">
        <v>77943</v>
      </c>
    </row>
    <row r="12780" spans="1:12" x14ac:dyDescent="0.15">
      <c r="A12780" t="s">
        <v>12</v>
      </c>
      <c r="B12780">
        <v>3622213</v>
      </c>
      <c r="C12780">
        <v>3622233</v>
      </c>
      <c r="D12780" t="s">
        <v>42396</v>
      </c>
      <c r="E12780" t="s">
        <v>90</v>
      </c>
      <c r="F12780" t="s">
        <v>15</v>
      </c>
      <c r="G12780" t="s">
        <v>16</v>
      </c>
      <c r="H12780">
        <v>0</v>
      </c>
      <c r="I12780" t="s">
        <v>42397</v>
      </c>
      <c r="J12780" t="s">
        <v>42398</v>
      </c>
      <c r="K12780" t="s">
        <v>42399</v>
      </c>
      <c r="L12780" t="s">
        <v>77980</v>
      </c>
    </row>
    <row r="12781" spans="1:12" x14ac:dyDescent="0.15">
      <c r="A12781" t="s">
        <v>12</v>
      </c>
      <c r="B12781">
        <v>3622242</v>
      </c>
      <c r="C12781">
        <v>3622262</v>
      </c>
      <c r="D12781" t="s">
        <v>42396</v>
      </c>
      <c r="E12781" t="s">
        <v>90</v>
      </c>
      <c r="F12781" t="s">
        <v>15</v>
      </c>
      <c r="G12781" t="s">
        <v>32</v>
      </c>
      <c r="H12781">
        <v>29</v>
      </c>
      <c r="I12781" t="s">
        <v>42400</v>
      </c>
      <c r="J12781" t="s">
        <v>42401</v>
      </c>
      <c r="K12781" t="s">
        <v>42402</v>
      </c>
      <c r="L12781" t="s">
        <v>77921</v>
      </c>
    </row>
    <row r="12782" spans="1:12" x14ac:dyDescent="0.15">
      <c r="A12782" t="s">
        <v>12</v>
      </c>
      <c r="B12782">
        <v>3622269</v>
      </c>
      <c r="C12782">
        <v>3622289</v>
      </c>
      <c r="D12782" t="s">
        <v>42396</v>
      </c>
      <c r="E12782" t="s">
        <v>90</v>
      </c>
      <c r="F12782" t="s">
        <v>15</v>
      </c>
      <c r="G12782" t="s">
        <v>23</v>
      </c>
      <c r="H12782">
        <v>56</v>
      </c>
      <c r="I12782" t="s">
        <v>42403</v>
      </c>
      <c r="J12782" t="s">
        <v>42404</v>
      </c>
      <c r="K12782" t="s">
        <v>42405</v>
      </c>
      <c r="L12782" t="s">
        <v>77971</v>
      </c>
    </row>
    <row r="12783" spans="1:12" x14ac:dyDescent="0.15">
      <c r="A12783" t="s">
        <v>12</v>
      </c>
      <c r="B12783">
        <v>3622314</v>
      </c>
      <c r="C12783">
        <v>3622334</v>
      </c>
      <c r="D12783" t="s">
        <v>42396</v>
      </c>
      <c r="E12783" t="s">
        <v>90</v>
      </c>
      <c r="F12783" t="s">
        <v>15</v>
      </c>
      <c r="G12783" t="s">
        <v>36</v>
      </c>
      <c r="H12783">
        <v>101</v>
      </c>
      <c r="I12783" t="s">
        <v>42406</v>
      </c>
      <c r="J12783" t="s">
        <v>42407</v>
      </c>
      <c r="K12783" t="s">
        <v>42408</v>
      </c>
      <c r="L12783" t="s">
        <v>77997</v>
      </c>
    </row>
    <row r="12784" spans="1:12" x14ac:dyDescent="0.15">
      <c r="A12784" t="s">
        <v>12</v>
      </c>
      <c r="B12784">
        <v>3624081</v>
      </c>
      <c r="C12784">
        <v>3624101</v>
      </c>
      <c r="D12784" t="s">
        <v>42409</v>
      </c>
      <c r="E12784" t="s">
        <v>90</v>
      </c>
      <c r="F12784" t="s">
        <v>76</v>
      </c>
      <c r="G12784" t="s">
        <v>36</v>
      </c>
      <c r="H12784">
        <v>11</v>
      </c>
      <c r="I12784" t="s">
        <v>42410</v>
      </c>
      <c r="J12784" t="s">
        <v>42411</v>
      </c>
      <c r="K12784" t="s">
        <v>42412</v>
      </c>
      <c r="L12784" t="s">
        <v>77974</v>
      </c>
    </row>
    <row r="12785" spans="1:12" x14ac:dyDescent="0.15">
      <c r="A12785" t="s">
        <v>12</v>
      </c>
      <c r="B12785">
        <v>3624058</v>
      </c>
      <c r="C12785">
        <v>3624078</v>
      </c>
      <c r="D12785" t="s">
        <v>42409</v>
      </c>
      <c r="E12785" t="s">
        <v>90</v>
      </c>
      <c r="F12785" t="s">
        <v>76</v>
      </c>
      <c r="G12785" t="s">
        <v>16</v>
      </c>
      <c r="H12785">
        <v>34</v>
      </c>
      <c r="I12785" t="s">
        <v>42413</v>
      </c>
      <c r="J12785" t="s">
        <v>42414</v>
      </c>
      <c r="K12785" t="s">
        <v>42415</v>
      </c>
      <c r="L12785" t="s">
        <v>77999</v>
      </c>
    </row>
    <row r="12786" spans="1:12" x14ac:dyDescent="0.15">
      <c r="A12786" t="s">
        <v>12</v>
      </c>
      <c r="B12786">
        <v>3624037</v>
      </c>
      <c r="C12786">
        <v>3624057</v>
      </c>
      <c r="D12786" t="s">
        <v>42409</v>
      </c>
      <c r="E12786" t="s">
        <v>90</v>
      </c>
      <c r="F12786" t="s">
        <v>76</v>
      </c>
      <c r="G12786" t="s">
        <v>36</v>
      </c>
      <c r="H12786">
        <v>55</v>
      </c>
      <c r="I12786" t="s">
        <v>42416</v>
      </c>
      <c r="J12786" t="s">
        <v>42417</v>
      </c>
      <c r="K12786" t="s">
        <v>42418</v>
      </c>
      <c r="L12786" t="s">
        <v>77992</v>
      </c>
    </row>
    <row r="12787" spans="1:12" x14ac:dyDescent="0.15">
      <c r="A12787" t="s">
        <v>12</v>
      </c>
      <c r="B12787">
        <v>3624000</v>
      </c>
      <c r="C12787">
        <v>3624020</v>
      </c>
      <c r="D12787" t="s">
        <v>42409</v>
      </c>
      <c r="E12787" t="s">
        <v>90</v>
      </c>
      <c r="F12787" t="s">
        <v>76</v>
      </c>
      <c r="G12787" t="s">
        <v>32</v>
      </c>
      <c r="H12787">
        <v>92</v>
      </c>
      <c r="I12787" t="s">
        <v>42419</v>
      </c>
      <c r="J12787" t="s">
        <v>42420</v>
      </c>
      <c r="K12787" t="s">
        <v>42421</v>
      </c>
      <c r="L12787" t="s">
        <v>78032</v>
      </c>
    </row>
    <row r="12788" spans="1:12" x14ac:dyDescent="0.15">
      <c r="A12788" t="s">
        <v>12</v>
      </c>
      <c r="B12788">
        <v>3624242</v>
      </c>
      <c r="C12788">
        <v>3624262</v>
      </c>
      <c r="D12788" t="s">
        <v>42422</v>
      </c>
      <c r="E12788" t="s">
        <v>90</v>
      </c>
      <c r="F12788" t="s">
        <v>76</v>
      </c>
      <c r="G12788" t="s">
        <v>16</v>
      </c>
      <c r="H12788">
        <v>9</v>
      </c>
      <c r="I12788" t="s">
        <v>42423</v>
      </c>
      <c r="J12788" t="s">
        <v>42424</v>
      </c>
      <c r="K12788" t="s">
        <v>42425</v>
      </c>
      <c r="L12788" t="s">
        <v>77939</v>
      </c>
    </row>
    <row r="12789" spans="1:12" x14ac:dyDescent="0.15">
      <c r="A12789" t="s">
        <v>12</v>
      </c>
      <c r="B12789">
        <v>3624219</v>
      </c>
      <c r="C12789">
        <v>3624239</v>
      </c>
      <c r="D12789" t="s">
        <v>42422</v>
      </c>
      <c r="E12789" t="s">
        <v>90</v>
      </c>
      <c r="F12789" t="s">
        <v>76</v>
      </c>
      <c r="G12789" t="s">
        <v>16</v>
      </c>
      <c r="H12789">
        <v>32</v>
      </c>
      <c r="I12789" t="s">
        <v>42426</v>
      </c>
      <c r="J12789" t="s">
        <v>42427</v>
      </c>
      <c r="K12789" t="s">
        <v>42428</v>
      </c>
      <c r="L12789" t="s">
        <v>77918</v>
      </c>
    </row>
    <row r="12790" spans="1:12" x14ac:dyDescent="0.15">
      <c r="A12790" t="s">
        <v>12</v>
      </c>
      <c r="B12790">
        <v>3624186</v>
      </c>
      <c r="C12790">
        <v>3624206</v>
      </c>
      <c r="D12790" t="s">
        <v>42422</v>
      </c>
      <c r="E12790" t="s">
        <v>90</v>
      </c>
      <c r="F12790" t="s">
        <v>76</v>
      </c>
      <c r="G12790" t="s">
        <v>36</v>
      </c>
      <c r="H12790">
        <v>65</v>
      </c>
      <c r="I12790" t="s">
        <v>42429</v>
      </c>
      <c r="J12790" t="s">
        <v>42430</v>
      </c>
      <c r="K12790" t="s">
        <v>42431</v>
      </c>
      <c r="L12790" t="s">
        <v>78042</v>
      </c>
    </row>
    <row r="12791" spans="1:12" x14ac:dyDescent="0.15">
      <c r="A12791" t="s">
        <v>12</v>
      </c>
      <c r="B12791">
        <v>3624164</v>
      </c>
      <c r="C12791">
        <v>3624184</v>
      </c>
      <c r="D12791" t="s">
        <v>42422</v>
      </c>
      <c r="E12791" t="s">
        <v>90</v>
      </c>
      <c r="F12791" t="s">
        <v>76</v>
      </c>
      <c r="G12791" t="s">
        <v>23</v>
      </c>
      <c r="H12791">
        <v>87</v>
      </c>
      <c r="I12791" t="s">
        <v>42432</v>
      </c>
      <c r="J12791" t="s">
        <v>42433</v>
      </c>
      <c r="K12791" t="s">
        <v>42434</v>
      </c>
      <c r="L12791" t="s">
        <v>78024</v>
      </c>
    </row>
    <row r="12792" spans="1:12" x14ac:dyDescent="0.15">
      <c r="A12792" t="s">
        <v>12</v>
      </c>
      <c r="B12792">
        <v>3624604</v>
      </c>
      <c r="C12792">
        <v>3624624</v>
      </c>
      <c r="D12792" t="s">
        <v>42435</v>
      </c>
      <c r="E12792" t="s">
        <v>90</v>
      </c>
      <c r="F12792" t="s">
        <v>15</v>
      </c>
      <c r="G12792" t="s">
        <v>36</v>
      </c>
      <c r="H12792">
        <v>16</v>
      </c>
      <c r="I12792" t="s">
        <v>42436</v>
      </c>
      <c r="J12792" t="s">
        <v>42437</v>
      </c>
      <c r="K12792" t="s">
        <v>42438</v>
      </c>
      <c r="L12792" t="s">
        <v>77905</v>
      </c>
    </row>
    <row r="12793" spans="1:12" x14ac:dyDescent="0.15">
      <c r="A12793" t="s">
        <v>12</v>
      </c>
      <c r="B12793">
        <v>3624641</v>
      </c>
      <c r="C12793">
        <v>3624661</v>
      </c>
      <c r="D12793" t="s">
        <v>42435</v>
      </c>
      <c r="E12793" t="s">
        <v>90</v>
      </c>
      <c r="F12793" t="s">
        <v>15</v>
      </c>
      <c r="G12793" t="s">
        <v>32</v>
      </c>
      <c r="H12793">
        <v>53</v>
      </c>
      <c r="I12793" t="s">
        <v>42439</v>
      </c>
      <c r="J12793" t="s">
        <v>42440</v>
      </c>
      <c r="K12793" t="s">
        <v>42441</v>
      </c>
      <c r="L12793" t="s">
        <v>77922</v>
      </c>
    </row>
    <row r="12794" spans="1:12" x14ac:dyDescent="0.15">
      <c r="A12794" t="s">
        <v>12</v>
      </c>
      <c r="B12794">
        <v>3624684</v>
      </c>
      <c r="C12794">
        <v>3624704</v>
      </c>
      <c r="D12794" t="s">
        <v>42435</v>
      </c>
      <c r="E12794" t="s">
        <v>90</v>
      </c>
      <c r="F12794" t="s">
        <v>15</v>
      </c>
      <c r="G12794" t="s">
        <v>36</v>
      </c>
      <c r="H12794">
        <v>96</v>
      </c>
      <c r="I12794" t="s">
        <v>42442</v>
      </c>
      <c r="J12794" t="s">
        <v>42443</v>
      </c>
      <c r="K12794" t="s">
        <v>42444</v>
      </c>
      <c r="L12794" t="s">
        <v>77912</v>
      </c>
    </row>
    <row r="12795" spans="1:12" x14ac:dyDescent="0.15">
      <c r="A12795" t="s">
        <v>12</v>
      </c>
      <c r="B12795">
        <v>3624706</v>
      </c>
      <c r="C12795">
        <v>3624726</v>
      </c>
      <c r="D12795" t="s">
        <v>42435</v>
      </c>
      <c r="E12795" t="s">
        <v>90</v>
      </c>
      <c r="F12795" t="s">
        <v>15</v>
      </c>
      <c r="G12795" t="s">
        <v>16</v>
      </c>
      <c r="H12795">
        <v>118</v>
      </c>
      <c r="I12795" t="s">
        <v>42445</v>
      </c>
      <c r="J12795" t="s">
        <v>42446</v>
      </c>
      <c r="K12795" t="s">
        <v>42447</v>
      </c>
      <c r="L12795" t="s">
        <v>77973</v>
      </c>
    </row>
    <row r="12796" spans="1:12" x14ac:dyDescent="0.15">
      <c r="A12796" t="s">
        <v>12</v>
      </c>
      <c r="B12796">
        <v>3626569</v>
      </c>
      <c r="C12796">
        <v>3626589</v>
      </c>
      <c r="D12796" t="s">
        <v>42448</v>
      </c>
      <c r="E12796" t="s">
        <v>90</v>
      </c>
      <c r="F12796" t="s">
        <v>15</v>
      </c>
      <c r="G12796" t="s">
        <v>36</v>
      </c>
      <c r="H12796">
        <v>13</v>
      </c>
      <c r="I12796" t="s">
        <v>42449</v>
      </c>
      <c r="J12796" t="s">
        <v>42450</v>
      </c>
      <c r="K12796" t="s">
        <v>42451</v>
      </c>
      <c r="L12796" t="s">
        <v>77935</v>
      </c>
    </row>
    <row r="12797" spans="1:12" x14ac:dyDescent="0.15">
      <c r="A12797" t="s">
        <v>12</v>
      </c>
      <c r="B12797">
        <v>3626599</v>
      </c>
      <c r="C12797">
        <v>3626619</v>
      </c>
      <c r="D12797" t="s">
        <v>42448</v>
      </c>
      <c r="E12797" t="s">
        <v>90</v>
      </c>
      <c r="F12797" t="s">
        <v>15</v>
      </c>
      <c r="G12797" t="s">
        <v>23</v>
      </c>
      <c r="H12797">
        <v>43</v>
      </c>
      <c r="I12797" t="s">
        <v>42452</v>
      </c>
      <c r="J12797" t="s">
        <v>42453</v>
      </c>
      <c r="K12797" t="s">
        <v>42454</v>
      </c>
      <c r="L12797" t="s">
        <v>77942</v>
      </c>
    </row>
    <row r="12798" spans="1:12" x14ac:dyDescent="0.15">
      <c r="A12798" t="s">
        <v>12</v>
      </c>
      <c r="B12798">
        <v>3626619</v>
      </c>
      <c r="C12798">
        <v>3626639</v>
      </c>
      <c r="D12798" t="s">
        <v>42448</v>
      </c>
      <c r="E12798" t="s">
        <v>90</v>
      </c>
      <c r="F12798" t="s">
        <v>15</v>
      </c>
      <c r="G12798" t="s">
        <v>16</v>
      </c>
      <c r="H12798">
        <v>63</v>
      </c>
      <c r="I12798" t="s">
        <v>42455</v>
      </c>
      <c r="J12798" t="s">
        <v>42456</v>
      </c>
      <c r="K12798" t="s">
        <v>42457</v>
      </c>
      <c r="L12798" t="s">
        <v>77957</v>
      </c>
    </row>
    <row r="12799" spans="1:12" x14ac:dyDescent="0.15">
      <c r="A12799" t="s">
        <v>12</v>
      </c>
      <c r="B12799">
        <v>3626640</v>
      </c>
      <c r="C12799">
        <v>3626660</v>
      </c>
      <c r="D12799" t="s">
        <v>42448</v>
      </c>
      <c r="E12799" t="s">
        <v>90</v>
      </c>
      <c r="F12799" t="s">
        <v>15</v>
      </c>
      <c r="G12799" t="s">
        <v>16</v>
      </c>
      <c r="H12799">
        <v>84</v>
      </c>
      <c r="I12799" t="s">
        <v>42458</v>
      </c>
      <c r="J12799" t="s">
        <v>42459</v>
      </c>
      <c r="K12799" t="s">
        <v>42460</v>
      </c>
      <c r="L12799" t="s">
        <v>77946</v>
      </c>
    </row>
    <row r="12800" spans="1:12" x14ac:dyDescent="0.15">
      <c r="A12800" t="s">
        <v>12</v>
      </c>
      <c r="B12800">
        <v>3627023</v>
      </c>
      <c r="C12800">
        <v>3627043</v>
      </c>
      <c r="D12800" t="s">
        <v>42461</v>
      </c>
      <c r="E12800" t="s">
        <v>90</v>
      </c>
      <c r="F12800" t="s">
        <v>15</v>
      </c>
      <c r="G12800" t="s">
        <v>32</v>
      </c>
      <c r="H12800">
        <v>1</v>
      </c>
      <c r="I12800" t="s">
        <v>42462</v>
      </c>
      <c r="J12800" t="s">
        <v>42463</v>
      </c>
      <c r="K12800" t="s">
        <v>42464</v>
      </c>
      <c r="L12800" t="s">
        <v>77917</v>
      </c>
    </row>
    <row r="12801" spans="1:12" x14ac:dyDescent="0.15">
      <c r="A12801" t="s">
        <v>12</v>
      </c>
      <c r="B12801">
        <v>3627051</v>
      </c>
      <c r="C12801">
        <v>3627071</v>
      </c>
      <c r="D12801" t="s">
        <v>42461</v>
      </c>
      <c r="E12801" t="s">
        <v>90</v>
      </c>
      <c r="F12801" t="s">
        <v>15</v>
      </c>
      <c r="G12801" t="s">
        <v>16</v>
      </c>
      <c r="H12801">
        <v>29</v>
      </c>
      <c r="I12801" t="s">
        <v>42465</v>
      </c>
      <c r="J12801" t="s">
        <v>42466</v>
      </c>
      <c r="K12801" t="s">
        <v>42467</v>
      </c>
      <c r="L12801" t="s">
        <v>77921</v>
      </c>
    </row>
    <row r="12802" spans="1:12" x14ac:dyDescent="0.15">
      <c r="A12802" t="s">
        <v>12</v>
      </c>
      <c r="B12802">
        <v>3627075</v>
      </c>
      <c r="C12802">
        <v>3627095</v>
      </c>
      <c r="D12802" t="s">
        <v>42461</v>
      </c>
      <c r="E12802" t="s">
        <v>90</v>
      </c>
      <c r="F12802" t="s">
        <v>15</v>
      </c>
      <c r="G12802" t="s">
        <v>36</v>
      </c>
      <c r="H12802">
        <v>53</v>
      </c>
      <c r="I12802" t="s">
        <v>42468</v>
      </c>
      <c r="J12802" t="s">
        <v>42469</v>
      </c>
      <c r="K12802" t="s">
        <v>42470</v>
      </c>
      <c r="L12802" t="s">
        <v>77922</v>
      </c>
    </row>
    <row r="12803" spans="1:12" x14ac:dyDescent="0.15">
      <c r="A12803" t="s">
        <v>12</v>
      </c>
      <c r="B12803">
        <v>3627096</v>
      </c>
      <c r="C12803">
        <v>3627116</v>
      </c>
      <c r="D12803" t="s">
        <v>42461</v>
      </c>
      <c r="E12803" t="s">
        <v>90</v>
      </c>
      <c r="F12803" t="s">
        <v>15</v>
      </c>
      <c r="G12803" t="s">
        <v>16</v>
      </c>
      <c r="H12803">
        <v>74</v>
      </c>
      <c r="I12803" t="s">
        <v>42471</v>
      </c>
      <c r="J12803" t="s">
        <v>42472</v>
      </c>
      <c r="K12803" t="s">
        <v>42473</v>
      </c>
      <c r="L12803" t="s">
        <v>78005</v>
      </c>
    </row>
    <row r="12804" spans="1:12" x14ac:dyDescent="0.15">
      <c r="A12804" t="s">
        <v>12</v>
      </c>
      <c r="B12804">
        <v>3627457</v>
      </c>
      <c r="C12804">
        <v>3627477</v>
      </c>
      <c r="D12804" t="s">
        <v>42474</v>
      </c>
      <c r="E12804" t="s">
        <v>90</v>
      </c>
      <c r="F12804" t="s">
        <v>15</v>
      </c>
      <c r="G12804" t="s">
        <v>16</v>
      </c>
      <c r="H12804">
        <v>0</v>
      </c>
      <c r="I12804" t="s">
        <v>42475</v>
      </c>
      <c r="J12804" t="s">
        <v>42476</v>
      </c>
      <c r="K12804" t="s">
        <v>42477</v>
      </c>
      <c r="L12804" t="s">
        <v>77980</v>
      </c>
    </row>
    <row r="12805" spans="1:12" x14ac:dyDescent="0.15">
      <c r="A12805" t="s">
        <v>12</v>
      </c>
      <c r="B12805">
        <v>3627479</v>
      </c>
      <c r="C12805">
        <v>3627499</v>
      </c>
      <c r="D12805" t="s">
        <v>42474</v>
      </c>
      <c r="E12805" t="s">
        <v>90</v>
      </c>
      <c r="F12805" t="s">
        <v>15</v>
      </c>
      <c r="G12805" t="s">
        <v>36</v>
      </c>
      <c r="H12805">
        <v>22</v>
      </c>
      <c r="I12805" t="s">
        <v>42478</v>
      </c>
      <c r="J12805" t="s">
        <v>42479</v>
      </c>
      <c r="K12805" t="s">
        <v>42480</v>
      </c>
      <c r="L12805" t="s">
        <v>77948</v>
      </c>
    </row>
    <row r="12806" spans="1:12" x14ac:dyDescent="0.15">
      <c r="A12806" t="s">
        <v>12</v>
      </c>
      <c r="B12806">
        <v>3627518</v>
      </c>
      <c r="C12806">
        <v>3627538</v>
      </c>
      <c r="D12806" t="s">
        <v>42474</v>
      </c>
      <c r="E12806" t="s">
        <v>90</v>
      </c>
      <c r="F12806" t="s">
        <v>15</v>
      </c>
      <c r="G12806" t="s">
        <v>36</v>
      </c>
      <c r="H12806">
        <v>61</v>
      </c>
      <c r="I12806" t="s">
        <v>42481</v>
      </c>
      <c r="J12806" t="s">
        <v>42482</v>
      </c>
      <c r="K12806" t="s">
        <v>42483</v>
      </c>
      <c r="L12806" t="s">
        <v>77979</v>
      </c>
    </row>
    <row r="12807" spans="1:12" x14ac:dyDescent="0.15">
      <c r="A12807" t="s">
        <v>12</v>
      </c>
      <c r="B12807">
        <v>3627563</v>
      </c>
      <c r="C12807">
        <v>3627583</v>
      </c>
      <c r="D12807" t="s">
        <v>42474</v>
      </c>
      <c r="E12807" t="s">
        <v>90</v>
      </c>
      <c r="F12807" t="s">
        <v>15</v>
      </c>
      <c r="G12807" t="s">
        <v>16</v>
      </c>
      <c r="H12807">
        <v>106</v>
      </c>
      <c r="I12807" t="s">
        <v>42484</v>
      </c>
      <c r="J12807" t="s">
        <v>42485</v>
      </c>
      <c r="K12807" t="s">
        <v>42486</v>
      </c>
      <c r="L12807" t="s">
        <v>77914</v>
      </c>
    </row>
    <row r="12808" spans="1:12" x14ac:dyDescent="0.15">
      <c r="A12808" t="s">
        <v>12</v>
      </c>
      <c r="B12808">
        <v>3630361</v>
      </c>
      <c r="C12808">
        <v>3630381</v>
      </c>
      <c r="D12808" t="s">
        <v>42487</v>
      </c>
      <c r="E12808" t="s">
        <v>90</v>
      </c>
      <c r="F12808" t="s">
        <v>76</v>
      </c>
      <c r="G12808" t="s">
        <v>23</v>
      </c>
      <c r="H12808">
        <v>12</v>
      </c>
      <c r="I12808" t="s">
        <v>42488</v>
      </c>
      <c r="J12808" t="s">
        <v>42489</v>
      </c>
      <c r="K12808" t="s">
        <v>42490</v>
      </c>
      <c r="L12808" t="s">
        <v>77991</v>
      </c>
    </row>
    <row r="12809" spans="1:12" x14ac:dyDescent="0.15">
      <c r="A12809" t="s">
        <v>12</v>
      </c>
      <c r="B12809">
        <v>3630338</v>
      </c>
      <c r="C12809">
        <v>3630358</v>
      </c>
      <c r="D12809" t="s">
        <v>42487</v>
      </c>
      <c r="E12809" t="s">
        <v>90</v>
      </c>
      <c r="F12809" t="s">
        <v>76</v>
      </c>
      <c r="G12809" t="s">
        <v>16</v>
      </c>
      <c r="H12809">
        <v>35</v>
      </c>
      <c r="I12809" t="s">
        <v>42491</v>
      </c>
      <c r="J12809" t="s">
        <v>42492</v>
      </c>
      <c r="K12809" t="s">
        <v>42493</v>
      </c>
      <c r="L12809" t="s">
        <v>77936</v>
      </c>
    </row>
    <row r="12810" spans="1:12" x14ac:dyDescent="0.15">
      <c r="A12810" t="s">
        <v>12</v>
      </c>
      <c r="B12810">
        <v>3630316</v>
      </c>
      <c r="C12810">
        <v>3630336</v>
      </c>
      <c r="D12810" t="s">
        <v>42487</v>
      </c>
      <c r="E12810" t="s">
        <v>90</v>
      </c>
      <c r="F12810" t="s">
        <v>76</v>
      </c>
      <c r="G12810" t="s">
        <v>16</v>
      </c>
      <c r="H12810">
        <v>57</v>
      </c>
      <c r="I12810" t="s">
        <v>42494</v>
      </c>
      <c r="J12810" t="s">
        <v>42495</v>
      </c>
      <c r="K12810" t="s">
        <v>42496</v>
      </c>
      <c r="L12810" t="s">
        <v>78049</v>
      </c>
    </row>
    <row r="12811" spans="1:12" x14ac:dyDescent="0.15">
      <c r="A12811" t="s">
        <v>12</v>
      </c>
      <c r="B12811">
        <v>3630269</v>
      </c>
      <c r="C12811">
        <v>3630289</v>
      </c>
      <c r="D12811" t="s">
        <v>42487</v>
      </c>
      <c r="E12811" t="s">
        <v>90</v>
      </c>
      <c r="F12811" t="s">
        <v>76</v>
      </c>
      <c r="G12811" t="s">
        <v>36</v>
      </c>
      <c r="H12811">
        <v>104</v>
      </c>
      <c r="I12811" t="s">
        <v>42497</v>
      </c>
      <c r="J12811" t="s">
        <v>42498</v>
      </c>
      <c r="K12811" t="s">
        <v>42499</v>
      </c>
      <c r="L12811" t="s">
        <v>77963</v>
      </c>
    </row>
    <row r="12812" spans="1:12" x14ac:dyDescent="0.15">
      <c r="A12812" t="s">
        <v>12</v>
      </c>
      <c r="B12812">
        <v>3631712</v>
      </c>
      <c r="C12812">
        <v>3631732</v>
      </c>
      <c r="D12812" t="s">
        <v>42500</v>
      </c>
      <c r="E12812" t="s">
        <v>90</v>
      </c>
      <c r="F12812" t="s">
        <v>76</v>
      </c>
      <c r="G12812" t="s">
        <v>36</v>
      </c>
      <c r="H12812">
        <v>11</v>
      </c>
      <c r="I12812" t="s">
        <v>42501</v>
      </c>
      <c r="J12812" t="s">
        <v>42502</v>
      </c>
      <c r="K12812" t="s">
        <v>42503</v>
      </c>
      <c r="L12812" t="s">
        <v>77974</v>
      </c>
    </row>
    <row r="12813" spans="1:12" x14ac:dyDescent="0.15">
      <c r="A12813" t="s">
        <v>12</v>
      </c>
      <c r="B12813">
        <v>3631677</v>
      </c>
      <c r="C12813">
        <v>3631697</v>
      </c>
      <c r="D12813" t="s">
        <v>42500</v>
      </c>
      <c r="E12813" t="s">
        <v>90</v>
      </c>
      <c r="F12813" t="s">
        <v>76</v>
      </c>
      <c r="G12813" t="s">
        <v>32</v>
      </c>
      <c r="H12813">
        <v>46</v>
      </c>
      <c r="I12813" t="s">
        <v>42504</v>
      </c>
      <c r="J12813" t="s">
        <v>42505</v>
      </c>
      <c r="K12813" t="s">
        <v>42506</v>
      </c>
      <c r="L12813" t="s">
        <v>78004</v>
      </c>
    </row>
    <row r="12814" spans="1:12" x14ac:dyDescent="0.15">
      <c r="A12814" t="s">
        <v>12</v>
      </c>
      <c r="B12814">
        <v>3631637</v>
      </c>
      <c r="C12814">
        <v>3631657</v>
      </c>
      <c r="D12814" t="s">
        <v>42500</v>
      </c>
      <c r="E12814" t="s">
        <v>90</v>
      </c>
      <c r="F12814" t="s">
        <v>76</v>
      </c>
      <c r="G12814" t="s">
        <v>23</v>
      </c>
      <c r="H12814">
        <v>86</v>
      </c>
      <c r="I12814" t="s">
        <v>42507</v>
      </c>
      <c r="J12814" t="s">
        <v>42508</v>
      </c>
      <c r="K12814" t="s">
        <v>42509</v>
      </c>
      <c r="L12814" t="s">
        <v>77929</v>
      </c>
    </row>
    <row r="12815" spans="1:12" x14ac:dyDescent="0.15">
      <c r="A12815" t="s">
        <v>12</v>
      </c>
      <c r="B12815">
        <v>3631615</v>
      </c>
      <c r="C12815">
        <v>3631635</v>
      </c>
      <c r="D12815" t="s">
        <v>42500</v>
      </c>
      <c r="E12815" t="s">
        <v>90</v>
      </c>
      <c r="F12815" t="s">
        <v>76</v>
      </c>
      <c r="G12815" t="s">
        <v>16</v>
      </c>
      <c r="H12815">
        <v>108</v>
      </c>
      <c r="I12815" t="s">
        <v>42510</v>
      </c>
      <c r="J12815" t="s">
        <v>42511</v>
      </c>
      <c r="K12815" t="s">
        <v>42512</v>
      </c>
      <c r="L12815" t="s">
        <v>77994</v>
      </c>
    </row>
    <row r="12816" spans="1:12" x14ac:dyDescent="0.15">
      <c r="A12816" t="s">
        <v>12</v>
      </c>
      <c r="B12816">
        <v>3633581</v>
      </c>
      <c r="C12816">
        <v>3633601</v>
      </c>
      <c r="D12816" t="s">
        <v>42513</v>
      </c>
      <c r="E12816" t="s">
        <v>90</v>
      </c>
      <c r="F12816" t="s">
        <v>76</v>
      </c>
      <c r="G12816" t="s">
        <v>36</v>
      </c>
      <c r="H12816">
        <v>0</v>
      </c>
      <c r="I12816" t="s">
        <v>42514</v>
      </c>
      <c r="J12816" t="s">
        <v>42515</v>
      </c>
      <c r="K12816" t="s">
        <v>42516</v>
      </c>
      <c r="L12816" t="s">
        <v>77980</v>
      </c>
    </row>
    <row r="12817" spans="1:12" x14ac:dyDescent="0.15">
      <c r="A12817" t="s">
        <v>12</v>
      </c>
      <c r="B12817">
        <v>3633559</v>
      </c>
      <c r="C12817">
        <v>3633579</v>
      </c>
      <c r="D12817" t="s">
        <v>42513</v>
      </c>
      <c r="E12817" t="s">
        <v>90</v>
      </c>
      <c r="F12817" t="s">
        <v>76</v>
      </c>
      <c r="G12817" t="s">
        <v>16</v>
      </c>
      <c r="H12817">
        <v>22</v>
      </c>
      <c r="I12817" t="s">
        <v>42517</v>
      </c>
      <c r="J12817" t="s">
        <v>42518</v>
      </c>
      <c r="K12817" t="s">
        <v>42519</v>
      </c>
      <c r="L12817" t="s">
        <v>77948</v>
      </c>
    </row>
    <row r="12818" spans="1:12" x14ac:dyDescent="0.15">
      <c r="A12818" t="s">
        <v>12</v>
      </c>
      <c r="B12818">
        <v>3633532</v>
      </c>
      <c r="C12818">
        <v>3633552</v>
      </c>
      <c r="D12818" t="s">
        <v>42513</v>
      </c>
      <c r="E12818" t="s">
        <v>90</v>
      </c>
      <c r="F12818" t="s">
        <v>76</v>
      </c>
      <c r="G12818" t="s">
        <v>36</v>
      </c>
      <c r="H12818">
        <v>49</v>
      </c>
      <c r="I12818" t="s">
        <v>42520</v>
      </c>
      <c r="J12818" t="s">
        <v>42521</v>
      </c>
      <c r="K12818" t="s">
        <v>42522</v>
      </c>
      <c r="L12818" t="s">
        <v>77913</v>
      </c>
    </row>
    <row r="12819" spans="1:12" x14ac:dyDescent="0.15">
      <c r="A12819" t="s">
        <v>12</v>
      </c>
      <c r="B12819">
        <v>3633496</v>
      </c>
      <c r="C12819">
        <v>3633516</v>
      </c>
      <c r="D12819" t="s">
        <v>42513</v>
      </c>
      <c r="E12819" t="s">
        <v>90</v>
      </c>
      <c r="F12819" t="s">
        <v>76</v>
      </c>
      <c r="G12819" t="s">
        <v>23</v>
      </c>
      <c r="H12819">
        <v>85</v>
      </c>
      <c r="I12819" t="s">
        <v>42523</v>
      </c>
      <c r="J12819" t="s">
        <v>42524</v>
      </c>
      <c r="K12819" t="s">
        <v>42525</v>
      </c>
      <c r="L12819" t="s">
        <v>77972</v>
      </c>
    </row>
    <row r="12820" spans="1:12" x14ac:dyDescent="0.15">
      <c r="A12820" t="s">
        <v>12</v>
      </c>
      <c r="B12820">
        <v>3635075</v>
      </c>
      <c r="C12820">
        <v>3635095</v>
      </c>
      <c r="D12820" t="s">
        <v>42526</v>
      </c>
      <c r="E12820" t="s">
        <v>90</v>
      </c>
      <c r="F12820" t="s">
        <v>76</v>
      </c>
      <c r="G12820" t="s">
        <v>16</v>
      </c>
      <c r="H12820">
        <v>39</v>
      </c>
      <c r="I12820" t="s">
        <v>42527</v>
      </c>
      <c r="J12820" t="s">
        <v>42528</v>
      </c>
      <c r="K12820" t="s">
        <v>42529</v>
      </c>
      <c r="L12820" t="s">
        <v>78041</v>
      </c>
    </row>
    <row r="12821" spans="1:12" x14ac:dyDescent="0.15">
      <c r="A12821" t="s">
        <v>12</v>
      </c>
      <c r="B12821">
        <v>3635031</v>
      </c>
      <c r="C12821">
        <v>3635051</v>
      </c>
      <c r="D12821" t="s">
        <v>42526</v>
      </c>
      <c r="E12821" t="s">
        <v>90</v>
      </c>
      <c r="F12821" t="s">
        <v>76</v>
      </c>
      <c r="G12821" t="s">
        <v>23</v>
      </c>
      <c r="H12821">
        <v>83</v>
      </c>
      <c r="I12821" t="s">
        <v>42530</v>
      </c>
      <c r="J12821" t="s">
        <v>42531</v>
      </c>
      <c r="K12821" t="s">
        <v>42532</v>
      </c>
      <c r="L12821" t="s">
        <v>77958</v>
      </c>
    </row>
    <row r="12822" spans="1:12" x14ac:dyDescent="0.15">
      <c r="A12822" t="s">
        <v>12</v>
      </c>
      <c r="B12822">
        <v>3634970</v>
      </c>
      <c r="C12822">
        <v>3634990</v>
      </c>
      <c r="D12822" t="s">
        <v>42526</v>
      </c>
      <c r="E12822" t="s">
        <v>90</v>
      </c>
      <c r="F12822" t="s">
        <v>76</v>
      </c>
      <c r="G12822" t="s">
        <v>36</v>
      </c>
      <c r="H12822">
        <v>144</v>
      </c>
      <c r="I12822" t="s">
        <v>42533</v>
      </c>
      <c r="J12822" t="s">
        <v>42534</v>
      </c>
      <c r="K12822" t="s">
        <v>42535</v>
      </c>
      <c r="L12822" t="s">
        <v>78067</v>
      </c>
    </row>
    <row r="12823" spans="1:12" x14ac:dyDescent="0.15">
      <c r="A12823" t="s">
        <v>12</v>
      </c>
      <c r="B12823">
        <v>3634944</v>
      </c>
      <c r="C12823">
        <v>3634964</v>
      </c>
      <c r="D12823" t="s">
        <v>42526</v>
      </c>
      <c r="E12823" t="s">
        <v>90</v>
      </c>
      <c r="F12823" t="s">
        <v>76</v>
      </c>
      <c r="G12823" t="s">
        <v>23</v>
      </c>
      <c r="H12823">
        <v>170</v>
      </c>
      <c r="I12823" t="s">
        <v>42536</v>
      </c>
      <c r="J12823" t="s">
        <v>42537</v>
      </c>
      <c r="K12823" t="s">
        <v>42538</v>
      </c>
      <c r="L12823" t="s">
        <v>78040</v>
      </c>
    </row>
    <row r="12824" spans="1:12" x14ac:dyDescent="0.15">
      <c r="A12824" t="s">
        <v>12</v>
      </c>
      <c r="B12824">
        <v>3635639</v>
      </c>
      <c r="C12824">
        <v>3635659</v>
      </c>
      <c r="D12824" t="s">
        <v>42539</v>
      </c>
      <c r="E12824" t="s">
        <v>90</v>
      </c>
      <c r="F12824" t="s">
        <v>15</v>
      </c>
      <c r="G12824" t="s">
        <v>16</v>
      </c>
      <c r="H12824">
        <v>0</v>
      </c>
      <c r="I12824" t="s">
        <v>42540</v>
      </c>
      <c r="J12824" t="s">
        <v>42541</v>
      </c>
      <c r="K12824" t="s">
        <v>42542</v>
      </c>
      <c r="L12824" t="s">
        <v>77980</v>
      </c>
    </row>
    <row r="12825" spans="1:12" x14ac:dyDescent="0.15">
      <c r="A12825" t="s">
        <v>12</v>
      </c>
      <c r="B12825">
        <v>3635664</v>
      </c>
      <c r="C12825">
        <v>3635684</v>
      </c>
      <c r="D12825" t="s">
        <v>42539</v>
      </c>
      <c r="E12825" t="s">
        <v>90</v>
      </c>
      <c r="F12825" t="s">
        <v>15</v>
      </c>
      <c r="G12825" t="s">
        <v>16</v>
      </c>
      <c r="H12825">
        <v>25</v>
      </c>
      <c r="I12825" t="s">
        <v>42543</v>
      </c>
      <c r="J12825" t="s">
        <v>42544</v>
      </c>
      <c r="K12825" t="s">
        <v>42545</v>
      </c>
      <c r="L12825" t="s">
        <v>78012</v>
      </c>
    </row>
    <row r="12826" spans="1:12" x14ac:dyDescent="0.15">
      <c r="A12826" t="s">
        <v>12</v>
      </c>
      <c r="B12826">
        <v>3635685</v>
      </c>
      <c r="C12826">
        <v>3635705</v>
      </c>
      <c r="D12826" t="s">
        <v>42539</v>
      </c>
      <c r="E12826" t="s">
        <v>90</v>
      </c>
      <c r="F12826" t="s">
        <v>15</v>
      </c>
      <c r="G12826" t="s">
        <v>36</v>
      </c>
      <c r="H12826">
        <v>46</v>
      </c>
      <c r="I12826" t="s">
        <v>42546</v>
      </c>
      <c r="J12826" t="s">
        <v>42547</v>
      </c>
      <c r="K12826" t="s">
        <v>42548</v>
      </c>
      <c r="L12826" t="s">
        <v>78004</v>
      </c>
    </row>
    <row r="12827" spans="1:12" x14ac:dyDescent="0.15">
      <c r="A12827" t="s">
        <v>12</v>
      </c>
      <c r="B12827">
        <v>3635708</v>
      </c>
      <c r="C12827">
        <v>3635728</v>
      </c>
      <c r="D12827" t="s">
        <v>42539</v>
      </c>
      <c r="E12827" t="s">
        <v>90</v>
      </c>
      <c r="F12827" t="s">
        <v>15</v>
      </c>
      <c r="G12827" t="s">
        <v>36</v>
      </c>
      <c r="H12827">
        <v>69</v>
      </c>
      <c r="I12827" t="s">
        <v>42549</v>
      </c>
      <c r="J12827" t="s">
        <v>42550</v>
      </c>
      <c r="K12827" t="s">
        <v>42551</v>
      </c>
      <c r="L12827" t="s">
        <v>78015</v>
      </c>
    </row>
    <row r="12828" spans="1:12" x14ac:dyDescent="0.15">
      <c r="A12828" t="s">
        <v>12</v>
      </c>
      <c r="B12828">
        <v>3636426</v>
      </c>
      <c r="C12828">
        <v>3636446</v>
      </c>
      <c r="D12828" t="s">
        <v>42552</v>
      </c>
      <c r="E12828" t="s">
        <v>90</v>
      </c>
      <c r="F12828" t="s">
        <v>15</v>
      </c>
      <c r="G12828" t="s">
        <v>23</v>
      </c>
      <c r="H12828">
        <v>44</v>
      </c>
      <c r="I12828" t="s">
        <v>42553</v>
      </c>
      <c r="J12828" t="s">
        <v>42554</v>
      </c>
      <c r="K12828" t="s">
        <v>42555</v>
      </c>
      <c r="L12828" t="s">
        <v>78016</v>
      </c>
    </row>
    <row r="12829" spans="1:12" x14ac:dyDescent="0.15">
      <c r="A12829" t="s">
        <v>12</v>
      </c>
      <c r="B12829">
        <v>3636460</v>
      </c>
      <c r="C12829">
        <v>3636480</v>
      </c>
      <c r="D12829" t="s">
        <v>42552</v>
      </c>
      <c r="E12829" t="s">
        <v>90</v>
      </c>
      <c r="F12829" t="s">
        <v>15</v>
      </c>
      <c r="G12829" t="s">
        <v>16</v>
      </c>
      <c r="H12829">
        <v>78</v>
      </c>
      <c r="I12829" t="s">
        <v>42556</v>
      </c>
      <c r="J12829" t="s">
        <v>42557</v>
      </c>
      <c r="K12829" t="s">
        <v>42558</v>
      </c>
      <c r="L12829" t="s">
        <v>78000</v>
      </c>
    </row>
    <row r="12830" spans="1:12" x14ac:dyDescent="0.15">
      <c r="A12830" t="s">
        <v>12</v>
      </c>
      <c r="B12830">
        <v>3636492</v>
      </c>
      <c r="C12830">
        <v>3636512</v>
      </c>
      <c r="D12830" t="s">
        <v>42552</v>
      </c>
      <c r="E12830" t="s">
        <v>90</v>
      </c>
      <c r="F12830" t="s">
        <v>15</v>
      </c>
      <c r="G12830" t="s">
        <v>23</v>
      </c>
      <c r="H12830">
        <v>110</v>
      </c>
      <c r="I12830" t="s">
        <v>42559</v>
      </c>
      <c r="J12830" t="s">
        <v>42560</v>
      </c>
      <c r="K12830" t="s">
        <v>42561</v>
      </c>
      <c r="L12830" t="s">
        <v>78030</v>
      </c>
    </row>
    <row r="12831" spans="1:12" x14ac:dyDescent="0.15">
      <c r="A12831" t="s">
        <v>12</v>
      </c>
      <c r="B12831">
        <v>3636534</v>
      </c>
      <c r="C12831">
        <v>3636554</v>
      </c>
      <c r="D12831" t="s">
        <v>42552</v>
      </c>
      <c r="E12831" t="s">
        <v>90</v>
      </c>
      <c r="F12831" t="s">
        <v>15</v>
      </c>
      <c r="G12831" t="s">
        <v>36</v>
      </c>
      <c r="H12831">
        <v>152</v>
      </c>
      <c r="I12831" t="s">
        <v>42562</v>
      </c>
      <c r="J12831" t="s">
        <v>42563</v>
      </c>
      <c r="K12831" t="s">
        <v>42564</v>
      </c>
      <c r="L12831" t="s">
        <v>77954</v>
      </c>
    </row>
    <row r="12832" spans="1:12" x14ac:dyDescent="0.15">
      <c r="A12832" t="s">
        <v>12</v>
      </c>
      <c r="B12832">
        <v>3638143</v>
      </c>
      <c r="C12832">
        <v>3638163</v>
      </c>
      <c r="D12832" t="s">
        <v>42565</v>
      </c>
      <c r="E12832" t="s">
        <v>90</v>
      </c>
      <c r="F12832" t="s">
        <v>76</v>
      </c>
      <c r="G12832" t="s">
        <v>36</v>
      </c>
      <c r="H12832">
        <v>119</v>
      </c>
      <c r="I12832" t="s">
        <v>42566</v>
      </c>
      <c r="J12832" t="s">
        <v>42567</v>
      </c>
      <c r="K12832" t="s">
        <v>42568</v>
      </c>
      <c r="L12832" t="s">
        <v>78058</v>
      </c>
    </row>
    <row r="12833" spans="1:12" x14ac:dyDescent="0.15">
      <c r="A12833" t="s">
        <v>12</v>
      </c>
      <c r="B12833">
        <v>3638112</v>
      </c>
      <c r="C12833">
        <v>3638132</v>
      </c>
      <c r="D12833" t="s">
        <v>42565</v>
      </c>
      <c r="E12833" t="s">
        <v>90</v>
      </c>
      <c r="F12833" t="s">
        <v>76</v>
      </c>
      <c r="G12833" t="s">
        <v>23</v>
      </c>
      <c r="H12833">
        <v>150</v>
      </c>
      <c r="I12833" t="s">
        <v>42569</v>
      </c>
      <c r="J12833" t="s">
        <v>42570</v>
      </c>
      <c r="K12833" t="s">
        <v>42571</v>
      </c>
      <c r="L12833" t="s">
        <v>78086</v>
      </c>
    </row>
    <row r="12834" spans="1:12" x14ac:dyDescent="0.15">
      <c r="A12834" t="s">
        <v>12</v>
      </c>
      <c r="B12834">
        <v>3638048</v>
      </c>
      <c r="C12834">
        <v>3638068</v>
      </c>
      <c r="D12834" t="s">
        <v>42565</v>
      </c>
      <c r="E12834" t="s">
        <v>90</v>
      </c>
      <c r="F12834" t="s">
        <v>76</v>
      </c>
      <c r="G12834" t="s">
        <v>16</v>
      </c>
      <c r="H12834">
        <v>214</v>
      </c>
      <c r="I12834" t="s">
        <v>42572</v>
      </c>
      <c r="J12834" t="s">
        <v>42573</v>
      </c>
      <c r="K12834" t="s">
        <v>42574</v>
      </c>
      <c r="L12834" t="s">
        <v>78142</v>
      </c>
    </row>
    <row r="12835" spans="1:12" x14ac:dyDescent="0.15">
      <c r="A12835" t="s">
        <v>12</v>
      </c>
      <c r="B12835">
        <v>3638021</v>
      </c>
      <c r="C12835">
        <v>3638041</v>
      </c>
      <c r="D12835" t="s">
        <v>42565</v>
      </c>
      <c r="E12835" t="s">
        <v>90</v>
      </c>
      <c r="F12835" t="s">
        <v>76</v>
      </c>
      <c r="G12835" t="s">
        <v>16</v>
      </c>
      <c r="H12835">
        <v>241</v>
      </c>
      <c r="I12835" t="s">
        <v>42575</v>
      </c>
      <c r="J12835" t="s">
        <v>42576</v>
      </c>
      <c r="K12835" t="s">
        <v>42577</v>
      </c>
      <c r="L12835" t="s">
        <v>78154</v>
      </c>
    </row>
    <row r="12836" spans="1:12" x14ac:dyDescent="0.15">
      <c r="A12836" t="s">
        <v>12</v>
      </c>
      <c r="B12836">
        <v>3638884</v>
      </c>
      <c r="C12836">
        <v>3638904</v>
      </c>
      <c r="D12836" t="s">
        <v>42578</v>
      </c>
      <c r="E12836" t="s">
        <v>90</v>
      </c>
      <c r="F12836" t="s">
        <v>76</v>
      </c>
      <c r="G12836" t="s">
        <v>23</v>
      </c>
      <c r="H12836">
        <v>40</v>
      </c>
      <c r="I12836" t="s">
        <v>42579</v>
      </c>
      <c r="J12836" t="s">
        <v>42580</v>
      </c>
      <c r="K12836" t="s">
        <v>42581</v>
      </c>
      <c r="L12836" t="s">
        <v>77952</v>
      </c>
    </row>
    <row r="12837" spans="1:12" x14ac:dyDescent="0.15">
      <c r="A12837" t="s">
        <v>12</v>
      </c>
      <c r="B12837">
        <v>3638828</v>
      </c>
      <c r="C12837">
        <v>3638848</v>
      </c>
      <c r="D12837" t="s">
        <v>42578</v>
      </c>
      <c r="E12837" t="s">
        <v>90</v>
      </c>
      <c r="F12837" t="s">
        <v>76</v>
      </c>
      <c r="G12837" t="s">
        <v>16</v>
      </c>
      <c r="H12837">
        <v>96</v>
      </c>
      <c r="I12837" t="s">
        <v>42582</v>
      </c>
      <c r="J12837" t="s">
        <v>42583</v>
      </c>
      <c r="K12837" t="s">
        <v>42584</v>
      </c>
      <c r="L12837" t="s">
        <v>77912</v>
      </c>
    </row>
    <row r="12838" spans="1:12" x14ac:dyDescent="0.15">
      <c r="A12838" t="s">
        <v>12</v>
      </c>
      <c r="B12838">
        <v>3638785</v>
      </c>
      <c r="C12838">
        <v>3638805</v>
      </c>
      <c r="D12838" t="s">
        <v>42578</v>
      </c>
      <c r="E12838" t="s">
        <v>90</v>
      </c>
      <c r="F12838" t="s">
        <v>76</v>
      </c>
      <c r="G12838" t="s">
        <v>36</v>
      </c>
      <c r="H12838">
        <v>139</v>
      </c>
      <c r="I12838" t="s">
        <v>42585</v>
      </c>
      <c r="J12838" t="s">
        <v>42586</v>
      </c>
      <c r="K12838" t="s">
        <v>42587</v>
      </c>
      <c r="L12838" t="s">
        <v>78029</v>
      </c>
    </row>
    <row r="12839" spans="1:12" x14ac:dyDescent="0.15">
      <c r="A12839" t="s">
        <v>12</v>
      </c>
      <c r="B12839">
        <v>3638747</v>
      </c>
      <c r="C12839">
        <v>3638767</v>
      </c>
      <c r="D12839" t="s">
        <v>42578</v>
      </c>
      <c r="E12839" t="s">
        <v>90</v>
      </c>
      <c r="F12839" t="s">
        <v>76</v>
      </c>
      <c r="G12839" t="s">
        <v>32</v>
      </c>
      <c r="H12839">
        <v>177</v>
      </c>
      <c r="I12839" t="s">
        <v>42588</v>
      </c>
      <c r="J12839" t="s">
        <v>42589</v>
      </c>
      <c r="K12839" t="s">
        <v>42590</v>
      </c>
      <c r="L12839" t="s">
        <v>78108</v>
      </c>
    </row>
    <row r="12840" spans="1:12" x14ac:dyDescent="0.15">
      <c r="A12840" t="s">
        <v>12</v>
      </c>
      <c r="B12840">
        <v>3639685</v>
      </c>
      <c r="C12840">
        <v>3639705</v>
      </c>
      <c r="D12840" t="s">
        <v>42591</v>
      </c>
      <c r="E12840" t="s">
        <v>90</v>
      </c>
      <c r="F12840" t="s">
        <v>15</v>
      </c>
      <c r="G12840" t="s">
        <v>16</v>
      </c>
      <c r="H12840">
        <v>7</v>
      </c>
      <c r="I12840" t="s">
        <v>42592</v>
      </c>
      <c r="J12840" t="s">
        <v>42593</v>
      </c>
      <c r="K12840" t="s">
        <v>42594</v>
      </c>
      <c r="L12840" t="s">
        <v>77909</v>
      </c>
    </row>
    <row r="12841" spans="1:12" x14ac:dyDescent="0.15">
      <c r="A12841" t="s">
        <v>12</v>
      </c>
      <c r="B12841">
        <v>3639719</v>
      </c>
      <c r="C12841">
        <v>3639739</v>
      </c>
      <c r="D12841" t="s">
        <v>42591</v>
      </c>
      <c r="E12841" t="s">
        <v>90</v>
      </c>
      <c r="F12841" t="s">
        <v>15</v>
      </c>
      <c r="G12841" t="s">
        <v>23</v>
      </c>
      <c r="H12841">
        <v>41</v>
      </c>
      <c r="I12841" t="s">
        <v>42595</v>
      </c>
      <c r="J12841" t="s">
        <v>42596</v>
      </c>
      <c r="K12841" t="s">
        <v>42597</v>
      </c>
      <c r="L12841" t="s">
        <v>78014</v>
      </c>
    </row>
    <row r="12842" spans="1:12" x14ac:dyDescent="0.15">
      <c r="A12842" t="s">
        <v>12</v>
      </c>
      <c r="B12842">
        <v>3639745</v>
      </c>
      <c r="C12842">
        <v>3639765</v>
      </c>
      <c r="D12842" t="s">
        <v>42591</v>
      </c>
      <c r="E12842" t="s">
        <v>90</v>
      </c>
      <c r="F12842" t="s">
        <v>15</v>
      </c>
      <c r="G12842" t="s">
        <v>16</v>
      </c>
      <c r="H12842">
        <v>67</v>
      </c>
      <c r="I12842" t="s">
        <v>42598</v>
      </c>
      <c r="J12842" t="s">
        <v>42599</v>
      </c>
      <c r="K12842" t="s">
        <v>42600</v>
      </c>
      <c r="L12842" t="s">
        <v>77981</v>
      </c>
    </row>
    <row r="12843" spans="1:12" x14ac:dyDescent="0.15">
      <c r="A12843" t="s">
        <v>12</v>
      </c>
      <c r="B12843">
        <v>3639767</v>
      </c>
      <c r="C12843">
        <v>3639787</v>
      </c>
      <c r="D12843" t="s">
        <v>42591</v>
      </c>
      <c r="E12843" t="s">
        <v>90</v>
      </c>
      <c r="F12843" t="s">
        <v>15</v>
      </c>
      <c r="G12843" t="s">
        <v>36</v>
      </c>
      <c r="H12843">
        <v>89</v>
      </c>
      <c r="I12843" t="s">
        <v>42601</v>
      </c>
      <c r="J12843" t="s">
        <v>42602</v>
      </c>
      <c r="K12843" t="s">
        <v>42603</v>
      </c>
      <c r="L12843" t="s">
        <v>77964</v>
      </c>
    </row>
    <row r="12844" spans="1:12" x14ac:dyDescent="0.15">
      <c r="A12844" t="s">
        <v>12</v>
      </c>
      <c r="B12844">
        <v>3641991</v>
      </c>
      <c r="C12844">
        <v>3642011</v>
      </c>
      <c r="D12844" t="s">
        <v>42604</v>
      </c>
      <c r="E12844" t="s">
        <v>90</v>
      </c>
      <c r="F12844" t="s">
        <v>76</v>
      </c>
      <c r="G12844" t="s">
        <v>16</v>
      </c>
      <c r="H12844">
        <v>8</v>
      </c>
      <c r="I12844" t="s">
        <v>42605</v>
      </c>
      <c r="J12844" t="s">
        <v>42606</v>
      </c>
      <c r="K12844" t="s">
        <v>42607</v>
      </c>
      <c r="L12844" t="s">
        <v>77955</v>
      </c>
    </row>
    <row r="12845" spans="1:12" x14ac:dyDescent="0.15">
      <c r="A12845" t="s">
        <v>12</v>
      </c>
      <c r="B12845">
        <v>3641946</v>
      </c>
      <c r="C12845">
        <v>3641966</v>
      </c>
      <c r="D12845" t="s">
        <v>42604</v>
      </c>
      <c r="E12845" t="s">
        <v>90</v>
      </c>
      <c r="F12845" t="s">
        <v>76</v>
      </c>
      <c r="G12845" t="s">
        <v>16</v>
      </c>
      <c r="H12845">
        <v>53</v>
      </c>
      <c r="I12845" t="s">
        <v>42608</v>
      </c>
      <c r="J12845" t="s">
        <v>42609</v>
      </c>
      <c r="K12845" t="s">
        <v>42610</v>
      </c>
      <c r="L12845" t="s">
        <v>77922</v>
      </c>
    </row>
    <row r="12846" spans="1:12" x14ac:dyDescent="0.15">
      <c r="A12846" t="s">
        <v>12</v>
      </c>
      <c r="B12846">
        <v>3641916</v>
      </c>
      <c r="C12846">
        <v>3641936</v>
      </c>
      <c r="D12846" t="s">
        <v>42604</v>
      </c>
      <c r="E12846" t="s">
        <v>90</v>
      </c>
      <c r="F12846" t="s">
        <v>76</v>
      </c>
      <c r="G12846" t="s">
        <v>23</v>
      </c>
      <c r="H12846">
        <v>83</v>
      </c>
      <c r="I12846" t="s">
        <v>42611</v>
      </c>
      <c r="J12846" t="s">
        <v>42612</v>
      </c>
      <c r="K12846" t="s">
        <v>42613</v>
      </c>
      <c r="L12846" t="s">
        <v>77958</v>
      </c>
    </row>
    <row r="12847" spans="1:12" x14ac:dyDescent="0.15">
      <c r="A12847" t="s">
        <v>12</v>
      </c>
      <c r="B12847">
        <v>3641890</v>
      </c>
      <c r="C12847">
        <v>3641910</v>
      </c>
      <c r="D12847" t="s">
        <v>42604</v>
      </c>
      <c r="E12847" t="s">
        <v>90</v>
      </c>
      <c r="F12847" t="s">
        <v>76</v>
      </c>
      <c r="G12847" t="s">
        <v>36</v>
      </c>
      <c r="H12847">
        <v>109</v>
      </c>
      <c r="I12847" t="s">
        <v>42614</v>
      </c>
      <c r="J12847" t="s">
        <v>42615</v>
      </c>
      <c r="K12847" t="s">
        <v>42616</v>
      </c>
      <c r="L12847" t="s">
        <v>77947</v>
      </c>
    </row>
    <row r="12848" spans="1:12" x14ac:dyDescent="0.15">
      <c r="A12848" t="s">
        <v>12</v>
      </c>
      <c r="B12848">
        <v>3642895</v>
      </c>
      <c r="C12848">
        <v>3642915</v>
      </c>
      <c r="D12848" t="s">
        <v>42617</v>
      </c>
      <c r="E12848" t="s">
        <v>90</v>
      </c>
      <c r="F12848" t="s">
        <v>76</v>
      </c>
      <c r="G12848" t="s">
        <v>36</v>
      </c>
      <c r="H12848">
        <v>12</v>
      </c>
      <c r="I12848" t="s">
        <v>42618</v>
      </c>
      <c r="J12848" t="s">
        <v>42619</v>
      </c>
      <c r="K12848" t="s">
        <v>42620</v>
      </c>
      <c r="L12848" t="s">
        <v>77991</v>
      </c>
    </row>
    <row r="12849" spans="1:12" x14ac:dyDescent="0.15">
      <c r="A12849" t="s">
        <v>12</v>
      </c>
      <c r="B12849">
        <v>3642860</v>
      </c>
      <c r="C12849">
        <v>3642880</v>
      </c>
      <c r="D12849" t="s">
        <v>42617</v>
      </c>
      <c r="E12849" t="s">
        <v>90</v>
      </c>
      <c r="F12849" t="s">
        <v>76</v>
      </c>
      <c r="G12849" t="s">
        <v>16</v>
      </c>
      <c r="H12849">
        <v>47</v>
      </c>
      <c r="I12849" t="s">
        <v>42621</v>
      </c>
      <c r="J12849" t="s">
        <v>42622</v>
      </c>
      <c r="K12849" t="s">
        <v>42623</v>
      </c>
      <c r="L12849" t="s">
        <v>77932</v>
      </c>
    </row>
    <row r="12850" spans="1:12" x14ac:dyDescent="0.15">
      <c r="A12850" t="s">
        <v>12</v>
      </c>
      <c r="B12850">
        <v>3642833</v>
      </c>
      <c r="C12850">
        <v>3642853</v>
      </c>
      <c r="D12850" t="s">
        <v>42617</v>
      </c>
      <c r="E12850" t="s">
        <v>90</v>
      </c>
      <c r="F12850" t="s">
        <v>76</v>
      </c>
      <c r="G12850" t="s">
        <v>16</v>
      </c>
      <c r="H12850">
        <v>74</v>
      </c>
      <c r="I12850" t="s">
        <v>42624</v>
      </c>
      <c r="J12850" t="s">
        <v>42625</v>
      </c>
      <c r="K12850" t="s">
        <v>42626</v>
      </c>
      <c r="L12850" t="s">
        <v>78005</v>
      </c>
    </row>
    <row r="12851" spans="1:12" x14ac:dyDescent="0.15">
      <c r="A12851" t="s">
        <v>12</v>
      </c>
      <c r="B12851">
        <v>3642804</v>
      </c>
      <c r="C12851">
        <v>3642824</v>
      </c>
      <c r="D12851" t="s">
        <v>42617</v>
      </c>
      <c r="E12851" t="s">
        <v>90</v>
      </c>
      <c r="F12851" t="s">
        <v>76</v>
      </c>
      <c r="G12851" t="s">
        <v>16</v>
      </c>
      <c r="H12851">
        <v>103</v>
      </c>
      <c r="I12851" t="s">
        <v>42627</v>
      </c>
      <c r="J12851" t="s">
        <v>42628</v>
      </c>
      <c r="K12851" t="s">
        <v>42629</v>
      </c>
      <c r="L12851" t="s">
        <v>77937</v>
      </c>
    </row>
    <row r="12852" spans="1:12" x14ac:dyDescent="0.15">
      <c r="A12852" t="s">
        <v>12</v>
      </c>
      <c r="B12852">
        <v>3644459</v>
      </c>
      <c r="C12852">
        <v>3644479</v>
      </c>
      <c r="D12852" t="s">
        <v>42630</v>
      </c>
      <c r="E12852" t="s">
        <v>90</v>
      </c>
      <c r="F12852" t="s">
        <v>76</v>
      </c>
      <c r="G12852" t="s">
        <v>36</v>
      </c>
      <c r="H12852">
        <v>7</v>
      </c>
      <c r="I12852" t="s">
        <v>42631</v>
      </c>
      <c r="J12852" t="s">
        <v>42632</v>
      </c>
      <c r="K12852" t="s">
        <v>42633</v>
      </c>
      <c r="L12852" t="s">
        <v>77909</v>
      </c>
    </row>
    <row r="12853" spans="1:12" x14ac:dyDescent="0.15">
      <c r="A12853" t="s">
        <v>12</v>
      </c>
      <c r="B12853">
        <v>3644435</v>
      </c>
      <c r="C12853">
        <v>3644455</v>
      </c>
      <c r="D12853" t="s">
        <v>42630</v>
      </c>
      <c r="E12853" t="s">
        <v>90</v>
      </c>
      <c r="F12853" t="s">
        <v>76</v>
      </c>
      <c r="G12853" t="s">
        <v>36</v>
      </c>
      <c r="H12853">
        <v>31</v>
      </c>
      <c r="I12853" t="s">
        <v>42634</v>
      </c>
      <c r="J12853" t="s">
        <v>42635</v>
      </c>
      <c r="K12853" t="s">
        <v>42636</v>
      </c>
      <c r="L12853" t="s">
        <v>77910</v>
      </c>
    </row>
    <row r="12854" spans="1:12" x14ac:dyDescent="0.15">
      <c r="A12854" t="s">
        <v>12</v>
      </c>
      <c r="B12854">
        <v>3644410</v>
      </c>
      <c r="C12854">
        <v>3644430</v>
      </c>
      <c r="D12854" t="s">
        <v>42630</v>
      </c>
      <c r="E12854" t="s">
        <v>90</v>
      </c>
      <c r="F12854" t="s">
        <v>76</v>
      </c>
      <c r="G12854" t="s">
        <v>23</v>
      </c>
      <c r="H12854">
        <v>56</v>
      </c>
      <c r="I12854" t="s">
        <v>42637</v>
      </c>
      <c r="J12854" t="s">
        <v>42638</v>
      </c>
      <c r="K12854" t="s">
        <v>42639</v>
      </c>
      <c r="L12854" t="s">
        <v>77971</v>
      </c>
    </row>
    <row r="12855" spans="1:12" x14ac:dyDescent="0.15">
      <c r="A12855" t="s">
        <v>12</v>
      </c>
      <c r="B12855">
        <v>3644385</v>
      </c>
      <c r="C12855">
        <v>3644405</v>
      </c>
      <c r="D12855" t="s">
        <v>42630</v>
      </c>
      <c r="E12855" t="s">
        <v>90</v>
      </c>
      <c r="F12855" t="s">
        <v>76</v>
      </c>
      <c r="G12855" t="s">
        <v>36</v>
      </c>
      <c r="H12855">
        <v>81</v>
      </c>
      <c r="I12855" t="s">
        <v>42640</v>
      </c>
      <c r="J12855" t="s">
        <v>42641</v>
      </c>
      <c r="K12855" t="s">
        <v>42642</v>
      </c>
      <c r="L12855" t="s">
        <v>78019</v>
      </c>
    </row>
    <row r="12856" spans="1:12" x14ac:dyDescent="0.15">
      <c r="A12856" t="s">
        <v>12</v>
      </c>
      <c r="B12856">
        <v>3644690</v>
      </c>
      <c r="C12856">
        <v>3644710</v>
      </c>
      <c r="D12856" t="s">
        <v>42643</v>
      </c>
      <c r="E12856" t="s">
        <v>90</v>
      </c>
      <c r="F12856" t="s">
        <v>15</v>
      </c>
      <c r="G12856" t="s">
        <v>16</v>
      </c>
      <c r="H12856">
        <v>25</v>
      </c>
      <c r="I12856" t="s">
        <v>42644</v>
      </c>
      <c r="J12856" t="s">
        <v>42645</v>
      </c>
      <c r="K12856" t="s">
        <v>42646</v>
      </c>
      <c r="L12856" t="s">
        <v>78012</v>
      </c>
    </row>
    <row r="12857" spans="1:12" x14ac:dyDescent="0.15">
      <c r="A12857" t="s">
        <v>12</v>
      </c>
      <c r="B12857">
        <v>3644715</v>
      </c>
      <c r="C12857">
        <v>3644735</v>
      </c>
      <c r="D12857" t="s">
        <v>42643</v>
      </c>
      <c r="E12857" t="s">
        <v>90</v>
      </c>
      <c r="F12857" t="s">
        <v>15</v>
      </c>
      <c r="G12857" t="s">
        <v>36</v>
      </c>
      <c r="H12857">
        <v>50</v>
      </c>
      <c r="I12857" t="s">
        <v>42647</v>
      </c>
      <c r="J12857" t="s">
        <v>42648</v>
      </c>
      <c r="K12857" t="s">
        <v>42649</v>
      </c>
      <c r="L12857" t="s">
        <v>77925</v>
      </c>
    </row>
    <row r="12858" spans="1:12" x14ac:dyDescent="0.15">
      <c r="A12858" t="s">
        <v>12</v>
      </c>
      <c r="B12858">
        <v>3644753</v>
      </c>
      <c r="C12858">
        <v>3644773</v>
      </c>
      <c r="D12858" t="s">
        <v>42643</v>
      </c>
      <c r="E12858" t="s">
        <v>90</v>
      </c>
      <c r="F12858" t="s">
        <v>15</v>
      </c>
      <c r="G12858" t="s">
        <v>36</v>
      </c>
      <c r="H12858">
        <v>88</v>
      </c>
      <c r="I12858" t="s">
        <v>42650</v>
      </c>
      <c r="J12858" t="s">
        <v>42651</v>
      </c>
      <c r="K12858" t="s">
        <v>42652</v>
      </c>
      <c r="L12858" t="s">
        <v>77923</v>
      </c>
    </row>
    <row r="12859" spans="1:12" x14ac:dyDescent="0.15">
      <c r="A12859" t="s">
        <v>12</v>
      </c>
      <c r="B12859">
        <v>3644777</v>
      </c>
      <c r="C12859">
        <v>3644797</v>
      </c>
      <c r="D12859" t="s">
        <v>42643</v>
      </c>
      <c r="E12859" t="s">
        <v>90</v>
      </c>
      <c r="F12859" t="s">
        <v>15</v>
      </c>
      <c r="G12859" t="s">
        <v>36</v>
      </c>
      <c r="H12859">
        <v>112</v>
      </c>
      <c r="I12859" t="s">
        <v>42653</v>
      </c>
      <c r="J12859" t="s">
        <v>42654</v>
      </c>
      <c r="K12859" t="s">
        <v>42655</v>
      </c>
      <c r="L12859" t="s">
        <v>77950</v>
      </c>
    </row>
    <row r="12860" spans="1:12" x14ac:dyDescent="0.15">
      <c r="A12860" t="s">
        <v>12</v>
      </c>
      <c r="B12860">
        <v>3644924</v>
      </c>
      <c r="C12860">
        <v>3644944</v>
      </c>
      <c r="D12860" t="s">
        <v>42656</v>
      </c>
      <c r="E12860" t="s">
        <v>90</v>
      </c>
      <c r="F12860" t="s">
        <v>15</v>
      </c>
      <c r="G12860" t="s">
        <v>16</v>
      </c>
      <c r="H12860">
        <v>8</v>
      </c>
      <c r="I12860" t="s">
        <v>42657</v>
      </c>
      <c r="J12860" t="s">
        <v>42658</v>
      </c>
      <c r="K12860" t="s">
        <v>42659</v>
      </c>
      <c r="L12860" t="s">
        <v>77955</v>
      </c>
    </row>
    <row r="12861" spans="1:12" x14ac:dyDescent="0.15">
      <c r="A12861" t="s">
        <v>12</v>
      </c>
      <c r="B12861">
        <v>3644948</v>
      </c>
      <c r="C12861">
        <v>3644968</v>
      </c>
      <c r="D12861" t="s">
        <v>42656</v>
      </c>
      <c r="E12861" t="s">
        <v>90</v>
      </c>
      <c r="F12861" t="s">
        <v>15</v>
      </c>
      <c r="G12861" t="s">
        <v>36</v>
      </c>
      <c r="H12861">
        <v>32</v>
      </c>
      <c r="I12861" t="s">
        <v>42660</v>
      </c>
      <c r="J12861" t="s">
        <v>42661</v>
      </c>
      <c r="K12861" t="s">
        <v>42662</v>
      </c>
      <c r="L12861" t="s">
        <v>77918</v>
      </c>
    </row>
    <row r="12862" spans="1:12" x14ac:dyDescent="0.15">
      <c r="A12862" t="s">
        <v>12</v>
      </c>
      <c r="B12862">
        <v>3644987</v>
      </c>
      <c r="C12862">
        <v>3645007</v>
      </c>
      <c r="D12862" t="s">
        <v>42656</v>
      </c>
      <c r="E12862" t="s">
        <v>90</v>
      </c>
      <c r="F12862" t="s">
        <v>15</v>
      </c>
      <c r="G12862" t="s">
        <v>16</v>
      </c>
      <c r="H12862">
        <v>71</v>
      </c>
      <c r="I12862" t="s">
        <v>42663</v>
      </c>
      <c r="J12862" t="s">
        <v>42664</v>
      </c>
      <c r="K12862" t="s">
        <v>42665</v>
      </c>
      <c r="L12862" t="s">
        <v>77969</v>
      </c>
    </row>
    <row r="12863" spans="1:12" x14ac:dyDescent="0.15">
      <c r="A12863" t="s">
        <v>12</v>
      </c>
      <c r="B12863">
        <v>3645028</v>
      </c>
      <c r="C12863">
        <v>3645048</v>
      </c>
      <c r="D12863" t="s">
        <v>42656</v>
      </c>
      <c r="E12863" t="s">
        <v>90</v>
      </c>
      <c r="F12863" t="s">
        <v>15</v>
      </c>
      <c r="G12863" t="s">
        <v>36</v>
      </c>
      <c r="H12863">
        <v>112</v>
      </c>
      <c r="I12863" t="s">
        <v>42666</v>
      </c>
      <c r="J12863" t="s">
        <v>42667</v>
      </c>
      <c r="K12863" t="s">
        <v>42668</v>
      </c>
      <c r="L12863" t="s">
        <v>77950</v>
      </c>
    </row>
    <row r="12864" spans="1:12" x14ac:dyDescent="0.15">
      <c r="A12864" t="s">
        <v>12</v>
      </c>
      <c r="B12864">
        <v>3645528</v>
      </c>
      <c r="C12864">
        <v>3645548</v>
      </c>
      <c r="D12864" t="s">
        <v>42669</v>
      </c>
      <c r="E12864" t="s">
        <v>90</v>
      </c>
      <c r="F12864" t="s">
        <v>76</v>
      </c>
      <c r="G12864" t="s">
        <v>36</v>
      </c>
      <c r="H12864">
        <v>0</v>
      </c>
      <c r="I12864" t="s">
        <v>42670</v>
      </c>
      <c r="J12864" t="s">
        <v>42671</v>
      </c>
      <c r="K12864" t="s">
        <v>42672</v>
      </c>
      <c r="L12864" t="s">
        <v>77980</v>
      </c>
    </row>
    <row r="12865" spans="1:12" x14ac:dyDescent="0.15">
      <c r="A12865" t="s">
        <v>12</v>
      </c>
      <c r="B12865">
        <v>3645503</v>
      </c>
      <c r="C12865">
        <v>3645523</v>
      </c>
      <c r="D12865" t="s">
        <v>42669</v>
      </c>
      <c r="E12865" t="s">
        <v>90</v>
      </c>
      <c r="F12865" t="s">
        <v>76</v>
      </c>
      <c r="G12865" t="s">
        <v>32</v>
      </c>
      <c r="H12865">
        <v>25</v>
      </c>
      <c r="I12865" t="s">
        <v>42673</v>
      </c>
      <c r="J12865" t="s">
        <v>42674</v>
      </c>
      <c r="K12865" t="s">
        <v>42675</v>
      </c>
      <c r="L12865" t="s">
        <v>78012</v>
      </c>
    </row>
    <row r="12866" spans="1:12" x14ac:dyDescent="0.15">
      <c r="A12866" t="s">
        <v>12</v>
      </c>
      <c r="B12866">
        <v>3645476</v>
      </c>
      <c r="C12866">
        <v>3645496</v>
      </c>
      <c r="D12866" t="s">
        <v>42669</v>
      </c>
      <c r="E12866" t="s">
        <v>90</v>
      </c>
      <c r="F12866" t="s">
        <v>76</v>
      </c>
      <c r="G12866" t="s">
        <v>23</v>
      </c>
      <c r="H12866">
        <v>52</v>
      </c>
      <c r="I12866" t="s">
        <v>42676</v>
      </c>
      <c r="J12866" t="s">
        <v>42677</v>
      </c>
      <c r="K12866" t="s">
        <v>42678</v>
      </c>
      <c r="L12866" t="s">
        <v>77959</v>
      </c>
    </row>
    <row r="12867" spans="1:12" x14ac:dyDescent="0.15">
      <c r="A12867" t="s">
        <v>12</v>
      </c>
      <c r="B12867">
        <v>3645455</v>
      </c>
      <c r="C12867">
        <v>3645475</v>
      </c>
      <c r="D12867" t="s">
        <v>42669</v>
      </c>
      <c r="E12867" t="s">
        <v>90</v>
      </c>
      <c r="F12867" t="s">
        <v>76</v>
      </c>
      <c r="G12867" t="s">
        <v>16</v>
      </c>
      <c r="H12867">
        <v>73</v>
      </c>
      <c r="I12867" t="s">
        <v>42679</v>
      </c>
      <c r="J12867" t="s">
        <v>42680</v>
      </c>
      <c r="K12867" t="s">
        <v>42681</v>
      </c>
      <c r="L12867" t="s">
        <v>77926</v>
      </c>
    </row>
    <row r="12868" spans="1:12" x14ac:dyDescent="0.15">
      <c r="A12868" t="s">
        <v>12</v>
      </c>
      <c r="B12868">
        <v>3646018</v>
      </c>
      <c r="C12868">
        <v>3646038</v>
      </c>
      <c r="D12868" t="s">
        <v>42682</v>
      </c>
      <c r="E12868" t="s">
        <v>90</v>
      </c>
      <c r="F12868" t="s">
        <v>76</v>
      </c>
      <c r="G12868" t="s">
        <v>32</v>
      </c>
      <c r="H12868">
        <v>7</v>
      </c>
      <c r="I12868" t="s">
        <v>42683</v>
      </c>
      <c r="J12868" t="s">
        <v>42684</v>
      </c>
      <c r="K12868" t="s">
        <v>42685</v>
      </c>
      <c r="L12868" t="s">
        <v>77909</v>
      </c>
    </row>
    <row r="12869" spans="1:12" x14ac:dyDescent="0.15">
      <c r="A12869" t="s">
        <v>12</v>
      </c>
      <c r="B12869">
        <v>3645964</v>
      </c>
      <c r="C12869">
        <v>3645984</v>
      </c>
      <c r="D12869" t="s">
        <v>42682</v>
      </c>
      <c r="E12869" t="s">
        <v>90</v>
      </c>
      <c r="F12869" t="s">
        <v>76</v>
      </c>
      <c r="G12869" t="s">
        <v>23</v>
      </c>
      <c r="H12869">
        <v>61</v>
      </c>
      <c r="I12869" t="s">
        <v>42686</v>
      </c>
      <c r="J12869" t="s">
        <v>42687</v>
      </c>
      <c r="K12869" t="s">
        <v>42688</v>
      </c>
      <c r="L12869" t="s">
        <v>77979</v>
      </c>
    </row>
    <row r="12870" spans="1:12" x14ac:dyDescent="0.15">
      <c r="A12870" t="s">
        <v>12</v>
      </c>
      <c r="B12870">
        <v>3645940</v>
      </c>
      <c r="C12870">
        <v>3645960</v>
      </c>
      <c r="D12870" t="s">
        <v>42682</v>
      </c>
      <c r="E12870" t="s">
        <v>90</v>
      </c>
      <c r="F12870" t="s">
        <v>76</v>
      </c>
      <c r="G12870" t="s">
        <v>16</v>
      </c>
      <c r="H12870">
        <v>85</v>
      </c>
      <c r="I12870" t="s">
        <v>42689</v>
      </c>
      <c r="J12870" t="s">
        <v>42690</v>
      </c>
      <c r="K12870" t="s">
        <v>42691</v>
      </c>
      <c r="L12870" t="s">
        <v>77972</v>
      </c>
    </row>
    <row r="12871" spans="1:12" x14ac:dyDescent="0.15">
      <c r="A12871" t="s">
        <v>12</v>
      </c>
      <c r="B12871">
        <v>3645914</v>
      </c>
      <c r="C12871">
        <v>3645934</v>
      </c>
      <c r="D12871" t="s">
        <v>42682</v>
      </c>
      <c r="E12871" t="s">
        <v>90</v>
      </c>
      <c r="F12871" t="s">
        <v>76</v>
      </c>
      <c r="G12871" t="s">
        <v>36</v>
      </c>
      <c r="H12871">
        <v>111</v>
      </c>
      <c r="I12871" t="s">
        <v>42692</v>
      </c>
      <c r="J12871" t="s">
        <v>42693</v>
      </c>
      <c r="K12871" t="s">
        <v>42694</v>
      </c>
      <c r="L12871" t="s">
        <v>77908</v>
      </c>
    </row>
    <row r="12872" spans="1:12" x14ac:dyDescent="0.15">
      <c r="A12872" t="s">
        <v>12</v>
      </c>
      <c r="B12872">
        <v>3646187</v>
      </c>
      <c r="C12872">
        <v>3646207</v>
      </c>
      <c r="D12872" t="s">
        <v>42695</v>
      </c>
      <c r="E12872" t="s">
        <v>90</v>
      </c>
      <c r="F12872" t="s">
        <v>15</v>
      </c>
      <c r="G12872" t="s">
        <v>36</v>
      </c>
      <c r="H12872">
        <v>10</v>
      </c>
      <c r="I12872" t="s">
        <v>42696</v>
      </c>
      <c r="J12872" t="s">
        <v>42697</v>
      </c>
      <c r="K12872" t="s">
        <v>42698</v>
      </c>
      <c r="L12872" t="s">
        <v>78001</v>
      </c>
    </row>
    <row r="12873" spans="1:12" x14ac:dyDescent="0.15">
      <c r="A12873" t="s">
        <v>12</v>
      </c>
      <c r="B12873">
        <v>3646208</v>
      </c>
      <c r="C12873">
        <v>3646228</v>
      </c>
      <c r="D12873" t="s">
        <v>42695</v>
      </c>
      <c r="E12873" t="s">
        <v>90</v>
      </c>
      <c r="F12873" t="s">
        <v>15</v>
      </c>
      <c r="G12873" t="s">
        <v>32</v>
      </c>
      <c r="H12873">
        <v>31</v>
      </c>
      <c r="I12873" t="s">
        <v>42699</v>
      </c>
      <c r="J12873" t="s">
        <v>42700</v>
      </c>
      <c r="K12873" t="s">
        <v>42701</v>
      </c>
      <c r="L12873" t="s">
        <v>77910</v>
      </c>
    </row>
    <row r="12874" spans="1:12" x14ac:dyDescent="0.15">
      <c r="A12874" t="s">
        <v>12</v>
      </c>
      <c r="B12874">
        <v>3646242</v>
      </c>
      <c r="C12874">
        <v>3646262</v>
      </c>
      <c r="D12874" t="s">
        <v>42695</v>
      </c>
      <c r="E12874" t="s">
        <v>90</v>
      </c>
      <c r="F12874" t="s">
        <v>15</v>
      </c>
      <c r="G12874" t="s">
        <v>16</v>
      </c>
      <c r="H12874">
        <v>65</v>
      </c>
      <c r="I12874" t="s">
        <v>42702</v>
      </c>
      <c r="J12874" t="s">
        <v>42703</v>
      </c>
      <c r="K12874" t="s">
        <v>42704</v>
      </c>
      <c r="L12874" t="s">
        <v>78042</v>
      </c>
    </row>
    <row r="12875" spans="1:12" x14ac:dyDescent="0.15">
      <c r="A12875" t="s">
        <v>12</v>
      </c>
      <c r="B12875">
        <v>3646262</v>
      </c>
      <c r="C12875">
        <v>3646282</v>
      </c>
      <c r="D12875" t="s">
        <v>42695</v>
      </c>
      <c r="E12875" t="s">
        <v>90</v>
      </c>
      <c r="F12875" t="s">
        <v>15</v>
      </c>
      <c r="G12875" t="s">
        <v>23</v>
      </c>
      <c r="H12875">
        <v>85</v>
      </c>
      <c r="I12875" t="s">
        <v>42705</v>
      </c>
      <c r="J12875" t="s">
        <v>42706</v>
      </c>
      <c r="K12875" t="s">
        <v>42707</v>
      </c>
      <c r="L12875" t="s">
        <v>77972</v>
      </c>
    </row>
    <row r="12876" spans="1:12" x14ac:dyDescent="0.15">
      <c r="A12876" t="s">
        <v>12</v>
      </c>
      <c r="B12876">
        <v>3646723</v>
      </c>
      <c r="C12876">
        <v>3646743</v>
      </c>
      <c r="D12876" t="s">
        <v>42708</v>
      </c>
      <c r="E12876" t="s">
        <v>90</v>
      </c>
      <c r="F12876" t="s">
        <v>15</v>
      </c>
      <c r="G12876" t="s">
        <v>36</v>
      </c>
      <c r="H12876">
        <v>0</v>
      </c>
      <c r="I12876" t="s">
        <v>42709</v>
      </c>
      <c r="J12876" t="s">
        <v>42710</v>
      </c>
      <c r="K12876" t="s">
        <v>42711</v>
      </c>
      <c r="L12876" t="s">
        <v>77980</v>
      </c>
    </row>
    <row r="12877" spans="1:12" x14ac:dyDescent="0.15">
      <c r="A12877" t="s">
        <v>12</v>
      </c>
      <c r="B12877">
        <v>3646743</v>
      </c>
      <c r="C12877">
        <v>3646763</v>
      </c>
      <c r="D12877" t="s">
        <v>42708</v>
      </c>
      <c r="E12877" t="s">
        <v>90</v>
      </c>
      <c r="F12877" t="s">
        <v>15</v>
      </c>
      <c r="G12877" t="s">
        <v>23</v>
      </c>
      <c r="H12877">
        <v>20</v>
      </c>
      <c r="I12877" t="s">
        <v>42712</v>
      </c>
      <c r="J12877" t="s">
        <v>42713</v>
      </c>
      <c r="K12877" t="s">
        <v>42714</v>
      </c>
      <c r="L12877" t="s">
        <v>77968</v>
      </c>
    </row>
    <row r="12878" spans="1:12" x14ac:dyDescent="0.15">
      <c r="A12878" t="s">
        <v>12</v>
      </c>
      <c r="B12878">
        <v>3646775</v>
      </c>
      <c r="C12878">
        <v>3646795</v>
      </c>
      <c r="D12878" t="s">
        <v>42708</v>
      </c>
      <c r="E12878" t="s">
        <v>90</v>
      </c>
      <c r="F12878" t="s">
        <v>15</v>
      </c>
      <c r="G12878" t="s">
        <v>32</v>
      </c>
      <c r="H12878">
        <v>52</v>
      </c>
      <c r="I12878" t="s">
        <v>42715</v>
      </c>
      <c r="J12878" t="s">
        <v>42716</v>
      </c>
      <c r="K12878" t="s">
        <v>42717</v>
      </c>
      <c r="L12878" t="s">
        <v>77959</v>
      </c>
    </row>
    <row r="12879" spans="1:12" x14ac:dyDescent="0.15">
      <c r="A12879" t="s">
        <v>12</v>
      </c>
      <c r="B12879">
        <v>3646797</v>
      </c>
      <c r="C12879">
        <v>3646817</v>
      </c>
      <c r="D12879" t="s">
        <v>42708</v>
      </c>
      <c r="E12879" t="s">
        <v>90</v>
      </c>
      <c r="F12879" t="s">
        <v>15</v>
      </c>
      <c r="G12879" t="s">
        <v>23</v>
      </c>
      <c r="H12879">
        <v>74</v>
      </c>
      <c r="I12879" t="s">
        <v>42718</v>
      </c>
      <c r="J12879" t="s">
        <v>42719</v>
      </c>
      <c r="K12879" t="s">
        <v>42720</v>
      </c>
      <c r="L12879" t="s">
        <v>78005</v>
      </c>
    </row>
    <row r="12880" spans="1:12" x14ac:dyDescent="0.15">
      <c r="A12880" t="s">
        <v>12</v>
      </c>
      <c r="B12880">
        <v>3649285</v>
      </c>
      <c r="C12880">
        <v>3649305</v>
      </c>
      <c r="D12880" t="s">
        <v>42721</v>
      </c>
      <c r="E12880" t="s">
        <v>90</v>
      </c>
      <c r="F12880" t="s">
        <v>15</v>
      </c>
      <c r="G12880" t="s">
        <v>36</v>
      </c>
      <c r="H12880">
        <v>7</v>
      </c>
      <c r="I12880" t="s">
        <v>42722</v>
      </c>
      <c r="J12880" t="s">
        <v>42723</v>
      </c>
      <c r="K12880" t="s">
        <v>42724</v>
      </c>
      <c r="L12880" t="s">
        <v>77909</v>
      </c>
    </row>
    <row r="12881" spans="1:12" x14ac:dyDescent="0.15">
      <c r="A12881" t="s">
        <v>12</v>
      </c>
      <c r="B12881">
        <v>3649317</v>
      </c>
      <c r="C12881">
        <v>3649337</v>
      </c>
      <c r="D12881" t="s">
        <v>42721</v>
      </c>
      <c r="E12881" t="s">
        <v>90</v>
      </c>
      <c r="F12881" t="s">
        <v>15</v>
      </c>
      <c r="G12881" t="s">
        <v>36</v>
      </c>
      <c r="H12881">
        <v>39</v>
      </c>
      <c r="I12881" t="s">
        <v>42725</v>
      </c>
      <c r="J12881" t="s">
        <v>42726</v>
      </c>
      <c r="K12881" t="s">
        <v>42727</v>
      </c>
      <c r="L12881" t="s">
        <v>78041</v>
      </c>
    </row>
    <row r="12882" spans="1:12" x14ac:dyDescent="0.15">
      <c r="A12882" t="s">
        <v>12</v>
      </c>
      <c r="B12882">
        <v>3649339</v>
      </c>
      <c r="C12882">
        <v>3649359</v>
      </c>
      <c r="D12882" t="s">
        <v>42721</v>
      </c>
      <c r="E12882" t="s">
        <v>90</v>
      </c>
      <c r="F12882" t="s">
        <v>15</v>
      </c>
      <c r="G12882" t="s">
        <v>23</v>
      </c>
      <c r="H12882">
        <v>61</v>
      </c>
      <c r="I12882" t="s">
        <v>42728</v>
      </c>
      <c r="J12882" t="s">
        <v>42729</v>
      </c>
      <c r="K12882" t="s">
        <v>42730</v>
      </c>
      <c r="L12882" t="s">
        <v>77979</v>
      </c>
    </row>
    <row r="12883" spans="1:12" x14ac:dyDescent="0.15">
      <c r="A12883" t="s">
        <v>12</v>
      </c>
      <c r="B12883">
        <v>3649373</v>
      </c>
      <c r="C12883">
        <v>3649393</v>
      </c>
      <c r="D12883" t="s">
        <v>42721</v>
      </c>
      <c r="E12883" t="s">
        <v>90</v>
      </c>
      <c r="F12883" t="s">
        <v>15</v>
      </c>
      <c r="G12883" t="s">
        <v>32</v>
      </c>
      <c r="H12883">
        <v>95</v>
      </c>
      <c r="I12883" t="s">
        <v>42731</v>
      </c>
      <c r="J12883" t="s">
        <v>42732</v>
      </c>
      <c r="K12883" t="s">
        <v>42733</v>
      </c>
      <c r="L12883" t="s">
        <v>77920</v>
      </c>
    </row>
    <row r="12884" spans="1:12" x14ac:dyDescent="0.15">
      <c r="A12884" t="s">
        <v>12</v>
      </c>
      <c r="B12884">
        <v>3650677</v>
      </c>
      <c r="C12884">
        <v>3650697</v>
      </c>
      <c r="D12884" t="s">
        <v>42734</v>
      </c>
      <c r="E12884" t="s">
        <v>42735</v>
      </c>
      <c r="F12884" t="s">
        <v>76</v>
      </c>
      <c r="G12884" t="s">
        <v>36</v>
      </c>
      <c r="H12884">
        <v>23</v>
      </c>
      <c r="I12884" t="s">
        <v>42736</v>
      </c>
      <c r="J12884" t="s">
        <v>42737</v>
      </c>
      <c r="K12884" t="s">
        <v>42738</v>
      </c>
      <c r="L12884" t="s">
        <v>77975</v>
      </c>
    </row>
    <row r="12885" spans="1:12" x14ac:dyDescent="0.15">
      <c r="A12885" t="s">
        <v>12</v>
      </c>
      <c r="B12885">
        <v>3650650</v>
      </c>
      <c r="C12885">
        <v>3650670</v>
      </c>
      <c r="D12885" t="s">
        <v>42734</v>
      </c>
      <c r="E12885" t="s">
        <v>42735</v>
      </c>
      <c r="F12885" t="s">
        <v>76</v>
      </c>
      <c r="G12885" t="s">
        <v>23</v>
      </c>
      <c r="H12885">
        <v>50</v>
      </c>
      <c r="I12885" t="s">
        <v>42739</v>
      </c>
      <c r="J12885" t="s">
        <v>42740</v>
      </c>
      <c r="K12885" t="s">
        <v>42741</v>
      </c>
      <c r="L12885" t="s">
        <v>77925</v>
      </c>
    </row>
    <row r="12886" spans="1:12" x14ac:dyDescent="0.15">
      <c r="A12886" t="s">
        <v>12</v>
      </c>
      <c r="B12886">
        <v>3650628</v>
      </c>
      <c r="C12886">
        <v>3650648</v>
      </c>
      <c r="D12886" t="s">
        <v>42734</v>
      </c>
      <c r="E12886" t="s">
        <v>42735</v>
      </c>
      <c r="F12886" t="s">
        <v>76</v>
      </c>
      <c r="G12886" t="s">
        <v>36</v>
      </c>
      <c r="H12886">
        <v>72</v>
      </c>
      <c r="I12886" t="s">
        <v>42742</v>
      </c>
      <c r="J12886" t="s">
        <v>42743</v>
      </c>
      <c r="K12886" t="s">
        <v>42744</v>
      </c>
      <c r="L12886" t="s">
        <v>78066</v>
      </c>
    </row>
    <row r="12887" spans="1:12" x14ac:dyDescent="0.15">
      <c r="A12887" t="s">
        <v>12</v>
      </c>
      <c r="B12887">
        <v>3650598</v>
      </c>
      <c r="C12887">
        <v>3650618</v>
      </c>
      <c r="D12887" t="s">
        <v>42734</v>
      </c>
      <c r="E12887" t="s">
        <v>42735</v>
      </c>
      <c r="F12887" t="s">
        <v>76</v>
      </c>
      <c r="G12887" t="s">
        <v>16</v>
      </c>
      <c r="H12887">
        <v>102</v>
      </c>
      <c r="I12887" t="s">
        <v>42745</v>
      </c>
      <c r="J12887" t="s">
        <v>42746</v>
      </c>
      <c r="K12887" t="s">
        <v>42747</v>
      </c>
      <c r="L12887" t="s">
        <v>77933</v>
      </c>
    </row>
    <row r="12888" spans="1:12" x14ac:dyDescent="0.15">
      <c r="A12888" t="s">
        <v>12</v>
      </c>
      <c r="B12888">
        <v>3652108</v>
      </c>
      <c r="C12888">
        <v>3652128</v>
      </c>
      <c r="D12888" t="s">
        <v>42748</v>
      </c>
      <c r="E12888" t="s">
        <v>90</v>
      </c>
      <c r="F12888" t="s">
        <v>76</v>
      </c>
      <c r="G12888" t="s">
        <v>32</v>
      </c>
      <c r="H12888">
        <v>1</v>
      </c>
      <c r="I12888" t="s">
        <v>42749</v>
      </c>
      <c r="J12888" t="s">
        <v>42750</v>
      </c>
      <c r="K12888" t="s">
        <v>42751</v>
      </c>
      <c r="L12888" t="s">
        <v>77917</v>
      </c>
    </row>
    <row r="12889" spans="1:12" x14ac:dyDescent="0.15">
      <c r="A12889" t="s">
        <v>12</v>
      </c>
      <c r="B12889">
        <v>3652048</v>
      </c>
      <c r="C12889">
        <v>3652068</v>
      </c>
      <c r="D12889" t="s">
        <v>42748</v>
      </c>
      <c r="E12889" t="s">
        <v>90</v>
      </c>
      <c r="F12889" t="s">
        <v>76</v>
      </c>
      <c r="G12889" t="s">
        <v>16</v>
      </c>
      <c r="H12889">
        <v>61</v>
      </c>
      <c r="I12889" t="s">
        <v>42752</v>
      </c>
      <c r="J12889" t="s">
        <v>42753</v>
      </c>
      <c r="K12889" t="s">
        <v>42754</v>
      </c>
      <c r="L12889" t="s">
        <v>77979</v>
      </c>
    </row>
    <row r="12890" spans="1:12" x14ac:dyDescent="0.15">
      <c r="A12890" t="s">
        <v>12</v>
      </c>
      <c r="B12890">
        <v>3652011</v>
      </c>
      <c r="C12890">
        <v>3652031</v>
      </c>
      <c r="D12890" t="s">
        <v>42748</v>
      </c>
      <c r="E12890" t="s">
        <v>90</v>
      </c>
      <c r="F12890" t="s">
        <v>76</v>
      </c>
      <c r="G12890" t="s">
        <v>16</v>
      </c>
      <c r="H12890">
        <v>98</v>
      </c>
      <c r="I12890" t="s">
        <v>42755</v>
      </c>
      <c r="J12890" t="s">
        <v>42756</v>
      </c>
      <c r="K12890" t="s">
        <v>42757</v>
      </c>
      <c r="L12890" t="s">
        <v>78048</v>
      </c>
    </row>
    <row r="12891" spans="1:12" x14ac:dyDescent="0.15">
      <c r="A12891" t="s">
        <v>12</v>
      </c>
      <c r="B12891">
        <v>3651974</v>
      </c>
      <c r="C12891">
        <v>3651994</v>
      </c>
      <c r="D12891" t="s">
        <v>42748</v>
      </c>
      <c r="E12891" t="s">
        <v>90</v>
      </c>
      <c r="F12891" t="s">
        <v>76</v>
      </c>
      <c r="G12891" t="s">
        <v>16</v>
      </c>
      <c r="H12891">
        <v>135</v>
      </c>
      <c r="I12891" t="s">
        <v>42758</v>
      </c>
      <c r="J12891" t="s">
        <v>42759</v>
      </c>
      <c r="K12891" t="s">
        <v>42760</v>
      </c>
      <c r="L12891" t="s">
        <v>77978</v>
      </c>
    </row>
    <row r="12892" spans="1:12" x14ac:dyDescent="0.15">
      <c r="A12892" t="s">
        <v>12</v>
      </c>
      <c r="B12892">
        <v>3652282</v>
      </c>
      <c r="C12892">
        <v>3652302</v>
      </c>
      <c r="D12892" t="s">
        <v>42761</v>
      </c>
      <c r="E12892" t="s">
        <v>90</v>
      </c>
      <c r="F12892" t="s">
        <v>15</v>
      </c>
      <c r="G12892" t="s">
        <v>36</v>
      </c>
      <c r="H12892">
        <v>0</v>
      </c>
      <c r="I12892" t="s">
        <v>42762</v>
      </c>
      <c r="J12892" t="s">
        <v>42763</v>
      </c>
      <c r="K12892" t="s">
        <v>42764</v>
      </c>
      <c r="L12892" t="s">
        <v>77980</v>
      </c>
    </row>
    <row r="12893" spans="1:12" x14ac:dyDescent="0.15">
      <c r="A12893" t="s">
        <v>12</v>
      </c>
      <c r="B12893">
        <v>3652341</v>
      </c>
      <c r="C12893">
        <v>3652361</v>
      </c>
      <c r="D12893" t="s">
        <v>42761</v>
      </c>
      <c r="E12893" t="s">
        <v>90</v>
      </c>
      <c r="F12893" t="s">
        <v>15</v>
      </c>
      <c r="G12893" t="s">
        <v>16</v>
      </c>
      <c r="H12893">
        <v>59</v>
      </c>
      <c r="I12893" t="s">
        <v>42765</v>
      </c>
      <c r="J12893" t="s">
        <v>42766</v>
      </c>
      <c r="K12893" t="s">
        <v>42767</v>
      </c>
      <c r="L12893" t="s">
        <v>78009</v>
      </c>
    </row>
    <row r="12894" spans="1:12" x14ac:dyDescent="0.15">
      <c r="A12894" t="s">
        <v>12</v>
      </c>
      <c r="B12894">
        <v>3652385</v>
      </c>
      <c r="C12894">
        <v>3652405</v>
      </c>
      <c r="D12894" t="s">
        <v>42761</v>
      </c>
      <c r="E12894" t="s">
        <v>90</v>
      </c>
      <c r="F12894" t="s">
        <v>15</v>
      </c>
      <c r="G12894" t="s">
        <v>16</v>
      </c>
      <c r="H12894">
        <v>103</v>
      </c>
      <c r="I12894" t="s">
        <v>42768</v>
      </c>
      <c r="J12894" t="s">
        <v>42769</v>
      </c>
      <c r="K12894" t="s">
        <v>42770</v>
      </c>
      <c r="L12894" t="s">
        <v>77937</v>
      </c>
    </row>
    <row r="12895" spans="1:12" x14ac:dyDescent="0.15">
      <c r="A12895" t="s">
        <v>12</v>
      </c>
      <c r="B12895">
        <v>3652425</v>
      </c>
      <c r="C12895">
        <v>3652445</v>
      </c>
      <c r="D12895" t="s">
        <v>42761</v>
      </c>
      <c r="E12895" t="s">
        <v>90</v>
      </c>
      <c r="F12895" t="s">
        <v>15</v>
      </c>
      <c r="G12895" t="s">
        <v>23</v>
      </c>
      <c r="H12895">
        <v>143</v>
      </c>
      <c r="I12895" t="s">
        <v>42771</v>
      </c>
      <c r="J12895" t="s">
        <v>42772</v>
      </c>
      <c r="K12895" t="s">
        <v>42773</v>
      </c>
      <c r="L12895" t="s">
        <v>78076</v>
      </c>
    </row>
    <row r="12896" spans="1:12" x14ac:dyDescent="0.15">
      <c r="A12896" t="s">
        <v>12</v>
      </c>
      <c r="B12896">
        <v>3653309</v>
      </c>
      <c r="C12896">
        <v>3653329</v>
      </c>
      <c r="D12896" t="s">
        <v>42774</v>
      </c>
      <c r="E12896" t="s">
        <v>90</v>
      </c>
      <c r="F12896" t="s">
        <v>15</v>
      </c>
      <c r="G12896" t="s">
        <v>36</v>
      </c>
      <c r="H12896">
        <v>0</v>
      </c>
      <c r="I12896" t="s">
        <v>42775</v>
      </c>
      <c r="J12896" t="s">
        <v>42776</v>
      </c>
      <c r="K12896" t="s">
        <v>42777</v>
      </c>
      <c r="L12896" t="s">
        <v>77980</v>
      </c>
    </row>
    <row r="12897" spans="1:12" x14ac:dyDescent="0.15">
      <c r="A12897" t="s">
        <v>12</v>
      </c>
      <c r="B12897">
        <v>3653355</v>
      </c>
      <c r="C12897">
        <v>3653375</v>
      </c>
      <c r="D12897" t="s">
        <v>42774</v>
      </c>
      <c r="E12897" t="s">
        <v>90</v>
      </c>
      <c r="F12897" t="s">
        <v>15</v>
      </c>
      <c r="G12897" t="s">
        <v>36</v>
      </c>
      <c r="H12897">
        <v>46</v>
      </c>
      <c r="I12897" t="s">
        <v>42778</v>
      </c>
      <c r="J12897" t="s">
        <v>42779</v>
      </c>
      <c r="K12897" t="s">
        <v>42780</v>
      </c>
      <c r="L12897" t="s">
        <v>78004</v>
      </c>
    </row>
    <row r="12898" spans="1:12" x14ac:dyDescent="0.15">
      <c r="A12898" t="s">
        <v>12</v>
      </c>
      <c r="B12898">
        <v>3653400</v>
      </c>
      <c r="C12898">
        <v>3653420</v>
      </c>
      <c r="D12898" t="s">
        <v>42774</v>
      </c>
      <c r="E12898" t="s">
        <v>90</v>
      </c>
      <c r="F12898" t="s">
        <v>15</v>
      </c>
      <c r="G12898" t="s">
        <v>16</v>
      </c>
      <c r="H12898">
        <v>91</v>
      </c>
      <c r="I12898" t="s">
        <v>42781</v>
      </c>
      <c r="J12898" t="s">
        <v>42782</v>
      </c>
      <c r="K12898" t="s">
        <v>42783</v>
      </c>
      <c r="L12898" t="s">
        <v>77907</v>
      </c>
    </row>
    <row r="12899" spans="1:12" x14ac:dyDescent="0.15">
      <c r="A12899" t="s">
        <v>12</v>
      </c>
      <c r="B12899">
        <v>3653445</v>
      </c>
      <c r="C12899">
        <v>3653465</v>
      </c>
      <c r="D12899" t="s">
        <v>42774</v>
      </c>
      <c r="E12899" t="s">
        <v>90</v>
      </c>
      <c r="F12899" t="s">
        <v>15</v>
      </c>
      <c r="G12899" t="s">
        <v>32</v>
      </c>
      <c r="H12899">
        <v>136</v>
      </c>
      <c r="I12899" t="s">
        <v>42784</v>
      </c>
      <c r="J12899" t="s">
        <v>42785</v>
      </c>
      <c r="K12899" t="s">
        <v>42786</v>
      </c>
      <c r="L12899" t="s">
        <v>78057</v>
      </c>
    </row>
    <row r="12900" spans="1:12" x14ac:dyDescent="0.15">
      <c r="A12900" t="s">
        <v>12</v>
      </c>
      <c r="B12900">
        <v>3654564</v>
      </c>
      <c r="C12900">
        <v>3654584</v>
      </c>
      <c r="D12900" t="s">
        <v>42787</v>
      </c>
      <c r="E12900" t="s">
        <v>90</v>
      </c>
      <c r="F12900" t="s">
        <v>15</v>
      </c>
      <c r="G12900" t="s">
        <v>36</v>
      </c>
      <c r="H12900">
        <v>49</v>
      </c>
      <c r="I12900" t="s">
        <v>42788</v>
      </c>
      <c r="J12900" t="s">
        <v>42789</v>
      </c>
      <c r="K12900" t="s">
        <v>42790</v>
      </c>
      <c r="L12900" t="s">
        <v>77913</v>
      </c>
    </row>
    <row r="12901" spans="1:12" x14ac:dyDescent="0.15">
      <c r="A12901" t="s">
        <v>12</v>
      </c>
      <c r="B12901">
        <v>3654598</v>
      </c>
      <c r="C12901">
        <v>3654618</v>
      </c>
      <c r="D12901" t="s">
        <v>42787</v>
      </c>
      <c r="E12901" t="s">
        <v>90</v>
      </c>
      <c r="F12901" t="s">
        <v>15</v>
      </c>
      <c r="G12901" t="s">
        <v>16</v>
      </c>
      <c r="H12901">
        <v>83</v>
      </c>
      <c r="I12901" t="s">
        <v>42791</v>
      </c>
      <c r="J12901" t="s">
        <v>42792</v>
      </c>
      <c r="K12901" t="s">
        <v>42793</v>
      </c>
      <c r="L12901" t="s">
        <v>77958</v>
      </c>
    </row>
    <row r="12902" spans="1:12" x14ac:dyDescent="0.15">
      <c r="A12902" t="s">
        <v>12</v>
      </c>
      <c r="B12902">
        <v>3654622</v>
      </c>
      <c r="C12902">
        <v>3654642</v>
      </c>
      <c r="D12902" t="s">
        <v>42787</v>
      </c>
      <c r="E12902" t="s">
        <v>90</v>
      </c>
      <c r="F12902" t="s">
        <v>15</v>
      </c>
      <c r="G12902" t="s">
        <v>36</v>
      </c>
      <c r="H12902">
        <v>107</v>
      </c>
      <c r="I12902" t="s">
        <v>42794</v>
      </c>
      <c r="J12902" t="s">
        <v>42795</v>
      </c>
      <c r="K12902" t="s">
        <v>42796</v>
      </c>
      <c r="L12902" t="s">
        <v>77983</v>
      </c>
    </row>
    <row r="12903" spans="1:12" x14ac:dyDescent="0.15">
      <c r="A12903" t="s">
        <v>12</v>
      </c>
      <c r="B12903">
        <v>3654672</v>
      </c>
      <c r="C12903">
        <v>3654692</v>
      </c>
      <c r="D12903" t="s">
        <v>42787</v>
      </c>
      <c r="E12903" t="s">
        <v>90</v>
      </c>
      <c r="F12903" t="s">
        <v>15</v>
      </c>
      <c r="G12903" t="s">
        <v>23</v>
      </c>
      <c r="H12903">
        <v>157</v>
      </c>
      <c r="I12903" t="s">
        <v>42797</v>
      </c>
      <c r="J12903" t="s">
        <v>42798</v>
      </c>
      <c r="K12903" t="s">
        <v>42799</v>
      </c>
      <c r="L12903" t="s">
        <v>78068</v>
      </c>
    </row>
    <row r="12904" spans="1:12" x14ac:dyDescent="0.15">
      <c r="A12904" t="s">
        <v>12</v>
      </c>
      <c r="B12904">
        <v>3658784</v>
      </c>
      <c r="C12904">
        <v>3658804</v>
      </c>
      <c r="D12904" t="s">
        <v>42800</v>
      </c>
      <c r="E12904" t="s">
        <v>90</v>
      </c>
      <c r="F12904" t="s">
        <v>76</v>
      </c>
      <c r="G12904" t="s">
        <v>23</v>
      </c>
      <c r="H12904">
        <v>19</v>
      </c>
      <c r="I12904" t="s">
        <v>42801</v>
      </c>
      <c r="J12904" t="s">
        <v>42802</v>
      </c>
      <c r="K12904" t="s">
        <v>42803</v>
      </c>
      <c r="L12904" t="s">
        <v>77982</v>
      </c>
    </row>
    <row r="12905" spans="1:12" x14ac:dyDescent="0.15">
      <c r="A12905" t="s">
        <v>12</v>
      </c>
      <c r="B12905">
        <v>3658754</v>
      </c>
      <c r="C12905">
        <v>3658774</v>
      </c>
      <c r="D12905" t="s">
        <v>42800</v>
      </c>
      <c r="E12905" t="s">
        <v>90</v>
      </c>
      <c r="F12905" t="s">
        <v>76</v>
      </c>
      <c r="G12905" t="s">
        <v>16</v>
      </c>
      <c r="H12905">
        <v>49</v>
      </c>
      <c r="I12905" t="s">
        <v>42804</v>
      </c>
      <c r="J12905" t="s">
        <v>42805</v>
      </c>
      <c r="K12905" t="s">
        <v>42806</v>
      </c>
      <c r="L12905" t="s">
        <v>77913</v>
      </c>
    </row>
    <row r="12906" spans="1:12" x14ac:dyDescent="0.15">
      <c r="A12906" t="s">
        <v>12</v>
      </c>
      <c r="B12906">
        <v>3658649</v>
      </c>
      <c r="C12906">
        <v>3658669</v>
      </c>
      <c r="D12906" t="s">
        <v>42800</v>
      </c>
      <c r="E12906" t="s">
        <v>90</v>
      </c>
      <c r="F12906" t="s">
        <v>76</v>
      </c>
      <c r="G12906" t="s">
        <v>36</v>
      </c>
      <c r="H12906">
        <v>154</v>
      </c>
      <c r="I12906" t="s">
        <v>42807</v>
      </c>
      <c r="J12906" t="s">
        <v>42808</v>
      </c>
      <c r="K12906" t="s">
        <v>42809</v>
      </c>
      <c r="L12906" t="s">
        <v>78107</v>
      </c>
    </row>
    <row r="12907" spans="1:12" x14ac:dyDescent="0.15">
      <c r="A12907" t="s">
        <v>12</v>
      </c>
      <c r="B12907">
        <v>3658613</v>
      </c>
      <c r="C12907">
        <v>3658633</v>
      </c>
      <c r="D12907" t="s">
        <v>42800</v>
      </c>
      <c r="E12907" t="s">
        <v>90</v>
      </c>
      <c r="F12907" t="s">
        <v>76</v>
      </c>
      <c r="G12907" t="s">
        <v>36</v>
      </c>
      <c r="H12907">
        <v>190</v>
      </c>
      <c r="I12907" t="s">
        <v>42810</v>
      </c>
      <c r="J12907" t="s">
        <v>42811</v>
      </c>
      <c r="K12907" t="s">
        <v>42812</v>
      </c>
      <c r="L12907" t="s">
        <v>78095</v>
      </c>
    </row>
    <row r="12908" spans="1:12" x14ac:dyDescent="0.15">
      <c r="A12908" t="s">
        <v>12</v>
      </c>
      <c r="B12908">
        <v>3659022</v>
      </c>
      <c r="C12908">
        <v>3659042</v>
      </c>
      <c r="D12908" t="s">
        <v>42813</v>
      </c>
      <c r="E12908" t="s">
        <v>42814</v>
      </c>
      <c r="F12908" t="s">
        <v>15</v>
      </c>
      <c r="G12908" t="s">
        <v>32</v>
      </c>
      <c r="H12908">
        <v>7</v>
      </c>
      <c r="I12908" t="s">
        <v>42815</v>
      </c>
      <c r="J12908" t="s">
        <v>42816</v>
      </c>
      <c r="K12908" t="s">
        <v>42817</v>
      </c>
      <c r="L12908" t="s">
        <v>77909</v>
      </c>
    </row>
    <row r="12909" spans="1:12" x14ac:dyDescent="0.15">
      <c r="A12909" t="s">
        <v>12</v>
      </c>
      <c r="B12909">
        <v>3659067</v>
      </c>
      <c r="C12909">
        <v>3659087</v>
      </c>
      <c r="D12909" t="s">
        <v>42813</v>
      </c>
      <c r="E12909" t="s">
        <v>42814</v>
      </c>
      <c r="F12909" t="s">
        <v>15</v>
      </c>
      <c r="G12909" t="s">
        <v>32</v>
      </c>
      <c r="H12909">
        <v>52</v>
      </c>
      <c r="I12909" t="s">
        <v>42818</v>
      </c>
      <c r="J12909" t="s">
        <v>42819</v>
      </c>
      <c r="K12909" t="s">
        <v>42820</v>
      </c>
      <c r="L12909" t="s">
        <v>77959</v>
      </c>
    </row>
    <row r="12910" spans="1:12" x14ac:dyDescent="0.15">
      <c r="A12910" t="s">
        <v>12</v>
      </c>
      <c r="B12910">
        <v>3659101</v>
      </c>
      <c r="C12910">
        <v>3659121</v>
      </c>
      <c r="D12910" t="s">
        <v>42813</v>
      </c>
      <c r="E12910" t="s">
        <v>42814</v>
      </c>
      <c r="F12910" t="s">
        <v>15</v>
      </c>
      <c r="G12910" t="s">
        <v>23</v>
      </c>
      <c r="H12910">
        <v>86</v>
      </c>
      <c r="I12910" t="s">
        <v>42821</v>
      </c>
      <c r="J12910" t="s">
        <v>42822</v>
      </c>
      <c r="K12910" t="s">
        <v>42823</v>
      </c>
      <c r="L12910" t="s">
        <v>77929</v>
      </c>
    </row>
    <row r="12911" spans="1:12" x14ac:dyDescent="0.15">
      <c r="A12911" t="s">
        <v>12</v>
      </c>
      <c r="B12911">
        <v>3659125</v>
      </c>
      <c r="C12911">
        <v>3659145</v>
      </c>
      <c r="D12911" t="s">
        <v>42813</v>
      </c>
      <c r="E12911" t="s">
        <v>42814</v>
      </c>
      <c r="F12911" t="s">
        <v>15</v>
      </c>
      <c r="G12911" t="s">
        <v>32</v>
      </c>
      <c r="H12911">
        <v>110</v>
      </c>
      <c r="I12911" t="s">
        <v>42824</v>
      </c>
      <c r="J12911" t="s">
        <v>42825</v>
      </c>
      <c r="K12911" t="s">
        <v>42826</v>
      </c>
      <c r="L12911" t="s">
        <v>78030</v>
      </c>
    </row>
    <row r="12912" spans="1:12" x14ac:dyDescent="0.15">
      <c r="A12912" t="s">
        <v>12</v>
      </c>
      <c r="B12912">
        <v>3659475</v>
      </c>
      <c r="C12912">
        <v>3659495</v>
      </c>
      <c r="D12912" t="s">
        <v>42827</v>
      </c>
      <c r="E12912" t="s">
        <v>42828</v>
      </c>
      <c r="F12912" t="s">
        <v>15</v>
      </c>
      <c r="G12912" t="s">
        <v>23</v>
      </c>
      <c r="H12912">
        <v>7</v>
      </c>
      <c r="I12912" t="s">
        <v>42829</v>
      </c>
      <c r="J12912" t="s">
        <v>42830</v>
      </c>
      <c r="K12912" t="s">
        <v>42831</v>
      </c>
      <c r="L12912" t="s">
        <v>77909</v>
      </c>
    </row>
    <row r="12913" spans="1:12" x14ac:dyDescent="0.15">
      <c r="A12913" t="s">
        <v>12</v>
      </c>
      <c r="B12913">
        <v>3659496</v>
      </c>
      <c r="C12913">
        <v>3659516</v>
      </c>
      <c r="D12913" t="s">
        <v>42827</v>
      </c>
      <c r="E12913" t="s">
        <v>42828</v>
      </c>
      <c r="F12913" t="s">
        <v>15</v>
      </c>
      <c r="G12913" t="s">
        <v>36</v>
      </c>
      <c r="H12913">
        <v>28</v>
      </c>
      <c r="I12913" t="s">
        <v>42832</v>
      </c>
      <c r="J12913" t="s">
        <v>42833</v>
      </c>
      <c r="K12913" t="s">
        <v>42834</v>
      </c>
      <c r="L12913" t="s">
        <v>77956</v>
      </c>
    </row>
    <row r="12914" spans="1:12" x14ac:dyDescent="0.15">
      <c r="A12914" t="s">
        <v>12</v>
      </c>
      <c r="B12914">
        <v>3659527</v>
      </c>
      <c r="C12914">
        <v>3659547</v>
      </c>
      <c r="D12914" t="s">
        <v>42827</v>
      </c>
      <c r="E12914" t="s">
        <v>42828</v>
      </c>
      <c r="F12914" t="s">
        <v>15</v>
      </c>
      <c r="G12914" t="s">
        <v>32</v>
      </c>
      <c r="H12914">
        <v>59</v>
      </c>
      <c r="I12914" t="s">
        <v>42835</v>
      </c>
      <c r="J12914" t="s">
        <v>42836</v>
      </c>
      <c r="K12914" t="s">
        <v>42837</v>
      </c>
      <c r="L12914" t="s">
        <v>78009</v>
      </c>
    </row>
    <row r="12915" spans="1:12" x14ac:dyDescent="0.15">
      <c r="A12915" t="s">
        <v>12</v>
      </c>
      <c r="B12915">
        <v>3659550</v>
      </c>
      <c r="C12915">
        <v>3659570</v>
      </c>
      <c r="D12915" t="s">
        <v>42827</v>
      </c>
      <c r="E12915" t="s">
        <v>42828</v>
      </c>
      <c r="F12915" t="s">
        <v>15</v>
      </c>
      <c r="G12915" t="s">
        <v>16</v>
      </c>
      <c r="H12915">
        <v>82</v>
      </c>
      <c r="I12915" t="s">
        <v>42838</v>
      </c>
      <c r="J12915" t="s">
        <v>42839</v>
      </c>
      <c r="K12915" t="s">
        <v>42840</v>
      </c>
      <c r="L12915" t="s">
        <v>78011</v>
      </c>
    </row>
    <row r="12916" spans="1:12" x14ac:dyDescent="0.15">
      <c r="A12916" t="s">
        <v>12</v>
      </c>
      <c r="B12916">
        <v>3660755</v>
      </c>
      <c r="C12916">
        <v>3660775</v>
      </c>
      <c r="D12916" t="s">
        <v>42841</v>
      </c>
      <c r="E12916" t="s">
        <v>42842</v>
      </c>
      <c r="F12916" t="s">
        <v>15</v>
      </c>
      <c r="G12916" t="s">
        <v>32</v>
      </c>
      <c r="H12916">
        <v>1</v>
      </c>
      <c r="I12916" t="s">
        <v>42843</v>
      </c>
      <c r="J12916" t="s">
        <v>42844</v>
      </c>
      <c r="K12916" t="s">
        <v>42845</v>
      </c>
      <c r="L12916" t="s">
        <v>77917</v>
      </c>
    </row>
    <row r="12917" spans="1:12" x14ac:dyDescent="0.15">
      <c r="A12917" t="s">
        <v>12</v>
      </c>
      <c r="B12917">
        <v>3660784</v>
      </c>
      <c r="C12917">
        <v>3660804</v>
      </c>
      <c r="D12917" t="s">
        <v>42841</v>
      </c>
      <c r="E12917" t="s">
        <v>42842</v>
      </c>
      <c r="F12917" t="s">
        <v>15</v>
      </c>
      <c r="G12917" t="s">
        <v>32</v>
      </c>
      <c r="H12917">
        <v>30</v>
      </c>
      <c r="I12917" t="s">
        <v>42846</v>
      </c>
      <c r="J12917" t="s">
        <v>42847</v>
      </c>
      <c r="K12917" t="s">
        <v>42848</v>
      </c>
      <c r="L12917" t="s">
        <v>77984</v>
      </c>
    </row>
    <row r="12918" spans="1:12" x14ac:dyDescent="0.15">
      <c r="A12918" t="s">
        <v>12</v>
      </c>
      <c r="B12918">
        <v>3660806</v>
      </c>
      <c r="C12918">
        <v>3660826</v>
      </c>
      <c r="D12918" t="s">
        <v>42841</v>
      </c>
      <c r="E12918" t="s">
        <v>42842</v>
      </c>
      <c r="F12918" t="s">
        <v>15</v>
      </c>
      <c r="G12918" t="s">
        <v>32</v>
      </c>
      <c r="H12918">
        <v>52</v>
      </c>
      <c r="I12918" t="s">
        <v>42849</v>
      </c>
      <c r="J12918" t="s">
        <v>42850</v>
      </c>
      <c r="K12918" t="s">
        <v>42851</v>
      </c>
      <c r="L12918" t="s">
        <v>77959</v>
      </c>
    </row>
    <row r="12919" spans="1:12" x14ac:dyDescent="0.15">
      <c r="A12919" t="s">
        <v>12</v>
      </c>
      <c r="B12919">
        <v>3660839</v>
      </c>
      <c r="C12919">
        <v>3660859</v>
      </c>
      <c r="D12919" t="s">
        <v>42841</v>
      </c>
      <c r="E12919" t="s">
        <v>42842</v>
      </c>
      <c r="F12919" t="s">
        <v>15</v>
      </c>
      <c r="G12919" t="s">
        <v>36</v>
      </c>
      <c r="H12919">
        <v>85</v>
      </c>
      <c r="I12919" t="s">
        <v>42852</v>
      </c>
      <c r="J12919" t="s">
        <v>42853</v>
      </c>
      <c r="K12919" t="s">
        <v>42854</v>
      </c>
      <c r="L12919" t="s">
        <v>77972</v>
      </c>
    </row>
    <row r="12920" spans="1:12" x14ac:dyDescent="0.15">
      <c r="A12920" t="s">
        <v>12</v>
      </c>
      <c r="B12920">
        <v>3662389</v>
      </c>
      <c r="C12920">
        <v>3662409</v>
      </c>
      <c r="D12920" t="s">
        <v>42855</v>
      </c>
      <c r="E12920" t="s">
        <v>42856</v>
      </c>
      <c r="F12920" t="s">
        <v>15</v>
      </c>
      <c r="G12920" t="s">
        <v>32</v>
      </c>
      <c r="H12920">
        <v>14</v>
      </c>
      <c r="I12920" t="s">
        <v>42857</v>
      </c>
      <c r="J12920" t="s">
        <v>42858</v>
      </c>
      <c r="K12920" t="s">
        <v>42859</v>
      </c>
      <c r="L12920" t="s">
        <v>77924</v>
      </c>
    </row>
    <row r="12921" spans="1:12" x14ac:dyDescent="0.15">
      <c r="A12921" t="s">
        <v>12</v>
      </c>
      <c r="B12921">
        <v>3662414</v>
      </c>
      <c r="C12921">
        <v>3662434</v>
      </c>
      <c r="D12921" t="s">
        <v>42855</v>
      </c>
      <c r="E12921" t="s">
        <v>42856</v>
      </c>
      <c r="F12921" t="s">
        <v>15</v>
      </c>
      <c r="G12921" t="s">
        <v>16</v>
      </c>
      <c r="H12921">
        <v>39</v>
      </c>
      <c r="I12921" t="s">
        <v>42860</v>
      </c>
      <c r="J12921" t="s">
        <v>42861</v>
      </c>
      <c r="K12921" t="s">
        <v>42862</v>
      </c>
      <c r="L12921" t="s">
        <v>78041</v>
      </c>
    </row>
    <row r="12922" spans="1:12" x14ac:dyDescent="0.15">
      <c r="A12922" t="s">
        <v>12</v>
      </c>
      <c r="B12922">
        <v>3662463</v>
      </c>
      <c r="C12922">
        <v>3662483</v>
      </c>
      <c r="D12922" t="s">
        <v>42855</v>
      </c>
      <c r="E12922" t="s">
        <v>42856</v>
      </c>
      <c r="F12922" t="s">
        <v>15</v>
      </c>
      <c r="G12922" t="s">
        <v>23</v>
      </c>
      <c r="H12922">
        <v>88</v>
      </c>
      <c r="I12922" t="s">
        <v>42863</v>
      </c>
      <c r="J12922" t="s">
        <v>42864</v>
      </c>
      <c r="K12922" t="s">
        <v>42865</v>
      </c>
      <c r="L12922" t="s">
        <v>77923</v>
      </c>
    </row>
    <row r="12923" spans="1:12" x14ac:dyDescent="0.15">
      <c r="A12923" t="s">
        <v>12</v>
      </c>
      <c r="B12923">
        <v>3662499</v>
      </c>
      <c r="C12923">
        <v>3662519</v>
      </c>
      <c r="D12923" t="s">
        <v>42855</v>
      </c>
      <c r="E12923" t="s">
        <v>42856</v>
      </c>
      <c r="F12923" t="s">
        <v>15</v>
      </c>
      <c r="G12923" t="s">
        <v>32</v>
      </c>
      <c r="H12923">
        <v>124</v>
      </c>
      <c r="I12923" t="s">
        <v>42866</v>
      </c>
      <c r="J12923" t="s">
        <v>42867</v>
      </c>
      <c r="K12923" t="s">
        <v>42868</v>
      </c>
      <c r="L12923" t="s">
        <v>78046</v>
      </c>
    </row>
    <row r="12924" spans="1:12" x14ac:dyDescent="0.15">
      <c r="A12924" t="s">
        <v>12</v>
      </c>
      <c r="B12924">
        <v>3663178</v>
      </c>
      <c r="C12924">
        <v>3663198</v>
      </c>
      <c r="D12924" t="s">
        <v>42869</v>
      </c>
      <c r="E12924" t="s">
        <v>42870</v>
      </c>
      <c r="F12924" t="s">
        <v>15</v>
      </c>
      <c r="G12924" t="s">
        <v>16</v>
      </c>
      <c r="H12924">
        <v>9</v>
      </c>
      <c r="I12924" t="s">
        <v>42871</v>
      </c>
      <c r="J12924" t="s">
        <v>42872</v>
      </c>
      <c r="K12924" t="s">
        <v>42873</v>
      </c>
      <c r="L12924" t="s">
        <v>77939</v>
      </c>
    </row>
    <row r="12925" spans="1:12" x14ac:dyDescent="0.15">
      <c r="A12925" t="s">
        <v>12</v>
      </c>
      <c r="B12925">
        <v>3663216</v>
      </c>
      <c r="C12925">
        <v>3663236</v>
      </c>
      <c r="D12925" t="s">
        <v>42869</v>
      </c>
      <c r="E12925" t="s">
        <v>42870</v>
      </c>
      <c r="F12925" t="s">
        <v>15</v>
      </c>
      <c r="G12925" t="s">
        <v>16</v>
      </c>
      <c r="H12925">
        <v>47</v>
      </c>
      <c r="I12925" t="s">
        <v>42874</v>
      </c>
      <c r="J12925" t="s">
        <v>42875</v>
      </c>
      <c r="K12925" t="s">
        <v>42876</v>
      </c>
      <c r="L12925" t="s">
        <v>77932</v>
      </c>
    </row>
    <row r="12926" spans="1:12" x14ac:dyDescent="0.15">
      <c r="A12926" t="s">
        <v>12</v>
      </c>
      <c r="B12926">
        <v>3663278</v>
      </c>
      <c r="C12926">
        <v>3663298</v>
      </c>
      <c r="D12926" t="s">
        <v>42869</v>
      </c>
      <c r="E12926" t="s">
        <v>42870</v>
      </c>
      <c r="F12926" t="s">
        <v>15</v>
      </c>
      <c r="G12926" t="s">
        <v>16</v>
      </c>
      <c r="H12926">
        <v>109</v>
      </c>
      <c r="I12926" t="s">
        <v>42877</v>
      </c>
      <c r="J12926" t="s">
        <v>42878</v>
      </c>
      <c r="K12926" t="s">
        <v>42879</v>
      </c>
      <c r="L12926" t="s">
        <v>77947</v>
      </c>
    </row>
    <row r="12927" spans="1:12" x14ac:dyDescent="0.15">
      <c r="A12927" t="s">
        <v>12</v>
      </c>
      <c r="B12927">
        <v>3663305</v>
      </c>
      <c r="C12927">
        <v>3663325</v>
      </c>
      <c r="D12927" t="s">
        <v>42869</v>
      </c>
      <c r="E12927" t="s">
        <v>42870</v>
      </c>
      <c r="F12927" t="s">
        <v>15</v>
      </c>
      <c r="G12927" t="s">
        <v>36</v>
      </c>
      <c r="H12927">
        <v>136</v>
      </c>
      <c r="I12927" t="s">
        <v>42880</v>
      </c>
      <c r="J12927" t="s">
        <v>42881</v>
      </c>
      <c r="K12927" t="s">
        <v>42882</v>
      </c>
      <c r="L12927" t="s">
        <v>78057</v>
      </c>
    </row>
    <row r="12928" spans="1:12" x14ac:dyDescent="0.15">
      <c r="A12928" t="s">
        <v>12</v>
      </c>
      <c r="B12928">
        <v>3665169</v>
      </c>
      <c r="C12928">
        <v>3665189</v>
      </c>
      <c r="D12928" t="s">
        <v>42883</v>
      </c>
      <c r="E12928" t="s">
        <v>42884</v>
      </c>
      <c r="F12928" t="s">
        <v>15</v>
      </c>
      <c r="G12928" t="s">
        <v>16</v>
      </c>
      <c r="H12928">
        <v>12</v>
      </c>
      <c r="I12928" t="s">
        <v>42885</v>
      </c>
      <c r="J12928" t="s">
        <v>42886</v>
      </c>
      <c r="K12928" t="s">
        <v>42887</v>
      </c>
      <c r="L12928" t="s">
        <v>77991</v>
      </c>
    </row>
    <row r="12929" spans="1:12" x14ac:dyDescent="0.15">
      <c r="A12929" t="s">
        <v>12</v>
      </c>
      <c r="B12929">
        <v>3665199</v>
      </c>
      <c r="C12929">
        <v>3665219</v>
      </c>
      <c r="D12929" t="s">
        <v>42883</v>
      </c>
      <c r="E12929" t="s">
        <v>42884</v>
      </c>
      <c r="F12929" t="s">
        <v>15</v>
      </c>
      <c r="G12929" t="s">
        <v>16</v>
      </c>
      <c r="H12929">
        <v>42</v>
      </c>
      <c r="I12929" t="s">
        <v>42888</v>
      </c>
      <c r="J12929" t="s">
        <v>42889</v>
      </c>
      <c r="K12929" t="s">
        <v>42890</v>
      </c>
      <c r="L12929" t="s">
        <v>77945</v>
      </c>
    </row>
    <row r="12930" spans="1:12" x14ac:dyDescent="0.15">
      <c r="A12930" t="s">
        <v>12</v>
      </c>
      <c r="B12930">
        <v>3665229</v>
      </c>
      <c r="C12930">
        <v>3665249</v>
      </c>
      <c r="D12930" t="s">
        <v>42883</v>
      </c>
      <c r="E12930" t="s">
        <v>42884</v>
      </c>
      <c r="F12930" t="s">
        <v>15</v>
      </c>
      <c r="G12930" t="s">
        <v>16</v>
      </c>
      <c r="H12930">
        <v>72</v>
      </c>
      <c r="I12930" t="s">
        <v>42891</v>
      </c>
      <c r="J12930" t="s">
        <v>42892</v>
      </c>
      <c r="K12930" t="s">
        <v>42893</v>
      </c>
      <c r="L12930" t="s">
        <v>78066</v>
      </c>
    </row>
    <row r="12931" spans="1:12" x14ac:dyDescent="0.15">
      <c r="A12931" t="s">
        <v>12</v>
      </c>
      <c r="B12931">
        <v>3665252</v>
      </c>
      <c r="C12931">
        <v>3665272</v>
      </c>
      <c r="D12931" t="s">
        <v>42883</v>
      </c>
      <c r="E12931" t="s">
        <v>42884</v>
      </c>
      <c r="F12931" t="s">
        <v>15</v>
      </c>
      <c r="G12931" t="s">
        <v>16</v>
      </c>
      <c r="H12931">
        <v>95</v>
      </c>
      <c r="I12931" t="s">
        <v>42894</v>
      </c>
      <c r="J12931" t="s">
        <v>42895</v>
      </c>
      <c r="K12931" t="s">
        <v>42896</v>
      </c>
      <c r="L12931" t="s">
        <v>77920</v>
      </c>
    </row>
    <row r="12932" spans="1:12" x14ac:dyDescent="0.15">
      <c r="A12932" t="s">
        <v>12</v>
      </c>
      <c r="B12932">
        <v>3666910</v>
      </c>
      <c r="C12932">
        <v>3666930</v>
      </c>
      <c r="D12932" t="s">
        <v>42897</v>
      </c>
      <c r="E12932" t="s">
        <v>90</v>
      </c>
      <c r="F12932" t="s">
        <v>76</v>
      </c>
      <c r="G12932" t="s">
        <v>32</v>
      </c>
      <c r="H12932">
        <v>1</v>
      </c>
      <c r="I12932" t="s">
        <v>42898</v>
      </c>
      <c r="J12932" t="s">
        <v>42899</v>
      </c>
      <c r="K12932" t="s">
        <v>42900</v>
      </c>
      <c r="L12932" t="s">
        <v>77917</v>
      </c>
    </row>
    <row r="12933" spans="1:12" x14ac:dyDescent="0.15">
      <c r="A12933" t="s">
        <v>12</v>
      </c>
      <c r="B12933">
        <v>3666890</v>
      </c>
      <c r="C12933">
        <v>3666910</v>
      </c>
      <c r="D12933" t="s">
        <v>42897</v>
      </c>
      <c r="E12933" t="s">
        <v>90</v>
      </c>
      <c r="F12933" t="s">
        <v>76</v>
      </c>
      <c r="G12933" t="s">
        <v>36</v>
      </c>
      <c r="H12933">
        <v>21</v>
      </c>
      <c r="I12933" t="s">
        <v>42901</v>
      </c>
      <c r="J12933" t="s">
        <v>42902</v>
      </c>
      <c r="K12933" t="s">
        <v>42903</v>
      </c>
      <c r="L12933" t="s">
        <v>78022</v>
      </c>
    </row>
    <row r="12934" spans="1:12" x14ac:dyDescent="0.15">
      <c r="A12934" t="s">
        <v>12</v>
      </c>
      <c r="B12934">
        <v>3666861</v>
      </c>
      <c r="C12934">
        <v>3666881</v>
      </c>
      <c r="D12934" t="s">
        <v>42897</v>
      </c>
      <c r="E12934" t="s">
        <v>90</v>
      </c>
      <c r="F12934" t="s">
        <v>76</v>
      </c>
      <c r="G12934" t="s">
        <v>16</v>
      </c>
      <c r="H12934">
        <v>50</v>
      </c>
      <c r="I12934" t="s">
        <v>42904</v>
      </c>
      <c r="J12934" t="s">
        <v>42905</v>
      </c>
      <c r="K12934" t="s">
        <v>42906</v>
      </c>
      <c r="L12934" t="s">
        <v>77925</v>
      </c>
    </row>
    <row r="12935" spans="1:12" x14ac:dyDescent="0.15">
      <c r="A12935" t="s">
        <v>12</v>
      </c>
      <c r="B12935">
        <v>3666841</v>
      </c>
      <c r="C12935">
        <v>3666861</v>
      </c>
      <c r="D12935" t="s">
        <v>42897</v>
      </c>
      <c r="E12935" t="s">
        <v>90</v>
      </c>
      <c r="F12935" t="s">
        <v>76</v>
      </c>
      <c r="G12935" t="s">
        <v>16</v>
      </c>
      <c r="H12935">
        <v>70</v>
      </c>
      <c r="I12935" t="s">
        <v>42907</v>
      </c>
      <c r="J12935" t="s">
        <v>42908</v>
      </c>
      <c r="K12935" t="s">
        <v>42909</v>
      </c>
      <c r="L12935" t="s">
        <v>77919</v>
      </c>
    </row>
    <row r="12936" spans="1:12" x14ac:dyDescent="0.15">
      <c r="A12936" t="s">
        <v>12</v>
      </c>
      <c r="B12936">
        <v>3667099</v>
      </c>
      <c r="C12936">
        <v>3667119</v>
      </c>
      <c r="D12936" t="s">
        <v>42910</v>
      </c>
      <c r="E12936" t="s">
        <v>42911</v>
      </c>
      <c r="F12936" t="s">
        <v>15</v>
      </c>
      <c r="G12936" t="s">
        <v>23</v>
      </c>
      <c r="H12936">
        <v>8</v>
      </c>
      <c r="I12936" t="s">
        <v>42912</v>
      </c>
      <c r="J12936" t="s">
        <v>42913</v>
      </c>
      <c r="K12936" t="s">
        <v>42914</v>
      </c>
      <c r="L12936" t="s">
        <v>77955</v>
      </c>
    </row>
    <row r="12937" spans="1:12" x14ac:dyDescent="0.15">
      <c r="A12937" t="s">
        <v>12</v>
      </c>
      <c r="B12937">
        <v>3667119</v>
      </c>
      <c r="C12937">
        <v>3667139</v>
      </c>
      <c r="D12937" t="s">
        <v>42910</v>
      </c>
      <c r="E12937" t="s">
        <v>42911</v>
      </c>
      <c r="F12937" t="s">
        <v>15</v>
      </c>
      <c r="G12937" t="s">
        <v>23</v>
      </c>
      <c r="H12937">
        <v>28</v>
      </c>
      <c r="I12937" t="s">
        <v>42915</v>
      </c>
      <c r="J12937" t="s">
        <v>42916</v>
      </c>
      <c r="K12937" t="s">
        <v>42917</v>
      </c>
      <c r="L12937" t="s">
        <v>77956</v>
      </c>
    </row>
    <row r="12938" spans="1:12" x14ac:dyDescent="0.15">
      <c r="A12938" t="s">
        <v>12</v>
      </c>
      <c r="B12938">
        <v>3667163</v>
      </c>
      <c r="C12938">
        <v>3667183</v>
      </c>
      <c r="D12938" t="s">
        <v>42910</v>
      </c>
      <c r="E12938" t="s">
        <v>42911</v>
      </c>
      <c r="F12938" t="s">
        <v>15</v>
      </c>
      <c r="G12938" t="s">
        <v>36</v>
      </c>
      <c r="H12938">
        <v>72</v>
      </c>
      <c r="I12938" t="s">
        <v>42918</v>
      </c>
      <c r="J12938" t="s">
        <v>42919</v>
      </c>
      <c r="K12938" t="s">
        <v>42920</v>
      </c>
      <c r="L12938" t="s">
        <v>78066</v>
      </c>
    </row>
    <row r="12939" spans="1:12" x14ac:dyDescent="0.15">
      <c r="A12939" t="s">
        <v>12</v>
      </c>
      <c r="B12939">
        <v>3667183</v>
      </c>
      <c r="C12939">
        <v>3667203</v>
      </c>
      <c r="D12939" t="s">
        <v>42910</v>
      </c>
      <c r="E12939" t="s">
        <v>42911</v>
      </c>
      <c r="F12939" t="s">
        <v>15</v>
      </c>
      <c r="G12939" t="s">
        <v>32</v>
      </c>
      <c r="H12939">
        <v>92</v>
      </c>
      <c r="I12939" t="s">
        <v>42921</v>
      </c>
      <c r="J12939" t="s">
        <v>42922</v>
      </c>
      <c r="K12939" t="s">
        <v>42923</v>
      </c>
      <c r="L12939" t="s">
        <v>78032</v>
      </c>
    </row>
    <row r="12940" spans="1:12" x14ac:dyDescent="0.15">
      <c r="A12940" t="s">
        <v>12</v>
      </c>
      <c r="B12940">
        <v>3668394</v>
      </c>
      <c r="C12940">
        <v>3668414</v>
      </c>
      <c r="D12940" t="s">
        <v>42924</v>
      </c>
      <c r="E12940" t="s">
        <v>42925</v>
      </c>
      <c r="F12940" t="s">
        <v>15</v>
      </c>
      <c r="G12940" t="s">
        <v>36</v>
      </c>
      <c r="H12940">
        <v>0</v>
      </c>
      <c r="I12940" t="s">
        <v>42926</v>
      </c>
      <c r="J12940" t="s">
        <v>42927</v>
      </c>
      <c r="K12940" t="s">
        <v>42928</v>
      </c>
      <c r="L12940" t="s">
        <v>77980</v>
      </c>
    </row>
    <row r="12941" spans="1:12" x14ac:dyDescent="0.15">
      <c r="A12941" t="s">
        <v>12</v>
      </c>
      <c r="B12941">
        <v>3668431</v>
      </c>
      <c r="C12941">
        <v>3668451</v>
      </c>
      <c r="D12941" t="s">
        <v>42924</v>
      </c>
      <c r="E12941" t="s">
        <v>42925</v>
      </c>
      <c r="F12941" t="s">
        <v>15</v>
      </c>
      <c r="G12941" t="s">
        <v>23</v>
      </c>
      <c r="H12941">
        <v>37</v>
      </c>
      <c r="I12941" t="s">
        <v>42929</v>
      </c>
      <c r="J12941" t="s">
        <v>42930</v>
      </c>
      <c r="K12941" t="s">
        <v>42931</v>
      </c>
      <c r="L12941" t="s">
        <v>77906</v>
      </c>
    </row>
    <row r="12942" spans="1:12" x14ac:dyDescent="0.15">
      <c r="A12942" t="s">
        <v>12</v>
      </c>
      <c r="B12942">
        <v>3668457</v>
      </c>
      <c r="C12942">
        <v>3668477</v>
      </c>
      <c r="D12942" t="s">
        <v>42924</v>
      </c>
      <c r="E12942" t="s">
        <v>42925</v>
      </c>
      <c r="F12942" t="s">
        <v>15</v>
      </c>
      <c r="G12942" t="s">
        <v>36</v>
      </c>
      <c r="H12942">
        <v>63</v>
      </c>
      <c r="I12942" t="s">
        <v>42932</v>
      </c>
      <c r="J12942" t="s">
        <v>42933</v>
      </c>
      <c r="K12942" t="s">
        <v>42934</v>
      </c>
      <c r="L12942" t="s">
        <v>77957</v>
      </c>
    </row>
    <row r="12943" spans="1:12" x14ac:dyDescent="0.15">
      <c r="A12943" t="s">
        <v>12</v>
      </c>
      <c r="B12943">
        <v>3668489</v>
      </c>
      <c r="C12943">
        <v>3668509</v>
      </c>
      <c r="D12943" t="s">
        <v>42924</v>
      </c>
      <c r="E12943" t="s">
        <v>42925</v>
      </c>
      <c r="F12943" t="s">
        <v>15</v>
      </c>
      <c r="G12943" t="s">
        <v>16</v>
      </c>
      <c r="H12943">
        <v>95</v>
      </c>
      <c r="I12943" t="s">
        <v>42935</v>
      </c>
      <c r="J12943" t="s">
        <v>42936</v>
      </c>
      <c r="K12943" t="s">
        <v>42937</v>
      </c>
      <c r="L12943" t="s">
        <v>77920</v>
      </c>
    </row>
    <row r="12944" spans="1:12" x14ac:dyDescent="0.15">
      <c r="A12944" t="s">
        <v>12</v>
      </c>
      <c r="B12944">
        <v>3669705</v>
      </c>
      <c r="C12944">
        <v>3669725</v>
      </c>
      <c r="D12944" t="s">
        <v>42938</v>
      </c>
      <c r="E12944" t="s">
        <v>42939</v>
      </c>
      <c r="F12944" t="s">
        <v>15</v>
      </c>
      <c r="G12944" t="s">
        <v>23</v>
      </c>
      <c r="H12944">
        <v>16</v>
      </c>
      <c r="I12944" t="s">
        <v>42940</v>
      </c>
      <c r="J12944" t="s">
        <v>42941</v>
      </c>
      <c r="K12944" t="s">
        <v>42942</v>
      </c>
      <c r="L12944" t="s">
        <v>77905</v>
      </c>
    </row>
    <row r="12945" spans="1:12" x14ac:dyDescent="0.15">
      <c r="A12945" t="s">
        <v>12</v>
      </c>
      <c r="B12945">
        <v>3669744</v>
      </c>
      <c r="C12945">
        <v>3669764</v>
      </c>
      <c r="D12945" t="s">
        <v>42938</v>
      </c>
      <c r="E12945" t="s">
        <v>42939</v>
      </c>
      <c r="F12945" t="s">
        <v>15</v>
      </c>
      <c r="G12945" t="s">
        <v>36</v>
      </c>
      <c r="H12945">
        <v>55</v>
      </c>
      <c r="I12945" t="s">
        <v>42943</v>
      </c>
      <c r="J12945" t="s">
        <v>42944</v>
      </c>
      <c r="K12945" t="s">
        <v>42945</v>
      </c>
      <c r="L12945" t="s">
        <v>77992</v>
      </c>
    </row>
    <row r="12946" spans="1:12" x14ac:dyDescent="0.15">
      <c r="A12946" t="s">
        <v>12</v>
      </c>
      <c r="B12946">
        <v>3669779</v>
      </c>
      <c r="C12946">
        <v>3669799</v>
      </c>
      <c r="D12946" t="s">
        <v>42938</v>
      </c>
      <c r="E12946" t="s">
        <v>42939</v>
      </c>
      <c r="F12946" t="s">
        <v>15</v>
      </c>
      <c r="G12946" t="s">
        <v>16</v>
      </c>
      <c r="H12946">
        <v>90</v>
      </c>
      <c r="I12946" t="s">
        <v>42946</v>
      </c>
      <c r="J12946" t="s">
        <v>42947</v>
      </c>
      <c r="K12946" t="s">
        <v>42948</v>
      </c>
      <c r="L12946" t="s">
        <v>78017</v>
      </c>
    </row>
    <row r="12947" spans="1:12" x14ac:dyDescent="0.15">
      <c r="A12947" t="s">
        <v>12</v>
      </c>
      <c r="B12947">
        <v>3669811</v>
      </c>
      <c r="C12947">
        <v>3669831</v>
      </c>
      <c r="D12947" t="s">
        <v>42938</v>
      </c>
      <c r="E12947" t="s">
        <v>42939</v>
      </c>
      <c r="F12947" t="s">
        <v>15</v>
      </c>
      <c r="G12947" t="s">
        <v>16</v>
      </c>
      <c r="H12947">
        <v>122</v>
      </c>
      <c r="I12947" t="s">
        <v>42949</v>
      </c>
      <c r="J12947" t="s">
        <v>42950</v>
      </c>
      <c r="K12947" t="s">
        <v>42951</v>
      </c>
      <c r="L12947" t="s">
        <v>78033</v>
      </c>
    </row>
    <row r="12948" spans="1:12" x14ac:dyDescent="0.15">
      <c r="A12948" t="s">
        <v>12</v>
      </c>
      <c r="B12948">
        <v>3670431</v>
      </c>
      <c r="C12948">
        <v>3670451</v>
      </c>
      <c r="D12948" t="s">
        <v>42952</v>
      </c>
      <c r="E12948" t="s">
        <v>90</v>
      </c>
      <c r="F12948" t="s">
        <v>15</v>
      </c>
      <c r="G12948" t="s">
        <v>32</v>
      </c>
      <c r="H12948">
        <v>19</v>
      </c>
      <c r="I12948" t="s">
        <v>42953</v>
      </c>
      <c r="J12948" t="s">
        <v>42954</v>
      </c>
      <c r="K12948" t="s">
        <v>42955</v>
      </c>
      <c r="L12948" t="s">
        <v>77982</v>
      </c>
    </row>
    <row r="12949" spans="1:12" x14ac:dyDescent="0.15">
      <c r="A12949" t="s">
        <v>12</v>
      </c>
      <c r="B12949">
        <v>3670459</v>
      </c>
      <c r="C12949">
        <v>3670479</v>
      </c>
      <c r="D12949" t="s">
        <v>42952</v>
      </c>
      <c r="E12949" t="s">
        <v>90</v>
      </c>
      <c r="F12949" t="s">
        <v>15</v>
      </c>
      <c r="G12949" t="s">
        <v>36</v>
      </c>
      <c r="H12949">
        <v>47</v>
      </c>
      <c r="I12949" t="s">
        <v>42956</v>
      </c>
      <c r="J12949" t="s">
        <v>42957</v>
      </c>
      <c r="K12949" t="s">
        <v>42958</v>
      </c>
      <c r="L12949" t="s">
        <v>77932</v>
      </c>
    </row>
    <row r="12950" spans="1:12" x14ac:dyDescent="0.15">
      <c r="A12950" t="s">
        <v>12</v>
      </c>
      <c r="B12950">
        <v>3670495</v>
      </c>
      <c r="C12950">
        <v>3670515</v>
      </c>
      <c r="D12950" t="s">
        <v>42952</v>
      </c>
      <c r="E12950" t="s">
        <v>90</v>
      </c>
      <c r="F12950" t="s">
        <v>15</v>
      </c>
      <c r="G12950" t="s">
        <v>23</v>
      </c>
      <c r="H12950">
        <v>83</v>
      </c>
      <c r="I12950" t="s">
        <v>42959</v>
      </c>
      <c r="J12950" t="s">
        <v>42960</v>
      </c>
      <c r="K12950" t="s">
        <v>42961</v>
      </c>
      <c r="L12950" t="s">
        <v>77958</v>
      </c>
    </row>
    <row r="12951" spans="1:12" x14ac:dyDescent="0.15">
      <c r="A12951" t="s">
        <v>12</v>
      </c>
      <c r="B12951">
        <v>3670515</v>
      </c>
      <c r="C12951">
        <v>3670535</v>
      </c>
      <c r="D12951" t="s">
        <v>42952</v>
      </c>
      <c r="E12951" t="s">
        <v>90</v>
      </c>
      <c r="F12951" t="s">
        <v>15</v>
      </c>
      <c r="G12951" t="s">
        <v>16</v>
      </c>
      <c r="H12951">
        <v>103</v>
      </c>
      <c r="I12951" t="s">
        <v>42962</v>
      </c>
      <c r="J12951" t="s">
        <v>42963</v>
      </c>
      <c r="K12951" t="s">
        <v>42964</v>
      </c>
      <c r="L12951" t="s">
        <v>77937</v>
      </c>
    </row>
    <row r="12952" spans="1:12" x14ac:dyDescent="0.15">
      <c r="A12952" t="s">
        <v>12</v>
      </c>
      <c r="B12952">
        <v>3671833</v>
      </c>
      <c r="C12952">
        <v>3671853</v>
      </c>
      <c r="D12952" t="s">
        <v>42965</v>
      </c>
      <c r="E12952" t="s">
        <v>90</v>
      </c>
      <c r="F12952" t="s">
        <v>15</v>
      </c>
      <c r="G12952" t="s">
        <v>16</v>
      </c>
      <c r="H12952">
        <v>0</v>
      </c>
      <c r="I12952" t="s">
        <v>42966</v>
      </c>
      <c r="J12952" t="s">
        <v>42967</v>
      </c>
      <c r="K12952" t="s">
        <v>42968</v>
      </c>
      <c r="L12952" t="s">
        <v>77980</v>
      </c>
    </row>
    <row r="12953" spans="1:12" x14ac:dyDescent="0.15">
      <c r="A12953" t="s">
        <v>12</v>
      </c>
      <c r="B12953">
        <v>3671853</v>
      </c>
      <c r="C12953">
        <v>3671873</v>
      </c>
      <c r="D12953" t="s">
        <v>42965</v>
      </c>
      <c r="E12953" t="s">
        <v>90</v>
      </c>
      <c r="F12953" t="s">
        <v>15</v>
      </c>
      <c r="G12953" t="s">
        <v>23</v>
      </c>
      <c r="H12953">
        <v>20</v>
      </c>
      <c r="I12953" t="s">
        <v>42969</v>
      </c>
      <c r="J12953" t="s">
        <v>42970</v>
      </c>
      <c r="K12953" t="s">
        <v>42971</v>
      </c>
      <c r="L12953" t="s">
        <v>77968</v>
      </c>
    </row>
    <row r="12954" spans="1:12" x14ac:dyDescent="0.15">
      <c r="A12954" t="s">
        <v>12</v>
      </c>
      <c r="B12954">
        <v>3671877</v>
      </c>
      <c r="C12954">
        <v>3671897</v>
      </c>
      <c r="D12954" t="s">
        <v>42965</v>
      </c>
      <c r="E12954" t="s">
        <v>90</v>
      </c>
      <c r="F12954" t="s">
        <v>15</v>
      </c>
      <c r="G12954" t="s">
        <v>32</v>
      </c>
      <c r="H12954">
        <v>44</v>
      </c>
      <c r="I12954" t="s">
        <v>42972</v>
      </c>
      <c r="J12954" t="s">
        <v>42973</v>
      </c>
      <c r="K12954" t="s">
        <v>42974</v>
      </c>
      <c r="L12954" t="s">
        <v>78016</v>
      </c>
    </row>
    <row r="12955" spans="1:12" x14ac:dyDescent="0.15">
      <c r="A12955" t="s">
        <v>12</v>
      </c>
      <c r="B12955">
        <v>3671943</v>
      </c>
      <c r="C12955">
        <v>3671963</v>
      </c>
      <c r="D12955" t="s">
        <v>42965</v>
      </c>
      <c r="E12955" t="s">
        <v>90</v>
      </c>
      <c r="F12955" t="s">
        <v>15</v>
      </c>
      <c r="G12955" t="s">
        <v>16</v>
      </c>
      <c r="H12955">
        <v>110</v>
      </c>
      <c r="I12955" t="s">
        <v>42975</v>
      </c>
      <c r="J12955" t="s">
        <v>42976</v>
      </c>
      <c r="K12955" t="s">
        <v>42977</v>
      </c>
      <c r="L12955" t="s">
        <v>78030</v>
      </c>
    </row>
    <row r="12956" spans="1:12" x14ac:dyDescent="0.15">
      <c r="A12956" t="s">
        <v>12</v>
      </c>
      <c r="B12956">
        <v>3673540</v>
      </c>
      <c r="C12956">
        <v>3673560</v>
      </c>
      <c r="D12956" t="s">
        <v>42978</v>
      </c>
      <c r="E12956" t="s">
        <v>90</v>
      </c>
      <c r="F12956" t="s">
        <v>15</v>
      </c>
      <c r="G12956" t="s">
        <v>16</v>
      </c>
      <c r="H12956">
        <v>0</v>
      </c>
      <c r="I12956" t="s">
        <v>42979</v>
      </c>
      <c r="J12956" t="s">
        <v>42980</v>
      </c>
      <c r="K12956" t="s">
        <v>42981</v>
      </c>
      <c r="L12956" t="s">
        <v>77980</v>
      </c>
    </row>
    <row r="12957" spans="1:12" x14ac:dyDescent="0.15">
      <c r="A12957" t="s">
        <v>12</v>
      </c>
      <c r="B12957">
        <v>3673589</v>
      </c>
      <c r="C12957">
        <v>3673609</v>
      </c>
      <c r="D12957" t="s">
        <v>42978</v>
      </c>
      <c r="E12957" t="s">
        <v>90</v>
      </c>
      <c r="F12957" t="s">
        <v>15</v>
      </c>
      <c r="G12957" t="s">
        <v>16</v>
      </c>
      <c r="H12957">
        <v>49</v>
      </c>
      <c r="I12957" t="s">
        <v>42982</v>
      </c>
      <c r="J12957" t="s">
        <v>42983</v>
      </c>
      <c r="K12957" t="s">
        <v>42984</v>
      </c>
      <c r="L12957" t="s">
        <v>77913</v>
      </c>
    </row>
    <row r="12958" spans="1:12" x14ac:dyDescent="0.15">
      <c r="A12958" t="s">
        <v>12</v>
      </c>
      <c r="B12958">
        <v>3673622</v>
      </c>
      <c r="C12958">
        <v>3673642</v>
      </c>
      <c r="D12958" t="s">
        <v>42978</v>
      </c>
      <c r="E12958" t="s">
        <v>90</v>
      </c>
      <c r="F12958" t="s">
        <v>15</v>
      </c>
      <c r="G12958" t="s">
        <v>36</v>
      </c>
      <c r="H12958">
        <v>82</v>
      </c>
      <c r="I12958" t="s">
        <v>42985</v>
      </c>
      <c r="J12958" t="s">
        <v>42986</v>
      </c>
      <c r="K12958" t="s">
        <v>42987</v>
      </c>
      <c r="L12958" t="s">
        <v>78011</v>
      </c>
    </row>
    <row r="12959" spans="1:12" x14ac:dyDescent="0.15">
      <c r="A12959" t="s">
        <v>12</v>
      </c>
      <c r="B12959">
        <v>3673643</v>
      </c>
      <c r="C12959">
        <v>3673663</v>
      </c>
      <c r="D12959" t="s">
        <v>42978</v>
      </c>
      <c r="E12959" t="s">
        <v>90</v>
      </c>
      <c r="F12959" t="s">
        <v>15</v>
      </c>
      <c r="G12959" t="s">
        <v>16</v>
      </c>
      <c r="H12959">
        <v>103</v>
      </c>
      <c r="I12959" t="s">
        <v>42988</v>
      </c>
      <c r="J12959" t="s">
        <v>42989</v>
      </c>
      <c r="K12959" t="s">
        <v>42990</v>
      </c>
      <c r="L12959" t="s">
        <v>77937</v>
      </c>
    </row>
    <row r="12960" spans="1:12" x14ac:dyDescent="0.15">
      <c r="A12960" t="s">
        <v>12</v>
      </c>
      <c r="B12960">
        <v>3674972</v>
      </c>
      <c r="C12960">
        <v>3674992</v>
      </c>
      <c r="D12960" t="s">
        <v>42991</v>
      </c>
      <c r="E12960" t="s">
        <v>42992</v>
      </c>
      <c r="F12960" t="s">
        <v>15</v>
      </c>
      <c r="G12960" t="s">
        <v>36</v>
      </c>
      <c r="H12960">
        <v>7</v>
      </c>
      <c r="I12960" t="s">
        <v>42993</v>
      </c>
      <c r="J12960" t="s">
        <v>42994</v>
      </c>
      <c r="K12960" t="s">
        <v>42995</v>
      </c>
      <c r="L12960" t="s">
        <v>77909</v>
      </c>
    </row>
    <row r="12961" spans="1:12" x14ac:dyDescent="0.15">
      <c r="A12961" t="s">
        <v>12</v>
      </c>
      <c r="B12961">
        <v>3675005</v>
      </c>
      <c r="C12961">
        <v>3675025</v>
      </c>
      <c r="D12961" t="s">
        <v>42991</v>
      </c>
      <c r="E12961" t="s">
        <v>42992</v>
      </c>
      <c r="F12961" t="s">
        <v>15</v>
      </c>
      <c r="G12961" t="s">
        <v>32</v>
      </c>
      <c r="H12961">
        <v>40</v>
      </c>
      <c r="I12961" t="s">
        <v>42996</v>
      </c>
      <c r="J12961" t="s">
        <v>42997</v>
      </c>
      <c r="K12961" t="s">
        <v>42998</v>
      </c>
      <c r="L12961" t="s">
        <v>77952</v>
      </c>
    </row>
    <row r="12962" spans="1:12" x14ac:dyDescent="0.15">
      <c r="A12962" t="s">
        <v>12</v>
      </c>
      <c r="B12962">
        <v>3675050</v>
      </c>
      <c r="C12962">
        <v>3675070</v>
      </c>
      <c r="D12962" t="s">
        <v>42991</v>
      </c>
      <c r="E12962" t="s">
        <v>42992</v>
      </c>
      <c r="F12962" t="s">
        <v>15</v>
      </c>
      <c r="G12962" t="s">
        <v>16</v>
      </c>
      <c r="H12962">
        <v>85</v>
      </c>
      <c r="I12962" t="s">
        <v>42999</v>
      </c>
      <c r="J12962" t="s">
        <v>43000</v>
      </c>
      <c r="K12962" t="s">
        <v>43001</v>
      </c>
      <c r="L12962" t="s">
        <v>77972</v>
      </c>
    </row>
    <row r="12963" spans="1:12" x14ac:dyDescent="0.15">
      <c r="A12963" t="s">
        <v>12</v>
      </c>
      <c r="B12963">
        <v>3675108</v>
      </c>
      <c r="C12963">
        <v>3675128</v>
      </c>
      <c r="D12963" t="s">
        <v>42991</v>
      </c>
      <c r="E12963" t="s">
        <v>42992</v>
      </c>
      <c r="F12963" t="s">
        <v>15</v>
      </c>
      <c r="G12963" t="s">
        <v>16</v>
      </c>
      <c r="H12963">
        <v>143</v>
      </c>
      <c r="I12963" t="s">
        <v>43002</v>
      </c>
      <c r="J12963" t="s">
        <v>43003</v>
      </c>
      <c r="K12963" t="s">
        <v>43004</v>
      </c>
      <c r="L12963" t="s">
        <v>78076</v>
      </c>
    </row>
    <row r="12964" spans="1:12" x14ac:dyDescent="0.15">
      <c r="A12964" t="s">
        <v>12</v>
      </c>
      <c r="B12964">
        <v>3677334</v>
      </c>
      <c r="C12964">
        <v>3677354</v>
      </c>
      <c r="D12964" t="s">
        <v>43005</v>
      </c>
      <c r="E12964" t="s">
        <v>90</v>
      </c>
      <c r="F12964" t="s">
        <v>76</v>
      </c>
      <c r="G12964" t="s">
        <v>16</v>
      </c>
      <c r="H12964">
        <v>7</v>
      </c>
      <c r="I12964" t="s">
        <v>43006</v>
      </c>
      <c r="J12964" t="s">
        <v>43007</v>
      </c>
      <c r="K12964" t="s">
        <v>43008</v>
      </c>
      <c r="L12964" t="s">
        <v>77909</v>
      </c>
    </row>
    <row r="12965" spans="1:12" x14ac:dyDescent="0.15">
      <c r="A12965" t="s">
        <v>12</v>
      </c>
      <c r="B12965">
        <v>3677304</v>
      </c>
      <c r="C12965">
        <v>3677324</v>
      </c>
      <c r="D12965" t="s">
        <v>43005</v>
      </c>
      <c r="E12965" t="s">
        <v>90</v>
      </c>
      <c r="F12965" t="s">
        <v>76</v>
      </c>
      <c r="G12965" t="s">
        <v>16</v>
      </c>
      <c r="H12965">
        <v>37</v>
      </c>
      <c r="I12965" t="s">
        <v>43009</v>
      </c>
      <c r="J12965" t="s">
        <v>43010</v>
      </c>
      <c r="K12965" t="s">
        <v>43011</v>
      </c>
      <c r="L12965" t="s">
        <v>77906</v>
      </c>
    </row>
    <row r="12966" spans="1:12" x14ac:dyDescent="0.15">
      <c r="A12966" t="s">
        <v>12</v>
      </c>
      <c r="B12966">
        <v>3677271</v>
      </c>
      <c r="C12966">
        <v>3677291</v>
      </c>
      <c r="D12966" t="s">
        <v>43005</v>
      </c>
      <c r="E12966" t="s">
        <v>90</v>
      </c>
      <c r="F12966" t="s">
        <v>76</v>
      </c>
      <c r="G12966" t="s">
        <v>16</v>
      </c>
      <c r="H12966">
        <v>70</v>
      </c>
      <c r="I12966" t="s">
        <v>43012</v>
      </c>
      <c r="J12966" t="s">
        <v>43013</v>
      </c>
      <c r="K12966" t="s">
        <v>43014</v>
      </c>
      <c r="L12966" t="s">
        <v>77919</v>
      </c>
    </row>
    <row r="12967" spans="1:12" x14ac:dyDescent="0.15">
      <c r="A12967" t="s">
        <v>12</v>
      </c>
      <c r="B12967">
        <v>3677250</v>
      </c>
      <c r="C12967">
        <v>3677270</v>
      </c>
      <c r="D12967" t="s">
        <v>43005</v>
      </c>
      <c r="E12967" t="s">
        <v>90</v>
      </c>
      <c r="F12967" t="s">
        <v>76</v>
      </c>
      <c r="G12967" t="s">
        <v>23</v>
      </c>
      <c r="H12967">
        <v>91</v>
      </c>
      <c r="I12967" t="s">
        <v>43015</v>
      </c>
      <c r="J12967" t="s">
        <v>43016</v>
      </c>
      <c r="K12967" t="s">
        <v>43017</v>
      </c>
      <c r="L12967" t="s">
        <v>77907</v>
      </c>
    </row>
    <row r="12968" spans="1:12" x14ac:dyDescent="0.15">
      <c r="A12968" t="s">
        <v>12</v>
      </c>
      <c r="B12968">
        <v>3678734</v>
      </c>
      <c r="C12968">
        <v>3678754</v>
      </c>
      <c r="D12968" t="s">
        <v>43018</v>
      </c>
      <c r="E12968" t="s">
        <v>43019</v>
      </c>
      <c r="F12968" t="s">
        <v>76</v>
      </c>
      <c r="G12968" t="s">
        <v>32</v>
      </c>
      <c r="H12968">
        <v>1</v>
      </c>
      <c r="I12968" t="s">
        <v>43020</v>
      </c>
      <c r="J12968" t="s">
        <v>43021</v>
      </c>
      <c r="K12968" t="s">
        <v>43022</v>
      </c>
      <c r="L12968" t="s">
        <v>77917</v>
      </c>
    </row>
    <row r="12969" spans="1:12" x14ac:dyDescent="0.15">
      <c r="A12969" t="s">
        <v>12</v>
      </c>
      <c r="B12969">
        <v>3678710</v>
      </c>
      <c r="C12969">
        <v>3678730</v>
      </c>
      <c r="D12969" t="s">
        <v>43018</v>
      </c>
      <c r="E12969" t="s">
        <v>43019</v>
      </c>
      <c r="F12969" t="s">
        <v>76</v>
      </c>
      <c r="G12969" t="s">
        <v>16</v>
      </c>
      <c r="H12969">
        <v>25</v>
      </c>
      <c r="I12969" t="s">
        <v>43023</v>
      </c>
      <c r="J12969" t="s">
        <v>43024</v>
      </c>
      <c r="K12969" t="s">
        <v>43025</v>
      </c>
      <c r="L12969" t="s">
        <v>78012</v>
      </c>
    </row>
    <row r="12970" spans="1:12" x14ac:dyDescent="0.15">
      <c r="A12970" t="s">
        <v>12</v>
      </c>
      <c r="B12970">
        <v>3678682</v>
      </c>
      <c r="C12970">
        <v>3678702</v>
      </c>
      <c r="D12970" t="s">
        <v>43018</v>
      </c>
      <c r="E12970" t="s">
        <v>43019</v>
      </c>
      <c r="F12970" t="s">
        <v>76</v>
      </c>
      <c r="G12970" t="s">
        <v>32</v>
      </c>
      <c r="H12970">
        <v>53</v>
      </c>
      <c r="I12970" t="s">
        <v>43026</v>
      </c>
      <c r="J12970" t="s">
        <v>43027</v>
      </c>
      <c r="K12970" t="s">
        <v>43028</v>
      </c>
      <c r="L12970" t="s">
        <v>77922</v>
      </c>
    </row>
    <row r="12971" spans="1:12" x14ac:dyDescent="0.15">
      <c r="A12971" t="s">
        <v>12</v>
      </c>
      <c r="B12971">
        <v>3678660</v>
      </c>
      <c r="C12971">
        <v>3678680</v>
      </c>
      <c r="D12971" t="s">
        <v>43018</v>
      </c>
      <c r="E12971" t="s">
        <v>43019</v>
      </c>
      <c r="F12971" t="s">
        <v>76</v>
      </c>
      <c r="G12971" t="s">
        <v>36</v>
      </c>
      <c r="H12971">
        <v>75</v>
      </c>
      <c r="I12971" t="s">
        <v>43029</v>
      </c>
      <c r="J12971" t="s">
        <v>43030</v>
      </c>
      <c r="K12971" t="s">
        <v>43031</v>
      </c>
      <c r="L12971" t="s">
        <v>78027</v>
      </c>
    </row>
    <row r="12972" spans="1:12" x14ac:dyDescent="0.15">
      <c r="A12972" t="s">
        <v>12</v>
      </c>
      <c r="B12972">
        <v>3679528</v>
      </c>
      <c r="C12972">
        <v>3679548</v>
      </c>
      <c r="D12972" t="s">
        <v>43032</v>
      </c>
      <c r="E12972" t="s">
        <v>90</v>
      </c>
      <c r="F12972" t="s">
        <v>76</v>
      </c>
      <c r="G12972" t="s">
        <v>36</v>
      </c>
      <c r="H12972">
        <v>13</v>
      </c>
      <c r="I12972" t="s">
        <v>43033</v>
      </c>
      <c r="J12972" t="s">
        <v>43034</v>
      </c>
      <c r="K12972" t="s">
        <v>43035</v>
      </c>
      <c r="L12972" t="s">
        <v>77935</v>
      </c>
    </row>
    <row r="12973" spans="1:12" x14ac:dyDescent="0.15">
      <c r="A12973" t="s">
        <v>12</v>
      </c>
      <c r="B12973">
        <v>3679470</v>
      </c>
      <c r="C12973">
        <v>3679490</v>
      </c>
      <c r="D12973" t="s">
        <v>43032</v>
      </c>
      <c r="E12973" t="s">
        <v>90</v>
      </c>
      <c r="F12973" t="s">
        <v>76</v>
      </c>
      <c r="G12973" t="s">
        <v>23</v>
      </c>
      <c r="H12973">
        <v>71</v>
      </c>
      <c r="I12973" t="s">
        <v>43036</v>
      </c>
      <c r="J12973" t="s">
        <v>43037</v>
      </c>
      <c r="K12973" t="s">
        <v>43038</v>
      </c>
      <c r="L12973" t="s">
        <v>77969</v>
      </c>
    </row>
    <row r="12974" spans="1:12" x14ac:dyDescent="0.15">
      <c r="A12974" t="s">
        <v>12</v>
      </c>
      <c r="B12974">
        <v>3679450</v>
      </c>
      <c r="C12974">
        <v>3679470</v>
      </c>
      <c r="D12974" t="s">
        <v>43032</v>
      </c>
      <c r="E12974" t="s">
        <v>90</v>
      </c>
      <c r="F12974" t="s">
        <v>76</v>
      </c>
      <c r="G12974" t="s">
        <v>36</v>
      </c>
      <c r="H12974">
        <v>91</v>
      </c>
      <c r="I12974" t="s">
        <v>43039</v>
      </c>
      <c r="J12974" t="s">
        <v>43040</v>
      </c>
      <c r="K12974" t="s">
        <v>43041</v>
      </c>
      <c r="L12974" t="s">
        <v>77907</v>
      </c>
    </row>
    <row r="12975" spans="1:12" x14ac:dyDescent="0.15">
      <c r="A12975" t="s">
        <v>12</v>
      </c>
      <c r="B12975">
        <v>3679430</v>
      </c>
      <c r="C12975">
        <v>3679450</v>
      </c>
      <c r="D12975" t="s">
        <v>43032</v>
      </c>
      <c r="E12975" t="s">
        <v>90</v>
      </c>
      <c r="F12975" t="s">
        <v>76</v>
      </c>
      <c r="G12975" t="s">
        <v>16</v>
      </c>
      <c r="H12975">
        <v>111</v>
      </c>
      <c r="I12975" t="s">
        <v>43042</v>
      </c>
      <c r="J12975" t="s">
        <v>43043</v>
      </c>
      <c r="K12975" t="s">
        <v>43044</v>
      </c>
      <c r="L12975" t="s">
        <v>77908</v>
      </c>
    </row>
    <row r="12976" spans="1:12" x14ac:dyDescent="0.15">
      <c r="A12976" t="s">
        <v>12</v>
      </c>
      <c r="B12976">
        <v>3680230</v>
      </c>
      <c r="C12976">
        <v>3680250</v>
      </c>
      <c r="D12976" t="s">
        <v>43045</v>
      </c>
      <c r="E12976" t="s">
        <v>90</v>
      </c>
      <c r="F12976" t="s">
        <v>76</v>
      </c>
      <c r="G12976" t="s">
        <v>23</v>
      </c>
      <c r="H12976">
        <v>44</v>
      </c>
      <c r="I12976" t="s">
        <v>43046</v>
      </c>
      <c r="J12976" t="s">
        <v>43047</v>
      </c>
      <c r="K12976" t="s">
        <v>43048</v>
      </c>
      <c r="L12976" t="s">
        <v>78016</v>
      </c>
    </row>
    <row r="12977" spans="1:12" x14ac:dyDescent="0.15">
      <c r="A12977" t="s">
        <v>12</v>
      </c>
      <c r="B12977">
        <v>3680204</v>
      </c>
      <c r="C12977">
        <v>3680224</v>
      </c>
      <c r="D12977" t="s">
        <v>43045</v>
      </c>
      <c r="E12977" t="s">
        <v>90</v>
      </c>
      <c r="F12977" t="s">
        <v>76</v>
      </c>
      <c r="G12977" t="s">
        <v>16</v>
      </c>
      <c r="H12977">
        <v>70</v>
      </c>
      <c r="I12977" t="s">
        <v>43049</v>
      </c>
      <c r="J12977" t="s">
        <v>43050</v>
      </c>
      <c r="K12977" t="s">
        <v>43051</v>
      </c>
      <c r="L12977" t="s">
        <v>77919</v>
      </c>
    </row>
    <row r="12978" spans="1:12" x14ac:dyDescent="0.15">
      <c r="A12978" t="s">
        <v>12</v>
      </c>
      <c r="B12978">
        <v>3680182</v>
      </c>
      <c r="C12978">
        <v>3680202</v>
      </c>
      <c r="D12978" t="s">
        <v>43045</v>
      </c>
      <c r="E12978" t="s">
        <v>90</v>
      </c>
      <c r="F12978" t="s">
        <v>76</v>
      </c>
      <c r="G12978" t="s">
        <v>23</v>
      </c>
      <c r="H12978">
        <v>92</v>
      </c>
      <c r="I12978" t="s">
        <v>43052</v>
      </c>
      <c r="J12978" t="s">
        <v>43053</v>
      </c>
      <c r="K12978" t="s">
        <v>43054</v>
      </c>
      <c r="L12978" t="s">
        <v>78032</v>
      </c>
    </row>
    <row r="12979" spans="1:12" x14ac:dyDescent="0.15">
      <c r="A12979" t="s">
        <v>12</v>
      </c>
      <c r="B12979">
        <v>3680161</v>
      </c>
      <c r="C12979">
        <v>3680181</v>
      </c>
      <c r="D12979" t="s">
        <v>43045</v>
      </c>
      <c r="E12979" t="s">
        <v>90</v>
      </c>
      <c r="F12979" t="s">
        <v>76</v>
      </c>
      <c r="G12979" t="s">
        <v>23</v>
      </c>
      <c r="H12979">
        <v>113</v>
      </c>
      <c r="I12979" t="s">
        <v>43055</v>
      </c>
      <c r="J12979" t="s">
        <v>43056</v>
      </c>
      <c r="K12979" t="s">
        <v>43057</v>
      </c>
      <c r="L12979" t="s">
        <v>77986</v>
      </c>
    </row>
    <row r="12980" spans="1:12" x14ac:dyDescent="0.15">
      <c r="A12980" t="s">
        <v>12</v>
      </c>
      <c r="B12980">
        <v>3680432</v>
      </c>
      <c r="C12980">
        <v>3680452</v>
      </c>
      <c r="D12980" t="s">
        <v>43058</v>
      </c>
      <c r="E12980" t="s">
        <v>90</v>
      </c>
      <c r="F12980" t="s">
        <v>15</v>
      </c>
      <c r="G12980" t="s">
        <v>16</v>
      </c>
      <c r="H12980">
        <v>7</v>
      </c>
      <c r="I12980" t="s">
        <v>43059</v>
      </c>
      <c r="J12980" t="s">
        <v>43060</v>
      </c>
      <c r="K12980" t="s">
        <v>43061</v>
      </c>
      <c r="L12980" t="s">
        <v>77909</v>
      </c>
    </row>
    <row r="12981" spans="1:12" x14ac:dyDescent="0.15">
      <c r="A12981" t="s">
        <v>12</v>
      </c>
      <c r="B12981">
        <v>3680459</v>
      </c>
      <c r="C12981">
        <v>3680479</v>
      </c>
      <c r="D12981" t="s">
        <v>43058</v>
      </c>
      <c r="E12981" t="s">
        <v>90</v>
      </c>
      <c r="F12981" t="s">
        <v>15</v>
      </c>
      <c r="G12981" t="s">
        <v>16</v>
      </c>
      <c r="H12981">
        <v>34</v>
      </c>
      <c r="I12981" t="s">
        <v>43062</v>
      </c>
      <c r="J12981" t="s">
        <v>43063</v>
      </c>
      <c r="K12981" t="s">
        <v>43064</v>
      </c>
      <c r="L12981" t="s">
        <v>77999</v>
      </c>
    </row>
    <row r="12982" spans="1:12" x14ac:dyDescent="0.15">
      <c r="A12982" t="s">
        <v>12</v>
      </c>
      <c r="B12982">
        <v>3680499</v>
      </c>
      <c r="C12982">
        <v>3680519</v>
      </c>
      <c r="D12982" t="s">
        <v>43058</v>
      </c>
      <c r="E12982" t="s">
        <v>90</v>
      </c>
      <c r="F12982" t="s">
        <v>15</v>
      </c>
      <c r="G12982" t="s">
        <v>23</v>
      </c>
      <c r="H12982">
        <v>74</v>
      </c>
      <c r="I12982" t="s">
        <v>43065</v>
      </c>
      <c r="J12982" t="s">
        <v>43066</v>
      </c>
      <c r="K12982" t="s">
        <v>43067</v>
      </c>
      <c r="L12982" t="s">
        <v>78005</v>
      </c>
    </row>
    <row r="12983" spans="1:12" x14ac:dyDescent="0.15">
      <c r="A12983" t="s">
        <v>12</v>
      </c>
      <c r="B12983">
        <v>3680541</v>
      </c>
      <c r="C12983">
        <v>3680561</v>
      </c>
      <c r="D12983" t="s">
        <v>43058</v>
      </c>
      <c r="E12983" t="s">
        <v>90</v>
      </c>
      <c r="F12983" t="s">
        <v>15</v>
      </c>
      <c r="G12983" t="s">
        <v>23</v>
      </c>
      <c r="H12983">
        <v>116</v>
      </c>
      <c r="I12983" t="s">
        <v>43068</v>
      </c>
      <c r="J12983" t="s">
        <v>43069</v>
      </c>
      <c r="K12983" t="s">
        <v>43070</v>
      </c>
      <c r="L12983" t="s">
        <v>77976</v>
      </c>
    </row>
    <row r="12984" spans="1:12" x14ac:dyDescent="0.15">
      <c r="A12984" t="s">
        <v>12</v>
      </c>
      <c r="B12984">
        <v>3681414</v>
      </c>
      <c r="C12984">
        <v>3681434</v>
      </c>
      <c r="D12984" t="s">
        <v>43071</v>
      </c>
      <c r="E12984" t="s">
        <v>90</v>
      </c>
      <c r="F12984" t="s">
        <v>15</v>
      </c>
      <c r="G12984" t="s">
        <v>32</v>
      </c>
      <c r="H12984">
        <v>1</v>
      </c>
      <c r="I12984" t="s">
        <v>43072</v>
      </c>
      <c r="J12984" t="s">
        <v>43073</v>
      </c>
      <c r="K12984" t="s">
        <v>43074</v>
      </c>
      <c r="L12984" t="s">
        <v>77917</v>
      </c>
    </row>
    <row r="12985" spans="1:12" x14ac:dyDescent="0.15">
      <c r="A12985" t="s">
        <v>12</v>
      </c>
      <c r="B12985">
        <v>3681436</v>
      </c>
      <c r="C12985">
        <v>3681456</v>
      </c>
      <c r="D12985" t="s">
        <v>43071</v>
      </c>
      <c r="E12985" t="s">
        <v>90</v>
      </c>
      <c r="F12985" t="s">
        <v>15</v>
      </c>
      <c r="G12985" t="s">
        <v>36</v>
      </c>
      <c r="H12985">
        <v>23</v>
      </c>
      <c r="I12985" t="s">
        <v>43075</v>
      </c>
      <c r="J12985" t="s">
        <v>43076</v>
      </c>
      <c r="K12985" t="s">
        <v>43077</v>
      </c>
      <c r="L12985" t="s">
        <v>77975</v>
      </c>
    </row>
    <row r="12986" spans="1:12" x14ac:dyDescent="0.15">
      <c r="A12986" t="s">
        <v>12</v>
      </c>
      <c r="B12986">
        <v>3681456</v>
      </c>
      <c r="C12986">
        <v>3681476</v>
      </c>
      <c r="D12986" t="s">
        <v>43071</v>
      </c>
      <c r="E12986" t="s">
        <v>90</v>
      </c>
      <c r="F12986" t="s">
        <v>15</v>
      </c>
      <c r="G12986" t="s">
        <v>16</v>
      </c>
      <c r="H12986">
        <v>43</v>
      </c>
      <c r="I12986" t="s">
        <v>43078</v>
      </c>
      <c r="J12986" t="s">
        <v>43079</v>
      </c>
      <c r="K12986" t="s">
        <v>43080</v>
      </c>
      <c r="L12986" t="s">
        <v>77942</v>
      </c>
    </row>
    <row r="12987" spans="1:12" x14ac:dyDescent="0.15">
      <c r="A12987" t="s">
        <v>12</v>
      </c>
      <c r="B12987">
        <v>3681478</v>
      </c>
      <c r="C12987">
        <v>3681498</v>
      </c>
      <c r="D12987" t="s">
        <v>43071</v>
      </c>
      <c r="E12987" t="s">
        <v>90</v>
      </c>
      <c r="F12987" t="s">
        <v>15</v>
      </c>
      <c r="G12987" t="s">
        <v>16</v>
      </c>
      <c r="H12987">
        <v>65</v>
      </c>
      <c r="I12987" t="s">
        <v>43081</v>
      </c>
      <c r="J12987" t="s">
        <v>43082</v>
      </c>
      <c r="K12987" t="s">
        <v>43083</v>
      </c>
      <c r="L12987" t="s">
        <v>78042</v>
      </c>
    </row>
    <row r="12988" spans="1:12" x14ac:dyDescent="0.15">
      <c r="A12988" t="s">
        <v>12</v>
      </c>
      <c r="B12988">
        <v>3683427</v>
      </c>
      <c r="C12988">
        <v>3683447</v>
      </c>
      <c r="D12988" t="s">
        <v>43084</v>
      </c>
      <c r="E12988" t="s">
        <v>43085</v>
      </c>
      <c r="F12988" t="s">
        <v>15</v>
      </c>
      <c r="G12988" t="s">
        <v>32</v>
      </c>
      <c r="H12988">
        <v>1</v>
      </c>
      <c r="I12988" t="s">
        <v>43086</v>
      </c>
      <c r="J12988" t="s">
        <v>43087</v>
      </c>
      <c r="K12988" t="s">
        <v>43088</v>
      </c>
      <c r="L12988" t="s">
        <v>77917</v>
      </c>
    </row>
    <row r="12989" spans="1:12" x14ac:dyDescent="0.15">
      <c r="A12989" t="s">
        <v>12</v>
      </c>
      <c r="B12989">
        <v>3683466</v>
      </c>
      <c r="C12989">
        <v>3683486</v>
      </c>
      <c r="D12989" t="s">
        <v>43084</v>
      </c>
      <c r="E12989" t="s">
        <v>43085</v>
      </c>
      <c r="F12989" t="s">
        <v>15</v>
      </c>
      <c r="G12989" t="s">
        <v>16</v>
      </c>
      <c r="H12989">
        <v>40</v>
      </c>
      <c r="I12989" t="s">
        <v>43089</v>
      </c>
      <c r="J12989" t="s">
        <v>43090</v>
      </c>
      <c r="K12989" t="s">
        <v>43091</v>
      </c>
      <c r="L12989" t="s">
        <v>77952</v>
      </c>
    </row>
    <row r="12990" spans="1:12" x14ac:dyDescent="0.15">
      <c r="A12990" t="s">
        <v>12</v>
      </c>
      <c r="B12990">
        <v>3683548</v>
      </c>
      <c r="C12990">
        <v>3683568</v>
      </c>
      <c r="D12990" t="s">
        <v>43084</v>
      </c>
      <c r="E12990" t="s">
        <v>43085</v>
      </c>
      <c r="F12990" t="s">
        <v>15</v>
      </c>
      <c r="G12990" t="s">
        <v>36</v>
      </c>
      <c r="H12990">
        <v>122</v>
      </c>
      <c r="I12990" t="s">
        <v>43092</v>
      </c>
      <c r="J12990" t="s">
        <v>43093</v>
      </c>
      <c r="K12990" t="s">
        <v>43094</v>
      </c>
      <c r="L12990" t="s">
        <v>78033</v>
      </c>
    </row>
    <row r="12991" spans="1:12" x14ac:dyDescent="0.15">
      <c r="A12991" t="s">
        <v>12</v>
      </c>
      <c r="B12991">
        <v>3683587</v>
      </c>
      <c r="C12991">
        <v>3683607</v>
      </c>
      <c r="D12991" t="s">
        <v>43084</v>
      </c>
      <c r="E12991" t="s">
        <v>43085</v>
      </c>
      <c r="F12991" t="s">
        <v>15</v>
      </c>
      <c r="G12991" t="s">
        <v>36</v>
      </c>
      <c r="H12991">
        <v>161</v>
      </c>
      <c r="I12991" t="s">
        <v>43095</v>
      </c>
      <c r="J12991" t="s">
        <v>43096</v>
      </c>
      <c r="K12991" t="s">
        <v>43097</v>
      </c>
      <c r="L12991" t="s">
        <v>77931</v>
      </c>
    </row>
    <row r="12992" spans="1:12" x14ac:dyDescent="0.15">
      <c r="A12992" t="s">
        <v>12</v>
      </c>
      <c r="B12992">
        <v>3683733</v>
      </c>
      <c r="C12992">
        <v>3683753</v>
      </c>
      <c r="D12992" t="s">
        <v>43098</v>
      </c>
      <c r="E12992" t="s">
        <v>90</v>
      </c>
      <c r="F12992" t="s">
        <v>15</v>
      </c>
      <c r="G12992" t="s">
        <v>16</v>
      </c>
      <c r="H12992">
        <v>10</v>
      </c>
      <c r="I12992" t="s">
        <v>43099</v>
      </c>
      <c r="J12992" t="s">
        <v>43100</v>
      </c>
      <c r="K12992" t="s">
        <v>43101</v>
      </c>
      <c r="L12992" t="s">
        <v>78001</v>
      </c>
    </row>
    <row r="12993" spans="1:12" x14ac:dyDescent="0.15">
      <c r="A12993" t="s">
        <v>12</v>
      </c>
      <c r="B12993">
        <v>3683765</v>
      </c>
      <c r="C12993">
        <v>3683785</v>
      </c>
      <c r="D12993" t="s">
        <v>43098</v>
      </c>
      <c r="E12993" t="s">
        <v>90</v>
      </c>
      <c r="F12993" t="s">
        <v>15</v>
      </c>
      <c r="G12993" t="s">
        <v>36</v>
      </c>
      <c r="H12993">
        <v>42</v>
      </c>
      <c r="I12993" t="s">
        <v>43102</v>
      </c>
      <c r="J12993" t="s">
        <v>43103</v>
      </c>
      <c r="K12993" t="s">
        <v>43104</v>
      </c>
      <c r="L12993" t="s">
        <v>77945</v>
      </c>
    </row>
    <row r="12994" spans="1:12" x14ac:dyDescent="0.15">
      <c r="A12994" t="s">
        <v>12</v>
      </c>
      <c r="B12994">
        <v>3683817</v>
      </c>
      <c r="C12994">
        <v>3683837</v>
      </c>
      <c r="D12994" t="s">
        <v>43098</v>
      </c>
      <c r="E12994" t="s">
        <v>90</v>
      </c>
      <c r="F12994" t="s">
        <v>15</v>
      </c>
      <c r="G12994" t="s">
        <v>16</v>
      </c>
      <c r="H12994">
        <v>94</v>
      </c>
      <c r="I12994" t="s">
        <v>43105</v>
      </c>
      <c r="J12994" t="s">
        <v>43106</v>
      </c>
      <c r="K12994" t="s">
        <v>43107</v>
      </c>
      <c r="L12994" t="s">
        <v>77927</v>
      </c>
    </row>
    <row r="12995" spans="1:12" x14ac:dyDescent="0.15">
      <c r="A12995" t="s">
        <v>12</v>
      </c>
      <c r="B12995">
        <v>3683866</v>
      </c>
      <c r="C12995">
        <v>3683886</v>
      </c>
      <c r="D12995" t="s">
        <v>43098</v>
      </c>
      <c r="E12995" t="s">
        <v>90</v>
      </c>
      <c r="F12995" t="s">
        <v>15</v>
      </c>
      <c r="G12995" t="s">
        <v>23</v>
      </c>
      <c r="H12995">
        <v>143</v>
      </c>
      <c r="I12995" t="s">
        <v>43108</v>
      </c>
      <c r="J12995" t="s">
        <v>43109</v>
      </c>
      <c r="K12995" t="s">
        <v>43110</v>
      </c>
      <c r="L12995" t="s">
        <v>78076</v>
      </c>
    </row>
    <row r="12996" spans="1:12" x14ac:dyDescent="0.15">
      <c r="A12996" t="s">
        <v>12</v>
      </c>
      <c r="B12996">
        <v>3684090</v>
      </c>
      <c r="C12996">
        <v>3684110</v>
      </c>
      <c r="D12996" t="s">
        <v>43111</v>
      </c>
      <c r="E12996" t="s">
        <v>90</v>
      </c>
      <c r="F12996" t="s">
        <v>15</v>
      </c>
      <c r="G12996" t="s">
        <v>16</v>
      </c>
      <c r="H12996">
        <v>14</v>
      </c>
      <c r="I12996" t="s">
        <v>43112</v>
      </c>
      <c r="J12996" t="s">
        <v>43113</v>
      </c>
      <c r="K12996" t="s">
        <v>43114</v>
      </c>
      <c r="L12996" t="s">
        <v>77924</v>
      </c>
    </row>
    <row r="12997" spans="1:12" x14ac:dyDescent="0.15">
      <c r="A12997" t="s">
        <v>12</v>
      </c>
      <c r="B12997">
        <v>3684111</v>
      </c>
      <c r="C12997">
        <v>3684131</v>
      </c>
      <c r="D12997" t="s">
        <v>43111</v>
      </c>
      <c r="E12997" t="s">
        <v>90</v>
      </c>
      <c r="F12997" t="s">
        <v>15</v>
      </c>
      <c r="G12997" t="s">
        <v>23</v>
      </c>
      <c r="H12997">
        <v>35</v>
      </c>
      <c r="I12997" t="s">
        <v>43115</v>
      </c>
      <c r="J12997" t="s">
        <v>43116</v>
      </c>
      <c r="K12997" t="s">
        <v>43117</v>
      </c>
      <c r="L12997" t="s">
        <v>77936</v>
      </c>
    </row>
    <row r="12998" spans="1:12" x14ac:dyDescent="0.15">
      <c r="A12998" t="s">
        <v>12</v>
      </c>
      <c r="B12998">
        <v>3684131</v>
      </c>
      <c r="C12998">
        <v>3684151</v>
      </c>
      <c r="D12998" t="s">
        <v>43111</v>
      </c>
      <c r="E12998" t="s">
        <v>90</v>
      </c>
      <c r="F12998" t="s">
        <v>15</v>
      </c>
      <c r="G12998" t="s">
        <v>32</v>
      </c>
      <c r="H12998">
        <v>55</v>
      </c>
      <c r="I12998" t="s">
        <v>43118</v>
      </c>
      <c r="J12998" t="s">
        <v>43119</v>
      </c>
      <c r="K12998" t="s">
        <v>43120</v>
      </c>
      <c r="L12998" t="s">
        <v>77992</v>
      </c>
    </row>
    <row r="12999" spans="1:12" x14ac:dyDescent="0.15">
      <c r="A12999" t="s">
        <v>12</v>
      </c>
      <c r="B12999">
        <v>3684162</v>
      </c>
      <c r="C12999">
        <v>3684182</v>
      </c>
      <c r="D12999" t="s">
        <v>43111</v>
      </c>
      <c r="E12999" t="s">
        <v>90</v>
      </c>
      <c r="F12999" t="s">
        <v>15</v>
      </c>
      <c r="G12999" t="s">
        <v>32</v>
      </c>
      <c r="H12999">
        <v>86</v>
      </c>
      <c r="I12999" t="s">
        <v>43121</v>
      </c>
      <c r="J12999" t="s">
        <v>43122</v>
      </c>
      <c r="K12999" t="s">
        <v>43123</v>
      </c>
      <c r="L12999" t="s">
        <v>77929</v>
      </c>
    </row>
    <row r="13000" spans="1:12" x14ac:dyDescent="0.15">
      <c r="A13000" t="s">
        <v>12</v>
      </c>
      <c r="B13000">
        <v>3684771</v>
      </c>
      <c r="C13000">
        <v>3684791</v>
      </c>
      <c r="D13000" t="s">
        <v>43124</v>
      </c>
      <c r="E13000" t="s">
        <v>90</v>
      </c>
      <c r="F13000" t="s">
        <v>15</v>
      </c>
      <c r="G13000" t="s">
        <v>16</v>
      </c>
      <c r="H13000">
        <v>7</v>
      </c>
      <c r="I13000" t="s">
        <v>43125</v>
      </c>
      <c r="J13000" t="s">
        <v>43126</v>
      </c>
      <c r="K13000" t="s">
        <v>43127</v>
      </c>
      <c r="L13000" t="s">
        <v>77909</v>
      </c>
    </row>
    <row r="13001" spans="1:12" x14ac:dyDescent="0.15">
      <c r="A13001" t="s">
        <v>12</v>
      </c>
      <c r="B13001">
        <v>3684791</v>
      </c>
      <c r="C13001">
        <v>3684811</v>
      </c>
      <c r="D13001" t="s">
        <v>43124</v>
      </c>
      <c r="E13001" t="s">
        <v>90</v>
      </c>
      <c r="F13001" t="s">
        <v>15</v>
      </c>
      <c r="G13001" t="s">
        <v>16</v>
      </c>
      <c r="H13001">
        <v>27</v>
      </c>
      <c r="I13001" t="s">
        <v>43128</v>
      </c>
      <c r="J13001" t="s">
        <v>43129</v>
      </c>
      <c r="K13001" t="s">
        <v>43130</v>
      </c>
      <c r="L13001" t="s">
        <v>78013</v>
      </c>
    </row>
    <row r="13002" spans="1:12" x14ac:dyDescent="0.15">
      <c r="A13002" t="s">
        <v>12</v>
      </c>
      <c r="B13002">
        <v>3684825</v>
      </c>
      <c r="C13002">
        <v>3684845</v>
      </c>
      <c r="D13002" t="s">
        <v>43124</v>
      </c>
      <c r="E13002" t="s">
        <v>90</v>
      </c>
      <c r="F13002" t="s">
        <v>15</v>
      </c>
      <c r="G13002" t="s">
        <v>36</v>
      </c>
      <c r="H13002">
        <v>61</v>
      </c>
      <c r="I13002" t="s">
        <v>43131</v>
      </c>
      <c r="J13002" t="s">
        <v>43132</v>
      </c>
      <c r="K13002" t="s">
        <v>43133</v>
      </c>
      <c r="L13002" t="s">
        <v>77979</v>
      </c>
    </row>
    <row r="13003" spans="1:12" x14ac:dyDescent="0.15">
      <c r="A13003" t="s">
        <v>12</v>
      </c>
      <c r="B13003">
        <v>3684855</v>
      </c>
      <c r="C13003">
        <v>3684875</v>
      </c>
      <c r="D13003" t="s">
        <v>43124</v>
      </c>
      <c r="E13003" t="s">
        <v>90</v>
      </c>
      <c r="F13003" t="s">
        <v>15</v>
      </c>
      <c r="G13003" t="s">
        <v>23</v>
      </c>
      <c r="H13003">
        <v>91</v>
      </c>
      <c r="I13003" t="s">
        <v>43134</v>
      </c>
      <c r="J13003" t="s">
        <v>43135</v>
      </c>
      <c r="K13003" t="s">
        <v>43136</v>
      </c>
      <c r="L13003" t="s">
        <v>77907</v>
      </c>
    </row>
    <row r="13004" spans="1:12" x14ac:dyDescent="0.15">
      <c r="A13004" t="s">
        <v>12</v>
      </c>
      <c r="B13004">
        <v>3687646</v>
      </c>
      <c r="C13004">
        <v>3687666</v>
      </c>
      <c r="D13004" t="s">
        <v>43137</v>
      </c>
      <c r="E13004" t="s">
        <v>90</v>
      </c>
      <c r="F13004" t="s">
        <v>76</v>
      </c>
      <c r="G13004" t="s">
        <v>36</v>
      </c>
      <c r="H13004">
        <v>31</v>
      </c>
      <c r="I13004" t="s">
        <v>43138</v>
      </c>
      <c r="J13004" t="s">
        <v>43139</v>
      </c>
      <c r="K13004" t="s">
        <v>43140</v>
      </c>
      <c r="L13004" t="s">
        <v>77910</v>
      </c>
    </row>
    <row r="13005" spans="1:12" x14ac:dyDescent="0.15">
      <c r="A13005" t="s">
        <v>12</v>
      </c>
      <c r="B13005">
        <v>3687618</v>
      </c>
      <c r="C13005">
        <v>3687638</v>
      </c>
      <c r="D13005" t="s">
        <v>43137</v>
      </c>
      <c r="E13005" t="s">
        <v>90</v>
      </c>
      <c r="F13005" t="s">
        <v>76</v>
      </c>
      <c r="G13005" t="s">
        <v>32</v>
      </c>
      <c r="H13005">
        <v>59</v>
      </c>
      <c r="I13005" t="s">
        <v>43141</v>
      </c>
      <c r="J13005" t="s">
        <v>43142</v>
      </c>
      <c r="K13005" t="s">
        <v>43143</v>
      </c>
      <c r="L13005" t="s">
        <v>78009</v>
      </c>
    </row>
    <row r="13006" spans="1:12" x14ac:dyDescent="0.15">
      <c r="A13006" t="s">
        <v>12</v>
      </c>
      <c r="B13006">
        <v>3687576</v>
      </c>
      <c r="C13006">
        <v>3687596</v>
      </c>
      <c r="D13006" t="s">
        <v>43137</v>
      </c>
      <c r="E13006" t="s">
        <v>90</v>
      </c>
      <c r="F13006" t="s">
        <v>76</v>
      </c>
      <c r="G13006" t="s">
        <v>23</v>
      </c>
      <c r="H13006">
        <v>101</v>
      </c>
      <c r="I13006" t="s">
        <v>43144</v>
      </c>
      <c r="J13006" t="s">
        <v>43145</v>
      </c>
      <c r="K13006" t="s">
        <v>43146</v>
      </c>
      <c r="L13006" t="s">
        <v>77997</v>
      </c>
    </row>
    <row r="13007" spans="1:12" x14ac:dyDescent="0.15">
      <c r="A13007" t="s">
        <v>12</v>
      </c>
      <c r="B13007">
        <v>3687549</v>
      </c>
      <c r="C13007">
        <v>3687569</v>
      </c>
      <c r="D13007" t="s">
        <v>43137</v>
      </c>
      <c r="E13007" t="s">
        <v>90</v>
      </c>
      <c r="F13007" t="s">
        <v>76</v>
      </c>
      <c r="G13007" t="s">
        <v>16</v>
      </c>
      <c r="H13007">
        <v>128</v>
      </c>
      <c r="I13007" t="s">
        <v>43147</v>
      </c>
      <c r="J13007" t="s">
        <v>43148</v>
      </c>
      <c r="K13007" t="s">
        <v>43149</v>
      </c>
      <c r="L13007" t="s">
        <v>77934</v>
      </c>
    </row>
    <row r="13008" spans="1:12" x14ac:dyDescent="0.15">
      <c r="A13008" t="s">
        <v>12</v>
      </c>
      <c r="B13008">
        <v>3688816</v>
      </c>
      <c r="C13008">
        <v>3688836</v>
      </c>
      <c r="D13008" t="s">
        <v>43150</v>
      </c>
      <c r="E13008" t="s">
        <v>90</v>
      </c>
      <c r="F13008" t="s">
        <v>76</v>
      </c>
      <c r="G13008" t="s">
        <v>32</v>
      </c>
      <c r="H13008">
        <v>8</v>
      </c>
      <c r="I13008" t="s">
        <v>43151</v>
      </c>
      <c r="J13008" t="s">
        <v>43152</v>
      </c>
      <c r="K13008" t="s">
        <v>43153</v>
      </c>
      <c r="L13008" t="s">
        <v>77955</v>
      </c>
    </row>
    <row r="13009" spans="1:12" x14ac:dyDescent="0.15">
      <c r="A13009" t="s">
        <v>12</v>
      </c>
      <c r="B13009">
        <v>3688782</v>
      </c>
      <c r="C13009">
        <v>3688802</v>
      </c>
      <c r="D13009" t="s">
        <v>43150</v>
      </c>
      <c r="E13009" t="s">
        <v>90</v>
      </c>
      <c r="F13009" t="s">
        <v>76</v>
      </c>
      <c r="G13009" t="s">
        <v>36</v>
      </c>
      <c r="H13009">
        <v>42</v>
      </c>
      <c r="I13009" t="s">
        <v>43154</v>
      </c>
      <c r="J13009" t="s">
        <v>43155</v>
      </c>
      <c r="K13009" t="s">
        <v>43156</v>
      </c>
      <c r="L13009" t="s">
        <v>77945</v>
      </c>
    </row>
    <row r="13010" spans="1:12" x14ac:dyDescent="0.15">
      <c r="A13010" t="s">
        <v>12</v>
      </c>
      <c r="B13010">
        <v>3688756</v>
      </c>
      <c r="C13010">
        <v>3688776</v>
      </c>
      <c r="D13010" t="s">
        <v>43150</v>
      </c>
      <c r="E13010" t="s">
        <v>90</v>
      </c>
      <c r="F13010" t="s">
        <v>76</v>
      </c>
      <c r="G13010" t="s">
        <v>16</v>
      </c>
      <c r="H13010">
        <v>68</v>
      </c>
      <c r="I13010" t="s">
        <v>43157</v>
      </c>
      <c r="J13010" t="s">
        <v>43158</v>
      </c>
      <c r="K13010" t="s">
        <v>43159</v>
      </c>
      <c r="L13010" t="s">
        <v>77962</v>
      </c>
    </row>
    <row r="13011" spans="1:12" x14ac:dyDescent="0.15">
      <c r="A13011" t="s">
        <v>12</v>
      </c>
      <c r="B13011">
        <v>3688697</v>
      </c>
      <c r="C13011">
        <v>3688717</v>
      </c>
      <c r="D13011" t="s">
        <v>43150</v>
      </c>
      <c r="E13011" t="s">
        <v>90</v>
      </c>
      <c r="F13011" t="s">
        <v>76</v>
      </c>
      <c r="G13011" t="s">
        <v>16</v>
      </c>
      <c r="H13011">
        <v>127</v>
      </c>
      <c r="I13011" t="s">
        <v>43160</v>
      </c>
      <c r="J13011" t="s">
        <v>43161</v>
      </c>
      <c r="K13011" t="s">
        <v>43162</v>
      </c>
      <c r="L13011" t="s">
        <v>78026</v>
      </c>
    </row>
    <row r="13012" spans="1:12" x14ac:dyDescent="0.15">
      <c r="A13012" t="s">
        <v>12</v>
      </c>
      <c r="B13012">
        <v>3690712</v>
      </c>
      <c r="C13012">
        <v>3690732</v>
      </c>
      <c r="D13012" t="s">
        <v>43163</v>
      </c>
      <c r="E13012" t="s">
        <v>90</v>
      </c>
      <c r="F13012" t="s">
        <v>76</v>
      </c>
      <c r="G13012" t="s">
        <v>16</v>
      </c>
      <c r="H13012">
        <v>24</v>
      </c>
      <c r="I13012" t="s">
        <v>43164</v>
      </c>
      <c r="J13012" t="s">
        <v>43165</v>
      </c>
      <c r="K13012" t="s">
        <v>43166</v>
      </c>
      <c r="L13012" t="s">
        <v>77966</v>
      </c>
    </row>
    <row r="13013" spans="1:12" x14ac:dyDescent="0.15">
      <c r="A13013" t="s">
        <v>12</v>
      </c>
      <c r="B13013">
        <v>3690681</v>
      </c>
      <c r="C13013">
        <v>3690701</v>
      </c>
      <c r="D13013" t="s">
        <v>43163</v>
      </c>
      <c r="E13013" t="s">
        <v>90</v>
      </c>
      <c r="F13013" t="s">
        <v>76</v>
      </c>
      <c r="G13013" t="s">
        <v>16</v>
      </c>
      <c r="H13013">
        <v>55</v>
      </c>
      <c r="I13013" t="s">
        <v>43167</v>
      </c>
      <c r="J13013" t="s">
        <v>43168</v>
      </c>
      <c r="K13013" t="s">
        <v>43169</v>
      </c>
      <c r="L13013" t="s">
        <v>77992</v>
      </c>
    </row>
    <row r="13014" spans="1:12" x14ac:dyDescent="0.15">
      <c r="A13014" t="s">
        <v>12</v>
      </c>
      <c r="B13014">
        <v>3690648</v>
      </c>
      <c r="C13014">
        <v>3690668</v>
      </c>
      <c r="D13014" t="s">
        <v>43163</v>
      </c>
      <c r="E13014" t="s">
        <v>90</v>
      </c>
      <c r="F13014" t="s">
        <v>76</v>
      </c>
      <c r="G13014" t="s">
        <v>36</v>
      </c>
      <c r="H13014">
        <v>88</v>
      </c>
      <c r="I13014" t="s">
        <v>43170</v>
      </c>
      <c r="J13014" t="s">
        <v>43171</v>
      </c>
      <c r="K13014" t="s">
        <v>43172</v>
      </c>
      <c r="L13014" t="s">
        <v>77923</v>
      </c>
    </row>
    <row r="13015" spans="1:12" x14ac:dyDescent="0.15">
      <c r="A13015" t="s">
        <v>12</v>
      </c>
      <c r="B13015">
        <v>3690612</v>
      </c>
      <c r="C13015">
        <v>3690632</v>
      </c>
      <c r="D13015" t="s">
        <v>43163</v>
      </c>
      <c r="E13015" t="s">
        <v>90</v>
      </c>
      <c r="F13015" t="s">
        <v>76</v>
      </c>
      <c r="G13015" t="s">
        <v>32</v>
      </c>
      <c r="H13015">
        <v>124</v>
      </c>
      <c r="I13015" t="s">
        <v>43173</v>
      </c>
      <c r="J13015" t="s">
        <v>43174</v>
      </c>
      <c r="K13015" t="s">
        <v>43175</v>
      </c>
      <c r="L13015" t="s">
        <v>78046</v>
      </c>
    </row>
    <row r="13016" spans="1:12" x14ac:dyDescent="0.15">
      <c r="A13016" t="s">
        <v>12</v>
      </c>
      <c r="B13016">
        <v>3691825</v>
      </c>
      <c r="C13016">
        <v>3691845</v>
      </c>
      <c r="D13016" t="s">
        <v>43176</v>
      </c>
      <c r="E13016" t="s">
        <v>43177</v>
      </c>
      <c r="F13016" t="s">
        <v>76</v>
      </c>
      <c r="G13016" t="s">
        <v>16</v>
      </c>
      <c r="H13016">
        <v>61</v>
      </c>
      <c r="I13016" t="s">
        <v>43178</v>
      </c>
      <c r="J13016" t="s">
        <v>43179</v>
      </c>
      <c r="K13016" t="s">
        <v>43180</v>
      </c>
      <c r="L13016" t="s">
        <v>77979</v>
      </c>
    </row>
    <row r="13017" spans="1:12" x14ac:dyDescent="0.15">
      <c r="A13017" t="s">
        <v>12</v>
      </c>
      <c r="B13017">
        <v>3691805</v>
      </c>
      <c r="C13017">
        <v>3691825</v>
      </c>
      <c r="D13017" t="s">
        <v>43176</v>
      </c>
      <c r="E13017" t="s">
        <v>43177</v>
      </c>
      <c r="F13017" t="s">
        <v>76</v>
      </c>
      <c r="G13017" t="s">
        <v>16</v>
      </c>
      <c r="H13017">
        <v>81</v>
      </c>
      <c r="I13017" t="s">
        <v>43181</v>
      </c>
      <c r="J13017" t="s">
        <v>43182</v>
      </c>
      <c r="K13017" t="s">
        <v>43183</v>
      </c>
      <c r="L13017" t="s">
        <v>78019</v>
      </c>
    </row>
    <row r="13018" spans="1:12" x14ac:dyDescent="0.15">
      <c r="A13018" t="s">
        <v>12</v>
      </c>
      <c r="B13018">
        <v>3691779</v>
      </c>
      <c r="C13018">
        <v>3691799</v>
      </c>
      <c r="D13018" t="s">
        <v>43176</v>
      </c>
      <c r="E13018" t="s">
        <v>43177</v>
      </c>
      <c r="F13018" t="s">
        <v>76</v>
      </c>
      <c r="G13018" t="s">
        <v>36</v>
      </c>
      <c r="H13018">
        <v>107</v>
      </c>
      <c r="I13018" t="s">
        <v>43184</v>
      </c>
      <c r="J13018" t="s">
        <v>43185</v>
      </c>
      <c r="K13018" t="s">
        <v>43186</v>
      </c>
      <c r="L13018" t="s">
        <v>77983</v>
      </c>
    </row>
    <row r="13019" spans="1:12" x14ac:dyDescent="0.15">
      <c r="A13019" t="s">
        <v>12</v>
      </c>
      <c r="B13019">
        <v>3691753</v>
      </c>
      <c r="C13019">
        <v>3691773</v>
      </c>
      <c r="D13019" t="s">
        <v>43176</v>
      </c>
      <c r="E13019" t="s">
        <v>43177</v>
      </c>
      <c r="F13019" t="s">
        <v>76</v>
      </c>
      <c r="G13019" t="s">
        <v>16</v>
      </c>
      <c r="H13019">
        <v>133</v>
      </c>
      <c r="I13019" t="s">
        <v>43187</v>
      </c>
      <c r="J13019" t="s">
        <v>43188</v>
      </c>
      <c r="K13019" t="s">
        <v>43189</v>
      </c>
      <c r="L13019" t="s">
        <v>77995</v>
      </c>
    </row>
    <row r="13020" spans="1:12" x14ac:dyDescent="0.15">
      <c r="A13020" t="s">
        <v>12</v>
      </c>
      <c r="B13020">
        <v>3692128</v>
      </c>
      <c r="C13020">
        <v>3692148</v>
      </c>
      <c r="D13020" t="s">
        <v>43190</v>
      </c>
      <c r="E13020" t="s">
        <v>43191</v>
      </c>
      <c r="F13020" t="s">
        <v>76</v>
      </c>
      <c r="G13020" t="s">
        <v>23</v>
      </c>
      <c r="H13020">
        <v>8</v>
      </c>
      <c r="I13020" t="s">
        <v>43192</v>
      </c>
      <c r="J13020" t="s">
        <v>43193</v>
      </c>
      <c r="K13020" t="s">
        <v>43194</v>
      </c>
      <c r="L13020" t="s">
        <v>77955</v>
      </c>
    </row>
    <row r="13021" spans="1:12" x14ac:dyDescent="0.15">
      <c r="A13021" t="s">
        <v>12</v>
      </c>
      <c r="B13021">
        <v>3692106</v>
      </c>
      <c r="C13021">
        <v>3692126</v>
      </c>
      <c r="D13021" t="s">
        <v>43190</v>
      </c>
      <c r="E13021" t="s">
        <v>43191</v>
      </c>
      <c r="F13021" t="s">
        <v>76</v>
      </c>
      <c r="G13021" t="s">
        <v>16</v>
      </c>
      <c r="H13021">
        <v>30</v>
      </c>
      <c r="I13021" t="s">
        <v>43195</v>
      </c>
      <c r="J13021" t="s">
        <v>43196</v>
      </c>
      <c r="K13021" t="s">
        <v>43197</v>
      </c>
      <c r="L13021" t="s">
        <v>77984</v>
      </c>
    </row>
    <row r="13022" spans="1:12" x14ac:dyDescent="0.15">
      <c r="A13022" t="s">
        <v>12</v>
      </c>
      <c r="B13022">
        <v>3692080</v>
      </c>
      <c r="C13022">
        <v>3692100</v>
      </c>
      <c r="D13022" t="s">
        <v>43190</v>
      </c>
      <c r="E13022" t="s">
        <v>43191</v>
      </c>
      <c r="F13022" t="s">
        <v>76</v>
      </c>
      <c r="G13022" t="s">
        <v>32</v>
      </c>
      <c r="H13022">
        <v>56</v>
      </c>
      <c r="I13022" t="s">
        <v>43198</v>
      </c>
      <c r="J13022" t="s">
        <v>43199</v>
      </c>
      <c r="K13022" t="s">
        <v>43200</v>
      </c>
      <c r="L13022" t="s">
        <v>77971</v>
      </c>
    </row>
    <row r="13023" spans="1:12" x14ac:dyDescent="0.15">
      <c r="A13023" t="s">
        <v>12</v>
      </c>
      <c r="B13023">
        <v>3692056</v>
      </c>
      <c r="C13023">
        <v>3692076</v>
      </c>
      <c r="D13023" t="s">
        <v>43190</v>
      </c>
      <c r="E13023" t="s">
        <v>43191</v>
      </c>
      <c r="F13023" t="s">
        <v>76</v>
      </c>
      <c r="G13023" t="s">
        <v>32</v>
      </c>
      <c r="H13023">
        <v>80</v>
      </c>
      <c r="I13023" t="s">
        <v>43201</v>
      </c>
      <c r="J13023" t="s">
        <v>43202</v>
      </c>
      <c r="K13023" t="s">
        <v>43203</v>
      </c>
      <c r="L13023" t="s">
        <v>77940</v>
      </c>
    </row>
    <row r="13024" spans="1:12" x14ac:dyDescent="0.15">
      <c r="A13024" t="s">
        <v>12</v>
      </c>
      <c r="B13024">
        <v>3692877</v>
      </c>
      <c r="C13024">
        <v>3692897</v>
      </c>
      <c r="D13024" t="s">
        <v>43204</v>
      </c>
      <c r="E13024" t="s">
        <v>43205</v>
      </c>
      <c r="F13024" t="s">
        <v>76</v>
      </c>
      <c r="G13024" t="s">
        <v>16</v>
      </c>
      <c r="H13024">
        <v>8</v>
      </c>
      <c r="I13024" t="s">
        <v>43206</v>
      </c>
      <c r="J13024" t="s">
        <v>43207</v>
      </c>
      <c r="K13024" t="s">
        <v>43208</v>
      </c>
      <c r="L13024" t="s">
        <v>77955</v>
      </c>
    </row>
    <row r="13025" spans="1:12" x14ac:dyDescent="0.15">
      <c r="A13025" t="s">
        <v>12</v>
      </c>
      <c r="B13025">
        <v>3692857</v>
      </c>
      <c r="C13025">
        <v>3692877</v>
      </c>
      <c r="D13025" t="s">
        <v>43204</v>
      </c>
      <c r="E13025" t="s">
        <v>43205</v>
      </c>
      <c r="F13025" t="s">
        <v>76</v>
      </c>
      <c r="G13025" t="s">
        <v>16</v>
      </c>
      <c r="H13025">
        <v>28</v>
      </c>
      <c r="I13025" t="s">
        <v>43209</v>
      </c>
      <c r="J13025" t="s">
        <v>43210</v>
      </c>
      <c r="K13025" t="s">
        <v>43211</v>
      </c>
      <c r="L13025" t="s">
        <v>77956</v>
      </c>
    </row>
    <row r="13026" spans="1:12" x14ac:dyDescent="0.15">
      <c r="A13026" t="s">
        <v>12</v>
      </c>
      <c r="B13026">
        <v>3692817</v>
      </c>
      <c r="C13026">
        <v>3692837</v>
      </c>
      <c r="D13026" t="s">
        <v>43204</v>
      </c>
      <c r="E13026" t="s">
        <v>43205</v>
      </c>
      <c r="F13026" t="s">
        <v>76</v>
      </c>
      <c r="G13026" t="s">
        <v>32</v>
      </c>
      <c r="H13026">
        <v>68</v>
      </c>
      <c r="I13026" t="s">
        <v>43212</v>
      </c>
      <c r="J13026" t="s">
        <v>43213</v>
      </c>
      <c r="K13026" t="s">
        <v>43214</v>
      </c>
      <c r="L13026" t="s">
        <v>77962</v>
      </c>
    </row>
    <row r="13027" spans="1:12" x14ac:dyDescent="0.15">
      <c r="A13027" t="s">
        <v>12</v>
      </c>
      <c r="B13027">
        <v>3692778</v>
      </c>
      <c r="C13027">
        <v>3692798</v>
      </c>
      <c r="D13027" t="s">
        <v>43204</v>
      </c>
      <c r="E13027" t="s">
        <v>43205</v>
      </c>
      <c r="F13027" t="s">
        <v>76</v>
      </c>
      <c r="G13027" t="s">
        <v>16</v>
      </c>
      <c r="H13027">
        <v>107</v>
      </c>
      <c r="I13027" t="s">
        <v>43215</v>
      </c>
      <c r="J13027" t="s">
        <v>43216</v>
      </c>
      <c r="K13027" t="s">
        <v>43217</v>
      </c>
      <c r="L13027" t="s">
        <v>77983</v>
      </c>
    </row>
    <row r="13028" spans="1:12" x14ac:dyDescent="0.15">
      <c r="A13028" t="s">
        <v>12</v>
      </c>
      <c r="B13028">
        <v>3693809</v>
      </c>
      <c r="C13028">
        <v>3693829</v>
      </c>
      <c r="D13028" t="s">
        <v>43218</v>
      </c>
      <c r="E13028" t="s">
        <v>43219</v>
      </c>
      <c r="F13028" t="s">
        <v>76</v>
      </c>
      <c r="G13028" t="s">
        <v>36</v>
      </c>
      <c r="H13028">
        <v>0</v>
      </c>
      <c r="I13028" t="s">
        <v>43220</v>
      </c>
      <c r="J13028" t="s">
        <v>43221</v>
      </c>
      <c r="K13028" t="s">
        <v>43222</v>
      </c>
      <c r="L13028" t="s">
        <v>77980</v>
      </c>
    </row>
    <row r="13029" spans="1:12" x14ac:dyDescent="0.15">
      <c r="A13029" t="s">
        <v>12</v>
      </c>
      <c r="B13029">
        <v>3693778</v>
      </c>
      <c r="C13029">
        <v>3693798</v>
      </c>
      <c r="D13029" t="s">
        <v>43218</v>
      </c>
      <c r="E13029" t="s">
        <v>43219</v>
      </c>
      <c r="F13029" t="s">
        <v>76</v>
      </c>
      <c r="G13029" t="s">
        <v>16</v>
      </c>
      <c r="H13029">
        <v>31</v>
      </c>
      <c r="I13029" t="s">
        <v>43223</v>
      </c>
      <c r="J13029" t="s">
        <v>43224</v>
      </c>
      <c r="K13029" t="s">
        <v>43225</v>
      </c>
      <c r="L13029" t="s">
        <v>77910</v>
      </c>
    </row>
    <row r="13030" spans="1:12" x14ac:dyDescent="0.15">
      <c r="A13030" t="s">
        <v>12</v>
      </c>
      <c r="B13030">
        <v>3693744</v>
      </c>
      <c r="C13030">
        <v>3693764</v>
      </c>
      <c r="D13030" t="s">
        <v>43218</v>
      </c>
      <c r="E13030" t="s">
        <v>43219</v>
      </c>
      <c r="F13030" t="s">
        <v>76</v>
      </c>
      <c r="G13030" t="s">
        <v>16</v>
      </c>
      <c r="H13030">
        <v>65</v>
      </c>
      <c r="I13030" t="s">
        <v>43226</v>
      </c>
      <c r="J13030" t="s">
        <v>43227</v>
      </c>
      <c r="K13030" t="s">
        <v>43228</v>
      </c>
      <c r="L13030" t="s">
        <v>78042</v>
      </c>
    </row>
    <row r="13031" spans="1:12" x14ac:dyDescent="0.15">
      <c r="A13031" t="s">
        <v>12</v>
      </c>
      <c r="B13031">
        <v>3693706</v>
      </c>
      <c r="C13031">
        <v>3693726</v>
      </c>
      <c r="D13031" t="s">
        <v>43218</v>
      </c>
      <c r="E13031" t="s">
        <v>43219</v>
      </c>
      <c r="F13031" t="s">
        <v>76</v>
      </c>
      <c r="G13031" t="s">
        <v>36</v>
      </c>
      <c r="H13031">
        <v>103</v>
      </c>
      <c r="I13031" t="s">
        <v>43229</v>
      </c>
      <c r="J13031" t="s">
        <v>43230</v>
      </c>
      <c r="K13031" t="s">
        <v>43231</v>
      </c>
      <c r="L13031" t="s">
        <v>77937</v>
      </c>
    </row>
    <row r="13032" spans="1:12" x14ac:dyDescent="0.15">
      <c r="A13032" t="s">
        <v>12</v>
      </c>
      <c r="B13032">
        <v>3695810</v>
      </c>
      <c r="C13032">
        <v>3695830</v>
      </c>
      <c r="D13032" t="s">
        <v>43232</v>
      </c>
      <c r="E13032" t="s">
        <v>90</v>
      </c>
      <c r="F13032" t="s">
        <v>76</v>
      </c>
      <c r="G13032" t="s">
        <v>32</v>
      </c>
      <c r="H13032">
        <v>1</v>
      </c>
      <c r="I13032" t="s">
        <v>43233</v>
      </c>
      <c r="J13032" t="s">
        <v>43234</v>
      </c>
      <c r="K13032" t="s">
        <v>43235</v>
      </c>
      <c r="L13032" t="str">
        <f>HYPERLINK("https://www.ncbi.nlm.nih.gov/nuccore/FM209186.1?report=graph&amp;tracks=[key:gene_model_track,Options:GeneOnly]&amp;mk=3695811:3695830|offset_1|00cc00,3695787:3695806|offset_25|444444,3695761:3695780|offset_51|444444&amp;v=3695610:3695980&amp;c=444444", "offset 1")</f>
        <v>offset 1</v>
      </c>
    </row>
    <row r="13033" spans="1:12" x14ac:dyDescent="0.15">
      <c r="A13033" t="s">
        <v>12</v>
      </c>
      <c r="B13033">
        <v>3695786</v>
      </c>
      <c r="C13033">
        <v>3695806</v>
      </c>
      <c r="D13033" t="s">
        <v>43232</v>
      </c>
      <c r="E13033" t="s">
        <v>90</v>
      </c>
      <c r="F13033" t="s">
        <v>76</v>
      </c>
      <c r="G13033" t="s">
        <v>36</v>
      </c>
      <c r="H13033">
        <v>25</v>
      </c>
      <c r="I13033" t="s">
        <v>43236</v>
      </c>
      <c r="J13033" t="s">
        <v>43237</v>
      </c>
      <c r="K13033" t="s">
        <v>43238</v>
      </c>
      <c r="L13033" t="str">
        <f>HYPERLINK("https://www.ncbi.nlm.nih.gov/nuccore/FM209186.1?report=graph&amp;tracks=[key:gene_model_track,Options:GeneOnly]&amp;mk=3695811:3695830|offset_1|444444,3695787:3695806|offset_25|00cc00,3695761:3695780|offset_51|444444&amp;v=3695610:3695980&amp;c=444444", "offset 25")</f>
        <v>offset 25</v>
      </c>
    </row>
    <row r="13034" spans="1:12" x14ac:dyDescent="0.15">
      <c r="A13034" t="s">
        <v>12</v>
      </c>
      <c r="B13034">
        <v>3695760</v>
      </c>
      <c r="C13034">
        <v>3695780</v>
      </c>
      <c r="D13034" t="s">
        <v>43232</v>
      </c>
      <c r="E13034" t="s">
        <v>90</v>
      </c>
      <c r="F13034" t="s">
        <v>76</v>
      </c>
      <c r="G13034" t="s">
        <v>23</v>
      </c>
      <c r="H13034">
        <v>51</v>
      </c>
      <c r="I13034" t="s">
        <v>43239</v>
      </c>
      <c r="J13034" t="s">
        <v>43240</v>
      </c>
      <c r="K13034" t="s">
        <v>43241</v>
      </c>
      <c r="L13034" t="str">
        <f>HYPERLINK("https://www.ncbi.nlm.nih.gov/nuccore/FM209186.1?report=graph&amp;tracks=[key:gene_model_track,Options:GeneOnly]&amp;mk=3695811:3695830|offset_1|444444,3695787:3695806|offset_25|444444,3695761:3695780|offset_51|00cc00&amp;v=3695610:3695980&amp;c=444444", "offset 51")</f>
        <v>offset 51</v>
      </c>
    </row>
    <row r="13035" spans="1:12" x14ac:dyDescent="0.15">
      <c r="A13035" t="s">
        <v>12</v>
      </c>
      <c r="B13035">
        <v>3696292</v>
      </c>
      <c r="C13035">
        <v>3696312</v>
      </c>
      <c r="D13035" t="s">
        <v>43242</v>
      </c>
      <c r="E13035" t="s">
        <v>43243</v>
      </c>
      <c r="F13035" t="s">
        <v>76</v>
      </c>
      <c r="G13035" t="s">
        <v>16</v>
      </c>
      <c r="H13035">
        <v>43</v>
      </c>
      <c r="I13035" t="s">
        <v>43244</v>
      </c>
      <c r="J13035" t="s">
        <v>43245</v>
      </c>
      <c r="K13035" t="s">
        <v>43246</v>
      </c>
      <c r="L13035" t="s">
        <v>77942</v>
      </c>
    </row>
    <row r="13036" spans="1:12" x14ac:dyDescent="0.15">
      <c r="A13036" t="s">
        <v>12</v>
      </c>
      <c r="B13036">
        <v>3696262</v>
      </c>
      <c r="C13036">
        <v>3696282</v>
      </c>
      <c r="D13036" t="s">
        <v>43242</v>
      </c>
      <c r="E13036" t="s">
        <v>43243</v>
      </c>
      <c r="F13036" t="s">
        <v>76</v>
      </c>
      <c r="G13036" t="s">
        <v>36</v>
      </c>
      <c r="H13036">
        <v>73</v>
      </c>
      <c r="I13036" t="s">
        <v>43247</v>
      </c>
      <c r="J13036" t="s">
        <v>43248</v>
      </c>
      <c r="K13036" t="s">
        <v>43249</v>
      </c>
      <c r="L13036" t="s">
        <v>77926</v>
      </c>
    </row>
    <row r="13037" spans="1:12" x14ac:dyDescent="0.15">
      <c r="A13037" t="s">
        <v>12</v>
      </c>
      <c r="B13037">
        <v>3696229</v>
      </c>
      <c r="C13037">
        <v>3696249</v>
      </c>
      <c r="D13037" t="s">
        <v>43242</v>
      </c>
      <c r="E13037" t="s">
        <v>43243</v>
      </c>
      <c r="F13037" t="s">
        <v>76</v>
      </c>
      <c r="G13037" t="s">
        <v>32</v>
      </c>
      <c r="H13037">
        <v>106</v>
      </c>
      <c r="I13037" t="s">
        <v>43250</v>
      </c>
      <c r="J13037" t="s">
        <v>43251</v>
      </c>
      <c r="K13037" t="s">
        <v>43252</v>
      </c>
      <c r="L13037" t="s">
        <v>77914</v>
      </c>
    </row>
    <row r="13038" spans="1:12" x14ac:dyDescent="0.15">
      <c r="A13038" t="s">
        <v>12</v>
      </c>
      <c r="B13038">
        <v>3696190</v>
      </c>
      <c r="C13038">
        <v>3696210</v>
      </c>
      <c r="D13038" t="s">
        <v>43242</v>
      </c>
      <c r="E13038" t="s">
        <v>43243</v>
      </c>
      <c r="F13038" t="s">
        <v>76</v>
      </c>
      <c r="G13038" t="s">
        <v>32</v>
      </c>
      <c r="H13038">
        <v>145</v>
      </c>
      <c r="I13038" t="s">
        <v>43253</v>
      </c>
      <c r="J13038" t="s">
        <v>43254</v>
      </c>
      <c r="K13038" t="s">
        <v>43255</v>
      </c>
      <c r="L13038" t="s">
        <v>77915</v>
      </c>
    </row>
    <row r="13039" spans="1:12" x14ac:dyDescent="0.15">
      <c r="A13039" t="s">
        <v>12</v>
      </c>
      <c r="B13039">
        <v>3696683</v>
      </c>
      <c r="C13039">
        <v>3696703</v>
      </c>
      <c r="D13039" t="s">
        <v>43256</v>
      </c>
      <c r="E13039" t="s">
        <v>43257</v>
      </c>
      <c r="F13039" t="s">
        <v>15</v>
      </c>
      <c r="G13039" t="s">
        <v>23</v>
      </c>
      <c r="H13039">
        <v>16</v>
      </c>
      <c r="I13039" t="s">
        <v>43258</v>
      </c>
      <c r="J13039" t="s">
        <v>43259</v>
      </c>
      <c r="K13039" t="s">
        <v>43260</v>
      </c>
      <c r="L13039" t="s">
        <v>77905</v>
      </c>
    </row>
    <row r="13040" spans="1:12" x14ac:dyDescent="0.15">
      <c r="A13040" t="s">
        <v>12</v>
      </c>
      <c r="B13040">
        <v>3696705</v>
      </c>
      <c r="C13040">
        <v>3696725</v>
      </c>
      <c r="D13040" t="s">
        <v>43256</v>
      </c>
      <c r="E13040" t="s">
        <v>43257</v>
      </c>
      <c r="F13040" t="s">
        <v>15</v>
      </c>
      <c r="G13040" t="s">
        <v>23</v>
      </c>
      <c r="H13040">
        <v>38</v>
      </c>
      <c r="I13040" t="s">
        <v>43261</v>
      </c>
      <c r="J13040" t="s">
        <v>43262</v>
      </c>
      <c r="K13040" t="s">
        <v>43263</v>
      </c>
      <c r="L13040" t="s">
        <v>78008</v>
      </c>
    </row>
    <row r="13041" spans="1:12" x14ac:dyDescent="0.15">
      <c r="A13041" t="s">
        <v>12</v>
      </c>
      <c r="B13041">
        <v>3696737</v>
      </c>
      <c r="C13041">
        <v>3696757</v>
      </c>
      <c r="D13041" t="s">
        <v>43256</v>
      </c>
      <c r="E13041" t="s">
        <v>43257</v>
      </c>
      <c r="F13041" t="s">
        <v>15</v>
      </c>
      <c r="G13041" t="s">
        <v>16</v>
      </c>
      <c r="H13041">
        <v>70</v>
      </c>
      <c r="I13041" t="s">
        <v>43264</v>
      </c>
      <c r="J13041" t="s">
        <v>43265</v>
      </c>
      <c r="K13041" t="s">
        <v>43266</v>
      </c>
      <c r="L13041" t="s">
        <v>77919</v>
      </c>
    </row>
    <row r="13042" spans="1:12" x14ac:dyDescent="0.15">
      <c r="A13042" t="s">
        <v>12</v>
      </c>
      <c r="B13042">
        <v>3696761</v>
      </c>
      <c r="C13042">
        <v>3696781</v>
      </c>
      <c r="D13042" t="s">
        <v>43256</v>
      </c>
      <c r="E13042" t="s">
        <v>43257</v>
      </c>
      <c r="F13042" t="s">
        <v>15</v>
      </c>
      <c r="G13042" t="s">
        <v>16</v>
      </c>
      <c r="H13042">
        <v>94</v>
      </c>
      <c r="I13042" t="s">
        <v>43267</v>
      </c>
      <c r="J13042" t="s">
        <v>43268</v>
      </c>
      <c r="K13042" t="s">
        <v>43269</v>
      </c>
      <c r="L13042" t="s">
        <v>77927</v>
      </c>
    </row>
    <row r="13043" spans="1:12" x14ac:dyDescent="0.15">
      <c r="A13043" t="s">
        <v>12</v>
      </c>
      <c r="B13043">
        <v>3698592</v>
      </c>
      <c r="C13043">
        <v>3698612</v>
      </c>
      <c r="D13043" t="s">
        <v>43270</v>
      </c>
      <c r="E13043" t="s">
        <v>90</v>
      </c>
      <c r="F13043" t="s">
        <v>15</v>
      </c>
      <c r="G13043" t="s">
        <v>16</v>
      </c>
      <c r="H13043">
        <v>0</v>
      </c>
      <c r="I13043" t="s">
        <v>43271</v>
      </c>
      <c r="J13043" t="s">
        <v>43272</v>
      </c>
      <c r="K13043" t="s">
        <v>43273</v>
      </c>
      <c r="L13043" t="s">
        <v>77980</v>
      </c>
    </row>
    <row r="13044" spans="1:12" x14ac:dyDescent="0.15">
      <c r="A13044" t="s">
        <v>12</v>
      </c>
      <c r="B13044">
        <v>3698669</v>
      </c>
      <c r="C13044">
        <v>3698689</v>
      </c>
      <c r="D13044" t="s">
        <v>43270</v>
      </c>
      <c r="E13044" t="s">
        <v>90</v>
      </c>
      <c r="F13044" t="s">
        <v>15</v>
      </c>
      <c r="G13044" t="s">
        <v>16</v>
      </c>
      <c r="H13044">
        <v>77</v>
      </c>
      <c r="I13044" t="s">
        <v>43274</v>
      </c>
      <c r="J13044" t="s">
        <v>43275</v>
      </c>
      <c r="K13044" t="s">
        <v>43276</v>
      </c>
      <c r="L13044" t="s">
        <v>77960</v>
      </c>
    </row>
    <row r="13045" spans="1:12" x14ac:dyDescent="0.15">
      <c r="A13045" t="s">
        <v>12</v>
      </c>
      <c r="B13045">
        <v>3698690</v>
      </c>
      <c r="C13045">
        <v>3698710</v>
      </c>
      <c r="D13045" t="s">
        <v>43270</v>
      </c>
      <c r="E13045" t="s">
        <v>90</v>
      </c>
      <c r="F13045" t="s">
        <v>15</v>
      </c>
      <c r="G13045" t="s">
        <v>23</v>
      </c>
      <c r="H13045">
        <v>98</v>
      </c>
      <c r="I13045" t="s">
        <v>43277</v>
      </c>
      <c r="J13045" t="s">
        <v>43278</v>
      </c>
      <c r="K13045" t="s">
        <v>43279</v>
      </c>
      <c r="L13045" t="s">
        <v>78048</v>
      </c>
    </row>
    <row r="13046" spans="1:12" x14ac:dyDescent="0.15">
      <c r="A13046" t="s">
        <v>12</v>
      </c>
      <c r="B13046">
        <v>3698779</v>
      </c>
      <c r="C13046">
        <v>3698799</v>
      </c>
      <c r="D13046" t="s">
        <v>43270</v>
      </c>
      <c r="E13046" t="s">
        <v>90</v>
      </c>
      <c r="F13046" t="s">
        <v>15</v>
      </c>
      <c r="G13046" t="s">
        <v>16</v>
      </c>
      <c r="H13046">
        <v>187</v>
      </c>
      <c r="I13046" t="s">
        <v>43280</v>
      </c>
      <c r="J13046" t="s">
        <v>43281</v>
      </c>
      <c r="K13046" t="s">
        <v>43282</v>
      </c>
      <c r="L13046" t="s">
        <v>78073</v>
      </c>
    </row>
    <row r="13047" spans="1:12" x14ac:dyDescent="0.15">
      <c r="A13047" t="s">
        <v>12</v>
      </c>
      <c r="B13047">
        <v>3699907</v>
      </c>
      <c r="C13047">
        <v>3699927</v>
      </c>
      <c r="D13047" t="s">
        <v>43283</v>
      </c>
      <c r="E13047" t="s">
        <v>90</v>
      </c>
      <c r="F13047" t="s">
        <v>76</v>
      </c>
      <c r="G13047" t="s">
        <v>23</v>
      </c>
      <c r="H13047">
        <v>11</v>
      </c>
      <c r="I13047" t="s">
        <v>43284</v>
      </c>
      <c r="J13047" t="s">
        <v>43285</v>
      </c>
      <c r="K13047" t="s">
        <v>43286</v>
      </c>
      <c r="L13047" t="s">
        <v>77974</v>
      </c>
    </row>
    <row r="13048" spans="1:12" x14ac:dyDescent="0.15">
      <c r="A13048" t="s">
        <v>12</v>
      </c>
      <c r="B13048">
        <v>3699880</v>
      </c>
      <c r="C13048">
        <v>3699900</v>
      </c>
      <c r="D13048" t="s">
        <v>43283</v>
      </c>
      <c r="E13048" t="s">
        <v>90</v>
      </c>
      <c r="F13048" t="s">
        <v>76</v>
      </c>
      <c r="G13048" t="s">
        <v>16</v>
      </c>
      <c r="H13048">
        <v>38</v>
      </c>
      <c r="I13048" t="s">
        <v>43287</v>
      </c>
      <c r="J13048" t="s">
        <v>43288</v>
      </c>
      <c r="K13048" t="s">
        <v>43289</v>
      </c>
      <c r="L13048" t="s">
        <v>78008</v>
      </c>
    </row>
    <row r="13049" spans="1:12" x14ac:dyDescent="0.15">
      <c r="A13049" t="s">
        <v>12</v>
      </c>
      <c r="B13049">
        <v>3699844</v>
      </c>
      <c r="C13049">
        <v>3699864</v>
      </c>
      <c r="D13049" t="s">
        <v>43283</v>
      </c>
      <c r="E13049" t="s">
        <v>90</v>
      </c>
      <c r="F13049" t="s">
        <v>76</v>
      </c>
      <c r="G13049" t="s">
        <v>36</v>
      </c>
      <c r="H13049">
        <v>74</v>
      </c>
      <c r="I13049" t="s">
        <v>43290</v>
      </c>
      <c r="J13049" t="s">
        <v>43291</v>
      </c>
      <c r="K13049" t="s">
        <v>43292</v>
      </c>
      <c r="L13049" t="s">
        <v>78005</v>
      </c>
    </row>
    <row r="13050" spans="1:12" x14ac:dyDescent="0.15">
      <c r="A13050" t="s">
        <v>12</v>
      </c>
      <c r="B13050">
        <v>3699821</v>
      </c>
      <c r="C13050">
        <v>3699841</v>
      </c>
      <c r="D13050" t="s">
        <v>43283</v>
      </c>
      <c r="E13050" t="s">
        <v>90</v>
      </c>
      <c r="F13050" t="s">
        <v>76</v>
      </c>
      <c r="G13050" t="s">
        <v>16</v>
      </c>
      <c r="H13050">
        <v>97</v>
      </c>
      <c r="I13050" t="s">
        <v>43293</v>
      </c>
      <c r="J13050" t="s">
        <v>43294</v>
      </c>
      <c r="K13050" t="s">
        <v>43295</v>
      </c>
      <c r="L13050" t="s">
        <v>78010</v>
      </c>
    </row>
    <row r="13051" spans="1:12" x14ac:dyDescent="0.15">
      <c r="A13051" t="s">
        <v>12</v>
      </c>
      <c r="B13051">
        <v>3700580</v>
      </c>
      <c r="C13051">
        <v>3700600</v>
      </c>
      <c r="D13051" t="s">
        <v>43296</v>
      </c>
      <c r="E13051" t="s">
        <v>90</v>
      </c>
      <c r="F13051" t="s">
        <v>76</v>
      </c>
      <c r="G13051" t="s">
        <v>32</v>
      </c>
      <c r="H13051">
        <v>1</v>
      </c>
      <c r="I13051" t="s">
        <v>43297</v>
      </c>
      <c r="J13051" t="s">
        <v>43298</v>
      </c>
      <c r="K13051" t="s">
        <v>43299</v>
      </c>
      <c r="L13051" t="s">
        <v>77917</v>
      </c>
    </row>
    <row r="13052" spans="1:12" x14ac:dyDescent="0.15">
      <c r="A13052" t="s">
        <v>12</v>
      </c>
      <c r="B13052">
        <v>3700559</v>
      </c>
      <c r="C13052">
        <v>3700579</v>
      </c>
      <c r="D13052" t="s">
        <v>43296</v>
      </c>
      <c r="E13052" t="s">
        <v>90</v>
      </c>
      <c r="F13052" t="s">
        <v>76</v>
      </c>
      <c r="G13052" t="s">
        <v>16</v>
      </c>
      <c r="H13052">
        <v>22</v>
      </c>
      <c r="I13052" t="s">
        <v>43300</v>
      </c>
      <c r="J13052" t="s">
        <v>43301</v>
      </c>
      <c r="K13052" t="s">
        <v>43302</v>
      </c>
      <c r="L13052" t="s">
        <v>77948</v>
      </c>
    </row>
    <row r="13053" spans="1:12" x14ac:dyDescent="0.15">
      <c r="A13053" t="s">
        <v>12</v>
      </c>
      <c r="B13053">
        <v>3700529</v>
      </c>
      <c r="C13053">
        <v>3700549</v>
      </c>
      <c r="D13053" t="s">
        <v>43296</v>
      </c>
      <c r="E13053" t="s">
        <v>90</v>
      </c>
      <c r="F13053" t="s">
        <v>76</v>
      </c>
      <c r="G13053" t="s">
        <v>16</v>
      </c>
      <c r="H13053">
        <v>52</v>
      </c>
      <c r="I13053" t="s">
        <v>43303</v>
      </c>
      <c r="J13053" t="s">
        <v>43304</v>
      </c>
      <c r="K13053" t="s">
        <v>43305</v>
      </c>
      <c r="L13053" t="s">
        <v>77959</v>
      </c>
    </row>
    <row r="13054" spans="1:12" x14ac:dyDescent="0.15">
      <c r="A13054" t="s">
        <v>12</v>
      </c>
      <c r="B13054">
        <v>3700499</v>
      </c>
      <c r="C13054">
        <v>3700519</v>
      </c>
      <c r="D13054" t="s">
        <v>43296</v>
      </c>
      <c r="E13054" t="s">
        <v>90</v>
      </c>
      <c r="F13054" t="s">
        <v>76</v>
      </c>
      <c r="G13054" t="s">
        <v>36</v>
      </c>
      <c r="H13054">
        <v>82</v>
      </c>
      <c r="I13054" t="s">
        <v>43306</v>
      </c>
      <c r="J13054" t="s">
        <v>43307</v>
      </c>
      <c r="K13054" t="s">
        <v>43308</v>
      </c>
      <c r="L13054" t="s">
        <v>78011</v>
      </c>
    </row>
    <row r="13055" spans="1:12" x14ac:dyDescent="0.15">
      <c r="A13055" t="s">
        <v>12</v>
      </c>
      <c r="B13055">
        <v>3700732</v>
      </c>
      <c r="C13055">
        <v>3700752</v>
      </c>
      <c r="D13055" t="s">
        <v>43309</v>
      </c>
      <c r="E13055" t="s">
        <v>90</v>
      </c>
      <c r="F13055" t="s">
        <v>76</v>
      </c>
      <c r="G13055" t="s">
        <v>16</v>
      </c>
      <c r="H13055">
        <v>34</v>
      </c>
      <c r="I13055" t="s">
        <v>43310</v>
      </c>
      <c r="J13055" t="s">
        <v>43311</v>
      </c>
      <c r="K13055" t="s">
        <v>43312</v>
      </c>
      <c r="L13055" t="s">
        <v>77999</v>
      </c>
    </row>
    <row r="13056" spans="1:12" x14ac:dyDescent="0.15">
      <c r="A13056" t="s">
        <v>12</v>
      </c>
      <c r="B13056">
        <v>3700711</v>
      </c>
      <c r="C13056">
        <v>3700731</v>
      </c>
      <c r="D13056" t="s">
        <v>43309</v>
      </c>
      <c r="E13056" t="s">
        <v>90</v>
      </c>
      <c r="F13056" t="s">
        <v>76</v>
      </c>
      <c r="G13056" t="s">
        <v>36</v>
      </c>
      <c r="H13056">
        <v>55</v>
      </c>
      <c r="I13056" t="s">
        <v>43313</v>
      </c>
      <c r="J13056" t="s">
        <v>43314</v>
      </c>
      <c r="K13056" t="s">
        <v>43315</v>
      </c>
      <c r="L13056" t="s">
        <v>77992</v>
      </c>
    </row>
    <row r="13057" spans="1:12" x14ac:dyDescent="0.15">
      <c r="A13057" t="s">
        <v>12</v>
      </c>
      <c r="B13057">
        <v>3700680</v>
      </c>
      <c r="C13057">
        <v>3700700</v>
      </c>
      <c r="D13057" t="s">
        <v>43309</v>
      </c>
      <c r="E13057" t="s">
        <v>90</v>
      </c>
      <c r="F13057" t="s">
        <v>76</v>
      </c>
      <c r="G13057" t="s">
        <v>23</v>
      </c>
      <c r="H13057">
        <v>86</v>
      </c>
      <c r="I13057" t="s">
        <v>43316</v>
      </c>
      <c r="J13057" t="s">
        <v>43317</v>
      </c>
      <c r="K13057" t="s">
        <v>43318</v>
      </c>
      <c r="L13057" t="s">
        <v>77929</v>
      </c>
    </row>
    <row r="13058" spans="1:12" x14ac:dyDescent="0.15">
      <c r="A13058" t="s">
        <v>12</v>
      </c>
      <c r="B13058">
        <v>3700654</v>
      </c>
      <c r="C13058">
        <v>3700674</v>
      </c>
      <c r="D13058" t="s">
        <v>43309</v>
      </c>
      <c r="E13058" t="s">
        <v>90</v>
      </c>
      <c r="F13058" t="s">
        <v>76</v>
      </c>
      <c r="G13058" t="s">
        <v>36</v>
      </c>
      <c r="H13058">
        <v>112</v>
      </c>
      <c r="I13058" t="s">
        <v>43319</v>
      </c>
      <c r="J13058" t="s">
        <v>43320</v>
      </c>
      <c r="K13058" t="s">
        <v>43321</v>
      </c>
      <c r="L13058" t="s">
        <v>77950</v>
      </c>
    </row>
    <row r="13059" spans="1:12" x14ac:dyDescent="0.15">
      <c r="A13059" t="s">
        <v>12</v>
      </c>
      <c r="B13059">
        <v>3701266</v>
      </c>
      <c r="C13059">
        <v>3701286</v>
      </c>
      <c r="D13059" t="s">
        <v>43322</v>
      </c>
      <c r="E13059" t="s">
        <v>90</v>
      </c>
      <c r="F13059" t="s">
        <v>15</v>
      </c>
      <c r="G13059" t="s">
        <v>32</v>
      </c>
      <c r="H13059">
        <v>1</v>
      </c>
      <c r="I13059" t="s">
        <v>43323</v>
      </c>
      <c r="J13059" t="s">
        <v>43324</v>
      </c>
      <c r="K13059" t="s">
        <v>43325</v>
      </c>
      <c r="L13059" t="s">
        <v>77917</v>
      </c>
    </row>
    <row r="13060" spans="1:12" x14ac:dyDescent="0.15">
      <c r="A13060" t="s">
        <v>12</v>
      </c>
      <c r="B13060">
        <v>3701294</v>
      </c>
      <c r="C13060">
        <v>3701314</v>
      </c>
      <c r="D13060" t="s">
        <v>43322</v>
      </c>
      <c r="E13060" t="s">
        <v>90</v>
      </c>
      <c r="F13060" t="s">
        <v>15</v>
      </c>
      <c r="G13060" t="s">
        <v>32</v>
      </c>
      <c r="H13060">
        <v>29</v>
      </c>
      <c r="I13060" t="s">
        <v>43326</v>
      </c>
      <c r="J13060" t="s">
        <v>43327</v>
      </c>
      <c r="K13060" t="s">
        <v>43328</v>
      </c>
      <c r="L13060" t="s">
        <v>77921</v>
      </c>
    </row>
    <row r="13061" spans="1:12" x14ac:dyDescent="0.15">
      <c r="A13061" t="s">
        <v>12</v>
      </c>
      <c r="B13061">
        <v>3701314</v>
      </c>
      <c r="C13061">
        <v>3701334</v>
      </c>
      <c r="D13061" t="s">
        <v>43322</v>
      </c>
      <c r="E13061" t="s">
        <v>90</v>
      </c>
      <c r="F13061" t="s">
        <v>15</v>
      </c>
      <c r="G13061" t="s">
        <v>32</v>
      </c>
      <c r="H13061">
        <v>49</v>
      </c>
      <c r="I13061" t="s">
        <v>43329</v>
      </c>
      <c r="J13061" t="s">
        <v>43330</v>
      </c>
      <c r="K13061" t="s">
        <v>43331</v>
      </c>
      <c r="L13061" t="s">
        <v>77913</v>
      </c>
    </row>
    <row r="13062" spans="1:12" x14ac:dyDescent="0.15">
      <c r="A13062" t="s">
        <v>12</v>
      </c>
      <c r="B13062">
        <v>3701342</v>
      </c>
      <c r="C13062">
        <v>3701362</v>
      </c>
      <c r="D13062" t="s">
        <v>43322</v>
      </c>
      <c r="E13062" t="s">
        <v>90</v>
      </c>
      <c r="F13062" t="s">
        <v>15</v>
      </c>
      <c r="G13062" t="s">
        <v>36</v>
      </c>
      <c r="H13062">
        <v>77</v>
      </c>
      <c r="I13062" t="s">
        <v>43332</v>
      </c>
      <c r="J13062" t="s">
        <v>43333</v>
      </c>
      <c r="K13062" t="s">
        <v>43334</v>
      </c>
      <c r="L13062" t="s">
        <v>77960</v>
      </c>
    </row>
    <row r="13063" spans="1:12" x14ac:dyDescent="0.15">
      <c r="A13063" t="s">
        <v>12</v>
      </c>
      <c r="B13063">
        <v>3701940</v>
      </c>
      <c r="C13063">
        <v>3701960</v>
      </c>
      <c r="D13063" t="s">
        <v>43335</v>
      </c>
      <c r="E13063" t="s">
        <v>90</v>
      </c>
      <c r="F13063" t="s">
        <v>15</v>
      </c>
      <c r="G13063" t="s">
        <v>16</v>
      </c>
      <c r="H13063">
        <v>0</v>
      </c>
      <c r="I13063" t="s">
        <v>43336</v>
      </c>
      <c r="J13063" t="s">
        <v>43337</v>
      </c>
      <c r="K13063" t="s">
        <v>43338</v>
      </c>
      <c r="L13063" t="s">
        <v>77980</v>
      </c>
    </row>
    <row r="13064" spans="1:12" x14ac:dyDescent="0.15">
      <c r="A13064" t="s">
        <v>12</v>
      </c>
      <c r="B13064">
        <v>3701960</v>
      </c>
      <c r="C13064">
        <v>3701980</v>
      </c>
      <c r="D13064" t="s">
        <v>43335</v>
      </c>
      <c r="E13064" t="s">
        <v>90</v>
      </c>
      <c r="F13064" t="s">
        <v>15</v>
      </c>
      <c r="G13064" t="s">
        <v>23</v>
      </c>
      <c r="H13064">
        <v>20</v>
      </c>
      <c r="I13064" t="s">
        <v>43339</v>
      </c>
      <c r="J13064" t="s">
        <v>43340</v>
      </c>
      <c r="K13064" t="s">
        <v>43341</v>
      </c>
      <c r="L13064" t="s">
        <v>77968</v>
      </c>
    </row>
    <row r="13065" spans="1:12" x14ac:dyDescent="0.15">
      <c r="A13065" t="s">
        <v>12</v>
      </c>
      <c r="B13065">
        <v>3701989</v>
      </c>
      <c r="C13065">
        <v>3702009</v>
      </c>
      <c r="D13065" t="s">
        <v>43335</v>
      </c>
      <c r="E13065" t="s">
        <v>90</v>
      </c>
      <c r="F13065" t="s">
        <v>15</v>
      </c>
      <c r="G13065" t="s">
        <v>23</v>
      </c>
      <c r="H13065">
        <v>49</v>
      </c>
      <c r="I13065" t="s">
        <v>43342</v>
      </c>
      <c r="J13065" t="s">
        <v>43343</v>
      </c>
      <c r="K13065" t="s">
        <v>43344</v>
      </c>
      <c r="L13065" t="s">
        <v>77913</v>
      </c>
    </row>
    <row r="13066" spans="1:12" x14ac:dyDescent="0.15">
      <c r="A13066" t="s">
        <v>12</v>
      </c>
      <c r="B13066">
        <v>3702014</v>
      </c>
      <c r="C13066">
        <v>3702034</v>
      </c>
      <c r="D13066" t="s">
        <v>43335</v>
      </c>
      <c r="E13066" t="s">
        <v>90</v>
      </c>
      <c r="F13066" t="s">
        <v>15</v>
      </c>
      <c r="G13066" t="s">
        <v>16</v>
      </c>
      <c r="H13066">
        <v>74</v>
      </c>
      <c r="I13066" t="s">
        <v>43345</v>
      </c>
      <c r="J13066" t="s">
        <v>43346</v>
      </c>
      <c r="K13066" t="s">
        <v>43347</v>
      </c>
      <c r="L13066" t="s">
        <v>78005</v>
      </c>
    </row>
    <row r="13067" spans="1:12" x14ac:dyDescent="0.15">
      <c r="A13067" t="s">
        <v>12</v>
      </c>
      <c r="B13067">
        <v>3705337</v>
      </c>
      <c r="C13067">
        <v>3705357</v>
      </c>
      <c r="D13067" t="s">
        <v>43348</v>
      </c>
      <c r="E13067" t="s">
        <v>90</v>
      </c>
      <c r="F13067" t="s">
        <v>76</v>
      </c>
      <c r="G13067" t="s">
        <v>36</v>
      </c>
      <c r="H13067">
        <v>94</v>
      </c>
      <c r="I13067" t="s">
        <v>43349</v>
      </c>
      <c r="J13067" t="s">
        <v>43350</v>
      </c>
      <c r="K13067" t="s">
        <v>43351</v>
      </c>
      <c r="L13067" t="s">
        <v>77927</v>
      </c>
    </row>
    <row r="13068" spans="1:12" x14ac:dyDescent="0.15">
      <c r="A13068" t="s">
        <v>12</v>
      </c>
      <c r="B13068">
        <v>3705250</v>
      </c>
      <c r="C13068">
        <v>3705270</v>
      </c>
      <c r="D13068" t="s">
        <v>43348</v>
      </c>
      <c r="E13068" t="s">
        <v>90</v>
      </c>
      <c r="F13068" t="s">
        <v>76</v>
      </c>
      <c r="G13068" t="s">
        <v>23</v>
      </c>
      <c r="H13068">
        <v>181</v>
      </c>
      <c r="I13068" t="s">
        <v>43352</v>
      </c>
      <c r="J13068" t="s">
        <v>43353</v>
      </c>
      <c r="K13068" t="s">
        <v>43354</v>
      </c>
      <c r="L13068" t="s">
        <v>78031</v>
      </c>
    </row>
    <row r="13069" spans="1:12" x14ac:dyDescent="0.15">
      <c r="A13069" t="s">
        <v>12</v>
      </c>
      <c r="B13069">
        <v>3705217</v>
      </c>
      <c r="C13069">
        <v>3705237</v>
      </c>
      <c r="D13069" t="s">
        <v>43348</v>
      </c>
      <c r="E13069" t="s">
        <v>90</v>
      </c>
      <c r="F13069" t="s">
        <v>76</v>
      </c>
      <c r="G13069" t="s">
        <v>16</v>
      </c>
      <c r="H13069">
        <v>214</v>
      </c>
      <c r="I13069" t="s">
        <v>43355</v>
      </c>
      <c r="J13069" t="s">
        <v>43356</v>
      </c>
      <c r="K13069" t="s">
        <v>43357</v>
      </c>
      <c r="L13069" t="s">
        <v>78142</v>
      </c>
    </row>
    <row r="13070" spans="1:12" x14ac:dyDescent="0.15">
      <c r="A13070" t="s">
        <v>12</v>
      </c>
      <c r="B13070">
        <v>3705196</v>
      </c>
      <c r="C13070">
        <v>3705216</v>
      </c>
      <c r="D13070" t="s">
        <v>43348</v>
      </c>
      <c r="E13070" t="s">
        <v>90</v>
      </c>
      <c r="F13070" t="s">
        <v>76</v>
      </c>
      <c r="G13070" t="s">
        <v>16</v>
      </c>
      <c r="H13070">
        <v>235</v>
      </c>
      <c r="I13070" t="s">
        <v>43358</v>
      </c>
      <c r="J13070" t="s">
        <v>43359</v>
      </c>
      <c r="K13070" t="s">
        <v>43360</v>
      </c>
      <c r="L13070" t="s">
        <v>78171</v>
      </c>
    </row>
    <row r="13071" spans="1:12" x14ac:dyDescent="0.15">
      <c r="A13071" t="s">
        <v>12</v>
      </c>
      <c r="B13071">
        <v>3706481</v>
      </c>
      <c r="C13071">
        <v>3706501</v>
      </c>
      <c r="D13071" t="s">
        <v>43361</v>
      </c>
      <c r="E13071" t="s">
        <v>90</v>
      </c>
      <c r="F13071" t="s">
        <v>76</v>
      </c>
      <c r="G13071" t="s">
        <v>32</v>
      </c>
      <c r="H13071">
        <v>43</v>
      </c>
      <c r="I13071" t="s">
        <v>43362</v>
      </c>
      <c r="J13071" t="s">
        <v>43363</v>
      </c>
      <c r="K13071" t="s">
        <v>43364</v>
      </c>
      <c r="L13071" t="s">
        <v>77942</v>
      </c>
    </row>
    <row r="13072" spans="1:12" x14ac:dyDescent="0.15">
      <c r="A13072" t="s">
        <v>12</v>
      </c>
      <c r="B13072">
        <v>3706438</v>
      </c>
      <c r="C13072">
        <v>3706458</v>
      </c>
      <c r="D13072" t="s">
        <v>43361</v>
      </c>
      <c r="E13072" t="s">
        <v>90</v>
      </c>
      <c r="F13072" t="s">
        <v>76</v>
      </c>
      <c r="G13072" t="s">
        <v>32</v>
      </c>
      <c r="H13072">
        <v>86</v>
      </c>
      <c r="I13072" t="s">
        <v>43365</v>
      </c>
      <c r="J13072" t="s">
        <v>43366</v>
      </c>
      <c r="K13072" t="s">
        <v>43367</v>
      </c>
      <c r="L13072" t="s">
        <v>77929</v>
      </c>
    </row>
    <row r="13073" spans="1:12" x14ac:dyDescent="0.15">
      <c r="A13073" t="s">
        <v>12</v>
      </c>
      <c r="B13073">
        <v>3706394</v>
      </c>
      <c r="C13073">
        <v>3706414</v>
      </c>
      <c r="D13073" t="s">
        <v>43361</v>
      </c>
      <c r="E13073" t="s">
        <v>90</v>
      </c>
      <c r="F13073" t="s">
        <v>76</v>
      </c>
      <c r="G13073" t="s">
        <v>16</v>
      </c>
      <c r="H13073">
        <v>130</v>
      </c>
      <c r="I13073" t="s">
        <v>43368</v>
      </c>
      <c r="J13073" t="s">
        <v>43369</v>
      </c>
      <c r="K13073" t="s">
        <v>43370</v>
      </c>
      <c r="L13073" t="s">
        <v>77998</v>
      </c>
    </row>
    <row r="13074" spans="1:12" x14ac:dyDescent="0.15">
      <c r="A13074" t="s">
        <v>12</v>
      </c>
      <c r="B13074">
        <v>3706373</v>
      </c>
      <c r="C13074">
        <v>3706393</v>
      </c>
      <c r="D13074" t="s">
        <v>43361</v>
      </c>
      <c r="E13074" t="s">
        <v>90</v>
      </c>
      <c r="F13074" t="s">
        <v>76</v>
      </c>
      <c r="G13074" t="s">
        <v>36</v>
      </c>
      <c r="H13074">
        <v>151</v>
      </c>
      <c r="I13074" t="s">
        <v>43371</v>
      </c>
      <c r="J13074" t="s">
        <v>43372</v>
      </c>
      <c r="K13074" t="s">
        <v>43373</v>
      </c>
      <c r="L13074" t="s">
        <v>78050</v>
      </c>
    </row>
    <row r="13075" spans="1:12" x14ac:dyDescent="0.15">
      <c r="A13075" t="s">
        <v>12</v>
      </c>
      <c r="B13075">
        <v>3707825</v>
      </c>
      <c r="C13075">
        <v>3707845</v>
      </c>
      <c r="D13075" t="s">
        <v>43374</v>
      </c>
      <c r="E13075" t="s">
        <v>90</v>
      </c>
      <c r="F13075" t="s">
        <v>76</v>
      </c>
      <c r="G13075" t="s">
        <v>32</v>
      </c>
      <c r="H13075">
        <v>1</v>
      </c>
      <c r="I13075" t="s">
        <v>43375</v>
      </c>
      <c r="J13075" t="s">
        <v>43376</v>
      </c>
      <c r="K13075" t="s">
        <v>43377</v>
      </c>
      <c r="L13075" t="s">
        <v>77917</v>
      </c>
    </row>
    <row r="13076" spans="1:12" x14ac:dyDescent="0.15">
      <c r="A13076" t="s">
        <v>12</v>
      </c>
      <c r="B13076">
        <v>3707804</v>
      </c>
      <c r="C13076">
        <v>3707824</v>
      </c>
      <c r="D13076" t="s">
        <v>43374</v>
      </c>
      <c r="E13076" t="s">
        <v>90</v>
      </c>
      <c r="F13076" t="s">
        <v>76</v>
      </c>
      <c r="G13076" t="s">
        <v>16</v>
      </c>
      <c r="H13076">
        <v>22</v>
      </c>
      <c r="I13076" t="s">
        <v>43378</v>
      </c>
      <c r="J13076" t="s">
        <v>43379</v>
      </c>
      <c r="K13076" t="s">
        <v>43380</v>
      </c>
      <c r="L13076" t="s">
        <v>77948</v>
      </c>
    </row>
    <row r="13077" spans="1:12" x14ac:dyDescent="0.15">
      <c r="A13077" t="s">
        <v>12</v>
      </c>
      <c r="B13077">
        <v>3707780</v>
      </c>
      <c r="C13077">
        <v>3707800</v>
      </c>
      <c r="D13077" t="s">
        <v>43374</v>
      </c>
      <c r="E13077" t="s">
        <v>90</v>
      </c>
      <c r="F13077" t="s">
        <v>76</v>
      </c>
      <c r="G13077" t="s">
        <v>36</v>
      </c>
      <c r="H13077">
        <v>46</v>
      </c>
      <c r="I13077" t="s">
        <v>43381</v>
      </c>
      <c r="J13077" t="s">
        <v>43382</v>
      </c>
      <c r="K13077" t="s">
        <v>43383</v>
      </c>
      <c r="L13077" t="s">
        <v>78004</v>
      </c>
    </row>
    <row r="13078" spans="1:12" x14ac:dyDescent="0.15">
      <c r="A13078" t="s">
        <v>12</v>
      </c>
      <c r="B13078">
        <v>3707752</v>
      </c>
      <c r="C13078">
        <v>3707772</v>
      </c>
      <c r="D13078" t="s">
        <v>43374</v>
      </c>
      <c r="E13078" t="s">
        <v>90</v>
      </c>
      <c r="F13078" t="s">
        <v>76</v>
      </c>
      <c r="G13078" t="s">
        <v>23</v>
      </c>
      <c r="H13078">
        <v>74</v>
      </c>
      <c r="I13078" t="s">
        <v>43384</v>
      </c>
      <c r="J13078" t="s">
        <v>43385</v>
      </c>
      <c r="K13078" t="s">
        <v>43386</v>
      </c>
      <c r="L13078" t="s">
        <v>78005</v>
      </c>
    </row>
    <row r="13079" spans="1:12" x14ac:dyDescent="0.15">
      <c r="A13079" t="s">
        <v>12</v>
      </c>
      <c r="B13079">
        <v>3710420</v>
      </c>
      <c r="C13079">
        <v>3710440</v>
      </c>
      <c r="D13079" t="s">
        <v>43387</v>
      </c>
      <c r="E13079" t="s">
        <v>43388</v>
      </c>
      <c r="F13079" t="s">
        <v>76</v>
      </c>
      <c r="G13079" t="s">
        <v>36</v>
      </c>
      <c r="H13079">
        <v>0</v>
      </c>
      <c r="I13079" t="s">
        <v>43389</v>
      </c>
      <c r="J13079" t="s">
        <v>43390</v>
      </c>
      <c r="K13079" t="s">
        <v>43391</v>
      </c>
      <c r="L13079" t="s">
        <v>77980</v>
      </c>
    </row>
    <row r="13080" spans="1:12" x14ac:dyDescent="0.15">
      <c r="A13080" t="s">
        <v>12</v>
      </c>
      <c r="B13080">
        <v>3710397</v>
      </c>
      <c r="C13080">
        <v>3710417</v>
      </c>
      <c r="D13080" t="s">
        <v>43387</v>
      </c>
      <c r="E13080" t="s">
        <v>43388</v>
      </c>
      <c r="F13080" t="s">
        <v>76</v>
      </c>
      <c r="G13080" t="s">
        <v>32</v>
      </c>
      <c r="H13080">
        <v>23</v>
      </c>
      <c r="I13080" t="s">
        <v>43392</v>
      </c>
      <c r="J13080" t="s">
        <v>43393</v>
      </c>
      <c r="K13080" t="s">
        <v>43394</v>
      </c>
      <c r="L13080" t="s">
        <v>77975</v>
      </c>
    </row>
    <row r="13081" spans="1:12" x14ac:dyDescent="0.15">
      <c r="A13081" t="s">
        <v>12</v>
      </c>
      <c r="B13081">
        <v>3710369</v>
      </c>
      <c r="C13081">
        <v>3710389</v>
      </c>
      <c r="D13081" t="s">
        <v>43387</v>
      </c>
      <c r="E13081" t="s">
        <v>43388</v>
      </c>
      <c r="F13081" t="s">
        <v>76</v>
      </c>
      <c r="G13081" t="s">
        <v>36</v>
      </c>
      <c r="H13081">
        <v>51</v>
      </c>
      <c r="I13081" t="s">
        <v>43395</v>
      </c>
      <c r="J13081" t="s">
        <v>43396</v>
      </c>
      <c r="K13081" t="s">
        <v>43397</v>
      </c>
      <c r="L13081" t="s">
        <v>78023</v>
      </c>
    </row>
    <row r="13082" spans="1:12" x14ac:dyDescent="0.15">
      <c r="A13082" t="s">
        <v>12</v>
      </c>
      <c r="B13082">
        <v>3710349</v>
      </c>
      <c r="C13082">
        <v>3710369</v>
      </c>
      <c r="D13082" t="s">
        <v>43387</v>
      </c>
      <c r="E13082" t="s">
        <v>43388</v>
      </c>
      <c r="F13082" t="s">
        <v>76</v>
      </c>
      <c r="G13082" t="s">
        <v>23</v>
      </c>
      <c r="H13082">
        <v>71</v>
      </c>
      <c r="I13082" t="s">
        <v>43398</v>
      </c>
      <c r="J13082" t="s">
        <v>43399</v>
      </c>
      <c r="K13082" t="s">
        <v>43400</v>
      </c>
      <c r="L13082" t="s">
        <v>77969</v>
      </c>
    </row>
    <row r="13083" spans="1:12" x14ac:dyDescent="0.15">
      <c r="A13083" t="s">
        <v>12</v>
      </c>
      <c r="B13083">
        <v>3712199</v>
      </c>
      <c r="C13083">
        <v>3712219</v>
      </c>
      <c r="D13083" t="s">
        <v>43401</v>
      </c>
      <c r="E13083" t="s">
        <v>90</v>
      </c>
      <c r="F13083" t="s">
        <v>76</v>
      </c>
      <c r="G13083" t="s">
        <v>32</v>
      </c>
      <c r="H13083">
        <v>1</v>
      </c>
      <c r="I13083" t="s">
        <v>43402</v>
      </c>
      <c r="J13083" t="s">
        <v>43403</v>
      </c>
      <c r="K13083" t="s">
        <v>43404</v>
      </c>
      <c r="L13083" t="s">
        <v>77917</v>
      </c>
    </row>
    <row r="13084" spans="1:12" x14ac:dyDescent="0.15">
      <c r="A13084" t="s">
        <v>12</v>
      </c>
      <c r="B13084">
        <v>3712177</v>
      </c>
      <c r="C13084">
        <v>3712197</v>
      </c>
      <c r="D13084" t="s">
        <v>43401</v>
      </c>
      <c r="E13084" t="s">
        <v>90</v>
      </c>
      <c r="F13084" t="s">
        <v>76</v>
      </c>
      <c r="G13084" t="s">
        <v>16</v>
      </c>
      <c r="H13084">
        <v>23</v>
      </c>
      <c r="I13084" t="s">
        <v>43405</v>
      </c>
      <c r="J13084" t="s">
        <v>43406</v>
      </c>
      <c r="K13084" t="s">
        <v>43407</v>
      </c>
      <c r="L13084" t="s">
        <v>77975</v>
      </c>
    </row>
    <row r="13085" spans="1:12" x14ac:dyDescent="0.15">
      <c r="A13085" t="s">
        <v>12</v>
      </c>
      <c r="B13085">
        <v>3712142</v>
      </c>
      <c r="C13085">
        <v>3712162</v>
      </c>
      <c r="D13085" t="s">
        <v>43401</v>
      </c>
      <c r="E13085" t="s">
        <v>90</v>
      </c>
      <c r="F13085" t="s">
        <v>76</v>
      </c>
      <c r="G13085" t="s">
        <v>23</v>
      </c>
      <c r="H13085">
        <v>58</v>
      </c>
      <c r="I13085" t="s">
        <v>43408</v>
      </c>
      <c r="J13085" t="s">
        <v>43409</v>
      </c>
      <c r="K13085" t="s">
        <v>43410</v>
      </c>
      <c r="L13085" t="s">
        <v>77911</v>
      </c>
    </row>
    <row r="13086" spans="1:12" x14ac:dyDescent="0.15">
      <c r="A13086" t="s">
        <v>12</v>
      </c>
      <c r="B13086">
        <v>3712119</v>
      </c>
      <c r="C13086">
        <v>3712139</v>
      </c>
      <c r="D13086" t="s">
        <v>43401</v>
      </c>
      <c r="E13086" t="s">
        <v>90</v>
      </c>
      <c r="F13086" t="s">
        <v>76</v>
      </c>
      <c r="G13086" t="s">
        <v>16</v>
      </c>
      <c r="H13086">
        <v>81</v>
      </c>
      <c r="I13086" t="s">
        <v>43411</v>
      </c>
      <c r="J13086" t="s">
        <v>43412</v>
      </c>
      <c r="K13086" t="s">
        <v>43413</v>
      </c>
      <c r="L13086" t="s">
        <v>78019</v>
      </c>
    </row>
    <row r="13087" spans="1:12" x14ac:dyDescent="0.15">
      <c r="A13087" t="s">
        <v>12</v>
      </c>
      <c r="B13087">
        <v>3712765</v>
      </c>
      <c r="C13087">
        <v>3712785</v>
      </c>
      <c r="D13087" t="s">
        <v>43414</v>
      </c>
      <c r="E13087" t="s">
        <v>43415</v>
      </c>
      <c r="F13087" t="s">
        <v>15</v>
      </c>
      <c r="G13087" t="s">
        <v>16</v>
      </c>
      <c r="H13087">
        <v>20</v>
      </c>
      <c r="I13087" t="s">
        <v>43416</v>
      </c>
      <c r="J13087" t="s">
        <v>43417</v>
      </c>
      <c r="K13087" t="s">
        <v>43418</v>
      </c>
      <c r="L13087" t="s">
        <v>77968</v>
      </c>
    </row>
    <row r="13088" spans="1:12" x14ac:dyDescent="0.15">
      <c r="A13088" t="s">
        <v>12</v>
      </c>
      <c r="B13088">
        <v>3712794</v>
      </c>
      <c r="C13088">
        <v>3712814</v>
      </c>
      <c r="D13088" t="s">
        <v>43414</v>
      </c>
      <c r="E13088" t="s">
        <v>43415</v>
      </c>
      <c r="F13088" t="s">
        <v>15</v>
      </c>
      <c r="G13088" t="s">
        <v>23</v>
      </c>
      <c r="H13088">
        <v>49</v>
      </c>
      <c r="I13088" t="s">
        <v>43419</v>
      </c>
      <c r="J13088" t="s">
        <v>43420</v>
      </c>
      <c r="K13088" t="s">
        <v>43421</v>
      </c>
      <c r="L13088" t="s">
        <v>77913</v>
      </c>
    </row>
    <row r="13089" spans="1:12" x14ac:dyDescent="0.15">
      <c r="A13089" t="s">
        <v>12</v>
      </c>
      <c r="B13089">
        <v>3712815</v>
      </c>
      <c r="C13089">
        <v>3712835</v>
      </c>
      <c r="D13089" t="s">
        <v>43414</v>
      </c>
      <c r="E13089" t="s">
        <v>43415</v>
      </c>
      <c r="F13089" t="s">
        <v>15</v>
      </c>
      <c r="G13089" t="s">
        <v>16</v>
      </c>
      <c r="H13089">
        <v>70</v>
      </c>
      <c r="I13089" t="s">
        <v>43422</v>
      </c>
      <c r="J13089" t="s">
        <v>43423</v>
      </c>
      <c r="K13089" t="s">
        <v>43424</v>
      </c>
      <c r="L13089" t="s">
        <v>77919</v>
      </c>
    </row>
    <row r="13090" spans="1:12" x14ac:dyDescent="0.15">
      <c r="A13090" t="s">
        <v>12</v>
      </c>
      <c r="B13090">
        <v>3712835</v>
      </c>
      <c r="C13090">
        <v>3712855</v>
      </c>
      <c r="D13090" t="s">
        <v>43414</v>
      </c>
      <c r="E13090" t="s">
        <v>43415</v>
      </c>
      <c r="F13090" t="s">
        <v>15</v>
      </c>
      <c r="G13090" t="s">
        <v>36</v>
      </c>
      <c r="H13090">
        <v>90</v>
      </c>
      <c r="I13090" t="s">
        <v>43425</v>
      </c>
      <c r="J13090" t="s">
        <v>43426</v>
      </c>
      <c r="K13090" t="s">
        <v>43427</v>
      </c>
      <c r="L13090" t="s">
        <v>78017</v>
      </c>
    </row>
    <row r="13091" spans="1:12" x14ac:dyDescent="0.15">
      <c r="A13091" t="s">
        <v>12</v>
      </c>
      <c r="B13091">
        <v>3714301</v>
      </c>
      <c r="C13091">
        <v>3714321</v>
      </c>
      <c r="D13091" t="s">
        <v>43428</v>
      </c>
      <c r="E13091" t="s">
        <v>90</v>
      </c>
      <c r="F13091" t="s">
        <v>15</v>
      </c>
      <c r="G13091" t="s">
        <v>32</v>
      </c>
      <c r="H13091">
        <v>7</v>
      </c>
      <c r="I13091" t="s">
        <v>43429</v>
      </c>
      <c r="J13091" t="s">
        <v>43430</v>
      </c>
      <c r="K13091" t="s">
        <v>43431</v>
      </c>
      <c r="L13091" t="s">
        <v>77909</v>
      </c>
    </row>
    <row r="13092" spans="1:12" x14ac:dyDescent="0.15">
      <c r="A13092" t="s">
        <v>12</v>
      </c>
      <c r="B13092">
        <v>3714352</v>
      </c>
      <c r="C13092">
        <v>3714372</v>
      </c>
      <c r="D13092" t="s">
        <v>43428</v>
      </c>
      <c r="E13092" t="s">
        <v>90</v>
      </c>
      <c r="F13092" t="s">
        <v>15</v>
      </c>
      <c r="G13092" t="s">
        <v>32</v>
      </c>
      <c r="H13092">
        <v>58</v>
      </c>
      <c r="I13092" t="s">
        <v>43432</v>
      </c>
      <c r="J13092" t="s">
        <v>43433</v>
      </c>
      <c r="K13092" t="s">
        <v>43434</v>
      </c>
      <c r="L13092" t="s">
        <v>77911</v>
      </c>
    </row>
    <row r="13093" spans="1:12" x14ac:dyDescent="0.15">
      <c r="A13093" t="s">
        <v>12</v>
      </c>
      <c r="B13093">
        <v>3714375</v>
      </c>
      <c r="C13093">
        <v>3714395</v>
      </c>
      <c r="D13093" t="s">
        <v>43428</v>
      </c>
      <c r="E13093" t="s">
        <v>90</v>
      </c>
      <c r="F13093" t="s">
        <v>15</v>
      </c>
      <c r="G13093" t="s">
        <v>16</v>
      </c>
      <c r="H13093">
        <v>81</v>
      </c>
      <c r="I13093" t="s">
        <v>43435</v>
      </c>
      <c r="J13093" t="s">
        <v>43436</v>
      </c>
      <c r="K13093" t="s">
        <v>43437</v>
      </c>
      <c r="L13093" t="s">
        <v>78019</v>
      </c>
    </row>
    <row r="13094" spans="1:12" x14ac:dyDescent="0.15">
      <c r="A13094" t="s">
        <v>12</v>
      </c>
      <c r="B13094">
        <v>3714416</v>
      </c>
      <c r="C13094">
        <v>3714436</v>
      </c>
      <c r="D13094" t="s">
        <v>43428</v>
      </c>
      <c r="E13094" t="s">
        <v>90</v>
      </c>
      <c r="F13094" t="s">
        <v>15</v>
      </c>
      <c r="G13094" t="s">
        <v>23</v>
      </c>
      <c r="H13094">
        <v>122</v>
      </c>
      <c r="I13094" t="s">
        <v>43438</v>
      </c>
      <c r="J13094" t="s">
        <v>43439</v>
      </c>
      <c r="K13094" t="s">
        <v>43440</v>
      </c>
      <c r="L13094" t="s">
        <v>78033</v>
      </c>
    </row>
    <row r="13095" spans="1:12" x14ac:dyDescent="0.15">
      <c r="A13095" t="s">
        <v>12</v>
      </c>
      <c r="B13095">
        <v>3714973</v>
      </c>
      <c r="C13095">
        <v>3714993</v>
      </c>
      <c r="D13095" t="s">
        <v>43441</v>
      </c>
      <c r="E13095" t="s">
        <v>90</v>
      </c>
      <c r="F13095" t="s">
        <v>76</v>
      </c>
      <c r="G13095" t="s">
        <v>36</v>
      </c>
      <c r="H13095">
        <v>0</v>
      </c>
      <c r="I13095" t="s">
        <v>43442</v>
      </c>
      <c r="J13095" t="s">
        <v>43443</v>
      </c>
      <c r="K13095" t="s">
        <v>43444</v>
      </c>
      <c r="L13095" t="s">
        <v>77980</v>
      </c>
    </row>
    <row r="13096" spans="1:12" x14ac:dyDescent="0.15">
      <c r="A13096" t="s">
        <v>12</v>
      </c>
      <c r="B13096">
        <v>3714952</v>
      </c>
      <c r="C13096">
        <v>3714972</v>
      </c>
      <c r="D13096" t="s">
        <v>43441</v>
      </c>
      <c r="E13096" t="s">
        <v>90</v>
      </c>
      <c r="F13096" t="s">
        <v>76</v>
      </c>
      <c r="G13096" t="s">
        <v>32</v>
      </c>
      <c r="H13096">
        <v>21</v>
      </c>
      <c r="I13096" t="s">
        <v>43445</v>
      </c>
      <c r="J13096" t="s">
        <v>43446</v>
      </c>
      <c r="K13096" t="s">
        <v>43447</v>
      </c>
      <c r="L13096" t="s">
        <v>78022</v>
      </c>
    </row>
    <row r="13097" spans="1:12" x14ac:dyDescent="0.15">
      <c r="A13097" t="s">
        <v>12</v>
      </c>
      <c r="B13097">
        <v>3714922</v>
      </c>
      <c r="C13097">
        <v>3714942</v>
      </c>
      <c r="D13097" t="s">
        <v>43441</v>
      </c>
      <c r="E13097" t="s">
        <v>90</v>
      </c>
      <c r="F13097" t="s">
        <v>76</v>
      </c>
      <c r="G13097" t="s">
        <v>23</v>
      </c>
      <c r="H13097">
        <v>51</v>
      </c>
      <c r="I13097" t="s">
        <v>43448</v>
      </c>
      <c r="J13097" t="s">
        <v>43449</v>
      </c>
      <c r="K13097" t="s">
        <v>43450</v>
      </c>
      <c r="L13097" t="s">
        <v>78023</v>
      </c>
    </row>
    <row r="13098" spans="1:12" x14ac:dyDescent="0.15">
      <c r="A13098" t="s">
        <v>12</v>
      </c>
      <c r="B13098">
        <v>3714885</v>
      </c>
      <c r="C13098">
        <v>3714905</v>
      </c>
      <c r="D13098" t="s">
        <v>43441</v>
      </c>
      <c r="E13098" t="s">
        <v>90</v>
      </c>
      <c r="F13098" t="s">
        <v>76</v>
      </c>
      <c r="G13098" t="s">
        <v>36</v>
      </c>
      <c r="H13098">
        <v>88</v>
      </c>
      <c r="I13098" t="s">
        <v>43451</v>
      </c>
      <c r="J13098" t="s">
        <v>43452</v>
      </c>
      <c r="K13098" t="s">
        <v>43453</v>
      </c>
      <c r="L13098" t="s">
        <v>77923</v>
      </c>
    </row>
    <row r="13099" spans="1:12" x14ac:dyDescent="0.15">
      <c r="A13099" t="s">
        <v>12</v>
      </c>
      <c r="B13099">
        <v>3715246</v>
      </c>
      <c r="C13099">
        <v>3715266</v>
      </c>
      <c r="D13099" t="s">
        <v>43454</v>
      </c>
      <c r="E13099" t="s">
        <v>90</v>
      </c>
      <c r="F13099" t="s">
        <v>76</v>
      </c>
      <c r="G13099" t="s">
        <v>16</v>
      </c>
      <c r="H13099">
        <v>7</v>
      </c>
      <c r="I13099" t="s">
        <v>43455</v>
      </c>
      <c r="J13099" t="s">
        <v>43456</v>
      </c>
      <c r="K13099" t="s">
        <v>43457</v>
      </c>
      <c r="L13099" t="s">
        <v>77909</v>
      </c>
    </row>
    <row r="13100" spans="1:12" x14ac:dyDescent="0.15">
      <c r="A13100" t="s">
        <v>12</v>
      </c>
      <c r="B13100">
        <v>3715225</v>
      </c>
      <c r="C13100">
        <v>3715245</v>
      </c>
      <c r="D13100" t="s">
        <v>43454</v>
      </c>
      <c r="E13100" t="s">
        <v>90</v>
      </c>
      <c r="F13100" t="s">
        <v>76</v>
      </c>
      <c r="G13100" t="s">
        <v>16</v>
      </c>
      <c r="H13100">
        <v>28</v>
      </c>
      <c r="I13100" t="s">
        <v>43458</v>
      </c>
      <c r="J13100" t="s">
        <v>43459</v>
      </c>
      <c r="K13100" t="s">
        <v>43460</v>
      </c>
      <c r="L13100" t="s">
        <v>77956</v>
      </c>
    </row>
    <row r="13101" spans="1:12" x14ac:dyDescent="0.15">
      <c r="A13101" t="s">
        <v>12</v>
      </c>
      <c r="B13101">
        <v>3715197</v>
      </c>
      <c r="C13101">
        <v>3715217</v>
      </c>
      <c r="D13101" t="s">
        <v>43454</v>
      </c>
      <c r="E13101" t="s">
        <v>90</v>
      </c>
      <c r="F13101" t="s">
        <v>76</v>
      </c>
      <c r="G13101" t="s">
        <v>32</v>
      </c>
      <c r="H13101">
        <v>56</v>
      </c>
      <c r="I13101" t="s">
        <v>43461</v>
      </c>
      <c r="J13101" t="s">
        <v>43462</v>
      </c>
      <c r="K13101" t="s">
        <v>43463</v>
      </c>
      <c r="L13101" t="s">
        <v>77971</v>
      </c>
    </row>
    <row r="13102" spans="1:12" x14ac:dyDescent="0.15">
      <c r="A13102" t="s">
        <v>12</v>
      </c>
      <c r="B13102">
        <v>3715176</v>
      </c>
      <c r="C13102">
        <v>3715196</v>
      </c>
      <c r="D13102" t="s">
        <v>43454</v>
      </c>
      <c r="E13102" t="s">
        <v>90</v>
      </c>
      <c r="F13102" t="s">
        <v>76</v>
      </c>
      <c r="G13102" t="s">
        <v>16</v>
      </c>
      <c r="H13102">
        <v>77</v>
      </c>
      <c r="I13102" t="s">
        <v>43464</v>
      </c>
      <c r="J13102" t="s">
        <v>43465</v>
      </c>
      <c r="K13102" t="s">
        <v>43466</v>
      </c>
      <c r="L13102" t="s">
        <v>77960</v>
      </c>
    </row>
    <row r="13103" spans="1:12" x14ac:dyDescent="0.15">
      <c r="A13103" t="s">
        <v>12</v>
      </c>
      <c r="B13103">
        <v>3715475</v>
      </c>
      <c r="C13103">
        <v>3715495</v>
      </c>
      <c r="D13103" t="s">
        <v>43467</v>
      </c>
      <c r="E13103" t="s">
        <v>90</v>
      </c>
      <c r="F13103" t="s">
        <v>15</v>
      </c>
      <c r="G13103" t="s">
        <v>36</v>
      </c>
      <c r="H13103">
        <v>18</v>
      </c>
      <c r="I13103" t="s">
        <v>43468</v>
      </c>
      <c r="J13103" t="s">
        <v>43469</v>
      </c>
      <c r="K13103" t="s">
        <v>43470</v>
      </c>
      <c r="L13103" t="s">
        <v>78007</v>
      </c>
    </row>
    <row r="13104" spans="1:12" x14ac:dyDescent="0.15">
      <c r="A13104" t="s">
        <v>12</v>
      </c>
      <c r="B13104">
        <v>3715507</v>
      </c>
      <c r="C13104">
        <v>3715527</v>
      </c>
      <c r="D13104" t="s">
        <v>43467</v>
      </c>
      <c r="E13104" t="s">
        <v>90</v>
      </c>
      <c r="F13104" t="s">
        <v>15</v>
      </c>
      <c r="G13104" t="s">
        <v>23</v>
      </c>
      <c r="H13104">
        <v>50</v>
      </c>
      <c r="I13104" t="s">
        <v>43471</v>
      </c>
      <c r="J13104" t="s">
        <v>43472</v>
      </c>
      <c r="K13104" t="s">
        <v>43473</v>
      </c>
      <c r="L13104" t="s">
        <v>77925</v>
      </c>
    </row>
    <row r="13105" spans="1:12" x14ac:dyDescent="0.15">
      <c r="A13105" t="s">
        <v>12</v>
      </c>
      <c r="B13105">
        <v>3715533</v>
      </c>
      <c r="C13105">
        <v>3715553</v>
      </c>
      <c r="D13105" t="s">
        <v>43467</v>
      </c>
      <c r="E13105" t="s">
        <v>90</v>
      </c>
      <c r="F13105" t="s">
        <v>15</v>
      </c>
      <c r="G13105" t="s">
        <v>16</v>
      </c>
      <c r="H13105">
        <v>76</v>
      </c>
      <c r="I13105" t="s">
        <v>43474</v>
      </c>
      <c r="J13105" t="s">
        <v>43475</v>
      </c>
      <c r="K13105" t="s">
        <v>43476</v>
      </c>
      <c r="L13105" t="s">
        <v>77985</v>
      </c>
    </row>
    <row r="13106" spans="1:12" x14ac:dyDescent="0.15">
      <c r="A13106" t="s">
        <v>12</v>
      </c>
      <c r="B13106">
        <v>3715562</v>
      </c>
      <c r="C13106">
        <v>3715582</v>
      </c>
      <c r="D13106" t="s">
        <v>43467</v>
      </c>
      <c r="E13106" t="s">
        <v>90</v>
      </c>
      <c r="F13106" t="s">
        <v>15</v>
      </c>
      <c r="G13106" t="s">
        <v>16</v>
      </c>
      <c r="H13106">
        <v>105</v>
      </c>
      <c r="I13106" t="s">
        <v>43477</v>
      </c>
      <c r="J13106" t="s">
        <v>43478</v>
      </c>
      <c r="K13106" t="s">
        <v>43479</v>
      </c>
      <c r="L13106" t="s">
        <v>78028</v>
      </c>
    </row>
    <row r="13107" spans="1:12" x14ac:dyDescent="0.15">
      <c r="A13107" t="s">
        <v>12</v>
      </c>
      <c r="B13107">
        <v>3716324</v>
      </c>
      <c r="C13107">
        <v>3716344</v>
      </c>
      <c r="D13107" t="s">
        <v>43480</v>
      </c>
      <c r="E13107" t="s">
        <v>90</v>
      </c>
      <c r="F13107" t="s">
        <v>76</v>
      </c>
      <c r="G13107" t="s">
        <v>16</v>
      </c>
      <c r="H13107">
        <v>6</v>
      </c>
      <c r="I13107" t="s">
        <v>43481</v>
      </c>
      <c r="J13107" t="s">
        <v>43482</v>
      </c>
      <c r="K13107" t="s">
        <v>43483</v>
      </c>
      <c r="L13107" t="s">
        <v>78025</v>
      </c>
    </row>
    <row r="13108" spans="1:12" x14ac:dyDescent="0.15">
      <c r="A13108" t="s">
        <v>12</v>
      </c>
      <c r="B13108">
        <v>3716299</v>
      </c>
      <c r="C13108">
        <v>3716319</v>
      </c>
      <c r="D13108" t="s">
        <v>43480</v>
      </c>
      <c r="E13108" t="s">
        <v>90</v>
      </c>
      <c r="F13108" t="s">
        <v>76</v>
      </c>
      <c r="G13108" t="s">
        <v>32</v>
      </c>
      <c r="H13108">
        <v>31</v>
      </c>
      <c r="I13108" t="s">
        <v>43484</v>
      </c>
      <c r="J13108" t="s">
        <v>43485</v>
      </c>
      <c r="K13108" t="s">
        <v>43486</v>
      </c>
      <c r="L13108" t="s">
        <v>77910</v>
      </c>
    </row>
    <row r="13109" spans="1:12" x14ac:dyDescent="0.15">
      <c r="A13109" t="s">
        <v>12</v>
      </c>
      <c r="B13109">
        <v>3716254</v>
      </c>
      <c r="C13109">
        <v>3716274</v>
      </c>
      <c r="D13109" t="s">
        <v>43480</v>
      </c>
      <c r="E13109" t="s">
        <v>90</v>
      </c>
      <c r="F13109" t="s">
        <v>76</v>
      </c>
      <c r="G13109" t="s">
        <v>32</v>
      </c>
      <c r="H13109">
        <v>76</v>
      </c>
      <c r="I13109" t="s">
        <v>43487</v>
      </c>
      <c r="J13109" t="s">
        <v>43488</v>
      </c>
      <c r="K13109" t="s">
        <v>43489</v>
      </c>
      <c r="L13109" t="s">
        <v>77985</v>
      </c>
    </row>
    <row r="13110" spans="1:12" x14ac:dyDescent="0.15">
      <c r="A13110" t="s">
        <v>12</v>
      </c>
      <c r="B13110">
        <v>3716233</v>
      </c>
      <c r="C13110">
        <v>3716253</v>
      </c>
      <c r="D13110" t="s">
        <v>43480</v>
      </c>
      <c r="E13110" t="s">
        <v>90</v>
      </c>
      <c r="F13110" t="s">
        <v>76</v>
      </c>
      <c r="G13110" t="s">
        <v>16</v>
      </c>
      <c r="H13110">
        <v>97</v>
      </c>
      <c r="I13110" t="s">
        <v>43490</v>
      </c>
      <c r="J13110" t="s">
        <v>43491</v>
      </c>
      <c r="K13110" t="s">
        <v>43492</v>
      </c>
      <c r="L13110" t="s">
        <v>78010</v>
      </c>
    </row>
    <row r="13111" spans="1:12" x14ac:dyDescent="0.15">
      <c r="A13111" t="s">
        <v>12</v>
      </c>
      <c r="B13111">
        <v>3716948</v>
      </c>
      <c r="C13111">
        <v>3716968</v>
      </c>
      <c r="D13111" t="s">
        <v>43493</v>
      </c>
      <c r="E13111" t="s">
        <v>90</v>
      </c>
      <c r="F13111" t="s">
        <v>76</v>
      </c>
      <c r="G13111" t="s">
        <v>16</v>
      </c>
      <c r="H13111">
        <v>0</v>
      </c>
      <c r="I13111" t="s">
        <v>43494</v>
      </c>
      <c r="J13111" t="s">
        <v>43495</v>
      </c>
      <c r="K13111" t="s">
        <v>43496</v>
      </c>
      <c r="L13111" t="s">
        <v>77980</v>
      </c>
    </row>
    <row r="13112" spans="1:12" x14ac:dyDescent="0.15">
      <c r="A13112" t="s">
        <v>12</v>
      </c>
      <c r="B13112">
        <v>3716928</v>
      </c>
      <c r="C13112">
        <v>3716948</v>
      </c>
      <c r="D13112" t="s">
        <v>43493</v>
      </c>
      <c r="E13112" t="s">
        <v>90</v>
      </c>
      <c r="F13112" t="s">
        <v>76</v>
      </c>
      <c r="G13112" t="s">
        <v>36</v>
      </c>
      <c r="H13112">
        <v>20</v>
      </c>
      <c r="I13112" t="s">
        <v>43497</v>
      </c>
      <c r="J13112" t="s">
        <v>43498</v>
      </c>
      <c r="K13112" t="s">
        <v>43499</v>
      </c>
      <c r="L13112" t="s">
        <v>77968</v>
      </c>
    </row>
    <row r="13113" spans="1:12" x14ac:dyDescent="0.15">
      <c r="A13113" t="s">
        <v>12</v>
      </c>
      <c r="B13113">
        <v>3716866</v>
      </c>
      <c r="C13113">
        <v>3716886</v>
      </c>
      <c r="D13113" t="s">
        <v>43493</v>
      </c>
      <c r="E13113" t="s">
        <v>90</v>
      </c>
      <c r="F13113" t="s">
        <v>76</v>
      </c>
      <c r="G13113" t="s">
        <v>16</v>
      </c>
      <c r="H13113">
        <v>82</v>
      </c>
      <c r="I13113" t="s">
        <v>43500</v>
      </c>
      <c r="J13113" t="s">
        <v>43501</v>
      </c>
      <c r="K13113" t="s">
        <v>43502</v>
      </c>
      <c r="L13113" t="s">
        <v>78011</v>
      </c>
    </row>
    <row r="13114" spans="1:12" x14ac:dyDescent="0.15">
      <c r="A13114" t="s">
        <v>12</v>
      </c>
      <c r="B13114">
        <v>3716800</v>
      </c>
      <c r="C13114">
        <v>3716820</v>
      </c>
      <c r="D13114" t="s">
        <v>43493</v>
      </c>
      <c r="E13114" t="s">
        <v>90</v>
      </c>
      <c r="F13114" t="s">
        <v>76</v>
      </c>
      <c r="G13114" t="s">
        <v>32</v>
      </c>
      <c r="H13114">
        <v>148</v>
      </c>
      <c r="I13114" t="s">
        <v>43503</v>
      </c>
      <c r="J13114" t="s">
        <v>43504</v>
      </c>
      <c r="K13114" t="s">
        <v>43505</v>
      </c>
      <c r="L13114" t="s">
        <v>78043</v>
      </c>
    </row>
    <row r="13115" spans="1:12" x14ac:dyDescent="0.15">
      <c r="A13115" t="s">
        <v>12</v>
      </c>
      <c r="B13115">
        <v>3717296</v>
      </c>
      <c r="C13115">
        <v>3717316</v>
      </c>
      <c r="D13115" t="s">
        <v>43506</v>
      </c>
      <c r="E13115" t="s">
        <v>90</v>
      </c>
      <c r="F13115" t="s">
        <v>15</v>
      </c>
      <c r="G13115" t="s">
        <v>32</v>
      </c>
      <c r="H13115">
        <v>1</v>
      </c>
      <c r="I13115" t="s">
        <v>43507</v>
      </c>
      <c r="J13115" t="s">
        <v>43508</v>
      </c>
      <c r="K13115" t="s">
        <v>43509</v>
      </c>
      <c r="L13115" t="s">
        <v>77917</v>
      </c>
    </row>
    <row r="13116" spans="1:12" x14ac:dyDescent="0.15">
      <c r="A13116" t="s">
        <v>12</v>
      </c>
      <c r="B13116">
        <v>3717316</v>
      </c>
      <c r="C13116">
        <v>3717336</v>
      </c>
      <c r="D13116" t="s">
        <v>43506</v>
      </c>
      <c r="E13116" t="s">
        <v>90</v>
      </c>
      <c r="F13116" t="s">
        <v>15</v>
      </c>
      <c r="G13116" t="s">
        <v>16</v>
      </c>
      <c r="H13116">
        <v>21</v>
      </c>
      <c r="I13116" t="s">
        <v>43510</v>
      </c>
      <c r="J13116" t="s">
        <v>43511</v>
      </c>
      <c r="K13116" t="s">
        <v>43512</v>
      </c>
      <c r="L13116" t="s">
        <v>78022</v>
      </c>
    </row>
    <row r="13117" spans="1:12" x14ac:dyDescent="0.15">
      <c r="A13117" t="s">
        <v>12</v>
      </c>
      <c r="B13117">
        <v>3717398</v>
      </c>
      <c r="C13117">
        <v>3717418</v>
      </c>
      <c r="D13117" t="s">
        <v>43506</v>
      </c>
      <c r="E13117" t="s">
        <v>90</v>
      </c>
      <c r="F13117" t="s">
        <v>15</v>
      </c>
      <c r="G13117" t="s">
        <v>23</v>
      </c>
      <c r="H13117">
        <v>103</v>
      </c>
      <c r="I13117" t="s">
        <v>43513</v>
      </c>
      <c r="J13117" t="s">
        <v>43514</v>
      </c>
      <c r="K13117" t="s">
        <v>43515</v>
      </c>
      <c r="L13117" t="s">
        <v>77937</v>
      </c>
    </row>
    <row r="13118" spans="1:12" x14ac:dyDescent="0.15">
      <c r="A13118" t="s">
        <v>12</v>
      </c>
      <c r="B13118">
        <v>3717423</v>
      </c>
      <c r="C13118">
        <v>3717443</v>
      </c>
      <c r="D13118" t="s">
        <v>43506</v>
      </c>
      <c r="E13118" t="s">
        <v>90</v>
      </c>
      <c r="F13118" t="s">
        <v>15</v>
      </c>
      <c r="G13118" t="s">
        <v>23</v>
      </c>
      <c r="H13118">
        <v>128</v>
      </c>
      <c r="I13118" t="s">
        <v>43516</v>
      </c>
      <c r="J13118" t="s">
        <v>43517</v>
      </c>
      <c r="K13118" t="s">
        <v>43518</v>
      </c>
      <c r="L13118" t="s">
        <v>77934</v>
      </c>
    </row>
    <row r="13119" spans="1:12" x14ac:dyDescent="0.15">
      <c r="A13119" t="s">
        <v>12</v>
      </c>
      <c r="B13119">
        <v>3719193</v>
      </c>
      <c r="C13119">
        <v>3719213</v>
      </c>
      <c r="D13119" t="s">
        <v>43519</v>
      </c>
      <c r="E13119" t="s">
        <v>90</v>
      </c>
      <c r="F13119" t="s">
        <v>76</v>
      </c>
      <c r="G13119" t="s">
        <v>23</v>
      </c>
      <c r="H13119">
        <v>0</v>
      </c>
      <c r="I13119" t="s">
        <v>43520</v>
      </c>
      <c r="J13119" t="s">
        <v>43521</v>
      </c>
      <c r="K13119" t="s">
        <v>43522</v>
      </c>
      <c r="L13119" t="s">
        <v>77980</v>
      </c>
    </row>
    <row r="13120" spans="1:12" x14ac:dyDescent="0.15">
      <c r="A13120" t="s">
        <v>12</v>
      </c>
      <c r="B13120">
        <v>3719173</v>
      </c>
      <c r="C13120">
        <v>3719193</v>
      </c>
      <c r="D13120" t="s">
        <v>43519</v>
      </c>
      <c r="E13120" t="s">
        <v>90</v>
      </c>
      <c r="F13120" t="s">
        <v>76</v>
      </c>
      <c r="G13120" t="s">
        <v>16</v>
      </c>
      <c r="H13120">
        <v>20</v>
      </c>
      <c r="I13120" t="s">
        <v>43523</v>
      </c>
      <c r="J13120" t="s">
        <v>43524</v>
      </c>
      <c r="K13120" t="s">
        <v>43525</v>
      </c>
      <c r="L13120" t="s">
        <v>77968</v>
      </c>
    </row>
    <row r="13121" spans="1:12" x14ac:dyDescent="0.15">
      <c r="A13121" t="s">
        <v>12</v>
      </c>
      <c r="B13121">
        <v>3719150</v>
      </c>
      <c r="C13121">
        <v>3719170</v>
      </c>
      <c r="D13121" t="s">
        <v>43519</v>
      </c>
      <c r="E13121" t="s">
        <v>90</v>
      </c>
      <c r="F13121" t="s">
        <v>76</v>
      </c>
      <c r="G13121" t="s">
        <v>36</v>
      </c>
      <c r="H13121">
        <v>43</v>
      </c>
      <c r="I13121" t="s">
        <v>43526</v>
      </c>
      <c r="J13121" t="s">
        <v>43527</v>
      </c>
      <c r="K13121" t="s">
        <v>43528</v>
      </c>
      <c r="L13121" t="s">
        <v>77942</v>
      </c>
    </row>
    <row r="13122" spans="1:12" x14ac:dyDescent="0.15">
      <c r="A13122" t="s">
        <v>12</v>
      </c>
      <c r="B13122">
        <v>3719120</v>
      </c>
      <c r="C13122">
        <v>3719140</v>
      </c>
      <c r="D13122" t="s">
        <v>43519</v>
      </c>
      <c r="E13122" t="s">
        <v>90</v>
      </c>
      <c r="F13122" t="s">
        <v>76</v>
      </c>
      <c r="G13122" t="s">
        <v>23</v>
      </c>
      <c r="H13122">
        <v>73</v>
      </c>
      <c r="I13122" t="s">
        <v>43529</v>
      </c>
      <c r="J13122" t="s">
        <v>43530</v>
      </c>
      <c r="K13122" t="s">
        <v>43531</v>
      </c>
      <c r="L13122" t="s">
        <v>77926</v>
      </c>
    </row>
    <row r="13123" spans="1:12" x14ac:dyDescent="0.15">
      <c r="A13123" t="s">
        <v>12</v>
      </c>
      <c r="B13123">
        <v>3719876</v>
      </c>
      <c r="C13123">
        <v>3719896</v>
      </c>
      <c r="D13123" t="s">
        <v>43532</v>
      </c>
      <c r="E13123" t="s">
        <v>90</v>
      </c>
      <c r="F13123" t="s">
        <v>76</v>
      </c>
      <c r="G13123" t="s">
        <v>23</v>
      </c>
      <c r="H13123">
        <v>32</v>
      </c>
      <c r="I13123" t="s">
        <v>43533</v>
      </c>
      <c r="J13123" t="s">
        <v>43534</v>
      </c>
      <c r="K13123" t="s">
        <v>43535</v>
      </c>
      <c r="L13123" t="s">
        <v>77918</v>
      </c>
    </row>
    <row r="13124" spans="1:12" x14ac:dyDescent="0.15">
      <c r="A13124" t="s">
        <v>12</v>
      </c>
      <c r="B13124">
        <v>3719855</v>
      </c>
      <c r="C13124">
        <v>3719875</v>
      </c>
      <c r="D13124" t="s">
        <v>43532</v>
      </c>
      <c r="E13124" t="s">
        <v>90</v>
      </c>
      <c r="F13124" t="s">
        <v>76</v>
      </c>
      <c r="G13124" t="s">
        <v>16</v>
      </c>
      <c r="H13124">
        <v>53</v>
      </c>
      <c r="I13124" t="s">
        <v>43536</v>
      </c>
      <c r="J13124" t="s">
        <v>43537</v>
      </c>
      <c r="K13124" t="s">
        <v>43538</v>
      </c>
      <c r="L13124" t="s">
        <v>77922</v>
      </c>
    </row>
    <row r="13125" spans="1:12" x14ac:dyDescent="0.15">
      <c r="A13125" t="s">
        <v>12</v>
      </c>
      <c r="B13125">
        <v>3719831</v>
      </c>
      <c r="C13125">
        <v>3719851</v>
      </c>
      <c r="D13125" t="s">
        <v>43532</v>
      </c>
      <c r="E13125" t="s">
        <v>90</v>
      </c>
      <c r="F13125" t="s">
        <v>76</v>
      </c>
      <c r="G13125" t="s">
        <v>32</v>
      </c>
      <c r="H13125">
        <v>77</v>
      </c>
      <c r="I13125" t="s">
        <v>43539</v>
      </c>
      <c r="J13125" t="s">
        <v>43540</v>
      </c>
      <c r="K13125" t="s">
        <v>43541</v>
      </c>
      <c r="L13125" t="s">
        <v>77960</v>
      </c>
    </row>
    <row r="13126" spans="1:12" x14ac:dyDescent="0.15">
      <c r="A13126" t="s">
        <v>12</v>
      </c>
      <c r="B13126">
        <v>3719775</v>
      </c>
      <c r="C13126">
        <v>3719795</v>
      </c>
      <c r="D13126" t="s">
        <v>43532</v>
      </c>
      <c r="E13126" t="s">
        <v>90</v>
      </c>
      <c r="F13126" t="s">
        <v>76</v>
      </c>
      <c r="G13126" t="s">
        <v>16</v>
      </c>
      <c r="H13126">
        <v>133</v>
      </c>
      <c r="I13126" t="s">
        <v>43542</v>
      </c>
      <c r="J13126" t="s">
        <v>43543</v>
      </c>
      <c r="K13126" t="s">
        <v>43544</v>
      </c>
      <c r="L13126" t="s">
        <v>77995</v>
      </c>
    </row>
    <row r="13127" spans="1:12" x14ac:dyDescent="0.15">
      <c r="A13127" t="s">
        <v>12</v>
      </c>
      <c r="B13127">
        <v>3720081</v>
      </c>
      <c r="C13127">
        <v>3720101</v>
      </c>
      <c r="D13127" t="s">
        <v>43545</v>
      </c>
      <c r="E13127" t="s">
        <v>90</v>
      </c>
      <c r="F13127" t="s">
        <v>15</v>
      </c>
      <c r="G13127" t="s">
        <v>36</v>
      </c>
      <c r="H13127">
        <v>6</v>
      </c>
      <c r="I13127" t="s">
        <v>43546</v>
      </c>
      <c r="J13127" t="s">
        <v>43547</v>
      </c>
      <c r="K13127" t="s">
        <v>43548</v>
      </c>
      <c r="L13127" t="s">
        <v>78025</v>
      </c>
    </row>
    <row r="13128" spans="1:12" x14ac:dyDescent="0.15">
      <c r="A13128" t="s">
        <v>12</v>
      </c>
      <c r="B13128">
        <v>3720112</v>
      </c>
      <c r="C13128">
        <v>3720132</v>
      </c>
      <c r="D13128" t="s">
        <v>43545</v>
      </c>
      <c r="E13128" t="s">
        <v>90</v>
      </c>
      <c r="F13128" t="s">
        <v>15</v>
      </c>
      <c r="G13128" t="s">
        <v>32</v>
      </c>
      <c r="H13128">
        <v>37</v>
      </c>
      <c r="I13128" t="s">
        <v>43549</v>
      </c>
      <c r="J13128" t="s">
        <v>43550</v>
      </c>
      <c r="K13128" t="s">
        <v>43551</v>
      </c>
      <c r="L13128" t="s">
        <v>77906</v>
      </c>
    </row>
    <row r="13129" spans="1:12" x14ac:dyDescent="0.15">
      <c r="A13129" t="s">
        <v>12</v>
      </c>
      <c r="B13129">
        <v>3720139</v>
      </c>
      <c r="C13129">
        <v>3720159</v>
      </c>
      <c r="D13129" t="s">
        <v>43545</v>
      </c>
      <c r="E13129" t="s">
        <v>90</v>
      </c>
      <c r="F13129" t="s">
        <v>15</v>
      </c>
      <c r="G13129" t="s">
        <v>16</v>
      </c>
      <c r="H13129">
        <v>64</v>
      </c>
      <c r="I13129" t="s">
        <v>43552</v>
      </c>
      <c r="J13129" t="s">
        <v>43553</v>
      </c>
      <c r="K13129" t="s">
        <v>43554</v>
      </c>
      <c r="L13129" t="s">
        <v>77989</v>
      </c>
    </row>
    <row r="13130" spans="1:12" x14ac:dyDescent="0.15">
      <c r="A13130" t="s">
        <v>12</v>
      </c>
      <c r="B13130">
        <v>3720165</v>
      </c>
      <c r="C13130">
        <v>3720185</v>
      </c>
      <c r="D13130" t="s">
        <v>43545</v>
      </c>
      <c r="E13130" t="s">
        <v>90</v>
      </c>
      <c r="F13130" t="s">
        <v>15</v>
      </c>
      <c r="G13130" t="s">
        <v>36</v>
      </c>
      <c r="H13130">
        <v>90</v>
      </c>
      <c r="I13130" t="s">
        <v>43555</v>
      </c>
      <c r="J13130" t="s">
        <v>43556</v>
      </c>
      <c r="K13130" t="s">
        <v>43557</v>
      </c>
      <c r="L13130" t="s">
        <v>78017</v>
      </c>
    </row>
    <row r="13131" spans="1:12" x14ac:dyDescent="0.15">
      <c r="A13131" t="s">
        <v>12</v>
      </c>
      <c r="B13131">
        <v>3721673</v>
      </c>
      <c r="C13131">
        <v>3721693</v>
      </c>
      <c r="D13131" t="s">
        <v>43558</v>
      </c>
      <c r="E13131" t="s">
        <v>90</v>
      </c>
      <c r="F13131" t="s">
        <v>76</v>
      </c>
      <c r="G13131" t="s">
        <v>16</v>
      </c>
      <c r="H13131">
        <v>45</v>
      </c>
      <c r="I13131" t="s">
        <v>43559</v>
      </c>
      <c r="J13131" t="s">
        <v>43560</v>
      </c>
      <c r="K13131" t="s">
        <v>43561</v>
      </c>
      <c r="L13131" t="s">
        <v>77967</v>
      </c>
    </row>
    <row r="13132" spans="1:12" x14ac:dyDescent="0.15">
      <c r="A13132" t="s">
        <v>12</v>
      </c>
      <c r="B13132">
        <v>3721626</v>
      </c>
      <c r="C13132">
        <v>3721646</v>
      </c>
      <c r="D13132" t="s">
        <v>43558</v>
      </c>
      <c r="E13132" t="s">
        <v>90</v>
      </c>
      <c r="F13132" t="s">
        <v>76</v>
      </c>
      <c r="G13132" t="s">
        <v>23</v>
      </c>
      <c r="H13132">
        <v>92</v>
      </c>
      <c r="I13132" t="s">
        <v>43562</v>
      </c>
      <c r="J13132" t="s">
        <v>43563</v>
      </c>
      <c r="K13132" t="s">
        <v>43564</v>
      </c>
      <c r="L13132" t="s">
        <v>78032</v>
      </c>
    </row>
    <row r="13133" spans="1:12" x14ac:dyDescent="0.15">
      <c r="A13133" t="s">
        <v>12</v>
      </c>
      <c r="B13133">
        <v>3721596</v>
      </c>
      <c r="C13133">
        <v>3721616</v>
      </c>
      <c r="D13133" t="s">
        <v>43558</v>
      </c>
      <c r="E13133" t="s">
        <v>90</v>
      </c>
      <c r="F13133" t="s">
        <v>76</v>
      </c>
      <c r="G13133" t="s">
        <v>23</v>
      </c>
      <c r="H13133">
        <v>122</v>
      </c>
      <c r="I13133" t="s">
        <v>43565</v>
      </c>
      <c r="J13133" t="s">
        <v>43566</v>
      </c>
      <c r="K13133" t="s">
        <v>43567</v>
      </c>
      <c r="L13133" t="s">
        <v>78033</v>
      </c>
    </row>
    <row r="13134" spans="1:12" x14ac:dyDescent="0.15">
      <c r="A13134" t="s">
        <v>12</v>
      </c>
      <c r="B13134">
        <v>3721569</v>
      </c>
      <c r="C13134">
        <v>3721589</v>
      </c>
      <c r="D13134" t="s">
        <v>43558</v>
      </c>
      <c r="E13134" t="s">
        <v>90</v>
      </c>
      <c r="F13134" t="s">
        <v>76</v>
      </c>
      <c r="G13134" t="s">
        <v>16</v>
      </c>
      <c r="H13134">
        <v>149</v>
      </c>
      <c r="I13134" t="s">
        <v>43568</v>
      </c>
      <c r="J13134" t="s">
        <v>43569</v>
      </c>
      <c r="K13134" t="s">
        <v>43570</v>
      </c>
      <c r="L13134" t="s">
        <v>78045</v>
      </c>
    </row>
    <row r="13135" spans="1:12" x14ac:dyDescent="0.15">
      <c r="A13135" t="s">
        <v>12</v>
      </c>
      <c r="B13135">
        <v>3722588</v>
      </c>
      <c r="C13135">
        <v>3722608</v>
      </c>
      <c r="D13135" t="s">
        <v>43571</v>
      </c>
      <c r="E13135" t="s">
        <v>43572</v>
      </c>
      <c r="F13135" t="s">
        <v>76</v>
      </c>
      <c r="G13135" t="s">
        <v>23</v>
      </c>
      <c r="H13135">
        <v>35</v>
      </c>
      <c r="I13135" t="s">
        <v>43573</v>
      </c>
      <c r="J13135" t="s">
        <v>43574</v>
      </c>
      <c r="K13135" t="s">
        <v>43575</v>
      </c>
      <c r="L13135" t="s">
        <v>77936</v>
      </c>
    </row>
    <row r="13136" spans="1:12" x14ac:dyDescent="0.15">
      <c r="A13136" t="s">
        <v>12</v>
      </c>
      <c r="B13136">
        <v>3722565</v>
      </c>
      <c r="C13136">
        <v>3722585</v>
      </c>
      <c r="D13136" t="s">
        <v>43571</v>
      </c>
      <c r="E13136" t="s">
        <v>43572</v>
      </c>
      <c r="F13136" t="s">
        <v>76</v>
      </c>
      <c r="G13136" t="s">
        <v>16</v>
      </c>
      <c r="H13136">
        <v>58</v>
      </c>
      <c r="I13136" t="s">
        <v>43576</v>
      </c>
      <c r="J13136" t="s">
        <v>43577</v>
      </c>
      <c r="K13136" t="s">
        <v>43578</v>
      </c>
      <c r="L13136" t="s">
        <v>77911</v>
      </c>
    </row>
    <row r="13137" spans="1:12" x14ac:dyDescent="0.15">
      <c r="A13137" t="s">
        <v>12</v>
      </c>
      <c r="B13137">
        <v>3722541</v>
      </c>
      <c r="C13137">
        <v>3722561</v>
      </c>
      <c r="D13137" t="s">
        <v>43571</v>
      </c>
      <c r="E13137" t="s">
        <v>43572</v>
      </c>
      <c r="F13137" t="s">
        <v>76</v>
      </c>
      <c r="G13137" t="s">
        <v>16</v>
      </c>
      <c r="H13137">
        <v>82</v>
      </c>
      <c r="I13137" t="s">
        <v>43579</v>
      </c>
      <c r="J13137" t="s">
        <v>43580</v>
      </c>
      <c r="K13137" t="s">
        <v>43581</v>
      </c>
      <c r="L13137" t="s">
        <v>78011</v>
      </c>
    </row>
    <row r="13138" spans="1:12" x14ac:dyDescent="0.15">
      <c r="A13138" t="s">
        <v>12</v>
      </c>
      <c r="B13138">
        <v>3722520</v>
      </c>
      <c r="C13138">
        <v>3722540</v>
      </c>
      <c r="D13138" t="s">
        <v>43571</v>
      </c>
      <c r="E13138" t="s">
        <v>43572</v>
      </c>
      <c r="F13138" t="s">
        <v>76</v>
      </c>
      <c r="G13138" t="s">
        <v>16</v>
      </c>
      <c r="H13138">
        <v>103</v>
      </c>
      <c r="I13138" t="s">
        <v>43582</v>
      </c>
      <c r="J13138" t="s">
        <v>43583</v>
      </c>
      <c r="K13138" t="s">
        <v>43584</v>
      </c>
      <c r="L13138" t="s">
        <v>77937</v>
      </c>
    </row>
    <row r="13139" spans="1:12" x14ac:dyDescent="0.15">
      <c r="A13139" t="s">
        <v>12</v>
      </c>
      <c r="B13139">
        <v>3722925</v>
      </c>
      <c r="C13139">
        <v>3722945</v>
      </c>
      <c r="D13139" t="s">
        <v>43585</v>
      </c>
      <c r="E13139" t="s">
        <v>90</v>
      </c>
      <c r="F13139" t="s">
        <v>15</v>
      </c>
      <c r="G13139" t="s">
        <v>16</v>
      </c>
      <c r="H13139">
        <v>1</v>
      </c>
      <c r="I13139" t="s">
        <v>43586</v>
      </c>
      <c r="J13139" t="s">
        <v>43587</v>
      </c>
      <c r="K13139" t="s">
        <v>43588</v>
      </c>
      <c r="L13139" t="s">
        <v>77917</v>
      </c>
    </row>
    <row r="13140" spans="1:12" x14ac:dyDescent="0.15">
      <c r="A13140" t="s">
        <v>12</v>
      </c>
      <c r="B13140">
        <v>3722949</v>
      </c>
      <c r="C13140">
        <v>3722969</v>
      </c>
      <c r="D13140" t="s">
        <v>43585</v>
      </c>
      <c r="E13140" t="s">
        <v>90</v>
      </c>
      <c r="F13140" t="s">
        <v>15</v>
      </c>
      <c r="G13140" t="s">
        <v>16</v>
      </c>
      <c r="H13140">
        <v>25</v>
      </c>
      <c r="I13140" t="s">
        <v>43589</v>
      </c>
      <c r="J13140" t="s">
        <v>43590</v>
      </c>
      <c r="K13140" t="s">
        <v>43591</v>
      </c>
      <c r="L13140" t="s">
        <v>78012</v>
      </c>
    </row>
    <row r="13141" spans="1:12" x14ac:dyDescent="0.15">
      <c r="A13141" t="s">
        <v>12</v>
      </c>
      <c r="B13141">
        <v>3722970</v>
      </c>
      <c r="C13141">
        <v>3722990</v>
      </c>
      <c r="D13141" t="s">
        <v>43585</v>
      </c>
      <c r="E13141" t="s">
        <v>90</v>
      </c>
      <c r="F13141" t="s">
        <v>15</v>
      </c>
      <c r="G13141" t="s">
        <v>16</v>
      </c>
      <c r="H13141">
        <v>46</v>
      </c>
      <c r="I13141" t="s">
        <v>43592</v>
      </c>
      <c r="J13141" t="s">
        <v>43593</v>
      </c>
      <c r="K13141" t="s">
        <v>43594</v>
      </c>
      <c r="L13141" t="s">
        <v>78004</v>
      </c>
    </row>
    <row r="13142" spans="1:12" x14ac:dyDescent="0.15">
      <c r="A13142" t="s">
        <v>12</v>
      </c>
      <c r="B13142">
        <v>3722995</v>
      </c>
      <c r="C13142">
        <v>3723015</v>
      </c>
      <c r="D13142" t="s">
        <v>43585</v>
      </c>
      <c r="E13142" t="s">
        <v>90</v>
      </c>
      <c r="F13142" t="s">
        <v>15</v>
      </c>
      <c r="G13142" t="s">
        <v>36</v>
      </c>
      <c r="H13142">
        <v>71</v>
      </c>
      <c r="I13142" t="s">
        <v>43595</v>
      </c>
      <c r="J13142" t="s">
        <v>43596</v>
      </c>
      <c r="K13142" t="s">
        <v>43597</v>
      </c>
      <c r="L13142" t="s">
        <v>77969</v>
      </c>
    </row>
    <row r="13143" spans="1:12" x14ac:dyDescent="0.15">
      <c r="A13143" t="s">
        <v>12</v>
      </c>
      <c r="B13143">
        <v>3723518</v>
      </c>
      <c r="C13143">
        <v>3723538</v>
      </c>
      <c r="D13143" t="s">
        <v>43598</v>
      </c>
      <c r="E13143" t="s">
        <v>90</v>
      </c>
      <c r="F13143" t="s">
        <v>15</v>
      </c>
      <c r="G13143" t="s">
        <v>16</v>
      </c>
      <c r="H13143">
        <v>22</v>
      </c>
      <c r="I13143" t="s">
        <v>43599</v>
      </c>
      <c r="J13143" t="s">
        <v>43600</v>
      </c>
      <c r="K13143" t="s">
        <v>43601</v>
      </c>
      <c r="L13143" t="s">
        <v>77948</v>
      </c>
    </row>
    <row r="13144" spans="1:12" x14ac:dyDescent="0.15">
      <c r="A13144" t="s">
        <v>12</v>
      </c>
      <c r="B13144">
        <v>3723566</v>
      </c>
      <c r="C13144">
        <v>3723586</v>
      </c>
      <c r="D13144" t="s">
        <v>43598</v>
      </c>
      <c r="E13144" t="s">
        <v>90</v>
      </c>
      <c r="F13144" t="s">
        <v>15</v>
      </c>
      <c r="G13144" t="s">
        <v>36</v>
      </c>
      <c r="H13144">
        <v>70</v>
      </c>
      <c r="I13144" t="s">
        <v>43602</v>
      </c>
      <c r="J13144" t="s">
        <v>43603</v>
      </c>
      <c r="K13144" t="s">
        <v>43604</v>
      </c>
      <c r="L13144" t="s">
        <v>77919</v>
      </c>
    </row>
    <row r="13145" spans="1:12" x14ac:dyDescent="0.15">
      <c r="A13145" t="s">
        <v>12</v>
      </c>
      <c r="B13145">
        <v>3723603</v>
      </c>
      <c r="C13145">
        <v>3723623</v>
      </c>
      <c r="D13145" t="s">
        <v>43598</v>
      </c>
      <c r="E13145" t="s">
        <v>90</v>
      </c>
      <c r="F13145" t="s">
        <v>15</v>
      </c>
      <c r="G13145" t="s">
        <v>32</v>
      </c>
      <c r="H13145">
        <v>107</v>
      </c>
      <c r="I13145" t="s">
        <v>43605</v>
      </c>
      <c r="J13145" t="s">
        <v>43606</v>
      </c>
      <c r="K13145" t="s">
        <v>43607</v>
      </c>
      <c r="L13145" t="s">
        <v>77983</v>
      </c>
    </row>
    <row r="13146" spans="1:12" x14ac:dyDescent="0.15">
      <c r="A13146" t="s">
        <v>12</v>
      </c>
      <c r="B13146">
        <v>3723624</v>
      </c>
      <c r="C13146">
        <v>3723644</v>
      </c>
      <c r="D13146" t="s">
        <v>43598</v>
      </c>
      <c r="E13146" t="s">
        <v>90</v>
      </c>
      <c r="F13146" t="s">
        <v>15</v>
      </c>
      <c r="G13146" t="s">
        <v>16</v>
      </c>
      <c r="H13146">
        <v>128</v>
      </c>
      <c r="I13146" t="s">
        <v>43608</v>
      </c>
      <c r="J13146" t="s">
        <v>43609</v>
      </c>
      <c r="K13146" t="s">
        <v>43610</v>
      </c>
      <c r="L13146" t="s">
        <v>77934</v>
      </c>
    </row>
    <row r="13147" spans="1:12" x14ac:dyDescent="0.15">
      <c r="A13147" t="s">
        <v>12</v>
      </c>
      <c r="B13147">
        <v>3724359</v>
      </c>
      <c r="C13147">
        <v>3724379</v>
      </c>
      <c r="D13147" t="s">
        <v>43611</v>
      </c>
      <c r="E13147" t="s">
        <v>90</v>
      </c>
      <c r="F13147" t="s">
        <v>15</v>
      </c>
      <c r="G13147" t="s">
        <v>32</v>
      </c>
      <c r="H13147">
        <v>33</v>
      </c>
      <c r="I13147" t="s">
        <v>43612</v>
      </c>
      <c r="J13147" t="s">
        <v>43613</v>
      </c>
      <c r="K13147" t="s">
        <v>43614</v>
      </c>
      <c r="L13147" t="s">
        <v>77977</v>
      </c>
    </row>
    <row r="13148" spans="1:12" x14ac:dyDescent="0.15">
      <c r="A13148" t="s">
        <v>12</v>
      </c>
      <c r="B13148">
        <v>3724384</v>
      </c>
      <c r="C13148">
        <v>3724404</v>
      </c>
      <c r="D13148" t="s">
        <v>43611</v>
      </c>
      <c r="E13148" t="s">
        <v>90</v>
      </c>
      <c r="F13148" t="s">
        <v>15</v>
      </c>
      <c r="G13148" t="s">
        <v>16</v>
      </c>
      <c r="H13148">
        <v>58</v>
      </c>
      <c r="I13148" t="s">
        <v>43615</v>
      </c>
      <c r="J13148" t="s">
        <v>43616</v>
      </c>
      <c r="K13148" t="s">
        <v>43617</v>
      </c>
      <c r="L13148" t="s">
        <v>77911</v>
      </c>
    </row>
    <row r="13149" spans="1:12" x14ac:dyDescent="0.15">
      <c r="A13149" t="s">
        <v>12</v>
      </c>
      <c r="B13149">
        <v>3724433</v>
      </c>
      <c r="C13149">
        <v>3724453</v>
      </c>
      <c r="D13149" t="s">
        <v>43611</v>
      </c>
      <c r="E13149" t="s">
        <v>90</v>
      </c>
      <c r="F13149" t="s">
        <v>15</v>
      </c>
      <c r="G13149" t="s">
        <v>32</v>
      </c>
      <c r="H13149">
        <v>107</v>
      </c>
      <c r="I13149" t="s">
        <v>43618</v>
      </c>
      <c r="J13149" t="s">
        <v>43619</v>
      </c>
      <c r="K13149" t="s">
        <v>43620</v>
      </c>
      <c r="L13149" t="s">
        <v>77983</v>
      </c>
    </row>
    <row r="13150" spans="1:12" x14ac:dyDescent="0.15">
      <c r="A13150" t="s">
        <v>12</v>
      </c>
      <c r="B13150">
        <v>3724459</v>
      </c>
      <c r="C13150">
        <v>3724479</v>
      </c>
      <c r="D13150" t="s">
        <v>43611</v>
      </c>
      <c r="E13150" t="s">
        <v>90</v>
      </c>
      <c r="F13150" t="s">
        <v>15</v>
      </c>
      <c r="G13150" t="s">
        <v>23</v>
      </c>
      <c r="H13150">
        <v>133</v>
      </c>
      <c r="I13150" t="s">
        <v>43621</v>
      </c>
      <c r="J13150" t="s">
        <v>43622</v>
      </c>
      <c r="K13150" t="s">
        <v>43623</v>
      </c>
      <c r="L13150" t="s">
        <v>77995</v>
      </c>
    </row>
    <row r="13151" spans="1:12" x14ac:dyDescent="0.15">
      <c r="A13151" t="s">
        <v>12</v>
      </c>
      <c r="B13151">
        <v>3724822</v>
      </c>
      <c r="C13151">
        <v>3724842</v>
      </c>
      <c r="D13151" t="s">
        <v>43624</v>
      </c>
      <c r="E13151" t="s">
        <v>90</v>
      </c>
      <c r="F13151" t="s">
        <v>15</v>
      </c>
      <c r="G13151" t="s">
        <v>23</v>
      </c>
      <c r="H13151">
        <v>11</v>
      </c>
      <c r="I13151" t="s">
        <v>43625</v>
      </c>
      <c r="J13151" t="s">
        <v>43626</v>
      </c>
      <c r="K13151" t="s">
        <v>43627</v>
      </c>
      <c r="L13151" t="s">
        <v>77974</v>
      </c>
    </row>
    <row r="13152" spans="1:12" x14ac:dyDescent="0.15">
      <c r="A13152" t="s">
        <v>12</v>
      </c>
      <c r="B13152">
        <v>3724842</v>
      </c>
      <c r="C13152">
        <v>3724862</v>
      </c>
      <c r="D13152" t="s">
        <v>43624</v>
      </c>
      <c r="E13152" t="s">
        <v>90</v>
      </c>
      <c r="F13152" t="s">
        <v>15</v>
      </c>
      <c r="G13152" t="s">
        <v>23</v>
      </c>
      <c r="H13152">
        <v>31</v>
      </c>
      <c r="I13152" t="s">
        <v>43628</v>
      </c>
      <c r="J13152" t="s">
        <v>43629</v>
      </c>
      <c r="K13152" t="s">
        <v>43630</v>
      </c>
      <c r="L13152" t="s">
        <v>77910</v>
      </c>
    </row>
    <row r="13153" spans="1:12" x14ac:dyDescent="0.15">
      <c r="A13153" t="s">
        <v>12</v>
      </c>
      <c r="B13153">
        <v>3724864</v>
      </c>
      <c r="C13153">
        <v>3724884</v>
      </c>
      <c r="D13153" t="s">
        <v>43624</v>
      </c>
      <c r="E13153" t="s">
        <v>90</v>
      </c>
      <c r="F13153" t="s">
        <v>15</v>
      </c>
      <c r="G13153" t="s">
        <v>32</v>
      </c>
      <c r="H13153">
        <v>53</v>
      </c>
      <c r="I13153" t="s">
        <v>43631</v>
      </c>
      <c r="J13153" t="s">
        <v>43632</v>
      </c>
      <c r="K13153" t="s">
        <v>43633</v>
      </c>
      <c r="L13153" t="s">
        <v>77922</v>
      </c>
    </row>
    <row r="13154" spans="1:12" x14ac:dyDescent="0.15">
      <c r="A13154" t="s">
        <v>12</v>
      </c>
      <c r="B13154">
        <v>3724896</v>
      </c>
      <c r="C13154">
        <v>3724916</v>
      </c>
      <c r="D13154" t="s">
        <v>43624</v>
      </c>
      <c r="E13154" t="s">
        <v>90</v>
      </c>
      <c r="F13154" t="s">
        <v>15</v>
      </c>
      <c r="G13154" t="s">
        <v>32</v>
      </c>
      <c r="H13154">
        <v>85</v>
      </c>
      <c r="I13154" t="s">
        <v>43634</v>
      </c>
      <c r="J13154" t="s">
        <v>43635</v>
      </c>
      <c r="K13154" t="s">
        <v>43636</v>
      </c>
      <c r="L13154" t="s">
        <v>77972</v>
      </c>
    </row>
    <row r="13155" spans="1:12" x14ac:dyDescent="0.15">
      <c r="A13155" t="s">
        <v>12</v>
      </c>
      <c r="B13155">
        <v>3725438</v>
      </c>
      <c r="C13155">
        <v>3725458</v>
      </c>
      <c r="D13155" t="s">
        <v>43637</v>
      </c>
      <c r="E13155" t="s">
        <v>90</v>
      </c>
      <c r="F13155" t="s">
        <v>15</v>
      </c>
      <c r="G13155" t="s">
        <v>32</v>
      </c>
      <c r="H13155">
        <v>1</v>
      </c>
      <c r="I13155" t="s">
        <v>43638</v>
      </c>
      <c r="J13155" t="s">
        <v>43639</v>
      </c>
      <c r="K13155" t="s">
        <v>43640</v>
      </c>
      <c r="L13155" t="s">
        <v>77917</v>
      </c>
    </row>
    <row r="13156" spans="1:12" x14ac:dyDescent="0.15">
      <c r="A13156" t="s">
        <v>12</v>
      </c>
      <c r="B13156">
        <v>3725464</v>
      </c>
      <c r="C13156">
        <v>3725484</v>
      </c>
      <c r="D13156" t="s">
        <v>43637</v>
      </c>
      <c r="E13156" t="s">
        <v>90</v>
      </c>
      <c r="F13156" t="s">
        <v>15</v>
      </c>
      <c r="G13156" t="s">
        <v>16</v>
      </c>
      <c r="H13156">
        <v>27</v>
      </c>
      <c r="I13156" t="s">
        <v>43641</v>
      </c>
      <c r="J13156" t="s">
        <v>43642</v>
      </c>
      <c r="K13156" t="s">
        <v>43643</v>
      </c>
      <c r="L13156" t="s">
        <v>78013</v>
      </c>
    </row>
    <row r="13157" spans="1:12" x14ac:dyDescent="0.15">
      <c r="A13157" t="s">
        <v>12</v>
      </c>
      <c r="B13157">
        <v>3725504</v>
      </c>
      <c r="C13157">
        <v>3725524</v>
      </c>
      <c r="D13157" t="s">
        <v>43637</v>
      </c>
      <c r="E13157" t="s">
        <v>90</v>
      </c>
      <c r="F13157" t="s">
        <v>15</v>
      </c>
      <c r="G13157" t="s">
        <v>23</v>
      </c>
      <c r="H13157">
        <v>67</v>
      </c>
      <c r="I13157" t="s">
        <v>43644</v>
      </c>
      <c r="J13157" t="s">
        <v>43645</v>
      </c>
      <c r="K13157" t="s">
        <v>43646</v>
      </c>
      <c r="L13157" t="s">
        <v>77981</v>
      </c>
    </row>
    <row r="13158" spans="1:12" x14ac:dyDescent="0.15">
      <c r="A13158" t="s">
        <v>12</v>
      </c>
      <c r="B13158">
        <v>3725532</v>
      </c>
      <c r="C13158">
        <v>3725552</v>
      </c>
      <c r="D13158" t="s">
        <v>43637</v>
      </c>
      <c r="E13158" t="s">
        <v>90</v>
      </c>
      <c r="F13158" t="s">
        <v>15</v>
      </c>
      <c r="G13158" t="s">
        <v>36</v>
      </c>
      <c r="H13158">
        <v>95</v>
      </c>
      <c r="I13158" t="s">
        <v>43647</v>
      </c>
      <c r="J13158" t="s">
        <v>43648</v>
      </c>
      <c r="K13158" t="s">
        <v>43649</v>
      </c>
      <c r="L13158" t="s">
        <v>77920</v>
      </c>
    </row>
    <row r="13159" spans="1:12" x14ac:dyDescent="0.15">
      <c r="A13159" t="s">
        <v>12</v>
      </c>
      <c r="B13159">
        <v>3726522</v>
      </c>
      <c r="C13159">
        <v>3726542</v>
      </c>
      <c r="D13159" t="s">
        <v>43650</v>
      </c>
      <c r="E13159" t="s">
        <v>90</v>
      </c>
      <c r="F13159" t="s">
        <v>15</v>
      </c>
      <c r="G13159" t="s">
        <v>32</v>
      </c>
      <c r="H13159">
        <v>1</v>
      </c>
      <c r="I13159" t="s">
        <v>43651</v>
      </c>
      <c r="J13159" t="s">
        <v>43652</v>
      </c>
      <c r="K13159" t="s">
        <v>43653</v>
      </c>
      <c r="L13159" t="s">
        <v>77917</v>
      </c>
    </row>
    <row r="13160" spans="1:12" x14ac:dyDescent="0.15">
      <c r="A13160" t="s">
        <v>12</v>
      </c>
      <c r="B13160">
        <v>3726562</v>
      </c>
      <c r="C13160">
        <v>3726582</v>
      </c>
      <c r="D13160" t="s">
        <v>43650</v>
      </c>
      <c r="E13160" t="s">
        <v>90</v>
      </c>
      <c r="F13160" t="s">
        <v>15</v>
      </c>
      <c r="G13160" t="s">
        <v>23</v>
      </c>
      <c r="H13160">
        <v>41</v>
      </c>
      <c r="I13160" t="s">
        <v>43654</v>
      </c>
      <c r="J13160" t="s">
        <v>43655</v>
      </c>
      <c r="K13160" t="s">
        <v>43656</v>
      </c>
      <c r="L13160" t="s">
        <v>78014</v>
      </c>
    </row>
    <row r="13161" spans="1:12" x14ac:dyDescent="0.15">
      <c r="A13161" t="s">
        <v>12</v>
      </c>
      <c r="B13161">
        <v>3726582</v>
      </c>
      <c r="C13161">
        <v>3726602</v>
      </c>
      <c r="D13161" t="s">
        <v>43650</v>
      </c>
      <c r="E13161" t="s">
        <v>90</v>
      </c>
      <c r="F13161" t="s">
        <v>15</v>
      </c>
      <c r="G13161" t="s">
        <v>36</v>
      </c>
      <c r="H13161">
        <v>61</v>
      </c>
      <c r="I13161" t="s">
        <v>43657</v>
      </c>
      <c r="J13161" t="s">
        <v>43658</v>
      </c>
      <c r="K13161" t="s">
        <v>43659</v>
      </c>
      <c r="L13161" t="s">
        <v>77979</v>
      </c>
    </row>
    <row r="13162" spans="1:12" x14ac:dyDescent="0.15">
      <c r="A13162" t="s">
        <v>12</v>
      </c>
      <c r="B13162">
        <v>3726602</v>
      </c>
      <c r="C13162">
        <v>3726622</v>
      </c>
      <c r="D13162" t="s">
        <v>43650</v>
      </c>
      <c r="E13162" t="s">
        <v>90</v>
      </c>
      <c r="F13162" t="s">
        <v>15</v>
      </c>
      <c r="G13162" t="s">
        <v>36</v>
      </c>
      <c r="H13162">
        <v>81</v>
      </c>
      <c r="I13162" t="s">
        <v>43660</v>
      </c>
      <c r="J13162" t="s">
        <v>43661</v>
      </c>
      <c r="K13162" t="s">
        <v>43662</v>
      </c>
      <c r="L13162" t="s">
        <v>78019</v>
      </c>
    </row>
    <row r="13163" spans="1:12" x14ac:dyDescent="0.15">
      <c r="A13163" t="s">
        <v>12</v>
      </c>
      <c r="B13163">
        <v>3727234</v>
      </c>
      <c r="C13163">
        <v>3727254</v>
      </c>
      <c r="D13163" t="s">
        <v>43663</v>
      </c>
      <c r="E13163" t="s">
        <v>90</v>
      </c>
      <c r="F13163" t="s">
        <v>15</v>
      </c>
      <c r="G13163" t="s">
        <v>32</v>
      </c>
      <c r="H13163">
        <v>19</v>
      </c>
      <c r="I13163" t="s">
        <v>43664</v>
      </c>
      <c r="J13163" t="s">
        <v>43665</v>
      </c>
      <c r="K13163" t="s">
        <v>43666</v>
      </c>
      <c r="L13163" t="s">
        <v>77982</v>
      </c>
    </row>
    <row r="13164" spans="1:12" x14ac:dyDescent="0.15">
      <c r="A13164" t="s">
        <v>12</v>
      </c>
      <c r="B13164">
        <v>3727259</v>
      </c>
      <c r="C13164">
        <v>3727279</v>
      </c>
      <c r="D13164" t="s">
        <v>43663</v>
      </c>
      <c r="E13164" t="s">
        <v>90</v>
      </c>
      <c r="F13164" t="s">
        <v>15</v>
      </c>
      <c r="G13164" t="s">
        <v>23</v>
      </c>
      <c r="H13164">
        <v>44</v>
      </c>
      <c r="I13164" t="s">
        <v>43667</v>
      </c>
      <c r="J13164" t="s">
        <v>43668</v>
      </c>
      <c r="K13164" t="s">
        <v>43669</v>
      </c>
      <c r="L13164" t="s">
        <v>78016</v>
      </c>
    </row>
    <row r="13165" spans="1:12" x14ac:dyDescent="0.15">
      <c r="A13165" t="s">
        <v>12</v>
      </c>
      <c r="B13165">
        <v>3727287</v>
      </c>
      <c r="C13165">
        <v>3727307</v>
      </c>
      <c r="D13165" t="s">
        <v>43663</v>
      </c>
      <c r="E13165" t="s">
        <v>90</v>
      </c>
      <c r="F13165" t="s">
        <v>15</v>
      </c>
      <c r="G13165" t="s">
        <v>36</v>
      </c>
      <c r="H13165">
        <v>72</v>
      </c>
      <c r="I13165" t="s">
        <v>43670</v>
      </c>
      <c r="J13165" t="s">
        <v>43671</v>
      </c>
      <c r="K13165" t="s">
        <v>43672</v>
      </c>
      <c r="L13165" t="s">
        <v>78066</v>
      </c>
    </row>
    <row r="13166" spans="1:12" x14ac:dyDescent="0.15">
      <c r="A13166" t="s">
        <v>12</v>
      </c>
      <c r="B13166">
        <v>3727312</v>
      </c>
      <c r="C13166">
        <v>3727332</v>
      </c>
      <c r="D13166" t="s">
        <v>43663</v>
      </c>
      <c r="E13166" t="s">
        <v>90</v>
      </c>
      <c r="F13166" t="s">
        <v>15</v>
      </c>
      <c r="G13166" t="s">
        <v>36</v>
      </c>
      <c r="H13166">
        <v>97</v>
      </c>
      <c r="I13166" t="s">
        <v>43673</v>
      </c>
      <c r="J13166" t="s">
        <v>43674</v>
      </c>
      <c r="K13166" t="s">
        <v>43675</v>
      </c>
      <c r="L13166" t="s">
        <v>78010</v>
      </c>
    </row>
    <row r="13167" spans="1:12" x14ac:dyDescent="0.15">
      <c r="A13167" t="s">
        <v>12</v>
      </c>
      <c r="B13167">
        <v>3728035</v>
      </c>
      <c r="C13167">
        <v>3728055</v>
      </c>
      <c r="D13167" t="s">
        <v>43676</v>
      </c>
      <c r="E13167" t="s">
        <v>90</v>
      </c>
      <c r="F13167" t="s">
        <v>15</v>
      </c>
      <c r="G13167" t="s">
        <v>36</v>
      </c>
      <c r="H13167">
        <v>7</v>
      </c>
      <c r="I13167" t="s">
        <v>43677</v>
      </c>
      <c r="J13167" t="s">
        <v>43678</v>
      </c>
      <c r="K13167" t="s">
        <v>43679</v>
      </c>
      <c r="L13167" t="s">
        <v>77909</v>
      </c>
    </row>
    <row r="13168" spans="1:12" x14ac:dyDescent="0.15">
      <c r="A13168" t="s">
        <v>12</v>
      </c>
      <c r="B13168">
        <v>3728060</v>
      </c>
      <c r="C13168">
        <v>3728080</v>
      </c>
      <c r="D13168" t="s">
        <v>43676</v>
      </c>
      <c r="E13168" t="s">
        <v>90</v>
      </c>
      <c r="F13168" t="s">
        <v>15</v>
      </c>
      <c r="G13168" t="s">
        <v>23</v>
      </c>
      <c r="H13168">
        <v>32</v>
      </c>
      <c r="I13168" t="s">
        <v>43680</v>
      </c>
      <c r="J13168" t="s">
        <v>43681</v>
      </c>
      <c r="K13168" t="s">
        <v>43682</v>
      </c>
      <c r="L13168" t="s">
        <v>77918</v>
      </c>
    </row>
    <row r="13169" spans="1:12" x14ac:dyDescent="0.15">
      <c r="A13169" t="s">
        <v>12</v>
      </c>
      <c r="B13169">
        <v>3728083</v>
      </c>
      <c r="C13169">
        <v>3728103</v>
      </c>
      <c r="D13169" t="s">
        <v>43676</v>
      </c>
      <c r="E13169" t="s">
        <v>90</v>
      </c>
      <c r="F13169" t="s">
        <v>15</v>
      </c>
      <c r="G13169" t="s">
        <v>36</v>
      </c>
      <c r="H13169">
        <v>55</v>
      </c>
      <c r="I13169" t="s">
        <v>43683</v>
      </c>
      <c r="J13169" t="s">
        <v>43684</v>
      </c>
      <c r="K13169" t="s">
        <v>43685</v>
      </c>
      <c r="L13169" t="s">
        <v>77992</v>
      </c>
    </row>
    <row r="13170" spans="1:12" x14ac:dyDescent="0.15">
      <c r="A13170" t="s">
        <v>12</v>
      </c>
      <c r="B13170">
        <v>3728141</v>
      </c>
      <c r="C13170">
        <v>3728161</v>
      </c>
      <c r="D13170" t="s">
        <v>43676</v>
      </c>
      <c r="E13170" t="s">
        <v>90</v>
      </c>
      <c r="F13170" t="s">
        <v>15</v>
      </c>
      <c r="G13170" t="s">
        <v>23</v>
      </c>
      <c r="H13170">
        <v>113</v>
      </c>
      <c r="I13170" t="s">
        <v>43686</v>
      </c>
      <c r="J13170" t="s">
        <v>43687</v>
      </c>
      <c r="K13170" t="s">
        <v>43688</v>
      </c>
      <c r="L13170" t="s">
        <v>77986</v>
      </c>
    </row>
    <row r="13171" spans="1:12" x14ac:dyDescent="0.15">
      <c r="A13171" t="s">
        <v>12</v>
      </c>
      <c r="B13171">
        <v>3730257</v>
      </c>
      <c r="C13171">
        <v>3730277</v>
      </c>
      <c r="D13171" t="s">
        <v>43689</v>
      </c>
      <c r="E13171" t="s">
        <v>43690</v>
      </c>
      <c r="F13171" t="s">
        <v>76</v>
      </c>
      <c r="G13171" t="s">
        <v>16</v>
      </c>
      <c r="H13171">
        <v>60</v>
      </c>
      <c r="I13171" t="s">
        <v>43691</v>
      </c>
      <c r="J13171" t="s">
        <v>43692</v>
      </c>
      <c r="K13171" t="s">
        <v>43693</v>
      </c>
      <c r="L13171" t="s">
        <v>78006</v>
      </c>
    </row>
    <row r="13172" spans="1:12" x14ac:dyDescent="0.15">
      <c r="A13172" t="s">
        <v>12</v>
      </c>
      <c r="B13172">
        <v>3730232</v>
      </c>
      <c r="C13172">
        <v>3730252</v>
      </c>
      <c r="D13172" t="s">
        <v>43689</v>
      </c>
      <c r="E13172" t="s">
        <v>43690</v>
      </c>
      <c r="F13172" t="s">
        <v>76</v>
      </c>
      <c r="G13172" t="s">
        <v>36</v>
      </c>
      <c r="H13172">
        <v>85</v>
      </c>
      <c r="I13172" t="s">
        <v>43694</v>
      </c>
      <c r="J13172" t="s">
        <v>43695</v>
      </c>
      <c r="K13172" t="s">
        <v>43696</v>
      </c>
      <c r="L13172" t="s">
        <v>77972</v>
      </c>
    </row>
    <row r="13173" spans="1:12" x14ac:dyDescent="0.15">
      <c r="A13173" t="s">
        <v>12</v>
      </c>
      <c r="B13173">
        <v>3730208</v>
      </c>
      <c r="C13173">
        <v>3730228</v>
      </c>
      <c r="D13173" t="s">
        <v>43689</v>
      </c>
      <c r="E13173" t="s">
        <v>43690</v>
      </c>
      <c r="F13173" t="s">
        <v>76</v>
      </c>
      <c r="G13173" t="s">
        <v>16</v>
      </c>
      <c r="H13173">
        <v>109</v>
      </c>
      <c r="I13173" t="s">
        <v>43697</v>
      </c>
      <c r="J13173" t="s">
        <v>43698</v>
      </c>
      <c r="K13173" t="s">
        <v>43699</v>
      </c>
      <c r="L13173" t="s">
        <v>77947</v>
      </c>
    </row>
    <row r="13174" spans="1:12" x14ac:dyDescent="0.15">
      <c r="A13174" t="s">
        <v>12</v>
      </c>
      <c r="B13174">
        <v>3730172</v>
      </c>
      <c r="C13174">
        <v>3730192</v>
      </c>
      <c r="D13174" t="s">
        <v>43689</v>
      </c>
      <c r="E13174" t="s">
        <v>43690</v>
      </c>
      <c r="F13174" t="s">
        <v>76</v>
      </c>
      <c r="G13174" t="s">
        <v>16</v>
      </c>
      <c r="H13174">
        <v>145</v>
      </c>
      <c r="I13174" t="s">
        <v>43700</v>
      </c>
      <c r="J13174" t="s">
        <v>43701</v>
      </c>
      <c r="K13174" t="s">
        <v>43702</v>
      </c>
      <c r="L13174" t="s">
        <v>77915</v>
      </c>
    </row>
    <row r="13175" spans="1:12" x14ac:dyDescent="0.15">
      <c r="A13175" t="s">
        <v>12</v>
      </c>
      <c r="B13175">
        <v>3731341</v>
      </c>
      <c r="C13175">
        <v>3731361</v>
      </c>
      <c r="D13175" t="s">
        <v>43703</v>
      </c>
      <c r="E13175" t="s">
        <v>43704</v>
      </c>
      <c r="F13175" t="s">
        <v>76</v>
      </c>
      <c r="G13175" t="s">
        <v>23</v>
      </c>
      <c r="H13175">
        <v>43</v>
      </c>
      <c r="I13175" t="s">
        <v>43705</v>
      </c>
      <c r="J13175" t="s">
        <v>43706</v>
      </c>
      <c r="K13175" t="s">
        <v>43707</v>
      </c>
      <c r="L13175" t="s">
        <v>77942</v>
      </c>
    </row>
    <row r="13176" spans="1:12" x14ac:dyDescent="0.15">
      <c r="A13176" t="s">
        <v>12</v>
      </c>
      <c r="B13176">
        <v>3731266</v>
      </c>
      <c r="C13176">
        <v>3731286</v>
      </c>
      <c r="D13176" t="s">
        <v>43703</v>
      </c>
      <c r="E13176" t="s">
        <v>43704</v>
      </c>
      <c r="F13176" t="s">
        <v>76</v>
      </c>
      <c r="G13176" t="s">
        <v>32</v>
      </c>
      <c r="H13176">
        <v>118</v>
      </c>
      <c r="I13176" t="s">
        <v>43708</v>
      </c>
      <c r="J13176" t="s">
        <v>43709</v>
      </c>
      <c r="K13176" t="s">
        <v>43710</v>
      </c>
      <c r="L13176" t="s">
        <v>77973</v>
      </c>
    </row>
    <row r="13177" spans="1:12" x14ac:dyDescent="0.15">
      <c r="A13177" t="s">
        <v>12</v>
      </c>
      <c r="B13177">
        <v>3731243</v>
      </c>
      <c r="C13177">
        <v>3731263</v>
      </c>
      <c r="D13177" t="s">
        <v>43703</v>
      </c>
      <c r="E13177" t="s">
        <v>43704</v>
      </c>
      <c r="F13177" t="s">
        <v>76</v>
      </c>
      <c r="G13177" t="s">
        <v>36</v>
      </c>
      <c r="H13177">
        <v>141</v>
      </c>
      <c r="I13177" t="s">
        <v>43711</v>
      </c>
      <c r="J13177" t="s">
        <v>43712</v>
      </c>
      <c r="K13177" t="s">
        <v>43713</v>
      </c>
      <c r="L13177" t="s">
        <v>77951</v>
      </c>
    </row>
    <row r="13178" spans="1:12" x14ac:dyDescent="0.15">
      <c r="A13178" t="s">
        <v>12</v>
      </c>
      <c r="B13178">
        <v>3731209</v>
      </c>
      <c r="C13178">
        <v>3731229</v>
      </c>
      <c r="D13178" t="s">
        <v>43703</v>
      </c>
      <c r="E13178" t="s">
        <v>43704</v>
      </c>
      <c r="F13178" t="s">
        <v>76</v>
      </c>
      <c r="G13178" t="s">
        <v>32</v>
      </c>
      <c r="H13178">
        <v>175</v>
      </c>
      <c r="I13178" t="s">
        <v>43714</v>
      </c>
      <c r="J13178" t="s">
        <v>43715</v>
      </c>
      <c r="K13178" t="s">
        <v>43716</v>
      </c>
      <c r="L13178" t="s">
        <v>78059</v>
      </c>
    </row>
    <row r="13179" spans="1:12" x14ac:dyDescent="0.15">
      <c r="A13179" t="s">
        <v>12</v>
      </c>
      <c r="B13179">
        <v>3732375</v>
      </c>
      <c r="C13179">
        <v>3732395</v>
      </c>
      <c r="D13179" t="s">
        <v>43717</v>
      </c>
      <c r="E13179" t="s">
        <v>43718</v>
      </c>
      <c r="F13179" t="s">
        <v>76</v>
      </c>
      <c r="G13179" t="s">
        <v>36</v>
      </c>
      <c r="H13179">
        <v>11</v>
      </c>
      <c r="I13179" t="s">
        <v>43719</v>
      </c>
      <c r="J13179" t="s">
        <v>43720</v>
      </c>
      <c r="K13179" t="s">
        <v>43721</v>
      </c>
      <c r="L13179" t="s">
        <v>77974</v>
      </c>
    </row>
    <row r="13180" spans="1:12" x14ac:dyDescent="0.15">
      <c r="A13180" t="s">
        <v>12</v>
      </c>
      <c r="B13180">
        <v>3732355</v>
      </c>
      <c r="C13180">
        <v>3732375</v>
      </c>
      <c r="D13180" t="s">
        <v>43717</v>
      </c>
      <c r="E13180" t="s">
        <v>43718</v>
      </c>
      <c r="F13180" t="s">
        <v>76</v>
      </c>
      <c r="G13180" t="s">
        <v>16</v>
      </c>
      <c r="H13180">
        <v>31</v>
      </c>
      <c r="I13180" t="s">
        <v>43722</v>
      </c>
      <c r="J13180" t="s">
        <v>43723</v>
      </c>
      <c r="K13180" t="s">
        <v>43724</v>
      </c>
      <c r="L13180" t="s">
        <v>77910</v>
      </c>
    </row>
    <row r="13181" spans="1:12" x14ac:dyDescent="0.15">
      <c r="A13181" t="s">
        <v>12</v>
      </c>
      <c r="B13181">
        <v>3732315</v>
      </c>
      <c r="C13181">
        <v>3732335</v>
      </c>
      <c r="D13181" t="s">
        <v>43717</v>
      </c>
      <c r="E13181" t="s">
        <v>43718</v>
      </c>
      <c r="F13181" t="s">
        <v>76</v>
      </c>
      <c r="G13181" t="s">
        <v>23</v>
      </c>
      <c r="H13181">
        <v>71</v>
      </c>
      <c r="I13181" t="s">
        <v>43725</v>
      </c>
      <c r="J13181" t="s">
        <v>43726</v>
      </c>
      <c r="K13181" t="s">
        <v>43727</v>
      </c>
      <c r="L13181" t="s">
        <v>77969</v>
      </c>
    </row>
    <row r="13182" spans="1:12" x14ac:dyDescent="0.15">
      <c r="A13182" t="s">
        <v>12</v>
      </c>
      <c r="B13182">
        <v>3732246</v>
      </c>
      <c r="C13182">
        <v>3732266</v>
      </c>
      <c r="D13182" t="s">
        <v>43717</v>
      </c>
      <c r="E13182" t="s">
        <v>43718</v>
      </c>
      <c r="F13182" t="s">
        <v>76</v>
      </c>
      <c r="G13182" t="s">
        <v>32</v>
      </c>
      <c r="H13182">
        <v>140</v>
      </c>
      <c r="I13182" t="s">
        <v>43728</v>
      </c>
      <c r="J13182" t="s">
        <v>43729</v>
      </c>
      <c r="K13182" t="s">
        <v>43730</v>
      </c>
      <c r="L13182" t="s">
        <v>78038</v>
      </c>
    </row>
    <row r="13183" spans="1:12" x14ac:dyDescent="0.15">
      <c r="A13183" t="s">
        <v>12</v>
      </c>
      <c r="B13183">
        <v>3733942</v>
      </c>
      <c r="C13183">
        <v>3733962</v>
      </c>
      <c r="D13183" t="s">
        <v>43731</v>
      </c>
      <c r="E13183" t="s">
        <v>43732</v>
      </c>
      <c r="F13183" t="s">
        <v>76</v>
      </c>
      <c r="G13183" t="s">
        <v>36</v>
      </c>
      <c r="H13183">
        <v>0</v>
      </c>
      <c r="I13183" t="s">
        <v>43733</v>
      </c>
      <c r="J13183" t="s">
        <v>43734</v>
      </c>
      <c r="K13183" t="s">
        <v>43735</v>
      </c>
      <c r="L13183" t="s">
        <v>77980</v>
      </c>
    </row>
    <row r="13184" spans="1:12" x14ac:dyDescent="0.15">
      <c r="A13184" t="s">
        <v>12</v>
      </c>
      <c r="B13184">
        <v>3733921</v>
      </c>
      <c r="C13184">
        <v>3733941</v>
      </c>
      <c r="D13184" t="s">
        <v>43731</v>
      </c>
      <c r="E13184" t="s">
        <v>43732</v>
      </c>
      <c r="F13184" t="s">
        <v>76</v>
      </c>
      <c r="G13184" t="s">
        <v>16</v>
      </c>
      <c r="H13184">
        <v>21</v>
      </c>
      <c r="I13184" t="s">
        <v>43736</v>
      </c>
      <c r="J13184" t="s">
        <v>43737</v>
      </c>
      <c r="K13184" t="s">
        <v>43738</v>
      </c>
      <c r="L13184" t="s">
        <v>78022</v>
      </c>
    </row>
    <row r="13185" spans="1:12" x14ac:dyDescent="0.15">
      <c r="A13185" t="s">
        <v>12</v>
      </c>
      <c r="B13185">
        <v>3733890</v>
      </c>
      <c r="C13185">
        <v>3733910</v>
      </c>
      <c r="D13185" t="s">
        <v>43731</v>
      </c>
      <c r="E13185" t="s">
        <v>43732</v>
      </c>
      <c r="F13185" t="s">
        <v>76</v>
      </c>
      <c r="G13185" t="s">
        <v>23</v>
      </c>
      <c r="H13185">
        <v>52</v>
      </c>
      <c r="I13185" t="s">
        <v>43739</v>
      </c>
      <c r="J13185" t="s">
        <v>43740</v>
      </c>
      <c r="K13185" t="s">
        <v>43741</v>
      </c>
      <c r="L13185" t="s">
        <v>77959</v>
      </c>
    </row>
    <row r="13186" spans="1:12" x14ac:dyDescent="0.15">
      <c r="A13186" t="s">
        <v>12</v>
      </c>
      <c r="B13186">
        <v>3733859</v>
      </c>
      <c r="C13186">
        <v>3733879</v>
      </c>
      <c r="D13186" t="s">
        <v>43731</v>
      </c>
      <c r="E13186" t="s">
        <v>43732</v>
      </c>
      <c r="F13186" t="s">
        <v>76</v>
      </c>
      <c r="G13186" t="s">
        <v>23</v>
      </c>
      <c r="H13186">
        <v>83</v>
      </c>
      <c r="I13186" t="s">
        <v>43742</v>
      </c>
      <c r="J13186" t="s">
        <v>43743</v>
      </c>
      <c r="K13186" t="s">
        <v>43744</v>
      </c>
      <c r="L13186" t="s">
        <v>77958</v>
      </c>
    </row>
    <row r="13187" spans="1:12" x14ac:dyDescent="0.15">
      <c r="A13187" t="s">
        <v>12</v>
      </c>
      <c r="B13187">
        <v>3734922</v>
      </c>
      <c r="C13187">
        <v>3734942</v>
      </c>
      <c r="D13187" t="s">
        <v>43745</v>
      </c>
      <c r="E13187" t="s">
        <v>43746</v>
      </c>
      <c r="F13187" t="s">
        <v>76</v>
      </c>
      <c r="G13187" t="s">
        <v>32</v>
      </c>
      <c r="H13187">
        <v>1</v>
      </c>
      <c r="I13187" t="s">
        <v>43747</v>
      </c>
      <c r="J13187" t="s">
        <v>43748</v>
      </c>
      <c r="K13187" t="s">
        <v>43749</v>
      </c>
      <c r="L13187" t="s">
        <v>77917</v>
      </c>
    </row>
    <row r="13188" spans="1:12" x14ac:dyDescent="0.15">
      <c r="A13188" t="s">
        <v>12</v>
      </c>
      <c r="B13188">
        <v>3734897</v>
      </c>
      <c r="C13188">
        <v>3734917</v>
      </c>
      <c r="D13188" t="s">
        <v>43745</v>
      </c>
      <c r="E13188" t="s">
        <v>43746</v>
      </c>
      <c r="F13188" t="s">
        <v>76</v>
      </c>
      <c r="G13188" t="s">
        <v>23</v>
      </c>
      <c r="H13188">
        <v>26</v>
      </c>
      <c r="I13188" t="s">
        <v>43750</v>
      </c>
      <c r="J13188" t="s">
        <v>43751</v>
      </c>
      <c r="K13188" t="s">
        <v>43752</v>
      </c>
      <c r="L13188" t="s">
        <v>78002</v>
      </c>
    </row>
    <row r="13189" spans="1:12" x14ac:dyDescent="0.15">
      <c r="A13189" t="s">
        <v>12</v>
      </c>
      <c r="B13189">
        <v>3734871</v>
      </c>
      <c r="C13189">
        <v>3734891</v>
      </c>
      <c r="D13189" t="s">
        <v>43745</v>
      </c>
      <c r="E13189" t="s">
        <v>43746</v>
      </c>
      <c r="F13189" t="s">
        <v>76</v>
      </c>
      <c r="G13189" t="s">
        <v>23</v>
      </c>
      <c r="H13189">
        <v>52</v>
      </c>
      <c r="I13189" t="s">
        <v>43753</v>
      </c>
      <c r="J13189" t="s">
        <v>43754</v>
      </c>
      <c r="K13189" t="s">
        <v>43755</v>
      </c>
      <c r="L13189" t="s">
        <v>77959</v>
      </c>
    </row>
    <row r="13190" spans="1:12" x14ac:dyDescent="0.15">
      <c r="A13190" t="s">
        <v>12</v>
      </c>
      <c r="B13190">
        <v>3734847</v>
      </c>
      <c r="C13190">
        <v>3734867</v>
      </c>
      <c r="D13190" t="s">
        <v>43745</v>
      </c>
      <c r="E13190" t="s">
        <v>43746</v>
      </c>
      <c r="F13190" t="s">
        <v>76</v>
      </c>
      <c r="G13190" t="s">
        <v>16</v>
      </c>
      <c r="H13190">
        <v>76</v>
      </c>
      <c r="I13190" t="s">
        <v>43756</v>
      </c>
      <c r="J13190" t="s">
        <v>43757</v>
      </c>
      <c r="K13190" t="s">
        <v>43758</v>
      </c>
      <c r="L13190" t="s">
        <v>77985</v>
      </c>
    </row>
    <row r="13191" spans="1:12" x14ac:dyDescent="0.15">
      <c r="A13191" t="s">
        <v>12</v>
      </c>
      <c r="B13191">
        <v>3736450</v>
      </c>
      <c r="C13191">
        <v>3736470</v>
      </c>
      <c r="D13191" t="s">
        <v>43759</v>
      </c>
      <c r="E13191" t="s">
        <v>90</v>
      </c>
      <c r="F13191" t="s">
        <v>76</v>
      </c>
      <c r="G13191" t="s">
        <v>23</v>
      </c>
      <c r="H13191">
        <v>20</v>
      </c>
      <c r="I13191" t="s">
        <v>43760</v>
      </c>
      <c r="J13191" t="s">
        <v>43761</v>
      </c>
      <c r="K13191" t="s">
        <v>43762</v>
      </c>
      <c r="L13191" t="s">
        <v>77968</v>
      </c>
    </row>
    <row r="13192" spans="1:12" x14ac:dyDescent="0.15">
      <c r="A13192" t="s">
        <v>12</v>
      </c>
      <c r="B13192">
        <v>3736426</v>
      </c>
      <c r="C13192">
        <v>3736446</v>
      </c>
      <c r="D13192" t="s">
        <v>43759</v>
      </c>
      <c r="E13192" t="s">
        <v>90</v>
      </c>
      <c r="F13192" t="s">
        <v>76</v>
      </c>
      <c r="G13192" t="s">
        <v>36</v>
      </c>
      <c r="H13192">
        <v>44</v>
      </c>
      <c r="I13192" t="s">
        <v>43763</v>
      </c>
      <c r="J13192" t="s">
        <v>43764</v>
      </c>
      <c r="K13192" t="s">
        <v>43765</v>
      </c>
      <c r="L13192" t="s">
        <v>78016</v>
      </c>
    </row>
    <row r="13193" spans="1:12" x14ac:dyDescent="0.15">
      <c r="A13193" t="s">
        <v>12</v>
      </c>
      <c r="B13193">
        <v>3736398</v>
      </c>
      <c r="C13193">
        <v>3736418</v>
      </c>
      <c r="D13193" t="s">
        <v>43759</v>
      </c>
      <c r="E13193" t="s">
        <v>90</v>
      </c>
      <c r="F13193" t="s">
        <v>76</v>
      </c>
      <c r="G13193" t="s">
        <v>16</v>
      </c>
      <c r="H13193">
        <v>72</v>
      </c>
      <c r="I13193" t="s">
        <v>43766</v>
      </c>
      <c r="J13193" t="s">
        <v>43767</v>
      </c>
      <c r="K13193" t="s">
        <v>43768</v>
      </c>
      <c r="L13193" t="s">
        <v>78066</v>
      </c>
    </row>
    <row r="13194" spans="1:12" x14ac:dyDescent="0.15">
      <c r="A13194" t="s">
        <v>12</v>
      </c>
      <c r="B13194">
        <v>3736312</v>
      </c>
      <c r="C13194">
        <v>3736332</v>
      </c>
      <c r="D13194" t="s">
        <v>43759</v>
      </c>
      <c r="E13194" t="s">
        <v>90</v>
      </c>
      <c r="F13194" t="s">
        <v>76</v>
      </c>
      <c r="G13194" t="s">
        <v>23</v>
      </c>
      <c r="H13194">
        <v>158</v>
      </c>
      <c r="I13194" t="s">
        <v>43769</v>
      </c>
      <c r="J13194" t="s">
        <v>43770</v>
      </c>
      <c r="K13194" t="s">
        <v>43771</v>
      </c>
      <c r="L13194" t="s">
        <v>78070</v>
      </c>
    </row>
    <row r="13195" spans="1:12" x14ac:dyDescent="0.15">
      <c r="A13195" t="s">
        <v>12</v>
      </c>
      <c r="B13195">
        <v>3738044</v>
      </c>
      <c r="C13195">
        <v>3738064</v>
      </c>
      <c r="D13195" t="s">
        <v>43772</v>
      </c>
      <c r="E13195" t="s">
        <v>90</v>
      </c>
      <c r="F13195" t="s">
        <v>76</v>
      </c>
      <c r="G13195" t="s">
        <v>23</v>
      </c>
      <c r="H13195">
        <v>49</v>
      </c>
      <c r="I13195" t="s">
        <v>43773</v>
      </c>
      <c r="J13195" t="s">
        <v>43774</v>
      </c>
      <c r="K13195" t="s">
        <v>43775</v>
      </c>
      <c r="L13195" t="s">
        <v>77913</v>
      </c>
    </row>
    <row r="13196" spans="1:12" x14ac:dyDescent="0.15">
      <c r="A13196" t="s">
        <v>12</v>
      </c>
      <c r="B13196">
        <v>3738017</v>
      </c>
      <c r="C13196">
        <v>3738037</v>
      </c>
      <c r="D13196" t="s">
        <v>43772</v>
      </c>
      <c r="E13196" t="s">
        <v>90</v>
      </c>
      <c r="F13196" t="s">
        <v>76</v>
      </c>
      <c r="G13196" t="s">
        <v>16</v>
      </c>
      <c r="H13196">
        <v>76</v>
      </c>
      <c r="I13196" t="s">
        <v>43776</v>
      </c>
      <c r="J13196" t="s">
        <v>43777</v>
      </c>
      <c r="K13196" t="s">
        <v>43778</v>
      </c>
      <c r="L13196" t="s">
        <v>77985</v>
      </c>
    </row>
    <row r="13197" spans="1:12" x14ac:dyDescent="0.15">
      <c r="A13197" t="s">
        <v>12</v>
      </c>
      <c r="B13197">
        <v>3737994</v>
      </c>
      <c r="C13197">
        <v>3738014</v>
      </c>
      <c r="D13197" t="s">
        <v>43772</v>
      </c>
      <c r="E13197" t="s">
        <v>90</v>
      </c>
      <c r="F13197" t="s">
        <v>76</v>
      </c>
      <c r="G13197" t="s">
        <v>36</v>
      </c>
      <c r="H13197">
        <v>99</v>
      </c>
      <c r="I13197" t="s">
        <v>43779</v>
      </c>
      <c r="J13197" t="s">
        <v>43780</v>
      </c>
      <c r="K13197" t="s">
        <v>43781</v>
      </c>
      <c r="L13197" t="s">
        <v>78051</v>
      </c>
    </row>
    <row r="13198" spans="1:12" x14ac:dyDescent="0.15">
      <c r="A13198" t="s">
        <v>12</v>
      </c>
      <c r="B13198">
        <v>3737953</v>
      </c>
      <c r="C13198">
        <v>3737973</v>
      </c>
      <c r="D13198" t="s">
        <v>43772</v>
      </c>
      <c r="E13198" t="s">
        <v>90</v>
      </c>
      <c r="F13198" t="s">
        <v>76</v>
      </c>
      <c r="G13198" t="s">
        <v>23</v>
      </c>
      <c r="H13198">
        <v>140</v>
      </c>
      <c r="I13198" t="s">
        <v>43782</v>
      </c>
      <c r="J13198" t="s">
        <v>43783</v>
      </c>
      <c r="K13198" t="s">
        <v>43784</v>
      </c>
      <c r="L13198" t="s">
        <v>78038</v>
      </c>
    </row>
    <row r="13199" spans="1:12" x14ac:dyDescent="0.15">
      <c r="A13199" t="s">
        <v>12</v>
      </c>
      <c r="B13199">
        <v>3738316</v>
      </c>
      <c r="C13199">
        <v>3738336</v>
      </c>
      <c r="D13199" t="s">
        <v>43785</v>
      </c>
      <c r="E13199" t="s">
        <v>90</v>
      </c>
      <c r="F13199" t="s">
        <v>15</v>
      </c>
      <c r="G13199" t="s">
        <v>36</v>
      </c>
      <c r="H13199">
        <v>13</v>
      </c>
      <c r="I13199" t="s">
        <v>43786</v>
      </c>
      <c r="J13199" t="s">
        <v>43787</v>
      </c>
      <c r="K13199" t="s">
        <v>43788</v>
      </c>
      <c r="L13199" t="s">
        <v>77935</v>
      </c>
    </row>
    <row r="13200" spans="1:12" x14ac:dyDescent="0.15">
      <c r="A13200" t="s">
        <v>12</v>
      </c>
      <c r="B13200">
        <v>3738346</v>
      </c>
      <c r="C13200">
        <v>3738366</v>
      </c>
      <c r="D13200" t="s">
        <v>43785</v>
      </c>
      <c r="E13200" t="s">
        <v>90</v>
      </c>
      <c r="F13200" t="s">
        <v>15</v>
      </c>
      <c r="G13200" t="s">
        <v>16</v>
      </c>
      <c r="H13200">
        <v>43</v>
      </c>
      <c r="I13200" t="s">
        <v>43789</v>
      </c>
      <c r="J13200" t="s">
        <v>43790</v>
      </c>
      <c r="K13200" t="s">
        <v>43791</v>
      </c>
      <c r="L13200" t="s">
        <v>77942</v>
      </c>
    </row>
    <row r="13201" spans="1:12" x14ac:dyDescent="0.15">
      <c r="A13201" t="s">
        <v>12</v>
      </c>
      <c r="B13201">
        <v>3738368</v>
      </c>
      <c r="C13201">
        <v>3738388</v>
      </c>
      <c r="D13201" t="s">
        <v>43785</v>
      </c>
      <c r="E13201" t="s">
        <v>90</v>
      </c>
      <c r="F13201" t="s">
        <v>15</v>
      </c>
      <c r="G13201" t="s">
        <v>16</v>
      </c>
      <c r="H13201">
        <v>65</v>
      </c>
      <c r="I13201" t="s">
        <v>43792</v>
      </c>
      <c r="J13201" t="s">
        <v>43793</v>
      </c>
      <c r="K13201" t="s">
        <v>43794</v>
      </c>
      <c r="L13201" t="s">
        <v>78042</v>
      </c>
    </row>
    <row r="13202" spans="1:12" x14ac:dyDescent="0.15">
      <c r="A13202" t="s">
        <v>12</v>
      </c>
      <c r="B13202">
        <v>3738389</v>
      </c>
      <c r="C13202">
        <v>3738409</v>
      </c>
      <c r="D13202" t="s">
        <v>43785</v>
      </c>
      <c r="E13202" t="s">
        <v>90</v>
      </c>
      <c r="F13202" t="s">
        <v>15</v>
      </c>
      <c r="G13202" t="s">
        <v>23</v>
      </c>
      <c r="H13202">
        <v>86</v>
      </c>
      <c r="I13202" t="s">
        <v>43795</v>
      </c>
      <c r="J13202" t="s">
        <v>43796</v>
      </c>
      <c r="K13202" t="s">
        <v>43797</v>
      </c>
      <c r="L13202" t="s">
        <v>77929</v>
      </c>
    </row>
    <row r="13203" spans="1:12" x14ac:dyDescent="0.15">
      <c r="A13203" t="s">
        <v>12</v>
      </c>
      <c r="B13203">
        <v>3739482</v>
      </c>
      <c r="C13203">
        <v>3739502</v>
      </c>
      <c r="D13203" t="s">
        <v>43798</v>
      </c>
      <c r="E13203" t="s">
        <v>90</v>
      </c>
      <c r="F13203" t="s">
        <v>15</v>
      </c>
      <c r="G13203" t="s">
        <v>32</v>
      </c>
      <c r="H13203">
        <v>20</v>
      </c>
      <c r="I13203" t="s">
        <v>43799</v>
      </c>
      <c r="J13203" t="s">
        <v>43800</v>
      </c>
      <c r="K13203" t="s">
        <v>43801</v>
      </c>
      <c r="L13203" t="s">
        <v>77968</v>
      </c>
    </row>
    <row r="13204" spans="1:12" x14ac:dyDescent="0.15">
      <c r="A13204" t="s">
        <v>12</v>
      </c>
      <c r="B13204">
        <v>3739502</v>
      </c>
      <c r="C13204">
        <v>3739522</v>
      </c>
      <c r="D13204" t="s">
        <v>43798</v>
      </c>
      <c r="E13204" t="s">
        <v>90</v>
      </c>
      <c r="F13204" t="s">
        <v>15</v>
      </c>
      <c r="G13204" t="s">
        <v>16</v>
      </c>
      <c r="H13204">
        <v>40</v>
      </c>
      <c r="I13204" t="s">
        <v>43802</v>
      </c>
      <c r="J13204" t="s">
        <v>43803</v>
      </c>
      <c r="K13204" t="s">
        <v>43804</v>
      </c>
      <c r="L13204" t="s">
        <v>77952</v>
      </c>
    </row>
    <row r="13205" spans="1:12" x14ac:dyDescent="0.15">
      <c r="A13205" t="s">
        <v>12</v>
      </c>
      <c r="B13205">
        <v>3739526</v>
      </c>
      <c r="C13205">
        <v>3739546</v>
      </c>
      <c r="D13205" t="s">
        <v>43798</v>
      </c>
      <c r="E13205" t="s">
        <v>90</v>
      </c>
      <c r="F13205" t="s">
        <v>15</v>
      </c>
      <c r="G13205" t="s">
        <v>36</v>
      </c>
      <c r="H13205">
        <v>64</v>
      </c>
      <c r="I13205" t="s">
        <v>43805</v>
      </c>
      <c r="J13205" t="s">
        <v>43806</v>
      </c>
      <c r="K13205" t="s">
        <v>43807</v>
      </c>
      <c r="L13205" t="s">
        <v>77989</v>
      </c>
    </row>
    <row r="13206" spans="1:12" x14ac:dyDescent="0.15">
      <c r="A13206" t="s">
        <v>12</v>
      </c>
      <c r="B13206">
        <v>3739559</v>
      </c>
      <c r="C13206">
        <v>3739579</v>
      </c>
      <c r="D13206" t="s">
        <v>43798</v>
      </c>
      <c r="E13206" t="s">
        <v>90</v>
      </c>
      <c r="F13206" t="s">
        <v>15</v>
      </c>
      <c r="G13206" t="s">
        <v>32</v>
      </c>
      <c r="H13206">
        <v>97</v>
      </c>
      <c r="I13206" t="s">
        <v>43808</v>
      </c>
      <c r="J13206" t="s">
        <v>43809</v>
      </c>
      <c r="K13206" t="s">
        <v>43810</v>
      </c>
      <c r="L13206" t="s">
        <v>78010</v>
      </c>
    </row>
    <row r="13207" spans="1:12" x14ac:dyDescent="0.15">
      <c r="A13207" t="s">
        <v>12</v>
      </c>
      <c r="B13207">
        <v>3740014</v>
      </c>
      <c r="C13207">
        <v>3740034</v>
      </c>
      <c r="D13207" t="s">
        <v>43811</v>
      </c>
      <c r="E13207" t="s">
        <v>90</v>
      </c>
      <c r="F13207" t="s">
        <v>15</v>
      </c>
      <c r="G13207" t="s">
        <v>16</v>
      </c>
      <c r="H13207">
        <v>10</v>
      </c>
      <c r="I13207" t="s">
        <v>43812</v>
      </c>
      <c r="J13207" t="s">
        <v>43813</v>
      </c>
      <c r="K13207" t="s">
        <v>43814</v>
      </c>
      <c r="L13207" t="s">
        <v>78001</v>
      </c>
    </row>
    <row r="13208" spans="1:12" x14ac:dyDescent="0.15">
      <c r="A13208" t="s">
        <v>12</v>
      </c>
      <c r="B13208">
        <v>3740086</v>
      </c>
      <c r="C13208">
        <v>3740106</v>
      </c>
      <c r="D13208" t="s">
        <v>43811</v>
      </c>
      <c r="E13208" t="s">
        <v>90</v>
      </c>
      <c r="F13208" t="s">
        <v>15</v>
      </c>
      <c r="G13208" t="s">
        <v>36</v>
      </c>
      <c r="H13208">
        <v>82</v>
      </c>
      <c r="I13208" t="s">
        <v>43815</v>
      </c>
      <c r="J13208" t="s">
        <v>43816</v>
      </c>
      <c r="K13208" t="s">
        <v>43817</v>
      </c>
      <c r="L13208" t="s">
        <v>78011</v>
      </c>
    </row>
    <row r="13209" spans="1:12" x14ac:dyDescent="0.15">
      <c r="A13209" t="s">
        <v>12</v>
      </c>
      <c r="B13209">
        <v>3740108</v>
      </c>
      <c r="C13209">
        <v>3740128</v>
      </c>
      <c r="D13209" t="s">
        <v>43811</v>
      </c>
      <c r="E13209" t="s">
        <v>90</v>
      </c>
      <c r="F13209" t="s">
        <v>15</v>
      </c>
      <c r="G13209" t="s">
        <v>32</v>
      </c>
      <c r="H13209">
        <v>104</v>
      </c>
      <c r="I13209" t="s">
        <v>43818</v>
      </c>
      <c r="J13209" t="s">
        <v>43819</v>
      </c>
      <c r="K13209" t="s">
        <v>43820</v>
      </c>
      <c r="L13209" t="s">
        <v>77963</v>
      </c>
    </row>
    <row r="13210" spans="1:12" x14ac:dyDescent="0.15">
      <c r="A13210" t="s">
        <v>12</v>
      </c>
      <c r="B13210">
        <v>3740132</v>
      </c>
      <c r="C13210">
        <v>3740152</v>
      </c>
      <c r="D13210" t="s">
        <v>43811</v>
      </c>
      <c r="E13210" t="s">
        <v>90</v>
      </c>
      <c r="F13210" t="s">
        <v>15</v>
      </c>
      <c r="G13210" t="s">
        <v>23</v>
      </c>
      <c r="H13210">
        <v>128</v>
      </c>
      <c r="I13210" t="s">
        <v>43821</v>
      </c>
      <c r="J13210" t="s">
        <v>43822</v>
      </c>
      <c r="K13210" t="s">
        <v>43823</v>
      </c>
      <c r="L13210" t="s">
        <v>77934</v>
      </c>
    </row>
    <row r="13211" spans="1:12" x14ac:dyDescent="0.15">
      <c r="A13211" t="s">
        <v>12</v>
      </c>
      <c r="B13211">
        <v>3742079</v>
      </c>
      <c r="C13211">
        <v>3742099</v>
      </c>
      <c r="D13211" t="s">
        <v>43824</v>
      </c>
      <c r="E13211" t="s">
        <v>90</v>
      </c>
      <c r="F13211" t="s">
        <v>15</v>
      </c>
      <c r="G13211" t="s">
        <v>32</v>
      </c>
      <c r="H13211">
        <v>1</v>
      </c>
      <c r="I13211" t="s">
        <v>43825</v>
      </c>
      <c r="J13211" t="s">
        <v>43826</v>
      </c>
      <c r="K13211" t="s">
        <v>43827</v>
      </c>
      <c r="L13211" t="s">
        <v>77917</v>
      </c>
    </row>
    <row r="13212" spans="1:12" x14ac:dyDescent="0.15">
      <c r="A13212" t="s">
        <v>12</v>
      </c>
      <c r="B13212">
        <v>3742103</v>
      </c>
      <c r="C13212">
        <v>3742123</v>
      </c>
      <c r="D13212" t="s">
        <v>43824</v>
      </c>
      <c r="E13212" t="s">
        <v>90</v>
      </c>
      <c r="F13212" t="s">
        <v>15</v>
      </c>
      <c r="G13212" t="s">
        <v>23</v>
      </c>
      <c r="H13212">
        <v>25</v>
      </c>
      <c r="I13212" t="s">
        <v>43828</v>
      </c>
      <c r="J13212" t="s">
        <v>43829</v>
      </c>
      <c r="K13212" t="s">
        <v>43830</v>
      </c>
      <c r="L13212" t="s">
        <v>78012</v>
      </c>
    </row>
    <row r="13213" spans="1:12" x14ac:dyDescent="0.15">
      <c r="A13213" t="s">
        <v>12</v>
      </c>
      <c r="B13213">
        <v>3742131</v>
      </c>
      <c r="C13213">
        <v>3742151</v>
      </c>
      <c r="D13213" t="s">
        <v>43824</v>
      </c>
      <c r="E13213" t="s">
        <v>90</v>
      </c>
      <c r="F13213" t="s">
        <v>15</v>
      </c>
      <c r="G13213" t="s">
        <v>16</v>
      </c>
      <c r="H13213">
        <v>53</v>
      </c>
      <c r="I13213" t="s">
        <v>43831</v>
      </c>
      <c r="J13213" t="s">
        <v>43832</v>
      </c>
      <c r="K13213" t="s">
        <v>43833</v>
      </c>
      <c r="L13213" t="s">
        <v>77922</v>
      </c>
    </row>
    <row r="13214" spans="1:12" x14ac:dyDescent="0.15">
      <c r="A13214" t="s">
        <v>12</v>
      </c>
      <c r="B13214">
        <v>3742175</v>
      </c>
      <c r="C13214">
        <v>3742195</v>
      </c>
      <c r="D13214" t="s">
        <v>43824</v>
      </c>
      <c r="E13214" t="s">
        <v>90</v>
      </c>
      <c r="F13214" t="s">
        <v>15</v>
      </c>
      <c r="G13214" t="s">
        <v>32</v>
      </c>
      <c r="H13214">
        <v>97</v>
      </c>
      <c r="I13214" t="s">
        <v>43834</v>
      </c>
      <c r="J13214" t="s">
        <v>43835</v>
      </c>
      <c r="K13214" t="s">
        <v>43836</v>
      </c>
      <c r="L13214" t="s">
        <v>78010</v>
      </c>
    </row>
    <row r="13215" spans="1:12" x14ac:dyDescent="0.15">
      <c r="A13215" t="s">
        <v>12</v>
      </c>
      <c r="B13215">
        <v>3745857</v>
      </c>
      <c r="C13215">
        <v>3745877</v>
      </c>
      <c r="D13215" t="s">
        <v>43837</v>
      </c>
      <c r="E13215" t="s">
        <v>90</v>
      </c>
      <c r="F13215" t="s">
        <v>76</v>
      </c>
      <c r="G13215" t="s">
        <v>36</v>
      </c>
      <c r="H13215">
        <v>46</v>
      </c>
      <c r="I13215" t="s">
        <v>43838</v>
      </c>
      <c r="J13215" t="s">
        <v>43839</v>
      </c>
      <c r="K13215" t="s">
        <v>43840</v>
      </c>
      <c r="L13215" t="s">
        <v>78004</v>
      </c>
    </row>
    <row r="13216" spans="1:12" x14ac:dyDescent="0.15">
      <c r="A13216" t="s">
        <v>12</v>
      </c>
      <c r="B13216">
        <v>3745795</v>
      </c>
      <c r="C13216">
        <v>3745815</v>
      </c>
      <c r="D13216" t="s">
        <v>43837</v>
      </c>
      <c r="E13216" t="s">
        <v>90</v>
      </c>
      <c r="F13216" t="s">
        <v>76</v>
      </c>
      <c r="G13216" t="s">
        <v>32</v>
      </c>
      <c r="H13216">
        <v>108</v>
      </c>
      <c r="I13216" t="s">
        <v>43841</v>
      </c>
      <c r="J13216" t="s">
        <v>43842</v>
      </c>
      <c r="K13216" t="s">
        <v>43843</v>
      </c>
      <c r="L13216" t="s">
        <v>77994</v>
      </c>
    </row>
    <row r="13217" spans="1:12" x14ac:dyDescent="0.15">
      <c r="A13217" t="s">
        <v>12</v>
      </c>
      <c r="B13217">
        <v>3745752</v>
      </c>
      <c r="C13217">
        <v>3745772</v>
      </c>
      <c r="D13217" t="s">
        <v>43837</v>
      </c>
      <c r="E13217" t="s">
        <v>90</v>
      </c>
      <c r="F13217" t="s">
        <v>76</v>
      </c>
      <c r="G13217" t="s">
        <v>32</v>
      </c>
      <c r="H13217">
        <v>151</v>
      </c>
      <c r="I13217" t="s">
        <v>43844</v>
      </c>
      <c r="J13217" t="s">
        <v>43845</v>
      </c>
      <c r="K13217" t="s">
        <v>43846</v>
      </c>
      <c r="L13217" t="s">
        <v>78050</v>
      </c>
    </row>
    <row r="13218" spans="1:12" x14ac:dyDescent="0.15">
      <c r="A13218" t="s">
        <v>12</v>
      </c>
      <c r="B13218">
        <v>3745729</v>
      </c>
      <c r="C13218">
        <v>3745749</v>
      </c>
      <c r="D13218" t="s">
        <v>43837</v>
      </c>
      <c r="E13218" t="s">
        <v>90</v>
      </c>
      <c r="F13218" t="s">
        <v>76</v>
      </c>
      <c r="G13218" t="s">
        <v>23</v>
      </c>
      <c r="H13218">
        <v>174</v>
      </c>
      <c r="I13218" t="s">
        <v>43847</v>
      </c>
      <c r="J13218" t="s">
        <v>43848</v>
      </c>
      <c r="K13218" t="s">
        <v>43849</v>
      </c>
      <c r="L13218" t="s">
        <v>78085</v>
      </c>
    </row>
    <row r="13219" spans="1:12" x14ac:dyDescent="0.15">
      <c r="A13219" t="s">
        <v>12</v>
      </c>
      <c r="B13219">
        <v>3746778</v>
      </c>
      <c r="C13219">
        <v>3746798</v>
      </c>
      <c r="D13219" t="s">
        <v>43850</v>
      </c>
      <c r="E13219" t="s">
        <v>90</v>
      </c>
      <c r="F13219" t="s">
        <v>76</v>
      </c>
      <c r="G13219" t="s">
        <v>36</v>
      </c>
      <c r="H13219">
        <v>53</v>
      </c>
      <c r="I13219" t="s">
        <v>43851</v>
      </c>
      <c r="J13219" t="s">
        <v>43852</v>
      </c>
      <c r="K13219" t="s">
        <v>43853</v>
      </c>
      <c r="L13219" t="s">
        <v>77922</v>
      </c>
    </row>
    <row r="13220" spans="1:12" x14ac:dyDescent="0.15">
      <c r="A13220" t="s">
        <v>12</v>
      </c>
      <c r="B13220">
        <v>3746730</v>
      </c>
      <c r="C13220">
        <v>3746750</v>
      </c>
      <c r="D13220" t="s">
        <v>43850</v>
      </c>
      <c r="E13220" t="s">
        <v>90</v>
      </c>
      <c r="F13220" t="s">
        <v>76</v>
      </c>
      <c r="G13220" t="s">
        <v>32</v>
      </c>
      <c r="H13220">
        <v>101</v>
      </c>
      <c r="I13220" t="s">
        <v>43854</v>
      </c>
      <c r="J13220" t="s">
        <v>43855</v>
      </c>
      <c r="K13220" t="s">
        <v>43856</v>
      </c>
      <c r="L13220" t="s">
        <v>77997</v>
      </c>
    </row>
    <row r="13221" spans="1:12" x14ac:dyDescent="0.15">
      <c r="A13221" t="s">
        <v>12</v>
      </c>
      <c r="B13221">
        <v>3746694</v>
      </c>
      <c r="C13221">
        <v>3746714</v>
      </c>
      <c r="D13221" t="s">
        <v>43850</v>
      </c>
      <c r="E13221" t="s">
        <v>90</v>
      </c>
      <c r="F13221" t="s">
        <v>76</v>
      </c>
      <c r="G13221" t="s">
        <v>32</v>
      </c>
      <c r="H13221">
        <v>137</v>
      </c>
      <c r="I13221" t="s">
        <v>43857</v>
      </c>
      <c r="J13221" t="s">
        <v>43858</v>
      </c>
      <c r="K13221" t="s">
        <v>43859</v>
      </c>
      <c r="L13221" t="s">
        <v>77987</v>
      </c>
    </row>
    <row r="13222" spans="1:12" x14ac:dyDescent="0.15">
      <c r="A13222" t="s">
        <v>12</v>
      </c>
      <c r="B13222">
        <v>3746648</v>
      </c>
      <c r="C13222">
        <v>3746668</v>
      </c>
      <c r="D13222" t="s">
        <v>43850</v>
      </c>
      <c r="E13222" t="s">
        <v>90</v>
      </c>
      <c r="F13222" t="s">
        <v>76</v>
      </c>
      <c r="G13222" t="s">
        <v>23</v>
      </c>
      <c r="H13222">
        <v>183</v>
      </c>
      <c r="I13222" t="s">
        <v>43860</v>
      </c>
      <c r="J13222" t="s">
        <v>43861</v>
      </c>
      <c r="K13222" t="s">
        <v>43862</v>
      </c>
      <c r="L13222" t="s">
        <v>78077</v>
      </c>
    </row>
    <row r="13223" spans="1:12" x14ac:dyDescent="0.15">
      <c r="A13223" t="s">
        <v>12</v>
      </c>
      <c r="B13223">
        <v>3750142</v>
      </c>
      <c r="C13223">
        <v>3750162</v>
      </c>
      <c r="D13223" t="s">
        <v>43863</v>
      </c>
      <c r="E13223" t="s">
        <v>90</v>
      </c>
      <c r="F13223" t="s">
        <v>76</v>
      </c>
      <c r="G13223" t="s">
        <v>23</v>
      </c>
      <c r="H13223">
        <v>34</v>
      </c>
      <c r="I13223" t="s">
        <v>43864</v>
      </c>
      <c r="J13223" t="s">
        <v>43865</v>
      </c>
      <c r="K13223" t="s">
        <v>43866</v>
      </c>
      <c r="L13223" t="s">
        <v>77999</v>
      </c>
    </row>
    <row r="13224" spans="1:12" x14ac:dyDescent="0.15">
      <c r="A13224" t="s">
        <v>12</v>
      </c>
      <c r="B13224">
        <v>3750109</v>
      </c>
      <c r="C13224">
        <v>3750129</v>
      </c>
      <c r="D13224" t="s">
        <v>43863</v>
      </c>
      <c r="E13224" t="s">
        <v>90</v>
      </c>
      <c r="F13224" t="s">
        <v>76</v>
      </c>
      <c r="G13224" t="s">
        <v>23</v>
      </c>
      <c r="H13224">
        <v>67</v>
      </c>
      <c r="I13224" t="s">
        <v>43867</v>
      </c>
      <c r="J13224" t="s">
        <v>43868</v>
      </c>
      <c r="K13224" t="s">
        <v>43869</v>
      </c>
      <c r="L13224" t="s">
        <v>77981</v>
      </c>
    </row>
    <row r="13225" spans="1:12" x14ac:dyDescent="0.15">
      <c r="A13225" t="s">
        <v>12</v>
      </c>
      <c r="B13225">
        <v>3750076</v>
      </c>
      <c r="C13225">
        <v>3750096</v>
      </c>
      <c r="D13225" t="s">
        <v>43863</v>
      </c>
      <c r="E13225" t="s">
        <v>90</v>
      </c>
      <c r="F13225" t="s">
        <v>76</v>
      </c>
      <c r="G13225" t="s">
        <v>32</v>
      </c>
      <c r="H13225">
        <v>100</v>
      </c>
      <c r="I13225" t="s">
        <v>43870</v>
      </c>
      <c r="J13225" t="s">
        <v>43871</v>
      </c>
      <c r="K13225" t="s">
        <v>43872</v>
      </c>
      <c r="L13225" t="s">
        <v>77953</v>
      </c>
    </row>
    <row r="13226" spans="1:12" x14ac:dyDescent="0.15">
      <c r="A13226" t="s">
        <v>12</v>
      </c>
      <c r="B13226">
        <v>3750055</v>
      </c>
      <c r="C13226">
        <v>3750075</v>
      </c>
      <c r="D13226" t="s">
        <v>43863</v>
      </c>
      <c r="E13226" t="s">
        <v>90</v>
      </c>
      <c r="F13226" t="s">
        <v>76</v>
      </c>
      <c r="G13226" t="s">
        <v>32</v>
      </c>
      <c r="H13226">
        <v>121</v>
      </c>
      <c r="I13226" t="s">
        <v>43873</v>
      </c>
      <c r="J13226" t="s">
        <v>43874</v>
      </c>
      <c r="K13226" t="s">
        <v>43875</v>
      </c>
      <c r="L13226" t="s">
        <v>77943</v>
      </c>
    </row>
    <row r="13227" spans="1:12" x14ac:dyDescent="0.15">
      <c r="A13227" t="s">
        <v>12</v>
      </c>
      <c r="B13227">
        <v>3750338</v>
      </c>
      <c r="C13227">
        <v>3750358</v>
      </c>
      <c r="D13227" t="s">
        <v>43876</v>
      </c>
      <c r="E13227" t="s">
        <v>90</v>
      </c>
      <c r="F13227" t="s">
        <v>76</v>
      </c>
      <c r="G13227" t="s">
        <v>16</v>
      </c>
      <c r="H13227">
        <v>9</v>
      </c>
      <c r="I13227" t="s">
        <v>43877</v>
      </c>
      <c r="J13227" t="s">
        <v>43878</v>
      </c>
      <c r="K13227" t="s">
        <v>43879</v>
      </c>
      <c r="L13227" t="s">
        <v>77939</v>
      </c>
    </row>
    <row r="13228" spans="1:12" x14ac:dyDescent="0.15">
      <c r="A13228" t="s">
        <v>12</v>
      </c>
      <c r="B13228">
        <v>3750311</v>
      </c>
      <c r="C13228">
        <v>3750331</v>
      </c>
      <c r="D13228" t="s">
        <v>43876</v>
      </c>
      <c r="E13228" t="s">
        <v>90</v>
      </c>
      <c r="F13228" t="s">
        <v>76</v>
      </c>
      <c r="G13228" t="s">
        <v>36</v>
      </c>
      <c r="H13228">
        <v>36</v>
      </c>
      <c r="I13228" t="s">
        <v>43880</v>
      </c>
      <c r="J13228" t="s">
        <v>43881</v>
      </c>
      <c r="K13228" t="s">
        <v>43882</v>
      </c>
      <c r="L13228" t="s">
        <v>78003</v>
      </c>
    </row>
    <row r="13229" spans="1:12" x14ac:dyDescent="0.15">
      <c r="A13229" t="s">
        <v>12</v>
      </c>
      <c r="B13229">
        <v>3750272</v>
      </c>
      <c r="C13229">
        <v>3750292</v>
      </c>
      <c r="D13229" t="s">
        <v>43876</v>
      </c>
      <c r="E13229" t="s">
        <v>90</v>
      </c>
      <c r="F13229" t="s">
        <v>76</v>
      </c>
      <c r="G13229" t="s">
        <v>23</v>
      </c>
      <c r="H13229">
        <v>75</v>
      </c>
      <c r="I13229" t="s">
        <v>43883</v>
      </c>
      <c r="J13229" t="s">
        <v>43884</v>
      </c>
      <c r="K13229" t="s">
        <v>43885</v>
      </c>
      <c r="L13229" t="s">
        <v>78027</v>
      </c>
    </row>
    <row r="13230" spans="1:12" x14ac:dyDescent="0.15">
      <c r="A13230" t="s">
        <v>12</v>
      </c>
      <c r="B13230">
        <v>3750237</v>
      </c>
      <c r="C13230">
        <v>3750257</v>
      </c>
      <c r="D13230" t="s">
        <v>43876</v>
      </c>
      <c r="E13230" t="s">
        <v>90</v>
      </c>
      <c r="F13230" t="s">
        <v>76</v>
      </c>
      <c r="G13230" t="s">
        <v>23</v>
      </c>
      <c r="H13230">
        <v>110</v>
      </c>
      <c r="I13230" t="s">
        <v>43886</v>
      </c>
      <c r="J13230" t="s">
        <v>43887</v>
      </c>
      <c r="K13230" t="s">
        <v>43888</v>
      </c>
      <c r="L13230" t="s">
        <v>78030</v>
      </c>
    </row>
    <row r="13231" spans="1:12" x14ac:dyDescent="0.15">
      <c r="A13231" t="s">
        <v>12</v>
      </c>
      <c r="B13231">
        <v>3751577</v>
      </c>
      <c r="C13231">
        <v>3751597</v>
      </c>
      <c r="D13231" t="s">
        <v>43889</v>
      </c>
      <c r="E13231" t="s">
        <v>90</v>
      </c>
      <c r="F13231" t="s">
        <v>76</v>
      </c>
      <c r="G13231" t="s">
        <v>16</v>
      </c>
      <c r="H13231">
        <v>0</v>
      </c>
      <c r="I13231" t="s">
        <v>43890</v>
      </c>
      <c r="J13231" t="s">
        <v>43891</v>
      </c>
      <c r="K13231" t="s">
        <v>43892</v>
      </c>
      <c r="L13231" t="s">
        <v>77980</v>
      </c>
    </row>
    <row r="13232" spans="1:12" x14ac:dyDescent="0.15">
      <c r="A13232" t="s">
        <v>12</v>
      </c>
      <c r="B13232">
        <v>3751554</v>
      </c>
      <c r="C13232">
        <v>3751574</v>
      </c>
      <c r="D13232" t="s">
        <v>43889</v>
      </c>
      <c r="E13232" t="s">
        <v>90</v>
      </c>
      <c r="F13232" t="s">
        <v>76</v>
      </c>
      <c r="G13232" t="s">
        <v>23</v>
      </c>
      <c r="H13232">
        <v>23</v>
      </c>
      <c r="I13232" t="s">
        <v>43893</v>
      </c>
      <c r="J13232" t="s">
        <v>43894</v>
      </c>
      <c r="K13232" t="s">
        <v>43895</v>
      </c>
      <c r="L13232" t="s">
        <v>77975</v>
      </c>
    </row>
    <row r="13233" spans="1:12" x14ac:dyDescent="0.15">
      <c r="A13233" t="s">
        <v>12</v>
      </c>
      <c r="B13233">
        <v>3751472</v>
      </c>
      <c r="C13233">
        <v>3751492</v>
      </c>
      <c r="D13233" t="s">
        <v>43889</v>
      </c>
      <c r="E13233" t="s">
        <v>90</v>
      </c>
      <c r="F13233" t="s">
        <v>76</v>
      </c>
      <c r="G13233" t="s">
        <v>36</v>
      </c>
      <c r="H13233">
        <v>105</v>
      </c>
      <c r="I13233" t="s">
        <v>43896</v>
      </c>
      <c r="J13233" t="s">
        <v>43897</v>
      </c>
      <c r="K13233" t="s">
        <v>43898</v>
      </c>
      <c r="L13233" t="s">
        <v>78028</v>
      </c>
    </row>
    <row r="13234" spans="1:12" x14ac:dyDescent="0.15">
      <c r="A13234" t="s">
        <v>12</v>
      </c>
      <c r="B13234">
        <v>3751416</v>
      </c>
      <c r="C13234">
        <v>3751436</v>
      </c>
      <c r="D13234" t="s">
        <v>43889</v>
      </c>
      <c r="E13234" t="s">
        <v>90</v>
      </c>
      <c r="F13234" t="s">
        <v>76</v>
      </c>
      <c r="G13234" t="s">
        <v>32</v>
      </c>
      <c r="H13234">
        <v>161</v>
      </c>
      <c r="I13234" t="s">
        <v>43899</v>
      </c>
      <c r="J13234" t="s">
        <v>43900</v>
      </c>
      <c r="K13234" t="s">
        <v>43901</v>
      </c>
      <c r="L13234" t="s">
        <v>77931</v>
      </c>
    </row>
    <row r="13235" spans="1:12" x14ac:dyDescent="0.15">
      <c r="A13235" t="s">
        <v>12</v>
      </c>
      <c r="B13235">
        <v>3752495</v>
      </c>
      <c r="C13235">
        <v>3752515</v>
      </c>
      <c r="D13235" t="s">
        <v>43902</v>
      </c>
      <c r="E13235" t="s">
        <v>90</v>
      </c>
      <c r="F13235" t="s">
        <v>76</v>
      </c>
      <c r="G13235" t="s">
        <v>16</v>
      </c>
      <c r="H13235">
        <v>31</v>
      </c>
      <c r="I13235" t="s">
        <v>43903</v>
      </c>
      <c r="J13235" t="s">
        <v>43904</v>
      </c>
      <c r="K13235" t="s">
        <v>43905</v>
      </c>
      <c r="L13235" t="s">
        <v>77910</v>
      </c>
    </row>
    <row r="13236" spans="1:12" x14ac:dyDescent="0.15">
      <c r="A13236" t="s">
        <v>12</v>
      </c>
      <c r="B13236">
        <v>3752474</v>
      </c>
      <c r="C13236">
        <v>3752494</v>
      </c>
      <c r="D13236" t="s">
        <v>43902</v>
      </c>
      <c r="E13236" t="s">
        <v>90</v>
      </c>
      <c r="F13236" t="s">
        <v>76</v>
      </c>
      <c r="G13236" t="s">
        <v>36</v>
      </c>
      <c r="H13236">
        <v>52</v>
      </c>
      <c r="I13236" t="s">
        <v>43906</v>
      </c>
      <c r="J13236" t="s">
        <v>43907</v>
      </c>
      <c r="K13236" t="s">
        <v>43908</v>
      </c>
      <c r="L13236" t="s">
        <v>77959</v>
      </c>
    </row>
    <row r="13237" spans="1:12" x14ac:dyDescent="0.15">
      <c r="A13237" t="s">
        <v>12</v>
      </c>
      <c r="B13237">
        <v>3752454</v>
      </c>
      <c r="C13237">
        <v>3752474</v>
      </c>
      <c r="D13237" t="s">
        <v>43902</v>
      </c>
      <c r="E13237" t="s">
        <v>90</v>
      </c>
      <c r="F13237" t="s">
        <v>76</v>
      </c>
      <c r="G13237" t="s">
        <v>16</v>
      </c>
      <c r="H13237">
        <v>72</v>
      </c>
      <c r="I13237" t="s">
        <v>43909</v>
      </c>
      <c r="J13237" t="s">
        <v>43910</v>
      </c>
      <c r="K13237" t="s">
        <v>43911</v>
      </c>
      <c r="L13237" t="s">
        <v>78066</v>
      </c>
    </row>
    <row r="13238" spans="1:12" x14ac:dyDescent="0.15">
      <c r="A13238" t="s">
        <v>12</v>
      </c>
      <c r="B13238">
        <v>3752431</v>
      </c>
      <c r="C13238">
        <v>3752451</v>
      </c>
      <c r="D13238" t="s">
        <v>43902</v>
      </c>
      <c r="E13238" t="s">
        <v>90</v>
      </c>
      <c r="F13238" t="s">
        <v>76</v>
      </c>
      <c r="G13238" t="s">
        <v>16</v>
      </c>
      <c r="H13238">
        <v>95</v>
      </c>
      <c r="I13238" t="s">
        <v>43912</v>
      </c>
      <c r="J13238" t="s">
        <v>43913</v>
      </c>
      <c r="K13238" t="s">
        <v>43914</v>
      </c>
      <c r="L13238" t="s">
        <v>77920</v>
      </c>
    </row>
    <row r="13239" spans="1:12" x14ac:dyDescent="0.15">
      <c r="A13239" t="s">
        <v>12</v>
      </c>
      <c r="B13239">
        <v>3755216</v>
      </c>
      <c r="C13239">
        <v>3755236</v>
      </c>
      <c r="D13239" t="s">
        <v>43915</v>
      </c>
      <c r="E13239" t="s">
        <v>90</v>
      </c>
      <c r="F13239" t="s">
        <v>76</v>
      </c>
      <c r="G13239" t="s">
        <v>23</v>
      </c>
      <c r="H13239">
        <v>11</v>
      </c>
      <c r="I13239" t="s">
        <v>43916</v>
      </c>
      <c r="J13239" t="s">
        <v>43917</v>
      </c>
      <c r="K13239" t="s">
        <v>43918</v>
      </c>
      <c r="L13239" t="s">
        <v>77974</v>
      </c>
    </row>
    <row r="13240" spans="1:12" x14ac:dyDescent="0.15">
      <c r="A13240" t="s">
        <v>12</v>
      </c>
      <c r="B13240">
        <v>3755193</v>
      </c>
      <c r="C13240">
        <v>3755213</v>
      </c>
      <c r="D13240" t="s">
        <v>43915</v>
      </c>
      <c r="E13240" t="s">
        <v>90</v>
      </c>
      <c r="F13240" t="s">
        <v>76</v>
      </c>
      <c r="G13240" t="s">
        <v>36</v>
      </c>
      <c r="H13240">
        <v>34</v>
      </c>
      <c r="I13240" t="s">
        <v>43919</v>
      </c>
      <c r="J13240" t="s">
        <v>43920</v>
      </c>
      <c r="K13240" t="s">
        <v>43921</v>
      </c>
      <c r="L13240" t="s">
        <v>77999</v>
      </c>
    </row>
    <row r="13241" spans="1:12" x14ac:dyDescent="0.15">
      <c r="A13241" t="s">
        <v>12</v>
      </c>
      <c r="B13241">
        <v>3755173</v>
      </c>
      <c r="C13241">
        <v>3755193</v>
      </c>
      <c r="D13241" t="s">
        <v>43915</v>
      </c>
      <c r="E13241" t="s">
        <v>90</v>
      </c>
      <c r="F13241" t="s">
        <v>76</v>
      </c>
      <c r="G13241" t="s">
        <v>32</v>
      </c>
      <c r="H13241">
        <v>54</v>
      </c>
      <c r="I13241" t="s">
        <v>43922</v>
      </c>
      <c r="J13241" t="s">
        <v>43923</v>
      </c>
      <c r="K13241" t="s">
        <v>43924</v>
      </c>
      <c r="L13241" t="s">
        <v>77961</v>
      </c>
    </row>
    <row r="13242" spans="1:12" x14ac:dyDescent="0.15">
      <c r="A13242" t="s">
        <v>12</v>
      </c>
      <c r="B13242">
        <v>3755142</v>
      </c>
      <c r="C13242">
        <v>3755162</v>
      </c>
      <c r="D13242" t="s">
        <v>43915</v>
      </c>
      <c r="E13242" t="s">
        <v>90</v>
      </c>
      <c r="F13242" t="s">
        <v>76</v>
      </c>
      <c r="G13242" t="s">
        <v>16</v>
      </c>
      <c r="H13242">
        <v>85</v>
      </c>
      <c r="I13242" t="s">
        <v>43925</v>
      </c>
      <c r="J13242" t="s">
        <v>43926</v>
      </c>
      <c r="K13242" t="s">
        <v>43927</v>
      </c>
      <c r="L13242" t="s">
        <v>77972</v>
      </c>
    </row>
    <row r="13243" spans="1:12" x14ac:dyDescent="0.15">
      <c r="A13243" t="s">
        <v>12</v>
      </c>
      <c r="B13243">
        <v>3756204</v>
      </c>
      <c r="C13243">
        <v>3756224</v>
      </c>
      <c r="D13243" t="s">
        <v>43928</v>
      </c>
      <c r="E13243" t="s">
        <v>90</v>
      </c>
      <c r="F13243" t="s">
        <v>76</v>
      </c>
      <c r="G13243" t="s">
        <v>36</v>
      </c>
      <c r="H13243">
        <v>9</v>
      </c>
      <c r="I13243" t="s">
        <v>43929</v>
      </c>
      <c r="J13243" t="s">
        <v>43930</v>
      </c>
      <c r="K13243" t="s">
        <v>43931</v>
      </c>
      <c r="L13243" t="s">
        <v>77939</v>
      </c>
    </row>
    <row r="13244" spans="1:12" x14ac:dyDescent="0.15">
      <c r="A13244" t="s">
        <v>12</v>
      </c>
      <c r="B13244">
        <v>3756155</v>
      </c>
      <c r="C13244">
        <v>3756175</v>
      </c>
      <c r="D13244" t="s">
        <v>43928</v>
      </c>
      <c r="E13244" t="s">
        <v>90</v>
      </c>
      <c r="F13244" t="s">
        <v>76</v>
      </c>
      <c r="G13244" t="s">
        <v>16</v>
      </c>
      <c r="H13244">
        <v>58</v>
      </c>
      <c r="I13244" t="s">
        <v>43932</v>
      </c>
      <c r="J13244" t="s">
        <v>43933</v>
      </c>
      <c r="K13244" t="s">
        <v>43934</v>
      </c>
      <c r="L13244" t="s">
        <v>77911</v>
      </c>
    </row>
    <row r="13245" spans="1:12" x14ac:dyDescent="0.15">
      <c r="A13245" t="s">
        <v>12</v>
      </c>
      <c r="B13245">
        <v>3756131</v>
      </c>
      <c r="C13245">
        <v>3756151</v>
      </c>
      <c r="D13245" t="s">
        <v>43928</v>
      </c>
      <c r="E13245" t="s">
        <v>90</v>
      </c>
      <c r="F13245" t="s">
        <v>76</v>
      </c>
      <c r="G13245" t="s">
        <v>16</v>
      </c>
      <c r="H13245">
        <v>82</v>
      </c>
      <c r="I13245" t="s">
        <v>43935</v>
      </c>
      <c r="J13245" t="s">
        <v>43936</v>
      </c>
      <c r="K13245" t="s">
        <v>43937</v>
      </c>
      <c r="L13245" t="s">
        <v>78011</v>
      </c>
    </row>
    <row r="13246" spans="1:12" x14ac:dyDescent="0.15">
      <c r="A13246" t="s">
        <v>12</v>
      </c>
      <c r="B13246">
        <v>3756109</v>
      </c>
      <c r="C13246">
        <v>3756129</v>
      </c>
      <c r="D13246" t="s">
        <v>43928</v>
      </c>
      <c r="E13246" t="s">
        <v>90</v>
      </c>
      <c r="F13246" t="s">
        <v>76</v>
      </c>
      <c r="G13246" t="s">
        <v>23</v>
      </c>
      <c r="H13246">
        <v>104</v>
      </c>
      <c r="I13246" t="s">
        <v>43938</v>
      </c>
      <c r="J13246" t="s">
        <v>43939</v>
      </c>
      <c r="K13246" t="s">
        <v>43940</v>
      </c>
      <c r="L13246" t="s">
        <v>77963</v>
      </c>
    </row>
    <row r="13247" spans="1:12" x14ac:dyDescent="0.15">
      <c r="A13247" t="s">
        <v>12</v>
      </c>
      <c r="B13247">
        <v>3756721</v>
      </c>
      <c r="C13247">
        <v>3756741</v>
      </c>
      <c r="D13247" t="s">
        <v>43941</v>
      </c>
      <c r="E13247" t="s">
        <v>90</v>
      </c>
      <c r="F13247" t="s">
        <v>76</v>
      </c>
      <c r="G13247" t="s">
        <v>32</v>
      </c>
      <c r="H13247">
        <v>1</v>
      </c>
      <c r="I13247" t="s">
        <v>43942</v>
      </c>
      <c r="J13247" t="s">
        <v>43943</v>
      </c>
      <c r="K13247" t="s">
        <v>43944</v>
      </c>
      <c r="L13247" t="s">
        <v>77917</v>
      </c>
    </row>
    <row r="13248" spans="1:12" x14ac:dyDescent="0.15">
      <c r="A13248" t="s">
        <v>12</v>
      </c>
      <c r="B13248">
        <v>3756692</v>
      </c>
      <c r="C13248">
        <v>3756712</v>
      </c>
      <c r="D13248" t="s">
        <v>43941</v>
      </c>
      <c r="E13248" t="s">
        <v>90</v>
      </c>
      <c r="F13248" t="s">
        <v>76</v>
      </c>
      <c r="G13248" t="s">
        <v>16</v>
      </c>
      <c r="H13248">
        <v>30</v>
      </c>
      <c r="I13248" t="s">
        <v>43945</v>
      </c>
      <c r="J13248" t="s">
        <v>43946</v>
      </c>
      <c r="K13248" t="s">
        <v>43947</v>
      </c>
      <c r="L13248" t="s">
        <v>77984</v>
      </c>
    </row>
    <row r="13249" spans="1:12" x14ac:dyDescent="0.15">
      <c r="A13249" t="s">
        <v>12</v>
      </c>
      <c r="B13249">
        <v>3756669</v>
      </c>
      <c r="C13249">
        <v>3756689</v>
      </c>
      <c r="D13249" t="s">
        <v>43941</v>
      </c>
      <c r="E13249" t="s">
        <v>90</v>
      </c>
      <c r="F13249" t="s">
        <v>76</v>
      </c>
      <c r="G13249" t="s">
        <v>32</v>
      </c>
      <c r="H13249">
        <v>53</v>
      </c>
      <c r="I13249" t="s">
        <v>43948</v>
      </c>
      <c r="J13249" t="s">
        <v>43949</v>
      </c>
      <c r="K13249" t="s">
        <v>43950</v>
      </c>
      <c r="L13249" t="s">
        <v>77922</v>
      </c>
    </row>
    <row r="13250" spans="1:12" x14ac:dyDescent="0.15">
      <c r="A13250" t="s">
        <v>12</v>
      </c>
      <c r="B13250">
        <v>3756647</v>
      </c>
      <c r="C13250">
        <v>3756667</v>
      </c>
      <c r="D13250" t="s">
        <v>43941</v>
      </c>
      <c r="E13250" t="s">
        <v>90</v>
      </c>
      <c r="F13250" t="s">
        <v>76</v>
      </c>
      <c r="G13250" t="s">
        <v>36</v>
      </c>
      <c r="H13250">
        <v>75</v>
      </c>
      <c r="I13250" t="s">
        <v>43951</v>
      </c>
      <c r="J13250" t="s">
        <v>43952</v>
      </c>
      <c r="K13250" t="s">
        <v>43953</v>
      </c>
      <c r="L13250" t="s">
        <v>78027</v>
      </c>
    </row>
    <row r="13251" spans="1:12" x14ac:dyDescent="0.15">
      <c r="A13251" t="s">
        <v>12</v>
      </c>
      <c r="B13251">
        <v>3758147</v>
      </c>
      <c r="C13251">
        <v>3758167</v>
      </c>
      <c r="D13251" t="s">
        <v>43954</v>
      </c>
      <c r="E13251" t="s">
        <v>90</v>
      </c>
      <c r="F13251" t="s">
        <v>76</v>
      </c>
      <c r="G13251" t="s">
        <v>16</v>
      </c>
      <c r="H13251">
        <v>40</v>
      </c>
      <c r="I13251" t="s">
        <v>43955</v>
      </c>
      <c r="J13251" t="s">
        <v>43956</v>
      </c>
      <c r="K13251" t="s">
        <v>43957</v>
      </c>
      <c r="L13251" t="s">
        <v>77952</v>
      </c>
    </row>
    <row r="13252" spans="1:12" x14ac:dyDescent="0.15">
      <c r="A13252" t="s">
        <v>12</v>
      </c>
      <c r="B13252">
        <v>3758111</v>
      </c>
      <c r="C13252">
        <v>3758131</v>
      </c>
      <c r="D13252" t="s">
        <v>43954</v>
      </c>
      <c r="E13252" t="s">
        <v>90</v>
      </c>
      <c r="F13252" t="s">
        <v>76</v>
      </c>
      <c r="G13252" t="s">
        <v>32</v>
      </c>
      <c r="H13252">
        <v>76</v>
      </c>
      <c r="I13252" t="s">
        <v>43958</v>
      </c>
      <c r="J13252" t="s">
        <v>43959</v>
      </c>
      <c r="K13252" t="s">
        <v>43960</v>
      </c>
      <c r="L13252" t="s">
        <v>77985</v>
      </c>
    </row>
    <row r="13253" spans="1:12" x14ac:dyDescent="0.15">
      <c r="A13253" t="s">
        <v>12</v>
      </c>
      <c r="B13253">
        <v>3758090</v>
      </c>
      <c r="C13253">
        <v>3758110</v>
      </c>
      <c r="D13253" t="s">
        <v>43954</v>
      </c>
      <c r="E13253" t="s">
        <v>90</v>
      </c>
      <c r="F13253" t="s">
        <v>76</v>
      </c>
      <c r="G13253" t="s">
        <v>32</v>
      </c>
      <c r="H13253">
        <v>97</v>
      </c>
      <c r="I13253" t="s">
        <v>43961</v>
      </c>
      <c r="J13253" t="s">
        <v>43962</v>
      </c>
      <c r="K13253" t="s">
        <v>43963</v>
      </c>
      <c r="L13253" t="s">
        <v>78010</v>
      </c>
    </row>
    <row r="13254" spans="1:12" x14ac:dyDescent="0.15">
      <c r="A13254" t="s">
        <v>12</v>
      </c>
      <c r="B13254">
        <v>3758068</v>
      </c>
      <c r="C13254">
        <v>3758088</v>
      </c>
      <c r="D13254" t="s">
        <v>43954</v>
      </c>
      <c r="E13254" t="s">
        <v>90</v>
      </c>
      <c r="F13254" t="s">
        <v>76</v>
      </c>
      <c r="G13254" t="s">
        <v>32</v>
      </c>
      <c r="H13254">
        <v>119</v>
      </c>
      <c r="I13254" t="s">
        <v>43964</v>
      </c>
      <c r="J13254" t="s">
        <v>43965</v>
      </c>
      <c r="K13254" t="s">
        <v>43966</v>
      </c>
      <c r="L13254" t="s">
        <v>78058</v>
      </c>
    </row>
    <row r="13255" spans="1:12" x14ac:dyDescent="0.15">
      <c r="A13255" t="s">
        <v>12</v>
      </c>
      <c r="B13255">
        <v>3758588</v>
      </c>
      <c r="C13255">
        <v>3758608</v>
      </c>
      <c r="D13255" t="s">
        <v>43967</v>
      </c>
      <c r="E13255" t="s">
        <v>90</v>
      </c>
      <c r="F13255" t="s">
        <v>15</v>
      </c>
      <c r="G13255" t="s">
        <v>16</v>
      </c>
      <c r="H13255">
        <v>10</v>
      </c>
      <c r="I13255" t="s">
        <v>43968</v>
      </c>
      <c r="J13255" t="s">
        <v>43969</v>
      </c>
      <c r="K13255" t="s">
        <v>43970</v>
      </c>
      <c r="L13255" t="s">
        <v>78001</v>
      </c>
    </row>
    <row r="13256" spans="1:12" x14ac:dyDescent="0.15">
      <c r="A13256" t="s">
        <v>12</v>
      </c>
      <c r="B13256">
        <v>3758687</v>
      </c>
      <c r="C13256">
        <v>3758707</v>
      </c>
      <c r="D13256" t="s">
        <v>43967</v>
      </c>
      <c r="E13256" t="s">
        <v>90</v>
      </c>
      <c r="F13256" t="s">
        <v>15</v>
      </c>
      <c r="G13256" t="s">
        <v>16</v>
      </c>
      <c r="H13256">
        <v>109</v>
      </c>
      <c r="I13256" t="s">
        <v>43971</v>
      </c>
      <c r="J13256" t="s">
        <v>43972</v>
      </c>
      <c r="K13256" t="s">
        <v>43973</v>
      </c>
      <c r="L13256" t="s">
        <v>77947</v>
      </c>
    </row>
    <row r="13257" spans="1:12" x14ac:dyDescent="0.15">
      <c r="A13257" t="s">
        <v>12</v>
      </c>
      <c r="B13257">
        <v>3758707</v>
      </c>
      <c r="C13257">
        <v>3758727</v>
      </c>
      <c r="D13257" t="s">
        <v>43967</v>
      </c>
      <c r="E13257" t="s">
        <v>90</v>
      </c>
      <c r="F13257" t="s">
        <v>15</v>
      </c>
      <c r="G13257" t="s">
        <v>16</v>
      </c>
      <c r="H13257">
        <v>129</v>
      </c>
      <c r="I13257" t="s">
        <v>43974</v>
      </c>
      <c r="J13257" t="s">
        <v>43975</v>
      </c>
      <c r="K13257" t="s">
        <v>43976</v>
      </c>
      <c r="L13257" t="s">
        <v>77988</v>
      </c>
    </row>
    <row r="13258" spans="1:12" x14ac:dyDescent="0.15">
      <c r="A13258" t="s">
        <v>12</v>
      </c>
      <c r="B13258">
        <v>3758757</v>
      </c>
      <c r="C13258">
        <v>3758777</v>
      </c>
      <c r="D13258" t="s">
        <v>43967</v>
      </c>
      <c r="E13258" t="s">
        <v>90</v>
      </c>
      <c r="F13258" t="s">
        <v>15</v>
      </c>
      <c r="G13258" t="s">
        <v>23</v>
      </c>
      <c r="H13258">
        <v>179</v>
      </c>
      <c r="I13258" t="s">
        <v>43977</v>
      </c>
      <c r="J13258" t="s">
        <v>43978</v>
      </c>
      <c r="K13258" t="s">
        <v>43979</v>
      </c>
      <c r="L13258" t="s">
        <v>78163</v>
      </c>
    </row>
    <row r="13259" spans="1:12" x14ac:dyDescent="0.15">
      <c r="A13259" t="s">
        <v>12</v>
      </c>
      <c r="B13259">
        <v>3758927</v>
      </c>
      <c r="C13259">
        <v>3758947</v>
      </c>
      <c r="D13259" t="s">
        <v>43980</v>
      </c>
      <c r="E13259" t="s">
        <v>43981</v>
      </c>
      <c r="F13259" t="s">
        <v>15</v>
      </c>
      <c r="G13259" t="s">
        <v>16</v>
      </c>
      <c r="H13259">
        <v>6</v>
      </c>
      <c r="I13259" t="s">
        <v>43982</v>
      </c>
      <c r="J13259" t="s">
        <v>43983</v>
      </c>
      <c r="K13259" t="s">
        <v>43984</v>
      </c>
      <c r="L13259" t="s">
        <v>78025</v>
      </c>
    </row>
    <row r="13260" spans="1:12" x14ac:dyDescent="0.15">
      <c r="A13260" t="s">
        <v>12</v>
      </c>
      <c r="B13260">
        <v>3758948</v>
      </c>
      <c r="C13260">
        <v>3758968</v>
      </c>
      <c r="D13260" t="s">
        <v>43980</v>
      </c>
      <c r="E13260" t="s">
        <v>43981</v>
      </c>
      <c r="F13260" t="s">
        <v>15</v>
      </c>
      <c r="G13260" t="s">
        <v>16</v>
      </c>
      <c r="H13260">
        <v>27</v>
      </c>
      <c r="I13260" t="s">
        <v>43985</v>
      </c>
      <c r="J13260" t="s">
        <v>43986</v>
      </c>
      <c r="K13260" t="s">
        <v>43987</v>
      </c>
      <c r="L13260" t="s">
        <v>78013</v>
      </c>
    </row>
    <row r="13261" spans="1:12" x14ac:dyDescent="0.15">
      <c r="A13261" t="s">
        <v>12</v>
      </c>
      <c r="B13261">
        <v>3758974</v>
      </c>
      <c r="C13261">
        <v>3758994</v>
      </c>
      <c r="D13261" t="s">
        <v>43980</v>
      </c>
      <c r="E13261" t="s">
        <v>43981</v>
      </c>
      <c r="F13261" t="s">
        <v>15</v>
      </c>
      <c r="G13261" t="s">
        <v>23</v>
      </c>
      <c r="H13261">
        <v>53</v>
      </c>
      <c r="I13261" t="s">
        <v>43988</v>
      </c>
      <c r="J13261" t="s">
        <v>43989</v>
      </c>
      <c r="K13261" t="s">
        <v>43990</v>
      </c>
      <c r="L13261" t="s">
        <v>77922</v>
      </c>
    </row>
    <row r="13262" spans="1:12" x14ac:dyDescent="0.15">
      <c r="A13262" t="s">
        <v>12</v>
      </c>
      <c r="B13262">
        <v>3758994</v>
      </c>
      <c r="C13262">
        <v>3759014</v>
      </c>
      <c r="D13262" t="s">
        <v>43980</v>
      </c>
      <c r="E13262" t="s">
        <v>43981</v>
      </c>
      <c r="F13262" t="s">
        <v>15</v>
      </c>
      <c r="G13262" t="s">
        <v>16</v>
      </c>
      <c r="H13262">
        <v>73</v>
      </c>
      <c r="I13262" t="s">
        <v>43991</v>
      </c>
      <c r="J13262" t="s">
        <v>43992</v>
      </c>
      <c r="K13262" t="s">
        <v>43993</v>
      </c>
      <c r="L13262" t="s">
        <v>77926</v>
      </c>
    </row>
    <row r="13263" spans="1:12" x14ac:dyDescent="0.15">
      <c r="A13263" t="s">
        <v>12</v>
      </c>
      <c r="B13263">
        <v>3761833</v>
      </c>
      <c r="C13263">
        <v>3761853</v>
      </c>
      <c r="D13263" t="s">
        <v>43994</v>
      </c>
      <c r="E13263" t="s">
        <v>43995</v>
      </c>
      <c r="F13263" t="s">
        <v>76</v>
      </c>
      <c r="G13263" t="s">
        <v>36</v>
      </c>
      <c r="H13263">
        <v>0</v>
      </c>
      <c r="I13263" t="s">
        <v>43996</v>
      </c>
      <c r="J13263" t="s">
        <v>43997</v>
      </c>
      <c r="K13263" t="s">
        <v>43998</v>
      </c>
      <c r="L13263" t="s">
        <v>77980</v>
      </c>
    </row>
    <row r="13264" spans="1:12" x14ac:dyDescent="0.15">
      <c r="A13264" t="s">
        <v>12</v>
      </c>
      <c r="B13264">
        <v>3761804</v>
      </c>
      <c r="C13264">
        <v>3761824</v>
      </c>
      <c r="D13264" t="s">
        <v>43994</v>
      </c>
      <c r="E13264" t="s">
        <v>43995</v>
      </c>
      <c r="F13264" t="s">
        <v>76</v>
      </c>
      <c r="G13264" t="s">
        <v>36</v>
      </c>
      <c r="H13264">
        <v>29</v>
      </c>
      <c r="I13264" t="s">
        <v>43999</v>
      </c>
      <c r="J13264" t="s">
        <v>44000</v>
      </c>
      <c r="K13264" t="s">
        <v>44001</v>
      </c>
      <c r="L13264" t="s">
        <v>77921</v>
      </c>
    </row>
    <row r="13265" spans="1:12" x14ac:dyDescent="0.15">
      <c r="A13265" t="s">
        <v>12</v>
      </c>
      <c r="B13265">
        <v>3761769</v>
      </c>
      <c r="C13265">
        <v>3761789</v>
      </c>
      <c r="D13265" t="s">
        <v>43994</v>
      </c>
      <c r="E13265" t="s">
        <v>43995</v>
      </c>
      <c r="F13265" t="s">
        <v>76</v>
      </c>
      <c r="G13265" t="s">
        <v>36</v>
      </c>
      <c r="H13265">
        <v>64</v>
      </c>
      <c r="I13265" t="s">
        <v>44002</v>
      </c>
      <c r="J13265" t="s">
        <v>44003</v>
      </c>
      <c r="K13265" t="s">
        <v>44004</v>
      </c>
      <c r="L13265" t="s">
        <v>77989</v>
      </c>
    </row>
    <row r="13266" spans="1:12" x14ac:dyDescent="0.15">
      <c r="A13266" t="s">
        <v>12</v>
      </c>
      <c r="B13266">
        <v>3761729</v>
      </c>
      <c r="C13266">
        <v>3761749</v>
      </c>
      <c r="D13266" t="s">
        <v>43994</v>
      </c>
      <c r="E13266" t="s">
        <v>43995</v>
      </c>
      <c r="F13266" t="s">
        <v>76</v>
      </c>
      <c r="G13266" t="s">
        <v>23</v>
      </c>
      <c r="H13266">
        <v>104</v>
      </c>
      <c r="I13266" t="s">
        <v>44005</v>
      </c>
      <c r="J13266" t="s">
        <v>44006</v>
      </c>
      <c r="K13266" t="s">
        <v>44007</v>
      </c>
      <c r="L13266" t="s">
        <v>77963</v>
      </c>
    </row>
    <row r="13267" spans="1:12" x14ac:dyDescent="0.15">
      <c r="A13267" t="s">
        <v>12</v>
      </c>
      <c r="B13267">
        <v>3763810</v>
      </c>
      <c r="C13267">
        <v>3763830</v>
      </c>
      <c r="D13267" t="s">
        <v>44008</v>
      </c>
      <c r="E13267" t="s">
        <v>90</v>
      </c>
      <c r="F13267" t="s">
        <v>76</v>
      </c>
      <c r="G13267" t="s">
        <v>36</v>
      </c>
      <c r="H13267">
        <v>6</v>
      </c>
      <c r="I13267" t="s">
        <v>44009</v>
      </c>
      <c r="J13267" t="s">
        <v>44010</v>
      </c>
      <c r="K13267" t="s">
        <v>44011</v>
      </c>
      <c r="L13267" t="s">
        <v>78025</v>
      </c>
    </row>
    <row r="13268" spans="1:12" x14ac:dyDescent="0.15">
      <c r="A13268" t="s">
        <v>12</v>
      </c>
      <c r="B13268">
        <v>3763777</v>
      </c>
      <c r="C13268">
        <v>3763797</v>
      </c>
      <c r="D13268" t="s">
        <v>44008</v>
      </c>
      <c r="E13268" t="s">
        <v>90</v>
      </c>
      <c r="F13268" t="s">
        <v>76</v>
      </c>
      <c r="G13268" t="s">
        <v>16</v>
      </c>
      <c r="H13268">
        <v>39</v>
      </c>
      <c r="I13268" t="s">
        <v>44012</v>
      </c>
      <c r="J13268" t="s">
        <v>44013</v>
      </c>
      <c r="K13268" t="s">
        <v>44014</v>
      </c>
      <c r="L13268" t="s">
        <v>78041</v>
      </c>
    </row>
    <row r="13269" spans="1:12" x14ac:dyDescent="0.15">
      <c r="A13269" t="s">
        <v>12</v>
      </c>
      <c r="B13269">
        <v>3763749</v>
      </c>
      <c r="C13269">
        <v>3763769</v>
      </c>
      <c r="D13269" t="s">
        <v>44008</v>
      </c>
      <c r="E13269" t="s">
        <v>90</v>
      </c>
      <c r="F13269" t="s">
        <v>76</v>
      </c>
      <c r="G13269" t="s">
        <v>32</v>
      </c>
      <c r="H13269">
        <v>67</v>
      </c>
      <c r="I13269" t="s">
        <v>44015</v>
      </c>
      <c r="J13269" t="s">
        <v>44016</v>
      </c>
      <c r="K13269" t="s">
        <v>44017</v>
      </c>
      <c r="L13269" t="s">
        <v>77981</v>
      </c>
    </row>
    <row r="13270" spans="1:12" x14ac:dyDescent="0.15">
      <c r="A13270" t="s">
        <v>12</v>
      </c>
      <c r="B13270">
        <v>3763727</v>
      </c>
      <c r="C13270">
        <v>3763747</v>
      </c>
      <c r="D13270" t="s">
        <v>44008</v>
      </c>
      <c r="E13270" t="s">
        <v>90</v>
      </c>
      <c r="F13270" t="s">
        <v>76</v>
      </c>
      <c r="G13270" t="s">
        <v>23</v>
      </c>
      <c r="H13270">
        <v>89</v>
      </c>
      <c r="I13270" t="s">
        <v>44018</v>
      </c>
      <c r="J13270" t="s">
        <v>44019</v>
      </c>
      <c r="K13270" t="s">
        <v>44020</v>
      </c>
      <c r="L13270" t="s">
        <v>77964</v>
      </c>
    </row>
    <row r="13271" spans="1:12" x14ac:dyDescent="0.15">
      <c r="A13271" t="s">
        <v>12</v>
      </c>
      <c r="B13271">
        <v>3764632</v>
      </c>
      <c r="C13271">
        <v>3764652</v>
      </c>
      <c r="D13271" t="s">
        <v>44021</v>
      </c>
      <c r="E13271" t="s">
        <v>90</v>
      </c>
      <c r="F13271" t="s">
        <v>76</v>
      </c>
      <c r="G13271" t="s">
        <v>23</v>
      </c>
      <c r="H13271">
        <v>11</v>
      </c>
      <c r="I13271" t="s">
        <v>44022</v>
      </c>
      <c r="J13271" t="s">
        <v>44023</v>
      </c>
      <c r="K13271" t="s">
        <v>44024</v>
      </c>
      <c r="L13271" t="s">
        <v>77974</v>
      </c>
    </row>
    <row r="13272" spans="1:12" x14ac:dyDescent="0.15">
      <c r="A13272" t="s">
        <v>12</v>
      </c>
      <c r="B13272">
        <v>3764608</v>
      </c>
      <c r="C13272">
        <v>3764628</v>
      </c>
      <c r="D13272" t="s">
        <v>44021</v>
      </c>
      <c r="E13272" t="s">
        <v>90</v>
      </c>
      <c r="F13272" t="s">
        <v>76</v>
      </c>
      <c r="G13272" t="s">
        <v>36</v>
      </c>
      <c r="H13272">
        <v>35</v>
      </c>
      <c r="I13272" t="s">
        <v>44025</v>
      </c>
      <c r="J13272" t="s">
        <v>44026</v>
      </c>
      <c r="K13272" t="s">
        <v>44027</v>
      </c>
      <c r="L13272" t="s">
        <v>77936</v>
      </c>
    </row>
    <row r="13273" spans="1:12" x14ac:dyDescent="0.15">
      <c r="A13273" t="s">
        <v>12</v>
      </c>
      <c r="B13273">
        <v>3764554</v>
      </c>
      <c r="C13273">
        <v>3764574</v>
      </c>
      <c r="D13273" t="s">
        <v>44021</v>
      </c>
      <c r="E13273" t="s">
        <v>90</v>
      </c>
      <c r="F13273" t="s">
        <v>76</v>
      </c>
      <c r="G13273" t="s">
        <v>23</v>
      </c>
      <c r="H13273">
        <v>89</v>
      </c>
      <c r="I13273" t="s">
        <v>44028</v>
      </c>
      <c r="J13273" t="s">
        <v>44029</v>
      </c>
      <c r="K13273" t="s">
        <v>44030</v>
      </c>
      <c r="L13273" t="s">
        <v>77964</v>
      </c>
    </row>
    <row r="13274" spans="1:12" x14ac:dyDescent="0.15">
      <c r="A13274" t="s">
        <v>12</v>
      </c>
      <c r="B13274">
        <v>3764530</v>
      </c>
      <c r="C13274">
        <v>3764550</v>
      </c>
      <c r="D13274" t="s">
        <v>44021</v>
      </c>
      <c r="E13274" t="s">
        <v>90</v>
      </c>
      <c r="F13274" t="s">
        <v>76</v>
      </c>
      <c r="G13274" t="s">
        <v>36</v>
      </c>
      <c r="H13274">
        <v>113</v>
      </c>
      <c r="I13274" t="s">
        <v>44031</v>
      </c>
      <c r="J13274" t="s">
        <v>44032</v>
      </c>
      <c r="K13274" t="s">
        <v>44033</v>
      </c>
      <c r="L13274" t="s">
        <v>77986</v>
      </c>
    </row>
    <row r="13275" spans="1:12" x14ac:dyDescent="0.15">
      <c r="A13275" t="s">
        <v>12</v>
      </c>
      <c r="B13275">
        <v>3765100</v>
      </c>
      <c r="C13275">
        <v>3765120</v>
      </c>
      <c r="D13275" t="s">
        <v>44034</v>
      </c>
      <c r="E13275" t="s">
        <v>90</v>
      </c>
      <c r="F13275" t="s">
        <v>76</v>
      </c>
      <c r="G13275" t="s">
        <v>32</v>
      </c>
      <c r="H13275">
        <v>19</v>
      </c>
      <c r="I13275" t="s">
        <v>44035</v>
      </c>
      <c r="J13275" t="s">
        <v>44036</v>
      </c>
      <c r="K13275" t="s">
        <v>44037</v>
      </c>
      <c r="L13275" t="s">
        <v>77982</v>
      </c>
    </row>
    <row r="13276" spans="1:12" x14ac:dyDescent="0.15">
      <c r="A13276" t="s">
        <v>12</v>
      </c>
      <c r="B13276">
        <v>3765078</v>
      </c>
      <c r="C13276">
        <v>3765098</v>
      </c>
      <c r="D13276" t="s">
        <v>44034</v>
      </c>
      <c r="E13276" t="s">
        <v>90</v>
      </c>
      <c r="F13276" t="s">
        <v>76</v>
      </c>
      <c r="G13276" t="s">
        <v>23</v>
      </c>
      <c r="H13276">
        <v>41</v>
      </c>
      <c r="I13276" t="s">
        <v>44038</v>
      </c>
      <c r="J13276" t="s">
        <v>44039</v>
      </c>
      <c r="K13276" t="s">
        <v>44040</v>
      </c>
      <c r="L13276" t="s">
        <v>78014</v>
      </c>
    </row>
    <row r="13277" spans="1:12" x14ac:dyDescent="0.15">
      <c r="A13277" t="s">
        <v>12</v>
      </c>
      <c r="B13277">
        <v>3765043</v>
      </c>
      <c r="C13277">
        <v>3765063</v>
      </c>
      <c r="D13277" t="s">
        <v>44034</v>
      </c>
      <c r="E13277" t="s">
        <v>90</v>
      </c>
      <c r="F13277" t="s">
        <v>76</v>
      </c>
      <c r="G13277" t="s">
        <v>16</v>
      </c>
      <c r="H13277">
        <v>76</v>
      </c>
      <c r="I13277" t="s">
        <v>44041</v>
      </c>
      <c r="J13277" t="s">
        <v>44042</v>
      </c>
      <c r="K13277" t="s">
        <v>44043</v>
      </c>
      <c r="L13277" t="s">
        <v>77985</v>
      </c>
    </row>
    <row r="13278" spans="1:12" x14ac:dyDescent="0.15">
      <c r="A13278" t="s">
        <v>12</v>
      </c>
      <c r="B13278">
        <v>3765004</v>
      </c>
      <c r="C13278">
        <v>3765024</v>
      </c>
      <c r="D13278" t="s">
        <v>44034</v>
      </c>
      <c r="E13278" t="s">
        <v>90</v>
      </c>
      <c r="F13278" t="s">
        <v>76</v>
      </c>
      <c r="G13278" t="s">
        <v>32</v>
      </c>
      <c r="H13278">
        <v>115</v>
      </c>
      <c r="I13278" t="s">
        <v>44044</v>
      </c>
      <c r="J13278" t="s">
        <v>44045</v>
      </c>
      <c r="K13278" t="s">
        <v>44046</v>
      </c>
      <c r="L13278" t="s">
        <v>78020</v>
      </c>
    </row>
    <row r="13279" spans="1:12" x14ac:dyDescent="0.15">
      <c r="A13279" t="s">
        <v>12</v>
      </c>
      <c r="B13279">
        <v>3768953</v>
      </c>
      <c r="C13279">
        <v>3768973</v>
      </c>
      <c r="D13279" t="s">
        <v>44047</v>
      </c>
      <c r="E13279" t="s">
        <v>90</v>
      </c>
      <c r="F13279" t="s">
        <v>76</v>
      </c>
      <c r="G13279" t="s">
        <v>16</v>
      </c>
      <c r="H13279">
        <v>8</v>
      </c>
      <c r="I13279" t="s">
        <v>44048</v>
      </c>
      <c r="J13279" t="s">
        <v>44049</v>
      </c>
      <c r="K13279" t="s">
        <v>44050</v>
      </c>
      <c r="L13279" t="s">
        <v>77955</v>
      </c>
    </row>
    <row r="13280" spans="1:12" x14ac:dyDescent="0.15">
      <c r="A13280" t="s">
        <v>12</v>
      </c>
      <c r="B13280">
        <v>3768921</v>
      </c>
      <c r="C13280">
        <v>3768941</v>
      </c>
      <c r="D13280" t="s">
        <v>44047</v>
      </c>
      <c r="E13280" t="s">
        <v>90</v>
      </c>
      <c r="F13280" t="s">
        <v>76</v>
      </c>
      <c r="G13280" t="s">
        <v>32</v>
      </c>
      <c r="H13280">
        <v>40</v>
      </c>
      <c r="I13280" t="s">
        <v>44051</v>
      </c>
      <c r="J13280" t="s">
        <v>44052</v>
      </c>
      <c r="K13280" t="s">
        <v>44053</v>
      </c>
      <c r="L13280" t="s">
        <v>77952</v>
      </c>
    </row>
    <row r="13281" spans="1:12" x14ac:dyDescent="0.15">
      <c r="A13281" t="s">
        <v>12</v>
      </c>
      <c r="B13281">
        <v>3768898</v>
      </c>
      <c r="C13281">
        <v>3768918</v>
      </c>
      <c r="D13281" t="s">
        <v>44047</v>
      </c>
      <c r="E13281" t="s">
        <v>90</v>
      </c>
      <c r="F13281" t="s">
        <v>76</v>
      </c>
      <c r="G13281" t="s">
        <v>16</v>
      </c>
      <c r="H13281">
        <v>63</v>
      </c>
      <c r="I13281" t="s">
        <v>44054</v>
      </c>
      <c r="J13281" t="s">
        <v>44055</v>
      </c>
      <c r="K13281" t="s">
        <v>44056</v>
      </c>
      <c r="L13281" t="s">
        <v>77957</v>
      </c>
    </row>
    <row r="13282" spans="1:12" x14ac:dyDescent="0.15">
      <c r="A13282" t="s">
        <v>12</v>
      </c>
      <c r="B13282">
        <v>3768863</v>
      </c>
      <c r="C13282">
        <v>3768883</v>
      </c>
      <c r="D13282" t="s">
        <v>44047</v>
      </c>
      <c r="E13282" t="s">
        <v>90</v>
      </c>
      <c r="F13282" t="s">
        <v>76</v>
      </c>
      <c r="G13282" t="s">
        <v>23</v>
      </c>
      <c r="H13282">
        <v>98</v>
      </c>
      <c r="I13282" t="s">
        <v>44057</v>
      </c>
      <c r="J13282" t="s">
        <v>44058</v>
      </c>
      <c r="K13282" t="s">
        <v>44059</v>
      </c>
      <c r="L13282" t="s">
        <v>78048</v>
      </c>
    </row>
    <row r="13283" spans="1:12" x14ac:dyDescent="0.15">
      <c r="A13283" t="s">
        <v>12</v>
      </c>
      <c r="B13283">
        <v>3770921</v>
      </c>
      <c r="C13283">
        <v>3770941</v>
      </c>
      <c r="D13283" t="s">
        <v>44060</v>
      </c>
      <c r="E13283" t="s">
        <v>90</v>
      </c>
      <c r="F13283" t="s">
        <v>76</v>
      </c>
      <c r="G13283" t="s">
        <v>32</v>
      </c>
      <c r="H13283">
        <v>1</v>
      </c>
      <c r="I13283" t="s">
        <v>44061</v>
      </c>
      <c r="J13283" t="s">
        <v>44062</v>
      </c>
      <c r="K13283" t="s">
        <v>44063</v>
      </c>
      <c r="L13283" t="s">
        <v>77917</v>
      </c>
    </row>
    <row r="13284" spans="1:12" x14ac:dyDescent="0.15">
      <c r="A13284" t="s">
        <v>12</v>
      </c>
      <c r="B13284">
        <v>3770901</v>
      </c>
      <c r="C13284">
        <v>3770921</v>
      </c>
      <c r="D13284" t="s">
        <v>44060</v>
      </c>
      <c r="E13284" t="s">
        <v>90</v>
      </c>
      <c r="F13284" t="s">
        <v>76</v>
      </c>
      <c r="G13284" t="s">
        <v>16</v>
      </c>
      <c r="H13284">
        <v>21</v>
      </c>
      <c r="I13284" t="s">
        <v>44064</v>
      </c>
      <c r="J13284" t="s">
        <v>44065</v>
      </c>
      <c r="K13284" t="s">
        <v>44066</v>
      </c>
      <c r="L13284" t="s">
        <v>78022</v>
      </c>
    </row>
    <row r="13285" spans="1:12" x14ac:dyDescent="0.15">
      <c r="A13285" t="s">
        <v>12</v>
      </c>
      <c r="B13285">
        <v>3770872</v>
      </c>
      <c r="C13285">
        <v>3770892</v>
      </c>
      <c r="D13285" t="s">
        <v>44060</v>
      </c>
      <c r="E13285" t="s">
        <v>90</v>
      </c>
      <c r="F13285" t="s">
        <v>76</v>
      </c>
      <c r="G13285" t="s">
        <v>16</v>
      </c>
      <c r="H13285">
        <v>50</v>
      </c>
      <c r="I13285" t="s">
        <v>44067</v>
      </c>
      <c r="J13285" t="s">
        <v>44068</v>
      </c>
      <c r="K13285" t="s">
        <v>44069</v>
      </c>
      <c r="L13285" t="s">
        <v>77925</v>
      </c>
    </row>
    <row r="13286" spans="1:12" x14ac:dyDescent="0.15">
      <c r="A13286" t="s">
        <v>12</v>
      </c>
      <c r="B13286">
        <v>3770851</v>
      </c>
      <c r="C13286">
        <v>3770871</v>
      </c>
      <c r="D13286" t="s">
        <v>44060</v>
      </c>
      <c r="E13286" t="s">
        <v>90</v>
      </c>
      <c r="F13286" t="s">
        <v>76</v>
      </c>
      <c r="G13286" t="s">
        <v>23</v>
      </c>
      <c r="H13286">
        <v>71</v>
      </c>
      <c r="I13286" t="s">
        <v>44070</v>
      </c>
      <c r="J13286" t="s">
        <v>44071</v>
      </c>
      <c r="K13286" t="s">
        <v>44072</v>
      </c>
      <c r="L13286" t="s">
        <v>77969</v>
      </c>
    </row>
    <row r="13287" spans="1:12" x14ac:dyDescent="0.15">
      <c r="A13287" t="s">
        <v>12</v>
      </c>
      <c r="B13287">
        <v>3771116</v>
      </c>
      <c r="C13287">
        <v>3771136</v>
      </c>
      <c r="D13287" t="s">
        <v>44073</v>
      </c>
      <c r="E13287" t="s">
        <v>90</v>
      </c>
      <c r="F13287" t="s">
        <v>15</v>
      </c>
      <c r="G13287" t="s">
        <v>16</v>
      </c>
      <c r="H13287">
        <v>7</v>
      </c>
      <c r="I13287" t="s">
        <v>44074</v>
      </c>
      <c r="J13287" t="s">
        <v>44075</v>
      </c>
      <c r="K13287" t="s">
        <v>44076</v>
      </c>
      <c r="L13287" t="s">
        <v>77909</v>
      </c>
    </row>
    <row r="13288" spans="1:12" x14ac:dyDescent="0.15">
      <c r="A13288" t="s">
        <v>12</v>
      </c>
      <c r="B13288">
        <v>3771156</v>
      </c>
      <c r="C13288">
        <v>3771176</v>
      </c>
      <c r="D13288" t="s">
        <v>44073</v>
      </c>
      <c r="E13288" t="s">
        <v>90</v>
      </c>
      <c r="F13288" t="s">
        <v>15</v>
      </c>
      <c r="G13288" t="s">
        <v>16</v>
      </c>
      <c r="H13288">
        <v>47</v>
      </c>
      <c r="I13288" t="s">
        <v>44077</v>
      </c>
      <c r="J13288" t="s">
        <v>44078</v>
      </c>
      <c r="K13288" t="s">
        <v>44079</v>
      </c>
      <c r="L13288" t="s">
        <v>77932</v>
      </c>
    </row>
    <row r="13289" spans="1:12" x14ac:dyDescent="0.15">
      <c r="A13289" t="s">
        <v>12</v>
      </c>
      <c r="B13289">
        <v>3771180</v>
      </c>
      <c r="C13289">
        <v>3771200</v>
      </c>
      <c r="D13289" t="s">
        <v>44073</v>
      </c>
      <c r="E13289" t="s">
        <v>90</v>
      </c>
      <c r="F13289" t="s">
        <v>15</v>
      </c>
      <c r="G13289" t="s">
        <v>32</v>
      </c>
      <c r="H13289">
        <v>71</v>
      </c>
      <c r="I13289" t="s">
        <v>44080</v>
      </c>
      <c r="J13289" t="s">
        <v>44081</v>
      </c>
      <c r="K13289" t="s">
        <v>44082</v>
      </c>
      <c r="L13289" t="s">
        <v>77969</v>
      </c>
    </row>
    <row r="13290" spans="1:12" x14ac:dyDescent="0.15">
      <c r="A13290" t="s">
        <v>12</v>
      </c>
      <c r="B13290">
        <v>3771210</v>
      </c>
      <c r="C13290">
        <v>3771230</v>
      </c>
      <c r="D13290" t="s">
        <v>44073</v>
      </c>
      <c r="E13290" t="s">
        <v>90</v>
      </c>
      <c r="F13290" t="s">
        <v>15</v>
      </c>
      <c r="G13290" t="s">
        <v>32</v>
      </c>
      <c r="H13290">
        <v>101</v>
      </c>
      <c r="I13290" t="s">
        <v>44083</v>
      </c>
      <c r="J13290" t="s">
        <v>44084</v>
      </c>
      <c r="K13290" t="s">
        <v>44085</v>
      </c>
      <c r="L13290" t="s">
        <v>77997</v>
      </c>
    </row>
    <row r="13291" spans="1:12" x14ac:dyDescent="0.15">
      <c r="A13291" t="s">
        <v>12</v>
      </c>
      <c r="B13291">
        <v>3772083</v>
      </c>
      <c r="C13291">
        <v>3772103</v>
      </c>
      <c r="D13291" t="s">
        <v>44086</v>
      </c>
      <c r="E13291" t="s">
        <v>90</v>
      </c>
      <c r="F13291" t="s">
        <v>15</v>
      </c>
      <c r="G13291" t="s">
        <v>36</v>
      </c>
      <c r="H13291">
        <v>7</v>
      </c>
      <c r="I13291" t="s">
        <v>44087</v>
      </c>
      <c r="J13291" t="s">
        <v>44088</v>
      </c>
      <c r="K13291" t="s">
        <v>44089</v>
      </c>
      <c r="L13291" t="s">
        <v>77909</v>
      </c>
    </row>
    <row r="13292" spans="1:12" x14ac:dyDescent="0.15">
      <c r="A13292" t="s">
        <v>12</v>
      </c>
      <c r="B13292">
        <v>3772106</v>
      </c>
      <c r="C13292">
        <v>3772126</v>
      </c>
      <c r="D13292" t="s">
        <v>44086</v>
      </c>
      <c r="E13292" t="s">
        <v>90</v>
      </c>
      <c r="F13292" t="s">
        <v>15</v>
      </c>
      <c r="G13292" t="s">
        <v>16</v>
      </c>
      <c r="H13292">
        <v>30</v>
      </c>
      <c r="I13292" t="s">
        <v>44090</v>
      </c>
      <c r="J13292" t="s">
        <v>44091</v>
      </c>
      <c r="K13292" t="s">
        <v>44092</v>
      </c>
      <c r="L13292" t="s">
        <v>77984</v>
      </c>
    </row>
    <row r="13293" spans="1:12" x14ac:dyDescent="0.15">
      <c r="A13293" t="s">
        <v>12</v>
      </c>
      <c r="B13293">
        <v>3772141</v>
      </c>
      <c r="C13293">
        <v>3772161</v>
      </c>
      <c r="D13293" t="s">
        <v>44086</v>
      </c>
      <c r="E13293" t="s">
        <v>90</v>
      </c>
      <c r="F13293" t="s">
        <v>15</v>
      </c>
      <c r="G13293" t="s">
        <v>36</v>
      </c>
      <c r="H13293">
        <v>65</v>
      </c>
      <c r="I13293" t="s">
        <v>44093</v>
      </c>
      <c r="J13293" t="s">
        <v>44094</v>
      </c>
      <c r="K13293" t="s">
        <v>44095</v>
      </c>
      <c r="L13293" t="s">
        <v>78042</v>
      </c>
    </row>
    <row r="13294" spans="1:12" x14ac:dyDescent="0.15">
      <c r="A13294" t="s">
        <v>12</v>
      </c>
      <c r="B13294">
        <v>3772176</v>
      </c>
      <c r="C13294">
        <v>3772196</v>
      </c>
      <c r="D13294" t="s">
        <v>44086</v>
      </c>
      <c r="E13294" t="s">
        <v>90</v>
      </c>
      <c r="F13294" t="s">
        <v>15</v>
      </c>
      <c r="G13294" t="s">
        <v>16</v>
      </c>
      <c r="H13294">
        <v>100</v>
      </c>
      <c r="I13294" t="s">
        <v>44096</v>
      </c>
      <c r="J13294" t="s">
        <v>44097</v>
      </c>
      <c r="K13294" t="s">
        <v>44098</v>
      </c>
      <c r="L13294" t="s">
        <v>77953</v>
      </c>
    </row>
    <row r="13295" spans="1:12" x14ac:dyDescent="0.15">
      <c r="A13295" t="s">
        <v>12</v>
      </c>
      <c r="B13295">
        <v>3774300</v>
      </c>
      <c r="C13295">
        <v>3774320</v>
      </c>
      <c r="D13295" t="s">
        <v>44099</v>
      </c>
      <c r="E13295" t="s">
        <v>90</v>
      </c>
      <c r="F13295" t="s">
        <v>15</v>
      </c>
      <c r="G13295" t="s">
        <v>32</v>
      </c>
      <c r="H13295">
        <v>10</v>
      </c>
      <c r="I13295" t="s">
        <v>44100</v>
      </c>
      <c r="J13295" t="s">
        <v>44101</v>
      </c>
      <c r="K13295" t="s">
        <v>44102</v>
      </c>
      <c r="L13295" t="s">
        <v>78001</v>
      </c>
    </row>
    <row r="13296" spans="1:12" x14ac:dyDescent="0.15">
      <c r="A13296" t="s">
        <v>12</v>
      </c>
      <c r="B13296">
        <v>3774326</v>
      </c>
      <c r="C13296">
        <v>3774346</v>
      </c>
      <c r="D13296" t="s">
        <v>44099</v>
      </c>
      <c r="E13296" t="s">
        <v>90</v>
      </c>
      <c r="F13296" t="s">
        <v>15</v>
      </c>
      <c r="G13296" t="s">
        <v>36</v>
      </c>
      <c r="H13296">
        <v>36</v>
      </c>
      <c r="I13296" t="s">
        <v>44103</v>
      </c>
      <c r="J13296" t="s">
        <v>44104</v>
      </c>
      <c r="K13296" t="s">
        <v>44105</v>
      </c>
      <c r="L13296" t="s">
        <v>78003</v>
      </c>
    </row>
    <row r="13297" spans="1:12" x14ac:dyDescent="0.15">
      <c r="A13297" t="s">
        <v>12</v>
      </c>
      <c r="B13297">
        <v>3774352</v>
      </c>
      <c r="C13297">
        <v>3774372</v>
      </c>
      <c r="D13297" t="s">
        <v>44099</v>
      </c>
      <c r="E13297" t="s">
        <v>90</v>
      </c>
      <c r="F13297" t="s">
        <v>15</v>
      </c>
      <c r="G13297" t="s">
        <v>23</v>
      </c>
      <c r="H13297">
        <v>62</v>
      </c>
      <c r="I13297" t="s">
        <v>44106</v>
      </c>
      <c r="J13297" t="s">
        <v>44107</v>
      </c>
      <c r="K13297" t="s">
        <v>44108</v>
      </c>
      <c r="L13297" t="s">
        <v>77949</v>
      </c>
    </row>
    <row r="13298" spans="1:12" x14ac:dyDescent="0.15">
      <c r="A13298" t="s">
        <v>12</v>
      </c>
      <c r="B13298">
        <v>3774397</v>
      </c>
      <c r="C13298">
        <v>3774417</v>
      </c>
      <c r="D13298" t="s">
        <v>44099</v>
      </c>
      <c r="E13298" t="s">
        <v>90</v>
      </c>
      <c r="F13298" t="s">
        <v>15</v>
      </c>
      <c r="G13298" t="s">
        <v>16</v>
      </c>
      <c r="H13298">
        <v>107</v>
      </c>
      <c r="I13298" t="s">
        <v>44109</v>
      </c>
      <c r="J13298" t="s">
        <v>44110</v>
      </c>
      <c r="K13298" t="s">
        <v>44111</v>
      </c>
      <c r="L13298" t="s">
        <v>77983</v>
      </c>
    </row>
    <row r="13299" spans="1:12" x14ac:dyDescent="0.15">
      <c r="A13299" t="s">
        <v>12</v>
      </c>
      <c r="B13299">
        <v>3775183</v>
      </c>
      <c r="C13299">
        <v>3775203</v>
      </c>
      <c r="D13299" t="s">
        <v>44112</v>
      </c>
      <c r="E13299" t="s">
        <v>90</v>
      </c>
      <c r="F13299" t="s">
        <v>15</v>
      </c>
      <c r="G13299" t="s">
        <v>32</v>
      </c>
      <c r="H13299">
        <v>1</v>
      </c>
      <c r="I13299" t="s">
        <v>44113</v>
      </c>
      <c r="J13299" t="s">
        <v>44114</v>
      </c>
      <c r="K13299" t="s">
        <v>44115</v>
      </c>
      <c r="L13299" t="s">
        <v>77917</v>
      </c>
    </row>
    <row r="13300" spans="1:12" x14ac:dyDescent="0.15">
      <c r="A13300" t="s">
        <v>12</v>
      </c>
      <c r="B13300">
        <v>3775203</v>
      </c>
      <c r="C13300">
        <v>3775223</v>
      </c>
      <c r="D13300" t="s">
        <v>44112</v>
      </c>
      <c r="E13300" t="s">
        <v>90</v>
      </c>
      <c r="F13300" t="s">
        <v>15</v>
      </c>
      <c r="G13300" t="s">
        <v>23</v>
      </c>
      <c r="H13300">
        <v>21</v>
      </c>
      <c r="I13300" t="s">
        <v>44116</v>
      </c>
      <c r="J13300" t="s">
        <v>44117</v>
      </c>
      <c r="K13300" t="s">
        <v>44118</v>
      </c>
      <c r="L13300" t="s">
        <v>78022</v>
      </c>
    </row>
    <row r="13301" spans="1:12" x14ac:dyDescent="0.15">
      <c r="A13301" t="s">
        <v>12</v>
      </c>
      <c r="B13301">
        <v>3775252</v>
      </c>
      <c r="C13301">
        <v>3775272</v>
      </c>
      <c r="D13301" t="s">
        <v>44112</v>
      </c>
      <c r="E13301" t="s">
        <v>90</v>
      </c>
      <c r="F13301" t="s">
        <v>15</v>
      </c>
      <c r="G13301" t="s">
        <v>16</v>
      </c>
      <c r="H13301">
        <v>70</v>
      </c>
      <c r="I13301" t="s">
        <v>44119</v>
      </c>
      <c r="J13301" t="s">
        <v>44120</v>
      </c>
      <c r="K13301" t="s">
        <v>44121</v>
      </c>
      <c r="L13301" t="s">
        <v>77919</v>
      </c>
    </row>
    <row r="13302" spans="1:12" x14ac:dyDescent="0.15">
      <c r="A13302" t="s">
        <v>12</v>
      </c>
      <c r="B13302">
        <v>3775276</v>
      </c>
      <c r="C13302">
        <v>3775296</v>
      </c>
      <c r="D13302" t="s">
        <v>44112</v>
      </c>
      <c r="E13302" t="s">
        <v>90</v>
      </c>
      <c r="F13302" t="s">
        <v>15</v>
      </c>
      <c r="G13302" t="s">
        <v>36</v>
      </c>
      <c r="H13302">
        <v>94</v>
      </c>
      <c r="I13302" t="s">
        <v>44122</v>
      </c>
      <c r="J13302" t="s">
        <v>44123</v>
      </c>
      <c r="K13302" t="s">
        <v>44124</v>
      </c>
      <c r="L13302" t="s">
        <v>77927</v>
      </c>
    </row>
    <row r="13303" spans="1:12" x14ac:dyDescent="0.15">
      <c r="A13303" t="s">
        <v>12</v>
      </c>
      <c r="B13303">
        <v>3776603</v>
      </c>
      <c r="C13303">
        <v>3776623</v>
      </c>
      <c r="D13303" t="s">
        <v>44125</v>
      </c>
      <c r="E13303" t="s">
        <v>90</v>
      </c>
      <c r="F13303" t="s">
        <v>15</v>
      </c>
      <c r="G13303" t="s">
        <v>36</v>
      </c>
      <c r="H13303">
        <v>8</v>
      </c>
      <c r="I13303" t="s">
        <v>44126</v>
      </c>
      <c r="J13303" t="s">
        <v>44127</v>
      </c>
      <c r="K13303" t="s">
        <v>44128</v>
      </c>
      <c r="L13303" t="s">
        <v>77955</v>
      </c>
    </row>
    <row r="13304" spans="1:12" x14ac:dyDescent="0.15">
      <c r="A13304" t="s">
        <v>12</v>
      </c>
      <c r="B13304">
        <v>3776634</v>
      </c>
      <c r="C13304">
        <v>3776654</v>
      </c>
      <c r="D13304" t="s">
        <v>44125</v>
      </c>
      <c r="E13304" t="s">
        <v>90</v>
      </c>
      <c r="F13304" t="s">
        <v>15</v>
      </c>
      <c r="G13304" t="s">
        <v>23</v>
      </c>
      <c r="H13304">
        <v>39</v>
      </c>
      <c r="I13304" t="s">
        <v>44129</v>
      </c>
      <c r="J13304" t="s">
        <v>44130</v>
      </c>
      <c r="K13304" t="s">
        <v>44131</v>
      </c>
      <c r="L13304" t="s">
        <v>78041</v>
      </c>
    </row>
    <row r="13305" spans="1:12" x14ac:dyDescent="0.15">
      <c r="A13305" t="s">
        <v>12</v>
      </c>
      <c r="B13305">
        <v>3776660</v>
      </c>
      <c r="C13305">
        <v>3776680</v>
      </c>
      <c r="D13305" t="s">
        <v>44125</v>
      </c>
      <c r="E13305" t="s">
        <v>90</v>
      </c>
      <c r="F13305" t="s">
        <v>15</v>
      </c>
      <c r="G13305" t="s">
        <v>32</v>
      </c>
      <c r="H13305">
        <v>65</v>
      </c>
      <c r="I13305" t="s">
        <v>44132</v>
      </c>
      <c r="J13305" t="s">
        <v>44133</v>
      </c>
      <c r="K13305" t="s">
        <v>44134</v>
      </c>
      <c r="L13305" t="s">
        <v>78042</v>
      </c>
    </row>
    <row r="13306" spans="1:12" x14ac:dyDescent="0.15">
      <c r="A13306" t="s">
        <v>12</v>
      </c>
      <c r="B13306">
        <v>3776683</v>
      </c>
      <c r="C13306">
        <v>3776703</v>
      </c>
      <c r="D13306" t="s">
        <v>44125</v>
      </c>
      <c r="E13306" t="s">
        <v>90</v>
      </c>
      <c r="F13306" t="s">
        <v>15</v>
      </c>
      <c r="G13306" t="s">
        <v>36</v>
      </c>
      <c r="H13306">
        <v>88</v>
      </c>
      <c r="I13306" t="s">
        <v>44135</v>
      </c>
      <c r="J13306" t="s">
        <v>44136</v>
      </c>
      <c r="K13306" t="s">
        <v>44137</v>
      </c>
      <c r="L13306" t="s">
        <v>77923</v>
      </c>
    </row>
    <row r="13307" spans="1:12" x14ac:dyDescent="0.15">
      <c r="A13307" t="s">
        <v>12</v>
      </c>
      <c r="B13307">
        <v>3777033</v>
      </c>
      <c r="C13307">
        <v>3777053</v>
      </c>
      <c r="D13307" t="s">
        <v>44138</v>
      </c>
      <c r="E13307" t="s">
        <v>90</v>
      </c>
      <c r="F13307" t="s">
        <v>15</v>
      </c>
      <c r="G13307" t="s">
        <v>36</v>
      </c>
      <c r="H13307">
        <v>46</v>
      </c>
      <c r="I13307" t="s">
        <v>44139</v>
      </c>
      <c r="J13307" t="s">
        <v>44140</v>
      </c>
      <c r="K13307" t="s">
        <v>44141</v>
      </c>
      <c r="L13307" t="s">
        <v>78004</v>
      </c>
    </row>
    <row r="13308" spans="1:12" x14ac:dyDescent="0.15">
      <c r="A13308" t="s">
        <v>12</v>
      </c>
      <c r="B13308">
        <v>3777090</v>
      </c>
      <c r="C13308">
        <v>3777110</v>
      </c>
      <c r="D13308" t="s">
        <v>44138</v>
      </c>
      <c r="E13308" t="s">
        <v>90</v>
      </c>
      <c r="F13308" t="s">
        <v>15</v>
      </c>
      <c r="G13308" t="s">
        <v>16</v>
      </c>
      <c r="H13308">
        <v>103</v>
      </c>
      <c r="I13308" t="s">
        <v>44142</v>
      </c>
      <c r="J13308" t="s">
        <v>44143</v>
      </c>
      <c r="K13308" t="s">
        <v>44144</v>
      </c>
      <c r="L13308" t="s">
        <v>77937</v>
      </c>
    </row>
    <row r="13309" spans="1:12" x14ac:dyDescent="0.15">
      <c r="A13309" t="s">
        <v>12</v>
      </c>
      <c r="B13309">
        <v>3777117</v>
      </c>
      <c r="C13309">
        <v>3777137</v>
      </c>
      <c r="D13309" t="s">
        <v>44138</v>
      </c>
      <c r="E13309" t="s">
        <v>90</v>
      </c>
      <c r="F13309" t="s">
        <v>15</v>
      </c>
      <c r="G13309" t="s">
        <v>36</v>
      </c>
      <c r="H13309">
        <v>130</v>
      </c>
      <c r="I13309" t="s">
        <v>44145</v>
      </c>
      <c r="J13309" t="s">
        <v>44146</v>
      </c>
      <c r="K13309" t="s">
        <v>44147</v>
      </c>
      <c r="L13309" t="s">
        <v>77998</v>
      </c>
    </row>
    <row r="13310" spans="1:12" x14ac:dyDescent="0.15">
      <c r="A13310" t="s">
        <v>12</v>
      </c>
      <c r="B13310">
        <v>3777137</v>
      </c>
      <c r="C13310">
        <v>3777157</v>
      </c>
      <c r="D13310" t="s">
        <v>44138</v>
      </c>
      <c r="E13310" t="s">
        <v>90</v>
      </c>
      <c r="F13310" t="s">
        <v>15</v>
      </c>
      <c r="G13310" t="s">
        <v>16</v>
      </c>
      <c r="H13310">
        <v>150</v>
      </c>
      <c r="I13310" t="s">
        <v>44148</v>
      </c>
      <c r="J13310" t="s">
        <v>44149</v>
      </c>
      <c r="K13310" t="s">
        <v>44150</v>
      </c>
      <c r="L13310" t="s">
        <v>78086</v>
      </c>
    </row>
    <row r="13311" spans="1:12" x14ac:dyDescent="0.15">
      <c r="A13311" t="s">
        <v>12</v>
      </c>
      <c r="B13311">
        <v>3778289</v>
      </c>
      <c r="C13311">
        <v>3778309</v>
      </c>
      <c r="D13311" t="s">
        <v>44151</v>
      </c>
      <c r="E13311" t="s">
        <v>90</v>
      </c>
      <c r="F13311" t="s">
        <v>15</v>
      </c>
      <c r="G13311" t="s">
        <v>16</v>
      </c>
      <c r="H13311">
        <v>6</v>
      </c>
      <c r="I13311" t="s">
        <v>44152</v>
      </c>
      <c r="J13311" t="s">
        <v>44153</v>
      </c>
      <c r="K13311" t="s">
        <v>44154</v>
      </c>
      <c r="L13311" t="s">
        <v>78025</v>
      </c>
    </row>
    <row r="13312" spans="1:12" x14ac:dyDescent="0.15">
      <c r="A13312" t="s">
        <v>12</v>
      </c>
      <c r="B13312">
        <v>3778314</v>
      </c>
      <c r="C13312">
        <v>3778334</v>
      </c>
      <c r="D13312" t="s">
        <v>44151</v>
      </c>
      <c r="E13312" t="s">
        <v>90</v>
      </c>
      <c r="F13312" t="s">
        <v>15</v>
      </c>
      <c r="G13312" t="s">
        <v>36</v>
      </c>
      <c r="H13312">
        <v>31</v>
      </c>
      <c r="I13312" t="s">
        <v>44155</v>
      </c>
      <c r="J13312" t="s">
        <v>44156</v>
      </c>
      <c r="K13312" t="s">
        <v>44157</v>
      </c>
      <c r="L13312" t="s">
        <v>77910</v>
      </c>
    </row>
    <row r="13313" spans="1:12" x14ac:dyDescent="0.15">
      <c r="A13313" t="s">
        <v>12</v>
      </c>
      <c r="B13313">
        <v>3778336</v>
      </c>
      <c r="C13313">
        <v>3778356</v>
      </c>
      <c r="D13313" t="s">
        <v>44151</v>
      </c>
      <c r="E13313" t="s">
        <v>90</v>
      </c>
      <c r="F13313" t="s">
        <v>15</v>
      </c>
      <c r="G13313" t="s">
        <v>23</v>
      </c>
      <c r="H13313">
        <v>53</v>
      </c>
      <c r="I13313" t="s">
        <v>44158</v>
      </c>
      <c r="J13313" t="s">
        <v>44159</v>
      </c>
      <c r="K13313" t="s">
        <v>44160</v>
      </c>
      <c r="L13313" t="s">
        <v>77922</v>
      </c>
    </row>
    <row r="13314" spans="1:12" x14ac:dyDescent="0.15">
      <c r="A13314" t="s">
        <v>12</v>
      </c>
      <c r="B13314">
        <v>3778357</v>
      </c>
      <c r="C13314">
        <v>3778377</v>
      </c>
      <c r="D13314" t="s">
        <v>44151</v>
      </c>
      <c r="E13314" t="s">
        <v>90</v>
      </c>
      <c r="F13314" t="s">
        <v>15</v>
      </c>
      <c r="G13314" t="s">
        <v>23</v>
      </c>
      <c r="H13314">
        <v>74</v>
      </c>
      <c r="I13314" t="s">
        <v>44161</v>
      </c>
      <c r="J13314" t="s">
        <v>44162</v>
      </c>
      <c r="K13314" t="s">
        <v>44163</v>
      </c>
      <c r="L13314" t="s">
        <v>78005</v>
      </c>
    </row>
    <row r="13315" spans="1:12" x14ac:dyDescent="0.15">
      <c r="A13315" t="s">
        <v>12</v>
      </c>
      <c r="B13315">
        <v>3780366</v>
      </c>
      <c r="C13315">
        <v>3780386</v>
      </c>
      <c r="D13315" t="s">
        <v>44164</v>
      </c>
      <c r="E13315" t="s">
        <v>90</v>
      </c>
      <c r="F13315" t="s">
        <v>76</v>
      </c>
      <c r="G13315" t="s">
        <v>32</v>
      </c>
      <c r="H13315">
        <v>10</v>
      </c>
      <c r="I13315" t="s">
        <v>44165</v>
      </c>
      <c r="J13315" t="s">
        <v>44166</v>
      </c>
      <c r="K13315" t="s">
        <v>44167</v>
      </c>
      <c r="L13315" t="s">
        <v>78001</v>
      </c>
    </row>
    <row r="13316" spans="1:12" x14ac:dyDescent="0.15">
      <c r="A13316" t="s">
        <v>12</v>
      </c>
      <c r="B13316">
        <v>3780343</v>
      </c>
      <c r="C13316">
        <v>3780363</v>
      </c>
      <c r="D13316" t="s">
        <v>44164</v>
      </c>
      <c r="E13316" t="s">
        <v>90</v>
      </c>
      <c r="F13316" t="s">
        <v>76</v>
      </c>
      <c r="G13316" t="s">
        <v>16</v>
      </c>
      <c r="H13316">
        <v>33</v>
      </c>
      <c r="I13316" t="s">
        <v>44168</v>
      </c>
      <c r="J13316" t="s">
        <v>44169</v>
      </c>
      <c r="K13316" t="s">
        <v>44170</v>
      </c>
      <c r="L13316" t="s">
        <v>77977</v>
      </c>
    </row>
    <row r="13317" spans="1:12" x14ac:dyDescent="0.15">
      <c r="A13317" t="s">
        <v>12</v>
      </c>
      <c r="B13317">
        <v>3780323</v>
      </c>
      <c r="C13317">
        <v>3780343</v>
      </c>
      <c r="D13317" t="s">
        <v>44164</v>
      </c>
      <c r="E13317" t="s">
        <v>90</v>
      </c>
      <c r="F13317" t="s">
        <v>76</v>
      </c>
      <c r="G13317" t="s">
        <v>36</v>
      </c>
      <c r="H13317">
        <v>53</v>
      </c>
      <c r="I13317" t="s">
        <v>44171</v>
      </c>
      <c r="J13317" t="s">
        <v>44172</v>
      </c>
      <c r="K13317" t="s">
        <v>44173</v>
      </c>
      <c r="L13317" t="s">
        <v>77922</v>
      </c>
    </row>
    <row r="13318" spans="1:12" x14ac:dyDescent="0.15">
      <c r="A13318" t="s">
        <v>12</v>
      </c>
      <c r="B13318">
        <v>3780263</v>
      </c>
      <c r="C13318">
        <v>3780283</v>
      </c>
      <c r="D13318" t="s">
        <v>44164</v>
      </c>
      <c r="E13318" t="s">
        <v>90</v>
      </c>
      <c r="F13318" t="s">
        <v>76</v>
      </c>
      <c r="G13318" t="s">
        <v>16</v>
      </c>
      <c r="H13318">
        <v>113</v>
      </c>
      <c r="I13318" t="s">
        <v>44174</v>
      </c>
      <c r="J13318" t="s">
        <v>44175</v>
      </c>
      <c r="K13318" t="s">
        <v>44176</v>
      </c>
      <c r="L13318" t="s">
        <v>77986</v>
      </c>
    </row>
    <row r="13319" spans="1:12" x14ac:dyDescent="0.15">
      <c r="A13319" t="s">
        <v>12</v>
      </c>
      <c r="B13319">
        <v>3780399</v>
      </c>
      <c r="C13319">
        <v>3780419</v>
      </c>
      <c r="D13319" t="s">
        <v>44177</v>
      </c>
      <c r="E13319" t="s">
        <v>90</v>
      </c>
      <c r="F13319" t="s">
        <v>15</v>
      </c>
      <c r="G13319" t="s">
        <v>36</v>
      </c>
      <c r="H13319">
        <v>0</v>
      </c>
      <c r="I13319" t="s">
        <v>44178</v>
      </c>
      <c r="J13319" t="s">
        <v>44179</v>
      </c>
      <c r="K13319" t="s">
        <v>44180</v>
      </c>
      <c r="L13319" t="s">
        <v>77980</v>
      </c>
    </row>
    <row r="13320" spans="1:12" x14ac:dyDescent="0.15">
      <c r="A13320" t="s">
        <v>12</v>
      </c>
      <c r="B13320">
        <v>3780421</v>
      </c>
      <c r="C13320">
        <v>3780441</v>
      </c>
      <c r="D13320" t="s">
        <v>44177</v>
      </c>
      <c r="E13320" t="s">
        <v>90</v>
      </c>
      <c r="F13320" t="s">
        <v>15</v>
      </c>
      <c r="G13320" t="s">
        <v>23</v>
      </c>
      <c r="H13320">
        <v>22</v>
      </c>
      <c r="I13320" t="s">
        <v>44181</v>
      </c>
      <c r="J13320" t="s">
        <v>44182</v>
      </c>
      <c r="K13320" t="s">
        <v>44183</v>
      </c>
      <c r="L13320" t="s">
        <v>77948</v>
      </c>
    </row>
    <row r="13321" spans="1:12" x14ac:dyDescent="0.15">
      <c r="A13321" t="s">
        <v>12</v>
      </c>
      <c r="B13321">
        <v>3780442</v>
      </c>
      <c r="C13321">
        <v>3780462</v>
      </c>
      <c r="D13321" t="s">
        <v>44177</v>
      </c>
      <c r="E13321" t="s">
        <v>90</v>
      </c>
      <c r="F13321" t="s">
        <v>15</v>
      </c>
      <c r="G13321" t="s">
        <v>16</v>
      </c>
      <c r="H13321">
        <v>43</v>
      </c>
      <c r="I13321" t="s">
        <v>44184</v>
      </c>
      <c r="J13321" t="s">
        <v>44185</v>
      </c>
      <c r="K13321" t="s">
        <v>44186</v>
      </c>
      <c r="L13321" t="s">
        <v>77942</v>
      </c>
    </row>
    <row r="13322" spans="1:12" x14ac:dyDescent="0.15">
      <c r="A13322" t="s">
        <v>12</v>
      </c>
      <c r="B13322">
        <v>3780463</v>
      </c>
      <c r="C13322">
        <v>3780483</v>
      </c>
      <c r="D13322" t="s">
        <v>44177</v>
      </c>
      <c r="E13322" t="s">
        <v>90</v>
      </c>
      <c r="F13322" t="s">
        <v>15</v>
      </c>
      <c r="G13322" t="s">
        <v>16</v>
      </c>
      <c r="H13322">
        <v>64</v>
      </c>
      <c r="I13322" t="s">
        <v>44187</v>
      </c>
      <c r="J13322" t="s">
        <v>44188</v>
      </c>
      <c r="K13322" t="s">
        <v>44189</v>
      </c>
      <c r="L13322" t="s">
        <v>77989</v>
      </c>
    </row>
    <row r="13323" spans="1:12" x14ac:dyDescent="0.15">
      <c r="A13323" t="s">
        <v>12</v>
      </c>
      <c r="B13323">
        <v>3781748</v>
      </c>
      <c r="C13323">
        <v>3781768</v>
      </c>
      <c r="D13323" t="s">
        <v>44190</v>
      </c>
      <c r="E13323" t="s">
        <v>90</v>
      </c>
      <c r="F13323" t="s">
        <v>15</v>
      </c>
      <c r="G13323" t="s">
        <v>16</v>
      </c>
      <c r="H13323">
        <v>16</v>
      </c>
      <c r="I13323" t="s">
        <v>44191</v>
      </c>
      <c r="J13323" t="s">
        <v>44192</v>
      </c>
      <c r="K13323" t="s">
        <v>44193</v>
      </c>
      <c r="L13323" t="s">
        <v>77905</v>
      </c>
    </row>
    <row r="13324" spans="1:12" x14ac:dyDescent="0.15">
      <c r="A13324" t="s">
        <v>12</v>
      </c>
      <c r="B13324">
        <v>3781786</v>
      </c>
      <c r="C13324">
        <v>3781806</v>
      </c>
      <c r="D13324" t="s">
        <v>44190</v>
      </c>
      <c r="E13324" t="s">
        <v>90</v>
      </c>
      <c r="F13324" t="s">
        <v>15</v>
      </c>
      <c r="G13324" t="s">
        <v>36</v>
      </c>
      <c r="H13324">
        <v>54</v>
      </c>
      <c r="I13324" t="s">
        <v>44194</v>
      </c>
      <c r="J13324" t="s">
        <v>44195</v>
      </c>
      <c r="K13324" t="s">
        <v>44196</v>
      </c>
      <c r="L13324" t="s">
        <v>77961</v>
      </c>
    </row>
    <row r="13325" spans="1:12" x14ac:dyDescent="0.15">
      <c r="A13325" t="s">
        <v>12</v>
      </c>
      <c r="B13325">
        <v>3781806</v>
      </c>
      <c r="C13325">
        <v>3781826</v>
      </c>
      <c r="D13325" t="s">
        <v>44190</v>
      </c>
      <c r="E13325" t="s">
        <v>90</v>
      </c>
      <c r="F13325" t="s">
        <v>15</v>
      </c>
      <c r="G13325" t="s">
        <v>36</v>
      </c>
      <c r="H13325">
        <v>74</v>
      </c>
      <c r="I13325" t="s">
        <v>44197</v>
      </c>
      <c r="J13325" t="s">
        <v>44198</v>
      </c>
      <c r="K13325" t="s">
        <v>44199</v>
      </c>
      <c r="L13325" t="s">
        <v>78005</v>
      </c>
    </row>
    <row r="13326" spans="1:12" x14ac:dyDescent="0.15">
      <c r="A13326" t="s">
        <v>12</v>
      </c>
      <c r="B13326">
        <v>3781830</v>
      </c>
      <c r="C13326">
        <v>3781850</v>
      </c>
      <c r="D13326" t="s">
        <v>44190</v>
      </c>
      <c r="E13326" t="s">
        <v>90</v>
      </c>
      <c r="F13326" t="s">
        <v>15</v>
      </c>
      <c r="G13326" t="s">
        <v>23</v>
      </c>
      <c r="H13326">
        <v>98</v>
      </c>
      <c r="I13326" t="s">
        <v>44200</v>
      </c>
      <c r="J13326" t="s">
        <v>44201</v>
      </c>
      <c r="K13326" t="s">
        <v>44202</v>
      </c>
      <c r="L13326" t="s">
        <v>78048</v>
      </c>
    </row>
    <row r="13327" spans="1:12" x14ac:dyDescent="0.15">
      <c r="A13327" t="s">
        <v>12</v>
      </c>
      <c r="B13327">
        <v>3782505</v>
      </c>
      <c r="C13327">
        <v>3782525</v>
      </c>
      <c r="D13327" t="s">
        <v>44203</v>
      </c>
      <c r="E13327" t="s">
        <v>90</v>
      </c>
      <c r="F13327" t="s">
        <v>15</v>
      </c>
      <c r="G13327" t="s">
        <v>32</v>
      </c>
      <c r="H13327">
        <v>1</v>
      </c>
      <c r="I13327" t="s">
        <v>44204</v>
      </c>
      <c r="J13327" t="s">
        <v>44205</v>
      </c>
      <c r="K13327" t="s">
        <v>44206</v>
      </c>
      <c r="L13327" t="s">
        <v>77917</v>
      </c>
    </row>
    <row r="13328" spans="1:12" x14ac:dyDescent="0.15">
      <c r="A13328" t="s">
        <v>12</v>
      </c>
      <c r="B13328">
        <v>3782526</v>
      </c>
      <c r="C13328">
        <v>3782546</v>
      </c>
      <c r="D13328" t="s">
        <v>44203</v>
      </c>
      <c r="E13328" t="s">
        <v>90</v>
      </c>
      <c r="F13328" t="s">
        <v>15</v>
      </c>
      <c r="G13328" t="s">
        <v>36</v>
      </c>
      <c r="H13328">
        <v>22</v>
      </c>
      <c r="I13328" t="s">
        <v>44207</v>
      </c>
      <c r="J13328" t="s">
        <v>44208</v>
      </c>
      <c r="K13328" t="s">
        <v>44209</v>
      </c>
      <c r="L13328" t="s">
        <v>77948</v>
      </c>
    </row>
    <row r="13329" spans="1:12" x14ac:dyDescent="0.15">
      <c r="A13329" t="s">
        <v>12</v>
      </c>
      <c r="B13329">
        <v>3782560</v>
      </c>
      <c r="C13329">
        <v>3782580</v>
      </c>
      <c r="D13329" t="s">
        <v>44203</v>
      </c>
      <c r="E13329" t="s">
        <v>90</v>
      </c>
      <c r="F13329" t="s">
        <v>15</v>
      </c>
      <c r="G13329" t="s">
        <v>32</v>
      </c>
      <c r="H13329">
        <v>56</v>
      </c>
      <c r="I13329" t="s">
        <v>44210</v>
      </c>
      <c r="J13329" t="s">
        <v>44211</v>
      </c>
      <c r="K13329" t="s">
        <v>44212</v>
      </c>
      <c r="L13329" t="s">
        <v>77971</v>
      </c>
    </row>
    <row r="13330" spans="1:12" x14ac:dyDescent="0.15">
      <c r="A13330" t="s">
        <v>12</v>
      </c>
      <c r="B13330">
        <v>3782596</v>
      </c>
      <c r="C13330">
        <v>3782616</v>
      </c>
      <c r="D13330" t="s">
        <v>44203</v>
      </c>
      <c r="E13330" t="s">
        <v>90</v>
      </c>
      <c r="F13330" t="s">
        <v>15</v>
      </c>
      <c r="G13330" t="s">
        <v>23</v>
      </c>
      <c r="H13330">
        <v>92</v>
      </c>
      <c r="I13330" t="s">
        <v>44213</v>
      </c>
      <c r="J13330" t="s">
        <v>44214</v>
      </c>
      <c r="K13330" t="s">
        <v>44215</v>
      </c>
      <c r="L13330" t="s">
        <v>78032</v>
      </c>
    </row>
    <row r="13331" spans="1:12" x14ac:dyDescent="0.15">
      <c r="A13331" t="s">
        <v>12</v>
      </c>
      <c r="B13331">
        <v>3783017</v>
      </c>
      <c r="C13331">
        <v>3783037</v>
      </c>
      <c r="D13331" t="s">
        <v>44216</v>
      </c>
      <c r="E13331" t="s">
        <v>90</v>
      </c>
      <c r="F13331" t="s">
        <v>15</v>
      </c>
      <c r="G13331" t="s">
        <v>16</v>
      </c>
      <c r="H13331">
        <v>10</v>
      </c>
      <c r="I13331" t="s">
        <v>44217</v>
      </c>
      <c r="J13331" t="s">
        <v>44218</v>
      </c>
      <c r="K13331" t="s">
        <v>44219</v>
      </c>
      <c r="L13331" t="s">
        <v>78001</v>
      </c>
    </row>
    <row r="13332" spans="1:12" x14ac:dyDescent="0.15">
      <c r="A13332" t="s">
        <v>12</v>
      </c>
      <c r="B13332">
        <v>3783037</v>
      </c>
      <c r="C13332">
        <v>3783057</v>
      </c>
      <c r="D13332" t="s">
        <v>44216</v>
      </c>
      <c r="E13332" t="s">
        <v>90</v>
      </c>
      <c r="F13332" t="s">
        <v>15</v>
      </c>
      <c r="G13332" t="s">
        <v>36</v>
      </c>
      <c r="H13332">
        <v>30</v>
      </c>
      <c r="I13332" t="s">
        <v>44220</v>
      </c>
      <c r="J13332" t="s">
        <v>44221</v>
      </c>
      <c r="K13332" t="s">
        <v>44222</v>
      </c>
      <c r="L13332" t="s">
        <v>77984</v>
      </c>
    </row>
    <row r="13333" spans="1:12" x14ac:dyDescent="0.15">
      <c r="A13333" t="s">
        <v>12</v>
      </c>
      <c r="B13333">
        <v>3783059</v>
      </c>
      <c r="C13333">
        <v>3783079</v>
      </c>
      <c r="D13333" t="s">
        <v>44216</v>
      </c>
      <c r="E13333" t="s">
        <v>90</v>
      </c>
      <c r="F13333" t="s">
        <v>15</v>
      </c>
      <c r="G13333" t="s">
        <v>16</v>
      </c>
      <c r="H13333">
        <v>52</v>
      </c>
      <c r="I13333" t="s">
        <v>44223</v>
      </c>
      <c r="J13333" t="s">
        <v>44224</v>
      </c>
      <c r="K13333" t="s">
        <v>44225</v>
      </c>
      <c r="L13333" t="s">
        <v>77959</v>
      </c>
    </row>
    <row r="13334" spans="1:12" x14ac:dyDescent="0.15">
      <c r="A13334" t="s">
        <v>12</v>
      </c>
      <c r="B13334">
        <v>3783111</v>
      </c>
      <c r="C13334">
        <v>3783131</v>
      </c>
      <c r="D13334" t="s">
        <v>44216</v>
      </c>
      <c r="E13334" t="s">
        <v>90</v>
      </c>
      <c r="F13334" t="s">
        <v>15</v>
      </c>
      <c r="G13334" t="s">
        <v>32</v>
      </c>
      <c r="H13334">
        <v>104</v>
      </c>
      <c r="I13334" t="s">
        <v>44226</v>
      </c>
      <c r="J13334" t="s">
        <v>44227</v>
      </c>
      <c r="K13334" t="s">
        <v>44228</v>
      </c>
      <c r="L13334" t="s">
        <v>77963</v>
      </c>
    </row>
    <row r="13335" spans="1:12" x14ac:dyDescent="0.15">
      <c r="A13335" t="s">
        <v>12</v>
      </c>
      <c r="B13335">
        <v>3784172</v>
      </c>
      <c r="C13335">
        <v>3784192</v>
      </c>
      <c r="D13335" t="s">
        <v>44229</v>
      </c>
      <c r="E13335" t="s">
        <v>90</v>
      </c>
      <c r="F13335" t="s">
        <v>15</v>
      </c>
      <c r="G13335" t="s">
        <v>36</v>
      </c>
      <c r="H13335">
        <v>6</v>
      </c>
      <c r="I13335" t="s">
        <v>44230</v>
      </c>
      <c r="J13335" t="s">
        <v>44231</v>
      </c>
      <c r="K13335" t="s">
        <v>44232</v>
      </c>
      <c r="L13335" t="s">
        <v>78025</v>
      </c>
    </row>
    <row r="13336" spans="1:12" x14ac:dyDescent="0.15">
      <c r="A13336" t="s">
        <v>12</v>
      </c>
      <c r="B13336">
        <v>3784192</v>
      </c>
      <c r="C13336">
        <v>3784212</v>
      </c>
      <c r="D13336" t="s">
        <v>44229</v>
      </c>
      <c r="E13336" t="s">
        <v>90</v>
      </c>
      <c r="F13336" t="s">
        <v>15</v>
      </c>
      <c r="G13336" t="s">
        <v>16</v>
      </c>
      <c r="H13336">
        <v>26</v>
      </c>
      <c r="I13336" t="s">
        <v>44233</v>
      </c>
      <c r="J13336" t="s">
        <v>44234</v>
      </c>
      <c r="K13336" t="s">
        <v>44235</v>
      </c>
      <c r="L13336" t="s">
        <v>78002</v>
      </c>
    </row>
    <row r="13337" spans="1:12" x14ac:dyDescent="0.15">
      <c r="A13337" t="s">
        <v>12</v>
      </c>
      <c r="B13337">
        <v>3784218</v>
      </c>
      <c r="C13337">
        <v>3784238</v>
      </c>
      <c r="D13337" t="s">
        <v>44229</v>
      </c>
      <c r="E13337" t="s">
        <v>90</v>
      </c>
      <c r="F13337" t="s">
        <v>15</v>
      </c>
      <c r="G13337" t="s">
        <v>16</v>
      </c>
      <c r="H13337">
        <v>52</v>
      </c>
      <c r="I13337" t="s">
        <v>44236</v>
      </c>
      <c r="J13337" t="s">
        <v>44237</v>
      </c>
      <c r="K13337" t="s">
        <v>44238</v>
      </c>
      <c r="L13337" t="s">
        <v>77959</v>
      </c>
    </row>
    <row r="13338" spans="1:12" x14ac:dyDescent="0.15">
      <c r="A13338" t="s">
        <v>12</v>
      </c>
      <c r="B13338">
        <v>3784242</v>
      </c>
      <c r="C13338">
        <v>3784262</v>
      </c>
      <c r="D13338" t="s">
        <v>44229</v>
      </c>
      <c r="E13338" t="s">
        <v>90</v>
      </c>
      <c r="F13338" t="s">
        <v>15</v>
      </c>
      <c r="G13338" t="s">
        <v>16</v>
      </c>
      <c r="H13338">
        <v>76</v>
      </c>
      <c r="I13338" t="s">
        <v>44239</v>
      </c>
      <c r="J13338" t="s">
        <v>44240</v>
      </c>
      <c r="K13338" t="s">
        <v>44241</v>
      </c>
      <c r="L13338" t="s">
        <v>77985</v>
      </c>
    </row>
    <row r="13339" spans="1:12" x14ac:dyDescent="0.15">
      <c r="A13339" t="s">
        <v>12</v>
      </c>
      <c r="B13339">
        <v>3786621</v>
      </c>
      <c r="C13339">
        <v>3786641</v>
      </c>
      <c r="D13339" t="s">
        <v>44242</v>
      </c>
      <c r="E13339" t="s">
        <v>90</v>
      </c>
      <c r="F13339" t="s">
        <v>15</v>
      </c>
      <c r="G13339" t="s">
        <v>32</v>
      </c>
      <c r="H13339">
        <v>0</v>
      </c>
      <c r="I13339" t="s">
        <v>44243</v>
      </c>
      <c r="J13339" t="s">
        <v>44244</v>
      </c>
      <c r="K13339" t="s">
        <v>44245</v>
      </c>
      <c r="L13339" t="s">
        <v>77980</v>
      </c>
    </row>
    <row r="13340" spans="1:12" x14ac:dyDescent="0.15">
      <c r="A13340" t="s">
        <v>12</v>
      </c>
      <c r="B13340">
        <v>3786646</v>
      </c>
      <c r="C13340">
        <v>3786666</v>
      </c>
      <c r="D13340" t="s">
        <v>44242</v>
      </c>
      <c r="E13340" t="s">
        <v>90</v>
      </c>
      <c r="F13340" t="s">
        <v>15</v>
      </c>
      <c r="G13340" t="s">
        <v>23</v>
      </c>
      <c r="H13340">
        <v>25</v>
      </c>
      <c r="I13340" t="s">
        <v>44246</v>
      </c>
      <c r="J13340" t="s">
        <v>44247</v>
      </c>
      <c r="K13340" t="s">
        <v>44248</v>
      </c>
      <c r="L13340" t="s">
        <v>78012</v>
      </c>
    </row>
    <row r="13341" spans="1:12" x14ac:dyDescent="0.15">
      <c r="A13341" t="s">
        <v>12</v>
      </c>
      <c r="B13341">
        <v>3786670</v>
      </c>
      <c r="C13341">
        <v>3786690</v>
      </c>
      <c r="D13341" t="s">
        <v>44242</v>
      </c>
      <c r="E13341" t="s">
        <v>90</v>
      </c>
      <c r="F13341" t="s">
        <v>15</v>
      </c>
      <c r="G13341" t="s">
        <v>32</v>
      </c>
      <c r="H13341">
        <v>49</v>
      </c>
      <c r="I13341" t="s">
        <v>44249</v>
      </c>
      <c r="J13341" t="s">
        <v>44250</v>
      </c>
      <c r="K13341" t="s">
        <v>44251</v>
      </c>
      <c r="L13341" t="s">
        <v>77913</v>
      </c>
    </row>
    <row r="13342" spans="1:12" x14ac:dyDescent="0.15">
      <c r="A13342" t="s">
        <v>12</v>
      </c>
      <c r="B13342">
        <v>3786692</v>
      </c>
      <c r="C13342">
        <v>3786712</v>
      </c>
      <c r="D13342" t="s">
        <v>44242</v>
      </c>
      <c r="E13342" t="s">
        <v>90</v>
      </c>
      <c r="F13342" t="s">
        <v>15</v>
      </c>
      <c r="G13342" t="s">
        <v>23</v>
      </c>
      <c r="H13342">
        <v>71</v>
      </c>
      <c r="I13342" t="s">
        <v>44252</v>
      </c>
      <c r="J13342" t="s">
        <v>44253</v>
      </c>
      <c r="K13342" t="s">
        <v>44254</v>
      </c>
      <c r="L13342" t="s">
        <v>77969</v>
      </c>
    </row>
    <row r="13343" spans="1:12" x14ac:dyDescent="0.15">
      <c r="A13343" t="s">
        <v>12</v>
      </c>
      <c r="B13343">
        <v>3787966</v>
      </c>
      <c r="C13343">
        <v>3787986</v>
      </c>
      <c r="D13343" t="s">
        <v>44255</v>
      </c>
      <c r="E13343" t="s">
        <v>90</v>
      </c>
      <c r="F13343" t="s">
        <v>15</v>
      </c>
      <c r="G13343" t="s">
        <v>32</v>
      </c>
      <c r="H13343">
        <v>7</v>
      </c>
      <c r="I13343" t="s">
        <v>44256</v>
      </c>
      <c r="J13343" t="s">
        <v>44257</v>
      </c>
      <c r="K13343" t="s">
        <v>44258</v>
      </c>
      <c r="L13343" t="s">
        <v>77909</v>
      </c>
    </row>
    <row r="13344" spans="1:12" x14ac:dyDescent="0.15">
      <c r="A13344" t="s">
        <v>12</v>
      </c>
      <c r="B13344">
        <v>3787990</v>
      </c>
      <c r="C13344">
        <v>3788010</v>
      </c>
      <c r="D13344" t="s">
        <v>44255</v>
      </c>
      <c r="E13344" t="s">
        <v>90</v>
      </c>
      <c r="F13344" t="s">
        <v>15</v>
      </c>
      <c r="G13344" t="s">
        <v>36</v>
      </c>
      <c r="H13344">
        <v>31</v>
      </c>
      <c r="I13344" t="s">
        <v>44259</v>
      </c>
      <c r="J13344" t="s">
        <v>44260</v>
      </c>
      <c r="K13344" t="s">
        <v>44261</v>
      </c>
      <c r="L13344" t="s">
        <v>77910</v>
      </c>
    </row>
    <row r="13345" spans="1:12" x14ac:dyDescent="0.15">
      <c r="A13345" t="s">
        <v>12</v>
      </c>
      <c r="B13345">
        <v>3788032</v>
      </c>
      <c r="C13345">
        <v>3788052</v>
      </c>
      <c r="D13345" t="s">
        <v>44255</v>
      </c>
      <c r="E13345" t="s">
        <v>90</v>
      </c>
      <c r="F13345" t="s">
        <v>15</v>
      </c>
      <c r="G13345" t="s">
        <v>36</v>
      </c>
      <c r="H13345">
        <v>73</v>
      </c>
      <c r="I13345" t="s">
        <v>44262</v>
      </c>
      <c r="J13345" t="s">
        <v>44263</v>
      </c>
      <c r="K13345" t="s">
        <v>44264</v>
      </c>
      <c r="L13345" t="s">
        <v>77926</v>
      </c>
    </row>
    <row r="13346" spans="1:12" x14ac:dyDescent="0.15">
      <c r="A13346" t="s">
        <v>12</v>
      </c>
      <c r="B13346">
        <v>3788056</v>
      </c>
      <c r="C13346">
        <v>3788076</v>
      </c>
      <c r="D13346" t="s">
        <v>44255</v>
      </c>
      <c r="E13346" t="s">
        <v>90</v>
      </c>
      <c r="F13346" t="s">
        <v>15</v>
      </c>
      <c r="G13346" t="s">
        <v>36</v>
      </c>
      <c r="H13346">
        <v>97</v>
      </c>
      <c r="I13346" t="s">
        <v>44265</v>
      </c>
      <c r="J13346" t="s">
        <v>44266</v>
      </c>
      <c r="K13346" t="s">
        <v>44267</v>
      </c>
      <c r="L13346" t="s">
        <v>78010</v>
      </c>
    </row>
    <row r="13347" spans="1:12" x14ac:dyDescent="0.15">
      <c r="A13347" t="s">
        <v>12</v>
      </c>
      <c r="B13347">
        <v>3789174</v>
      </c>
      <c r="C13347">
        <v>3789194</v>
      </c>
      <c r="D13347" t="s">
        <v>44268</v>
      </c>
      <c r="E13347" t="s">
        <v>90</v>
      </c>
      <c r="F13347" t="s">
        <v>15</v>
      </c>
      <c r="G13347" t="s">
        <v>16</v>
      </c>
      <c r="H13347">
        <v>7</v>
      </c>
      <c r="I13347" t="s">
        <v>44269</v>
      </c>
      <c r="J13347" t="s">
        <v>44270</v>
      </c>
      <c r="K13347" t="s">
        <v>44271</v>
      </c>
      <c r="L13347" t="s">
        <v>77909</v>
      </c>
    </row>
    <row r="13348" spans="1:12" x14ac:dyDescent="0.15">
      <c r="A13348" t="s">
        <v>12</v>
      </c>
      <c r="B13348">
        <v>3789234</v>
      </c>
      <c r="C13348">
        <v>3789254</v>
      </c>
      <c r="D13348" t="s">
        <v>44268</v>
      </c>
      <c r="E13348" t="s">
        <v>90</v>
      </c>
      <c r="F13348" t="s">
        <v>15</v>
      </c>
      <c r="G13348" t="s">
        <v>16</v>
      </c>
      <c r="H13348">
        <v>67</v>
      </c>
      <c r="I13348" t="s">
        <v>44272</v>
      </c>
      <c r="J13348" t="s">
        <v>44273</v>
      </c>
      <c r="K13348" t="s">
        <v>44274</v>
      </c>
      <c r="L13348" t="s">
        <v>77981</v>
      </c>
    </row>
    <row r="13349" spans="1:12" x14ac:dyDescent="0.15">
      <c r="A13349" t="s">
        <v>12</v>
      </c>
      <c r="B13349">
        <v>3789256</v>
      </c>
      <c r="C13349">
        <v>3789276</v>
      </c>
      <c r="D13349" t="s">
        <v>44268</v>
      </c>
      <c r="E13349" t="s">
        <v>90</v>
      </c>
      <c r="F13349" t="s">
        <v>15</v>
      </c>
      <c r="G13349" t="s">
        <v>23</v>
      </c>
      <c r="H13349">
        <v>89</v>
      </c>
      <c r="I13349" t="s">
        <v>44275</v>
      </c>
      <c r="J13349" t="s">
        <v>44276</v>
      </c>
      <c r="K13349" t="s">
        <v>44277</v>
      </c>
      <c r="L13349" t="s">
        <v>77964</v>
      </c>
    </row>
    <row r="13350" spans="1:12" x14ac:dyDescent="0.15">
      <c r="A13350" t="s">
        <v>12</v>
      </c>
      <c r="B13350">
        <v>3789291</v>
      </c>
      <c r="C13350">
        <v>3789311</v>
      </c>
      <c r="D13350" t="s">
        <v>44268</v>
      </c>
      <c r="E13350" t="s">
        <v>90</v>
      </c>
      <c r="F13350" t="s">
        <v>15</v>
      </c>
      <c r="G13350" t="s">
        <v>16</v>
      </c>
      <c r="H13350">
        <v>124</v>
      </c>
      <c r="I13350" t="s">
        <v>44278</v>
      </c>
      <c r="J13350" t="s">
        <v>44279</v>
      </c>
      <c r="K13350" t="s">
        <v>44280</v>
      </c>
      <c r="L13350" t="s">
        <v>78046</v>
      </c>
    </row>
    <row r="13351" spans="1:12" x14ac:dyDescent="0.15">
      <c r="A13351" t="s">
        <v>12</v>
      </c>
      <c r="B13351">
        <v>3790850</v>
      </c>
      <c r="C13351">
        <v>3790870</v>
      </c>
      <c r="D13351" t="s">
        <v>44281</v>
      </c>
      <c r="E13351" t="s">
        <v>90</v>
      </c>
      <c r="F13351" t="s">
        <v>15</v>
      </c>
      <c r="G13351" t="s">
        <v>32</v>
      </c>
      <c r="H13351">
        <v>1</v>
      </c>
      <c r="I13351" t="s">
        <v>44282</v>
      </c>
      <c r="J13351" t="s">
        <v>44283</v>
      </c>
      <c r="K13351" t="s">
        <v>44284</v>
      </c>
      <c r="L13351" t="s">
        <v>77917</v>
      </c>
    </row>
    <row r="13352" spans="1:12" x14ac:dyDescent="0.15">
      <c r="A13352" t="s">
        <v>12</v>
      </c>
      <c r="B13352">
        <v>3790878</v>
      </c>
      <c r="C13352">
        <v>3790898</v>
      </c>
      <c r="D13352" t="s">
        <v>44281</v>
      </c>
      <c r="E13352" t="s">
        <v>90</v>
      </c>
      <c r="F13352" t="s">
        <v>15</v>
      </c>
      <c r="G13352" t="s">
        <v>32</v>
      </c>
      <c r="H13352">
        <v>29</v>
      </c>
      <c r="I13352" t="s">
        <v>44285</v>
      </c>
      <c r="J13352" t="s">
        <v>44286</v>
      </c>
      <c r="K13352" t="s">
        <v>44287</v>
      </c>
      <c r="L13352" t="s">
        <v>77921</v>
      </c>
    </row>
    <row r="13353" spans="1:12" x14ac:dyDescent="0.15">
      <c r="A13353" t="s">
        <v>12</v>
      </c>
      <c r="B13353">
        <v>3790905</v>
      </c>
      <c r="C13353">
        <v>3790925</v>
      </c>
      <c r="D13353" t="s">
        <v>44281</v>
      </c>
      <c r="E13353" t="s">
        <v>90</v>
      </c>
      <c r="F13353" t="s">
        <v>15</v>
      </c>
      <c r="G13353" t="s">
        <v>32</v>
      </c>
      <c r="H13353">
        <v>56</v>
      </c>
      <c r="I13353" t="s">
        <v>44288</v>
      </c>
      <c r="J13353" t="s">
        <v>44289</v>
      </c>
      <c r="K13353" t="s">
        <v>44290</v>
      </c>
      <c r="L13353" t="s">
        <v>77971</v>
      </c>
    </row>
    <row r="13354" spans="1:12" x14ac:dyDescent="0.15">
      <c r="A13354" t="s">
        <v>12</v>
      </c>
      <c r="B13354">
        <v>3790927</v>
      </c>
      <c r="C13354">
        <v>3790947</v>
      </c>
      <c r="D13354" t="s">
        <v>44281</v>
      </c>
      <c r="E13354" t="s">
        <v>90</v>
      </c>
      <c r="F13354" t="s">
        <v>15</v>
      </c>
      <c r="G13354" t="s">
        <v>36</v>
      </c>
      <c r="H13354">
        <v>78</v>
      </c>
      <c r="I13354" t="s">
        <v>44291</v>
      </c>
      <c r="J13354" t="s">
        <v>44292</v>
      </c>
      <c r="K13354" t="s">
        <v>44293</v>
      </c>
      <c r="L13354" t="s">
        <v>78000</v>
      </c>
    </row>
    <row r="13355" spans="1:12" x14ac:dyDescent="0.15">
      <c r="A13355" t="s">
        <v>12</v>
      </c>
      <c r="B13355">
        <v>3797963</v>
      </c>
      <c r="C13355">
        <v>3797983</v>
      </c>
      <c r="D13355" t="s">
        <v>44294</v>
      </c>
      <c r="E13355" t="s">
        <v>44295</v>
      </c>
      <c r="F13355" t="s">
        <v>76</v>
      </c>
      <c r="G13355" t="s">
        <v>32</v>
      </c>
      <c r="H13355">
        <v>1</v>
      </c>
      <c r="I13355" t="s">
        <v>44296</v>
      </c>
      <c r="J13355" t="s">
        <v>44297</v>
      </c>
      <c r="K13355" t="s">
        <v>44298</v>
      </c>
      <c r="L13355" t="str">
        <f>HYPERLINK("https://www.ncbi.nlm.nih.gov/nuccore/FM209186.1?report=graph&amp;tracks=[key:gene_model_track,Options:GeneOnly]&amp;mk=3797964:3797983|offset_1|00cc00,3797931:3797950|offset_34|444444,3797903:3797922|offset_62|444444&amp;v=3797763:3798122&amp;c=444444", "offset 1")</f>
        <v>offset 1</v>
      </c>
    </row>
    <row r="13356" spans="1:12" x14ac:dyDescent="0.15">
      <c r="A13356" t="s">
        <v>12</v>
      </c>
      <c r="B13356">
        <v>3797930</v>
      </c>
      <c r="C13356">
        <v>3797950</v>
      </c>
      <c r="D13356" t="s">
        <v>44294</v>
      </c>
      <c r="E13356" t="s">
        <v>44295</v>
      </c>
      <c r="F13356" t="s">
        <v>76</v>
      </c>
      <c r="G13356" t="s">
        <v>16</v>
      </c>
      <c r="H13356">
        <v>34</v>
      </c>
      <c r="I13356" t="s">
        <v>44299</v>
      </c>
      <c r="J13356" t="s">
        <v>44300</v>
      </c>
      <c r="K13356" t="s">
        <v>44301</v>
      </c>
      <c r="L13356" t="str">
        <f>HYPERLINK("https://www.ncbi.nlm.nih.gov/nuccore/FM209186.1?report=graph&amp;tracks=[key:gene_model_track,Options:GeneOnly]&amp;mk=3797964:3797983|offset_1|444444,3797931:3797950|offset_34|00cc00,3797903:3797922|offset_62|444444&amp;v=3797763:3798122&amp;c=444444", "offset 34")</f>
        <v>offset 34</v>
      </c>
    </row>
    <row r="13357" spans="1:12" x14ac:dyDescent="0.15">
      <c r="A13357" t="s">
        <v>12</v>
      </c>
      <c r="B13357">
        <v>3797902</v>
      </c>
      <c r="C13357">
        <v>3797922</v>
      </c>
      <c r="D13357" t="s">
        <v>44294</v>
      </c>
      <c r="E13357" t="s">
        <v>44295</v>
      </c>
      <c r="F13357" t="s">
        <v>76</v>
      </c>
      <c r="G13357" t="s">
        <v>16</v>
      </c>
      <c r="H13357">
        <v>62</v>
      </c>
      <c r="I13357" t="s">
        <v>44302</v>
      </c>
      <c r="J13357" t="s">
        <v>44303</v>
      </c>
      <c r="K13357" t="s">
        <v>44304</v>
      </c>
      <c r="L13357" t="str">
        <f>HYPERLINK("https://www.ncbi.nlm.nih.gov/nuccore/FM209186.1?report=graph&amp;tracks=[key:gene_model_track,Options:GeneOnly]&amp;mk=3797964:3797983|offset_1|444444,3797931:3797950|offset_34|444444,3797903:3797922|offset_62|00cc00&amp;v=3797763:3798122&amp;c=444444", "offset 62")</f>
        <v>offset 62</v>
      </c>
    </row>
    <row r="13358" spans="1:12" x14ac:dyDescent="0.15">
      <c r="A13358" t="s">
        <v>12</v>
      </c>
      <c r="B13358">
        <v>3799107</v>
      </c>
      <c r="C13358">
        <v>3799127</v>
      </c>
      <c r="D13358" t="s">
        <v>44305</v>
      </c>
      <c r="E13358" t="s">
        <v>44306</v>
      </c>
      <c r="F13358" t="s">
        <v>76</v>
      </c>
      <c r="G13358" t="s">
        <v>16</v>
      </c>
      <c r="H13358">
        <v>52</v>
      </c>
      <c r="I13358" t="s">
        <v>44307</v>
      </c>
      <c r="J13358" t="s">
        <v>44308</v>
      </c>
      <c r="K13358" t="s">
        <v>44309</v>
      </c>
      <c r="L13358" t="s">
        <v>77959</v>
      </c>
    </row>
    <row r="13359" spans="1:12" x14ac:dyDescent="0.15">
      <c r="A13359" t="s">
        <v>12</v>
      </c>
      <c r="B13359">
        <v>3799027</v>
      </c>
      <c r="C13359">
        <v>3799047</v>
      </c>
      <c r="D13359" t="s">
        <v>44305</v>
      </c>
      <c r="E13359" t="s">
        <v>44306</v>
      </c>
      <c r="F13359" t="s">
        <v>76</v>
      </c>
      <c r="G13359" t="s">
        <v>23</v>
      </c>
      <c r="H13359">
        <v>132</v>
      </c>
      <c r="I13359" t="s">
        <v>44310</v>
      </c>
      <c r="J13359" t="s">
        <v>44311</v>
      </c>
      <c r="K13359" t="s">
        <v>44312</v>
      </c>
      <c r="L13359" t="s">
        <v>77938</v>
      </c>
    </row>
    <row r="13360" spans="1:12" x14ac:dyDescent="0.15">
      <c r="A13360" t="s">
        <v>12</v>
      </c>
      <c r="B13360">
        <v>3798995</v>
      </c>
      <c r="C13360">
        <v>3799015</v>
      </c>
      <c r="D13360" t="s">
        <v>44305</v>
      </c>
      <c r="E13360" t="s">
        <v>44306</v>
      </c>
      <c r="F13360" t="s">
        <v>76</v>
      </c>
      <c r="G13360" t="s">
        <v>23</v>
      </c>
      <c r="H13360">
        <v>164</v>
      </c>
      <c r="I13360" t="s">
        <v>44313</v>
      </c>
      <c r="J13360" t="s">
        <v>44314</v>
      </c>
      <c r="K13360" t="s">
        <v>44315</v>
      </c>
      <c r="L13360" t="s">
        <v>78081</v>
      </c>
    </row>
    <row r="13361" spans="1:12" x14ac:dyDescent="0.15">
      <c r="A13361" t="s">
        <v>12</v>
      </c>
      <c r="B13361">
        <v>3798954</v>
      </c>
      <c r="C13361">
        <v>3798974</v>
      </c>
      <c r="D13361" t="s">
        <v>44305</v>
      </c>
      <c r="E13361" t="s">
        <v>44306</v>
      </c>
      <c r="F13361" t="s">
        <v>76</v>
      </c>
      <c r="G13361" t="s">
        <v>16</v>
      </c>
      <c r="H13361">
        <v>205</v>
      </c>
      <c r="I13361" t="s">
        <v>44316</v>
      </c>
      <c r="J13361" t="s">
        <v>44317</v>
      </c>
      <c r="K13361" t="s">
        <v>44318</v>
      </c>
      <c r="L13361" t="s">
        <v>78036</v>
      </c>
    </row>
    <row r="13362" spans="1:12" x14ac:dyDescent="0.15">
      <c r="A13362" t="s">
        <v>12</v>
      </c>
      <c r="B13362">
        <v>3800000</v>
      </c>
      <c r="C13362">
        <v>3800020</v>
      </c>
      <c r="D13362" t="s">
        <v>44319</v>
      </c>
      <c r="E13362" t="s">
        <v>90</v>
      </c>
      <c r="F13362" t="s">
        <v>15</v>
      </c>
      <c r="G13362" t="s">
        <v>36</v>
      </c>
      <c r="H13362">
        <v>60</v>
      </c>
      <c r="I13362" t="s">
        <v>44320</v>
      </c>
      <c r="J13362" t="s">
        <v>44321</v>
      </c>
      <c r="K13362" t="s">
        <v>44322</v>
      </c>
      <c r="L13362" t="s">
        <v>78006</v>
      </c>
    </row>
    <row r="13363" spans="1:12" x14ac:dyDescent="0.15">
      <c r="A13363" t="s">
        <v>12</v>
      </c>
      <c r="B13363">
        <v>3800028</v>
      </c>
      <c r="C13363">
        <v>3800048</v>
      </c>
      <c r="D13363" t="s">
        <v>44319</v>
      </c>
      <c r="E13363" t="s">
        <v>90</v>
      </c>
      <c r="F13363" t="s">
        <v>15</v>
      </c>
      <c r="G13363" t="s">
        <v>23</v>
      </c>
      <c r="H13363">
        <v>88</v>
      </c>
      <c r="I13363" t="s">
        <v>44323</v>
      </c>
      <c r="J13363" t="s">
        <v>44324</v>
      </c>
      <c r="K13363" t="s">
        <v>44325</v>
      </c>
      <c r="L13363" t="s">
        <v>77923</v>
      </c>
    </row>
    <row r="13364" spans="1:12" x14ac:dyDescent="0.15">
      <c r="A13364" t="s">
        <v>12</v>
      </c>
      <c r="B13364">
        <v>3800050</v>
      </c>
      <c r="C13364">
        <v>3800070</v>
      </c>
      <c r="D13364" t="s">
        <v>44319</v>
      </c>
      <c r="E13364" t="s">
        <v>90</v>
      </c>
      <c r="F13364" t="s">
        <v>15</v>
      </c>
      <c r="G13364" t="s">
        <v>23</v>
      </c>
      <c r="H13364">
        <v>110</v>
      </c>
      <c r="I13364" t="s">
        <v>44326</v>
      </c>
      <c r="J13364" t="s">
        <v>44327</v>
      </c>
      <c r="K13364" t="s">
        <v>44328</v>
      </c>
      <c r="L13364" t="s">
        <v>78030</v>
      </c>
    </row>
    <row r="13365" spans="1:12" x14ac:dyDescent="0.15">
      <c r="A13365" t="s">
        <v>12</v>
      </c>
      <c r="B13365">
        <v>3800076</v>
      </c>
      <c r="C13365">
        <v>3800096</v>
      </c>
      <c r="D13365" t="s">
        <v>44319</v>
      </c>
      <c r="E13365" t="s">
        <v>90</v>
      </c>
      <c r="F13365" t="s">
        <v>15</v>
      </c>
      <c r="G13365" t="s">
        <v>36</v>
      </c>
      <c r="H13365">
        <v>136</v>
      </c>
      <c r="I13365" t="s">
        <v>44329</v>
      </c>
      <c r="J13365" t="s">
        <v>44330</v>
      </c>
      <c r="K13365" t="s">
        <v>44331</v>
      </c>
      <c r="L13365" t="s">
        <v>78057</v>
      </c>
    </row>
    <row r="13366" spans="1:12" x14ac:dyDescent="0.15">
      <c r="A13366" t="s">
        <v>12</v>
      </c>
      <c r="B13366">
        <v>3800714</v>
      </c>
      <c r="C13366">
        <v>3800734</v>
      </c>
      <c r="D13366" t="s">
        <v>44332</v>
      </c>
      <c r="E13366" t="s">
        <v>90</v>
      </c>
      <c r="F13366" t="s">
        <v>15</v>
      </c>
      <c r="G13366" t="s">
        <v>32</v>
      </c>
      <c r="H13366">
        <v>1</v>
      </c>
      <c r="I13366" t="s">
        <v>44333</v>
      </c>
      <c r="J13366" t="s">
        <v>44334</v>
      </c>
      <c r="K13366" t="s">
        <v>44335</v>
      </c>
      <c r="L13366" t="s">
        <v>77917</v>
      </c>
    </row>
    <row r="13367" spans="1:12" x14ac:dyDescent="0.15">
      <c r="A13367" t="s">
        <v>12</v>
      </c>
      <c r="B13367">
        <v>3800735</v>
      </c>
      <c r="C13367">
        <v>3800755</v>
      </c>
      <c r="D13367" t="s">
        <v>44332</v>
      </c>
      <c r="E13367" t="s">
        <v>90</v>
      </c>
      <c r="F13367" t="s">
        <v>15</v>
      </c>
      <c r="G13367" t="s">
        <v>36</v>
      </c>
      <c r="H13367">
        <v>22</v>
      </c>
      <c r="I13367" t="s">
        <v>44336</v>
      </c>
      <c r="J13367" t="s">
        <v>44337</v>
      </c>
      <c r="K13367" t="s">
        <v>44338</v>
      </c>
      <c r="L13367" t="s">
        <v>77948</v>
      </c>
    </row>
    <row r="13368" spans="1:12" x14ac:dyDescent="0.15">
      <c r="A13368" t="s">
        <v>12</v>
      </c>
      <c r="B13368">
        <v>3800762</v>
      </c>
      <c r="C13368">
        <v>3800782</v>
      </c>
      <c r="D13368" t="s">
        <v>44332</v>
      </c>
      <c r="E13368" t="s">
        <v>90</v>
      </c>
      <c r="F13368" t="s">
        <v>15</v>
      </c>
      <c r="G13368" t="s">
        <v>32</v>
      </c>
      <c r="H13368">
        <v>49</v>
      </c>
      <c r="I13368" t="s">
        <v>44339</v>
      </c>
      <c r="J13368" t="s">
        <v>44340</v>
      </c>
      <c r="K13368" t="s">
        <v>44341</v>
      </c>
      <c r="L13368" t="s">
        <v>77913</v>
      </c>
    </row>
    <row r="13369" spans="1:12" x14ac:dyDescent="0.15">
      <c r="A13369" t="s">
        <v>12</v>
      </c>
      <c r="B13369">
        <v>3800786</v>
      </c>
      <c r="C13369">
        <v>3800806</v>
      </c>
      <c r="D13369" t="s">
        <v>44332</v>
      </c>
      <c r="E13369" t="s">
        <v>90</v>
      </c>
      <c r="F13369" t="s">
        <v>15</v>
      </c>
      <c r="G13369" t="s">
        <v>16</v>
      </c>
      <c r="H13369">
        <v>73</v>
      </c>
      <c r="I13369" t="s">
        <v>44342</v>
      </c>
      <c r="J13369" t="s">
        <v>44343</v>
      </c>
      <c r="K13369" t="s">
        <v>44344</v>
      </c>
      <c r="L13369" t="s">
        <v>77926</v>
      </c>
    </row>
    <row r="13370" spans="1:12" x14ac:dyDescent="0.15">
      <c r="A13370" t="s">
        <v>12</v>
      </c>
      <c r="B13370">
        <v>3801902</v>
      </c>
      <c r="C13370">
        <v>3801922</v>
      </c>
      <c r="D13370" t="s">
        <v>44345</v>
      </c>
      <c r="E13370" t="s">
        <v>90</v>
      </c>
      <c r="F13370" t="s">
        <v>15</v>
      </c>
      <c r="G13370" t="s">
        <v>32</v>
      </c>
      <c r="H13370">
        <v>1</v>
      </c>
      <c r="I13370" t="s">
        <v>44346</v>
      </c>
      <c r="J13370" t="s">
        <v>44347</v>
      </c>
      <c r="K13370" t="s">
        <v>44348</v>
      </c>
      <c r="L13370" t="s">
        <v>77917</v>
      </c>
    </row>
    <row r="13371" spans="1:12" x14ac:dyDescent="0.15">
      <c r="A13371" t="s">
        <v>12</v>
      </c>
      <c r="B13371">
        <v>3801926</v>
      </c>
      <c r="C13371">
        <v>3801946</v>
      </c>
      <c r="D13371" t="s">
        <v>44345</v>
      </c>
      <c r="E13371" t="s">
        <v>90</v>
      </c>
      <c r="F13371" t="s">
        <v>15</v>
      </c>
      <c r="G13371" t="s">
        <v>36</v>
      </c>
      <c r="H13371">
        <v>25</v>
      </c>
      <c r="I13371" t="s">
        <v>44349</v>
      </c>
      <c r="J13371" t="s">
        <v>44350</v>
      </c>
      <c r="K13371" t="s">
        <v>44351</v>
      </c>
      <c r="L13371" t="s">
        <v>78012</v>
      </c>
    </row>
    <row r="13372" spans="1:12" x14ac:dyDescent="0.15">
      <c r="A13372" t="s">
        <v>12</v>
      </c>
      <c r="B13372">
        <v>3801963</v>
      </c>
      <c r="C13372">
        <v>3801983</v>
      </c>
      <c r="D13372" t="s">
        <v>44345</v>
      </c>
      <c r="E13372" t="s">
        <v>90</v>
      </c>
      <c r="F13372" t="s">
        <v>15</v>
      </c>
      <c r="G13372" t="s">
        <v>16</v>
      </c>
      <c r="H13372">
        <v>62</v>
      </c>
      <c r="I13372" t="s">
        <v>44352</v>
      </c>
      <c r="J13372" t="s">
        <v>44353</v>
      </c>
      <c r="K13372" t="s">
        <v>44354</v>
      </c>
      <c r="L13372" t="s">
        <v>77949</v>
      </c>
    </row>
    <row r="13373" spans="1:12" x14ac:dyDescent="0.15">
      <c r="A13373" t="s">
        <v>12</v>
      </c>
      <c r="B13373">
        <v>3801983</v>
      </c>
      <c r="C13373">
        <v>3802003</v>
      </c>
      <c r="D13373" t="s">
        <v>44345</v>
      </c>
      <c r="E13373" t="s">
        <v>90</v>
      </c>
      <c r="F13373" t="s">
        <v>15</v>
      </c>
      <c r="G13373" t="s">
        <v>23</v>
      </c>
      <c r="H13373">
        <v>82</v>
      </c>
      <c r="I13373" t="s">
        <v>44355</v>
      </c>
      <c r="J13373" t="s">
        <v>44356</v>
      </c>
      <c r="K13373" t="s">
        <v>44357</v>
      </c>
      <c r="L13373" t="s">
        <v>78011</v>
      </c>
    </row>
    <row r="13374" spans="1:12" x14ac:dyDescent="0.15">
      <c r="A13374" t="s">
        <v>12</v>
      </c>
      <c r="B13374">
        <v>3803191</v>
      </c>
      <c r="C13374">
        <v>3803211</v>
      </c>
      <c r="D13374" t="s">
        <v>44358</v>
      </c>
      <c r="E13374" t="s">
        <v>90</v>
      </c>
      <c r="F13374" t="s">
        <v>15</v>
      </c>
      <c r="G13374" t="s">
        <v>36</v>
      </c>
      <c r="H13374">
        <v>68</v>
      </c>
      <c r="I13374" t="s">
        <v>44359</v>
      </c>
      <c r="J13374" t="s">
        <v>44360</v>
      </c>
      <c r="K13374" t="s">
        <v>44361</v>
      </c>
      <c r="L13374" t="s">
        <v>77962</v>
      </c>
    </row>
    <row r="13375" spans="1:12" x14ac:dyDescent="0.15">
      <c r="A13375" t="s">
        <v>12</v>
      </c>
      <c r="B13375">
        <v>3803211</v>
      </c>
      <c r="C13375">
        <v>3803231</v>
      </c>
      <c r="D13375" t="s">
        <v>44358</v>
      </c>
      <c r="E13375" t="s">
        <v>90</v>
      </c>
      <c r="F13375" t="s">
        <v>15</v>
      </c>
      <c r="G13375" t="s">
        <v>36</v>
      </c>
      <c r="H13375">
        <v>88</v>
      </c>
      <c r="I13375" t="s">
        <v>44362</v>
      </c>
      <c r="J13375" t="s">
        <v>44363</v>
      </c>
      <c r="K13375" t="s">
        <v>44364</v>
      </c>
      <c r="L13375" t="s">
        <v>77923</v>
      </c>
    </row>
    <row r="13376" spans="1:12" x14ac:dyDescent="0.15">
      <c r="A13376" t="s">
        <v>12</v>
      </c>
      <c r="B13376">
        <v>3803235</v>
      </c>
      <c r="C13376">
        <v>3803255</v>
      </c>
      <c r="D13376" t="s">
        <v>44358</v>
      </c>
      <c r="E13376" t="s">
        <v>90</v>
      </c>
      <c r="F13376" t="s">
        <v>15</v>
      </c>
      <c r="G13376" t="s">
        <v>32</v>
      </c>
      <c r="H13376">
        <v>112</v>
      </c>
      <c r="I13376" t="s">
        <v>44365</v>
      </c>
      <c r="J13376" t="s">
        <v>44366</v>
      </c>
      <c r="K13376" t="s">
        <v>44367</v>
      </c>
      <c r="L13376" t="s">
        <v>77950</v>
      </c>
    </row>
    <row r="13377" spans="1:12" x14ac:dyDescent="0.15">
      <c r="A13377" t="s">
        <v>12</v>
      </c>
      <c r="B13377">
        <v>3803256</v>
      </c>
      <c r="C13377">
        <v>3803276</v>
      </c>
      <c r="D13377" t="s">
        <v>44358</v>
      </c>
      <c r="E13377" t="s">
        <v>90</v>
      </c>
      <c r="F13377" t="s">
        <v>15</v>
      </c>
      <c r="G13377" t="s">
        <v>36</v>
      </c>
      <c r="H13377">
        <v>133</v>
      </c>
      <c r="I13377" t="s">
        <v>44368</v>
      </c>
      <c r="J13377" t="s">
        <v>44369</v>
      </c>
      <c r="K13377" t="s">
        <v>44370</v>
      </c>
      <c r="L13377" t="s">
        <v>77995</v>
      </c>
    </row>
    <row r="13378" spans="1:12" x14ac:dyDescent="0.15">
      <c r="A13378" t="s">
        <v>12</v>
      </c>
      <c r="B13378">
        <v>3803866</v>
      </c>
      <c r="C13378">
        <v>3803886</v>
      </c>
      <c r="D13378" t="s">
        <v>44371</v>
      </c>
      <c r="E13378" t="s">
        <v>90</v>
      </c>
      <c r="F13378" t="s">
        <v>15</v>
      </c>
      <c r="G13378" t="s">
        <v>23</v>
      </c>
      <c r="H13378">
        <v>25</v>
      </c>
      <c r="I13378" t="s">
        <v>44372</v>
      </c>
      <c r="J13378" t="s">
        <v>44373</v>
      </c>
      <c r="K13378" t="s">
        <v>44374</v>
      </c>
      <c r="L13378" t="s">
        <v>78012</v>
      </c>
    </row>
    <row r="13379" spans="1:12" x14ac:dyDescent="0.15">
      <c r="A13379" t="s">
        <v>12</v>
      </c>
      <c r="B13379">
        <v>3803921</v>
      </c>
      <c r="C13379">
        <v>3803941</v>
      </c>
      <c r="D13379" t="s">
        <v>44371</v>
      </c>
      <c r="E13379" t="s">
        <v>90</v>
      </c>
      <c r="F13379" t="s">
        <v>15</v>
      </c>
      <c r="G13379" t="s">
        <v>23</v>
      </c>
      <c r="H13379">
        <v>80</v>
      </c>
      <c r="I13379" t="s">
        <v>44375</v>
      </c>
      <c r="J13379" t="s">
        <v>44376</v>
      </c>
      <c r="K13379" t="s">
        <v>44377</v>
      </c>
      <c r="L13379" t="s">
        <v>77940</v>
      </c>
    </row>
    <row r="13380" spans="1:12" x14ac:dyDescent="0.15">
      <c r="A13380" t="s">
        <v>12</v>
      </c>
      <c r="B13380">
        <v>3803960</v>
      </c>
      <c r="C13380">
        <v>3803980</v>
      </c>
      <c r="D13380" t="s">
        <v>44371</v>
      </c>
      <c r="E13380" t="s">
        <v>90</v>
      </c>
      <c r="F13380" t="s">
        <v>15</v>
      </c>
      <c r="G13380" t="s">
        <v>32</v>
      </c>
      <c r="H13380">
        <v>119</v>
      </c>
      <c r="I13380" t="s">
        <v>44378</v>
      </c>
      <c r="J13380" t="s">
        <v>44379</v>
      </c>
      <c r="K13380" t="s">
        <v>44380</v>
      </c>
      <c r="L13380" t="s">
        <v>78058</v>
      </c>
    </row>
    <row r="13381" spans="1:12" x14ac:dyDescent="0.15">
      <c r="A13381" t="s">
        <v>12</v>
      </c>
      <c r="B13381">
        <v>3803998</v>
      </c>
      <c r="C13381">
        <v>3804018</v>
      </c>
      <c r="D13381" t="s">
        <v>44371</v>
      </c>
      <c r="E13381" t="s">
        <v>90</v>
      </c>
      <c r="F13381" t="s">
        <v>15</v>
      </c>
      <c r="G13381" t="s">
        <v>23</v>
      </c>
      <c r="H13381">
        <v>157</v>
      </c>
      <c r="I13381" t="s">
        <v>44381</v>
      </c>
      <c r="J13381" t="s">
        <v>44382</v>
      </c>
      <c r="K13381" t="s">
        <v>44383</v>
      </c>
      <c r="L13381" t="s">
        <v>78068</v>
      </c>
    </row>
    <row r="13382" spans="1:12" x14ac:dyDescent="0.15">
      <c r="A13382" t="s">
        <v>12</v>
      </c>
      <c r="B13382">
        <v>3806274</v>
      </c>
      <c r="C13382">
        <v>3806294</v>
      </c>
      <c r="D13382" t="s">
        <v>44384</v>
      </c>
      <c r="E13382" t="s">
        <v>90</v>
      </c>
      <c r="F13382" t="s">
        <v>15</v>
      </c>
      <c r="G13382" t="s">
        <v>32</v>
      </c>
      <c r="H13382">
        <v>7</v>
      </c>
      <c r="I13382" t="s">
        <v>44385</v>
      </c>
      <c r="J13382" t="s">
        <v>44386</v>
      </c>
      <c r="K13382" t="s">
        <v>44387</v>
      </c>
      <c r="L13382" t="s">
        <v>77909</v>
      </c>
    </row>
    <row r="13383" spans="1:12" x14ac:dyDescent="0.15">
      <c r="A13383" t="s">
        <v>12</v>
      </c>
      <c r="B13383">
        <v>3806302</v>
      </c>
      <c r="C13383">
        <v>3806322</v>
      </c>
      <c r="D13383" t="s">
        <v>44384</v>
      </c>
      <c r="E13383" t="s">
        <v>90</v>
      </c>
      <c r="F13383" t="s">
        <v>15</v>
      </c>
      <c r="G13383" t="s">
        <v>23</v>
      </c>
      <c r="H13383">
        <v>35</v>
      </c>
      <c r="I13383" t="s">
        <v>44388</v>
      </c>
      <c r="J13383" t="s">
        <v>44389</v>
      </c>
      <c r="K13383" t="s">
        <v>44390</v>
      </c>
      <c r="L13383" t="s">
        <v>77936</v>
      </c>
    </row>
    <row r="13384" spans="1:12" x14ac:dyDescent="0.15">
      <c r="A13384" t="s">
        <v>12</v>
      </c>
      <c r="B13384">
        <v>3806332</v>
      </c>
      <c r="C13384">
        <v>3806352</v>
      </c>
      <c r="D13384" t="s">
        <v>44384</v>
      </c>
      <c r="E13384" t="s">
        <v>90</v>
      </c>
      <c r="F13384" t="s">
        <v>15</v>
      </c>
      <c r="G13384" t="s">
        <v>36</v>
      </c>
      <c r="H13384">
        <v>65</v>
      </c>
      <c r="I13384" t="s">
        <v>44391</v>
      </c>
      <c r="J13384" t="s">
        <v>44392</v>
      </c>
      <c r="K13384" t="s">
        <v>44393</v>
      </c>
      <c r="L13384" t="s">
        <v>78042</v>
      </c>
    </row>
    <row r="13385" spans="1:12" x14ac:dyDescent="0.15">
      <c r="A13385" t="s">
        <v>12</v>
      </c>
      <c r="B13385">
        <v>3806361</v>
      </c>
      <c r="C13385">
        <v>3806381</v>
      </c>
      <c r="D13385" t="s">
        <v>44384</v>
      </c>
      <c r="E13385" t="s">
        <v>90</v>
      </c>
      <c r="F13385" t="s">
        <v>15</v>
      </c>
      <c r="G13385" t="s">
        <v>16</v>
      </c>
      <c r="H13385">
        <v>94</v>
      </c>
      <c r="I13385" t="s">
        <v>44394</v>
      </c>
      <c r="J13385" t="s">
        <v>44395</v>
      </c>
      <c r="K13385" t="s">
        <v>44396</v>
      </c>
      <c r="L13385" t="s">
        <v>77927</v>
      </c>
    </row>
    <row r="13386" spans="1:12" x14ac:dyDescent="0.15">
      <c r="A13386" t="s">
        <v>12</v>
      </c>
      <c r="B13386">
        <v>3807026</v>
      </c>
      <c r="C13386">
        <v>3807046</v>
      </c>
      <c r="D13386" t="s">
        <v>44397</v>
      </c>
      <c r="E13386" t="s">
        <v>90</v>
      </c>
      <c r="F13386" t="s">
        <v>15</v>
      </c>
      <c r="G13386" t="s">
        <v>16</v>
      </c>
      <c r="H13386">
        <v>25</v>
      </c>
      <c r="I13386" t="s">
        <v>44398</v>
      </c>
      <c r="J13386" t="s">
        <v>44399</v>
      </c>
      <c r="K13386" t="s">
        <v>44400</v>
      </c>
      <c r="L13386" t="s">
        <v>78012</v>
      </c>
    </row>
    <row r="13387" spans="1:12" x14ac:dyDescent="0.15">
      <c r="A13387" t="s">
        <v>12</v>
      </c>
      <c r="B13387">
        <v>3807052</v>
      </c>
      <c r="C13387">
        <v>3807072</v>
      </c>
      <c r="D13387" t="s">
        <v>44397</v>
      </c>
      <c r="E13387" t="s">
        <v>90</v>
      </c>
      <c r="F13387" t="s">
        <v>15</v>
      </c>
      <c r="G13387" t="s">
        <v>16</v>
      </c>
      <c r="H13387">
        <v>51</v>
      </c>
      <c r="I13387" t="s">
        <v>44401</v>
      </c>
      <c r="J13387" t="s">
        <v>44402</v>
      </c>
      <c r="K13387" t="s">
        <v>44403</v>
      </c>
      <c r="L13387" t="s">
        <v>78023</v>
      </c>
    </row>
    <row r="13388" spans="1:12" x14ac:dyDescent="0.15">
      <c r="A13388" t="s">
        <v>12</v>
      </c>
      <c r="B13388">
        <v>3807074</v>
      </c>
      <c r="C13388">
        <v>3807094</v>
      </c>
      <c r="D13388" t="s">
        <v>44397</v>
      </c>
      <c r="E13388" t="s">
        <v>90</v>
      </c>
      <c r="F13388" t="s">
        <v>15</v>
      </c>
      <c r="G13388" t="s">
        <v>23</v>
      </c>
      <c r="H13388">
        <v>73</v>
      </c>
      <c r="I13388" t="s">
        <v>44404</v>
      </c>
      <c r="J13388" t="s">
        <v>44405</v>
      </c>
      <c r="K13388" t="s">
        <v>44406</v>
      </c>
      <c r="L13388" t="s">
        <v>77926</v>
      </c>
    </row>
    <row r="13389" spans="1:12" x14ac:dyDescent="0.15">
      <c r="A13389" t="s">
        <v>12</v>
      </c>
      <c r="B13389">
        <v>3807105</v>
      </c>
      <c r="C13389">
        <v>3807125</v>
      </c>
      <c r="D13389" t="s">
        <v>44397</v>
      </c>
      <c r="E13389" t="s">
        <v>90</v>
      </c>
      <c r="F13389" t="s">
        <v>15</v>
      </c>
      <c r="G13389" t="s">
        <v>23</v>
      </c>
      <c r="H13389">
        <v>104</v>
      </c>
      <c r="I13389" t="s">
        <v>44407</v>
      </c>
      <c r="J13389" t="s">
        <v>44408</v>
      </c>
      <c r="K13389" t="s">
        <v>44409</v>
      </c>
      <c r="L13389" t="s">
        <v>77963</v>
      </c>
    </row>
    <row r="13390" spans="1:12" x14ac:dyDescent="0.15">
      <c r="A13390" t="s">
        <v>12</v>
      </c>
      <c r="B13390">
        <v>3807504</v>
      </c>
      <c r="C13390">
        <v>3807524</v>
      </c>
      <c r="D13390" t="s">
        <v>44410</v>
      </c>
      <c r="E13390" t="s">
        <v>90</v>
      </c>
      <c r="F13390" t="s">
        <v>15</v>
      </c>
      <c r="G13390" t="s">
        <v>23</v>
      </c>
      <c r="H13390">
        <v>25</v>
      </c>
      <c r="I13390" t="s">
        <v>44411</v>
      </c>
      <c r="J13390" t="s">
        <v>44412</v>
      </c>
      <c r="K13390" t="s">
        <v>44413</v>
      </c>
      <c r="L13390" t="s">
        <v>78012</v>
      </c>
    </row>
    <row r="13391" spans="1:12" x14ac:dyDescent="0.15">
      <c r="A13391" t="s">
        <v>12</v>
      </c>
      <c r="B13391">
        <v>3807543</v>
      </c>
      <c r="C13391">
        <v>3807563</v>
      </c>
      <c r="D13391" t="s">
        <v>44410</v>
      </c>
      <c r="E13391" t="s">
        <v>90</v>
      </c>
      <c r="F13391" t="s">
        <v>15</v>
      </c>
      <c r="G13391" t="s">
        <v>16</v>
      </c>
      <c r="H13391">
        <v>64</v>
      </c>
      <c r="I13391" t="s">
        <v>44414</v>
      </c>
      <c r="J13391" t="s">
        <v>44415</v>
      </c>
      <c r="K13391" t="s">
        <v>44416</v>
      </c>
      <c r="L13391" t="s">
        <v>77989</v>
      </c>
    </row>
    <row r="13392" spans="1:12" x14ac:dyDescent="0.15">
      <c r="A13392" t="s">
        <v>12</v>
      </c>
      <c r="B13392">
        <v>3807565</v>
      </c>
      <c r="C13392">
        <v>3807585</v>
      </c>
      <c r="D13392" t="s">
        <v>44410</v>
      </c>
      <c r="E13392" t="s">
        <v>90</v>
      </c>
      <c r="F13392" t="s">
        <v>15</v>
      </c>
      <c r="G13392" t="s">
        <v>16</v>
      </c>
      <c r="H13392">
        <v>86</v>
      </c>
      <c r="I13392" t="s">
        <v>44417</v>
      </c>
      <c r="J13392" t="s">
        <v>44418</v>
      </c>
      <c r="K13392" t="s">
        <v>44419</v>
      </c>
      <c r="L13392" t="s">
        <v>77929</v>
      </c>
    </row>
    <row r="13393" spans="1:12" x14ac:dyDescent="0.15">
      <c r="A13393" t="s">
        <v>12</v>
      </c>
      <c r="B13393">
        <v>3807589</v>
      </c>
      <c r="C13393">
        <v>3807609</v>
      </c>
      <c r="D13393" t="s">
        <v>44410</v>
      </c>
      <c r="E13393" t="s">
        <v>90</v>
      </c>
      <c r="F13393" t="s">
        <v>15</v>
      </c>
      <c r="G13393" t="s">
        <v>16</v>
      </c>
      <c r="H13393">
        <v>110</v>
      </c>
      <c r="I13393" t="s">
        <v>44420</v>
      </c>
      <c r="J13393" t="s">
        <v>44421</v>
      </c>
      <c r="K13393" t="s">
        <v>44422</v>
      </c>
      <c r="L13393" t="s">
        <v>78030</v>
      </c>
    </row>
    <row r="13394" spans="1:12" x14ac:dyDescent="0.15">
      <c r="A13394" t="s">
        <v>12</v>
      </c>
      <c r="B13394">
        <v>3808881</v>
      </c>
      <c r="C13394">
        <v>3808901</v>
      </c>
      <c r="D13394" t="s">
        <v>44423</v>
      </c>
      <c r="E13394" t="s">
        <v>90</v>
      </c>
      <c r="F13394" t="s">
        <v>76</v>
      </c>
      <c r="G13394" t="s">
        <v>16</v>
      </c>
      <c r="H13394">
        <v>46</v>
      </c>
      <c r="I13394" t="s">
        <v>44424</v>
      </c>
      <c r="J13394" t="s">
        <v>44425</v>
      </c>
      <c r="K13394" t="s">
        <v>44426</v>
      </c>
      <c r="L13394" t="s">
        <v>78004</v>
      </c>
    </row>
    <row r="13395" spans="1:12" x14ac:dyDescent="0.15">
      <c r="A13395" t="s">
        <v>12</v>
      </c>
      <c r="B13395">
        <v>3808848</v>
      </c>
      <c r="C13395">
        <v>3808868</v>
      </c>
      <c r="D13395" t="s">
        <v>44423</v>
      </c>
      <c r="E13395" t="s">
        <v>90</v>
      </c>
      <c r="F13395" t="s">
        <v>76</v>
      </c>
      <c r="G13395" t="s">
        <v>16</v>
      </c>
      <c r="H13395">
        <v>79</v>
      </c>
      <c r="I13395" t="s">
        <v>44427</v>
      </c>
      <c r="J13395" t="s">
        <v>44428</v>
      </c>
      <c r="K13395" t="s">
        <v>44429</v>
      </c>
      <c r="L13395" t="s">
        <v>77993</v>
      </c>
    </row>
    <row r="13396" spans="1:12" x14ac:dyDescent="0.15">
      <c r="A13396" t="s">
        <v>12</v>
      </c>
      <c r="B13396">
        <v>3808796</v>
      </c>
      <c r="C13396">
        <v>3808816</v>
      </c>
      <c r="D13396" t="s">
        <v>44423</v>
      </c>
      <c r="E13396" t="s">
        <v>90</v>
      </c>
      <c r="F13396" t="s">
        <v>76</v>
      </c>
      <c r="G13396" t="s">
        <v>16</v>
      </c>
      <c r="H13396">
        <v>131</v>
      </c>
      <c r="I13396" t="s">
        <v>44430</v>
      </c>
      <c r="J13396" t="s">
        <v>44431</v>
      </c>
      <c r="K13396" t="s">
        <v>44432</v>
      </c>
      <c r="L13396" t="s">
        <v>77941</v>
      </c>
    </row>
    <row r="13397" spans="1:12" x14ac:dyDescent="0.15">
      <c r="A13397" t="s">
        <v>12</v>
      </c>
      <c r="B13397">
        <v>3808755</v>
      </c>
      <c r="C13397">
        <v>3808775</v>
      </c>
      <c r="D13397" t="s">
        <v>44423</v>
      </c>
      <c r="E13397" t="s">
        <v>90</v>
      </c>
      <c r="F13397" t="s">
        <v>76</v>
      </c>
      <c r="G13397" t="s">
        <v>36</v>
      </c>
      <c r="H13397">
        <v>172</v>
      </c>
      <c r="I13397" t="s">
        <v>44433</v>
      </c>
      <c r="J13397" t="s">
        <v>44434</v>
      </c>
      <c r="K13397" t="s">
        <v>44435</v>
      </c>
      <c r="L13397" t="s">
        <v>78117</v>
      </c>
    </row>
    <row r="13398" spans="1:12" x14ac:dyDescent="0.15">
      <c r="A13398" t="s">
        <v>12</v>
      </c>
      <c r="B13398">
        <v>3809266</v>
      </c>
      <c r="C13398">
        <v>3809286</v>
      </c>
      <c r="D13398" t="s">
        <v>44436</v>
      </c>
      <c r="E13398" t="s">
        <v>90</v>
      </c>
      <c r="F13398" t="s">
        <v>15</v>
      </c>
      <c r="G13398" t="s">
        <v>32</v>
      </c>
      <c r="H13398">
        <v>14</v>
      </c>
      <c r="I13398" t="s">
        <v>44437</v>
      </c>
      <c r="J13398" t="s">
        <v>44438</v>
      </c>
      <c r="K13398" t="s">
        <v>44439</v>
      </c>
      <c r="L13398" t="s">
        <v>77924</v>
      </c>
    </row>
    <row r="13399" spans="1:12" x14ac:dyDescent="0.15">
      <c r="A13399" t="s">
        <v>12</v>
      </c>
      <c r="B13399">
        <v>3809294</v>
      </c>
      <c r="C13399">
        <v>3809314</v>
      </c>
      <c r="D13399" t="s">
        <v>44436</v>
      </c>
      <c r="E13399" t="s">
        <v>90</v>
      </c>
      <c r="F13399" t="s">
        <v>15</v>
      </c>
      <c r="G13399" t="s">
        <v>16</v>
      </c>
      <c r="H13399">
        <v>42</v>
      </c>
      <c r="I13399" t="s">
        <v>44440</v>
      </c>
      <c r="J13399" t="s">
        <v>44441</v>
      </c>
      <c r="K13399" t="s">
        <v>44442</v>
      </c>
      <c r="L13399" t="s">
        <v>77945</v>
      </c>
    </row>
    <row r="13400" spans="1:12" x14ac:dyDescent="0.15">
      <c r="A13400" t="s">
        <v>12</v>
      </c>
      <c r="B13400">
        <v>3809322</v>
      </c>
      <c r="C13400">
        <v>3809342</v>
      </c>
      <c r="D13400" t="s">
        <v>44436</v>
      </c>
      <c r="E13400" t="s">
        <v>90</v>
      </c>
      <c r="F13400" t="s">
        <v>15</v>
      </c>
      <c r="G13400" t="s">
        <v>16</v>
      </c>
      <c r="H13400">
        <v>70</v>
      </c>
      <c r="I13400" t="s">
        <v>44443</v>
      </c>
      <c r="J13400" t="s">
        <v>44444</v>
      </c>
      <c r="K13400" t="s">
        <v>44445</v>
      </c>
      <c r="L13400" t="s">
        <v>77919</v>
      </c>
    </row>
    <row r="13401" spans="1:12" x14ac:dyDescent="0.15">
      <c r="A13401" t="s">
        <v>12</v>
      </c>
      <c r="B13401">
        <v>3809347</v>
      </c>
      <c r="C13401">
        <v>3809367</v>
      </c>
      <c r="D13401" t="s">
        <v>44436</v>
      </c>
      <c r="E13401" t="s">
        <v>90</v>
      </c>
      <c r="F13401" t="s">
        <v>15</v>
      </c>
      <c r="G13401" t="s">
        <v>23</v>
      </c>
      <c r="H13401">
        <v>95</v>
      </c>
      <c r="I13401" t="s">
        <v>44446</v>
      </c>
      <c r="J13401" t="s">
        <v>44447</v>
      </c>
      <c r="K13401" t="s">
        <v>44448</v>
      </c>
      <c r="L13401" t="s">
        <v>77920</v>
      </c>
    </row>
    <row r="13402" spans="1:12" x14ac:dyDescent="0.15">
      <c r="A13402" t="s">
        <v>12</v>
      </c>
      <c r="B13402">
        <v>3812458</v>
      </c>
      <c r="C13402">
        <v>3812478</v>
      </c>
      <c r="D13402" t="s">
        <v>44449</v>
      </c>
      <c r="E13402" t="s">
        <v>44450</v>
      </c>
      <c r="F13402" t="s">
        <v>76</v>
      </c>
      <c r="G13402" t="s">
        <v>23</v>
      </c>
      <c r="H13402">
        <v>26</v>
      </c>
      <c r="I13402" t="s">
        <v>44451</v>
      </c>
      <c r="J13402" t="s">
        <v>44452</v>
      </c>
      <c r="K13402" t="s">
        <v>44453</v>
      </c>
      <c r="L13402" t="s">
        <v>78002</v>
      </c>
    </row>
    <row r="13403" spans="1:12" x14ac:dyDescent="0.15">
      <c r="A13403" t="s">
        <v>12</v>
      </c>
      <c r="B13403">
        <v>3812433</v>
      </c>
      <c r="C13403">
        <v>3812453</v>
      </c>
      <c r="D13403" t="s">
        <v>44449</v>
      </c>
      <c r="E13403" t="s">
        <v>44450</v>
      </c>
      <c r="F13403" t="s">
        <v>76</v>
      </c>
      <c r="G13403" t="s">
        <v>16</v>
      </c>
      <c r="H13403">
        <v>51</v>
      </c>
      <c r="I13403" t="s">
        <v>44454</v>
      </c>
      <c r="J13403" t="s">
        <v>44455</v>
      </c>
      <c r="K13403" t="s">
        <v>44456</v>
      </c>
      <c r="L13403" t="s">
        <v>78023</v>
      </c>
    </row>
    <row r="13404" spans="1:12" x14ac:dyDescent="0.15">
      <c r="A13404" t="s">
        <v>12</v>
      </c>
      <c r="B13404">
        <v>3812388</v>
      </c>
      <c r="C13404">
        <v>3812408</v>
      </c>
      <c r="D13404" t="s">
        <v>44449</v>
      </c>
      <c r="E13404" t="s">
        <v>44450</v>
      </c>
      <c r="F13404" t="s">
        <v>76</v>
      </c>
      <c r="G13404" t="s">
        <v>16</v>
      </c>
      <c r="H13404">
        <v>96</v>
      </c>
      <c r="I13404" t="s">
        <v>44457</v>
      </c>
      <c r="J13404" t="s">
        <v>44458</v>
      </c>
      <c r="K13404" t="s">
        <v>44459</v>
      </c>
      <c r="L13404" t="s">
        <v>77912</v>
      </c>
    </row>
    <row r="13405" spans="1:12" x14ac:dyDescent="0.15">
      <c r="A13405" t="s">
        <v>12</v>
      </c>
      <c r="B13405">
        <v>3812367</v>
      </c>
      <c r="C13405">
        <v>3812387</v>
      </c>
      <c r="D13405" t="s">
        <v>44449</v>
      </c>
      <c r="E13405" t="s">
        <v>44450</v>
      </c>
      <c r="F13405" t="s">
        <v>76</v>
      </c>
      <c r="G13405" t="s">
        <v>16</v>
      </c>
      <c r="H13405">
        <v>117</v>
      </c>
      <c r="I13405" t="s">
        <v>44460</v>
      </c>
      <c r="J13405" t="s">
        <v>44461</v>
      </c>
      <c r="K13405" t="s">
        <v>44462</v>
      </c>
      <c r="L13405" t="s">
        <v>77930</v>
      </c>
    </row>
    <row r="13406" spans="1:12" x14ac:dyDescent="0.15">
      <c r="A13406" t="s">
        <v>12</v>
      </c>
      <c r="B13406">
        <v>3813079</v>
      </c>
      <c r="C13406">
        <v>3813099</v>
      </c>
      <c r="D13406" t="s">
        <v>44463</v>
      </c>
      <c r="E13406" t="s">
        <v>90</v>
      </c>
      <c r="F13406" t="s">
        <v>76</v>
      </c>
      <c r="G13406" t="s">
        <v>16</v>
      </c>
      <c r="H13406">
        <v>7</v>
      </c>
      <c r="I13406" t="s">
        <v>44464</v>
      </c>
      <c r="J13406" t="s">
        <v>44465</v>
      </c>
      <c r="K13406" t="s">
        <v>44466</v>
      </c>
      <c r="L13406" t="s">
        <v>77909</v>
      </c>
    </row>
    <row r="13407" spans="1:12" x14ac:dyDescent="0.15">
      <c r="A13407" t="s">
        <v>12</v>
      </c>
      <c r="B13407">
        <v>3813033</v>
      </c>
      <c r="C13407">
        <v>3813053</v>
      </c>
      <c r="D13407" t="s">
        <v>44463</v>
      </c>
      <c r="E13407" t="s">
        <v>90</v>
      </c>
      <c r="F13407" t="s">
        <v>76</v>
      </c>
      <c r="G13407" t="s">
        <v>23</v>
      </c>
      <c r="H13407">
        <v>53</v>
      </c>
      <c r="I13407" t="s">
        <v>44467</v>
      </c>
      <c r="J13407" t="s">
        <v>44468</v>
      </c>
      <c r="K13407" t="s">
        <v>44469</v>
      </c>
      <c r="L13407" t="s">
        <v>77922</v>
      </c>
    </row>
    <row r="13408" spans="1:12" x14ac:dyDescent="0.15">
      <c r="A13408" t="s">
        <v>12</v>
      </c>
      <c r="B13408">
        <v>3812960</v>
      </c>
      <c r="C13408">
        <v>3812980</v>
      </c>
      <c r="D13408" t="s">
        <v>44463</v>
      </c>
      <c r="E13408" t="s">
        <v>90</v>
      </c>
      <c r="F13408" t="s">
        <v>76</v>
      </c>
      <c r="G13408" t="s">
        <v>16</v>
      </c>
      <c r="H13408">
        <v>126</v>
      </c>
      <c r="I13408" t="s">
        <v>44470</v>
      </c>
      <c r="J13408" t="s">
        <v>44471</v>
      </c>
      <c r="K13408" t="s">
        <v>44472</v>
      </c>
      <c r="L13408" t="s">
        <v>78078</v>
      </c>
    </row>
    <row r="13409" spans="1:12" x14ac:dyDescent="0.15">
      <c r="A13409" t="s">
        <v>12</v>
      </c>
      <c r="B13409">
        <v>3812857</v>
      </c>
      <c r="C13409">
        <v>3812877</v>
      </c>
      <c r="D13409" t="s">
        <v>44463</v>
      </c>
      <c r="E13409" t="s">
        <v>90</v>
      </c>
      <c r="F13409" t="s">
        <v>76</v>
      </c>
      <c r="G13409" t="s">
        <v>16</v>
      </c>
      <c r="H13409">
        <v>229</v>
      </c>
      <c r="I13409" t="s">
        <v>44473</v>
      </c>
      <c r="J13409" t="s">
        <v>44474</v>
      </c>
      <c r="K13409" t="s">
        <v>44475</v>
      </c>
      <c r="L13409" t="s">
        <v>78113</v>
      </c>
    </row>
    <row r="13410" spans="1:12" x14ac:dyDescent="0.15">
      <c r="A13410" t="s">
        <v>12</v>
      </c>
      <c r="B13410">
        <v>3813216</v>
      </c>
      <c r="C13410">
        <v>3813236</v>
      </c>
      <c r="D13410" t="s">
        <v>44476</v>
      </c>
      <c r="E13410" t="s">
        <v>90</v>
      </c>
      <c r="F13410" t="s">
        <v>15</v>
      </c>
      <c r="G13410" t="s">
        <v>36</v>
      </c>
      <c r="H13410">
        <v>25</v>
      </c>
      <c r="I13410" t="s">
        <v>44477</v>
      </c>
      <c r="J13410" t="s">
        <v>44478</v>
      </c>
      <c r="K13410" t="s">
        <v>44479</v>
      </c>
      <c r="L13410" t="s">
        <v>78012</v>
      </c>
    </row>
    <row r="13411" spans="1:12" x14ac:dyDescent="0.15">
      <c r="A13411" t="s">
        <v>12</v>
      </c>
      <c r="B13411">
        <v>3813255</v>
      </c>
      <c r="C13411">
        <v>3813275</v>
      </c>
      <c r="D13411" t="s">
        <v>44476</v>
      </c>
      <c r="E13411" t="s">
        <v>90</v>
      </c>
      <c r="F13411" t="s">
        <v>15</v>
      </c>
      <c r="G13411" t="s">
        <v>36</v>
      </c>
      <c r="H13411">
        <v>64</v>
      </c>
      <c r="I13411" t="s">
        <v>44480</v>
      </c>
      <c r="J13411" t="s">
        <v>44481</v>
      </c>
      <c r="K13411" t="s">
        <v>44482</v>
      </c>
      <c r="L13411" t="s">
        <v>77989</v>
      </c>
    </row>
    <row r="13412" spans="1:12" x14ac:dyDescent="0.15">
      <c r="A13412" t="s">
        <v>12</v>
      </c>
      <c r="B13412">
        <v>3813319</v>
      </c>
      <c r="C13412">
        <v>3813339</v>
      </c>
      <c r="D13412" t="s">
        <v>44476</v>
      </c>
      <c r="E13412" t="s">
        <v>90</v>
      </c>
      <c r="F13412" t="s">
        <v>15</v>
      </c>
      <c r="G13412" t="s">
        <v>32</v>
      </c>
      <c r="H13412">
        <v>128</v>
      </c>
      <c r="I13412" t="s">
        <v>44483</v>
      </c>
      <c r="J13412" t="s">
        <v>44484</v>
      </c>
      <c r="K13412" t="s">
        <v>44485</v>
      </c>
      <c r="L13412" t="s">
        <v>77934</v>
      </c>
    </row>
    <row r="13413" spans="1:12" x14ac:dyDescent="0.15">
      <c r="A13413" t="s">
        <v>12</v>
      </c>
      <c r="B13413">
        <v>3813357</v>
      </c>
      <c r="C13413">
        <v>3813377</v>
      </c>
      <c r="D13413" t="s">
        <v>44476</v>
      </c>
      <c r="E13413" t="s">
        <v>90</v>
      </c>
      <c r="F13413" t="s">
        <v>15</v>
      </c>
      <c r="G13413" t="s">
        <v>16</v>
      </c>
      <c r="H13413">
        <v>166</v>
      </c>
      <c r="I13413" t="s">
        <v>44486</v>
      </c>
      <c r="J13413" t="s">
        <v>44487</v>
      </c>
      <c r="K13413" t="s">
        <v>44488</v>
      </c>
      <c r="L13413" t="s">
        <v>77996</v>
      </c>
    </row>
    <row r="13414" spans="1:12" x14ac:dyDescent="0.15">
      <c r="A13414" t="s">
        <v>12</v>
      </c>
      <c r="B13414">
        <v>3814105</v>
      </c>
      <c r="C13414">
        <v>3814125</v>
      </c>
      <c r="D13414" t="s">
        <v>44489</v>
      </c>
      <c r="E13414" t="s">
        <v>90</v>
      </c>
      <c r="F13414" t="s">
        <v>76</v>
      </c>
      <c r="G13414" t="s">
        <v>23</v>
      </c>
      <c r="H13414">
        <v>13</v>
      </c>
      <c r="I13414" t="s">
        <v>44490</v>
      </c>
      <c r="J13414" t="s">
        <v>44491</v>
      </c>
      <c r="K13414" t="s">
        <v>44492</v>
      </c>
      <c r="L13414" t="s">
        <v>77935</v>
      </c>
    </row>
    <row r="13415" spans="1:12" x14ac:dyDescent="0.15">
      <c r="A13415" t="s">
        <v>12</v>
      </c>
      <c r="B13415">
        <v>3814075</v>
      </c>
      <c r="C13415">
        <v>3814095</v>
      </c>
      <c r="D13415" t="s">
        <v>44489</v>
      </c>
      <c r="E13415" t="s">
        <v>90</v>
      </c>
      <c r="F13415" t="s">
        <v>76</v>
      </c>
      <c r="G13415" t="s">
        <v>23</v>
      </c>
      <c r="H13415">
        <v>43</v>
      </c>
      <c r="I13415" t="s">
        <v>44493</v>
      </c>
      <c r="J13415" t="s">
        <v>44494</v>
      </c>
      <c r="K13415" t="s">
        <v>44495</v>
      </c>
      <c r="L13415" t="s">
        <v>77942</v>
      </c>
    </row>
    <row r="13416" spans="1:12" x14ac:dyDescent="0.15">
      <c r="A13416" t="s">
        <v>12</v>
      </c>
      <c r="B13416">
        <v>3814054</v>
      </c>
      <c r="C13416">
        <v>3814074</v>
      </c>
      <c r="D13416" t="s">
        <v>44489</v>
      </c>
      <c r="E13416" t="s">
        <v>90</v>
      </c>
      <c r="F13416" t="s">
        <v>76</v>
      </c>
      <c r="G13416" t="s">
        <v>36</v>
      </c>
      <c r="H13416">
        <v>64</v>
      </c>
      <c r="I13416" t="s">
        <v>44496</v>
      </c>
      <c r="J13416" t="s">
        <v>44497</v>
      </c>
      <c r="K13416" t="s">
        <v>44498</v>
      </c>
      <c r="L13416" t="s">
        <v>77989</v>
      </c>
    </row>
    <row r="13417" spans="1:12" x14ac:dyDescent="0.15">
      <c r="A13417" t="s">
        <v>12</v>
      </c>
      <c r="B13417">
        <v>3814011</v>
      </c>
      <c r="C13417">
        <v>3814031</v>
      </c>
      <c r="D13417" t="s">
        <v>44489</v>
      </c>
      <c r="E13417" t="s">
        <v>90</v>
      </c>
      <c r="F13417" t="s">
        <v>76</v>
      </c>
      <c r="G13417" t="s">
        <v>16</v>
      </c>
      <c r="H13417">
        <v>107</v>
      </c>
      <c r="I13417" t="s">
        <v>44499</v>
      </c>
      <c r="J13417" t="s">
        <v>44500</v>
      </c>
      <c r="K13417" t="s">
        <v>44501</v>
      </c>
      <c r="L13417" t="s">
        <v>77983</v>
      </c>
    </row>
    <row r="13418" spans="1:12" x14ac:dyDescent="0.15">
      <c r="A13418" t="s">
        <v>12</v>
      </c>
      <c r="B13418">
        <v>3814426</v>
      </c>
      <c r="C13418">
        <v>3814446</v>
      </c>
      <c r="D13418" t="s">
        <v>44502</v>
      </c>
      <c r="E13418" t="s">
        <v>90</v>
      </c>
      <c r="F13418" t="s">
        <v>76</v>
      </c>
      <c r="G13418" t="s">
        <v>16</v>
      </c>
      <c r="H13418">
        <v>28</v>
      </c>
      <c r="I13418" t="s">
        <v>44503</v>
      </c>
      <c r="J13418" t="s">
        <v>44504</v>
      </c>
      <c r="K13418" t="s">
        <v>44505</v>
      </c>
      <c r="L13418" t="s">
        <v>77956</v>
      </c>
    </row>
    <row r="13419" spans="1:12" x14ac:dyDescent="0.15">
      <c r="A13419" t="s">
        <v>12</v>
      </c>
      <c r="B13419">
        <v>3814402</v>
      </c>
      <c r="C13419">
        <v>3814422</v>
      </c>
      <c r="D13419" t="s">
        <v>44502</v>
      </c>
      <c r="E13419" t="s">
        <v>90</v>
      </c>
      <c r="F13419" t="s">
        <v>76</v>
      </c>
      <c r="G13419" t="s">
        <v>32</v>
      </c>
      <c r="H13419">
        <v>52</v>
      </c>
      <c r="I13419" t="s">
        <v>44506</v>
      </c>
      <c r="J13419" t="s">
        <v>44507</v>
      </c>
      <c r="K13419" t="s">
        <v>44508</v>
      </c>
      <c r="L13419" t="s">
        <v>77959</v>
      </c>
    </row>
    <row r="13420" spans="1:12" x14ac:dyDescent="0.15">
      <c r="A13420" t="s">
        <v>12</v>
      </c>
      <c r="B13420">
        <v>3814381</v>
      </c>
      <c r="C13420">
        <v>3814401</v>
      </c>
      <c r="D13420" t="s">
        <v>44502</v>
      </c>
      <c r="E13420" t="s">
        <v>90</v>
      </c>
      <c r="F13420" t="s">
        <v>76</v>
      </c>
      <c r="G13420" t="s">
        <v>16</v>
      </c>
      <c r="H13420">
        <v>73</v>
      </c>
      <c r="I13420" t="s">
        <v>44509</v>
      </c>
      <c r="J13420" t="s">
        <v>44510</v>
      </c>
      <c r="K13420" t="s">
        <v>44511</v>
      </c>
      <c r="L13420" t="s">
        <v>77926</v>
      </c>
    </row>
    <row r="13421" spans="1:12" x14ac:dyDescent="0.15">
      <c r="A13421" t="s">
        <v>12</v>
      </c>
      <c r="B13421">
        <v>3814361</v>
      </c>
      <c r="C13421">
        <v>3814381</v>
      </c>
      <c r="D13421" t="s">
        <v>44502</v>
      </c>
      <c r="E13421" t="s">
        <v>90</v>
      </c>
      <c r="F13421" t="s">
        <v>76</v>
      </c>
      <c r="G13421" t="s">
        <v>32</v>
      </c>
      <c r="H13421">
        <v>93</v>
      </c>
      <c r="I13421" t="s">
        <v>44512</v>
      </c>
      <c r="J13421" t="s">
        <v>44513</v>
      </c>
      <c r="K13421" t="s">
        <v>44514</v>
      </c>
      <c r="L13421" t="s">
        <v>78044</v>
      </c>
    </row>
    <row r="13422" spans="1:12" x14ac:dyDescent="0.15">
      <c r="A13422" t="s">
        <v>12</v>
      </c>
      <c r="B13422">
        <v>3814810</v>
      </c>
      <c r="C13422">
        <v>3814830</v>
      </c>
      <c r="D13422" t="s">
        <v>44515</v>
      </c>
      <c r="E13422" t="s">
        <v>90</v>
      </c>
      <c r="F13422" t="s">
        <v>15</v>
      </c>
      <c r="G13422" t="s">
        <v>36</v>
      </c>
      <c r="H13422">
        <v>6</v>
      </c>
      <c r="I13422" t="s">
        <v>44516</v>
      </c>
      <c r="J13422" t="s">
        <v>44517</v>
      </c>
      <c r="K13422" t="s">
        <v>44518</v>
      </c>
      <c r="L13422" t="s">
        <v>78025</v>
      </c>
    </row>
    <row r="13423" spans="1:12" x14ac:dyDescent="0.15">
      <c r="A13423" t="s">
        <v>12</v>
      </c>
      <c r="B13423">
        <v>3814844</v>
      </c>
      <c r="C13423">
        <v>3814864</v>
      </c>
      <c r="D13423" t="s">
        <v>44515</v>
      </c>
      <c r="E13423" t="s">
        <v>90</v>
      </c>
      <c r="F13423" t="s">
        <v>15</v>
      </c>
      <c r="G13423" t="s">
        <v>36</v>
      </c>
      <c r="H13423">
        <v>40</v>
      </c>
      <c r="I13423" t="s">
        <v>44519</v>
      </c>
      <c r="J13423" t="s">
        <v>44520</v>
      </c>
      <c r="K13423" t="s">
        <v>44521</v>
      </c>
      <c r="L13423" t="s">
        <v>77952</v>
      </c>
    </row>
    <row r="13424" spans="1:12" x14ac:dyDescent="0.15">
      <c r="A13424" t="s">
        <v>12</v>
      </c>
      <c r="B13424">
        <v>3814867</v>
      </c>
      <c r="C13424">
        <v>3814887</v>
      </c>
      <c r="D13424" t="s">
        <v>44515</v>
      </c>
      <c r="E13424" t="s">
        <v>90</v>
      </c>
      <c r="F13424" t="s">
        <v>15</v>
      </c>
      <c r="G13424" t="s">
        <v>36</v>
      </c>
      <c r="H13424">
        <v>63</v>
      </c>
      <c r="I13424" t="s">
        <v>44522</v>
      </c>
      <c r="J13424" t="s">
        <v>44523</v>
      </c>
      <c r="K13424" t="s">
        <v>44524</v>
      </c>
      <c r="L13424" t="s">
        <v>77957</v>
      </c>
    </row>
    <row r="13425" spans="1:12" x14ac:dyDescent="0.15">
      <c r="A13425" t="s">
        <v>12</v>
      </c>
      <c r="B13425">
        <v>3814895</v>
      </c>
      <c r="C13425">
        <v>3814915</v>
      </c>
      <c r="D13425" t="s">
        <v>44515</v>
      </c>
      <c r="E13425" t="s">
        <v>90</v>
      </c>
      <c r="F13425" t="s">
        <v>15</v>
      </c>
      <c r="G13425" t="s">
        <v>16</v>
      </c>
      <c r="H13425">
        <v>91</v>
      </c>
      <c r="I13425" t="s">
        <v>44525</v>
      </c>
      <c r="J13425" t="s">
        <v>44526</v>
      </c>
      <c r="K13425" t="s">
        <v>44527</v>
      </c>
      <c r="L13425" t="s">
        <v>77907</v>
      </c>
    </row>
    <row r="13426" spans="1:12" x14ac:dyDescent="0.15">
      <c r="A13426" t="s">
        <v>12</v>
      </c>
      <c r="B13426">
        <v>3815271</v>
      </c>
      <c r="C13426">
        <v>3815291</v>
      </c>
      <c r="D13426" t="s">
        <v>44528</v>
      </c>
      <c r="E13426" t="s">
        <v>90</v>
      </c>
      <c r="F13426" t="s">
        <v>15</v>
      </c>
      <c r="G13426" t="s">
        <v>32</v>
      </c>
      <c r="H13426">
        <v>1</v>
      </c>
      <c r="I13426" t="s">
        <v>44529</v>
      </c>
      <c r="J13426" t="s">
        <v>44530</v>
      </c>
      <c r="K13426" t="s">
        <v>44531</v>
      </c>
      <c r="L13426" t="s">
        <v>77917</v>
      </c>
    </row>
    <row r="13427" spans="1:12" x14ac:dyDescent="0.15">
      <c r="A13427" t="s">
        <v>12</v>
      </c>
      <c r="B13427">
        <v>3815301</v>
      </c>
      <c r="C13427">
        <v>3815321</v>
      </c>
      <c r="D13427" t="s">
        <v>44528</v>
      </c>
      <c r="E13427" t="s">
        <v>90</v>
      </c>
      <c r="F13427" t="s">
        <v>15</v>
      </c>
      <c r="G13427" t="s">
        <v>36</v>
      </c>
      <c r="H13427">
        <v>31</v>
      </c>
      <c r="I13427" t="s">
        <v>44532</v>
      </c>
      <c r="J13427" t="s">
        <v>44533</v>
      </c>
      <c r="K13427" t="s">
        <v>44534</v>
      </c>
      <c r="L13427" t="s">
        <v>77910</v>
      </c>
    </row>
    <row r="13428" spans="1:12" x14ac:dyDescent="0.15">
      <c r="A13428" t="s">
        <v>12</v>
      </c>
      <c r="B13428">
        <v>3815326</v>
      </c>
      <c r="C13428">
        <v>3815346</v>
      </c>
      <c r="D13428" t="s">
        <v>44528</v>
      </c>
      <c r="E13428" t="s">
        <v>90</v>
      </c>
      <c r="F13428" t="s">
        <v>15</v>
      </c>
      <c r="G13428" t="s">
        <v>23</v>
      </c>
      <c r="H13428">
        <v>56</v>
      </c>
      <c r="I13428" t="s">
        <v>44535</v>
      </c>
      <c r="J13428" t="s">
        <v>44536</v>
      </c>
      <c r="K13428" t="s">
        <v>44537</v>
      </c>
      <c r="L13428" t="s">
        <v>77971</v>
      </c>
    </row>
    <row r="13429" spans="1:12" x14ac:dyDescent="0.15">
      <c r="A13429" t="s">
        <v>12</v>
      </c>
      <c r="B13429">
        <v>3815350</v>
      </c>
      <c r="C13429">
        <v>3815370</v>
      </c>
      <c r="D13429" t="s">
        <v>44528</v>
      </c>
      <c r="E13429" t="s">
        <v>90</v>
      </c>
      <c r="F13429" t="s">
        <v>15</v>
      </c>
      <c r="G13429" t="s">
        <v>23</v>
      </c>
      <c r="H13429">
        <v>80</v>
      </c>
      <c r="I13429" t="s">
        <v>44538</v>
      </c>
      <c r="J13429" t="s">
        <v>44539</v>
      </c>
      <c r="K13429" t="s">
        <v>44540</v>
      </c>
      <c r="L13429" t="s">
        <v>77940</v>
      </c>
    </row>
    <row r="13430" spans="1:12" x14ac:dyDescent="0.15">
      <c r="A13430" t="s">
        <v>12</v>
      </c>
      <c r="B13430">
        <v>3817630</v>
      </c>
      <c r="C13430">
        <v>3817650</v>
      </c>
      <c r="D13430" t="s">
        <v>44541</v>
      </c>
      <c r="E13430" t="s">
        <v>90</v>
      </c>
      <c r="F13430" t="s">
        <v>15</v>
      </c>
      <c r="G13430" t="s">
        <v>16</v>
      </c>
      <c r="H13430">
        <v>7</v>
      </c>
      <c r="I13430" t="s">
        <v>44542</v>
      </c>
      <c r="J13430" t="s">
        <v>44543</v>
      </c>
      <c r="K13430" t="s">
        <v>44544</v>
      </c>
      <c r="L13430" t="s">
        <v>77909</v>
      </c>
    </row>
    <row r="13431" spans="1:12" x14ac:dyDescent="0.15">
      <c r="A13431" t="s">
        <v>12</v>
      </c>
      <c r="B13431">
        <v>3817651</v>
      </c>
      <c r="C13431">
        <v>3817671</v>
      </c>
      <c r="D13431" t="s">
        <v>44541</v>
      </c>
      <c r="E13431" t="s">
        <v>90</v>
      </c>
      <c r="F13431" t="s">
        <v>15</v>
      </c>
      <c r="G13431" t="s">
        <v>36</v>
      </c>
      <c r="H13431">
        <v>28</v>
      </c>
      <c r="I13431" t="s">
        <v>44545</v>
      </c>
      <c r="J13431" t="s">
        <v>44546</v>
      </c>
      <c r="K13431" t="s">
        <v>44547</v>
      </c>
      <c r="L13431" t="s">
        <v>77956</v>
      </c>
    </row>
    <row r="13432" spans="1:12" x14ac:dyDescent="0.15">
      <c r="A13432" t="s">
        <v>12</v>
      </c>
      <c r="B13432">
        <v>3817679</v>
      </c>
      <c r="C13432">
        <v>3817699</v>
      </c>
      <c r="D13432" t="s">
        <v>44541</v>
      </c>
      <c r="E13432" t="s">
        <v>90</v>
      </c>
      <c r="F13432" t="s">
        <v>15</v>
      </c>
      <c r="G13432" t="s">
        <v>23</v>
      </c>
      <c r="H13432">
        <v>56</v>
      </c>
      <c r="I13432" t="s">
        <v>44548</v>
      </c>
      <c r="J13432" t="s">
        <v>44549</v>
      </c>
      <c r="K13432" t="s">
        <v>44550</v>
      </c>
      <c r="L13432" t="s">
        <v>77971</v>
      </c>
    </row>
    <row r="13433" spans="1:12" x14ac:dyDescent="0.15">
      <c r="A13433" t="s">
        <v>12</v>
      </c>
      <c r="B13433">
        <v>3817708</v>
      </c>
      <c r="C13433">
        <v>3817728</v>
      </c>
      <c r="D13433" t="s">
        <v>44541</v>
      </c>
      <c r="E13433" t="s">
        <v>90</v>
      </c>
      <c r="F13433" t="s">
        <v>15</v>
      </c>
      <c r="G13433" t="s">
        <v>16</v>
      </c>
      <c r="H13433">
        <v>85</v>
      </c>
      <c r="I13433" t="s">
        <v>44551</v>
      </c>
      <c r="J13433" t="s">
        <v>44552</v>
      </c>
      <c r="K13433" t="s">
        <v>44553</v>
      </c>
      <c r="L13433" t="s">
        <v>77972</v>
      </c>
    </row>
    <row r="13434" spans="1:12" x14ac:dyDescent="0.15">
      <c r="A13434" t="s">
        <v>12</v>
      </c>
      <c r="B13434">
        <v>3818267</v>
      </c>
      <c r="C13434">
        <v>3818287</v>
      </c>
      <c r="D13434" t="s">
        <v>44554</v>
      </c>
      <c r="E13434" t="s">
        <v>90</v>
      </c>
      <c r="F13434" t="s">
        <v>15</v>
      </c>
      <c r="G13434" t="s">
        <v>32</v>
      </c>
      <c r="H13434">
        <v>1</v>
      </c>
      <c r="I13434" t="s">
        <v>44555</v>
      </c>
      <c r="J13434" t="s">
        <v>44556</v>
      </c>
      <c r="K13434" t="s">
        <v>44557</v>
      </c>
      <c r="L13434" t="s">
        <v>77917</v>
      </c>
    </row>
    <row r="13435" spans="1:12" x14ac:dyDescent="0.15">
      <c r="A13435" t="s">
        <v>12</v>
      </c>
      <c r="B13435">
        <v>3818292</v>
      </c>
      <c r="C13435">
        <v>3818312</v>
      </c>
      <c r="D13435" t="s">
        <v>44554</v>
      </c>
      <c r="E13435" t="s">
        <v>90</v>
      </c>
      <c r="F13435" t="s">
        <v>15</v>
      </c>
      <c r="G13435" t="s">
        <v>16</v>
      </c>
      <c r="H13435">
        <v>26</v>
      </c>
      <c r="I13435" t="s">
        <v>44558</v>
      </c>
      <c r="J13435" t="s">
        <v>44559</v>
      </c>
      <c r="K13435" t="s">
        <v>44560</v>
      </c>
      <c r="L13435" t="s">
        <v>78002</v>
      </c>
    </row>
    <row r="13436" spans="1:12" x14ac:dyDescent="0.15">
      <c r="A13436" t="s">
        <v>12</v>
      </c>
      <c r="B13436">
        <v>3818315</v>
      </c>
      <c r="C13436">
        <v>3818335</v>
      </c>
      <c r="D13436" t="s">
        <v>44554</v>
      </c>
      <c r="E13436" t="s">
        <v>90</v>
      </c>
      <c r="F13436" t="s">
        <v>15</v>
      </c>
      <c r="G13436" t="s">
        <v>16</v>
      </c>
      <c r="H13436">
        <v>49</v>
      </c>
      <c r="I13436" t="s">
        <v>44561</v>
      </c>
      <c r="J13436" t="s">
        <v>44562</v>
      </c>
      <c r="K13436" t="s">
        <v>44563</v>
      </c>
      <c r="L13436" t="s">
        <v>77913</v>
      </c>
    </row>
    <row r="13437" spans="1:12" x14ac:dyDescent="0.15">
      <c r="A13437" t="s">
        <v>12</v>
      </c>
      <c r="B13437">
        <v>3818342</v>
      </c>
      <c r="C13437">
        <v>3818362</v>
      </c>
      <c r="D13437" t="s">
        <v>44554</v>
      </c>
      <c r="E13437" t="s">
        <v>90</v>
      </c>
      <c r="F13437" t="s">
        <v>15</v>
      </c>
      <c r="G13437" t="s">
        <v>16</v>
      </c>
      <c r="H13437">
        <v>76</v>
      </c>
      <c r="I13437" t="s">
        <v>44564</v>
      </c>
      <c r="J13437" t="s">
        <v>44565</v>
      </c>
      <c r="K13437" t="s">
        <v>44566</v>
      </c>
      <c r="L13437" t="s">
        <v>77985</v>
      </c>
    </row>
    <row r="13438" spans="1:12" x14ac:dyDescent="0.15">
      <c r="A13438" t="s">
        <v>12</v>
      </c>
      <c r="B13438">
        <v>3820027</v>
      </c>
      <c r="C13438">
        <v>3820047</v>
      </c>
      <c r="D13438" t="s">
        <v>44567</v>
      </c>
      <c r="E13438" t="s">
        <v>90</v>
      </c>
      <c r="F13438" t="s">
        <v>76</v>
      </c>
      <c r="G13438" t="s">
        <v>16</v>
      </c>
      <c r="H13438">
        <v>22</v>
      </c>
      <c r="I13438" t="s">
        <v>44568</v>
      </c>
      <c r="J13438" t="s">
        <v>44569</v>
      </c>
      <c r="K13438" t="s">
        <v>44570</v>
      </c>
      <c r="L13438" t="s">
        <v>77948</v>
      </c>
    </row>
    <row r="13439" spans="1:12" x14ac:dyDescent="0.15">
      <c r="A13439" t="s">
        <v>12</v>
      </c>
      <c r="B13439">
        <v>3820003</v>
      </c>
      <c r="C13439">
        <v>3820023</v>
      </c>
      <c r="D13439" t="s">
        <v>44567</v>
      </c>
      <c r="E13439" t="s">
        <v>90</v>
      </c>
      <c r="F13439" t="s">
        <v>76</v>
      </c>
      <c r="G13439" t="s">
        <v>16</v>
      </c>
      <c r="H13439">
        <v>46</v>
      </c>
      <c r="I13439" t="s">
        <v>44571</v>
      </c>
      <c r="J13439" t="s">
        <v>44572</v>
      </c>
      <c r="K13439" t="s">
        <v>44573</v>
      </c>
      <c r="L13439" t="s">
        <v>78004</v>
      </c>
    </row>
    <row r="13440" spans="1:12" x14ac:dyDescent="0.15">
      <c r="A13440" t="s">
        <v>12</v>
      </c>
      <c r="B13440">
        <v>3819982</v>
      </c>
      <c r="C13440">
        <v>3820002</v>
      </c>
      <c r="D13440" t="s">
        <v>44567</v>
      </c>
      <c r="E13440" t="s">
        <v>90</v>
      </c>
      <c r="F13440" t="s">
        <v>76</v>
      </c>
      <c r="G13440" t="s">
        <v>36</v>
      </c>
      <c r="H13440">
        <v>67</v>
      </c>
      <c r="I13440" t="s">
        <v>44574</v>
      </c>
      <c r="J13440" t="s">
        <v>44575</v>
      </c>
      <c r="K13440" t="s">
        <v>44576</v>
      </c>
      <c r="L13440" t="s">
        <v>77981</v>
      </c>
    </row>
    <row r="13441" spans="1:12" x14ac:dyDescent="0.15">
      <c r="A13441" t="s">
        <v>12</v>
      </c>
      <c r="B13441">
        <v>3819952</v>
      </c>
      <c r="C13441">
        <v>3819972</v>
      </c>
      <c r="D13441" t="s">
        <v>44567</v>
      </c>
      <c r="E13441" t="s">
        <v>90</v>
      </c>
      <c r="F13441" t="s">
        <v>76</v>
      </c>
      <c r="G13441" t="s">
        <v>36</v>
      </c>
      <c r="H13441">
        <v>97</v>
      </c>
      <c r="I13441" t="s">
        <v>44577</v>
      </c>
      <c r="J13441" t="s">
        <v>44578</v>
      </c>
      <c r="K13441" t="s">
        <v>44579</v>
      </c>
      <c r="L13441" t="s">
        <v>78010</v>
      </c>
    </row>
    <row r="13442" spans="1:12" x14ac:dyDescent="0.15">
      <c r="A13442" t="s">
        <v>12</v>
      </c>
      <c r="B13442">
        <v>3822191</v>
      </c>
      <c r="C13442">
        <v>3822211</v>
      </c>
      <c r="D13442" t="s">
        <v>44580</v>
      </c>
      <c r="E13442" t="s">
        <v>90</v>
      </c>
      <c r="F13442" t="s">
        <v>76</v>
      </c>
      <c r="G13442" t="s">
        <v>36</v>
      </c>
      <c r="H13442">
        <v>19</v>
      </c>
      <c r="I13442" t="s">
        <v>44581</v>
      </c>
      <c r="J13442" t="s">
        <v>44582</v>
      </c>
      <c r="K13442" t="s">
        <v>44583</v>
      </c>
      <c r="L13442" t="s">
        <v>77982</v>
      </c>
    </row>
    <row r="13443" spans="1:12" x14ac:dyDescent="0.15">
      <c r="A13443" t="s">
        <v>12</v>
      </c>
      <c r="B13443">
        <v>3822166</v>
      </c>
      <c r="C13443">
        <v>3822186</v>
      </c>
      <c r="D13443" t="s">
        <v>44580</v>
      </c>
      <c r="E13443" t="s">
        <v>90</v>
      </c>
      <c r="F13443" t="s">
        <v>76</v>
      </c>
      <c r="G13443" t="s">
        <v>32</v>
      </c>
      <c r="H13443">
        <v>44</v>
      </c>
      <c r="I13443" t="s">
        <v>44584</v>
      </c>
      <c r="J13443" t="s">
        <v>44585</v>
      </c>
      <c r="K13443" t="s">
        <v>44586</v>
      </c>
      <c r="L13443" t="s">
        <v>78016</v>
      </c>
    </row>
    <row r="13444" spans="1:12" x14ac:dyDescent="0.15">
      <c r="A13444" t="s">
        <v>12</v>
      </c>
      <c r="B13444">
        <v>3822139</v>
      </c>
      <c r="C13444">
        <v>3822159</v>
      </c>
      <c r="D13444" t="s">
        <v>44580</v>
      </c>
      <c r="E13444" t="s">
        <v>90</v>
      </c>
      <c r="F13444" t="s">
        <v>76</v>
      </c>
      <c r="G13444" t="s">
        <v>32</v>
      </c>
      <c r="H13444">
        <v>71</v>
      </c>
      <c r="I13444" t="s">
        <v>44587</v>
      </c>
      <c r="J13444" t="s">
        <v>44588</v>
      </c>
      <c r="K13444" t="s">
        <v>44589</v>
      </c>
      <c r="L13444" t="s">
        <v>77969</v>
      </c>
    </row>
    <row r="13445" spans="1:12" x14ac:dyDescent="0.15">
      <c r="A13445" t="s">
        <v>12</v>
      </c>
      <c r="B13445">
        <v>3822118</v>
      </c>
      <c r="C13445">
        <v>3822138</v>
      </c>
      <c r="D13445" t="s">
        <v>44580</v>
      </c>
      <c r="E13445" t="s">
        <v>90</v>
      </c>
      <c r="F13445" t="s">
        <v>76</v>
      </c>
      <c r="G13445" t="s">
        <v>16</v>
      </c>
      <c r="H13445">
        <v>92</v>
      </c>
      <c r="I13445" t="s">
        <v>44590</v>
      </c>
      <c r="J13445" t="s">
        <v>44591</v>
      </c>
      <c r="K13445" t="s">
        <v>44592</v>
      </c>
      <c r="L13445" t="s">
        <v>78032</v>
      </c>
    </row>
    <row r="13446" spans="1:12" x14ac:dyDescent="0.15">
      <c r="A13446" t="s">
        <v>12</v>
      </c>
      <c r="B13446">
        <v>3823422</v>
      </c>
      <c r="C13446">
        <v>3823442</v>
      </c>
      <c r="D13446" t="s">
        <v>44593</v>
      </c>
      <c r="E13446" t="s">
        <v>90</v>
      </c>
      <c r="F13446" t="s">
        <v>76</v>
      </c>
      <c r="G13446" t="s">
        <v>32</v>
      </c>
      <c r="H13446">
        <v>55</v>
      </c>
      <c r="I13446" t="s">
        <v>44594</v>
      </c>
      <c r="J13446" t="s">
        <v>44595</v>
      </c>
      <c r="K13446" t="s">
        <v>44596</v>
      </c>
      <c r="L13446" t="s">
        <v>77992</v>
      </c>
    </row>
    <row r="13447" spans="1:12" x14ac:dyDescent="0.15">
      <c r="A13447" t="s">
        <v>12</v>
      </c>
      <c r="B13447">
        <v>3823396</v>
      </c>
      <c r="C13447">
        <v>3823416</v>
      </c>
      <c r="D13447" t="s">
        <v>44593</v>
      </c>
      <c r="E13447" t="s">
        <v>90</v>
      </c>
      <c r="F13447" t="s">
        <v>76</v>
      </c>
      <c r="G13447" t="s">
        <v>16</v>
      </c>
      <c r="H13447">
        <v>81</v>
      </c>
      <c r="I13447" t="s">
        <v>44597</v>
      </c>
      <c r="J13447" t="s">
        <v>44598</v>
      </c>
      <c r="K13447" t="s">
        <v>44599</v>
      </c>
      <c r="L13447" t="s">
        <v>78019</v>
      </c>
    </row>
    <row r="13448" spans="1:12" x14ac:dyDescent="0.15">
      <c r="A13448" t="s">
        <v>12</v>
      </c>
      <c r="B13448">
        <v>3823375</v>
      </c>
      <c r="C13448">
        <v>3823395</v>
      </c>
      <c r="D13448" t="s">
        <v>44593</v>
      </c>
      <c r="E13448" t="s">
        <v>90</v>
      </c>
      <c r="F13448" t="s">
        <v>76</v>
      </c>
      <c r="G13448" t="s">
        <v>36</v>
      </c>
      <c r="H13448">
        <v>102</v>
      </c>
      <c r="I13448" t="s">
        <v>44600</v>
      </c>
      <c r="J13448" t="s">
        <v>44601</v>
      </c>
      <c r="K13448" t="s">
        <v>44602</v>
      </c>
      <c r="L13448" t="s">
        <v>77933</v>
      </c>
    </row>
    <row r="13449" spans="1:12" x14ac:dyDescent="0.15">
      <c r="A13449" t="s">
        <v>12</v>
      </c>
      <c r="B13449">
        <v>3823340</v>
      </c>
      <c r="C13449">
        <v>3823360</v>
      </c>
      <c r="D13449" t="s">
        <v>44593</v>
      </c>
      <c r="E13449" t="s">
        <v>90</v>
      </c>
      <c r="F13449" t="s">
        <v>76</v>
      </c>
      <c r="G13449" t="s">
        <v>32</v>
      </c>
      <c r="H13449">
        <v>137</v>
      </c>
      <c r="I13449" t="s">
        <v>44603</v>
      </c>
      <c r="J13449" t="s">
        <v>44604</v>
      </c>
      <c r="K13449" t="s">
        <v>44605</v>
      </c>
      <c r="L13449" t="s">
        <v>77987</v>
      </c>
    </row>
    <row r="13450" spans="1:12" x14ac:dyDescent="0.15">
      <c r="A13450" t="s">
        <v>12</v>
      </c>
      <c r="B13450">
        <v>3831610</v>
      </c>
      <c r="C13450">
        <v>3831630</v>
      </c>
      <c r="D13450" t="s">
        <v>44606</v>
      </c>
      <c r="E13450" t="s">
        <v>90</v>
      </c>
      <c r="F13450" t="s">
        <v>76</v>
      </c>
      <c r="G13450" t="s">
        <v>32</v>
      </c>
      <c r="H13450">
        <v>11</v>
      </c>
      <c r="I13450" t="s">
        <v>44607</v>
      </c>
      <c r="J13450" t="s">
        <v>44608</v>
      </c>
      <c r="K13450" t="s">
        <v>44609</v>
      </c>
      <c r="L13450" t="s">
        <v>77974</v>
      </c>
    </row>
    <row r="13451" spans="1:12" x14ac:dyDescent="0.15">
      <c r="A13451" t="s">
        <v>12</v>
      </c>
      <c r="B13451">
        <v>3831563</v>
      </c>
      <c r="C13451">
        <v>3831583</v>
      </c>
      <c r="D13451" t="s">
        <v>44606</v>
      </c>
      <c r="E13451" t="s">
        <v>90</v>
      </c>
      <c r="F13451" t="s">
        <v>76</v>
      </c>
      <c r="G13451" t="s">
        <v>16</v>
      </c>
      <c r="H13451">
        <v>58</v>
      </c>
      <c r="I13451" t="s">
        <v>44610</v>
      </c>
      <c r="J13451" t="s">
        <v>44611</v>
      </c>
      <c r="K13451" t="s">
        <v>44612</v>
      </c>
      <c r="L13451" t="s">
        <v>77911</v>
      </c>
    </row>
    <row r="13452" spans="1:12" x14ac:dyDescent="0.15">
      <c r="A13452" t="s">
        <v>12</v>
      </c>
      <c r="B13452">
        <v>3831527</v>
      </c>
      <c r="C13452">
        <v>3831547</v>
      </c>
      <c r="D13452" t="s">
        <v>44606</v>
      </c>
      <c r="E13452" t="s">
        <v>90</v>
      </c>
      <c r="F13452" t="s">
        <v>76</v>
      </c>
      <c r="G13452" t="s">
        <v>36</v>
      </c>
      <c r="H13452">
        <v>94</v>
      </c>
      <c r="I13452" t="s">
        <v>44613</v>
      </c>
      <c r="J13452" t="s">
        <v>44614</v>
      </c>
      <c r="K13452" t="s">
        <v>44615</v>
      </c>
      <c r="L13452" t="s">
        <v>77927</v>
      </c>
    </row>
    <row r="13453" spans="1:12" x14ac:dyDescent="0.15">
      <c r="A13453" t="s">
        <v>12</v>
      </c>
      <c r="B13453">
        <v>3831495</v>
      </c>
      <c r="C13453">
        <v>3831515</v>
      </c>
      <c r="D13453" t="s">
        <v>44606</v>
      </c>
      <c r="E13453" t="s">
        <v>90</v>
      </c>
      <c r="F13453" t="s">
        <v>76</v>
      </c>
      <c r="G13453" t="s">
        <v>16</v>
      </c>
      <c r="H13453">
        <v>126</v>
      </c>
      <c r="I13453" t="s">
        <v>44616</v>
      </c>
      <c r="J13453" t="s">
        <v>44617</v>
      </c>
      <c r="K13453" t="s">
        <v>44618</v>
      </c>
      <c r="L13453" t="s">
        <v>78078</v>
      </c>
    </row>
    <row r="13454" spans="1:12" x14ac:dyDescent="0.15">
      <c r="A13454" t="s">
        <v>12</v>
      </c>
      <c r="B13454">
        <v>3832142</v>
      </c>
      <c r="C13454">
        <v>3832162</v>
      </c>
      <c r="D13454" t="s">
        <v>44619</v>
      </c>
      <c r="E13454" t="s">
        <v>90</v>
      </c>
      <c r="F13454" t="s">
        <v>15</v>
      </c>
      <c r="G13454" t="s">
        <v>32</v>
      </c>
      <c r="H13454">
        <v>1</v>
      </c>
      <c r="I13454" t="s">
        <v>44620</v>
      </c>
      <c r="J13454" t="s">
        <v>44621</v>
      </c>
      <c r="K13454" t="s">
        <v>44622</v>
      </c>
      <c r="L13454" t="s">
        <v>77917</v>
      </c>
    </row>
    <row r="13455" spans="1:12" x14ac:dyDescent="0.15">
      <c r="A13455" t="s">
        <v>12</v>
      </c>
      <c r="B13455">
        <v>3832162</v>
      </c>
      <c r="C13455">
        <v>3832182</v>
      </c>
      <c r="D13455" t="s">
        <v>44619</v>
      </c>
      <c r="E13455" t="s">
        <v>90</v>
      </c>
      <c r="F13455" t="s">
        <v>15</v>
      </c>
      <c r="G13455" t="s">
        <v>16</v>
      </c>
      <c r="H13455">
        <v>21</v>
      </c>
      <c r="I13455" t="s">
        <v>44623</v>
      </c>
      <c r="J13455" t="s">
        <v>44624</v>
      </c>
      <c r="K13455" t="s">
        <v>44625</v>
      </c>
      <c r="L13455" t="s">
        <v>78022</v>
      </c>
    </row>
    <row r="13456" spans="1:12" x14ac:dyDescent="0.15">
      <c r="A13456" t="s">
        <v>12</v>
      </c>
      <c r="B13456">
        <v>3832188</v>
      </c>
      <c r="C13456">
        <v>3832208</v>
      </c>
      <c r="D13456" t="s">
        <v>44619</v>
      </c>
      <c r="E13456" t="s">
        <v>90</v>
      </c>
      <c r="F13456" t="s">
        <v>15</v>
      </c>
      <c r="G13456" t="s">
        <v>23</v>
      </c>
      <c r="H13456">
        <v>47</v>
      </c>
      <c r="I13456" t="s">
        <v>44626</v>
      </c>
      <c r="J13456" t="s">
        <v>44627</v>
      </c>
      <c r="K13456" t="s">
        <v>44628</v>
      </c>
      <c r="L13456" t="s">
        <v>77932</v>
      </c>
    </row>
    <row r="13457" spans="1:12" x14ac:dyDescent="0.15">
      <c r="A13457" t="s">
        <v>12</v>
      </c>
      <c r="B13457">
        <v>3832209</v>
      </c>
      <c r="C13457">
        <v>3832229</v>
      </c>
      <c r="D13457" t="s">
        <v>44619</v>
      </c>
      <c r="E13457" t="s">
        <v>90</v>
      </c>
      <c r="F13457" t="s">
        <v>15</v>
      </c>
      <c r="G13457" t="s">
        <v>16</v>
      </c>
      <c r="H13457">
        <v>68</v>
      </c>
      <c r="I13457" t="s">
        <v>44629</v>
      </c>
      <c r="J13457" t="s">
        <v>44630</v>
      </c>
      <c r="K13457" t="s">
        <v>44631</v>
      </c>
      <c r="L13457" t="s">
        <v>77962</v>
      </c>
    </row>
    <row r="13458" spans="1:12" x14ac:dyDescent="0.15">
      <c r="A13458" t="s">
        <v>12</v>
      </c>
      <c r="B13458">
        <v>3833225</v>
      </c>
      <c r="C13458">
        <v>3833245</v>
      </c>
      <c r="D13458" t="s">
        <v>44632</v>
      </c>
      <c r="E13458" t="s">
        <v>90</v>
      </c>
      <c r="F13458" t="s">
        <v>15</v>
      </c>
      <c r="G13458" t="s">
        <v>32</v>
      </c>
      <c r="H13458">
        <v>1</v>
      </c>
      <c r="I13458" t="s">
        <v>44633</v>
      </c>
      <c r="J13458" t="s">
        <v>44634</v>
      </c>
      <c r="K13458" t="s">
        <v>44635</v>
      </c>
      <c r="L13458" t="s">
        <v>77917</v>
      </c>
    </row>
    <row r="13459" spans="1:12" x14ac:dyDescent="0.15">
      <c r="A13459" t="s">
        <v>12</v>
      </c>
      <c r="B13459">
        <v>3833259</v>
      </c>
      <c r="C13459">
        <v>3833279</v>
      </c>
      <c r="D13459" t="s">
        <v>44632</v>
      </c>
      <c r="E13459" t="s">
        <v>90</v>
      </c>
      <c r="F13459" t="s">
        <v>15</v>
      </c>
      <c r="G13459" t="s">
        <v>32</v>
      </c>
      <c r="H13459">
        <v>35</v>
      </c>
      <c r="I13459" t="s">
        <v>44636</v>
      </c>
      <c r="J13459" t="s">
        <v>44637</v>
      </c>
      <c r="K13459" t="s">
        <v>44638</v>
      </c>
      <c r="L13459" t="s">
        <v>77936</v>
      </c>
    </row>
    <row r="13460" spans="1:12" x14ac:dyDescent="0.15">
      <c r="A13460" t="s">
        <v>12</v>
      </c>
      <c r="B13460">
        <v>3833286</v>
      </c>
      <c r="C13460">
        <v>3833306</v>
      </c>
      <c r="D13460" t="s">
        <v>44632</v>
      </c>
      <c r="E13460" t="s">
        <v>90</v>
      </c>
      <c r="F13460" t="s">
        <v>15</v>
      </c>
      <c r="G13460" t="s">
        <v>36</v>
      </c>
      <c r="H13460">
        <v>62</v>
      </c>
      <c r="I13460" t="s">
        <v>44639</v>
      </c>
      <c r="J13460" t="s">
        <v>44640</v>
      </c>
      <c r="K13460" t="s">
        <v>44641</v>
      </c>
      <c r="L13460" t="s">
        <v>77949</v>
      </c>
    </row>
    <row r="13461" spans="1:12" x14ac:dyDescent="0.15">
      <c r="A13461" t="s">
        <v>12</v>
      </c>
      <c r="B13461">
        <v>3833313</v>
      </c>
      <c r="C13461">
        <v>3833333</v>
      </c>
      <c r="D13461" t="s">
        <v>44632</v>
      </c>
      <c r="E13461" t="s">
        <v>90</v>
      </c>
      <c r="F13461" t="s">
        <v>15</v>
      </c>
      <c r="G13461" t="s">
        <v>23</v>
      </c>
      <c r="H13461">
        <v>89</v>
      </c>
      <c r="I13461" t="s">
        <v>44642</v>
      </c>
      <c r="J13461" t="s">
        <v>44643</v>
      </c>
      <c r="K13461" t="s">
        <v>44644</v>
      </c>
      <c r="L13461" t="s">
        <v>77964</v>
      </c>
    </row>
    <row r="13462" spans="1:12" x14ac:dyDescent="0.15">
      <c r="A13462" t="s">
        <v>12</v>
      </c>
      <c r="B13462">
        <v>3835367</v>
      </c>
      <c r="C13462">
        <v>3835387</v>
      </c>
      <c r="D13462" t="s">
        <v>44645</v>
      </c>
      <c r="E13462" t="s">
        <v>44646</v>
      </c>
      <c r="F13462" t="s">
        <v>76</v>
      </c>
      <c r="G13462" t="s">
        <v>36</v>
      </c>
      <c r="H13462">
        <v>0</v>
      </c>
      <c r="I13462" t="s">
        <v>44647</v>
      </c>
      <c r="J13462" t="s">
        <v>44648</v>
      </c>
      <c r="K13462" t="s">
        <v>44649</v>
      </c>
      <c r="L13462" t="s">
        <v>77980</v>
      </c>
    </row>
    <row r="13463" spans="1:12" x14ac:dyDescent="0.15">
      <c r="A13463" t="s">
        <v>12</v>
      </c>
      <c r="B13463">
        <v>3835347</v>
      </c>
      <c r="C13463">
        <v>3835367</v>
      </c>
      <c r="D13463" t="s">
        <v>44645</v>
      </c>
      <c r="E13463" t="s">
        <v>44646</v>
      </c>
      <c r="F13463" t="s">
        <v>76</v>
      </c>
      <c r="G13463" t="s">
        <v>16</v>
      </c>
      <c r="H13463">
        <v>20</v>
      </c>
      <c r="I13463" t="s">
        <v>44650</v>
      </c>
      <c r="J13463" t="s">
        <v>44651</v>
      </c>
      <c r="K13463" t="s">
        <v>44652</v>
      </c>
      <c r="L13463" t="s">
        <v>77968</v>
      </c>
    </row>
    <row r="13464" spans="1:12" x14ac:dyDescent="0.15">
      <c r="A13464" t="s">
        <v>12</v>
      </c>
      <c r="B13464">
        <v>3835322</v>
      </c>
      <c r="C13464">
        <v>3835342</v>
      </c>
      <c r="D13464" t="s">
        <v>44645</v>
      </c>
      <c r="E13464" t="s">
        <v>44646</v>
      </c>
      <c r="F13464" t="s">
        <v>76</v>
      </c>
      <c r="G13464" t="s">
        <v>16</v>
      </c>
      <c r="H13464">
        <v>45</v>
      </c>
      <c r="I13464" t="s">
        <v>44653</v>
      </c>
      <c r="J13464" t="s">
        <v>44654</v>
      </c>
      <c r="K13464" t="s">
        <v>44655</v>
      </c>
      <c r="L13464" t="s">
        <v>77967</v>
      </c>
    </row>
    <row r="13465" spans="1:12" x14ac:dyDescent="0.15">
      <c r="A13465" t="s">
        <v>12</v>
      </c>
      <c r="B13465">
        <v>3835294</v>
      </c>
      <c r="C13465">
        <v>3835314</v>
      </c>
      <c r="D13465" t="s">
        <v>44645</v>
      </c>
      <c r="E13465" t="s">
        <v>44646</v>
      </c>
      <c r="F13465" t="s">
        <v>76</v>
      </c>
      <c r="G13465" t="s">
        <v>16</v>
      </c>
      <c r="H13465">
        <v>73</v>
      </c>
      <c r="I13465" t="s">
        <v>44656</v>
      </c>
      <c r="J13465" t="s">
        <v>44657</v>
      </c>
      <c r="K13465" t="s">
        <v>44658</v>
      </c>
      <c r="L13465" t="s">
        <v>77926</v>
      </c>
    </row>
    <row r="13466" spans="1:12" x14ac:dyDescent="0.15">
      <c r="A13466" t="s">
        <v>12</v>
      </c>
      <c r="B13466">
        <v>3836047</v>
      </c>
      <c r="C13466">
        <v>3836067</v>
      </c>
      <c r="D13466" t="s">
        <v>44659</v>
      </c>
      <c r="E13466" t="s">
        <v>90</v>
      </c>
      <c r="F13466" t="s">
        <v>76</v>
      </c>
      <c r="G13466" t="s">
        <v>36</v>
      </c>
      <c r="H13466">
        <v>27</v>
      </c>
      <c r="I13466" t="s">
        <v>44660</v>
      </c>
      <c r="J13466" t="s">
        <v>44661</v>
      </c>
      <c r="K13466" t="s">
        <v>44662</v>
      </c>
      <c r="L13466" t="s">
        <v>78013</v>
      </c>
    </row>
    <row r="13467" spans="1:12" x14ac:dyDescent="0.15">
      <c r="A13467" t="s">
        <v>12</v>
      </c>
      <c r="B13467">
        <v>3836027</v>
      </c>
      <c r="C13467">
        <v>3836047</v>
      </c>
      <c r="D13467" t="s">
        <v>44659</v>
      </c>
      <c r="E13467" t="s">
        <v>90</v>
      </c>
      <c r="F13467" t="s">
        <v>76</v>
      </c>
      <c r="G13467" t="s">
        <v>32</v>
      </c>
      <c r="H13467">
        <v>47</v>
      </c>
      <c r="I13467" t="s">
        <v>44663</v>
      </c>
      <c r="J13467" t="s">
        <v>44664</v>
      </c>
      <c r="K13467" t="s">
        <v>44665</v>
      </c>
      <c r="L13467" t="s">
        <v>77932</v>
      </c>
    </row>
    <row r="13468" spans="1:12" x14ac:dyDescent="0.15">
      <c r="A13468" t="s">
        <v>12</v>
      </c>
      <c r="B13468">
        <v>3835982</v>
      </c>
      <c r="C13468">
        <v>3836002</v>
      </c>
      <c r="D13468" t="s">
        <v>44659</v>
      </c>
      <c r="E13468" t="s">
        <v>90</v>
      </c>
      <c r="F13468" t="s">
        <v>76</v>
      </c>
      <c r="G13468" t="s">
        <v>16</v>
      </c>
      <c r="H13468">
        <v>92</v>
      </c>
      <c r="I13468" t="s">
        <v>44666</v>
      </c>
      <c r="J13468" t="s">
        <v>44667</v>
      </c>
      <c r="K13468" t="s">
        <v>44668</v>
      </c>
      <c r="L13468" t="s">
        <v>78032</v>
      </c>
    </row>
    <row r="13469" spans="1:12" x14ac:dyDescent="0.15">
      <c r="A13469" t="s">
        <v>12</v>
      </c>
      <c r="B13469">
        <v>3835938</v>
      </c>
      <c r="C13469">
        <v>3835958</v>
      </c>
      <c r="D13469" t="s">
        <v>44659</v>
      </c>
      <c r="E13469" t="s">
        <v>90</v>
      </c>
      <c r="F13469" t="s">
        <v>76</v>
      </c>
      <c r="G13469" t="s">
        <v>16</v>
      </c>
      <c r="H13469">
        <v>136</v>
      </c>
      <c r="I13469" t="s">
        <v>44669</v>
      </c>
      <c r="J13469" t="s">
        <v>44670</v>
      </c>
      <c r="K13469" t="s">
        <v>44671</v>
      </c>
      <c r="L13469" t="s">
        <v>78057</v>
      </c>
    </row>
    <row r="13470" spans="1:12" x14ac:dyDescent="0.15">
      <c r="A13470" t="s">
        <v>12</v>
      </c>
      <c r="B13470">
        <v>3836577</v>
      </c>
      <c r="C13470">
        <v>3836597</v>
      </c>
      <c r="D13470" t="s">
        <v>44672</v>
      </c>
      <c r="E13470" t="s">
        <v>90</v>
      </c>
      <c r="F13470" t="s">
        <v>76</v>
      </c>
      <c r="G13470" t="s">
        <v>32</v>
      </c>
      <c r="H13470">
        <v>19</v>
      </c>
      <c r="I13470" t="s">
        <v>44673</v>
      </c>
      <c r="J13470" t="s">
        <v>44674</v>
      </c>
      <c r="K13470" t="s">
        <v>44675</v>
      </c>
      <c r="L13470" t="s">
        <v>77982</v>
      </c>
    </row>
    <row r="13471" spans="1:12" x14ac:dyDescent="0.15">
      <c r="A13471" t="s">
        <v>12</v>
      </c>
      <c r="B13471">
        <v>3836556</v>
      </c>
      <c r="C13471">
        <v>3836576</v>
      </c>
      <c r="D13471" t="s">
        <v>44672</v>
      </c>
      <c r="E13471" t="s">
        <v>90</v>
      </c>
      <c r="F13471" t="s">
        <v>76</v>
      </c>
      <c r="G13471" t="s">
        <v>16</v>
      </c>
      <c r="H13471">
        <v>40</v>
      </c>
      <c r="I13471" t="s">
        <v>44676</v>
      </c>
      <c r="J13471" t="s">
        <v>44677</v>
      </c>
      <c r="K13471" t="s">
        <v>44678</v>
      </c>
      <c r="L13471" t="s">
        <v>77952</v>
      </c>
    </row>
    <row r="13472" spans="1:12" x14ac:dyDescent="0.15">
      <c r="A13472" t="s">
        <v>12</v>
      </c>
      <c r="B13472">
        <v>3836525</v>
      </c>
      <c r="C13472">
        <v>3836545</v>
      </c>
      <c r="D13472" t="s">
        <v>44672</v>
      </c>
      <c r="E13472" t="s">
        <v>90</v>
      </c>
      <c r="F13472" t="s">
        <v>76</v>
      </c>
      <c r="G13472" t="s">
        <v>16</v>
      </c>
      <c r="H13472">
        <v>71</v>
      </c>
      <c r="I13472" t="s">
        <v>44679</v>
      </c>
      <c r="J13472" t="s">
        <v>44680</v>
      </c>
      <c r="K13472" t="s">
        <v>44681</v>
      </c>
      <c r="L13472" t="s">
        <v>77969</v>
      </c>
    </row>
    <row r="13473" spans="1:12" x14ac:dyDescent="0.15">
      <c r="A13473" t="s">
        <v>12</v>
      </c>
      <c r="B13473">
        <v>3836490</v>
      </c>
      <c r="C13473">
        <v>3836510</v>
      </c>
      <c r="D13473" t="s">
        <v>44672</v>
      </c>
      <c r="E13473" t="s">
        <v>90</v>
      </c>
      <c r="F13473" t="s">
        <v>76</v>
      </c>
      <c r="G13473" t="s">
        <v>16</v>
      </c>
      <c r="H13473">
        <v>106</v>
      </c>
      <c r="I13473" t="s">
        <v>44682</v>
      </c>
      <c r="J13473" t="s">
        <v>44683</v>
      </c>
      <c r="K13473" t="s">
        <v>44684</v>
      </c>
      <c r="L13473" t="s">
        <v>77914</v>
      </c>
    </row>
    <row r="13474" spans="1:12" x14ac:dyDescent="0.15">
      <c r="A13474" t="s">
        <v>12</v>
      </c>
      <c r="B13474">
        <v>3839075</v>
      </c>
      <c r="C13474">
        <v>3839095</v>
      </c>
      <c r="D13474" t="s">
        <v>44685</v>
      </c>
      <c r="E13474" t="s">
        <v>44686</v>
      </c>
      <c r="F13474" t="s">
        <v>76</v>
      </c>
      <c r="G13474" t="s">
        <v>36</v>
      </c>
      <c r="H13474">
        <v>19</v>
      </c>
      <c r="I13474" t="s">
        <v>44687</v>
      </c>
      <c r="J13474" t="s">
        <v>44688</v>
      </c>
      <c r="K13474" t="s">
        <v>44689</v>
      </c>
      <c r="L13474" t="s">
        <v>77982</v>
      </c>
    </row>
    <row r="13475" spans="1:12" x14ac:dyDescent="0.15">
      <c r="A13475" t="s">
        <v>12</v>
      </c>
      <c r="B13475">
        <v>3839044</v>
      </c>
      <c r="C13475">
        <v>3839064</v>
      </c>
      <c r="D13475" t="s">
        <v>44685</v>
      </c>
      <c r="E13475" t="s">
        <v>44686</v>
      </c>
      <c r="F13475" t="s">
        <v>76</v>
      </c>
      <c r="G13475" t="s">
        <v>23</v>
      </c>
      <c r="H13475">
        <v>50</v>
      </c>
      <c r="I13475" t="s">
        <v>44690</v>
      </c>
      <c r="J13475" t="s">
        <v>44691</v>
      </c>
      <c r="K13475" t="s">
        <v>44692</v>
      </c>
      <c r="L13475" t="s">
        <v>77925</v>
      </c>
    </row>
    <row r="13476" spans="1:12" x14ac:dyDescent="0.15">
      <c r="A13476" t="s">
        <v>12</v>
      </c>
      <c r="B13476">
        <v>3839017</v>
      </c>
      <c r="C13476">
        <v>3839037</v>
      </c>
      <c r="D13476" t="s">
        <v>44685</v>
      </c>
      <c r="E13476" t="s">
        <v>44686</v>
      </c>
      <c r="F13476" t="s">
        <v>76</v>
      </c>
      <c r="G13476" t="s">
        <v>23</v>
      </c>
      <c r="H13476">
        <v>77</v>
      </c>
      <c r="I13476" t="s">
        <v>44693</v>
      </c>
      <c r="J13476" t="s">
        <v>44694</v>
      </c>
      <c r="K13476" t="s">
        <v>44695</v>
      </c>
      <c r="L13476" t="s">
        <v>77960</v>
      </c>
    </row>
    <row r="13477" spans="1:12" x14ac:dyDescent="0.15">
      <c r="A13477" t="s">
        <v>12</v>
      </c>
      <c r="B13477">
        <v>3838992</v>
      </c>
      <c r="C13477">
        <v>3839012</v>
      </c>
      <c r="D13477" t="s">
        <v>44685</v>
      </c>
      <c r="E13477" t="s">
        <v>44686</v>
      </c>
      <c r="F13477" t="s">
        <v>76</v>
      </c>
      <c r="G13477" t="s">
        <v>23</v>
      </c>
      <c r="H13477">
        <v>102</v>
      </c>
      <c r="I13477" t="s">
        <v>44696</v>
      </c>
      <c r="J13477" t="s">
        <v>44697</v>
      </c>
      <c r="K13477" t="s">
        <v>44698</v>
      </c>
      <c r="L13477" t="s">
        <v>77933</v>
      </c>
    </row>
    <row r="13478" spans="1:12" x14ac:dyDescent="0.15">
      <c r="A13478" t="s">
        <v>12</v>
      </c>
      <c r="B13478">
        <v>3839595</v>
      </c>
      <c r="C13478">
        <v>3839615</v>
      </c>
      <c r="D13478" t="s">
        <v>44699</v>
      </c>
      <c r="E13478" t="s">
        <v>44700</v>
      </c>
      <c r="F13478" t="s">
        <v>76</v>
      </c>
      <c r="G13478" t="s">
        <v>36</v>
      </c>
      <c r="H13478">
        <v>13</v>
      </c>
      <c r="I13478" t="s">
        <v>44701</v>
      </c>
      <c r="J13478" t="s">
        <v>44702</v>
      </c>
      <c r="K13478" t="s">
        <v>44703</v>
      </c>
      <c r="L13478" t="s">
        <v>77935</v>
      </c>
    </row>
    <row r="13479" spans="1:12" x14ac:dyDescent="0.15">
      <c r="A13479" t="s">
        <v>12</v>
      </c>
      <c r="B13479">
        <v>3839558</v>
      </c>
      <c r="C13479">
        <v>3839578</v>
      </c>
      <c r="D13479" t="s">
        <v>44699</v>
      </c>
      <c r="E13479" t="s">
        <v>44700</v>
      </c>
      <c r="F13479" t="s">
        <v>76</v>
      </c>
      <c r="G13479" t="s">
        <v>23</v>
      </c>
      <c r="H13479">
        <v>50</v>
      </c>
      <c r="I13479" t="s">
        <v>44704</v>
      </c>
      <c r="J13479" t="s">
        <v>44705</v>
      </c>
      <c r="K13479" t="s">
        <v>44706</v>
      </c>
      <c r="L13479" t="s">
        <v>77925</v>
      </c>
    </row>
    <row r="13480" spans="1:12" x14ac:dyDescent="0.15">
      <c r="A13480" t="s">
        <v>12</v>
      </c>
      <c r="B13480">
        <v>3839523</v>
      </c>
      <c r="C13480">
        <v>3839543</v>
      </c>
      <c r="D13480" t="s">
        <v>44699</v>
      </c>
      <c r="E13480" t="s">
        <v>44700</v>
      </c>
      <c r="F13480" t="s">
        <v>76</v>
      </c>
      <c r="G13480" t="s">
        <v>16</v>
      </c>
      <c r="H13480">
        <v>85</v>
      </c>
      <c r="I13480" t="s">
        <v>44707</v>
      </c>
      <c r="J13480" t="s">
        <v>44708</v>
      </c>
      <c r="K13480" t="s">
        <v>44709</v>
      </c>
      <c r="L13480" t="s">
        <v>77972</v>
      </c>
    </row>
    <row r="13481" spans="1:12" x14ac:dyDescent="0.15">
      <c r="A13481" t="s">
        <v>12</v>
      </c>
      <c r="B13481">
        <v>3839468</v>
      </c>
      <c r="C13481">
        <v>3839488</v>
      </c>
      <c r="D13481" t="s">
        <v>44699</v>
      </c>
      <c r="E13481" t="s">
        <v>44700</v>
      </c>
      <c r="F13481" t="s">
        <v>76</v>
      </c>
      <c r="G13481" t="s">
        <v>23</v>
      </c>
      <c r="H13481">
        <v>140</v>
      </c>
      <c r="I13481" t="s">
        <v>44710</v>
      </c>
      <c r="J13481" t="s">
        <v>44711</v>
      </c>
      <c r="K13481" t="s">
        <v>44712</v>
      </c>
      <c r="L13481" t="s">
        <v>78038</v>
      </c>
    </row>
    <row r="13482" spans="1:12" x14ac:dyDescent="0.15">
      <c r="A13482" t="s">
        <v>12</v>
      </c>
      <c r="B13482">
        <v>3839958</v>
      </c>
      <c r="C13482">
        <v>3839978</v>
      </c>
      <c r="D13482" t="s">
        <v>44713</v>
      </c>
      <c r="E13482" t="s">
        <v>90</v>
      </c>
      <c r="F13482" t="s">
        <v>76</v>
      </c>
      <c r="G13482" t="s">
        <v>32</v>
      </c>
      <c r="H13482">
        <v>1</v>
      </c>
      <c r="I13482" t="s">
        <v>44714</v>
      </c>
      <c r="J13482" t="s">
        <v>44715</v>
      </c>
      <c r="K13482" t="s">
        <v>44716</v>
      </c>
      <c r="L13482" t="s">
        <v>77917</v>
      </c>
    </row>
    <row r="13483" spans="1:12" x14ac:dyDescent="0.15">
      <c r="A13483" t="s">
        <v>12</v>
      </c>
      <c r="B13483">
        <v>3839932</v>
      </c>
      <c r="C13483">
        <v>3839952</v>
      </c>
      <c r="D13483" t="s">
        <v>44713</v>
      </c>
      <c r="E13483" t="s">
        <v>90</v>
      </c>
      <c r="F13483" t="s">
        <v>76</v>
      </c>
      <c r="G13483" t="s">
        <v>36</v>
      </c>
      <c r="H13483">
        <v>27</v>
      </c>
      <c r="I13483" t="s">
        <v>44717</v>
      </c>
      <c r="J13483" t="s">
        <v>44718</v>
      </c>
      <c r="K13483" t="s">
        <v>44719</v>
      </c>
      <c r="L13483" t="s">
        <v>78013</v>
      </c>
    </row>
    <row r="13484" spans="1:12" x14ac:dyDescent="0.15">
      <c r="A13484" t="s">
        <v>12</v>
      </c>
      <c r="B13484">
        <v>3839862</v>
      </c>
      <c r="C13484">
        <v>3839882</v>
      </c>
      <c r="D13484" t="s">
        <v>44713</v>
      </c>
      <c r="E13484" t="s">
        <v>90</v>
      </c>
      <c r="F13484" t="s">
        <v>76</v>
      </c>
      <c r="G13484" t="s">
        <v>16</v>
      </c>
      <c r="H13484">
        <v>97</v>
      </c>
      <c r="I13484" t="s">
        <v>44720</v>
      </c>
      <c r="J13484" t="s">
        <v>44721</v>
      </c>
      <c r="K13484" t="s">
        <v>44722</v>
      </c>
      <c r="L13484" t="s">
        <v>78010</v>
      </c>
    </row>
    <row r="13485" spans="1:12" x14ac:dyDescent="0.15">
      <c r="A13485" t="s">
        <v>12</v>
      </c>
      <c r="B13485">
        <v>3839838</v>
      </c>
      <c r="C13485">
        <v>3839858</v>
      </c>
      <c r="D13485" t="s">
        <v>44713</v>
      </c>
      <c r="E13485" t="s">
        <v>90</v>
      </c>
      <c r="F13485" t="s">
        <v>76</v>
      </c>
      <c r="G13485" t="s">
        <v>36</v>
      </c>
      <c r="H13485">
        <v>121</v>
      </c>
      <c r="I13485" t="s">
        <v>44723</v>
      </c>
      <c r="J13485" t="s">
        <v>44724</v>
      </c>
      <c r="K13485" t="s">
        <v>44725</v>
      </c>
      <c r="L13485" t="s">
        <v>77943</v>
      </c>
    </row>
    <row r="13486" spans="1:12" x14ac:dyDescent="0.15">
      <c r="A13486" t="s">
        <v>12</v>
      </c>
      <c r="B13486">
        <v>3842245</v>
      </c>
      <c r="C13486">
        <v>3842265</v>
      </c>
      <c r="D13486" t="s">
        <v>44726</v>
      </c>
      <c r="E13486" t="s">
        <v>90</v>
      </c>
      <c r="F13486" t="s">
        <v>76</v>
      </c>
      <c r="G13486" t="s">
        <v>23</v>
      </c>
      <c r="H13486">
        <v>80</v>
      </c>
      <c r="I13486" t="s">
        <v>44727</v>
      </c>
      <c r="J13486" t="s">
        <v>44728</v>
      </c>
      <c r="K13486" t="s">
        <v>44729</v>
      </c>
      <c r="L13486" t="s">
        <v>77940</v>
      </c>
    </row>
    <row r="13487" spans="1:12" x14ac:dyDescent="0.15">
      <c r="A13487" t="s">
        <v>12</v>
      </c>
      <c r="B13487">
        <v>3842220</v>
      </c>
      <c r="C13487">
        <v>3842240</v>
      </c>
      <c r="D13487" t="s">
        <v>44726</v>
      </c>
      <c r="E13487" t="s">
        <v>90</v>
      </c>
      <c r="F13487" t="s">
        <v>76</v>
      </c>
      <c r="G13487" t="s">
        <v>36</v>
      </c>
      <c r="H13487">
        <v>105</v>
      </c>
      <c r="I13487" t="s">
        <v>44730</v>
      </c>
      <c r="J13487" t="s">
        <v>44731</v>
      </c>
      <c r="K13487" t="s">
        <v>44732</v>
      </c>
      <c r="L13487" t="s">
        <v>78028</v>
      </c>
    </row>
    <row r="13488" spans="1:12" x14ac:dyDescent="0.15">
      <c r="A13488" t="s">
        <v>12</v>
      </c>
      <c r="B13488">
        <v>3842198</v>
      </c>
      <c r="C13488">
        <v>3842218</v>
      </c>
      <c r="D13488" t="s">
        <v>44726</v>
      </c>
      <c r="E13488" t="s">
        <v>90</v>
      </c>
      <c r="F13488" t="s">
        <v>76</v>
      </c>
      <c r="G13488" t="s">
        <v>16</v>
      </c>
      <c r="H13488">
        <v>127</v>
      </c>
      <c r="I13488" t="s">
        <v>44733</v>
      </c>
      <c r="J13488" t="s">
        <v>44734</v>
      </c>
      <c r="K13488" t="s">
        <v>44735</v>
      </c>
      <c r="L13488" t="s">
        <v>78026</v>
      </c>
    </row>
    <row r="13489" spans="1:12" x14ac:dyDescent="0.15">
      <c r="A13489" t="s">
        <v>12</v>
      </c>
      <c r="B13489">
        <v>3842177</v>
      </c>
      <c r="C13489">
        <v>3842197</v>
      </c>
      <c r="D13489" t="s">
        <v>44726</v>
      </c>
      <c r="E13489" t="s">
        <v>90</v>
      </c>
      <c r="F13489" t="s">
        <v>76</v>
      </c>
      <c r="G13489" t="s">
        <v>36</v>
      </c>
      <c r="H13489">
        <v>148</v>
      </c>
      <c r="I13489" t="s">
        <v>44736</v>
      </c>
      <c r="J13489" t="s">
        <v>44737</v>
      </c>
      <c r="K13489" t="s">
        <v>44738</v>
      </c>
      <c r="L13489" t="s">
        <v>78043</v>
      </c>
    </row>
    <row r="13490" spans="1:12" x14ac:dyDescent="0.15">
      <c r="A13490" t="s">
        <v>12</v>
      </c>
      <c r="B13490">
        <v>3843980</v>
      </c>
      <c r="C13490">
        <v>3844000</v>
      </c>
      <c r="D13490" t="s">
        <v>44739</v>
      </c>
      <c r="E13490" t="s">
        <v>90</v>
      </c>
      <c r="F13490" t="s">
        <v>76</v>
      </c>
      <c r="G13490" t="s">
        <v>32</v>
      </c>
      <c r="H13490">
        <v>17</v>
      </c>
      <c r="I13490" t="s">
        <v>44740</v>
      </c>
      <c r="J13490" t="s">
        <v>44741</v>
      </c>
      <c r="K13490" t="s">
        <v>44742</v>
      </c>
      <c r="L13490" t="s">
        <v>77944</v>
      </c>
    </row>
    <row r="13491" spans="1:12" x14ac:dyDescent="0.15">
      <c r="A13491" t="s">
        <v>12</v>
      </c>
      <c r="B13491">
        <v>3843957</v>
      </c>
      <c r="C13491">
        <v>3843977</v>
      </c>
      <c r="D13491" t="s">
        <v>44739</v>
      </c>
      <c r="E13491" t="s">
        <v>90</v>
      </c>
      <c r="F13491" t="s">
        <v>76</v>
      </c>
      <c r="G13491" t="s">
        <v>36</v>
      </c>
      <c r="H13491">
        <v>40</v>
      </c>
      <c r="I13491" t="s">
        <v>44743</v>
      </c>
      <c r="J13491" t="s">
        <v>44744</v>
      </c>
      <c r="K13491" t="s">
        <v>44745</v>
      </c>
      <c r="L13491" t="s">
        <v>77952</v>
      </c>
    </row>
    <row r="13492" spans="1:12" x14ac:dyDescent="0.15">
      <c r="A13492" t="s">
        <v>12</v>
      </c>
      <c r="B13492">
        <v>3843929</v>
      </c>
      <c r="C13492">
        <v>3843949</v>
      </c>
      <c r="D13492" t="s">
        <v>44739</v>
      </c>
      <c r="E13492" t="s">
        <v>90</v>
      </c>
      <c r="F13492" t="s">
        <v>76</v>
      </c>
      <c r="G13492" t="s">
        <v>23</v>
      </c>
      <c r="H13492">
        <v>68</v>
      </c>
      <c r="I13492" t="s">
        <v>44746</v>
      </c>
      <c r="J13492" t="s">
        <v>44747</v>
      </c>
      <c r="K13492" t="s">
        <v>44748</v>
      </c>
      <c r="L13492" t="s">
        <v>77962</v>
      </c>
    </row>
    <row r="13493" spans="1:12" x14ac:dyDescent="0.15">
      <c r="A13493" t="s">
        <v>12</v>
      </c>
      <c r="B13493">
        <v>3843903</v>
      </c>
      <c r="C13493">
        <v>3843923</v>
      </c>
      <c r="D13493" t="s">
        <v>44739</v>
      </c>
      <c r="E13493" t="s">
        <v>90</v>
      </c>
      <c r="F13493" t="s">
        <v>76</v>
      </c>
      <c r="G13493" t="s">
        <v>23</v>
      </c>
      <c r="H13493">
        <v>94</v>
      </c>
      <c r="I13493" t="s">
        <v>44749</v>
      </c>
      <c r="J13493" t="s">
        <v>44750</v>
      </c>
      <c r="K13493" t="s">
        <v>44751</v>
      </c>
      <c r="L13493" t="s">
        <v>77927</v>
      </c>
    </row>
    <row r="13494" spans="1:12" x14ac:dyDescent="0.15">
      <c r="A13494" t="s">
        <v>12</v>
      </c>
      <c r="B13494">
        <v>3844150</v>
      </c>
      <c r="C13494">
        <v>3844170</v>
      </c>
      <c r="D13494" t="s">
        <v>44752</v>
      </c>
      <c r="E13494" t="s">
        <v>90</v>
      </c>
      <c r="F13494" t="s">
        <v>15</v>
      </c>
      <c r="G13494" t="s">
        <v>16</v>
      </c>
      <c r="H13494">
        <v>0</v>
      </c>
      <c r="I13494" t="s">
        <v>44753</v>
      </c>
      <c r="J13494" t="s">
        <v>44754</v>
      </c>
      <c r="K13494" t="s">
        <v>44755</v>
      </c>
      <c r="L13494" t="s">
        <v>77980</v>
      </c>
    </row>
    <row r="13495" spans="1:12" x14ac:dyDescent="0.15">
      <c r="A13495" t="s">
        <v>12</v>
      </c>
      <c r="B13495">
        <v>3844196</v>
      </c>
      <c r="C13495">
        <v>3844216</v>
      </c>
      <c r="D13495" t="s">
        <v>44752</v>
      </c>
      <c r="E13495" t="s">
        <v>90</v>
      </c>
      <c r="F13495" t="s">
        <v>15</v>
      </c>
      <c r="G13495" t="s">
        <v>16</v>
      </c>
      <c r="H13495">
        <v>46</v>
      </c>
      <c r="I13495" t="s">
        <v>44756</v>
      </c>
      <c r="J13495" t="s">
        <v>44757</v>
      </c>
      <c r="K13495" t="s">
        <v>44758</v>
      </c>
      <c r="L13495" t="s">
        <v>78004</v>
      </c>
    </row>
    <row r="13496" spans="1:12" x14ac:dyDescent="0.15">
      <c r="A13496" t="s">
        <v>12</v>
      </c>
      <c r="B13496">
        <v>3844232</v>
      </c>
      <c r="C13496">
        <v>3844252</v>
      </c>
      <c r="D13496" t="s">
        <v>44752</v>
      </c>
      <c r="E13496" t="s">
        <v>90</v>
      </c>
      <c r="F13496" t="s">
        <v>15</v>
      </c>
      <c r="G13496" t="s">
        <v>16</v>
      </c>
      <c r="H13496">
        <v>82</v>
      </c>
      <c r="I13496" t="s">
        <v>44759</v>
      </c>
      <c r="J13496" t="s">
        <v>44760</v>
      </c>
      <c r="K13496" t="s">
        <v>44761</v>
      </c>
      <c r="L13496" t="s">
        <v>78011</v>
      </c>
    </row>
    <row r="13497" spans="1:12" x14ac:dyDescent="0.15">
      <c r="A13497" t="s">
        <v>12</v>
      </c>
      <c r="B13497">
        <v>3844262</v>
      </c>
      <c r="C13497">
        <v>3844282</v>
      </c>
      <c r="D13497" t="s">
        <v>44752</v>
      </c>
      <c r="E13497" t="s">
        <v>90</v>
      </c>
      <c r="F13497" t="s">
        <v>15</v>
      </c>
      <c r="G13497" t="s">
        <v>16</v>
      </c>
      <c r="H13497">
        <v>112</v>
      </c>
      <c r="I13497" t="s">
        <v>44762</v>
      </c>
      <c r="J13497" t="s">
        <v>44763</v>
      </c>
      <c r="K13497" t="s">
        <v>44764</v>
      </c>
      <c r="L13497" t="s">
        <v>77950</v>
      </c>
    </row>
    <row r="13498" spans="1:12" x14ac:dyDescent="0.15">
      <c r="A13498" t="s">
        <v>12</v>
      </c>
      <c r="B13498">
        <v>3844917</v>
      </c>
      <c r="C13498">
        <v>3844937</v>
      </c>
      <c r="D13498" t="s">
        <v>44765</v>
      </c>
      <c r="E13498" t="s">
        <v>44766</v>
      </c>
      <c r="F13498" t="s">
        <v>15</v>
      </c>
      <c r="G13498" t="s">
        <v>32</v>
      </c>
      <c r="H13498">
        <v>1</v>
      </c>
      <c r="I13498" t="s">
        <v>44767</v>
      </c>
      <c r="J13498" t="s">
        <v>44768</v>
      </c>
      <c r="K13498" t="s">
        <v>44769</v>
      </c>
      <c r="L13498" t="s">
        <v>77917</v>
      </c>
    </row>
    <row r="13499" spans="1:12" x14ac:dyDescent="0.15">
      <c r="A13499" t="s">
        <v>12</v>
      </c>
      <c r="B13499">
        <v>3844950</v>
      </c>
      <c r="C13499">
        <v>3844970</v>
      </c>
      <c r="D13499" t="s">
        <v>44765</v>
      </c>
      <c r="E13499" t="s">
        <v>44766</v>
      </c>
      <c r="F13499" t="s">
        <v>15</v>
      </c>
      <c r="G13499" t="s">
        <v>36</v>
      </c>
      <c r="H13499">
        <v>34</v>
      </c>
      <c r="I13499" t="s">
        <v>44770</v>
      </c>
      <c r="J13499" t="s">
        <v>44771</v>
      </c>
      <c r="K13499" t="s">
        <v>44772</v>
      </c>
      <c r="L13499" t="s">
        <v>77999</v>
      </c>
    </row>
    <row r="13500" spans="1:12" x14ac:dyDescent="0.15">
      <c r="A13500" t="s">
        <v>12</v>
      </c>
      <c r="B13500">
        <v>3844977</v>
      </c>
      <c r="C13500">
        <v>3844997</v>
      </c>
      <c r="D13500" t="s">
        <v>44765</v>
      </c>
      <c r="E13500" t="s">
        <v>44766</v>
      </c>
      <c r="F13500" t="s">
        <v>15</v>
      </c>
      <c r="G13500" t="s">
        <v>16</v>
      </c>
      <c r="H13500">
        <v>61</v>
      </c>
      <c r="I13500" t="s">
        <v>44773</v>
      </c>
      <c r="J13500" t="s">
        <v>44774</v>
      </c>
      <c r="K13500" t="s">
        <v>44775</v>
      </c>
      <c r="L13500" t="s">
        <v>77979</v>
      </c>
    </row>
    <row r="13501" spans="1:12" x14ac:dyDescent="0.15">
      <c r="A13501" t="s">
        <v>12</v>
      </c>
      <c r="B13501">
        <v>3845004</v>
      </c>
      <c r="C13501">
        <v>3845024</v>
      </c>
      <c r="D13501" t="s">
        <v>44765</v>
      </c>
      <c r="E13501" t="s">
        <v>44766</v>
      </c>
      <c r="F13501" t="s">
        <v>15</v>
      </c>
      <c r="G13501" t="s">
        <v>16</v>
      </c>
      <c r="H13501">
        <v>88</v>
      </c>
      <c r="I13501" t="s">
        <v>44776</v>
      </c>
      <c r="J13501" t="s">
        <v>44777</v>
      </c>
      <c r="K13501" t="s">
        <v>44778</v>
      </c>
      <c r="L13501" t="s">
        <v>77923</v>
      </c>
    </row>
    <row r="13502" spans="1:12" x14ac:dyDescent="0.15">
      <c r="A13502" t="s">
        <v>12</v>
      </c>
      <c r="B13502">
        <v>3845696</v>
      </c>
      <c r="C13502">
        <v>3845716</v>
      </c>
      <c r="D13502" t="s">
        <v>44779</v>
      </c>
      <c r="E13502" t="s">
        <v>44780</v>
      </c>
      <c r="F13502" t="s">
        <v>15</v>
      </c>
      <c r="G13502" t="s">
        <v>32</v>
      </c>
      <c r="H13502">
        <v>12</v>
      </c>
      <c r="I13502" t="s">
        <v>44781</v>
      </c>
      <c r="J13502" t="s">
        <v>44782</v>
      </c>
      <c r="K13502" t="s">
        <v>44783</v>
      </c>
      <c r="L13502" t="s">
        <v>77991</v>
      </c>
    </row>
    <row r="13503" spans="1:12" x14ac:dyDescent="0.15">
      <c r="A13503" t="s">
        <v>12</v>
      </c>
      <c r="B13503">
        <v>3845721</v>
      </c>
      <c r="C13503">
        <v>3845741</v>
      </c>
      <c r="D13503" t="s">
        <v>44779</v>
      </c>
      <c r="E13503" t="s">
        <v>44780</v>
      </c>
      <c r="F13503" t="s">
        <v>15</v>
      </c>
      <c r="G13503" t="s">
        <v>32</v>
      </c>
      <c r="H13503">
        <v>37</v>
      </c>
      <c r="I13503" t="s">
        <v>44784</v>
      </c>
      <c r="J13503" t="s">
        <v>44785</v>
      </c>
      <c r="K13503" t="s">
        <v>44786</v>
      </c>
      <c r="L13503" t="s">
        <v>77906</v>
      </c>
    </row>
    <row r="13504" spans="1:12" x14ac:dyDescent="0.15">
      <c r="A13504" t="s">
        <v>12</v>
      </c>
      <c r="B13504">
        <v>3845754</v>
      </c>
      <c r="C13504">
        <v>3845774</v>
      </c>
      <c r="D13504" t="s">
        <v>44779</v>
      </c>
      <c r="E13504" t="s">
        <v>44780</v>
      </c>
      <c r="F13504" t="s">
        <v>15</v>
      </c>
      <c r="G13504" t="s">
        <v>32</v>
      </c>
      <c r="H13504">
        <v>70</v>
      </c>
      <c r="I13504" t="s">
        <v>44787</v>
      </c>
      <c r="J13504" t="s">
        <v>44788</v>
      </c>
      <c r="K13504" t="s">
        <v>44789</v>
      </c>
      <c r="L13504" t="s">
        <v>77919</v>
      </c>
    </row>
    <row r="13505" spans="1:12" x14ac:dyDescent="0.15">
      <c r="A13505" t="s">
        <v>12</v>
      </c>
      <c r="B13505">
        <v>3845790</v>
      </c>
      <c r="C13505">
        <v>3845810</v>
      </c>
      <c r="D13505" t="s">
        <v>44779</v>
      </c>
      <c r="E13505" t="s">
        <v>44780</v>
      </c>
      <c r="F13505" t="s">
        <v>15</v>
      </c>
      <c r="G13505" t="s">
        <v>23</v>
      </c>
      <c r="H13505">
        <v>106</v>
      </c>
      <c r="I13505" t="s">
        <v>44790</v>
      </c>
      <c r="J13505" t="s">
        <v>44791</v>
      </c>
      <c r="K13505" t="s">
        <v>44792</v>
      </c>
      <c r="L13505" t="s">
        <v>77914</v>
      </c>
    </row>
    <row r="13506" spans="1:12" x14ac:dyDescent="0.15">
      <c r="A13506" t="s">
        <v>12</v>
      </c>
      <c r="B13506">
        <v>3846389</v>
      </c>
      <c r="C13506">
        <v>3846409</v>
      </c>
      <c r="D13506" t="s">
        <v>44793</v>
      </c>
      <c r="E13506" t="s">
        <v>44794</v>
      </c>
      <c r="F13506" t="s">
        <v>15</v>
      </c>
      <c r="G13506" t="s">
        <v>23</v>
      </c>
      <c r="H13506">
        <v>17</v>
      </c>
      <c r="I13506" t="s">
        <v>44795</v>
      </c>
      <c r="J13506" t="s">
        <v>44796</v>
      </c>
      <c r="K13506" t="s">
        <v>44797</v>
      </c>
      <c r="L13506" t="s">
        <v>77944</v>
      </c>
    </row>
    <row r="13507" spans="1:12" x14ac:dyDescent="0.15">
      <c r="A13507" t="s">
        <v>12</v>
      </c>
      <c r="B13507">
        <v>3846411</v>
      </c>
      <c r="C13507">
        <v>3846431</v>
      </c>
      <c r="D13507" t="s">
        <v>44793</v>
      </c>
      <c r="E13507" t="s">
        <v>44794</v>
      </c>
      <c r="F13507" t="s">
        <v>15</v>
      </c>
      <c r="G13507" t="s">
        <v>36</v>
      </c>
      <c r="H13507">
        <v>39</v>
      </c>
      <c r="I13507" t="s">
        <v>44798</v>
      </c>
      <c r="J13507" t="s">
        <v>44799</v>
      </c>
      <c r="K13507" t="s">
        <v>44800</v>
      </c>
      <c r="L13507" t="s">
        <v>78041</v>
      </c>
    </row>
    <row r="13508" spans="1:12" x14ac:dyDescent="0.15">
      <c r="A13508" t="s">
        <v>12</v>
      </c>
      <c r="B13508">
        <v>3846434</v>
      </c>
      <c r="C13508">
        <v>3846454</v>
      </c>
      <c r="D13508" t="s">
        <v>44793</v>
      </c>
      <c r="E13508" t="s">
        <v>44794</v>
      </c>
      <c r="F13508" t="s">
        <v>15</v>
      </c>
      <c r="G13508" t="s">
        <v>23</v>
      </c>
      <c r="H13508">
        <v>62</v>
      </c>
      <c r="I13508" t="s">
        <v>44801</v>
      </c>
      <c r="J13508" t="s">
        <v>44802</v>
      </c>
      <c r="K13508" t="s">
        <v>44803</v>
      </c>
      <c r="L13508" t="s">
        <v>77949</v>
      </c>
    </row>
    <row r="13509" spans="1:12" x14ac:dyDescent="0.15">
      <c r="A13509" t="s">
        <v>12</v>
      </c>
      <c r="B13509">
        <v>3846460</v>
      </c>
      <c r="C13509">
        <v>3846480</v>
      </c>
      <c r="D13509" t="s">
        <v>44793</v>
      </c>
      <c r="E13509" t="s">
        <v>44794</v>
      </c>
      <c r="F13509" t="s">
        <v>15</v>
      </c>
      <c r="G13509" t="s">
        <v>16</v>
      </c>
      <c r="H13509">
        <v>88</v>
      </c>
      <c r="I13509" t="s">
        <v>44804</v>
      </c>
      <c r="J13509" t="s">
        <v>44805</v>
      </c>
      <c r="K13509" t="s">
        <v>44806</v>
      </c>
      <c r="L13509" t="s">
        <v>77923</v>
      </c>
    </row>
    <row r="13510" spans="1:12" x14ac:dyDescent="0.15">
      <c r="A13510" t="s">
        <v>12</v>
      </c>
      <c r="B13510">
        <v>3848281</v>
      </c>
      <c r="C13510">
        <v>3848301</v>
      </c>
      <c r="D13510" t="s">
        <v>44807</v>
      </c>
      <c r="E13510" t="s">
        <v>90</v>
      </c>
      <c r="F13510" t="s">
        <v>76</v>
      </c>
      <c r="G13510" t="s">
        <v>36</v>
      </c>
      <c r="H13510">
        <v>6</v>
      </c>
      <c r="I13510" t="s">
        <v>44808</v>
      </c>
      <c r="J13510" t="s">
        <v>44809</v>
      </c>
      <c r="K13510" t="s">
        <v>44810</v>
      </c>
      <c r="L13510" t="s">
        <v>78025</v>
      </c>
    </row>
    <row r="13511" spans="1:12" x14ac:dyDescent="0.15">
      <c r="A13511" t="s">
        <v>12</v>
      </c>
      <c r="B13511">
        <v>3848259</v>
      </c>
      <c r="C13511">
        <v>3848279</v>
      </c>
      <c r="D13511" t="s">
        <v>44807</v>
      </c>
      <c r="E13511" t="s">
        <v>90</v>
      </c>
      <c r="F13511" t="s">
        <v>76</v>
      </c>
      <c r="G13511" t="s">
        <v>16</v>
      </c>
      <c r="H13511">
        <v>28</v>
      </c>
      <c r="I13511" t="s">
        <v>44811</v>
      </c>
      <c r="J13511" t="s">
        <v>44812</v>
      </c>
      <c r="K13511" t="s">
        <v>44813</v>
      </c>
      <c r="L13511" t="s">
        <v>77956</v>
      </c>
    </row>
    <row r="13512" spans="1:12" x14ac:dyDescent="0.15">
      <c r="A13512" t="s">
        <v>12</v>
      </c>
      <c r="B13512">
        <v>3848232</v>
      </c>
      <c r="C13512">
        <v>3848252</v>
      </c>
      <c r="D13512" t="s">
        <v>44807</v>
      </c>
      <c r="E13512" t="s">
        <v>90</v>
      </c>
      <c r="F13512" t="s">
        <v>76</v>
      </c>
      <c r="G13512" t="s">
        <v>36</v>
      </c>
      <c r="H13512">
        <v>55</v>
      </c>
      <c r="I13512" t="s">
        <v>44814</v>
      </c>
      <c r="J13512" t="s">
        <v>44815</v>
      </c>
      <c r="K13512" t="s">
        <v>44816</v>
      </c>
      <c r="L13512" t="s">
        <v>77992</v>
      </c>
    </row>
    <row r="13513" spans="1:12" x14ac:dyDescent="0.15">
      <c r="A13513" t="s">
        <v>12</v>
      </c>
      <c r="B13513">
        <v>3848207</v>
      </c>
      <c r="C13513">
        <v>3848227</v>
      </c>
      <c r="D13513" t="s">
        <v>44807</v>
      </c>
      <c r="E13513" t="s">
        <v>90</v>
      </c>
      <c r="F13513" t="s">
        <v>76</v>
      </c>
      <c r="G13513" t="s">
        <v>16</v>
      </c>
      <c r="H13513">
        <v>80</v>
      </c>
      <c r="I13513" t="s">
        <v>44817</v>
      </c>
      <c r="J13513" t="s">
        <v>44818</v>
      </c>
      <c r="K13513" t="s">
        <v>44819</v>
      </c>
      <c r="L13513" t="s">
        <v>77940</v>
      </c>
    </row>
    <row r="13514" spans="1:12" x14ac:dyDescent="0.15">
      <c r="A13514" t="s">
        <v>12</v>
      </c>
      <c r="B13514">
        <v>3848402</v>
      </c>
      <c r="C13514">
        <v>3848422</v>
      </c>
      <c r="D13514" t="s">
        <v>44820</v>
      </c>
      <c r="E13514" t="s">
        <v>90</v>
      </c>
      <c r="F13514" t="s">
        <v>15</v>
      </c>
      <c r="G13514" t="s">
        <v>32</v>
      </c>
      <c r="H13514">
        <v>10</v>
      </c>
      <c r="I13514" t="s">
        <v>44821</v>
      </c>
      <c r="J13514" t="s">
        <v>44822</v>
      </c>
      <c r="K13514" t="s">
        <v>44823</v>
      </c>
      <c r="L13514" t="s">
        <v>78001</v>
      </c>
    </row>
    <row r="13515" spans="1:12" x14ac:dyDescent="0.15">
      <c r="A13515" t="s">
        <v>12</v>
      </c>
      <c r="B13515">
        <v>3848450</v>
      </c>
      <c r="C13515">
        <v>3848470</v>
      </c>
      <c r="D13515" t="s">
        <v>44820</v>
      </c>
      <c r="E13515" t="s">
        <v>90</v>
      </c>
      <c r="F13515" t="s">
        <v>15</v>
      </c>
      <c r="G13515" t="s">
        <v>32</v>
      </c>
      <c r="H13515">
        <v>58</v>
      </c>
      <c r="I13515" t="s">
        <v>44824</v>
      </c>
      <c r="J13515" t="s">
        <v>44825</v>
      </c>
      <c r="K13515" t="s">
        <v>44826</v>
      </c>
      <c r="L13515" t="s">
        <v>77911</v>
      </c>
    </row>
    <row r="13516" spans="1:12" x14ac:dyDescent="0.15">
      <c r="A13516" t="s">
        <v>12</v>
      </c>
      <c r="B13516">
        <v>3848483</v>
      </c>
      <c r="C13516">
        <v>3848503</v>
      </c>
      <c r="D13516" t="s">
        <v>44820</v>
      </c>
      <c r="E13516" t="s">
        <v>90</v>
      </c>
      <c r="F13516" t="s">
        <v>15</v>
      </c>
      <c r="G13516" t="s">
        <v>16</v>
      </c>
      <c r="H13516">
        <v>91</v>
      </c>
      <c r="I13516" t="s">
        <v>44827</v>
      </c>
      <c r="J13516" t="s">
        <v>44828</v>
      </c>
      <c r="K13516" t="s">
        <v>44829</v>
      </c>
      <c r="L13516" t="s">
        <v>77907</v>
      </c>
    </row>
    <row r="13517" spans="1:12" x14ac:dyDescent="0.15">
      <c r="A13517" t="s">
        <v>12</v>
      </c>
      <c r="B13517">
        <v>3848504</v>
      </c>
      <c r="C13517">
        <v>3848524</v>
      </c>
      <c r="D13517" t="s">
        <v>44820</v>
      </c>
      <c r="E13517" t="s">
        <v>90</v>
      </c>
      <c r="F13517" t="s">
        <v>15</v>
      </c>
      <c r="G13517" t="s">
        <v>36</v>
      </c>
      <c r="H13517">
        <v>112</v>
      </c>
      <c r="I13517" t="s">
        <v>44830</v>
      </c>
      <c r="J13517" t="s">
        <v>44831</v>
      </c>
      <c r="K13517" t="s">
        <v>44832</v>
      </c>
      <c r="L13517" t="s">
        <v>77950</v>
      </c>
    </row>
    <row r="13518" spans="1:12" x14ac:dyDescent="0.15">
      <c r="A13518" t="s">
        <v>12</v>
      </c>
      <c r="B13518">
        <v>3849289</v>
      </c>
      <c r="C13518">
        <v>3849309</v>
      </c>
      <c r="D13518" t="s">
        <v>44833</v>
      </c>
      <c r="E13518" t="s">
        <v>44834</v>
      </c>
      <c r="F13518" t="s">
        <v>15</v>
      </c>
      <c r="G13518" t="s">
        <v>16</v>
      </c>
      <c r="H13518">
        <v>1</v>
      </c>
      <c r="I13518" t="s">
        <v>44835</v>
      </c>
      <c r="J13518" t="s">
        <v>44836</v>
      </c>
      <c r="K13518" t="s">
        <v>44837</v>
      </c>
      <c r="L13518" t="s">
        <v>77917</v>
      </c>
    </row>
    <row r="13519" spans="1:12" x14ac:dyDescent="0.15">
      <c r="A13519" t="s">
        <v>12</v>
      </c>
      <c r="B13519">
        <v>3849315</v>
      </c>
      <c r="C13519">
        <v>3849335</v>
      </c>
      <c r="D13519" t="s">
        <v>44833</v>
      </c>
      <c r="E13519" t="s">
        <v>44834</v>
      </c>
      <c r="F13519" t="s">
        <v>15</v>
      </c>
      <c r="G13519" t="s">
        <v>36</v>
      </c>
      <c r="H13519">
        <v>27</v>
      </c>
      <c r="I13519" t="s">
        <v>44838</v>
      </c>
      <c r="J13519" t="s">
        <v>44839</v>
      </c>
      <c r="K13519" t="s">
        <v>44840</v>
      </c>
      <c r="L13519" t="s">
        <v>78013</v>
      </c>
    </row>
    <row r="13520" spans="1:12" x14ac:dyDescent="0.15">
      <c r="A13520" t="s">
        <v>12</v>
      </c>
      <c r="B13520">
        <v>3849342</v>
      </c>
      <c r="C13520">
        <v>3849362</v>
      </c>
      <c r="D13520" t="s">
        <v>44833</v>
      </c>
      <c r="E13520" t="s">
        <v>44834</v>
      </c>
      <c r="F13520" t="s">
        <v>15</v>
      </c>
      <c r="G13520" t="s">
        <v>36</v>
      </c>
      <c r="H13520">
        <v>54</v>
      </c>
      <c r="I13520" t="s">
        <v>44841</v>
      </c>
      <c r="J13520" t="s">
        <v>44842</v>
      </c>
      <c r="K13520" t="s">
        <v>44843</v>
      </c>
      <c r="L13520" t="s">
        <v>77961</v>
      </c>
    </row>
    <row r="13521" spans="1:12" x14ac:dyDescent="0.15">
      <c r="A13521" t="s">
        <v>12</v>
      </c>
      <c r="B13521">
        <v>3849364</v>
      </c>
      <c r="C13521">
        <v>3849384</v>
      </c>
      <c r="D13521" t="s">
        <v>44833</v>
      </c>
      <c r="E13521" t="s">
        <v>44834</v>
      </c>
      <c r="F13521" t="s">
        <v>15</v>
      </c>
      <c r="G13521" t="s">
        <v>36</v>
      </c>
      <c r="H13521">
        <v>76</v>
      </c>
      <c r="I13521" t="s">
        <v>44844</v>
      </c>
      <c r="J13521" t="s">
        <v>44845</v>
      </c>
      <c r="K13521" t="s">
        <v>44846</v>
      </c>
      <c r="L13521" t="s">
        <v>77985</v>
      </c>
    </row>
    <row r="13522" spans="1:12" x14ac:dyDescent="0.15">
      <c r="A13522" t="s">
        <v>12</v>
      </c>
      <c r="B13522">
        <v>3850238</v>
      </c>
      <c r="C13522">
        <v>3850258</v>
      </c>
      <c r="D13522" t="s">
        <v>44847</v>
      </c>
      <c r="E13522" t="s">
        <v>90</v>
      </c>
      <c r="F13522" t="s">
        <v>15</v>
      </c>
      <c r="G13522" t="s">
        <v>16</v>
      </c>
      <c r="H13522">
        <v>7</v>
      </c>
      <c r="I13522" t="s">
        <v>44848</v>
      </c>
      <c r="J13522" t="s">
        <v>44849</v>
      </c>
      <c r="K13522" t="s">
        <v>44850</v>
      </c>
      <c r="L13522" t="s">
        <v>77909</v>
      </c>
    </row>
    <row r="13523" spans="1:12" x14ac:dyDescent="0.15">
      <c r="A13523" t="s">
        <v>12</v>
      </c>
      <c r="B13523">
        <v>3850260</v>
      </c>
      <c r="C13523">
        <v>3850280</v>
      </c>
      <c r="D13523" t="s">
        <v>44847</v>
      </c>
      <c r="E13523" t="s">
        <v>90</v>
      </c>
      <c r="F13523" t="s">
        <v>15</v>
      </c>
      <c r="G13523" t="s">
        <v>23</v>
      </c>
      <c r="H13523">
        <v>29</v>
      </c>
      <c r="I13523" t="s">
        <v>44851</v>
      </c>
      <c r="J13523" t="s">
        <v>44852</v>
      </c>
      <c r="K13523" t="s">
        <v>44853</v>
      </c>
      <c r="L13523" t="s">
        <v>77921</v>
      </c>
    </row>
    <row r="13524" spans="1:12" x14ac:dyDescent="0.15">
      <c r="A13524" t="s">
        <v>12</v>
      </c>
      <c r="B13524">
        <v>3850304</v>
      </c>
      <c r="C13524">
        <v>3850324</v>
      </c>
      <c r="D13524" t="s">
        <v>44847</v>
      </c>
      <c r="E13524" t="s">
        <v>90</v>
      </c>
      <c r="F13524" t="s">
        <v>15</v>
      </c>
      <c r="G13524" t="s">
        <v>32</v>
      </c>
      <c r="H13524">
        <v>73</v>
      </c>
      <c r="I13524" t="s">
        <v>44854</v>
      </c>
      <c r="J13524" t="s">
        <v>44855</v>
      </c>
      <c r="K13524" t="s">
        <v>44856</v>
      </c>
      <c r="L13524" t="s">
        <v>77926</v>
      </c>
    </row>
    <row r="13525" spans="1:12" x14ac:dyDescent="0.15">
      <c r="A13525" t="s">
        <v>12</v>
      </c>
      <c r="B13525">
        <v>3850325</v>
      </c>
      <c r="C13525">
        <v>3850345</v>
      </c>
      <c r="D13525" t="s">
        <v>44847</v>
      </c>
      <c r="E13525" t="s">
        <v>90</v>
      </c>
      <c r="F13525" t="s">
        <v>15</v>
      </c>
      <c r="G13525" t="s">
        <v>16</v>
      </c>
      <c r="H13525">
        <v>94</v>
      </c>
      <c r="I13525" t="s">
        <v>44857</v>
      </c>
      <c r="J13525" t="s">
        <v>44858</v>
      </c>
      <c r="K13525" t="s">
        <v>44859</v>
      </c>
      <c r="L13525" t="s">
        <v>77927</v>
      </c>
    </row>
    <row r="13526" spans="1:12" x14ac:dyDescent="0.15">
      <c r="A13526" t="s">
        <v>12</v>
      </c>
      <c r="B13526">
        <v>3851502</v>
      </c>
      <c r="C13526">
        <v>3851522</v>
      </c>
      <c r="D13526" t="s">
        <v>44860</v>
      </c>
      <c r="E13526" t="s">
        <v>90</v>
      </c>
      <c r="F13526" t="s">
        <v>15</v>
      </c>
      <c r="G13526" t="s">
        <v>32</v>
      </c>
      <c r="H13526">
        <v>1</v>
      </c>
      <c r="I13526" t="s">
        <v>44861</v>
      </c>
      <c r="J13526" t="s">
        <v>44862</v>
      </c>
      <c r="K13526" t="s">
        <v>44863</v>
      </c>
      <c r="L13526" t="s">
        <v>77917</v>
      </c>
    </row>
    <row r="13527" spans="1:12" x14ac:dyDescent="0.15">
      <c r="A13527" t="s">
        <v>12</v>
      </c>
      <c r="B13527">
        <v>3851531</v>
      </c>
      <c r="C13527">
        <v>3851551</v>
      </c>
      <c r="D13527" t="s">
        <v>44860</v>
      </c>
      <c r="E13527" t="s">
        <v>90</v>
      </c>
      <c r="F13527" t="s">
        <v>15</v>
      </c>
      <c r="G13527" t="s">
        <v>16</v>
      </c>
      <c r="H13527">
        <v>30</v>
      </c>
      <c r="I13527" t="s">
        <v>44864</v>
      </c>
      <c r="J13527" t="s">
        <v>44865</v>
      </c>
      <c r="K13527" t="s">
        <v>44866</v>
      </c>
      <c r="L13527" t="s">
        <v>77984</v>
      </c>
    </row>
    <row r="13528" spans="1:12" x14ac:dyDescent="0.15">
      <c r="A13528" t="s">
        <v>12</v>
      </c>
      <c r="B13528">
        <v>3851557</v>
      </c>
      <c r="C13528">
        <v>3851577</v>
      </c>
      <c r="D13528" t="s">
        <v>44860</v>
      </c>
      <c r="E13528" t="s">
        <v>90</v>
      </c>
      <c r="F13528" t="s">
        <v>15</v>
      </c>
      <c r="G13528" t="s">
        <v>16</v>
      </c>
      <c r="H13528">
        <v>56</v>
      </c>
      <c r="I13528" t="s">
        <v>44867</v>
      </c>
      <c r="J13528" t="s">
        <v>44868</v>
      </c>
      <c r="K13528" t="s">
        <v>44869</v>
      </c>
      <c r="L13528" t="s">
        <v>77971</v>
      </c>
    </row>
    <row r="13529" spans="1:12" x14ac:dyDescent="0.15">
      <c r="A13529" t="s">
        <v>12</v>
      </c>
      <c r="B13529">
        <v>3851605</v>
      </c>
      <c r="C13529">
        <v>3851625</v>
      </c>
      <c r="D13529" t="s">
        <v>44860</v>
      </c>
      <c r="E13529" t="s">
        <v>90</v>
      </c>
      <c r="F13529" t="s">
        <v>15</v>
      </c>
      <c r="G13529" t="s">
        <v>23</v>
      </c>
      <c r="H13529">
        <v>104</v>
      </c>
      <c r="I13529" t="s">
        <v>44870</v>
      </c>
      <c r="J13529" t="s">
        <v>44871</v>
      </c>
      <c r="K13529" t="s">
        <v>44872</v>
      </c>
      <c r="L13529" t="s">
        <v>77963</v>
      </c>
    </row>
    <row r="13530" spans="1:12" x14ac:dyDescent="0.15">
      <c r="A13530" t="s">
        <v>12</v>
      </c>
      <c r="B13530">
        <v>3852959</v>
      </c>
      <c r="C13530">
        <v>3852979</v>
      </c>
      <c r="D13530" t="s">
        <v>44873</v>
      </c>
      <c r="E13530" t="s">
        <v>90</v>
      </c>
      <c r="F13530" t="s">
        <v>15</v>
      </c>
      <c r="G13530" t="s">
        <v>36</v>
      </c>
      <c r="H13530">
        <v>13</v>
      </c>
      <c r="I13530" t="s">
        <v>44874</v>
      </c>
      <c r="J13530" t="s">
        <v>44875</v>
      </c>
      <c r="K13530" t="s">
        <v>44876</v>
      </c>
      <c r="L13530" t="s">
        <v>77935</v>
      </c>
    </row>
    <row r="13531" spans="1:12" x14ac:dyDescent="0.15">
      <c r="A13531" t="s">
        <v>12</v>
      </c>
      <c r="B13531">
        <v>3852995</v>
      </c>
      <c r="C13531">
        <v>3853015</v>
      </c>
      <c r="D13531" t="s">
        <v>44873</v>
      </c>
      <c r="E13531" t="s">
        <v>90</v>
      </c>
      <c r="F13531" t="s">
        <v>15</v>
      </c>
      <c r="G13531" t="s">
        <v>36</v>
      </c>
      <c r="H13531">
        <v>49</v>
      </c>
      <c r="I13531" t="s">
        <v>44877</v>
      </c>
      <c r="J13531" t="s">
        <v>44878</v>
      </c>
      <c r="K13531" t="s">
        <v>44879</v>
      </c>
      <c r="L13531" t="s">
        <v>77913</v>
      </c>
    </row>
    <row r="13532" spans="1:12" x14ac:dyDescent="0.15">
      <c r="A13532" t="s">
        <v>12</v>
      </c>
      <c r="B13532">
        <v>3853017</v>
      </c>
      <c r="C13532">
        <v>3853037</v>
      </c>
      <c r="D13532" t="s">
        <v>44873</v>
      </c>
      <c r="E13532" t="s">
        <v>90</v>
      </c>
      <c r="F13532" t="s">
        <v>15</v>
      </c>
      <c r="G13532" t="s">
        <v>16</v>
      </c>
      <c r="H13532">
        <v>71</v>
      </c>
      <c r="I13532" t="s">
        <v>44880</v>
      </c>
      <c r="J13532" t="s">
        <v>44881</v>
      </c>
      <c r="K13532" t="s">
        <v>44882</v>
      </c>
      <c r="L13532" t="s">
        <v>77969</v>
      </c>
    </row>
    <row r="13533" spans="1:12" x14ac:dyDescent="0.15">
      <c r="A13533" t="s">
        <v>12</v>
      </c>
      <c r="B13533">
        <v>3853037</v>
      </c>
      <c r="C13533">
        <v>3853057</v>
      </c>
      <c r="D13533" t="s">
        <v>44873</v>
      </c>
      <c r="E13533" t="s">
        <v>90</v>
      </c>
      <c r="F13533" t="s">
        <v>15</v>
      </c>
      <c r="G13533" t="s">
        <v>16</v>
      </c>
      <c r="H13533">
        <v>91</v>
      </c>
      <c r="I13533" t="s">
        <v>44883</v>
      </c>
      <c r="J13533" t="s">
        <v>44884</v>
      </c>
      <c r="K13533" t="s">
        <v>44885</v>
      </c>
      <c r="L13533" t="s">
        <v>77907</v>
      </c>
    </row>
    <row r="13534" spans="1:12" x14ac:dyDescent="0.15">
      <c r="A13534" t="s">
        <v>12</v>
      </c>
      <c r="B13534">
        <v>3853260</v>
      </c>
      <c r="C13534">
        <v>3853280</v>
      </c>
      <c r="D13534" t="s">
        <v>44886</v>
      </c>
      <c r="E13534" t="s">
        <v>90</v>
      </c>
      <c r="F13534" t="s">
        <v>15</v>
      </c>
      <c r="G13534" t="s">
        <v>32</v>
      </c>
      <c r="H13534">
        <v>1</v>
      </c>
      <c r="I13534" t="s">
        <v>44887</v>
      </c>
      <c r="J13534" t="s">
        <v>44888</v>
      </c>
      <c r="K13534" t="s">
        <v>44889</v>
      </c>
      <c r="L13534" t="s">
        <v>77917</v>
      </c>
    </row>
    <row r="13535" spans="1:12" x14ac:dyDescent="0.15">
      <c r="A13535" t="s">
        <v>12</v>
      </c>
      <c r="B13535">
        <v>3853281</v>
      </c>
      <c r="C13535">
        <v>3853301</v>
      </c>
      <c r="D13535" t="s">
        <v>44886</v>
      </c>
      <c r="E13535" t="s">
        <v>90</v>
      </c>
      <c r="F13535" t="s">
        <v>15</v>
      </c>
      <c r="G13535" t="s">
        <v>16</v>
      </c>
      <c r="H13535">
        <v>22</v>
      </c>
      <c r="I13535" t="s">
        <v>44890</v>
      </c>
      <c r="J13535" t="s">
        <v>44891</v>
      </c>
      <c r="K13535" t="s">
        <v>44892</v>
      </c>
      <c r="L13535" t="s">
        <v>77948</v>
      </c>
    </row>
    <row r="13536" spans="1:12" x14ac:dyDescent="0.15">
      <c r="A13536" t="s">
        <v>12</v>
      </c>
      <c r="B13536">
        <v>3853309</v>
      </c>
      <c r="C13536">
        <v>3853329</v>
      </c>
      <c r="D13536" t="s">
        <v>44886</v>
      </c>
      <c r="E13536" t="s">
        <v>90</v>
      </c>
      <c r="F13536" t="s">
        <v>15</v>
      </c>
      <c r="G13536" t="s">
        <v>16</v>
      </c>
      <c r="H13536">
        <v>50</v>
      </c>
      <c r="I13536" t="s">
        <v>44893</v>
      </c>
      <c r="J13536" t="s">
        <v>44894</v>
      </c>
      <c r="K13536" t="s">
        <v>44895</v>
      </c>
      <c r="L13536" t="s">
        <v>77925</v>
      </c>
    </row>
    <row r="13537" spans="1:12" x14ac:dyDescent="0.15">
      <c r="A13537" t="s">
        <v>12</v>
      </c>
      <c r="B13537">
        <v>3853329</v>
      </c>
      <c r="C13537">
        <v>3853349</v>
      </c>
      <c r="D13537" t="s">
        <v>44886</v>
      </c>
      <c r="E13537" t="s">
        <v>90</v>
      </c>
      <c r="F13537" t="s">
        <v>15</v>
      </c>
      <c r="G13537" t="s">
        <v>36</v>
      </c>
      <c r="H13537">
        <v>70</v>
      </c>
      <c r="I13537" t="s">
        <v>44896</v>
      </c>
      <c r="J13537" t="s">
        <v>44897</v>
      </c>
      <c r="K13537" t="s">
        <v>44898</v>
      </c>
      <c r="L13537" t="s">
        <v>77919</v>
      </c>
    </row>
    <row r="13538" spans="1:12" x14ac:dyDescent="0.15">
      <c r="A13538" t="s">
        <v>12</v>
      </c>
      <c r="B13538">
        <v>3855234</v>
      </c>
      <c r="C13538">
        <v>3855254</v>
      </c>
      <c r="D13538" t="s">
        <v>44899</v>
      </c>
      <c r="E13538" t="s">
        <v>90</v>
      </c>
      <c r="F13538" t="s">
        <v>76</v>
      </c>
      <c r="G13538" t="s">
        <v>23</v>
      </c>
      <c r="H13538">
        <v>14</v>
      </c>
      <c r="I13538" t="s">
        <v>44900</v>
      </c>
      <c r="J13538" t="s">
        <v>44901</v>
      </c>
      <c r="K13538" t="s">
        <v>44902</v>
      </c>
      <c r="L13538" t="s">
        <v>77924</v>
      </c>
    </row>
    <row r="13539" spans="1:12" x14ac:dyDescent="0.15">
      <c r="A13539" t="s">
        <v>12</v>
      </c>
      <c r="B13539">
        <v>3855208</v>
      </c>
      <c r="C13539">
        <v>3855228</v>
      </c>
      <c r="D13539" t="s">
        <v>44899</v>
      </c>
      <c r="E13539" t="s">
        <v>90</v>
      </c>
      <c r="F13539" t="s">
        <v>76</v>
      </c>
      <c r="G13539" t="s">
        <v>36</v>
      </c>
      <c r="H13539">
        <v>40</v>
      </c>
      <c r="I13539" t="s">
        <v>44903</v>
      </c>
      <c r="J13539" t="s">
        <v>44904</v>
      </c>
      <c r="K13539" t="s">
        <v>44905</v>
      </c>
      <c r="L13539" t="s">
        <v>77952</v>
      </c>
    </row>
    <row r="13540" spans="1:12" x14ac:dyDescent="0.15">
      <c r="A13540" t="s">
        <v>12</v>
      </c>
      <c r="B13540">
        <v>3855184</v>
      </c>
      <c r="C13540">
        <v>3855204</v>
      </c>
      <c r="D13540" t="s">
        <v>44899</v>
      </c>
      <c r="E13540" t="s">
        <v>90</v>
      </c>
      <c r="F13540" t="s">
        <v>76</v>
      </c>
      <c r="G13540" t="s">
        <v>16</v>
      </c>
      <c r="H13540">
        <v>64</v>
      </c>
      <c r="I13540" t="s">
        <v>44906</v>
      </c>
      <c r="J13540" t="s">
        <v>44907</v>
      </c>
      <c r="K13540" t="s">
        <v>44908</v>
      </c>
      <c r="L13540" t="s">
        <v>77989</v>
      </c>
    </row>
    <row r="13541" spans="1:12" x14ac:dyDescent="0.15">
      <c r="A13541" t="s">
        <v>12</v>
      </c>
      <c r="B13541">
        <v>3855163</v>
      </c>
      <c r="C13541">
        <v>3855183</v>
      </c>
      <c r="D13541" t="s">
        <v>44899</v>
      </c>
      <c r="E13541" t="s">
        <v>90</v>
      </c>
      <c r="F13541" t="s">
        <v>76</v>
      </c>
      <c r="G13541" t="s">
        <v>36</v>
      </c>
      <c r="H13541">
        <v>85</v>
      </c>
      <c r="I13541" t="s">
        <v>44909</v>
      </c>
      <c r="J13541" t="s">
        <v>44910</v>
      </c>
      <c r="K13541" t="s">
        <v>44911</v>
      </c>
      <c r="L13541" t="s">
        <v>77972</v>
      </c>
    </row>
    <row r="13542" spans="1:12" x14ac:dyDescent="0.15">
      <c r="A13542" t="s">
        <v>12</v>
      </c>
      <c r="B13542">
        <v>3855552</v>
      </c>
      <c r="C13542">
        <v>3855572</v>
      </c>
      <c r="D13542" t="s">
        <v>44912</v>
      </c>
      <c r="E13542" t="s">
        <v>90</v>
      </c>
      <c r="F13542" t="s">
        <v>15</v>
      </c>
      <c r="G13542" t="s">
        <v>36</v>
      </c>
      <c r="H13542">
        <v>0</v>
      </c>
      <c r="I13542" t="s">
        <v>44913</v>
      </c>
      <c r="J13542" t="s">
        <v>44914</v>
      </c>
      <c r="K13542" t="s">
        <v>44915</v>
      </c>
      <c r="L13542" t="s">
        <v>77980</v>
      </c>
    </row>
    <row r="13543" spans="1:12" x14ac:dyDescent="0.15">
      <c r="A13543" t="s">
        <v>12</v>
      </c>
      <c r="B13543">
        <v>3855595</v>
      </c>
      <c r="C13543">
        <v>3855615</v>
      </c>
      <c r="D13543" t="s">
        <v>44912</v>
      </c>
      <c r="E13543" t="s">
        <v>90</v>
      </c>
      <c r="F13543" t="s">
        <v>15</v>
      </c>
      <c r="G13543" t="s">
        <v>16</v>
      </c>
      <c r="H13543">
        <v>43</v>
      </c>
      <c r="I13543" t="s">
        <v>44916</v>
      </c>
      <c r="J13543" t="s">
        <v>44917</v>
      </c>
      <c r="K13543" t="s">
        <v>44918</v>
      </c>
      <c r="L13543" t="s">
        <v>77942</v>
      </c>
    </row>
    <row r="13544" spans="1:12" x14ac:dyDescent="0.15">
      <c r="A13544" t="s">
        <v>12</v>
      </c>
      <c r="B13544">
        <v>3855617</v>
      </c>
      <c r="C13544">
        <v>3855637</v>
      </c>
      <c r="D13544" t="s">
        <v>44912</v>
      </c>
      <c r="E13544" t="s">
        <v>90</v>
      </c>
      <c r="F13544" t="s">
        <v>15</v>
      </c>
      <c r="G13544" t="s">
        <v>32</v>
      </c>
      <c r="H13544">
        <v>65</v>
      </c>
      <c r="I13544" t="s">
        <v>44919</v>
      </c>
      <c r="J13544" t="s">
        <v>44920</v>
      </c>
      <c r="K13544" t="s">
        <v>44921</v>
      </c>
      <c r="L13544" t="s">
        <v>78042</v>
      </c>
    </row>
    <row r="13545" spans="1:12" x14ac:dyDescent="0.15">
      <c r="A13545" t="s">
        <v>12</v>
      </c>
      <c r="B13545">
        <v>3855656</v>
      </c>
      <c r="C13545">
        <v>3855676</v>
      </c>
      <c r="D13545" t="s">
        <v>44912</v>
      </c>
      <c r="E13545" t="s">
        <v>90</v>
      </c>
      <c r="F13545" t="s">
        <v>15</v>
      </c>
      <c r="G13545" t="s">
        <v>23</v>
      </c>
      <c r="H13545">
        <v>104</v>
      </c>
      <c r="I13545" t="s">
        <v>44922</v>
      </c>
      <c r="J13545" t="s">
        <v>44923</v>
      </c>
      <c r="K13545" t="s">
        <v>44924</v>
      </c>
      <c r="L13545" t="s">
        <v>77963</v>
      </c>
    </row>
    <row r="13546" spans="1:12" x14ac:dyDescent="0.15">
      <c r="A13546" t="s">
        <v>12</v>
      </c>
      <c r="B13546">
        <v>3857024</v>
      </c>
      <c r="C13546">
        <v>3857044</v>
      </c>
      <c r="D13546" t="s">
        <v>44925</v>
      </c>
      <c r="E13546" t="s">
        <v>90</v>
      </c>
      <c r="F13546" t="s">
        <v>76</v>
      </c>
      <c r="G13546" t="s">
        <v>16</v>
      </c>
      <c r="H13546">
        <v>39</v>
      </c>
      <c r="I13546" t="s">
        <v>44926</v>
      </c>
      <c r="J13546" t="s">
        <v>44927</v>
      </c>
      <c r="K13546" t="s">
        <v>44928</v>
      </c>
      <c r="L13546" t="s">
        <v>78041</v>
      </c>
    </row>
    <row r="13547" spans="1:12" x14ac:dyDescent="0.15">
      <c r="A13547" t="s">
        <v>12</v>
      </c>
      <c r="B13547">
        <v>3857004</v>
      </c>
      <c r="C13547">
        <v>3857024</v>
      </c>
      <c r="D13547" t="s">
        <v>44925</v>
      </c>
      <c r="E13547" t="s">
        <v>90</v>
      </c>
      <c r="F13547" t="s">
        <v>76</v>
      </c>
      <c r="G13547" t="s">
        <v>32</v>
      </c>
      <c r="H13547">
        <v>59</v>
      </c>
      <c r="I13547" t="s">
        <v>44929</v>
      </c>
      <c r="J13547" t="s">
        <v>44930</v>
      </c>
      <c r="K13547" t="s">
        <v>44931</v>
      </c>
      <c r="L13547" t="s">
        <v>78009</v>
      </c>
    </row>
    <row r="13548" spans="1:12" x14ac:dyDescent="0.15">
      <c r="A13548" t="s">
        <v>12</v>
      </c>
      <c r="B13548">
        <v>3856903</v>
      </c>
      <c r="C13548">
        <v>3856923</v>
      </c>
      <c r="D13548" t="s">
        <v>44925</v>
      </c>
      <c r="E13548" t="s">
        <v>90</v>
      </c>
      <c r="F13548" t="s">
        <v>76</v>
      </c>
      <c r="G13548" t="s">
        <v>32</v>
      </c>
      <c r="H13548">
        <v>160</v>
      </c>
      <c r="I13548" t="s">
        <v>44932</v>
      </c>
      <c r="J13548" t="s">
        <v>44933</v>
      </c>
      <c r="K13548" t="s">
        <v>44934</v>
      </c>
      <c r="L13548" t="s">
        <v>78075</v>
      </c>
    </row>
    <row r="13549" spans="1:12" x14ac:dyDescent="0.15">
      <c r="A13549" t="s">
        <v>12</v>
      </c>
      <c r="B13549">
        <v>3856861</v>
      </c>
      <c r="C13549">
        <v>3856881</v>
      </c>
      <c r="D13549" t="s">
        <v>44925</v>
      </c>
      <c r="E13549" t="s">
        <v>90</v>
      </c>
      <c r="F13549" t="s">
        <v>76</v>
      </c>
      <c r="G13549" t="s">
        <v>16</v>
      </c>
      <c r="H13549">
        <v>202</v>
      </c>
      <c r="I13549" t="s">
        <v>44935</v>
      </c>
      <c r="J13549" t="s">
        <v>44936</v>
      </c>
      <c r="K13549" t="s">
        <v>44937</v>
      </c>
      <c r="L13549" t="s">
        <v>78164</v>
      </c>
    </row>
    <row r="13550" spans="1:12" x14ac:dyDescent="0.15">
      <c r="A13550" t="s">
        <v>12</v>
      </c>
      <c r="B13550">
        <v>3857301</v>
      </c>
      <c r="C13550">
        <v>3857321</v>
      </c>
      <c r="D13550" t="s">
        <v>44938</v>
      </c>
      <c r="E13550" t="s">
        <v>90</v>
      </c>
      <c r="F13550" t="s">
        <v>76</v>
      </c>
      <c r="G13550" t="s">
        <v>23</v>
      </c>
      <c r="H13550">
        <v>7</v>
      </c>
      <c r="I13550" t="s">
        <v>44939</v>
      </c>
      <c r="J13550" t="s">
        <v>44940</v>
      </c>
      <c r="K13550" t="s">
        <v>44941</v>
      </c>
      <c r="L13550" t="s">
        <v>77909</v>
      </c>
    </row>
    <row r="13551" spans="1:12" x14ac:dyDescent="0.15">
      <c r="A13551" t="s">
        <v>12</v>
      </c>
      <c r="B13551">
        <v>3857273</v>
      </c>
      <c r="C13551">
        <v>3857293</v>
      </c>
      <c r="D13551" t="s">
        <v>44938</v>
      </c>
      <c r="E13551" t="s">
        <v>90</v>
      </c>
      <c r="F13551" t="s">
        <v>76</v>
      </c>
      <c r="G13551" t="s">
        <v>23</v>
      </c>
      <c r="H13551">
        <v>35</v>
      </c>
      <c r="I13551" t="s">
        <v>44942</v>
      </c>
      <c r="J13551" t="s">
        <v>44943</v>
      </c>
      <c r="K13551" t="s">
        <v>44944</v>
      </c>
      <c r="L13551" t="s">
        <v>77936</v>
      </c>
    </row>
    <row r="13552" spans="1:12" x14ac:dyDescent="0.15">
      <c r="A13552" t="s">
        <v>12</v>
      </c>
      <c r="B13552">
        <v>3857252</v>
      </c>
      <c r="C13552">
        <v>3857272</v>
      </c>
      <c r="D13552" t="s">
        <v>44938</v>
      </c>
      <c r="E13552" t="s">
        <v>90</v>
      </c>
      <c r="F13552" t="s">
        <v>76</v>
      </c>
      <c r="G13552" t="s">
        <v>32</v>
      </c>
      <c r="H13552">
        <v>56</v>
      </c>
      <c r="I13552" t="s">
        <v>44945</v>
      </c>
      <c r="J13552" t="s">
        <v>44946</v>
      </c>
      <c r="K13552" t="s">
        <v>44947</v>
      </c>
      <c r="L13552" t="s">
        <v>77971</v>
      </c>
    </row>
    <row r="13553" spans="1:12" x14ac:dyDescent="0.15">
      <c r="A13553" t="s">
        <v>12</v>
      </c>
      <c r="B13553">
        <v>3857231</v>
      </c>
      <c r="C13553">
        <v>3857251</v>
      </c>
      <c r="D13553" t="s">
        <v>44938</v>
      </c>
      <c r="E13553" t="s">
        <v>90</v>
      </c>
      <c r="F13553" t="s">
        <v>76</v>
      </c>
      <c r="G13553" t="s">
        <v>32</v>
      </c>
      <c r="H13553">
        <v>77</v>
      </c>
      <c r="I13553" t="s">
        <v>44948</v>
      </c>
      <c r="J13553" t="s">
        <v>44949</v>
      </c>
      <c r="K13553" t="s">
        <v>44950</v>
      </c>
      <c r="L13553" t="s">
        <v>77960</v>
      </c>
    </row>
    <row r="13554" spans="1:12" x14ac:dyDescent="0.15">
      <c r="A13554" t="s">
        <v>12</v>
      </c>
      <c r="B13554">
        <v>3857332</v>
      </c>
      <c r="C13554">
        <v>3857352</v>
      </c>
      <c r="D13554" t="s">
        <v>44951</v>
      </c>
      <c r="E13554" t="s">
        <v>90</v>
      </c>
      <c r="F13554" t="s">
        <v>15</v>
      </c>
      <c r="G13554" t="s">
        <v>32</v>
      </c>
      <c r="H13554">
        <v>1</v>
      </c>
      <c r="I13554" t="s">
        <v>44952</v>
      </c>
      <c r="J13554" t="s">
        <v>44953</v>
      </c>
      <c r="K13554" t="s">
        <v>44954</v>
      </c>
      <c r="L13554" t="s">
        <v>77917</v>
      </c>
    </row>
    <row r="13555" spans="1:12" x14ac:dyDescent="0.15">
      <c r="A13555" t="s">
        <v>12</v>
      </c>
      <c r="B13555">
        <v>3857356</v>
      </c>
      <c r="C13555">
        <v>3857376</v>
      </c>
      <c r="D13555" t="s">
        <v>44951</v>
      </c>
      <c r="E13555" t="s">
        <v>90</v>
      </c>
      <c r="F13555" t="s">
        <v>15</v>
      </c>
      <c r="G13555" t="s">
        <v>23</v>
      </c>
      <c r="H13555">
        <v>25</v>
      </c>
      <c r="I13555" t="s">
        <v>44955</v>
      </c>
      <c r="J13555" t="s">
        <v>44956</v>
      </c>
      <c r="K13555" t="s">
        <v>44957</v>
      </c>
      <c r="L13555" t="s">
        <v>78012</v>
      </c>
    </row>
    <row r="13556" spans="1:12" x14ac:dyDescent="0.15">
      <c r="A13556" t="s">
        <v>12</v>
      </c>
      <c r="B13556">
        <v>3857384</v>
      </c>
      <c r="C13556">
        <v>3857404</v>
      </c>
      <c r="D13556" t="s">
        <v>44951</v>
      </c>
      <c r="E13556" t="s">
        <v>90</v>
      </c>
      <c r="F13556" t="s">
        <v>15</v>
      </c>
      <c r="G13556" t="s">
        <v>23</v>
      </c>
      <c r="H13556">
        <v>53</v>
      </c>
      <c r="I13556" t="s">
        <v>44958</v>
      </c>
      <c r="J13556" t="s">
        <v>44959</v>
      </c>
      <c r="K13556" t="s">
        <v>44960</v>
      </c>
      <c r="L13556" t="s">
        <v>77922</v>
      </c>
    </row>
    <row r="13557" spans="1:12" x14ac:dyDescent="0.15">
      <c r="A13557" t="s">
        <v>12</v>
      </c>
      <c r="B13557">
        <v>3857416</v>
      </c>
      <c r="C13557">
        <v>3857436</v>
      </c>
      <c r="D13557" t="s">
        <v>44951</v>
      </c>
      <c r="E13557" t="s">
        <v>90</v>
      </c>
      <c r="F13557" t="s">
        <v>15</v>
      </c>
      <c r="G13557" t="s">
        <v>23</v>
      </c>
      <c r="H13557">
        <v>85</v>
      </c>
      <c r="I13557" t="s">
        <v>44961</v>
      </c>
      <c r="J13557" t="s">
        <v>44962</v>
      </c>
      <c r="K13557" t="s">
        <v>44963</v>
      </c>
      <c r="L13557" t="s">
        <v>77972</v>
      </c>
    </row>
    <row r="13558" spans="1:12" x14ac:dyDescent="0.15">
      <c r="A13558" t="s">
        <v>12</v>
      </c>
      <c r="B13558">
        <v>3858358</v>
      </c>
      <c r="C13558">
        <v>3858378</v>
      </c>
      <c r="D13558" t="s">
        <v>44964</v>
      </c>
      <c r="E13558" t="s">
        <v>90</v>
      </c>
      <c r="F13558" t="s">
        <v>15</v>
      </c>
      <c r="G13558" t="s">
        <v>36</v>
      </c>
      <c r="H13558">
        <v>0</v>
      </c>
      <c r="I13558" t="s">
        <v>44965</v>
      </c>
      <c r="J13558" t="s">
        <v>44966</v>
      </c>
      <c r="K13558" t="s">
        <v>44967</v>
      </c>
      <c r="L13558" t="s">
        <v>77980</v>
      </c>
    </row>
    <row r="13559" spans="1:12" x14ac:dyDescent="0.15">
      <c r="A13559" t="s">
        <v>12</v>
      </c>
      <c r="B13559">
        <v>3858437</v>
      </c>
      <c r="C13559">
        <v>3858457</v>
      </c>
      <c r="D13559" t="s">
        <v>44964</v>
      </c>
      <c r="E13559" t="s">
        <v>90</v>
      </c>
      <c r="F13559" t="s">
        <v>15</v>
      </c>
      <c r="G13559" t="s">
        <v>23</v>
      </c>
      <c r="H13559">
        <v>79</v>
      </c>
      <c r="I13559" t="s">
        <v>44968</v>
      </c>
      <c r="J13559" t="s">
        <v>44969</v>
      </c>
      <c r="K13559" t="s">
        <v>44970</v>
      </c>
      <c r="L13559" t="s">
        <v>77993</v>
      </c>
    </row>
    <row r="13560" spans="1:12" x14ac:dyDescent="0.15">
      <c r="A13560" t="s">
        <v>12</v>
      </c>
      <c r="B13560">
        <v>3858477</v>
      </c>
      <c r="C13560">
        <v>3858497</v>
      </c>
      <c r="D13560" t="s">
        <v>44964</v>
      </c>
      <c r="E13560" t="s">
        <v>90</v>
      </c>
      <c r="F13560" t="s">
        <v>15</v>
      </c>
      <c r="G13560" t="s">
        <v>23</v>
      </c>
      <c r="H13560">
        <v>119</v>
      </c>
      <c r="I13560" t="s">
        <v>44971</v>
      </c>
      <c r="J13560" t="s">
        <v>44972</v>
      </c>
      <c r="K13560" t="s">
        <v>44973</v>
      </c>
      <c r="L13560" t="s">
        <v>78058</v>
      </c>
    </row>
    <row r="13561" spans="1:12" x14ac:dyDescent="0.15">
      <c r="A13561" t="s">
        <v>12</v>
      </c>
      <c r="B13561">
        <v>3858518</v>
      </c>
      <c r="C13561">
        <v>3858538</v>
      </c>
      <c r="D13561" t="s">
        <v>44964</v>
      </c>
      <c r="E13561" t="s">
        <v>90</v>
      </c>
      <c r="F13561" t="s">
        <v>15</v>
      </c>
      <c r="G13561" t="s">
        <v>36</v>
      </c>
      <c r="H13561">
        <v>160</v>
      </c>
      <c r="I13561" t="s">
        <v>44974</v>
      </c>
      <c r="J13561" t="s">
        <v>44975</v>
      </c>
      <c r="K13561" t="s">
        <v>44976</v>
      </c>
      <c r="L13561" t="s">
        <v>78075</v>
      </c>
    </row>
    <row r="13562" spans="1:12" x14ac:dyDescent="0.15">
      <c r="A13562" t="s">
        <v>12</v>
      </c>
      <c r="B13562">
        <v>3858606</v>
      </c>
      <c r="C13562">
        <v>3858626</v>
      </c>
      <c r="D13562" t="s">
        <v>44977</v>
      </c>
      <c r="E13562" t="s">
        <v>90</v>
      </c>
      <c r="F13562" t="s">
        <v>15</v>
      </c>
      <c r="G13562" t="s">
        <v>32</v>
      </c>
      <c r="H13562">
        <v>1</v>
      </c>
      <c r="I13562" t="s">
        <v>44978</v>
      </c>
      <c r="J13562" t="s">
        <v>44979</v>
      </c>
      <c r="K13562" t="s">
        <v>44980</v>
      </c>
      <c r="L13562" t="s">
        <v>77917</v>
      </c>
    </row>
    <row r="13563" spans="1:12" x14ac:dyDescent="0.15">
      <c r="A13563" t="s">
        <v>12</v>
      </c>
      <c r="B13563">
        <v>3858628</v>
      </c>
      <c r="C13563">
        <v>3858648</v>
      </c>
      <c r="D13563" t="s">
        <v>44977</v>
      </c>
      <c r="E13563" t="s">
        <v>90</v>
      </c>
      <c r="F13563" t="s">
        <v>15</v>
      </c>
      <c r="G13563" t="s">
        <v>23</v>
      </c>
      <c r="H13563">
        <v>23</v>
      </c>
      <c r="I13563" t="s">
        <v>44981</v>
      </c>
      <c r="J13563" t="s">
        <v>44982</v>
      </c>
      <c r="K13563" t="s">
        <v>44983</v>
      </c>
      <c r="L13563" t="s">
        <v>77975</v>
      </c>
    </row>
    <row r="13564" spans="1:12" x14ac:dyDescent="0.15">
      <c r="A13564" t="s">
        <v>12</v>
      </c>
      <c r="B13564">
        <v>3858649</v>
      </c>
      <c r="C13564">
        <v>3858669</v>
      </c>
      <c r="D13564" t="s">
        <v>44977</v>
      </c>
      <c r="E13564" t="s">
        <v>90</v>
      </c>
      <c r="F13564" t="s">
        <v>15</v>
      </c>
      <c r="G13564" t="s">
        <v>32</v>
      </c>
      <c r="H13564">
        <v>44</v>
      </c>
      <c r="I13564" t="s">
        <v>44984</v>
      </c>
      <c r="J13564" t="s">
        <v>44985</v>
      </c>
      <c r="K13564" t="s">
        <v>44986</v>
      </c>
      <c r="L13564" t="s">
        <v>78016</v>
      </c>
    </row>
    <row r="13565" spans="1:12" x14ac:dyDescent="0.15">
      <c r="A13565" t="s">
        <v>12</v>
      </c>
      <c r="B13565">
        <v>3858693</v>
      </c>
      <c r="C13565">
        <v>3858713</v>
      </c>
      <c r="D13565" t="s">
        <v>44977</v>
      </c>
      <c r="E13565" t="s">
        <v>90</v>
      </c>
      <c r="F13565" t="s">
        <v>15</v>
      </c>
      <c r="G13565" t="s">
        <v>16</v>
      </c>
      <c r="H13565">
        <v>88</v>
      </c>
      <c r="I13565" t="s">
        <v>44987</v>
      </c>
      <c r="J13565" t="s">
        <v>44988</v>
      </c>
      <c r="K13565" t="s">
        <v>44989</v>
      </c>
      <c r="L13565" t="s">
        <v>77923</v>
      </c>
    </row>
    <row r="13566" spans="1:12" x14ac:dyDescent="0.15">
      <c r="A13566" t="s">
        <v>12</v>
      </c>
      <c r="B13566">
        <v>3860397</v>
      </c>
      <c r="C13566">
        <v>3860417</v>
      </c>
      <c r="D13566" t="s">
        <v>44990</v>
      </c>
      <c r="E13566" t="s">
        <v>90</v>
      </c>
      <c r="F13566" t="s">
        <v>76</v>
      </c>
      <c r="G13566" t="s">
        <v>32</v>
      </c>
      <c r="H13566">
        <v>1</v>
      </c>
      <c r="I13566" t="s">
        <v>44991</v>
      </c>
      <c r="J13566" t="s">
        <v>44992</v>
      </c>
      <c r="K13566" t="s">
        <v>44993</v>
      </c>
      <c r="L13566" t="s">
        <v>77917</v>
      </c>
    </row>
    <row r="13567" spans="1:12" x14ac:dyDescent="0.15">
      <c r="A13567" t="s">
        <v>12</v>
      </c>
      <c r="B13567">
        <v>3860376</v>
      </c>
      <c r="C13567">
        <v>3860396</v>
      </c>
      <c r="D13567" t="s">
        <v>44990</v>
      </c>
      <c r="E13567" t="s">
        <v>90</v>
      </c>
      <c r="F13567" t="s">
        <v>76</v>
      </c>
      <c r="G13567" t="s">
        <v>16</v>
      </c>
      <c r="H13567">
        <v>22</v>
      </c>
      <c r="I13567" t="s">
        <v>44994</v>
      </c>
      <c r="J13567" t="s">
        <v>44995</v>
      </c>
      <c r="K13567" t="s">
        <v>44996</v>
      </c>
      <c r="L13567" t="s">
        <v>77948</v>
      </c>
    </row>
    <row r="13568" spans="1:12" x14ac:dyDescent="0.15">
      <c r="A13568" t="s">
        <v>12</v>
      </c>
      <c r="B13568">
        <v>3860352</v>
      </c>
      <c r="C13568">
        <v>3860372</v>
      </c>
      <c r="D13568" t="s">
        <v>44990</v>
      </c>
      <c r="E13568" t="s">
        <v>90</v>
      </c>
      <c r="F13568" t="s">
        <v>76</v>
      </c>
      <c r="G13568" t="s">
        <v>16</v>
      </c>
      <c r="H13568">
        <v>46</v>
      </c>
      <c r="I13568" t="s">
        <v>44997</v>
      </c>
      <c r="J13568" t="s">
        <v>44998</v>
      </c>
      <c r="K13568" t="s">
        <v>44999</v>
      </c>
      <c r="L13568" t="s">
        <v>78004</v>
      </c>
    </row>
    <row r="13569" spans="1:12" x14ac:dyDescent="0.15">
      <c r="A13569" t="s">
        <v>12</v>
      </c>
      <c r="B13569">
        <v>3860328</v>
      </c>
      <c r="C13569">
        <v>3860348</v>
      </c>
      <c r="D13569" t="s">
        <v>44990</v>
      </c>
      <c r="E13569" t="s">
        <v>90</v>
      </c>
      <c r="F13569" t="s">
        <v>76</v>
      </c>
      <c r="G13569" t="s">
        <v>36</v>
      </c>
      <c r="H13569">
        <v>70</v>
      </c>
      <c r="I13569" t="s">
        <v>45000</v>
      </c>
      <c r="J13569" t="s">
        <v>45001</v>
      </c>
      <c r="K13569" t="s">
        <v>45002</v>
      </c>
      <c r="L13569" t="s">
        <v>77919</v>
      </c>
    </row>
    <row r="13570" spans="1:12" x14ac:dyDescent="0.15">
      <c r="A13570" t="s">
        <v>12</v>
      </c>
      <c r="B13570">
        <v>3862800</v>
      </c>
      <c r="C13570">
        <v>3862820</v>
      </c>
      <c r="D13570" t="s">
        <v>45003</v>
      </c>
      <c r="E13570" t="s">
        <v>45004</v>
      </c>
      <c r="F13570" t="s">
        <v>76</v>
      </c>
      <c r="G13570" t="s">
        <v>32</v>
      </c>
      <c r="H13570">
        <v>9</v>
      </c>
      <c r="I13570" t="s">
        <v>45005</v>
      </c>
      <c r="J13570" t="s">
        <v>45006</v>
      </c>
      <c r="K13570" t="s">
        <v>45007</v>
      </c>
      <c r="L13570" t="s">
        <v>77939</v>
      </c>
    </row>
    <row r="13571" spans="1:12" x14ac:dyDescent="0.15">
      <c r="A13571" t="s">
        <v>12</v>
      </c>
      <c r="B13571">
        <v>3862778</v>
      </c>
      <c r="C13571">
        <v>3862798</v>
      </c>
      <c r="D13571" t="s">
        <v>45003</v>
      </c>
      <c r="E13571" t="s">
        <v>45004</v>
      </c>
      <c r="F13571" t="s">
        <v>76</v>
      </c>
      <c r="G13571" t="s">
        <v>23</v>
      </c>
      <c r="H13571">
        <v>31</v>
      </c>
      <c r="I13571" t="s">
        <v>45008</v>
      </c>
      <c r="J13571" t="s">
        <v>45009</v>
      </c>
      <c r="K13571" t="s">
        <v>45010</v>
      </c>
      <c r="L13571" t="s">
        <v>77910</v>
      </c>
    </row>
    <row r="13572" spans="1:12" x14ac:dyDescent="0.15">
      <c r="A13572" t="s">
        <v>12</v>
      </c>
      <c r="B13572">
        <v>3862756</v>
      </c>
      <c r="C13572">
        <v>3862776</v>
      </c>
      <c r="D13572" t="s">
        <v>45003</v>
      </c>
      <c r="E13572" t="s">
        <v>45004</v>
      </c>
      <c r="F13572" t="s">
        <v>76</v>
      </c>
      <c r="G13572" t="s">
        <v>32</v>
      </c>
      <c r="H13572">
        <v>53</v>
      </c>
      <c r="I13572" t="s">
        <v>45011</v>
      </c>
      <c r="J13572" t="s">
        <v>45012</v>
      </c>
      <c r="K13572" t="s">
        <v>45013</v>
      </c>
      <c r="L13572" t="s">
        <v>77922</v>
      </c>
    </row>
    <row r="13573" spans="1:12" x14ac:dyDescent="0.15">
      <c r="A13573" t="s">
        <v>12</v>
      </c>
      <c r="B13573">
        <v>3862730</v>
      </c>
      <c r="C13573">
        <v>3862750</v>
      </c>
      <c r="D13573" t="s">
        <v>45003</v>
      </c>
      <c r="E13573" t="s">
        <v>45004</v>
      </c>
      <c r="F13573" t="s">
        <v>76</v>
      </c>
      <c r="G13573" t="s">
        <v>23</v>
      </c>
      <c r="H13573">
        <v>79</v>
      </c>
      <c r="I13573" t="s">
        <v>45014</v>
      </c>
      <c r="J13573" t="s">
        <v>45015</v>
      </c>
      <c r="K13573" t="s">
        <v>45016</v>
      </c>
      <c r="L13573" t="s">
        <v>77993</v>
      </c>
    </row>
    <row r="13574" spans="1:12" x14ac:dyDescent="0.15">
      <c r="A13574" t="s">
        <v>12</v>
      </c>
      <c r="B13574">
        <v>3863190</v>
      </c>
      <c r="C13574">
        <v>3863210</v>
      </c>
      <c r="D13574" t="s">
        <v>45017</v>
      </c>
      <c r="E13574" t="s">
        <v>90</v>
      </c>
      <c r="F13574" t="s">
        <v>15</v>
      </c>
      <c r="G13574" t="s">
        <v>36</v>
      </c>
      <c r="H13574">
        <v>0</v>
      </c>
      <c r="I13574" t="s">
        <v>45018</v>
      </c>
      <c r="J13574" t="s">
        <v>45019</v>
      </c>
      <c r="K13574" t="s">
        <v>45020</v>
      </c>
      <c r="L13574" t="s">
        <v>77980</v>
      </c>
    </row>
    <row r="13575" spans="1:12" x14ac:dyDescent="0.15">
      <c r="A13575" t="s">
        <v>12</v>
      </c>
      <c r="B13575">
        <v>3863218</v>
      </c>
      <c r="C13575">
        <v>3863238</v>
      </c>
      <c r="D13575" t="s">
        <v>45017</v>
      </c>
      <c r="E13575" t="s">
        <v>90</v>
      </c>
      <c r="F13575" t="s">
        <v>15</v>
      </c>
      <c r="G13575" t="s">
        <v>16</v>
      </c>
      <c r="H13575">
        <v>28</v>
      </c>
      <c r="I13575" t="s">
        <v>45021</v>
      </c>
      <c r="J13575" t="s">
        <v>45022</v>
      </c>
      <c r="K13575" t="s">
        <v>45023</v>
      </c>
      <c r="L13575" t="s">
        <v>77956</v>
      </c>
    </row>
    <row r="13576" spans="1:12" x14ac:dyDescent="0.15">
      <c r="A13576" t="s">
        <v>12</v>
      </c>
      <c r="B13576">
        <v>3863242</v>
      </c>
      <c r="C13576">
        <v>3863262</v>
      </c>
      <c r="D13576" t="s">
        <v>45017</v>
      </c>
      <c r="E13576" t="s">
        <v>90</v>
      </c>
      <c r="F13576" t="s">
        <v>15</v>
      </c>
      <c r="G13576" t="s">
        <v>36</v>
      </c>
      <c r="H13576">
        <v>52</v>
      </c>
      <c r="I13576" t="s">
        <v>45024</v>
      </c>
      <c r="J13576" t="s">
        <v>45025</v>
      </c>
      <c r="K13576" t="s">
        <v>45026</v>
      </c>
      <c r="L13576" t="s">
        <v>77959</v>
      </c>
    </row>
    <row r="13577" spans="1:12" x14ac:dyDescent="0.15">
      <c r="A13577" t="s">
        <v>12</v>
      </c>
      <c r="B13577">
        <v>3863266</v>
      </c>
      <c r="C13577">
        <v>3863286</v>
      </c>
      <c r="D13577" t="s">
        <v>45017</v>
      </c>
      <c r="E13577" t="s">
        <v>90</v>
      </c>
      <c r="F13577" t="s">
        <v>15</v>
      </c>
      <c r="G13577" t="s">
        <v>36</v>
      </c>
      <c r="H13577">
        <v>76</v>
      </c>
      <c r="I13577" t="s">
        <v>45027</v>
      </c>
      <c r="J13577" t="s">
        <v>45028</v>
      </c>
      <c r="K13577" t="s">
        <v>45029</v>
      </c>
      <c r="L13577" t="s">
        <v>77985</v>
      </c>
    </row>
    <row r="13578" spans="1:12" x14ac:dyDescent="0.15">
      <c r="A13578" t="s">
        <v>12</v>
      </c>
      <c r="B13578">
        <v>3863784</v>
      </c>
      <c r="C13578">
        <v>3863804</v>
      </c>
      <c r="D13578" t="s">
        <v>45030</v>
      </c>
      <c r="E13578" t="s">
        <v>90</v>
      </c>
      <c r="F13578" t="s">
        <v>15</v>
      </c>
      <c r="G13578" t="s">
        <v>23</v>
      </c>
      <c r="H13578">
        <v>34</v>
      </c>
      <c r="I13578" t="s">
        <v>45031</v>
      </c>
      <c r="J13578" t="s">
        <v>45032</v>
      </c>
      <c r="K13578" t="s">
        <v>45033</v>
      </c>
      <c r="L13578" t="s">
        <v>77999</v>
      </c>
    </row>
    <row r="13579" spans="1:12" x14ac:dyDescent="0.15">
      <c r="A13579" t="s">
        <v>12</v>
      </c>
      <c r="B13579">
        <v>3863812</v>
      </c>
      <c r="C13579">
        <v>3863832</v>
      </c>
      <c r="D13579" t="s">
        <v>45030</v>
      </c>
      <c r="E13579" t="s">
        <v>90</v>
      </c>
      <c r="F13579" t="s">
        <v>15</v>
      </c>
      <c r="G13579" t="s">
        <v>23</v>
      </c>
      <c r="H13579">
        <v>62</v>
      </c>
      <c r="I13579" t="s">
        <v>45034</v>
      </c>
      <c r="J13579" t="s">
        <v>45035</v>
      </c>
      <c r="K13579" t="s">
        <v>45036</v>
      </c>
      <c r="L13579" t="s">
        <v>77949</v>
      </c>
    </row>
    <row r="13580" spans="1:12" x14ac:dyDescent="0.15">
      <c r="A13580" t="s">
        <v>12</v>
      </c>
      <c r="B13580">
        <v>3863865</v>
      </c>
      <c r="C13580">
        <v>3863885</v>
      </c>
      <c r="D13580" t="s">
        <v>45030</v>
      </c>
      <c r="E13580" t="s">
        <v>90</v>
      </c>
      <c r="F13580" t="s">
        <v>15</v>
      </c>
      <c r="G13580" t="s">
        <v>16</v>
      </c>
      <c r="H13580">
        <v>115</v>
      </c>
      <c r="I13580" t="s">
        <v>45037</v>
      </c>
      <c r="J13580" t="s">
        <v>45038</v>
      </c>
      <c r="K13580" t="s">
        <v>45039</v>
      </c>
      <c r="L13580" t="s">
        <v>78020</v>
      </c>
    </row>
    <row r="13581" spans="1:12" x14ac:dyDescent="0.15">
      <c r="A13581" t="s">
        <v>12</v>
      </c>
      <c r="B13581">
        <v>3863888</v>
      </c>
      <c r="C13581">
        <v>3863908</v>
      </c>
      <c r="D13581" t="s">
        <v>45030</v>
      </c>
      <c r="E13581" t="s">
        <v>90</v>
      </c>
      <c r="F13581" t="s">
        <v>15</v>
      </c>
      <c r="G13581" t="s">
        <v>36</v>
      </c>
      <c r="H13581">
        <v>138</v>
      </c>
      <c r="I13581" t="s">
        <v>45040</v>
      </c>
      <c r="J13581" t="s">
        <v>45041</v>
      </c>
      <c r="K13581" t="s">
        <v>45042</v>
      </c>
      <c r="L13581" t="s">
        <v>78064</v>
      </c>
    </row>
    <row r="13582" spans="1:12" x14ac:dyDescent="0.15">
      <c r="A13582" t="s">
        <v>12</v>
      </c>
      <c r="B13582">
        <v>3864489</v>
      </c>
      <c r="C13582">
        <v>3864509</v>
      </c>
      <c r="D13582" t="s">
        <v>45043</v>
      </c>
      <c r="E13582" t="s">
        <v>45044</v>
      </c>
      <c r="F13582" t="s">
        <v>15</v>
      </c>
      <c r="G13582" t="s">
        <v>32</v>
      </c>
      <c r="H13582">
        <v>1</v>
      </c>
      <c r="I13582" t="s">
        <v>45045</v>
      </c>
      <c r="J13582" t="s">
        <v>45046</v>
      </c>
      <c r="K13582" t="s">
        <v>45047</v>
      </c>
      <c r="L13582" t="s">
        <v>77917</v>
      </c>
    </row>
    <row r="13583" spans="1:12" x14ac:dyDescent="0.15">
      <c r="A13583" t="s">
        <v>12</v>
      </c>
      <c r="B13583">
        <v>3864520</v>
      </c>
      <c r="C13583">
        <v>3864540</v>
      </c>
      <c r="D13583" t="s">
        <v>45043</v>
      </c>
      <c r="E13583" t="s">
        <v>45044</v>
      </c>
      <c r="F13583" t="s">
        <v>15</v>
      </c>
      <c r="G13583" t="s">
        <v>16</v>
      </c>
      <c r="H13583">
        <v>32</v>
      </c>
      <c r="I13583" t="s">
        <v>45048</v>
      </c>
      <c r="J13583" t="s">
        <v>45049</v>
      </c>
      <c r="K13583" t="s">
        <v>45050</v>
      </c>
      <c r="L13583" t="s">
        <v>77918</v>
      </c>
    </row>
    <row r="13584" spans="1:12" x14ac:dyDescent="0.15">
      <c r="A13584" t="s">
        <v>12</v>
      </c>
      <c r="B13584">
        <v>3864543</v>
      </c>
      <c r="C13584">
        <v>3864563</v>
      </c>
      <c r="D13584" t="s">
        <v>45043</v>
      </c>
      <c r="E13584" t="s">
        <v>45044</v>
      </c>
      <c r="F13584" t="s">
        <v>15</v>
      </c>
      <c r="G13584" t="s">
        <v>36</v>
      </c>
      <c r="H13584">
        <v>55</v>
      </c>
      <c r="I13584" t="s">
        <v>45051</v>
      </c>
      <c r="J13584" t="s">
        <v>45052</v>
      </c>
      <c r="K13584" t="s">
        <v>45053</v>
      </c>
      <c r="L13584" t="s">
        <v>77992</v>
      </c>
    </row>
    <row r="13585" spans="1:12" x14ac:dyDescent="0.15">
      <c r="A13585" t="s">
        <v>12</v>
      </c>
      <c r="B13585">
        <v>3864585</v>
      </c>
      <c r="C13585">
        <v>3864605</v>
      </c>
      <c r="D13585" t="s">
        <v>45043</v>
      </c>
      <c r="E13585" t="s">
        <v>45044</v>
      </c>
      <c r="F13585" t="s">
        <v>15</v>
      </c>
      <c r="G13585" t="s">
        <v>32</v>
      </c>
      <c r="H13585">
        <v>97</v>
      </c>
      <c r="I13585" t="s">
        <v>45054</v>
      </c>
      <c r="J13585" t="s">
        <v>45055</v>
      </c>
      <c r="K13585" t="s">
        <v>45056</v>
      </c>
      <c r="L13585" t="s">
        <v>78010</v>
      </c>
    </row>
    <row r="13586" spans="1:12" x14ac:dyDescent="0.15">
      <c r="A13586" t="s">
        <v>12</v>
      </c>
      <c r="B13586">
        <v>3868218</v>
      </c>
      <c r="C13586">
        <v>3868238</v>
      </c>
      <c r="D13586" t="s">
        <v>45057</v>
      </c>
      <c r="E13586" t="s">
        <v>90</v>
      </c>
      <c r="F13586" t="s">
        <v>15</v>
      </c>
      <c r="G13586" t="s">
        <v>23</v>
      </c>
      <c r="H13586">
        <v>11</v>
      </c>
      <c r="I13586" t="s">
        <v>45058</v>
      </c>
      <c r="J13586" t="s">
        <v>45059</v>
      </c>
      <c r="K13586" t="s">
        <v>45060</v>
      </c>
      <c r="L13586" t="s">
        <v>77974</v>
      </c>
    </row>
    <row r="13587" spans="1:12" x14ac:dyDescent="0.15">
      <c r="A13587" t="s">
        <v>12</v>
      </c>
      <c r="B13587">
        <v>3868243</v>
      </c>
      <c r="C13587">
        <v>3868263</v>
      </c>
      <c r="D13587" t="s">
        <v>45057</v>
      </c>
      <c r="E13587" t="s">
        <v>90</v>
      </c>
      <c r="F13587" t="s">
        <v>15</v>
      </c>
      <c r="G13587" t="s">
        <v>16</v>
      </c>
      <c r="H13587">
        <v>36</v>
      </c>
      <c r="I13587" t="s">
        <v>45061</v>
      </c>
      <c r="J13587" t="s">
        <v>45062</v>
      </c>
      <c r="K13587" t="s">
        <v>45063</v>
      </c>
      <c r="L13587" t="s">
        <v>78003</v>
      </c>
    </row>
    <row r="13588" spans="1:12" x14ac:dyDescent="0.15">
      <c r="A13588" t="s">
        <v>12</v>
      </c>
      <c r="B13588">
        <v>3868275</v>
      </c>
      <c r="C13588">
        <v>3868295</v>
      </c>
      <c r="D13588" t="s">
        <v>45057</v>
      </c>
      <c r="E13588" t="s">
        <v>90</v>
      </c>
      <c r="F13588" t="s">
        <v>15</v>
      </c>
      <c r="G13588" t="s">
        <v>23</v>
      </c>
      <c r="H13588">
        <v>68</v>
      </c>
      <c r="I13588" t="s">
        <v>45064</v>
      </c>
      <c r="J13588" t="s">
        <v>45065</v>
      </c>
      <c r="K13588" t="s">
        <v>45066</v>
      </c>
      <c r="L13588" t="s">
        <v>77962</v>
      </c>
    </row>
    <row r="13589" spans="1:12" x14ac:dyDescent="0.15">
      <c r="A13589" t="s">
        <v>12</v>
      </c>
      <c r="B13589">
        <v>3868316</v>
      </c>
      <c r="C13589">
        <v>3868336</v>
      </c>
      <c r="D13589" t="s">
        <v>45057</v>
      </c>
      <c r="E13589" t="s">
        <v>90</v>
      </c>
      <c r="F13589" t="s">
        <v>15</v>
      </c>
      <c r="G13589" t="s">
        <v>23</v>
      </c>
      <c r="H13589">
        <v>109</v>
      </c>
      <c r="I13589" t="s">
        <v>45067</v>
      </c>
      <c r="J13589" t="s">
        <v>45068</v>
      </c>
      <c r="K13589" t="s">
        <v>45069</v>
      </c>
      <c r="L13589" t="s">
        <v>77947</v>
      </c>
    </row>
    <row r="13590" spans="1:12" x14ac:dyDescent="0.15">
      <c r="A13590" t="s">
        <v>12</v>
      </c>
      <c r="B13590">
        <v>3869099</v>
      </c>
      <c r="C13590">
        <v>3869119</v>
      </c>
      <c r="D13590" t="s">
        <v>45070</v>
      </c>
      <c r="E13590" t="s">
        <v>90</v>
      </c>
      <c r="F13590" t="s">
        <v>76</v>
      </c>
      <c r="G13590" t="s">
        <v>36</v>
      </c>
      <c r="H13590">
        <v>0</v>
      </c>
      <c r="I13590" t="s">
        <v>45071</v>
      </c>
      <c r="J13590" t="s">
        <v>45072</v>
      </c>
      <c r="K13590" t="s">
        <v>45073</v>
      </c>
      <c r="L13590" t="s">
        <v>77980</v>
      </c>
    </row>
    <row r="13591" spans="1:12" x14ac:dyDescent="0.15">
      <c r="A13591" t="s">
        <v>12</v>
      </c>
      <c r="B13591">
        <v>3869055</v>
      </c>
      <c r="C13591">
        <v>3869075</v>
      </c>
      <c r="D13591" t="s">
        <v>45070</v>
      </c>
      <c r="E13591" t="s">
        <v>90</v>
      </c>
      <c r="F13591" t="s">
        <v>76</v>
      </c>
      <c r="G13591" t="s">
        <v>16</v>
      </c>
      <c r="H13591">
        <v>44</v>
      </c>
      <c r="I13591" t="s">
        <v>45074</v>
      </c>
      <c r="J13591" t="s">
        <v>45075</v>
      </c>
      <c r="K13591" t="s">
        <v>45076</v>
      </c>
      <c r="L13591" t="s">
        <v>78016</v>
      </c>
    </row>
    <row r="13592" spans="1:12" x14ac:dyDescent="0.15">
      <c r="A13592" t="s">
        <v>12</v>
      </c>
      <c r="B13592">
        <v>3869034</v>
      </c>
      <c r="C13592">
        <v>3869054</v>
      </c>
      <c r="D13592" t="s">
        <v>45070</v>
      </c>
      <c r="E13592" t="s">
        <v>90</v>
      </c>
      <c r="F13592" t="s">
        <v>76</v>
      </c>
      <c r="G13592" t="s">
        <v>32</v>
      </c>
      <c r="H13592">
        <v>65</v>
      </c>
      <c r="I13592" t="s">
        <v>45077</v>
      </c>
      <c r="J13592" t="s">
        <v>45078</v>
      </c>
      <c r="K13592" t="s">
        <v>45079</v>
      </c>
      <c r="L13592" t="s">
        <v>78042</v>
      </c>
    </row>
    <row r="13593" spans="1:12" x14ac:dyDescent="0.15">
      <c r="A13593" t="s">
        <v>12</v>
      </c>
      <c r="B13593">
        <v>3869008</v>
      </c>
      <c r="C13593">
        <v>3869028</v>
      </c>
      <c r="D13593" t="s">
        <v>45070</v>
      </c>
      <c r="E13593" t="s">
        <v>90</v>
      </c>
      <c r="F13593" t="s">
        <v>76</v>
      </c>
      <c r="G13593" t="s">
        <v>23</v>
      </c>
      <c r="H13593">
        <v>91</v>
      </c>
      <c r="I13593" t="s">
        <v>45080</v>
      </c>
      <c r="J13593" t="s">
        <v>45081</v>
      </c>
      <c r="K13593" t="s">
        <v>45082</v>
      </c>
      <c r="L13593" t="s">
        <v>77907</v>
      </c>
    </row>
    <row r="13594" spans="1:12" x14ac:dyDescent="0.15">
      <c r="A13594" t="s">
        <v>12</v>
      </c>
      <c r="B13594">
        <v>3869468</v>
      </c>
      <c r="C13594">
        <v>3869488</v>
      </c>
      <c r="D13594" t="s">
        <v>45083</v>
      </c>
      <c r="E13594" t="s">
        <v>90</v>
      </c>
      <c r="F13594" t="s">
        <v>76</v>
      </c>
      <c r="G13594" t="s">
        <v>16</v>
      </c>
      <c r="H13594">
        <v>7</v>
      </c>
      <c r="I13594" t="s">
        <v>45084</v>
      </c>
      <c r="J13594" t="s">
        <v>45085</v>
      </c>
      <c r="K13594" t="s">
        <v>45086</v>
      </c>
      <c r="L13594" t="s">
        <v>77909</v>
      </c>
    </row>
    <row r="13595" spans="1:12" x14ac:dyDescent="0.15">
      <c r="A13595" t="s">
        <v>12</v>
      </c>
      <c r="B13595">
        <v>3869441</v>
      </c>
      <c r="C13595">
        <v>3869461</v>
      </c>
      <c r="D13595" t="s">
        <v>45083</v>
      </c>
      <c r="E13595" t="s">
        <v>90</v>
      </c>
      <c r="F13595" t="s">
        <v>76</v>
      </c>
      <c r="G13595" t="s">
        <v>16</v>
      </c>
      <c r="H13595">
        <v>34</v>
      </c>
      <c r="I13595" t="s">
        <v>45087</v>
      </c>
      <c r="J13595" t="s">
        <v>45088</v>
      </c>
      <c r="K13595" t="s">
        <v>45089</v>
      </c>
      <c r="L13595" t="s">
        <v>77999</v>
      </c>
    </row>
    <row r="13596" spans="1:12" x14ac:dyDescent="0.15">
      <c r="A13596" t="s">
        <v>12</v>
      </c>
      <c r="B13596">
        <v>3869419</v>
      </c>
      <c r="C13596">
        <v>3869439</v>
      </c>
      <c r="D13596" t="s">
        <v>45083</v>
      </c>
      <c r="E13596" t="s">
        <v>90</v>
      </c>
      <c r="F13596" t="s">
        <v>76</v>
      </c>
      <c r="G13596" t="s">
        <v>16</v>
      </c>
      <c r="H13596">
        <v>56</v>
      </c>
      <c r="I13596" t="s">
        <v>45090</v>
      </c>
      <c r="J13596" t="s">
        <v>45091</v>
      </c>
      <c r="K13596" t="s">
        <v>45092</v>
      </c>
      <c r="L13596" t="s">
        <v>77971</v>
      </c>
    </row>
    <row r="13597" spans="1:12" x14ac:dyDescent="0.15">
      <c r="A13597" t="s">
        <v>12</v>
      </c>
      <c r="B13597">
        <v>3869398</v>
      </c>
      <c r="C13597">
        <v>3869418</v>
      </c>
      <c r="D13597" t="s">
        <v>45083</v>
      </c>
      <c r="E13597" t="s">
        <v>90</v>
      </c>
      <c r="F13597" t="s">
        <v>76</v>
      </c>
      <c r="G13597" t="s">
        <v>32</v>
      </c>
      <c r="H13597">
        <v>77</v>
      </c>
      <c r="I13597" t="s">
        <v>45093</v>
      </c>
      <c r="J13597" t="s">
        <v>45094</v>
      </c>
      <c r="K13597" t="s">
        <v>45095</v>
      </c>
      <c r="L13597" t="s">
        <v>77960</v>
      </c>
    </row>
    <row r="13598" spans="1:12" x14ac:dyDescent="0.15">
      <c r="A13598" t="s">
        <v>12</v>
      </c>
      <c r="B13598">
        <v>3869532</v>
      </c>
      <c r="C13598">
        <v>3869552</v>
      </c>
      <c r="D13598" t="s">
        <v>45096</v>
      </c>
      <c r="E13598" t="s">
        <v>90</v>
      </c>
      <c r="F13598" t="s">
        <v>15</v>
      </c>
      <c r="G13598" t="s">
        <v>36</v>
      </c>
      <c r="H13598">
        <v>0</v>
      </c>
      <c r="I13598" t="s">
        <v>45097</v>
      </c>
      <c r="J13598" t="s">
        <v>45098</v>
      </c>
      <c r="K13598" t="s">
        <v>45099</v>
      </c>
      <c r="L13598" t="s">
        <v>77980</v>
      </c>
    </row>
    <row r="13599" spans="1:12" x14ac:dyDescent="0.15">
      <c r="A13599" t="s">
        <v>12</v>
      </c>
      <c r="B13599">
        <v>3869566</v>
      </c>
      <c r="C13599">
        <v>3869586</v>
      </c>
      <c r="D13599" t="s">
        <v>45096</v>
      </c>
      <c r="E13599" t="s">
        <v>90</v>
      </c>
      <c r="F13599" t="s">
        <v>15</v>
      </c>
      <c r="G13599" t="s">
        <v>16</v>
      </c>
      <c r="H13599">
        <v>34</v>
      </c>
      <c r="I13599" t="s">
        <v>45100</v>
      </c>
      <c r="J13599" t="s">
        <v>45101</v>
      </c>
      <c r="K13599" t="s">
        <v>45102</v>
      </c>
      <c r="L13599" t="s">
        <v>77999</v>
      </c>
    </row>
    <row r="13600" spans="1:12" x14ac:dyDescent="0.15">
      <c r="A13600" t="s">
        <v>12</v>
      </c>
      <c r="B13600">
        <v>3869606</v>
      </c>
      <c r="C13600">
        <v>3869626</v>
      </c>
      <c r="D13600" t="s">
        <v>45096</v>
      </c>
      <c r="E13600" t="s">
        <v>90</v>
      </c>
      <c r="F13600" t="s">
        <v>15</v>
      </c>
      <c r="G13600" t="s">
        <v>16</v>
      </c>
      <c r="H13600">
        <v>74</v>
      </c>
      <c r="I13600" t="s">
        <v>45103</v>
      </c>
      <c r="J13600" t="s">
        <v>45104</v>
      </c>
      <c r="K13600" t="s">
        <v>45105</v>
      </c>
      <c r="L13600" t="s">
        <v>78005</v>
      </c>
    </row>
    <row r="13601" spans="1:12" x14ac:dyDescent="0.15">
      <c r="A13601" t="s">
        <v>12</v>
      </c>
      <c r="B13601">
        <v>3869629</v>
      </c>
      <c r="C13601">
        <v>3869649</v>
      </c>
      <c r="D13601" t="s">
        <v>45096</v>
      </c>
      <c r="E13601" t="s">
        <v>90</v>
      </c>
      <c r="F13601" t="s">
        <v>15</v>
      </c>
      <c r="G13601" t="s">
        <v>36</v>
      </c>
      <c r="H13601">
        <v>97</v>
      </c>
      <c r="I13601" t="s">
        <v>45106</v>
      </c>
      <c r="J13601" t="s">
        <v>45107</v>
      </c>
      <c r="K13601" t="s">
        <v>45108</v>
      </c>
      <c r="L13601" t="s">
        <v>78010</v>
      </c>
    </row>
    <row r="13602" spans="1:12" x14ac:dyDescent="0.15">
      <c r="A13602" t="s">
        <v>12</v>
      </c>
      <c r="B13602">
        <v>3870637</v>
      </c>
      <c r="C13602">
        <v>3870657</v>
      </c>
      <c r="D13602" t="s">
        <v>45109</v>
      </c>
      <c r="E13602" t="s">
        <v>90</v>
      </c>
      <c r="F13602" t="s">
        <v>15</v>
      </c>
      <c r="G13602" t="s">
        <v>16</v>
      </c>
      <c r="H13602">
        <v>0</v>
      </c>
      <c r="I13602" t="s">
        <v>45110</v>
      </c>
      <c r="J13602" t="s">
        <v>45111</v>
      </c>
      <c r="K13602" t="s">
        <v>45112</v>
      </c>
      <c r="L13602" t="s">
        <v>77980</v>
      </c>
    </row>
    <row r="13603" spans="1:12" x14ac:dyDescent="0.15">
      <c r="A13603" t="s">
        <v>12</v>
      </c>
      <c r="B13603">
        <v>3870661</v>
      </c>
      <c r="C13603">
        <v>3870681</v>
      </c>
      <c r="D13603" t="s">
        <v>45109</v>
      </c>
      <c r="E13603" t="s">
        <v>90</v>
      </c>
      <c r="F13603" t="s">
        <v>15</v>
      </c>
      <c r="G13603" t="s">
        <v>16</v>
      </c>
      <c r="H13603">
        <v>24</v>
      </c>
      <c r="I13603" t="s">
        <v>45113</v>
      </c>
      <c r="J13603" t="s">
        <v>45114</v>
      </c>
      <c r="K13603" t="s">
        <v>45115</v>
      </c>
      <c r="L13603" t="s">
        <v>77966</v>
      </c>
    </row>
    <row r="13604" spans="1:12" x14ac:dyDescent="0.15">
      <c r="A13604" t="s">
        <v>12</v>
      </c>
      <c r="B13604">
        <v>3870713</v>
      </c>
      <c r="C13604">
        <v>3870733</v>
      </c>
      <c r="D13604" t="s">
        <v>45109</v>
      </c>
      <c r="E13604" t="s">
        <v>90</v>
      </c>
      <c r="F13604" t="s">
        <v>15</v>
      </c>
      <c r="G13604" t="s">
        <v>16</v>
      </c>
      <c r="H13604">
        <v>76</v>
      </c>
      <c r="I13604" t="s">
        <v>45116</v>
      </c>
      <c r="J13604" t="s">
        <v>45117</v>
      </c>
      <c r="K13604" t="s">
        <v>45118</v>
      </c>
      <c r="L13604" t="s">
        <v>77985</v>
      </c>
    </row>
    <row r="13605" spans="1:12" x14ac:dyDescent="0.15">
      <c r="A13605" t="s">
        <v>12</v>
      </c>
      <c r="B13605">
        <v>3870741</v>
      </c>
      <c r="C13605">
        <v>3870761</v>
      </c>
      <c r="D13605" t="s">
        <v>45109</v>
      </c>
      <c r="E13605" t="s">
        <v>90</v>
      </c>
      <c r="F13605" t="s">
        <v>15</v>
      </c>
      <c r="G13605" t="s">
        <v>16</v>
      </c>
      <c r="H13605">
        <v>104</v>
      </c>
      <c r="I13605" t="s">
        <v>45119</v>
      </c>
      <c r="J13605" t="s">
        <v>45120</v>
      </c>
      <c r="K13605" t="s">
        <v>45121</v>
      </c>
      <c r="L13605" t="s">
        <v>77963</v>
      </c>
    </row>
    <row r="13606" spans="1:12" x14ac:dyDescent="0.15">
      <c r="A13606" t="s">
        <v>12</v>
      </c>
      <c r="B13606">
        <v>3871212</v>
      </c>
      <c r="C13606">
        <v>3871232</v>
      </c>
      <c r="D13606" t="s">
        <v>45122</v>
      </c>
      <c r="E13606" t="s">
        <v>90</v>
      </c>
      <c r="F13606" t="s">
        <v>76</v>
      </c>
      <c r="G13606" t="s">
        <v>32</v>
      </c>
      <c r="H13606">
        <v>22</v>
      </c>
      <c r="I13606" t="s">
        <v>45123</v>
      </c>
      <c r="J13606" t="s">
        <v>45124</v>
      </c>
      <c r="K13606" t="s">
        <v>45125</v>
      </c>
      <c r="L13606" t="s">
        <v>77948</v>
      </c>
    </row>
    <row r="13607" spans="1:12" x14ac:dyDescent="0.15">
      <c r="A13607" t="s">
        <v>12</v>
      </c>
      <c r="B13607">
        <v>3871190</v>
      </c>
      <c r="C13607">
        <v>3871210</v>
      </c>
      <c r="D13607" t="s">
        <v>45122</v>
      </c>
      <c r="E13607" t="s">
        <v>90</v>
      </c>
      <c r="F13607" t="s">
        <v>76</v>
      </c>
      <c r="G13607" t="s">
        <v>32</v>
      </c>
      <c r="H13607">
        <v>44</v>
      </c>
      <c r="I13607" t="s">
        <v>45126</v>
      </c>
      <c r="J13607" t="s">
        <v>45127</v>
      </c>
      <c r="K13607" t="s">
        <v>45128</v>
      </c>
      <c r="L13607" t="s">
        <v>78016</v>
      </c>
    </row>
    <row r="13608" spans="1:12" x14ac:dyDescent="0.15">
      <c r="A13608" t="s">
        <v>12</v>
      </c>
      <c r="B13608">
        <v>3871167</v>
      </c>
      <c r="C13608">
        <v>3871187</v>
      </c>
      <c r="D13608" t="s">
        <v>45122</v>
      </c>
      <c r="E13608" t="s">
        <v>90</v>
      </c>
      <c r="F13608" t="s">
        <v>76</v>
      </c>
      <c r="G13608" t="s">
        <v>32</v>
      </c>
      <c r="H13608">
        <v>67</v>
      </c>
      <c r="I13608" t="s">
        <v>45129</v>
      </c>
      <c r="J13608" t="s">
        <v>45130</v>
      </c>
      <c r="K13608" t="s">
        <v>45131</v>
      </c>
      <c r="L13608" t="s">
        <v>77981</v>
      </c>
    </row>
    <row r="13609" spans="1:12" x14ac:dyDescent="0.15">
      <c r="A13609" t="s">
        <v>12</v>
      </c>
      <c r="B13609">
        <v>3871119</v>
      </c>
      <c r="C13609">
        <v>3871139</v>
      </c>
      <c r="D13609" t="s">
        <v>45122</v>
      </c>
      <c r="E13609" t="s">
        <v>90</v>
      </c>
      <c r="F13609" t="s">
        <v>76</v>
      </c>
      <c r="G13609" t="s">
        <v>32</v>
      </c>
      <c r="H13609">
        <v>115</v>
      </c>
      <c r="I13609" t="s">
        <v>45132</v>
      </c>
      <c r="J13609" t="s">
        <v>45133</v>
      </c>
      <c r="K13609" t="s">
        <v>45134</v>
      </c>
      <c r="L13609" t="s">
        <v>78020</v>
      </c>
    </row>
    <row r="13610" spans="1:12" x14ac:dyDescent="0.15">
      <c r="A13610" t="s">
        <v>12</v>
      </c>
      <c r="B13610">
        <v>3871301</v>
      </c>
      <c r="C13610">
        <v>3871321</v>
      </c>
      <c r="D13610" t="s">
        <v>45135</v>
      </c>
      <c r="E13610" t="s">
        <v>45136</v>
      </c>
      <c r="F13610" t="s">
        <v>15</v>
      </c>
      <c r="G13610" t="s">
        <v>32</v>
      </c>
      <c r="H13610">
        <v>26</v>
      </c>
      <c r="I13610" t="s">
        <v>45137</v>
      </c>
      <c r="J13610" t="s">
        <v>45138</v>
      </c>
      <c r="K13610" t="s">
        <v>45139</v>
      </c>
      <c r="L13610" t="s">
        <v>78002</v>
      </c>
    </row>
    <row r="13611" spans="1:12" x14ac:dyDescent="0.15">
      <c r="A13611" t="s">
        <v>12</v>
      </c>
      <c r="B13611">
        <v>3871334</v>
      </c>
      <c r="C13611">
        <v>3871354</v>
      </c>
      <c r="D13611" t="s">
        <v>45135</v>
      </c>
      <c r="E13611" t="s">
        <v>45136</v>
      </c>
      <c r="F13611" t="s">
        <v>15</v>
      </c>
      <c r="G13611" t="s">
        <v>16</v>
      </c>
      <c r="H13611">
        <v>59</v>
      </c>
      <c r="I13611" t="s">
        <v>45140</v>
      </c>
      <c r="J13611" t="s">
        <v>45141</v>
      </c>
      <c r="K13611" t="s">
        <v>45142</v>
      </c>
      <c r="L13611" t="s">
        <v>78009</v>
      </c>
    </row>
    <row r="13612" spans="1:12" x14ac:dyDescent="0.15">
      <c r="A13612" t="s">
        <v>12</v>
      </c>
      <c r="B13612">
        <v>3871355</v>
      </c>
      <c r="C13612">
        <v>3871375</v>
      </c>
      <c r="D13612" t="s">
        <v>45135</v>
      </c>
      <c r="E13612" t="s">
        <v>45136</v>
      </c>
      <c r="F13612" t="s">
        <v>15</v>
      </c>
      <c r="G13612" t="s">
        <v>23</v>
      </c>
      <c r="H13612">
        <v>80</v>
      </c>
      <c r="I13612" t="s">
        <v>45143</v>
      </c>
      <c r="J13612" t="s">
        <v>45144</v>
      </c>
      <c r="K13612" t="s">
        <v>45145</v>
      </c>
      <c r="L13612" t="s">
        <v>77940</v>
      </c>
    </row>
    <row r="13613" spans="1:12" x14ac:dyDescent="0.15">
      <c r="A13613" t="s">
        <v>12</v>
      </c>
      <c r="B13613">
        <v>3871397</v>
      </c>
      <c r="C13613">
        <v>3871417</v>
      </c>
      <c r="D13613" t="s">
        <v>45135</v>
      </c>
      <c r="E13613" t="s">
        <v>45136</v>
      </c>
      <c r="F13613" t="s">
        <v>15</v>
      </c>
      <c r="G13613" t="s">
        <v>23</v>
      </c>
      <c r="H13613">
        <v>122</v>
      </c>
      <c r="I13613" t="s">
        <v>45146</v>
      </c>
      <c r="J13613" t="s">
        <v>45147</v>
      </c>
      <c r="K13613" t="s">
        <v>45148</v>
      </c>
      <c r="L13613" t="s">
        <v>78033</v>
      </c>
    </row>
    <row r="13614" spans="1:12" x14ac:dyDescent="0.15">
      <c r="A13614" t="s">
        <v>12</v>
      </c>
      <c r="B13614">
        <v>3872940</v>
      </c>
      <c r="C13614">
        <v>3872960</v>
      </c>
      <c r="D13614" t="s">
        <v>45149</v>
      </c>
      <c r="E13614" t="s">
        <v>90</v>
      </c>
      <c r="F13614" t="s">
        <v>15</v>
      </c>
      <c r="G13614" t="s">
        <v>16</v>
      </c>
      <c r="H13614">
        <v>23</v>
      </c>
      <c r="I13614" t="s">
        <v>45150</v>
      </c>
      <c r="J13614" t="s">
        <v>45151</v>
      </c>
      <c r="K13614" t="s">
        <v>45152</v>
      </c>
      <c r="L13614" t="s">
        <v>77975</v>
      </c>
    </row>
    <row r="13615" spans="1:12" x14ac:dyDescent="0.15">
      <c r="A13615" t="s">
        <v>12</v>
      </c>
      <c r="B13615">
        <v>3872974</v>
      </c>
      <c r="C13615">
        <v>3872994</v>
      </c>
      <c r="D13615" t="s">
        <v>45149</v>
      </c>
      <c r="E13615" t="s">
        <v>90</v>
      </c>
      <c r="F13615" t="s">
        <v>15</v>
      </c>
      <c r="G13615" t="s">
        <v>36</v>
      </c>
      <c r="H13615">
        <v>57</v>
      </c>
      <c r="I13615" t="s">
        <v>45153</v>
      </c>
      <c r="J13615" t="s">
        <v>45154</v>
      </c>
      <c r="K13615" t="s">
        <v>45155</v>
      </c>
      <c r="L13615" t="s">
        <v>78049</v>
      </c>
    </row>
    <row r="13616" spans="1:12" x14ac:dyDescent="0.15">
      <c r="A13616" t="s">
        <v>12</v>
      </c>
      <c r="B13616">
        <v>3873001</v>
      </c>
      <c r="C13616">
        <v>3873021</v>
      </c>
      <c r="D13616" t="s">
        <v>45149</v>
      </c>
      <c r="E13616" t="s">
        <v>90</v>
      </c>
      <c r="F13616" t="s">
        <v>15</v>
      </c>
      <c r="G13616" t="s">
        <v>36</v>
      </c>
      <c r="H13616">
        <v>84</v>
      </c>
      <c r="I13616" t="s">
        <v>45156</v>
      </c>
      <c r="J13616" t="s">
        <v>45157</v>
      </c>
      <c r="K13616" t="s">
        <v>45158</v>
      </c>
      <c r="L13616" t="s">
        <v>77946</v>
      </c>
    </row>
    <row r="13617" spans="1:12" x14ac:dyDescent="0.15">
      <c r="A13617" t="s">
        <v>12</v>
      </c>
      <c r="B13617">
        <v>3873032</v>
      </c>
      <c r="C13617">
        <v>3873052</v>
      </c>
      <c r="D13617" t="s">
        <v>45149</v>
      </c>
      <c r="E13617" t="s">
        <v>90</v>
      </c>
      <c r="F13617" t="s">
        <v>15</v>
      </c>
      <c r="G13617" t="s">
        <v>36</v>
      </c>
      <c r="H13617">
        <v>115</v>
      </c>
      <c r="I13617" t="s">
        <v>45159</v>
      </c>
      <c r="J13617" t="s">
        <v>45160</v>
      </c>
      <c r="K13617" t="s">
        <v>45161</v>
      </c>
      <c r="L13617" t="s">
        <v>78020</v>
      </c>
    </row>
    <row r="13618" spans="1:12" x14ac:dyDescent="0.15">
      <c r="A13618" t="s">
        <v>12</v>
      </c>
      <c r="B13618">
        <v>3874033</v>
      </c>
      <c r="C13618">
        <v>3874053</v>
      </c>
      <c r="D13618" t="s">
        <v>45162</v>
      </c>
      <c r="E13618" t="s">
        <v>90</v>
      </c>
      <c r="F13618" t="s">
        <v>76</v>
      </c>
      <c r="G13618" t="s">
        <v>16</v>
      </c>
      <c r="H13618">
        <v>8</v>
      </c>
      <c r="I13618" t="s">
        <v>45163</v>
      </c>
      <c r="J13618" t="s">
        <v>45164</v>
      </c>
      <c r="K13618" t="s">
        <v>45165</v>
      </c>
      <c r="L13618" t="s">
        <v>77955</v>
      </c>
    </row>
    <row r="13619" spans="1:12" x14ac:dyDescent="0.15">
      <c r="A13619" t="s">
        <v>12</v>
      </c>
      <c r="B13619">
        <v>3874001</v>
      </c>
      <c r="C13619">
        <v>3874021</v>
      </c>
      <c r="D13619" t="s">
        <v>45162</v>
      </c>
      <c r="E13619" t="s">
        <v>90</v>
      </c>
      <c r="F13619" t="s">
        <v>76</v>
      </c>
      <c r="G13619" t="s">
        <v>16</v>
      </c>
      <c r="H13619">
        <v>40</v>
      </c>
      <c r="I13619" t="s">
        <v>45166</v>
      </c>
      <c r="J13619" t="s">
        <v>45167</v>
      </c>
      <c r="K13619" t="s">
        <v>45168</v>
      </c>
      <c r="L13619" t="s">
        <v>77952</v>
      </c>
    </row>
    <row r="13620" spans="1:12" x14ac:dyDescent="0.15">
      <c r="A13620" t="s">
        <v>12</v>
      </c>
      <c r="B13620">
        <v>3873965</v>
      </c>
      <c r="C13620">
        <v>3873985</v>
      </c>
      <c r="D13620" t="s">
        <v>45162</v>
      </c>
      <c r="E13620" t="s">
        <v>90</v>
      </c>
      <c r="F13620" t="s">
        <v>76</v>
      </c>
      <c r="G13620" t="s">
        <v>32</v>
      </c>
      <c r="H13620">
        <v>76</v>
      </c>
      <c r="I13620" t="s">
        <v>45169</v>
      </c>
      <c r="J13620" t="s">
        <v>45170</v>
      </c>
      <c r="K13620" t="s">
        <v>45171</v>
      </c>
      <c r="L13620" t="s">
        <v>77985</v>
      </c>
    </row>
    <row r="13621" spans="1:12" x14ac:dyDescent="0.15">
      <c r="A13621" t="s">
        <v>12</v>
      </c>
      <c r="B13621">
        <v>3873940</v>
      </c>
      <c r="C13621">
        <v>3873960</v>
      </c>
      <c r="D13621" t="s">
        <v>45162</v>
      </c>
      <c r="E13621" t="s">
        <v>90</v>
      </c>
      <c r="F13621" t="s">
        <v>76</v>
      </c>
      <c r="G13621" t="s">
        <v>16</v>
      </c>
      <c r="H13621">
        <v>101</v>
      </c>
      <c r="I13621" t="s">
        <v>45172</v>
      </c>
      <c r="J13621" t="s">
        <v>45173</v>
      </c>
      <c r="K13621" t="s">
        <v>45174</v>
      </c>
      <c r="L13621" t="s">
        <v>77997</v>
      </c>
    </row>
    <row r="13622" spans="1:12" x14ac:dyDescent="0.15">
      <c r="A13622" t="s">
        <v>12</v>
      </c>
      <c r="B13622">
        <v>3874184</v>
      </c>
      <c r="C13622">
        <v>3874204</v>
      </c>
      <c r="D13622" t="s">
        <v>45175</v>
      </c>
      <c r="E13622" t="s">
        <v>90</v>
      </c>
      <c r="F13622" t="s">
        <v>15</v>
      </c>
      <c r="G13622" t="s">
        <v>32</v>
      </c>
      <c r="H13622">
        <v>1</v>
      </c>
      <c r="I13622" t="s">
        <v>45176</v>
      </c>
      <c r="J13622" t="s">
        <v>45177</v>
      </c>
      <c r="K13622" t="s">
        <v>45178</v>
      </c>
      <c r="L13622" t="s">
        <v>77917</v>
      </c>
    </row>
    <row r="13623" spans="1:12" x14ac:dyDescent="0.15">
      <c r="A13623" t="s">
        <v>12</v>
      </c>
      <c r="B13623">
        <v>3874238</v>
      </c>
      <c r="C13623">
        <v>3874258</v>
      </c>
      <c r="D13623" t="s">
        <v>45175</v>
      </c>
      <c r="E13623" t="s">
        <v>90</v>
      </c>
      <c r="F13623" t="s">
        <v>15</v>
      </c>
      <c r="G13623" t="s">
        <v>32</v>
      </c>
      <c r="H13623">
        <v>55</v>
      </c>
      <c r="I13623" t="s">
        <v>45179</v>
      </c>
      <c r="J13623" t="s">
        <v>45180</v>
      </c>
      <c r="K13623" t="s">
        <v>45181</v>
      </c>
      <c r="L13623" t="s">
        <v>77992</v>
      </c>
    </row>
    <row r="13624" spans="1:12" x14ac:dyDescent="0.15">
      <c r="A13624" t="s">
        <v>12</v>
      </c>
      <c r="B13624">
        <v>3874258</v>
      </c>
      <c r="C13624">
        <v>3874278</v>
      </c>
      <c r="D13624" t="s">
        <v>45175</v>
      </c>
      <c r="E13624" t="s">
        <v>90</v>
      </c>
      <c r="F13624" t="s">
        <v>15</v>
      </c>
      <c r="G13624" t="s">
        <v>36</v>
      </c>
      <c r="H13624">
        <v>75</v>
      </c>
      <c r="I13624" t="s">
        <v>45182</v>
      </c>
      <c r="J13624" t="s">
        <v>45183</v>
      </c>
      <c r="K13624" t="s">
        <v>45184</v>
      </c>
      <c r="L13624" t="s">
        <v>78027</v>
      </c>
    </row>
    <row r="13625" spans="1:12" x14ac:dyDescent="0.15">
      <c r="A13625" t="s">
        <v>12</v>
      </c>
      <c r="B13625">
        <v>3874279</v>
      </c>
      <c r="C13625">
        <v>3874299</v>
      </c>
      <c r="D13625" t="s">
        <v>45175</v>
      </c>
      <c r="E13625" t="s">
        <v>90</v>
      </c>
      <c r="F13625" t="s">
        <v>15</v>
      </c>
      <c r="G13625" t="s">
        <v>16</v>
      </c>
      <c r="H13625">
        <v>96</v>
      </c>
      <c r="I13625" t="s">
        <v>45185</v>
      </c>
      <c r="J13625" t="s">
        <v>45186</v>
      </c>
      <c r="K13625" t="s">
        <v>45187</v>
      </c>
      <c r="L13625" t="s">
        <v>77912</v>
      </c>
    </row>
    <row r="13626" spans="1:12" x14ac:dyDescent="0.15">
      <c r="A13626" t="s">
        <v>12</v>
      </c>
      <c r="B13626">
        <v>3875471</v>
      </c>
      <c r="C13626">
        <v>3875491</v>
      </c>
      <c r="D13626" t="s">
        <v>45188</v>
      </c>
      <c r="E13626" t="s">
        <v>90</v>
      </c>
      <c r="F13626" t="s">
        <v>76</v>
      </c>
      <c r="G13626" t="s">
        <v>16</v>
      </c>
      <c r="H13626">
        <v>7</v>
      </c>
      <c r="I13626" t="s">
        <v>45189</v>
      </c>
      <c r="J13626" t="s">
        <v>45190</v>
      </c>
      <c r="K13626" t="s">
        <v>45191</v>
      </c>
      <c r="L13626" t="s">
        <v>77909</v>
      </c>
    </row>
    <row r="13627" spans="1:12" x14ac:dyDescent="0.15">
      <c r="A13627" t="s">
        <v>12</v>
      </c>
      <c r="B13627">
        <v>3875449</v>
      </c>
      <c r="C13627">
        <v>3875469</v>
      </c>
      <c r="D13627" t="s">
        <v>45188</v>
      </c>
      <c r="E13627" t="s">
        <v>90</v>
      </c>
      <c r="F13627" t="s">
        <v>76</v>
      </c>
      <c r="G13627" t="s">
        <v>23</v>
      </c>
      <c r="H13627">
        <v>29</v>
      </c>
      <c r="I13627" t="s">
        <v>45192</v>
      </c>
      <c r="J13627" t="s">
        <v>45193</v>
      </c>
      <c r="K13627" t="s">
        <v>45194</v>
      </c>
      <c r="L13627" t="s">
        <v>77921</v>
      </c>
    </row>
    <row r="13628" spans="1:12" x14ac:dyDescent="0.15">
      <c r="A13628" t="s">
        <v>12</v>
      </c>
      <c r="B13628">
        <v>3875402</v>
      </c>
      <c r="C13628">
        <v>3875422</v>
      </c>
      <c r="D13628" t="s">
        <v>45188</v>
      </c>
      <c r="E13628" t="s">
        <v>90</v>
      </c>
      <c r="F13628" t="s">
        <v>76</v>
      </c>
      <c r="G13628" t="s">
        <v>36</v>
      </c>
      <c r="H13628">
        <v>76</v>
      </c>
      <c r="I13628" t="s">
        <v>45195</v>
      </c>
      <c r="J13628" t="s">
        <v>45196</v>
      </c>
      <c r="K13628" t="s">
        <v>45197</v>
      </c>
      <c r="L13628" t="s">
        <v>77985</v>
      </c>
    </row>
    <row r="13629" spans="1:12" x14ac:dyDescent="0.15">
      <c r="A13629" t="s">
        <v>12</v>
      </c>
      <c r="B13629">
        <v>3875297</v>
      </c>
      <c r="C13629">
        <v>3875317</v>
      </c>
      <c r="D13629" t="s">
        <v>45188</v>
      </c>
      <c r="E13629" t="s">
        <v>90</v>
      </c>
      <c r="F13629" t="s">
        <v>76</v>
      </c>
      <c r="G13629" t="s">
        <v>32</v>
      </c>
      <c r="H13629">
        <v>181</v>
      </c>
      <c r="I13629" t="s">
        <v>45198</v>
      </c>
      <c r="J13629" t="s">
        <v>45199</v>
      </c>
      <c r="K13629" t="s">
        <v>45200</v>
      </c>
      <c r="L13629" t="s">
        <v>78031</v>
      </c>
    </row>
    <row r="13630" spans="1:12" x14ac:dyDescent="0.15">
      <c r="A13630" t="s">
        <v>12</v>
      </c>
      <c r="B13630">
        <v>3876511</v>
      </c>
      <c r="C13630">
        <v>3876531</v>
      </c>
      <c r="D13630" t="s">
        <v>45201</v>
      </c>
      <c r="E13630" t="s">
        <v>90</v>
      </c>
      <c r="F13630" t="s">
        <v>76</v>
      </c>
      <c r="G13630" t="s">
        <v>36</v>
      </c>
      <c r="H13630">
        <v>39</v>
      </c>
      <c r="I13630" t="s">
        <v>45202</v>
      </c>
      <c r="J13630" t="s">
        <v>45203</v>
      </c>
      <c r="K13630" t="s">
        <v>45204</v>
      </c>
      <c r="L13630" t="s">
        <v>78041</v>
      </c>
    </row>
    <row r="13631" spans="1:12" x14ac:dyDescent="0.15">
      <c r="A13631" t="s">
        <v>12</v>
      </c>
      <c r="B13631">
        <v>3876464</v>
      </c>
      <c r="C13631">
        <v>3876484</v>
      </c>
      <c r="D13631" t="s">
        <v>45201</v>
      </c>
      <c r="E13631" t="s">
        <v>90</v>
      </c>
      <c r="F13631" t="s">
        <v>76</v>
      </c>
      <c r="G13631" t="s">
        <v>23</v>
      </c>
      <c r="H13631">
        <v>86</v>
      </c>
      <c r="I13631" t="s">
        <v>45205</v>
      </c>
      <c r="J13631" t="s">
        <v>45206</v>
      </c>
      <c r="K13631" t="s">
        <v>45207</v>
      </c>
      <c r="L13631" t="s">
        <v>77929</v>
      </c>
    </row>
    <row r="13632" spans="1:12" x14ac:dyDescent="0.15">
      <c r="A13632" t="s">
        <v>12</v>
      </c>
      <c r="B13632">
        <v>3876440</v>
      </c>
      <c r="C13632">
        <v>3876460</v>
      </c>
      <c r="D13632" t="s">
        <v>45201</v>
      </c>
      <c r="E13632" t="s">
        <v>90</v>
      </c>
      <c r="F13632" t="s">
        <v>76</v>
      </c>
      <c r="G13632" t="s">
        <v>16</v>
      </c>
      <c r="H13632">
        <v>110</v>
      </c>
      <c r="I13632" t="s">
        <v>45208</v>
      </c>
      <c r="J13632" t="s">
        <v>45209</v>
      </c>
      <c r="K13632" t="s">
        <v>45210</v>
      </c>
      <c r="L13632" t="s">
        <v>78030</v>
      </c>
    </row>
    <row r="13633" spans="1:12" x14ac:dyDescent="0.15">
      <c r="A13633" t="s">
        <v>12</v>
      </c>
      <c r="B13633">
        <v>3876399</v>
      </c>
      <c r="C13633">
        <v>3876419</v>
      </c>
      <c r="D13633" t="s">
        <v>45201</v>
      </c>
      <c r="E13633" t="s">
        <v>90</v>
      </c>
      <c r="F13633" t="s">
        <v>76</v>
      </c>
      <c r="G13633" t="s">
        <v>16</v>
      </c>
      <c r="H13633">
        <v>151</v>
      </c>
      <c r="I13633" t="s">
        <v>45211</v>
      </c>
      <c r="J13633" t="s">
        <v>45212</v>
      </c>
      <c r="K13633" t="s">
        <v>45213</v>
      </c>
      <c r="L13633" t="s">
        <v>78050</v>
      </c>
    </row>
    <row r="13634" spans="1:12" x14ac:dyDescent="0.15">
      <c r="A13634" t="s">
        <v>12</v>
      </c>
      <c r="B13634">
        <v>3877618</v>
      </c>
      <c r="C13634">
        <v>3877638</v>
      </c>
      <c r="D13634" t="s">
        <v>45214</v>
      </c>
      <c r="E13634" t="s">
        <v>90</v>
      </c>
      <c r="F13634" t="s">
        <v>76</v>
      </c>
      <c r="G13634" t="s">
        <v>16</v>
      </c>
      <c r="H13634">
        <v>16</v>
      </c>
      <c r="I13634" t="s">
        <v>45215</v>
      </c>
      <c r="J13634" t="s">
        <v>45216</v>
      </c>
      <c r="K13634" t="s">
        <v>45217</v>
      </c>
      <c r="L13634" t="s">
        <v>77905</v>
      </c>
    </row>
    <row r="13635" spans="1:12" x14ac:dyDescent="0.15">
      <c r="A13635" t="s">
        <v>12</v>
      </c>
      <c r="B13635">
        <v>3877597</v>
      </c>
      <c r="C13635">
        <v>3877617</v>
      </c>
      <c r="D13635" t="s">
        <v>45214</v>
      </c>
      <c r="E13635" t="s">
        <v>90</v>
      </c>
      <c r="F13635" t="s">
        <v>76</v>
      </c>
      <c r="G13635" t="s">
        <v>32</v>
      </c>
      <c r="H13635">
        <v>37</v>
      </c>
      <c r="I13635" t="s">
        <v>45218</v>
      </c>
      <c r="J13635" t="s">
        <v>45219</v>
      </c>
      <c r="K13635" t="s">
        <v>45220</v>
      </c>
      <c r="L13635" t="s">
        <v>77906</v>
      </c>
    </row>
    <row r="13636" spans="1:12" x14ac:dyDescent="0.15">
      <c r="A13636" t="s">
        <v>12</v>
      </c>
      <c r="B13636">
        <v>3877543</v>
      </c>
      <c r="C13636">
        <v>3877563</v>
      </c>
      <c r="D13636" t="s">
        <v>45214</v>
      </c>
      <c r="E13636" t="s">
        <v>90</v>
      </c>
      <c r="F13636" t="s">
        <v>76</v>
      </c>
      <c r="G13636" t="s">
        <v>36</v>
      </c>
      <c r="H13636">
        <v>91</v>
      </c>
      <c r="I13636" t="s">
        <v>45221</v>
      </c>
      <c r="J13636" t="s">
        <v>45222</v>
      </c>
      <c r="K13636" t="s">
        <v>45223</v>
      </c>
      <c r="L13636" t="s">
        <v>77907</v>
      </c>
    </row>
    <row r="13637" spans="1:12" x14ac:dyDescent="0.15">
      <c r="A13637" t="s">
        <v>12</v>
      </c>
      <c r="B13637">
        <v>3877470</v>
      </c>
      <c r="C13637">
        <v>3877490</v>
      </c>
      <c r="D13637" t="s">
        <v>45214</v>
      </c>
      <c r="E13637" t="s">
        <v>90</v>
      </c>
      <c r="F13637" t="s">
        <v>76</v>
      </c>
      <c r="G13637" t="s">
        <v>23</v>
      </c>
      <c r="H13637">
        <v>164</v>
      </c>
      <c r="I13637" t="s">
        <v>45224</v>
      </c>
      <c r="J13637" t="s">
        <v>45225</v>
      </c>
      <c r="K13637" t="s">
        <v>45226</v>
      </c>
      <c r="L13637" t="s">
        <v>78081</v>
      </c>
    </row>
    <row r="13638" spans="1:12" x14ac:dyDescent="0.15">
      <c r="A13638" t="s">
        <v>12</v>
      </c>
      <c r="B13638">
        <v>3877887</v>
      </c>
      <c r="C13638">
        <v>3877907</v>
      </c>
      <c r="D13638" t="s">
        <v>45227</v>
      </c>
      <c r="E13638" t="s">
        <v>90</v>
      </c>
      <c r="F13638" t="s">
        <v>15</v>
      </c>
      <c r="G13638" t="s">
        <v>36</v>
      </c>
      <c r="H13638">
        <v>0</v>
      </c>
      <c r="I13638" t="s">
        <v>45228</v>
      </c>
      <c r="J13638" t="s">
        <v>45229</v>
      </c>
      <c r="K13638" t="s">
        <v>45230</v>
      </c>
      <c r="L13638" t="s">
        <v>77980</v>
      </c>
    </row>
    <row r="13639" spans="1:12" x14ac:dyDescent="0.15">
      <c r="A13639" t="s">
        <v>12</v>
      </c>
      <c r="B13639">
        <v>3877936</v>
      </c>
      <c r="C13639">
        <v>3877956</v>
      </c>
      <c r="D13639" t="s">
        <v>45227</v>
      </c>
      <c r="E13639" t="s">
        <v>90</v>
      </c>
      <c r="F13639" t="s">
        <v>15</v>
      </c>
      <c r="G13639" t="s">
        <v>16</v>
      </c>
      <c r="H13639">
        <v>49</v>
      </c>
      <c r="I13639" t="s">
        <v>45231</v>
      </c>
      <c r="J13639" t="s">
        <v>45232</v>
      </c>
      <c r="K13639" t="s">
        <v>45233</v>
      </c>
      <c r="L13639" t="s">
        <v>77913</v>
      </c>
    </row>
    <row r="13640" spans="1:12" x14ac:dyDescent="0.15">
      <c r="A13640" t="s">
        <v>12</v>
      </c>
      <c r="B13640">
        <v>3877959</v>
      </c>
      <c r="C13640">
        <v>3877979</v>
      </c>
      <c r="D13640" t="s">
        <v>45227</v>
      </c>
      <c r="E13640" t="s">
        <v>90</v>
      </c>
      <c r="F13640" t="s">
        <v>15</v>
      </c>
      <c r="G13640" t="s">
        <v>16</v>
      </c>
      <c r="H13640">
        <v>72</v>
      </c>
      <c r="I13640" t="s">
        <v>45234</v>
      </c>
      <c r="J13640" t="s">
        <v>45235</v>
      </c>
      <c r="K13640" t="s">
        <v>45236</v>
      </c>
      <c r="L13640" t="s">
        <v>78066</v>
      </c>
    </row>
    <row r="13641" spans="1:12" x14ac:dyDescent="0.15">
      <c r="A13641" t="s">
        <v>12</v>
      </c>
      <c r="B13641">
        <v>3877997</v>
      </c>
      <c r="C13641">
        <v>3878017</v>
      </c>
      <c r="D13641" t="s">
        <v>45227</v>
      </c>
      <c r="E13641" t="s">
        <v>90</v>
      </c>
      <c r="F13641" t="s">
        <v>15</v>
      </c>
      <c r="G13641" t="s">
        <v>23</v>
      </c>
      <c r="H13641">
        <v>110</v>
      </c>
      <c r="I13641" t="s">
        <v>45237</v>
      </c>
      <c r="J13641" t="s">
        <v>45238</v>
      </c>
      <c r="K13641" t="s">
        <v>45239</v>
      </c>
      <c r="L13641" t="s">
        <v>78030</v>
      </c>
    </row>
    <row r="13642" spans="1:12" x14ac:dyDescent="0.15">
      <c r="A13642" t="s">
        <v>12</v>
      </c>
      <c r="B13642">
        <v>3878658</v>
      </c>
      <c r="C13642">
        <v>3878678</v>
      </c>
      <c r="D13642" t="s">
        <v>45240</v>
      </c>
      <c r="E13642" t="s">
        <v>90</v>
      </c>
      <c r="F13642" t="s">
        <v>15</v>
      </c>
      <c r="G13642" t="s">
        <v>36</v>
      </c>
      <c r="H13642">
        <v>0</v>
      </c>
      <c r="I13642" t="s">
        <v>45241</v>
      </c>
      <c r="J13642" t="s">
        <v>45242</v>
      </c>
      <c r="K13642" t="s">
        <v>45243</v>
      </c>
      <c r="L13642" t="s">
        <v>77980</v>
      </c>
    </row>
    <row r="13643" spans="1:12" x14ac:dyDescent="0.15">
      <c r="A13643" t="s">
        <v>12</v>
      </c>
      <c r="B13643">
        <v>3878686</v>
      </c>
      <c r="C13643">
        <v>3878706</v>
      </c>
      <c r="D13643" t="s">
        <v>45240</v>
      </c>
      <c r="E13643" t="s">
        <v>90</v>
      </c>
      <c r="F13643" t="s">
        <v>15</v>
      </c>
      <c r="G13643" t="s">
        <v>32</v>
      </c>
      <c r="H13643">
        <v>28</v>
      </c>
      <c r="I13643" t="s">
        <v>45244</v>
      </c>
      <c r="J13643" t="s">
        <v>45245</v>
      </c>
      <c r="K13643" t="s">
        <v>45246</v>
      </c>
      <c r="L13643" t="s">
        <v>77956</v>
      </c>
    </row>
    <row r="13644" spans="1:12" x14ac:dyDescent="0.15">
      <c r="A13644" t="s">
        <v>12</v>
      </c>
      <c r="B13644">
        <v>3878719</v>
      </c>
      <c r="C13644">
        <v>3878739</v>
      </c>
      <c r="D13644" t="s">
        <v>45240</v>
      </c>
      <c r="E13644" t="s">
        <v>90</v>
      </c>
      <c r="F13644" t="s">
        <v>15</v>
      </c>
      <c r="G13644" t="s">
        <v>16</v>
      </c>
      <c r="H13644">
        <v>61</v>
      </c>
      <c r="I13644" t="s">
        <v>45247</v>
      </c>
      <c r="J13644" t="s">
        <v>45248</v>
      </c>
      <c r="K13644" t="s">
        <v>45249</v>
      </c>
      <c r="L13644" t="s">
        <v>77979</v>
      </c>
    </row>
    <row r="13645" spans="1:12" x14ac:dyDescent="0.15">
      <c r="A13645" t="s">
        <v>12</v>
      </c>
      <c r="B13645">
        <v>3878741</v>
      </c>
      <c r="C13645">
        <v>3878761</v>
      </c>
      <c r="D13645" t="s">
        <v>45240</v>
      </c>
      <c r="E13645" t="s">
        <v>90</v>
      </c>
      <c r="F13645" t="s">
        <v>15</v>
      </c>
      <c r="G13645" t="s">
        <v>32</v>
      </c>
      <c r="H13645">
        <v>83</v>
      </c>
      <c r="I13645" t="s">
        <v>45250</v>
      </c>
      <c r="J13645" t="s">
        <v>45251</v>
      </c>
      <c r="K13645" t="s">
        <v>45252</v>
      </c>
      <c r="L13645" t="s">
        <v>77958</v>
      </c>
    </row>
    <row r="13646" spans="1:12" x14ac:dyDescent="0.15">
      <c r="A13646" t="s">
        <v>12</v>
      </c>
      <c r="B13646">
        <v>3879230</v>
      </c>
      <c r="C13646">
        <v>3879250</v>
      </c>
      <c r="D13646" t="s">
        <v>45253</v>
      </c>
      <c r="E13646" t="s">
        <v>90</v>
      </c>
      <c r="F13646" t="s">
        <v>15</v>
      </c>
      <c r="G13646" t="s">
        <v>36</v>
      </c>
      <c r="H13646">
        <v>0</v>
      </c>
      <c r="I13646" t="s">
        <v>45254</v>
      </c>
      <c r="J13646" t="s">
        <v>45255</v>
      </c>
      <c r="K13646" t="s">
        <v>45256</v>
      </c>
      <c r="L13646" t="s">
        <v>77980</v>
      </c>
    </row>
    <row r="13647" spans="1:12" x14ac:dyDescent="0.15">
      <c r="A13647" t="s">
        <v>12</v>
      </c>
      <c r="B13647">
        <v>3879252</v>
      </c>
      <c r="C13647">
        <v>3879272</v>
      </c>
      <c r="D13647" t="s">
        <v>45253</v>
      </c>
      <c r="E13647" t="s">
        <v>90</v>
      </c>
      <c r="F13647" t="s">
        <v>15</v>
      </c>
      <c r="G13647" t="s">
        <v>32</v>
      </c>
      <c r="H13647">
        <v>22</v>
      </c>
      <c r="I13647" t="s">
        <v>45257</v>
      </c>
      <c r="J13647" t="s">
        <v>45258</v>
      </c>
      <c r="K13647" t="s">
        <v>45259</v>
      </c>
      <c r="L13647" t="s">
        <v>77948</v>
      </c>
    </row>
    <row r="13648" spans="1:12" x14ac:dyDescent="0.15">
      <c r="A13648" t="s">
        <v>12</v>
      </c>
      <c r="B13648">
        <v>3879285</v>
      </c>
      <c r="C13648">
        <v>3879305</v>
      </c>
      <c r="D13648" t="s">
        <v>45253</v>
      </c>
      <c r="E13648" t="s">
        <v>90</v>
      </c>
      <c r="F13648" t="s">
        <v>15</v>
      </c>
      <c r="G13648" t="s">
        <v>16</v>
      </c>
      <c r="H13648">
        <v>55</v>
      </c>
      <c r="I13648" t="s">
        <v>45260</v>
      </c>
      <c r="J13648" t="s">
        <v>45261</v>
      </c>
      <c r="K13648" t="s">
        <v>45262</v>
      </c>
      <c r="L13648" t="s">
        <v>77992</v>
      </c>
    </row>
    <row r="13649" spans="1:12" x14ac:dyDescent="0.15">
      <c r="A13649" t="s">
        <v>12</v>
      </c>
      <c r="B13649">
        <v>3879312</v>
      </c>
      <c r="C13649">
        <v>3879332</v>
      </c>
      <c r="D13649" t="s">
        <v>45253</v>
      </c>
      <c r="E13649" t="s">
        <v>90</v>
      </c>
      <c r="F13649" t="s">
        <v>15</v>
      </c>
      <c r="G13649" t="s">
        <v>36</v>
      </c>
      <c r="H13649">
        <v>82</v>
      </c>
      <c r="I13649" t="s">
        <v>45263</v>
      </c>
      <c r="J13649" t="s">
        <v>45264</v>
      </c>
      <c r="K13649" t="s">
        <v>45265</v>
      </c>
      <c r="L13649" t="s">
        <v>78011</v>
      </c>
    </row>
    <row r="13650" spans="1:12" x14ac:dyDescent="0.15">
      <c r="A13650" t="s">
        <v>12</v>
      </c>
      <c r="B13650">
        <v>3880325</v>
      </c>
      <c r="C13650">
        <v>3880345</v>
      </c>
      <c r="D13650" t="s">
        <v>45266</v>
      </c>
      <c r="E13650" t="s">
        <v>90</v>
      </c>
      <c r="F13650" t="s">
        <v>15</v>
      </c>
      <c r="G13650" t="s">
        <v>36</v>
      </c>
      <c r="H13650">
        <v>0</v>
      </c>
      <c r="I13650" t="s">
        <v>45267</v>
      </c>
      <c r="J13650" t="s">
        <v>45268</v>
      </c>
      <c r="K13650" t="s">
        <v>45269</v>
      </c>
      <c r="L13650" t="s">
        <v>77980</v>
      </c>
    </row>
    <row r="13651" spans="1:12" x14ac:dyDescent="0.15">
      <c r="A13651" t="s">
        <v>12</v>
      </c>
      <c r="B13651">
        <v>3880368</v>
      </c>
      <c r="C13651">
        <v>3880388</v>
      </c>
      <c r="D13651" t="s">
        <v>45266</v>
      </c>
      <c r="E13651" t="s">
        <v>90</v>
      </c>
      <c r="F13651" t="s">
        <v>15</v>
      </c>
      <c r="G13651" t="s">
        <v>23</v>
      </c>
      <c r="H13651">
        <v>43</v>
      </c>
      <c r="I13651" t="s">
        <v>45270</v>
      </c>
      <c r="J13651" t="s">
        <v>45271</v>
      </c>
      <c r="K13651" t="s">
        <v>45272</v>
      </c>
      <c r="L13651" t="s">
        <v>77942</v>
      </c>
    </row>
    <row r="13652" spans="1:12" x14ac:dyDescent="0.15">
      <c r="A13652" t="s">
        <v>12</v>
      </c>
      <c r="B13652">
        <v>3880422</v>
      </c>
      <c r="C13652">
        <v>3880442</v>
      </c>
      <c r="D13652" t="s">
        <v>45266</v>
      </c>
      <c r="E13652" t="s">
        <v>90</v>
      </c>
      <c r="F13652" t="s">
        <v>15</v>
      </c>
      <c r="G13652" t="s">
        <v>36</v>
      </c>
      <c r="H13652">
        <v>97</v>
      </c>
      <c r="I13652" t="s">
        <v>45273</v>
      </c>
      <c r="J13652" t="s">
        <v>45274</v>
      </c>
      <c r="K13652" t="s">
        <v>45275</v>
      </c>
      <c r="L13652" t="s">
        <v>78010</v>
      </c>
    </row>
    <row r="13653" spans="1:12" x14ac:dyDescent="0.15">
      <c r="A13653" t="s">
        <v>12</v>
      </c>
      <c r="B13653">
        <v>3880453</v>
      </c>
      <c r="C13653">
        <v>3880473</v>
      </c>
      <c r="D13653" t="s">
        <v>45266</v>
      </c>
      <c r="E13653" t="s">
        <v>90</v>
      </c>
      <c r="F13653" t="s">
        <v>15</v>
      </c>
      <c r="G13653" t="s">
        <v>16</v>
      </c>
      <c r="H13653">
        <v>128</v>
      </c>
      <c r="I13653" t="s">
        <v>45276</v>
      </c>
      <c r="J13653" t="s">
        <v>45277</v>
      </c>
      <c r="K13653" t="s">
        <v>45278</v>
      </c>
      <c r="L13653" t="s">
        <v>77934</v>
      </c>
    </row>
    <row r="13654" spans="1:12" x14ac:dyDescent="0.15">
      <c r="A13654" t="s">
        <v>12</v>
      </c>
      <c r="B13654">
        <v>3881977</v>
      </c>
      <c r="C13654">
        <v>3881997</v>
      </c>
      <c r="D13654" t="s">
        <v>45279</v>
      </c>
      <c r="E13654" t="s">
        <v>90</v>
      </c>
      <c r="F13654" t="s">
        <v>76</v>
      </c>
      <c r="G13654" t="s">
        <v>32</v>
      </c>
      <c r="H13654">
        <v>18</v>
      </c>
      <c r="I13654" t="s">
        <v>45280</v>
      </c>
      <c r="J13654" t="s">
        <v>45281</v>
      </c>
      <c r="K13654" t="s">
        <v>45282</v>
      </c>
      <c r="L13654" t="s">
        <v>78007</v>
      </c>
    </row>
    <row r="13655" spans="1:12" x14ac:dyDescent="0.15">
      <c r="A13655" t="s">
        <v>12</v>
      </c>
      <c r="B13655">
        <v>3881930</v>
      </c>
      <c r="C13655">
        <v>3881950</v>
      </c>
      <c r="D13655" t="s">
        <v>45279</v>
      </c>
      <c r="E13655" t="s">
        <v>90</v>
      </c>
      <c r="F13655" t="s">
        <v>76</v>
      </c>
      <c r="G13655" t="s">
        <v>23</v>
      </c>
      <c r="H13655">
        <v>65</v>
      </c>
      <c r="I13655" t="s">
        <v>45283</v>
      </c>
      <c r="J13655" t="s">
        <v>45284</v>
      </c>
      <c r="K13655" t="s">
        <v>45285</v>
      </c>
      <c r="L13655" t="s">
        <v>78042</v>
      </c>
    </row>
    <row r="13656" spans="1:12" x14ac:dyDescent="0.15">
      <c r="A13656" t="s">
        <v>12</v>
      </c>
      <c r="B13656">
        <v>3881886</v>
      </c>
      <c r="C13656">
        <v>3881906</v>
      </c>
      <c r="D13656" t="s">
        <v>45279</v>
      </c>
      <c r="E13656" t="s">
        <v>90</v>
      </c>
      <c r="F13656" t="s">
        <v>76</v>
      </c>
      <c r="G13656" t="s">
        <v>36</v>
      </c>
      <c r="H13656">
        <v>109</v>
      </c>
      <c r="I13656" t="s">
        <v>45286</v>
      </c>
      <c r="J13656" t="s">
        <v>45287</v>
      </c>
      <c r="K13656" t="s">
        <v>45288</v>
      </c>
      <c r="L13656" t="s">
        <v>77947</v>
      </c>
    </row>
    <row r="13657" spans="1:12" x14ac:dyDescent="0.15">
      <c r="A13657" t="s">
        <v>12</v>
      </c>
      <c r="B13657">
        <v>3881861</v>
      </c>
      <c r="C13657">
        <v>3881881</v>
      </c>
      <c r="D13657" t="s">
        <v>45279</v>
      </c>
      <c r="E13657" t="s">
        <v>90</v>
      </c>
      <c r="F13657" t="s">
        <v>76</v>
      </c>
      <c r="G13657" t="s">
        <v>23</v>
      </c>
      <c r="H13657">
        <v>134</v>
      </c>
      <c r="I13657" t="s">
        <v>45289</v>
      </c>
      <c r="J13657" t="s">
        <v>45290</v>
      </c>
      <c r="K13657" t="s">
        <v>45291</v>
      </c>
      <c r="L13657" t="s">
        <v>78039</v>
      </c>
    </row>
    <row r="13658" spans="1:12" x14ac:dyDescent="0.15">
      <c r="A13658" t="s">
        <v>12</v>
      </c>
      <c r="B13658">
        <v>3882153</v>
      </c>
      <c r="C13658">
        <v>3882173</v>
      </c>
      <c r="D13658" t="s">
        <v>45292</v>
      </c>
      <c r="E13658" t="s">
        <v>90</v>
      </c>
      <c r="F13658" t="s">
        <v>15</v>
      </c>
      <c r="G13658" t="s">
        <v>16</v>
      </c>
      <c r="H13658">
        <v>7</v>
      </c>
      <c r="I13658" t="s">
        <v>45293</v>
      </c>
      <c r="J13658" t="s">
        <v>45294</v>
      </c>
      <c r="K13658" t="s">
        <v>45295</v>
      </c>
      <c r="L13658" t="s">
        <v>77909</v>
      </c>
    </row>
    <row r="13659" spans="1:12" x14ac:dyDescent="0.15">
      <c r="A13659" t="s">
        <v>12</v>
      </c>
      <c r="B13659">
        <v>3882189</v>
      </c>
      <c r="C13659">
        <v>3882209</v>
      </c>
      <c r="D13659" t="s">
        <v>45292</v>
      </c>
      <c r="E13659" t="s">
        <v>90</v>
      </c>
      <c r="F13659" t="s">
        <v>15</v>
      </c>
      <c r="G13659" t="s">
        <v>16</v>
      </c>
      <c r="H13659">
        <v>43</v>
      </c>
      <c r="I13659" t="s">
        <v>45296</v>
      </c>
      <c r="J13659" t="s">
        <v>45297</v>
      </c>
      <c r="K13659" t="s">
        <v>45298</v>
      </c>
      <c r="L13659" t="s">
        <v>77942</v>
      </c>
    </row>
    <row r="13660" spans="1:12" x14ac:dyDescent="0.15">
      <c r="A13660" t="s">
        <v>12</v>
      </c>
      <c r="B13660">
        <v>3882223</v>
      </c>
      <c r="C13660">
        <v>3882243</v>
      </c>
      <c r="D13660" t="s">
        <v>45292</v>
      </c>
      <c r="E13660" t="s">
        <v>90</v>
      </c>
      <c r="F13660" t="s">
        <v>15</v>
      </c>
      <c r="G13660" t="s">
        <v>23</v>
      </c>
      <c r="H13660">
        <v>77</v>
      </c>
      <c r="I13660" t="s">
        <v>45299</v>
      </c>
      <c r="J13660" t="s">
        <v>45300</v>
      </c>
      <c r="K13660" t="s">
        <v>45301</v>
      </c>
      <c r="L13660" t="s">
        <v>77960</v>
      </c>
    </row>
    <row r="13661" spans="1:12" x14ac:dyDescent="0.15">
      <c r="A13661" t="s">
        <v>12</v>
      </c>
      <c r="B13661">
        <v>3882249</v>
      </c>
      <c r="C13661">
        <v>3882269</v>
      </c>
      <c r="D13661" t="s">
        <v>45292</v>
      </c>
      <c r="E13661" t="s">
        <v>90</v>
      </c>
      <c r="F13661" t="s">
        <v>15</v>
      </c>
      <c r="G13661" t="s">
        <v>32</v>
      </c>
      <c r="H13661">
        <v>103</v>
      </c>
      <c r="I13661" t="s">
        <v>45302</v>
      </c>
      <c r="J13661" t="s">
        <v>45303</v>
      </c>
      <c r="K13661" t="s">
        <v>45304</v>
      </c>
      <c r="L13661" t="s">
        <v>77937</v>
      </c>
    </row>
    <row r="13662" spans="1:12" x14ac:dyDescent="0.15">
      <c r="A13662" t="s">
        <v>12</v>
      </c>
      <c r="B13662">
        <v>3883651</v>
      </c>
      <c r="C13662">
        <v>3883671</v>
      </c>
      <c r="D13662" t="s">
        <v>45305</v>
      </c>
      <c r="E13662" t="s">
        <v>90</v>
      </c>
      <c r="F13662" t="s">
        <v>76</v>
      </c>
      <c r="G13662" t="s">
        <v>23</v>
      </c>
      <c r="H13662">
        <v>22</v>
      </c>
      <c r="I13662" t="s">
        <v>45306</v>
      </c>
      <c r="J13662" t="s">
        <v>45307</v>
      </c>
      <c r="K13662" t="s">
        <v>45308</v>
      </c>
      <c r="L13662" t="s">
        <v>77948</v>
      </c>
    </row>
    <row r="13663" spans="1:12" x14ac:dyDescent="0.15">
      <c r="A13663" t="s">
        <v>12</v>
      </c>
      <c r="B13663">
        <v>3883621</v>
      </c>
      <c r="C13663">
        <v>3883641</v>
      </c>
      <c r="D13663" t="s">
        <v>45305</v>
      </c>
      <c r="E13663" t="s">
        <v>90</v>
      </c>
      <c r="F13663" t="s">
        <v>76</v>
      </c>
      <c r="G13663" t="s">
        <v>16</v>
      </c>
      <c r="H13663">
        <v>52</v>
      </c>
      <c r="I13663" t="s">
        <v>45309</v>
      </c>
      <c r="J13663" t="s">
        <v>45310</v>
      </c>
      <c r="K13663" t="s">
        <v>45311</v>
      </c>
      <c r="L13663" t="s">
        <v>77959</v>
      </c>
    </row>
    <row r="13664" spans="1:12" x14ac:dyDescent="0.15">
      <c r="A13664" t="s">
        <v>12</v>
      </c>
      <c r="B13664">
        <v>3883599</v>
      </c>
      <c r="C13664">
        <v>3883619</v>
      </c>
      <c r="D13664" t="s">
        <v>45305</v>
      </c>
      <c r="E13664" t="s">
        <v>90</v>
      </c>
      <c r="F13664" t="s">
        <v>76</v>
      </c>
      <c r="G13664" t="s">
        <v>23</v>
      </c>
      <c r="H13664">
        <v>74</v>
      </c>
      <c r="I13664" t="s">
        <v>45312</v>
      </c>
      <c r="J13664" t="s">
        <v>45313</v>
      </c>
      <c r="K13664" t="s">
        <v>45314</v>
      </c>
      <c r="L13664" t="s">
        <v>78005</v>
      </c>
    </row>
    <row r="13665" spans="1:12" x14ac:dyDescent="0.15">
      <c r="A13665" t="s">
        <v>12</v>
      </c>
      <c r="B13665">
        <v>3883558</v>
      </c>
      <c r="C13665">
        <v>3883578</v>
      </c>
      <c r="D13665" t="s">
        <v>45305</v>
      </c>
      <c r="E13665" t="s">
        <v>90</v>
      </c>
      <c r="F13665" t="s">
        <v>76</v>
      </c>
      <c r="G13665" t="s">
        <v>23</v>
      </c>
      <c r="H13665">
        <v>115</v>
      </c>
      <c r="I13665" t="s">
        <v>45315</v>
      </c>
      <c r="J13665" t="s">
        <v>45316</v>
      </c>
      <c r="K13665" t="s">
        <v>45317</v>
      </c>
      <c r="L13665" t="s">
        <v>78020</v>
      </c>
    </row>
    <row r="13666" spans="1:12" x14ac:dyDescent="0.15">
      <c r="A13666" t="s">
        <v>12</v>
      </c>
      <c r="B13666">
        <v>3883799</v>
      </c>
      <c r="C13666">
        <v>3883819</v>
      </c>
      <c r="D13666" t="s">
        <v>45318</v>
      </c>
      <c r="E13666" t="s">
        <v>90</v>
      </c>
      <c r="F13666" t="s">
        <v>15</v>
      </c>
      <c r="G13666" t="s">
        <v>36</v>
      </c>
      <c r="H13666">
        <v>6</v>
      </c>
      <c r="I13666" t="s">
        <v>45319</v>
      </c>
      <c r="J13666" t="s">
        <v>45320</v>
      </c>
      <c r="K13666" t="s">
        <v>45321</v>
      </c>
      <c r="L13666" t="s">
        <v>78025</v>
      </c>
    </row>
    <row r="13667" spans="1:12" x14ac:dyDescent="0.15">
      <c r="A13667" t="s">
        <v>12</v>
      </c>
      <c r="B13667">
        <v>3883819</v>
      </c>
      <c r="C13667">
        <v>3883839</v>
      </c>
      <c r="D13667" t="s">
        <v>45318</v>
      </c>
      <c r="E13667" t="s">
        <v>90</v>
      </c>
      <c r="F13667" t="s">
        <v>15</v>
      </c>
      <c r="G13667" t="s">
        <v>36</v>
      </c>
      <c r="H13667">
        <v>26</v>
      </c>
      <c r="I13667" t="s">
        <v>45322</v>
      </c>
      <c r="J13667" t="s">
        <v>45323</v>
      </c>
      <c r="K13667" t="s">
        <v>45324</v>
      </c>
      <c r="L13667" t="s">
        <v>78002</v>
      </c>
    </row>
    <row r="13668" spans="1:12" x14ac:dyDescent="0.15">
      <c r="A13668" t="s">
        <v>12</v>
      </c>
      <c r="B13668">
        <v>3883851</v>
      </c>
      <c r="C13668">
        <v>3883871</v>
      </c>
      <c r="D13668" t="s">
        <v>45318</v>
      </c>
      <c r="E13668" t="s">
        <v>90</v>
      </c>
      <c r="F13668" t="s">
        <v>15</v>
      </c>
      <c r="G13668" t="s">
        <v>23</v>
      </c>
      <c r="H13668">
        <v>58</v>
      </c>
      <c r="I13668" t="s">
        <v>45325</v>
      </c>
      <c r="J13668" t="s">
        <v>45326</v>
      </c>
      <c r="K13668" t="s">
        <v>45327</v>
      </c>
      <c r="L13668" t="s">
        <v>77911</v>
      </c>
    </row>
    <row r="13669" spans="1:12" x14ac:dyDescent="0.15">
      <c r="A13669" t="s">
        <v>12</v>
      </c>
      <c r="B13669">
        <v>3883894</v>
      </c>
      <c r="C13669">
        <v>3883914</v>
      </c>
      <c r="D13669" t="s">
        <v>45318</v>
      </c>
      <c r="E13669" t="s">
        <v>90</v>
      </c>
      <c r="F13669" t="s">
        <v>15</v>
      </c>
      <c r="G13669" t="s">
        <v>23</v>
      </c>
      <c r="H13669">
        <v>101</v>
      </c>
      <c r="I13669" t="s">
        <v>45328</v>
      </c>
      <c r="J13669" t="s">
        <v>45329</v>
      </c>
      <c r="K13669" t="s">
        <v>45330</v>
      </c>
      <c r="L13669" t="s">
        <v>77997</v>
      </c>
    </row>
    <row r="13670" spans="1:12" x14ac:dyDescent="0.15">
      <c r="A13670" t="s">
        <v>12</v>
      </c>
      <c r="B13670">
        <v>3885340</v>
      </c>
      <c r="C13670">
        <v>3885360</v>
      </c>
      <c r="D13670" t="s">
        <v>45331</v>
      </c>
      <c r="E13670" t="s">
        <v>90</v>
      </c>
      <c r="F13670" t="s">
        <v>76</v>
      </c>
      <c r="G13670" t="s">
        <v>16</v>
      </c>
      <c r="H13670">
        <v>17</v>
      </c>
      <c r="I13670" t="s">
        <v>45332</v>
      </c>
      <c r="J13670" t="s">
        <v>45333</v>
      </c>
      <c r="K13670" t="s">
        <v>45334</v>
      </c>
      <c r="L13670" t="s">
        <v>77944</v>
      </c>
    </row>
    <row r="13671" spans="1:12" x14ac:dyDescent="0.15">
      <c r="A13671" t="s">
        <v>12</v>
      </c>
      <c r="B13671">
        <v>3885314</v>
      </c>
      <c r="C13671">
        <v>3885334</v>
      </c>
      <c r="D13671" t="s">
        <v>45331</v>
      </c>
      <c r="E13671" t="s">
        <v>90</v>
      </c>
      <c r="F13671" t="s">
        <v>76</v>
      </c>
      <c r="G13671" t="s">
        <v>16</v>
      </c>
      <c r="H13671">
        <v>43</v>
      </c>
      <c r="I13671" t="s">
        <v>45335</v>
      </c>
      <c r="J13671" t="s">
        <v>45336</v>
      </c>
      <c r="K13671" t="s">
        <v>45337</v>
      </c>
      <c r="L13671" t="s">
        <v>77942</v>
      </c>
    </row>
    <row r="13672" spans="1:12" x14ac:dyDescent="0.15">
      <c r="A13672" t="s">
        <v>12</v>
      </c>
      <c r="B13672">
        <v>3885268</v>
      </c>
      <c r="C13672">
        <v>3885288</v>
      </c>
      <c r="D13672" t="s">
        <v>45331</v>
      </c>
      <c r="E13672" t="s">
        <v>90</v>
      </c>
      <c r="F13672" t="s">
        <v>76</v>
      </c>
      <c r="G13672" t="s">
        <v>23</v>
      </c>
      <c r="H13672">
        <v>89</v>
      </c>
      <c r="I13672" t="s">
        <v>45338</v>
      </c>
      <c r="J13672" t="s">
        <v>45339</v>
      </c>
      <c r="K13672" t="s">
        <v>45340</v>
      </c>
      <c r="L13672" t="s">
        <v>77964</v>
      </c>
    </row>
    <row r="13673" spans="1:12" x14ac:dyDescent="0.15">
      <c r="A13673" t="s">
        <v>12</v>
      </c>
      <c r="B13673">
        <v>3885240</v>
      </c>
      <c r="C13673">
        <v>3885260</v>
      </c>
      <c r="D13673" t="s">
        <v>45331</v>
      </c>
      <c r="E13673" t="s">
        <v>90</v>
      </c>
      <c r="F13673" t="s">
        <v>76</v>
      </c>
      <c r="G13673" t="s">
        <v>36</v>
      </c>
      <c r="H13673">
        <v>117</v>
      </c>
      <c r="I13673" t="s">
        <v>45341</v>
      </c>
      <c r="J13673" t="s">
        <v>45342</v>
      </c>
      <c r="K13673" t="s">
        <v>45343</v>
      </c>
      <c r="L13673" t="s">
        <v>77930</v>
      </c>
    </row>
    <row r="13674" spans="1:12" x14ac:dyDescent="0.15">
      <c r="A13674" t="s">
        <v>12</v>
      </c>
      <c r="B13674">
        <v>3887045</v>
      </c>
      <c r="C13674">
        <v>3887065</v>
      </c>
      <c r="D13674" t="s">
        <v>45344</v>
      </c>
      <c r="E13674" t="s">
        <v>90</v>
      </c>
      <c r="F13674" t="s">
        <v>76</v>
      </c>
      <c r="G13674" t="s">
        <v>16</v>
      </c>
      <c r="H13674">
        <v>0</v>
      </c>
      <c r="I13674" t="s">
        <v>45345</v>
      </c>
      <c r="J13674" t="s">
        <v>45346</v>
      </c>
      <c r="K13674" t="s">
        <v>45347</v>
      </c>
      <c r="L13674" t="s">
        <v>77980</v>
      </c>
    </row>
    <row r="13675" spans="1:12" x14ac:dyDescent="0.15">
      <c r="A13675" t="s">
        <v>12</v>
      </c>
      <c r="B13675">
        <v>3887023</v>
      </c>
      <c r="C13675">
        <v>3887043</v>
      </c>
      <c r="D13675" t="s">
        <v>45344</v>
      </c>
      <c r="E13675" t="s">
        <v>90</v>
      </c>
      <c r="F13675" t="s">
        <v>76</v>
      </c>
      <c r="G13675" t="s">
        <v>36</v>
      </c>
      <c r="H13675">
        <v>22</v>
      </c>
      <c r="I13675" t="s">
        <v>45348</v>
      </c>
      <c r="J13675" t="s">
        <v>45349</v>
      </c>
      <c r="K13675" t="s">
        <v>45350</v>
      </c>
      <c r="L13675" t="s">
        <v>77948</v>
      </c>
    </row>
    <row r="13676" spans="1:12" x14ac:dyDescent="0.15">
      <c r="A13676" t="s">
        <v>12</v>
      </c>
      <c r="B13676">
        <v>3886993</v>
      </c>
      <c r="C13676">
        <v>3887013</v>
      </c>
      <c r="D13676" t="s">
        <v>45344</v>
      </c>
      <c r="E13676" t="s">
        <v>90</v>
      </c>
      <c r="F13676" t="s">
        <v>76</v>
      </c>
      <c r="G13676" t="s">
        <v>32</v>
      </c>
      <c r="H13676">
        <v>52</v>
      </c>
      <c r="I13676" t="s">
        <v>45351</v>
      </c>
      <c r="J13676" t="s">
        <v>45352</v>
      </c>
      <c r="K13676" t="s">
        <v>45353</v>
      </c>
      <c r="L13676" t="s">
        <v>77959</v>
      </c>
    </row>
    <row r="13677" spans="1:12" x14ac:dyDescent="0.15">
      <c r="A13677" t="s">
        <v>12</v>
      </c>
      <c r="B13677">
        <v>3886951</v>
      </c>
      <c r="C13677">
        <v>3886971</v>
      </c>
      <c r="D13677" t="s">
        <v>45344</v>
      </c>
      <c r="E13677" t="s">
        <v>90</v>
      </c>
      <c r="F13677" t="s">
        <v>76</v>
      </c>
      <c r="G13677" t="s">
        <v>16</v>
      </c>
      <c r="H13677">
        <v>94</v>
      </c>
      <c r="I13677" t="s">
        <v>45354</v>
      </c>
      <c r="J13677" t="s">
        <v>45355</v>
      </c>
      <c r="K13677" t="s">
        <v>45356</v>
      </c>
      <c r="L13677" t="s">
        <v>77927</v>
      </c>
    </row>
    <row r="13678" spans="1:12" x14ac:dyDescent="0.15">
      <c r="A13678" t="s">
        <v>12</v>
      </c>
      <c r="B13678">
        <v>3887896</v>
      </c>
      <c r="C13678">
        <v>3887916</v>
      </c>
      <c r="D13678" t="s">
        <v>45357</v>
      </c>
      <c r="E13678" t="s">
        <v>90</v>
      </c>
      <c r="F13678" t="s">
        <v>76</v>
      </c>
      <c r="G13678" t="s">
        <v>16</v>
      </c>
      <c r="H13678">
        <v>1</v>
      </c>
      <c r="I13678" t="s">
        <v>45358</v>
      </c>
      <c r="J13678" t="s">
        <v>45359</v>
      </c>
      <c r="K13678" t="s">
        <v>45360</v>
      </c>
      <c r="L13678" t="s">
        <v>77917</v>
      </c>
    </row>
    <row r="13679" spans="1:12" x14ac:dyDescent="0.15">
      <c r="A13679" t="s">
        <v>12</v>
      </c>
      <c r="B13679">
        <v>3887874</v>
      </c>
      <c r="C13679">
        <v>3887894</v>
      </c>
      <c r="D13679" t="s">
        <v>45357</v>
      </c>
      <c r="E13679" t="s">
        <v>90</v>
      </c>
      <c r="F13679" t="s">
        <v>76</v>
      </c>
      <c r="G13679" t="s">
        <v>16</v>
      </c>
      <c r="H13679">
        <v>23</v>
      </c>
      <c r="I13679" t="s">
        <v>45361</v>
      </c>
      <c r="J13679" t="s">
        <v>45362</v>
      </c>
      <c r="K13679" t="s">
        <v>45363</v>
      </c>
      <c r="L13679" t="s">
        <v>77975</v>
      </c>
    </row>
    <row r="13680" spans="1:12" x14ac:dyDescent="0.15">
      <c r="A13680" t="s">
        <v>12</v>
      </c>
      <c r="B13680">
        <v>3887848</v>
      </c>
      <c r="C13680">
        <v>3887868</v>
      </c>
      <c r="D13680" t="s">
        <v>45357</v>
      </c>
      <c r="E13680" t="s">
        <v>90</v>
      </c>
      <c r="F13680" t="s">
        <v>76</v>
      </c>
      <c r="G13680" t="s">
        <v>36</v>
      </c>
      <c r="H13680">
        <v>49</v>
      </c>
      <c r="I13680" t="s">
        <v>45364</v>
      </c>
      <c r="J13680" t="s">
        <v>45365</v>
      </c>
      <c r="K13680" t="s">
        <v>45366</v>
      </c>
      <c r="L13680" t="s">
        <v>77913</v>
      </c>
    </row>
    <row r="13681" spans="1:12" x14ac:dyDescent="0.15">
      <c r="A13681" t="s">
        <v>12</v>
      </c>
      <c r="B13681">
        <v>3887828</v>
      </c>
      <c r="C13681">
        <v>3887848</v>
      </c>
      <c r="D13681" t="s">
        <v>45357</v>
      </c>
      <c r="E13681" t="s">
        <v>90</v>
      </c>
      <c r="F13681" t="s">
        <v>76</v>
      </c>
      <c r="G13681" t="s">
        <v>16</v>
      </c>
      <c r="H13681">
        <v>69</v>
      </c>
      <c r="I13681" t="s">
        <v>45367</v>
      </c>
      <c r="J13681" t="s">
        <v>45368</v>
      </c>
      <c r="K13681" t="s">
        <v>45369</v>
      </c>
      <c r="L13681" t="s">
        <v>78015</v>
      </c>
    </row>
    <row r="13682" spans="1:12" x14ac:dyDescent="0.15">
      <c r="A13682" t="s">
        <v>12</v>
      </c>
      <c r="B13682">
        <v>3888152</v>
      </c>
      <c r="C13682">
        <v>3888172</v>
      </c>
      <c r="D13682" t="s">
        <v>45370</v>
      </c>
      <c r="E13682" t="s">
        <v>45371</v>
      </c>
      <c r="F13682" t="s">
        <v>15</v>
      </c>
      <c r="G13682" t="s">
        <v>36</v>
      </c>
      <c r="H13682">
        <v>12</v>
      </c>
      <c r="I13682" t="s">
        <v>45372</v>
      </c>
      <c r="J13682" t="s">
        <v>45373</v>
      </c>
      <c r="K13682" t="s">
        <v>45374</v>
      </c>
      <c r="L13682" t="s">
        <v>77991</v>
      </c>
    </row>
    <row r="13683" spans="1:12" x14ac:dyDescent="0.15">
      <c r="A13683" t="s">
        <v>12</v>
      </c>
      <c r="B13683">
        <v>3888181</v>
      </c>
      <c r="C13683">
        <v>3888201</v>
      </c>
      <c r="D13683" t="s">
        <v>45370</v>
      </c>
      <c r="E13683" t="s">
        <v>45371</v>
      </c>
      <c r="F13683" t="s">
        <v>15</v>
      </c>
      <c r="G13683" t="s">
        <v>23</v>
      </c>
      <c r="H13683">
        <v>41</v>
      </c>
      <c r="I13683" t="s">
        <v>45375</v>
      </c>
      <c r="J13683" t="s">
        <v>45376</v>
      </c>
      <c r="K13683" t="s">
        <v>45377</v>
      </c>
      <c r="L13683" t="s">
        <v>78014</v>
      </c>
    </row>
    <row r="13684" spans="1:12" x14ac:dyDescent="0.15">
      <c r="A13684" t="s">
        <v>12</v>
      </c>
      <c r="B13684">
        <v>3888222</v>
      </c>
      <c r="C13684">
        <v>3888242</v>
      </c>
      <c r="D13684" t="s">
        <v>45370</v>
      </c>
      <c r="E13684" t="s">
        <v>45371</v>
      </c>
      <c r="F13684" t="s">
        <v>15</v>
      </c>
      <c r="G13684" t="s">
        <v>23</v>
      </c>
      <c r="H13684">
        <v>82</v>
      </c>
      <c r="I13684" t="s">
        <v>45378</v>
      </c>
      <c r="J13684" t="s">
        <v>45379</v>
      </c>
      <c r="K13684" t="s">
        <v>45380</v>
      </c>
      <c r="L13684" t="s">
        <v>78011</v>
      </c>
    </row>
    <row r="13685" spans="1:12" x14ac:dyDescent="0.15">
      <c r="A13685" t="s">
        <v>12</v>
      </c>
      <c r="B13685">
        <v>3888258</v>
      </c>
      <c r="C13685">
        <v>3888278</v>
      </c>
      <c r="D13685" t="s">
        <v>45370</v>
      </c>
      <c r="E13685" t="s">
        <v>45371</v>
      </c>
      <c r="F13685" t="s">
        <v>15</v>
      </c>
      <c r="G13685" t="s">
        <v>16</v>
      </c>
      <c r="H13685">
        <v>118</v>
      </c>
      <c r="I13685" t="s">
        <v>45381</v>
      </c>
      <c r="J13685" t="s">
        <v>45382</v>
      </c>
      <c r="K13685" t="s">
        <v>45383</v>
      </c>
      <c r="L13685" t="s">
        <v>77973</v>
      </c>
    </row>
    <row r="13686" spans="1:12" x14ac:dyDescent="0.15">
      <c r="A13686" t="s">
        <v>12</v>
      </c>
      <c r="B13686">
        <v>3890940</v>
      </c>
      <c r="C13686">
        <v>3890960</v>
      </c>
      <c r="D13686" t="s">
        <v>45384</v>
      </c>
      <c r="E13686" t="s">
        <v>90</v>
      </c>
      <c r="F13686" t="s">
        <v>76</v>
      </c>
      <c r="G13686" t="s">
        <v>16</v>
      </c>
      <c r="H13686">
        <v>22</v>
      </c>
      <c r="I13686" t="s">
        <v>45385</v>
      </c>
      <c r="J13686" t="s">
        <v>45386</v>
      </c>
      <c r="K13686" t="s">
        <v>45387</v>
      </c>
      <c r="L13686" t="s">
        <v>77948</v>
      </c>
    </row>
    <row r="13687" spans="1:12" x14ac:dyDescent="0.15">
      <c r="A13687" t="s">
        <v>12</v>
      </c>
      <c r="B13687">
        <v>3890867</v>
      </c>
      <c r="C13687">
        <v>3890887</v>
      </c>
      <c r="D13687" t="s">
        <v>45384</v>
      </c>
      <c r="E13687" t="s">
        <v>90</v>
      </c>
      <c r="F13687" t="s">
        <v>76</v>
      </c>
      <c r="G13687" t="s">
        <v>23</v>
      </c>
      <c r="H13687">
        <v>95</v>
      </c>
      <c r="I13687" t="s">
        <v>45388</v>
      </c>
      <c r="J13687" t="s">
        <v>45389</v>
      </c>
      <c r="K13687" t="s">
        <v>45390</v>
      </c>
      <c r="L13687" t="s">
        <v>77920</v>
      </c>
    </row>
    <row r="13688" spans="1:12" x14ac:dyDescent="0.15">
      <c r="A13688" t="s">
        <v>12</v>
      </c>
      <c r="B13688">
        <v>3890828</v>
      </c>
      <c r="C13688">
        <v>3890848</v>
      </c>
      <c r="D13688" t="s">
        <v>45384</v>
      </c>
      <c r="E13688" t="s">
        <v>90</v>
      </c>
      <c r="F13688" t="s">
        <v>76</v>
      </c>
      <c r="G13688" t="s">
        <v>23</v>
      </c>
      <c r="H13688">
        <v>134</v>
      </c>
      <c r="I13688" t="s">
        <v>45391</v>
      </c>
      <c r="J13688" t="s">
        <v>45392</v>
      </c>
      <c r="K13688" t="s">
        <v>45393</v>
      </c>
      <c r="L13688" t="s">
        <v>78039</v>
      </c>
    </row>
    <row r="13689" spans="1:12" x14ac:dyDescent="0.15">
      <c r="A13689" t="s">
        <v>12</v>
      </c>
      <c r="B13689">
        <v>3890772</v>
      </c>
      <c r="C13689">
        <v>3890792</v>
      </c>
      <c r="D13689" t="s">
        <v>45384</v>
      </c>
      <c r="E13689" t="s">
        <v>90</v>
      </c>
      <c r="F13689" t="s">
        <v>76</v>
      </c>
      <c r="G13689" t="s">
        <v>36</v>
      </c>
      <c r="H13689">
        <v>190</v>
      </c>
      <c r="I13689" t="s">
        <v>45394</v>
      </c>
      <c r="J13689" t="s">
        <v>45395</v>
      </c>
      <c r="K13689" t="s">
        <v>45396</v>
      </c>
      <c r="L13689" t="s">
        <v>78095</v>
      </c>
    </row>
    <row r="13690" spans="1:12" x14ac:dyDescent="0.15">
      <c r="A13690" t="s">
        <v>12</v>
      </c>
      <c r="B13690">
        <v>3893227</v>
      </c>
      <c r="C13690">
        <v>3893247</v>
      </c>
      <c r="D13690" t="s">
        <v>45397</v>
      </c>
      <c r="E13690" t="s">
        <v>90</v>
      </c>
      <c r="F13690" t="s">
        <v>76</v>
      </c>
      <c r="G13690" t="s">
        <v>23</v>
      </c>
      <c r="H13690">
        <v>14</v>
      </c>
      <c r="I13690" t="s">
        <v>45398</v>
      </c>
      <c r="J13690" t="s">
        <v>45399</v>
      </c>
      <c r="K13690" t="s">
        <v>45400</v>
      </c>
      <c r="L13690" t="s">
        <v>77924</v>
      </c>
    </row>
    <row r="13691" spans="1:12" x14ac:dyDescent="0.15">
      <c r="A13691" t="s">
        <v>12</v>
      </c>
      <c r="B13691">
        <v>3893203</v>
      </c>
      <c r="C13691">
        <v>3893223</v>
      </c>
      <c r="D13691" t="s">
        <v>45397</v>
      </c>
      <c r="E13691" t="s">
        <v>90</v>
      </c>
      <c r="F13691" t="s">
        <v>76</v>
      </c>
      <c r="G13691" t="s">
        <v>32</v>
      </c>
      <c r="H13691">
        <v>38</v>
      </c>
      <c r="I13691" t="s">
        <v>45401</v>
      </c>
      <c r="J13691" t="s">
        <v>45402</v>
      </c>
      <c r="K13691" t="s">
        <v>45403</v>
      </c>
      <c r="L13691" t="s">
        <v>78008</v>
      </c>
    </row>
    <row r="13692" spans="1:12" x14ac:dyDescent="0.15">
      <c r="A13692" t="s">
        <v>12</v>
      </c>
      <c r="B13692">
        <v>3893150</v>
      </c>
      <c r="C13692">
        <v>3893170</v>
      </c>
      <c r="D13692" t="s">
        <v>45397</v>
      </c>
      <c r="E13692" t="s">
        <v>90</v>
      </c>
      <c r="F13692" t="s">
        <v>76</v>
      </c>
      <c r="G13692" t="s">
        <v>36</v>
      </c>
      <c r="H13692">
        <v>91</v>
      </c>
      <c r="I13692" t="s">
        <v>45404</v>
      </c>
      <c r="J13692" t="s">
        <v>45405</v>
      </c>
      <c r="K13692" t="s">
        <v>45406</v>
      </c>
      <c r="L13692" t="s">
        <v>77907</v>
      </c>
    </row>
    <row r="13693" spans="1:12" x14ac:dyDescent="0.15">
      <c r="A13693" t="s">
        <v>12</v>
      </c>
      <c r="B13693">
        <v>3893114</v>
      </c>
      <c r="C13693">
        <v>3893134</v>
      </c>
      <c r="D13693" t="s">
        <v>45397</v>
      </c>
      <c r="E13693" t="s">
        <v>90</v>
      </c>
      <c r="F13693" t="s">
        <v>76</v>
      </c>
      <c r="G13693" t="s">
        <v>32</v>
      </c>
      <c r="H13693">
        <v>127</v>
      </c>
      <c r="I13693" t="s">
        <v>45407</v>
      </c>
      <c r="J13693" t="s">
        <v>45408</v>
      </c>
      <c r="K13693" t="s">
        <v>45409</v>
      </c>
      <c r="L13693" t="s">
        <v>78026</v>
      </c>
    </row>
    <row r="13694" spans="1:12" x14ac:dyDescent="0.15">
      <c r="A13694" t="s">
        <v>12</v>
      </c>
      <c r="B13694">
        <v>3893497</v>
      </c>
      <c r="C13694">
        <v>3893517</v>
      </c>
      <c r="D13694" t="s">
        <v>45410</v>
      </c>
      <c r="E13694" t="s">
        <v>90</v>
      </c>
      <c r="F13694" t="s">
        <v>15</v>
      </c>
      <c r="G13694" t="s">
        <v>23</v>
      </c>
      <c r="H13694">
        <v>43</v>
      </c>
      <c r="I13694" t="s">
        <v>45411</v>
      </c>
      <c r="J13694" t="s">
        <v>45412</v>
      </c>
      <c r="K13694" t="s">
        <v>45413</v>
      </c>
      <c r="L13694" t="s">
        <v>77942</v>
      </c>
    </row>
    <row r="13695" spans="1:12" x14ac:dyDescent="0.15">
      <c r="A13695" t="s">
        <v>12</v>
      </c>
      <c r="B13695">
        <v>3893518</v>
      </c>
      <c r="C13695">
        <v>3893538</v>
      </c>
      <c r="D13695" t="s">
        <v>45410</v>
      </c>
      <c r="E13695" t="s">
        <v>90</v>
      </c>
      <c r="F13695" t="s">
        <v>15</v>
      </c>
      <c r="G13695" t="s">
        <v>16</v>
      </c>
      <c r="H13695">
        <v>64</v>
      </c>
      <c r="I13695" t="s">
        <v>45414</v>
      </c>
      <c r="J13695" t="s">
        <v>45415</v>
      </c>
      <c r="K13695" t="s">
        <v>45416</v>
      </c>
      <c r="L13695" t="s">
        <v>77989</v>
      </c>
    </row>
    <row r="13696" spans="1:12" x14ac:dyDescent="0.15">
      <c r="A13696" t="s">
        <v>12</v>
      </c>
      <c r="B13696">
        <v>3893548</v>
      </c>
      <c r="C13696">
        <v>3893568</v>
      </c>
      <c r="D13696" t="s">
        <v>45410</v>
      </c>
      <c r="E13696" t="s">
        <v>90</v>
      </c>
      <c r="F13696" t="s">
        <v>15</v>
      </c>
      <c r="G13696" t="s">
        <v>16</v>
      </c>
      <c r="H13696">
        <v>94</v>
      </c>
      <c r="I13696" t="s">
        <v>45417</v>
      </c>
      <c r="J13696" t="s">
        <v>45418</v>
      </c>
      <c r="K13696" t="s">
        <v>45419</v>
      </c>
      <c r="L13696" t="s">
        <v>77927</v>
      </c>
    </row>
    <row r="13697" spans="1:12" x14ac:dyDescent="0.15">
      <c r="A13697" t="s">
        <v>12</v>
      </c>
      <c r="B13697">
        <v>3893573</v>
      </c>
      <c r="C13697">
        <v>3893593</v>
      </c>
      <c r="D13697" t="s">
        <v>45410</v>
      </c>
      <c r="E13697" t="s">
        <v>90</v>
      </c>
      <c r="F13697" t="s">
        <v>15</v>
      </c>
      <c r="G13697" t="s">
        <v>36</v>
      </c>
      <c r="H13697">
        <v>119</v>
      </c>
      <c r="I13697" t="s">
        <v>45420</v>
      </c>
      <c r="J13697" t="s">
        <v>45421</v>
      </c>
      <c r="K13697" t="s">
        <v>45422</v>
      </c>
      <c r="L13697" t="s">
        <v>78058</v>
      </c>
    </row>
    <row r="13698" spans="1:12" x14ac:dyDescent="0.15">
      <c r="A13698" t="s">
        <v>12</v>
      </c>
      <c r="B13698">
        <v>3894567</v>
      </c>
      <c r="C13698">
        <v>3894587</v>
      </c>
      <c r="D13698" t="s">
        <v>45423</v>
      </c>
      <c r="E13698" t="s">
        <v>45424</v>
      </c>
      <c r="F13698" t="s">
        <v>76</v>
      </c>
      <c r="G13698" t="s">
        <v>16</v>
      </c>
      <c r="H13698">
        <v>25</v>
      </c>
      <c r="I13698" t="s">
        <v>45425</v>
      </c>
      <c r="J13698" t="s">
        <v>45426</v>
      </c>
      <c r="K13698" t="s">
        <v>45427</v>
      </c>
      <c r="L13698" t="s">
        <v>78012</v>
      </c>
    </row>
    <row r="13699" spans="1:12" x14ac:dyDescent="0.15">
      <c r="A13699" t="s">
        <v>12</v>
      </c>
      <c r="B13699">
        <v>3894543</v>
      </c>
      <c r="C13699">
        <v>3894563</v>
      </c>
      <c r="D13699" t="s">
        <v>45423</v>
      </c>
      <c r="E13699" t="s">
        <v>45424</v>
      </c>
      <c r="F13699" t="s">
        <v>76</v>
      </c>
      <c r="G13699" t="s">
        <v>16</v>
      </c>
      <c r="H13699">
        <v>49</v>
      </c>
      <c r="I13699" t="s">
        <v>45428</v>
      </c>
      <c r="J13699" t="s">
        <v>45429</v>
      </c>
      <c r="K13699" t="s">
        <v>45430</v>
      </c>
      <c r="L13699" t="s">
        <v>77913</v>
      </c>
    </row>
    <row r="13700" spans="1:12" x14ac:dyDescent="0.15">
      <c r="A13700" t="s">
        <v>12</v>
      </c>
      <c r="B13700">
        <v>3894494</v>
      </c>
      <c r="C13700">
        <v>3894514</v>
      </c>
      <c r="D13700" t="s">
        <v>45423</v>
      </c>
      <c r="E13700" t="s">
        <v>45424</v>
      </c>
      <c r="F13700" t="s">
        <v>76</v>
      </c>
      <c r="G13700" t="s">
        <v>16</v>
      </c>
      <c r="H13700">
        <v>98</v>
      </c>
      <c r="I13700" t="s">
        <v>45431</v>
      </c>
      <c r="J13700" t="s">
        <v>45432</v>
      </c>
      <c r="K13700" t="s">
        <v>45433</v>
      </c>
      <c r="L13700" t="s">
        <v>78048</v>
      </c>
    </row>
    <row r="13701" spans="1:12" x14ac:dyDescent="0.15">
      <c r="A13701" t="s">
        <v>12</v>
      </c>
      <c r="B13701">
        <v>3894473</v>
      </c>
      <c r="C13701">
        <v>3894493</v>
      </c>
      <c r="D13701" t="s">
        <v>45423</v>
      </c>
      <c r="E13701" t="s">
        <v>45424</v>
      </c>
      <c r="F13701" t="s">
        <v>76</v>
      </c>
      <c r="G13701" t="s">
        <v>32</v>
      </c>
      <c r="H13701">
        <v>119</v>
      </c>
      <c r="I13701" t="s">
        <v>45434</v>
      </c>
      <c r="J13701" t="s">
        <v>45435</v>
      </c>
      <c r="K13701" t="s">
        <v>45436</v>
      </c>
      <c r="L13701" t="s">
        <v>78058</v>
      </c>
    </row>
    <row r="13702" spans="1:12" x14ac:dyDescent="0.15">
      <c r="A13702" t="s">
        <v>12</v>
      </c>
      <c r="B13702">
        <v>3895060</v>
      </c>
      <c r="C13702">
        <v>3895080</v>
      </c>
      <c r="D13702" t="s">
        <v>45437</v>
      </c>
      <c r="E13702" t="s">
        <v>45438</v>
      </c>
      <c r="F13702" t="s">
        <v>76</v>
      </c>
      <c r="G13702" t="s">
        <v>23</v>
      </c>
      <c r="H13702">
        <v>43</v>
      </c>
      <c r="I13702" t="s">
        <v>45439</v>
      </c>
      <c r="J13702" t="s">
        <v>45440</v>
      </c>
      <c r="K13702" t="s">
        <v>45441</v>
      </c>
      <c r="L13702" t="s">
        <v>77942</v>
      </c>
    </row>
    <row r="13703" spans="1:12" x14ac:dyDescent="0.15">
      <c r="A13703" t="s">
        <v>12</v>
      </c>
      <c r="B13703">
        <v>3895017</v>
      </c>
      <c r="C13703">
        <v>3895037</v>
      </c>
      <c r="D13703" t="s">
        <v>45437</v>
      </c>
      <c r="E13703" t="s">
        <v>45438</v>
      </c>
      <c r="F13703" t="s">
        <v>76</v>
      </c>
      <c r="G13703" t="s">
        <v>23</v>
      </c>
      <c r="H13703">
        <v>86</v>
      </c>
      <c r="I13703" t="s">
        <v>45442</v>
      </c>
      <c r="J13703" t="s">
        <v>45443</v>
      </c>
      <c r="K13703" t="s">
        <v>45444</v>
      </c>
      <c r="L13703" t="s">
        <v>77929</v>
      </c>
    </row>
    <row r="13704" spans="1:12" x14ac:dyDescent="0.15">
      <c r="A13704" t="s">
        <v>12</v>
      </c>
      <c r="B13704">
        <v>3894977</v>
      </c>
      <c r="C13704">
        <v>3894997</v>
      </c>
      <c r="D13704" t="s">
        <v>45437</v>
      </c>
      <c r="E13704" t="s">
        <v>45438</v>
      </c>
      <c r="F13704" t="s">
        <v>76</v>
      </c>
      <c r="G13704" t="s">
        <v>16</v>
      </c>
      <c r="H13704">
        <v>126</v>
      </c>
      <c r="I13704" t="s">
        <v>45445</v>
      </c>
      <c r="J13704" t="s">
        <v>45446</v>
      </c>
      <c r="K13704" t="s">
        <v>45447</v>
      </c>
      <c r="L13704" t="s">
        <v>78078</v>
      </c>
    </row>
    <row r="13705" spans="1:12" x14ac:dyDescent="0.15">
      <c r="A13705" t="s">
        <v>12</v>
      </c>
      <c r="B13705">
        <v>3894936</v>
      </c>
      <c r="C13705">
        <v>3894956</v>
      </c>
      <c r="D13705" t="s">
        <v>45437</v>
      </c>
      <c r="E13705" t="s">
        <v>45438</v>
      </c>
      <c r="F13705" t="s">
        <v>76</v>
      </c>
      <c r="G13705" t="s">
        <v>32</v>
      </c>
      <c r="H13705">
        <v>167</v>
      </c>
      <c r="I13705" t="s">
        <v>45448</v>
      </c>
      <c r="J13705" t="s">
        <v>45449</v>
      </c>
      <c r="K13705" t="s">
        <v>45450</v>
      </c>
      <c r="L13705" t="s">
        <v>77916</v>
      </c>
    </row>
    <row r="13706" spans="1:12" x14ac:dyDescent="0.15">
      <c r="A13706" t="s">
        <v>12</v>
      </c>
      <c r="B13706">
        <v>3895855</v>
      </c>
      <c r="C13706">
        <v>3895875</v>
      </c>
      <c r="D13706" t="s">
        <v>45451</v>
      </c>
      <c r="E13706" t="s">
        <v>90</v>
      </c>
      <c r="F13706" t="s">
        <v>76</v>
      </c>
      <c r="G13706" t="s">
        <v>16</v>
      </c>
      <c r="H13706">
        <v>12</v>
      </c>
      <c r="I13706" t="s">
        <v>45452</v>
      </c>
      <c r="J13706" t="s">
        <v>45453</v>
      </c>
      <c r="K13706" t="s">
        <v>45454</v>
      </c>
      <c r="L13706" t="s">
        <v>77991</v>
      </c>
    </row>
    <row r="13707" spans="1:12" x14ac:dyDescent="0.15">
      <c r="A13707" t="s">
        <v>12</v>
      </c>
      <c r="B13707">
        <v>3895830</v>
      </c>
      <c r="C13707">
        <v>3895850</v>
      </c>
      <c r="D13707" t="s">
        <v>45451</v>
      </c>
      <c r="E13707" t="s">
        <v>90</v>
      </c>
      <c r="F13707" t="s">
        <v>76</v>
      </c>
      <c r="G13707" t="s">
        <v>16</v>
      </c>
      <c r="H13707">
        <v>37</v>
      </c>
      <c r="I13707" t="s">
        <v>45455</v>
      </c>
      <c r="J13707" t="s">
        <v>45456</v>
      </c>
      <c r="K13707" t="s">
        <v>45457</v>
      </c>
      <c r="L13707" t="s">
        <v>77906</v>
      </c>
    </row>
    <row r="13708" spans="1:12" x14ac:dyDescent="0.15">
      <c r="A13708" t="s">
        <v>12</v>
      </c>
      <c r="B13708">
        <v>3895808</v>
      </c>
      <c r="C13708">
        <v>3895828</v>
      </c>
      <c r="D13708" t="s">
        <v>45451</v>
      </c>
      <c r="E13708" t="s">
        <v>90</v>
      </c>
      <c r="F13708" t="s">
        <v>76</v>
      </c>
      <c r="G13708" t="s">
        <v>16</v>
      </c>
      <c r="H13708">
        <v>59</v>
      </c>
      <c r="I13708" t="s">
        <v>45458</v>
      </c>
      <c r="J13708" t="s">
        <v>45459</v>
      </c>
      <c r="K13708" t="s">
        <v>45460</v>
      </c>
      <c r="L13708" t="s">
        <v>78009</v>
      </c>
    </row>
    <row r="13709" spans="1:12" x14ac:dyDescent="0.15">
      <c r="A13709" t="s">
        <v>12</v>
      </c>
      <c r="B13709">
        <v>3895772</v>
      </c>
      <c r="C13709">
        <v>3895792</v>
      </c>
      <c r="D13709" t="s">
        <v>45451</v>
      </c>
      <c r="E13709" t="s">
        <v>90</v>
      </c>
      <c r="F13709" t="s">
        <v>76</v>
      </c>
      <c r="G13709" t="s">
        <v>23</v>
      </c>
      <c r="H13709">
        <v>95</v>
      </c>
      <c r="I13709" t="s">
        <v>45461</v>
      </c>
      <c r="J13709" t="s">
        <v>45462</v>
      </c>
      <c r="K13709" t="s">
        <v>45463</v>
      </c>
      <c r="L13709" t="s">
        <v>77920</v>
      </c>
    </row>
    <row r="13710" spans="1:12" x14ac:dyDescent="0.15">
      <c r="A13710" t="s">
        <v>12</v>
      </c>
      <c r="B13710">
        <v>3895988</v>
      </c>
      <c r="C13710">
        <v>3896008</v>
      </c>
      <c r="D13710" t="s">
        <v>45464</v>
      </c>
      <c r="E13710" t="s">
        <v>90</v>
      </c>
      <c r="F13710" t="s">
        <v>15</v>
      </c>
      <c r="G13710" t="s">
        <v>36</v>
      </c>
      <c r="H13710">
        <v>0</v>
      </c>
      <c r="I13710" t="s">
        <v>45465</v>
      </c>
      <c r="J13710" t="s">
        <v>45466</v>
      </c>
      <c r="K13710" t="s">
        <v>45467</v>
      </c>
      <c r="L13710" t="s">
        <v>77980</v>
      </c>
    </row>
    <row r="13711" spans="1:12" x14ac:dyDescent="0.15">
      <c r="A13711" t="s">
        <v>12</v>
      </c>
      <c r="B13711">
        <v>3896008</v>
      </c>
      <c r="C13711">
        <v>3896028</v>
      </c>
      <c r="D13711" t="s">
        <v>45464</v>
      </c>
      <c r="E13711" t="s">
        <v>90</v>
      </c>
      <c r="F13711" t="s">
        <v>15</v>
      </c>
      <c r="G13711" t="s">
        <v>23</v>
      </c>
      <c r="H13711">
        <v>20</v>
      </c>
      <c r="I13711" t="s">
        <v>45468</v>
      </c>
      <c r="J13711" t="s">
        <v>45469</v>
      </c>
      <c r="K13711" t="s">
        <v>45470</v>
      </c>
      <c r="L13711" t="s">
        <v>77968</v>
      </c>
    </row>
    <row r="13712" spans="1:12" x14ac:dyDescent="0.15">
      <c r="A13712" t="s">
        <v>12</v>
      </c>
      <c r="B13712">
        <v>3896059</v>
      </c>
      <c r="C13712">
        <v>3896079</v>
      </c>
      <c r="D13712" t="s">
        <v>45464</v>
      </c>
      <c r="E13712" t="s">
        <v>90</v>
      </c>
      <c r="F13712" t="s">
        <v>15</v>
      </c>
      <c r="G13712" t="s">
        <v>16</v>
      </c>
      <c r="H13712">
        <v>71</v>
      </c>
      <c r="I13712" t="s">
        <v>45471</v>
      </c>
      <c r="J13712" t="s">
        <v>45472</v>
      </c>
      <c r="K13712" t="s">
        <v>45473</v>
      </c>
      <c r="L13712" t="s">
        <v>77969</v>
      </c>
    </row>
    <row r="13713" spans="1:12" x14ac:dyDescent="0.15">
      <c r="A13713" t="s">
        <v>12</v>
      </c>
      <c r="B13713">
        <v>3896080</v>
      </c>
      <c r="C13713">
        <v>3896100</v>
      </c>
      <c r="D13713" t="s">
        <v>45464</v>
      </c>
      <c r="E13713" t="s">
        <v>90</v>
      </c>
      <c r="F13713" t="s">
        <v>15</v>
      </c>
      <c r="G13713" t="s">
        <v>36</v>
      </c>
      <c r="H13713">
        <v>92</v>
      </c>
      <c r="I13713" t="s">
        <v>45474</v>
      </c>
      <c r="J13713" t="s">
        <v>45475</v>
      </c>
      <c r="K13713" t="s">
        <v>45476</v>
      </c>
      <c r="L13713" t="s">
        <v>78032</v>
      </c>
    </row>
    <row r="13714" spans="1:12" x14ac:dyDescent="0.15">
      <c r="A13714" t="s">
        <v>12</v>
      </c>
      <c r="B13714">
        <v>3896842</v>
      </c>
      <c r="C13714">
        <v>3896862</v>
      </c>
      <c r="D13714" t="s">
        <v>45477</v>
      </c>
      <c r="E13714" t="s">
        <v>45478</v>
      </c>
      <c r="F13714" t="s">
        <v>15</v>
      </c>
      <c r="G13714" t="s">
        <v>16</v>
      </c>
      <c r="H13714">
        <v>0</v>
      </c>
      <c r="I13714" t="s">
        <v>45479</v>
      </c>
      <c r="J13714" t="s">
        <v>45480</v>
      </c>
      <c r="K13714" t="s">
        <v>45481</v>
      </c>
      <c r="L13714" t="s">
        <v>77980</v>
      </c>
    </row>
    <row r="13715" spans="1:12" x14ac:dyDescent="0.15">
      <c r="A13715" t="s">
        <v>12</v>
      </c>
      <c r="B13715">
        <v>3896867</v>
      </c>
      <c r="C13715">
        <v>3896887</v>
      </c>
      <c r="D13715" t="s">
        <v>45477</v>
      </c>
      <c r="E13715" t="s">
        <v>45478</v>
      </c>
      <c r="F13715" t="s">
        <v>15</v>
      </c>
      <c r="G13715" t="s">
        <v>36</v>
      </c>
      <c r="H13715">
        <v>25</v>
      </c>
      <c r="I13715" t="s">
        <v>45482</v>
      </c>
      <c r="J13715" t="s">
        <v>45483</v>
      </c>
      <c r="K13715" t="s">
        <v>45484</v>
      </c>
      <c r="L13715" t="s">
        <v>78012</v>
      </c>
    </row>
    <row r="13716" spans="1:12" x14ac:dyDescent="0.15">
      <c r="A13716" t="s">
        <v>12</v>
      </c>
      <c r="B13716">
        <v>3896894</v>
      </c>
      <c r="C13716">
        <v>3896914</v>
      </c>
      <c r="D13716" t="s">
        <v>45477</v>
      </c>
      <c r="E13716" t="s">
        <v>45478</v>
      </c>
      <c r="F13716" t="s">
        <v>15</v>
      </c>
      <c r="G13716" t="s">
        <v>16</v>
      </c>
      <c r="H13716">
        <v>52</v>
      </c>
      <c r="I13716" t="s">
        <v>45485</v>
      </c>
      <c r="J13716" t="s">
        <v>45486</v>
      </c>
      <c r="K13716" t="s">
        <v>45487</v>
      </c>
      <c r="L13716" t="s">
        <v>77959</v>
      </c>
    </row>
    <row r="13717" spans="1:12" x14ac:dyDescent="0.15">
      <c r="A13717" t="s">
        <v>12</v>
      </c>
      <c r="B13717">
        <v>3896921</v>
      </c>
      <c r="C13717">
        <v>3896941</v>
      </c>
      <c r="D13717" t="s">
        <v>45477</v>
      </c>
      <c r="E13717" t="s">
        <v>45478</v>
      </c>
      <c r="F13717" t="s">
        <v>15</v>
      </c>
      <c r="G13717" t="s">
        <v>16</v>
      </c>
      <c r="H13717">
        <v>79</v>
      </c>
      <c r="I13717" t="s">
        <v>45488</v>
      </c>
      <c r="J13717" t="s">
        <v>45489</v>
      </c>
      <c r="K13717" t="s">
        <v>45490</v>
      </c>
      <c r="L13717" t="s">
        <v>77993</v>
      </c>
    </row>
    <row r="13718" spans="1:12" x14ac:dyDescent="0.15">
      <c r="A13718" t="s">
        <v>12</v>
      </c>
      <c r="B13718">
        <v>3898648</v>
      </c>
      <c r="C13718">
        <v>3898668</v>
      </c>
      <c r="D13718" t="s">
        <v>45491</v>
      </c>
      <c r="E13718" t="s">
        <v>90</v>
      </c>
      <c r="F13718" t="s">
        <v>15</v>
      </c>
      <c r="G13718" t="s">
        <v>23</v>
      </c>
      <c r="H13718">
        <v>11</v>
      </c>
      <c r="I13718" t="s">
        <v>45492</v>
      </c>
      <c r="J13718" t="s">
        <v>45493</v>
      </c>
      <c r="K13718" t="s">
        <v>45494</v>
      </c>
      <c r="L13718" t="s">
        <v>77974</v>
      </c>
    </row>
    <row r="13719" spans="1:12" x14ac:dyDescent="0.15">
      <c r="A13719" t="s">
        <v>12</v>
      </c>
      <c r="B13719">
        <v>3898669</v>
      </c>
      <c r="C13719">
        <v>3898689</v>
      </c>
      <c r="D13719" t="s">
        <v>45491</v>
      </c>
      <c r="E13719" t="s">
        <v>90</v>
      </c>
      <c r="F13719" t="s">
        <v>15</v>
      </c>
      <c r="G13719" t="s">
        <v>23</v>
      </c>
      <c r="H13719">
        <v>32</v>
      </c>
      <c r="I13719" t="s">
        <v>45495</v>
      </c>
      <c r="J13719" t="s">
        <v>45496</v>
      </c>
      <c r="K13719" t="s">
        <v>45497</v>
      </c>
      <c r="L13719" t="s">
        <v>77918</v>
      </c>
    </row>
    <row r="13720" spans="1:12" x14ac:dyDescent="0.15">
      <c r="A13720" t="s">
        <v>12</v>
      </c>
      <c r="B13720">
        <v>3898695</v>
      </c>
      <c r="C13720">
        <v>3898715</v>
      </c>
      <c r="D13720" t="s">
        <v>45491</v>
      </c>
      <c r="E13720" t="s">
        <v>90</v>
      </c>
      <c r="F13720" t="s">
        <v>15</v>
      </c>
      <c r="G13720" t="s">
        <v>16</v>
      </c>
      <c r="H13720">
        <v>58</v>
      </c>
      <c r="I13720" t="s">
        <v>45498</v>
      </c>
      <c r="J13720" t="s">
        <v>45499</v>
      </c>
      <c r="K13720" t="s">
        <v>45500</v>
      </c>
      <c r="L13720" t="s">
        <v>77911</v>
      </c>
    </row>
    <row r="13721" spans="1:12" x14ac:dyDescent="0.15">
      <c r="A13721" t="s">
        <v>12</v>
      </c>
      <c r="B13721">
        <v>3898722</v>
      </c>
      <c r="C13721">
        <v>3898742</v>
      </c>
      <c r="D13721" t="s">
        <v>45491</v>
      </c>
      <c r="E13721" t="s">
        <v>90</v>
      </c>
      <c r="F13721" t="s">
        <v>15</v>
      </c>
      <c r="G13721" t="s">
        <v>36</v>
      </c>
      <c r="H13721">
        <v>85</v>
      </c>
      <c r="I13721" t="s">
        <v>45501</v>
      </c>
      <c r="J13721" t="s">
        <v>45502</v>
      </c>
      <c r="K13721" t="s">
        <v>45503</v>
      </c>
      <c r="L13721" t="s">
        <v>77972</v>
      </c>
    </row>
    <row r="13722" spans="1:12" x14ac:dyDescent="0.15">
      <c r="A13722" t="s">
        <v>12</v>
      </c>
      <c r="B13722">
        <v>3900471</v>
      </c>
      <c r="C13722">
        <v>3900491</v>
      </c>
      <c r="D13722" t="s">
        <v>45504</v>
      </c>
      <c r="E13722" t="s">
        <v>90</v>
      </c>
      <c r="F13722" t="s">
        <v>15</v>
      </c>
      <c r="G13722" t="s">
        <v>16</v>
      </c>
      <c r="H13722">
        <v>8</v>
      </c>
      <c r="I13722" t="s">
        <v>45505</v>
      </c>
      <c r="J13722" t="s">
        <v>45506</v>
      </c>
      <c r="K13722" t="s">
        <v>45507</v>
      </c>
      <c r="L13722" t="s">
        <v>77955</v>
      </c>
    </row>
    <row r="13723" spans="1:12" x14ac:dyDescent="0.15">
      <c r="A13723" t="s">
        <v>12</v>
      </c>
      <c r="B13723">
        <v>3900522</v>
      </c>
      <c r="C13723">
        <v>3900542</v>
      </c>
      <c r="D13723" t="s">
        <v>45504</v>
      </c>
      <c r="E13723" t="s">
        <v>90</v>
      </c>
      <c r="F13723" t="s">
        <v>15</v>
      </c>
      <c r="G13723" t="s">
        <v>36</v>
      </c>
      <c r="H13723">
        <v>59</v>
      </c>
      <c r="I13723" t="s">
        <v>45508</v>
      </c>
      <c r="J13723" t="s">
        <v>45509</v>
      </c>
      <c r="K13723" t="s">
        <v>45510</v>
      </c>
      <c r="L13723" t="s">
        <v>78009</v>
      </c>
    </row>
    <row r="13724" spans="1:12" x14ac:dyDescent="0.15">
      <c r="A13724" t="s">
        <v>12</v>
      </c>
      <c r="B13724">
        <v>3900568</v>
      </c>
      <c r="C13724">
        <v>3900588</v>
      </c>
      <c r="D13724" t="s">
        <v>45504</v>
      </c>
      <c r="E13724" t="s">
        <v>90</v>
      </c>
      <c r="F13724" t="s">
        <v>15</v>
      </c>
      <c r="G13724" t="s">
        <v>23</v>
      </c>
      <c r="H13724">
        <v>105</v>
      </c>
      <c r="I13724" t="s">
        <v>45511</v>
      </c>
      <c r="J13724" t="s">
        <v>45512</v>
      </c>
      <c r="K13724" t="s">
        <v>45513</v>
      </c>
      <c r="L13724" t="s">
        <v>78028</v>
      </c>
    </row>
    <row r="13725" spans="1:12" x14ac:dyDescent="0.15">
      <c r="A13725" t="s">
        <v>12</v>
      </c>
      <c r="B13725">
        <v>3900613</v>
      </c>
      <c r="C13725">
        <v>3900633</v>
      </c>
      <c r="D13725" t="s">
        <v>45504</v>
      </c>
      <c r="E13725" t="s">
        <v>90</v>
      </c>
      <c r="F13725" t="s">
        <v>15</v>
      </c>
      <c r="G13725" t="s">
        <v>16</v>
      </c>
      <c r="H13725">
        <v>150</v>
      </c>
      <c r="I13725" t="s">
        <v>45514</v>
      </c>
      <c r="J13725" t="s">
        <v>45515</v>
      </c>
      <c r="K13725" t="s">
        <v>45516</v>
      </c>
      <c r="L13725" t="s">
        <v>78086</v>
      </c>
    </row>
    <row r="13726" spans="1:12" x14ac:dyDescent="0.15">
      <c r="A13726" t="s">
        <v>12</v>
      </c>
      <c r="B13726">
        <v>3902327</v>
      </c>
      <c r="C13726">
        <v>3902347</v>
      </c>
      <c r="D13726" t="s">
        <v>45517</v>
      </c>
      <c r="E13726" t="s">
        <v>90</v>
      </c>
      <c r="F13726" t="s">
        <v>15</v>
      </c>
      <c r="G13726" t="s">
        <v>23</v>
      </c>
      <c r="H13726">
        <v>10</v>
      </c>
      <c r="I13726" t="s">
        <v>45518</v>
      </c>
      <c r="J13726" t="s">
        <v>45519</v>
      </c>
      <c r="K13726" t="s">
        <v>45520</v>
      </c>
      <c r="L13726" t="s">
        <v>78001</v>
      </c>
    </row>
    <row r="13727" spans="1:12" x14ac:dyDescent="0.15">
      <c r="A13727" t="s">
        <v>12</v>
      </c>
      <c r="B13727">
        <v>3902358</v>
      </c>
      <c r="C13727">
        <v>3902378</v>
      </c>
      <c r="D13727" t="s">
        <v>45517</v>
      </c>
      <c r="E13727" t="s">
        <v>90</v>
      </c>
      <c r="F13727" t="s">
        <v>15</v>
      </c>
      <c r="G13727" t="s">
        <v>36</v>
      </c>
      <c r="H13727">
        <v>41</v>
      </c>
      <c r="I13727" t="s">
        <v>45521</v>
      </c>
      <c r="J13727" t="s">
        <v>45522</v>
      </c>
      <c r="K13727" t="s">
        <v>45523</v>
      </c>
      <c r="L13727" t="s">
        <v>78014</v>
      </c>
    </row>
    <row r="13728" spans="1:12" x14ac:dyDescent="0.15">
      <c r="A13728" t="s">
        <v>12</v>
      </c>
      <c r="B13728">
        <v>3902405</v>
      </c>
      <c r="C13728">
        <v>3902425</v>
      </c>
      <c r="D13728" t="s">
        <v>45517</v>
      </c>
      <c r="E13728" t="s">
        <v>90</v>
      </c>
      <c r="F13728" t="s">
        <v>15</v>
      </c>
      <c r="G13728" t="s">
        <v>16</v>
      </c>
      <c r="H13728">
        <v>88</v>
      </c>
      <c r="I13728" t="s">
        <v>45524</v>
      </c>
      <c r="J13728" t="s">
        <v>45525</v>
      </c>
      <c r="K13728" t="s">
        <v>45526</v>
      </c>
      <c r="L13728" t="s">
        <v>77923</v>
      </c>
    </row>
    <row r="13729" spans="1:12" x14ac:dyDescent="0.15">
      <c r="A13729" t="s">
        <v>12</v>
      </c>
      <c r="B13729">
        <v>3902459</v>
      </c>
      <c r="C13729">
        <v>3902479</v>
      </c>
      <c r="D13729" t="s">
        <v>45517</v>
      </c>
      <c r="E13729" t="s">
        <v>90</v>
      </c>
      <c r="F13729" t="s">
        <v>15</v>
      </c>
      <c r="G13729" t="s">
        <v>16</v>
      </c>
      <c r="H13729">
        <v>142</v>
      </c>
      <c r="I13729" t="s">
        <v>45527</v>
      </c>
      <c r="J13729" t="s">
        <v>45528</v>
      </c>
      <c r="K13729" t="s">
        <v>45529</v>
      </c>
      <c r="L13729" t="s">
        <v>77990</v>
      </c>
    </row>
    <row r="13730" spans="1:12" x14ac:dyDescent="0.15">
      <c r="A13730" t="s">
        <v>12</v>
      </c>
      <c r="B13730">
        <v>3903404</v>
      </c>
      <c r="C13730">
        <v>3903424</v>
      </c>
      <c r="D13730" t="s">
        <v>45530</v>
      </c>
      <c r="E13730" t="s">
        <v>90</v>
      </c>
      <c r="F13730" t="s">
        <v>15</v>
      </c>
      <c r="G13730" t="s">
        <v>16</v>
      </c>
      <c r="H13730">
        <v>0</v>
      </c>
      <c r="I13730" t="s">
        <v>45531</v>
      </c>
      <c r="J13730" t="s">
        <v>45532</v>
      </c>
      <c r="K13730" t="s">
        <v>45533</v>
      </c>
      <c r="L13730" t="s">
        <v>77980</v>
      </c>
    </row>
    <row r="13731" spans="1:12" x14ac:dyDescent="0.15">
      <c r="A13731" t="s">
        <v>12</v>
      </c>
      <c r="B13731">
        <v>3903427</v>
      </c>
      <c r="C13731">
        <v>3903447</v>
      </c>
      <c r="D13731" t="s">
        <v>45530</v>
      </c>
      <c r="E13731" t="s">
        <v>90</v>
      </c>
      <c r="F13731" t="s">
        <v>15</v>
      </c>
      <c r="G13731" t="s">
        <v>32</v>
      </c>
      <c r="H13731">
        <v>23</v>
      </c>
      <c r="I13731" t="s">
        <v>45534</v>
      </c>
      <c r="J13731" t="s">
        <v>45535</v>
      </c>
      <c r="K13731" t="s">
        <v>45536</v>
      </c>
      <c r="L13731" t="s">
        <v>77975</v>
      </c>
    </row>
    <row r="13732" spans="1:12" x14ac:dyDescent="0.15">
      <c r="A13732" t="s">
        <v>12</v>
      </c>
      <c r="B13732">
        <v>3903487</v>
      </c>
      <c r="C13732">
        <v>3903507</v>
      </c>
      <c r="D13732" t="s">
        <v>45530</v>
      </c>
      <c r="E13732" t="s">
        <v>90</v>
      </c>
      <c r="F13732" t="s">
        <v>15</v>
      </c>
      <c r="G13732" t="s">
        <v>23</v>
      </c>
      <c r="H13732">
        <v>83</v>
      </c>
      <c r="I13732" t="s">
        <v>45537</v>
      </c>
      <c r="J13732" t="s">
        <v>45538</v>
      </c>
      <c r="K13732" t="s">
        <v>45539</v>
      </c>
      <c r="L13732" t="s">
        <v>77958</v>
      </c>
    </row>
    <row r="13733" spans="1:12" x14ac:dyDescent="0.15">
      <c r="A13733" t="s">
        <v>12</v>
      </c>
      <c r="B13733">
        <v>3903516</v>
      </c>
      <c r="C13733">
        <v>3903536</v>
      </c>
      <c r="D13733" t="s">
        <v>45530</v>
      </c>
      <c r="E13733" t="s">
        <v>90</v>
      </c>
      <c r="F13733" t="s">
        <v>15</v>
      </c>
      <c r="G13733" t="s">
        <v>16</v>
      </c>
      <c r="H13733">
        <v>112</v>
      </c>
      <c r="I13733" t="s">
        <v>45540</v>
      </c>
      <c r="J13733" t="s">
        <v>45541</v>
      </c>
      <c r="K13733" t="s">
        <v>45542</v>
      </c>
      <c r="L13733" t="s">
        <v>77950</v>
      </c>
    </row>
    <row r="13734" spans="1:12" x14ac:dyDescent="0.15">
      <c r="A13734" t="s">
        <v>12</v>
      </c>
      <c r="B13734">
        <v>3904451</v>
      </c>
      <c r="C13734">
        <v>3904471</v>
      </c>
      <c r="D13734" t="s">
        <v>45543</v>
      </c>
      <c r="E13734" t="s">
        <v>90</v>
      </c>
      <c r="F13734" t="s">
        <v>15</v>
      </c>
      <c r="G13734" t="s">
        <v>16</v>
      </c>
      <c r="H13734">
        <v>26</v>
      </c>
      <c r="I13734" t="s">
        <v>45544</v>
      </c>
      <c r="J13734" t="s">
        <v>45545</v>
      </c>
      <c r="K13734" t="s">
        <v>45546</v>
      </c>
      <c r="L13734" t="s">
        <v>78002</v>
      </c>
    </row>
    <row r="13735" spans="1:12" x14ac:dyDescent="0.15">
      <c r="A13735" t="s">
        <v>12</v>
      </c>
      <c r="B13735">
        <v>3904543</v>
      </c>
      <c r="C13735">
        <v>3904563</v>
      </c>
      <c r="D13735" t="s">
        <v>45543</v>
      </c>
      <c r="E13735" t="s">
        <v>90</v>
      </c>
      <c r="F13735" t="s">
        <v>15</v>
      </c>
      <c r="G13735" t="s">
        <v>36</v>
      </c>
      <c r="H13735">
        <v>118</v>
      </c>
      <c r="I13735" t="s">
        <v>45547</v>
      </c>
      <c r="J13735" t="s">
        <v>45548</v>
      </c>
      <c r="K13735" t="s">
        <v>45549</v>
      </c>
      <c r="L13735" t="s">
        <v>77973</v>
      </c>
    </row>
    <row r="13736" spans="1:12" x14ac:dyDescent="0.15">
      <c r="A13736" t="s">
        <v>12</v>
      </c>
      <c r="B13736">
        <v>3904579</v>
      </c>
      <c r="C13736">
        <v>3904599</v>
      </c>
      <c r="D13736" t="s">
        <v>45543</v>
      </c>
      <c r="E13736" t="s">
        <v>90</v>
      </c>
      <c r="F13736" t="s">
        <v>15</v>
      </c>
      <c r="G13736" t="s">
        <v>16</v>
      </c>
      <c r="H13736">
        <v>154</v>
      </c>
      <c r="I13736" t="s">
        <v>45550</v>
      </c>
      <c r="J13736" t="s">
        <v>45551</v>
      </c>
      <c r="K13736" t="s">
        <v>45552</v>
      </c>
      <c r="L13736" t="s">
        <v>78107</v>
      </c>
    </row>
    <row r="13737" spans="1:12" x14ac:dyDescent="0.15">
      <c r="A13737" t="s">
        <v>12</v>
      </c>
      <c r="B13737">
        <v>3904605</v>
      </c>
      <c r="C13737">
        <v>3904625</v>
      </c>
      <c r="D13737" t="s">
        <v>45543</v>
      </c>
      <c r="E13737" t="s">
        <v>90</v>
      </c>
      <c r="F13737" t="s">
        <v>15</v>
      </c>
      <c r="G13737" t="s">
        <v>36</v>
      </c>
      <c r="H13737">
        <v>180</v>
      </c>
      <c r="I13737" t="s">
        <v>45553</v>
      </c>
      <c r="J13737" t="s">
        <v>45554</v>
      </c>
      <c r="K13737" t="s">
        <v>45555</v>
      </c>
      <c r="L13737" t="s">
        <v>78071</v>
      </c>
    </row>
    <row r="13738" spans="1:12" x14ac:dyDescent="0.15">
      <c r="A13738" t="s">
        <v>12</v>
      </c>
      <c r="B13738">
        <v>3906058</v>
      </c>
      <c r="C13738">
        <v>3906078</v>
      </c>
      <c r="D13738" t="s">
        <v>45556</v>
      </c>
      <c r="E13738" t="s">
        <v>45557</v>
      </c>
      <c r="F13738" t="s">
        <v>15</v>
      </c>
      <c r="G13738" t="s">
        <v>32</v>
      </c>
      <c r="H13738">
        <v>1</v>
      </c>
      <c r="I13738" t="s">
        <v>45558</v>
      </c>
      <c r="J13738" t="s">
        <v>45559</v>
      </c>
      <c r="K13738" t="s">
        <v>45560</v>
      </c>
      <c r="L13738" t="s">
        <v>77917</v>
      </c>
    </row>
    <row r="13739" spans="1:12" x14ac:dyDescent="0.15">
      <c r="A13739" t="s">
        <v>12</v>
      </c>
      <c r="B13739">
        <v>3906085</v>
      </c>
      <c r="C13739">
        <v>3906105</v>
      </c>
      <c r="D13739" t="s">
        <v>45556</v>
      </c>
      <c r="E13739" t="s">
        <v>45557</v>
      </c>
      <c r="F13739" t="s">
        <v>15</v>
      </c>
      <c r="G13739" t="s">
        <v>36</v>
      </c>
      <c r="H13739">
        <v>28</v>
      </c>
      <c r="I13739" t="s">
        <v>45561</v>
      </c>
      <c r="J13739" t="s">
        <v>45562</v>
      </c>
      <c r="K13739" t="s">
        <v>45563</v>
      </c>
      <c r="L13739" t="s">
        <v>77956</v>
      </c>
    </row>
    <row r="13740" spans="1:12" x14ac:dyDescent="0.15">
      <c r="A13740" t="s">
        <v>12</v>
      </c>
      <c r="B13740">
        <v>3906115</v>
      </c>
      <c r="C13740">
        <v>3906135</v>
      </c>
      <c r="D13740" t="s">
        <v>45556</v>
      </c>
      <c r="E13740" t="s">
        <v>45557</v>
      </c>
      <c r="F13740" t="s">
        <v>15</v>
      </c>
      <c r="G13740" t="s">
        <v>32</v>
      </c>
      <c r="H13740">
        <v>58</v>
      </c>
      <c r="I13740" t="s">
        <v>45564</v>
      </c>
      <c r="J13740" t="s">
        <v>45565</v>
      </c>
      <c r="K13740" t="s">
        <v>45566</v>
      </c>
      <c r="L13740" t="s">
        <v>77911</v>
      </c>
    </row>
    <row r="13741" spans="1:12" x14ac:dyDescent="0.15">
      <c r="A13741" t="s">
        <v>12</v>
      </c>
      <c r="B13741">
        <v>3906136</v>
      </c>
      <c r="C13741">
        <v>3906156</v>
      </c>
      <c r="D13741" t="s">
        <v>45556</v>
      </c>
      <c r="E13741" t="s">
        <v>45557</v>
      </c>
      <c r="F13741" t="s">
        <v>15</v>
      </c>
      <c r="G13741" t="s">
        <v>16</v>
      </c>
      <c r="H13741">
        <v>79</v>
      </c>
      <c r="I13741" t="s">
        <v>45567</v>
      </c>
      <c r="J13741" t="s">
        <v>45568</v>
      </c>
      <c r="K13741" t="s">
        <v>45569</v>
      </c>
      <c r="L13741" t="s">
        <v>77993</v>
      </c>
    </row>
    <row r="13742" spans="1:12" x14ac:dyDescent="0.15">
      <c r="A13742" t="s">
        <v>12</v>
      </c>
      <c r="B13742">
        <v>3908771</v>
      </c>
      <c r="C13742">
        <v>3908791</v>
      </c>
      <c r="D13742" t="s">
        <v>45570</v>
      </c>
      <c r="E13742" t="s">
        <v>45571</v>
      </c>
      <c r="F13742" t="s">
        <v>76</v>
      </c>
      <c r="G13742" t="s">
        <v>36</v>
      </c>
      <c r="H13742">
        <v>28</v>
      </c>
      <c r="I13742" t="s">
        <v>45572</v>
      </c>
      <c r="J13742" t="s">
        <v>45573</v>
      </c>
      <c r="K13742" t="s">
        <v>45574</v>
      </c>
      <c r="L13742" t="s">
        <v>77956</v>
      </c>
    </row>
    <row r="13743" spans="1:12" x14ac:dyDescent="0.15">
      <c r="A13743" t="s">
        <v>12</v>
      </c>
      <c r="B13743">
        <v>3908750</v>
      </c>
      <c r="C13743">
        <v>3908770</v>
      </c>
      <c r="D13743" t="s">
        <v>45570</v>
      </c>
      <c r="E13743" t="s">
        <v>45571</v>
      </c>
      <c r="F13743" t="s">
        <v>76</v>
      </c>
      <c r="G13743" t="s">
        <v>32</v>
      </c>
      <c r="H13743">
        <v>49</v>
      </c>
      <c r="I13743" t="s">
        <v>45575</v>
      </c>
      <c r="J13743" t="s">
        <v>45576</v>
      </c>
      <c r="K13743" t="s">
        <v>45577</v>
      </c>
      <c r="L13743" t="s">
        <v>77913</v>
      </c>
    </row>
    <row r="13744" spans="1:12" x14ac:dyDescent="0.15">
      <c r="A13744" t="s">
        <v>12</v>
      </c>
      <c r="B13744">
        <v>3908695</v>
      </c>
      <c r="C13744">
        <v>3908715</v>
      </c>
      <c r="D13744" t="s">
        <v>45570</v>
      </c>
      <c r="E13744" t="s">
        <v>45571</v>
      </c>
      <c r="F13744" t="s">
        <v>76</v>
      </c>
      <c r="G13744" t="s">
        <v>16</v>
      </c>
      <c r="H13744">
        <v>104</v>
      </c>
      <c r="I13744" t="s">
        <v>45578</v>
      </c>
      <c r="J13744" t="s">
        <v>45579</v>
      </c>
      <c r="K13744" t="s">
        <v>45580</v>
      </c>
      <c r="L13744" t="s">
        <v>77963</v>
      </c>
    </row>
    <row r="13745" spans="1:12" x14ac:dyDescent="0.15">
      <c r="A13745" t="s">
        <v>12</v>
      </c>
      <c r="B13745">
        <v>3908669</v>
      </c>
      <c r="C13745">
        <v>3908689</v>
      </c>
      <c r="D13745" t="s">
        <v>45570</v>
      </c>
      <c r="E13745" t="s">
        <v>45571</v>
      </c>
      <c r="F13745" t="s">
        <v>76</v>
      </c>
      <c r="G13745" t="s">
        <v>16</v>
      </c>
      <c r="H13745">
        <v>130</v>
      </c>
      <c r="I13745" t="s">
        <v>45581</v>
      </c>
      <c r="J13745" t="s">
        <v>45582</v>
      </c>
      <c r="K13745" t="s">
        <v>45583</v>
      </c>
      <c r="L13745" t="s">
        <v>77998</v>
      </c>
    </row>
    <row r="13746" spans="1:12" x14ac:dyDescent="0.15">
      <c r="A13746" t="s">
        <v>12</v>
      </c>
      <c r="B13746">
        <v>3909269</v>
      </c>
      <c r="C13746">
        <v>3909289</v>
      </c>
      <c r="D13746" t="s">
        <v>45584</v>
      </c>
      <c r="E13746" t="s">
        <v>45585</v>
      </c>
      <c r="F13746" t="s">
        <v>76</v>
      </c>
      <c r="G13746" t="s">
        <v>16</v>
      </c>
      <c r="H13746">
        <v>34</v>
      </c>
      <c r="I13746" t="s">
        <v>45586</v>
      </c>
      <c r="J13746" t="s">
        <v>45587</v>
      </c>
      <c r="K13746" t="s">
        <v>45588</v>
      </c>
      <c r="L13746" t="s">
        <v>77999</v>
      </c>
    </row>
    <row r="13747" spans="1:12" x14ac:dyDescent="0.15">
      <c r="A13747" t="s">
        <v>12</v>
      </c>
      <c r="B13747">
        <v>3909239</v>
      </c>
      <c r="C13747">
        <v>3909259</v>
      </c>
      <c r="D13747" t="s">
        <v>45584</v>
      </c>
      <c r="E13747" t="s">
        <v>45585</v>
      </c>
      <c r="F13747" t="s">
        <v>76</v>
      </c>
      <c r="G13747" t="s">
        <v>16</v>
      </c>
      <c r="H13747">
        <v>64</v>
      </c>
      <c r="I13747" t="s">
        <v>45589</v>
      </c>
      <c r="J13747" t="s">
        <v>45590</v>
      </c>
      <c r="K13747" t="s">
        <v>45591</v>
      </c>
      <c r="L13747" t="s">
        <v>77989</v>
      </c>
    </row>
    <row r="13748" spans="1:12" x14ac:dyDescent="0.15">
      <c r="A13748" t="s">
        <v>12</v>
      </c>
      <c r="B13748">
        <v>3909209</v>
      </c>
      <c r="C13748">
        <v>3909229</v>
      </c>
      <c r="D13748" t="s">
        <v>45584</v>
      </c>
      <c r="E13748" t="s">
        <v>45585</v>
      </c>
      <c r="F13748" t="s">
        <v>76</v>
      </c>
      <c r="G13748" t="s">
        <v>16</v>
      </c>
      <c r="H13748">
        <v>94</v>
      </c>
      <c r="I13748" t="s">
        <v>45592</v>
      </c>
      <c r="J13748" t="s">
        <v>45593</v>
      </c>
      <c r="K13748" t="s">
        <v>45594</v>
      </c>
      <c r="L13748" t="s">
        <v>77927</v>
      </c>
    </row>
    <row r="13749" spans="1:12" x14ac:dyDescent="0.15">
      <c r="A13749" t="s">
        <v>12</v>
      </c>
      <c r="B13749">
        <v>3909179</v>
      </c>
      <c r="C13749">
        <v>3909199</v>
      </c>
      <c r="D13749" t="s">
        <v>45584</v>
      </c>
      <c r="E13749" t="s">
        <v>45585</v>
      </c>
      <c r="F13749" t="s">
        <v>76</v>
      </c>
      <c r="G13749" t="s">
        <v>16</v>
      </c>
      <c r="H13749">
        <v>124</v>
      </c>
      <c r="I13749" t="s">
        <v>45595</v>
      </c>
      <c r="J13749" t="s">
        <v>45596</v>
      </c>
      <c r="K13749" t="s">
        <v>45597</v>
      </c>
      <c r="L13749" t="s">
        <v>78046</v>
      </c>
    </row>
    <row r="13750" spans="1:12" x14ac:dyDescent="0.15">
      <c r="A13750" t="s">
        <v>12</v>
      </c>
      <c r="B13750">
        <v>3911811</v>
      </c>
      <c r="C13750">
        <v>3911831</v>
      </c>
      <c r="D13750" t="s">
        <v>45598</v>
      </c>
      <c r="E13750" t="s">
        <v>45599</v>
      </c>
      <c r="F13750" t="s">
        <v>76</v>
      </c>
      <c r="G13750" t="s">
        <v>36</v>
      </c>
      <c r="H13750">
        <v>24</v>
      </c>
      <c r="I13750" t="s">
        <v>45600</v>
      </c>
      <c r="J13750" t="s">
        <v>45601</v>
      </c>
      <c r="K13750" t="s">
        <v>45602</v>
      </c>
      <c r="L13750" t="s">
        <v>77966</v>
      </c>
    </row>
    <row r="13751" spans="1:12" x14ac:dyDescent="0.15">
      <c r="A13751" t="s">
        <v>12</v>
      </c>
      <c r="B13751">
        <v>3911779</v>
      </c>
      <c r="C13751">
        <v>3911799</v>
      </c>
      <c r="D13751" t="s">
        <v>45598</v>
      </c>
      <c r="E13751" t="s">
        <v>45599</v>
      </c>
      <c r="F13751" t="s">
        <v>76</v>
      </c>
      <c r="G13751" t="s">
        <v>36</v>
      </c>
      <c r="H13751">
        <v>56</v>
      </c>
      <c r="I13751" t="s">
        <v>45603</v>
      </c>
      <c r="J13751" t="s">
        <v>45604</v>
      </c>
      <c r="K13751" t="s">
        <v>45605</v>
      </c>
      <c r="L13751" t="s">
        <v>77971</v>
      </c>
    </row>
    <row r="13752" spans="1:12" x14ac:dyDescent="0.15">
      <c r="A13752" t="s">
        <v>12</v>
      </c>
      <c r="B13752">
        <v>3911728</v>
      </c>
      <c r="C13752">
        <v>3911748</v>
      </c>
      <c r="D13752" t="s">
        <v>45598</v>
      </c>
      <c r="E13752" t="s">
        <v>45599</v>
      </c>
      <c r="F13752" t="s">
        <v>76</v>
      </c>
      <c r="G13752" t="s">
        <v>23</v>
      </c>
      <c r="H13752">
        <v>107</v>
      </c>
      <c r="I13752" t="s">
        <v>45606</v>
      </c>
      <c r="J13752" t="s">
        <v>45607</v>
      </c>
      <c r="K13752" t="s">
        <v>45608</v>
      </c>
      <c r="L13752" t="s">
        <v>77983</v>
      </c>
    </row>
    <row r="13753" spans="1:12" x14ac:dyDescent="0.15">
      <c r="A13753" t="s">
        <v>12</v>
      </c>
      <c r="B13753">
        <v>3911674</v>
      </c>
      <c r="C13753">
        <v>3911694</v>
      </c>
      <c r="D13753" t="s">
        <v>45598</v>
      </c>
      <c r="E13753" t="s">
        <v>45599</v>
      </c>
      <c r="F13753" t="s">
        <v>76</v>
      </c>
      <c r="G13753" t="s">
        <v>36</v>
      </c>
      <c r="H13753">
        <v>161</v>
      </c>
      <c r="I13753" t="s">
        <v>45609</v>
      </c>
      <c r="J13753" t="s">
        <v>45610</v>
      </c>
      <c r="K13753" t="s">
        <v>45611</v>
      </c>
      <c r="L13753" t="s">
        <v>77931</v>
      </c>
    </row>
    <row r="13754" spans="1:12" x14ac:dyDescent="0.15">
      <c r="A13754" t="s">
        <v>12</v>
      </c>
      <c r="B13754">
        <v>3913233</v>
      </c>
      <c r="C13754">
        <v>3913253</v>
      </c>
      <c r="D13754" t="s">
        <v>45612</v>
      </c>
      <c r="E13754" t="s">
        <v>45613</v>
      </c>
      <c r="F13754" t="s">
        <v>76</v>
      </c>
      <c r="G13754" t="s">
        <v>16</v>
      </c>
      <c r="H13754">
        <v>14</v>
      </c>
      <c r="I13754" t="s">
        <v>45614</v>
      </c>
      <c r="J13754" t="s">
        <v>45615</v>
      </c>
      <c r="K13754" t="s">
        <v>45616</v>
      </c>
      <c r="L13754" t="s">
        <v>77924</v>
      </c>
    </row>
    <row r="13755" spans="1:12" x14ac:dyDescent="0.15">
      <c r="A13755" t="s">
        <v>12</v>
      </c>
      <c r="B13755">
        <v>3913195</v>
      </c>
      <c r="C13755">
        <v>3913215</v>
      </c>
      <c r="D13755" t="s">
        <v>45612</v>
      </c>
      <c r="E13755" t="s">
        <v>45613</v>
      </c>
      <c r="F13755" t="s">
        <v>76</v>
      </c>
      <c r="G13755" t="s">
        <v>23</v>
      </c>
      <c r="H13755">
        <v>52</v>
      </c>
      <c r="I13755" t="s">
        <v>45617</v>
      </c>
      <c r="J13755" t="s">
        <v>45618</v>
      </c>
      <c r="K13755" t="s">
        <v>45619</v>
      </c>
      <c r="L13755" t="s">
        <v>77959</v>
      </c>
    </row>
    <row r="13756" spans="1:12" x14ac:dyDescent="0.15">
      <c r="A13756" t="s">
        <v>12</v>
      </c>
      <c r="B13756">
        <v>3913149</v>
      </c>
      <c r="C13756">
        <v>3913169</v>
      </c>
      <c r="D13756" t="s">
        <v>45612</v>
      </c>
      <c r="E13756" t="s">
        <v>45613</v>
      </c>
      <c r="F13756" t="s">
        <v>76</v>
      </c>
      <c r="G13756" t="s">
        <v>36</v>
      </c>
      <c r="H13756">
        <v>98</v>
      </c>
      <c r="I13756" t="s">
        <v>45620</v>
      </c>
      <c r="J13756" t="s">
        <v>45621</v>
      </c>
      <c r="K13756" t="s">
        <v>45622</v>
      </c>
      <c r="L13756" t="s">
        <v>78048</v>
      </c>
    </row>
    <row r="13757" spans="1:12" x14ac:dyDescent="0.15">
      <c r="A13757" t="s">
        <v>12</v>
      </c>
      <c r="B13757">
        <v>3913116</v>
      </c>
      <c r="C13757">
        <v>3913136</v>
      </c>
      <c r="D13757" t="s">
        <v>45612</v>
      </c>
      <c r="E13757" t="s">
        <v>45613</v>
      </c>
      <c r="F13757" t="s">
        <v>76</v>
      </c>
      <c r="G13757" t="s">
        <v>23</v>
      </c>
      <c r="H13757">
        <v>131</v>
      </c>
      <c r="I13757" t="s">
        <v>45623</v>
      </c>
      <c r="J13757" t="s">
        <v>45624</v>
      </c>
      <c r="K13757" t="s">
        <v>45625</v>
      </c>
      <c r="L13757" t="s">
        <v>77941</v>
      </c>
    </row>
    <row r="13758" spans="1:12" x14ac:dyDescent="0.15">
      <c r="A13758" t="s">
        <v>12</v>
      </c>
      <c r="B13758">
        <v>3913969</v>
      </c>
      <c r="C13758">
        <v>3913989</v>
      </c>
      <c r="D13758" t="s">
        <v>45626</v>
      </c>
      <c r="E13758" t="s">
        <v>45627</v>
      </c>
      <c r="F13758" t="s">
        <v>76</v>
      </c>
      <c r="G13758" t="s">
        <v>16</v>
      </c>
      <c r="H13758">
        <v>24</v>
      </c>
      <c r="I13758" t="s">
        <v>45628</v>
      </c>
      <c r="J13758" t="s">
        <v>45629</v>
      </c>
      <c r="K13758" t="s">
        <v>45630</v>
      </c>
      <c r="L13758" t="s">
        <v>77966</v>
      </c>
    </row>
    <row r="13759" spans="1:12" x14ac:dyDescent="0.15">
      <c r="A13759" t="s">
        <v>12</v>
      </c>
      <c r="B13759">
        <v>3913947</v>
      </c>
      <c r="C13759">
        <v>3913967</v>
      </c>
      <c r="D13759" t="s">
        <v>45626</v>
      </c>
      <c r="E13759" t="s">
        <v>45627</v>
      </c>
      <c r="F13759" t="s">
        <v>76</v>
      </c>
      <c r="G13759" t="s">
        <v>16</v>
      </c>
      <c r="H13759">
        <v>46</v>
      </c>
      <c r="I13759" t="s">
        <v>45631</v>
      </c>
      <c r="J13759" t="s">
        <v>45632</v>
      </c>
      <c r="K13759" t="s">
        <v>45633</v>
      </c>
      <c r="L13759" t="s">
        <v>78004</v>
      </c>
    </row>
    <row r="13760" spans="1:12" x14ac:dyDescent="0.15">
      <c r="A13760" t="s">
        <v>12</v>
      </c>
      <c r="B13760">
        <v>3913911</v>
      </c>
      <c r="C13760">
        <v>3913931</v>
      </c>
      <c r="D13760" t="s">
        <v>45626</v>
      </c>
      <c r="E13760" t="s">
        <v>45627</v>
      </c>
      <c r="F13760" t="s">
        <v>76</v>
      </c>
      <c r="G13760" t="s">
        <v>16</v>
      </c>
      <c r="H13760">
        <v>82</v>
      </c>
      <c r="I13760" t="s">
        <v>45634</v>
      </c>
      <c r="J13760" t="s">
        <v>45635</v>
      </c>
      <c r="K13760" t="s">
        <v>45636</v>
      </c>
      <c r="L13760" t="s">
        <v>78011</v>
      </c>
    </row>
    <row r="13761" spans="1:12" x14ac:dyDescent="0.15">
      <c r="A13761" t="s">
        <v>12</v>
      </c>
      <c r="B13761">
        <v>3913874</v>
      </c>
      <c r="C13761">
        <v>3913894</v>
      </c>
      <c r="D13761" t="s">
        <v>45626</v>
      </c>
      <c r="E13761" t="s">
        <v>45627</v>
      </c>
      <c r="F13761" t="s">
        <v>76</v>
      </c>
      <c r="G13761" t="s">
        <v>23</v>
      </c>
      <c r="H13761">
        <v>119</v>
      </c>
      <c r="I13761" t="s">
        <v>45637</v>
      </c>
      <c r="J13761" t="s">
        <v>45638</v>
      </c>
      <c r="K13761" t="s">
        <v>45639</v>
      </c>
      <c r="L13761" t="s">
        <v>78058</v>
      </c>
    </row>
    <row r="13762" spans="1:12" x14ac:dyDescent="0.15">
      <c r="A13762" t="s">
        <v>12</v>
      </c>
      <c r="B13762">
        <v>3915396</v>
      </c>
      <c r="C13762">
        <v>3915416</v>
      </c>
      <c r="D13762" t="s">
        <v>45640</v>
      </c>
      <c r="E13762" t="s">
        <v>45641</v>
      </c>
      <c r="F13762" t="s">
        <v>76</v>
      </c>
      <c r="G13762" t="s">
        <v>32</v>
      </c>
      <c r="H13762">
        <v>1</v>
      </c>
      <c r="I13762" t="s">
        <v>45642</v>
      </c>
      <c r="J13762" t="s">
        <v>45643</v>
      </c>
      <c r="K13762" t="s">
        <v>45644</v>
      </c>
      <c r="L13762" t="s">
        <v>77917</v>
      </c>
    </row>
    <row r="13763" spans="1:12" x14ac:dyDescent="0.15">
      <c r="A13763" t="s">
        <v>12</v>
      </c>
      <c r="B13763">
        <v>3915369</v>
      </c>
      <c r="C13763">
        <v>3915389</v>
      </c>
      <c r="D13763" t="s">
        <v>45640</v>
      </c>
      <c r="E13763" t="s">
        <v>45641</v>
      </c>
      <c r="F13763" t="s">
        <v>76</v>
      </c>
      <c r="G13763" t="s">
        <v>16</v>
      </c>
      <c r="H13763">
        <v>28</v>
      </c>
      <c r="I13763" t="s">
        <v>45645</v>
      </c>
      <c r="J13763" t="s">
        <v>45646</v>
      </c>
      <c r="K13763" t="s">
        <v>45647</v>
      </c>
      <c r="L13763" t="s">
        <v>77956</v>
      </c>
    </row>
    <row r="13764" spans="1:12" x14ac:dyDescent="0.15">
      <c r="A13764" t="s">
        <v>12</v>
      </c>
      <c r="B13764">
        <v>3915348</v>
      </c>
      <c r="C13764">
        <v>3915368</v>
      </c>
      <c r="D13764" t="s">
        <v>45640</v>
      </c>
      <c r="E13764" t="s">
        <v>45641</v>
      </c>
      <c r="F13764" t="s">
        <v>76</v>
      </c>
      <c r="G13764" t="s">
        <v>16</v>
      </c>
      <c r="H13764">
        <v>49</v>
      </c>
      <c r="I13764" t="s">
        <v>45648</v>
      </c>
      <c r="J13764" t="s">
        <v>45649</v>
      </c>
      <c r="K13764" t="s">
        <v>45650</v>
      </c>
      <c r="L13764" t="s">
        <v>77913</v>
      </c>
    </row>
    <row r="13765" spans="1:12" x14ac:dyDescent="0.15">
      <c r="A13765" t="s">
        <v>12</v>
      </c>
      <c r="B13765">
        <v>3915318</v>
      </c>
      <c r="C13765">
        <v>3915338</v>
      </c>
      <c r="D13765" t="s">
        <v>45640</v>
      </c>
      <c r="E13765" t="s">
        <v>45641</v>
      </c>
      <c r="F13765" t="s">
        <v>76</v>
      </c>
      <c r="G13765" t="s">
        <v>16</v>
      </c>
      <c r="H13765">
        <v>79</v>
      </c>
      <c r="I13765" t="s">
        <v>45651</v>
      </c>
      <c r="J13765" t="s">
        <v>45652</v>
      </c>
      <c r="K13765" t="s">
        <v>45653</v>
      </c>
      <c r="L13765" t="s">
        <v>77993</v>
      </c>
    </row>
    <row r="13766" spans="1:12" x14ac:dyDescent="0.15">
      <c r="A13766" t="s">
        <v>12</v>
      </c>
      <c r="B13766">
        <v>3915447</v>
      </c>
      <c r="C13766">
        <v>3915467</v>
      </c>
      <c r="D13766" t="s">
        <v>45654</v>
      </c>
      <c r="E13766" t="s">
        <v>90</v>
      </c>
      <c r="F13766" t="s">
        <v>15</v>
      </c>
      <c r="G13766" t="s">
        <v>16</v>
      </c>
      <c r="H13766">
        <v>18</v>
      </c>
      <c r="I13766" t="s">
        <v>45655</v>
      </c>
      <c r="J13766" t="s">
        <v>45656</v>
      </c>
      <c r="K13766" t="s">
        <v>45657</v>
      </c>
      <c r="L13766" t="s">
        <v>78007</v>
      </c>
    </row>
    <row r="13767" spans="1:12" x14ac:dyDescent="0.15">
      <c r="A13767" t="s">
        <v>12</v>
      </c>
      <c r="B13767">
        <v>3915509</v>
      </c>
      <c r="C13767">
        <v>3915529</v>
      </c>
      <c r="D13767" t="s">
        <v>45654</v>
      </c>
      <c r="E13767" t="s">
        <v>90</v>
      </c>
      <c r="F13767" t="s">
        <v>15</v>
      </c>
      <c r="G13767" t="s">
        <v>36</v>
      </c>
      <c r="H13767">
        <v>80</v>
      </c>
      <c r="I13767" t="s">
        <v>45658</v>
      </c>
      <c r="J13767" t="s">
        <v>45659</v>
      </c>
      <c r="K13767" t="s">
        <v>45660</v>
      </c>
      <c r="L13767" t="s">
        <v>77940</v>
      </c>
    </row>
    <row r="13768" spans="1:12" x14ac:dyDescent="0.15">
      <c r="A13768" t="s">
        <v>12</v>
      </c>
      <c r="B13768">
        <v>3915531</v>
      </c>
      <c r="C13768">
        <v>3915551</v>
      </c>
      <c r="D13768" t="s">
        <v>45654</v>
      </c>
      <c r="E13768" t="s">
        <v>90</v>
      </c>
      <c r="F13768" t="s">
        <v>15</v>
      </c>
      <c r="G13768" t="s">
        <v>36</v>
      </c>
      <c r="H13768">
        <v>102</v>
      </c>
      <c r="I13768" t="s">
        <v>45661</v>
      </c>
      <c r="J13768" t="s">
        <v>45662</v>
      </c>
      <c r="K13768" t="s">
        <v>45663</v>
      </c>
      <c r="L13768" t="s">
        <v>77933</v>
      </c>
    </row>
    <row r="13769" spans="1:12" x14ac:dyDescent="0.15">
      <c r="A13769" t="s">
        <v>12</v>
      </c>
      <c r="B13769">
        <v>3915554</v>
      </c>
      <c r="C13769">
        <v>3915574</v>
      </c>
      <c r="D13769" t="s">
        <v>45654</v>
      </c>
      <c r="E13769" t="s">
        <v>90</v>
      </c>
      <c r="F13769" t="s">
        <v>15</v>
      </c>
      <c r="G13769" t="s">
        <v>16</v>
      </c>
      <c r="H13769">
        <v>125</v>
      </c>
      <c r="I13769" t="s">
        <v>45664</v>
      </c>
      <c r="J13769" t="s">
        <v>45665</v>
      </c>
      <c r="K13769" t="s">
        <v>45666</v>
      </c>
      <c r="L13769" t="s">
        <v>78034</v>
      </c>
    </row>
    <row r="13770" spans="1:12" x14ac:dyDescent="0.15">
      <c r="A13770" t="s">
        <v>12</v>
      </c>
      <c r="B13770">
        <v>3915648</v>
      </c>
      <c r="C13770">
        <v>3915668</v>
      </c>
      <c r="D13770" t="s">
        <v>45667</v>
      </c>
      <c r="E13770" t="s">
        <v>90</v>
      </c>
      <c r="F13770" t="s">
        <v>15</v>
      </c>
      <c r="G13770" t="s">
        <v>23</v>
      </c>
      <c r="H13770">
        <v>0</v>
      </c>
      <c r="I13770" t="s">
        <v>45668</v>
      </c>
      <c r="J13770" t="s">
        <v>45669</v>
      </c>
      <c r="K13770" t="s">
        <v>45670</v>
      </c>
      <c r="L13770" t="s">
        <v>77980</v>
      </c>
    </row>
    <row r="13771" spans="1:12" x14ac:dyDescent="0.15">
      <c r="A13771" t="s">
        <v>12</v>
      </c>
      <c r="B13771">
        <v>3915695</v>
      </c>
      <c r="C13771">
        <v>3915715</v>
      </c>
      <c r="D13771" t="s">
        <v>45667</v>
      </c>
      <c r="E13771" t="s">
        <v>90</v>
      </c>
      <c r="F13771" t="s">
        <v>15</v>
      </c>
      <c r="G13771" t="s">
        <v>32</v>
      </c>
      <c r="H13771">
        <v>47</v>
      </c>
      <c r="I13771" t="s">
        <v>45671</v>
      </c>
      <c r="J13771" t="s">
        <v>45672</v>
      </c>
      <c r="K13771" t="s">
        <v>45673</v>
      </c>
      <c r="L13771" t="s">
        <v>77932</v>
      </c>
    </row>
    <row r="13772" spans="1:12" x14ac:dyDescent="0.15">
      <c r="A13772" t="s">
        <v>12</v>
      </c>
      <c r="B13772">
        <v>3915718</v>
      </c>
      <c r="C13772">
        <v>3915738</v>
      </c>
      <c r="D13772" t="s">
        <v>45667</v>
      </c>
      <c r="E13772" t="s">
        <v>90</v>
      </c>
      <c r="F13772" t="s">
        <v>15</v>
      </c>
      <c r="G13772" t="s">
        <v>32</v>
      </c>
      <c r="H13772">
        <v>70</v>
      </c>
      <c r="I13772" t="s">
        <v>45674</v>
      </c>
      <c r="J13772" t="s">
        <v>45675</v>
      </c>
      <c r="K13772" t="s">
        <v>45676</v>
      </c>
      <c r="L13772" t="s">
        <v>77919</v>
      </c>
    </row>
    <row r="13773" spans="1:12" x14ac:dyDescent="0.15">
      <c r="A13773" t="s">
        <v>12</v>
      </c>
      <c r="B13773">
        <v>3915772</v>
      </c>
      <c r="C13773">
        <v>3915792</v>
      </c>
      <c r="D13773" t="s">
        <v>45667</v>
      </c>
      <c r="E13773" t="s">
        <v>90</v>
      </c>
      <c r="F13773" t="s">
        <v>15</v>
      </c>
      <c r="G13773" t="s">
        <v>16</v>
      </c>
      <c r="H13773">
        <v>124</v>
      </c>
      <c r="I13773" t="s">
        <v>45677</v>
      </c>
      <c r="J13773" t="s">
        <v>45678</v>
      </c>
      <c r="K13773" t="s">
        <v>45679</v>
      </c>
      <c r="L13773" t="s">
        <v>78046</v>
      </c>
    </row>
    <row r="13774" spans="1:12" x14ac:dyDescent="0.15">
      <c r="A13774" t="s">
        <v>12</v>
      </c>
      <c r="B13774">
        <v>3916373</v>
      </c>
      <c r="C13774">
        <v>3916393</v>
      </c>
      <c r="D13774" t="s">
        <v>45680</v>
      </c>
      <c r="E13774" t="s">
        <v>90</v>
      </c>
      <c r="F13774" t="s">
        <v>15</v>
      </c>
      <c r="G13774" t="s">
        <v>23</v>
      </c>
      <c r="H13774">
        <v>17</v>
      </c>
      <c r="I13774" t="s">
        <v>45681</v>
      </c>
      <c r="J13774" t="s">
        <v>45682</v>
      </c>
      <c r="K13774" t="s">
        <v>45683</v>
      </c>
      <c r="L13774" t="s">
        <v>77944</v>
      </c>
    </row>
    <row r="13775" spans="1:12" x14ac:dyDescent="0.15">
      <c r="A13775" t="s">
        <v>12</v>
      </c>
      <c r="B13775">
        <v>3916396</v>
      </c>
      <c r="C13775">
        <v>3916416</v>
      </c>
      <c r="D13775" t="s">
        <v>45680</v>
      </c>
      <c r="E13775" t="s">
        <v>90</v>
      </c>
      <c r="F13775" t="s">
        <v>15</v>
      </c>
      <c r="G13775" t="s">
        <v>36</v>
      </c>
      <c r="H13775">
        <v>40</v>
      </c>
      <c r="I13775" t="s">
        <v>45684</v>
      </c>
      <c r="J13775" t="s">
        <v>45685</v>
      </c>
      <c r="K13775" t="s">
        <v>45686</v>
      </c>
      <c r="L13775" t="s">
        <v>77952</v>
      </c>
    </row>
    <row r="13776" spans="1:12" x14ac:dyDescent="0.15">
      <c r="A13776" t="s">
        <v>12</v>
      </c>
      <c r="B13776">
        <v>3916430</v>
      </c>
      <c r="C13776">
        <v>3916450</v>
      </c>
      <c r="D13776" t="s">
        <v>45680</v>
      </c>
      <c r="E13776" t="s">
        <v>90</v>
      </c>
      <c r="F13776" t="s">
        <v>15</v>
      </c>
      <c r="G13776" t="s">
        <v>32</v>
      </c>
      <c r="H13776">
        <v>74</v>
      </c>
      <c r="I13776" t="s">
        <v>45687</v>
      </c>
      <c r="J13776" t="s">
        <v>45688</v>
      </c>
      <c r="K13776" t="s">
        <v>45689</v>
      </c>
      <c r="L13776" t="s">
        <v>78005</v>
      </c>
    </row>
    <row r="13777" spans="1:12" x14ac:dyDescent="0.15">
      <c r="A13777" t="s">
        <v>12</v>
      </c>
      <c r="B13777">
        <v>3916483</v>
      </c>
      <c r="C13777">
        <v>3916503</v>
      </c>
      <c r="D13777" t="s">
        <v>45680</v>
      </c>
      <c r="E13777" t="s">
        <v>90</v>
      </c>
      <c r="F13777" t="s">
        <v>15</v>
      </c>
      <c r="G13777" t="s">
        <v>16</v>
      </c>
      <c r="H13777">
        <v>127</v>
      </c>
      <c r="I13777" t="s">
        <v>45690</v>
      </c>
      <c r="J13777" t="s">
        <v>45691</v>
      </c>
      <c r="K13777" t="s">
        <v>45692</v>
      </c>
      <c r="L13777" t="s">
        <v>78026</v>
      </c>
    </row>
    <row r="13778" spans="1:12" x14ac:dyDescent="0.15">
      <c r="A13778" t="s">
        <v>12</v>
      </c>
      <c r="B13778">
        <v>3917748</v>
      </c>
      <c r="C13778">
        <v>3917768</v>
      </c>
      <c r="D13778" t="s">
        <v>45693</v>
      </c>
      <c r="E13778" t="s">
        <v>90</v>
      </c>
      <c r="F13778" t="s">
        <v>15</v>
      </c>
      <c r="G13778" t="s">
        <v>32</v>
      </c>
      <c r="H13778">
        <v>1</v>
      </c>
      <c r="I13778" t="s">
        <v>45694</v>
      </c>
      <c r="J13778" t="s">
        <v>45695</v>
      </c>
      <c r="K13778" t="s">
        <v>45696</v>
      </c>
      <c r="L13778" t="s">
        <v>77917</v>
      </c>
    </row>
    <row r="13779" spans="1:12" x14ac:dyDescent="0.15">
      <c r="A13779" t="s">
        <v>12</v>
      </c>
      <c r="B13779">
        <v>3917771</v>
      </c>
      <c r="C13779">
        <v>3917791</v>
      </c>
      <c r="D13779" t="s">
        <v>45693</v>
      </c>
      <c r="E13779" t="s">
        <v>90</v>
      </c>
      <c r="F13779" t="s">
        <v>15</v>
      </c>
      <c r="G13779" t="s">
        <v>36</v>
      </c>
      <c r="H13779">
        <v>24</v>
      </c>
      <c r="I13779" t="s">
        <v>45697</v>
      </c>
      <c r="J13779" t="s">
        <v>45698</v>
      </c>
      <c r="K13779" t="s">
        <v>45699</v>
      </c>
      <c r="L13779" t="s">
        <v>77966</v>
      </c>
    </row>
    <row r="13780" spans="1:12" x14ac:dyDescent="0.15">
      <c r="A13780" t="s">
        <v>12</v>
      </c>
      <c r="B13780">
        <v>3917796</v>
      </c>
      <c r="C13780">
        <v>3917816</v>
      </c>
      <c r="D13780" t="s">
        <v>45693</v>
      </c>
      <c r="E13780" t="s">
        <v>90</v>
      </c>
      <c r="F13780" t="s">
        <v>15</v>
      </c>
      <c r="G13780" t="s">
        <v>32</v>
      </c>
      <c r="H13780">
        <v>49</v>
      </c>
      <c r="I13780" t="s">
        <v>45700</v>
      </c>
      <c r="J13780" t="s">
        <v>45701</v>
      </c>
      <c r="K13780" t="s">
        <v>45702</v>
      </c>
      <c r="L13780" t="s">
        <v>77913</v>
      </c>
    </row>
    <row r="13781" spans="1:12" x14ac:dyDescent="0.15">
      <c r="A13781" t="s">
        <v>12</v>
      </c>
      <c r="B13781">
        <v>3917828</v>
      </c>
      <c r="C13781">
        <v>3917848</v>
      </c>
      <c r="D13781" t="s">
        <v>45693</v>
      </c>
      <c r="E13781" t="s">
        <v>90</v>
      </c>
      <c r="F13781" t="s">
        <v>15</v>
      </c>
      <c r="G13781" t="s">
        <v>32</v>
      </c>
      <c r="H13781">
        <v>81</v>
      </c>
      <c r="I13781" t="s">
        <v>45703</v>
      </c>
      <c r="J13781" t="s">
        <v>45704</v>
      </c>
      <c r="K13781" t="s">
        <v>45705</v>
      </c>
      <c r="L13781" t="s">
        <v>78019</v>
      </c>
    </row>
    <row r="13782" spans="1:12" x14ac:dyDescent="0.15">
      <c r="A13782" t="s">
        <v>12</v>
      </c>
      <c r="B13782">
        <v>3920049</v>
      </c>
      <c r="C13782">
        <v>3920069</v>
      </c>
      <c r="D13782" t="s">
        <v>45706</v>
      </c>
      <c r="E13782" t="s">
        <v>90</v>
      </c>
      <c r="F13782" t="s">
        <v>76</v>
      </c>
      <c r="G13782" t="s">
        <v>16</v>
      </c>
      <c r="H13782">
        <v>19</v>
      </c>
      <c r="I13782" t="s">
        <v>45707</v>
      </c>
      <c r="J13782" t="s">
        <v>45708</v>
      </c>
      <c r="K13782" t="s">
        <v>45709</v>
      </c>
      <c r="L13782" t="s">
        <v>77982</v>
      </c>
    </row>
    <row r="13783" spans="1:12" x14ac:dyDescent="0.15">
      <c r="A13783" t="s">
        <v>12</v>
      </c>
      <c r="B13783">
        <v>3919974</v>
      </c>
      <c r="C13783">
        <v>3919994</v>
      </c>
      <c r="D13783" t="s">
        <v>45706</v>
      </c>
      <c r="E13783" t="s">
        <v>90</v>
      </c>
      <c r="F13783" t="s">
        <v>76</v>
      </c>
      <c r="G13783" t="s">
        <v>16</v>
      </c>
      <c r="H13783">
        <v>94</v>
      </c>
      <c r="I13783" t="s">
        <v>45710</v>
      </c>
      <c r="J13783" t="s">
        <v>45711</v>
      </c>
      <c r="K13783" t="s">
        <v>45712</v>
      </c>
      <c r="L13783" t="s">
        <v>77927</v>
      </c>
    </row>
    <row r="13784" spans="1:12" x14ac:dyDescent="0.15">
      <c r="A13784" t="s">
        <v>12</v>
      </c>
      <c r="B13784">
        <v>3919954</v>
      </c>
      <c r="C13784">
        <v>3919974</v>
      </c>
      <c r="D13784" t="s">
        <v>45706</v>
      </c>
      <c r="E13784" t="s">
        <v>90</v>
      </c>
      <c r="F13784" t="s">
        <v>76</v>
      </c>
      <c r="G13784" t="s">
        <v>16</v>
      </c>
      <c r="H13784">
        <v>114</v>
      </c>
      <c r="I13784" t="s">
        <v>45713</v>
      </c>
      <c r="J13784" t="s">
        <v>45714</v>
      </c>
      <c r="K13784" t="s">
        <v>45715</v>
      </c>
      <c r="L13784" t="s">
        <v>77965</v>
      </c>
    </row>
    <row r="13785" spans="1:12" x14ac:dyDescent="0.15">
      <c r="A13785" t="s">
        <v>12</v>
      </c>
      <c r="B13785">
        <v>3919910</v>
      </c>
      <c r="C13785">
        <v>3919930</v>
      </c>
      <c r="D13785" t="s">
        <v>45706</v>
      </c>
      <c r="E13785" t="s">
        <v>90</v>
      </c>
      <c r="F13785" t="s">
        <v>76</v>
      </c>
      <c r="G13785" t="s">
        <v>32</v>
      </c>
      <c r="H13785">
        <v>158</v>
      </c>
      <c r="I13785" t="s">
        <v>45716</v>
      </c>
      <c r="J13785" t="s">
        <v>45717</v>
      </c>
      <c r="K13785" t="s">
        <v>45718</v>
      </c>
      <c r="L13785" t="s">
        <v>78070</v>
      </c>
    </row>
    <row r="13786" spans="1:12" x14ac:dyDescent="0.15">
      <c r="A13786" t="s">
        <v>12</v>
      </c>
      <c r="B13786">
        <v>3921047</v>
      </c>
      <c r="C13786">
        <v>3921067</v>
      </c>
      <c r="D13786" t="s">
        <v>45719</v>
      </c>
      <c r="E13786" t="s">
        <v>45720</v>
      </c>
      <c r="F13786" t="s">
        <v>15</v>
      </c>
      <c r="G13786" t="s">
        <v>16</v>
      </c>
      <c r="H13786">
        <v>7</v>
      </c>
      <c r="I13786" t="s">
        <v>45721</v>
      </c>
      <c r="J13786" t="s">
        <v>45722</v>
      </c>
      <c r="K13786" t="s">
        <v>45723</v>
      </c>
      <c r="L13786" t="s">
        <v>77909</v>
      </c>
    </row>
    <row r="13787" spans="1:12" x14ac:dyDescent="0.15">
      <c r="A13787" t="s">
        <v>12</v>
      </c>
      <c r="B13787">
        <v>3921077</v>
      </c>
      <c r="C13787">
        <v>3921097</v>
      </c>
      <c r="D13787" t="s">
        <v>45719</v>
      </c>
      <c r="E13787" t="s">
        <v>45720</v>
      </c>
      <c r="F13787" t="s">
        <v>15</v>
      </c>
      <c r="G13787" t="s">
        <v>16</v>
      </c>
      <c r="H13787">
        <v>37</v>
      </c>
      <c r="I13787" t="s">
        <v>45724</v>
      </c>
      <c r="J13787" t="s">
        <v>45725</v>
      </c>
      <c r="K13787" t="s">
        <v>45726</v>
      </c>
      <c r="L13787" t="s">
        <v>77906</v>
      </c>
    </row>
    <row r="13788" spans="1:12" x14ac:dyDescent="0.15">
      <c r="A13788" t="s">
        <v>12</v>
      </c>
      <c r="B13788">
        <v>3921101</v>
      </c>
      <c r="C13788">
        <v>3921121</v>
      </c>
      <c r="D13788" t="s">
        <v>45719</v>
      </c>
      <c r="E13788" t="s">
        <v>45720</v>
      </c>
      <c r="F13788" t="s">
        <v>15</v>
      </c>
      <c r="G13788" t="s">
        <v>36</v>
      </c>
      <c r="H13788">
        <v>61</v>
      </c>
      <c r="I13788" t="s">
        <v>45727</v>
      </c>
      <c r="J13788" t="s">
        <v>45728</v>
      </c>
      <c r="K13788" t="s">
        <v>45729</v>
      </c>
      <c r="L13788" t="s">
        <v>77979</v>
      </c>
    </row>
    <row r="13789" spans="1:12" x14ac:dyDescent="0.15">
      <c r="A13789" t="s">
        <v>12</v>
      </c>
      <c r="B13789">
        <v>3921132</v>
      </c>
      <c r="C13789">
        <v>3921152</v>
      </c>
      <c r="D13789" t="s">
        <v>45719</v>
      </c>
      <c r="E13789" t="s">
        <v>45720</v>
      </c>
      <c r="F13789" t="s">
        <v>15</v>
      </c>
      <c r="G13789" t="s">
        <v>23</v>
      </c>
      <c r="H13789">
        <v>92</v>
      </c>
      <c r="I13789" t="s">
        <v>45730</v>
      </c>
      <c r="J13789" t="s">
        <v>45731</v>
      </c>
      <c r="K13789" t="s">
        <v>45732</v>
      </c>
      <c r="L13789" t="s">
        <v>78032</v>
      </c>
    </row>
    <row r="13790" spans="1:12" x14ac:dyDescent="0.15">
      <c r="A13790" t="s">
        <v>12</v>
      </c>
      <c r="B13790">
        <v>3923314</v>
      </c>
      <c r="C13790">
        <v>3923334</v>
      </c>
      <c r="D13790" t="s">
        <v>45733</v>
      </c>
      <c r="E13790" t="s">
        <v>45734</v>
      </c>
      <c r="F13790" t="s">
        <v>76</v>
      </c>
      <c r="G13790" t="s">
        <v>16</v>
      </c>
      <c r="H13790">
        <v>1</v>
      </c>
      <c r="I13790" t="s">
        <v>45735</v>
      </c>
      <c r="J13790" t="s">
        <v>45736</v>
      </c>
      <c r="K13790" t="s">
        <v>45737</v>
      </c>
      <c r="L13790" t="s">
        <v>77917</v>
      </c>
    </row>
    <row r="13791" spans="1:12" x14ac:dyDescent="0.15">
      <c r="A13791" t="s">
        <v>12</v>
      </c>
      <c r="B13791">
        <v>3923281</v>
      </c>
      <c r="C13791">
        <v>3923301</v>
      </c>
      <c r="D13791" t="s">
        <v>45733</v>
      </c>
      <c r="E13791" t="s">
        <v>45734</v>
      </c>
      <c r="F13791" t="s">
        <v>76</v>
      </c>
      <c r="G13791" t="s">
        <v>32</v>
      </c>
      <c r="H13791">
        <v>34</v>
      </c>
      <c r="I13791" t="s">
        <v>45738</v>
      </c>
      <c r="J13791" t="s">
        <v>45739</v>
      </c>
      <c r="K13791" t="s">
        <v>45740</v>
      </c>
      <c r="L13791" t="s">
        <v>77999</v>
      </c>
    </row>
    <row r="13792" spans="1:12" x14ac:dyDescent="0.15">
      <c r="A13792" t="s">
        <v>12</v>
      </c>
      <c r="B13792">
        <v>3923221</v>
      </c>
      <c r="C13792">
        <v>3923241</v>
      </c>
      <c r="D13792" t="s">
        <v>45733</v>
      </c>
      <c r="E13792" t="s">
        <v>45734</v>
      </c>
      <c r="F13792" t="s">
        <v>76</v>
      </c>
      <c r="G13792" t="s">
        <v>16</v>
      </c>
      <c r="H13792">
        <v>94</v>
      </c>
      <c r="I13792" t="s">
        <v>45741</v>
      </c>
      <c r="J13792" t="s">
        <v>45742</v>
      </c>
      <c r="K13792" t="s">
        <v>45743</v>
      </c>
      <c r="L13792" t="s">
        <v>77927</v>
      </c>
    </row>
    <row r="13793" spans="1:12" x14ac:dyDescent="0.15">
      <c r="A13793" t="s">
        <v>12</v>
      </c>
      <c r="B13793">
        <v>3923196</v>
      </c>
      <c r="C13793">
        <v>3923216</v>
      </c>
      <c r="D13793" t="s">
        <v>45733</v>
      </c>
      <c r="E13793" t="s">
        <v>45734</v>
      </c>
      <c r="F13793" t="s">
        <v>76</v>
      </c>
      <c r="G13793" t="s">
        <v>32</v>
      </c>
      <c r="H13793">
        <v>119</v>
      </c>
      <c r="I13793" t="s">
        <v>45744</v>
      </c>
      <c r="J13793" t="s">
        <v>45745</v>
      </c>
      <c r="K13793" t="s">
        <v>45746</v>
      </c>
      <c r="L13793" t="s">
        <v>78058</v>
      </c>
    </row>
    <row r="13794" spans="1:12" x14ac:dyDescent="0.15">
      <c r="A13794" t="s">
        <v>12</v>
      </c>
      <c r="B13794">
        <v>3924995</v>
      </c>
      <c r="C13794">
        <v>3925015</v>
      </c>
      <c r="D13794" t="s">
        <v>45747</v>
      </c>
      <c r="E13794" t="s">
        <v>45748</v>
      </c>
      <c r="F13794" t="s">
        <v>76</v>
      </c>
      <c r="G13794" t="s">
        <v>36</v>
      </c>
      <c r="H13794">
        <v>0</v>
      </c>
      <c r="I13794" t="s">
        <v>45749</v>
      </c>
      <c r="J13794" t="s">
        <v>45750</v>
      </c>
      <c r="K13794" t="s">
        <v>45751</v>
      </c>
      <c r="L13794" t="s">
        <v>77980</v>
      </c>
    </row>
    <row r="13795" spans="1:12" x14ac:dyDescent="0.15">
      <c r="A13795" t="s">
        <v>12</v>
      </c>
      <c r="B13795">
        <v>3924973</v>
      </c>
      <c r="C13795">
        <v>3924993</v>
      </c>
      <c r="D13795" t="s">
        <v>45747</v>
      </c>
      <c r="E13795" t="s">
        <v>45748</v>
      </c>
      <c r="F13795" t="s">
        <v>76</v>
      </c>
      <c r="G13795" t="s">
        <v>16</v>
      </c>
      <c r="H13795">
        <v>22</v>
      </c>
      <c r="I13795" t="s">
        <v>45752</v>
      </c>
      <c r="J13795" t="s">
        <v>45753</v>
      </c>
      <c r="K13795" t="s">
        <v>45754</v>
      </c>
      <c r="L13795" t="s">
        <v>77948</v>
      </c>
    </row>
    <row r="13796" spans="1:12" x14ac:dyDescent="0.15">
      <c r="A13796" t="s">
        <v>12</v>
      </c>
      <c r="B13796">
        <v>3924951</v>
      </c>
      <c r="C13796">
        <v>3924971</v>
      </c>
      <c r="D13796" t="s">
        <v>45747</v>
      </c>
      <c r="E13796" t="s">
        <v>45748</v>
      </c>
      <c r="F13796" t="s">
        <v>76</v>
      </c>
      <c r="G13796" t="s">
        <v>32</v>
      </c>
      <c r="H13796">
        <v>44</v>
      </c>
      <c r="I13796" t="s">
        <v>45755</v>
      </c>
      <c r="J13796" t="s">
        <v>45756</v>
      </c>
      <c r="K13796" t="s">
        <v>45757</v>
      </c>
      <c r="L13796" t="s">
        <v>78016</v>
      </c>
    </row>
    <row r="13797" spans="1:12" x14ac:dyDescent="0.15">
      <c r="A13797" t="s">
        <v>12</v>
      </c>
      <c r="B13797">
        <v>3924925</v>
      </c>
      <c r="C13797">
        <v>3924945</v>
      </c>
      <c r="D13797" t="s">
        <v>45747</v>
      </c>
      <c r="E13797" t="s">
        <v>45748</v>
      </c>
      <c r="F13797" t="s">
        <v>76</v>
      </c>
      <c r="G13797" t="s">
        <v>16</v>
      </c>
      <c r="H13797">
        <v>70</v>
      </c>
      <c r="I13797" t="s">
        <v>45758</v>
      </c>
      <c r="J13797" t="s">
        <v>45759</v>
      </c>
      <c r="K13797" t="s">
        <v>45760</v>
      </c>
      <c r="L13797" t="s">
        <v>77919</v>
      </c>
    </row>
    <row r="13798" spans="1:12" x14ac:dyDescent="0.15">
      <c r="A13798" t="s">
        <v>12</v>
      </c>
      <c r="B13798">
        <v>3925156</v>
      </c>
      <c r="C13798">
        <v>3925176</v>
      </c>
      <c r="D13798" t="s">
        <v>45761</v>
      </c>
      <c r="E13798" t="s">
        <v>45762</v>
      </c>
      <c r="F13798" t="s">
        <v>15</v>
      </c>
      <c r="G13798" t="s">
        <v>32</v>
      </c>
      <c r="H13798">
        <v>19</v>
      </c>
      <c r="I13798" t="s">
        <v>45763</v>
      </c>
      <c r="J13798" t="s">
        <v>45764</v>
      </c>
      <c r="K13798" t="s">
        <v>45765</v>
      </c>
      <c r="L13798" t="s">
        <v>77982</v>
      </c>
    </row>
    <row r="13799" spans="1:12" x14ac:dyDescent="0.15">
      <c r="A13799" t="s">
        <v>12</v>
      </c>
      <c r="B13799">
        <v>3925199</v>
      </c>
      <c r="C13799">
        <v>3925219</v>
      </c>
      <c r="D13799" t="s">
        <v>45761</v>
      </c>
      <c r="E13799" t="s">
        <v>45762</v>
      </c>
      <c r="F13799" t="s">
        <v>15</v>
      </c>
      <c r="G13799" t="s">
        <v>36</v>
      </c>
      <c r="H13799">
        <v>62</v>
      </c>
      <c r="I13799" t="s">
        <v>45766</v>
      </c>
      <c r="J13799" t="s">
        <v>45767</v>
      </c>
      <c r="K13799" t="s">
        <v>45768</v>
      </c>
      <c r="L13799" t="s">
        <v>77949</v>
      </c>
    </row>
    <row r="13800" spans="1:12" x14ac:dyDescent="0.15">
      <c r="A13800" t="s">
        <v>12</v>
      </c>
      <c r="B13800">
        <v>3925241</v>
      </c>
      <c r="C13800">
        <v>3925261</v>
      </c>
      <c r="D13800" t="s">
        <v>45761</v>
      </c>
      <c r="E13800" t="s">
        <v>45762</v>
      </c>
      <c r="F13800" t="s">
        <v>15</v>
      </c>
      <c r="G13800" t="s">
        <v>32</v>
      </c>
      <c r="H13800">
        <v>104</v>
      </c>
      <c r="I13800" t="s">
        <v>45769</v>
      </c>
      <c r="J13800" t="s">
        <v>45770</v>
      </c>
      <c r="K13800" t="s">
        <v>45771</v>
      </c>
      <c r="L13800" t="s">
        <v>77963</v>
      </c>
    </row>
    <row r="13801" spans="1:12" x14ac:dyDescent="0.15">
      <c r="A13801" t="s">
        <v>12</v>
      </c>
      <c r="B13801">
        <v>3925262</v>
      </c>
      <c r="C13801">
        <v>3925282</v>
      </c>
      <c r="D13801" t="s">
        <v>45761</v>
      </c>
      <c r="E13801" t="s">
        <v>45762</v>
      </c>
      <c r="F13801" t="s">
        <v>15</v>
      </c>
      <c r="G13801" t="s">
        <v>32</v>
      </c>
      <c r="H13801">
        <v>125</v>
      </c>
      <c r="I13801" t="s">
        <v>45772</v>
      </c>
      <c r="J13801" t="s">
        <v>45773</v>
      </c>
      <c r="K13801" t="s">
        <v>45774</v>
      </c>
      <c r="L13801" t="s">
        <v>78034</v>
      </c>
    </row>
    <row r="13802" spans="1:12" x14ac:dyDescent="0.15">
      <c r="A13802" t="s">
        <v>12</v>
      </c>
      <c r="B13802">
        <v>3925650</v>
      </c>
      <c r="C13802">
        <v>3925670</v>
      </c>
      <c r="D13802" t="s">
        <v>45775</v>
      </c>
      <c r="E13802" t="s">
        <v>90</v>
      </c>
      <c r="F13802" t="s">
        <v>15</v>
      </c>
      <c r="G13802" t="s">
        <v>23</v>
      </c>
      <c r="H13802">
        <v>11</v>
      </c>
      <c r="I13802" t="s">
        <v>45776</v>
      </c>
      <c r="J13802" t="s">
        <v>45777</v>
      </c>
      <c r="K13802" t="s">
        <v>45778</v>
      </c>
      <c r="L13802" t="s">
        <v>77974</v>
      </c>
    </row>
    <row r="13803" spans="1:12" x14ac:dyDescent="0.15">
      <c r="A13803" t="s">
        <v>12</v>
      </c>
      <c r="B13803">
        <v>3925686</v>
      </c>
      <c r="C13803">
        <v>3925706</v>
      </c>
      <c r="D13803" t="s">
        <v>45775</v>
      </c>
      <c r="E13803" t="s">
        <v>90</v>
      </c>
      <c r="F13803" t="s">
        <v>15</v>
      </c>
      <c r="G13803" t="s">
        <v>36</v>
      </c>
      <c r="H13803">
        <v>47</v>
      </c>
      <c r="I13803" t="s">
        <v>45779</v>
      </c>
      <c r="J13803" t="s">
        <v>45780</v>
      </c>
      <c r="K13803" t="s">
        <v>45781</v>
      </c>
      <c r="L13803" t="s">
        <v>77932</v>
      </c>
    </row>
    <row r="13804" spans="1:12" x14ac:dyDescent="0.15">
      <c r="A13804" t="s">
        <v>12</v>
      </c>
      <c r="B13804">
        <v>3925716</v>
      </c>
      <c r="C13804">
        <v>3925736</v>
      </c>
      <c r="D13804" t="s">
        <v>45775</v>
      </c>
      <c r="E13804" t="s">
        <v>90</v>
      </c>
      <c r="F13804" t="s">
        <v>15</v>
      </c>
      <c r="G13804" t="s">
        <v>23</v>
      </c>
      <c r="H13804">
        <v>77</v>
      </c>
      <c r="I13804" t="s">
        <v>45782</v>
      </c>
      <c r="J13804" t="s">
        <v>45783</v>
      </c>
      <c r="K13804" t="s">
        <v>45784</v>
      </c>
      <c r="L13804" t="s">
        <v>77960</v>
      </c>
    </row>
    <row r="13805" spans="1:12" x14ac:dyDescent="0.15">
      <c r="A13805" t="s">
        <v>12</v>
      </c>
      <c r="B13805">
        <v>3925745</v>
      </c>
      <c r="C13805">
        <v>3925765</v>
      </c>
      <c r="D13805" t="s">
        <v>45775</v>
      </c>
      <c r="E13805" t="s">
        <v>90</v>
      </c>
      <c r="F13805" t="s">
        <v>15</v>
      </c>
      <c r="G13805" t="s">
        <v>36</v>
      </c>
      <c r="H13805">
        <v>106</v>
      </c>
      <c r="I13805" t="s">
        <v>45785</v>
      </c>
      <c r="J13805" t="s">
        <v>45786</v>
      </c>
      <c r="K13805" t="s">
        <v>45787</v>
      </c>
      <c r="L13805" t="s">
        <v>77914</v>
      </c>
    </row>
    <row r="13806" spans="1:12" x14ac:dyDescent="0.15">
      <c r="A13806" t="s">
        <v>12</v>
      </c>
      <c r="B13806">
        <v>3926518</v>
      </c>
      <c r="C13806">
        <v>3926538</v>
      </c>
      <c r="D13806" t="s">
        <v>45788</v>
      </c>
      <c r="E13806" t="s">
        <v>90</v>
      </c>
      <c r="F13806" t="s">
        <v>15</v>
      </c>
      <c r="G13806" t="s">
        <v>23</v>
      </c>
      <c r="H13806">
        <v>23</v>
      </c>
      <c r="I13806" t="s">
        <v>45789</v>
      </c>
      <c r="J13806" t="s">
        <v>45790</v>
      </c>
      <c r="K13806" t="s">
        <v>45791</v>
      </c>
      <c r="L13806" t="s">
        <v>77975</v>
      </c>
    </row>
    <row r="13807" spans="1:12" x14ac:dyDescent="0.15">
      <c r="A13807" t="s">
        <v>12</v>
      </c>
      <c r="B13807">
        <v>3926538</v>
      </c>
      <c r="C13807">
        <v>3926558</v>
      </c>
      <c r="D13807" t="s">
        <v>45788</v>
      </c>
      <c r="E13807" t="s">
        <v>90</v>
      </c>
      <c r="F13807" t="s">
        <v>15</v>
      </c>
      <c r="G13807" t="s">
        <v>36</v>
      </c>
      <c r="H13807">
        <v>43</v>
      </c>
      <c r="I13807" t="s">
        <v>45792</v>
      </c>
      <c r="J13807" t="s">
        <v>45793</v>
      </c>
      <c r="K13807" t="s">
        <v>45794</v>
      </c>
      <c r="L13807" t="s">
        <v>77942</v>
      </c>
    </row>
    <row r="13808" spans="1:12" x14ac:dyDescent="0.15">
      <c r="A13808" t="s">
        <v>12</v>
      </c>
      <c r="B13808">
        <v>3926569</v>
      </c>
      <c r="C13808">
        <v>3926589</v>
      </c>
      <c r="D13808" t="s">
        <v>45788</v>
      </c>
      <c r="E13808" t="s">
        <v>90</v>
      </c>
      <c r="F13808" t="s">
        <v>15</v>
      </c>
      <c r="G13808" t="s">
        <v>23</v>
      </c>
      <c r="H13808">
        <v>74</v>
      </c>
      <c r="I13808" t="s">
        <v>45795</v>
      </c>
      <c r="J13808" t="s">
        <v>45796</v>
      </c>
      <c r="K13808" t="s">
        <v>45797</v>
      </c>
      <c r="L13808" t="s">
        <v>78005</v>
      </c>
    </row>
    <row r="13809" spans="1:12" x14ac:dyDescent="0.15">
      <c r="A13809" t="s">
        <v>12</v>
      </c>
      <c r="B13809">
        <v>3926601</v>
      </c>
      <c r="C13809">
        <v>3926621</v>
      </c>
      <c r="D13809" t="s">
        <v>45788</v>
      </c>
      <c r="E13809" t="s">
        <v>90</v>
      </c>
      <c r="F13809" t="s">
        <v>15</v>
      </c>
      <c r="G13809" t="s">
        <v>16</v>
      </c>
      <c r="H13809">
        <v>106</v>
      </c>
      <c r="I13809" t="s">
        <v>45798</v>
      </c>
      <c r="J13809" t="s">
        <v>45799</v>
      </c>
      <c r="K13809" t="s">
        <v>45800</v>
      </c>
      <c r="L13809" t="s">
        <v>77914</v>
      </c>
    </row>
    <row r="13810" spans="1:12" x14ac:dyDescent="0.15">
      <c r="A13810" t="s">
        <v>12</v>
      </c>
      <c r="B13810">
        <v>3928466</v>
      </c>
      <c r="C13810">
        <v>3928486</v>
      </c>
      <c r="D13810" t="s">
        <v>45801</v>
      </c>
      <c r="E13810" t="s">
        <v>90</v>
      </c>
      <c r="F13810" t="s">
        <v>76</v>
      </c>
      <c r="G13810" t="s">
        <v>32</v>
      </c>
      <c r="H13810">
        <v>13</v>
      </c>
      <c r="I13810" t="s">
        <v>45802</v>
      </c>
      <c r="J13810" t="s">
        <v>45803</v>
      </c>
      <c r="K13810" t="s">
        <v>45804</v>
      </c>
      <c r="L13810" t="s">
        <v>77935</v>
      </c>
    </row>
    <row r="13811" spans="1:12" x14ac:dyDescent="0.15">
      <c r="A13811" t="s">
        <v>12</v>
      </c>
      <c r="B13811">
        <v>3928441</v>
      </c>
      <c r="C13811">
        <v>3928461</v>
      </c>
      <c r="D13811" t="s">
        <v>45801</v>
      </c>
      <c r="E13811" t="s">
        <v>90</v>
      </c>
      <c r="F13811" t="s">
        <v>76</v>
      </c>
      <c r="G13811" t="s">
        <v>23</v>
      </c>
      <c r="H13811">
        <v>38</v>
      </c>
      <c r="I13811" t="s">
        <v>45805</v>
      </c>
      <c r="J13811" t="s">
        <v>45806</v>
      </c>
      <c r="K13811" t="s">
        <v>45807</v>
      </c>
      <c r="L13811" t="s">
        <v>78008</v>
      </c>
    </row>
    <row r="13812" spans="1:12" x14ac:dyDescent="0.15">
      <c r="A13812" t="s">
        <v>12</v>
      </c>
      <c r="B13812">
        <v>3928421</v>
      </c>
      <c r="C13812">
        <v>3928441</v>
      </c>
      <c r="D13812" t="s">
        <v>45801</v>
      </c>
      <c r="E13812" t="s">
        <v>90</v>
      </c>
      <c r="F13812" t="s">
        <v>76</v>
      </c>
      <c r="G13812" t="s">
        <v>16</v>
      </c>
      <c r="H13812">
        <v>58</v>
      </c>
      <c r="I13812" t="s">
        <v>45808</v>
      </c>
      <c r="J13812" t="s">
        <v>45809</v>
      </c>
      <c r="K13812" t="s">
        <v>45810</v>
      </c>
      <c r="L13812" t="s">
        <v>77911</v>
      </c>
    </row>
    <row r="13813" spans="1:12" x14ac:dyDescent="0.15">
      <c r="A13813" t="s">
        <v>12</v>
      </c>
      <c r="B13813">
        <v>3928393</v>
      </c>
      <c r="C13813">
        <v>3928413</v>
      </c>
      <c r="D13813" t="s">
        <v>45801</v>
      </c>
      <c r="E13813" t="s">
        <v>90</v>
      </c>
      <c r="F13813" t="s">
        <v>76</v>
      </c>
      <c r="G13813" t="s">
        <v>32</v>
      </c>
      <c r="H13813">
        <v>86</v>
      </c>
      <c r="I13813" t="s">
        <v>45811</v>
      </c>
      <c r="J13813" t="s">
        <v>45812</v>
      </c>
      <c r="K13813" t="s">
        <v>45813</v>
      </c>
      <c r="L13813" t="s">
        <v>77929</v>
      </c>
    </row>
    <row r="13814" spans="1:12" x14ac:dyDescent="0.15">
      <c r="A13814" t="s">
        <v>12</v>
      </c>
      <c r="B13814">
        <v>3928679</v>
      </c>
      <c r="C13814">
        <v>3928699</v>
      </c>
      <c r="D13814" t="s">
        <v>45814</v>
      </c>
      <c r="E13814" t="s">
        <v>90</v>
      </c>
      <c r="F13814" t="s">
        <v>15</v>
      </c>
      <c r="G13814" t="s">
        <v>32</v>
      </c>
      <c r="H13814">
        <v>10</v>
      </c>
      <c r="I13814" t="s">
        <v>45815</v>
      </c>
      <c r="J13814" t="s">
        <v>45816</v>
      </c>
      <c r="K13814" t="s">
        <v>45817</v>
      </c>
      <c r="L13814" t="s">
        <v>78001</v>
      </c>
    </row>
    <row r="13815" spans="1:12" x14ac:dyDescent="0.15">
      <c r="A13815" t="s">
        <v>12</v>
      </c>
      <c r="B13815">
        <v>3928708</v>
      </c>
      <c r="C13815">
        <v>3928728</v>
      </c>
      <c r="D13815" t="s">
        <v>45814</v>
      </c>
      <c r="E13815" t="s">
        <v>90</v>
      </c>
      <c r="F13815" t="s">
        <v>15</v>
      </c>
      <c r="G13815" t="s">
        <v>16</v>
      </c>
      <c r="H13815">
        <v>39</v>
      </c>
      <c r="I13815" t="s">
        <v>45818</v>
      </c>
      <c r="J13815" t="s">
        <v>45819</v>
      </c>
      <c r="K13815" t="s">
        <v>45820</v>
      </c>
      <c r="L13815" t="s">
        <v>78041</v>
      </c>
    </row>
    <row r="13816" spans="1:12" x14ac:dyDescent="0.15">
      <c r="A13816" t="s">
        <v>12</v>
      </c>
      <c r="B13816">
        <v>3928730</v>
      </c>
      <c r="C13816">
        <v>3928750</v>
      </c>
      <c r="D13816" t="s">
        <v>45814</v>
      </c>
      <c r="E13816" t="s">
        <v>90</v>
      </c>
      <c r="F13816" t="s">
        <v>15</v>
      </c>
      <c r="G13816" t="s">
        <v>36</v>
      </c>
      <c r="H13816">
        <v>61</v>
      </c>
      <c r="I13816" t="s">
        <v>45821</v>
      </c>
      <c r="J13816" t="s">
        <v>45822</v>
      </c>
      <c r="K13816" t="s">
        <v>45823</v>
      </c>
      <c r="L13816" t="s">
        <v>77979</v>
      </c>
    </row>
    <row r="13817" spans="1:12" x14ac:dyDescent="0.15">
      <c r="A13817" t="s">
        <v>12</v>
      </c>
      <c r="B13817">
        <v>3928754</v>
      </c>
      <c r="C13817">
        <v>3928774</v>
      </c>
      <c r="D13817" t="s">
        <v>45814</v>
      </c>
      <c r="E13817" t="s">
        <v>90</v>
      </c>
      <c r="F13817" t="s">
        <v>15</v>
      </c>
      <c r="G13817" t="s">
        <v>16</v>
      </c>
      <c r="H13817">
        <v>85</v>
      </c>
      <c r="I13817" t="s">
        <v>45824</v>
      </c>
      <c r="J13817" t="s">
        <v>45825</v>
      </c>
      <c r="K13817" t="s">
        <v>45826</v>
      </c>
      <c r="L13817" t="s">
        <v>77972</v>
      </c>
    </row>
    <row r="13818" spans="1:12" x14ac:dyDescent="0.15">
      <c r="A13818" t="s">
        <v>12</v>
      </c>
      <c r="B13818">
        <v>3930035</v>
      </c>
      <c r="C13818">
        <v>3930055</v>
      </c>
      <c r="D13818" t="s">
        <v>45827</v>
      </c>
      <c r="E13818" t="s">
        <v>90</v>
      </c>
      <c r="F13818" t="s">
        <v>76</v>
      </c>
      <c r="G13818" t="s">
        <v>32</v>
      </c>
      <c r="H13818">
        <v>1</v>
      </c>
      <c r="I13818" t="s">
        <v>45828</v>
      </c>
      <c r="J13818" t="s">
        <v>45829</v>
      </c>
      <c r="K13818" t="s">
        <v>45830</v>
      </c>
      <c r="L13818" t="s">
        <v>77917</v>
      </c>
    </row>
    <row r="13819" spans="1:12" x14ac:dyDescent="0.15">
      <c r="A13819" t="s">
        <v>12</v>
      </c>
      <c r="B13819">
        <v>3930011</v>
      </c>
      <c r="C13819">
        <v>3930031</v>
      </c>
      <c r="D13819" t="s">
        <v>45827</v>
      </c>
      <c r="E13819" t="s">
        <v>90</v>
      </c>
      <c r="F13819" t="s">
        <v>76</v>
      </c>
      <c r="G13819" t="s">
        <v>36</v>
      </c>
      <c r="H13819">
        <v>25</v>
      </c>
      <c r="I13819" t="s">
        <v>45831</v>
      </c>
      <c r="J13819" t="s">
        <v>45832</v>
      </c>
      <c r="K13819" t="s">
        <v>45833</v>
      </c>
      <c r="L13819" t="s">
        <v>78012</v>
      </c>
    </row>
    <row r="13820" spans="1:12" x14ac:dyDescent="0.15">
      <c r="A13820" t="s">
        <v>12</v>
      </c>
      <c r="B13820">
        <v>3929990</v>
      </c>
      <c r="C13820">
        <v>3930010</v>
      </c>
      <c r="D13820" t="s">
        <v>45827</v>
      </c>
      <c r="E13820" t="s">
        <v>90</v>
      </c>
      <c r="F13820" t="s">
        <v>76</v>
      </c>
      <c r="G13820" t="s">
        <v>32</v>
      </c>
      <c r="H13820">
        <v>46</v>
      </c>
      <c r="I13820" t="s">
        <v>45834</v>
      </c>
      <c r="J13820" t="s">
        <v>45835</v>
      </c>
      <c r="K13820" t="s">
        <v>45836</v>
      </c>
      <c r="L13820" t="s">
        <v>78004</v>
      </c>
    </row>
    <row r="13821" spans="1:12" x14ac:dyDescent="0.15">
      <c r="A13821" t="s">
        <v>12</v>
      </c>
      <c r="B13821">
        <v>3929965</v>
      </c>
      <c r="C13821">
        <v>3929985</v>
      </c>
      <c r="D13821" t="s">
        <v>45827</v>
      </c>
      <c r="E13821" t="s">
        <v>90</v>
      </c>
      <c r="F13821" t="s">
        <v>76</v>
      </c>
      <c r="G13821" t="s">
        <v>16</v>
      </c>
      <c r="H13821">
        <v>71</v>
      </c>
      <c r="I13821" t="s">
        <v>45837</v>
      </c>
      <c r="J13821" t="s">
        <v>45838</v>
      </c>
      <c r="K13821" t="s">
        <v>45839</v>
      </c>
      <c r="L13821" t="s">
        <v>77969</v>
      </c>
    </row>
    <row r="13822" spans="1:12" x14ac:dyDescent="0.15">
      <c r="A13822" t="s">
        <v>12</v>
      </c>
      <c r="B13822">
        <v>3930450</v>
      </c>
      <c r="C13822">
        <v>3930470</v>
      </c>
      <c r="D13822" t="s">
        <v>45840</v>
      </c>
      <c r="E13822" t="s">
        <v>45841</v>
      </c>
      <c r="F13822" t="s">
        <v>15</v>
      </c>
      <c r="G13822" t="s">
        <v>23</v>
      </c>
      <c r="H13822">
        <v>13</v>
      </c>
      <c r="I13822" t="s">
        <v>45842</v>
      </c>
      <c r="J13822" t="s">
        <v>45843</v>
      </c>
      <c r="K13822" t="s">
        <v>45844</v>
      </c>
      <c r="L13822" t="s">
        <v>77935</v>
      </c>
    </row>
    <row r="13823" spans="1:12" x14ac:dyDescent="0.15">
      <c r="A13823" t="s">
        <v>12</v>
      </c>
      <c r="B13823">
        <v>3930477</v>
      </c>
      <c r="C13823">
        <v>3930497</v>
      </c>
      <c r="D13823" t="s">
        <v>45840</v>
      </c>
      <c r="E13823" t="s">
        <v>45841</v>
      </c>
      <c r="F13823" t="s">
        <v>15</v>
      </c>
      <c r="G13823" t="s">
        <v>16</v>
      </c>
      <c r="H13823">
        <v>40</v>
      </c>
      <c r="I13823" t="s">
        <v>45845</v>
      </c>
      <c r="J13823" t="s">
        <v>45846</v>
      </c>
      <c r="K13823" t="s">
        <v>45847</v>
      </c>
      <c r="L13823" t="s">
        <v>77952</v>
      </c>
    </row>
    <row r="13824" spans="1:12" x14ac:dyDescent="0.15">
      <c r="A13824" t="s">
        <v>12</v>
      </c>
      <c r="B13824">
        <v>3930500</v>
      </c>
      <c r="C13824">
        <v>3930520</v>
      </c>
      <c r="D13824" t="s">
        <v>45840</v>
      </c>
      <c r="E13824" t="s">
        <v>45841</v>
      </c>
      <c r="F13824" t="s">
        <v>15</v>
      </c>
      <c r="G13824" t="s">
        <v>16</v>
      </c>
      <c r="H13824">
        <v>63</v>
      </c>
      <c r="I13824" t="s">
        <v>45848</v>
      </c>
      <c r="J13824" t="s">
        <v>45849</v>
      </c>
      <c r="K13824" t="s">
        <v>45850</v>
      </c>
      <c r="L13824" t="s">
        <v>77957</v>
      </c>
    </row>
    <row r="13825" spans="1:12" x14ac:dyDescent="0.15">
      <c r="A13825" t="s">
        <v>12</v>
      </c>
      <c r="B13825">
        <v>3930526</v>
      </c>
      <c r="C13825">
        <v>3930546</v>
      </c>
      <c r="D13825" t="s">
        <v>45840</v>
      </c>
      <c r="E13825" t="s">
        <v>45841</v>
      </c>
      <c r="F13825" t="s">
        <v>15</v>
      </c>
      <c r="G13825" t="s">
        <v>23</v>
      </c>
      <c r="H13825">
        <v>89</v>
      </c>
      <c r="I13825" t="s">
        <v>45851</v>
      </c>
      <c r="J13825" t="s">
        <v>45852</v>
      </c>
      <c r="K13825" t="s">
        <v>45853</v>
      </c>
      <c r="L13825" t="s">
        <v>77964</v>
      </c>
    </row>
    <row r="13826" spans="1:12" x14ac:dyDescent="0.15">
      <c r="A13826" t="s">
        <v>12</v>
      </c>
      <c r="B13826">
        <v>3933261</v>
      </c>
      <c r="C13826">
        <v>3933281</v>
      </c>
      <c r="D13826" t="s">
        <v>45854</v>
      </c>
      <c r="E13826" t="s">
        <v>45855</v>
      </c>
      <c r="F13826" t="s">
        <v>15</v>
      </c>
      <c r="G13826" t="s">
        <v>16</v>
      </c>
      <c r="H13826">
        <v>37</v>
      </c>
      <c r="I13826" t="s">
        <v>45856</v>
      </c>
      <c r="J13826" t="s">
        <v>45857</v>
      </c>
      <c r="K13826" t="s">
        <v>45858</v>
      </c>
      <c r="L13826" t="s">
        <v>77906</v>
      </c>
    </row>
    <row r="13827" spans="1:12" x14ac:dyDescent="0.15">
      <c r="A13827" t="s">
        <v>12</v>
      </c>
      <c r="B13827">
        <v>3933291</v>
      </c>
      <c r="C13827">
        <v>3933311</v>
      </c>
      <c r="D13827" t="s">
        <v>45854</v>
      </c>
      <c r="E13827" t="s">
        <v>45855</v>
      </c>
      <c r="F13827" t="s">
        <v>15</v>
      </c>
      <c r="G13827" t="s">
        <v>36</v>
      </c>
      <c r="H13827">
        <v>67</v>
      </c>
      <c r="I13827" t="s">
        <v>45859</v>
      </c>
      <c r="J13827" t="s">
        <v>45860</v>
      </c>
      <c r="K13827" t="s">
        <v>45861</v>
      </c>
      <c r="L13827" t="s">
        <v>77981</v>
      </c>
    </row>
    <row r="13828" spans="1:12" x14ac:dyDescent="0.15">
      <c r="A13828" t="s">
        <v>12</v>
      </c>
      <c r="B13828">
        <v>3933318</v>
      </c>
      <c r="C13828">
        <v>3933338</v>
      </c>
      <c r="D13828" t="s">
        <v>45854</v>
      </c>
      <c r="E13828" t="s">
        <v>45855</v>
      </c>
      <c r="F13828" t="s">
        <v>15</v>
      </c>
      <c r="G13828" t="s">
        <v>16</v>
      </c>
      <c r="H13828">
        <v>94</v>
      </c>
      <c r="I13828" t="s">
        <v>45862</v>
      </c>
      <c r="J13828" t="s">
        <v>45863</v>
      </c>
      <c r="K13828" t="s">
        <v>45864</v>
      </c>
      <c r="L13828" t="s">
        <v>77927</v>
      </c>
    </row>
    <row r="13829" spans="1:12" x14ac:dyDescent="0.15">
      <c r="A13829" t="s">
        <v>12</v>
      </c>
      <c r="B13829">
        <v>3933345</v>
      </c>
      <c r="C13829">
        <v>3933365</v>
      </c>
      <c r="D13829" t="s">
        <v>45854</v>
      </c>
      <c r="E13829" t="s">
        <v>45855</v>
      </c>
      <c r="F13829" t="s">
        <v>15</v>
      </c>
      <c r="G13829" t="s">
        <v>32</v>
      </c>
      <c r="H13829">
        <v>121</v>
      </c>
      <c r="I13829" t="s">
        <v>45865</v>
      </c>
      <c r="J13829" t="s">
        <v>45866</v>
      </c>
      <c r="K13829" t="s">
        <v>45867</v>
      </c>
      <c r="L13829" t="s">
        <v>77943</v>
      </c>
    </row>
    <row r="13830" spans="1:12" x14ac:dyDescent="0.15">
      <c r="A13830" t="s">
        <v>12</v>
      </c>
      <c r="B13830">
        <v>3934450</v>
      </c>
      <c r="C13830">
        <v>3934470</v>
      </c>
      <c r="D13830" t="s">
        <v>45868</v>
      </c>
      <c r="E13830" t="s">
        <v>45869</v>
      </c>
      <c r="F13830" t="s">
        <v>15</v>
      </c>
      <c r="G13830" t="s">
        <v>32</v>
      </c>
      <c r="H13830">
        <v>1</v>
      </c>
      <c r="I13830" t="s">
        <v>45870</v>
      </c>
      <c r="J13830" t="s">
        <v>45871</v>
      </c>
      <c r="K13830" t="s">
        <v>45872</v>
      </c>
      <c r="L13830" t="s">
        <v>77917</v>
      </c>
    </row>
    <row r="13831" spans="1:12" x14ac:dyDescent="0.15">
      <c r="A13831" t="s">
        <v>12</v>
      </c>
      <c r="B13831">
        <v>3934482</v>
      </c>
      <c r="C13831">
        <v>3934502</v>
      </c>
      <c r="D13831" t="s">
        <v>45868</v>
      </c>
      <c r="E13831" t="s">
        <v>45869</v>
      </c>
      <c r="F13831" t="s">
        <v>15</v>
      </c>
      <c r="G13831" t="s">
        <v>16</v>
      </c>
      <c r="H13831">
        <v>33</v>
      </c>
      <c r="I13831" t="s">
        <v>45873</v>
      </c>
      <c r="J13831" t="s">
        <v>45874</v>
      </c>
      <c r="K13831" t="s">
        <v>45875</v>
      </c>
      <c r="L13831" t="s">
        <v>77977</v>
      </c>
    </row>
    <row r="13832" spans="1:12" x14ac:dyDescent="0.15">
      <c r="A13832" t="s">
        <v>12</v>
      </c>
      <c r="B13832">
        <v>3934507</v>
      </c>
      <c r="C13832">
        <v>3934527</v>
      </c>
      <c r="D13832" t="s">
        <v>45868</v>
      </c>
      <c r="E13832" t="s">
        <v>45869</v>
      </c>
      <c r="F13832" t="s">
        <v>15</v>
      </c>
      <c r="G13832" t="s">
        <v>16</v>
      </c>
      <c r="H13832">
        <v>58</v>
      </c>
      <c r="I13832" t="s">
        <v>45876</v>
      </c>
      <c r="J13832" t="s">
        <v>45877</v>
      </c>
      <c r="K13832" t="s">
        <v>45878</v>
      </c>
      <c r="L13832" t="s">
        <v>77911</v>
      </c>
    </row>
    <row r="13833" spans="1:12" x14ac:dyDescent="0.15">
      <c r="A13833" t="s">
        <v>12</v>
      </c>
      <c r="B13833">
        <v>3934555</v>
      </c>
      <c r="C13833">
        <v>3934575</v>
      </c>
      <c r="D13833" t="s">
        <v>45868</v>
      </c>
      <c r="E13833" t="s">
        <v>45869</v>
      </c>
      <c r="F13833" t="s">
        <v>15</v>
      </c>
      <c r="G13833" t="s">
        <v>32</v>
      </c>
      <c r="H13833">
        <v>106</v>
      </c>
      <c r="I13833" t="s">
        <v>45879</v>
      </c>
      <c r="J13833" t="s">
        <v>45880</v>
      </c>
      <c r="K13833" t="s">
        <v>45881</v>
      </c>
      <c r="L13833" t="s">
        <v>77914</v>
      </c>
    </row>
    <row r="13834" spans="1:12" x14ac:dyDescent="0.15">
      <c r="A13834" t="s">
        <v>12</v>
      </c>
      <c r="B13834">
        <v>3935276</v>
      </c>
      <c r="C13834">
        <v>3935296</v>
      </c>
      <c r="D13834" t="s">
        <v>45882</v>
      </c>
      <c r="E13834" t="s">
        <v>90</v>
      </c>
      <c r="F13834" t="s">
        <v>15</v>
      </c>
      <c r="G13834" t="s">
        <v>23</v>
      </c>
      <c r="H13834">
        <v>19</v>
      </c>
      <c r="I13834" t="s">
        <v>45883</v>
      </c>
      <c r="J13834" t="s">
        <v>45884</v>
      </c>
      <c r="K13834" t="s">
        <v>45885</v>
      </c>
      <c r="L13834" t="s">
        <v>77982</v>
      </c>
    </row>
    <row r="13835" spans="1:12" x14ac:dyDescent="0.15">
      <c r="A13835" t="s">
        <v>12</v>
      </c>
      <c r="B13835">
        <v>3935297</v>
      </c>
      <c r="C13835">
        <v>3935317</v>
      </c>
      <c r="D13835" t="s">
        <v>45882</v>
      </c>
      <c r="E13835" t="s">
        <v>90</v>
      </c>
      <c r="F13835" t="s">
        <v>15</v>
      </c>
      <c r="G13835" t="s">
        <v>16</v>
      </c>
      <c r="H13835">
        <v>40</v>
      </c>
      <c r="I13835" t="s">
        <v>45886</v>
      </c>
      <c r="J13835" t="s">
        <v>45887</v>
      </c>
      <c r="K13835" t="s">
        <v>45888</v>
      </c>
      <c r="L13835" t="s">
        <v>77952</v>
      </c>
    </row>
    <row r="13836" spans="1:12" x14ac:dyDescent="0.15">
      <c r="A13836" t="s">
        <v>12</v>
      </c>
      <c r="B13836">
        <v>3935321</v>
      </c>
      <c r="C13836">
        <v>3935341</v>
      </c>
      <c r="D13836" t="s">
        <v>45882</v>
      </c>
      <c r="E13836" t="s">
        <v>90</v>
      </c>
      <c r="F13836" t="s">
        <v>15</v>
      </c>
      <c r="G13836" t="s">
        <v>32</v>
      </c>
      <c r="H13836">
        <v>64</v>
      </c>
      <c r="I13836" t="s">
        <v>45889</v>
      </c>
      <c r="J13836" t="s">
        <v>45890</v>
      </c>
      <c r="K13836" t="s">
        <v>45891</v>
      </c>
      <c r="L13836" t="s">
        <v>77989</v>
      </c>
    </row>
    <row r="13837" spans="1:12" x14ac:dyDescent="0.15">
      <c r="A13837" t="s">
        <v>12</v>
      </c>
      <c r="B13837">
        <v>3935346</v>
      </c>
      <c r="C13837">
        <v>3935366</v>
      </c>
      <c r="D13837" t="s">
        <v>45882</v>
      </c>
      <c r="E13837" t="s">
        <v>90</v>
      </c>
      <c r="F13837" t="s">
        <v>15</v>
      </c>
      <c r="G13837" t="s">
        <v>32</v>
      </c>
      <c r="H13837">
        <v>89</v>
      </c>
      <c r="I13837" t="s">
        <v>45892</v>
      </c>
      <c r="J13837" t="s">
        <v>45893</v>
      </c>
      <c r="K13837" t="s">
        <v>45894</v>
      </c>
      <c r="L13837" t="s">
        <v>77964</v>
      </c>
    </row>
    <row r="13838" spans="1:12" x14ac:dyDescent="0.15">
      <c r="A13838" t="s">
        <v>12</v>
      </c>
      <c r="B13838">
        <v>3936331</v>
      </c>
      <c r="C13838">
        <v>3936351</v>
      </c>
      <c r="D13838" t="s">
        <v>45895</v>
      </c>
      <c r="E13838" t="s">
        <v>45896</v>
      </c>
      <c r="F13838" t="s">
        <v>15</v>
      </c>
      <c r="G13838" t="s">
        <v>16</v>
      </c>
      <c r="H13838">
        <v>25</v>
      </c>
      <c r="I13838" t="s">
        <v>45897</v>
      </c>
      <c r="J13838" t="s">
        <v>45898</v>
      </c>
      <c r="K13838" t="s">
        <v>45899</v>
      </c>
      <c r="L13838" t="s">
        <v>78012</v>
      </c>
    </row>
    <row r="13839" spans="1:12" x14ac:dyDescent="0.15">
      <c r="A13839" t="s">
        <v>12</v>
      </c>
      <c r="B13839">
        <v>3936374</v>
      </c>
      <c r="C13839">
        <v>3936394</v>
      </c>
      <c r="D13839" t="s">
        <v>45895</v>
      </c>
      <c r="E13839" t="s">
        <v>45896</v>
      </c>
      <c r="F13839" t="s">
        <v>15</v>
      </c>
      <c r="G13839" t="s">
        <v>23</v>
      </c>
      <c r="H13839">
        <v>68</v>
      </c>
      <c r="I13839" t="s">
        <v>45900</v>
      </c>
      <c r="J13839" t="s">
        <v>45901</v>
      </c>
      <c r="K13839" t="s">
        <v>45902</v>
      </c>
      <c r="L13839" t="s">
        <v>77962</v>
      </c>
    </row>
    <row r="13840" spans="1:12" x14ac:dyDescent="0.15">
      <c r="A13840" t="s">
        <v>12</v>
      </c>
      <c r="B13840">
        <v>3936404</v>
      </c>
      <c r="C13840">
        <v>3936424</v>
      </c>
      <c r="D13840" t="s">
        <v>45895</v>
      </c>
      <c r="E13840" t="s">
        <v>45896</v>
      </c>
      <c r="F13840" t="s">
        <v>15</v>
      </c>
      <c r="G13840" t="s">
        <v>36</v>
      </c>
      <c r="H13840">
        <v>98</v>
      </c>
      <c r="I13840" t="s">
        <v>45903</v>
      </c>
      <c r="J13840" t="s">
        <v>45904</v>
      </c>
      <c r="K13840" t="s">
        <v>45905</v>
      </c>
      <c r="L13840" t="s">
        <v>78048</v>
      </c>
    </row>
    <row r="13841" spans="1:12" x14ac:dyDescent="0.15">
      <c r="A13841" t="s">
        <v>12</v>
      </c>
      <c r="B13841">
        <v>3936431</v>
      </c>
      <c r="C13841">
        <v>3936451</v>
      </c>
      <c r="D13841" t="s">
        <v>45895</v>
      </c>
      <c r="E13841" t="s">
        <v>45896</v>
      </c>
      <c r="F13841" t="s">
        <v>15</v>
      </c>
      <c r="G13841" t="s">
        <v>23</v>
      </c>
      <c r="H13841">
        <v>125</v>
      </c>
      <c r="I13841" t="s">
        <v>45906</v>
      </c>
      <c r="J13841" t="s">
        <v>45907</v>
      </c>
      <c r="K13841" t="s">
        <v>45908</v>
      </c>
      <c r="L13841" t="s">
        <v>78034</v>
      </c>
    </row>
    <row r="13842" spans="1:12" x14ac:dyDescent="0.15">
      <c r="A13842" t="s">
        <v>12</v>
      </c>
      <c r="B13842">
        <v>3937614</v>
      </c>
      <c r="C13842">
        <v>3937634</v>
      </c>
      <c r="D13842" t="s">
        <v>45909</v>
      </c>
      <c r="E13842" t="s">
        <v>90</v>
      </c>
      <c r="F13842" t="s">
        <v>15</v>
      </c>
      <c r="G13842" t="s">
        <v>36</v>
      </c>
      <c r="H13842">
        <v>22</v>
      </c>
      <c r="I13842" t="s">
        <v>45910</v>
      </c>
      <c r="J13842" t="s">
        <v>45911</v>
      </c>
      <c r="K13842" t="s">
        <v>45912</v>
      </c>
      <c r="L13842" t="s">
        <v>77948</v>
      </c>
    </row>
    <row r="13843" spans="1:12" x14ac:dyDescent="0.15">
      <c r="A13843" t="s">
        <v>12</v>
      </c>
      <c r="B13843">
        <v>3937644</v>
      </c>
      <c r="C13843">
        <v>3937664</v>
      </c>
      <c r="D13843" t="s">
        <v>45909</v>
      </c>
      <c r="E13843" t="s">
        <v>90</v>
      </c>
      <c r="F13843" t="s">
        <v>15</v>
      </c>
      <c r="G13843" t="s">
        <v>32</v>
      </c>
      <c r="H13843">
        <v>52</v>
      </c>
      <c r="I13843" t="s">
        <v>45913</v>
      </c>
      <c r="J13843" t="s">
        <v>45914</v>
      </c>
      <c r="K13843" t="s">
        <v>45915</v>
      </c>
      <c r="L13843" t="s">
        <v>77959</v>
      </c>
    </row>
    <row r="13844" spans="1:12" x14ac:dyDescent="0.15">
      <c r="A13844" t="s">
        <v>12</v>
      </c>
      <c r="B13844">
        <v>3937671</v>
      </c>
      <c r="C13844">
        <v>3937691</v>
      </c>
      <c r="D13844" t="s">
        <v>45909</v>
      </c>
      <c r="E13844" t="s">
        <v>90</v>
      </c>
      <c r="F13844" t="s">
        <v>15</v>
      </c>
      <c r="G13844" t="s">
        <v>16</v>
      </c>
      <c r="H13844">
        <v>79</v>
      </c>
      <c r="I13844" t="s">
        <v>45916</v>
      </c>
      <c r="J13844" t="s">
        <v>45917</v>
      </c>
      <c r="K13844" t="s">
        <v>45918</v>
      </c>
      <c r="L13844" t="s">
        <v>77993</v>
      </c>
    </row>
    <row r="13845" spans="1:12" x14ac:dyDescent="0.15">
      <c r="A13845" t="s">
        <v>12</v>
      </c>
      <c r="B13845">
        <v>3937699</v>
      </c>
      <c r="C13845">
        <v>3937719</v>
      </c>
      <c r="D13845" t="s">
        <v>45909</v>
      </c>
      <c r="E13845" t="s">
        <v>90</v>
      </c>
      <c r="F13845" t="s">
        <v>15</v>
      </c>
      <c r="G13845" t="s">
        <v>23</v>
      </c>
      <c r="H13845">
        <v>107</v>
      </c>
      <c r="I13845" t="s">
        <v>45919</v>
      </c>
      <c r="J13845" t="s">
        <v>45920</v>
      </c>
      <c r="K13845" t="s">
        <v>45921</v>
      </c>
      <c r="L13845" t="s">
        <v>77983</v>
      </c>
    </row>
    <row r="13846" spans="1:12" x14ac:dyDescent="0.15">
      <c r="A13846" t="s">
        <v>12</v>
      </c>
      <c r="B13846">
        <v>3939498</v>
      </c>
      <c r="C13846">
        <v>3939518</v>
      </c>
      <c r="D13846" t="s">
        <v>45922</v>
      </c>
      <c r="E13846" t="s">
        <v>45923</v>
      </c>
      <c r="F13846" t="s">
        <v>15</v>
      </c>
      <c r="G13846" t="s">
        <v>16</v>
      </c>
      <c r="H13846">
        <v>43</v>
      </c>
      <c r="I13846" t="s">
        <v>45924</v>
      </c>
      <c r="J13846" t="s">
        <v>45925</v>
      </c>
      <c r="K13846" t="s">
        <v>45926</v>
      </c>
      <c r="L13846" t="s">
        <v>77942</v>
      </c>
    </row>
    <row r="13847" spans="1:12" x14ac:dyDescent="0.15">
      <c r="A13847" t="s">
        <v>12</v>
      </c>
      <c r="B13847">
        <v>3939567</v>
      </c>
      <c r="C13847">
        <v>3939587</v>
      </c>
      <c r="D13847" t="s">
        <v>45922</v>
      </c>
      <c r="E13847" t="s">
        <v>45923</v>
      </c>
      <c r="F13847" t="s">
        <v>15</v>
      </c>
      <c r="G13847" t="s">
        <v>16</v>
      </c>
      <c r="H13847">
        <v>112</v>
      </c>
      <c r="I13847" t="s">
        <v>45927</v>
      </c>
      <c r="J13847" t="s">
        <v>45928</v>
      </c>
      <c r="K13847" t="s">
        <v>45929</v>
      </c>
      <c r="L13847" t="s">
        <v>77950</v>
      </c>
    </row>
    <row r="13848" spans="1:12" x14ac:dyDescent="0.15">
      <c r="A13848" t="s">
        <v>12</v>
      </c>
      <c r="B13848">
        <v>3939615</v>
      </c>
      <c r="C13848">
        <v>3939635</v>
      </c>
      <c r="D13848" t="s">
        <v>45922</v>
      </c>
      <c r="E13848" t="s">
        <v>45923</v>
      </c>
      <c r="F13848" t="s">
        <v>15</v>
      </c>
      <c r="G13848" t="s">
        <v>16</v>
      </c>
      <c r="H13848">
        <v>160</v>
      </c>
      <c r="I13848" t="s">
        <v>45930</v>
      </c>
      <c r="J13848" t="s">
        <v>45931</v>
      </c>
      <c r="K13848" t="s">
        <v>45932</v>
      </c>
      <c r="L13848" t="s">
        <v>78075</v>
      </c>
    </row>
    <row r="13849" spans="1:12" x14ac:dyDescent="0.15">
      <c r="A13849" t="s">
        <v>12</v>
      </c>
      <c r="B13849">
        <v>3939643</v>
      </c>
      <c r="C13849">
        <v>3939663</v>
      </c>
      <c r="D13849" t="s">
        <v>45922</v>
      </c>
      <c r="E13849" t="s">
        <v>45923</v>
      </c>
      <c r="F13849" t="s">
        <v>15</v>
      </c>
      <c r="G13849" t="s">
        <v>23</v>
      </c>
      <c r="H13849">
        <v>188</v>
      </c>
      <c r="I13849" t="s">
        <v>45933</v>
      </c>
      <c r="J13849" t="s">
        <v>45934</v>
      </c>
      <c r="K13849" t="s">
        <v>45935</v>
      </c>
      <c r="L13849" t="s">
        <v>78074</v>
      </c>
    </row>
    <row r="13850" spans="1:12" x14ac:dyDescent="0.15">
      <c r="A13850" t="s">
        <v>12</v>
      </c>
      <c r="B13850">
        <v>3941958</v>
      </c>
      <c r="C13850">
        <v>3941978</v>
      </c>
      <c r="D13850" t="s">
        <v>45936</v>
      </c>
      <c r="E13850" t="s">
        <v>45937</v>
      </c>
      <c r="F13850" t="s">
        <v>15</v>
      </c>
      <c r="G13850" t="s">
        <v>16</v>
      </c>
      <c r="H13850">
        <v>0</v>
      </c>
      <c r="I13850" t="s">
        <v>45938</v>
      </c>
      <c r="J13850" t="s">
        <v>45939</v>
      </c>
      <c r="K13850" t="s">
        <v>45940</v>
      </c>
      <c r="L13850" t="s">
        <v>77980</v>
      </c>
    </row>
    <row r="13851" spans="1:12" x14ac:dyDescent="0.15">
      <c r="A13851" t="s">
        <v>12</v>
      </c>
      <c r="B13851">
        <v>3941983</v>
      </c>
      <c r="C13851">
        <v>3942003</v>
      </c>
      <c r="D13851" t="s">
        <v>45936</v>
      </c>
      <c r="E13851" t="s">
        <v>45937</v>
      </c>
      <c r="F13851" t="s">
        <v>15</v>
      </c>
      <c r="G13851" t="s">
        <v>36</v>
      </c>
      <c r="H13851">
        <v>25</v>
      </c>
      <c r="I13851" t="s">
        <v>45941</v>
      </c>
      <c r="J13851" t="s">
        <v>45942</v>
      </c>
      <c r="K13851" t="s">
        <v>45943</v>
      </c>
      <c r="L13851" t="s">
        <v>78012</v>
      </c>
    </row>
    <row r="13852" spans="1:12" x14ac:dyDescent="0.15">
      <c r="A13852" t="s">
        <v>12</v>
      </c>
      <c r="B13852">
        <v>3942022</v>
      </c>
      <c r="C13852">
        <v>3942042</v>
      </c>
      <c r="D13852" t="s">
        <v>45936</v>
      </c>
      <c r="E13852" t="s">
        <v>45937</v>
      </c>
      <c r="F13852" t="s">
        <v>15</v>
      </c>
      <c r="G13852" t="s">
        <v>16</v>
      </c>
      <c r="H13852">
        <v>64</v>
      </c>
      <c r="I13852" t="s">
        <v>45944</v>
      </c>
      <c r="J13852" t="s">
        <v>45945</v>
      </c>
      <c r="K13852" t="s">
        <v>45946</v>
      </c>
      <c r="L13852" t="s">
        <v>77989</v>
      </c>
    </row>
    <row r="13853" spans="1:12" x14ac:dyDescent="0.15">
      <c r="A13853" t="s">
        <v>12</v>
      </c>
      <c r="B13853">
        <v>3942043</v>
      </c>
      <c r="C13853">
        <v>3942063</v>
      </c>
      <c r="D13853" t="s">
        <v>45936</v>
      </c>
      <c r="E13853" t="s">
        <v>45937</v>
      </c>
      <c r="F13853" t="s">
        <v>15</v>
      </c>
      <c r="G13853" t="s">
        <v>32</v>
      </c>
      <c r="H13853">
        <v>85</v>
      </c>
      <c r="I13853" t="s">
        <v>45947</v>
      </c>
      <c r="J13853" t="s">
        <v>45948</v>
      </c>
      <c r="K13853" t="s">
        <v>45949</v>
      </c>
      <c r="L13853" t="s">
        <v>77972</v>
      </c>
    </row>
    <row r="13854" spans="1:12" x14ac:dyDescent="0.15">
      <c r="A13854" t="s">
        <v>12</v>
      </c>
      <c r="B13854">
        <v>3942327</v>
      </c>
      <c r="C13854">
        <v>3942347</v>
      </c>
      <c r="D13854" t="s">
        <v>45950</v>
      </c>
      <c r="E13854" t="s">
        <v>90</v>
      </c>
      <c r="F13854" t="s">
        <v>15</v>
      </c>
      <c r="G13854" t="s">
        <v>36</v>
      </c>
      <c r="H13854">
        <v>16</v>
      </c>
      <c r="I13854" t="s">
        <v>45951</v>
      </c>
      <c r="J13854" t="s">
        <v>45952</v>
      </c>
      <c r="K13854" t="s">
        <v>45953</v>
      </c>
      <c r="L13854" t="s">
        <v>77905</v>
      </c>
    </row>
    <row r="13855" spans="1:12" x14ac:dyDescent="0.15">
      <c r="A13855" t="s">
        <v>12</v>
      </c>
      <c r="B13855">
        <v>3942351</v>
      </c>
      <c r="C13855">
        <v>3942371</v>
      </c>
      <c r="D13855" t="s">
        <v>45950</v>
      </c>
      <c r="E13855" t="s">
        <v>90</v>
      </c>
      <c r="F13855" t="s">
        <v>15</v>
      </c>
      <c r="G13855" t="s">
        <v>23</v>
      </c>
      <c r="H13855">
        <v>40</v>
      </c>
      <c r="I13855" t="s">
        <v>45954</v>
      </c>
      <c r="J13855" t="s">
        <v>45955</v>
      </c>
      <c r="K13855" t="s">
        <v>45956</v>
      </c>
      <c r="L13855" t="s">
        <v>77952</v>
      </c>
    </row>
    <row r="13856" spans="1:12" x14ac:dyDescent="0.15">
      <c r="A13856" t="s">
        <v>12</v>
      </c>
      <c r="B13856">
        <v>3942382</v>
      </c>
      <c r="C13856">
        <v>3942402</v>
      </c>
      <c r="D13856" t="s">
        <v>45950</v>
      </c>
      <c r="E13856" t="s">
        <v>90</v>
      </c>
      <c r="F13856" t="s">
        <v>15</v>
      </c>
      <c r="G13856" t="s">
        <v>23</v>
      </c>
      <c r="H13856">
        <v>71</v>
      </c>
      <c r="I13856" t="s">
        <v>45957</v>
      </c>
      <c r="J13856" t="s">
        <v>45958</v>
      </c>
      <c r="K13856" t="s">
        <v>45959</v>
      </c>
      <c r="L13856" t="s">
        <v>77969</v>
      </c>
    </row>
    <row r="13857" spans="1:12" x14ac:dyDescent="0.15">
      <c r="A13857" t="s">
        <v>12</v>
      </c>
      <c r="B13857">
        <v>3942409</v>
      </c>
      <c r="C13857">
        <v>3942429</v>
      </c>
      <c r="D13857" t="s">
        <v>45950</v>
      </c>
      <c r="E13857" t="s">
        <v>90</v>
      </c>
      <c r="F13857" t="s">
        <v>15</v>
      </c>
      <c r="G13857" t="s">
        <v>23</v>
      </c>
      <c r="H13857">
        <v>98</v>
      </c>
      <c r="I13857" t="s">
        <v>45960</v>
      </c>
      <c r="J13857" t="s">
        <v>45961</v>
      </c>
      <c r="K13857" t="s">
        <v>45962</v>
      </c>
      <c r="L13857" t="s">
        <v>78048</v>
      </c>
    </row>
    <row r="13858" spans="1:12" x14ac:dyDescent="0.15">
      <c r="A13858" t="s">
        <v>12</v>
      </c>
      <c r="B13858">
        <v>3945094</v>
      </c>
      <c r="C13858">
        <v>3945114</v>
      </c>
      <c r="D13858" t="s">
        <v>45963</v>
      </c>
      <c r="E13858" t="s">
        <v>45964</v>
      </c>
      <c r="F13858" t="s">
        <v>15</v>
      </c>
      <c r="G13858" t="s">
        <v>16</v>
      </c>
      <c r="H13858">
        <v>45</v>
      </c>
      <c r="I13858" t="s">
        <v>45965</v>
      </c>
      <c r="J13858" t="s">
        <v>45966</v>
      </c>
      <c r="K13858" t="s">
        <v>45967</v>
      </c>
      <c r="L13858" t="s">
        <v>77967</v>
      </c>
    </row>
    <row r="13859" spans="1:12" x14ac:dyDescent="0.15">
      <c r="A13859" t="s">
        <v>12</v>
      </c>
      <c r="B13859">
        <v>3945125</v>
      </c>
      <c r="C13859">
        <v>3945145</v>
      </c>
      <c r="D13859" t="s">
        <v>45963</v>
      </c>
      <c r="E13859" t="s">
        <v>45964</v>
      </c>
      <c r="F13859" t="s">
        <v>15</v>
      </c>
      <c r="G13859" t="s">
        <v>36</v>
      </c>
      <c r="H13859">
        <v>76</v>
      </c>
      <c r="I13859" t="s">
        <v>45968</v>
      </c>
      <c r="J13859" t="s">
        <v>45969</v>
      </c>
      <c r="K13859" t="s">
        <v>45970</v>
      </c>
      <c r="L13859" t="s">
        <v>77985</v>
      </c>
    </row>
    <row r="13860" spans="1:12" x14ac:dyDescent="0.15">
      <c r="A13860" t="s">
        <v>12</v>
      </c>
      <c r="B13860">
        <v>3945168</v>
      </c>
      <c r="C13860">
        <v>3945188</v>
      </c>
      <c r="D13860" t="s">
        <v>45963</v>
      </c>
      <c r="E13860" t="s">
        <v>45964</v>
      </c>
      <c r="F13860" t="s">
        <v>15</v>
      </c>
      <c r="G13860" t="s">
        <v>36</v>
      </c>
      <c r="H13860">
        <v>119</v>
      </c>
      <c r="I13860" t="s">
        <v>45971</v>
      </c>
      <c r="J13860" t="s">
        <v>45972</v>
      </c>
      <c r="K13860" t="s">
        <v>45973</v>
      </c>
      <c r="L13860" t="s">
        <v>78058</v>
      </c>
    </row>
    <row r="13861" spans="1:12" x14ac:dyDescent="0.15">
      <c r="A13861" t="s">
        <v>12</v>
      </c>
      <c r="B13861">
        <v>3945190</v>
      </c>
      <c r="C13861">
        <v>3945210</v>
      </c>
      <c r="D13861" t="s">
        <v>45963</v>
      </c>
      <c r="E13861" t="s">
        <v>45964</v>
      </c>
      <c r="F13861" t="s">
        <v>15</v>
      </c>
      <c r="G13861" t="s">
        <v>16</v>
      </c>
      <c r="H13861">
        <v>141</v>
      </c>
      <c r="I13861" t="s">
        <v>45974</v>
      </c>
      <c r="J13861" t="s">
        <v>45975</v>
      </c>
      <c r="K13861" t="s">
        <v>45976</v>
      </c>
      <c r="L13861" t="s">
        <v>77951</v>
      </c>
    </row>
    <row r="13862" spans="1:12" x14ac:dyDescent="0.15">
      <c r="A13862" t="s">
        <v>12</v>
      </c>
      <c r="B13862">
        <v>3946869</v>
      </c>
      <c r="C13862">
        <v>3946889</v>
      </c>
      <c r="D13862" t="s">
        <v>45977</v>
      </c>
      <c r="E13862" t="s">
        <v>45978</v>
      </c>
      <c r="F13862" t="s">
        <v>76</v>
      </c>
      <c r="G13862" t="s">
        <v>23</v>
      </c>
      <c r="H13862">
        <v>19</v>
      </c>
      <c r="I13862" t="s">
        <v>45979</v>
      </c>
      <c r="J13862" t="s">
        <v>45980</v>
      </c>
      <c r="K13862" t="s">
        <v>45981</v>
      </c>
      <c r="L13862" t="s">
        <v>77982</v>
      </c>
    </row>
    <row r="13863" spans="1:12" x14ac:dyDescent="0.15">
      <c r="A13863" t="s">
        <v>12</v>
      </c>
      <c r="B13863">
        <v>3946839</v>
      </c>
      <c r="C13863">
        <v>3946859</v>
      </c>
      <c r="D13863" t="s">
        <v>45977</v>
      </c>
      <c r="E13863" t="s">
        <v>45978</v>
      </c>
      <c r="F13863" t="s">
        <v>76</v>
      </c>
      <c r="G13863" t="s">
        <v>16</v>
      </c>
      <c r="H13863">
        <v>49</v>
      </c>
      <c r="I13863" t="s">
        <v>45982</v>
      </c>
      <c r="J13863" t="s">
        <v>45983</v>
      </c>
      <c r="K13863" t="s">
        <v>45984</v>
      </c>
      <c r="L13863" t="s">
        <v>77913</v>
      </c>
    </row>
    <row r="13864" spans="1:12" x14ac:dyDescent="0.15">
      <c r="A13864" t="s">
        <v>12</v>
      </c>
      <c r="B13864">
        <v>3946815</v>
      </c>
      <c r="C13864">
        <v>3946835</v>
      </c>
      <c r="D13864" t="s">
        <v>45977</v>
      </c>
      <c r="E13864" t="s">
        <v>45978</v>
      </c>
      <c r="F13864" t="s">
        <v>76</v>
      </c>
      <c r="G13864" t="s">
        <v>36</v>
      </c>
      <c r="H13864">
        <v>73</v>
      </c>
      <c r="I13864" t="s">
        <v>45985</v>
      </c>
      <c r="J13864" t="s">
        <v>45986</v>
      </c>
      <c r="K13864" t="s">
        <v>45987</v>
      </c>
      <c r="L13864" t="s">
        <v>77926</v>
      </c>
    </row>
    <row r="13865" spans="1:12" x14ac:dyDescent="0.15">
      <c r="A13865" t="s">
        <v>12</v>
      </c>
      <c r="B13865">
        <v>3946785</v>
      </c>
      <c r="C13865">
        <v>3946805</v>
      </c>
      <c r="D13865" t="s">
        <v>45977</v>
      </c>
      <c r="E13865" t="s">
        <v>45978</v>
      </c>
      <c r="F13865" t="s">
        <v>76</v>
      </c>
      <c r="G13865" t="s">
        <v>23</v>
      </c>
      <c r="H13865">
        <v>103</v>
      </c>
      <c r="I13865" t="s">
        <v>45988</v>
      </c>
      <c r="J13865" t="s">
        <v>45989</v>
      </c>
      <c r="K13865" t="s">
        <v>45990</v>
      </c>
      <c r="L13865" t="s">
        <v>77937</v>
      </c>
    </row>
    <row r="13866" spans="1:12" x14ac:dyDescent="0.15">
      <c r="A13866" t="s">
        <v>12</v>
      </c>
      <c r="B13866">
        <v>3947481</v>
      </c>
      <c r="C13866">
        <v>3947501</v>
      </c>
      <c r="D13866" t="s">
        <v>45991</v>
      </c>
      <c r="E13866" t="s">
        <v>45992</v>
      </c>
      <c r="F13866" t="s">
        <v>76</v>
      </c>
      <c r="G13866" t="s">
        <v>23</v>
      </c>
      <c r="H13866">
        <v>13</v>
      </c>
      <c r="I13866" t="s">
        <v>45993</v>
      </c>
      <c r="J13866" t="s">
        <v>45994</v>
      </c>
      <c r="K13866" t="s">
        <v>45995</v>
      </c>
      <c r="L13866" t="s">
        <v>77935</v>
      </c>
    </row>
    <row r="13867" spans="1:12" x14ac:dyDescent="0.15">
      <c r="A13867" t="s">
        <v>12</v>
      </c>
      <c r="B13867">
        <v>3947430</v>
      </c>
      <c r="C13867">
        <v>3947450</v>
      </c>
      <c r="D13867" t="s">
        <v>45991</v>
      </c>
      <c r="E13867" t="s">
        <v>45992</v>
      </c>
      <c r="F13867" t="s">
        <v>76</v>
      </c>
      <c r="G13867" t="s">
        <v>36</v>
      </c>
      <c r="H13867">
        <v>64</v>
      </c>
      <c r="I13867" t="s">
        <v>45996</v>
      </c>
      <c r="J13867" t="s">
        <v>45997</v>
      </c>
      <c r="K13867" t="s">
        <v>45998</v>
      </c>
      <c r="L13867" t="s">
        <v>77989</v>
      </c>
    </row>
    <row r="13868" spans="1:12" x14ac:dyDescent="0.15">
      <c r="A13868" t="s">
        <v>12</v>
      </c>
      <c r="B13868">
        <v>3947390</v>
      </c>
      <c r="C13868">
        <v>3947410</v>
      </c>
      <c r="D13868" t="s">
        <v>45991</v>
      </c>
      <c r="E13868" t="s">
        <v>45992</v>
      </c>
      <c r="F13868" t="s">
        <v>76</v>
      </c>
      <c r="G13868" t="s">
        <v>32</v>
      </c>
      <c r="H13868">
        <v>104</v>
      </c>
      <c r="I13868" t="s">
        <v>45999</v>
      </c>
      <c r="J13868" t="s">
        <v>46000</v>
      </c>
      <c r="K13868" t="s">
        <v>46001</v>
      </c>
      <c r="L13868" t="s">
        <v>77963</v>
      </c>
    </row>
    <row r="13869" spans="1:12" x14ac:dyDescent="0.15">
      <c r="A13869" t="s">
        <v>12</v>
      </c>
      <c r="B13869">
        <v>3947282</v>
      </c>
      <c r="C13869">
        <v>3947302</v>
      </c>
      <c r="D13869" t="s">
        <v>45991</v>
      </c>
      <c r="E13869" t="s">
        <v>45992</v>
      </c>
      <c r="F13869" t="s">
        <v>76</v>
      </c>
      <c r="G13869" t="s">
        <v>16</v>
      </c>
      <c r="H13869">
        <v>212</v>
      </c>
      <c r="I13869" t="s">
        <v>46002</v>
      </c>
      <c r="J13869" t="s">
        <v>46003</v>
      </c>
      <c r="K13869" t="s">
        <v>46004</v>
      </c>
      <c r="L13869" t="s">
        <v>78152</v>
      </c>
    </row>
    <row r="13870" spans="1:12" x14ac:dyDescent="0.15">
      <c r="A13870" t="s">
        <v>12</v>
      </c>
      <c r="B13870">
        <v>3948461</v>
      </c>
      <c r="C13870">
        <v>3948481</v>
      </c>
      <c r="D13870" t="s">
        <v>46005</v>
      </c>
      <c r="E13870" t="s">
        <v>46006</v>
      </c>
      <c r="F13870" t="s">
        <v>76</v>
      </c>
      <c r="G13870" t="s">
        <v>36</v>
      </c>
      <c r="H13870">
        <v>22</v>
      </c>
      <c r="I13870" t="s">
        <v>46007</v>
      </c>
      <c r="J13870" t="s">
        <v>46008</v>
      </c>
      <c r="K13870" t="s">
        <v>46009</v>
      </c>
      <c r="L13870" t="s">
        <v>77948</v>
      </c>
    </row>
    <row r="13871" spans="1:12" x14ac:dyDescent="0.15">
      <c r="A13871" t="s">
        <v>12</v>
      </c>
      <c r="B13871">
        <v>3948433</v>
      </c>
      <c r="C13871">
        <v>3948453</v>
      </c>
      <c r="D13871" t="s">
        <v>46005</v>
      </c>
      <c r="E13871" t="s">
        <v>46006</v>
      </c>
      <c r="F13871" t="s">
        <v>76</v>
      </c>
      <c r="G13871" t="s">
        <v>23</v>
      </c>
      <c r="H13871">
        <v>50</v>
      </c>
      <c r="I13871" t="s">
        <v>46010</v>
      </c>
      <c r="J13871" t="s">
        <v>46011</v>
      </c>
      <c r="K13871" t="s">
        <v>46012</v>
      </c>
      <c r="L13871" t="s">
        <v>77925</v>
      </c>
    </row>
    <row r="13872" spans="1:12" x14ac:dyDescent="0.15">
      <c r="A13872" t="s">
        <v>12</v>
      </c>
      <c r="B13872">
        <v>3948389</v>
      </c>
      <c r="C13872">
        <v>3948409</v>
      </c>
      <c r="D13872" t="s">
        <v>46005</v>
      </c>
      <c r="E13872" t="s">
        <v>46006</v>
      </c>
      <c r="F13872" t="s">
        <v>76</v>
      </c>
      <c r="G13872" t="s">
        <v>36</v>
      </c>
      <c r="H13872">
        <v>94</v>
      </c>
      <c r="I13872" t="s">
        <v>46013</v>
      </c>
      <c r="J13872" t="s">
        <v>46014</v>
      </c>
      <c r="K13872" t="s">
        <v>46015</v>
      </c>
      <c r="L13872" t="s">
        <v>77927</v>
      </c>
    </row>
    <row r="13873" spans="1:12" x14ac:dyDescent="0.15">
      <c r="A13873" t="s">
        <v>12</v>
      </c>
      <c r="B13873">
        <v>3948356</v>
      </c>
      <c r="C13873">
        <v>3948376</v>
      </c>
      <c r="D13873" t="s">
        <v>46005</v>
      </c>
      <c r="E13873" t="s">
        <v>46006</v>
      </c>
      <c r="F13873" t="s">
        <v>76</v>
      </c>
      <c r="G13873" t="s">
        <v>32</v>
      </c>
      <c r="H13873">
        <v>127</v>
      </c>
      <c r="I13873" t="s">
        <v>46016</v>
      </c>
      <c r="J13873" t="s">
        <v>46017</v>
      </c>
      <c r="K13873" t="s">
        <v>46018</v>
      </c>
      <c r="L13873" t="s">
        <v>78026</v>
      </c>
    </row>
    <row r="13874" spans="1:12" x14ac:dyDescent="0.15">
      <c r="A13874" t="s">
        <v>12</v>
      </c>
      <c r="B13874">
        <v>3948722</v>
      </c>
      <c r="C13874">
        <v>3948742</v>
      </c>
      <c r="D13874" t="s">
        <v>46019</v>
      </c>
      <c r="E13874" t="s">
        <v>46020</v>
      </c>
      <c r="F13874" t="s">
        <v>76</v>
      </c>
      <c r="G13874" t="s">
        <v>16</v>
      </c>
      <c r="H13874">
        <v>18</v>
      </c>
      <c r="I13874" t="s">
        <v>46021</v>
      </c>
      <c r="J13874" t="s">
        <v>46022</v>
      </c>
      <c r="K13874" t="s">
        <v>46023</v>
      </c>
      <c r="L13874" t="s">
        <v>78007</v>
      </c>
    </row>
    <row r="13875" spans="1:12" x14ac:dyDescent="0.15">
      <c r="A13875" t="s">
        <v>12</v>
      </c>
      <c r="B13875">
        <v>3948699</v>
      </c>
      <c r="C13875">
        <v>3948719</v>
      </c>
      <c r="D13875" t="s">
        <v>46019</v>
      </c>
      <c r="E13875" t="s">
        <v>46020</v>
      </c>
      <c r="F13875" t="s">
        <v>76</v>
      </c>
      <c r="G13875" t="s">
        <v>23</v>
      </c>
      <c r="H13875">
        <v>41</v>
      </c>
      <c r="I13875" t="s">
        <v>46024</v>
      </c>
      <c r="J13875" t="s">
        <v>46025</v>
      </c>
      <c r="K13875" t="s">
        <v>46026</v>
      </c>
      <c r="L13875" t="s">
        <v>78014</v>
      </c>
    </row>
    <row r="13876" spans="1:12" x14ac:dyDescent="0.15">
      <c r="A13876" t="s">
        <v>12</v>
      </c>
      <c r="B13876">
        <v>3948679</v>
      </c>
      <c r="C13876">
        <v>3948699</v>
      </c>
      <c r="D13876" t="s">
        <v>46019</v>
      </c>
      <c r="E13876" t="s">
        <v>46020</v>
      </c>
      <c r="F13876" t="s">
        <v>76</v>
      </c>
      <c r="G13876" t="s">
        <v>36</v>
      </c>
      <c r="H13876">
        <v>61</v>
      </c>
      <c r="I13876" t="s">
        <v>46027</v>
      </c>
      <c r="J13876" t="s">
        <v>46028</v>
      </c>
      <c r="K13876" t="s">
        <v>46029</v>
      </c>
      <c r="L13876" t="s">
        <v>77979</v>
      </c>
    </row>
    <row r="13877" spans="1:12" x14ac:dyDescent="0.15">
      <c r="A13877" t="s">
        <v>12</v>
      </c>
      <c r="B13877">
        <v>3948637</v>
      </c>
      <c r="C13877">
        <v>3948657</v>
      </c>
      <c r="D13877" t="s">
        <v>46019</v>
      </c>
      <c r="E13877" t="s">
        <v>46020</v>
      </c>
      <c r="F13877" t="s">
        <v>76</v>
      </c>
      <c r="G13877" t="s">
        <v>16</v>
      </c>
      <c r="H13877">
        <v>103</v>
      </c>
      <c r="I13877" t="s">
        <v>46030</v>
      </c>
      <c r="J13877" t="s">
        <v>46031</v>
      </c>
      <c r="K13877" t="s">
        <v>46032</v>
      </c>
      <c r="L13877" t="s">
        <v>77937</v>
      </c>
    </row>
    <row r="13878" spans="1:12" x14ac:dyDescent="0.15">
      <c r="A13878" t="s">
        <v>12</v>
      </c>
      <c r="B13878">
        <v>3949752</v>
      </c>
      <c r="C13878">
        <v>3949772</v>
      </c>
      <c r="D13878" t="s">
        <v>46033</v>
      </c>
      <c r="E13878" t="s">
        <v>46034</v>
      </c>
      <c r="F13878" t="s">
        <v>76</v>
      </c>
      <c r="G13878" t="s">
        <v>23</v>
      </c>
      <c r="H13878">
        <v>35</v>
      </c>
      <c r="I13878" t="s">
        <v>46035</v>
      </c>
      <c r="J13878" t="s">
        <v>46036</v>
      </c>
      <c r="K13878" t="s">
        <v>46037</v>
      </c>
      <c r="L13878" t="s">
        <v>77936</v>
      </c>
    </row>
    <row r="13879" spans="1:12" x14ac:dyDescent="0.15">
      <c r="A13879" t="s">
        <v>12</v>
      </c>
      <c r="B13879">
        <v>3949710</v>
      </c>
      <c r="C13879">
        <v>3949730</v>
      </c>
      <c r="D13879" t="s">
        <v>46033</v>
      </c>
      <c r="E13879" t="s">
        <v>46034</v>
      </c>
      <c r="F13879" t="s">
        <v>76</v>
      </c>
      <c r="G13879" t="s">
        <v>16</v>
      </c>
      <c r="H13879">
        <v>77</v>
      </c>
      <c r="I13879" t="s">
        <v>46038</v>
      </c>
      <c r="J13879" t="s">
        <v>46039</v>
      </c>
      <c r="K13879" t="s">
        <v>46040</v>
      </c>
      <c r="L13879" t="s">
        <v>77960</v>
      </c>
    </row>
    <row r="13880" spans="1:12" x14ac:dyDescent="0.15">
      <c r="A13880" t="s">
        <v>12</v>
      </c>
      <c r="B13880">
        <v>3949677</v>
      </c>
      <c r="C13880">
        <v>3949697</v>
      </c>
      <c r="D13880" t="s">
        <v>46033</v>
      </c>
      <c r="E13880" t="s">
        <v>46034</v>
      </c>
      <c r="F13880" t="s">
        <v>76</v>
      </c>
      <c r="G13880" t="s">
        <v>23</v>
      </c>
      <c r="H13880">
        <v>110</v>
      </c>
      <c r="I13880" t="s">
        <v>46041</v>
      </c>
      <c r="J13880" t="s">
        <v>46042</v>
      </c>
      <c r="K13880" t="s">
        <v>46043</v>
      </c>
      <c r="L13880" t="s">
        <v>78030</v>
      </c>
    </row>
    <row r="13881" spans="1:12" x14ac:dyDescent="0.15">
      <c r="A13881" t="s">
        <v>12</v>
      </c>
      <c r="B13881">
        <v>3949641</v>
      </c>
      <c r="C13881">
        <v>3949661</v>
      </c>
      <c r="D13881" t="s">
        <v>46033</v>
      </c>
      <c r="E13881" t="s">
        <v>46034</v>
      </c>
      <c r="F13881" t="s">
        <v>76</v>
      </c>
      <c r="G13881" t="s">
        <v>16</v>
      </c>
      <c r="H13881">
        <v>146</v>
      </c>
      <c r="I13881" t="s">
        <v>46044</v>
      </c>
      <c r="J13881" t="s">
        <v>46045</v>
      </c>
      <c r="K13881" t="s">
        <v>46046</v>
      </c>
      <c r="L13881" t="s">
        <v>78063</v>
      </c>
    </row>
    <row r="13882" spans="1:12" x14ac:dyDescent="0.15">
      <c r="A13882" t="s">
        <v>12</v>
      </c>
      <c r="B13882">
        <v>3950463</v>
      </c>
      <c r="C13882">
        <v>3950483</v>
      </c>
      <c r="D13882" t="s">
        <v>46047</v>
      </c>
      <c r="E13882" t="s">
        <v>46048</v>
      </c>
      <c r="F13882" t="s">
        <v>76</v>
      </c>
      <c r="G13882" t="s">
        <v>23</v>
      </c>
      <c r="H13882">
        <v>0</v>
      </c>
      <c r="I13882" t="s">
        <v>46049</v>
      </c>
      <c r="J13882" t="s">
        <v>46050</v>
      </c>
      <c r="K13882" t="s">
        <v>46051</v>
      </c>
      <c r="L13882" t="s">
        <v>77980</v>
      </c>
    </row>
    <row r="13883" spans="1:12" x14ac:dyDescent="0.15">
      <c r="A13883" t="s">
        <v>12</v>
      </c>
      <c r="B13883">
        <v>3950429</v>
      </c>
      <c r="C13883">
        <v>3950449</v>
      </c>
      <c r="D13883" t="s">
        <v>46047</v>
      </c>
      <c r="E13883" t="s">
        <v>46048</v>
      </c>
      <c r="F13883" t="s">
        <v>76</v>
      </c>
      <c r="G13883" t="s">
        <v>23</v>
      </c>
      <c r="H13883">
        <v>34</v>
      </c>
      <c r="I13883" t="s">
        <v>46052</v>
      </c>
      <c r="J13883" t="s">
        <v>46053</v>
      </c>
      <c r="K13883" t="s">
        <v>46054</v>
      </c>
      <c r="L13883" t="s">
        <v>77999</v>
      </c>
    </row>
    <row r="13884" spans="1:12" x14ac:dyDescent="0.15">
      <c r="A13884" t="s">
        <v>12</v>
      </c>
      <c r="B13884">
        <v>3950400</v>
      </c>
      <c r="C13884">
        <v>3950420</v>
      </c>
      <c r="D13884" t="s">
        <v>46047</v>
      </c>
      <c r="E13884" t="s">
        <v>46048</v>
      </c>
      <c r="F13884" t="s">
        <v>76</v>
      </c>
      <c r="G13884" t="s">
        <v>36</v>
      </c>
      <c r="H13884">
        <v>63</v>
      </c>
      <c r="I13884" t="s">
        <v>46055</v>
      </c>
      <c r="J13884" t="s">
        <v>46056</v>
      </c>
      <c r="K13884" t="s">
        <v>46057</v>
      </c>
      <c r="L13884" t="s">
        <v>77957</v>
      </c>
    </row>
    <row r="13885" spans="1:12" x14ac:dyDescent="0.15">
      <c r="A13885" t="s">
        <v>12</v>
      </c>
      <c r="B13885">
        <v>3950377</v>
      </c>
      <c r="C13885">
        <v>3950397</v>
      </c>
      <c r="D13885" t="s">
        <v>46047</v>
      </c>
      <c r="E13885" t="s">
        <v>46048</v>
      </c>
      <c r="F13885" t="s">
        <v>76</v>
      </c>
      <c r="G13885" t="s">
        <v>16</v>
      </c>
      <c r="H13885">
        <v>86</v>
      </c>
      <c r="I13885" t="s">
        <v>46058</v>
      </c>
      <c r="J13885" t="s">
        <v>46059</v>
      </c>
      <c r="K13885" t="s">
        <v>46060</v>
      </c>
      <c r="L13885" t="s">
        <v>77929</v>
      </c>
    </row>
    <row r="13886" spans="1:12" x14ac:dyDescent="0.15">
      <c r="A13886" t="s">
        <v>12</v>
      </c>
      <c r="B13886">
        <v>3951560</v>
      </c>
      <c r="C13886">
        <v>3951580</v>
      </c>
      <c r="D13886" t="s">
        <v>46061</v>
      </c>
      <c r="E13886" t="s">
        <v>46062</v>
      </c>
      <c r="F13886" t="s">
        <v>76</v>
      </c>
      <c r="G13886" t="s">
        <v>23</v>
      </c>
      <c r="H13886">
        <v>20</v>
      </c>
      <c r="I13886" t="s">
        <v>46063</v>
      </c>
      <c r="J13886" t="s">
        <v>46064</v>
      </c>
      <c r="K13886" t="s">
        <v>46065</v>
      </c>
      <c r="L13886" t="s">
        <v>77968</v>
      </c>
    </row>
    <row r="13887" spans="1:12" x14ac:dyDescent="0.15">
      <c r="A13887" t="s">
        <v>12</v>
      </c>
      <c r="B13887">
        <v>3951534</v>
      </c>
      <c r="C13887">
        <v>3951554</v>
      </c>
      <c r="D13887" t="s">
        <v>46061</v>
      </c>
      <c r="E13887" t="s">
        <v>46062</v>
      </c>
      <c r="F13887" t="s">
        <v>76</v>
      </c>
      <c r="G13887" t="s">
        <v>16</v>
      </c>
      <c r="H13887">
        <v>46</v>
      </c>
      <c r="I13887" t="s">
        <v>46066</v>
      </c>
      <c r="J13887" t="s">
        <v>46067</v>
      </c>
      <c r="K13887" t="s">
        <v>46068</v>
      </c>
      <c r="L13887" t="s">
        <v>78004</v>
      </c>
    </row>
    <row r="13888" spans="1:12" x14ac:dyDescent="0.15">
      <c r="A13888" t="s">
        <v>12</v>
      </c>
      <c r="B13888">
        <v>3951513</v>
      </c>
      <c r="C13888">
        <v>3951533</v>
      </c>
      <c r="D13888" t="s">
        <v>46061</v>
      </c>
      <c r="E13888" t="s">
        <v>46062</v>
      </c>
      <c r="F13888" t="s">
        <v>76</v>
      </c>
      <c r="G13888" t="s">
        <v>16</v>
      </c>
      <c r="H13888">
        <v>67</v>
      </c>
      <c r="I13888" t="s">
        <v>46069</v>
      </c>
      <c r="J13888" t="s">
        <v>46070</v>
      </c>
      <c r="K13888" t="s">
        <v>46071</v>
      </c>
      <c r="L13888" t="s">
        <v>77981</v>
      </c>
    </row>
    <row r="13889" spans="1:12" x14ac:dyDescent="0.15">
      <c r="A13889" t="s">
        <v>12</v>
      </c>
      <c r="B13889">
        <v>3951490</v>
      </c>
      <c r="C13889">
        <v>3951510</v>
      </c>
      <c r="D13889" t="s">
        <v>46061</v>
      </c>
      <c r="E13889" t="s">
        <v>46062</v>
      </c>
      <c r="F13889" t="s">
        <v>76</v>
      </c>
      <c r="G13889" t="s">
        <v>36</v>
      </c>
      <c r="H13889">
        <v>90</v>
      </c>
      <c r="I13889" t="s">
        <v>46072</v>
      </c>
      <c r="J13889" t="s">
        <v>46073</v>
      </c>
      <c r="K13889" t="s">
        <v>46074</v>
      </c>
      <c r="L13889" t="s">
        <v>78017</v>
      </c>
    </row>
    <row r="13890" spans="1:12" x14ac:dyDescent="0.15">
      <c r="A13890" t="s">
        <v>12</v>
      </c>
      <c r="B13890">
        <v>3954024</v>
      </c>
      <c r="C13890">
        <v>3954044</v>
      </c>
      <c r="D13890" t="s">
        <v>46075</v>
      </c>
      <c r="E13890" t="s">
        <v>46076</v>
      </c>
      <c r="F13890" t="s">
        <v>76</v>
      </c>
      <c r="G13890" t="s">
        <v>23</v>
      </c>
      <c r="H13890">
        <v>1</v>
      </c>
      <c r="I13890" t="s">
        <v>46077</v>
      </c>
      <c r="J13890" t="s">
        <v>46078</v>
      </c>
      <c r="K13890" t="s">
        <v>46079</v>
      </c>
      <c r="L13890" t="s">
        <v>77917</v>
      </c>
    </row>
    <row r="13891" spans="1:12" x14ac:dyDescent="0.15">
      <c r="A13891" t="s">
        <v>12</v>
      </c>
      <c r="B13891">
        <v>3954003</v>
      </c>
      <c r="C13891">
        <v>3954023</v>
      </c>
      <c r="D13891" t="s">
        <v>46075</v>
      </c>
      <c r="E13891" t="s">
        <v>46076</v>
      </c>
      <c r="F13891" t="s">
        <v>76</v>
      </c>
      <c r="G13891" t="s">
        <v>36</v>
      </c>
      <c r="H13891">
        <v>22</v>
      </c>
      <c r="I13891" t="s">
        <v>46080</v>
      </c>
      <c r="J13891" t="s">
        <v>46081</v>
      </c>
      <c r="K13891" t="s">
        <v>46082</v>
      </c>
      <c r="L13891" t="s">
        <v>77948</v>
      </c>
    </row>
    <row r="13892" spans="1:12" x14ac:dyDescent="0.15">
      <c r="A13892" t="s">
        <v>12</v>
      </c>
      <c r="B13892">
        <v>3953948</v>
      </c>
      <c r="C13892">
        <v>3953968</v>
      </c>
      <c r="D13892" t="s">
        <v>46075</v>
      </c>
      <c r="E13892" t="s">
        <v>46076</v>
      </c>
      <c r="F13892" t="s">
        <v>76</v>
      </c>
      <c r="G13892" t="s">
        <v>23</v>
      </c>
      <c r="H13892">
        <v>77</v>
      </c>
      <c r="I13892" t="s">
        <v>46083</v>
      </c>
      <c r="J13892" t="s">
        <v>46084</v>
      </c>
      <c r="K13892" t="s">
        <v>46085</v>
      </c>
      <c r="L13892" t="s">
        <v>77960</v>
      </c>
    </row>
    <row r="13893" spans="1:12" x14ac:dyDescent="0.15">
      <c r="A13893" t="s">
        <v>12</v>
      </c>
      <c r="B13893">
        <v>3953927</v>
      </c>
      <c r="C13893">
        <v>3953947</v>
      </c>
      <c r="D13893" t="s">
        <v>46075</v>
      </c>
      <c r="E13893" t="s">
        <v>46076</v>
      </c>
      <c r="F13893" t="s">
        <v>76</v>
      </c>
      <c r="G13893" t="s">
        <v>23</v>
      </c>
      <c r="H13893">
        <v>98</v>
      </c>
      <c r="I13893" t="s">
        <v>46086</v>
      </c>
      <c r="J13893" t="s">
        <v>46087</v>
      </c>
      <c r="K13893" t="s">
        <v>46088</v>
      </c>
      <c r="L13893" t="s">
        <v>78048</v>
      </c>
    </row>
    <row r="13894" spans="1:12" x14ac:dyDescent="0.15">
      <c r="A13894" t="s">
        <v>12</v>
      </c>
      <c r="B13894">
        <v>3954229</v>
      </c>
      <c r="C13894">
        <v>3954249</v>
      </c>
      <c r="D13894" t="s">
        <v>46089</v>
      </c>
      <c r="E13894" t="s">
        <v>90</v>
      </c>
      <c r="F13894" t="s">
        <v>15</v>
      </c>
      <c r="G13894" t="s">
        <v>16</v>
      </c>
      <c r="H13894">
        <v>19</v>
      </c>
      <c r="I13894" t="s">
        <v>46090</v>
      </c>
      <c r="J13894" t="s">
        <v>46091</v>
      </c>
      <c r="K13894" t="s">
        <v>46092</v>
      </c>
      <c r="L13894" t="s">
        <v>77982</v>
      </c>
    </row>
    <row r="13895" spans="1:12" x14ac:dyDescent="0.15">
      <c r="A13895" t="s">
        <v>12</v>
      </c>
      <c r="B13895">
        <v>3954253</v>
      </c>
      <c r="C13895">
        <v>3954273</v>
      </c>
      <c r="D13895" t="s">
        <v>46089</v>
      </c>
      <c r="E13895" t="s">
        <v>90</v>
      </c>
      <c r="F13895" t="s">
        <v>15</v>
      </c>
      <c r="G13895" t="s">
        <v>16</v>
      </c>
      <c r="H13895">
        <v>43</v>
      </c>
      <c r="I13895" t="s">
        <v>46093</v>
      </c>
      <c r="J13895" t="s">
        <v>46094</v>
      </c>
      <c r="K13895" t="s">
        <v>46095</v>
      </c>
      <c r="L13895" t="s">
        <v>77942</v>
      </c>
    </row>
    <row r="13896" spans="1:12" x14ac:dyDescent="0.15">
      <c r="A13896" t="s">
        <v>12</v>
      </c>
      <c r="B13896">
        <v>3954278</v>
      </c>
      <c r="C13896">
        <v>3954298</v>
      </c>
      <c r="D13896" t="s">
        <v>46089</v>
      </c>
      <c r="E13896" t="s">
        <v>90</v>
      </c>
      <c r="F13896" t="s">
        <v>15</v>
      </c>
      <c r="G13896" t="s">
        <v>32</v>
      </c>
      <c r="H13896">
        <v>68</v>
      </c>
      <c r="I13896" t="s">
        <v>46096</v>
      </c>
      <c r="J13896" t="s">
        <v>46097</v>
      </c>
      <c r="K13896" t="s">
        <v>46098</v>
      </c>
      <c r="L13896" t="s">
        <v>77962</v>
      </c>
    </row>
    <row r="13897" spans="1:12" x14ac:dyDescent="0.15">
      <c r="A13897" t="s">
        <v>12</v>
      </c>
      <c r="B13897">
        <v>3954330</v>
      </c>
      <c r="C13897">
        <v>3954350</v>
      </c>
      <c r="D13897" t="s">
        <v>46089</v>
      </c>
      <c r="E13897" t="s">
        <v>90</v>
      </c>
      <c r="F13897" t="s">
        <v>15</v>
      </c>
      <c r="G13897" t="s">
        <v>16</v>
      </c>
      <c r="H13897">
        <v>120</v>
      </c>
      <c r="I13897" t="s">
        <v>46099</v>
      </c>
      <c r="J13897" t="s">
        <v>46100</v>
      </c>
      <c r="K13897" t="s">
        <v>46101</v>
      </c>
      <c r="L13897" t="s">
        <v>78047</v>
      </c>
    </row>
    <row r="13898" spans="1:12" x14ac:dyDescent="0.15">
      <c r="A13898" t="s">
        <v>12</v>
      </c>
      <c r="B13898">
        <v>3955340</v>
      </c>
      <c r="C13898">
        <v>3955360</v>
      </c>
      <c r="D13898" t="s">
        <v>46102</v>
      </c>
      <c r="E13898" t="s">
        <v>90</v>
      </c>
      <c r="F13898" t="s">
        <v>15</v>
      </c>
      <c r="G13898" t="s">
        <v>36</v>
      </c>
      <c r="H13898">
        <v>15</v>
      </c>
      <c r="I13898" t="s">
        <v>46103</v>
      </c>
      <c r="J13898" t="s">
        <v>46104</v>
      </c>
      <c r="K13898" t="s">
        <v>46105</v>
      </c>
      <c r="L13898" t="s">
        <v>77970</v>
      </c>
    </row>
    <row r="13899" spans="1:12" x14ac:dyDescent="0.15">
      <c r="A13899" t="s">
        <v>12</v>
      </c>
      <c r="B13899">
        <v>3955360</v>
      </c>
      <c r="C13899">
        <v>3955380</v>
      </c>
      <c r="D13899" t="s">
        <v>46102</v>
      </c>
      <c r="E13899" t="s">
        <v>90</v>
      </c>
      <c r="F13899" t="s">
        <v>15</v>
      </c>
      <c r="G13899" t="s">
        <v>23</v>
      </c>
      <c r="H13899">
        <v>35</v>
      </c>
      <c r="I13899" t="s">
        <v>46106</v>
      </c>
      <c r="J13899" t="s">
        <v>46107</v>
      </c>
      <c r="K13899" t="s">
        <v>46108</v>
      </c>
      <c r="L13899" t="s">
        <v>77936</v>
      </c>
    </row>
    <row r="13900" spans="1:12" x14ac:dyDescent="0.15">
      <c r="A13900" t="s">
        <v>12</v>
      </c>
      <c r="B13900">
        <v>3955381</v>
      </c>
      <c r="C13900">
        <v>3955401</v>
      </c>
      <c r="D13900" t="s">
        <v>46102</v>
      </c>
      <c r="E13900" t="s">
        <v>90</v>
      </c>
      <c r="F13900" t="s">
        <v>15</v>
      </c>
      <c r="G13900" t="s">
        <v>23</v>
      </c>
      <c r="H13900">
        <v>56</v>
      </c>
      <c r="I13900" t="s">
        <v>46109</v>
      </c>
      <c r="J13900" t="s">
        <v>46110</v>
      </c>
      <c r="K13900" t="s">
        <v>46111</v>
      </c>
      <c r="L13900" t="s">
        <v>77971</v>
      </c>
    </row>
    <row r="13901" spans="1:12" x14ac:dyDescent="0.15">
      <c r="A13901" t="s">
        <v>12</v>
      </c>
      <c r="B13901">
        <v>3955414</v>
      </c>
      <c r="C13901">
        <v>3955434</v>
      </c>
      <c r="D13901" t="s">
        <v>46102</v>
      </c>
      <c r="E13901" t="s">
        <v>90</v>
      </c>
      <c r="F13901" t="s">
        <v>15</v>
      </c>
      <c r="G13901" t="s">
        <v>23</v>
      </c>
      <c r="H13901">
        <v>89</v>
      </c>
      <c r="I13901" t="s">
        <v>46112</v>
      </c>
      <c r="J13901" t="s">
        <v>46113</v>
      </c>
      <c r="K13901" t="s">
        <v>46114</v>
      </c>
      <c r="L13901" t="s">
        <v>77964</v>
      </c>
    </row>
    <row r="13902" spans="1:12" x14ac:dyDescent="0.15">
      <c r="A13902" t="s">
        <v>12</v>
      </c>
      <c r="B13902">
        <v>3955887</v>
      </c>
      <c r="C13902">
        <v>3955907</v>
      </c>
      <c r="D13902" t="s">
        <v>46115</v>
      </c>
      <c r="E13902" t="s">
        <v>90</v>
      </c>
      <c r="F13902" t="s">
        <v>15</v>
      </c>
      <c r="G13902" t="s">
        <v>23</v>
      </c>
      <c r="H13902">
        <v>17</v>
      </c>
      <c r="I13902" t="s">
        <v>46116</v>
      </c>
      <c r="J13902" t="s">
        <v>46117</v>
      </c>
      <c r="K13902" t="s">
        <v>46118</v>
      </c>
      <c r="L13902" t="s">
        <v>77944</v>
      </c>
    </row>
    <row r="13903" spans="1:12" x14ac:dyDescent="0.15">
      <c r="A13903" t="s">
        <v>12</v>
      </c>
      <c r="B13903">
        <v>3955910</v>
      </c>
      <c r="C13903">
        <v>3955930</v>
      </c>
      <c r="D13903" t="s">
        <v>46115</v>
      </c>
      <c r="E13903" t="s">
        <v>90</v>
      </c>
      <c r="F13903" t="s">
        <v>15</v>
      </c>
      <c r="G13903" t="s">
        <v>32</v>
      </c>
      <c r="H13903">
        <v>40</v>
      </c>
      <c r="I13903" t="s">
        <v>46119</v>
      </c>
      <c r="J13903" t="s">
        <v>46120</v>
      </c>
      <c r="K13903" t="s">
        <v>46121</v>
      </c>
      <c r="L13903" t="s">
        <v>77952</v>
      </c>
    </row>
    <row r="13904" spans="1:12" x14ac:dyDescent="0.15">
      <c r="A13904" t="s">
        <v>12</v>
      </c>
      <c r="B13904">
        <v>3955940</v>
      </c>
      <c r="C13904">
        <v>3955960</v>
      </c>
      <c r="D13904" t="s">
        <v>46115</v>
      </c>
      <c r="E13904" t="s">
        <v>90</v>
      </c>
      <c r="F13904" t="s">
        <v>15</v>
      </c>
      <c r="G13904" t="s">
        <v>16</v>
      </c>
      <c r="H13904">
        <v>70</v>
      </c>
      <c r="I13904" t="s">
        <v>46122</v>
      </c>
      <c r="J13904" t="s">
        <v>46123</v>
      </c>
      <c r="K13904" t="s">
        <v>46124</v>
      </c>
      <c r="L13904" t="s">
        <v>77919</v>
      </c>
    </row>
    <row r="13905" spans="1:12" x14ac:dyDescent="0.15">
      <c r="A13905" t="s">
        <v>12</v>
      </c>
      <c r="B13905">
        <v>3955969</v>
      </c>
      <c r="C13905">
        <v>3955989</v>
      </c>
      <c r="D13905" t="s">
        <v>46115</v>
      </c>
      <c r="E13905" t="s">
        <v>90</v>
      </c>
      <c r="F13905" t="s">
        <v>15</v>
      </c>
      <c r="G13905" t="s">
        <v>36</v>
      </c>
      <c r="H13905">
        <v>99</v>
      </c>
      <c r="I13905" t="s">
        <v>46125</v>
      </c>
      <c r="J13905" t="s">
        <v>46126</v>
      </c>
      <c r="K13905" t="s">
        <v>46127</v>
      </c>
      <c r="L13905" t="s">
        <v>78051</v>
      </c>
    </row>
    <row r="13906" spans="1:12" x14ac:dyDescent="0.15">
      <c r="A13906" t="s">
        <v>12</v>
      </c>
      <c r="B13906">
        <v>3957401</v>
      </c>
      <c r="C13906">
        <v>3957421</v>
      </c>
      <c r="D13906" t="s">
        <v>46128</v>
      </c>
      <c r="E13906" t="s">
        <v>90</v>
      </c>
      <c r="F13906" t="s">
        <v>15</v>
      </c>
      <c r="G13906" t="s">
        <v>32</v>
      </c>
      <c r="H13906">
        <v>1</v>
      </c>
      <c r="I13906" t="s">
        <v>46129</v>
      </c>
      <c r="J13906" t="s">
        <v>46130</v>
      </c>
      <c r="K13906" t="s">
        <v>46131</v>
      </c>
      <c r="L13906" t="s">
        <v>77917</v>
      </c>
    </row>
    <row r="13907" spans="1:12" x14ac:dyDescent="0.15">
      <c r="A13907" t="s">
        <v>12</v>
      </c>
      <c r="B13907">
        <v>3957429</v>
      </c>
      <c r="C13907">
        <v>3957449</v>
      </c>
      <c r="D13907" t="s">
        <v>46128</v>
      </c>
      <c r="E13907" t="s">
        <v>90</v>
      </c>
      <c r="F13907" t="s">
        <v>15</v>
      </c>
      <c r="G13907" t="s">
        <v>23</v>
      </c>
      <c r="H13907">
        <v>29</v>
      </c>
      <c r="I13907" t="s">
        <v>46132</v>
      </c>
      <c r="J13907" t="s">
        <v>46133</v>
      </c>
      <c r="K13907" t="s">
        <v>46134</v>
      </c>
      <c r="L13907" t="s">
        <v>77921</v>
      </c>
    </row>
    <row r="13908" spans="1:12" x14ac:dyDescent="0.15">
      <c r="A13908" t="s">
        <v>12</v>
      </c>
      <c r="B13908">
        <v>3957459</v>
      </c>
      <c r="C13908">
        <v>3957479</v>
      </c>
      <c r="D13908" t="s">
        <v>46128</v>
      </c>
      <c r="E13908" t="s">
        <v>90</v>
      </c>
      <c r="F13908" t="s">
        <v>15</v>
      </c>
      <c r="G13908" t="s">
        <v>16</v>
      </c>
      <c r="H13908">
        <v>59</v>
      </c>
      <c r="I13908" t="s">
        <v>46135</v>
      </c>
      <c r="J13908" t="s">
        <v>46136</v>
      </c>
      <c r="K13908" t="s">
        <v>46137</v>
      </c>
      <c r="L13908" t="s">
        <v>78009</v>
      </c>
    </row>
    <row r="13909" spans="1:12" x14ac:dyDescent="0.15">
      <c r="A13909" t="s">
        <v>12</v>
      </c>
      <c r="B13909">
        <v>3957480</v>
      </c>
      <c r="C13909">
        <v>3957500</v>
      </c>
      <c r="D13909" t="s">
        <v>46128</v>
      </c>
      <c r="E13909" t="s">
        <v>90</v>
      </c>
      <c r="F13909" t="s">
        <v>15</v>
      </c>
      <c r="G13909" t="s">
        <v>23</v>
      </c>
      <c r="H13909">
        <v>80</v>
      </c>
      <c r="I13909" t="s">
        <v>46138</v>
      </c>
      <c r="J13909" t="s">
        <v>46139</v>
      </c>
      <c r="K13909" t="s">
        <v>46140</v>
      </c>
      <c r="L13909" t="s">
        <v>77940</v>
      </c>
    </row>
    <row r="13910" spans="1:12" x14ac:dyDescent="0.15">
      <c r="A13910" t="s">
        <v>12</v>
      </c>
      <c r="B13910">
        <v>3959595</v>
      </c>
      <c r="C13910">
        <v>3959615</v>
      </c>
      <c r="D13910" t="s">
        <v>46141</v>
      </c>
      <c r="E13910" t="s">
        <v>90</v>
      </c>
      <c r="F13910" t="s">
        <v>76</v>
      </c>
      <c r="G13910" t="s">
        <v>32</v>
      </c>
      <c r="H13910">
        <v>13</v>
      </c>
      <c r="I13910" t="s">
        <v>46142</v>
      </c>
      <c r="J13910" t="s">
        <v>46143</v>
      </c>
      <c r="K13910" t="s">
        <v>46144</v>
      </c>
      <c r="L13910" t="s">
        <v>77935</v>
      </c>
    </row>
    <row r="13911" spans="1:12" x14ac:dyDescent="0.15">
      <c r="A13911" t="s">
        <v>12</v>
      </c>
      <c r="B13911">
        <v>3959573</v>
      </c>
      <c r="C13911">
        <v>3959593</v>
      </c>
      <c r="D13911" t="s">
        <v>46141</v>
      </c>
      <c r="E13911" t="s">
        <v>90</v>
      </c>
      <c r="F13911" t="s">
        <v>76</v>
      </c>
      <c r="G13911" t="s">
        <v>23</v>
      </c>
      <c r="H13911">
        <v>35</v>
      </c>
      <c r="I13911" t="s">
        <v>46145</v>
      </c>
      <c r="J13911" t="s">
        <v>46146</v>
      </c>
      <c r="K13911" t="s">
        <v>46147</v>
      </c>
      <c r="L13911" t="s">
        <v>77936</v>
      </c>
    </row>
    <row r="13912" spans="1:12" x14ac:dyDescent="0.15">
      <c r="A13912" t="s">
        <v>12</v>
      </c>
      <c r="B13912">
        <v>3959551</v>
      </c>
      <c r="C13912">
        <v>3959571</v>
      </c>
      <c r="D13912" t="s">
        <v>46141</v>
      </c>
      <c r="E13912" t="s">
        <v>90</v>
      </c>
      <c r="F13912" t="s">
        <v>76</v>
      </c>
      <c r="G13912" t="s">
        <v>16</v>
      </c>
      <c r="H13912">
        <v>57</v>
      </c>
      <c r="I13912" t="s">
        <v>46148</v>
      </c>
      <c r="J13912" t="s">
        <v>46149</v>
      </c>
      <c r="K13912" t="s">
        <v>46150</v>
      </c>
      <c r="L13912" t="s">
        <v>78049</v>
      </c>
    </row>
    <row r="13913" spans="1:12" x14ac:dyDescent="0.15">
      <c r="A13913" t="s">
        <v>12</v>
      </c>
      <c r="B13913">
        <v>3959525</v>
      </c>
      <c r="C13913">
        <v>3959545</v>
      </c>
      <c r="D13913" t="s">
        <v>46141</v>
      </c>
      <c r="E13913" t="s">
        <v>90</v>
      </c>
      <c r="F13913" t="s">
        <v>76</v>
      </c>
      <c r="G13913" t="s">
        <v>23</v>
      </c>
      <c r="H13913">
        <v>83</v>
      </c>
      <c r="I13913" t="s">
        <v>46151</v>
      </c>
      <c r="J13913" t="s">
        <v>46152</v>
      </c>
      <c r="K13913" t="s">
        <v>46153</v>
      </c>
      <c r="L13913" t="s">
        <v>77958</v>
      </c>
    </row>
    <row r="13914" spans="1:12" x14ac:dyDescent="0.15">
      <c r="A13914" t="s">
        <v>12</v>
      </c>
      <c r="B13914">
        <v>3961165</v>
      </c>
      <c r="C13914">
        <v>3961185</v>
      </c>
      <c r="D13914" t="s">
        <v>46154</v>
      </c>
      <c r="E13914" t="s">
        <v>90</v>
      </c>
      <c r="F13914" t="s">
        <v>76</v>
      </c>
      <c r="G13914" t="s">
        <v>23</v>
      </c>
      <c r="H13914">
        <v>55</v>
      </c>
      <c r="I13914" t="s">
        <v>46155</v>
      </c>
      <c r="J13914" t="s">
        <v>46156</v>
      </c>
      <c r="K13914" t="s">
        <v>46157</v>
      </c>
      <c r="L13914" t="s">
        <v>77992</v>
      </c>
    </row>
    <row r="13915" spans="1:12" x14ac:dyDescent="0.15">
      <c r="A13915" t="s">
        <v>12</v>
      </c>
      <c r="B13915">
        <v>3961128</v>
      </c>
      <c r="C13915">
        <v>3961148</v>
      </c>
      <c r="D13915" t="s">
        <v>46154</v>
      </c>
      <c r="E13915" t="s">
        <v>90</v>
      </c>
      <c r="F13915" t="s">
        <v>76</v>
      </c>
      <c r="G13915" t="s">
        <v>23</v>
      </c>
      <c r="H13915">
        <v>92</v>
      </c>
      <c r="I13915" t="s">
        <v>46158</v>
      </c>
      <c r="J13915" t="s">
        <v>46159</v>
      </c>
      <c r="K13915" t="s">
        <v>46160</v>
      </c>
      <c r="L13915" t="s">
        <v>78032</v>
      </c>
    </row>
    <row r="13916" spans="1:12" x14ac:dyDescent="0.15">
      <c r="A13916" t="s">
        <v>12</v>
      </c>
      <c r="B13916">
        <v>3961081</v>
      </c>
      <c r="C13916">
        <v>3961101</v>
      </c>
      <c r="D13916" t="s">
        <v>46154</v>
      </c>
      <c r="E13916" t="s">
        <v>90</v>
      </c>
      <c r="F13916" t="s">
        <v>76</v>
      </c>
      <c r="G13916" t="s">
        <v>16</v>
      </c>
      <c r="H13916">
        <v>139</v>
      </c>
      <c r="I13916" t="s">
        <v>46161</v>
      </c>
      <c r="J13916" t="s">
        <v>46162</v>
      </c>
      <c r="K13916" t="s">
        <v>46163</v>
      </c>
      <c r="L13916" t="s">
        <v>78029</v>
      </c>
    </row>
    <row r="13917" spans="1:12" x14ac:dyDescent="0.15">
      <c r="A13917" t="s">
        <v>12</v>
      </c>
      <c r="B13917">
        <v>3961030</v>
      </c>
      <c r="C13917">
        <v>3961050</v>
      </c>
      <c r="D13917" t="s">
        <v>46154</v>
      </c>
      <c r="E13917" t="s">
        <v>90</v>
      </c>
      <c r="F13917" t="s">
        <v>76</v>
      </c>
      <c r="G13917" t="s">
        <v>32</v>
      </c>
      <c r="H13917">
        <v>190</v>
      </c>
      <c r="I13917" t="s">
        <v>46164</v>
      </c>
      <c r="J13917" t="s">
        <v>46165</v>
      </c>
      <c r="K13917" t="s">
        <v>46166</v>
      </c>
      <c r="L13917" t="s">
        <v>78095</v>
      </c>
    </row>
    <row r="13918" spans="1:12" x14ac:dyDescent="0.15">
      <c r="A13918" t="s">
        <v>12</v>
      </c>
      <c r="B13918">
        <v>3962264</v>
      </c>
      <c r="C13918">
        <v>3962284</v>
      </c>
      <c r="D13918" t="s">
        <v>46167</v>
      </c>
      <c r="E13918" t="s">
        <v>90</v>
      </c>
      <c r="F13918" t="s">
        <v>76</v>
      </c>
      <c r="G13918" t="s">
        <v>32</v>
      </c>
      <c r="H13918">
        <v>1</v>
      </c>
      <c r="I13918" t="s">
        <v>46168</v>
      </c>
      <c r="J13918" t="s">
        <v>46169</v>
      </c>
      <c r="K13918" t="s">
        <v>46170</v>
      </c>
      <c r="L13918" t="s">
        <v>77917</v>
      </c>
    </row>
    <row r="13919" spans="1:12" x14ac:dyDescent="0.15">
      <c r="A13919" t="s">
        <v>12</v>
      </c>
      <c r="B13919">
        <v>3962198</v>
      </c>
      <c r="C13919">
        <v>3962218</v>
      </c>
      <c r="D13919" t="s">
        <v>46167</v>
      </c>
      <c r="E13919" t="s">
        <v>90</v>
      </c>
      <c r="F13919" t="s">
        <v>76</v>
      </c>
      <c r="G13919" t="s">
        <v>16</v>
      </c>
      <c r="H13919">
        <v>67</v>
      </c>
      <c r="I13919" t="s">
        <v>46171</v>
      </c>
      <c r="J13919" t="s">
        <v>46172</v>
      </c>
      <c r="K13919" t="s">
        <v>46173</v>
      </c>
      <c r="L13919" t="s">
        <v>77981</v>
      </c>
    </row>
    <row r="13920" spans="1:12" x14ac:dyDescent="0.15">
      <c r="A13920" t="s">
        <v>12</v>
      </c>
      <c r="B13920">
        <v>3962174</v>
      </c>
      <c r="C13920">
        <v>3962194</v>
      </c>
      <c r="D13920" t="s">
        <v>46167</v>
      </c>
      <c r="E13920" t="s">
        <v>90</v>
      </c>
      <c r="F13920" t="s">
        <v>76</v>
      </c>
      <c r="G13920" t="s">
        <v>36</v>
      </c>
      <c r="H13920">
        <v>91</v>
      </c>
      <c r="I13920" t="s">
        <v>46174</v>
      </c>
      <c r="J13920" t="s">
        <v>46175</v>
      </c>
      <c r="K13920" t="s">
        <v>46176</v>
      </c>
      <c r="L13920" t="s">
        <v>77907</v>
      </c>
    </row>
    <row r="13921" spans="1:12" x14ac:dyDescent="0.15">
      <c r="A13921" t="s">
        <v>12</v>
      </c>
      <c r="B13921">
        <v>3962132</v>
      </c>
      <c r="C13921">
        <v>3962152</v>
      </c>
      <c r="D13921" t="s">
        <v>46167</v>
      </c>
      <c r="E13921" t="s">
        <v>90</v>
      </c>
      <c r="F13921" t="s">
        <v>76</v>
      </c>
      <c r="G13921" t="s">
        <v>32</v>
      </c>
      <c r="H13921">
        <v>133</v>
      </c>
      <c r="I13921" t="s">
        <v>46177</v>
      </c>
      <c r="J13921" t="s">
        <v>46178</v>
      </c>
      <c r="K13921" t="s">
        <v>46179</v>
      </c>
      <c r="L13921" t="s">
        <v>77995</v>
      </c>
    </row>
    <row r="13922" spans="1:12" x14ac:dyDescent="0.15">
      <c r="A13922" t="s">
        <v>12</v>
      </c>
      <c r="B13922">
        <v>3963018</v>
      </c>
      <c r="C13922">
        <v>3963038</v>
      </c>
      <c r="D13922" t="s">
        <v>46180</v>
      </c>
      <c r="E13922" t="s">
        <v>90</v>
      </c>
      <c r="F13922" t="s">
        <v>76</v>
      </c>
      <c r="G13922" t="s">
        <v>36</v>
      </c>
      <c r="H13922">
        <v>49</v>
      </c>
      <c r="I13922" t="s">
        <v>46181</v>
      </c>
      <c r="J13922" t="s">
        <v>46182</v>
      </c>
      <c r="K13922" t="s">
        <v>46183</v>
      </c>
      <c r="L13922" t="s">
        <v>77913</v>
      </c>
    </row>
    <row r="13923" spans="1:12" x14ac:dyDescent="0.15">
      <c r="A13923" t="s">
        <v>12</v>
      </c>
      <c r="B13923">
        <v>3962998</v>
      </c>
      <c r="C13923">
        <v>3963018</v>
      </c>
      <c r="D13923" t="s">
        <v>46180</v>
      </c>
      <c r="E13923" t="s">
        <v>90</v>
      </c>
      <c r="F13923" t="s">
        <v>76</v>
      </c>
      <c r="G13923" t="s">
        <v>16</v>
      </c>
      <c r="H13923">
        <v>69</v>
      </c>
      <c r="I13923" t="s">
        <v>46184</v>
      </c>
      <c r="J13923" t="s">
        <v>46185</v>
      </c>
      <c r="K13923" t="s">
        <v>46186</v>
      </c>
      <c r="L13923" t="s">
        <v>78015</v>
      </c>
    </row>
    <row r="13924" spans="1:12" x14ac:dyDescent="0.15">
      <c r="A13924" t="s">
        <v>12</v>
      </c>
      <c r="B13924">
        <v>3962975</v>
      </c>
      <c r="C13924">
        <v>3962995</v>
      </c>
      <c r="D13924" t="s">
        <v>46180</v>
      </c>
      <c r="E13924" t="s">
        <v>90</v>
      </c>
      <c r="F13924" t="s">
        <v>76</v>
      </c>
      <c r="G13924" t="s">
        <v>23</v>
      </c>
      <c r="H13924">
        <v>92</v>
      </c>
      <c r="I13924" t="s">
        <v>46187</v>
      </c>
      <c r="J13924" t="s">
        <v>46188</v>
      </c>
      <c r="K13924" t="s">
        <v>46189</v>
      </c>
      <c r="L13924" t="s">
        <v>78032</v>
      </c>
    </row>
    <row r="13925" spans="1:12" x14ac:dyDescent="0.15">
      <c r="A13925" t="s">
        <v>12</v>
      </c>
      <c r="B13925">
        <v>3962955</v>
      </c>
      <c r="C13925">
        <v>3962975</v>
      </c>
      <c r="D13925" t="s">
        <v>46180</v>
      </c>
      <c r="E13925" t="s">
        <v>90</v>
      </c>
      <c r="F13925" t="s">
        <v>76</v>
      </c>
      <c r="G13925" t="s">
        <v>32</v>
      </c>
      <c r="H13925">
        <v>112</v>
      </c>
      <c r="I13925" t="s">
        <v>46190</v>
      </c>
      <c r="J13925" t="s">
        <v>46191</v>
      </c>
      <c r="K13925" t="s">
        <v>46192</v>
      </c>
      <c r="L13925" t="s">
        <v>77950</v>
      </c>
    </row>
    <row r="13926" spans="1:12" x14ac:dyDescent="0.15">
      <c r="A13926" t="s">
        <v>12</v>
      </c>
      <c r="B13926">
        <v>3963569</v>
      </c>
      <c r="C13926">
        <v>3963589</v>
      </c>
      <c r="D13926" t="s">
        <v>46193</v>
      </c>
      <c r="E13926" t="s">
        <v>90</v>
      </c>
      <c r="F13926" t="s">
        <v>76</v>
      </c>
      <c r="G13926" t="s">
        <v>23</v>
      </c>
      <c r="H13926">
        <v>14</v>
      </c>
      <c r="I13926" t="s">
        <v>46194</v>
      </c>
      <c r="J13926" t="s">
        <v>46195</v>
      </c>
      <c r="K13926" t="s">
        <v>46196</v>
      </c>
      <c r="L13926" t="s">
        <v>77924</v>
      </c>
    </row>
    <row r="13927" spans="1:12" x14ac:dyDescent="0.15">
      <c r="A13927" t="s">
        <v>12</v>
      </c>
      <c r="B13927">
        <v>3963538</v>
      </c>
      <c r="C13927">
        <v>3963558</v>
      </c>
      <c r="D13927" t="s">
        <v>46193</v>
      </c>
      <c r="E13927" t="s">
        <v>90</v>
      </c>
      <c r="F13927" t="s">
        <v>76</v>
      </c>
      <c r="G13927" t="s">
        <v>36</v>
      </c>
      <c r="H13927">
        <v>45</v>
      </c>
      <c r="I13927" t="s">
        <v>46197</v>
      </c>
      <c r="J13927" t="s">
        <v>46198</v>
      </c>
      <c r="K13927" t="s">
        <v>46199</v>
      </c>
      <c r="L13927" t="s">
        <v>77967</v>
      </c>
    </row>
    <row r="13928" spans="1:12" x14ac:dyDescent="0.15">
      <c r="A13928" t="s">
        <v>12</v>
      </c>
      <c r="B13928">
        <v>3963518</v>
      </c>
      <c r="C13928">
        <v>3963538</v>
      </c>
      <c r="D13928" t="s">
        <v>46193</v>
      </c>
      <c r="E13928" t="s">
        <v>90</v>
      </c>
      <c r="F13928" t="s">
        <v>76</v>
      </c>
      <c r="G13928" t="s">
        <v>23</v>
      </c>
      <c r="H13928">
        <v>65</v>
      </c>
      <c r="I13928" t="s">
        <v>46200</v>
      </c>
      <c r="J13928" t="s">
        <v>46201</v>
      </c>
      <c r="K13928" t="s">
        <v>46202</v>
      </c>
      <c r="L13928" t="s">
        <v>78042</v>
      </c>
    </row>
    <row r="13929" spans="1:12" x14ac:dyDescent="0.15">
      <c r="A13929" t="s">
        <v>12</v>
      </c>
      <c r="B13929">
        <v>3963489</v>
      </c>
      <c r="C13929">
        <v>3963509</v>
      </c>
      <c r="D13929" t="s">
        <v>46193</v>
      </c>
      <c r="E13929" t="s">
        <v>90</v>
      </c>
      <c r="F13929" t="s">
        <v>76</v>
      </c>
      <c r="G13929" t="s">
        <v>16</v>
      </c>
      <c r="H13929">
        <v>94</v>
      </c>
      <c r="I13929" t="s">
        <v>46203</v>
      </c>
      <c r="J13929" t="s">
        <v>46204</v>
      </c>
      <c r="K13929" t="s">
        <v>46205</v>
      </c>
      <c r="L13929" t="s">
        <v>77927</v>
      </c>
    </row>
    <row r="13930" spans="1:12" x14ac:dyDescent="0.15">
      <c r="A13930" t="s">
        <v>12</v>
      </c>
      <c r="B13930">
        <v>3966537</v>
      </c>
      <c r="C13930">
        <v>3966557</v>
      </c>
      <c r="D13930" t="s">
        <v>46206</v>
      </c>
      <c r="E13930" t="s">
        <v>90</v>
      </c>
      <c r="F13930" t="s">
        <v>76</v>
      </c>
      <c r="G13930" t="s">
        <v>32</v>
      </c>
      <c r="H13930">
        <v>1</v>
      </c>
      <c r="I13930" t="s">
        <v>46207</v>
      </c>
      <c r="J13930" t="s">
        <v>46208</v>
      </c>
      <c r="K13930" t="s">
        <v>46209</v>
      </c>
      <c r="L13930" t="s">
        <v>77917</v>
      </c>
    </row>
    <row r="13931" spans="1:12" x14ac:dyDescent="0.15">
      <c r="A13931" t="s">
        <v>12</v>
      </c>
      <c r="B13931">
        <v>3966514</v>
      </c>
      <c r="C13931">
        <v>3966534</v>
      </c>
      <c r="D13931" t="s">
        <v>46206</v>
      </c>
      <c r="E13931" t="s">
        <v>90</v>
      </c>
      <c r="F13931" t="s">
        <v>76</v>
      </c>
      <c r="G13931" t="s">
        <v>36</v>
      </c>
      <c r="H13931">
        <v>24</v>
      </c>
      <c r="I13931" t="s">
        <v>46210</v>
      </c>
      <c r="J13931" t="s">
        <v>46211</v>
      </c>
      <c r="K13931" t="s">
        <v>46212</v>
      </c>
      <c r="L13931" t="s">
        <v>77966</v>
      </c>
    </row>
    <row r="13932" spans="1:12" x14ac:dyDescent="0.15">
      <c r="A13932" t="s">
        <v>12</v>
      </c>
      <c r="B13932">
        <v>3966486</v>
      </c>
      <c r="C13932">
        <v>3966506</v>
      </c>
      <c r="D13932" t="s">
        <v>46206</v>
      </c>
      <c r="E13932" t="s">
        <v>90</v>
      </c>
      <c r="F13932" t="s">
        <v>76</v>
      </c>
      <c r="G13932" t="s">
        <v>32</v>
      </c>
      <c r="H13932">
        <v>52</v>
      </c>
      <c r="I13932" t="s">
        <v>46213</v>
      </c>
      <c r="J13932" t="s">
        <v>46214</v>
      </c>
      <c r="K13932" t="s">
        <v>46215</v>
      </c>
      <c r="L13932" t="s">
        <v>77959</v>
      </c>
    </row>
    <row r="13933" spans="1:12" x14ac:dyDescent="0.15">
      <c r="A13933" t="s">
        <v>12</v>
      </c>
      <c r="B13933">
        <v>3966465</v>
      </c>
      <c r="C13933">
        <v>3966485</v>
      </c>
      <c r="D13933" t="s">
        <v>46206</v>
      </c>
      <c r="E13933" t="s">
        <v>90</v>
      </c>
      <c r="F13933" t="s">
        <v>76</v>
      </c>
      <c r="G13933" t="s">
        <v>16</v>
      </c>
      <c r="H13933">
        <v>73</v>
      </c>
      <c r="I13933" t="s">
        <v>46216</v>
      </c>
      <c r="J13933" t="s">
        <v>46217</v>
      </c>
      <c r="K13933" t="s">
        <v>46218</v>
      </c>
      <c r="L13933" t="s">
        <v>77926</v>
      </c>
    </row>
    <row r="13934" spans="1:12" x14ac:dyDescent="0.15">
      <c r="A13934" t="s">
        <v>12</v>
      </c>
      <c r="B13934">
        <v>3969245</v>
      </c>
      <c r="C13934">
        <v>3969265</v>
      </c>
      <c r="D13934" t="s">
        <v>46219</v>
      </c>
      <c r="E13934" t="s">
        <v>90</v>
      </c>
      <c r="F13934" t="s">
        <v>76</v>
      </c>
      <c r="G13934" t="s">
        <v>16</v>
      </c>
      <c r="H13934">
        <v>1</v>
      </c>
      <c r="I13934" t="s">
        <v>46220</v>
      </c>
      <c r="J13934" t="s">
        <v>46221</v>
      </c>
      <c r="K13934" t="s">
        <v>46222</v>
      </c>
      <c r="L13934" t="s">
        <v>77917</v>
      </c>
    </row>
    <row r="13935" spans="1:12" x14ac:dyDescent="0.15">
      <c r="A13935" t="s">
        <v>12</v>
      </c>
      <c r="B13935">
        <v>3969225</v>
      </c>
      <c r="C13935">
        <v>3969245</v>
      </c>
      <c r="D13935" t="s">
        <v>46219</v>
      </c>
      <c r="E13935" t="s">
        <v>90</v>
      </c>
      <c r="F13935" t="s">
        <v>76</v>
      </c>
      <c r="G13935" t="s">
        <v>32</v>
      </c>
      <c r="H13935">
        <v>21</v>
      </c>
      <c r="I13935" t="s">
        <v>46223</v>
      </c>
      <c r="J13935" t="s">
        <v>46224</v>
      </c>
      <c r="K13935" t="s">
        <v>46225</v>
      </c>
      <c r="L13935" t="s">
        <v>78022</v>
      </c>
    </row>
    <row r="13936" spans="1:12" x14ac:dyDescent="0.15">
      <c r="A13936" t="s">
        <v>12</v>
      </c>
      <c r="B13936">
        <v>3969200</v>
      </c>
      <c r="C13936">
        <v>3969220</v>
      </c>
      <c r="D13936" t="s">
        <v>46219</v>
      </c>
      <c r="E13936" t="s">
        <v>90</v>
      </c>
      <c r="F13936" t="s">
        <v>76</v>
      </c>
      <c r="G13936" t="s">
        <v>32</v>
      </c>
      <c r="H13936">
        <v>46</v>
      </c>
      <c r="I13936" t="s">
        <v>46226</v>
      </c>
      <c r="J13936" t="s">
        <v>46227</v>
      </c>
      <c r="K13936" t="s">
        <v>46228</v>
      </c>
      <c r="L13936" t="s">
        <v>78004</v>
      </c>
    </row>
    <row r="13937" spans="1:12" x14ac:dyDescent="0.15">
      <c r="A13937" t="s">
        <v>12</v>
      </c>
      <c r="B13937">
        <v>3969177</v>
      </c>
      <c r="C13937">
        <v>3969197</v>
      </c>
      <c r="D13937" t="s">
        <v>46219</v>
      </c>
      <c r="E13937" t="s">
        <v>90</v>
      </c>
      <c r="F13937" t="s">
        <v>76</v>
      </c>
      <c r="G13937" t="s">
        <v>32</v>
      </c>
      <c r="H13937">
        <v>69</v>
      </c>
      <c r="I13937" t="s">
        <v>46229</v>
      </c>
      <c r="J13937" t="s">
        <v>46230</v>
      </c>
      <c r="K13937" t="s">
        <v>46231</v>
      </c>
      <c r="L13937" t="s">
        <v>78015</v>
      </c>
    </row>
    <row r="13938" spans="1:12" x14ac:dyDescent="0.15">
      <c r="A13938" t="s">
        <v>12</v>
      </c>
      <c r="B13938">
        <v>3969431</v>
      </c>
      <c r="C13938">
        <v>3969451</v>
      </c>
      <c r="D13938" t="s">
        <v>46232</v>
      </c>
      <c r="E13938" t="s">
        <v>46233</v>
      </c>
      <c r="F13938" t="s">
        <v>15</v>
      </c>
      <c r="G13938" t="s">
        <v>32</v>
      </c>
      <c r="H13938">
        <v>1</v>
      </c>
      <c r="I13938" t="s">
        <v>46234</v>
      </c>
      <c r="J13938" t="s">
        <v>46235</v>
      </c>
      <c r="K13938" t="s">
        <v>46236</v>
      </c>
      <c r="L13938" t="s">
        <v>77917</v>
      </c>
    </row>
    <row r="13939" spans="1:12" x14ac:dyDescent="0.15">
      <c r="A13939" t="s">
        <v>12</v>
      </c>
      <c r="B13939">
        <v>3969453</v>
      </c>
      <c r="C13939">
        <v>3969473</v>
      </c>
      <c r="D13939" t="s">
        <v>46232</v>
      </c>
      <c r="E13939" t="s">
        <v>46233</v>
      </c>
      <c r="F13939" t="s">
        <v>15</v>
      </c>
      <c r="G13939" t="s">
        <v>36</v>
      </c>
      <c r="H13939">
        <v>23</v>
      </c>
      <c r="I13939" t="s">
        <v>46237</v>
      </c>
      <c r="J13939" t="s">
        <v>46238</v>
      </c>
      <c r="K13939" t="s">
        <v>46239</v>
      </c>
      <c r="L13939" t="s">
        <v>77975</v>
      </c>
    </row>
    <row r="13940" spans="1:12" x14ac:dyDescent="0.15">
      <c r="A13940" t="s">
        <v>12</v>
      </c>
      <c r="B13940">
        <v>3969474</v>
      </c>
      <c r="C13940">
        <v>3969494</v>
      </c>
      <c r="D13940" t="s">
        <v>46232</v>
      </c>
      <c r="E13940" t="s">
        <v>46233</v>
      </c>
      <c r="F13940" t="s">
        <v>15</v>
      </c>
      <c r="G13940" t="s">
        <v>36</v>
      </c>
      <c r="H13940">
        <v>44</v>
      </c>
      <c r="I13940" t="s">
        <v>46240</v>
      </c>
      <c r="J13940" t="s">
        <v>46241</v>
      </c>
      <c r="K13940" t="s">
        <v>46242</v>
      </c>
      <c r="L13940" t="s">
        <v>78016</v>
      </c>
    </row>
    <row r="13941" spans="1:12" x14ac:dyDescent="0.15">
      <c r="A13941" t="s">
        <v>12</v>
      </c>
      <c r="B13941">
        <v>3969498</v>
      </c>
      <c r="C13941">
        <v>3969518</v>
      </c>
      <c r="D13941" t="s">
        <v>46232</v>
      </c>
      <c r="E13941" t="s">
        <v>46233</v>
      </c>
      <c r="F13941" t="s">
        <v>15</v>
      </c>
      <c r="G13941" t="s">
        <v>32</v>
      </c>
      <c r="H13941">
        <v>68</v>
      </c>
      <c r="I13941" t="s">
        <v>46243</v>
      </c>
      <c r="J13941" t="s">
        <v>46244</v>
      </c>
      <c r="K13941" t="s">
        <v>46245</v>
      </c>
      <c r="L13941" t="s">
        <v>77962</v>
      </c>
    </row>
    <row r="13942" spans="1:12" x14ac:dyDescent="0.15">
      <c r="A13942" t="s">
        <v>12</v>
      </c>
      <c r="B13942">
        <v>3971432</v>
      </c>
      <c r="C13942">
        <v>3971452</v>
      </c>
      <c r="D13942" t="s">
        <v>46246</v>
      </c>
      <c r="E13942" t="s">
        <v>46247</v>
      </c>
      <c r="F13942" t="s">
        <v>76</v>
      </c>
      <c r="G13942" t="s">
        <v>23</v>
      </c>
      <c r="H13942">
        <v>0</v>
      </c>
      <c r="I13942" t="s">
        <v>46248</v>
      </c>
      <c r="J13942" t="s">
        <v>46249</v>
      </c>
      <c r="K13942" t="s">
        <v>46250</v>
      </c>
      <c r="L13942" t="s">
        <v>77980</v>
      </c>
    </row>
    <row r="13943" spans="1:12" x14ac:dyDescent="0.15">
      <c r="A13943" t="s">
        <v>12</v>
      </c>
      <c r="B13943">
        <v>3971409</v>
      </c>
      <c r="C13943">
        <v>3971429</v>
      </c>
      <c r="D13943" t="s">
        <v>46246</v>
      </c>
      <c r="E13943" t="s">
        <v>46247</v>
      </c>
      <c r="F13943" t="s">
        <v>76</v>
      </c>
      <c r="G13943" t="s">
        <v>23</v>
      </c>
      <c r="H13943">
        <v>23</v>
      </c>
      <c r="I13943" t="s">
        <v>46251</v>
      </c>
      <c r="J13943" t="s">
        <v>46252</v>
      </c>
      <c r="K13943" t="s">
        <v>46253</v>
      </c>
      <c r="L13943" t="s">
        <v>77975</v>
      </c>
    </row>
    <row r="13944" spans="1:12" x14ac:dyDescent="0.15">
      <c r="A13944" t="s">
        <v>12</v>
      </c>
      <c r="B13944">
        <v>3971347</v>
      </c>
      <c r="C13944">
        <v>3971367</v>
      </c>
      <c r="D13944" t="s">
        <v>46246</v>
      </c>
      <c r="E13944" t="s">
        <v>46247</v>
      </c>
      <c r="F13944" t="s">
        <v>76</v>
      </c>
      <c r="G13944" t="s">
        <v>23</v>
      </c>
      <c r="H13944">
        <v>85</v>
      </c>
      <c r="I13944" t="s">
        <v>46254</v>
      </c>
      <c r="J13944" t="s">
        <v>46255</v>
      </c>
      <c r="K13944" t="s">
        <v>46256</v>
      </c>
      <c r="L13944" t="s">
        <v>77972</v>
      </c>
    </row>
    <row r="13945" spans="1:12" x14ac:dyDescent="0.15">
      <c r="A13945" t="s">
        <v>12</v>
      </c>
      <c r="B13945">
        <v>3971321</v>
      </c>
      <c r="C13945">
        <v>3971341</v>
      </c>
      <c r="D13945" t="s">
        <v>46246</v>
      </c>
      <c r="E13945" t="s">
        <v>46247</v>
      </c>
      <c r="F13945" t="s">
        <v>76</v>
      </c>
      <c r="G13945" t="s">
        <v>16</v>
      </c>
      <c r="H13945">
        <v>111</v>
      </c>
      <c r="I13945" t="s">
        <v>46257</v>
      </c>
      <c r="J13945" t="s">
        <v>46258</v>
      </c>
      <c r="K13945" t="s">
        <v>46259</v>
      </c>
      <c r="L13945" t="s">
        <v>77908</v>
      </c>
    </row>
    <row r="13946" spans="1:12" x14ac:dyDescent="0.15">
      <c r="A13946" t="s">
        <v>12</v>
      </c>
      <c r="B13946">
        <v>3971592</v>
      </c>
      <c r="C13946">
        <v>3971612</v>
      </c>
      <c r="D13946" t="s">
        <v>46260</v>
      </c>
      <c r="E13946" t="s">
        <v>46261</v>
      </c>
      <c r="F13946" t="s">
        <v>15</v>
      </c>
      <c r="G13946" t="s">
        <v>16</v>
      </c>
      <c r="H13946">
        <v>6</v>
      </c>
      <c r="I13946" t="s">
        <v>46262</v>
      </c>
      <c r="J13946" t="s">
        <v>46263</v>
      </c>
      <c r="K13946" t="s">
        <v>46264</v>
      </c>
      <c r="L13946" t="s">
        <v>78025</v>
      </c>
    </row>
    <row r="13947" spans="1:12" x14ac:dyDescent="0.15">
      <c r="A13947" t="s">
        <v>12</v>
      </c>
      <c r="B13947">
        <v>3971614</v>
      </c>
      <c r="C13947">
        <v>3971634</v>
      </c>
      <c r="D13947" t="s">
        <v>46260</v>
      </c>
      <c r="E13947" t="s">
        <v>46261</v>
      </c>
      <c r="F13947" t="s">
        <v>15</v>
      </c>
      <c r="G13947" t="s">
        <v>32</v>
      </c>
      <c r="H13947">
        <v>28</v>
      </c>
      <c r="I13947" t="s">
        <v>46265</v>
      </c>
      <c r="J13947" t="s">
        <v>46266</v>
      </c>
      <c r="K13947" t="s">
        <v>46267</v>
      </c>
      <c r="L13947" t="s">
        <v>77956</v>
      </c>
    </row>
    <row r="13948" spans="1:12" x14ac:dyDescent="0.15">
      <c r="A13948" t="s">
        <v>12</v>
      </c>
      <c r="B13948">
        <v>3971635</v>
      </c>
      <c r="C13948">
        <v>3971655</v>
      </c>
      <c r="D13948" t="s">
        <v>46260</v>
      </c>
      <c r="E13948" t="s">
        <v>46261</v>
      </c>
      <c r="F13948" t="s">
        <v>15</v>
      </c>
      <c r="G13948" t="s">
        <v>36</v>
      </c>
      <c r="H13948">
        <v>49</v>
      </c>
      <c r="I13948" t="s">
        <v>46268</v>
      </c>
      <c r="J13948" t="s">
        <v>46269</v>
      </c>
      <c r="K13948" t="s">
        <v>46270</v>
      </c>
      <c r="L13948" t="s">
        <v>77913</v>
      </c>
    </row>
    <row r="13949" spans="1:12" x14ac:dyDescent="0.15">
      <c r="A13949" t="s">
        <v>12</v>
      </c>
      <c r="B13949">
        <v>3971655</v>
      </c>
      <c r="C13949">
        <v>3971675</v>
      </c>
      <c r="D13949" t="s">
        <v>46260</v>
      </c>
      <c r="E13949" t="s">
        <v>46261</v>
      </c>
      <c r="F13949" t="s">
        <v>15</v>
      </c>
      <c r="G13949" t="s">
        <v>16</v>
      </c>
      <c r="H13949">
        <v>69</v>
      </c>
      <c r="I13949" t="s">
        <v>46271</v>
      </c>
      <c r="J13949" t="s">
        <v>46272</v>
      </c>
      <c r="K13949" t="s">
        <v>46273</v>
      </c>
      <c r="L13949" t="s">
        <v>78015</v>
      </c>
    </row>
    <row r="13950" spans="1:12" x14ac:dyDescent="0.15">
      <c r="A13950" t="s">
        <v>12</v>
      </c>
      <c r="B13950">
        <v>3972483</v>
      </c>
      <c r="C13950">
        <v>3972503</v>
      </c>
      <c r="D13950" t="s">
        <v>46274</v>
      </c>
      <c r="E13950" t="s">
        <v>90</v>
      </c>
      <c r="F13950" t="s">
        <v>15</v>
      </c>
      <c r="G13950" t="s">
        <v>23</v>
      </c>
      <c r="H13950">
        <v>29</v>
      </c>
      <c r="I13950" t="s">
        <v>46275</v>
      </c>
      <c r="J13950" t="s">
        <v>46276</v>
      </c>
      <c r="K13950" t="s">
        <v>46277</v>
      </c>
      <c r="L13950" t="s">
        <v>77921</v>
      </c>
    </row>
    <row r="13951" spans="1:12" x14ac:dyDescent="0.15">
      <c r="A13951" t="s">
        <v>12</v>
      </c>
      <c r="B13951">
        <v>3972504</v>
      </c>
      <c r="C13951">
        <v>3972524</v>
      </c>
      <c r="D13951" t="s">
        <v>46274</v>
      </c>
      <c r="E13951" t="s">
        <v>90</v>
      </c>
      <c r="F13951" t="s">
        <v>15</v>
      </c>
      <c r="G13951" t="s">
        <v>16</v>
      </c>
      <c r="H13951">
        <v>50</v>
      </c>
      <c r="I13951" t="s">
        <v>46278</v>
      </c>
      <c r="J13951" t="s">
        <v>46279</v>
      </c>
      <c r="K13951" t="s">
        <v>46280</v>
      </c>
      <c r="L13951" t="s">
        <v>77925</v>
      </c>
    </row>
    <row r="13952" spans="1:12" x14ac:dyDescent="0.15">
      <c r="A13952" t="s">
        <v>12</v>
      </c>
      <c r="B13952">
        <v>3972531</v>
      </c>
      <c r="C13952">
        <v>3972551</v>
      </c>
      <c r="D13952" t="s">
        <v>46274</v>
      </c>
      <c r="E13952" t="s">
        <v>90</v>
      </c>
      <c r="F13952" t="s">
        <v>15</v>
      </c>
      <c r="G13952" t="s">
        <v>23</v>
      </c>
      <c r="H13952">
        <v>77</v>
      </c>
      <c r="I13952" t="s">
        <v>46281</v>
      </c>
      <c r="J13952" t="s">
        <v>46282</v>
      </c>
      <c r="K13952" t="s">
        <v>46283</v>
      </c>
      <c r="L13952" t="s">
        <v>77960</v>
      </c>
    </row>
    <row r="13953" spans="1:12" x14ac:dyDescent="0.15">
      <c r="A13953" t="s">
        <v>12</v>
      </c>
      <c r="B13953">
        <v>3972553</v>
      </c>
      <c r="C13953">
        <v>3972573</v>
      </c>
      <c r="D13953" t="s">
        <v>46274</v>
      </c>
      <c r="E13953" t="s">
        <v>90</v>
      </c>
      <c r="F13953" t="s">
        <v>15</v>
      </c>
      <c r="G13953" t="s">
        <v>16</v>
      </c>
      <c r="H13953">
        <v>99</v>
      </c>
      <c r="I13953" t="s">
        <v>46284</v>
      </c>
      <c r="J13953" t="s">
        <v>46285</v>
      </c>
      <c r="K13953" t="s">
        <v>46286</v>
      </c>
      <c r="L13953" t="s">
        <v>78051</v>
      </c>
    </row>
    <row r="13954" spans="1:12" x14ac:dyDescent="0.15">
      <c r="A13954" t="s">
        <v>12</v>
      </c>
      <c r="B13954">
        <v>3973812</v>
      </c>
      <c r="C13954">
        <v>3973832</v>
      </c>
      <c r="D13954" t="s">
        <v>46287</v>
      </c>
      <c r="E13954" t="s">
        <v>46288</v>
      </c>
      <c r="F13954" t="s">
        <v>76</v>
      </c>
      <c r="G13954" t="s">
        <v>32</v>
      </c>
      <c r="H13954">
        <v>1</v>
      </c>
      <c r="I13954" t="s">
        <v>46289</v>
      </c>
      <c r="J13954" t="s">
        <v>46290</v>
      </c>
      <c r="K13954" t="s">
        <v>46291</v>
      </c>
      <c r="L13954" t="s">
        <v>77917</v>
      </c>
    </row>
    <row r="13955" spans="1:12" x14ac:dyDescent="0.15">
      <c r="A13955" t="s">
        <v>12</v>
      </c>
      <c r="B13955">
        <v>3973769</v>
      </c>
      <c r="C13955">
        <v>3973789</v>
      </c>
      <c r="D13955" t="s">
        <v>46287</v>
      </c>
      <c r="E13955" t="s">
        <v>46288</v>
      </c>
      <c r="F13955" t="s">
        <v>76</v>
      </c>
      <c r="G13955" t="s">
        <v>32</v>
      </c>
      <c r="H13955">
        <v>44</v>
      </c>
      <c r="I13955" t="s">
        <v>46292</v>
      </c>
      <c r="J13955" t="s">
        <v>46293</v>
      </c>
      <c r="K13955" t="s">
        <v>46294</v>
      </c>
      <c r="L13955" t="s">
        <v>78016</v>
      </c>
    </row>
    <row r="13956" spans="1:12" x14ac:dyDescent="0.15">
      <c r="A13956" t="s">
        <v>12</v>
      </c>
      <c r="B13956">
        <v>3973749</v>
      </c>
      <c r="C13956">
        <v>3973769</v>
      </c>
      <c r="D13956" t="s">
        <v>46287</v>
      </c>
      <c r="E13956" t="s">
        <v>46288</v>
      </c>
      <c r="F13956" t="s">
        <v>76</v>
      </c>
      <c r="G13956" t="s">
        <v>32</v>
      </c>
      <c r="H13956">
        <v>64</v>
      </c>
      <c r="I13956" t="s">
        <v>46295</v>
      </c>
      <c r="J13956" t="s">
        <v>46296</v>
      </c>
      <c r="K13956" t="s">
        <v>46297</v>
      </c>
      <c r="L13956" t="s">
        <v>77989</v>
      </c>
    </row>
    <row r="13957" spans="1:12" x14ac:dyDescent="0.15">
      <c r="A13957" t="s">
        <v>12</v>
      </c>
      <c r="B13957">
        <v>3973720</v>
      </c>
      <c r="C13957">
        <v>3973740</v>
      </c>
      <c r="D13957" t="s">
        <v>46287</v>
      </c>
      <c r="E13957" t="s">
        <v>46288</v>
      </c>
      <c r="F13957" t="s">
        <v>76</v>
      </c>
      <c r="G13957" t="s">
        <v>16</v>
      </c>
      <c r="H13957">
        <v>93</v>
      </c>
      <c r="I13957" t="s">
        <v>46298</v>
      </c>
      <c r="J13957" t="s">
        <v>46299</v>
      </c>
      <c r="K13957" t="s">
        <v>46300</v>
      </c>
      <c r="L13957" t="s">
        <v>78044</v>
      </c>
    </row>
    <row r="13958" spans="1:12" x14ac:dyDescent="0.15">
      <c r="A13958" t="s">
        <v>12</v>
      </c>
      <c r="B13958">
        <v>3974417</v>
      </c>
      <c r="C13958">
        <v>3974437</v>
      </c>
      <c r="D13958" t="s">
        <v>46301</v>
      </c>
      <c r="E13958" t="s">
        <v>90</v>
      </c>
      <c r="F13958" t="s">
        <v>76</v>
      </c>
      <c r="G13958" t="s">
        <v>32</v>
      </c>
      <c r="H13958">
        <v>25</v>
      </c>
      <c r="I13958" t="s">
        <v>46302</v>
      </c>
      <c r="J13958" t="s">
        <v>46303</v>
      </c>
      <c r="K13958" t="s">
        <v>46304</v>
      </c>
      <c r="L13958" t="s">
        <v>78012</v>
      </c>
    </row>
    <row r="13959" spans="1:12" x14ac:dyDescent="0.15">
      <c r="A13959" t="s">
        <v>12</v>
      </c>
      <c r="B13959">
        <v>3974394</v>
      </c>
      <c r="C13959">
        <v>3974414</v>
      </c>
      <c r="D13959" t="s">
        <v>46301</v>
      </c>
      <c r="E13959" t="s">
        <v>90</v>
      </c>
      <c r="F13959" t="s">
        <v>76</v>
      </c>
      <c r="G13959" t="s">
        <v>36</v>
      </c>
      <c r="H13959">
        <v>48</v>
      </c>
      <c r="I13959" t="s">
        <v>46305</v>
      </c>
      <c r="J13959" t="s">
        <v>46306</v>
      </c>
      <c r="K13959" t="s">
        <v>46307</v>
      </c>
      <c r="L13959" t="s">
        <v>78018</v>
      </c>
    </row>
    <row r="13960" spans="1:12" x14ac:dyDescent="0.15">
      <c r="A13960" t="s">
        <v>12</v>
      </c>
      <c r="B13960">
        <v>3974357</v>
      </c>
      <c r="C13960">
        <v>3974377</v>
      </c>
      <c r="D13960" t="s">
        <v>46301</v>
      </c>
      <c r="E13960" t="s">
        <v>90</v>
      </c>
      <c r="F13960" t="s">
        <v>76</v>
      </c>
      <c r="G13960" t="s">
        <v>23</v>
      </c>
      <c r="H13960">
        <v>85</v>
      </c>
      <c r="I13960" t="s">
        <v>46308</v>
      </c>
      <c r="J13960" t="s">
        <v>46309</v>
      </c>
      <c r="K13960" t="s">
        <v>46310</v>
      </c>
      <c r="L13960" t="s">
        <v>77972</v>
      </c>
    </row>
    <row r="13961" spans="1:12" x14ac:dyDescent="0.15">
      <c r="A13961" t="s">
        <v>12</v>
      </c>
      <c r="B13961">
        <v>3974332</v>
      </c>
      <c r="C13961">
        <v>3974352</v>
      </c>
      <c r="D13961" t="s">
        <v>46301</v>
      </c>
      <c r="E13961" t="s">
        <v>90</v>
      </c>
      <c r="F13961" t="s">
        <v>76</v>
      </c>
      <c r="G13961" t="s">
        <v>32</v>
      </c>
      <c r="H13961">
        <v>110</v>
      </c>
      <c r="I13961" t="s">
        <v>46311</v>
      </c>
      <c r="J13961" t="s">
        <v>46312</v>
      </c>
      <c r="K13961" t="s">
        <v>46313</v>
      </c>
      <c r="L13961" t="s">
        <v>78030</v>
      </c>
    </row>
    <row r="13962" spans="1:12" x14ac:dyDescent="0.15">
      <c r="A13962" t="s">
        <v>12</v>
      </c>
      <c r="B13962">
        <v>3975470</v>
      </c>
      <c r="C13962">
        <v>3975490</v>
      </c>
      <c r="D13962" t="s">
        <v>46314</v>
      </c>
      <c r="E13962" t="s">
        <v>90</v>
      </c>
      <c r="F13962" t="s">
        <v>76</v>
      </c>
      <c r="G13962" t="s">
        <v>16</v>
      </c>
      <c r="H13962">
        <v>82</v>
      </c>
      <c r="I13962" t="s">
        <v>46315</v>
      </c>
      <c r="J13962" t="s">
        <v>46316</v>
      </c>
      <c r="K13962" t="s">
        <v>46317</v>
      </c>
      <c r="L13962" t="s">
        <v>78011</v>
      </c>
    </row>
    <row r="13963" spans="1:12" x14ac:dyDescent="0.15">
      <c r="A13963" t="s">
        <v>12</v>
      </c>
      <c r="B13963">
        <v>3975448</v>
      </c>
      <c r="C13963">
        <v>3975468</v>
      </c>
      <c r="D13963" t="s">
        <v>46314</v>
      </c>
      <c r="E13963" t="s">
        <v>90</v>
      </c>
      <c r="F13963" t="s">
        <v>76</v>
      </c>
      <c r="G13963" t="s">
        <v>23</v>
      </c>
      <c r="H13963">
        <v>104</v>
      </c>
      <c r="I13963" t="s">
        <v>46318</v>
      </c>
      <c r="J13963" t="s">
        <v>46319</v>
      </c>
      <c r="K13963" t="s">
        <v>46320</v>
      </c>
      <c r="L13963" t="s">
        <v>77963</v>
      </c>
    </row>
    <row r="13964" spans="1:12" x14ac:dyDescent="0.15">
      <c r="A13964" t="s">
        <v>12</v>
      </c>
      <c r="B13964">
        <v>3975416</v>
      </c>
      <c r="C13964">
        <v>3975436</v>
      </c>
      <c r="D13964" t="s">
        <v>46314</v>
      </c>
      <c r="E13964" t="s">
        <v>90</v>
      </c>
      <c r="F13964" t="s">
        <v>76</v>
      </c>
      <c r="G13964" t="s">
        <v>16</v>
      </c>
      <c r="H13964">
        <v>136</v>
      </c>
      <c r="I13964" t="s">
        <v>46321</v>
      </c>
      <c r="J13964" t="s">
        <v>46322</v>
      </c>
      <c r="K13964" t="s">
        <v>46323</v>
      </c>
      <c r="L13964" t="s">
        <v>78057</v>
      </c>
    </row>
    <row r="13965" spans="1:12" x14ac:dyDescent="0.15">
      <c r="A13965" t="s">
        <v>12</v>
      </c>
      <c r="B13965">
        <v>3975369</v>
      </c>
      <c r="C13965">
        <v>3975389</v>
      </c>
      <c r="D13965" t="s">
        <v>46314</v>
      </c>
      <c r="E13965" t="s">
        <v>90</v>
      </c>
      <c r="F13965" t="s">
        <v>76</v>
      </c>
      <c r="G13965" t="s">
        <v>16</v>
      </c>
      <c r="H13965">
        <v>183</v>
      </c>
      <c r="I13965" t="s">
        <v>46324</v>
      </c>
      <c r="J13965" t="s">
        <v>46325</v>
      </c>
      <c r="K13965" t="s">
        <v>46326</v>
      </c>
      <c r="L13965" t="s">
        <v>78077</v>
      </c>
    </row>
    <row r="13966" spans="1:12" x14ac:dyDescent="0.15">
      <c r="A13966" t="s">
        <v>12</v>
      </c>
      <c r="B13966">
        <v>3975917</v>
      </c>
      <c r="C13966">
        <v>3975937</v>
      </c>
      <c r="D13966" t="s">
        <v>46327</v>
      </c>
      <c r="E13966" t="s">
        <v>90</v>
      </c>
      <c r="F13966" t="s">
        <v>76</v>
      </c>
      <c r="G13966" t="s">
        <v>36</v>
      </c>
      <c r="H13966">
        <v>12</v>
      </c>
      <c r="I13966" t="s">
        <v>46328</v>
      </c>
      <c r="J13966" t="s">
        <v>46329</v>
      </c>
      <c r="K13966" t="s">
        <v>46330</v>
      </c>
      <c r="L13966" t="s">
        <v>77991</v>
      </c>
    </row>
    <row r="13967" spans="1:12" x14ac:dyDescent="0.15">
      <c r="A13967" t="s">
        <v>12</v>
      </c>
      <c r="B13967">
        <v>3975881</v>
      </c>
      <c r="C13967">
        <v>3975901</v>
      </c>
      <c r="D13967" t="s">
        <v>46327</v>
      </c>
      <c r="E13967" t="s">
        <v>90</v>
      </c>
      <c r="F13967" t="s">
        <v>76</v>
      </c>
      <c r="G13967" t="s">
        <v>16</v>
      </c>
      <c r="H13967">
        <v>48</v>
      </c>
      <c r="I13967" t="s">
        <v>46331</v>
      </c>
      <c r="J13967" t="s">
        <v>46332</v>
      </c>
      <c r="K13967" t="s">
        <v>46333</v>
      </c>
      <c r="L13967" t="s">
        <v>78018</v>
      </c>
    </row>
    <row r="13968" spans="1:12" x14ac:dyDescent="0.15">
      <c r="A13968" t="s">
        <v>12</v>
      </c>
      <c r="B13968">
        <v>3975853</v>
      </c>
      <c r="C13968">
        <v>3975873</v>
      </c>
      <c r="D13968" t="s">
        <v>46327</v>
      </c>
      <c r="E13968" t="s">
        <v>90</v>
      </c>
      <c r="F13968" t="s">
        <v>76</v>
      </c>
      <c r="G13968" t="s">
        <v>16</v>
      </c>
      <c r="H13968">
        <v>76</v>
      </c>
      <c r="I13968" t="s">
        <v>46334</v>
      </c>
      <c r="J13968" t="s">
        <v>46335</v>
      </c>
      <c r="K13968" t="s">
        <v>46336</v>
      </c>
      <c r="L13968" t="s">
        <v>77985</v>
      </c>
    </row>
    <row r="13969" spans="1:12" x14ac:dyDescent="0.15">
      <c r="A13969" t="s">
        <v>12</v>
      </c>
      <c r="B13969">
        <v>3975805</v>
      </c>
      <c r="C13969">
        <v>3975825</v>
      </c>
      <c r="D13969" t="s">
        <v>46327</v>
      </c>
      <c r="E13969" t="s">
        <v>90</v>
      </c>
      <c r="F13969" t="s">
        <v>76</v>
      </c>
      <c r="G13969" t="s">
        <v>32</v>
      </c>
      <c r="H13969">
        <v>124</v>
      </c>
      <c r="I13969" t="s">
        <v>46337</v>
      </c>
      <c r="J13969" t="s">
        <v>46338</v>
      </c>
      <c r="K13969" t="s">
        <v>46339</v>
      </c>
      <c r="L13969" t="s">
        <v>78046</v>
      </c>
    </row>
    <row r="13970" spans="1:12" x14ac:dyDescent="0.15">
      <c r="A13970" t="s">
        <v>12</v>
      </c>
      <c r="B13970">
        <v>3976292</v>
      </c>
      <c r="C13970">
        <v>3976312</v>
      </c>
      <c r="D13970" t="s">
        <v>46340</v>
      </c>
      <c r="E13970" t="s">
        <v>90</v>
      </c>
      <c r="F13970" t="s">
        <v>15</v>
      </c>
      <c r="G13970" t="s">
        <v>23</v>
      </c>
      <c r="H13970">
        <v>26</v>
      </c>
      <c r="I13970" t="s">
        <v>46341</v>
      </c>
      <c r="J13970" t="s">
        <v>46342</v>
      </c>
      <c r="K13970" t="s">
        <v>46343</v>
      </c>
      <c r="L13970" t="s">
        <v>78002</v>
      </c>
    </row>
    <row r="13971" spans="1:12" x14ac:dyDescent="0.15">
      <c r="A13971" t="s">
        <v>12</v>
      </c>
      <c r="B13971">
        <v>3976315</v>
      </c>
      <c r="C13971">
        <v>3976335</v>
      </c>
      <c r="D13971" t="s">
        <v>46340</v>
      </c>
      <c r="E13971" t="s">
        <v>90</v>
      </c>
      <c r="F13971" t="s">
        <v>15</v>
      </c>
      <c r="G13971" t="s">
        <v>36</v>
      </c>
      <c r="H13971">
        <v>49</v>
      </c>
      <c r="I13971" t="s">
        <v>46344</v>
      </c>
      <c r="J13971" t="s">
        <v>46345</v>
      </c>
      <c r="K13971" t="s">
        <v>46346</v>
      </c>
      <c r="L13971" t="s">
        <v>77913</v>
      </c>
    </row>
    <row r="13972" spans="1:12" x14ac:dyDescent="0.15">
      <c r="A13972" t="s">
        <v>12</v>
      </c>
      <c r="B13972">
        <v>3976350</v>
      </c>
      <c r="C13972">
        <v>3976370</v>
      </c>
      <c r="D13972" t="s">
        <v>46340</v>
      </c>
      <c r="E13972" t="s">
        <v>90</v>
      </c>
      <c r="F13972" t="s">
        <v>15</v>
      </c>
      <c r="G13972" t="s">
        <v>36</v>
      </c>
      <c r="H13972">
        <v>84</v>
      </c>
      <c r="I13972" t="s">
        <v>46347</v>
      </c>
      <c r="J13972" t="s">
        <v>46348</v>
      </c>
      <c r="K13972" t="s">
        <v>46349</v>
      </c>
      <c r="L13972" t="s">
        <v>77946</v>
      </c>
    </row>
    <row r="13973" spans="1:12" x14ac:dyDescent="0.15">
      <c r="A13973" t="s">
        <v>12</v>
      </c>
      <c r="B13973">
        <v>3976375</v>
      </c>
      <c r="C13973">
        <v>3976395</v>
      </c>
      <c r="D13973" t="s">
        <v>46340</v>
      </c>
      <c r="E13973" t="s">
        <v>90</v>
      </c>
      <c r="F13973" t="s">
        <v>15</v>
      </c>
      <c r="G13973" t="s">
        <v>16</v>
      </c>
      <c r="H13973">
        <v>109</v>
      </c>
      <c r="I13973" t="s">
        <v>46350</v>
      </c>
      <c r="J13973" t="s">
        <v>46351</v>
      </c>
      <c r="K13973" t="s">
        <v>46352</v>
      </c>
      <c r="L13973" t="s">
        <v>77947</v>
      </c>
    </row>
    <row r="13974" spans="1:12" x14ac:dyDescent="0.15">
      <c r="A13974" t="s">
        <v>12</v>
      </c>
      <c r="B13974">
        <v>3978072</v>
      </c>
      <c r="C13974">
        <v>3978092</v>
      </c>
      <c r="D13974" t="s">
        <v>46353</v>
      </c>
      <c r="E13974" t="s">
        <v>90</v>
      </c>
      <c r="F13974" t="s">
        <v>15</v>
      </c>
      <c r="G13974" t="s">
        <v>32</v>
      </c>
      <c r="H13974">
        <v>1</v>
      </c>
      <c r="I13974" t="s">
        <v>46354</v>
      </c>
      <c r="J13974" t="s">
        <v>46355</v>
      </c>
      <c r="K13974" t="s">
        <v>46356</v>
      </c>
      <c r="L13974" t="s">
        <v>77917</v>
      </c>
    </row>
    <row r="13975" spans="1:12" x14ac:dyDescent="0.15">
      <c r="A13975" t="s">
        <v>12</v>
      </c>
      <c r="B13975">
        <v>3978094</v>
      </c>
      <c r="C13975">
        <v>3978114</v>
      </c>
      <c r="D13975" t="s">
        <v>46353</v>
      </c>
      <c r="E13975" t="s">
        <v>90</v>
      </c>
      <c r="F13975" t="s">
        <v>15</v>
      </c>
      <c r="G13975" t="s">
        <v>32</v>
      </c>
      <c r="H13975">
        <v>23</v>
      </c>
      <c r="I13975" t="s">
        <v>46357</v>
      </c>
      <c r="J13975" t="s">
        <v>46358</v>
      </c>
      <c r="K13975" t="s">
        <v>46359</v>
      </c>
      <c r="L13975" t="s">
        <v>77975</v>
      </c>
    </row>
    <row r="13976" spans="1:12" x14ac:dyDescent="0.15">
      <c r="A13976" t="s">
        <v>12</v>
      </c>
      <c r="B13976">
        <v>3978114</v>
      </c>
      <c r="C13976">
        <v>3978134</v>
      </c>
      <c r="D13976" t="s">
        <v>46353</v>
      </c>
      <c r="E13976" t="s">
        <v>90</v>
      </c>
      <c r="F13976" t="s">
        <v>15</v>
      </c>
      <c r="G13976" t="s">
        <v>32</v>
      </c>
      <c r="H13976">
        <v>43</v>
      </c>
      <c r="I13976" t="s">
        <v>46360</v>
      </c>
      <c r="J13976" t="s">
        <v>46361</v>
      </c>
      <c r="K13976" t="s">
        <v>46362</v>
      </c>
      <c r="L13976" t="s">
        <v>77942</v>
      </c>
    </row>
    <row r="13977" spans="1:12" x14ac:dyDescent="0.15">
      <c r="A13977" t="s">
        <v>12</v>
      </c>
      <c r="B13977">
        <v>3978147</v>
      </c>
      <c r="C13977">
        <v>3978167</v>
      </c>
      <c r="D13977" t="s">
        <v>46353</v>
      </c>
      <c r="E13977" t="s">
        <v>90</v>
      </c>
      <c r="F13977" t="s">
        <v>15</v>
      </c>
      <c r="G13977" t="s">
        <v>32</v>
      </c>
      <c r="H13977">
        <v>76</v>
      </c>
      <c r="I13977" t="s">
        <v>46363</v>
      </c>
      <c r="J13977" t="s">
        <v>46364</v>
      </c>
      <c r="K13977" t="s">
        <v>46365</v>
      </c>
      <c r="L13977" t="s">
        <v>77985</v>
      </c>
    </row>
    <row r="13978" spans="1:12" x14ac:dyDescent="0.15">
      <c r="A13978" t="s">
        <v>12</v>
      </c>
      <c r="B13978">
        <v>3978932</v>
      </c>
      <c r="C13978">
        <v>3978952</v>
      </c>
      <c r="D13978" t="s">
        <v>46366</v>
      </c>
      <c r="E13978" t="s">
        <v>90</v>
      </c>
      <c r="F13978" t="s">
        <v>15</v>
      </c>
      <c r="G13978" t="s">
        <v>16</v>
      </c>
      <c r="H13978">
        <v>22</v>
      </c>
      <c r="I13978" t="s">
        <v>46367</v>
      </c>
      <c r="J13978" t="s">
        <v>46368</v>
      </c>
      <c r="K13978" t="s">
        <v>46369</v>
      </c>
      <c r="L13978" t="s">
        <v>77948</v>
      </c>
    </row>
    <row r="13979" spans="1:12" x14ac:dyDescent="0.15">
      <c r="A13979" t="s">
        <v>12</v>
      </c>
      <c r="B13979">
        <v>3978956</v>
      </c>
      <c r="C13979">
        <v>3978976</v>
      </c>
      <c r="D13979" t="s">
        <v>46366</v>
      </c>
      <c r="E13979" t="s">
        <v>90</v>
      </c>
      <c r="F13979" t="s">
        <v>15</v>
      </c>
      <c r="G13979" t="s">
        <v>32</v>
      </c>
      <c r="H13979">
        <v>46</v>
      </c>
      <c r="I13979" t="s">
        <v>46370</v>
      </c>
      <c r="J13979" t="s">
        <v>46371</v>
      </c>
      <c r="K13979" t="s">
        <v>46372</v>
      </c>
      <c r="L13979" t="s">
        <v>78004</v>
      </c>
    </row>
    <row r="13980" spans="1:12" x14ac:dyDescent="0.15">
      <c r="A13980" t="s">
        <v>12</v>
      </c>
      <c r="B13980">
        <v>3978983</v>
      </c>
      <c r="C13980">
        <v>3979003</v>
      </c>
      <c r="D13980" t="s">
        <v>46366</v>
      </c>
      <c r="E13980" t="s">
        <v>90</v>
      </c>
      <c r="F13980" t="s">
        <v>15</v>
      </c>
      <c r="G13980" t="s">
        <v>16</v>
      </c>
      <c r="H13980">
        <v>73</v>
      </c>
      <c r="I13980" t="s">
        <v>46373</v>
      </c>
      <c r="J13980" t="s">
        <v>46374</v>
      </c>
      <c r="K13980" t="s">
        <v>46375</v>
      </c>
      <c r="L13980" t="s">
        <v>77926</v>
      </c>
    </row>
    <row r="13981" spans="1:12" x14ac:dyDescent="0.15">
      <c r="A13981" t="s">
        <v>12</v>
      </c>
      <c r="B13981">
        <v>3979008</v>
      </c>
      <c r="C13981">
        <v>3979028</v>
      </c>
      <c r="D13981" t="s">
        <v>46366</v>
      </c>
      <c r="E13981" t="s">
        <v>90</v>
      </c>
      <c r="F13981" t="s">
        <v>15</v>
      </c>
      <c r="G13981" t="s">
        <v>16</v>
      </c>
      <c r="H13981">
        <v>98</v>
      </c>
      <c r="I13981" t="s">
        <v>46376</v>
      </c>
      <c r="J13981" t="s">
        <v>46377</v>
      </c>
      <c r="K13981" t="s">
        <v>46378</v>
      </c>
      <c r="L13981" t="s">
        <v>78048</v>
      </c>
    </row>
    <row r="13982" spans="1:12" x14ac:dyDescent="0.15">
      <c r="A13982" t="s">
        <v>12</v>
      </c>
      <c r="B13982">
        <v>3979620</v>
      </c>
      <c r="C13982">
        <v>3979640</v>
      </c>
      <c r="D13982" t="s">
        <v>46379</v>
      </c>
      <c r="E13982" t="s">
        <v>90</v>
      </c>
      <c r="F13982" t="s">
        <v>76</v>
      </c>
      <c r="G13982" t="s">
        <v>16</v>
      </c>
      <c r="H13982">
        <v>37</v>
      </c>
      <c r="I13982" t="s">
        <v>46380</v>
      </c>
      <c r="J13982" t="s">
        <v>46381</v>
      </c>
      <c r="K13982" t="s">
        <v>46382</v>
      </c>
      <c r="L13982" t="s">
        <v>77906</v>
      </c>
    </row>
    <row r="13983" spans="1:12" x14ac:dyDescent="0.15">
      <c r="A13983" t="s">
        <v>12</v>
      </c>
      <c r="B13983">
        <v>3979588</v>
      </c>
      <c r="C13983">
        <v>3979608</v>
      </c>
      <c r="D13983" t="s">
        <v>46379</v>
      </c>
      <c r="E13983" t="s">
        <v>90</v>
      </c>
      <c r="F13983" t="s">
        <v>76</v>
      </c>
      <c r="G13983" t="s">
        <v>36</v>
      </c>
      <c r="H13983">
        <v>69</v>
      </c>
      <c r="I13983" t="s">
        <v>46383</v>
      </c>
      <c r="J13983" t="s">
        <v>46384</v>
      </c>
      <c r="K13983" t="s">
        <v>46385</v>
      </c>
      <c r="L13983" t="s">
        <v>78015</v>
      </c>
    </row>
    <row r="13984" spans="1:12" x14ac:dyDescent="0.15">
      <c r="A13984" t="s">
        <v>12</v>
      </c>
      <c r="B13984">
        <v>3979565</v>
      </c>
      <c r="C13984">
        <v>3979585</v>
      </c>
      <c r="D13984" t="s">
        <v>46379</v>
      </c>
      <c r="E13984" t="s">
        <v>90</v>
      </c>
      <c r="F13984" t="s">
        <v>76</v>
      </c>
      <c r="G13984" t="s">
        <v>23</v>
      </c>
      <c r="H13984">
        <v>92</v>
      </c>
      <c r="I13984" t="s">
        <v>46386</v>
      </c>
      <c r="J13984" t="s">
        <v>46387</v>
      </c>
      <c r="K13984" t="s">
        <v>46388</v>
      </c>
      <c r="L13984" t="s">
        <v>78032</v>
      </c>
    </row>
    <row r="13985" spans="1:12" x14ac:dyDescent="0.15">
      <c r="A13985" t="s">
        <v>12</v>
      </c>
      <c r="B13985">
        <v>3979537</v>
      </c>
      <c r="C13985">
        <v>3979557</v>
      </c>
      <c r="D13985" t="s">
        <v>46379</v>
      </c>
      <c r="E13985" t="s">
        <v>90</v>
      </c>
      <c r="F13985" t="s">
        <v>76</v>
      </c>
      <c r="G13985" t="s">
        <v>16</v>
      </c>
      <c r="H13985">
        <v>120</v>
      </c>
      <c r="I13985" t="s">
        <v>46389</v>
      </c>
      <c r="J13985" t="s">
        <v>46390</v>
      </c>
      <c r="K13985" t="s">
        <v>46391</v>
      </c>
      <c r="L13985" t="s">
        <v>78047</v>
      </c>
    </row>
    <row r="13986" spans="1:12" x14ac:dyDescent="0.15">
      <c r="A13986" t="s">
        <v>12</v>
      </c>
      <c r="B13986">
        <v>3979898</v>
      </c>
      <c r="C13986">
        <v>3979918</v>
      </c>
      <c r="D13986" t="s">
        <v>46392</v>
      </c>
      <c r="E13986" t="s">
        <v>90</v>
      </c>
      <c r="F13986" t="s">
        <v>15</v>
      </c>
      <c r="G13986" t="s">
        <v>32</v>
      </c>
      <c r="H13986">
        <v>1</v>
      </c>
      <c r="I13986" t="s">
        <v>46393</v>
      </c>
      <c r="J13986" t="s">
        <v>46394</v>
      </c>
      <c r="K13986" t="s">
        <v>46395</v>
      </c>
      <c r="L13986" t="s">
        <v>77917</v>
      </c>
    </row>
    <row r="13987" spans="1:12" x14ac:dyDescent="0.15">
      <c r="A13987" t="s">
        <v>12</v>
      </c>
      <c r="B13987">
        <v>3979923</v>
      </c>
      <c r="C13987">
        <v>3979943</v>
      </c>
      <c r="D13987" t="s">
        <v>46392</v>
      </c>
      <c r="E13987" t="s">
        <v>90</v>
      </c>
      <c r="F13987" t="s">
        <v>15</v>
      </c>
      <c r="G13987" t="s">
        <v>23</v>
      </c>
      <c r="H13987">
        <v>26</v>
      </c>
      <c r="I13987" t="s">
        <v>46396</v>
      </c>
      <c r="J13987" t="s">
        <v>46397</v>
      </c>
      <c r="K13987" t="s">
        <v>46398</v>
      </c>
      <c r="L13987" t="s">
        <v>78002</v>
      </c>
    </row>
    <row r="13988" spans="1:12" x14ac:dyDescent="0.15">
      <c r="A13988" t="s">
        <v>12</v>
      </c>
      <c r="B13988">
        <v>3979949</v>
      </c>
      <c r="C13988">
        <v>3979969</v>
      </c>
      <c r="D13988" t="s">
        <v>46392</v>
      </c>
      <c r="E13988" t="s">
        <v>90</v>
      </c>
      <c r="F13988" t="s">
        <v>15</v>
      </c>
      <c r="G13988" t="s">
        <v>32</v>
      </c>
      <c r="H13988">
        <v>52</v>
      </c>
      <c r="I13988" t="s">
        <v>46399</v>
      </c>
      <c r="J13988" t="s">
        <v>46400</v>
      </c>
      <c r="K13988" t="s">
        <v>46401</v>
      </c>
      <c r="L13988" t="s">
        <v>77959</v>
      </c>
    </row>
    <row r="13989" spans="1:12" x14ac:dyDescent="0.15">
      <c r="A13989" t="s">
        <v>12</v>
      </c>
      <c r="B13989">
        <v>3980034</v>
      </c>
      <c r="C13989">
        <v>3980054</v>
      </c>
      <c r="D13989" t="s">
        <v>46392</v>
      </c>
      <c r="E13989" t="s">
        <v>90</v>
      </c>
      <c r="F13989" t="s">
        <v>15</v>
      </c>
      <c r="G13989" t="s">
        <v>16</v>
      </c>
      <c r="H13989">
        <v>137</v>
      </c>
      <c r="I13989" t="s">
        <v>46402</v>
      </c>
      <c r="J13989" t="s">
        <v>46403</v>
      </c>
      <c r="K13989" t="s">
        <v>46404</v>
      </c>
      <c r="L13989" t="s">
        <v>77987</v>
      </c>
    </row>
    <row r="13990" spans="1:12" x14ac:dyDescent="0.15">
      <c r="A13990" t="s">
        <v>12</v>
      </c>
      <c r="B13990">
        <v>3980541</v>
      </c>
      <c r="C13990">
        <v>3980561</v>
      </c>
      <c r="D13990" t="s">
        <v>46405</v>
      </c>
      <c r="E13990" t="s">
        <v>90</v>
      </c>
      <c r="F13990" t="s">
        <v>15</v>
      </c>
      <c r="G13990" t="s">
        <v>32</v>
      </c>
      <c r="H13990">
        <v>1</v>
      </c>
      <c r="I13990" t="s">
        <v>46406</v>
      </c>
      <c r="J13990" t="s">
        <v>46407</v>
      </c>
      <c r="K13990" t="s">
        <v>46408</v>
      </c>
      <c r="L13990" t="s">
        <v>77917</v>
      </c>
    </row>
    <row r="13991" spans="1:12" x14ac:dyDescent="0.15">
      <c r="A13991" t="s">
        <v>12</v>
      </c>
      <c r="B13991">
        <v>3980563</v>
      </c>
      <c r="C13991">
        <v>3980583</v>
      </c>
      <c r="D13991" t="s">
        <v>46405</v>
      </c>
      <c r="E13991" t="s">
        <v>90</v>
      </c>
      <c r="F13991" t="s">
        <v>15</v>
      </c>
      <c r="G13991" t="s">
        <v>32</v>
      </c>
      <c r="H13991">
        <v>23</v>
      </c>
      <c r="I13991" t="s">
        <v>46409</v>
      </c>
      <c r="J13991" t="s">
        <v>46410</v>
      </c>
      <c r="K13991" t="s">
        <v>46411</v>
      </c>
      <c r="L13991" t="s">
        <v>77975</v>
      </c>
    </row>
    <row r="13992" spans="1:12" x14ac:dyDescent="0.15">
      <c r="A13992" t="s">
        <v>12</v>
      </c>
      <c r="B13992">
        <v>3980583</v>
      </c>
      <c r="C13992">
        <v>3980603</v>
      </c>
      <c r="D13992" t="s">
        <v>46405</v>
      </c>
      <c r="E13992" t="s">
        <v>90</v>
      </c>
      <c r="F13992" t="s">
        <v>15</v>
      </c>
      <c r="G13992" t="s">
        <v>36</v>
      </c>
      <c r="H13992">
        <v>43</v>
      </c>
      <c r="I13992" t="s">
        <v>46412</v>
      </c>
      <c r="J13992" t="s">
        <v>46413</v>
      </c>
      <c r="K13992" t="s">
        <v>46414</v>
      </c>
      <c r="L13992" t="s">
        <v>77942</v>
      </c>
    </row>
    <row r="13993" spans="1:12" x14ac:dyDescent="0.15">
      <c r="A13993" t="s">
        <v>12</v>
      </c>
      <c r="B13993">
        <v>3980607</v>
      </c>
      <c r="C13993">
        <v>3980627</v>
      </c>
      <c r="D13993" t="s">
        <v>46405</v>
      </c>
      <c r="E13993" t="s">
        <v>90</v>
      </c>
      <c r="F13993" t="s">
        <v>15</v>
      </c>
      <c r="G13993" t="s">
        <v>32</v>
      </c>
      <c r="H13993">
        <v>67</v>
      </c>
      <c r="I13993" t="s">
        <v>46415</v>
      </c>
      <c r="J13993" t="s">
        <v>46416</v>
      </c>
      <c r="K13993" t="s">
        <v>46417</v>
      </c>
      <c r="L13993" t="s">
        <v>77981</v>
      </c>
    </row>
    <row r="13994" spans="1:12" x14ac:dyDescent="0.15">
      <c r="A13994" t="s">
        <v>12</v>
      </c>
      <c r="B13994">
        <v>3980823</v>
      </c>
      <c r="C13994">
        <v>3980843</v>
      </c>
      <c r="D13994" t="s">
        <v>46418</v>
      </c>
      <c r="E13994" t="s">
        <v>90</v>
      </c>
      <c r="F13994" t="s">
        <v>15</v>
      </c>
      <c r="G13994" t="s">
        <v>16</v>
      </c>
      <c r="H13994">
        <v>37</v>
      </c>
      <c r="I13994" t="s">
        <v>46419</v>
      </c>
      <c r="J13994" t="s">
        <v>46420</v>
      </c>
      <c r="K13994" t="s">
        <v>46421</v>
      </c>
      <c r="L13994" t="s">
        <v>77906</v>
      </c>
    </row>
    <row r="13995" spans="1:12" x14ac:dyDescent="0.15">
      <c r="A13995" t="s">
        <v>12</v>
      </c>
      <c r="B13995">
        <v>3980863</v>
      </c>
      <c r="C13995">
        <v>3980883</v>
      </c>
      <c r="D13995" t="s">
        <v>46418</v>
      </c>
      <c r="E13995" t="s">
        <v>90</v>
      </c>
      <c r="F13995" t="s">
        <v>15</v>
      </c>
      <c r="G13995" t="s">
        <v>23</v>
      </c>
      <c r="H13995">
        <v>77</v>
      </c>
      <c r="I13995" t="s">
        <v>46422</v>
      </c>
      <c r="J13995" t="s">
        <v>46423</v>
      </c>
      <c r="K13995" t="s">
        <v>46424</v>
      </c>
      <c r="L13995" t="s">
        <v>77960</v>
      </c>
    </row>
    <row r="13996" spans="1:12" x14ac:dyDescent="0.15">
      <c r="A13996" t="s">
        <v>12</v>
      </c>
      <c r="B13996">
        <v>3980898</v>
      </c>
      <c r="C13996">
        <v>3980918</v>
      </c>
      <c r="D13996" t="s">
        <v>46418</v>
      </c>
      <c r="E13996" t="s">
        <v>90</v>
      </c>
      <c r="F13996" t="s">
        <v>15</v>
      </c>
      <c r="G13996" t="s">
        <v>32</v>
      </c>
      <c r="H13996">
        <v>112</v>
      </c>
      <c r="I13996" t="s">
        <v>46425</v>
      </c>
      <c r="J13996" t="s">
        <v>46426</v>
      </c>
      <c r="K13996" t="s">
        <v>46427</v>
      </c>
      <c r="L13996" t="s">
        <v>77950</v>
      </c>
    </row>
    <row r="13997" spans="1:12" x14ac:dyDescent="0.15">
      <c r="A13997" t="s">
        <v>12</v>
      </c>
      <c r="B13997">
        <v>3980941</v>
      </c>
      <c r="C13997">
        <v>3980961</v>
      </c>
      <c r="D13997" t="s">
        <v>46418</v>
      </c>
      <c r="E13997" t="s">
        <v>90</v>
      </c>
      <c r="F13997" t="s">
        <v>15</v>
      </c>
      <c r="G13997" t="s">
        <v>23</v>
      </c>
      <c r="H13997">
        <v>155</v>
      </c>
      <c r="I13997" t="s">
        <v>46428</v>
      </c>
      <c r="J13997" t="s">
        <v>46429</v>
      </c>
      <c r="K13997" t="s">
        <v>46430</v>
      </c>
      <c r="L13997" t="s">
        <v>78083</v>
      </c>
    </row>
    <row r="13998" spans="1:12" x14ac:dyDescent="0.15">
      <c r="A13998" t="s">
        <v>12</v>
      </c>
      <c r="B13998">
        <v>3981775</v>
      </c>
      <c r="C13998">
        <v>3981795</v>
      </c>
      <c r="D13998" t="s">
        <v>46431</v>
      </c>
      <c r="E13998" t="s">
        <v>90</v>
      </c>
      <c r="F13998" t="s">
        <v>76</v>
      </c>
      <c r="G13998" t="s">
        <v>16</v>
      </c>
      <c r="H13998">
        <v>11</v>
      </c>
      <c r="I13998" t="s">
        <v>46432</v>
      </c>
      <c r="J13998" t="s">
        <v>46433</v>
      </c>
      <c r="K13998" t="s">
        <v>46434</v>
      </c>
      <c r="L13998" t="s">
        <v>77974</v>
      </c>
    </row>
    <row r="13999" spans="1:12" x14ac:dyDescent="0.15">
      <c r="A13999" t="s">
        <v>12</v>
      </c>
      <c r="B13999">
        <v>3981755</v>
      </c>
      <c r="C13999">
        <v>3981775</v>
      </c>
      <c r="D13999" t="s">
        <v>46431</v>
      </c>
      <c r="E13999" t="s">
        <v>90</v>
      </c>
      <c r="F13999" t="s">
        <v>76</v>
      </c>
      <c r="G13999" t="s">
        <v>16</v>
      </c>
      <c r="H13999">
        <v>31</v>
      </c>
      <c r="I13999" t="s">
        <v>46435</v>
      </c>
      <c r="J13999" t="s">
        <v>46436</v>
      </c>
      <c r="K13999" t="s">
        <v>46437</v>
      </c>
      <c r="L13999" t="s">
        <v>77910</v>
      </c>
    </row>
    <row r="14000" spans="1:12" x14ac:dyDescent="0.15">
      <c r="A14000" t="s">
        <v>12</v>
      </c>
      <c r="B14000">
        <v>3981709</v>
      </c>
      <c r="C14000">
        <v>3981729</v>
      </c>
      <c r="D14000" t="s">
        <v>46431</v>
      </c>
      <c r="E14000" t="s">
        <v>90</v>
      </c>
      <c r="F14000" t="s">
        <v>76</v>
      </c>
      <c r="G14000" t="s">
        <v>16</v>
      </c>
      <c r="H14000">
        <v>77</v>
      </c>
      <c r="I14000" t="s">
        <v>46438</v>
      </c>
      <c r="J14000" t="s">
        <v>46439</v>
      </c>
      <c r="K14000" t="s">
        <v>46440</v>
      </c>
      <c r="L14000" t="s">
        <v>77960</v>
      </c>
    </row>
    <row r="14001" spans="1:12" x14ac:dyDescent="0.15">
      <c r="A14001" t="s">
        <v>12</v>
      </c>
      <c r="B14001">
        <v>3981686</v>
      </c>
      <c r="C14001">
        <v>3981706</v>
      </c>
      <c r="D14001" t="s">
        <v>46431</v>
      </c>
      <c r="E14001" t="s">
        <v>90</v>
      </c>
      <c r="F14001" t="s">
        <v>76</v>
      </c>
      <c r="G14001" t="s">
        <v>32</v>
      </c>
      <c r="H14001">
        <v>100</v>
      </c>
      <c r="I14001" t="s">
        <v>46441</v>
      </c>
      <c r="J14001" t="s">
        <v>46442</v>
      </c>
      <c r="K14001" t="s">
        <v>46443</v>
      </c>
      <c r="L14001" t="s">
        <v>77953</v>
      </c>
    </row>
    <row r="14002" spans="1:12" x14ac:dyDescent="0.15">
      <c r="A14002" t="s">
        <v>12</v>
      </c>
      <c r="B14002">
        <v>3982051</v>
      </c>
      <c r="C14002">
        <v>3982071</v>
      </c>
      <c r="D14002" t="s">
        <v>46444</v>
      </c>
      <c r="E14002" t="s">
        <v>90</v>
      </c>
      <c r="F14002" t="s">
        <v>15</v>
      </c>
      <c r="G14002" t="s">
        <v>32</v>
      </c>
      <c r="H14002">
        <v>1</v>
      </c>
      <c r="I14002" t="s">
        <v>46445</v>
      </c>
      <c r="J14002" t="s">
        <v>46446</v>
      </c>
      <c r="K14002" t="s">
        <v>46447</v>
      </c>
      <c r="L14002" t="s">
        <v>77917</v>
      </c>
    </row>
    <row r="14003" spans="1:12" x14ac:dyDescent="0.15">
      <c r="A14003" t="s">
        <v>12</v>
      </c>
      <c r="B14003">
        <v>3982102</v>
      </c>
      <c r="C14003">
        <v>3982122</v>
      </c>
      <c r="D14003" t="s">
        <v>46444</v>
      </c>
      <c r="E14003" t="s">
        <v>90</v>
      </c>
      <c r="F14003" t="s">
        <v>15</v>
      </c>
      <c r="G14003" t="s">
        <v>16</v>
      </c>
      <c r="H14003">
        <v>52</v>
      </c>
      <c r="I14003" t="s">
        <v>46448</v>
      </c>
      <c r="J14003" t="s">
        <v>46449</v>
      </c>
      <c r="K14003" t="s">
        <v>46450</v>
      </c>
      <c r="L14003" t="s">
        <v>77959</v>
      </c>
    </row>
    <row r="14004" spans="1:12" x14ac:dyDescent="0.15">
      <c r="A14004" t="s">
        <v>12</v>
      </c>
      <c r="B14004">
        <v>3982147</v>
      </c>
      <c r="C14004">
        <v>3982167</v>
      </c>
      <c r="D14004" t="s">
        <v>46444</v>
      </c>
      <c r="E14004" t="s">
        <v>90</v>
      </c>
      <c r="F14004" t="s">
        <v>15</v>
      </c>
      <c r="G14004" t="s">
        <v>36</v>
      </c>
      <c r="H14004">
        <v>97</v>
      </c>
      <c r="I14004" t="s">
        <v>46451</v>
      </c>
      <c r="J14004" t="s">
        <v>46452</v>
      </c>
      <c r="K14004" t="s">
        <v>46453</v>
      </c>
      <c r="L14004" t="s">
        <v>78010</v>
      </c>
    </row>
    <row r="14005" spans="1:12" x14ac:dyDescent="0.15">
      <c r="A14005" t="s">
        <v>12</v>
      </c>
      <c r="B14005">
        <v>3982190</v>
      </c>
      <c r="C14005">
        <v>3982210</v>
      </c>
      <c r="D14005" t="s">
        <v>46444</v>
      </c>
      <c r="E14005" t="s">
        <v>90</v>
      </c>
      <c r="F14005" t="s">
        <v>15</v>
      </c>
      <c r="G14005" t="s">
        <v>32</v>
      </c>
      <c r="H14005">
        <v>140</v>
      </c>
      <c r="I14005" t="s">
        <v>46454</v>
      </c>
      <c r="J14005" t="s">
        <v>46455</v>
      </c>
      <c r="K14005" t="s">
        <v>46456</v>
      </c>
      <c r="L14005" t="s">
        <v>78038</v>
      </c>
    </row>
    <row r="14006" spans="1:12" x14ac:dyDescent="0.15">
      <c r="A14006" t="s">
        <v>12</v>
      </c>
      <c r="B14006">
        <v>3983387</v>
      </c>
      <c r="C14006">
        <v>3983407</v>
      </c>
      <c r="D14006" t="s">
        <v>46457</v>
      </c>
      <c r="E14006" t="s">
        <v>90</v>
      </c>
      <c r="F14006" t="s">
        <v>76</v>
      </c>
      <c r="G14006" t="s">
        <v>16</v>
      </c>
      <c r="H14006">
        <v>22</v>
      </c>
      <c r="I14006" t="s">
        <v>46458</v>
      </c>
      <c r="J14006" t="s">
        <v>46459</v>
      </c>
      <c r="K14006" t="s">
        <v>46460</v>
      </c>
      <c r="L14006" t="s">
        <v>77948</v>
      </c>
    </row>
    <row r="14007" spans="1:12" x14ac:dyDescent="0.15">
      <c r="A14007" t="s">
        <v>12</v>
      </c>
      <c r="B14007">
        <v>3983354</v>
      </c>
      <c r="C14007">
        <v>3983374</v>
      </c>
      <c r="D14007" t="s">
        <v>46457</v>
      </c>
      <c r="E14007" t="s">
        <v>90</v>
      </c>
      <c r="F14007" t="s">
        <v>76</v>
      </c>
      <c r="G14007" t="s">
        <v>16</v>
      </c>
      <c r="H14007">
        <v>55</v>
      </c>
      <c r="I14007" t="s">
        <v>46461</v>
      </c>
      <c r="J14007" t="s">
        <v>46462</v>
      </c>
      <c r="K14007" t="s">
        <v>46463</v>
      </c>
      <c r="L14007" t="s">
        <v>77992</v>
      </c>
    </row>
    <row r="14008" spans="1:12" x14ac:dyDescent="0.15">
      <c r="A14008" t="s">
        <v>12</v>
      </c>
      <c r="B14008">
        <v>3983328</v>
      </c>
      <c r="C14008">
        <v>3983348</v>
      </c>
      <c r="D14008" t="s">
        <v>46457</v>
      </c>
      <c r="E14008" t="s">
        <v>90</v>
      </c>
      <c r="F14008" t="s">
        <v>76</v>
      </c>
      <c r="G14008" t="s">
        <v>16</v>
      </c>
      <c r="H14008">
        <v>81</v>
      </c>
      <c r="I14008" t="s">
        <v>46464</v>
      </c>
      <c r="J14008" t="s">
        <v>46465</v>
      </c>
      <c r="K14008" t="s">
        <v>46466</v>
      </c>
      <c r="L14008" t="s">
        <v>78019</v>
      </c>
    </row>
    <row r="14009" spans="1:12" x14ac:dyDescent="0.15">
      <c r="A14009" t="s">
        <v>12</v>
      </c>
      <c r="B14009">
        <v>3983303</v>
      </c>
      <c r="C14009">
        <v>3983323</v>
      </c>
      <c r="D14009" t="s">
        <v>46457</v>
      </c>
      <c r="E14009" t="s">
        <v>90</v>
      </c>
      <c r="F14009" t="s">
        <v>76</v>
      </c>
      <c r="G14009" t="s">
        <v>16</v>
      </c>
      <c r="H14009">
        <v>106</v>
      </c>
      <c r="I14009" t="s">
        <v>46467</v>
      </c>
      <c r="J14009" t="s">
        <v>46468</v>
      </c>
      <c r="K14009" t="s">
        <v>46469</v>
      </c>
      <c r="L14009" t="s">
        <v>77914</v>
      </c>
    </row>
    <row r="14010" spans="1:12" x14ac:dyDescent="0.15">
      <c r="A14010" t="s">
        <v>12</v>
      </c>
      <c r="B14010">
        <v>3984389</v>
      </c>
      <c r="C14010">
        <v>3984409</v>
      </c>
      <c r="D14010" t="s">
        <v>46470</v>
      </c>
      <c r="E14010" t="s">
        <v>90</v>
      </c>
      <c r="F14010" t="s">
        <v>76</v>
      </c>
      <c r="G14010" t="s">
        <v>16</v>
      </c>
      <c r="H14010">
        <v>14</v>
      </c>
      <c r="I14010" t="s">
        <v>46471</v>
      </c>
      <c r="J14010" t="s">
        <v>46472</v>
      </c>
      <c r="K14010" t="s">
        <v>46473</v>
      </c>
      <c r="L14010" t="s">
        <v>77924</v>
      </c>
    </row>
    <row r="14011" spans="1:12" x14ac:dyDescent="0.15">
      <c r="A14011" t="s">
        <v>12</v>
      </c>
      <c r="B14011">
        <v>3984360</v>
      </c>
      <c r="C14011">
        <v>3984380</v>
      </c>
      <c r="D14011" t="s">
        <v>46470</v>
      </c>
      <c r="E14011" t="s">
        <v>90</v>
      </c>
      <c r="F14011" t="s">
        <v>76</v>
      </c>
      <c r="G14011" t="s">
        <v>36</v>
      </c>
      <c r="H14011">
        <v>43</v>
      </c>
      <c r="I14011" t="s">
        <v>46474</v>
      </c>
      <c r="J14011" t="s">
        <v>46475</v>
      </c>
      <c r="K14011" t="s">
        <v>46476</v>
      </c>
      <c r="L14011" t="s">
        <v>77942</v>
      </c>
    </row>
    <row r="14012" spans="1:12" x14ac:dyDescent="0.15">
      <c r="A14012" t="s">
        <v>12</v>
      </c>
      <c r="B14012">
        <v>3984336</v>
      </c>
      <c r="C14012">
        <v>3984356</v>
      </c>
      <c r="D14012" t="s">
        <v>46470</v>
      </c>
      <c r="E14012" t="s">
        <v>90</v>
      </c>
      <c r="F14012" t="s">
        <v>76</v>
      </c>
      <c r="G14012" t="s">
        <v>23</v>
      </c>
      <c r="H14012">
        <v>67</v>
      </c>
      <c r="I14012" t="s">
        <v>46477</v>
      </c>
      <c r="J14012" t="s">
        <v>46478</v>
      </c>
      <c r="K14012" t="s">
        <v>46479</v>
      </c>
      <c r="L14012" t="s">
        <v>77981</v>
      </c>
    </row>
    <row r="14013" spans="1:12" x14ac:dyDescent="0.15">
      <c r="A14013" t="s">
        <v>12</v>
      </c>
      <c r="B14013">
        <v>3984313</v>
      </c>
      <c r="C14013">
        <v>3984333</v>
      </c>
      <c r="D14013" t="s">
        <v>46470</v>
      </c>
      <c r="E14013" t="s">
        <v>90</v>
      </c>
      <c r="F14013" t="s">
        <v>76</v>
      </c>
      <c r="G14013" t="s">
        <v>32</v>
      </c>
      <c r="H14013">
        <v>90</v>
      </c>
      <c r="I14013" t="s">
        <v>46480</v>
      </c>
      <c r="J14013" t="s">
        <v>46481</v>
      </c>
      <c r="K14013" t="s">
        <v>46482</v>
      </c>
      <c r="L14013" t="s">
        <v>78017</v>
      </c>
    </row>
    <row r="14014" spans="1:12" x14ac:dyDescent="0.15">
      <c r="A14014" t="s">
        <v>12</v>
      </c>
      <c r="B14014">
        <v>3984573</v>
      </c>
      <c r="C14014">
        <v>3984593</v>
      </c>
      <c r="D14014" t="s">
        <v>46483</v>
      </c>
      <c r="E14014" t="s">
        <v>90</v>
      </c>
      <c r="F14014" t="s">
        <v>15</v>
      </c>
      <c r="G14014" t="s">
        <v>32</v>
      </c>
      <c r="H14014">
        <v>0</v>
      </c>
      <c r="I14014" t="s">
        <v>46484</v>
      </c>
      <c r="J14014" t="s">
        <v>46485</v>
      </c>
      <c r="K14014" t="s">
        <v>46486</v>
      </c>
      <c r="L14014" t="s">
        <v>77980</v>
      </c>
    </row>
    <row r="14015" spans="1:12" x14ac:dyDescent="0.15">
      <c r="A14015" t="s">
        <v>12</v>
      </c>
      <c r="B14015">
        <v>3984604</v>
      </c>
      <c r="C14015">
        <v>3984624</v>
      </c>
      <c r="D14015" t="s">
        <v>46483</v>
      </c>
      <c r="E14015" t="s">
        <v>90</v>
      </c>
      <c r="F14015" t="s">
        <v>15</v>
      </c>
      <c r="G14015" t="s">
        <v>16</v>
      </c>
      <c r="H14015">
        <v>31</v>
      </c>
      <c r="I14015" t="s">
        <v>46487</v>
      </c>
      <c r="J14015" t="s">
        <v>46488</v>
      </c>
      <c r="K14015" t="s">
        <v>46489</v>
      </c>
      <c r="L14015" t="s">
        <v>77910</v>
      </c>
    </row>
    <row r="14016" spans="1:12" x14ac:dyDescent="0.15">
      <c r="A14016" t="s">
        <v>12</v>
      </c>
      <c r="B14016">
        <v>3984638</v>
      </c>
      <c r="C14016">
        <v>3984658</v>
      </c>
      <c r="D14016" t="s">
        <v>46483</v>
      </c>
      <c r="E14016" t="s">
        <v>90</v>
      </c>
      <c r="F14016" t="s">
        <v>15</v>
      </c>
      <c r="G14016" t="s">
        <v>16</v>
      </c>
      <c r="H14016">
        <v>65</v>
      </c>
      <c r="I14016" t="s">
        <v>46490</v>
      </c>
      <c r="J14016" t="s">
        <v>46491</v>
      </c>
      <c r="K14016" t="s">
        <v>46492</v>
      </c>
      <c r="L14016" t="s">
        <v>78042</v>
      </c>
    </row>
    <row r="14017" spans="1:12" x14ac:dyDescent="0.15">
      <c r="A14017" t="s">
        <v>12</v>
      </c>
      <c r="B14017">
        <v>3984668</v>
      </c>
      <c r="C14017">
        <v>3984688</v>
      </c>
      <c r="D14017" t="s">
        <v>46483</v>
      </c>
      <c r="E14017" t="s">
        <v>90</v>
      </c>
      <c r="F14017" t="s">
        <v>15</v>
      </c>
      <c r="G14017" t="s">
        <v>36</v>
      </c>
      <c r="H14017">
        <v>95</v>
      </c>
      <c r="I14017" t="s">
        <v>46493</v>
      </c>
      <c r="J14017" t="s">
        <v>46494</v>
      </c>
      <c r="K14017" t="s">
        <v>46495</v>
      </c>
      <c r="L14017" t="s">
        <v>77920</v>
      </c>
    </row>
    <row r="14018" spans="1:12" x14ac:dyDescent="0.15">
      <c r="A14018" t="s">
        <v>12</v>
      </c>
      <c r="B14018">
        <v>3987980</v>
      </c>
      <c r="C14018">
        <v>3988000</v>
      </c>
      <c r="D14018" t="s">
        <v>46496</v>
      </c>
      <c r="E14018" t="s">
        <v>90</v>
      </c>
      <c r="F14018" t="s">
        <v>76</v>
      </c>
      <c r="G14018" t="s">
        <v>16</v>
      </c>
      <c r="H14018">
        <v>17</v>
      </c>
      <c r="I14018" t="s">
        <v>46497</v>
      </c>
      <c r="J14018" t="s">
        <v>46498</v>
      </c>
      <c r="K14018" t="s">
        <v>46499</v>
      </c>
      <c r="L14018" t="s">
        <v>77944</v>
      </c>
    </row>
    <row r="14019" spans="1:12" x14ac:dyDescent="0.15">
      <c r="A14019" t="s">
        <v>12</v>
      </c>
      <c r="B14019">
        <v>3987947</v>
      </c>
      <c r="C14019">
        <v>3987967</v>
      </c>
      <c r="D14019" t="s">
        <v>46496</v>
      </c>
      <c r="E14019" t="s">
        <v>90</v>
      </c>
      <c r="F14019" t="s">
        <v>76</v>
      </c>
      <c r="G14019" t="s">
        <v>23</v>
      </c>
      <c r="H14019">
        <v>50</v>
      </c>
      <c r="I14019" t="s">
        <v>46500</v>
      </c>
      <c r="J14019" t="s">
        <v>46501</v>
      </c>
      <c r="K14019" t="s">
        <v>46502</v>
      </c>
      <c r="L14019" t="s">
        <v>77925</v>
      </c>
    </row>
    <row r="14020" spans="1:12" x14ac:dyDescent="0.15">
      <c r="A14020" t="s">
        <v>12</v>
      </c>
      <c r="B14020">
        <v>3987918</v>
      </c>
      <c r="C14020">
        <v>3987938</v>
      </c>
      <c r="D14020" t="s">
        <v>46496</v>
      </c>
      <c r="E14020" t="s">
        <v>90</v>
      </c>
      <c r="F14020" t="s">
        <v>76</v>
      </c>
      <c r="G14020" t="s">
        <v>32</v>
      </c>
      <c r="H14020">
        <v>79</v>
      </c>
      <c r="I14020" t="s">
        <v>46503</v>
      </c>
      <c r="J14020" t="s">
        <v>46504</v>
      </c>
      <c r="K14020" t="s">
        <v>46505</v>
      </c>
      <c r="L14020" t="s">
        <v>77993</v>
      </c>
    </row>
    <row r="14021" spans="1:12" x14ac:dyDescent="0.15">
      <c r="A14021" t="s">
        <v>12</v>
      </c>
      <c r="B14021">
        <v>3987896</v>
      </c>
      <c r="C14021">
        <v>3987916</v>
      </c>
      <c r="D14021" t="s">
        <v>46496</v>
      </c>
      <c r="E14021" t="s">
        <v>90</v>
      </c>
      <c r="F14021" t="s">
        <v>76</v>
      </c>
      <c r="G14021" t="s">
        <v>16</v>
      </c>
      <c r="H14021">
        <v>101</v>
      </c>
      <c r="I14021" t="s">
        <v>46506</v>
      </c>
      <c r="J14021" t="s">
        <v>46507</v>
      </c>
      <c r="K14021" t="s">
        <v>46508</v>
      </c>
      <c r="L14021" t="s">
        <v>77997</v>
      </c>
    </row>
    <row r="14022" spans="1:12" x14ac:dyDescent="0.15">
      <c r="A14022" t="s">
        <v>12</v>
      </c>
      <c r="B14022">
        <v>3989215</v>
      </c>
      <c r="C14022">
        <v>3989235</v>
      </c>
      <c r="D14022" t="s">
        <v>46509</v>
      </c>
      <c r="E14022" t="s">
        <v>90</v>
      </c>
      <c r="F14022" t="s">
        <v>76</v>
      </c>
      <c r="G14022" t="s">
        <v>32</v>
      </c>
      <c r="H14022">
        <v>1</v>
      </c>
      <c r="I14022" t="s">
        <v>46510</v>
      </c>
      <c r="J14022" t="s">
        <v>46511</v>
      </c>
      <c r="K14022" t="s">
        <v>46512</v>
      </c>
      <c r="L14022" t="s">
        <v>77917</v>
      </c>
    </row>
    <row r="14023" spans="1:12" x14ac:dyDescent="0.15">
      <c r="A14023" t="s">
        <v>12</v>
      </c>
      <c r="B14023">
        <v>3989188</v>
      </c>
      <c r="C14023">
        <v>3989208</v>
      </c>
      <c r="D14023" t="s">
        <v>46509</v>
      </c>
      <c r="E14023" t="s">
        <v>90</v>
      </c>
      <c r="F14023" t="s">
        <v>76</v>
      </c>
      <c r="G14023" t="s">
        <v>16</v>
      </c>
      <c r="H14023">
        <v>28</v>
      </c>
      <c r="I14023" t="s">
        <v>46513</v>
      </c>
      <c r="J14023" t="s">
        <v>46514</v>
      </c>
      <c r="K14023" t="s">
        <v>46515</v>
      </c>
      <c r="L14023" t="s">
        <v>77956</v>
      </c>
    </row>
    <row r="14024" spans="1:12" x14ac:dyDescent="0.15">
      <c r="A14024" t="s">
        <v>12</v>
      </c>
      <c r="B14024">
        <v>3989132</v>
      </c>
      <c r="C14024">
        <v>3989152</v>
      </c>
      <c r="D14024" t="s">
        <v>46509</v>
      </c>
      <c r="E14024" t="s">
        <v>90</v>
      </c>
      <c r="F14024" t="s">
        <v>76</v>
      </c>
      <c r="G14024" t="s">
        <v>16</v>
      </c>
      <c r="H14024">
        <v>84</v>
      </c>
      <c r="I14024" t="s">
        <v>46516</v>
      </c>
      <c r="J14024" t="s">
        <v>46517</v>
      </c>
      <c r="K14024" t="s">
        <v>46518</v>
      </c>
      <c r="L14024" t="s">
        <v>77946</v>
      </c>
    </row>
    <row r="14025" spans="1:12" x14ac:dyDescent="0.15">
      <c r="A14025" t="s">
        <v>12</v>
      </c>
      <c r="B14025">
        <v>3989097</v>
      </c>
      <c r="C14025">
        <v>3989117</v>
      </c>
      <c r="D14025" t="s">
        <v>46509</v>
      </c>
      <c r="E14025" t="s">
        <v>90</v>
      </c>
      <c r="F14025" t="s">
        <v>76</v>
      </c>
      <c r="G14025" t="s">
        <v>32</v>
      </c>
      <c r="H14025">
        <v>119</v>
      </c>
      <c r="I14025" t="s">
        <v>46519</v>
      </c>
      <c r="J14025" t="s">
        <v>46520</v>
      </c>
      <c r="K14025" t="s">
        <v>46521</v>
      </c>
      <c r="L14025" t="s">
        <v>78058</v>
      </c>
    </row>
    <row r="14026" spans="1:12" x14ac:dyDescent="0.15">
      <c r="A14026" t="s">
        <v>12</v>
      </c>
      <c r="B14026">
        <v>3990675</v>
      </c>
      <c r="C14026">
        <v>3990695</v>
      </c>
      <c r="D14026" t="s">
        <v>46522</v>
      </c>
      <c r="E14026" t="s">
        <v>90</v>
      </c>
      <c r="F14026" t="s">
        <v>76</v>
      </c>
      <c r="G14026" t="s">
        <v>36</v>
      </c>
      <c r="H14026">
        <v>0</v>
      </c>
      <c r="I14026" t="s">
        <v>46523</v>
      </c>
      <c r="J14026" t="s">
        <v>46524</v>
      </c>
      <c r="K14026" t="s">
        <v>46525</v>
      </c>
      <c r="L14026" t="s">
        <v>77980</v>
      </c>
    </row>
    <row r="14027" spans="1:12" x14ac:dyDescent="0.15">
      <c r="A14027" t="s">
        <v>12</v>
      </c>
      <c r="B14027">
        <v>3990653</v>
      </c>
      <c r="C14027">
        <v>3990673</v>
      </c>
      <c r="D14027" t="s">
        <v>46522</v>
      </c>
      <c r="E14027" t="s">
        <v>90</v>
      </c>
      <c r="F14027" t="s">
        <v>76</v>
      </c>
      <c r="G14027" t="s">
        <v>16</v>
      </c>
      <c r="H14027">
        <v>22</v>
      </c>
      <c r="I14027" t="s">
        <v>46526</v>
      </c>
      <c r="J14027" t="s">
        <v>46527</v>
      </c>
      <c r="K14027" t="s">
        <v>46528</v>
      </c>
      <c r="L14027" t="s">
        <v>77948</v>
      </c>
    </row>
    <row r="14028" spans="1:12" x14ac:dyDescent="0.15">
      <c r="A14028" t="s">
        <v>12</v>
      </c>
      <c r="B14028">
        <v>3990626</v>
      </c>
      <c r="C14028">
        <v>3990646</v>
      </c>
      <c r="D14028" t="s">
        <v>46522</v>
      </c>
      <c r="E14028" t="s">
        <v>90</v>
      </c>
      <c r="F14028" t="s">
        <v>76</v>
      </c>
      <c r="G14028" t="s">
        <v>16</v>
      </c>
      <c r="H14028">
        <v>49</v>
      </c>
      <c r="I14028" t="s">
        <v>46529</v>
      </c>
      <c r="J14028" t="s">
        <v>46530</v>
      </c>
      <c r="K14028" t="s">
        <v>46531</v>
      </c>
      <c r="L14028" t="s">
        <v>77913</v>
      </c>
    </row>
    <row r="14029" spans="1:12" x14ac:dyDescent="0.15">
      <c r="A14029" t="s">
        <v>12</v>
      </c>
      <c r="B14029">
        <v>3990604</v>
      </c>
      <c r="C14029">
        <v>3990624</v>
      </c>
      <c r="D14029" t="s">
        <v>46522</v>
      </c>
      <c r="E14029" t="s">
        <v>90</v>
      </c>
      <c r="F14029" t="s">
        <v>76</v>
      </c>
      <c r="G14029" t="s">
        <v>16</v>
      </c>
      <c r="H14029">
        <v>71</v>
      </c>
      <c r="I14029" t="s">
        <v>46532</v>
      </c>
      <c r="J14029" t="s">
        <v>46533</v>
      </c>
      <c r="K14029" t="s">
        <v>46534</v>
      </c>
      <c r="L14029" t="s">
        <v>77969</v>
      </c>
    </row>
    <row r="14030" spans="1:12" x14ac:dyDescent="0.15">
      <c r="A14030" t="s">
        <v>12</v>
      </c>
      <c r="B14030">
        <v>3990813</v>
      </c>
      <c r="C14030">
        <v>3990833</v>
      </c>
      <c r="D14030" t="s">
        <v>46535</v>
      </c>
      <c r="E14030" t="s">
        <v>90</v>
      </c>
      <c r="F14030" t="s">
        <v>15</v>
      </c>
      <c r="G14030" t="s">
        <v>23</v>
      </c>
      <c r="H14030">
        <v>6</v>
      </c>
      <c r="I14030" t="s">
        <v>46536</v>
      </c>
      <c r="J14030" t="s">
        <v>46537</v>
      </c>
      <c r="K14030" t="s">
        <v>46538</v>
      </c>
      <c r="L14030" t="s">
        <v>78025</v>
      </c>
    </row>
    <row r="14031" spans="1:12" x14ac:dyDescent="0.15">
      <c r="A14031" t="s">
        <v>12</v>
      </c>
      <c r="B14031">
        <v>3990847</v>
      </c>
      <c r="C14031">
        <v>3990867</v>
      </c>
      <c r="D14031" t="s">
        <v>46535</v>
      </c>
      <c r="E14031" t="s">
        <v>90</v>
      </c>
      <c r="F14031" t="s">
        <v>15</v>
      </c>
      <c r="G14031" t="s">
        <v>36</v>
      </c>
      <c r="H14031">
        <v>40</v>
      </c>
      <c r="I14031" t="s">
        <v>46539</v>
      </c>
      <c r="J14031" t="s">
        <v>46540</v>
      </c>
      <c r="K14031" t="s">
        <v>46541</v>
      </c>
      <c r="L14031" t="s">
        <v>77952</v>
      </c>
    </row>
    <row r="14032" spans="1:12" x14ac:dyDescent="0.15">
      <c r="A14032" t="s">
        <v>12</v>
      </c>
      <c r="B14032">
        <v>3990868</v>
      </c>
      <c r="C14032">
        <v>3990888</v>
      </c>
      <c r="D14032" t="s">
        <v>46535</v>
      </c>
      <c r="E14032" t="s">
        <v>90</v>
      </c>
      <c r="F14032" t="s">
        <v>15</v>
      </c>
      <c r="G14032" t="s">
        <v>16</v>
      </c>
      <c r="H14032">
        <v>61</v>
      </c>
      <c r="I14032" t="s">
        <v>46542</v>
      </c>
      <c r="J14032" t="s">
        <v>46543</v>
      </c>
      <c r="K14032" t="s">
        <v>46544</v>
      </c>
      <c r="L14032" t="s">
        <v>77979</v>
      </c>
    </row>
    <row r="14033" spans="1:12" x14ac:dyDescent="0.15">
      <c r="A14033" t="s">
        <v>12</v>
      </c>
      <c r="B14033">
        <v>3990890</v>
      </c>
      <c r="C14033">
        <v>3990910</v>
      </c>
      <c r="D14033" t="s">
        <v>46535</v>
      </c>
      <c r="E14033" t="s">
        <v>90</v>
      </c>
      <c r="F14033" t="s">
        <v>15</v>
      </c>
      <c r="G14033" t="s">
        <v>23</v>
      </c>
      <c r="H14033">
        <v>83</v>
      </c>
      <c r="I14033" t="s">
        <v>46545</v>
      </c>
      <c r="J14033" t="s">
        <v>46546</v>
      </c>
      <c r="K14033" t="s">
        <v>46547</v>
      </c>
      <c r="L14033" t="s">
        <v>77958</v>
      </c>
    </row>
    <row r="14034" spans="1:12" x14ac:dyDescent="0.15">
      <c r="A14034" t="s">
        <v>12</v>
      </c>
      <c r="B14034">
        <v>3992341</v>
      </c>
      <c r="C14034">
        <v>3992361</v>
      </c>
      <c r="D14034" t="s">
        <v>46548</v>
      </c>
      <c r="E14034" t="s">
        <v>90</v>
      </c>
      <c r="F14034" t="s">
        <v>76</v>
      </c>
      <c r="G14034" t="s">
        <v>23</v>
      </c>
      <c r="H14034">
        <v>7</v>
      </c>
      <c r="I14034" t="s">
        <v>46549</v>
      </c>
      <c r="J14034" t="s">
        <v>46550</v>
      </c>
      <c r="K14034" t="s">
        <v>46551</v>
      </c>
      <c r="L14034" t="s">
        <v>77909</v>
      </c>
    </row>
    <row r="14035" spans="1:12" x14ac:dyDescent="0.15">
      <c r="A14035" t="s">
        <v>12</v>
      </c>
      <c r="B14035">
        <v>3992317</v>
      </c>
      <c r="C14035">
        <v>3992337</v>
      </c>
      <c r="D14035" t="s">
        <v>46548</v>
      </c>
      <c r="E14035" t="s">
        <v>90</v>
      </c>
      <c r="F14035" t="s">
        <v>76</v>
      </c>
      <c r="G14035" t="s">
        <v>16</v>
      </c>
      <c r="H14035">
        <v>31</v>
      </c>
      <c r="I14035" t="s">
        <v>46552</v>
      </c>
      <c r="J14035" t="s">
        <v>46553</v>
      </c>
      <c r="K14035" t="s">
        <v>46554</v>
      </c>
      <c r="L14035" t="s">
        <v>77910</v>
      </c>
    </row>
    <row r="14036" spans="1:12" x14ac:dyDescent="0.15">
      <c r="A14036" t="s">
        <v>12</v>
      </c>
      <c r="B14036">
        <v>3992296</v>
      </c>
      <c r="C14036">
        <v>3992316</v>
      </c>
      <c r="D14036" t="s">
        <v>46548</v>
      </c>
      <c r="E14036" t="s">
        <v>90</v>
      </c>
      <c r="F14036" t="s">
        <v>76</v>
      </c>
      <c r="G14036" t="s">
        <v>16</v>
      </c>
      <c r="H14036">
        <v>52</v>
      </c>
      <c r="I14036" t="s">
        <v>46555</v>
      </c>
      <c r="J14036" t="s">
        <v>46556</v>
      </c>
      <c r="K14036" t="s">
        <v>46557</v>
      </c>
      <c r="L14036" t="s">
        <v>77959</v>
      </c>
    </row>
    <row r="14037" spans="1:12" x14ac:dyDescent="0.15">
      <c r="A14037" t="s">
        <v>12</v>
      </c>
      <c r="B14037">
        <v>3992268</v>
      </c>
      <c r="C14037">
        <v>3992288</v>
      </c>
      <c r="D14037" t="s">
        <v>46548</v>
      </c>
      <c r="E14037" t="s">
        <v>90</v>
      </c>
      <c r="F14037" t="s">
        <v>76</v>
      </c>
      <c r="G14037" t="s">
        <v>32</v>
      </c>
      <c r="H14037">
        <v>80</v>
      </c>
      <c r="I14037" t="s">
        <v>46558</v>
      </c>
      <c r="J14037" t="s">
        <v>46559</v>
      </c>
      <c r="K14037" t="s">
        <v>46560</v>
      </c>
      <c r="L14037" t="s">
        <v>77940</v>
      </c>
    </row>
    <row r="14038" spans="1:12" x14ac:dyDescent="0.15">
      <c r="A14038" t="s">
        <v>12</v>
      </c>
      <c r="B14038">
        <v>3993211</v>
      </c>
      <c r="C14038">
        <v>3993231</v>
      </c>
      <c r="D14038" t="s">
        <v>46561</v>
      </c>
      <c r="E14038" t="s">
        <v>90</v>
      </c>
      <c r="F14038" t="s">
        <v>76</v>
      </c>
      <c r="G14038" t="s">
        <v>36</v>
      </c>
      <c r="H14038">
        <v>19</v>
      </c>
      <c r="I14038" t="s">
        <v>46562</v>
      </c>
      <c r="J14038" t="s">
        <v>46563</v>
      </c>
      <c r="K14038" t="s">
        <v>46564</v>
      </c>
      <c r="L14038" t="s">
        <v>77982</v>
      </c>
    </row>
    <row r="14039" spans="1:12" x14ac:dyDescent="0.15">
      <c r="A14039" t="s">
        <v>12</v>
      </c>
      <c r="B14039">
        <v>3993172</v>
      </c>
      <c r="C14039">
        <v>3993192</v>
      </c>
      <c r="D14039" t="s">
        <v>46561</v>
      </c>
      <c r="E14039" t="s">
        <v>90</v>
      </c>
      <c r="F14039" t="s">
        <v>76</v>
      </c>
      <c r="G14039" t="s">
        <v>32</v>
      </c>
      <c r="H14039">
        <v>58</v>
      </c>
      <c r="I14039" t="s">
        <v>46565</v>
      </c>
      <c r="J14039" t="s">
        <v>46566</v>
      </c>
      <c r="K14039" t="s">
        <v>46567</v>
      </c>
      <c r="L14039" t="s">
        <v>77911</v>
      </c>
    </row>
    <row r="14040" spans="1:12" x14ac:dyDescent="0.15">
      <c r="A14040" t="s">
        <v>12</v>
      </c>
      <c r="B14040">
        <v>3993148</v>
      </c>
      <c r="C14040">
        <v>3993168</v>
      </c>
      <c r="D14040" t="s">
        <v>46561</v>
      </c>
      <c r="E14040" t="s">
        <v>90</v>
      </c>
      <c r="F14040" t="s">
        <v>76</v>
      </c>
      <c r="G14040" t="s">
        <v>36</v>
      </c>
      <c r="H14040">
        <v>82</v>
      </c>
      <c r="I14040" t="s">
        <v>46568</v>
      </c>
      <c r="J14040" t="s">
        <v>46569</v>
      </c>
      <c r="K14040" t="s">
        <v>46570</v>
      </c>
      <c r="L14040" t="s">
        <v>78011</v>
      </c>
    </row>
    <row r="14041" spans="1:12" x14ac:dyDescent="0.15">
      <c r="A14041" t="s">
        <v>12</v>
      </c>
      <c r="B14041">
        <v>3993083</v>
      </c>
      <c r="C14041">
        <v>3993103</v>
      </c>
      <c r="D14041" t="s">
        <v>46561</v>
      </c>
      <c r="E14041" t="s">
        <v>90</v>
      </c>
      <c r="F14041" t="s">
        <v>76</v>
      </c>
      <c r="G14041" t="s">
        <v>16</v>
      </c>
      <c r="H14041">
        <v>147</v>
      </c>
      <c r="I14041" t="s">
        <v>46571</v>
      </c>
      <c r="J14041" t="s">
        <v>46572</v>
      </c>
      <c r="K14041" t="s">
        <v>46573</v>
      </c>
      <c r="L14041" t="s">
        <v>78079</v>
      </c>
    </row>
    <row r="14042" spans="1:12" x14ac:dyDescent="0.15">
      <c r="A14042" t="s">
        <v>12</v>
      </c>
      <c r="B14042">
        <v>3994169</v>
      </c>
      <c r="C14042">
        <v>3994189</v>
      </c>
      <c r="D14042" t="s">
        <v>46574</v>
      </c>
      <c r="E14042" t="s">
        <v>90</v>
      </c>
      <c r="F14042" t="s">
        <v>76</v>
      </c>
      <c r="G14042" t="s">
        <v>16</v>
      </c>
      <c r="H14042">
        <v>11</v>
      </c>
      <c r="I14042" t="s">
        <v>46575</v>
      </c>
      <c r="J14042" t="s">
        <v>46576</v>
      </c>
      <c r="K14042" t="s">
        <v>46577</v>
      </c>
      <c r="L14042" t="s">
        <v>77974</v>
      </c>
    </row>
    <row r="14043" spans="1:12" x14ac:dyDescent="0.15">
      <c r="A14043" t="s">
        <v>12</v>
      </c>
      <c r="B14043">
        <v>3994133</v>
      </c>
      <c r="C14043">
        <v>3994153</v>
      </c>
      <c r="D14043" t="s">
        <v>46574</v>
      </c>
      <c r="E14043" t="s">
        <v>90</v>
      </c>
      <c r="F14043" t="s">
        <v>76</v>
      </c>
      <c r="G14043" t="s">
        <v>23</v>
      </c>
      <c r="H14043">
        <v>47</v>
      </c>
      <c r="I14043" t="s">
        <v>46578</v>
      </c>
      <c r="J14043" t="s">
        <v>46579</v>
      </c>
      <c r="K14043" t="s">
        <v>46580</v>
      </c>
      <c r="L14043" t="s">
        <v>77932</v>
      </c>
    </row>
    <row r="14044" spans="1:12" x14ac:dyDescent="0.15">
      <c r="A14044" t="s">
        <v>12</v>
      </c>
      <c r="B14044">
        <v>3994109</v>
      </c>
      <c r="C14044">
        <v>3994129</v>
      </c>
      <c r="D14044" t="s">
        <v>46574</v>
      </c>
      <c r="E14044" t="s">
        <v>90</v>
      </c>
      <c r="F14044" t="s">
        <v>76</v>
      </c>
      <c r="G14044" t="s">
        <v>16</v>
      </c>
      <c r="H14044">
        <v>71</v>
      </c>
      <c r="I14044" t="s">
        <v>46581</v>
      </c>
      <c r="J14044" t="s">
        <v>46582</v>
      </c>
      <c r="K14044" t="s">
        <v>46583</v>
      </c>
      <c r="L14044" t="s">
        <v>77969</v>
      </c>
    </row>
    <row r="14045" spans="1:12" x14ac:dyDescent="0.15">
      <c r="A14045" t="s">
        <v>12</v>
      </c>
      <c r="B14045">
        <v>3994072</v>
      </c>
      <c r="C14045">
        <v>3994092</v>
      </c>
      <c r="D14045" t="s">
        <v>46574</v>
      </c>
      <c r="E14045" t="s">
        <v>90</v>
      </c>
      <c r="F14045" t="s">
        <v>76</v>
      </c>
      <c r="G14045" t="s">
        <v>16</v>
      </c>
      <c r="H14045">
        <v>108</v>
      </c>
      <c r="I14045" t="s">
        <v>46584</v>
      </c>
      <c r="J14045" t="s">
        <v>46585</v>
      </c>
      <c r="K14045" t="s">
        <v>46586</v>
      </c>
      <c r="L14045" t="s">
        <v>77994</v>
      </c>
    </row>
    <row r="14046" spans="1:12" x14ac:dyDescent="0.15">
      <c r="A14046" t="s">
        <v>12</v>
      </c>
      <c r="B14046">
        <v>3995545</v>
      </c>
      <c r="C14046">
        <v>3995565</v>
      </c>
      <c r="D14046" t="s">
        <v>46587</v>
      </c>
      <c r="E14046" t="s">
        <v>90</v>
      </c>
      <c r="F14046" t="s">
        <v>76</v>
      </c>
      <c r="G14046" t="s">
        <v>16</v>
      </c>
      <c r="H14046">
        <v>50</v>
      </c>
      <c r="I14046" t="s">
        <v>46588</v>
      </c>
      <c r="J14046" t="s">
        <v>46589</v>
      </c>
      <c r="K14046" t="s">
        <v>46590</v>
      </c>
      <c r="L14046" t="s">
        <v>77925</v>
      </c>
    </row>
    <row r="14047" spans="1:12" x14ac:dyDescent="0.15">
      <c r="A14047" t="s">
        <v>12</v>
      </c>
      <c r="B14047">
        <v>3995510</v>
      </c>
      <c r="C14047">
        <v>3995530</v>
      </c>
      <c r="D14047" t="s">
        <v>46587</v>
      </c>
      <c r="E14047" t="s">
        <v>90</v>
      </c>
      <c r="F14047" t="s">
        <v>76</v>
      </c>
      <c r="G14047" t="s">
        <v>16</v>
      </c>
      <c r="H14047">
        <v>85</v>
      </c>
      <c r="I14047" t="s">
        <v>46591</v>
      </c>
      <c r="J14047" t="s">
        <v>46592</v>
      </c>
      <c r="K14047" t="s">
        <v>46593</v>
      </c>
      <c r="L14047" t="s">
        <v>77972</v>
      </c>
    </row>
    <row r="14048" spans="1:12" x14ac:dyDescent="0.15">
      <c r="A14048" t="s">
        <v>12</v>
      </c>
      <c r="B14048">
        <v>3995479</v>
      </c>
      <c r="C14048">
        <v>3995499</v>
      </c>
      <c r="D14048" t="s">
        <v>46587</v>
      </c>
      <c r="E14048" t="s">
        <v>90</v>
      </c>
      <c r="F14048" t="s">
        <v>76</v>
      </c>
      <c r="G14048" t="s">
        <v>16</v>
      </c>
      <c r="H14048">
        <v>116</v>
      </c>
      <c r="I14048" t="s">
        <v>46594</v>
      </c>
      <c r="J14048" t="s">
        <v>46595</v>
      </c>
      <c r="K14048" t="s">
        <v>46596</v>
      </c>
      <c r="L14048" t="s">
        <v>77976</v>
      </c>
    </row>
    <row r="14049" spans="1:12" x14ac:dyDescent="0.15">
      <c r="A14049" t="s">
        <v>12</v>
      </c>
      <c r="B14049">
        <v>3995455</v>
      </c>
      <c r="C14049">
        <v>3995475</v>
      </c>
      <c r="D14049" t="s">
        <v>46587</v>
      </c>
      <c r="E14049" t="s">
        <v>90</v>
      </c>
      <c r="F14049" t="s">
        <v>76</v>
      </c>
      <c r="G14049" t="s">
        <v>32</v>
      </c>
      <c r="H14049">
        <v>140</v>
      </c>
      <c r="I14049" t="s">
        <v>46597</v>
      </c>
      <c r="J14049" t="s">
        <v>46598</v>
      </c>
      <c r="K14049" t="s">
        <v>46599</v>
      </c>
      <c r="L14049" t="s">
        <v>78038</v>
      </c>
    </row>
    <row r="14050" spans="1:12" x14ac:dyDescent="0.15">
      <c r="A14050" t="s">
        <v>12</v>
      </c>
      <c r="B14050">
        <v>3996642</v>
      </c>
      <c r="C14050">
        <v>3996662</v>
      </c>
      <c r="D14050" t="s">
        <v>46600</v>
      </c>
      <c r="E14050" t="s">
        <v>90</v>
      </c>
      <c r="F14050" t="s">
        <v>76</v>
      </c>
      <c r="G14050" t="s">
        <v>32</v>
      </c>
      <c r="H14050">
        <v>1</v>
      </c>
      <c r="I14050" t="s">
        <v>46601</v>
      </c>
      <c r="J14050" t="s">
        <v>46602</v>
      </c>
      <c r="K14050" t="s">
        <v>46603</v>
      </c>
      <c r="L14050" t="s">
        <v>77917</v>
      </c>
    </row>
    <row r="14051" spans="1:12" x14ac:dyDescent="0.15">
      <c r="A14051" t="s">
        <v>12</v>
      </c>
      <c r="B14051">
        <v>3996618</v>
      </c>
      <c r="C14051">
        <v>3996638</v>
      </c>
      <c r="D14051" t="s">
        <v>46600</v>
      </c>
      <c r="E14051" t="s">
        <v>90</v>
      </c>
      <c r="F14051" t="s">
        <v>76</v>
      </c>
      <c r="G14051" t="s">
        <v>36</v>
      </c>
      <c r="H14051">
        <v>25</v>
      </c>
      <c r="I14051" t="s">
        <v>46604</v>
      </c>
      <c r="J14051" t="s">
        <v>46605</v>
      </c>
      <c r="K14051" t="s">
        <v>46606</v>
      </c>
      <c r="L14051" t="s">
        <v>78012</v>
      </c>
    </row>
    <row r="14052" spans="1:12" x14ac:dyDescent="0.15">
      <c r="A14052" t="s">
        <v>12</v>
      </c>
      <c r="B14052">
        <v>3996593</v>
      </c>
      <c r="C14052">
        <v>3996613</v>
      </c>
      <c r="D14052" t="s">
        <v>46600</v>
      </c>
      <c r="E14052" t="s">
        <v>90</v>
      </c>
      <c r="F14052" t="s">
        <v>76</v>
      </c>
      <c r="G14052" t="s">
        <v>32</v>
      </c>
      <c r="H14052">
        <v>50</v>
      </c>
      <c r="I14052" t="s">
        <v>46607</v>
      </c>
      <c r="J14052" t="s">
        <v>46608</v>
      </c>
      <c r="K14052" t="s">
        <v>46609</v>
      </c>
      <c r="L14052" t="s">
        <v>77925</v>
      </c>
    </row>
    <row r="14053" spans="1:12" x14ac:dyDescent="0.15">
      <c r="A14053" t="s">
        <v>12</v>
      </c>
      <c r="B14053">
        <v>3996554</v>
      </c>
      <c r="C14053">
        <v>3996574</v>
      </c>
      <c r="D14053" t="s">
        <v>46600</v>
      </c>
      <c r="E14053" t="s">
        <v>90</v>
      </c>
      <c r="F14053" t="s">
        <v>76</v>
      </c>
      <c r="G14053" t="s">
        <v>16</v>
      </c>
      <c r="H14053">
        <v>89</v>
      </c>
      <c r="I14053" t="s">
        <v>46610</v>
      </c>
      <c r="J14053" t="s">
        <v>46611</v>
      </c>
      <c r="K14053" t="s">
        <v>46612</v>
      </c>
      <c r="L14053" t="s">
        <v>77964</v>
      </c>
    </row>
    <row r="14054" spans="1:12" x14ac:dyDescent="0.15">
      <c r="A14054" t="s">
        <v>12</v>
      </c>
      <c r="B14054">
        <v>3997070</v>
      </c>
      <c r="C14054">
        <v>3997090</v>
      </c>
      <c r="D14054" t="s">
        <v>46613</v>
      </c>
      <c r="E14054" t="s">
        <v>90</v>
      </c>
      <c r="F14054" t="s">
        <v>76</v>
      </c>
      <c r="G14054" t="s">
        <v>36</v>
      </c>
      <c r="H14054">
        <v>12</v>
      </c>
      <c r="I14054" t="s">
        <v>46614</v>
      </c>
      <c r="J14054" t="s">
        <v>46615</v>
      </c>
      <c r="K14054" t="s">
        <v>46616</v>
      </c>
      <c r="L14054" t="s">
        <v>77991</v>
      </c>
    </row>
    <row r="14055" spans="1:12" x14ac:dyDescent="0.15">
      <c r="A14055" t="s">
        <v>12</v>
      </c>
      <c r="B14055">
        <v>3997041</v>
      </c>
      <c r="C14055">
        <v>3997061</v>
      </c>
      <c r="D14055" t="s">
        <v>46613</v>
      </c>
      <c r="E14055" t="s">
        <v>90</v>
      </c>
      <c r="F14055" t="s">
        <v>76</v>
      </c>
      <c r="G14055" t="s">
        <v>23</v>
      </c>
      <c r="H14055">
        <v>41</v>
      </c>
      <c r="I14055" t="s">
        <v>46617</v>
      </c>
      <c r="J14055" t="s">
        <v>46618</v>
      </c>
      <c r="K14055" t="s">
        <v>46619</v>
      </c>
      <c r="L14055" t="s">
        <v>78014</v>
      </c>
    </row>
    <row r="14056" spans="1:12" x14ac:dyDescent="0.15">
      <c r="A14056" t="s">
        <v>12</v>
      </c>
      <c r="B14056">
        <v>3996999</v>
      </c>
      <c r="C14056">
        <v>3997019</v>
      </c>
      <c r="D14056" t="s">
        <v>46613</v>
      </c>
      <c r="E14056" t="s">
        <v>90</v>
      </c>
      <c r="F14056" t="s">
        <v>76</v>
      </c>
      <c r="G14056" t="s">
        <v>32</v>
      </c>
      <c r="H14056">
        <v>83</v>
      </c>
      <c r="I14056" t="s">
        <v>46620</v>
      </c>
      <c r="J14056" t="s">
        <v>46621</v>
      </c>
      <c r="K14056" t="s">
        <v>46622</v>
      </c>
      <c r="L14056" t="s">
        <v>77958</v>
      </c>
    </row>
    <row r="14057" spans="1:12" x14ac:dyDescent="0.15">
      <c r="A14057" t="s">
        <v>12</v>
      </c>
      <c r="B14057">
        <v>3996979</v>
      </c>
      <c r="C14057">
        <v>3996999</v>
      </c>
      <c r="D14057" t="s">
        <v>46613</v>
      </c>
      <c r="E14057" t="s">
        <v>90</v>
      </c>
      <c r="F14057" t="s">
        <v>76</v>
      </c>
      <c r="G14057" t="s">
        <v>32</v>
      </c>
      <c r="H14057">
        <v>103</v>
      </c>
      <c r="I14057" t="s">
        <v>46623</v>
      </c>
      <c r="J14057" t="s">
        <v>46624</v>
      </c>
      <c r="K14057" t="s">
        <v>46625</v>
      </c>
      <c r="L14057" t="s">
        <v>77937</v>
      </c>
    </row>
    <row r="14058" spans="1:12" x14ac:dyDescent="0.15">
      <c r="A14058" t="s">
        <v>12</v>
      </c>
      <c r="B14058">
        <v>3997477</v>
      </c>
      <c r="C14058">
        <v>3997497</v>
      </c>
      <c r="D14058" t="s">
        <v>46626</v>
      </c>
      <c r="E14058" t="s">
        <v>90</v>
      </c>
      <c r="F14058" t="s">
        <v>15</v>
      </c>
      <c r="G14058" t="s">
        <v>32</v>
      </c>
      <c r="H14058">
        <v>23</v>
      </c>
      <c r="I14058" t="s">
        <v>46627</v>
      </c>
      <c r="J14058" t="s">
        <v>46628</v>
      </c>
      <c r="K14058" t="s">
        <v>46629</v>
      </c>
      <c r="L14058" t="s">
        <v>77975</v>
      </c>
    </row>
    <row r="14059" spans="1:12" x14ac:dyDescent="0.15">
      <c r="A14059" t="s">
        <v>12</v>
      </c>
      <c r="B14059">
        <v>3997497</v>
      </c>
      <c r="C14059">
        <v>3997517</v>
      </c>
      <c r="D14059" t="s">
        <v>46626</v>
      </c>
      <c r="E14059" t="s">
        <v>90</v>
      </c>
      <c r="F14059" t="s">
        <v>15</v>
      </c>
      <c r="G14059" t="s">
        <v>36</v>
      </c>
      <c r="H14059">
        <v>43</v>
      </c>
      <c r="I14059" t="s">
        <v>46630</v>
      </c>
      <c r="J14059" t="s">
        <v>46631</v>
      </c>
      <c r="K14059" t="s">
        <v>46632</v>
      </c>
      <c r="L14059" t="s">
        <v>77942</v>
      </c>
    </row>
    <row r="14060" spans="1:12" x14ac:dyDescent="0.15">
      <c r="A14060" t="s">
        <v>12</v>
      </c>
      <c r="B14060">
        <v>3997521</v>
      </c>
      <c r="C14060">
        <v>3997541</v>
      </c>
      <c r="D14060" t="s">
        <v>46626</v>
      </c>
      <c r="E14060" t="s">
        <v>90</v>
      </c>
      <c r="F14060" t="s">
        <v>15</v>
      </c>
      <c r="G14060" t="s">
        <v>23</v>
      </c>
      <c r="H14060">
        <v>67</v>
      </c>
      <c r="I14060" t="s">
        <v>46633</v>
      </c>
      <c r="J14060" t="s">
        <v>46634</v>
      </c>
      <c r="K14060" t="s">
        <v>46635</v>
      </c>
      <c r="L14060" t="s">
        <v>77981</v>
      </c>
    </row>
    <row r="14061" spans="1:12" x14ac:dyDescent="0.15">
      <c r="A14061" t="s">
        <v>12</v>
      </c>
      <c r="B14061">
        <v>3997546</v>
      </c>
      <c r="C14061">
        <v>3997566</v>
      </c>
      <c r="D14061" t="s">
        <v>46626</v>
      </c>
      <c r="E14061" t="s">
        <v>90</v>
      </c>
      <c r="F14061" t="s">
        <v>15</v>
      </c>
      <c r="G14061" t="s">
        <v>16</v>
      </c>
      <c r="H14061">
        <v>92</v>
      </c>
      <c r="I14061" t="s">
        <v>46636</v>
      </c>
      <c r="J14061" t="s">
        <v>46637</v>
      </c>
      <c r="K14061" t="s">
        <v>46638</v>
      </c>
      <c r="L14061" t="s">
        <v>78032</v>
      </c>
    </row>
    <row r="14062" spans="1:12" x14ac:dyDescent="0.15">
      <c r="A14062" t="s">
        <v>12</v>
      </c>
      <c r="B14062">
        <v>3999732</v>
      </c>
      <c r="C14062">
        <v>3999752</v>
      </c>
      <c r="D14062" t="s">
        <v>46639</v>
      </c>
      <c r="E14062" t="s">
        <v>46640</v>
      </c>
      <c r="F14062" t="s">
        <v>15</v>
      </c>
      <c r="G14062" t="s">
        <v>36</v>
      </c>
      <c r="H14062">
        <v>50</v>
      </c>
      <c r="I14062" t="s">
        <v>46641</v>
      </c>
      <c r="J14062" t="s">
        <v>46642</v>
      </c>
      <c r="K14062" t="s">
        <v>46643</v>
      </c>
      <c r="L14062" t="s">
        <v>77925</v>
      </c>
    </row>
    <row r="14063" spans="1:12" x14ac:dyDescent="0.15">
      <c r="A14063" t="s">
        <v>12</v>
      </c>
      <c r="B14063">
        <v>3999761</v>
      </c>
      <c r="C14063">
        <v>3999781</v>
      </c>
      <c r="D14063" t="s">
        <v>46639</v>
      </c>
      <c r="E14063" t="s">
        <v>46640</v>
      </c>
      <c r="F14063" t="s">
        <v>15</v>
      </c>
      <c r="G14063" t="s">
        <v>16</v>
      </c>
      <c r="H14063">
        <v>79</v>
      </c>
      <c r="I14063" t="s">
        <v>46644</v>
      </c>
      <c r="J14063" t="s">
        <v>46645</v>
      </c>
      <c r="K14063" t="s">
        <v>46646</v>
      </c>
      <c r="L14063" t="s">
        <v>77993</v>
      </c>
    </row>
    <row r="14064" spans="1:12" x14ac:dyDescent="0.15">
      <c r="A14064" t="s">
        <v>12</v>
      </c>
      <c r="B14064">
        <v>3999800</v>
      </c>
      <c r="C14064">
        <v>3999820</v>
      </c>
      <c r="D14064" t="s">
        <v>46639</v>
      </c>
      <c r="E14064" t="s">
        <v>46640</v>
      </c>
      <c r="F14064" t="s">
        <v>15</v>
      </c>
      <c r="G14064" t="s">
        <v>32</v>
      </c>
      <c r="H14064">
        <v>118</v>
      </c>
      <c r="I14064" t="s">
        <v>46647</v>
      </c>
      <c r="J14064" t="s">
        <v>46648</v>
      </c>
      <c r="K14064" t="s">
        <v>46649</v>
      </c>
      <c r="L14064" t="s">
        <v>77973</v>
      </c>
    </row>
    <row r="14065" spans="1:12" x14ac:dyDescent="0.15">
      <c r="A14065" t="s">
        <v>12</v>
      </c>
      <c r="B14065">
        <v>3999840</v>
      </c>
      <c r="C14065">
        <v>3999860</v>
      </c>
      <c r="D14065" t="s">
        <v>46639</v>
      </c>
      <c r="E14065" t="s">
        <v>46640</v>
      </c>
      <c r="F14065" t="s">
        <v>15</v>
      </c>
      <c r="G14065" t="s">
        <v>32</v>
      </c>
      <c r="H14065">
        <v>158</v>
      </c>
      <c r="I14065" t="s">
        <v>46650</v>
      </c>
      <c r="J14065" t="s">
        <v>46651</v>
      </c>
      <c r="K14065" t="s">
        <v>46652</v>
      </c>
      <c r="L14065" t="s">
        <v>78070</v>
      </c>
    </row>
    <row r="14066" spans="1:12" x14ac:dyDescent="0.15">
      <c r="A14066" t="s">
        <v>12</v>
      </c>
      <c r="B14066">
        <v>4002676</v>
      </c>
      <c r="C14066">
        <v>4002696</v>
      </c>
      <c r="D14066" t="s">
        <v>46653</v>
      </c>
      <c r="E14066" t="s">
        <v>46654</v>
      </c>
      <c r="F14066" t="s">
        <v>76</v>
      </c>
      <c r="G14066" t="s">
        <v>32</v>
      </c>
      <c r="H14066">
        <v>28</v>
      </c>
      <c r="I14066" t="s">
        <v>46655</v>
      </c>
      <c r="J14066" t="s">
        <v>46656</v>
      </c>
      <c r="K14066" t="s">
        <v>46657</v>
      </c>
      <c r="L14066" t="s">
        <v>77956</v>
      </c>
    </row>
    <row r="14067" spans="1:12" x14ac:dyDescent="0.15">
      <c r="A14067" t="s">
        <v>12</v>
      </c>
      <c r="B14067">
        <v>4002656</v>
      </c>
      <c r="C14067">
        <v>4002676</v>
      </c>
      <c r="D14067" t="s">
        <v>46653</v>
      </c>
      <c r="E14067" t="s">
        <v>46654</v>
      </c>
      <c r="F14067" t="s">
        <v>76</v>
      </c>
      <c r="G14067" t="s">
        <v>36</v>
      </c>
      <c r="H14067">
        <v>48</v>
      </c>
      <c r="I14067" t="s">
        <v>46658</v>
      </c>
      <c r="J14067" t="s">
        <v>46659</v>
      </c>
      <c r="K14067" t="s">
        <v>46660</v>
      </c>
      <c r="L14067" t="s">
        <v>78018</v>
      </c>
    </row>
    <row r="14068" spans="1:12" x14ac:dyDescent="0.15">
      <c r="A14068" t="s">
        <v>12</v>
      </c>
      <c r="B14068">
        <v>4002633</v>
      </c>
      <c r="C14068">
        <v>4002653</v>
      </c>
      <c r="D14068" t="s">
        <v>46653</v>
      </c>
      <c r="E14068" t="s">
        <v>46654</v>
      </c>
      <c r="F14068" t="s">
        <v>76</v>
      </c>
      <c r="G14068" t="s">
        <v>16</v>
      </c>
      <c r="H14068">
        <v>71</v>
      </c>
      <c r="I14068" t="s">
        <v>46661</v>
      </c>
      <c r="J14068" t="s">
        <v>46662</v>
      </c>
      <c r="K14068" t="s">
        <v>46663</v>
      </c>
      <c r="L14068" t="s">
        <v>77969</v>
      </c>
    </row>
    <row r="14069" spans="1:12" x14ac:dyDescent="0.15">
      <c r="A14069" t="s">
        <v>12</v>
      </c>
      <c r="B14069">
        <v>4002603</v>
      </c>
      <c r="C14069">
        <v>4002623</v>
      </c>
      <c r="D14069" t="s">
        <v>46653</v>
      </c>
      <c r="E14069" t="s">
        <v>46654</v>
      </c>
      <c r="F14069" t="s">
        <v>76</v>
      </c>
      <c r="G14069" t="s">
        <v>16</v>
      </c>
      <c r="H14069">
        <v>101</v>
      </c>
      <c r="I14069" t="s">
        <v>46664</v>
      </c>
      <c r="J14069" t="s">
        <v>46665</v>
      </c>
      <c r="K14069" t="s">
        <v>46666</v>
      </c>
      <c r="L14069" t="s">
        <v>77997</v>
      </c>
    </row>
    <row r="14070" spans="1:12" x14ac:dyDescent="0.15">
      <c r="A14070" t="s">
        <v>12</v>
      </c>
      <c r="B14070">
        <v>4003297</v>
      </c>
      <c r="C14070">
        <v>4003317</v>
      </c>
      <c r="D14070" t="s">
        <v>46667</v>
      </c>
      <c r="E14070" t="s">
        <v>46668</v>
      </c>
      <c r="F14070" t="s">
        <v>76</v>
      </c>
      <c r="G14070" t="s">
        <v>32</v>
      </c>
      <c r="H14070">
        <v>6</v>
      </c>
      <c r="I14070" t="s">
        <v>46669</v>
      </c>
      <c r="J14070" t="s">
        <v>46670</v>
      </c>
      <c r="K14070" t="s">
        <v>46671</v>
      </c>
      <c r="L14070" t="s">
        <v>78025</v>
      </c>
    </row>
    <row r="14071" spans="1:12" x14ac:dyDescent="0.15">
      <c r="A14071" t="s">
        <v>12</v>
      </c>
      <c r="B14071">
        <v>4003268</v>
      </c>
      <c r="C14071">
        <v>4003288</v>
      </c>
      <c r="D14071" t="s">
        <v>46667</v>
      </c>
      <c r="E14071" t="s">
        <v>46668</v>
      </c>
      <c r="F14071" t="s">
        <v>76</v>
      </c>
      <c r="G14071" t="s">
        <v>36</v>
      </c>
      <c r="H14071">
        <v>35</v>
      </c>
      <c r="I14071" t="s">
        <v>46672</v>
      </c>
      <c r="J14071" t="s">
        <v>46673</v>
      </c>
      <c r="K14071" t="s">
        <v>46674</v>
      </c>
      <c r="L14071" t="s">
        <v>77936</v>
      </c>
    </row>
    <row r="14072" spans="1:12" x14ac:dyDescent="0.15">
      <c r="A14072" t="s">
        <v>12</v>
      </c>
      <c r="B14072">
        <v>4003241</v>
      </c>
      <c r="C14072">
        <v>4003261</v>
      </c>
      <c r="D14072" t="s">
        <v>46667</v>
      </c>
      <c r="E14072" t="s">
        <v>46668</v>
      </c>
      <c r="F14072" t="s">
        <v>76</v>
      </c>
      <c r="G14072" t="s">
        <v>23</v>
      </c>
      <c r="H14072">
        <v>62</v>
      </c>
      <c r="I14072" t="s">
        <v>46675</v>
      </c>
      <c r="J14072" t="s">
        <v>46676</v>
      </c>
      <c r="K14072" t="s">
        <v>46677</v>
      </c>
      <c r="L14072" t="s">
        <v>77949</v>
      </c>
    </row>
    <row r="14073" spans="1:12" x14ac:dyDescent="0.15">
      <c r="A14073" t="s">
        <v>12</v>
      </c>
      <c r="B14073">
        <v>4003204</v>
      </c>
      <c r="C14073">
        <v>4003224</v>
      </c>
      <c r="D14073" t="s">
        <v>46667</v>
      </c>
      <c r="E14073" t="s">
        <v>46668</v>
      </c>
      <c r="F14073" t="s">
        <v>76</v>
      </c>
      <c r="G14073" t="s">
        <v>16</v>
      </c>
      <c r="H14073">
        <v>99</v>
      </c>
      <c r="I14073" t="s">
        <v>46678</v>
      </c>
      <c r="J14073" t="s">
        <v>46679</v>
      </c>
      <c r="K14073" t="s">
        <v>46680</v>
      </c>
      <c r="L14073" t="s">
        <v>78051</v>
      </c>
    </row>
    <row r="14074" spans="1:12" x14ac:dyDescent="0.15">
      <c r="A14074" t="s">
        <v>12</v>
      </c>
      <c r="B14074">
        <v>4004005</v>
      </c>
      <c r="C14074">
        <v>4004025</v>
      </c>
      <c r="D14074" t="s">
        <v>46681</v>
      </c>
      <c r="E14074" t="s">
        <v>46682</v>
      </c>
      <c r="F14074" t="s">
        <v>76</v>
      </c>
      <c r="G14074" t="s">
        <v>23</v>
      </c>
      <c r="H14074">
        <v>53</v>
      </c>
      <c r="I14074" t="s">
        <v>46683</v>
      </c>
      <c r="J14074" t="s">
        <v>46684</v>
      </c>
      <c r="K14074" t="s">
        <v>46685</v>
      </c>
      <c r="L14074" t="s">
        <v>77922</v>
      </c>
    </row>
    <row r="14075" spans="1:12" x14ac:dyDescent="0.15">
      <c r="A14075" t="s">
        <v>12</v>
      </c>
      <c r="B14075">
        <v>4003970</v>
      </c>
      <c r="C14075">
        <v>4003990</v>
      </c>
      <c r="D14075" t="s">
        <v>46681</v>
      </c>
      <c r="E14075" t="s">
        <v>46682</v>
      </c>
      <c r="F14075" t="s">
        <v>76</v>
      </c>
      <c r="G14075" t="s">
        <v>16</v>
      </c>
      <c r="H14075">
        <v>88</v>
      </c>
      <c r="I14075" t="s">
        <v>46686</v>
      </c>
      <c r="J14075" t="s">
        <v>46687</v>
      </c>
      <c r="K14075" t="s">
        <v>46688</v>
      </c>
      <c r="L14075" t="s">
        <v>77923</v>
      </c>
    </row>
    <row r="14076" spans="1:12" x14ac:dyDescent="0.15">
      <c r="A14076" t="s">
        <v>12</v>
      </c>
      <c r="B14076">
        <v>4003910</v>
      </c>
      <c r="C14076">
        <v>4003930</v>
      </c>
      <c r="D14076" t="s">
        <v>46681</v>
      </c>
      <c r="E14076" t="s">
        <v>46682</v>
      </c>
      <c r="F14076" t="s">
        <v>76</v>
      </c>
      <c r="G14076" t="s">
        <v>16</v>
      </c>
      <c r="H14076">
        <v>148</v>
      </c>
      <c r="I14076" t="s">
        <v>46689</v>
      </c>
      <c r="J14076" t="s">
        <v>46690</v>
      </c>
      <c r="K14076" t="s">
        <v>46691</v>
      </c>
      <c r="L14076" t="s">
        <v>78043</v>
      </c>
    </row>
    <row r="14077" spans="1:12" x14ac:dyDescent="0.15">
      <c r="A14077" t="s">
        <v>12</v>
      </c>
      <c r="B14077">
        <v>4003873</v>
      </c>
      <c r="C14077">
        <v>4003893</v>
      </c>
      <c r="D14077" t="s">
        <v>46681</v>
      </c>
      <c r="E14077" t="s">
        <v>46682</v>
      </c>
      <c r="F14077" t="s">
        <v>76</v>
      </c>
      <c r="G14077" t="s">
        <v>23</v>
      </c>
      <c r="H14077">
        <v>185</v>
      </c>
      <c r="I14077" t="s">
        <v>46692</v>
      </c>
      <c r="J14077" t="s">
        <v>46693</v>
      </c>
      <c r="K14077" t="s">
        <v>46694</v>
      </c>
      <c r="L14077" t="s">
        <v>78084</v>
      </c>
    </row>
    <row r="14078" spans="1:12" x14ac:dyDescent="0.15">
      <c r="A14078" t="s">
        <v>12</v>
      </c>
      <c r="B14078">
        <v>4004368</v>
      </c>
      <c r="C14078">
        <v>4004388</v>
      </c>
      <c r="D14078" t="s">
        <v>46695</v>
      </c>
      <c r="E14078" t="s">
        <v>46696</v>
      </c>
      <c r="F14078" t="s">
        <v>76</v>
      </c>
      <c r="G14078" t="s">
        <v>36</v>
      </c>
      <c r="H14078">
        <v>25</v>
      </c>
      <c r="I14078" t="s">
        <v>46697</v>
      </c>
      <c r="J14078" t="s">
        <v>46698</v>
      </c>
      <c r="K14078" t="s">
        <v>46699</v>
      </c>
      <c r="L14078" t="s">
        <v>78012</v>
      </c>
    </row>
    <row r="14079" spans="1:12" x14ac:dyDescent="0.15">
      <c r="A14079" t="s">
        <v>12</v>
      </c>
      <c r="B14079">
        <v>4004327</v>
      </c>
      <c r="C14079">
        <v>4004347</v>
      </c>
      <c r="D14079" t="s">
        <v>46695</v>
      </c>
      <c r="E14079" t="s">
        <v>46696</v>
      </c>
      <c r="F14079" t="s">
        <v>76</v>
      </c>
      <c r="G14079" t="s">
        <v>16</v>
      </c>
      <c r="H14079">
        <v>66</v>
      </c>
      <c r="I14079" t="s">
        <v>46700</v>
      </c>
      <c r="J14079" t="s">
        <v>46701</v>
      </c>
      <c r="K14079" t="s">
        <v>46702</v>
      </c>
      <c r="L14079" t="s">
        <v>77928</v>
      </c>
    </row>
    <row r="14080" spans="1:12" x14ac:dyDescent="0.15">
      <c r="A14080" t="s">
        <v>12</v>
      </c>
      <c r="B14080">
        <v>4004305</v>
      </c>
      <c r="C14080">
        <v>4004325</v>
      </c>
      <c r="D14080" t="s">
        <v>46695</v>
      </c>
      <c r="E14080" t="s">
        <v>46696</v>
      </c>
      <c r="F14080" t="s">
        <v>76</v>
      </c>
      <c r="G14080" t="s">
        <v>16</v>
      </c>
      <c r="H14080">
        <v>88</v>
      </c>
      <c r="I14080" t="s">
        <v>46703</v>
      </c>
      <c r="J14080" t="s">
        <v>46704</v>
      </c>
      <c r="K14080" t="s">
        <v>46705</v>
      </c>
      <c r="L14080" t="s">
        <v>77923</v>
      </c>
    </row>
    <row r="14081" spans="1:12" x14ac:dyDescent="0.15">
      <c r="A14081" t="s">
        <v>12</v>
      </c>
      <c r="B14081">
        <v>4004271</v>
      </c>
      <c r="C14081">
        <v>4004291</v>
      </c>
      <c r="D14081" t="s">
        <v>46695</v>
      </c>
      <c r="E14081" t="s">
        <v>46696</v>
      </c>
      <c r="F14081" t="s">
        <v>76</v>
      </c>
      <c r="G14081" t="s">
        <v>23</v>
      </c>
      <c r="H14081">
        <v>122</v>
      </c>
      <c r="I14081" t="s">
        <v>46706</v>
      </c>
      <c r="J14081" t="s">
        <v>46707</v>
      </c>
      <c r="K14081" t="s">
        <v>46708</v>
      </c>
      <c r="L14081" t="s">
        <v>78033</v>
      </c>
    </row>
    <row r="14082" spans="1:12" x14ac:dyDescent="0.15">
      <c r="A14082" t="s">
        <v>12</v>
      </c>
      <c r="B14082">
        <v>4004816</v>
      </c>
      <c r="C14082">
        <v>4004836</v>
      </c>
      <c r="D14082" t="s">
        <v>46709</v>
      </c>
      <c r="E14082" t="s">
        <v>46710</v>
      </c>
      <c r="F14082" t="s">
        <v>76</v>
      </c>
      <c r="G14082" t="s">
        <v>16</v>
      </c>
      <c r="H14082">
        <v>8</v>
      </c>
      <c r="I14082" t="s">
        <v>46711</v>
      </c>
      <c r="J14082" t="s">
        <v>46712</v>
      </c>
      <c r="K14082" t="s">
        <v>46713</v>
      </c>
      <c r="L14082" t="s">
        <v>77955</v>
      </c>
    </row>
    <row r="14083" spans="1:12" x14ac:dyDescent="0.15">
      <c r="A14083" t="s">
        <v>12</v>
      </c>
      <c r="B14083">
        <v>4004790</v>
      </c>
      <c r="C14083">
        <v>4004810</v>
      </c>
      <c r="D14083" t="s">
        <v>46709</v>
      </c>
      <c r="E14083" t="s">
        <v>46710</v>
      </c>
      <c r="F14083" t="s">
        <v>76</v>
      </c>
      <c r="G14083" t="s">
        <v>16</v>
      </c>
      <c r="H14083">
        <v>34</v>
      </c>
      <c r="I14083" t="s">
        <v>46714</v>
      </c>
      <c r="J14083" t="s">
        <v>46715</v>
      </c>
      <c r="K14083" t="s">
        <v>46716</v>
      </c>
      <c r="L14083" t="s">
        <v>77999</v>
      </c>
    </row>
    <row r="14084" spans="1:12" x14ac:dyDescent="0.15">
      <c r="A14084" t="s">
        <v>12</v>
      </c>
      <c r="B14084">
        <v>4004752</v>
      </c>
      <c r="C14084">
        <v>4004772</v>
      </c>
      <c r="D14084" t="s">
        <v>46709</v>
      </c>
      <c r="E14084" t="s">
        <v>46710</v>
      </c>
      <c r="F14084" t="s">
        <v>76</v>
      </c>
      <c r="G14084" t="s">
        <v>16</v>
      </c>
      <c r="H14084">
        <v>72</v>
      </c>
      <c r="I14084" t="s">
        <v>46717</v>
      </c>
      <c r="J14084" t="s">
        <v>46718</v>
      </c>
      <c r="K14084" t="s">
        <v>46719</v>
      </c>
      <c r="L14084" t="s">
        <v>78066</v>
      </c>
    </row>
    <row r="14085" spans="1:12" x14ac:dyDescent="0.15">
      <c r="A14085" t="s">
        <v>12</v>
      </c>
      <c r="B14085">
        <v>4004704</v>
      </c>
      <c r="C14085">
        <v>4004724</v>
      </c>
      <c r="D14085" t="s">
        <v>46709</v>
      </c>
      <c r="E14085" t="s">
        <v>46710</v>
      </c>
      <c r="F14085" t="s">
        <v>76</v>
      </c>
      <c r="G14085" t="s">
        <v>16</v>
      </c>
      <c r="H14085">
        <v>120</v>
      </c>
      <c r="I14085" t="s">
        <v>46720</v>
      </c>
      <c r="J14085" t="s">
        <v>46721</v>
      </c>
      <c r="K14085" t="s">
        <v>46722</v>
      </c>
      <c r="L14085" t="s">
        <v>78047</v>
      </c>
    </row>
    <row r="14086" spans="1:12" x14ac:dyDescent="0.15">
      <c r="A14086" t="s">
        <v>12</v>
      </c>
      <c r="B14086">
        <v>4005103</v>
      </c>
      <c r="C14086">
        <v>4005123</v>
      </c>
      <c r="D14086" t="s">
        <v>46723</v>
      </c>
      <c r="E14086" t="s">
        <v>46724</v>
      </c>
      <c r="F14086" t="s">
        <v>76</v>
      </c>
      <c r="G14086" t="s">
        <v>32</v>
      </c>
      <c r="H14086">
        <v>65</v>
      </c>
      <c r="I14086" t="s">
        <v>46725</v>
      </c>
      <c r="J14086" t="s">
        <v>46726</v>
      </c>
      <c r="K14086" t="s">
        <v>46727</v>
      </c>
      <c r="L14086" t="s">
        <v>78042</v>
      </c>
    </row>
    <row r="14087" spans="1:12" x14ac:dyDescent="0.15">
      <c r="A14087" t="s">
        <v>12</v>
      </c>
      <c r="B14087">
        <v>4005080</v>
      </c>
      <c r="C14087">
        <v>4005100</v>
      </c>
      <c r="D14087" t="s">
        <v>46723</v>
      </c>
      <c r="E14087" t="s">
        <v>46724</v>
      </c>
      <c r="F14087" t="s">
        <v>76</v>
      </c>
      <c r="G14087" t="s">
        <v>16</v>
      </c>
      <c r="H14087">
        <v>88</v>
      </c>
      <c r="I14087" t="s">
        <v>46728</v>
      </c>
      <c r="J14087" t="s">
        <v>46729</v>
      </c>
      <c r="K14087" t="s">
        <v>46730</v>
      </c>
      <c r="L14087" t="s">
        <v>77923</v>
      </c>
    </row>
    <row r="14088" spans="1:12" x14ac:dyDescent="0.15">
      <c r="A14088" t="s">
        <v>12</v>
      </c>
      <c r="B14088">
        <v>4005034</v>
      </c>
      <c r="C14088">
        <v>4005054</v>
      </c>
      <c r="D14088" t="s">
        <v>46723</v>
      </c>
      <c r="E14088" t="s">
        <v>46724</v>
      </c>
      <c r="F14088" t="s">
        <v>76</v>
      </c>
      <c r="G14088" t="s">
        <v>16</v>
      </c>
      <c r="H14088">
        <v>134</v>
      </c>
      <c r="I14088" t="s">
        <v>46731</v>
      </c>
      <c r="J14088" t="s">
        <v>46732</v>
      </c>
      <c r="K14088" t="s">
        <v>46733</v>
      </c>
      <c r="L14088" t="s">
        <v>78039</v>
      </c>
    </row>
    <row r="14089" spans="1:12" x14ac:dyDescent="0.15">
      <c r="A14089" t="s">
        <v>12</v>
      </c>
      <c r="B14089">
        <v>4005013</v>
      </c>
      <c r="C14089">
        <v>4005033</v>
      </c>
      <c r="D14089" t="s">
        <v>46723</v>
      </c>
      <c r="E14089" t="s">
        <v>46724</v>
      </c>
      <c r="F14089" t="s">
        <v>76</v>
      </c>
      <c r="G14089" t="s">
        <v>32</v>
      </c>
      <c r="H14089">
        <v>155</v>
      </c>
      <c r="I14089" t="s">
        <v>46734</v>
      </c>
      <c r="J14089" t="s">
        <v>46735</v>
      </c>
      <c r="K14089" t="s">
        <v>46736</v>
      </c>
      <c r="L14089" t="s">
        <v>78083</v>
      </c>
    </row>
    <row r="14090" spans="1:12" x14ac:dyDescent="0.15">
      <c r="A14090" t="s">
        <v>12</v>
      </c>
      <c r="B14090">
        <v>4005408</v>
      </c>
      <c r="C14090">
        <v>4005428</v>
      </c>
      <c r="D14090" t="s">
        <v>46737</v>
      </c>
      <c r="E14090" t="s">
        <v>46738</v>
      </c>
      <c r="F14090" t="s">
        <v>76</v>
      </c>
      <c r="G14090" t="s">
        <v>36</v>
      </c>
      <c r="H14090">
        <v>20</v>
      </c>
      <c r="I14090" t="s">
        <v>46739</v>
      </c>
      <c r="J14090" t="s">
        <v>46740</v>
      </c>
      <c r="K14090" t="s">
        <v>46741</v>
      </c>
      <c r="L14090" t="s">
        <v>77968</v>
      </c>
    </row>
    <row r="14091" spans="1:12" x14ac:dyDescent="0.15">
      <c r="A14091" t="s">
        <v>12</v>
      </c>
      <c r="B14091">
        <v>4005382</v>
      </c>
      <c r="C14091">
        <v>4005402</v>
      </c>
      <c r="D14091" t="s">
        <v>46737</v>
      </c>
      <c r="E14091" t="s">
        <v>46738</v>
      </c>
      <c r="F14091" t="s">
        <v>76</v>
      </c>
      <c r="G14091" t="s">
        <v>16</v>
      </c>
      <c r="H14091">
        <v>46</v>
      </c>
      <c r="I14091" t="s">
        <v>46742</v>
      </c>
      <c r="J14091" t="s">
        <v>46743</v>
      </c>
      <c r="K14091" t="s">
        <v>46744</v>
      </c>
      <c r="L14091" t="s">
        <v>78004</v>
      </c>
    </row>
    <row r="14092" spans="1:12" x14ac:dyDescent="0.15">
      <c r="A14092" t="s">
        <v>12</v>
      </c>
      <c r="B14092">
        <v>4005355</v>
      </c>
      <c r="C14092">
        <v>4005375</v>
      </c>
      <c r="D14092" t="s">
        <v>46737</v>
      </c>
      <c r="E14092" t="s">
        <v>46738</v>
      </c>
      <c r="F14092" t="s">
        <v>76</v>
      </c>
      <c r="G14092" t="s">
        <v>32</v>
      </c>
      <c r="H14092">
        <v>73</v>
      </c>
      <c r="I14092" t="s">
        <v>46745</v>
      </c>
      <c r="J14092" t="s">
        <v>46746</v>
      </c>
      <c r="K14092" t="s">
        <v>46747</v>
      </c>
      <c r="L14092" t="s">
        <v>77926</v>
      </c>
    </row>
    <row r="14093" spans="1:12" x14ac:dyDescent="0.15">
      <c r="A14093" t="s">
        <v>12</v>
      </c>
      <c r="B14093">
        <v>4005316</v>
      </c>
      <c r="C14093">
        <v>4005336</v>
      </c>
      <c r="D14093" t="s">
        <v>46737</v>
      </c>
      <c r="E14093" t="s">
        <v>46738</v>
      </c>
      <c r="F14093" t="s">
        <v>76</v>
      </c>
      <c r="G14093" t="s">
        <v>23</v>
      </c>
      <c r="H14093">
        <v>112</v>
      </c>
      <c r="I14093" t="s">
        <v>46748</v>
      </c>
      <c r="J14093" t="s">
        <v>46749</v>
      </c>
      <c r="K14093" t="s">
        <v>46750</v>
      </c>
      <c r="L14093" t="s">
        <v>77950</v>
      </c>
    </row>
    <row r="14094" spans="1:12" x14ac:dyDescent="0.15">
      <c r="A14094" t="s">
        <v>12</v>
      </c>
      <c r="B14094">
        <v>4005582</v>
      </c>
      <c r="C14094">
        <v>4005602</v>
      </c>
      <c r="D14094" t="s">
        <v>46751</v>
      </c>
      <c r="E14094" t="s">
        <v>46752</v>
      </c>
      <c r="F14094" t="s">
        <v>76</v>
      </c>
      <c r="G14094" t="s">
        <v>16</v>
      </c>
      <c r="H14094">
        <v>52</v>
      </c>
      <c r="I14094" t="s">
        <v>46753</v>
      </c>
      <c r="J14094" t="s">
        <v>46754</v>
      </c>
      <c r="K14094" t="s">
        <v>46755</v>
      </c>
      <c r="L14094" t="s">
        <v>77959</v>
      </c>
    </row>
    <row r="14095" spans="1:12" x14ac:dyDescent="0.15">
      <c r="A14095" t="s">
        <v>12</v>
      </c>
      <c r="B14095">
        <v>4005536</v>
      </c>
      <c r="C14095">
        <v>4005556</v>
      </c>
      <c r="D14095" t="s">
        <v>46751</v>
      </c>
      <c r="E14095" t="s">
        <v>46752</v>
      </c>
      <c r="F14095" t="s">
        <v>76</v>
      </c>
      <c r="G14095" t="s">
        <v>16</v>
      </c>
      <c r="H14095">
        <v>98</v>
      </c>
      <c r="I14095" t="s">
        <v>46756</v>
      </c>
      <c r="J14095" t="s">
        <v>46757</v>
      </c>
      <c r="K14095" t="s">
        <v>46758</v>
      </c>
      <c r="L14095" t="s">
        <v>78048</v>
      </c>
    </row>
    <row r="14096" spans="1:12" x14ac:dyDescent="0.15">
      <c r="A14096" t="s">
        <v>12</v>
      </c>
      <c r="B14096">
        <v>4005516</v>
      </c>
      <c r="C14096">
        <v>4005536</v>
      </c>
      <c r="D14096" t="s">
        <v>46751</v>
      </c>
      <c r="E14096" t="s">
        <v>46752</v>
      </c>
      <c r="F14096" t="s">
        <v>76</v>
      </c>
      <c r="G14096" t="s">
        <v>16</v>
      </c>
      <c r="H14096">
        <v>118</v>
      </c>
      <c r="I14096" t="s">
        <v>46759</v>
      </c>
      <c r="J14096" t="s">
        <v>46760</v>
      </c>
      <c r="K14096" t="s">
        <v>46761</v>
      </c>
      <c r="L14096" t="s">
        <v>77973</v>
      </c>
    </row>
    <row r="14097" spans="1:12" x14ac:dyDescent="0.15">
      <c r="A14097" t="s">
        <v>12</v>
      </c>
      <c r="B14097">
        <v>4005480</v>
      </c>
      <c r="C14097">
        <v>4005500</v>
      </c>
      <c r="D14097" t="s">
        <v>46751</v>
      </c>
      <c r="E14097" t="s">
        <v>46752</v>
      </c>
      <c r="F14097" t="s">
        <v>76</v>
      </c>
      <c r="G14097" t="s">
        <v>36</v>
      </c>
      <c r="H14097">
        <v>154</v>
      </c>
      <c r="I14097" t="s">
        <v>46762</v>
      </c>
      <c r="J14097" t="s">
        <v>46763</v>
      </c>
      <c r="K14097" t="s">
        <v>46764</v>
      </c>
      <c r="L14097" t="s">
        <v>78107</v>
      </c>
    </row>
    <row r="14098" spans="1:12" x14ac:dyDescent="0.15">
      <c r="A14098" t="s">
        <v>12</v>
      </c>
      <c r="B14098">
        <v>4006888</v>
      </c>
      <c r="C14098">
        <v>4006908</v>
      </c>
      <c r="D14098" t="s">
        <v>46765</v>
      </c>
      <c r="E14098" t="s">
        <v>46766</v>
      </c>
      <c r="F14098" t="s">
        <v>76</v>
      </c>
      <c r="G14098" t="s">
        <v>23</v>
      </c>
      <c r="H14098">
        <v>7</v>
      </c>
      <c r="I14098" t="s">
        <v>46767</v>
      </c>
      <c r="J14098" t="s">
        <v>46768</v>
      </c>
      <c r="K14098" t="s">
        <v>46769</v>
      </c>
      <c r="L14098" t="s">
        <v>77909</v>
      </c>
    </row>
    <row r="14099" spans="1:12" x14ac:dyDescent="0.15">
      <c r="A14099" t="s">
        <v>12</v>
      </c>
      <c r="B14099">
        <v>4006857</v>
      </c>
      <c r="C14099">
        <v>4006877</v>
      </c>
      <c r="D14099" t="s">
        <v>46765</v>
      </c>
      <c r="E14099" t="s">
        <v>46766</v>
      </c>
      <c r="F14099" t="s">
        <v>76</v>
      </c>
      <c r="G14099" t="s">
        <v>32</v>
      </c>
      <c r="H14099">
        <v>38</v>
      </c>
      <c r="I14099" t="s">
        <v>46770</v>
      </c>
      <c r="J14099" t="s">
        <v>46771</v>
      </c>
      <c r="K14099" t="s">
        <v>46772</v>
      </c>
      <c r="L14099" t="s">
        <v>78008</v>
      </c>
    </row>
    <row r="14100" spans="1:12" x14ac:dyDescent="0.15">
      <c r="A14100" t="s">
        <v>12</v>
      </c>
      <c r="B14100">
        <v>4006827</v>
      </c>
      <c r="C14100">
        <v>4006847</v>
      </c>
      <c r="D14100" t="s">
        <v>46765</v>
      </c>
      <c r="E14100" t="s">
        <v>46766</v>
      </c>
      <c r="F14100" t="s">
        <v>76</v>
      </c>
      <c r="G14100" t="s">
        <v>16</v>
      </c>
      <c r="H14100">
        <v>68</v>
      </c>
      <c r="I14100" t="s">
        <v>46773</v>
      </c>
      <c r="J14100" t="s">
        <v>46774</v>
      </c>
      <c r="K14100" t="s">
        <v>46775</v>
      </c>
      <c r="L14100" t="s">
        <v>77962</v>
      </c>
    </row>
    <row r="14101" spans="1:12" x14ac:dyDescent="0.15">
      <c r="A14101" t="s">
        <v>12</v>
      </c>
      <c r="B14101">
        <v>4006805</v>
      </c>
      <c r="C14101">
        <v>4006825</v>
      </c>
      <c r="D14101" t="s">
        <v>46765</v>
      </c>
      <c r="E14101" t="s">
        <v>46766</v>
      </c>
      <c r="F14101" t="s">
        <v>76</v>
      </c>
      <c r="G14101" t="s">
        <v>16</v>
      </c>
      <c r="H14101">
        <v>90</v>
      </c>
      <c r="I14101" t="s">
        <v>46776</v>
      </c>
      <c r="J14101" t="s">
        <v>46777</v>
      </c>
      <c r="K14101" t="s">
        <v>46778</v>
      </c>
      <c r="L14101" t="s">
        <v>78017</v>
      </c>
    </row>
    <row r="14102" spans="1:12" x14ac:dyDescent="0.15">
      <c r="A14102" t="s">
        <v>12</v>
      </c>
      <c r="B14102">
        <v>4008657</v>
      </c>
      <c r="C14102">
        <v>4008677</v>
      </c>
      <c r="D14102" t="s">
        <v>46779</v>
      </c>
      <c r="E14102" t="s">
        <v>46780</v>
      </c>
      <c r="F14102" t="s">
        <v>76</v>
      </c>
      <c r="G14102" t="s">
        <v>23</v>
      </c>
      <c r="H14102">
        <v>42</v>
      </c>
      <c r="I14102" t="s">
        <v>46781</v>
      </c>
      <c r="J14102" t="s">
        <v>46782</v>
      </c>
      <c r="K14102" t="s">
        <v>46783</v>
      </c>
      <c r="L14102" t="s">
        <v>77945</v>
      </c>
    </row>
    <row r="14103" spans="1:12" x14ac:dyDescent="0.15">
      <c r="A14103" t="s">
        <v>12</v>
      </c>
      <c r="B14103">
        <v>4008633</v>
      </c>
      <c r="C14103">
        <v>4008653</v>
      </c>
      <c r="D14103" t="s">
        <v>46779</v>
      </c>
      <c r="E14103" t="s">
        <v>46780</v>
      </c>
      <c r="F14103" t="s">
        <v>76</v>
      </c>
      <c r="G14103" t="s">
        <v>16</v>
      </c>
      <c r="H14103">
        <v>66</v>
      </c>
      <c r="I14103" t="s">
        <v>46784</v>
      </c>
      <c r="J14103" t="s">
        <v>46785</v>
      </c>
      <c r="K14103" t="s">
        <v>46786</v>
      </c>
      <c r="L14103" t="s">
        <v>77928</v>
      </c>
    </row>
    <row r="14104" spans="1:12" x14ac:dyDescent="0.15">
      <c r="A14104" t="s">
        <v>12</v>
      </c>
      <c r="B14104">
        <v>4008612</v>
      </c>
      <c r="C14104">
        <v>4008632</v>
      </c>
      <c r="D14104" t="s">
        <v>46779</v>
      </c>
      <c r="E14104" t="s">
        <v>46780</v>
      </c>
      <c r="F14104" t="s">
        <v>76</v>
      </c>
      <c r="G14104" t="s">
        <v>23</v>
      </c>
      <c r="H14104">
        <v>87</v>
      </c>
      <c r="I14104" t="s">
        <v>46787</v>
      </c>
      <c r="J14104" t="s">
        <v>46788</v>
      </c>
      <c r="K14104" t="s">
        <v>46789</v>
      </c>
      <c r="L14104" t="s">
        <v>78024</v>
      </c>
    </row>
    <row r="14105" spans="1:12" x14ac:dyDescent="0.15">
      <c r="A14105" t="s">
        <v>12</v>
      </c>
      <c r="B14105">
        <v>4008566</v>
      </c>
      <c r="C14105">
        <v>4008586</v>
      </c>
      <c r="D14105" t="s">
        <v>46779</v>
      </c>
      <c r="E14105" t="s">
        <v>46780</v>
      </c>
      <c r="F14105" t="s">
        <v>76</v>
      </c>
      <c r="G14105" t="s">
        <v>32</v>
      </c>
      <c r="H14105">
        <v>133</v>
      </c>
      <c r="I14105" t="s">
        <v>46790</v>
      </c>
      <c r="J14105" t="s">
        <v>46791</v>
      </c>
      <c r="K14105" t="s">
        <v>46792</v>
      </c>
      <c r="L14105" t="s">
        <v>77995</v>
      </c>
    </row>
    <row r="14106" spans="1:12" x14ac:dyDescent="0.15">
      <c r="A14106" t="s">
        <v>12</v>
      </c>
      <c r="B14106">
        <v>4009093</v>
      </c>
      <c r="C14106">
        <v>4009113</v>
      </c>
      <c r="D14106" t="s">
        <v>46793</v>
      </c>
      <c r="E14106" t="s">
        <v>46794</v>
      </c>
      <c r="F14106" t="s">
        <v>76</v>
      </c>
      <c r="G14106" t="s">
        <v>32</v>
      </c>
      <c r="H14106">
        <v>28</v>
      </c>
      <c r="I14106" t="s">
        <v>46795</v>
      </c>
      <c r="J14106" t="s">
        <v>46796</v>
      </c>
      <c r="K14106" t="s">
        <v>46797</v>
      </c>
      <c r="L14106" t="s">
        <v>77956</v>
      </c>
    </row>
    <row r="14107" spans="1:12" x14ac:dyDescent="0.15">
      <c r="A14107" t="s">
        <v>12</v>
      </c>
      <c r="B14107">
        <v>4009073</v>
      </c>
      <c r="C14107">
        <v>4009093</v>
      </c>
      <c r="D14107" t="s">
        <v>46793</v>
      </c>
      <c r="E14107" t="s">
        <v>46794</v>
      </c>
      <c r="F14107" t="s">
        <v>76</v>
      </c>
      <c r="G14107" t="s">
        <v>36</v>
      </c>
      <c r="H14107">
        <v>48</v>
      </c>
      <c r="I14107" t="s">
        <v>46798</v>
      </c>
      <c r="J14107" t="s">
        <v>46799</v>
      </c>
      <c r="K14107" t="s">
        <v>46800</v>
      </c>
      <c r="L14107" t="s">
        <v>78018</v>
      </c>
    </row>
    <row r="14108" spans="1:12" x14ac:dyDescent="0.15">
      <c r="A14108" t="s">
        <v>12</v>
      </c>
      <c r="B14108">
        <v>4009044</v>
      </c>
      <c r="C14108">
        <v>4009064</v>
      </c>
      <c r="D14108" t="s">
        <v>46793</v>
      </c>
      <c r="E14108" t="s">
        <v>46794</v>
      </c>
      <c r="F14108" t="s">
        <v>76</v>
      </c>
      <c r="G14108" t="s">
        <v>32</v>
      </c>
      <c r="H14108">
        <v>77</v>
      </c>
      <c r="I14108" t="s">
        <v>46801</v>
      </c>
      <c r="J14108" t="s">
        <v>46802</v>
      </c>
      <c r="K14108" t="s">
        <v>46803</v>
      </c>
      <c r="L14108" t="s">
        <v>77960</v>
      </c>
    </row>
    <row r="14109" spans="1:12" x14ac:dyDescent="0.15">
      <c r="A14109" t="s">
        <v>12</v>
      </c>
      <c r="B14109">
        <v>4008978</v>
      </c>
      <c r="C14109">
        <v>4008998</v>
      </c>
      <c r="D14109" t="s">
        <v>46793</v>
      </c>
      <c r="E14109" t="s">
        <v>46794</v>
      </c>
      <c r="F14109" t="s">
        <v>76</v>
      </c>
      <c r="G14109" t="s">
        <v>36</v>
      </c>
      <c r="H14109">
        <v>143</v>
      </c>
      <c r="I14109" t="s">
        <v>46804</v>
      </c>
      <c r="J14109" t="s">
        <v>46805</v>
      </c>
      <c r="K14109" t="s">
        <v>46806</v>
      </c>
      <c r="L14109" t="s">
        <v>78076</v>
      </c>
    </row>
    <row r="14110" spans="1:12" x14ac:dyDescent="0.15">
      <c r="A14110" t="s">
        <v>12</v>
      </c>
      <c r="B14110">
        <v>4009954</v>
      </c>
      <c r="C14110">
        <v>4009974</v>
      </c>
      <c r="D14110" t="s">
        <v>46807</v>
      </c>
      <c r="E14110" t="s">
        <v>46808</v>
      </c>
      <c r="F14110" t="s">
        <v>76</v>
      </c>
      <c r="G14110" t="s">
        <v>36</v>
      </c>
      <c r="H14110">
        <v>31</v>
      </c>
      <c r="I14110" t="s">
        <v>46809</v>
      </c>
      <c r="J14110" t="s">
        <v>46810</v>
      </c>
      <c r="K14110" t="s">
        <v>46811</v>
      </c>
      <c r="L14110" t="s">
        <v>77910</v>
      </c>
    </row>
    <row r="14111" spans="1:12" x14ac:dyDescent="0.15">
      <c r="A14111" t="s">
        <v>12</v>
      </c>
      <c r="B14111">
        <v>4009921</v>
      </c>
      <c r="C14111">
        <v>4009941</v>
      </c>
      <c r="D14111" t="s">
        <v>46807</v>
      </c>
      <c r="E14111" t="s">
        <v>46808</v>
      </c>
      <c r="F14111" t="s">
        <v>76</v>
      </c>
      <c r="G14111" t="s">
        <v>16</v>
      </c>
      <c r="H14111">
        <v>64</v>
      </c>
      <c r="I14111" t="s">
        <v>46812</v>
      </c>
      <c r="J14111" t="s">
        <v>46813</v>
      </c>
      <c r="K14111" t="s">
        <v>46814</v>
      </c>
      <c r="L14111" t="s">
        <v>77989</v>
      </c>
    </row>
    <row r="14112" spans="1:12" x14ac:dyDescent="0.15">
      <c r="A14112" t="s">
        <v>12</v>
      </c>
      <c r="B14112">
        <v>4009883</v>
      </c>
      <c r="C14112">
        <v>4009903</v>
      </c>
      <c r="D14112" t="s">
        <v>46807</v>
      </c>
      <c r="E14112" t="s">
        <v>46808</v>
      </c>
      <c r="F14112" t="s">
        <v>76</v>
      </c>
      <c r="G14112" t="s">
        <v>16</v>
      </c>
      <c r="H14112">
        <v>102</v>
      </c>
      <c r="I14112" t="s">
        <v>46815</v>
      </c>
      <c r="J14112" t="s">
        <v>46816</v>
      </c>
      <c r="K14112" t="s">
        <v>46817</v>
      </c>
      <c r="L14112" t="s">
        <v>77933</v>
      </c>
    </row>
    <row r="14113" spans="1:12" x14ac:dyDescent="0.15">
      <c r="A14113" t="s">
        <v>12</v>
      </c>
      <c r="B14113">
        <v>4009849</v>
      </c>
      <c r="C14113">
        <v>4009869</v>
      </c>
      <c r="D14113" t="s">
        <v>46807</v>
      </c>
      <c r="E14113" t="s">
        <v>46808</v>
      </c>
      <c r="F14113" t="s">
        <v>76</v>
      </c>
      <c r="G14113" t="s">
        <v>16</v>
      </c>
      <c r="H14113">
        <v>136</v>
      </c>
      <c r="I14113" t="s">
        <v>46818</v>
      </c>
      <c r="J14113" t="s">
        <v>46819</v>
      </c>
      <c r="K14113" t="s">
        <v>46820</v>
      </c>
      <c r="L14113" t="s">
        <v>78057</v>
      </c>
    </row>
    <row r="14114" spans="1:12" x14ac:dyDescent="0.15">
      <c r="A14114" t="s">
        <v>12</v>
      </c>
      <c r="B14114">
        <v>4010906</v>
      </c>
      <c r="C14114">
        <v>4010926</v>
      </c>
      <c r="D14114" t="s">
        <v>46821</v>
      </c>
      <c r="E14114" t="s">
        <v>46822</v>
      </c>
      <c r="F14114" t="s">
        <v>76</v>
      </c>
      <c r="G14114" t="s">
        <v>32</v>
      </c>
      <c r="H14114">
        <v>13</v>
      </c>
      <c r="I14114" t="s">
        <v>46823</v>
      </c>
      <c r="J14114" t="s">
        <v>46824</v>
      </c>
      <c r="K14114" t="s">
        <v>46825</v>
      </c>
      <c r="L14114" t="s">
        <v>77935</v>
      </c>
    </row>
    <row r="14115" spans="1:12" x14ac:dyDescent="0.15">
      <c r="A14115" t="s">
        <v>12</v>
      </c>
      <c r="B14115">
        <v>4010859</v>
      </c>
      <c r="C14115">
        <v>4010879</v>
      </c>
      <c r="D14115" t="s">
        <v>46821</v>
      </c>
      <c r="E14115" t="s">
        <v>46822</v>
      </c>
      <c r="F14115" t="s">
        <v>76</v>
      </c>
      <c r="G14115" t="s">
        <v>32</v>
      </c>
      <c r="H14115">
        <v>60</v>
      </c>
      <c r="I14115" t="s">
        <v>46826</v>
      </c>
      <c r="J14115" t="s">
        <v>46827</v>
      </c>
      <c r="K14115" t="s">
        <v>46828</v>
      </c>
      <c r="L14115" t="s">
        <v>78006</v>
      </c>
    </row>
    <row r="14116" spans="1:12" x14ac:dyDescent="0.15">
      <c r="A14116" t="s">
        <v>12</v>
      </c>
      <c r="B14116">
        <v>4010795</v>
      </c>
      <c r="C14116">
        <v>4010815</v>
      </c>
      <c r="D14116" t="s">
        <v>46821</v>
      </c>
      <c r="E14116" t="s">
        <v>46822</v>
      </c>
      <c r="F14116" t="s">
        <v>76</v>
      </c>
      <c r="G14116" t="s">
        <v>16</v>
      </c>
      <c r="H14116">
        <v>124</v>
      </c>
      <c r="I14116" t="s">
        <v>46829</v>
      </c>
      <c r="J14116" t="s">
        <v>46830</v>
      </c>
      <c r="K14116" t="s">
        <v>46831</v>
      </c>
      <c r="L14116" t="s">
        <v>78046</v>
      </c>
    </row>
    <row r="14117" spans="1:12" x14ac:dyDescent="0.15">
      <c r="A14117" t="s">
        <v>12</v>
      </c>
      <c r="B14117">
        <v>4010767</v>
      </c>
      <c r="C14117">
        <v>4010787</v>
      </c>
      <c r="D14117" t="s">
        <v>46821</v>
      </c>
      <c r="E14117" t="s">
        <v>46822</v>
      </c>
      <c r="F14117" t="s">
        <v>76</v>
      </c>
      <c r="G14117" t="s">
        <v>23</v>
      </c>
      <c r="H14117">
        <v>152</v>
      </c>
      <c r="I14117" t="s">
        <v>46832</v>
      </c>
      <c r="J14117" t="s">
        <v>46833</v>
      </c>
      <c r="K14117" t="s">
        <v>46834</v>
      </c>
      <c r="L14117" t="s">
        <v>77954</v>
      </c>
    </row>
    <row r="14118" spans="1:12" x14ac:dyDescent="0.15">
      <c r="A14118" t="s">
        <v>12</v>
      </c>
      <c r="B14118">
        <v>4011586</v>
      </c>
      <c r="C14118">
        <v>4011606</v>
      </c>
      <c r="D14118" t="s">
        <v>46835</v>
      </c>
      <c r="E14118" t="s">
        <v>46836</v>
      </c>
      <c r="F14118" t="s">
        <v>76</v>
      </c>
      <c r="G14118" t="s">
        <v>32</v>
      </c>
      <c r="H14118">
        <v>44</v>
      </c>
      <c r="I14118" t="s">
        <v>46837</v>
      </c>
      <c r="J14118" t="s">
        <v>46838</v>
      </c>
      <c r="K14118" t="s">
        <v>46839</v>
      </c>
      <c r="L14118" t="s">
        <v>78016</v>
      </c>
    </row>
    <row r="14119" spans="1:12" x14ac:dyDescent="0.15">
      <c r="A14119" t="s">
        <v>12</v>
      </c>
      <c r="B14119">
        <v>4011517</v>
      </c>
      <c r="C14119">
        <v>4011537</v>
      </c>
      <c r="D14119" t="s">
        <v>46835</v>
      </c>
      <c r="E14119" t="s">
        <v>46836</v>
      </c>
      <c r="F14119" t="s">
        <v>76</v>
      </c>
      <c r="G14119" t="s">
        <v>32</v>
      </c>
      <c r="H14119">
        <v>113</v>
      </c>
      <c r="I14119" t="s">
        <v>46840</v>
      </c>
      <c r="J14119" t="s">
        <v>46841</v>
      </c>
      <c r="K14119" t="s">
        <v>46842</v>
      </c>
      <c r="L14119" t="s">
        <v>77986</v>
      </c>
    </row>
    <row r="14120" spans="1:12" x14ac:dyDescent="0.15">
      <c r="A14120" t="s">
        <v>12</v>
      </c>
      <c r="B14120">
        <v>4011496</v>
      </c>
      <c r="C14120">
        <v>4011516</v>
      </c>
      <c r="D14120" t="s">
        <v>46835</v>
      </c>
      <c r="E14120" t="s">
        <v>46836</v>
      </c>
      <c r="F14120" t="s">
        <v>76</v>
      </c>
      <c r="G14120" t="s">
        <v>23</v>
      </c>
      <c r="H14120">
        <v>134</v>
      </c>
      <c r="I14120" t="s">
        <v>46843</v>
      </c>
      <c r="J14120" t="s">
        <v>46844</v>
      </c>
      <c r="K14120" t="s">
        <v>46845</v>
      </c>
      <c r="L14120" t="s">
        <v>78039</v>
      </c>
    </row>
    <row r="14121" spans="1:12" x14ac:dyDescent="0.15">
      <c r="A14121" t="s">
        <v>12</v>
      </c>
      <c r="B14121">
        <v>4011458</v>
      </c>
      <c r="C14121">
        <v>4011478</v>
      </c>
      <c r="D14121" t="s">
        <v>46835</v>
      </c>
      <c r="E14121" t="s">
        <v>46836</v>
      </c>
      <c r="F14121" t="s">
        <v>76</v>
      </c>
      <c r="G14121" t="s">
        <v>16</v>
      </c>
      <c r="H14121">
        <v>172</v>
      </c>
      <c r="I14121" t="s">
        <v>46846</v>
      </c>
      <c r="J14121" t="s">
        <v>46847</v>
      </c>
      <c r="K14121" t="s">
        <v>46848</v>
      </c>
      <c r="L14121" t="s">
        <v>78117</v>
      </c>
    </row>
    <row r="14122" spans="1:12" x14ac:dyDescent="0.15">
      <c r="A14122" t="s">
        <v>12</v>
      </c>
      <c r="B14122">
        <v>4012331</v>
      </c>
      <c r="C14122">
        <v>4012351</v>
      </c>
      <c r="D14122" t="s">
        <v>46849</v>
      </c>
      <c r="E14122" t="s">
        <v>46850</v>
      </c>
      <c r="F14122" t="s">
        <v>76</v>
      </c>
      <c r="G14122" t="s">
        <v>36</v>
      </c>
      <c r="H14122">
        <v>0</v>
      </c>
      <c r="I14122" t="s">
        <v>46851</v>
      </c>
      <c r="J14122" t="s">
        <v>46852</v>
      </c>
      <c r="K14122" t="s">
        <v>46853</v>
      </c>
      <c r="L14122" t="s">
        <v>77980</v>
      </c>
    </row>
    <row r="14123" spans="1:12" x14ac:dyDescent="0.15">
      <c r="A14123" t="s">
        <v>12</v>
      </c>
      <c r="B14123">
        <v>4012305</v>
      </c>
      <c r="C14123">
        <v>4012325</v>
      </c>
      <c r="D14123" t="s">
        <v>46849</v>
      </c>
      <c r="E14123" t="s">
        <v>46850</v>
      </c>
      <c r="F14123" t="s">
        <v>76</v>
      </c>
      <c r="G14123" t="s">
        <v>16</v>
      </c>
      <c r="H14123">
        <v>26</v>
      </c>
      <c r="I14123" t="s">
        <v>46854</v>
      </c>
      <c r="J14123" t="s">
        <v>46855</v>
      </c>
      <c r="K14123" t="s">
        <v>46856</v>
      </c>
      <c r="L14123" t="s">
        <v>78002</v>
      </c>
    </row>
    <row r="14124" spans="1:12" x14ac:dyDescent="0.15">
      <c r="A14124" t="s">
        <v>12</v>
      </c>
      <c r="B14124">
        <v>4012281</v>
      </c>
      <c r="C14124">
        <v>4012301</v>
      </c>
      <c r="D14124" t="s">
        <v>46849</v>
      </c>
      <c r="E14124" t="s">
        <v>46850</v>
      </c>
      <c r="F14124" t="s">
        <v>76</v>
      </c>
      <c r="G14124" t="s">
        <v>16</v>
      </c>
      <c r="H14124">
        <v>50</v>
      </c>
      <c r="I14124" t="s">
        <v>46857</v>
      </c>
      <c r="J14124" t="s">
        <v>46858</v>
      </c>
      <c r="K14124" t="s">
        <v>46859</v>
      </c>
      <c r="L14124" t="s">
        <v>77925</v>
      </c>
    </row>
    <row r="14125" spans="1:12" x14ac:dyDescent="0.15">
      <c r="A14125" t="s">
        <v>12</v>
      </c>
      <c r="B14125">
        <v>4012257</v>
      </c>
      <c r="C14125">
        <v>4012277</v>
      </c>
      <c r="D14125" t="s">
        <v>46849</v>
      </c>
      <c r="E14125" t="s">
        <v>46850</v>
      </c>
      <c r="F14125" t="s">
        <v>76</v>
      </c>
      <c r="G14125" t="s">
        <v>23</v>
      </c>
      <c r="H14125">
        <v>74</v>
      </c>
      <c r="I14125" t="s">
        <v>46860</v>
      </c>
      <c r="J14125" t="s">
        <v>46861</v>
      </c>
      <c r="K14125" t="s">
        <v>46862</v>
      </c>
      <c r="L14125" t="s">
        <v>78005</v>
      </c>
    </row>
    <row r="14126" spans="1:12" x14ac:dyDescent="0.15">
      <c r="A14126" t="s">
        <v>12</v>
      </c>
      <c r="B14126">
        <v>4013321</v>
      </c>
      <c r="C14126">
        <v>4013341</v>
      </c>
      <c r="D14126" t="s">
        <v>46863</v>
      </c>
      <c r="E14126" t="s">
        <v>46864</v>
      </c>
      <c r="F14126" t="s">
        <v>76</v>
      </c>
      <c r="G14126" t="s">
        <v>23</v>
      </c>
      <c r="H14126">
        <v>23</v>
      </c>
      <c r="I14126" t="s">
        <v>46865</v>
      </c>
      <c r="J14126" t="s">
        <v>46866</v>
      </c>
      <c r="K14126" t="s">
        <v>46867</v>
      </c>
      <c r="L14126" t="s">
        <v>77975</v>
      </c>
    </row>
    <row r="14127" spans="1:12" x14ac:dyDescent="0.15">
      <c r="A14127" t="s">
        <v>12</v>
      </c>
      <c r="B14127">
        <v>4013297</v>
      </c>
      <c r="C14127">
        <v>4013317</v>
      </c>
      <c r="D14127" t="s">
        <v>46863</v>
      </c>
      <c r="E14127" t="s">
        <v>46864</v>
      </c>
      <c r="F14127" t="s">
        <v>76</v>
      </c>
      <c r="G14127" t="s">
        <v>36</v>
      </c>
      <c r="H14127">
        <v>47</v>
      </c>
      <c r="I14127" t="s">
        <v>46868</v>
      </c>
      <c r="J14127" t="s">
        <v>46869</v>
      </c>
      <c r="K14127" t="s">
        <v>46870</v>
      </c>
      <c r="L14127" t="s">
        <v>77932</v>
      </c>
    </row>
    <row r="14128" spans="1:12" x14ac:dyDescent="0.15">
      <c r="A14128" t="s">
        <v>12</v>
      </c>
      <c r="B14128">
        <v>4013271</v>
      </c>
      <c r="C14128">
        <v>4013291</v>
      </c>
      <c r="D14128" t="s">
        <v>46863</v>
      </c>
      <c r="E14128" t="s">
        <v>46864</v>
      </c>
      <c r="F14128" t="s">
        <v>76</v>
      </c>
      <c r="G14128" t="s">
        <v>16</v>
      </c>
      <c r="H14128">
        <v>73</v>
      </c>
      <c r="I14128" t="s">
        <v>46871</v>
      </c>
      <c r="J14128" t="s">
        <v>46872</v>
      </c>
      <c r="K14128" t="s">
        <v>46873</v>
      </c>
      <c r="L14128" t="s">
        <v>77926</v>
      </c>
    </row>
    <row r="14129" spans="1:12" x14ac:dyDescent="0.15">
      <c r="A14129" t="s">
        <v>12</v>
      </c>
      <c r="B14129">
        <v>4013248</v>
      </c>
      <c r="C14129">
        <v>4013268</v>
      </c>
      <c r="D14129" t="s">
        <v>46863</v>
      </c>
      <c r="E14129" t="s">
        <v>46864</v>
      </c>
      <c r="F14129" t="s">
        <v>76</v>
      </c>
      <c r="G14129" t="s">
        <v>16</v>
      </c>
      <c r="H14129">
        <v>96</v>
      </c>
      <c r="I14129" t="s">
        <v>46874</v>
      </c>
      <c r="J14129" t="s">
        <v>46875</v>
      </c>
      <c r="K14129" t="s">
        <v>46876</v>
      </c>
      <c r="L14129" t="s">
        <v>77912</v>
      </c>
    </row>
    <row r="14130" spans="1:12" x14ac:dyDescent="0.15">
      <c r="A14130" t="s">
        <v>12</v>
      </c>
      <c r="B14130">
        <v>4014519</v>
      </c>
      <c r="C14130">
        <v>4014539</v>
      </c>
      <c r="D14130" t="s">
        <v>46877</v>
      </c>
      <c r="E14130" t="s">
        <v>46878</v>
      </c>
      <c r="F14130" t="s">
        <v>76</v>
      </c>
      <c r="G14130" t="s">
        <v>16</v>
      </c>
      <c r="H14130">
        <v>9</v>
      </c>
      <c r="I14130" t="s">
        <v>46879</v>
      </c>
      <c r="J14130" t="s">
        <v>46880</v>
      </c>
      <c r="K14130" t="s">
        <v>46881</v>
      </c>
      <c r="L14130" t="s">
        <v>77939</v>
      </c>
    </row>
    <row r="14131" spans="1:12" x14ac:dyDescent="0.15">
      <c r="A14131" t="s">
        <v>12</v>
      </c>
      <c r="B14131">
        <v>4014492</v>
      </c>
      <c r="C14131">
        <v>4014512</v>
      </c>
      <c r="D14131" t="s">
        <v>46877</v>
      </c>
      <c r="E14131" t="s">
        <v>46878</v>
      </c>
      <c r="F14131" t="s">
        <v>76</v>
      </c>
      <c r="G14131" t="s">
        <v>36</v>
      </c>
      <c r="H14131">
        <v>36</v>
      </c>
      <c r="I14131" t="s">
        <v>46882</v>
      </c>
      <c r="J14131" t="s">
        <v>46883</v>
      </c>
      <c r="K14131" t="s">
        <v>46884</v>
      </c>
      <c r="L14131" t="s">
        <v>78003</v>
      </c>
    </row>
    <row r="14132" spans="1:12" x14ac:dyDescent="0.15">
      <c r="A14132" t="s">
        <v>12</v>
      </c>
      <c r="B14132">
        <v>4014463</v>
      </c>
      <c r="C14132">
        <v>4014483</v>
      </c>
      <c r="D14132" t="s">
        <v>46877</v>
      </c>
      <c r="E14132" t="s">
        <v>46878</v>
      </c>
      <c r="F14132" t="s">
        <v>76</v>
      </c>
      <c r="G14132" t="s">
        <v>36</v>
      </c>
      <c r="H14132">
        <v>65</v>
      </c>
      <c r="I14132" t="s">
        <v>46885</v>
      </c>
      <c r="J14132" t="s">
        <v>46886</v>
      </c>
      <c r="K14132" t="s">
        <v>46887</v>
      </c>
      <c r="L14132" t="s">
        <v>78042</v>
      </c>
    </row>
    <row r="14133" spans="1:12" x14ac:dyDescent="0.15">
      <c r="A14133" t="s">
        <v>12</v>
      </c>
      <c r="B14133">
        <v>4014399</v>
      </c>
      <c r="C14133">
        <v>4014419</v>
      </c>
      <c r="D14133" t="s">
        <v>46877</v>
      </c>
      <c r="E14133" t="s">
        <v>46878</v>
      </c>
      <c r="F14133" t="s">
        <v>76</v>
      </c>
      <c r="G14133" t="s">
        <v>16</v>
      </c>
      <c r="H14133">
        <v>129</v>
      </c>
      <c r="I14133" t="s">
        <v>46888</v>
      </c>
      <c r="J14133" t="s">
        <v>46889</v>
      </c>
      <c r="K14133" t="s">
        <v>46890</v>
      </c>
      <c r="L14133" t="s">
        <v>77988</v>
      </c>
    </row>
    <row r="14134" spans="1:12" x14ac:dyDescent="0.15">
      <c r="A14134" t="s">
        <v>12</v>
      </c>
      <c r="B14134">
        <v>4015891</v>
      </c>
      <c r="C14134">
        <v>4015911</v>
      </c>
      <c r="D14134" t="s">
        <v>46891</v>
      </c>
      <c r="E14134" t="s">
        <v>46892</v>
      </c>
      <c r="F14134" t="s">
        <v>76</v>
      </c>
      <c r="G14134" t="s">
        <v>23</v>
      </c>
      <c r="H14134">
        <v>17</v>
      </c>
      <c r="I14134" t="s">
        <v>46893</v>
      </c>
      <c r="J14134" t="s">
        <v>46894</v>
      </c>
      <c r="K14134" t="s">
        <v>46895</v>
      </c>
      <c r="L14134" t="s">
        <v>77944</v>
      </c>
    </row>
    <row r="14135" spans="1:12" x14ac:dyDescent="0.15">
      <c r="A14135" t="s">
        <v>12</v>
      </c>
      <c r="B14135">
        <v>4015867</v>
      </c>
      <c r="C14135">
        <v>4015887</v>
      </c>
      <c r="D14135" t="s">
        <v>46891</v>
      </c>
      <c r="E14135" t="s">
        <v>46892</v>
      </c>
      <c r="F14135" t="s">
        <v>76</v>
      </c>
      <c r="G14135" t="s">
        <v>23</v>
      </c>
      <c r="H14135">
        <v>41</v>
      </c>
      <c r="I14135" t="s">
        <v>46896</v>
      </c>
      <c r="J14135" t="s">
        <v>46897</v>
      </c>
      <c r="K14135" t="s">
        <v>46898</v>
      </c>
      <c r="L14135" t="s">
        <v>78014</v>
      </c>
    </row>
    <row r="14136" spans="1:12" x14ac:dyDescent="0.15">
      <c r="A14136" t="s">
        <v>12</v>
      </c>
      <c r="B14136">
        <v>4015836</v>
      </c>
      <c r="C14136">
        <v>4015856</v>
      </c>
      <c r="D14136" t="s">
        <v>46891</v>
      </c>
      <c r="E14136" t="s">
        <v>46892</v>
      </c>
      <c r="F14136" t="s">
        <v>76</v>
      </c>
      <c r="G14136" t="s">
        <v>23</v>
      </c>
      <c r="H14136">
        <v>72</v>
      </c>
      <c r="I14136" t="s">
        <v>46899</v>
      </c>
      <c r="J14136" t="s">
        <v>46900</v>
      </c>
      <c r="K14136" t="s">
        <v>46901</v>
      </c>
      <c r="L14136" t="s">
        <v>78066</v>
      </c>
    </row>
    <row r="14137" spans="1:12" x14ac:dyDescent="0.15">
      <c r="A14137" t="s">
        <v>12</v>
      </c>
      <c r="B14137">
        <v>4015805</v>
      </c>
      <c r="C14137">
        <v>4015825</v>
      </c>
      <c r="D14137" t="s">
        <v>46891</v>
      </c>
      <c r="E14137" t="s">
        <v>46892</v>
      </c>
      <c r="F14137" t="s">
        <v>76</v>
      </c>
      <c r="G14137" t="s">
        <v>36</v>
      </c>
      <c r="H14137">
        <v>103</v>
      </c>
      <c r="I14137" t="s">
        <v>46902</v>
      </c>
      <c r="J14137" t="s">
        <v>46903</v>
      </c>
      <c r="K14137" t="s">
        <v>46904</v>
      </c>
      <c r="L14137" t="s">
        <v>77937</v>
      </c>
    </row>
    <row r="14138" spans="1:12" x14ac:dyDescent="0.15">
      <c r="A14138" t="s">
        <v>12</v>
      </c>
      <c r="B14138">
        <v>4016189</v>
      </c>
      <c r="C14138">
        <v>4016209</v>
      </c>
      <c r="D14138" t="s">
        <v>46905</v>
      </c>
      <c r="E14138" t="s">
        <v>46906</v>
      </c>
      <c r="F14138" t="s">
        <v>76</v>
      </c>
      <c r="G14138" t="s">
        <v>16</v>
      </c>
      <c r="H14138">
        <v>25</v>
      </c>
      <c r="I14138" t="s">
        <v>46907</v>
      </c>
      <c r="J14138" t="s">
        <v>46908</v>
      </c>
      <c r="K14138" t="s">
        <v>46909</v>
      </c>
      <c r="L14138" t="s">
        <v>78012</v>
      </c>
    </row>
    <row r="14139" spans="1:12" x14ac:dyDescent="0.15">
      <c r="A14139" t="s">
        <v>12</v>
      </c>
      <c r="B14139">
        <v>4016159</v>
      </c>
      <c r="C14139">
        <v>4016179</v>
      </c>
      <c r="D14139" t="s">
        <v>46905</v>
      </c>
      <c r="E14139" t="s">
        <v>46906</v>
      </c>
      <c r="F14139" t="s">
        <v>76</v>
      </c>
      <c r="G14139" t="s">
        <v>16</v>
      </c>
      <c r="H14139">
        <v>55</v>
      </c>
      <c r="I14139" t="s">
        <v>46910</v>
      </c>
      <c r="J14139" t="s">
        <v>46911</v>
      </c>
      <c r="K14139" t="s">
        <v>46912</v>
      </c>
      <c r="L14139" t="s">
        <v>77992</v>
      </c>
    </row>
    <row r="14140" spans="1:12" x14ac:dyDescent="0.15">
      <c r="A14140" t="s">
        <v>12</v>
      </c>
      <c r="B14140">
        <v>4016122</v>
      </c>
      <c r="C14140">
        <v>4016142</v>
      </c>
      <c r="D14140" t="s">
        <v>46905</v>
      </c>
      <c r="E14140" t="s">
        <v>46906</v>
      </c>
      <c r="F14140" t="s">
        <v>76</v>
      </c>
      <c r="G14140" t="s">
        <v>16</v>
      </c>
      <c r="H14140">
        <v>92</v>
      </c>
      <c r="I14140" t="s">
        <v>46913</v>
      </c>
      <c r="J14140" t="s">
        <v>46914</v>
      </c>
      <c r="K14140" t="s">
        <v>46915</v>
      </c>
      <c r="L14140" t="s">
        <v>78032</v>
      </c>
    </row>
    <row r="14141" spans="1:12" x14ac:dyDescent="0.15">
      <c r="A14141" t="s">
        <v>12</v>
      </c>
      <c r="B14141">
        <v>4016075</v>
      </c>
      <c r="C14141">
        <v>4016095</v>
      </c>
      <c r="D14141" t="s">
        <v>46905</v>
      </c>
      <c r="E14141" t="s">
        <v>46906</v>
      </c>
      <c r="F14141" t="s">
        <v>76</v>
      </c>
      <c r="G14141" t="s">
        <v>16</v>
      </c>
      <c r="H14141">
        <v>139</v>
      </c>
      <c r="I14141" t="s">
        <v>46916</v>
      </c>
      <c r="J14141" t="s">
        <v>46917</v>
      </c>
      <c r="K14141" t="s">
        <v>46918</v>
      </c>
      <c r="L14141" t="s">
        <v>78029</v>
      </c>
    </row>
    <row r="14142" spans="1:12" x14ac:dyDescent="0.15">
      <c r="A14142" t="s">
        <v>12</v>
      </c>
      <c r="B14142">
        <v>4016666</v>
      </c>
      <c r="C14142">
        <v>4016686</v>
      </c>
      <c r="D14142" t="s">
        <v>46919</v>
      </c>
      <c r="E14142" t="s">
        <v>46920</v>
      </c>
      <c r="F14142" t="s">
        <v>76</v>
      </c>
      <c r="G14142" t="s">
        <v>16</v>
      </c>
      <c r="H14142">
        <v>10</v>
      </c>
      <c r="I14142" t="s">
        <v>46921</v>
      </c>
      <c r="J14142" t="s">
        <v>46922</v>
      </c>
      <c r="K14142" t="s">
        <v>46923</v>
      </c>
      <c r="L14142" t="s">
        <v>78001</v>
      </c>
    </row>
    <row r="14143" spans="1:12" x14ac:dyDescent="0.15">
      <c r="A14143" t="s">
        <v>12</v>
      </c>
      <c r="B14143">
        <v>4016639</v>
      </c>
      <c r="C14143">
        <v>4016659</v>
      </c>
      <c r="D14143" t="s">
        <v>46919</v>
      </c>
      <c r="E14143" t="s">
        <v>46920</v>
      </c>
      <c r="F14143" t="s">
        <v>76</v>
      </c>
      <c r="G14143" t="s">
        <v>36</v>
      </c>
      <c r="H14143">
        <v>37</v>
      </c>
      <c r="I14143" t="s">
        <v>46924</v>
      </c>
      <c r="J14143" t="s">
        <v>46925</v>
      </c>
      <c r="K14143" t="s">
        <v>46926</v>
      </c>
      <c r="L14143" t="s">
        <v>77906</v>
      </c>
    </row>
    <row r="14144" spans="1:12" x14ac:dyDescent="0.15">
      <c r="A14144" t="s">
        <v>12</v>
      </c>
      <c r="B14144">
        <v>4016619</v>
      </c>
      <c r="C14144">
        <v>4016639</v>
      </c>
      <c r="D14144" t="s">
        <v>46919</v>
      </c>
      <c r="E14144" t="s">
        <v>46920</v>
      </c>
      <c r="F14144" t="s">
        <v>76</v>
      </c>
      <c r="G14144" t="s">
        <v>16</v>
      </c>
      <c r="H14144">
        <v>57</v>
      </c>
      <c r="I14144" t="s">
        <v>46927</v>
      </c>
      <c r="J14144" t="s">
        <v>46928</v>
      </c>
      <c r="K14144" t="s">
        <v>46929</v>
      </c>
      <c r="L14144" t="s">
        <v>78049</v>
      </c>
    </row>
    <row r="14145" spans="1:12" x14ac:dyDescent="0.15">
      <c r="A14145" t="s">
        <v>12</v>
      </c>
      <c r="B14145">
        <v>4016570</v>
      </c>
      <c r="C14145">
        <v>4016590</v>
      </c>
      <c r="D14145" t="s">
        <v>46919</v>
      </c>
      <c r="E14145" t="s">
        <v>46920</v>
      </c>
      <c r="F14145" t="s">
        <v>76</v>
      </c>
      <c r="G14145" t="s">
        <v>36</v>
      </c>
      <c r="H14145">
        <v>106</v>
      </c>
      <c r="I14145" t="s">
        <v>46930</v>
      </c>
      <c r="J14145" t="s">
        <v>46931</v>
      </c>
      <c r="K14145" t="s">
        <v>46932</v>
      </c>
      <c r="L14145" t="s">
        <v>77914</v>
      </c>
    </row>
    <row r="14146" spans="1:12" x14ac:dyDescent="0.15">
      <c r="A14146" t="s">
        <v>12</v>
      </c>
      <c r="B14146">
        <v>4018782</v>
      </c>
      <c r="C14146">
        <v>4018802</v>
      </c>
      <c r="D14146" t="s">
        <v>46933</v>
      </c>
      <c r="E14146" t="s">
        <v>46934</v>
      </c>
      <c r="F14146" t="s">
        <v>76</v>
      </c>
      <c r="G14146" t="s">
        <v>23</v>
      </c>
      <c r="H14146">
        <v>11</v>
      </c>
      <c r="I14146" t="s">
        <v>46935</v>
      </c>
      <c r="J14146" t="s">
        <v>46936</v>
      </c>
      <c r="K14146" t="s">
        <v>46937</v>
      </c>
      <c r="L14146" t="s">
        <v>77974</v>
      </c>
    </row>
    <row r="14147" spans="1:12" x14ac:dyDescent="0.15">
      <c r="A14147" t="s">
        <v>12</v>
      </c>
      <c r="B14147">
        <v>4018694</v>
      </c>
      <c r="C14147">
        <v>4018714</v>
      </c>
      <c r="D14147" t="s">
        <v>46933</v>
      </c>
      <c r="E14147" t="s">
        <v>46934</v>
      </c>
      <c r="F14147" t="s">
        <v>76</v>
      </c>
      <c r="G14147" t="s">
        <v>16</v>
      </c>
      <c r="H14147">
        <v>99</v>
      </c>
      <c r="I14147" t="s">
        <v>46938</v>
      </c>
      <c r="J14147" t="s">
        <v>46939</v>
      </c>
      <c r="K14147" t="s">
        <v>46940</v>
      </c>
      <c r="L14147" t="s">
        <v>78051</v>
      </c>
    </row>
    <row r="14148" spans="1:12" x14ac:dyDescent="0.15">
      <c r="A14148" t="s">
        <v>12</v>
      </c>
      <c r="B14148">
        <v>4018668</v>
      </c>
      <c r="C14148">
        <v>4018688</v>
      </c>
      <c r="D14148" t="s">
        <v>46933</v>
      </c>
      <c r="E14148" t="s">
        <v>46934</v>
      </c>
      <c r="F14148" t="s">
        <v>76</v>
      </c>
      <c r="G14148" t="s">
        <v>23</v>
      </c>
      <c r="H14148">
        <v>125</v>
      </c>
      <c r="I14148" t="s">
        <v>46941</v>
      </c>
      <c r="J14148" t="s">
        <v>46942</v>
      </c>
      <c r="K14148" t="s">
        <v>46943</v>
      </c>
      <c r="L14148" t="s">
        <v>78034</v>
      </c>
    </row>
    <row r="14149" spans="1:12" x14ac:dyDescent="0.15">
      <c r="A14149" t="s">
        <v>12</v>
      </c>
      <c r="B14149">
        <v>4018648</v>
      </c>
      <c r="C14149">
        <v>4018668</v>
      </c>
      <c r="D14149" t="s">
        <v>46933</v>
      </c>
      <c r="E14149" t="s">
        <v>46934</v>
      </c>
      <c r="F14149" t="s">
        <v>76</v>
      </c>
      <c r="G14149" t="s">
        <v>32</v>
      </c>
      <c r="H14149">
        <v>145</v>
      </c>
      <c r="I14149" t="s">
        <v>46944</v>
      </c>
      <c r="J14149" t="s">
        <v>46945</v>
      </c>
      <c r="K14149" t="s">
        <v>46946</v>
      </c>
      <c r="L14149" t="s">
        <v>77915</v>
      </c>
    </row>
    <row r="14150" spans="1:12" x14ac:dyDescent="0.15">
      <c r="A14150" t="s">
        <v>12</v>
      </c>
      <c r="B14150">
        <v>4019104</v>
      </c>
      <c r="C14150">
        <v>4019124</v>
      </c>
      <c r="D14150" t="s">
        <v>46947</v>
      </c>
      <c r="E14150" t="s">
        <v>90</v>
      </c>
      <c r="F14150" t="s">
        <v>76</v>
      </c>
      <c r="G14150" t="s">
        <v>16</v>
      </c>
      <c r="H14150">
        <v>15</v>
      </c>
      <c r="I14150" t="s">
        <v>46948</v>
      </c>
      <c r="J14150" t="s">
        <v>46949</v>
      </c>
      <c r="K14150" t="s">
        <v>46950</v>
      </c>
      <c r="L14150" t="s">
        <v>77970</v>
      </c>
    </row>
    <row r="14151" spans="1:12" x14ac:dyDescent="0.15">
      <c r="A14151" t="s">
        <v>12</v>
      </c>
      <c r="B14151">
        <v>4019051</v>
      </c>
      <c r="C14151">
        <v>4019071</v>
      </c>
      <c r="D14151" t="s">
        <v>46947</v>
      </c>
      <c r="E14151" t="s">
        <v>90</v>
      </c>
      <c r="F14151" t="s">
        <v>76</v>
      </c>
      <c r="G14151" t="s">
        <v>32</v>
      </c>
      <c r="H14151">
        <v>68</v>
      </c>
      <c r="I14151" t="s">
        <v>46951</v>
      </c>
      <c r="J14151" t="s">
        <v>46952</v>
      </c>
      <c r="K14151" t="s">
        <v>46953</v>
      </c>
      <c r="L14151" t="s">
        <v>77962</v>
      </c>
    </row>
    <row r="14152" spans="1:12" x14ac:dyDescent="0.15">
      <c r="A14152" t="s">
        <v>12</v>
      </c>
      <c r="B14152">
        <v>4019019</v>
      </c>
      <c r="C14152">
        <v>4019039</v>
      </c>
      <c r="D14152" t="s">
        <v>46947</v>
      </c>
      <c r="E14152" t="s">
        <v>90</v>
      </c>
      <c r="F14152" t="s">
        <v>76</v>
      </c>
      <c r="G14152" t="s">
        <v>23</v>
      </c>
      <c r="H14152">
        <v>100</v>
      </c>
      <c r="I14152" t="s">
        <v>46954</v>
      </c>
      <c r="J14152" t="s">
        <v>46955</v>
      </c>
      <c r="K14152" t="s">
        <v>46956</v>
      </c>
      <c r="L14152" t="s">
        <v>77953</v>
      </c>
    </row>
    <row r="14153" spans="1:12" x14ac:dyDescent="0.15">
      <c r="A14153" t="s">
        <v>12</v>
      </c>
      <c r="B14153">
        <v>4018982</v>
      </c>
      <c r="C14153">
        <v>4019002</v>
      </c>
      <c r="D14153" t="s">
        <v>46947</v>
      </c>
      <c r="E14153" t="s">
        <v>90</v>
      </c>
      <c r="F14153" t="s">
        <v>76</v>
      </c>
      <c r="G14153" t="s">
        <v>16</v>
      </c>
      <c r="H14153">
        <v>137</v>
      </c>
      <c r="I14153" t="s">
        <v>46957</v>
      </c>
      <c r="J14153" t="s">
        <v>46958</v>
      </c>
      <c r="K14153" t="s">
        <v>46959</v>
      </c>
      <c r="L14153" t="s">
        <v>77987</v>
      </c>
    </row>
    <row r="14154" spans="1:12" x14ac:dyDescent="0.15">
      <c r="A14154" t="s">
        <v>12</v>
      </c>
      <c r="B14154">
        <v>4019481</v>
      </c>
      <c r="C14154">
        <v>4019501</v>
      </c>
      <c r="D14154" t="s">
        <v>46960</v>
      </c>
      <c r="E14154" t="s">
        <v>90</v>
      </c>
      <c r="F14154" t="s">
        <v>76</v>
      </c>
      <c r="G14154" t="s">
        <v>16</v>
      </c>
      <c r="H14154">
        <v>8</v>
      </c>
      <c r="I14154" t="s">
        <v>46961</v>
      </c>
      <c r="J14154" t="s">
        <v>46962</v>
      </c>
      <c r="K14154" t="s">
        <v>46963</v>
      </c>
      <c r="L14154" t="s">
        <v>77955</v>
      </c>
    </row>
    <row r="14155" spans="1:12" x14ac:dyDescent="0.15">
      <c r="A14155" t="s">
        <v>12</v>
      </c>
      <c r="B14155">
        <v>4019431</v>
      </c>
      <c r="C14155">
        <v>4019451</v>
      </c>
      <c r="D14155" t="s">
        <v>46960</v>
      </c>
      <c r="E14155" t="s">
        <v>90</v>
      </c>
      <c r="F14155" t="s">
        <v>76</v>
      </c>
      <c r="G14155" t="s">
        <v>16</v>
      </c>
      <c r="H14155">
        <v>58</v>
      </c>
      <c r="I14155" t="s">
        <v>46964</v>
      </c>
      <c r="J14155" t="s">
        <v>46965</v>
      </c>
      <c r="K14155" t="s">
        <v>46966</v>
      </c>
      <c r="L14155" t="s">
        <v>77911</v>
      </c>
    </row>
    <row r="14156" spans="1:12" x14ac:dyDescent="0.15">
      <c r="A14156" t="s">
        <v>12</v>
      </c>
      <c r="B14156">
        <v>4019408</v>
      </c>
      <c r="C14156">
        <v>4019428</v>
      </c>
      <c r="D14156" t="s">
        <v>46960</v>
      </c>
      <c r="E14156" t="s">
        <v>90</v>
      </c>
      <c r="F14156" t="s">
        <v>76</v>
      </c>
      <c r="G14156" t="s">
        <v>16</v>
      </c>
      <c r="H14156">
        <v>81</v>
      </c>
      <c r="I14156" t="s">
        <v>46967</v>
      </c>
      <c r="J14156" t="s">
        <v>46968</v>
      </c>
      <c r="K14156" t="s">
        <v>46969</v>
      </c>
      <c r="L14156" t="s">
        <v>78019</v>
      </c>
    </row>
    <row r="14157" spans="1:12" x14ac:dyDescent="0.15">
      <c r="A14157" t="s">
        <v>12</v>
      </c>
      <c r="B14157">
        <v>4019387</v>
      </c>
      <c r="C14157">
        <v>4019407</v>
      </c>
      <c r="D14157" t="s">
        <v>46960</v>
      </c>
      <c r="E14157" t="s">
        <v>90</v>
      </c>
      <c r="F14157" t="s">
        <v>76</v>
      </c>
      <c r="G14157" t="s">
        <v>36</v>
      </c>
      <c r="H14157">
        <v>102</v>
      </c>
      <c r="I14157" t="s">
        <v>46970</v>
      </c>
      <c r="J14157" t="s">
        <v>46971</v>
      </c>
      <c r="K14157" t="s">
        <v>46972</v>
      </c>
      <c r="L14157" t="s">
        <v>77933</v>
      </c>
    </row>
    <row r="14158" spans="1:12" x14ac:dyDescent="0.15">
      <c r="A14158" t="s">
        <v>12</v>
      </c>
      <c r="B14158">
        <v>4019819</v>
      </c>
      <c r="C14158">
        <v>4019839</v>
      </c>
      <c r="D14158" t="s">
        <v>46973</v>
      </c>
      <c r="E14158" t="s">
        <v>90</v>
      </c>
      <c r="F14158" t="s">
        <v>76</v>
      </c>
      <c r="G14158" t="s">
        <v>32</v>
      </c>
      <c r="H14158">
        <v>38</v>
      </c>
      <c r="I14158" t="s">
        <v>46974</v>
      </c>
      <c r="J14158" t="s">
        <v>46975</v>
      </c>
      <c r="K14158" t="s">
        <v>46976</v>
      </c>
      <c r="L14158" t="s">
        <v>78008</v>
      </c>
    </row>
    <row r="14159" spans="1:12" x14ac:dyDescent="0.15">
      <c r="A14159" t="s">
        <v>12</v>
      </c>
      <c r="B14159">
        <v>4019797</v>
      </c>
      <c r="C14159">
        <v>4019817</v>
      </c>
      <c r="D14159" t="s">
        <v>46973</v>
      </c>
      <c r="E14159" t="s">
        <v>90</v>
      </c>
      <c r="F14159" t="s">
        <v>76</v>
      </c>
      <c r="G14159" t="s">
        <v>16</v>
      </c>
      <c r="H14159">
        <v>60</v>
      </c>
      <c r="I14159" t="s">
        <v>46977</v>
      </c>
      <c r="J14159" t="s">
        <v>46978</v>
      </c>
      <c r="K14159" t="s">
        <v>46979</v>
      </c>
      <c r="L14159" t="s">
        <v>78006</v>
      </c>
    </row>
    <row r="14160" spans="1:12" x14ac:dyDescent="0.15">
      <c r="A14160" t="s">
        <v>12</v>
      </c>
      <c r="B14160">
        <v>4019748</v>
      </c>
      <c r="C14160">
        <v>4019768</v>
      </c>
      <c r="D14160" t="s">
        <v>46973</v>
      </c>
      <c r="E14160" t="s">
        <v>90</v>
      </c>
      <c r="F14160" t="s">
        <v>76</v>
      </c>
      <c r="G14160" t="s">
        <v>23</v>
      </c>
      <c r="H14160">
        <v>109</v>
      </c>
      <c r="I14160" t="s">
        <v>46980</v>
      </c>
      <c r="J14160" t="s">
        <v>46981</v>
      </c>
      <c r="K14160" t="s">
        <v>46982</v>
      </c>
      <c r="L14160" t="s">
        <v>77947</v>
      </c>
    </row>
    <row r="14161" spans="1:12" x14ac:dyDescent="0.15">
      <c r="A14161" t="s">
        <v>12</v>
      </c>
      <c r="B14161">
        <v>4019703</v>
      </c>
      <c r="C14161">
        <v>4019723</v>
      </c>
      <c r="D14161" t="s">
        <v>46973</v>
      </c>
      <c r="E14161" t="s">
        <v>90</v>
      </c>
      <c r="F14161" t="s">
        <v>76</v>
      </c>
      <c r="G14161" t="s">
        <v>23</v>
      </c>
      <c r="H14161">
        <v>154</v>
      </c>
      <c r="I14161" t="s">
        <v>46983</v>
      </c>
      <c r="J14161" t="s">
        <v>46984</v>
      </c>
      <c r="K14161" t="s">
        <v>46985</v>
      </c>
      <c r="L14161" t="s">
        <v>78107</v>
      </c>
    </row>
    <row r="14162" spans="1:12" x14ac:dyDescent="0.15">
      <c r="A14162" t="s">
        <v>12</v>
      </c>
      <c r="B14162">
        <v>4020094</v>
      </c>
      <c r="C14162">
        <v>4020114</v>
      </c>
      <c r="D14162" t="s">
        <v>46986</v>
      </c>
      <c r="E14162" t="s">
        <v>90</v>
      </c>
      <c r="F14162" t="s">
        <v>76</v>
      </c>
      <c r="G14162" t="s">
        <v>16</v>
      </c>
      <c r="H14162">
        <v>28</v>
      </c>
      <c r="I14162" t="s">
        <v>46987</v>
      </c>
      <c r="J14162" t="s">
        <v>46988</v>
      </c>
      <c r="K14162" t="s">
        <v>46989</v>
      </c>
      <c r="L14162" t="s">
        <v>77956</v>
      </c>
    </row>
    <row r="14163" spans="1:12" x14ac:dyDescent="0.15">
      <c r="A14163" t="s">
        <v>12</v>
      </c>
      <c r="B14163">
        <v>4020049</v>
      </c>
      <c r="C14163">
        <v>4020069</v>
      </c>
      <c r="D14163" t="s">
        <v>46986</v>
      </c>
      <c r="E14163" t="s">
        <v>90</v>
      </c>
      <c r="F14163" t="s">
        <v>76</v>
      </c>
      <c r="G14163" t="s">
        <v>16</v>
      </c>
      <c r="H14163">
        <v>73</v>
      </c>
      <c r="I14163" t="s">
        <v>46990</v>
      </c>
      <c r="J14163" t="s">
        <v>46991</v>
      </c>
      <c r="K14163" t="s">
        <v>46992</v>
      </c>
      <c r="L14163" t="s">
        <v>77926</v>
      </c>
    </row>
    <row r="14164" spans="1:12" x14ac:dyDescent="0.15">
      <c r="A14164" t="s">
        <v>12</v>
      </c>
      <c r="B14164">
        <v>4020026</v>
      </c>
      <c r="C14164">
        <v>4020046</v>
      </c>
      <c r="D14164" t="s">
        <v>46986</v>
      </c>
      <c r="E14164" t="s">
        <v>90</v>
      </c>
      <c r="F14164" t="s">
        <v>76</v>
      </c>
      <c r="G14164" t="s">
        <v>16</v>
      </c>
      <c r="H14164">
        <v>96</v>
      </c>
      <c r="I14164" t="s">
        <v>46993</v>
      </c>
      <c r="J14164" t="s">
        <v>46994</v>
      </c>
      <c r="K14164" t="s">
        <v>46995</v>
      </c>
      <c r="L14164" t="s">
        <v>77912</v>
      </c>
    </row>
    <row r="14165" spans="1:12" x14ac:dyDescent="0.15">
      <c r="A14165" t="s">
        <v>12</v>
      </c>
      <c r="B14165">
        <v>4020003</v>
      </c>
      <c r="C14165">
        <v>4020023</v>
      </c>
      <c r="D14165" t="s">
        <v>46986</v>
      </c>
      <c r="E14165" t="s">
        <v>90</v>
      </c>
      <c r="F14165" t="s">
        <v>76</v>
      </c>
      <c r="G14165" t="s">
        <v>16</v>
      </c>
      <c r="H14165">
        <v>119</v>
      </c>
      <c r="I14165" t="s">
        <v>46996</v>
      </c>
      <c r="J14165" t="s">
        <v>46997</v>
      </c>
      <c r="K14165" t="s">
        <v>46998</v>
      </c>
      <c r="L14165" t="s">
        <v>78058</v>
      </c>
    </row>
    <row r="14166" spans="1:12" x14ac:dyDescent="0.15">
      <c r="A14166" t="s">
        <v>12</v>
      </c>
      <c r="B14166">
        <v>4020958</v>
      </c>
      <c r="C14166">
        <v>4020978</v>
      </c>
      <c r="D14166" t="s">
        <v>46999</v>
      </c>
      <c r="E14166" t="s">
        <v>47000</v>
      </c>
      <c r="F14166" t="s">
        <v>76</v>
      </c>
      <c r="G14166" t="s">
        <v>23</v>
      </c>
      <c r="H14166">
        <v>11</v>
      </c>
      <c r="I14166" t="s">
        <v>47001</v>
      </c>
      <c r="J14166" t="s">
        <v>47002</v>
      </c>
      <c r="K14166" t="s">
        <v>47003</v>
      </c>
      <c r="L14166" t="s">
        <v>77974</v>
      </c>
    </row>
    <row r="14167" spans="1:12" x14ac:dyDescent="0.15">
      <c r="A14167" t="s">
        <v>12</v>
      </c>
      <c r="B14167">
        <v>4020936</v>
      </c>
      <c r="C14167">
        <v>4020956</v>
      </c>
      <c r="D14167" t="s">
        <v>46999</v>
      </c>
      <c r="E14167" t="s">
        <v>47000</v>
      </c>
      <c r="F14167" t="s">
        <v>76</v>
      </c>
      <c r="G14167" t="s">
        <v>36</v>
      </c>
      <c r="H14167">
        <v>33</v>
      </c>
      <c r="I14167" t="s">
        <v>47004</v>
      </c>
      <c r="J14167" t="s">
        <v>47005</v>
      </c>
      <c r="K14167" t="s">
        <v>47006</v>
      </c>
      <c r="L14167" t="s">
        <v>77977</v>
      </c>
    </row>
    <row r="14168" spans="1:12" x14ac:dyDescent="0.15">
      <c r="A14168" t="s">
        <v>12</v>
      </c>
      <c r="B14168">
        <v>4020914</v>
      </c>
      <c r="C14168">
        <v>4020934</v>
      </c>
      <c r="D14168" t="s">
        <v>46999</v>
      </c>
      <c r="E14168" t="s">
        <v>47000</v>
      </c>
      <c r="F14168" t="s">
        <v>76</v>
      </c>
      <c r="G14168" t="s">
        <v>32</v>
      </c>
      <c r="H14168">
        <v>55</v>
      </c>
      <c r="I14168" t="s">
        <v>47007</v>
      </c>
      <c r="J14168" t="s">
        <v>47008</v>
      </c>
      <c r="K14168" t="s">
        <v>47009</v>
      </c>
      <c r="L14168" t="s">
        <v>77992</v>
      </c>
    </row>
    <row r="14169" spans="1:12" x14ac:dyDescent="0.15">
      <c r="A14169" t="s">
        <v>12</v>
      </c>
      <c r="B14169">
        <v>4020865</v>
      </c>
      <c r="C14169">
        <v>4020885</v>
      </c>
      <c r="D14169" t="s">
        <v>46999</v>
      </c>
      <c r="E14169" t="s">
        <v>47000</v>
      </c>
      <c r="F14169" t="s">
        <v>76</v>
      </c>
      <c r="G14169" t="s">
        <v>32</v>
      </c>
      <c r="H14169">
        <v>104</v>
      </c>
      <c r="I14169" t="s">
        <v>47010</v>
      </c>
      <c r="J14169" t="s">
        <v>47011</v>
      </c>
      <c r="K14169" t="s">
        <v>47012</v>
      </c>
      <c r="L14169" t="s">
        <v>77963</v>
      </c>
    </row>
    <row r="14170" spans="1:12" x14ac:dyDescent="0.15">
      <c r="A14170" t="s">
        <v>12</v>
      </c>
      <c r="B14170">
        <v>4021180</v>
      </c>
      <c r="C14170">
        <v>4021200</v>
      </c>
      <c r="D14170" t="s">
        <v>47013</v>
      </c>
      <c r="E14170" t="s">
        <v>90</v>
      </c>
      <c r="F14170" t="s">
        <v>15</v>
      </c>
      <c r="G14170" t="s">
        <v>32</v>
      </c>
      <c r="H14170">
        <v>1</v>
      </c>
      <c r="I14170" t="s">
        <v>47014</v>
      </c>
      <c r="J14170" t="s">
        <v>47015</v>
      </c>
      <c r="K14170" t="s">
        <v>47016</v>
      </c>
      <c r="L14170" t="s">
        <v>77917</v>
      </c>
    </row>
    <row r="14171" spans="1:12" x14ac:dyDescent="0.15">
      <c r="A14171" t="s">
        <v>12</v>
      </c>
      <c r="B14171">
        <v>4021200</v>
      </c>
      <c r="C14171">
        <v>4021220</v>
      </c>
      <c r="D14171" t="s">
        <v>47013</v>
      </c>
      <c r="E14171" t="s">
        <v>90</v>
      </c>
      <c r="F14171" t="s">
        <v>15</v>
      </c>
      <c r="G14171" t="s">
        <v>23</v>
      </c>
      <c r="H14171">
        <v>21</v>
      </c>
      <c r="I14171" t="s">
        <v>47017</v>
      </c>
      <c r="J14171" t="s">
        <v>47018</v>
      </c>
      <c r="K14171" t="s">
        <v>47019</v>
      </c>
      <c r="L14171" t="s">
        <v>78022</v>
      </c>
    </row>
    <row r="14172" spans="1:12" x14ac:dyDescent="0.15">
      <c r="A14172" t="s">
        <v>12</v>
      </c>
      <c r="B14172">
        <v>4021242</v>
      </c>
      <c r="C14172">
        <v>4021262</v>
      </c>
      <c r="D14172" t="s">
        <v>47013</v>
      </c>
      <c r="E14172" t="s">
        <v>90</v>
      </c>
      <c r="F14172" t="s">
        <v>15</v>
      </c>
      <c r="G14172" t="s">
        <v>16</v>
      </c>
      <c r="H14172">
        <v>63</v>
      </c>
      <c r="I14172" t="s">
        <v>47020</v>
      </c>
      <c r="J14172" t="s">
        <v>47021</v>
      </c>
      <c r="K14172" t="s">
        <v>47022</v>
      </c>
      <c r="L14172" t="s">
        <v>77957</v>
      </c>
    </row>
    <row r="14173" spans="1:12" x14ac:dyDescent="0.15">
      <c r="A14173" t="s">
        <v>12</v>
      </c>
      <c r="B14173">
        <v>4021267</v>
      </c>
      <c r="C14173">
        <v>4021287</v>
      </c>
      <c r="D14173" t="s">
        <v>47013</v>
      </c>
      <c r="E14173" t="s">
        <v>90</v>
      </c>
      <c r="F14173" t="s">
        <v>15</v>
      </c>
      <c r="G14173" t="s">
        <v>36</v>
      </c>
      <c r="H14173">
        <v>88</v>
      </c>
      <c r="I14173" t="s">
        <v>47023</v>
      </c>
      <c r="J14173" t="s">
        <v>47024</v>
      </c>
      <c r="K14173" t="s">
        <v>47025</v>
      </c>
      <c r="L14173" t="s">
        <v>77923</v>
      </c>
    </row>
    <row r="14174" spans="1:12" x14ac:dyDescent="0.15">
      <c r="A14174" t="s">
        <v>12</v>
      </c>
      <c r="B14174">
        <v>4022527</v>
      </c>
      <c r="C14174">
        <v>4022547</v>
      </c>
      <c r="D14174" t="s">
        <v>47026</v>
      </c>
      <c r="E14174" t="s">
        <v>47027</v>
      </c>
      <c r="F14174" t="s">
        <v>15</v>
      </c>
      <c r="G14174" t="s">
        <v>16</v>
      </c>
      <c r="H14174">
        <v>29</v>
      </c>
      <c r="I14174" t="s">
        <v>47028</v>
      </c>
      <c r="J14174" t="s">
        <v>47029</v>
      </c>
      <c r="K14174" t="s">
        <v>47030</v>
      </c>
      <c r="L14174" t="s">
        <v>77921</v>
      </c>
    </row>
    <row r="14175" spans="1:12" x14ac:dyDescent="0.15">
      <c r="A14175" t="s">
        <v>12</v>
      </c>
      <c r="B14175">
        <v>4022559</v>
      </c>
      <c r="C14175">
        <v>4022579</v>
      </c>
      <c r="D14175" t="s">
        <v>47026</v>
      </c>
      <c r="E14175" t="s">
        <v>47027</v>
      </c>
      <c r="F14175" t="s">
        <v>15</v>
      </c>
      <c r="G14175" t="s">
        <v>36</v>
      </c>
      <c r="H14175">
        <v>61</v>
      </c>
      <c r="I14175" t="s">
        <v>47031</v>
      </c>
      <c r="J14175" t="s">
        <v>47032</v>
      </c>
      <c r="K14175" t="s">
        <v>47033</v>
      </c>
      <c r="L14175" t="s">
        <v>77979</v>
      </c>
    </row>
    <row r="14176" spans="1:12" x14ac:dyDescent="0.15">
      <c r="A14176" t="s">
        <v>12</v>
      </c>
      <c r="B14176">
        <v>4022589</v>
      </c>
      <c r="C14176">
        <v>4022609</v>
      </c>
      <c r="D14176" t="s">
        <v>47026</v>
      </c>
      <c r="E14176" t="s">
        <v>47027</v>
      </c>
      <c r="F14176" t="s">
        <v>15</v>
      </c>
      <c r="G14176" t="s">
        <v>16</v>
      </c>
      <c r="H14176">
        <v>91</v>
      </c>
      <c r="I14176" t="s">
        <v>47034</v>
      </c>
      <c r="J14176" t="s">
        <v>47035</v>
      </c>
      <c r="K14176" t="s">
        <v>47036</v>
      </c>
      <c r="L14176" t="s">
        <v>77907</v>
      </c>
    </row>
    <row r="14177" spans="1:12" x14ac:dyDescent="0.15">
      <c r="A14177" t="s">
        <v>12</v>
      </c>
      <c r="B14177">
        <v>4022614</v>
      </c>
      <c r="C14177">
        <v>4022634</v>
      </c>
      <c r="D14177" t="s">
        <v>47026</v>
      </c>
      <c r="E14177" t="s">
        <v>47027</v>
      </c>
      <c r="F14177" t="s">
        <v>15</v>
      </c>
      <c r="G14177" t="s">
        <v>32</v>
      </c>
      <c r="H14177">
        <v>116</v>
      </c>
      <c r="I14177" t="s">
        <v>47037</v>
      </c>
      <c r="J14177" t="s">
        <v>47038</v>
      </c>
      <c r="K14177" t="s">
        <v>47039</v>
      </c>
      <c r="L14177" t="s">
        <v>77976</v>
      </c>
    </row>
    <row r="14178" spans="1:12" x14ac:dyDescent="0.15">
      <c r="A14178" t="s">
        <v>12</v>
      </c>
      <c r="B14178">
        <v>4024065</v>
      </c>
      <c r="C14178">
        <v>4024085</v>
      </c>
      <c r="D14178" t="s">
        <v>47040</v>
      </c>
      <c r="E14178" t="s">
        <v>47041</v>
      </c>
      <c r="F14178" t="s">
        <v>15</v>
      </c>
      <c r="G14178" t="s">
        <v>16</v>
      </c>
      <c r="H14178">
        <v>27</v>
      </c>
      <c r="I14178" t="s">
        <v>47042</v>
      </c>
      <c r="J14178" t="s">
        <v>47043</v>
      </c>
      <c r="K14178" t="s">
        <v>47044</v>
      </c>
      <c r="L14178" t="s">
        <v>78013</v>
      </c>
    </row>
    <row r="14179" spans="1:12" x14ac:dyDescent="0.15">
      <c r="A14179" t="s">
        <v>12</v>
      </c>
      <c r="B14179">
        <v>4024094</v>
      </c>
      <c r="C14179">
        <v>4024114</v>
      </c>
      <c r="D14179" t="s">
        <v>47040</v>
      </c>
      <c r="E14179" t="s">
        <v>47041</v>
      </c>
      <c r="F14179" t="s">
        <v>15</v>
      </c>
      <c r="G14179" t="s">
        <v>32</v>
      </c>
      <c r="H14179">
        <v>56</v>
      </c>
      <c r="I14179" t="s">
        <v>47045</v>
      </c>
      <c r="J14179" t="s">
        <v>47046</v>
      </c>
      <c r="K14179" t="s">
        <v>47047</v>
      </c>
      <c r="L14179" t="s">
        <v>77971</v>
      </c>
    </row>
    <row r="14180" spans="1:12" x14ac:dyDescent="0.15">
      <c r="A14180" t="s">
        <v>12</v>
      </c>
      <c r="B14180">
        <v>4024115</v>
      </c>
      <c r="C14180">
        <v>4024135</v>
      </c>
      <c r="D14180" t="s">
        <v>47040</v>
      </c>
      <c r="E14180" t="s">
        <v>47041</v>
      </c>
      <c r="F14180" t="s">
        <v>15</v>
      </c>
      <c r="G14180" t="s">
        <v>16</v>
      </c>
      <c r="H14180">
        <v>77</v>
      </c>
      <c r="I14180" t="s">
        <v>47048</v>
      </c>
      <c r="J14180" t="s">
        <v>47049</v>
      </c>
      <c r="K14180" t="s">
        <v>47050</v>
      </c>
      <c r="L14180" t="s">
        <v>77960</v>
      </c>
    </row>
    <row r="14181" spans="1:12" x14ac:dyDescent="0.15">
      <c r="A14181" t="s">
        <v>12</v>
      </c>
      <c r="B14181">
        <v>4024168</v>
      </c>
      <c r="C14181">
        <v>4024188</v>
      </c>
      <c r="D14181" t="s">
        <v>47040</v>
      </c>
      <c r="E14181" t="s">
        <v>47041</v>
      </c>
      <c r="F14181" t="s">
        <v>15</v>
      </c>
      <c r="G14181" t="s">
        <v>16</v>
      </c>
      <c r="H14181">
        <v>130</v>
      </c>
      <c r="I14181" t="s">
        <v>47051</v>
      </c>
      <c r="J14181" t="s">
        <v>47052</v>
      </c>
      <c r="K14181" t="s">
        <v>47053</v>
      </c>
      <c r="L14181" t="s">
        <v>77998</v>
      </c>
    </row>
    <row r="14182" spans="1:12" x14ac:dyDescent="0.15">
      <c r="A14182" t="s">
        <v>12</v>
      </c>
      <c r="B14182">
        <v>4024979</v>
      </c>
      <c r="C14182">
        <v>4024999</v>
      </c>
      <c r="D14182" t="s">
        <v>47054</v>
      </c>
      <c r="E14182" t="s">
        <v>47055</v>
      </c>
      <c r="F14182" t="s">
        <v>15</v>
      </c>
      <c r="G14182" t="s">
        <v>36</v>
      </c>
      <c r="H14182">
        <v>15</v>
      </c>
      <c r="I14182" t="s">
        <v>47056</v>
      </c>
      <c r="J14182" t="s">
        <v>47057</v>
      </c>
      <c r="K14182" t="s">
        <v>47058</v>
      </c>
      <c r="L14182" t="s">
        <v>77970</v>
      </c>
    </row>
    <row r="14183" spans="1:12" x14ac:dyDescent="0.15">
      <c r="A14183" t="s">
        <v>12</v>
      </c>
      <c r="B14183">
        <v>4025011</v>
      </c>
      <c r="C14183">
        <v>4025031</v>
      </c>
      <c r="D14183" t="s">
        <v>47054</v>
      </c>
      <c r="E14183" t="s">
        <v>47055</v>
      </c>
      <c r="F14183" t="s">
        <v>15</v>
      </c>
      <c r="G14183" t="s">
        <v>23</v>
      </c>
      <c r="H14183">
        <v>47</v>
      </c>
      <c r="I14183" t="s">
        <v>47059</v>
      </c>
      <c r="J14183" t="s">
        <v>47060</v>
      </c>
      <c r="K14183" t="s">
        <v>47061</v>
      </c>
      <c r="L14183" t="s">
        <v>77932</v>
      </c>
    </row>
    <row r="14184" spans="1:12" x14ac:dyDescent="0.15">
      <c r="A14184" t="s">
        <v>12</v>
      </c>
      <c r="B14184">
        <v>4025049</v>
      </c>
      <c r="C14184">
        <v>4025069</v>
      </c>
      <c r="D14184" t="s">
        <v>47054</v>
      </c>
      <c r="E14184" t="s">
        <v>47055</v>
      </c>
      <c r="F14184" t="s">
        <v>15</v>
      </c>
      <c r="G14184" t="s">
        <v>23</v>
      </c>
      <c r="H14184">
        <v>85</v>
      </c>
      <c r="I14184" t="s">
        <v>47062</v>
      </c>
      <c r="J14184" t="s">
        <v>47063</v>
      </c>
      <c r="K14184" t="s">
        <v>47064</v>
      </c>
      <c r="L14184" t="s">
        <v>77972</v>
      </c>
    </row>
    <row r="14185" spans="1:12" x14ac:dyDescent="0.15">
      <c r="A14185" t="s">
        <v>12</v>
      </c>
      <c r="B14185">
        <v>4025094</v>
      </c>
      <c r="C14185">
        <v>4025114</v>
      </c>
      <c r="D14185" t="s">
        <v>47054</v>
      </c>
      <c r="E14185" t="s">
        <v>47055</v>
      </c>
      <c r="F14185" t="s">
        <v>15</v>
      </c>
      <c r="G14185" t="s">
        <v>36</v>
      </c>
      <c r="H14185">
        <v>130</v>
      </c>
      <c r="I14185" t="s">
        <v>47065</v>
      </c>
      <c r="J14185" t="s">
        <v>47066</v>
      </c>
      <c r="K14185" t="s">
        <v>47067</v>
      </c>
      <c r="L14185" t="s">
        <v>77998</v>
      </c>
    </row>
    <row r="14186" spans="1:12" x14ac:dyDescent="0.15">
      <c r="A14186" t="s">
        <v>12</v>
      </c>
      <c r="B14186">
        <v>4025621</v>
      </c>
      <c r="C14186">
        <v>4025641</v>
      </c>
      <c r="D14186" t="s">
        <v>47068</v>
      </c>
      <c r="E14186" t="s">
        <v>90</v>
      </c>
      <c r="F14186" t="s">
        <v>15</v>
      </c>
      <c r="G14186" t="s">
        <v>32</v>
      </c>
      <c r="H14186">
        <v>1</v>
      </c>
      <c r="I14186" t="s">
        <v>47069</v>
      </c>
      <c r="J14186" t="s">
        <v>47070</v>
      </c>
      <c r="K14186" t="s">
        <v>47071</v>
      </c>
      <c r="L14186" t="s">
        <v>77917</v>
      </c>
    </row>
    <row r="14187" spans="1:12" x14ac:dyDescent="0.15">
      <c r="A14187" t="s">
        <v>12</v>
      </c>
      <c r="B14187">
        <v>4025651</v>
      </c>
      <c r="C14187">
        <v>4025671</v>
      </c>
      <c r="D14187" t="s">
        <v>47068</v>
      </c>
      <c r="E14187" t="s">
        <v>90</v>
      </c>
      <c r="F14187" t="s">
        <v>15</v>
      </c>
      <c r="G14187" t="s">
        <v>32</v>
      </c>
      <c r="H14187">
        <v>31</v>
      </c>
      <c r="I14187" t="s">
        <v>47072</v>
      </c>
      <c r="J14187" t="s">
        <v>47073</v>
      </c>
      <c r="K14187" t="s">
        <v>47074</v>
      </c>
      <c r="L14187" t="s">
        <v>77910</v>
      </c>
    </row>
    <row r="14188" spans="1:12" x14ac:dyDescent="0.15">
      <c r="A14188" t="s">
        <v>12</v>
      </c>
      <c r="B14188">
        <v>4025679</v>
      </c>
      <c r="C14188">
        <v>4025699</v>
      </c>
      <c r="D14188" t="s">
        <v>47068</v>
      </c>
      <c r="E14188" t="s">
        <v>90</v>
      </c>
      <c r="F14188" t="s">
        <v>15</v>
      </c>
      <c r="G14188" t="s">
        <v>23</v>
      </c>
      <c r="H14188">
        <v>59</v>
      </c>
      <c r="I14188" t="s">
        <v>47075</v>
      </c>
      <c r="J14188" t="s">
        <v>47076</v>
      </c>
      <c r="K14188" t="s">
        <v>47077</v>
      </c>
      <c r="L14188" t="s">
        <v>78009</v>
      </c>
    </row>
    <row r="14189" spans="1:12" x14ac:dyDescent="0.15">
      <c r="A14189" t="s">
        <v>12</v>
      </c>
      <c r="B14189">
        <v>4025708</v>
      </c>
      <c r="C14189">
        <v>4025728</v>
      </c>
      <c r="D14189" t="s">
        <v>47068</v>
      </c>
      <c r="E14189" t="s">
        <v>90</v>
      </c>
      <c r="F14189" t="s">
        <v>15</v>
      </c>
      <c r="G14189" t="s">
        <v>36</v>
      </c>
      <c r="H14189">
        <v>88</v>
      </c>
      <c r="I14189" t="s">
        <v>47078</v>
      </c>
      <c r="J14189" t="s">
        <v>47079</v>
      </c>
      <c r="K14189" t="s">
        <v>47080</v>
      </c>
      <c r="L14189" t="s">
        <v>77923</v>
      </c>
    </row>
    <row r="14190" spans="1:12" x14ac:dyDescent="0.15">
      <c r="A14190" t="s">
        <v>12</v>
      </c>
      <c r="B14190">
        <v>4025894</v>
      </c>
      <c r="C14190">
        <v>4025914</v>
      </c>
      <c r="D14190" t="s">
        <v>47081</v>
      </c>
      <c r="E14190" t="s">
        <v>47082</v>
      </c>
      <c r="F14190" t="s">
        <v>15</v>
      </c>
      <c r="G14190" t="s">
        <v>32</v>
      </c>
      <c r="H14190">
        <v>11</v>
      </c>
      <c r="I14190" t="s">
        <v>47083</v>
      </c>
      <c r="J14190" t="s">
        <v>47084</v>
      </c>
      <c r="K14190" t="s">
        <v>47085</v>
      </c>
      <c r="L14190" t="s">
        <v>77974</v>
      </c>
    </row>
    <row r="14191" spans="1:12" x14ac:dyDescent="0.15">
      <c r="A14191" t="s">
        <v>12</v>
      </c>
      <c r="B14191">
        <v>4025920</v>
      </c>
      <c r="C14191">
        <v>4025940</v>
      </c>
      <c r="D14191" t="s">
        <v>47081</v>
      </c>
      <c r="E14191" t="s">
        <v>47082</v>
      </c>
      <c r="F14191" t="s">
        <v>15</v>
      </c>
      <c r="G14191" t="s">
        <v>23</v>
      </c>
      <c r="H14191">
        <v>37</v>
      </c>
      <c r="I14191" t="s">
        <v>47086</v>
      </c>
      <c r="J14191" t="s">
        <v>47087</v>
      </c>
      <c r="K14191" t="s">
        <v>47088</v>
      </c>
      <c r="L14191" t="s">
        <v>77906</v>
      </c>
    </row>
    <row r="14192" spans="1:12" x14ac:dyDescent="0.15">
      <c r="A14192" t="s">
        <v>12</v>
      </c>
      <c r="B14192">
        <v>4025963</v>
      </c>
      <c r="C14192">
        <v>4025983</v>
      </c>
      <c r="D14192" t="s">
        <v>47081</v>
      </c>
      <c r="E14192" t="s">
        <v>47082</v>
      </c>
      <c r="F14192" t="s">
        <v>15</v>
      </c>
      <c r="G14192" t="s">
        <v>23</v>
      </c>
      <c r="H14192">
        <v>80</v>
      </c>
      <c r="I14192" t="s">
        <v>47089</v>
      </c>
      <c r="J14192" t="s">
        <v>47090</v>
      </c>
      <c r="K14192" t="s">
        <v>47091</v>
      </c>
      <c r="L14192" t="s">
        <v>77940</v>
      </c>
    </row>
    <row r="14193" spans="1:12" x14ac:dyDescent="0.15">
      <c r="A14193" t="s">
        <v>12</v>
      </c>
      <c r="B14193">
        <v>4026019</v>
      </c>
      <c r="C14193">
        <v>4026039</v>
      </c>
      <c r="D14193" t="s">
        <v>47081</v>
      </c>
      <c r="E14193" t="s">
        <v>47082</v>
      </c>
      <c r="F14193" t="s">
        <v>15</v>
      </c>
      <c r="G14193" t="s">
        <v>23</v>
      </c>
      <c r="H14193">
        <v>136</v>
      </c>
      <c r="I14193" t="s">
        <v>47092</v>
      </c>
      <c r="J14193" t="s">
        <v>47093</v>
      </c>
      <c r="K14193" t="s">
        <v>47094</v>
      </c>
      <c r="L14193" t="s">
        <v>78057</v>
      </c>
    </row>
    <row r="14194" spans="1:12" x14ac:dyDescent="0.15">
      <c r="A14194" t="s">
        <v>12</v>
      </c>
      <c r="B14194">
        <v>4026678</v>
      </c>
      <c r="C14194">
        <v>4026698</v>
      </c>
      <c r="D14194" t="s">
        <v>47095</v>
      </c>
      <c r="E14194" t="s">
        <v>47096</v>
      </c>
      <c r="F14194" t="s">
        <v>15</v>
      </c>
      <c r="G14194" t="s">
        <v>16</v>
      </c>
      <c r="H14194">
        <v>10</v>
      </c>
      <c r="I14194" t="s">
        <v>47097</v>
      </c>
      <c r="J14194" t="s">
        <v>47098</v>
      </c>
      <c r="K14194" t="s">
        <v>47099</v>
      </c>
      <c r="L14194" t="s">
        <v>78001</v>
      </c>
    </row>
    <row r="14195" spans="1:12" x14ac:dyDescent="0.15">
      <c r="A14195" t="s">
        <v>12</v>
      </c>
      <c r="B14195">
        <v>4026720</v>
      </c>
      <c r="C14195">
        <v>4026740</v>
      </c>
      <c r="D14195" t="s">
        <v>47095</v>
      </c>
      <c r="E14195" t="s">
        <v>47096</v>
      </c>
      <c r="F14195" t="s">
        <v>15</v>
      </c>
      <c r="G14195" t="s">
        <v>36</v>
      </c>
      <c r="H14195">
        <v>52</v>
      </c>
      <c r="I14195" t="s">
        <v>47100</v>
      </c>
      <c r="J14195" t="s">
        <v>47101</v>
      </c>
      <c r="K14195" t="s">
        <v>47102</v>
      </c>
      <c r="L14195" t="s">
        <v>77959</v>
      </c>
    </row>
    <row r="14196" spans="1:12" x14ac:dyDescent="0.15">
      <c r="A14196" t="s">
        <v>12</v>
      </c>
      <c r="B14196">
        <v>4026762</v>
      </c>
      <c r="C14196">
        <v>4026782</v>
      </c>
      <c r="D14196" t="s">
        <v>47095</v>
      </c>
      <c r="E14196" t="s">
        <v>47096</v>
      </c>
      <c r="F14196" t="s">
        <v>15</v>
      </c>
      <c r="G14196" t="s">
        <v>32</v>
      </c>
      <c r="H14196">
        <v>94</v>
      </c>
      <c r="I14196" t="s">
        <v>47103</v>
      </c>
      <c r="J14196" t="s">
        <v>47104</v>
      </c>
      <c r="K14196" t="s">
        <v>47105</v>
      </c>
      <c r="L14196" t="s">
        <v>77927</v>
      </c>
    </row>
    <row r="14197" spans="1:12" x14ac:dyDescent="0.15">
      <c r="A14197" t="s">
        <v>12</v>
      </c>
      <c r="B14197">
        <v>4026817</v>
      </c>
      <c r="C14197">
        <v>4026837</v>
      </c>
      <c r="D14197" t="s">
        <v>47095</v>
      </c>
      <c r="E14197" t="s">
        <v>47096</v>
      </c>
      <c r="F14197" t="s">
        <v>15</v>
      </c>
      <c r="G14197" t="s">
        <v>23</v>
      </c>
      <c r="H14197">
        <v>149</v>
      </c>
      <c r="I14197" t="s">
        <v>47106</v>
      </c>
      <c r="J14197" t="s">
        <v>47107</v>
      </c>
      <c r="K14197" t="s">
        <v>47108</v>
      </c>
      <c r="L14197" t="s">
        <v>78045</v>
      </c>
    </row>
    <row r="14198" spans="1:12" x14ac:dyDescent="0.15">
      <c r="A14198" t="s">
        <v>12</v>
      </c>
      <c r="B14198">
        <v>4029898</v>
      </c>
      <c r="C14198">
        <v>4029918</v>
      </c>
      <c r="D14198" t="s">
        <v>47109</v>
      </c>
      <c r="E14198" t="s">
        <v>90</v>
      </c>
      <c r="F14198" t="s">
        <v>76</v>
      </c>
      <c r="G14198" t="s">
        <v>32</v>
      </c>
      <c r="H14198">
        <v>8</v>
      </c>
      <c r="I14198" t="s">
        <v>47110</v>
      </c>
      <c r="J14198" t="s">
        <v>47111</v>
      </c>
      <c r="K14198" t="s">
        <v>47112</v>
      </c>
      <c r="L14198" t="s">
        <v>77955</v>
      </c>
    </row>
    <row r="14199" spans="1:12" x14ac:dyDescent="0.15">
      <c r="A14199" t="s">
        <v>12</v>
      </c>
      <c r="B14199">
        <v>4029878</v>
      </c>
      <c r="C14199">
        <v>4029898</v>
      </c>
      <c r="D14199" t="s">
        <v>47109</v>
      </c>
      <c r="E14199" t="s">
        <v>90</v>
      </c>
      <c r="F14199" t="s">
        <v>76</v>
      </c>
      <c r="G14199" t="s">
        <v>36</v>
      </c>
      <c r="H14199">
        <v>28</v>
      </c>
      <c r="I14199" t="s">
        <v>47113</v>
      </c>
      <c r="J14199" t="s">
        <v>47114</v>
      </c>
      <c r="K14199" t="s">
        <v>47115</v>
      </c>
      <c r="L14199" t="s">
        <v>77956</v>
      </c>
    </row>
    <row r="14200" spans="1:12" x14ac:dyDescent="0.15">
      <c r="A14200" t="s">
        <v>12</v>
      </c>
      <c r="B14200">
        <v>4029856</v>
      </c>
      <c r="C14200">
        <v>4029876</v>
      </c>
      <c r="D14200" t="s">
        <v>47109</v>
      </c>
      <c r="E14200" t="s">
        <v>90</v>
      </c>
      <c r="F14200" t="s">
        <v>76</v>
      </c>
      <c r="G14200" t="s">
        <v>32</v>
      </c>
      <c r="H14200">
        <v>50</v>
      </c>
      <c r="I14200" t="s">
        <v>47116</v>
      </c>
      <c r="J14200" t="s">
        <v>47117</v>
      </c>
      <c r="K14200" t="s">
        <v>47118</v>
      </c>
      <c r="L14200" t="s">
        <v>77925</v>
      </c>
    </row>
    <row r="14201" spans="1:12" x14ac:dyDescent="0.15">
      <c r="A14201" t="s">
        <v>12</v>
      </c>
      <c r="B14201">
        <v>4029835</v>
      </c>
      <c r="C14201">
        <v>4029855</v>
      </c>
      <c r="D14201" t="s">
        <v>47109</v>
      </c>
      <c r="E14201" t="s">
        <v>90</v>
      </c>
      <c r="F14201" t="s">
        <v>76</v>
      </c>
      <c r="G14201" t="s">
        <v>23</v>
      </c>
      <c r="H14201">
        <v>71</v>
      </c>
      <c r="I14201" t="s">
        <v>47119</v>
      </c>
      <c r="J14201" t="s">
        <v>47120</v>
      </c>
      <c r="K14201" t="s">
        <v>47121</v>
      </c>
      <c r="L14201" t="s">
        <v>77969</v>
      </c>
    </row>
    <row r="14202" spans="1:12" x14ac:dyDescent="0.15">
      <c r="A14202" t="s">
        <v>12</v>
      </c>
      <c r="B14202">
        <v>4030768</v>
      </c>
      <c r="C14202">
        <v>4030788</v>
      </c>
      <c r="D14202" t="s">
        <v>47122</v>
      </c>
      <c r="E14202" t="s">
        <v>90</v>
      </c>
      <c r="F14202" t="s">
        <v>76</v>
      </c>
      <c r="G14202" t="s">
        <v>32</v>
      </c>
      <c r="H14202">
        <v>10</v>
      </c>
      <c r="I14202" t="s">
        <v>47123</v>
      </c>
      <c r="J14202" t="s">
        <v>47124</v>
      </c>
      <c r="K14202" t="s">
        <v>47125</v>
      </c>
      <c r="L14202" t="s">
        <v>78001</v>
      </c>
    </row>
    <row r="14203" spans="1:12" x14ac:dyDescent="0.15">
      <c r="A14203" t="s">
        <v>12</v>
      </c>
      <c r="B14203">
        <v>4030735</v>
      </c>
      <c r="C14203">
        <v>4030755</v>
      </c>
      <c r="D14203" t="s">
        <v>47122</v>
      </c>
      <c r="E14203" t="s">
        <v>90</v>
      </c>
      <c r="F14203" t="s">
        <v>76</v>
      </c>
      <c r="G14203" t="s">
        <v>23</v>
      </c>
      <c r="H14203">
        <v>43</v>
      </c>
      <c r="I14203" t="s">
        <v>47126</v>
      </c>
      <c r="J14203" t="s">
        <v>47127</v>
      </c>
      <c r="K14203" t="s">
        <v>47128</v>
      </c>
      <c r="L14203" t="s">
        <v>77942</v>
      </c>
    </row>
    <row r="14204" spans="1:12" x14ac:dyDescent="0.15">
      <c r="A14204" t="s">
        <v>12</v>
      </c>
      <c r="B14204">
        <v>4030699</v>
      </c>
      <c r="C14204">
        <v>4030719</v>
      </c>
      <c r="D14204" t="s">
        <v>47122</v>
      </c>
      <c r="E14204" t="s">
        <v>90</v>
      </c>
      <c r="F14204" t="s">
        <v>76</v>
      </c>
      <c r="G14204" t="s">
        <v>23</v>
      </c>
      <c r="H14204">
        <v>79</v>
      </c>
      <c r="I14204" t="s">
        <v>47129</v>
      </c>
      <c r="J14204" t="s">
        <v>47130</v>
      </c>
      <c r="K14204" t="s">
        <v>47131</v>
      </c>
      <c r="L14204" t="s">
        <v>77993</v>
      </c>
    </row>
    <row r="14205" spans="1:12" x14ac:dyDescent="0.15">
      <c r="A14205" t="s">
        <v>12</v>
      </c>
      <c r="B14205">
        <v>4030675</v>
      </c>
      <c r="C14205">
        <v>4030695</v>
      </c>
      <c r="D14205" t="s">
        <v>47122</v>
      </c>
      <c r="E14205" t="s">
        <v>90</v>
      </c>
      <c r="F14205" t="s">
        <v>76</v>
      </c>
      <c r="G14205" t="s">
        <v>36</v>
      </c>
      <c r="H14205">
        <v>103</v>
      </c>
      <c r="I14205" t="s">
        <v>47132</v>
      </c>
      <c r="J14205" t="s">
        <v>47133</v>
      </c>
      <c r="K14205" t="s">
        <v>47134</v>
      </c>
      <c r="L14205" t="s">
        <v>77937</v>
      </c>
    </row>
    <row r="14206" spans="1:12" x14ac:dyDescent="0.15">
      <c r="A14206" t="s">
        <v>12</v>
      </c>
      <c r="B14206">
        <v>4031799</v>
      </c>
      <c r="C14206">
        <v>4031819</v>
      </c>
      <c r="D14206" t="s">
        <v>47135</v>
      </c>
      <c r="E14206" t="s">
        <v>47136</v>
      </c>
      <c r="F14206" t="s">
        <v>76</v>
      </c>
      <c r="G14206" t="s">
        <v>36</v>
      </c>
      <c r="H14206">
        <v>0</v>
      </c>
      <c r="I14206" t="s">
        <v>47137</v>
      </c>
      <c r="J14206" t="s">
        <v>47138</v>
      </c>
      <c r="K14206" t="s">
        <v>47139</v>
      </c>
      <c r="L14206" t="s">
        <v>77980</v>
      </c>
    </row>
    <row r="14207" spans="1:12" x14ac:dyDescent="0.15">
      <c r="A14207" t="s">
        <v>12</v>
      </c>
      <c r="B14207">
        <v>4031770</v>
      </c>
      <c r="C14207">
        <v>4031790</v>
      </c>
      <c r="D14207" t="s">
        <v>47135</v>
      </c>
      <c r="E14207" t="s">
        <v>47136</v>
      </c>
      <c r="F14207" t="s">
        <v>76</v>
      </c>
      <c r="G14207" t="s">
        <v>32</v>
      </c>
      <c r="H14207">
        <v>29</v>
      </c>
      <c r="I14207" t="s">
        <v>47140</v>
      </c>
      <c r="J14207" t="s">
        <v>47141</v>
      </c>
      <c r="K14207" t="s">
        <v>47142</v>
      </c>
      <c r="L14207" t="s">
        <v>77921</v>
      </c>
    </row>
    <row r="14208" spans="1:12" x14ac:dyDescent="0.15">
      <c r="A14208" t="s">
        <v>12</v>
      </c>
      <c r="B14208">
        <v>4031717</v>
      </c>
      <c r="C14208">
        <v>4031737</v>
      </c>
      <c r="D14208" t="s">
        <v>47135</v>
      </c>
      <c r="E14208" t="s">
        <v>47136</v>
      </c>
      <c r="F14208" t="s">
        <v>76</v>
      </c>
      <c r="G14208" t="s">
        <v>16</v>
      </c>
      <c r="H14208">
        <v>82</v>
      </c>
      <c r="I14208" t="s">
        <v>47143</v>
      </c>
      <c r="J14208" t="s">
        <v>47144</v>
      </c>
      <c r="K14208" t="s">
        <v>47145</v>
      </c>
      <c r="L14208" t="s">
        <v>78011</v>
      </c>
    </row>
    <row r="14209" spans="1:12" x14ac:dyDescent="0.15">
      <c r="A14209" t="s">
        <v>12</v>
      </c>
      <c r="B14209">
        <v>4031684</v>
      </c>
      <c r="C14209">
        <v>4031704</v>
      </c>
      <c r="D14209" t="s">
        <v>47135</v>
      </c>
      <c r="E14209" t="s">
        <v>47136</v>
      </c>
      <c r="F14209" t="s">
        <v>76</v>
      </c>
      <c r="G14209" t="s">
        <v>36</v>
      </c>
      <c r="H14209">
        <v>115</v>
      </c>
      <c r="I14209" t="s">
        <v>47146</v>
      </c>
      <c r="J14209" t="s">
        <v>47147</v>
      </c>
      <c r="K14209" t="s">
        <v>47148</v>
      </c>
      <c r="L14209" t="s">
        <v>78020</v>
      </c>
    </row>
    <row r="14210" spans="1:12" x14ac:dyDescent="0.15">
      <c r="A14210" t="s">
        <v>12</v>
      </c>
      <c r="B14210">
        <v>4031967</v>
      </c>
      <c r="C14210">
        <v>4031987</v>
      </c>
      <c r="D14210" t="s">
        <v>47149</v>
      </c>
      <c r="E14210" t="s">
        <v>47150</v>
      </c>
      <c r="F14210" t="s">
        <v>15</v>
      </c>
      <c r="G14210" t="s">
        <v>36</v>
      </c>
      <c r="H14210">
        <v>0</v>
      </c>
      <c r="I14210" t="s">
        <v>47151</v>
      </c>
      <c r="J14210" t="s">
        <v>47152</v>
      </c>
      <c r="K14210" t="s">
        <v>47153</v>
      </c>
      <c r="L14210" t="s">
        <v>77980</v>
      </c>
    </row>
    <row r="14211" spans="1:12" x14ac:dyDescent="0.15">
      <c r="A14211" t="s">
        <v>12</v>
      </c>
      <c r="B14211">
        <v>4031988</v>
      </c>
      <c r="C14211">
        <v>4032008</v>
      </c>
      <c r="D14211" t="s">
        <v>47149</v>
      </c>
      <c r="E14211" t="s">
        <v>47150</v>
      </c>
      <c r="F14211" t="s">
        <v>15</v>
      </c>
      <c r="G14211" t="s">
        <v>36</v>
      </c>
      <c r="H14211">
        <v>21</v>
      </c>
      <c r="I14211" t="s">
        <v>47154</v>
      </c>
      <c r="J14211" t="s">
        <v>47155</v>
      </c>
      <c r="K14211" t="s">
        <v>47156</v>
      </c>
      <c r="L14211" t="s">
        <v>78022</v>
      </c>
    </row>
    <row r="14212" spans="1:12" x14ac:dyDescent="0.15">
      <c r="A14212" t="s">
        <v>12</v>
      </c>
      <c r="B14212">
        <v>4032011</v>
      </c>
      <c r="C14212">
        <v>4032031</v>
      </c>
      <c r="D14212" t="s">
        <v>47149</v>
      </c>
      <c r="E14212" t="s">
        <v>47150</v>
      </c>
      <c r="F14212" t="s">
        <v>15</v>
      </c>
      <c r="G14212" t="s">
        <v>32</v>
      </c>
      <c r="H14212">
        <v>44</v>
      </c>
      <c r="I14212" t="s">
        <v>47157</v>
      </c>
      <c r="J14212" t="s">
        <v>47158</v>
      </c>
      <c r="K14212" t="s">
        <v>47159</v>
      </c>
      <c r="L14212" t="s">
        <v>78016</v>
      </c>
    </row>
    <row r="14213" spans="1:12" x14ac:dyDescent="0.15">
      <c r="A14213" t="s">
        <v>12</v>
      </c>
      <c r="B14213">
        <v>4032032</v>
      </c>
      <c r="C14213">
        <v>4032052</v>
      </c>
      <c r="D14213" t="s">
        <v>47149</v>
      </c>
      <c r="E14213" t="s">
        <v>47150</v>
      </c>
      <c r="F14213" t="s">
        <v>15</v>
      </c>
      <c r="G14213" t="s">
        <v>32</v>
      </c>
      <c r="H14213">
        <v>65</v>
      </c>
      <c r="I14213" t="s">
        <v>47160</v>
      </c>
      <c r="J14213" t="s">
        <v>47161</v>
      </c>
      <c r="K14213" t="s">
        <v>47162</v>
      </c>
      <c r="L14213" t="s">
        <v>78042</v>
      </c>
    </row>
    <row r="14214" spans="1:12" x14ac:dyDescent="0.15">
      <c r="A14214" t="s">
        <v>12</v>
      </c>
      <c r="B14214">
        <v>4033047</v>
      </c>
      <c r="C14214">
        <v>4033067</v>
      </c>
      <c r="D14214" t="s">
        <v>47163</v>
      </c>
      <c r="E14214" t="s">
        <v>90</v>
      </c>
      <c r="F14214" t="s">
        <v>76</v>
      </c>
      <c r="G14214" t="s">
        <v>32</v>
      </c>
      <c r="H14214">
        <v>1</v>
      </c>
      <c r="I14214" t="s">
        <v>47164</v>
      </c>
      <c r="J14214" t="s">
        <v>47165</v>
      </c>
      <c r="K14214" t="s">
        <v>47166</v>
      </c>
      <c r="L14214" t="s">
        <v>77917</v>
      </c>
    </row>
    <row r="14215" spans="1:12" x14ac:dyDescent="0.15">
      <c r="A14215" t="s">
        <v>12</v>
      </c>
      <c r="B14215">
        <v>4033016</v>
      </c>
      <c r="C14215">
        <v>4033036</v>
      </c>
      <c r="D14215" t="s">
        <v>47163</v>
      </c>
      <c r="E14215" t="s">
        <v>90</v>
      </c>
      <c r="F14215" t="s">
        <v>76</v>
      </c>
      <c r="G14215" t="s">
        <v>23</v>
      </c>
      <c r="H14215">
        <v>32</v>
      </c>
      <c r="I14215" t="s">
        <v>47167</v>
      </c>
      <c r="J14215" t="s">
        <v>47168</v>
      </c>
      <c r="K14215" t="s">
        <v>47169</v>
      </c>
      <c r="L14215" t="s">
        <v>77918</v>
      </c>
    </row>
    <row r="14216" spans="1:12" x14ac:dyDescent="0.15">
      <c r="A14216" t="s">
        <v>12</v>
      </c>
      <c r="B14216">
        <v>4032987</v>
      </c>
      <c r="C14216">
        <v>4033007</v>
      </c>
      <c r="D14216" t="s">
        <v>47163</v>
      </c>
      <c r="E14216" t="s">
        <v>90</v>
      </c>
      <c r="F14216" t="s">
        <v>76</v>
      </c>
      <c r="G14216" t="s">
        <v>32</v>
      </c>
      <c r="H14216">
        <v>61</v>
      </c>
      <c r="I14216" t="s">
        <v>47170</v>
      </c>
      <c r="J14216" t="s">
        <v>47171</v>
      </c>
      <c r="K14216" t="s">
        <v>47172</v>
      </c>
      <c r="L14216" t="s">
        <v>77979</v>
      </c>
    </row>
    <row r="14217" spans="1:12" x14ac:dyDescent="0.15">
      <c r="A14217" t="s">
        <v>12</v>
      </c>
      <c r="B14217">
        <v>4032954</v>
      </c>
      <c r="C14217">
        <v>4032974</v>
      </c>
      <c r="D14217" t="s">
        <v>47163</v>
      </c>
      <c r="E14217" t="s">
        <v>90</v>
      </c>
      <c r="F14217" t="s">
        <v>76</v>
      </c>
      <c r="G14217" t="s">
        <v>16</v>
      </c>
      <c r="H14217">
        <v>94</v>
      </c>
      <c r="I14217" t="s">
        <v>47173</v>
      </c>
      <c r="J14217" t="s">
        <v>47174</v>
      </c>
      <c r="K14217" t="s">
        <v>47175</v>
      </c>
      <c r="L14217" t="s">
        <v>77927</v>
      </c>
    </row>
    <row r="14218" spans="1:12" x14ac:dyDescent="0.15">
      <c r="A14218" t="s">
        <v>12</v>
      </c>
      <c r="B14218">
        <v>4033767</v>
      </c>
      <c r="C14218">
        <v>4033787</v>
      </c>
      <c r="D14218" t="s">
        <v>47176</v>
      </c>
      <c r="E14218" t="s">
        <v>47177</v>
      </c>
      <c r="F14218" t="s">
        <v>76</v>
      </c>
      <c r="G14218" t="s">
        <v>32</v>
      </c>
      <c r="H14218">
        <v>7</v>
      </c>
      <c r="I14218" t="s">
        <v>47178</v>
      </c>
      <c r="J14218" t="s">
        <v>47179</v>
      </c>
      <c r="K14218" t="s">
        <v>47180</v>
      </c>
      <c r="L14218" t="s">
        <v>77909</v>
      </c>
    </row>
    <row r="14219" spans="1:12" x14ac:dyDescent="0.15">
      <c r="A14219" t="s">
        <v>12</v>
      </c>
      <c r="B14219">
        <v>4033734</v>
      </c>
      <c r="C14219">
        <v>4033754</v>
      </c>
      <c r="D14219" t="s">
        <v>47176</v>
      </c>
      <c r="E14219" t="s">
        <v>47177</v>
      </c>
      <c r="F14219" t="s">
        <v>76</v>
      </c>
      <c r="G14219" t="s">
        <v>32</v>
      </c>
      <c r="H14219">
        <v>40</v>
      </c>
      <c r="I14219" t="s">
        <v>47181</v>
      </c>
      <c r="J14219" t="s">
        <v>47182</v>
      </c>
      <c r="K14219" t="s">
        <v>47183</v>
      </c>
      <c r="L14219" t="s">
        <v>77952</v>
      </c>
    </row>
    <row r="14220" spans="1:12" x14ac:dyDescent="0.15">
      <c r="A14220" t="s">
        <v>12</v>
      </c>
      <c r="B14220">
        <v>4033696</v>
      </c>
      <c r="C14220">
        <v>4033716</v>
      </c>
      <c r="D14220" t="s">
        <v>47176</v>
      </c>
      <c r="E14220" t="s">
        <v>47177</v>
      </c>
      <c r="F14220" t="s">
        <v>76</v>
      </c>
      <c r="G14220" t="s">
        <v>36</v>
      </c>
      <c r="H14220">
        <v>78</v>
      </c>
      <c r="I14220" t="s">
        <v>47184</v>
      </c>
      <c r="J14220" t="s">
        <v>47185</v>
      </c>
      <c r="K14220" t="s">
        <v>47186</v>
      </c>
      <c r="L14220" t="s">
        <v>78000</v>
      </c>
    </row>
    <row r="14221" spans="1:12" x14ac:dyDescent="0.15">
      <c r="A14221" t="s">
        <v>12</v>
      </c>
      <c r="B14221">
        <v>4033675</v>
      </c>
      <c r="C14221">
        <v>4033695</v>
      </c>
      <c r="D14221" t="s">
        <v>47176</v>
      </c>
      <c r="E14221" t="s">
        <v>47177</v>
      </c>
      <c r="F14221" t="s">
        <v>76</v>
      </c>
      <c r="G14221" t="s">
        <v>16</v>
      </c>
      <c r="H14221">
        <v>99</v>
      </c>
      <c r="I14221" t="s">
        <v>47187</v>
      </c>
      <c r="J14221" t="s">
        <v>47188</v>
      </c>
      <c r="K14221" t="s">
        <v>47189</v>
      </c>
      <c r="L14221" t="s">
        <v>78051</v>
      </c>
    </row>
    <row r="14222" spans="1:12" x14ac:dyDescent="0.15">
      <c r="A14222" t="s">
        <v>12</v>
      </c>
      <c r="B14222">
        <v>4034380</v>
      </c>
      <c r="C14222">
        <v>4034400</v>
      </c>
      <c r="D14222" t="s">
        <v>47190</v>
      </c>
      <c r="E14222" t="s">
        <v>90</v>
      </c>
      <c r="F14222" t="s">
        <v>76</v>
      </c>
      <c r="G14222" t="s">
        <v>23</v>
      </c>
      <c r="H14222">
        <v>11</v>
      </c>
      <c r="I14222" t="s">
        <v>47191</v>
      </c>
      <c r="J14222" t="s">
        <v>47192</v>
      </c>
      <c r="K14222" t="s">
        <v>47193</v>
      </c>
      <c r="L14222" t="s">
        <v>77974</v>
      </c>
    </row>
    <row r="14223" spans="1:12" x14ac:dyDescent="0.15">
      <c r="A14223" t="s">
        <v>12</v>
      </c>
      <c r="B14223">
        <v>4034359</v>
      </c>
      <c r="C14223">
        <v>4034379</v>
      </c>
      <c r="D14223" t="s">
        <v>47190</v>
      </c>
      <c r="E14223" t="s">
        <v>90</v>
      </c>
      <c r="F14223" t="s">
        <v>76</v>
      </c>
      <c r="G14223" t="s">
        <v>32</v>
      </c>
      <c r="H14223">
        <v>32</v>
      </c>
      <c r="I14223" t="s">
        <v>47194</v>
      </c>
      <c r="J14223" t="s">
        <v>47195</v>
      </c>
      <c r="K14223" t="s">
        <v>47196</v>
      </c>
      <c r="L14223" t="s">
        <v>77918</v>
      </c>
    </row>
    <row r="14224" spans="1:12" x14ac:dyDescent="0.15">
      <c r="A14224" t="s">
        <v>12</v>
      </c>
      <c r="B14224">
        <v>4034330</v>
      </c>
      <c r="C14224">
        <v>4034350</v>
      </c>
      <c r="D14224" t="s">
        <v>47190</v>
      </c>
      <c r="E14224" t="s">
        <v>90</v>
      </c>
      <c r="F14224" t="s">
        <v>76</v>
      </c>
      <c r="G14224" t="s">
        <v>36</v>
      </c>
      <c r="H14224">
        <v>61</v>
      </c>
      <c r="I14224" t="s">
        <v>47197</v>
      </c>
      <c r="J14224" t="s">
        <v>47198</v>
      </c>
      <c r="K14224" t="s">
        <v>47199</v>
      </c>
      <c r="L14224" t="s">
        <v>77979</v>
      </c>
    </row>
    <row r="14225" spans="1:12" x14ac:dyDescent="0.15">
      <c r="A14225" t="s">
        <v>12</v>
      </c>
      <c r="B14225">
        <v>4034300</v>
      </c>
      <c r="C14225">
        <v>4034320</v>
      </c>
      <c r="D14225" t="s">
        <v>47190</v>
      </c>
      <c r="E14225" t="s">
        <v>90</v>
      </c>
      <c r="F14225" t="s">
        <v>76</v>
      </c>
      <c r="G14225" t="s">
        <v>16</v>
      </c>
      <c r="H14225">
        <v>91</v>
      </c>
      <c r="I14225" t="s">
        <v>47200</v>
      </c>
      <c r="J14225" t="s">
        <v>47201</v>
      </c>
      <c r="K14225" t="s">
        <v>47202</v>
      </c>
      <c r="L14225" t="s">
        <v>77907</v>
      </c>
    </row>
    <row r="14226" spans="1:12" x14ac:dyDescent="0.15">
      <c r="A14226" t="s">
        <v>12</v>
      </c>
      <c r="B14226">
        <v>4034991</v>
      </c>
      <c r="C14226">
        <v>4035011</v>
      </c>
      <c r="D14226" t="s">
        <v>47203</v>
      </c>
      <c r="E14226" t="s">
        <v>90</v>
      </c>
      <c r="F14226" t="s">
        <v>76</v>
      </c>
      <c r="G14226" t="s">
        <v>16</v>
      </c>
      <c r="H14226">
        <v>14</v>
      </c>
      <c r="I14226" t="s">
        <v>47204</v>
      </c>
      <c r="J14226" t="s">
        <v>47205</v>
      </c>
      <c r="K14226" t="s">
        <v>47206</v>
      </c>
      <c r="L14226" t="s">
        <v>77924</v>
      </c>
    </row>
    <row r="14227" spans="1:12" x14ac:dyDescent="0.15">
      <c r="A14227" t="s">
        <v>12</v>
      </c>
      <c r="B14227">
        <v>4034959</v>
      </c>
      <c r="C14227">
        <v>4034979</v>
      </c>
      <c r="D14227" t="s">
        <v>47203</v>
      </c>
      <c r="E14227" t="s">
        <v>90</v>
      </c>
      <c r="F14227" t="s">
        <v>76</v>
      </c>
      <c r="G14227" t="s">
        <v>16</v>
      </c>
      <c r="H14227">
        <v>46</v>
      </c>
      <c r="I14227" t="s">
        <v>47207</v>
      </c>
      <c r="J14227" t="s">
        <v>47208</v>
      </c>
      <c r="K14227" t="s">
        <v>47209</v>
      </c>
      <c r="L14227" t="s">
        <v>78004</v>
      </c>
    </row>
    <row r="14228" spans="1:12" x14ac:dyDescent="0.15">
      <c r="A14228" t="s">
        <v>12</v>
      </c>
      <c r="B14228">
        <v>4034927</v>
      </c>
      <c r="C14228">
        <v>4034947</v>
      </c>
      <c r="D14228" t="s">
        <v>47203</v>
      </c>
      <c r="E14228" t="s">
        <v>90</v>
      </c>
      <c r="F14228" t="s">
        <v>76</v>
      </c>
      <c r="G14228" t="s">
        <v>16</v>
      </c>
      <c r="H14228">
        <v>78</v>
      </c>
      <c r="I14228" t="s">
        <v>47210</v>
      </c>
      <c r="J14228" t="s">
        <v>47211</v>
      </c>
      <c r="K14228" t="s">
        <v>47212</v>
      </c>
      <c r="L14228" t="s">
        <v>78000</v>
      </c>
    </row>
    <row r="14229" spans="1:12" x14ac:dyDescent="0.15">
      <c r="A14229" t="s">
        <v>12</v>
      </c>
      <c r="B14229">
        <v>4034905</v>
      </c>
      <c r="C14229">
        <v>4034925</v>
      </c>
      <c r="D14229" t="s">
        <v>47203</v>
      </c>
      <c r="E14229" t="s">
        <v>90</v>
      </c>
      <c r="F14229" t="s">
        <v>76</v>
      </c>
      <c r="G14229" t="s">
        <v>16</v>
      </c>
      <c r="H14229">
        <v>100</v>
      </c>
      <c r="I14229" t="s">
        <v>47213</v>
      </c>
      <c r="J14229" t="s">
        <v>47214</v>
      </c>
      <c r="K14229" t="s">
        <v>47215</v>
      </c>
      <c r="L14229" t="s">
        <v>77953</v>
      </c>
    </row>
    <row r="14230" spans="1:12" x14ac:dyDescent="0.15">
      <c r="A14230" t="s">
        <v>12</v>
      </c>
      <c r="B14230">
        <v>4036135</v>
      </c>
      <c r="C14230">
        <v>4036155</v>
      </c>
      <c r="D14230" t="s">
        <v>47216</v>
      </c>
      <c r="E14230" t="s">
        <v>90</v>
      </c>
      <c r="F14230" t="s">
        <v>76</v>
      </c>
      <c r="G14230" t="s">
        <v>36</v>
      </c>
      <c r="H14230">
        <v>18</v>
      </c>
      <c r="I14230" t="s">
        <v>47217</v>
      </c>
      <c r="J14230" t="s">
        <v>47218</v>
      </c>
      <c r="K14230" t="s">
        <v>47219</v>
      </c>
      <c r="L14230" t="s">
        <v>78007</v>
      </c>
    </row>
    <row r="14231" spans="1:12" x14ac:dyDescent="0.15">
      <c r="A14231" t="s">
        <v>12</v>
      </c>
      <c r="B14231">
        <v>4036094</v>
      </c>
      <c r="C14231">
        <v>4036114</v>
      </c>
      <c r="D14231" t="s">
        <v>47216</v>
      </c>
      <c r="E14231" t="s">
        <v>90</v>
      </c>
      <c r="F14231" t="s">
        <v>76</v>
      </c>
      <c r="G14231" t="s">
        <v>23</v>
      </c>
      <c r="H14231">
        <v>59</v>
      </c>
      <c r="I14231" t="s">
        <v>47220</v>
      </c>
      <c r="J14231" t="s">
        <v>47221</v>
      </c>
      <c r="K14231" t="s">
        <v>47222</v>
      </c>
      <c r="L14231" t="s">
        <v>78009</v>
      </c>
    </row>
    <row r="14232" spans="1:12" x14ac:dyDescent="0.15">
      <c r="A14232" t="s">
        <v>12</v>
      </c>
      <c r="B14232">
        <v>4036070</v>
      </c>
      <c r="C14232">
        <v>4036090</v>
      </c>
      <c r="D14232" t="s">
        <v>47216</v>
      </c>
      <c r="E14232" t="s">
        <v>90</v>
      </c>
      <c r="F14232" t="s">
        <v>76</v>
      </c>
      <c r="G14232" t="s">
        <v>23</v>
      </c>
      <c r="H14232">
        <v>83</v>
      </c>
      <c r="I14232" t="s">
        <v>47223</v>
      </c>
      <c r="J14232" t="s">
        <v>47224</v>
      </c>
      <c r="K14232" t="s">
        <v>47225</v>
      </c>
      <c r="L14232" t="s">
        <v>77958</v>
      </c>
    </row>
    <row r="14233" spans="1:12" x14ac:dyDescent="0.15">
      <c r="A14233" t="s">
        <v>12</v>
      </c>
      <c r="B14233">
        <v>4036049</v>
      </c>
      <c r="C14233">
        <v>4036069</v>
      </c>
      <c r="D14233" t="s">
        <v>47216</v>
      </c>
      <c r="E14233" t="s">
        <v>90</v>
      </c>
      <c r="F14233" t="s">
        <v>76</v>
      </c>
      <c r="G14233" t="s">
        <v>23</v>
      </c>
      <c r="H14233">
        <v>104</v>
      </c>
      <c r="I14233" t="s">
        <v>47226</v>
      </c>
      <c r="J14233" t="s">
        <v>47227</v>
      </c>
      <c r="K14233" t="s">
        <v>47228</v>
      </c>
      <c r="L14233" t="s">
        <v>77963</v>
      </c>
    </row>
    <row r="14234" spans="1:12" x14ac:dyDescent="0.15">
      <c r="A14234" t="s">
        <v>12</v>
      </c>
      <c r="B14234">
        <v>4037281</v>
      </c>
      <c r="C14234">
        <v>4037301</v>
      </c>
      <c r="D14234" t="s">
        <v>47229</v>
      </c>
      <c r="E14234" t="s">
        <v>47230</v>
      </c>
      <c r="F14234" t="s">
        <v>76</v>
      </c>
      <c r="G14234" t="s">
        <v>16</v>
      </c>
      <c r="H14234">
        <v>7</v>
      </c>
      <c r="I14234" t="s">
        <v>47231</v>
      </c>
      <c r="J14234" t="s">
        <v>47232</v>
      </c>
      <c r="K14234" t="s">
        <v>47233</v>
      </c>
      <c r="L14234" t="s">
        <v>77909</v>
      </c>
    </row>
    <row r="14235" spans="1:12" x14ac:dyDescent="0.15">
      <c r="A14235" t="s">
        <v>12</v>
      </c>
      <c r="B14235">
        <v>4037254</v>
      </c>
      <c r="C14235">
        <v>4037274</v>
      </c>
      <c r="D14235" t="s">
        <v>47229</v>
      </c>
      <c r="E14235" t="s">
        <v>47230</v>
      </c>
      <c r="F14235" t="s">
        <v>76</v>
      </c>
      <c r="G14235" t="s">
        <v>16</v>
      </c>
      <c r="H14235">
        <v>34</v>
      </c>
      <c r="I14235" t="s">
        <v>47234</v>
      </c>
      <c r="J14235" t="s">
        <v>47235</v>
      </c>
      <c r="K14235" t="s">
        <v>47236</v>
      </c>
      <c r="L14235" t="s">
        <v>77999</v>
      </c>
    </row>
    <row r="14236" spans="1:12" x14ac:dyDescent="0.15">
      <c r="A14236" t="s">
        <v>12</v>
      </c>
      <c r="B14236">
        <v>4037212</v>
      </c>
      <c r="C14236">
        <v>4037232</v>
      </c>
      <c r="D14236" t="s">
        <v>47229</v>
      </c>
      <c r="E14236" t="s">
        <v>47230</v>
      </c>
      <c r="F14236" t="s">
        <v>76</v>
      </c>
      <c r="G14236" t="s">
        <v>32</v>
      </c>
      <c r="H14236">
        <v>76</v>
      </c>
      <c r="I14236" t="s">
        <v>47237</v>
      </c>
      <c r="J14236" t="s">
        <v>47238</v>
      </c>
      <c r="K14236" t="s">
        <v>47239</v>
      </c>
      <c r="L14236" t="s">
        <v>77985</v>
      </c>
    </row>
    <row r="14237" spans="1:12" x14ac:dyDescent="0.15">
      <c r="A14237" t="s">
        <v>12</v>
      </c>
      <c r="B14237">
        <v>4037192</v>
      </c>
      <c r="C14237">
        <v>4037212</v>
      </c>
      <c r="D14237" t="s">
        <v>47229</v>
      </c>
      <c r="E14237" t="s">
        <v>47230</v>
      </c>
      <c r="F14237" t="s">
        <v>76</v>
      </c>
      <c r="G14237" t="s">
        <v>16</v>
      </c>
      <c r="H14237">
        <v>96</v>
      </c>
      <c r="I14237" t="s">
        <v>47240</v>
      </c>
      <c r="J14237" t="s">
        <v>47241</v>
      </c>
      <c r="K14237" t="s">
        <v>47242</v>
      </c>
      <c r="L14237" t="s">
        <v>77912</v>
      </c>
    </row>
    <row r="14238" spans="1:12" x14ac:dyDescent="0.15">
      <c r="A14238" t="s">
        <v>12</v>
      </c>
      <c r="B14238">
        <v>4037415</v>
      </c>
      <c r="C14238">
        <v>4037435</v>
      </c>
      <c r="D14238" t="s">
        <v>47243</v>
      </c>
      <c r="E14238" t="s">
        <v>90</v>
      </c>
      <c r="F14238" t="s">
        <v>15</v>
      </c>
      <c r="G14238" t="s">
        <v>36</v>
      </c>
      <c r="H14238">
        <v>0</v>
      </c>
      <c r="I14238" t="s">
        <v>47244</v>
      </c>
      <c r="J14238" t="s">
        <v>47245</v>
      </c>
      <c r="K14238" t="s">
        <v>47246</v>
      </c>
      <c r="L14238" t="s">
        <v>77980</v>
      </c>
    </row>
    <row r="14239" spans="1:12" x14ac:dyDescent="0.15">
      <c r="A14239" t="s">
        <v>12</v>
      </c>
      <c r="B14239">
        <v>4037440</v>
      </c>
      <c r="C14239">
        <v>4037460</v>
      </c>
      <c r="D14239" t="s">
        <v>47243</v>
      </c>
      <c r="E14239" t="s">
        <v>90</v>
      </c>
      <c r="F14239" t="s">
        <v>15</v>
      </c>
      <c r="G14239" t="s">
        <v>36</v>
      </c>
      <c r="H14239">
        <v>25</v>
      </c>
      <c r="I14239" t="s">
        <v>47247</v>
      </c>
      <c r="J14239" t="s">
        <v>47248</v>
      </c>
      <c r="K14239" t="s">
        <v>47249</v>
      </c>
      <c r="L14239" t="s">
        <v>78012</v>
      </c>
    </row>
    <row r="14240" spans="1:12" x14ac:dyDescent="0.15">
      <c r="A14240" t="s">
        <v>12</v>
      </c>
      <c r="B14240">
        <v>4037467</v>
      </c>
      <c r="C14240">
        <v>4037487</v>
      </c>
      <c r="D14240" t="s">
        <v>47243</v>
      </c>
      <c r="E14240" t="s">
        <v>90</v>
      </c>
      <c r="F14240" t="s">
        <v>15</v>
      </c>
      <c r="G14240" t="s">
        <v>32</v>
      </c>
      <c r="H14240">
        <v>52</v>
      </c>
      <c r="I14240" t="s">
        <v>47250</v>
      </c>
      <c r="J14240" t="s">
        <v>47251</v>
      </c>
      <c r="K14240" t="s">
        <v>47252</v>
      </c>
      <c r="L14240" t="s">
        <v>77959</v>
      </c>
    </row>
    <row r="14241" spans="1:12" x14ac:dyDescent="0.15">
      <c r="A14241" t="s">
        <v>12</v>
      </c>
      <c r="B14241">
        <v>4037487</v>
      </c>
      <c r="C14241">
        <v>4037507</v>
      </c>
      <c r="D14241" t="s">
        <v>47243</v>
      </c>
      <c r="E14241" t="s">
        <v>90</v>
      </c>
      <c r="F14241" t="s">
        <v>15</v>
      </c>
      <c r="G14241" t="s">
        <v>36</v>
      </c>
      <c r="H14241">
        <v>72</v>
      </c>
      <c r="I14241" t="s">
        <v>47253</v>
      </c>
      <c r="J14241" t="s">
        <v>47254</v>
      </c>
      <c r="K14241" t="s">
        <v>47255</v>
      </c>
      <c r="L14241" t="s">
        <v>78066</v>
      </c>
    </row>
    <row r="14242" spans="1:12" x14ac:dyDescent="0.15">
      <c r="A14242" t="s">
        <v>12</v>
      </c>
      <c r="B14242">
        <v>4038476</v>
      </c>
      <c r="C14242">
        <v>4038496</v>
      </c>
      <c r="D14242" t="s">
        <v>47256</v>
      </c>
      <c r="E14242" t="s">
        <v>90</v>
      </c>
      <c r="F14242" t="s">
        <v>15</v>
      </c>
      <c r="G14242" t="s">
        <v>16</v>
      </c>
      <c r="H14242">
        <v>0</v>
      </c>
      <c r="I14242" t="s">
        <v>47257</v>
      </c>
      <c r="J14242" t="s">
        <v>47258</v>
      </c>
      <c r="K14242" t="s">
        <v>47259</v>
      </c>
      <c r="L14242" t="s">
        <v>77980</v>
      </c>
    </row>
    <row r="14243" spans="1:12" x14ac:dyDescent="0.15">
      <c r="A14243" t="s">
        <v>12</v>
      </c>
      <c r="B14243">
        <v>4038496</v>
      </c>
      <c r="C14243">
        <v>4038516</v>
      </c>
      <c r="D14243" t="s">
        <v>47256</v>
      </c>
      <c r="E14243" t="s">
        <v>90</v>
      </c>
      <c r="F14243" t="s">
        <v>15</v>
      </c>
      <c r="G14243" t="s">
        <v>32</v>
      </c>
      <c r="H14243">
        <v>20</v>
      </c>
      <c r="I14243" t="s">
        <v>47260</v>
      </c>
      <c r="J14243" t="s">
        <v>47261</v>
      </c>
      <c r="K14243" t="s">
        <v>47262</v>
      </c>
      <c r="L14243" t="s">
        <v>77968</v>
      </c>
    </row>
    <row r="14244" spans="1:12" x14ac:dyDescent="0.15">
      <c r="A14244" t="s">
        <v>12</v>
      </c>
      <c r="B14244">
        <v>4038516</v>
      </c>
      <c r="C14244">
        <v>4038536</v>
      </c>
      <c r="D14244" t="s">
        <v>47256</v>
      </c>
      <c r="E14244" t="s">
        <v>90</v>
      </c>
      <c r="F14244" t="s">
        <v>15</v>
      </c>
      <c r="G14244" t="s">
        <v>16</v>
      </c>
      <c r="H14244">
        <v>40</v>
      </c>
      <c r="I14244" t="s">
        <v>47263</v>
      </c>
      <c r="J14244" t="s">
        <v>47264</v>
      </c>
      <c r="K14244" t="s">
        <v>47265</v>
      </c>
      <c r="L14244" t="s">
        <v>77952</v>
      </c>
    </row>
    <row r="14245" spans="1:12" x14ac:dyDescent="0.15">
      <c r="A14245" t="s">
        <v>12</v>
      </c>
      <c r="B14245">
        <v>4038536</v>
      </c>
      <c r="C14245">
        <v>4038556</v>
      </c>
      <c r="D14245" t="s">
        <v>47256</v>
      </c>
      <c r="E14245" t="s">
        <v>90</v>
      </c>
      <c r="F14245" t="s">
        <v>15</v>
      </c>
      <c r="G14245" t="s">
        <v>36</v>
      </c>
      <c r="H14245">
        <v>60</v>
      </c>
      <c r="I14245" t="s">
        <v>47266</v>
      </c>
      <c r="J14245" t="s">
        <v>47267</v>
      </c>
      <c r="K14245" t="s">
        <v>47268</v>
      </c>
      <c r="L14245" t="s">
        <v>78006</v>
      </c>
    </row>
    <row r="14246" spans="1:12" x14ac:dyDescent="0.15">
      <c r="A14246" t="s">
        <v>12</v>
      </c>
      <c r="B14246">
        <v>4040168</v>
      </c>
      <c r="C14246">
        <v>4040188</v>
      </c>
      <c r="D14246" t="s">
        <v>47269</v>
      </c>
      <c r="E14246" t="s">
        <v>90</v>
      </c>
      <c r="F14246" t="s">
        <v>76</v>
      </c>
      <c r="G14246" t="s">
        <v>16</v>
      </c>
      <c r="H14246">
        <v>7</v>
      </c>
      <c r="I14246" t="s">
        <v>47270</v>
      </c>
      <c r="J14246" t="s">
        <v>47271</v>
      </c>
      <c r="K14246" t="s">
        <v>47272</v>
      </c>
      <c r="L14246" t="s">
        <v>77909</v>
      </c>
    </row>
    <row r="14247" spans="1:12" x14ac:dyDescent="0.15">
      <c r="A14247" t="s">
        <v>12</v>
      </c>
      <c r="B14247">
        <v>4040134</v>
      </c>
      <c r="C14247">
        <v>4040154</v>
      </c>
      <c r="D14247" t="s">
        <v>47269</v>
      </c>
      <c r="E14247" t="s">
        <v>90</v>
      </c>
      <c r="F14247" t="s">
        <v>76</v>
      </c>
      <c r="G14247" t="s">
        <v>16</v>
      </c>
      <c r="H14247">
        <v>41</v>
      </c>
      <c r="I14247" t="s">
        <v>47273</v>
      </c>
      <c r="J14247" t="s">
        <v>47274</v>
      </c>
      <c r="K14247" t="s">
        <v>47275</v>
      </c>
      <c r="L14247" t="s">
        <v>78014</v>
      </c>
    </row>
    <row r="14248" spans="1:12" x14ac:dyDescent="0.15">
      <c r="A14248" t="s">
        <v>12</v>
      </c>
      <c r="B14248">
        <v>4040113</v>
      </c>
      <c r="C14248">
        <v>4040133</v>
      </c>
      <c r="D14248" t="s">
        <v>47269</v>
      </c>
      <c r="E14248" t="s">
        <v>90</v>
      </c>
      <c r="F14248" t="s">
        <v>76</v>
      </c>
      <c r="G14248" t="s">
        <v>32</v>
      </c>
      <c r="H14248">
        <v>62</v>
      </c>
      <c r="I14248" t="s">
        <v>47276</v>
      </c>
      <c r="J14248" t="s">
        <v>47277</v>
      </c>
      <c r="K14248" t="s">
        <v>47278</v>
      </c>
      <c r="L14248" t="s">
        <v>77949</v>
      </c>
    </row>
    <row r="14249" spans="1:12" x14ac:dyDescent="0.15">
      <c r="A14249" t="s">
        <v>12</v>
      </c>
      <c r="B14249">
        <v>4040081</v>
      </c>
      <c r="C14249">
        <v>4040101</v>
      </c>
      <c r="D14249" t="s">
        <v>47269</v>
      </c>
      <c r="E14249" t="s">
        <v>90</v>
      </c>
      <c r="F14249" t="s">
        <v>76</v>
      </c>
      <c r="G14249" t="s">
        <v>16</v>
      </c>
      <c r="H14249">
        <v>94</v>
      </c>
      <c r="I14249" t="s">
        <v>47279</v>
      </c>
      <c r="J14249" t="s">
        <v>47280</v>
      </c>
      <c r="K14249" t="s">
        <v>47281</v>
      </c>
      <c r="L14249" t="s">
        <v>77927</v>
      </c>
    </row>
    <row r="14250" spans="1:12" x14ac:dyDescent="0.15">
      <c r="A14250" t="s">
        <v>12</v>
      </c>
      <c r="B14250">
        <v>4040371</v>
      </c>
      <c r="C14250">
        <v>4040391</v>
      </c>
      <c r="D14250" t="s">
        <v>47282</v>
      </c>
      <c r="E14250" t="s">
        <v>90</v>
      </c>
      <c r="F14250" t="s">
        <v>15</v>
      </c>
      <c r="G14250" t="s">
        <v>23</v>
      </c>
      <c r="H14250">
        <v>6</v>
      </c>
      <c r="I14250" t="s">
        <v>47283</v>
      </c>
      <c r="J14250" t="s">
        <v>47284</v>
      </c>
      <c r="K14250" t="s">
        <v>47285</v>
      </c>
      <c r="L14250" t="s">
        <v>78025</v>
      </c>
    </row>
    <row r="14251" spans="1:12" x14ac:dyDescent="0.15">
      <c r="A14251" t="s">
        <v>12</v>
      </c>
      <c r="B14251">
        <v>4040412</v>
      </c>
      <c r="C14251">
        <v>4040432</v>
      </c>
      <c r="D14251" t="s">
        <v>47282</v>
      </c>
      <c r="E14251" t="s">
        <v>90</v>
      </c>
      <c r="F14251" t="s">
        <v>15</v>
      </c>
      <c r="G14251" t="s">
        <v>36</v>
      </c>
      <c r="H14251">
        <v>47</v>
      </c>
      <c r="I14251" t="s">
        <v>47286</v>
      </c>
      <c r="J14251" t="s">
        <v>47287</v>
      </c>
      <c r="K14251" t="s">
        <v>47288</v>
      </c>
      <c r="L14251" t="s">
        <v>77932</v>
      </c>
    </row>
    <row r="14252" spans="1:12" x14ac:dyDescent="0.15">
      <c r="A14252" t="s">
        <v>12</v>
      </c>
      <c r="B14252">
        <v>4040438</v>
      </c>
      <c r="C14252">
        <v>4040458</v>
      </c>
      <c r="D14252" t="s">
        <v>47282</v>
      </c>
      <c r="E14252" t="s">
        <v>90</v>
      </c>
      <c r="F14252" t="s">
        <v>15</v>
      </c>
      <c r="G14252" t="s">
        <v>23</v>
      </c>
      <c r="H14252">
        <v>73</v>
      </c>
      <c r="I14252" t="s">
        <v>47289</v>
      </c>
      <c r="J14252" t="s">
        <v>47290</v>
      </c>
      <c r="K14252" t="s">
        <v>47291</v>
      </c>
      <c r="L14252" t="s">
        <v>77926</v>
      </c>
    </row>
    <row r="14253" spans="1:12" x14ac:dyDescent="0.15">
      <c r="A14253" t="s">
        <v>12</v>
      </c>
      <c r="B14253">
        <v>4040480</v>
      </c>
      <c r="C14253">
        <v>4040500</v>
      </c>
      <c r="D14253" t="s">
        <v>47282</v>
      </c>
      <c r="E14253" t="s">
        <v>90</v>
      </c>
      <c r="F14253" t="s">
        <v>15</v>
      </c>
      <c r="G14253" t="s">
        <v>36</v>
      </c>
      <c r="H14253">
        <v>115</v>
      </c>
      <c r="I14253" t="s">
        <v>47292</v>
      </c>
      <c r="J14253" t="s">
        <v>47293</v>
      </c>
      <c r="K14253" t="s">
        <v>47294</v>
      </c>
      <c r="L14253" t="s">
        <v>78020</v>
      </c>
    </row>
    <row r="14254" spans="1:12" x14ac:dyDescent="0.15">
      <c r="A14254" t="s">
        <v>12</v>
      </c>
      <c r="B14254">
        <v>4041147</v>
      </c>
      <c r="C14254">
        <v>4041167</v>
      </c>
      <c r="D14254" t="s">
        <v>47295</v>
      </c>
      <c r="E14254" t="s">
        <v>90</v>
      </c>
      <c r="F14254" t="s">
        <v>15</v>
      </c>
      <c r="G14254" t="s">
        <v>16</v>
      </c>
      <c r="H14254">
        <v>13</v>
      </c>
      <c r="I14254" t="s">
        <v>47296</v>
      </c>
      <c r="J14254" t="s">
        <v>47297</v>
      </c>
      <c r="K14254" t="s">
        <v>47298</v>
      </c>
      <c r="L14254" t="s">
        <v>77935</v>
      </c>
    </row>
    <row r="14255" spans="1:12" x14ac:dyDescent="0.15">
      <c r="A14255" t="s">
        <v>12</v>
      </c>
      <c r="B14255">
        <v>4041175</v>
      </c>
      <c r="C14255">
        <v>4041195</v>
      </c>
      <c r="D14255" t="s">
        <v>47295</v>
      </c>
      <c r="E14255" t="s">
        <v>90</v>
      </c>
      <c r="F14255" t="s">
        <v>15</v>
      </c>
      <c r="G14255" t="s">
        <v>36</v>
      </c>
      <c r="H14255">
        <v>41</v>
      </c>
      <c r="I14255" t="s">
        <v>47299</v>
      </c>
      <c r="J14255" t="s">
        <v>47300</v>
      </c>
      <c r="K14255" t="s">
        <v>47301</v>
      </c>
      <c r="L14255" t="s">
        <v>78014</v>
      </c>
    </row>
    <row r="14256" spans="1:12" x14ac:dyDescent="0.15">
      <c r="A14256" t="s">
        <v>12</v>
      </c>
      <c r="B14256">
        <v>4041205</v>
      </c>
      <c r="C14256">
        <v>4041225</v>
      </c>
      <c r="D14256" t="s">
        <v>47295</v>
      </c>
      <c r="E14256" t="s">
        <v>90</v>
      </c>
      <c r="F14256" t="s">
        <v>15</v>
      </c>
      <c r="G14256" t="s">
        <v>23</v>
      </c>
      <c r="H14256">
        <v>71</v>
      </c>
      <c r="I14256" t="s">
        <v>47302</v>
      </c>
      <c r="J14256" t="s">
        <v>47303</v>
      </c>
      <c r="K14256" t="s">
        <v>47304</v>
      </c>
      <c r="L14256" t="s">
        <v>77969</v>
      </c>
    </row>
    <row r="14257" spans="1:12" x14ac:dyDescent="0.15">
      <c r="A14257" t="s">
        <v>12</v>
      </c>
      <c r="B14257">
        <v>4041226</v>
      </c>
      <c r="C14257">
        <v>4041246</v>
      </c>
      <c r="D14257" t="s">
        <v>47295</v>
      </c>
      <c r="E14257" t="s">
        <v>90</v>
      </c>
      <c r="F14257" t="s">
        <v>15</v>
      </c>
      <c r="G14257" t="s">
        <v>23</v>
      </c>
      <c r="H14257">
        <v>92</v>
      </c>
      <c r="I14257" t="s">
        <v>47305</v>
      </c>
      <c r="J14257" t="s">
        <v>47306</v>
      </c>
      <c r="K14257" t="s">
        <v>47307</v>
      </c>
      <c r="L14257" t="s">
        <v>78032</v>
      </c>
    </row>
    <row r="14258" spans="1:12" x14ac:dyDescent="0.15">
      <c r="A14258" t="s">
        <v>12</v>
      </c>
      <c r="B14258">
        <v>4041511</v>
      </c>
      <c r="C14258">
        <v>4041531</v>
      </c>
      <c r="D14258" t="s">
        <v>47308</v>
      </c>
      <c r="E14258" t="s">
        <v>90</v>
      </c>
      <c r="F14258" t="s">
        <v>15</v>
      </c>
      <c r="G14258" t="s">
        <v>36</v>
      </c>
      <c r="H14258">
        <v>0</v>
      </c>
      <c r="I14258" t="s">
        <v>47309</v>
      </c>
      <c r="J14258" t="s">
        <v>47310</v>
      </c>
      <c r="K14258" t="s">
        <v>47311</v>
      </c>
      <c r="L14258" t="s">
        <v>77980</v>
      </c>
    </row>
    <row r="14259" spans="1:12" x14ac:dyDescent="0.15">
      <c r="A14259" t="s">
        <v>12</v>
      </c>
      <c r="B14259">
        <v>4041533</v>
      </c>
      <c r="C14259">
        <v>4041553</v>
      </c>
      <c r="D14259" t="s">
        <v>47308</v>
      </c>
      <c r="E14259" t="s">
        <v>90</v>
      </c>
      <c r="F14259" t="s">
        <v>15</v>
      </c>
      <c r="G14259" t="s">
        <v>36</v>
      </c>
      <c r="H14259">
        <v>22</v>
      </c>
      <c r="I14259" t="s">
        <v>47312</v>
      </c>
      <c r="J14259" t="s">
        <v>47313</v>
      </c>
      <c r="K14259" t="s">
        <v>47314</v>
      </c>
      <c r="L14259" t="s">
        <v>77948</v>
      </c>
    </row>
    <row r="14260" spans="1:12" x14ac:dyDescent="0.15">
      <c r="A14260" t="s">
        <v>12</v>
      </c>
      <c r="B14260">
        <v>4041584</v>
      </c>
      <c r="C14260">
        <v>4041604</v>
      </c>
      <c r="D14260" t="s">
        <v>47308</v>
      </c>
      <c r="E14260" t="s">
        <v>90</v>
      </c>
      <c r="F14260" t="s">
        <v>15</v>
      </c>
      <c r="G14260" t="s">
        <v>16</v>
      </c>
      <c r="H14260">
        <v>73</v>
      </c>
      <c r="I14260" t="s">
        <v>47315</v>
      </c>
      <c r="J14260" t="s">
        <v>47316</v>
      </c>
      <c r="K14260" t="s">
        <v>47317</v>
      </c>
      <c r="L14260" t="s">
        <v>77926</v>
      </c>
    </row>
    <row r="14261" spans="1:12" x14ac:dyDescent="0.15">
      <c r="A14261" t="s">
        <v>12</v>
      </c>
      <c r="B14261">
        <v>4041609</v>
      </c>
      <c r="C14261">
        <v>4041629</v>
      </c>
      <c r="D14261" t="s">
        <v>47308</v>
      </c>
      <c r="E14261" t="s">
        <v>90</v>
      </c>
      <c r="F14261" t="s">
        <v>15</v>
      </c>
      <c r="G14261" t="s">
        <v>16</v>
      </c>
      <c r="H14261">
        <v>98</v>
      </c>
      <c r="I14261" t="s">
        <v>47318</v>
      </c>
      <c r="J14261" t="s">
        <v>47319</v>
      </c>
      <c r="K14261" t="s">
        <v>47320</v>
      </c>
      <c r="L14261" t="s">
        <v>78048</v>
      </c>
    </row>
    <row r="14262" spans="1:12" x14ac:dyDescent="0.15">
      <c r="A14262" t="s">
        <v>12</v>
      </c>
      <c r="B14262">
        <v>4042146</v>
      </c>
      <c r="C14262">
        <v>4042166</v>
      </c>
      <c r="D14262" t="s">
        <v>47321</v>
      </c>
      <c r="E14262" t="s">
        <v>47322</v>
      </c>
      <c r="F14262" t="s">
        <v>15</v>
      </c>
      <c r="G14262" t="s">
        <v>36</v>
      </c>
      <c r="H14262">
        <v>0</v>
      </c>
      <c r="I14262" t="s">
        <v>47323</v>
      </c>
      <c r="J14262" t="s">
        <v>47324</v>
      </c>
      <c r="K14262" t="s">
        <v>47325</v>
      </c>
      <c r="L14262" t="s">
        <v>77980</v>
      </c>
    </row>
    <row r="14263" spans="1:12" x14ac:dyDescent="0.15">
      <c r="A14263" t="s">
        <v>12</v>
      </c>
      <c r="B14263">
        <v>4042183</v>
      </c>
      <c r="C14263">
        <v>4042203</v>
      </c>
      <c r="D14263" t="s">
        <v>47321</v>
      </c>
      <c r="E14263" t="s">
        <v>47322</v>
      </c>
      <c r="F14263" t="s">
        <v>15</v>
      </c>
      <c r="G14263" t="s">
        <v>36</v>
      </c>
      <c r="H14263">
        <v>37</v>
      </c>
      <c r="I14263" t="s">
        <v>47326</v>
      </c>
      <c r="J14263" t="s">
        <v>47327</v>
      </c>
      <c r="K14263" t="s">
        <v>47328</v>
      </c>
      <c r="L14263" t="s">
        <v>77906</v>
      </c>
    </row>
    <row r="14264" spans="1:12" x14ac:dyDescent="0.15">
      <c r="A14264" t="s">
        <v>12</v>
      </c>
      <c r="B14264">
        <v>4042205</v>
      </c>
      <c r="C14264">
        <v>4042225</v>
      </c>
      <c r="D14264" t="s">
        <v>47321</v>
      </c>
      <c r="E14264" t="s">
        <v>47322</v>
      </c>
      <c r="F14264" t="s">
        <v>15</v>
      </c>
      <c r="G14264" t="s">
        <v>16</v>
      </c>
      <c r="H14264">
        <v>59</v>
      </c>
      <c r="I14264" t="s">
        <v>47329</v>
      </c>
      <c r="J14264" t="s">
        <v>47330</v>
      </c>
      <c r="K14264" t="s">
        <v>47331</v>
      </c>
      <c r="L14264" t="s">
        <v>78009</v>
      </c>
    </row>
    <row r="14265" spans="1:12" x14ac:dyDescent="0.15">
      <c r="A14265" t="s">
        <v>12</v>
      </c>
      <c r="B14265">
        <v>4042227</v>
      </c>
      <c r="C14265">
        <v>4042247</v>
      </c>
      <c r="D14265" t="s">
        <v>47321</v>
      </c>
      <c r="E14265" t="s">
        <v>47322</v>
      </c>
      <c r="F14265" t="s">
        <v>15</v>
      </c>
      <c r="G14265" t="s">
        <v>36</v>
      </c>
      <c r="H14265">
        <v>81</v>
      </c>
      <c r="I14265" t="s">
        <v>47332</v>
      </c>
      <c r="J14265" t="s">
        <v>47333</v>
      </c>
      <c r="K14265" t="s">
        <v>47334</v>
      </c>
      <c r="L14265" t="s">
        <v>78019</v>
      </c>
    </row>
    <row r="14266" spans="1:12" x14ac:dyDescent="0.15">
      <c r="A14266" t="s">
        <v>12</v>
      </c>
      <c r="B14266">
        <v>4043161</v>
      </c>
      <c r="C14266">
        <v>4043181</v>
      </c>
      <c r="D14266" t="s">
        <v>47335</v>
      </c>
      <c r="E14266" t="s">
        <v>90</v>
      </c>
      <c r="F14266" t="s">
        <v>76</v>
      </c>
      <c r="G14266" t="s">
        <v>16</v>
      </c>
      <c r="H14266">
        <v>37</v>
      </c>
      <c r="I14266" t="s">
        <v>47336</v>
      </c>
      <c r="J14266" t="s">
        <v>47337</v>
      </c>
      <c r="K14266" t="s">
        <v>47338</v>
      </c>
      <c r="L14266" t="s">
        <v>77906</v>
      </c>
    </row>
    <row r="14267" spans="1:12" x14ac:dyDescent="0.15">
      <c r="A14267" t="s">
        <v>12</v>
      </c>
      <c r="B14267">
        <v>4043106</v>
      </c>
      <c r="C14267">
        <v>4043126</v>
      </c>
      <c r="D14267" t="s">
        <v>47335</v>
      </c>
      <c r="E14267" t="s">
        <v>90</v>
      </c>
      <c r="F14267" t="s">
        <v>76</v>
      </c>
      <c r="G14267" t="s">
        <v>23</v>
      </c>
      <c r="H14267">
        <v>92</v>
      </c>
      <c r="I14267" t="s">
        <v>47339</v>
      </c>
      <c r="J14267" t="s">
        <v>47340</v>
      </c>
      <c r="K14267" t="s">
        <v>47341</v>
      </c>
      <c r="L14267" t="s">
        <v>78032</v>
      </c>
    </row>
    <row r="14268" spans="1:12" x14ac:dyDescent="0.15">
      <c r="A14268" t="s">
        <v>12</v>
      </c>
      <c r="B14268">
        <v>4043065</v>
      </c>
      <c r="C14268">
        <v>4043085</v>
      </c>
      <c r="D14268" t="s">
        <v>47335</v>
      </c>
      <c r="E14268" t="s">
        <v>90</v>
      </c>
      <c r="F14268" t="s">
        <v>76</v>
      </c>
      <c r="G14268" t="s">
        <v>16</v>
      </c>
      <c r="H14268">
        <v>133</v>
      </c>
      <c r="I14268" t="s">
        <v>47342</v>
      </c>
      <c r="J14268" t="s">
        <v>47343</v>
      </c>
      <c r="K14268" t="s">
        <v>47344</v>
      </c>
      <c r="L14268" t="s">
        <v>77995</v>
      </c>
    </row>
    <row r="14269" spans="1:12" x14ac:dyDescent="0.15">
      <c r="A14269" t="s">
        <v>12</v>
      </c>
      <c r="B14269">
        <v>4043020</v>
      </c>
      <c r="C14269">
        <v>4043040</v>
      </c>
      <c r="D14269" t="s">
        <v>47335</v>
      </c>
      <c r="E14269" t="s">
        <v>90</v>
      </c>
      <c r="F14269" t="s">
        <v>76</v>
      </c>
      <c r="G14269" t="s">
        <v>23</v>
      </c>
      <c r="H14269">
        <v>178</v>
      </c>
      <c r="I14269" t="s">
        <v>47345</v>
      </c>
      <c r="J14269" t="s">
        <v>47346</v>
      </c>
      <c r="K14269" t="s">
        <v>47347</v>
      </c>
      <c r="L14269" t="s">
        <v>78105</v>
      </c>
    </row>
    <row r="14270" spans="1:12" x14ac:dyDescent="0.15">
      <c r="A14270" t="s">
        <v>12</v>
      </c>
      <c r="B14270">
        <v>4043471</v>
      </c>
      <c r="C14270">
        <v>4043491</v>
      </c>
      <c r="D14270" t="s">
        <v>47348</v>
      </c>
      <c r="E14270" t="s">
        <v>90</v>
      </c>
      <c r="F14270" t="s">
        <v>15</v>
      </c>
      <c r="G14270" t="s">
        <v>23</v>
      </c>
      <c r="H14270">
        <v>8</v>
      </c>
      <c r="I14270" t="s">
        <v>47349</v>
      </c>
      <c r="J14270" t="s">
        <v>47350</v>
      </c>
      <c r="K14270" t="s">
        <v>47351</v>
      </c>
      <c r="L14270" t="s">
        <v>77955</v>
      </c>
    </row>
    <row r="14271" spans="1:12" x14ac:dyDescent="0.15">
      <c r="A14271" t="s">
        <v>12</v>
      </c>
      <c r="B14271">
        <v>4043493</v>
      </c>
      <c r="C14271">
        <v>4043513</v>
      </c>
      <c r="D14271" t="s">
        <v>47348</v>
      </c>
      <c r="E14271" t="s">
        <v>90</v>
      </c>
      <c r="F14271" t="s">
        <v>15</v>
      </c>
      <c r="G14271" t="s">
        <v>16</v>
      </c>
      <c r="H14271">
        <v>30</v>
      </c>
      <c r="I14271" t="s">
        <v>47352</v>
      </c>
      <c r="J14271" t="s">
        <v>47353</v>
      </c>
      <c r="K14271" t="s">
        <v>47354</v>
      </c>
      <c r="L14271" t="s">
        <v>77984</v>
      </c>
    </row>
    <row r="14272" spans="1:12" x14ac:dyDescent="0.15">
      <c r="A14272" t="s">
        <v>12</v>
      </c>
      <c r="B14272">
        <v>4043530</v>
      </c>
      <c r="C14272">
        <v>4043550</v>
      </c>
      <c r="D14272" t="s">
        <v>47348</v>
      </c>
      <c r="E14272" t="s">
        <v>90</v>
      </c>
      <c r="F14272" t="s">
        <v>15</v>
      </c>
      <c r="G14272" t="s">
        <v>23</v>
      </c>
      <c r="H14272">
        <v>67</v>
      </c>
      <c r="I14272" t="s">
        <v>47355</v>
      </c>
      <c r="J14272" t="s">
        <v>47356</v>
      </c>
      <c r="K14272" t="s">
        <v>47357</v>
      </c>
      <c r="L14272" t="s">
        <v>77981</v>
      </c>
    </row>
    <row r="14273" spans="1:12" x14ac:dyDescent="0.15">
      <c r="A14273" t="s">
        <v>12</v>
      </c>
      <c r="B14273">
        <v>4043563</v>
      </c>
      <c r="C14273">
        <v>4043583</v>
      </c>
      <c r="D14273" t="s">
        <v>47348</v>
      </c>
      <c r="E14273" t="s">
        <v>90</v>
      </c>
      <c r="F14273" t="s">
        <v>15</v>
      </c>
      <c r="G14273" t="s">
        <v>32</v>
      </c>
      <c r="H14273">
        <v>100</v>
      </c>
      <c r="I14273" t="s">
        <v>47358</v>
      </c>
      <c r="J14273" t="s">
        <v>47359</v>
      </c>
      <c r="K14273" t="s">
        <v>47360</v>
      </c>
      <c r="L14273" t="s">
        <v>77953</v>
      </c>
    </row>
    <row r="14274" spans="1:12" x14ac:dyDescent="0.15">
      <c r="A14274" t="s">
        <v>12</v>
      </c>
      <c r="B14274">
        <v>4044805</v>
      </c>
      <c r="C14274">
        <v>4044825</v>
      </c>
      <c r="D14274" t="s">
        <v>47361</v>
      </c>
      <c r="E14274" t="s">
        <v>47362</v>
      </c>
      <c r="F14274" t="s">
        <v>76</v>
      </c>
      <c r="G14274" t="s">
        <v>16</v>
      </c>
      <c r="H14274">
        <v>36</v>
      </c>
      <c r="I14274" t="s">
        <v>47363</v>
      </c>
      <c r="J14274" t="s">
        <v>47364</v>
      </c>
      <c r="K14274" t="s">
        <v>47365</v>
      </c>
      <c r="L14274" t="s">
        <v>78003</v>
      </c>
    </row>
    <row r="14275" spans="1:12" x14ac:dyDescent="0.15">
      <c r="A14275" t="s">
        <v>12</v>
      </c>
      <c r="B14275">
        <v>4044782</v>
      </c>
      <c r="C14275">
        <v>4044802</v>
      </c>
      <c r="D14275" t="s">
        <v>47361</v>
      </c>
      <c r="E14275" t="s">
        <v>47362</v>
      </c>
      <c r="F14275" t="s">
        <v>76</v>
      </c>
      <c r="G14275" t="s">
        <v>23</v>
      </c>
      <c r="H14275">
        <v>59</v>
      </c>
      <c r="I14275" t="s">
        <v>47366</v>
      </c>
      <c r="J14275" t="s">
        <v>47367</v>
      </c>
      <c r="K14275" t="s">
        <v>47368</v>
      </c>
      <c r="L14275" t="s">
        <v>78009</v>
      </c>
    </row>
    <row r="14276" spans="1:12" x14ac:dyDescent="0.15">
      <c r="A14276" t="s">
        <v>12</v>
      </c>
      <c r="B14276">
        <v>4044759</v>
      </c>
      <c r="C14276">
        <v>4044779</v>
      </c>
      <c r="D14276" t="s">
        <v>47361</v>
      </c>
      <c r="E14276" t="s">
        <v>47362</v>
      </c>
      <c r="F14276" t="s">
        <v>76</v>
      </c>
      <c r="G14276" t="s">
        <v>36</v>
      </c>
      <c r="H14276">
        <v>82</v>
      </c>
      <c r="I14276" t="s">
        <v>47369</v>
      </c>
      <c r="J14276" t="s">
        <v>47370</v>
      </c>
      <c r="K14276" t="s">
        <v>47371</v>
      </c>
      <c r="L14276" t="s">
        <v>78011</v>
      </c>
    </row>
    <row r="14277" spans="1:12" x14ac:dyDescent="0.15">
      <c r="A14277" t="s">
        <v>12</v>
      </c>
      <c r="B14277">
        <v>4044733</v>
      </c>
      <c r="C14277">
        <v>4044753</v>
      </c>
      <c r="D14277" t="s">
        <v>47361</v>
      </c>
      <c r="E14277" t="s">
        <v>47362</v>
      </c>
      <c r="F14277" t="s">
        <v>76</v>
      </c>
      <c r="G14277" t="s">
        <v>16</v>
      </c>
      <c r="H14277">
        <v>108</v>
      </c>
      <c r="I14277" t="s">
        <v>47372</v>
      </c>
      <c r="J14277" t="s">
        <v>47373</v>
      </c>
      <c r="K14277" t="s">
        <v>47374</v>
      </c>
      <c r="L14277" t="s">
        <v>77994</v>
      </c>
    </row>
    <row r="14278" spans="1:12" x14ac:dyDescent="0.15">
      <c r="A14278" t="s">
        <v>12</v>
      </c>
      <c r="B14278">
        <v>4045510</v>
      </c>
      <c r="C14278">
        <v>4045530</v>
      </c>
      <c r="D14278" t="s">
        <v>47375</v>
      </c>
      <c r="E14278" t="s">
        <v>47376</v>
      </c>
      <c r="F14278" t="s">
        <v>76</v>
      </c>
      <c r="G14278" t="s">
        <v>16</v>
      </c>
      <c r="H14278">
        <v>56</v>
      </c>
      <c r="I14278" t="s">
        <v>47377</v>
      </c>
      <c r="J14278" t="s">
        <v>47378</v>
      </c>
      <c r="K14278" t="s">
        <v>47379</v>
      </c>
      <c r="L14278" t="s">
        <v>77971</v>
      </c>
    </row>
    <row r="14279" spans="1:12" x14ac:dyDescent="0.15">
      <c r="A14279" t="s">
        <v>12</v>
      </c>
      <c r="B14279">
        <v>4045490</v>
      </c>
      <c r="C14279">
        <v>4045510</v>
      </c>
      <c r="D14279" t="s">
        <v>47375</v>
      </c>
      <c r="E14279" t="s">
        <v>47376</v>
      </c>
      <c r="F14279" t="s">
        <v>76</v>
      </c>
      <c r="G14279" t="s">
        <v>23</v>
      </c>
      <c r="H14279">
        <v>76</v>
      </c>
      <c r="I14279" t="s">
        <v>47380</v>
      </c>
      <c r="J14279" t="s">
        <v>47381</v>
      </c>
      <c r="K14279" t="s">
        <v>47382</v>
      </c>
      <c r="L14279" t="s">
        <v>77985</v>
      </c>
    </row>
    <row r="14280" spans="1:12" x14ac:dyDescent="0.15">
      <c r="A14280" t="s">
        <v>12</v>
      </c>
      <c r="B14280">
        <v>4045451</v>
      </c>
      <c r="C14280">
        <v>4045471</v>
      </c>
      <c r="D14280" t="s">
        <v>47375</v>
      </c>
      <c r="E14280" t="s">
        <v>47376</v>
      </c>
      <c r="F14280" t="s">
        <v>76</v>
      </c>
      <c r="G14280" t="s">
        <v>16</v>
      </c>
      <c r="H14280">
        <v>115</v>
      </c>
      <c r="I14280" t="s">
        <v>47383</v>
      </c>
      <c r="J14280" t="s">
        <v>47384</v>
      </c>
      <c r="K14280" t="s">
        <v>47385</v>
      </c>
      <c r="L14280" t="s">
        <v>78020</v>
      </c>
    </row>
    <row r="14281" spans="1:12" x14ac:dyDescent="0.15">
      <c r="A14281" t="s">
        <v>12</v>
      </c>
      <c r="B14281">
        <v>4045420</v>
      </c>
      <c r="C14281">
        <v>4045440</v>
      </c>
      <c r="D14281" t="s">
        <v>47375</v>
      </c>
      <c r="E14281" t="s">
        <v>47376</v>
      </c>
      <c r="F14281" t="s">
        <v>76</v>
      </c>
      <c r="G14281" t="s">
        <v>23</v>
      </c>
      <c r="H14281">
        <v>146</v>
      </c>
      <c r="I14281" t="s">
        <v>47386</v>
      </c>
      <c r="J14281" t="s">
        <v>47387</v>
      </c>
      <c r="K14281" t="s">
        <v>47388</v>
      </c>
      <c r="L14281" t="s">
        <v>78063</v>
      </c>
    </row>
    <row r="14282" spans="1:12" x14ac:dyDescent="0.15">
      <c r="A14282" t="s">
        <v>12</v>
      </c>
      <c r="B14282">
        <v>4049062</v>
      </c>
      <c r="C14282">
        <v>4049082</v>
      </c>
      <c r="D14282" t="s">
        <v>47389</v>
      </c>
      <c r="E14282" t="s">
        <v>90</v>
      </c>
      <c r="F14282" t="s">
        <v>76</v>
      </c>
      <c r="G14282" t="s">
        <v>23</v>
      </c>
      <c r="H14282">
        <v>31</v>
      </c>
      <c r="I14282" t="s">
        <v>47390</v>
      </c>
      <c r="J14282" t="s">
        <v>47391</v>
      </c>
      <c r="K14282" t="s">
        <v>47392</v>
      </c>
      <c r="L14282" t="s">
        <v>77910</v>
      </c>
    </row>
    <row r="14283" spans="1:12" x14ac:dyDescent="0.15">
      <c r="A14283" t="s">
        <v>12</v>
      </c>
      <c r="B14283">
        <v>4049019</v>
      </c>
      <c r="C14283">
        <v>4049039</v>
      </c>
      <c r="D14283" t="s">
        <v>47389</v>
      </c>
      <c r="E14283" t="s">
        <v>90</v>
      </c>
      <c r="F14283" t="s">
        <v>76</v>
      </c>
      <c r="G14283" t="s">
        <v>23</v>
      </c>
      <c r="H14283">
        <v>74</v>
      </c>
      <c r="I14283" t="s">
        <v>47393</v>
      </c>
      <c r="J14283" t="s">
        <v>47394</v>
      </c>
      <c r="K14283" t="s">
        <v>47395</v>
      </c>
      <c r="L14283" t="s">
        <v>78005</v>
      </c>
    </row>
    <row r="14284" spans="1:12" x14ac:dyDescent="0.15">
      <c r="A14284" t="s">
        <v>12</v>
      </c>
      <c r="B14284">
        <v>4048988</v>
      </c>
      <c r="C14284">
        <v>4049008</v>
      </c>
      <c r="D14284" t="s">
        <v>47389</v>
      </c>
      <c r="E14284" t="s">
        <v>90</v>
      </c>
      <c r="F14284" t="s">
        <v>76</v>
      </c>
      <c r="G14284" t="s">
        <v>16</v>
      </c>
      <c r="H14284">
        <v>105</v>
      </c>
      <c r="I14284" t="s">
        <v>47396</v>
      </c>
      <c r="J14284" t="s">
        <v>47397</v>
      </c>
      <c r="K14284" t="s">
        <v>47398</v>
      </c>
      <c r="L14284" t="s">
        <v>78028</v>
      </c>
    </row>
    <row r="14285" spans="1:12" x14ac:dyDescent="0.15">
      <c r="A14285" t="s">
        <v>12</v>
      </c>
      <c r="B14285">
        <v>4048949</v>
      </c>
      <c r="C14285">
        <v>4048969</v>
      </c>
      <c r="D14285" t="s">
        <v>47389</v>
      </c>
      <c r="E14285" t="s">
        <v>90</v>
      </c>
      <c r="F14285" t="s">
        <v>76</v>
      </c>
      <c r="G14285" t="s">
        <v>16</v>
      </c>
      <c r="H14285">
        <v>144</v>
      </c>
      <c r="I14285" t="s">
        <v>47399</v>
      </c>
      <c r="J14285" t="s">
        <v>47400</v>
      </c>
      <c r="K14285" t="s">
        <v>47401</v>
      </c>
      <c r="L14285" t="s">
        <v>78067</v>
      </c>
    </row>
    <row r="14286" spans="1:12" x14ac:dyDescent="0.15">
      <c r="A14286" t="s">
        <v>12</v>
      </c>
      <c r="B14286">
        <v>4049955</v>
      </c>
      <c r="C14286">
        <v>4049975</v>
      </c>
      <c r="D14286" t="s">
        <v>47402</v>
      </c>
      <c r="E14286" t="s">
        <v>90</v>
      </c>
      <c r="F14286" t="s">
        <v>76</v>
      </c>
      <c r="G14286" t="s">
        <v>32</v>
      </c>
      <c r="H14286">
        <v>23</v>
      </c>
      <c r="I14286" t="s">
        <v>47403</v>
      </c>
      <c r="J14286" t="s">
        <v>47404</v>
      </c>
      <c r="K14286" t="s">
        <v>47405</v>
      </c>
      <c r="L14286" t="s">
        <v>77975</v>
      </c>
    </row>
    <row r="14287" spans="1:12" x14ac:dyDescent="0.15">
      <c r="A14287" t="s">
        <v>12</v>
      </c>
      <c r="B14287">
        <v>4049934</v>
      </c>
      <c r="C14287">
        <v>4049954</v>
      </c>
      <c r="D14287" t="s">
        <v>47402</v>
      </c>
      <c r="E14287" t="s">
        <v>90</v>
      </c>
      <c r="F14287" t="s">
        <v>76</v>
      </c>
      <c r="G14287" t="s">
        <v>23</v>
      </c>
      <c r="H14287">
        <v>44</v>
      </c>
      <c r="I14287" t="s">
        <v>47406</v>
      </c>
      <c r="J14287" t="s">
        <v>47407</v>
      </c>
      <c r="K14287" t="s">
        <v>47408</v>
      </c>
      <c r="L14287" t="s">
        <v>78016</v>
      </c>
    </row>
    <row r="14288" spans="1:12" x14ac:dyDescent="0.15">
      <c r="A14288" t="s">
        <v>12</v>
      </c>
      <c r="B14288">
        <v>4049909</v>
      </c>
      <c r="C14288">
        <v>4049929</v>
      </c>
      <c r="D14288" t="s">
        <v>47402</v>
      </c>
      <c r="E14288" t="s">
        <v>90</v>
      </c>
      <c r="F14288" t="s">
        <v>76</v>
      </c>
      <c r="G14288" t="s">
        <v>16</v>
      </c>
      <c r="H14288">
        <v>69</v>
      </c>
      <c r="I14288" t="s">
        <v>47409</v>
      </c>
      <c r="J14288" t="s">
        <v>47410</v>
      </c>
      <c r="K14288" t="s">
        <v>47411</v>
      </c>
      <c r="L14288" t="s">
        <v>78015</v>
      </c>
    </row>
    <row r="14289" spans="1:12" x14ac:dyDescent="0.15">
      <c r="A14289" t="s">
        <v>12</v>
      </c>
      <c r="B14289">
        <v>4049881</v>
      </c>
      <c r="C14289">
        <v>4049901</v>
      </c>
      <c r="D14289" t="s">
        <v>47402</v>
      </c>
      <c r="E14289" t="s">
        <v>90</v>
      </c>
      <c r="F14289" t="s">
        <v>76</v>
      </c>
      <c r="G14289" t="s">
        <v>16</v>
      </c>
      <c r="H14289">
        <v>97</v>
      </c>
      <c r="I14289" t="s">
        <v>47412</v>
      </c>
      <c r="J14289" t="s">
        <v>47413</v>
      </c>
      <c r="K14289" t="s">
        <v>47414</v>
      </c>
      <c r="L14289" t="s">
        <v>78010</v>
      </c>
    </row>
    <row r="14290" spans="1:12" x14ac:dyDescent="0.15">
      <c r="A14290" t="s">
        <v>12</v>
      </c>
      <c r="B14290">
        <v>4051264</v>
      </c>
      <c r="C14290">
        <v>4051284</v>
      </c>
      <c r="D14290" t="s">
        <v>47415</v>
      </c>
      <c r="E14290" t="s">
        <v>90</v>
      </c>
      <c r="F14290" t="s">
        <v>76</v>
      </c>
      <c r="G14290" t="s">
        <v>16</v>
      </c>
      <c r="H14290">
        <v>48</v>
      </c>
      <c r="I14290" t="s">
        <v>47416</v>
      </c>
      <c r="J14290" t="s">
        <v>47417</v>
      </c>
      <c r="K14290" t="s">
        <v>47418</v>
      </c>
      <c r="L14290" t="s">
        <v>78018</v>
      </c>
    </row>
    <row r="14291" spans="1:12" x14ac:dyDescent="0.15">
      <c r="A14291" t="s">
        <v>12</v>
      </c>
      <c r="B14291">
        <v>4051241</v>
      </c>
      <c r="C14291">
        <v>4051261</v>
      </c>
      <c r="D14291" t="s">
        <v>47415</v>
      </c>
      <c r="E14291" t="s">
        <v>90</v>
      </c>
      <c r="F14291" t="s">
        <v>76</v>
      </c>
      <c r="G14291" t="s">
        <v>16</v>
      </c>
      <c r="H14291">
        <v>71</v>
      </c>
      <c r="I14291" t="s">
        <v>47419</v>
      </c>
      <c r="J14291" t="s">
        <v>47420</v>
      </c>
      <c r="K14291" t="s">
        <v>47421</v>
      </c>
      <c r="L14291" t="s">
        <v>77969</v>
      </c>
    </row>
    <row r="14292" spans="1:12" x14ac:dyDescent="0.15">
      <c r="A14292" t="s">
        <v>12</v>
      </c>
      <c r="B14292">
        <v>4051215</v>
      </c>
      <c r="C14292">
        <v>4051235</v>
      </c>
      <c r="D14292" t="s">
        <v>47415</v>
      </c>
      <c r="E14292" t="s">
        <v>90</v>
      </c>
      <c r="F14292" t="s">
        <v>76</v>
      </c>
      <c r="G14292" t="s">
        <v>36</v>
      </c>
      <c r="H14292">
        <v>97</v>
      </c>
      <c r="I14292" t="s">
        <v>47422</v>
      </c>
      <c r="J14292" t="s">
        <v>47423</v>
      </c>
      <c r="K14292" t="s">
        <v>47424</v>
      </c>
      <c r="L14292" t="s">
        <v>78010</v>
      </c>
    </row>
    <row r="14293" spans="1:12" x14ac:dyDescent="0.15">
      <c r="A14293" t="s">
        <v>12</v>
      </c>
      <c r="B14293">
        <v>4051173</v>
      </c>
      <c r="C14293">
        <v>4051193</v>
      </c>
      <c r="D14293" t="s">
        <v>47415</v>
      </c>
      <c r="E14293" t="s">
        <v>90</v>
      </c>
      <c r="F14293" t="s">
        <v>76</v>
      </c>
      <c r="G14293" t="s">
        <v>36</v>
      </c>
      <c r="H14293">
        <v>139</v>
      </c>
      <c r="I14293" t="s">
        <v>47425</v>
      </c>
      <c r="J14293" t="s">
        <v>47426</v>
      </c>
      <c r="K14293" t="s">
        <v>47427</v>
      </c>
      <c r="L14293" t="s">
        <v>78029</v>
      </c>
    </row>
    <row r="14294" spans="1:12" x14ac:dyDescent="0.15">
      <c r="A14294" t="s">
        <v>12</v>
      </c>
      <c r="B14294">
        <v>4051814</v>
      </c>
      <c r="C14294">
        <v>4051834</v>
      </c>
      <c r="D14294" t="s">
        <v>47428</v>
      </c>
      <c r="E14294" t="s">
        <v>90</v>
      </c>
      <c r="F14294" t="s">
        <v>76</v>
      </c>
      <c r="G14294" t="s">
        <v>32</v>
      </c>
      <c r="H14294">
        <v>1</v>
      </c>
      <c r="I14294" t="s">
        <v>47429</v>
      </c>
      <c r="J14294" t="s">
        <v>47430</v>
      </c>
      <c r="K14294" t="s">
        <v>47431</v>
      </c>
      <c r="L14294" t="s">
        <v>77917</v>
      </c>
    </row>
    <row r="14295" spans="1:12" x14ac:dyDescent="0.15">
      <c r="A14295" t="s">
        <v>12</v>
      </c>
      <c r="B14295">
        <v>4051728</v>
      </c>
      <c r="C14295">
        <v>4051748</v>
      </c>
      <c r="D14295" t="s">
        <v>47428</v>
      </c>
      <c r="E14295" t="s">
        <v>90</v>
      </c>
      <c r="F14295" t="s">
        <v>76</v>
      </c>
      <c r="G14295" t="s">
        <v>16</v>
      </c>
      <c r="H14295">
        <v>87</v>
      </c>
      <c r="I14295" t="s">
        <v>47432</v>
      </c>
      <c r="J14295" t="s">
        <v>47433</v>
      </c>
      <c r="K14295" t="s">
        <v>47434</v>
      </c>
      <c r="L14295" t="s">
        <v>78024</v>
      </c>
    </row>
    <row r="14296" spans="1:12" x14ac:dyDescent="0.15">
      <c r="A14296" t="s">
        <v>12</v>
      </c>
      <c r="B14296">
        <v>4051696</v>
      </c>
      <c r="C14296">
        <v>4051716</v>
      </c>
      <c r="D14296" t="s">
        <v>47428</v>
      </c>
      <c r="E14296" t="s">
        <v>90</v>
      </c>
      <c r="F14296" t="s">
        <v>76</v>
      </c>
      <c r="G14296" t="s">
        <v>23</v>
      </c>
      <c r="H14296">
        <v>119</v>
      </c>
      <c r="I14296" t="s">
        <v>47435</v>
      </c>
      <c r="J14296" t="s">
        <v>47436</v>
      </c>
      <c r="K14296" t="s">
        <v>47437</v>
      </c>
      <c r="L14296" t="s">
        <v>78058</v>
      </c>
    </row>
    <row r="14297" spans="1:12" x14ac:dyDescent="0.15">
      <c r="A14297" t="s">
        <v>12</v>
      </c>
      <c r="B14297">
        <v>4051671</v>
      </c>
      <c r="C14297">
        <v>4051691</v>
      </c>
      <c r="D14297" t="s">
        <v>47428</v>
      </c>
      <c r="E14297" t="s">
        <v>90</v>
      </c>
      <c r="F14297" t="s">
        <v>76</v>
      </c>
      <c r="G14297" t="s">
        <v>36</v>
      </c>
      <c r="H14297">
        <v>144</v>
      </c>
      <c r="I14297" t="s">
        <v>47438</v>
      </c>
      <c r="J14297" t="s">
        <v>47439</v>
      </c>
      <c r="K14297" t="s">
        <v>47440</v>
      </c>
      <c r="L14297" t="s">
        <v>78067</v>
      </c>
    </row>
    <row r="14298" spans="1:12" x14ac:dyDescent="0.15">
      <c r="A14298" t="s">
        <v>12</v>
      </c>
      <c r="B14298">
        <v>4052983</v>
      </c>
      <c r="C14298">
        <v>4053003</v>
      </c>
      <c r="D14298" t="s">
        <v>47441</v>
      </c>
      <c r="E14298" t="s">
        <v>90</v>
      </c>
      <c r="F14298" t="s">
        <v>76</v>
      </c>
      <c r="G14298" t="s">
        <v>32</v>
      </c>
      <c r="H14298">
        <v>31</v>
      </c>
      <c r="I14298" t="s">
        <v>47442</v>
      </c>
      <c r="J14298" t="s">
        <v>47443</v>
      </c>
      <c r="K14298" t="s">
        <v>47444</v>
      </c>
      <c r="L14298" t="s">
        <v>77910</v>
      </c>
    </row>
    <row r="14299" spans="1:12" x14ac:dyDescent="0.15">
      <c r="A14299" t="s">
        <v>12</v>
      </c>
      <c r="B14299">
        <v>4052947</v>
      </c>
      <c r="C14299">
        <v>4052967</v>
      </c>
      <c r="D14299" t="s">
        <v>47441</v>
      </c>
      <c r="E14299" t="s">
        <v>90</v>
      </c>
      <c r="F14299" t="s">
        <v>76</v>
      </c>
      <c r="G14299" t="s">
        <v>23</v>
      </c>
      <c r="H14299">
        <v>67</v>
      </c>
      <c r="I14299" t="s">
        <v>47445</v>
      </c>
      <c r="J14299" t="s">
        <v>47446</v>
      </c>
      <c r="K14299" t="s">
        <v>47447</v>
      </c>
      <c r="L14299" t="s">
        <v>77981</v>
      </c>
    </row>
    <row r="14300" spans="1:12" x14ac:dyDescent="0.15">
      <c r="A14300" t="s">
        <v>12</v>
      </c>
      <c r="B14300">
        <v>4052919</v>
      </c>
      <c r="C14300">
        <v>4052939</v>
      </c>
      <c r="D14300" t="s">
        <v>47441</v>
      </c>
      <c r="E14300" t="s">
        <v>90</v>
      </c>
      <c r="F14300" t="s">
        <v>76</v>
      </c>
      <c r="G14300" t="s">
        <v>16</v>
      </c>
      <c r="H14300">
        <v>95</v>
      </c>
      <c r="I14300" t="s">
        <v>47448</v>
      </c>
      <c r="J14300" t="s">
        <v>47449</v>
      </c>
      <c r="K14300" t="s">
        <v>47450</v>
      </c>
      <c r="L14300" t="s">
        <v>77920</v>
      </c>
    </row>
    <row r="14301" spans="1:12" x14ac:dyDescent="0.15">
      <c r="A14301" t="s">
        <v>12</v>
      </c>
      <c r="B14301">
        <v>4052891</v>
      </c>
      <c r="C14301">
        <v>4052911</v>
      </c>
      <c r="D14301" t="s">
        <v>47441</v>
      </c>
      <c r="E14301" t="s">
        <v>90</v>
      </c>
      <c r="F14301" t="s">
        <v>76</v>
      </c>
      <c r="G14301" t="s">
        <v>36</v>
      </c>
      <c r="H14301">
        <v>123</v>
      </c>
      <c r="I14301" t="s">
        <v>47451</v>
      </c>
      <c r="J14301" t="s">
        <v>47452</v>
      </c>
      <c r="K14301" t="s">
        <v>47453</v>
      </c>
      <c r="L14301" t="s">
        <v>78061</v>
      </c>
    </row>
    <row r="14302" spans="1:12" x14ac:dyDescent="0.15">
      <c r="A14302" t="s">
        <v>12</v>
      </c>
      <c r="B14302">
        <v>4053166</v>
      </c>
      <c r="C14302">
        <v>4053186</v>
      </c>
      <c r="D14302" t="s">
        <v>47454</v>
      </c>
      <c r="E14302" t="s">
        <v>90</v>
      </c>
      <c r="F14302" t="s">
        <v>76</v>
      </c>
      <c r="G14302" t="s">
        <v>23</v>
      </c>
      <c r="H14302">
        <v>6</v>
      </c>
      <c r="I14302" t="s">
        <v>47455</v>
      </c>
      <c r="J14302" t="s">
        <v>47456</v>
      </c>
      <c r="K14302" t="s">
        <v>47457</v>
      </c>
      <c r="L14302" t="s">
        <v>78025</v>
      </c>
    </row>
    <row r="14303" spans="1:12" x14ac:dyDescent="0.15">
      <c r="A14303" t="s">
        <v>12</v>
      </c>
      <c r="B14303">
        <v>4053135</v>
      </c>
      <c r="C14303">
        <v>4053155</v>
      </c>
      <c r="D14303" t="s">
        <v>47454</v>
      </c>
      <c r="E14303" t="s">
        <v>90</v>
      </c>
      <c r="F14303" t="s">
        <v>76</v>
      </c>
      <c r="G14303" t="s">
        <v>36</v>
      </c>
      <c r="H14303">
        <v>37</v>
      </c>
      <c r="I14303" t="s">
        <v>47458</v>
      </c>
      <c r="J14303" t="s">
        <v>47459</v>
      </c>
      <c r="K14303" t="s">
        <v>47460</v>
      </c>
      <c r="L14303" t="s">
        <v>77906</v>
      </c>
    </row>
    <row r="14304" spans="1:12" x14ac:dyDescent="0.15">
      <c r="A14304" t="s">
        <v>12</v>
      </c>
      <c r="B14304">
        <v>4053111</v>
      </c>
      <c r="C14304">
        <v>4053131</v>
      </c>
      <c r="D14304" t="s">
        <v>47454</v>
      </c>
      <c r="E14304" t="s">
        <v>90</v>
      </c>
      <c r="F14304" t="s">
        <v>76</v>
      </c>
      <c r="G14304" t="s">
        <v>16</v>
      </c>
      <c r="H14304">
        <v>61</v>
      </c>
      <c r="I14304" t="s">
        <v>47461</v>
      </c>
      <c r="J14304" t="s">
        <v>47462</v>
      </c>
      <c r="K14304" t="s">
        <v>47463</v>
      </c>
      <c r="L14304" t="s">
        <v>77979</v>
      </c>
    </row>
    <row r="14305" spans="1:12" x14ac:dyDescent="0.15">
      <c r="A14305" t="s">
        <v>12</v>
      </c>
      <c r="B14305">
        <v>4053068</v>
      </c>
      <c r="C14305">
        <v>4053088</v>
      </c>
      <c r="D14305" t="s">
        <v>47454</v>
      </c>
      <c r="E14305" t="s">
        <v>90</v>
      </c>
      <c r="F14305" t="s">
        <v>76</v>
      </c>
      <c r="G14305" t="s">
        <v>36</v>
      </c>
      <c r="H14305">
        <v>104</v>
      </c>
      <c r="I14305" t="s">
        <v>47464</v>
      </c>
      <c r="J14305" t="s">
        <v>47465</v>
      </c>
      <c r="K14305" t="s">
        <v>47466</v>
      </c>
      <c r="L14305" t="s">
        <v>77963</v>
      </c>
    </row>
    <row r="14306" spans="1:12" x14ac:dyDescent="0.15">
      <c r="A14306" t="s">
        <v>12</v>
      </c>
      <c r="B14306">
        <v>4054761</v>
      </c>
      <c r="C14306">
        <v>4054781</v>
      </c>
      <c r="D14306" t="s">
        <v>47467</v>
      </c>
      <c r="E14306" t="s">
        <v>90</v>
      </c>
      <c r="F14306" t="s">
        <v>76</v>
      </c>
      <c r="G14306" t="s">
        <v>16</v>
      </c>
      <c r="H14306">
        <v>11</v>
      </c>
      <c r="I14306" t="s">
        <v>47468</v>
      </c>
      <c r="J14306" t="s">
        <v>47469</v>
      </c>
      <c r="K14306" t="s">
        <v>47470</v>
      </c>
      <c r="L14306" t="s">
        <v>77974</v>
      </c>
    </row>
    <row r="14307" spans="1:12" x14ac:dyDescent="0.15">
      <c r="A14307" t="s">
        <v>12</v>
      </c>
      <c r="B14307">
        <v>4054735</v>
      </c>
      <c r="C14307">
        <v>4054755</v>
      </c>
      <c r="D14307" t="s">
        <v>47467</v>
      </c>
      <c r="E14307" t="s">
        <v>90</v>
      </c>
      <c r="F14307" t="s">
        <v>76</v>
      </c>
      <c r="G14307" t="s">
        <v>16</v>
      </c>
      <c r="H14307">
        <v>37</v>
      </c>
      <c r="I14307" t="s">
        <v>47471</v>
      </c>
      <c r="J14307" t="s">
        <v>47472</v>
      </c>
      <c r="K14307" t="s">
        <v>47473</v>
      </c>
      <c r="L14307" t="s">
        <v>77906</v>
      </c>
    </row>
    <row r="14308" spans="1:12" x14ac:dyDescent="0.15">
      <c r="A14308" t="s">
        <v>12</v>
      </c>
      <c r="B14308">
        <v>4054681</v>
      </c>
      <c r="C14308">
        <v>4054701</v>
      </c>
      <c r="D14308" t="s">
        <v>47467</v>
      </c>
      <c r="E14308" t="s">
        <v>90</v>
      </c>
      <c r="F14308" t="s">
        <v>76</v>
      </c>
      <c r="G14308" t="s">
        <v>36</v>
      </c>
      <c r="H14308">
        <v>91</v>
      </c>
      <c r="I14308" t="s">
        <v>47474</v>
      </c>
      <c r="J14308" t="s">
        <v>47475</v>
      </c>
      <c r="K14308" t="s">
        <v>47476</v>
      </c>
      <c r="L14308" t="s">
        <v>77907</v>
      </c>
    </row>
    <row r="14309" spans="1:12" x14ac:dyDescent="0.15">
      <c r="A14309" t="s">
        <v>12</v>
      </c>
      <c r="B14309">
        <v>4054626</v>
      </c>
      <c r="C14309">
        <v>4054646</v>
      </c>
      <c r="D14309" t="s">
        <v>47467</v>
      </c>
      <c r="E14309" t="s">
        <v>90</v>
      </c>
      <c r="F14309" t="s">
        <v>76</v>
      </c>
      <c r="G14309" t="s">
        <v>32</v>
      </c>
      <c r="H14309">
        <v>146</v>
      </c>
      <c r="I14309" t="s">
        <v>47477</v>
      </c>
      <c r="J14309" t="s">
        <v>47478</v>
      </c>
      <c r="K14309" t="s">
        <v>47479</v>
      </c>
      <c r="L14309" t="s">
        <v>78063</v>
      </c>
    </row>
    <row r="14310" spans="1:12" x14ac:dyDescent="0.15">
      <c r="A14310" t="s">
        <v>12</v>
      </c>
      <c r="B14310">
        <v>4057393</v>
      </c>
      <c r="C14310">
        <v>4057413</v>
      </c>
      <c r="D14310" t="s">
        <v>47480</v>
      </c>
      <c r="E14310" t="s">
        <v>90</v>
      </c>
      <c r="F14310" t="s">
        <v>76</v>
      </c>
      <c r="G14310" t="s">
        <v>23</v>
      </c>
      <c r="H14310">
        <v>23</v>
      </c>
      <c r="I14310" t="s">
        <v>47481</v>
      </c>
      <c r="J14310" t="s">
        <v>47482</v>
      </c>
      <c r="K14310" t="s">
        <v>47483</v>
      </c>
      <c r="L14310" t="s">
        <v>77975</v>
      </c>
    </row>
    <row r="14311" spans="1:12" x14ac:dyDescent="0.15">
      <c r="A14311" t="s">
        <v>12</v>
      </c>
      <c r="B14311">
        <v>4057364</v>
      </c>
      <c r="C14311">
        <v>4057384</v>
      </c>
      <c r="D14311" t="s">
        <v>47480</v>
      </c>
      <c r="E14311" t="s">
        <v>90</v>
      </c>
      <c r="F14311" t="s">
        <v>76</v>
      </c>
      <c r="G14311" t="s">
        <v>16</v>
      </c>
      <c r="H14311">
        <v>52</v>
      </c>
      <c r="I14311" t="s">
        <v>47484</v>
      </c>
      <c r="J14311" t="s">
        <v>47485</v>
      </c>
      <c r="K14311" t="s">
        <v>47486</v>
      </c>
      <c r="L14311" t="s">
        <v>77959</v>
      </c>
    </row>
    <row r="14312" spans="1:12" x14ac:dyDescent="0.15">
      <c r="A14312" t="s">
        <v>12</v>
      </c>
      <c r="B14312">
        <v>4057334</v>
      </c>
      <c r="C14312">
        <v>4057354</v>
      </c>
      <c r="D14312" t="s">
        <v>47480</v>
      </c>
      <c r="E14312" t="s">
        <v>90</v>
      </c>
      <c r="F14312" t="s">
        <v>76</v>
      </c>
      <c r="G14312" t="s">
        <v>16</v>
      </c>
      <c r="H14312">
        <v>82</v>
      </c>
      <c r="I14312" t="s">
        <v>47487</v>
      </c>
      <c r="J14312" t="s">
        <v>47488</v>
      </c>
      <c r="K14312" t="s">
        <v>47489</v>
      </c>
      <c r="L14312" t="s">
        <v>78011</v>
      </c>
    </row>
    <row r="14313" spans="1:12" x14ac:dyDescent="0.15">
      <c r="A14313" t="s">
        <v>12</v>
      </c>
      <c r="B14313">
        <v>4057263</v>
      </c>
      <c r="C14313">
        <v>4057283</v>
      </c>
      <c r="D14313" t="s">
        <v>47480</v>
      </c>
      <c r="E14313" t="s">
        <v>90</v>
      </c>
      <c r="F14313" t="s">
        <v>76</v>
      </c>
      <c r="G14313" t="s">
        <v>36</v>
      </c>
      <c r="H14313">
        <v>153</v>
      </c>
      <c r="I14313" t="s">
        <v>47490</v>
      </c>
      <c r="J14313" t="s">
        <v>47491</v>
      </c>
      <c r="K14313" t="s">
        <v>47492</v>
      </c>
      <c r="L14313" t="s">
        <v>78112</v>
      </c>
    </row>
    <row r="14314" spans="1:12" x14ac:dyDescent="0.15">
      <c r="A14314" t="s">
        <v>12</v>
      </c>
      <c r="B14314">
        <v>4058381</v>
      </c>
      <c r="C14314">
        <v>4058401</v>
      </c>
      <c r="D14314" t="s">
        <v>47493</v>
      </c>
      <c r="E14314" t="s">
        <v>90</v>
      </c>
      <c r="F14314" t="s">
        <v>76</v>
      </c>
      <c r="G14314" t="s">
        <v>36</v>
      </c>
      <c r="H14314">
        <v>49</v>
      </c>
      <c r="I14314" t="s">
        <v>47494</v>
      </c>
      <c r="J14314" t="s">
        <v>47495</v>
      </c>
      <c r="K14314" t="s">
        <v>47496</v>
      </c>
      <c r="L14314" t="s">
        <v>77913</v>
      </c>
    </row>
    <row r="14315" spans="1:12" x14ac:dyDescent="0.15">
      <c r="A14315" t="s">
        <v>12</v>
      </c>
      <c r="B14315">
        <v>4058344</v>
      </c>
      <c r="C14315">
        <v>4058364</v>
      </c>
      <c r="D14315" t="s">
        <v>47493</v>
      </c>
      <c r="E14315" t="s">
        <v>90</v>
      </c>
      <c r="F14315" t="s">
        <v>76</v>
      </c>
      <c r="G14315" t="s">
        <v>23</v>
      </c>
      <c r="H14315">
        <v>86</v>
      </c>
      <c r="I14315" t="s">
        <v>47497</v>
      </c>
      <c r="J14315" t="s">
        <v>47498</v>
      </c>
      <c r="K14315" t="s">
        <v>47499</v>
      </c>
      <c r="L14315" t="s">
        <v>77929</v>
      </c>
    </row>
    <row r="14316" spans="1:12" x14ac:dyDescent="0.15">
      <c r="A14316" t="s">
        <v>12</v>
      </c>
      <c r="B14316">
        <v>4058320</v>
      </c>
      <c r="C14316">
        <v>4058340</v>
      </c>
      <c r="D14316" t="s">
        <v>47493</v>
      </c>
      <c r="E14316" t="s">
        <v>90</v>
      </c>
      <c r="F14316" t="s">
        <v>76</v>
      </c>
      <c r="G14316" t="s">
        <v>32</v>
      </c>
      <c r="H14316">
        <v>110</v>
      </c>
      <c r="I14316" t="s">
        <v>47500</v>
      </c>
      <c r="J14316" t="s">
        <v>47501</v>
      </c>
      <c r="K14316" t="s">
        <v>47502</v>
      </c>
      <c r="L14316" t="s">
        <v>78030</v>
      </c>
    </row>
    <row r="14317" spans="1:12" x14ac:dyDescent="0.15">
      <c r="A14317" t="s">
        <v>12</v>
      </c>
      <c r="B14317">
        <v>4058269</v>
      </c>
      <c r="C14317">
        <v>4058289</v>
      </c>
      <c r="D14317" t="s">
        <v>47493</v>
      </c>
      <c r="E14317" t="s">
        <v>90</v>
      </c>
      <c r="F14317" t="s">
        <v>76</v>
      </c>
      <c r="G14317" t="s">
        <v>32</v>
      </c>
      <c r="H14317">
        <v>161</v>
      </c>
      <c r="I14317" t="s">
        <v>47503</v>
      </c>
      <c r="J14317" t="s">
        <v>47504</v>
      </c>
      <c r="K14317" t="s">
        <v>47505</v>
      </c>
      <c r="L14317" t="s">
        <v>77931</v>
      </c>
    </row>
    <row r="14318" spans="1:12" x14ac:dyDescent="0.15">
      <c r="A14318" t="s">
        <v>12</v>
      </c>
      <c r="B14318">
        <v>4059963</v>
      </c>
      <c r="C14318">
        <v>4059983</v>
      </c>
      <c r="D14318" t="s">
        <v>47506</v>
      </c>
      <c r="E14318" t="s">
        <v>90</v>
      </c>
      <c r="F14318" t="s">
        <v>76</v>
      </c>
      <c r="G14318" t="s">
        <v>23</v>
      </c>
      <c r="H14318">
        <v>11</v>
      </c>
      <c r="I14318" t="s">
        <v>47507</v>
      </c>
      <c r="J14318" t="s">
        <v>47508</v>
      </c>
      <c r="K14318" t="s">
        <v>47509</v>
      </c>
      <c r="L14318" t="s">
        <v>77974</v>
      </c>
    </row>
    <row r="14319" spans="1:12" x14ac:dyDescent="0.15">
      <c r="A14319" t="s">
        <v>12</v>
      </c>
      <c r="B14319">
        <v>4059939</v>
      </c>
      <c r="C14319">
        <v>4059959</v>
      </c>
      <c r="D14319" t="s">
        <v>47506</v>
      </c>
      <c r="E14319" t="s">
        <v>90</v>
      </c>
      <c r="F14319" t="s">
        <v>76</v>
      </c>
      <c r="G14319" t="s">
        <v>36</v>
      </c>
      <c r="H14319">
        <v>35</v>
      </c>
      <c r="I14319" t="s">
        <v>47510</v>
      </c>
      <c r="J14319" t="s">
        <v>47511</v>
      </c>
      <c r="K14319" t="s">
        <v>47512</v>
      </c>
      <c r="L14319" t="s">
        <v>77936</v>
      </c>
    </row>
    <row r="14320" spans="1:12" x14ac:dyDescent="0.15">
      <c r="A14320" t="s">
        <v>12</v>
      </c>
      <c r="B14320">
        <v>4059915</v>
      </c>
      <c r="C14320">
        <v>4059935</v>
      </c>
      <c r="D14320" t="s">
        <v>47506</v>
      </c>
      <c r="E14320" t="s">
        <v>90</v>
      </c>
      <c r="F14320" t="s">
        <v>76</v>
      </c>
      <c r="G14320" t="s">
        <v>32</v>
      </c>
      <c r="H14320">
        <v>59</v>
      </c>
      <c r="I14320" t="s">
        <v>47513</v>
      </c>
      <c r="J14320" t="s">
        <v>47514</v>
      </c>
      <c r="K14320" t="s">
        <v>47515</v>
      </c>
      <c r="L14320" t="s">
        <v>78009</v>
      </c>
    </row>
    <row r="14321" spans="1:12" x14ac:dyDescent="0.15">
      <c r="A14321" t="s">
        <v>12</v>
      </c>
      <c r="B14321">
        <v>4059894</v>
      </c>
      <c r="C14321">
        <v>4059914</v>
      </c>
      <c r="D14321" t="s">
        <v>47506</v>
      </c>
      <c r="E14321" t="s">
        <v>90</v>
      </c>
      <c r="F14321" t="s">
        <v>76</v>
      </c>
      <c r="G14321" t="s">
        <v>36</v>
      </c>
      <c r="H14321">
        <v>80</v>
      </c>
      <c r="I14321" t="s">
        <v>47516</v>
      </c>
      <c r="J14321" t="s">
        <v>47517</v>
      </c>
      <c r="K14321" t="s">
        <v>47518</v>
      </c>
      <c r="L14321" t="s">
        <v>77940</v>
      </c>
    </row>
    <row r="14322" spans="1:12" x14ac:dyDescent="0.15">
      <c r="A14322" t="s">
        <v>12</v>
      </c>
      <c r="B14322">
        <v>4060925</v>
      </c>
      <c r="C14322">
        <v>4060945</v>
      </c>
      <c r="D14322" t="s">
        <v>47519</v>
      </c>
      <c r="E14322" t="s">
        <v>90</v>
      </c>
      <c r="F14322" t="s">
        <v>76</v>
      </c>
      <c r="G14322" t="s">
        <v>32</v>
      </c>
      <c r="H14322">
        <v>1</v>
      </c>
      <c r="I14322" t="s">
        <v>47520</v>
      </c>
      <c r="J14322" t="s">
        <v>47521</v>
      </c>
      <c r="K14322" t="s">
        <v>47522</v>
      </c>
      <c r="L14322" t="s">
        <v>77917</v>
      </c>
    </row>
    <row r="14323" spans="1:12" x14ac:dyDescent="0.15">
      <c r="A14323" t="s">
        <v>12</v>
      </c>
      <c r="B14323">
        <v>4060894</v>
      </c>
      <c r="C14323">
        <v>4060914</v>
      </c>
      <c r="D14323" t="s">
        <v>47519</v>
      </c>
      <c r="E14323" t="s">
        <v>90</v>
      </c>
      <c r="F14323" t="s">
        <v>76</v>
      </c>
      <c r="G14323" t="s">
        <v>23</v>
      </c>
      <c r="H14323">
        <v>32</v>
      </c>
      <c r="I14323" t="s">
        <v>47523</v>
      </c>
      <c r="J14323" t="s">
        <v>47524</v>
      </c>
      <c r="K14323" t="s">
        <v>47525</v>
      </c>
      <c r="L14323" t="s">
        <v>77918</v>
      </c>
    </row>
    <row r="14324" spans="1:12" x14ac:dyDescent="0.15">
      <c r="A14324" t="s">
        <v>12</v>
      </c>
      <c r="B14324">
        <v>4060858</v>
      </c>
      <c r="C14324">
        <v>4060878</v>
      </c>
      <c r="D14324" t="s">
        <v>47519</v>
      </c>
      <c r="E14324" t="s">
        <v>90</v>
      </c>
      <c r="F14324" t="s">
        <v>76</v>
      </c>
      <c r="G14324" t="s">
        <v>16</v>
      </c>
      <c r="H14324">
        <v>68</v>
      </c>
      <c r="I14324" t="s">
        <v>47526</v>
      </c>
      <c r="J14324" t="s">
        <v>47527</v>
      </c>
      <c r="K14324" t="s">
        <v>47528</v>
      </c>
      <c r="L14324" t="s">
        <v>77962</v>
      </c>
    </row>
    <row r="14325" spans="1:12" x14ac:dyDescent="0.15">
      <c r="A14325" t="s">
        <v>12</v>
      </c>
      <c r="B14325">
        <v>4060826</v>
      </c>
      <c r="C14325">
        <v>4060846</v>
      </c>
      <c r="D14325" t="s">
        <v>47519</v>
      </c>
      <c r="E14325" t="s">
        <v>90</v>
      </c>
      <c r="F14325" t="s">
        <v>76</v>
      </c>
      <c r="G14325" t="s">
        <v>36</v>
      </c>
      <c r="H14325">
        <v>100</v>
      </c>
      <c r="I14325" t="s">
        <v>47529</v>
      </c>
      <c r="J14325" t="s">
        <v>47530</v>
      </c>
      <c r="K14325" t="s">
        <v>47531</v>
      </c>
      <c r="L14325" t="s">
        <v>77953</v>
      </c>
    </row>
    <row r="14326" spans="1:12" x14ac:dyDescent="0.15">
      <c r="A14326" t="s">
        <v>12</v>
      </c>
      <c r="B14326">
        <v>4062404</v>
      </c>
      <c r="C14326">
        <v>4062424</v>
      </c>
      <c r="D14326" t="s">
        <v>47532</v>
      </c>
      <c r="E14326" t="s">
        <v>90</v>
      </c>
      <c r="F14326" t="s">
        <v>76</v>
      </c>
      <c r="G14326" t="s">
        <v>32</v>
      </c>
      <c r="H14326">
        <v>10</v>
      </c>
      <c r="I14326" t="s">
        <v>47533</v>
      </c>
      <c r="J14326" t="s">
        <v>47534</v>
      </c>
      <c r="K14326" t="s">
        <v>47535</v>
      </c>
      <c r="L14326" t="s">
        <v>78001</v>
      </c>
    </row>
    <row r="14327" spans="1:12" x14ac:dyDescent="0.15">
      <c r="A14327" t="s">
        <v>12</v>
      </c>
      <c r="B14327">
        <v>4062379</v>
      </c>
      <c r="C14327">
        <v>4062399</v>
      </c>
      <c r="D14327" t="s">
        <v>47532</v>
      </c>
      <c r="E14327" t="s">
        <v>90</v>
      </c>
      <c r="F14327" t="s">
        <v>76</v>
      </c>
      <c r="G14327" t="s">
        <v>32</v>
      </c>
      <c r="H14327">
        <v>35</v>
      </c>
      <c r="I14327" t="s">
        <v>47536</v>
      </c>
      <c r="J14327" t="s">
        <v>47537</v>
      </c>
      <c r="K14327" t="s">
        <v>47538</v>
      </c>
      <c r="L14327" t="s">
        <v>77936</v>
      </c>
    </row>
    <row r="14328" spans="1:12" x14ac:dyDescent="0.15">
      <c r="A14328" t="s">
        <v>12</v>
      </c>
      <c r="B14328">
        <v>4062341</v>
      </c>
      <c r="C14328">
        <v>4062361</v>
      </c>
      <c r="D14328" t="s">
        <v>47532</v>
      </c>
      <c r="E14328" t="s">
        <v>90</v>
      </c>
      <c r="F14328" t="s">
        <v>76</v>
      </c>
      <c r="G14328" t="s">
        <v>16</v>
      </c>
      <c r="H14328">
        <v>73</v>
      </c>
      <c r="I14328" t="s">
        <v>47539</v>
      </c>
      <c r="J14328" t="s">
        <v>47540</v>
      </c>
      <c r="K14328" t="s">
        <v>47541</v>
      </c>
      <c r="L14328" t="s">
        <v>77926</v>
      </c>
    </row>
    <row r="14329" spans="1:12" x14ac:dyDescent="0.15">
      <c r="A14329" t="s">
        <v>12</v>
      </c>
      <c r="B14329">
        <v>4062311</v>
      </c>
      <c r="C14329">
        <v>4062331</v>
      </c>
      <c r="D14329" t="s">
        <v>47532</v>
      </c>
      <c r="E14329" t="s">
        <v>90</v>
      </c>
      <c r="F14329" t="s">
        <v>76</v>
      </c>
      <c r="G14329" t="s">
        <v>23</v>
      </c>
      <c r="H14329">
        <v>103</v>
      </c>
      <c r="I14329" t="s">
        <v>47542</v>
      </c>
      <c r="J14329" t="s">
        <v>47543</v>
      </c>
      <c r="K14329" t="s">
        <v>47544</v>
      </c>
      <c r="L14329" t="s">
        <v>77937</v>
      </c>
    </row>
    <row r="14330" spans="1:12" x14ac:dyDescent="0.15">
      <c r="A14330" t="s">
        <v>12</v>
      </c>
      <c r="B14330">
        <v>4062948</v>
      </c>
      <c r="C14330">
        <v>4062968</v>
      </c>
      <c r="D14330" t="s">
        <v>47545</v>
      </c>
      <c r="E14330" t="s">
        <v>90</v>
      </c>
      <c r="F14330" t="s">
        <v>76</v>
      </c>
      <c r="G14330" t="s">
        <v>32</v>
      </c>
      <c r="H14330">
        <v>1</v>
      </c>
      <c r="I14330" t="s">
        <v>47546</v>
      </c>
      <c r="J14330" t="s">
        <v>47547</v>
      </c>
      <c r="K14330" t="s">
        <v>47548</v>
      </c>
      <c r="L14330" t="s">
        <v>77917</v>
      </c>
    </row>
    <row r="14331" spans="1:12" x14ac:dyDescent="0.15">
      <c r="A14331" t="s">
        <v>12</v>
      </c>
      <c r="B14331">
        <v>4062924</v>
      </c>
      <c r="C14331">
        <v>4062944</v>
      </c>
      <c r="D14331" t="s">
        <v>47545</v>
      </c>
      <c r="E14331" t="s">
        <v>90</v>
      </c>
      <c r="F14331" t="s">
        <v>76</v>
      </c>
      <c r="G14331" t="s">
        <v>36</v>
      </c>
      <c r="H14331">
        <v>25</v>
      </c>
      <c r="I14331" t="s">
        <v>47549</v>
      </c>
      <c r="J14331" t="s">
        <v>47550</v>
      </c>
      <c r="K14331" t="s">
        <v>47551</v>
      </c>
      <c r="L14331" t="s">
        <v>78012</v>
      </c>
    </row>
    <row r="14332" spans="1:12" x14ac:dyDescent="0.15">
      <c r="A14332" t="s">
        <v>12</v>
      </c>
      <c r="B14332">
        <v>4062900</v>
      </c>
      <c r="C14332">
        <v>4062920</v>
      </c>
      <c r="D14332" t="s">
        <v>47545</v>
      </c>
      <c r="E14332" t="s">
        <v>90</v>
      </c>
      <c r="F14332" t="s">
        <v>76</v>
      </c>
      <c r="G14332" t="s">
        <v>23</v>
      </c>
      <c r="H14332">
        <v>49</v>
      </c>
      <c r="I14332" t="s">
        <v>47552</v>
      </c>
      <c r="J14332" t="s">
        <v>47553</v>
      </c>
      <c r="K14332" t="s">
        <v>47554</v>
      </c>
      <c r="L14332" t="s">
        <v>77913</v>
      </c>
    </row>
    <row r="14333" spans="1:12" x14ac:dyDescent="0.15">
      <c r="A14333" t="s">
        <v>12</v>
      </c>
      <c r="B14333">
        <v>4062876</v>
      </c>
      <c r="C14333">
        <v>4062896</v>
      </c>
      <c r="D14333" t="s">
        <v>47545</v>
      </c>
      <c r="E14333" t="s">
        <v>90</v>
      </c>
      <c r="F14333" t="s">
        <v>76</v>
      </c>
      <c r="G14333" t="s">
        <v>36</v>
      </c>
      <c r="H14333">
        <v>73</v>
      </c>
      <c r="I14333" t="s">
        <v>47555</v>
      </c>
      <c r="J14333" t="s">
        <v>47556</v>
      </c>
      <c r="K14333" t="s">
        <v>47557</v>
      </c>
      <c r="L14333" t="s">
        <v>77926</v>
      </c>
    </row>
    <row r="14334" spans="1:12" x14ac:dyDescent="0.15">
      <c r="A14334" t="s">
        <v>12</v>
      </c>
      <c r="B14334">
        <v>4064534</v>
      </c>
      <c r="C14334">
        <v>4064554</v>
      </c>
      <c r="D14334" t="s">
        <v>47558</v>
      </c>
      <c r="E14334" t="s">
        <v>90</v>
      </c>
      <c r="F14334" t="s">
        <v>76</v>
      </c>
      <c r="G14334" t="s">
        <v>23</v>
      </c>
      <c r="H14334">
        <v>7</v>
      </c>
      <c r="I14334" t="s">
        <v>47559</v>
      </c>
      <c r="J14334" t="s">
        <v>47560</v>
      </c>
      <c r="K14334" t="s">
        <v>47561</v>
      </c>
      <c r="L14334" t="s">
        <v>77909</v>
      </c>
    </row>
    <row r="14335" spans="1:12" x14ac:dyDescent="0.15">
      <c r="A14335" t="s">
        <v>12</v>
      </c>
      <c r="B14335">
        <v>4064487</v>
      </c>
      <c r="C14335">
        <v>4064507</v>
      </c>
      <c r="D14335" t="s">
        <v>47558</v>
      </c>
      <c r="E14335" t="s">
        <v>90</v>
      </c>
      <c r="F14335" t="s">
        <v>76</v>
      </c>
      <c r="G14335" t="s">
        <v>16</v>
      </c>
      <c r="H14335">
        <v>54</v>
      </c>
      <c r="I14335" t="s">
        <v>47562</v>
      </c>
      <c r="J14335" t="s">
        <v>47563</v>
      </c>
      <c r="K14335" t="s">
        <v>47564</v>
      </c>
      <c r="L14335" t="s">
        <v>77961</v>
      </c>
    </row>
    <row r="14336" spans="1:12" x14ac:dyDescent="0.15">
      <c r="A14336" t="s">
        <v>12</v>
      </c>
      <c r="B14336">
        <v>4064444</v>
      </c>
      <c r="C14336">
        <v>4064464</v>
      </c>
      <c r="D14336" t="s">
        <v>47558</v>
      </c>
      <c r="E14336" t="s">
        <v>90</v>
      </c>
      <c r="F14336" t="s">
        <v>76</v>
      </c>
      <c r="G14336" t="s">
        <v>32</v>
      </c>
      <c r="H14336">
        <v>97</v>
      </c>
      <c r="I14336" t="s">
        <v>47565</v>
      </c>
      <c r="J14336" t="s">
        <v>47566</v>
      </c>
      <c r="K14336" t="s">
        <v>47567</v>
      </c>
      <c r="L14336" t="s">
        <v>78010</v>
      </c>
    </row>
    <row r="14337" spans="1:12" x14ac:dyDescent="0.15">
      <c r="A14337" t="s">
        <v>12</v>
      </c>
      <c r="B14337">
        <v>4064395</v>
      </c>
      <c r="C14337">
        <v>4064415</v>
      </c>
      <c r="D14337" t="s">
        <v>47558</v>
      </c>
      <c r="E14337" t="s">
        <v>90</v>
      </c>
      <c r="F14337" t="s">
        <v>76</v>
      </c>
      <c r="G14337" t="s">
        <v>32</v>
      </c>
      <c r="H14337">
        <v>146</v>
      </c>
      <c r="I14337" t="s">
        <v>47568</v>
      </c>
      <c r="J14337" t="s">
        <v>47569</v>
      </c>
      <c r="K14337" t="s">
        <v>47570</v>
      </c>
      <c r="L14337" t="s">
        <v>78063</v>
      </c>
    </row>
    <row r="14338" spans="1:12" x14ac:dyDescent="0.15">
      <c r="A14338" t="s">
        <v>12</v>
      </c>
      <c r="B14338">
        <v>4066289</v>
      </c>
      <c r="C14338">
        <v>4066309</v>
      </c>
      <c r="D14338" t="s">
        <v>47571</v>
      </c>
      <c r="E14338" t="s">
        <v>90</v>
      </c>
      <c r="F14338" t="s">
        <v>76</v>
      </c>
      <c r="G14338" t="s">
        <v>16</v>
      </c>
      <c r="H14338">
        <v>26</v>
      </c>
      <c r="I14338" t="s">
        <v>47572</v>
      </c>
      <c r="J14338" t="s">
        <v>47573</v>
      </c>
      <c r="K14338" t="s">
        <v>47574</v>
      </c>
      <c r="L14338" t="s">
        <v>78002</v>
      </c>
    </row>
    <row r="14339" spans="1:12" x14ac:dyDescent="0.15">
      <c r="A14339" t="s">
        <v>12</v>
      </c>
      <c r="B14339">
        <v>4066232</v>
      </c>
      <c r="C14339">
        <v>4066252</v>
      </c>
      <c r="D14339" t="s">
        <v>47571</v>
      </c>
      <c r="E14339" t="s">
        <v>90</v>
      </c>
      <c r="F14339" t="s">
        <v>76</v>
      </c>
      <c r="G14339" t="s">
        <v>32</v>
      </c>
      <c r="H14339">
        <v>83</v>
      </c>
      <c r="I14339" t="s">
        <v>47575</v>
      </c>
      <c r="J14339" t="s">
        <v>47576</v>
      </c>
      <c r="K14339" t="s">
        <v>47577</v>
      </c>
      <c r="L14339" t="s">
        <v>77958</v>
      </c>
    </row>
    <row r="14340" spans="1:12" x14ac:dyDescent="0.15">
      <c r="A14340" t="s">
        <v>12</v>
      </c>
      <c r="B14340">
        <v>4066197</v>
      </c>
      <c r="C14340">
        <v>4066217</v>
      </c>
      <c r="D14340" t="s">
        <v>47571</v>
      </c>
      <c r="E14340" t="s">
        <v>90</v>
      </c>
      <c r="F14340" t="s">
        <v>76</v>
      </c>
      <c r="G14340" t="s">
        <v>36</v>
      </c>
      <c r="H14340">
        <v>118</v>
      </c>
      <c r="I14340" t="s">
        <v>47578</v>
      </c>
      <c r="J14340" t="s">
        <v>47579</v>
      </c>
      <c r="K14340" t="s">
        <v>47580</v>
      </c>
      <c r="L14340" t="s">
        <v>77973</v>
      </c>
    </row>
    <row r="14341" spans="1:12" x14ac:dyDescent="0.15">
      <c r="A14341" t="s">
        <v>12</v>
      </c>
      <c r="B14341">
        <v>4066169</v>
      </c>
      <c r="C14341">
        <v>4066189</v>
      </c>
      <c r="D14341" t="s">
        <v>47571</v>
      </c>
      <c r="E14341" t="s">
        <v>90</v>
      </c>
      <c r="F14341" t="s">
        <v>76</v>
      </c>
      <c r="G14341" t="s">
        <v>36</v>
      </c>
      <c r="H14341">
        <v>146</v>
      </c>
      <c r="I14341" t="s">
        <v>47581</v>
      </c>
      <c r="J14341" t="s">
        <v>47582</v>
      </c>
      <c r="K14341" t="s">
        <v>47583</v>
      </c>
      <c r="L14341" t="s">
        <v>78063</v>
      </c>
    </row>
    <row r="14342" spans="1:12" x14ac:dyDescent="0.15">
      <c r="A14342" t="s">
        <v>12</v>
      </c>
      <c r="B14342">
        <v>4067537</v>
      </c>
      <c r="C14342">
        <v>4067557</v>
      </c>
      <c r="D14342" t="s">
        <v>47584</v>
      </c>
      <c r="E14342" t="s">
        <v>90</v>
      </c>
      <c r="F14342" t="s">
        <v>76</v>
      </c>
      <c r="G14342" t="s">
        <v>36</v>
      </c>
      <c r="H14342">
        <v>0</v>
      </c>
      <c r="I14342" t="s">
        <v>47585</v>
      </c>
      <c r="J14342" t="s">
        <v>47586</v>
      </c>
      <c r="K14342" t="s">
        <v>47587</v>
      </c>
      <c r="L14342" t="s">
        <v>77980</v>
      </c>
    </row>
    <row r="14343" spans="1:12" x14ac:dyDescent="0.15">
      <c r="A14343" t="s">
        <v>12</v>
      </c>
      <c r="B14343">
        <v>4067512</v>
      </c>
      <c r="C14343">
        <v>4067532</v>
      </c>
      <c r="D14343" t="s">
        <v>47584</v>
      </c>
      <c r="E14343" t="s">
        <v>90</v>
      </c>
      <c r="F14343" t="s">
        <v>76</v>
      </c>
      <c r="G14343" t="s">
        <v>36</v>
      </c>
      <c r="H14343">
        <v>25</v>
      </c>
      <c r="I14343" t="s">
        <v>47588</v>
      </c>
      <c r="J14343" t="s">
        <v>47589</v>
      </c>
      <c r="K14343" t="s">
        <v>47590</v>
      </c>
      <c r="L14343" t="s">
        <v>78012</v>
      </c>
    </row>
    <row r="14344" spans="1:12" x14ac:dyDescent="0.15">
      <c r="A14344" t="s">
        <v>12</v>
      </c>
      <c r="B14344">
        <v>4067490</v>
      </c>
      <c r="C14344">
        <v>4067510</v>
      </c>
      <c r="D14344" t="s">
        <v>47584</v>
      </c>
      <c r="E14344" t="s">
        <v>90</v>
      </c>
      <c r="F14344" t="s">
        <v>76</v>
      </c>
      <c r="G14344" t="s">
        <v>16</v>
      </c>
      <c r="H14344">
        <v>47</v>
      </c>
      <c r="I14344" t="s">
        <v>47591</v>
      </c>
      <c r="J14344" t="s">
        <v>47592</v>
      </c>
      <c r="K14344" t="s">
        <v>47593</v>
      </c>
      <c r="L14344" t="s">
        <v>77932</v>
      </c>
    </row>
    <row r="14345" spans="1:12" x14ac:dyDescent="0.15">
      <c r="A14345" t="s">
        <v>12</v>
      </c>
      <c r="B14345">
        <v>4067462</v>
      </c>
      <c r="C14345">
        <v>4067482</v>
      </c>
      <c r="D14345" t="s">
        <v>47584</v>
      </c>
      <c r="E14345" t="s">
        <v>90</v>
      </c>
      <c r="F14345" t="s">
        <v>76</v>
      </c>
      <c r="G14345" t="s">
        <v>16</v>
      </c>
      <c r="H14345">
        <v>75</v>
      </c>
      <c r="I14345" t="s">
        <v>47594</v>
      </c>
      <c r="J14345" t="s">
        <v>47595</v>
      </c>
      <c r="K14345" t="s">
        <v>47596</v>
      </c>
      <c r="L14345" t="s">
        <v>78027</v>
      </c>
    </row>
    <row r="14346" spans="1:12" x14ac:dyDescent="0.15">
      <c r="A14346" t="s">
        <v>12</v>
      </c>
      <c r="B14346">
        <v>4067644</v>
      </c>
      <c r="C14346">
        <v>4067664</v>
      </c>
      <c r="D14346" t="s">
        <v>47597</v>
      </c>
      <c r="E14346" t="s">
        <v>90</v>
      </c>
      <c r="F14346" t="s">
        <v>15</v>
      </c>
      <c r="G14346" t="s">
        <v>23</v>
      </c>
      <c r="H14346">
        <v>6</v>
      </c>
      <c r="I14346" t="s">
        <v>47598</v>
      </c>
      <c r="J14346" t="s">
        <v>47599</v>
      </c>
      <c r="K14346" t="s">
        <v>47600</v>
      </c>
      <c r="L14346" t="s">
        <v>78025</v>
      </c>
    </row>
    <row r="14347" spans="1:12" x14ac:dyDescent="0.15">
      <c r="A14347" t="s">
        <v>12</v>
      </c>
      <c r="B14347">
        <v>4067678</v>
      </c>
      <c r="C14347">
        <v>4067698</v>
      </c>
      <c r="D14347" t="s">
        <v>47597</v>
      </c>
      <c r="E14347" t="s">
        <v>90</v>
      </c>
      <c r="F14347" t="s">
        <v>15</v>
      </c>
      <c r="G14347" t="s">
        <v>32</v>
      </c>
      <c r="H14347">
        <v>40</v>
      </c>
      <c r="I14347" t="s">
        <v>47601</v>
      </c>
      <c r="J14347" t="s">
        <v>47602</v>
      </c>
      <c r="K14347" t="s">
        <v>47603</v>
      </c>
      <c r="L14347" t="s">
        <v>77952</v>
      </c>
    </row>
    <row r="14348" spans="1:12" x14ac:dyDescent="0.15">
      <c r="A14348" t="s">
        <v>12</v>
      </c>
      <c r="B14348">
        <v>4067706</v>
      </c>
      <c r="C14348">
        <v>4067726</v>
      </c>
      <c r="D14348" t="s">
        <v>47597</v>
      </c>
      <c r="E14348" t="s">
        <v>90</v>
      </c>
      <c r="F14348" t="s">
        <v>15</v>
      </c>
      <c r="G14348" t="s">
        <v>32</v>
      </c>
      <c r="H14348">
        <v>68</v>
      </c>
      <c r="I14348" t="s">
        <v>47604</v>
      </c>
      <c r="J14348" t="s">
        <v>47605</v>
      </c>
      <c r="K14348" t="s">
        <v>47606</v>
      </c>
      <c r="L14348" t="s">
        <v>77962</v>
      </c>
    </row>
    <row r="14349" spans="1:12" x14ac:dyDescent="0.15">
      <c r="A14349" t="s">
        <v>12</v>
      </c>
      <c r="B14349">
        <v>4067741</v>
      </c>
      <c r="C14349">
        <v>4067761</v>
      </c>
      <c r="D14349" t="s">
        <v>47597</v>
      </c>
      <c r="E14349" t="s">
        <v>90</v>
      </c>
      <c r="F14349" t="s">
        <v>15</v>
      </c>
      <c r="G14349" t="s">
        <v>36</v>
      </c>
      <c r="H14349">
        <v>103</v>
      </c>
      <c r="I14349" t="s">
        <v>47607</v>
      </c>
      <c r="J14349" t="s">
        <v>47608</v>
      </c>
      <c r="K14349" t="s">
        <v>47609</v>
      </c>
      <c r="L14349" t="s">
        <v>77937</v>
      </c>
    </row>
    <row r="14350" spans="1:12" x14ac:dyDescent="0.15">
      <c r="A14350" t="s">
        <v>12</v>
      </c>
      <c r="B14350">
        <v>4068780</v>
      </c>
      <c r="C14350">
        <v>4068800</v>
      </c>
      <c r="D14350" t="s">
        <v>47610</v>
      </c>
      <c r="E14350" t="s">
        <v>90</v>
      </c>
      <c r="F14350" t="s">
        <v>76</v>
      </c>
      <c r="G14350" t="s">
        <v>32</v>
      </c>
      <c r="H14350">
        <v>1</v>
      </c>
      <c r="I14350" t="s">
        <v>47611</v>
      </c>
      <c r="J14350" t="s">
        <v>47612</v>
      </c>
      <c r="K14350" t="s">
        <v>47613</v>
      </c>
      <c r="L14350" t="s">
        <v>77917</v>
      </c>
    </row>
    <row r="14351" spans="1:12" x14ac:dyDescent="0.15">
      <c r="A14351" t="s">
        <v>12</v>
      </c>
      <c r="B14351">
        <v>4068759</v>
      </c>
      <c r="C14351">
        <v>4068779</v>
      </c>
      <c r="D14351" t="s">
        <v>47610</v>
      </c>
      <c r="E14351" t="s">
        <v>90</v>
      </c>
      <c r="F14351" t="s">
        <v>76</v>
      </c>
      <c r="G14351" t="s">
        <v>32</v>
      </c>
      <c r="H14351">
        <v>22</v>
      </c>
      <c r="I14351" t="s">
        <v>47614</v>
      </c>
      <c r="J14351" t="s">
        <v>47615</v>
      </c>
      <c r="K14351" t="s">
        <v>47616</v>
      </c>
      <c r="L14351" t="s">
        <v>77948</v>
      </c>
    </row>
    <row r="14352" spans="1:12" x14ac:dyDescent="0.15">
      <c r="A14352" t="s">
        <v>12</v>
      </c>
      <c r="B14352">
        <v>4068724</v>
      </c>
      <c r="C14352">
        <v>4068744</v>
      </c>
      <c r="D14352" t="s">
        <v>47610</v>
      </c>
      <c r="E14352" t="s">
        <v>90</v>
      </c>
      <c r="F14352" t="s">
        <v>76</v>
      </c>
      <c r="G14352" t="s">
        <v>16</v>
      </c>
      <c r="H14352">
        <v>57</v>
      </c>
      <c r="I14352" t="s">
        <v>47617</v>
      </c>
      <c r="J14352" t="s">
        <v>47618</v>
      </c>
      <c r="K14352" t="s">
        <v>47619</v>
      </c>
      <c r="L14352" t="s">
        <v>78049</v>
      </c>
    </row>
    <row r="14353" spans="1:12" x14ac:dyDescent="0.15">
      <c r="A14353" t="s">
        <v>12</v>
      </c>
      <c r="B14353">
        <v>4068697</v>
      </c>
      <c r="C14353">
        <v>4068717</v>
      </c>
      <c r="D14353" t="s">
        <v>47610</v>
      </c>
      <c r="E14353" t="s">
        <v>90</v>
      </c>
      <c r="F14353" t="s">
        <v>76</v>
      </c>
      <c r="G14353" t="s">
        <v>36</v>
      </c>
      <c r="H14353">
        <v>84</v>
      </c>
      <c r="I14353" t="s">
        <v>47620</v>
      </c>
      <c r="J14353" t="s">
        <v>47621</v>
      </c>
      <c r="K14353" t="s">
        <v>47622</v>
      </c>
      <c r="L14353" t="s">
        <v>77946</v>
      </c>
    </row>
    <row r="14354" spans="1:12" x14ac:dyDescent="0.15">
      <c r="A14354" t="s">
        <v>12</v>
      </c>
      <c r="B14354">
        <v>4069038</v>
      </c>
      <c r="C14354">
        <v>4069058</v>
      </c>
      <c r="D14354" t="s">
        <v>47623</v>
      </c>
      <c r="E14354" t="s">
        <v>90</v>
      </c>
      <c r="F14354" t="s">
        <v>15</v>
      </c>
      <c r="G14354" t="s">
        <v>16</v>
      </c>
      <c r="H14354">
        <v>7</v>
      </c>
      <c r="I14354" t="s">
        <v>47624</v>
      </c>
      <c r="J14354" t="s">
        <v>47625</v>
      </c>
      <c r="K14354" t="s">
        <v>47626</v>
      </c>
      <c r="L14354" t="s">
        <v>77909</v>
      </c>
    </row>
    <row r="14355" spans="1:12" x14ac:dyDescent="0.15">
      <c r="A14355" t="s">
        <v>12</v>
      </c>
      <c r="B14355">
        <v>4069058</v>
      </c>
      <c r="C14355">
        <v>4069078</v>
      </c>
      <c r="D14355" t="s">
        <v>47623</v>
      </c>
      <c r="E14355" t="s">
        <v>90</v>
      </c>
      <c r="F14355" t="s">
        <v>15</v>
      </c>
      <c r="G14355" t="s">
        <v>23</v>
      </c>
      <c r="H14355">
        <v>27</v>
      </c>
      <c r="I14355" t="s">
        <v>47627</v>
      </c>
      <c r="J14355" t="s">
        <v>47628</v>
      </c>
      <c r="K14355" t="s">
        <v>47629</v>
      </c>
      <c r="L14355" t="s">
        <v>78013</v>
      </c>
    </row>
    <row r="14356" spans="1:12" x14ac:dyDescent="0.15">
      <c r="A14356" t="s">
        <v>12</v>
      </c>
      <c r="B14356">
        <v>4069083</v>
      </c>
      <c r="C14356">
        <v>4069103</v>
      </c>
      <c r="D14356" t="s">
        <v>47623</v>
      </c>
      <c r="E14356" t="s">
        <v>90</v>
      </c>
      <c r="F14356" t="s">
        <v>15</v>
      </c>
      <c r="G14356" t="s">
        <v>23</v>
      </c>
      <c r="H14356">
        <v>52</v>
      </c>
      <c r="I14356" t="s">
        <v>47630</v>
      </c>
      <c r="J14356" t="s">
        <v>47631</v>
      </c>
      <c r="K14356" t="s">
        <v>47632</v>
      </c>
      <c r="L14356" t="s">
        <v>77959</v>
      </c>
    </row>
    <row r="14357" spans="1:12" x14ac:dyDescent="0.15">
      <c r="A14357" t="s">
        <v>12</v>
      </c>
      <c r="B14357">
        <v>4069116</v>
      </c>
      <c r="C14357">
        <v>4069136</v>
      </c>
      <c r="D14357" t="s">
        <v>47623</v>
      </c>
      <c r="E14357" t="s">
        <v>90</v>
      </c>
      <c r="F14357" t="s">
        <v>15</v>
      </c>
      <c r="G14357" t="s">
        <v>32</v>
      </c>
      <c r="H14357">
        <v>85</v>
      </c>
      <c r="I14357" t="s">
        <v>47633</v>
      </c>
      <c r="J14357" t="s">
        <v>47634</v>
      </c>
      <c r="K14357" t="s">
        <v>47635</v>
      </c>
      <c r="L14357" t="s">
        <v>77972</v>
      </c>
    </row>
    <row r="14358" spans="1:12" x14ac:dyDescent="0.15">
      <c r="A14358" t="s">
        <v>12</v>
      </c>
      <c r="B14358">
        <v>4071101</v>
      </c>
      <c r="C14358">
        <v>4071121</v>
      </c>
      <c r="D14358" t="s">
        <v>47636</v>
      </c>
      <c r="E14358" t="s">
        <v>90</v>
      </c>
      <c r="F14358" t="s">
        <v>76</v>
      </c>
      <c r="G14358" t="s">
        <v>16</v>
      </c>
      <c r="H14358">
        <v>7</v>
      </c>
      <c r="I14358" t="s">
        <v>47637</v>
      </c>
      <c r="J14358" t="s">
        <v>47638</v>
      </c>
      <c r="K14358" t="s">
        <v>47639</v>
      </c>
      <c r="L14358" t="s">
        <v>77909</v>
      </c>
    </row>
    <row r="14359" spans="1:12" x14ac:dyDescent="0.15">
      <c r="A14359" t="s">
        <v>12</v>
      </c>
      <c r="B14359">
        <v>4071076</v>
      </c>
      <c r="C14359">
        <v>4071096</v>
      </c>
      <c r="D14359" t="s">
        <v>47636</v>
      </c>
      <c r="E14359" t="s">
        <v>90</v>
      </c>
      <c r="F14359" t="s">
        <v>76</v>
      </c>
      <c r="G14359" t="s">
        <v>23</v>
      </c>
      <c r="H14359">
        <v>32</v>
      </c>
      <c r="I14359" t="s">
        <v>47640</v>
      </c>
      <c r="J14359" t="s">
        <v>47641</v>
      </c>
      <c r="K14359" t="s">
        <v>47642</v>
      </c>
      <c r="L14359" t="s">
        <v>77918</v>
      </c>
    </row>
    <row r="14360" spans="1:12" x14ac:dyDescent="0.15">
      <c r="A14360" t="s">
        <v>12</v>
      </c>
      <c r="B14360">
        <v>4071032</v>
      </c>
      <c r="C14360">
        <v>4071052</v>
      </c>
      <c r="D14360" t="s">
        <v>47636</v>
      </c>
      <c r="E14360" t="s">
        <v>90</v>
      </c>
      <c r="F14360" t="s">
        <v>76</v>
      </c>
      <c r="G14360" t="s">
        <v>36</v>
      </c>
      <c r="H14360">
        <v>76</v>
      </c>
      <c r="I14360" t="s">
        <v>47643</v>
      </c>
      <c r="J14360" t="s">
        <v>47644</v>
      </c>
      <c r="K14360" t="s">
        <v>47645</v>
      </c>
      <c r="L14360" t="s">
        <v>77985</v>
      </c>
    </row>
    <row r="14361" spans="1:12" x14ac:dyDescent="0.15">
      <c r="A14361" t="s">
        <v>12</v>
      </c>
      <c r="B14361">
        <v>4071010</v>
      </c>
      <c r="C14361">
        <v>4071030</v>
      </c>
      <c r="D14361" t="s">
        <v>47636</v>
      </c>
      <c r="E14361" t="s">
        <v>90</v>
      </c>
      <c r="F14361" t="s">
        <v>76</v>
      </c>
      <c r="G14361" t="s">
        <v>16</v>
      </c>
      <c r="H14361">
        <v>98</v>
      </c>
      <c r="I14361" t="s">
        <v>47646</v>
      </c>
      <c r="J14361" t="s">
        <v>47647</v>
      </c>
      <c r="K14361" t="s">
        <v>47648</v>
      </c>
      <c r="L14361" t="s">
        <v>78048</v>
      </c>
    </row>
    <row r="14362" spans="1:12" x14ac:dyDescent="0.15">
      <c r="A14362" t="s">
        <v>12</v>
      </c>
      <c r="B14362">
        <v>4071966</v>
      </c>
      <c r="C14362">
        <v>4071986</v>
      </c>
      <c r="D14362" t="s">
        <v>47649</v>
      </c>
      <c r="E14362" t="s">
        <v>90</v>
      </c>
      <c r="F14362" t="s">
        <v>76</v>
      </c>
      <c r="G14362" t="s">
        <v>16</v>
      </c>
      <c r="H14362">
        <v>62</v>
      </c>
      <c r="I14362" t="s">
        <v>47650</v>
      </c>
      <c r="J14362" t="s">
        <v>47651</v>
      </c>
      <c r="K14362" t="s">
        <v>47652</v>
      </c>
      <c r="L14362" t="s">
        <v>77949</v>
      </c>
    </row>
    <row r="14363" spans="1:12" x14ac:dyDescent="0.15">
      <c r="A14363" t="s">
        <v>12</v>
      </c>
      <c r="B14363">
        <v>4071943</v>
      </c>
      <c r="C14363">
        <v>4071963</v>
      </c>
      <c r="D14363" t="s">
        <v>47649</v>
      </c>
      <c r="E14363" t="s">
        <v>90</v>
      </c>
      <c r="F14363" t="s">
        <v>76</v>
      </c>
      <c r="G14363" t="s">
        <v>16</v>
      </c>
      <c r="H14363">
        <v>85</v>
      </c>
      <c r="I14363" t="s">
        <v>47653</v>
      </c>
      <c r="J14363" t="s">
        <v>47654</v>
      </c>
      <c r="K14363" t="s">
        <v>47655</v>
      </c>
      <c r="L14363" t="s">
        <v>77972</v>
      </c>
    </row>
    <row r="14364" spans="1:12" x14ac:dyDescent="0.15">
      <c r="A14364" t="s">
        <v>12</v>
      </c>
      <c r="B14364">
        <v>4071916</v>
      </c>
      <c r="C14364">
        <v>4071936</v>
      </c>
      <c r="D14364" t="s">
        <v>47649</v>
      </c>
      <c r="E14364" t="s">
        <v>90</v>
      </c>
      <c r="F14364" t="s">
        <v>76</v>
      </c>
      <c r="G14364" t="s">
        <v>16</v>
      </c>
      <c r="H14364">
        <v>112</v>
      </c>
      <c r="I14364" t="s">
        <v>47656</v>
      </c>
      <c r="J14364" t="s">
        <v>47657</v>
      </c>
      <c r="K14364" t="s">
        <v>47658</v>
      </c>
      <c r="L14364" t="s">
        <v>77950</v>
      </c>
    </row>
    <row r="14365" spans="1:12" x14ac:dyDescent="0.15">
      <c r="A14365" t="s">
        <v>12</v>
      </c>
      <c r="B14365">
        <v>4071873</v>
      </c>
      <c r="C14365">
        <v>4071893</v>
      </c>
      <c r="D14365" t="s">
        <v>47649</v>
      </c>
      <c r="E14365" t="s">
        <v>90</v>
      </c>
      <c r="F14365" t="s">
        <v>76</v>
      </c>
      <c r="G14365" t="s">
        <v>16</v>
      </c>
      <c r="H14365">
        <v>155</v>
      </c>
      <c r="I14365" t="s">
        <v>47659</v>
      </c>
      <c r="J14365" t="s">
        <v>47660</v>
      </c>
      <c r="K14365" t="s">
        <v>47661</v>
      </c>
      <c r="L14365" t="s">
        <v>78083</v>
      </c>
    </row>
    <row r="14366" spans="1:12" x14ac:dyDescent="0.15">
      <c r="A14366" t="s">
        <v>12</v>
      </c>
      <c r="B14366">
        <v>4072299</v>
      </c>
      <c r="C14366">
        <v>4072319</v>
      </c>
      <c r="D14366" t="s">
        <v>47662</v>
      </c>
      <c r="E14366" t="s">
        <v>90</v>
      </c>
      <c r="F14366" t="s">
        <v>15</v>
      </c>
      <c r="G14366" t="s">
        <v>32</v>
      </c>
      <c r="H14366">
        <v>1</v>
      </c>
      <c r="I14366" t="s">
        <v>47663</v>
      </c>
      <c r="J14366" t="s">
        <v>47664</v>
      </c>
      <c r="K14366" t="s">
        <v>47665</v>
      </c>
      <c r="L14366" t="s">
        <v>77917</v>
      </c>
    </row>
    <row r="14367" spans="1:12" x14ac:dyDescent="0.15">
      <c r="A14367" t="s">
        <v>12</v>
      </c>
      <c r="B14367">
        <v>4072327</v>
      </c>
      <c r="C14367">
        <v>4072347</v>
      </c>
      <c r="D14367" t="s">
        <v>47662</v>
      </c>
      <c r="E14367" t="s">
        <v>90</v>
      </c>
      <c r="F14367" t="s">
        <v>15</v>
      </c>
      <c r="G14367" t="s">
        <v>32</v>
      </c>
      <c r="H14367">
        <v>29</v>
      </c>
      <c r="I14367" t="s">
        <v>47666</v>
      </c>
      <c r="J14367" t="s">
        <v>47667</v>
      </c>
      <c r="K14367" t="s">
        <v>47668</v>
      </c>
      <c r="L14367" t="s">
        <v>77921</v>
      </c>
    </row>
    <row r="14368" spans="1:12" x14ac:dyDescent="0.15">
      <c r="A14368" t="s">
        <v>12</v>
      </c>
      <c r="B14368">
        <v>4072355</v>
      </c>
      <c r="C14368">
        <v>4072375</v>
      </c>
      <c r="D14368" t="s">
        <v>47662</v>
      </c>
      <c r="E14368" t="s">
        <v>90</v>
      </c>
      <c r="F14368" t="s">
        <v>15</v>
      </c>
      <c r="G14368" t="s">
        <v>36</v>
      </c>
      <c r="H14368">
        <v>57</v>
      </c>
      <c r="I14368" t="s">
        <v>47669</v>
      </c>
      <c r="J14368" t="s">
        <v>47670</v>
      </c>
      <c r="K14368" t="s">
        <v>47671</v>
      </c>
      <c r="L14368" t="s">
        <v>78049</v>
      </c>
    </row>
    <row r="14369" spans="1:12" x14ac:dyDescent="0.15">
      <c r="A14369" t="s">
        <v>12</v>
      </c>
      <c r="B14369">
        <v>4072400</v>
      </c>
      <c r="C14369">
        <v>4072420</v>
      </c>
      <c r="D14369" t="s">
        <v>47662</v>
      </c>
      <c r="E14369" t="s">
        <v>90</v>
      </c>
      <c r="F14369" t="s">
        <v>15</v>
      </c>
      <c r="G14369" t="s">
        <v>16</v>
      </c>
      <c r="H14369">
        <v>102</v>
      </c>
      <c r="I14369" t="s">
        <v>47672</v>
      </c>
      <c r="J14369" t="s">
        <v>47673</v>
      </c>
      <c r="K14369" t="s">
        <v>47674</v>
      </c>
      <c r="L14369" t="s">
        <v>77933</v>
      </c>
    </row>
    <row r="14370" spans="1:12" x14ac:dyDescent="0.15">
      <c r="A14370" t="s">
        <v>12</v>
      </c>
      <c r="B14370">
        <v>4073451</v>
      </c>
      <c r="C14370">
        <v>4073471</v>
      </c>
      <c r="D14370" t="s">
        <v>47675</v>
      </c>
      <c r="E14370" t="s">
        <v>90</v>
      </c>
      <c r="F14370" t="s">
        <v>15</v>
      </c>
      <c r="G14370" t="s">
        <v>32</v>
      </c>
      <c r="H14370">
        <v>6</v>
      </c>
      <c r="I14370" t="s">
        <v>47676</v>
      </c>
      <c r="J14370" t="s">
        <v>47677</v>
      </c>
      <c r="K14370" t="s">
        <v>47678</v>
      </c>
      <c r="L14370" t="s">
        <v>78025</v>
      </c>
    </row>
    <row r="14371" spans="1:12" x14ac:dyDescent="0.15">
      <c r="A14371" t="s">
        <v>12</v>
      </c>
      <c r="B14371">
        <v>4073483</v>
      </c>
      <c r="C14371">
        <v>4073503</v>
      </c>
      <c r="D14371" t="s">
        <v>47675</v>
      </c>
      <c r="E14371" t="s">
        <v>90</v>
      </c>
      <c r="F14371" t="s">
        <v>15</v>
      </c>
      <c r="G14371" t="s">
        <v>23</v>
      </c>
      <c r="H14371">
        <v>38</v>
      </c>
      <c r="I14371" t="s">
        <v>47679</v>
      </c>
      <c r="J14371" t="s">
        <v>47680</v>
      </c>
      <c r="K14371" t="s">
        <v>47681</v>
      </c>
      <c r="L14371" t="s">
        <v>78008</v>
      </c>
    </row>
    <row r="14372" spans="1:12" x14ac:dyDescent="0.15">
      <c r="A14372" t="s">
        <v>12</v>
      </c>
      <c r="B14372">
        <v>4073503</v>
      </c>
      <c r="C14372">
        <v>4073523</v>
      </c>
      <c r="D14372" t="s">
        <v>47675</v>
      </c>
      <c r="E14372" t="s">
        <v>90</v>
      </c>
      <c r="F14372" t="s">
        <v>15</v>
      </c>
      <c r="G14372" t="s">
        <v>23</v>
      </c>
      <c r="H14372">
        <v>58</v>
      </c>
      <c r="I14372" t="s">
        <v>47682</v>
      </c>
      <c r="J14372" t="s">
        <v>47683</v>
      </c>
      <c r="K14372" t="s">
        <v>47684</v>
      </c>
      <c r="L14372" t="s">
        <v>77911</v>
      </c>
    </row>
    <row r="14373" spans="1:12" x14ac:dyDescent="0.15">
      <c r="A14373" t="s">
        <v>12</v>
      </c>
      <c r="B14373">
        <v>4073527</v>
      </c>
      <c r="C14373">
        <v>4073547</v>
      </c>
      <c r="D14373" t="s">
        <v>47675</v>
      </c>
      <c r="E14373" t="s">
        <v>90</v>
      </c>
      <c r="F14373" t="s">
        <v>15</v>
      </c>
      <c r="G14373" t="s">
        <v>16</v>
      </c>
      <c r="H14373">
        <v>82</v>
      </c>
      <c r="I14373" t="s">
        <v>47685</v>
      </c>
      <c r="J14373" t="s">
        <v>47686</v>
      </c>
      <c r="K14373" t="s">
        <v>47687</v>
      </c>
      <c r="L14373" t="s">
        <v>78011</v>
      </c>
    </row>
    <row r="14374" spans="1:12" x14ac:dyDescent="0.15">
      <c r="A14374" t="s">
        <v>12</v>
      </c>
      <c r="B14374">
        <v>4077055</v>
      </c>
      <c r="C14374">
        <v>4077075</v>
      </c>
      <c r="D14374" t="s">
        <v>47688</v>
      </c>
      <c r="E14374" t="s">
        <v>90</v>
      </c>
      <c r="F14374" t="s">
        <v>76</v>
      </c>
      <c r="G14374" t="s">
        <v>16</v>
      </c>
      <c r="H14374">
        <v>31</v>
      </c>
      <c r="I14374" t="s">
        <v>47689</v>
      </c>
      <c r="J14374" t="s">
        <v>47690</v>
      </c>
      <c r="K14374" t="s">
        <v>47691</v>
      </c>
      <c r="L14374" t="s">
        <v>77910</v>
      </c>
    </row>
    <row r="14375" spans="1:12" x14ac:dyDescent="0.15">
      <c r="A14375" t="s">
        <v>12</v>
      </c>
      <c r="B14375">
        <v>4077028</v>
      </c>
      <c r="C14375">
        <v>4077048</v>
      </c>
      <c r="D14375" t="s">
        <v>47688</v>
      </c>
      <c r="E14375" t="s">
        <v>90</v>
      </c>
      <c r="F14375" t="s">
        <v>76</v>
      </c>
      <c r="G14375" t="s">
        <v>32</v>
      </c>
      <c r="H14375">
        <v>58</v>
      </c>
      <c r="I14375" t="s">
        <v>47692</v>
      </c>
      <c r="J14375" t="s">
        <v>47693</v>
      </c>
      <c r="K14375" t="s">
        <v>47694</v>
      </c>
      <c r="L14375" t="s">
        <v>77911</v>
      </c>
    </row>
    <row r="14376" spans="1:12" x14ac:dyDescent="0.15">
      <c r="A14376" t="s">
        <v>12</v>
      </c>
      <c r="B14376">
        <v>4076998</v>
      </c>
      <c r="C14376">
        <v>4077018</v>
      </c>
      <c r="D14376" t="s">
        <v>47688</v>
      </c>
      <c r="E14376" t="s">
        <v>90</v>
      </c>
      <c r="F14376" t="s">
        <v>76</v>
      </c>
      <c r="G14376" t="s">
        <v>16</v>
      </c>
      <c r="H14376">
        <v>88</v>
      </c>
      <c r="I14376" t="s">
        <v>47695</v>
      </c>
      <c r="J14376" t="s">
        <v>47696</v>
      </c>
      <c r="K14376" t="s">
        <v>47697</v>
      </c>
      <c r="L14376" t="s">
        <v>77923</v>
      </c>
    </row>
    <row r="14377" spans="1:12" x14ac:dyDescent="0.15">
      <c r="A14377" t="s">
        <v>12</v>
      </c>
      <c r="B14377">
        <v>4076937</v>
      </c>
      <c r="C14377">
        <v>4076957</v>
      </c>
      <c r="D14377" t="s">
        <v>47688</v>
      </c>
      <c r="E14377" t="s">
        <v>90</v>
      </c>
      <c r="F14377" t="s">
        <v>76</v>
      </c>
      <c r="G14377" t="s">
        <v>23</v>
      </c>
      <c r="H14377">
        <v>149</v>
      </c>
      <c r="I14377" t="s">
        <v>47698</v>
      </c>
      <c r="J14377" t="s">
        <v>47699</v>
      </c>
      <c r="K14377" t="s">
        <v>47700</v>
      </c>
      <c r="L14377" t="s">
        <v>78045</v>
      </c>
    </row>
    <row r="14378" spans="1:12" x14ac:dyDescent="0.15">
      <c r="A14378" t="s">
        <v>12</v>
      </c>
      <c r="B14378">
        <v>4077307</v>
      </c>
      <c r="C14378">
        <v>4077327</v>
      </c>
      <c r="D14378" t="s">
        <v>47701</v>
      </c>
      <c r="E14378" t="s">
        <v>90</v>
      </c>
      <c r="F14378" t="s">
        <v>15</v>
      </c>
      <c r="G14378" t="s">
        <v>32</v>
      </c>
      <c r="H14378">
        <v>1</v>
      </c>
      <c r="I14378" t="s">
        <v>47702</v>
      </c>
      <c r="J14378" t="s">
        <v>47703</v>
      </c>
      <c r="K14378" t="s">
        <v>47704</v>
      </c>
      <c r="L14378" t="s">
        <v>77917</v>
      </c>
    </row>
    <row r="14379" spans="1:12" x14ac:dyDescent="0.15">
      <c r="A14379" t="s">
        <v>12</v>
      </c>
      <c r="B14379">
        <v>4077352</v>
      </c>
      <c r="C14379">
        <v>4077372</v>
      </c>
      <c r="D14379" t="s">
        <v>47701</v>
      </c>
      <c r="E14379" t="s">
        <v>90</v>
      </c>
      <c r="F14379" t="s">
        <v>15</v>
      </c>
      <c r="G14379" t="s">
        <v>36</v>
      </c>
      <c r="H14379">
        <v>46</v>
      </c>
      <c r="I14379" t="s">
        <v>47705</v>
      </c>
      <c r="J14379" t="s">
        <v>47706</v>
      </c>
      <c r="K14379" t="s">
        <v>47707</v>
      </c>
      <c r="L14379" t="s">
        <v>78004</v>
      </c>
    </row>
    <row r="14380" spans="1:12" x14ac:dyDescent="0.15">
      <c r="A14380" t="s">
        <v>12</v>
      </c>
      <c r="B14380">
        <v>4077377</v>
      </c>
      <c r="C14380">
        <v>4077397</v>
      </c>
      <c r="D14380" t="s">
        <v>47701</v>
      </c>
      <c r="E14380" t="s">
        <v>90</v>
      </c>
      <c r="F14380" t="s">
        <v>15</v>
      </c>
      <c r="G14380" t="s">
        <v>36</v>
      </c>
      <c r="H14380">
        <v>71</v>
      </c>
      <c r="I14380" t="s">
        <v>47708</v>
      </c>
      <c r="J14380" t="s">
        <v>47709</v>
      </c>
      <c r="K14380" t="s">
        <v>47710</v>
      </c>
      <c r="L14380" t="s">
        <v>77969</v>
      </c>
    </row>
    <row r="14381" spans="1:12" x14ac:dyDescent="0.15">
      <c r="A14381" t="s">
        <v>12</v>
      </c>
      <c r="B14381">
        <v>4077405</v>
      </c>
      <c r="C14381">
        <v>4077425</v>
      </c>
      <c r="D14381" t="s">
        <v>47701</v>
      </c>
      <c r="E14381" t="s">
        <v>90</v>
      </c>
      <c r="F14381" t="s">
        <v>15</v>
      </c>
      <c r="G14381" t="s">
        <v>16</v>
      </c>
      <c r="H14381">
        <v>99</v>
      </c>
      <c r="I14381" t="s">
        <v>47711</v>
      </c>
      <c r="J14381" t="s">
        <v>47712</v>
      </c>
      <c r="K14381" t="s">
        <v>47713</v>
      </c>
      <c r="L14381" t="s">
        <v>78051</v>
      </c>
    </row>
    <row r="14382" spans="1:12" x14ac:dyDescent="0.15">
      <c r="A14382" t="s">
        <v>12</v>
      </c>
      <c r="B14382">
        <v>4078308</v>
      </c>
      <c r="C14382">
        <v>4078328</v>
      </c>
      <c r="D14382" t="s">
        <v>47714</v>
      </c>
      <c r="E14382" t="s">
        <v>90</v>
      </c>
      <c r="F14382" t="s">
        <v>76</v>
      </c>
      <c r="G14382" t="s">
        <v>32</v>
      </c>
      <c r="H14382">
        <v>1</v>
      </c>
      <c r="I14382" t="s">
        <v>47715</v>
      </c>
      <c r="J14382" t="s">
        <v>47716</v>
      </c>
      <c r="K14382" t="s">
        <v>47717</v>
      </c>
      <c r="L14382" t="s">
        <v>77917</v>
      </c>
    </row>
    <row r="14383" spans="1:12" x14ac:dyDescent="0.15">
      <c r="A14383" t="s">
        <v>12</v>
      </c>
      <c r="B14383">
        <v>4078287</v>
      </c>
      <c r="C14383">
        <v>4078307</v>
      </c>
      <c r="D14383" t="s">
        <v>47714</v>
      </c>
      <c r="E14383" t="s">
        <v>90</v>
      </c>
      <c r="F14383" t="s">
        <v>76</v>
      </c>
      <c r="G14383" t="s">
        <v>32</v>
      </c>
      <c r="H14383">
        <v>22</v>
      </c>
      <c r="I14383" t="s">
        <v>47718</v>
      </c>
      <c r="J14383" t="s">
        <v>47719</v>
      </c>
      <c r="K14383" t="s">
        <v>47720</v>
      </c>
      <c r="L14383" t="s">
        <v>77948</v>
      </c>
    </row>
    <row r="14384" spans="1:12" x14ac:dyDescent="0.15">
      <c r="A14384" t="s">
        <v>12</v>
      </c>
      <c r="B14384">
        <v>4078251</v>
      </c>
      <c r="C14384">
        <v>4078271</v>
      </c>
      <c r="D14384" t="s">
        <v>47714</v>
      </c>
      <c r="E14384" t="s">
        <v>90</v>
      </c>
      <c r="F14384" t="s">
        <v>76</v>
      </c>
      <c r="G14384" t="s">
        <v>32</v>
      </c>
      <c r="H14384">
        <v>58</v>
      </c>
      <c r="I14384" t="s">
        <v>47721</v>
      </c>
      <c r="J14384" t="s">
        <v>47722</v>
      </c>
      <c r="K14384" t="s">
        <v>47723</v>
      </c>
      <c r="L14384" t="s">
        <v>77911</v>
      </c>
    </row>
    <row r="14385" spans="1:12" x14ac:dyDescent="0.15">
      <c r="A14385" t="s">
        <v>12</v>
      </c>
      <c r="B14385">
        <v>4078227</v>
      </c>
      <c r="C14385">
        <v>4078247</v>
      </c>
      <c r="D14385" t="s">
        <v>47714</v>
      </c>
      <c r="E14385" t="s">
        <v>90</v>
      </c>
      <c r="F14385" t="s">
        <v>76</v>
      </c>
      <c r="G14385" t="s">
        <v>23</v>
      </c>
      <c r="H14385">
        <v>82</v>
      </c>
      <c r="I14385" t="s">
        <v>47724</v>
      </c>
      <c r="J14385" t="s">
        <v>47725</v>
      </c>
      <c r="K14385" t="s">
        <v>47726</v>
      </c>
      <c r="L14385" t="s">
        <v>78011</v>
      </c>
    </row>
    <row r="14386" spans="1:12" x14ac:dyDescent="0.15">
      <c r="A14386" t="s">
        <v>12</v>
      </c>
      <c r="B14386">
        <v>4079866</v>
      </c>
      <c r="C14386">
        <v>4079886</v>
      </c>
      <c r="D14386" t="s">
        <v>47727</v>
      </c>
      <c r="E14386" t="s">
        <v>90</v>
      </c>
      <c r="F14386" t="s">
        <v>76</v>
      </c>
      <c r="G14386" t="s">
        <v>36</v>
      </c>
      <c r="H14386">
        <v>16</v>
      </c>
      <c r="I14386" t="s">
        <v>47728</v>
      </c>
      <c r="J14386" t="s">
        <v>47729</v>
      </c>
      <c r="K14386" t="s">
        <v>47730</v>
      </c>
      <c r="L14386" t="s">
        <v>77905</v>
      </c>
    </row>
    <row r="14387" spans="1:12" x14ac:dyDescent="0.15">
      <c r="A14387" t="s">
        <v>12</v>
      </c>
      <c r="B14387">
        <v>4079832</v>
      </c>
      <c r="C14387">
        <v>4079852</v>
      </c>
      <c r="D14387" t="s">
        <v>47727</v>
      </c>
      <c r="E14387" t="s">
        <v>90</v>
      </c>
      <c r="F14387" t="s">
        <v>76</v>
      </c>
      <c r="G14387" t="s">
        <v>36</v>
      </c>
      <c r="H14387">
        <v>50</v>
      </c>
      <c r="I14387" t="s">
        <v>47731</v>
      </c>
      <c r="J14387" t="s">
        <v>47732</v>
      </c>
      <c r="K14387" t="s">
        <v>47733</v>
      </c>
      <c r="L14387" t="s">
        <v>77925</v>
      </c>
    </row>
    <row r="14388" spans="1:12" x14ac:dyDescent="0.15">
      <c r="A14388" t="s">
        <v>12</v>
      </c>
      <c r="B14388">
        <v>4079812</v>
      </c>
      <c r="C14388">
        <v>4079832</v>
      </c>
      <c r="D14388" t="s">
        <v>47727</v>
      </c>
      <c r="E14388" t="s">
        <v>90</v>
      </c>
      <c r="F14388" t="s">
        <v>76</v>
      </c>
      <c r="G14388" t="s">
        <v>36</v>
      </c>
      <c r="H14388">
        <v>70</v>
      </c>
      <c r="I14388" t="s">
        <v>47734</v>
      </c>
      <c r="J14388" t="s">
        <v>47735</v>
      </c>
      <c r="K14388" t="s">
        <v>47736</v>
      </c>
      <c r="L14388" t="s">
        <v>77919</v>
      </c>
    </row>
    <row r="14389" spans="1:12" x14ac:dyDescent="0.15">
      <c r="A14389" t="s">
        <v>12</v>
      </c>
      <c r="B14389">
        <v>4079788</v>
      </c>
      <c r="C14389">
        <v>4079808</v>
      </c>
      <c r="D14389" t="s">
        <v>47727</v>
      </c>
      <c r="E14389" t="s">
        <v>90</v>
      </c>
      <c r="F14389" t="s">
        <v>76</v>
      </c>
      <c r="G14389" t="s">
        <v>23</v>
      </c>
      <c r="H14389">
        <v>94</v>
      </c>
      <c r="I14389" t="s">
        <v>47737</v>
      </c>
      <c r="J14389" t="s">
        <v>47738</v>
      </c>
      <c r="K14389" t="s">
        <v>47739</v>
      </c>
      <c r="L14389" t="s">
        <v>77927</v>
      </c>
    </row>
    <row r="14390" spans="1:12" x14ac:dyDescent="0.15">
      <c r="A14390" t="s">
        <v>12</v>
      </c>
      <c r="B14390">
        <v>4080916</v>
      </c>
      <c r="C14390">
        <v>4080936</v>
      </c>
      <c r="D14390" t="s">
        <v>47740</v>
      </c>
      <c r="E14390" t="s">
        <v>47741</v>
      </c>
      <c r="F14390" t="s">
        <v>76</v>
      </c>
      <c r="G14390" t="s">
        <v>16</v>
      </c>
      <c r="H14390">
        <v>0</v>
      </c>
      <c r="I14390" t="s">
        <v>47742</v>
      </c>
      <c r="J14390" t="s">
        <v>47743</v>
      </c>
      <c r="K14390" t="s">
        <v>47744</v>
      </c>
      <c r="L14390" t="s">
        <v>77980</v>
      </c>
    </row>
    <row r="14391" spans="1:12" x14ac:dyDescent="0.15">
      <c r="A14391" t="s">
        <v>12</v>
      </c>
      <c r="B14391">
        <v>4080890</v>
      </c>
      <c r="C14391">
        <v>4080910</v>
      </c>
      <c r="D14391" t="s">
        <v>47740</v>
      </c>
      <c r="E14391" t="s">
        <v>47741</v>
      </c>
      <c r="F14391" t="s">
        <v>76</v>
      </c>
      <c r="G14391" t="s">
        <v>32</v>
      </c>
      <c r="H14391">
        <v>26</v>
      </c>
      <c r="I14391" t="s">
        <v>47745</v>
      </c>
      <c r="J14391" t="s">
        <v>47746</v>
      </c>
      <c r="K14391" t="s">
        <v>47747</v>
      </c>
      <c r="L14391" t="s">
        <v>78002</v>
      </c>
    </row>
    <row r="14392" spans="1:12" x14ac:dyDescent="0.15">
      <c r="A14392" t="s">
        <v>12</v>
      </c>
      <c r="B14392">
        <v>4080806</v>
      </c>
      <c r="C14392">
        <v>4080826</v>
      </c>
      <c r="D14392" t="s">
        <v>47740</v>
      </c>
      <c r="E14392" t="s">
        <v>47741</v>
      </c>
      <c r="F14392" t="s">
        <v>76</v>
      </c>
      <c r="G14392" t="s">
        <v>23</v>
      </c>
      <c r="H14392">
        <v>110</v>
      </c>
      <c r="I14392" t="s">
        <v>47748</v>
      </c>
      <c r="J14392" t="s">
        <v>47749</v>
      </c>
      <c r="K14392" t="s">
        <v>47750</v>
      </c>
      <c r="L14392" t="s">
        <v>78030</v>
      </c>
    </row>
    <row r="14393" spans="1:12" x14ac:dyDescent="0.15">
      <c r="A14393" t="s">
        <v>12</v>
      </c>
      <c r="B14393">
        <v>4080777</v>
      </c>
      <c r="C14393">
        <v>4080797</v>
      </c>
      <c r="D14393" t="s">
        <v>47740</v>
      </c>
      <c r="E14393" t="s">
        <v>47741</v>
      </c>
      <c r="F14393" t="s">
        <v>76</v>
      </c>
      <c r="G14393" t="s">
        <v>23</v>
      </c>
      <c r="H14393">
        <v>139</v>
      </c>
      <c r="I14393" t="s">
        <v>47751</v>
      </c>
      <c r="J14393" t="s">
        <v>47752</v>
      </c>
      <c r="K14393" t="s">
        <v>47753</v>
      </c>
      <c r="L14393" t="s">
        <v>78029</v>
      </c>
    </row>
    <row r="14394" spans="1:12" x14ac:dyDescent="0.15">
      <c r="A14394" t="s">
        <v>12</v>
      </c>
      <c r="B14394">
        <v>4081268</v>
      </c>
      <c r="C14394">
        <v>4081288</v>
      </c>
      <c r="D14394" t="s">
        <v>47754</v>
      </c>
      <c r="E14394" t="s">
        <v>90</v>
      </c>
      <c r="F14394" t="s">
        <v>76</v>
      </c>
      <c r="G14394" t="s">
        <v>23</v>
      </c>
      <c r="H14394">
        <v>10</v>
      </c>
      <c r="I14394" t="s">
        <v>47755</v>
      </c>
      <c r="J14394" t="s">
        <v>47756</v>
      </c>
      <c r="K14394" t="s">
        <v>47757</v>
      </c>
      <c r="L14394" t="s">
        <v>78001</v>
      </c>
    </row>
    <row r="14395" spans="1:12" x14ac:dyDescent="0.15">
      <c r="A14395" t="s">
        <v>12</v>
      </c>
      <c r="B14395">
        <v>4081223</v>
      </c>
      <c r="C14395">
        <v>4081243</v>
      </c>
      <c r="D14395" t="s">
        <v>47754</v>
      </c>
      <c r="E14395" t="s">
        <v>90</v>
      </c>
      <c r="F14395" t="s">
        <v>76</v>
      </c>
      <c r="G14395" t="s">
        <v>16</v>
      </c>
      <c r="H14395">
        <v>55</v>
      </c>
      <c r="I14395" t="s">
        <v>47758</v>
      </c>
      <c r="J14395" t="s">
        <v>47759</v>
      </c>
      <c r="K14395" t="s">
        <v>47760</v>
      </c>
      <c r="L14395" t="s">
        <v>77992</v>
      </c>
    </row>
    <row r="14396" spans="1:12" x14ac:dyDescent="0.15">
      <c r="A14396" t="s">
        <v>12</v>
      </c>
      <c r="B14396">
        <v>4081193</v>
      </c>
      <c r="C14396">
        <v>4081213</v>
      </c>
      <c r="D14396" t="s">
        <v>47754</v>
      </c>
      <c r="E14396" t="s">
        <v>90</v>
      </c>
      <c r="F14396" t="s">
        <v>76</v>
      </c>
      <c r="G14396" t="s">
        <v>16</v>
      </c>
      <c r="H14396">
        <v>85</v>
      </c>
      <c r="I14396" t="s">
        <v>47761</v>
      </c>
      <c r="J14396" t="s">
        <v>47762</v>
      </c>
      <c r="K14396" t="s">
        <v>47763</v>
      </c>
      <c r="L14396" t="s">
        <v>77972</v>
      </c>
    </row>
    <row r="14397" spans="1:12" x14ac:dyDescent="0.15">
      <c r="A14397" t="s">
        <v>12</v>
      </c>
      <c r="B14397">
        <v>4081148</v>
      </c>
      <c r="C14397">
        <v>4081168</v>
      </c>
      <c r="D14397" t="s">
        <v>47754</v>
      </c>
      <c r="E14397" t="s">
        <v>90</v>
      </c>
      <c r="F14397" t="s">
        <v>76</v>
      </c>
      <c r="G14397" t="s">
        <v>16</v>
      </c>
      <c r="H14397">
        <v>130</v>
      </c>
      <c r="I14397" t="s">
        <v>47764</v>
      </c>
      <c r="J14397" t="s">
        <v>47765</v>
      </c>
      <c r="K14397" t="s">
        <v>47766</v>
      </c>
      <c r="L14397" t="s">
        <v>77998</v>
      </c>
    </row>
    <row r="14398" spans="1:12" x14ac:dyDescent="0.15">
      <c r="A14398" t="s">
        <v>12</v>
      </c>
      <c r="B14398">
        <v>4081431</v>
      </c>
      <c r="C14398">
        <v>4081451</v>
      </c>
      <c r="D14398" t="s">
        <v>47767</v>
      </c>
      <c r="E14398" t="s">
        <v>90</v>
      </c>
      <c r="F14398" t="s">
        <v>15</v>
      </c>
      <c r="G14398" t="s">
        <v>36</v>
      </c>
      <c r="H14398">
        <v>19</v>
      </c>
      <c r="I14398" t="s">
        <v>47768</v>
      </c>
      <c r="J14398" t="s">
        <v>47769</v>
      </c>
      <c r="K14398" t="s">
        <v>47770</v>
      </c>
      <c r="L14398" t="s">
        <v>77982</v>
      </c>
    </row>
    <row r="14399" spans="1:12" x14ac:dyDescent="0.15">
      <c r="A14399" t="s">
        <v>12</v>
      </c>
      <c r="B14399">
        <v>4081515</v>
      </c>
      <c r="C14399">
        <v>4081535</v>
      </c>
      <c r="D14399" t="s">
        <v>47767</v>
      </c>
      <c r="E14399" t="s">
        <v>90</v>
      </c>
      <c r="F14399" t="s">
        <v>15</v>
      </c>
      <c r="G14399" t="s">
        <v>23</v>
      </c>
      <c r="H14399">
        <v>103</v>
      </c>
      <c r="I14399" t="s">
        <v>47771</v>
      </c>
      <c r="J14399" t="s">
        <v>47772</v>
      </c>
      <c r="K14399" t="s">
        <v>47773</v>
      </c>
      <c r="L14399" t="s">
        <v>77937</v>
      </c>
    </row>
    <row r="14400" spans="1:12" x14ac:dyDescent="0.15">
      <c r="A14400" t="s">
        <v>12</v>
      </c>
      <c r="B14400">
        <v>4081563</v>
      </c>
      <c r="C14400">
        <v>4081583</v>
      </c>
      <c r="D14400" t="s">
        <v>47767</v>
      </c>
      <c r="E14400" t="s">
        <v>90</v>
      </c>
      <c r="F14400" t="s">
        <v>15</v>
      </c>
      <c r="G14400" t="s">
        <v>16</v>
      </c>
      <c r="H14400">
        <v>151</v>
      </c>
      <c r="I14400" t="s">
        <v>47774</v>
      </c>
      <c r="J14400" t="s">
        <v>47775</v>
      </c>
      <c r="K14400" t="s">
        <v>47776</v>
      </c>
      <c r="L14400" t="s">
        <v>78050</v>
      </c>
    </row>
    <row r="14401" spans="1:12" x14ac:dyDescent="0.15">
      <c r="A14401" t="s">
        <v>12</v>
      </c>
      <c r="B14401">
        <v>4081585</v>
      </c>
      <c r="C14401">
        <v>4081605</v>
      </c>
      <c r="D14401" t="s">
        <v>47767</v>
      </c>
      <c r="E14401" t="s">
        <v>90</v>
      </c>
      <c r="F14401" t="s">
        <v>15</v>
      </c>
      <c r="G14401" t="s">
        <v>16</v>
      </c>
      <c r="H14401">
        <v>173</v>
      </c>
      <c r="I14401" t="s">
        <v>47777</v>
      </c>
      <c r="J14401" t="s">
        <v>47778</v>
      </c>
      <c r="K14401" t="s">
        <v>47779</v>
      </c>
      <c r="L14401" t="s">
        <v>78052</v>
      </c>
    </row>
    <row r="14402" spans="1:12" x14ac:dyDescent="0.15">
      <c r="A14402" t="s">
        <v>12</v>
      </c>
      <c r="B14402">
        <v>4083038</v>
      </c>
      <c r="C14402">
        <v>4083058</v>
      </c>
      <c r="D14402" t="s">
        <v>47780</v>
      </c>
      <c r="E14402" t="s">
        <v>90</v>
      </c>
      <c r="F14402" t="s">
        <v>76</v>
      </c>
      <c r="G14402" t="s">
        <v>32</v>
      </c>
      <c r="H14402">
        <v>1</v>
      </c>
      <c r="I14402" t="s">
        <v>47781</v>
      </c>
      <c r="J14402" t="s">
        <v>47782</v>
      </c>
      <c r="K14402" t="s">
        <v>47783</v>
      </c>
      <c r="L14402" t="s">
        <v>77917</v>
      </c>
    </row>
    <row r="14403" spans="1:12" x14ac:dyDescent="0.15">
      <c r="A14403" t="s">
        <v>12</v>
      </c>
      <c r="B14403">
        <v>4083014</v>
      </c>
      <c r="C14403">
        <v>4083034</v>
      </c>
      <c r="D14403" t="s">
        <v>47780</v>
      </c>
      <c r="E14403" t="s">
        <v>90</v>
      </c>
      <c r="F14403" t="s">
        <v>76</v>
      </c>
      <c r="G14403" t="s">
        <v>36</v>
      </c>
      <c r="H14403">
        <v>25</v>
      </c>
      <c r="I14403" t="s">
        <v>47784</v>
      </c>
      <c r="J14403" t="s">
        <v>47785</v>
      </c>
      <c r="K14403" t="s">
        <v>47786</v>
      </c>
      <c r="L14403" t="s">
        <v>78012</v>
      </c>
    </row>
    <row r="14404" spans="1:12" x14ac:dyDescent="0.15">
      <c r="A14404" t="s">
        <v>12</v>
      </c>
      <c r="B14404">
        <v>4082993</v>
      </c>
      <c r="C14404">
        <v>4083013</v>
      </c>
      <c r="D14404" t="s">
        <v>47780</v>
      </c>
      <c r="E14404" t="s">
        <v>90</v>
      </c>
      <c r="F14404" t="s">
        <v>76</v>
      </c>
      <c r="G14404" t="s">
        <v>16</v>
      </c>
      <c r="H14404">
        <v>46</v>
      </c>
      <c r="I14404" t="s">
        <v>47787</v>
      </c>
      <c r="J14404" t="s">
        <v>47788</v>
      </c>
      <c r="K14404" t="s">
        <v>47789</v>
      </c>
      <c r="L14404" t="s">
        <v>78004</v>
      </c>
    </row>
    <row r="14405" spans="1:12" x14ac:dyDescent="0.15">
      <c r="A14405" t="s">
        <v>12</v>
      </c>
      <c r="B14405">
        <v>4082963</v>
      </c>
      <c r="C14405">
        <v>4082983</v>
      </c>
      <c r="D14405" t="s">
        <v>47780</v>
      </c>
      <c r="E14405" t="s">
        <v>90</v>
      </c>
      <c r="F14405" t="s">
        <v>76</v>
      </c>
      <c r="G14405" t="s">
        <v>16</v>
      </c>
      <c r="H14405">
        <v>76</v>
      </c>
      <c r="I14405" t="s">
        <v>47790</v>
      </c>
      <c r="J14405" t="s">
        <v>47791</v>
      </c>
      <c r="K14405" t="s">
        <v>47792</v>
      </c>
      <c r="L14405" t="s">
        <v>77985</v>
      </c>
    </row>
    <row r="14406" spans="1:12" x14ac:dyDescent="0.15">
      <c r="A14406" t="s">
        <v>12</v>
      </c>
      <c r="B14406">
        <v>4084020</v>
      </c>
      <c r="C14406">
        <v>4084040</v>
      </c>
      <c r="D14406" t="s">
        <v>47793</v>
      </c>
      <c r="E14406" t="s">
        <v>90</v>
      </c>
      <c r="F14406" t="s">
        <v>76</v>
      </c>
      <c r="G14406" t="s">
        <v>16</v>
      </c>
      <c r="H14406">
        <v>38</v>
      </c>
      <c r="I14406" t="s">
        <v>47794</v>
      </c>
      <c r="J14406" t="s">
        <v>47795</v>
      </c>
      <c r="K14406" t="s">
        <v>47796</v>
      </c>
      <c r="L14406" t="s">
        <v>78008</v>
      </c>
    </row>
    <row r="14407" spans="1:12" x14ac:dyDescent="0.15">
      <c r="A14407" t="s">
        <v>12</v>
      </c>
      <c r="B14407">
        <v>4083991</v>
      </c>
      <c r="C14407">
        <v>4084011</v>
      </c>
      <c r="D14407" t="s">
        <v>47793</v>
      </c>
      <c r="E14407" t="s">
        <v>90</v>
      </c>
      <c r="F14407" t="s">
        <v>76</v>
      </c>
      <c r="G14407" t="s">
        <v>16</v>
      </c>
      <c r="H14407">
        <v>67</v>
      </c>
      <c r="I14407" t="s">
        <v>47797</v>
      </c>
      <c r="J14407" t="s">
        <v>47798</v>
      </c>
      <c r="K14407" t="s">
        <v>47799</v>
      </c>
      <c r="L14407" t="s">
        <v>77981</v>
      </c>
    </row>
    <row r="14408" spans="1:12" x14ac:dyDescent="0.15">
      <c r="A14408" t="s">
        <v>12</v>
      </c>
      <c r="B14408">
        <v>4083970</v>
      </c>
      <c r="C14408">
        <v>4083990</v>
      </c>
      <c r="D14408" t="s">
        <v>47793</v>
      </c>
      <c r="E14408" t="s">
        <v>90</v>
      </c>
      <c r="F14408" t="s">
        <v>76</v>
      </c>
      <c r="G14408" t="s">
        <v>16</v>
      </c>
      <c r="H14408">
        <v>88</v>
      </c>
      <c r="I14408" t="s">
        <v>47800</v>
      </c>
      <c r="J14408" t="s">
        <v>47801</v>
      </c>
      <c r="K14408" t="s">
        <v>47802</v>
      </c>
      <c r="L14408" t="s">
        <v>77923</v>
      </c>
    </row>
    <row r="14409" spans="1:12" x14ac:dyDescent="0.15">
      <c r="A14409" t="s">
        <v>12</v>
      </c>
      <c r="B14409">
        <v>4083940</v>
      </c>
      <c r="C14409">
        <v>4083960</v>
      </c>
      <c r="D14409" t="s">
        <v>47793</v>
      </c>
      <c r="E14409" t="s">
        <v>90</v>
      </c>
      <c r="F14409" t="s">
        <v>76</v>
      </c>
      <c r="G14409" t="s">
        <v>16</v>
      </c>
      <c r="H14409">
        <v>118</v>
      </c>
      <c r="I14409" t="s">
        <v>47803</v>
      </c>
      <c r="J14409" t="s">
        <v>47804</v>
      </c>
      <c r="K14409" t="s">
        <v>47805</v>
      </c>
      <c r="L14409" t="s">
        <v>77973</v>
      </c>
    </row>
    <row r="14410" spans="1:12" x14ac:dyDescent="0.15">
      <c r="A14410" t="s">
        <v>12</v>
      </c>
      <c r="B14410">
        <v>4084870</v>
      </c>
      <c r="C14410">
        <v>4084890</v>
      </c>
      <c r="D14410" t="s">
        <v>47806</v>
      </c>
      <c r="E14410" t="s">
        <v>47807</v>
      </c>
      <c r="F14410" t="s">
        <v>76</v>
      </c>
      <c r="G14410" t="s">
        <v>32</v>
      </c>
      <c r="H14410">
        <v>1</v>
      </c>
      <c r="I14410" t="s">
        <v>47808</v>
      </c>
      <c r="J14410" t="s">
        <v>47809</v>
      </c>
      <c r="K14410" t="s">
        <v>47810</v>
      </c>
      <c r="L14410" t="s">
        <v>77917</v>
      </c>
    </row>
    <row r="14411" spans="1:12" x14ac:dyDescent="0.15">
      <c r="A14411" t="s">
        <v>12</v>
      </c>
      <c r="B14411">
        <v>4084826</v>
      </c>
      <c r="C14411">
        <v>4084846</v>
      </c>
      <c r="D14411" t="s">
        <v>47806</v>
      </c>
      <c r="E14411" t="s">
        <v>47807</v>
      </c>
      <c r="F14411" t="s">
        <v>76</v>
      </c>
      <c r="G14411" t="s">
        <v>16</v>
      </c>
      <c r="H14411">
        <v>45</v>
      </c>
      <c r="I14411" t="s">
        <v>47811</v>
      </c>
      <c r="J14411" t="s">
        <v>47812</v>
      </c>
      <c r="K14411" t="s">
        <v>47813</v>
      </c>
      <c r="L14411" t="s">
        <v>77967</v>
      </c>
    </row>
    <row r="14412" spans="1:12" x14ac:dyDescent="0.15">
      <c r="A14412" t="s">
        <v>12</v>
      </c>
      <c r="B14412">
        <v>4084806</v>
      </c>
      <c r="C14412">
        <v>4084826</v>
      </c>
      <c r="D14412" t="s">
        <v>47806</v>
      </c>
      <c r="E14412" t="s">
        <v>47807</v>
      </c>
      <c r="F14412" t="s">
        <v>76</v>
      </c>
      <c r="G14412" t="s">
        <v>16</v>
      </c>
      <c r="H14412">
        <v>65</v>
      </c>
      <c r="I14412" t="s">
        <v>47814</v>
      </c>
      <c r="J14412" t="s">
        <v>47815</v>
      </c>
      <c r="K14412" t="s">
        <v>47816</v>
      </c>
      <c r="L14412" t="s">
        <v>78042</v>
      </c>
    </row>
    <row r="14413" spans="1:12" x14ac:dyDescent="0.15">
      <c r="A14413" t="s">
        <v>12</v>
      </c>
      <c r="B14413">
        <v>4084759</v>
      </c>
      <c r="C14413">
        <v>4084779</v>
      </c>
      <c r="D14413" t="s">
        <v>47806</v>
      </c>
      <c r="E14413" t="s">
        <v>47807</v>
      </c>
      <c r="F14413" t="s">
        <v>76</v>
      </c>
      <c r="G14413" t="s">
        <v>16</v>
      </c>
      <c r="H14413">
        <v>112</v>
      </c>
      <c r="I14413" t="s">
        <v>47817</v>
      </c>
      <c r="J14413" t="s">
        <v>47818</v>
      </c>
      <c r="K14413" t="s">
        <v>47819</v>
      </c>
      <c r="L14413" t="s">
        <v>77950</v>
      </c>
    </row>
    <row r="14414" spans="1:12" x14ac:dyDescent="0.15">
      <c r="A14414" t="s">
        <v>12</v>
      </c>
      <c r="B14414">
        <v>4087628</v>
      </c>
      <c r="C14414">
        <v>4087648</v>
      </c>
      <c r="D14414" t="s">
        <v>47820</v>
      </c>
      <c r="E14414" t="s">
        <v>47821</v>
      </c>
      <c r="F14414" t="s">
        <v>76</v>
      </c>
      <c r="G14414" t="s">
        <v>32</v>
      </c>
      <c r="H14414">
        <v>1</v>
      </c>
      <c r="I14414" t="s">
        <v>47822</v>
      </c>
      <c r="J14414" t="s">
        <v>47823</v>
      </c>
      <c r="K14414" t="s">
        <v>47824</v>
      </c>
      <c r="L14414" t="s">
        <v>77917</v>
      </c>
    </row>
    <row r="14415" spans="1:12" x14ac:dyDescent="0.15">
      <c r="A14415" t="s">
        <v>12</v>
      </c>
      <c r="B14415">
        <v>4087592</v>
      </c>
      <c r="C14415">
        <v>4087612</v>
      </c>
      <c r="D14415" t="s">
        <v>47820</v>
      </c>
      <c r="E14415" t="s">
        <v>47821</v>
      </c>
      <c r="F14415" t="s">
        <v>76</v>
      </c>
      <c r="G14415" t="s">
        <v>16</v>
      </c>
      <c r="H14415">
        <v>37</v>
      </c>
      <c r="I14415" t="s">
        <v>47825</v>
      </c>
      <c r="J14415" t="s">
        <v>47826</v>
      </c>
      <c r="K14415" t="s">
        <v>47827</v>
      </c>
      <c r="L14415" t="s">
        <v>77906</v>
      </c>
    </row>
    <row r="14416" spans="1:12" x14ac:dyDescent="0.15">
      <c r="A14416" t="s">
        <v>12</v>
      </c>
      <c r="B14416">
        <v>4087567</v>
      </c>
      <c r="C14416">
        <v>4087587</v>
      </c>
      <c r="D14416" t="s">
        <v>47820</v>
      </c>
      <c r="E14416" t="s">
        <v>47821</v>
      </c>
      <c r="F14416" t="s">
        <v>76</v>
      </c>
      <c r="G14416" t="s">
        <v>16</v>
      </c>
      <c r="H14416">
        <v>62</v>
      </c>
      <c r="I14416" t="s">
        <v>47828</v>
      </c>
      <c r="J14416" t="s">
        <v>47829</v>
      </c>
      <c r="K14416" t="s">
        <v>47830</v>
      </c>
      <c r="L14416" t="s">
        <v>77949</v>
      </c>
    </row>
    <row r="14417" spans="1:12" x14ac:dyDescent="0.15">
      <c r="A14417" t="s">
        <v>12</v>
      </c>
      <c r="B14417">
        <v>4087539</v>
      </c>
      <c r="C14417">
        <v>4087559</v>
      </c>
      <c r="D14417" t="s">
        <v>47820</v>
      </c>
      <c r="E14417" t="s">
        <v>47821</v>
      </c>
      <c r="F14417" t="s">
        <v>76</v>
      </c>
      <c r="G14417" t="s">
        <v>16</v>
      </c>
      <c r="H14417">
        <v>90</v>
      </c>
      <c r="I14417" t="s">
        <v>47831</v>
      </c>
      <c r="J14417" t="s">
        <v>47832</v>
      </c>
      <c r="K14417" t="s">
        <v>47833</v>
      </c>
      <c r="L14417" t="s">
        <v>78017</v>
      </c>
    </row>
    <row r="14418" spans="1:12" x14ac:dyDescent="0.15">
      <c r="A14418" t="s">
        <v>12</v>
      </c>
      <c r="B14418">
        <v>4088271</v>
      </c>
      <c r="C14418">
        <v>4088291</v>
      </c>
      <c r="D14418" t="s">
        <v>47834</v>
      </c>
      <c r="E14418" t="s">
        <v>47835</v>
      </c>
      <c r="F14418" t="s">
        <v>76</v>
      </c>
      <c r="G14418" t="s">
        <v>16</v>
      </c>
      <c r="H14418">
        <v>17</v>
      </c>
      <c r="I14418" t="s">
        <v>47836</v>
      </c>
      <c r="J14418" t="s">
        <v>47837</v>
      </c>
      <c r="K14418" t="s">
        <v>47838</v>
      </c>
      <c r="L14418" t="s">
        <v>77944</v>
      </c>
    </row>
    <row r="14419" spans="1:12" x14ac:dyDescent="0.15">
      <c r="A14419" t="s">
        <v>12</v>
      </c>
      <c r="B14419">
        <v>4088230</v>
      </c>
      <c r="C14419">
        <v>4088250</v>
      </c>
      <c r="D14419" t="s">
        <v>47834</v>
      </c>
      <c r="E14419" t="s">
        <v>47835</v>
      </c>
      <c r="F14419" t="s">
        <v>76</v>
      </c>
      <c r="G14419" t="s">
        <v>16</v>
      </c>
      <c r="H14419">
        <v>58</v>
      </c>
      <c r="I14419" t="s">
        <v>47839</v>
      </c>
      <c r="J14419" t="s">
        <v>47840</v>
      </c>
      <c r="K14419" t="s">
        <v>47841</v>
      </c>
      <c r="L14419" t="s">
        <v>77911</v>
      </c>
    </row>
    <row r="14420" spans="1:12" x14ac:dyDescent="0.15">
      <c r="A14420" t="s">
        <v>12</v>
      </c>
      <c r="B14420">
        <v>4088203</v>
      </c>
      <c r="C14420">
        <v>4088223</v>
      </c>
      <c r="D14420" t="s">
        <v>47834</v>
      </c>
      <c r="E14420" t="s">
        <v>47835</v>
      </c>
      <c r="F14420" t="s">
        <v>76</v>
      </c>
      <c r="G14420" t="s">
        <v>16</v>
      </c>
      <c r="H14420">
        <v>85</v>
      </c>
      <c r="I14420" t="s">
        <v>47842</v>
      </c>
      <c r="J14420" t="s">
        <v>47843</v>
      </c>
      <c r="K14420" t="s">
        <v>47844</v>
      </c>
      <c r="L14420" t="s">
        <v>77972</v>
      </c>
    </row>
    <row r="14421" spans="1:12" x14ac:dyDescent="0.15">
      <c r="A14421" t="s">
        <v>12</v>
      </c>
      <c r="B14421">
        <v>4088181</v>
      </c>
      <c r="C14421">
        <v>4088201</v>
      </c>
      <c r="D14421" t="s">
        <v>47834</v>
      </c>
      <c r="E14421" t="s">
        <v>47835</v>
      </c>
      <c r="F14421" t="s">
        <v>76</v>
      </c>
      <c r="G14421" t="s">
        <v>36</v>
      </c>
      <c r="H14421">
        <v>107</v>
      </c>
      <c r="I14421" t="s">
        <v>47845</v>
      </c>
      <c r="J14421" t="s">
        <v>47846</v>
      </c>
      <c r="K14421" t="s">
        <v>47847</v>
      </c>
      <c r="L14421" t="s">
        <v>77983</v>
      </c>
    </row>
    <row r="14422" spans="1:12" x14ac:dyDescent="0.15">
      <c r="A14422" t="s">
        <v>12</v>
      </c>
      <c r="B14422">
        <v>4090398</v>
      </c>
      <c r="C14422">
        <v>4090418</v>
      </c>
      <c r="D14422" t="s">
        <v>47848</v>
      </c>
      <c r="E14422" t="s">
        <v>47849</v>
      </c>
      <c r="F14422" t="s">
        <v>76</v>
      </c>
      <c r="G14422" t="s">
        <v>36</v>
      </c>
      <c r="H14422">
        <v>16</v>
      </c>
      <c r="I14422" t="s">
        <v>47850</v>
      </c>
      <c r="J14422" t="s">
        <v>47851</v>
      </c>
      <c r="K14422" t="s">
        <v>47852</v>
      </c>
      <c r="L14422" t="s">
        <v>77905</v>
      </c>
    </row>
    <row r="14423" spans="1:12" x14ac:dyDescent="0.15">
      <c r="A14423" t="s">
        <v>12</v>
      </c>
      <c r="B14423">
        <v>4090355</v>
      </c>
      <c r="C14423">
        <v>4090375</v>
      </c>
      <c r="D14423" t="s">
        <v>47848</v>
      </c>
      <c r="E14423" t="s">
        <v>47849</v>
      </c>
      <c r="F14423" t="s">
        <v>76</v>
      </c>
      <c r="G14423" t="s">
        <v>32</v>
      </c>
      <c r="H14423">
        <v>59</v>
      </c>
      <c r="I14423" t="s">
        <v>47853</v>
      </c>
      <c r="J14423" t="s">
        <v>47854</v>
      </c>
      <c r="K14423" t="s">
        <v>47855</v>
      </c>
      <c r="L14423" t="s">
        <v>78009</v>
      </c>
    </row>
    <row r="14424" spans="1:12" x14ac:dyDescent="0.15">
      <c r="A14424" t="s">
        <v>12</v>
      </c>
      <c r="B14424">
        <v>4090332</v>
      </c>
      <c r="C14424">
        <v>4090352</v>
      </c>
      <c r="D14424" t="s">
        <v>47848</v>
      </c>
      <c r="E14424" t="s">
        <v>47849</v>
      </c>
      <c r="F14424" t="s">
        <v>76</v>
      </c>
      <c r="G14424" t="s">
        <v>16</v>
      </c>
      <c r="H14424">
        <v>82</v>
      </c>
      <c r="I14424" t="s">
        <v>47856</v>
      </c>
      <c r="J14424" t="s">
        <v>47857</v>
      </c>
      <c r="K14424" t="s">
        <v>47858</v>
      </c>
      <c r="L14424" t="s">
        <v>78011</v>
      </c>
    </row>
    <row r="14425" spans="1:12" x14ac:dyDescent="0.15">
      <c r="A14425" t="s">
        <v>12</v>
      </c>
      <c r="B14425">
        <v>4090286</v>
      </c>
      <c r="C14425">
        <v>4090306</v>
      </c>
      <c r="D14425" t="s">
        <v>47848</v>
      </c>
      <c r="E14425" t="s">
        <v>47849</v>
      </c>
      <c r="F14425" t="s">
        <v>76</v>
      </c>
      <c r="G14425" t="s">
        <v>36</v>
      </c>
      <c r="H14425">
        <v>128</v>
      </c>
      <c r="I14425" t="s">
        <v>47859</v>
      </c>
      <c r="J14425" t="s">
        <v>47860</v>
      </c>
      <c r="K14425" t="s">
        <v>47861</v>
      </c>
      <c r="L14425" t="s">
        <v>77934</v>
      </c>
    </row>
    <row r="14426" spans="1:12" x14ac:dyDescent="0.15">
      <c r="A14426" t="s">
        <v>12</v>
      </c>
      <c r="B14426">
        <v>4092109</v>
      </c>
      <c r="C14426">
        <v>4092129</v>
      </c>
      <c r="D14426" t="s">
        <v>47862</v>
      </c>
      <c r="E14426" t="s">
        <v>47863</v>
      </c>
      <c r="F14426" t="s">
        <v>76</v>
      </c>
      <c r="G14426" t="s">
        <v>32</v>
      </c>
      <c r="H14426">
        <v>11</v>
      </c>
      <c r="I14426" t="s">
        <v>47864</v>
      </c>
      <c r="J14426" t="s">
        <v>47865</v>
      </c>
      <c r="K14426" t="s">
        <v>47866</v>
      </c>
      <c r="L14426" t="s">
        <v>77974</v>
      </c>
    </row>
    <row r="14427" spans="1:12" x14ac:dyDescent="0.15">
      <c r="A14427" t="s">
        <v>12</v>
      </c>
      <c r="B14427">
        <v>4092086</v>
      </c>
      <c r="C14427">
        <v>4092106</v>
      </c>
      <c r="D14427" t="s">
        <v>47862</v>
      </c>
      <c r="E14427" t="s">
        <v>47863</v>
      </c>
      <c r="F14427" t="s">
        <v>76</v>
      </c>
      <c r="G14427" t="s">
        <v>23</v>
      </c>
      <c r="H14427">
        <v>34</v>
      </c>
      <c r="I14427" t="s">
        <v>47867</v>
      </c>
      <c r="J14427" t="s">
        <v>47868</v>
      </c>
      <c r="K14427" t="s">
        <v>47869</v>
      </c>
      <c r="L14427" t="s">
        <v>77999</v>
      </c>
    </row>
    <row r="14428" spans="1:12" x14ac:dyDescent="0.15">
      <c r="A14428" t="s">
        <v>12</v>
      </c>
      <c r="B14428">
        <v>4092063</v>
      </c>
      <c r="C14428">
        <v>4092083</v>
      </c>
      <c r="D14428" t="s">
        <v>47862</v>
      </c>
      <c r="E14428" t="s">
        <v>47863</v>
      </c>
      <c r="F14428" t="s">
        <v>76</v>
      </c>
      <c r="G14428" t="s">
        <v>23</v>
      </c>
      <c r="H14428">
        <v>57</v>
      </c>
      <c r="I14428" t="s">
        <v>47870</v>
      </c>
      <c r="J14428" t="s">
        <v>47871</v>
      </c>
      <c r="K14428" t="s">
        <v>47872</v>
      </c>
      <c r="L14428" t="s">
        <v>78049</v>
      </c>
    </row>
    <row r="14429" spans="1:12" x14ac:dyDescent="0.15">
      <c r="A14429" t="s">
        <v>12</v>
      </c>
      <c r="B14429">
        <v>4092019</v>
      </c>
      <c r="C14429">
        <v>4092039</v>
      </c>
      <c r="D14429" t="s">
        <v>47862</v>
      </c>
      <c r="E14429" t="s">
        <v>47863</v>
      </c>
      <c r="F14429" t="s">
        <v>76</v>
      </c>
      <c r="G14429" t="s">
        <v>32</v>
      </c>
      <c r="H14429">
        <v>101</v>
      </c>
      <c r="I14429" t="s">
        <v>47873</v>
      </c>
      <c r="J14429" t="s">
        <v>47874</v>
      </c>
      <c r="K14429" t="s">
        <v>47875</v>
      </c>
      <c r="L14429" t="s">
        <v>77997</v>
      </c>
    </row>
    <row r="14430" spans="1:12" x14ac:dyDescent="0.15">
      <c r="A14430" t="s">
        <v>12</v>
      </c>
      <c r="B14430">
        <v>4093547</v>
      </c>
      <c r="C14430">
        <v>4093567</v>
      </c>
      <c r="D14430" t="s">
        <v>47876</v>
      </c>
      <c r="E14430" t="s">
        <v>90</v>
      </c>
      <c r="F14430" t="s">
        <v>76</v>
      </c>
      <c r="G14430" t="s">
        <v>16</v>
      </c>
      <c r="H14430">
        <v>15</v>
      </c>
      <c r="I14430" t="s">
        <v>47877</v>
      </c>
      <c r="J14430" t="s">
        <v>47878</v>
      </c>
      <c r="K14430" t="s">
        <v>47879</v>
      </c>
      <c r="L14430" t="s">
        <v>77970</v>
      </c>
    </row>
    <row r="14431" spans="1:12" x14ac:dyDescent="0.15">
      <c r="A14431" t="s">
        <v>12</v>
      </c>
      <c r="B14431">
        <v>4093503</v>
      </c>
      <c r="C14431">
        <v>4093523</v>
      </c>
      <c r="D14431" t="s">
        <v>47876</v>
      </c>
      <c r="E14431" t="s">
        <v>90</v>
      </c>
      <c r="F14431" t="s">
        <v>76</v>
      </c>
      <c r="G14431" t="s">
        <v>16</v>
      </c>
      <c r="H14431">
        <v>59</v>
      </c>
      <c r="I14431" t="s">
        <v>47880</v>
      </c>
      <c r="J14431" t="s">
        <v>47881</v>
      </c>
      <c r="K14431" t="s">
        <v>47882</v>
      </c>
      <c r="L14431" t="s">
        <v>78009</v>
      </c>
    </row>
    <row r="14432" spans="1:12" x14ac:dyDescent="0.15">
      <c r="A14432" t="s">
        <v>12</v>
      </c>
      <c r="B14432">
        <v>4093458</v>
      </c>
      <c r="C14432">
        <v>4093478</v>
      </c>
      <c r="D14432" t="s">
        <v>47876</v>
      </c>
      <c r="E14432" t="s">
        <v>90</v>
      </c>
      <c r="F14432" t="s">
        <v>76</v>
      </c>
      <c r="G14432" t="s">
        <v>16</v>
      </c>
      <c r="H14432">
        <v>104</v>
      </c>
      <c r="I14432" t="s">
        <v>47883</v>
      </c>
      <c r="J14432" t="s">
        <v>47884</v>
      </c>
      <c r="K14432" t="s">
        <v>47885</v>
      </c>
      <c r="L14432" t="s">
        <v>77963</v>
      </c>
    </row>
    <row r="14433" spans="1:12" x14ac:dyDescent="0.15">
      <c r="A14433" t="s">
        <v>12</v>
      </c>
      <c r="B14433">
        <v>4093435</v>
      </c>
      <c r="C14433">
        <v>4093455</v>
      </c>
      <c r="D14433" t="s">
        <v>47876</v>
      </c>
      <c r="E14433" t="s">
        <v>90</v>
      </c>
      <c r="F14433" t="s">
        <v>76</v>
      </c>
      <c r="G14433" t="s">
        <v>36</v>
      </c>
      <c r="H14433">
        <v>127</v>
      </c>
      <c r="I14433" t="s">
        <v>47886</v>
      </c>
      <c r="J14433" t="s">
        <v>47887</v>
      </c>
      <c r="K14433" t="s">
        <v>47888</v>
      </c>
      <c r="L14433" t="s">
        <v>78026</v>
      </c>
    </row>
    <row r="14434" spans="1:12" x14ac:dyDescent="0.15">
      <c r="A14434" t="s">
        <v>12</v>
      </c>
      <c r="B14434">
        <v>4094460</v>
      </c>
      <c r="C14434">
        <v>4094480</v>
      </c>
      <c r="D14434" t="s">
        <v>47889</v>
      </c>
      <c r="E14434" t="s">
        <v>90</v>
      </c>
      <c r="F14434" t="s">
        <v>76</v>
      </c>
      <c r="G14434" t="s">
        <v>16</v>
      </c>
      <c r="H14434">
        <v>23</v>
      </c>
      <c r="I14434" t="s">
        <v>47890</v>
      </c>
      <c r="J14434" t="s">
        <v>47891</v>
      </c>
      <c r="K14434" t="s">
        <v>47892</v>
      </c>
      <c r="L14434" t="s">
        <v>77975</v>
      </c>
    </row>
    <row r="14435" spans="1:12" x14ac:dyDescent="0.15">
      <c r="A14435" t="s">
        <v>12</v>
      </c>
      <c r="B14435">
        <v>4094440</v>
      </c>
      <c r="C14435">
        <v>4094460</v>
      </c>
      <c r="D14435" t="s">
        <v>47889</v>
      </c>
      <c r="E14435" t="s">
        <v>90</v>
      </c>
      <c r="F14435" t="s">
        <v>76</v>
      </c>
      <c r="G14435" t="s">
        <v>32</v>
      </c>
      <c r="H14435">
        <v>43</v>
      </c>
      <c r="I14435" t="s">
        <v>47893</v>
      </c>
      <c r="J14435" t="s">
        <v>47894</v>
      </c>
      <c r="K14435" t="s">
        <v>47895</v>
      </c>
      <c r="L14435" t="s">
        <v>77942</v>
      </c>
    </row>
    <row r="14436" spans="1:12" x14ac:dyDescent="0.15">
      <c r="A14436" t="s">
        <v>12</v>
      </c>
      <c r="B14436">
        <v>4094419</v>
      </c>
      <c r="C14436">
        <v>4094439</v>
      </c>
      <c r="D14436" t="s">
        <v>47889</v>
      </c>
      <c r="E14436" t="s">
        <v>90</v>
      </c>
      <c r="F14436" t="s">
        <v>76</v>
      </c>
      <c r="G14436" t="s">
        <v>16</v>
      </c>
      <c r="H14436">
        <v>64</v>
      </c>
      <c r="I14436" t="s">
        <v>47896</v>
      </c>
      <c r="J14436" t="s">
        <v>47897</v>
      </c>
      <c r="K14436" t="s">
        <v>47898</v>
      </c>
      <c r="L14436" t="s">
        <v>77989</v>
      </c>
    </row>
    <row r="14437" spans="1:12" x14ac:dyDescent="0.15">
      <c r="A14437" t="s">
        <v>12</v>
      </c>
      <c r="B14437">
        <v>4094394</v>
      </c>
      <c r="C14437">
        <v>4094414</v>
      </c>
      <c r="D14437" t="s">
        <v>47889</v>
      </c>
      <c r="E14437" t="s">
        <v>90</v>
      </c>
      <c r="F14437" t="s">
        <v>76</v>
      </c>
      <c r="G14437" t="s">
        <v>36</v>
      </c>
      <c r="H14437">
        <v>89</v>
      </c>
      <c r="I14437" t="s">
        <v>47899</v>
      </c>
      <c r="J14437" t="s">
        <v>47900</v>
      </c>
      <c r="K14437" t="s">
        <v>47901</v>
      </c>
      <c r="L14437" t="s">
        <v>77964</v>
      </c>
    </row>
    <row r="14438" spans="1:12" x14ac:dyDescent="0.15">
      <c r="A14438" t="s">
        <v>12</v>
      </c>
      <c r="B14438">
        <v>4094745</v>
      </c>
      <c r="C14438">
        <v>4094765</v>
      </c>
      <c r="D14438" t="s">
        <v>47902</v>
      </c>
      <c r="E14438" t="s">
        <v>90</v>
      </c>
      <c r="F14438" t="s">
        <v>15</v>
      </c>
      <c r="G14438" t="s">
        <v>32</v>
      </c>
      <c r="H14438">
        <v>1</v>
      </c>
      <c r="I14438" t="s">
        <v>47903</v>
      </c>
      <c r="J14438" t="s">
        <v>47904</v>
      </c>
      <c r="K14438" t="s">
        <v>47905</v>
      </c>
      <c r="L14438" t="s">
        <v>77917</v>
      </c>
    </row>
    <row r="14439" spans="1:12" x14ac:dyDescent="0.15">
      <c r="A14439" t="s">
        <v>12</v>
      </c>
      <c r="B14439">
        <v>4094765</v>
      </c>
      <c r="C14439">
        <v>4094785</v>
      </c>
      <c r="D14439" t="s">
        <v>47902</v>
      </c>
      <c r="E14439" t="s">
        <v>90</v>
      </c>
      <c r="F14439" t="s">
        <v>15</v>
      </c>
      <c r="G14439" t="s">
        <v>36</v>
      </c>
      <c r="H14439">
        <v>21</v>
      </c>
      <c r="I14439" t="s">
        <v>47906</v>
      </c>
      <c r="J14439" t="s">
        <v>47907</v>
      </c>
      <c r="K14439" t="s">
        <v>47908</v>
      </c>
      <c r="L14439" t="s">
        <v>78022</v>
      </c>
    </row>
    <row r="14440" spans="1:12" x14ac:dyDescent="0.15">
      <c r="A14440" t="s">
        <v>12</v>
      </c>
      <c r="B14440">
        <v>4094786</v>
      </c>
      <c r="C14440">
        <v>4094806</v>
      </c>
      <c r="D14440" t="s">
        <v>47902</v>
      </c>
      <c r="E14440" t="s">
        <v>90</v>
      </c>
      <c r="F14440" t="s">
        <v>15</v>
      </c>
      <c r="G14440" t="s">
        <v>36</v>
      </c>
      <c r="H14440">
        <v>42</v>
      </c>
      <c r="I14440" t="s">
        <v>47909</v>
      </c>
      <c r="J14440" t="s">
        <v>47910</v>
      </c>
      <c r="K14440" t="s">
        <v>47911</v>
      </c>
      <c r="L14440" t="s">
        <v>77945</v>
      </c>
    </row>
    <row r="14441" spans="1:12" x14ac:dyDescent="0.15">
      <c r="A14441" t="s">
        <v>12</v>
      </c>
      <c r="B14441">
        <v>4094812</v>
      </c>
      <c r="C14441">
        <v>4094832</v>
      </c>
      <c r="D14441" t="s">
        <v>47902</v>
      </c>
      <c r="E14441" t="s">
        <v>90</v>
      </c>
      <c r="F14441" t="s">
        <v>15</v>
      </c>
      <c r="G14441" t="s">
        <v>23</v>
      </c>
      <c r="H14441">
        <v>68</v>
      </c>
      <c r="I14441" t="s">
        <v>47912</v>
      </c>
      <c r="J14441" t="s">
        <v>47913</v>
      </c>
      <c r="K14441" t="s">
        <v>47914</v>
      </c>
      <c r="L14441" t="s">
        <v>77962</v>
      </c>
    </row>
    <row r="14442" spans="1:12" x14ac:dyDescent="0.15">
      <c r="A14442" t="s">
        <v>12</v>
      </c>
      <c r="B14442">
        <v>4097201</v>
      </c>
      <c r="C14442">
        <v>4097221</v>
      </c>
      <c r="D14442" t="s">
        <v>47915</v>
      </c>
      <c r="E14442" t="s">
        <v>90</v>
      </c>
      <c r="F14442" t="s">
        <v>15</v>
      </c>
      <c r="G14442" t="s">
        <v>16</v>
      </c>
      <c r="H14442">
        <v>1</v>
      </c>
      <c r="I14442" t="s">
        <v>47916</v>
      </c>
      <c r="J14442" t="s">
        <v>47917</v>
      </c>
      <c r="K14442" t="s">
        <v>47918</v>
      </c>
      <c r="L14442" t="s">
        <v>77917</v>
      </c>
    </row>
    <row r="14443" spans="1:12" x14ac:dyDescent="0.15">
      <c r="A14443" t="s">
        <v>12</v>
      </c>
      <c r="B14443">
        <v>4097225</v>
      </c>
      <c r="C14443">
        <v>4097245</v>
      </c>
      <c r="D14443" t="s">
        <v>47915</v>
      </c>
      <c r="E14443" t="s">
        <v>90</v>
      </c>
      <c r="F14443" t="s">
        <v>15</v>
      </c>
      <c r="G14443" t="s">
        <v>36</v>
      </c>
      <c r="H14443">
        <v>25</v>
      </c>
      <c r="I14443" t="s">
        <v>47919</v>
      </c>
      <c r="J14443" t="s">
        <v>47920</v>
      </c>
      <c r="K14443" t="s">
        <v>47921</v>
      </c>
      <c r="L14443" t="s">
        <v>78012</v>
      </c>
    </row>
    <row r="14444" spans="1:12" x14ac:dyDescent="0.15">
      <c r="A14444" t="s">
        <v>12</v>
      </c>
      <c r="B14444">
        <v>4097270</v>
      </c>
      <c r="C14444">
        <v>4097290</v>
      </c>
      <c r="D14444" t="s">
        <v>47915</v>
      </c>
      <c r="E14444" t="s">
        <v>90</v>
      </c>
      <c r="F14444" t="s">
        <v>15</v>
      </c>
      <c r="G14444" t="s">
        <v>16</v>
      </c>
      <c r="H14444">
        <v>70</v>
      </c>
      <c r="I14444" t="s">
        <v>47922</v>
      </c>
      <c r="J14444" t="s">
        <v>47923</v>
      </c>
      <c r="K14444" t="s">
        <v>47924</v>
      </c>
      <c r="L14444" t="s">
        <v>77919</v>
      </c>
    </row>
    <row r="14445" spans="1:12" x14ac:dyDescent="0.15">
      <c r="A14445" t="s">
        <v>12</v>
      </c>
      <c r="B14445">
        <v>4097295</v>
      </c>
      <c r="C14445">
        <v>4097315</v>
      </c>
      <c r="D14445" t="s">
        <v>47915</v>
      </c>
      <c r="E14445" t="s">
        <v>90</v>
      </c>
      <c r="F14445" t="s">
        <v>15</v>
      </c>
      <c r="G14445" t="s">
        <v>23</v>
      </c>
      <c r="H14445">
        <v>95</v>
      </c>
      <c r="I14445" t="s">
        <v>47925</v>
      </c>
      <c r="J14445" t="s">
        <v>47926</v>
      </c>
      <c r="K14445" t="s">
        <v>47927</v>
      </c>
      <c r="L14445" t="s">
        <v>77920</v>
      </c>
    </row>
    <row r="14446" spans="1:12" x14ac:dyDescent="0.15">
      <c r="A14446" t="s">
        <v>12</v>
      </c>
      <c r="B14446">
        <v>4097863</v>
      </c>
      <c r="C14446">
        <v>4097883</v>
      </c>
      <c r="D14446" t="s">
        <v>47928</v>
      </c>
      <c r="E14446" t="s">
        <v>90</v>
      </c>
      <c r="F14446" t="s">
        <v>15</v>
      </c>
      <c r="G14446" t="s">
        <v>36</v>
      </c>
      <c r="H14446">
        <v>0</v>
      </c>
      <c r="I14446" t="s">
        <v>47929</v>
      </c>
      <c r="J14446" t="s">
        <v>47930</v>
      </c>
      <c r="K14446" t="s">
        <v>47931</v>
      </c>
      <c r="L14446" t="s">
        <v>77980</v>
      </c>
    </row>
    <row r="14447" spans="1:12" x14ac:dyDescent="0.15">
      <c r="A14447" t="s">
        <v>12</v>
      </c>
      <c r="B14447">
        <v>4097885</v>
      </c>
      <c r="C14447">
        <v>4097905</v>
      </c>
      <c r="D14447" t="s">
        <v>47928</v>
      </c>
      <c r="E14447" t="s">
        <v>90</v>
      </c>
      <c r="F14447" t="s">
        <v>15</v>
      </c>
      <c r="G14447" t="s">
        <v>36</v>
      </c>
      <c r="H14447">
        <v>22</v>
      </c>
      <c r="I14447" t="s">
        <v>47932</v>
      </c>
      <c r="J14447" t="s">
        <v>47933</v>
      </c>
      <c r="K14447" t="s">
        <v>47934</v>
      </c>
      <c r="L14447" t="s">
        <v>77948</v>
      </c>
    </row>
    <row r="14448" spans="1:12" x14ac:dyDescent="0.15">
      <c r="A14448" t="s">
        <v>12</v>
      </c>
      <c r="B14448">
        <v>4097907</v>
      </c>
      <c r="C14448">
        <v>4097927</v>
      </c>
      <c r="D14448" t="s">
        <v>47928</v>
      </c>
      <c r="E14448" t="s">
        <v>90</v>
      </c>
      <c r="F14448" t="s">
        <v>15</v>
      </c>
      <c r="G14448" t="s">
        <v>32</v>
      </c>
      <c r="H14448">
        <v>44</v>
      </c>
      <c r="I14448" t="s">
        <v>47935</v>
      </c>
      <c r="J14448" t="s">
        <v>47936</v>
      </c>
      <c r="K14448" t="s">
        <v>47937</v>
      </c>
      <c r="L14448" t="s">
        <v>78016</v>
      </c>
    </row>
    <row r="14449" spans="1:12" x14ac:dyDescent="0.15">
      <c r="A14449" t="s">
        <v>12</v>
      </c>
      <c r="B14449">
        <v>4097936</v>
      </c>
      <c r="C14449">
        <v>4097956</v>
      </c>
      <c r="D14449" t="s">
        <v>47928</v>
      </c>
      <c r="E14449" t="s">
        <v>90</v>
      </c>
      <c r="F14449" t="s">
        <v>15</v>
      </c>
      <c r="G14449" t="s">
        <v>16</v>
      </c>
      <c r="H14449">
        <v>73</v>
      </c>
      <c r="I14449" t="s">
        <v>47938</v>
      </c>
      <c r="J14449" t="s">
        <v>47939</v>
      </c>
      <c r="K14449" t="s">
        <v>47940</v>
      </c>
      <c r="L14449" t="s">
        <v>77926</v>
      </c>
    </row>
    <row r="14450" spans="1:12" x14ac:dyDescent="0.15">
      <c r="A14450" t="s">
        <v>12</v>
      </c>
      <c r="B14450">
        <v>4100178</v>
      </c>
      <c r="C14450">
        <v>4100198</v>
      </c>
      <c r="D14450" t="s">
        <v>47941</v>
      </c>
      <c r="E14450" t="s">
        <v>90</v>
      </c>
      <c r="F14450" t="s">
        <v>76</v>
      </c>
      <c r="G14450" t="s">
        <v>32</v>
      </c>
      <c r="H14450">
        <v>58</v>
      </c>
      <c r="I14450" t="s">
        <v>47942</v>
      </c>
      <c r="J14450" t="s">
        <v>47943</v>
      </c>
      <c r="K14450" t="s">
        <v>47944</v>
      </c>
      <c r="L14450" t="s">
        <v>77911</v>
      </c>
    </row>
    <row r="14451" spans="1:12" x14ac:dyDescent="0.15">
      <c r="A14451" t="s">
        <v>12</v>
      </c>
      <c r="B14451">
        <v>4100158</v>
      </c>
      <c r="C14451">
        <v>4100178</v>
      </c>
      <c r="D14451" t="s">
        <v>47941</v>
      </c>
      <c r="E14451" t="s">
        <v>90</v>
      </c>
      <c r="F14451" t="s">
        <v>76</v>
      </c>
      <c r="G14451" t="s">
        <v>32</v>
      </c>
      <c r="H14451">
        <v>78</v>
      </c>
      <c r="I14451" t="s">
        <v>47945</v>
      </c>
      <c r="J14451" t="s">
        <v>47946</v>
      </c>
      <c r="K14451" t="s">
        <v>47947</v>
      </c>
      <c r="L14451" t="s">
        <v>78000</v>
      </c>
    </row>
    <row r="14452" spans="1:12" x14ac:dyDescent="0.15">
      <c r="A14452" t="s">
        <v>12</v>
      </c>
      <c r="B14452">
        <v>4100133</v>
      </c>
      <c r="C14452">
        <v>4100153</v>
      </c>
      <c r="D14452" t="s">
        <v>47941</v>
      </c>
      <c r="E14452" t="s">
        <v>90</v>
      </c>
      <c r="F14452" t="s">
        <v>76</v>
      </c>
      <c r="G14452" t="s">
        <v>16</v>
      </c>
      <c r="H14452">
        <v>103</v>
      </c>
      <c r="I14452" t="s">
        <v>47948</v>
      </c>
      <c r="J14452" t="s">
        <v>47949</v>
      </c>
      <c r="K14452" t="s">
        <v>47950</v>
      </c>
      <c r="L14452" t="s">
        <v>77937</v>
      </c>
    </row>
    <row r="14453" spans="1:12" x14ac:dyDescent="0.15">
      <c r="A14453" t="s">
        <v>12</v>
      </c>
      <c r="B14453">
        <v>4100107</v>
      </c>
      <c r="C14453">
        <v>4100127</v>
      </c>
      <c r="D14453" t="s">
        <v>47941</v>
      </c>
      <c r="E14453" t="s">
        <v>90</v>
      </c>
      <c r="F14453" t="s">
        <v>76</v>
      </c>
      <c r="G14453" t="s">
        <v>16</v>
      </c>
      <c r="H14453">
        <v>129</v>
      </c>
      <c r="I14453" t="s">
        <v>47951</v>
      </c>
      <c r="J14453" t="s">
        <v>47952</v>
      </c>
      <c r="K14453" t="s">
        <v>47953</v>
      </c>
      <c r="L14453" t="s">
        <v>77988</v>
      </c>
    </row>
    <row r="14454" spans="1:12" x14ac:dyDescent="0.15">
      <c r="A14454" t="s">
        <v>12</v>
      </c>
      <c r="B14454">
        <v>4101194</v>
      </c>
      <c r="C14454">
        <v>4101214</v>
      </c>
      <c r="D14454" t="s">
        <v>47954</v>
      </c>
      <c r="E14454" t="s">
        <v>90</v>
      </c>
      <c r="F14454" t="s">
        <v>76</v>
      </c>
      <c r="G14454" t="s">
        <v>23</v>
      </c>
      <c r="H14454">
        <v>14</v>
      </c>
      <c r="I14454" t="s">
        <v>47955</v>
      </c>
      <c r="J14454" t="s">
        <v>47956</v>
      </c>
      <c r="K14454" t="s">
        <v>47957</v>
      </c>
      <c r="L14454" t="s">
        <v>77924</v>
      </c>
    </row>
    <row r="14455" spans="1:12" x14ac:dyDescent="0.15">
      <c r="A14455" t="s">
        <v>12</v>
      </c>
      <c r="B14455">
        <v>4101153</v>
      </c>
      <c r="C14455">
        <v>4101173</v>
      </c>
      <c r="D14455" t="s">
        <v>47954</v>
      </c>
      <c r="E14455" t="s">
        <v>90</v>
      </c>
      <c r="F14455" t="s">
        <v>76</v>
      </c>
      <c r="G14455" t="s">
        <v>16</v>
      </c>
      <c r="H14455">
        <v>55</v>
      </c>
      <c r="I14455" t="s">
        <v>47958</v>
      </c>
      <c r="J14455" t="s">
        <v>47959</v>
      </c>
      <c r="K14455" t="s">
        <v>47960</v>
      </c>
      <c r="L14455" t="s">
        <v>77992</v>
      </c>
    </row>
    <row r="14456" spans="1:12" x14ac:dyDescent="0.15">
      <c r="A14456" t="s">
        <v>12</v>
      </c>
      <c r="B14456">
        <v>4101128</v>
      </c>
      <c r="C14456">
        <v>4101148</v>
      </c>
      <c r="D14456" t="s">
        <v>47954</v>
      </c>
      <c r="E14456" t="s">
        <v>90</v>
      </c>
      <c r="F14456" t="s">
        <v>76</v>
      </c>
      <c r="G14456" t="s">
        <v>23</v>
      </c>
      <c r="H14456">
        <v>80</v>
      </c>
      <c r="I14456" t="s">
        <v>47961</v>
      </c>
      <c r="J14456" t="s">
        <v>47962</v>
      </c>
      <c r="K14456" t="s">
        <v>47963</v>
      </c>
      <c r="L14456" t="s">
        <v>77940</v>
      </c>
    </row>
    <row r="14457" spans="1:12" x14ac:dyDescent="0.15">
      <c r="A14457" t="s">
        <v>12</v>
      </c>
      <c r="B14457">
        <v>4101099</v>
      </c>
      <c r="C14457">
        <v>4101119</v>
      </c>
      <c r="D14457" t="s">
        <v>47954</v>
      </c>
      <c r="E14457" t="s">
        <v>90</v>
      </c>
      <c r="F14457" t="s">
        <v>76</v>
      </c>
      <c r="G14457" t="s">
        <v>16</v>
      </c>
      <c r="H14457">
        <v>109</v>
      </c>
      <c r="I14457" t="s">
        <v>47964</v>
      </c>
      <c r="J14457" t="s">
        <v>47965</v>
      </c>
      <c r="K14457" t="s">
        <v>47966</v>
      </c>
      <c r="L14457" t="s">
        <v>77947</v>
      </c>
    </row>
    <row r="14458" spans="1:12" x14ac:dyDescent="0.15">
      <c r="A14458" t="s">
        <v>12</v>
      </c>
      <c r="B14458">
        <v>4101860</v>
      </c>
      <c r="C14458">
        <v>4101880</v>
      </c>
      <c r="D14458" t="s">
        <v>47967</v>
      </c>
      <c r="E14458" t="s">
        <v>90</v>
      </c>
      <c r="F14458" t="s">
        <v>76</v>
      </c>
      <c r="G14458" t="s">
        <v>16</v>
      </c>
      <c r="H14458">
        <v>19</v>
      </c>
      <c r="I14458" t="s">
        <v>47968</v>
      </c>
      <c r="J14458" t="s">
        <v>47969</v>
      </c>
      <c r="K14458" t="s">
        <v>47970</v>
      </c>
      <c r="L14458" t="s">
        <v>77982</v>
      </c>
    </row>
    <row r="14459" spans="1:12" x14ac:dyDescent="0.15">
      <c r="A14459" t="s">
        <v>12</v>
      </c>
      <c r="B14459">
        <v>4101808</v>
      </c>
      <c r="C14459">
        <v>4101828</v>
      </c>
      <c r="D14459" t="s">
        <v>47967</v>
      </c>
      <c r="E14459" t="s">
        <v>90</v>
      </c>
      <c r="F14459" t="s">
        <v>76</v>
      </c>
      <c r="G14459" t="s">
        <v>23</v>
      </c>
      <c r="H14459">
        <v>71</v>
      </c>
      <c r="I14459" t="s">
        <v>47971</v>
      </c>
      <c r="J14459" t="s">
        <v>47972</v>
      </c>
      <c r="K14459" t="s">
        <v>47973</v>
      </c>
      <c r="L14459" t="s">
        <v>77969</v>
      </c>
    </row>
    <row r="14460" spans="1:12" x14ac:dyDescent="0.15">
      <c r="A14460" t="s">
        <v>12</v>
      </c>
      <c r="B14460">
        <v>4101756</v>
      </c>
      <c r="C14460">
        <v>4101776</v>
      </c>
      <c r="D14460" t="s">
        <v>47967</v>
      </c>
      <c r="E14460" t="s">
        <v>90</v>
      </c>
      <c r="F14460" t="s">
        <v>76</v>
      </c>
      <c r="G14460" t="s">
        <v>16</v>
      </c>
      <c r="H14460">
        <v>123</v>
      </c>
      <c r="I14460" t="s">
        <v>47974</v>
      </c>
      <c r="J14460" t="s">
        <v>47975</v>
      </c>
      <c r="K14460" t="s">
        <v>47976</v>
      </c>
      <c r="L14460" t="s">
        <v>78061</v>
      </c>
    </row>
    <row r="14461" spans="1:12" x14ac:dyDescent="0.15">
      <c r="A14461" t="s">
        <v>12</v>
      </c>
      <c r="B14461">
        <v>4101735</v>
      </c>
      <c r="C14461">
        <v>4101755</v>
      </c>
      <c r="D14461" t="s">
        <v>47967</v>
      </c>
      <c r="E14461" t="s">
        <v>90</v>
      </c>
      <c r="F14461" t="s">
        <v>76</v>
      </c>
      <c r="G14461" t="s">
        <v>36</v>
      </c>
      <c r="H14461">
        <v>144</v>
      </c>
      <c r="I14461" t="s">
        <v>47977</v>
      </c>
      <c r="J14461" t="s">
        <v>47978</v>
      </c>
      <c r="K14461" t="s">
        <v>47979</v>
      </c>
      <c r="L14461" t="s">
        <v>78067</v>
      </c>
    </row>
    <row r="14462" spans="1:12" x14ac:dyDescent="0.15">
      <c r="A14462" t="s">
        <v>12</v>
      </c>
      <c r="B14462">
        <v>4102811</v>
      </c>
      <c r="C14462">
        <v>4102831</v>
      </c>
      <c r="D14462" t="s">
        <v>47980</v>
      </c>
      <c r="E14462" t="s">
        <v>90</v>
      </c>
      <c r="F14462" t="s">
        <v>76</v>
      </c>
      <c r="G14462" t="s">
        <v>23</v>
      </c>
      <c r="H14462">
        <v>8</v>
      </c>
      <c r="I14462" t="s">
        <v>47981</v>
      </c>
      <c r="J14462" t="s">
        <v>47982</v>
      </c>
      <c r="K14462" t="s">
        <v>47983</v>
      </c>
      <c r="L14462" t="s">
        <v>77955</v>
      </c>
    </row>
    <row r="14463" spans="1:12" x14ac:dyDescent="0.15">
      <c r="A14463" t="s">
        <v>12</v>
      </c>
      <c r="B14463">
        <v>4102784</v>
      </c>
      <c r="C14463">
        <v>4102804</v>
      </c>
      <c r="D14463" t="s">
        <v>47980</v>
      </c>
      <c r="E14463" t="s">
        <v>90</v>
      </c>
      <c r="F14463" t="s">
        <v>76</v>
      </c>
      <c r="G14463" t="s">
        <v>23</v>
      </c>
      <c r="H14463">
        <v>35</v>
      </c>
      <c r="I14463" t="s">
        <v>47984</v>
      </c>
      <c r="J14463" t="s">
        <v>47985</v>
      </c>
      <c r="K14463" t="s">
        <v>47986</v>
      </c>
      <c r="L14463" t="s">
        <v>77936</v>
      </c>
    </row>
    <row r="14464" spans="1:12" x14ac:dyDescent="0.15">
      <c r="A14464" t="s">
        <v>12</v>
      </c>
      <c r="B14464">
        <v>4102764</v>
      </c>
      <c r="C14464">
        <v>4102784</v>
      </c>
      <c r="D14464" t="s">
        <v>47980</v>
      </c>
      <c r="E14464" t="s">
        <v>90</v>
      </c>
      <c r="F14464" t="s">
        <v>76</v>
      </c>
      <c r="G14464" t="s">
        <v>16</v>
      </c>
      <c r="H14464">
        <v>55</v>
      </c>
      <c r="I14464" t="s">
        <v>47987</v>
      </c>
      <c r="J14464" t="s">
        <v>47988</v>
      </c>
      <c r="K14464" t="s">
        <v>47989</v>
      </c>
      <c r="L14464" t="s">
        <v>77992</v>
      </c>
    </row>
    <row r="14465" spans="1:12" x14ac:dyDescent="0.15">
      <c r="A14465" t="s">
        <v>12</v>
      </c>
      <c r="B14465">
        <v>4102744</v>
      </c>
      <c r="C14465">
        <v>4102764</v>
      </c>
      <c r="D14465" t="s">
        <v>47980</v>
      </c>
      <c r="E14465" t="s">
        <v>90</v>
      </c>
      <c r="F14465" t="s">
        <v>76</v>
      </c>
      <c r="G14465" t="s">
        <v>16</v>
      </c>
      <c r="H14465">
        <v>75</v>
      </c>
      <c r="I14465" t="s">
        <v>47990</v>
      </c>
      <c r="J14465" t="s">
        <v>47991</v>
      </c>
      <c r="K14465" t="s">
        <v>47992</v>
      </c>
      <c r="L14465" t="s">
        <v>78027</v>
      </c>
    </row>
    <row r="14466" spans="1:12" x14ac:dyDescent="0.15">
      <c r="A14466" t="s">
        <v>12</v>
      </c>
      <c r="B14466">
        <v>4103603</v>
      </c>
      <c r="C14466">
        <v>4103623</v>
      </c>
      <c r="D14466" t="s">
        <v>47993</v>
      </c>
      <c r="E14466" t="s">
        <v>90</v>
      </c>
      <c r="F14466" t="s">
        <v>76</v>
      </c>
      <c r="G14466" t="s">
        <v>36</v>
      </c>
      <c r="H14466">
        <v>25</v>
      </c>
      <c r="I14466" t="s">
        <v>47994</v>
      </c>
      <c r="J14466" t="s">
        <v>47995</v>
      </c>
      <c r="K14466" t="s">
        <v>47996</v>
      </c>
      <c r="L14466" t="s">
        <v>78012</v>
      </c>
    </row>
    <row r="14467" spans="1:12" x14ac:dyDescent="0.15">
      <c r="A14467" t="s">
        <v>12</v>
      </c>
      <c r="B14467">
        <v>4103576</v>
      </c>
      <c r="C14467">
        <v>4103596</v>
      </c>
      <c r="D14467" t="s">
        <v>47993</v>
      </c>
      <c r="E14467" t="s">
        <v>90</v>
      </c>
      <c r="F14467" t="s">
        <v>76</v>
      </c>
      <c r="G14467" t="s">
        <v>23</v>
      </c>
      <c r="H14467">
        <v>52</v>
      </c>
      <c r="I14467" t="s">
        <v>47997</v>
      </c>
      <c r="J14467" t="s">
        <v>47998</v>
      </c>
      <c r="K14467" t="s">
        <v>47999</v>
      </c>
      <c r="L14467" t="s">
        <v>77959</v>
      </c>
    </row>
    <row r="14468" spans="1:12" x14ac:dyDescent="0.15">
      <c r="A14468" t="s">
        <v>12</v>
      </c>
      <c r="B14468">
        <v>4103547</v>
      </c>
      <c r="C14468">
        <v>4103567</v>
      </c>
      <c r="D14468" t="s">
        <v>47993</v>
      </c>
      <c r="E14468" t="s">
        <v>90</v>
      </c>
      <c r="F14468" t="s">
        <v>76</v>
      </c>
      <c r="G14468" t="s">
        <v>16</v>
      </c>
      <c r="H14468">
        <v>81</v>
      </c>
      <c r="I14468" t="s">
        <v>48000</v>
      </c>
      <c r="J14468" t="s">
        <v>48001</v>
      </c>
      <c r="K14468" t="s">
        <v>48002</v>
      </c>
      <c r="L14468" t="s">
        <v>78019</v>
      </c>
    </row>
    <row r="14469" spans="1:12" x14ac:dyDescent="0.15">
      <c r="A14469" t="s">
        <v>12</v>
      </c>
      <c r="B14469">
        <v>4103527</v>
      </c>
      <c r="C14469">
        <v>4103547</v>
      </c>
      <c r="D14469" t="s">
        <v>47993</v>
      </c>
      <c r="E14469" t="s">
        <v>90</v>
      </c>
      <c r="F14469" t="s">
        <v>76</v>
      </c>
      <c r="G14469" t="s">
        <v>23</v>
      </c>
      <c r="H14469">
        <v>101</v>
      </c>
      <c r="I14469" t="s">
        <v>48003</v>
      </c>
      <c r="J14469" t="s">
        <v>48004</v>
      </c>
      <c r="K14469" t="s">
        <v>48005</v>
      </c>
      <c r="L14469" t="s">
        <v>77997</v>
      </c>
    </row>
    <row r="14470" spans="1:12" x14ac:dyDescent="0.15">
      <c r="A14470" t="s">
        <v>12</v>
      </c>
      <c r="B14470">
        <v>4104370</v>
      </c>
      <c r="C14470">
        <v>4104390</v>
      </c>
      <c r="D14470" t="s">
        <v>48006</v>
      </c>
      <c r="E14470" t="s">
        <v>90</v>
      </c>
      <c r="F14470" t="s">
        <v>76</v>
      </c>
      <c r="G14470" t="s">
        <v>32</v>
      </c>
      <c r="H14470">
        <v>1</v>
      </c>
      <c r="I14470" t="s">
        <v>48007</v>
      </c>
      <c r="J14470" t="s">
        <v>48008</v>
      </c>
      <c r="K14470" t="s">
        <v>48009</v>
      </c>
      <c r="L14470" t="s">
        <v>77917</v>
      </c>
    </row>
    <row r="14471" spans="1:12" x14ac:dyDescent="0.15">
      <c r="A14471" t="s">
        <v>12</v>
      </c>
      <c r="B14471">
        <v>4104325</v>
      </c>
      <c r="C14471">
        <v>4104345</v>
      </c>
      <c r="D14471" t="s">
        <v>48006</v>
      </c>
      <c r="E14471" t="s">
        <v>90</v>
      </c>
      <c r="F14471" t="s">
        <v>76</v>
      </c>
      <c r="G14471" t="s">
        <v>32</v>
      </c>
      <c r="H14471">
        <v>46</v>
      </c>
      <c r="I14471" t="s">
        <v>48010</v>
      </c>
      <c r="J14471" t="s">
        <v>48011</v>
      </c>
      <c r="K14471" t="s">
        <v>48012</v>
      </c>
      <c r="L14471" t="s">
        <v>78004</v>
      </c>
    </row>
    <row r="14472" spans="1:12" x14ac:dyDescent="0.15">
      <c r="A14472" t="s">
        <v>12</v>
      </c>
      <c r="B14472">
        <v>4104292</v>
      </c>
      <c r="C14472">
        <v>4104312</v>
      </c>
      <c r="D14472" t="s">
        <v>48006</v>
      </c>
      <c r="E14472" t="s">
        <v>90</v>
      </c>
      <c r="F14472" t="s">
        <v>76</v>
      </c>
      <c r="G14472" t="s">
        <v>36</v>
      </c>
      <c r="H14472">
        <v>79</v>
      </c>
      <c r="I14472" t="s">
        <v>48013</v>
      </c>
      <c r="J14472" t="s">
        <v>48014</v>
      </c>
      <c r="K14472" t="s">
        <v>48015</v>
      </c>
      <c r="L14472" t="s">
        <v>77993</v>
      </c>
    </row>
    <row r="14473" spans="1:12" x14ac:dyDescent="0.15">
      <c r="A14473" t="s">
        <v>12</v>
      </c>
      <c r="B14473">
        <v>4104267</v>
      </c>
      <c r="C14473">
        <v>4104287</v>
      </c>
      <c r="D14473" t="s">
        <v>48006</v>
      </c>
      <c r="E14473" t="s">
        <v>90</v>
      </c>
      <c r="F14473" t="s">
        <v>76</v>
      </c>
      <c r="G14473" t="s">
        <v>32</v>
      </c>
      <c r="H14473">
        <v>104</v>
      </c>
      <c r="I14473" t="s">
        <v>48016</v>
      </c>
      <c r="J14473" t="s">
        <v>48017</v>
      </c>
      <c r="K14473" t="s">
        <v>48018</v>
      </c>
      <c r="L14473" t="s">
        <v>77963</v>
      </c>
    </row>
    <row r="14474" spans="1:12" x14ac:dyDescent="0.15">
      <c r="A14474" t="s">
        <v>12</v>
      </c>
      <c r="B14474">
        <v>4105220</v>
      </c>
      <c r="C14474">
        <v>4105240</v>
      </c>
      <c r="D14474" t="s">
        <v>48019</v>
      </c>
      <c r="E14474" t="s">
        <v>90</v>
      </c>
      <c r="F14474" t="s">
        <v>76</v>
      </c>
      <c r="G14474" t="s">
        <v>36</v>
      </c>
      <c r="H14474">
        <v>16</v>
      </c>
      <c r="I14474" t="s">
        <v>48020</v>
      </c>
      <c r="J14474" t="s">
        <v>48021</v>
      </c>
      <c r="K14474" t="s">
        <v>48022</v>
      </c>
      <c r="L14474" t="s">
        <v>77905</v>
      </c>
    </row>
    <row r="14475" spans="1:12" x14ac:dyDescent="0.15">
      <c r="A14475" t="s">
        <v>12</v>
      </c>
      <c r="B14475">
        <v>4105200</v>
      </c>
      <c r="C14475">
        <v>4105220</v>
      </c>
      <c r="D14475" t="s">
        <v>48019</v>
      </c>
      <c r="E14475" t="s">
        <v>90</v>
      </c>
      <c r="F14475" t="s">
        <v>76</v>
      </c>
      <c r="G14475" t="s">
        <v>36</v>
      </c>
      <c r="H14475">
        <v>36</v>
      </c>
      <c r="I14475" t="s">
        <v>48023</v>
      </c>
      <c r="J14475" t="s">
        <v>48024</v>
      </c>
      <c r="K14475" t="s">
        <v>48025</v>
      </c>
      <c r="L14475" t="s">
        <v>78003</v>
      </c>
    </row>
    <row r="14476" spans="1:12" x14ac:dyDescent="0.15">
      <c r="A14476" t="s">
        <v>12</v>
      </c>
      <c r="B14476">
        <v>4105178</v>
      </c>
      <c r="C14476">
        <v>4105198</v>
      </c>
      <c r="D14476" t="s">
        <v>48019</v>
      </c>
      <c r="E14476" t="s">
        <v>90</v>
      </c>
      <c r="F14476" t="s">
        <v>76</v>
      </c>
      <c r="G14476" t="s">
        <v>16</v>
      </c>
      <c r="H14476">
        <v>58</v>
      </c>
      <c r="I14476" t="s">
        <v>48026</v>
      </c>
      <c r="J14476" t="s">
        <v>48027</v>
      </c>
      <c r="K14476" t="s">
        <v>48028</v>
      </c>
      <c r="L14476" t="s">
        <v>77911</v>
      </c>
    </row>
    <row r="14477" spans="1:12" x14ac:dyDescent="0.15">
      <c r="A14477" t="s">
        <v>12</v>
      </c>
      <c r="B14477">
        <v>4105155</v>
      </c>
      <c r="C14477">
        <v>4105175</v>
      </c>
      <c r="D14477" t="s">
        <v>48019</v>
      </c>
      <c r="E14477" t="s">
        <v>90</v>
      </c>
      <c r="F14477" t="s">
        <v>76</v>
      </c>
      <c r="G14477" t="s">
        <v>36</v>
      </c>
      <c r="H14477">
        <v>81</v>
      </c>
      <c r="I14477" t="s">
        <v>48029</v>
      </c>
      <c r="J14477" t="s">
        <v>48030</v>
      </c>
      <c r="K14477" t="s">
        <v>48031</v>
      </c>
      <c r="L14477" t="s">
        <v>78019</v>
      </c>
    </row>
    <row r="14478" spans="1:12" x14ac:dyDescent="0.15">
      <c r="A14478" t="s">
        <v>12</v>
      </c>
      <c r="B14478">
        <v>4105731</v>
      </c>
      <c r="C14478">
        <v>4105751</v>
      </c>
      <c r="D14478" t="s">
        <v>48032</v>
      </c>
      <c r="E14478" t="s">
        <v>90</v>
      </c>
      <c r="F14478" t="s">
        <v>76</v>
      </c>
      <c r="G14478" t="s">
        <v>36</v>
      </c>
      <c r="H14478">
        <v>0</v>
      </c>
      <c r="I14478" t="s">
        <v>48033</v>
      </c>
      <c r="J14478" t="s">
        <v>48034</v>
      </c>
      <c r="K14478" t="s">
        <v>48035</v>
      </c>
      <c r="L14478" t="s">
        <v>77980</v>
      </c>
    </row>
    <row r="14479" spans="1:12" x14ac:dyDescent="0.15">
      <c r="A14479" t="s">
        <v>12</v>
      </c>
      <c r="B14479">
        <v>4105702</v>
      </c>
      <c r="C14479">
        <v>4105722</v>
      </c>
      <c r="D14479" t="s">
        <v>48032</v>
      </c>
      <c r="E14479" t="s">
        <v>90</v>
      </c>
      <c r="F14479" t="s">
        <v>76</v>
      </c>
      <c r="G14479" t="s">
        <v>23</v>
      </c>
      <c r="H14479">
        <v>29</v>
      </c>
      <c r="I14479" t="s">
        <v>48036</v>
      </c>
      <c r="J14479" t="s">
        <v>48037</v>
      </c>
      <c r="K14479" t="s">
        <v>48038</v>
      </c>
      <c r="L14479" t="s">
        <v>77921</v>
      </c>
    </row>
    <row r="14480" spans="1:12" x14ac:dyDescent="0.15">
      <c r="A14480" t="s">
        <v>12</v>
      </c>
      <c r="B14480">
        <v>4105660</v>
      </c>
      <c r="C14480">
        <v>4105680</v>
      </c>
      <c r="D14480" t="s">
        <v>48032</v>
      </c>
      <c r="E14480" t="s">
        <v>90</v>
      </c>
      <c r="F14480" t="s">
        <v>76</v>
      </c>
      <c r="G14480" t="s">
        <v>23</v>
      </c>
      <c r="H14480">
        <v>71</v>
      </c>
      <c r="I14480" t="s">
        <v>48039</v>
      </c>
      <c r="J14480" t="s">
        <v>48040</v>
      </c>
      <c r="K14480" t="s">
        <v>48041</v>
      </c>
      <c r="L14480" t="s">
        <v>77969</v>
      </c>
    </row>
    <row r="14481" spans="1:12" x14ac:dyDescent="0.15">
      <c r="A14481" t="s">
        <v>12</v>
      </c>
      <c r="B14481">
        <v>4105637</v>
      </c>
      <c r="C14481">
        <v>4105657</v>
      </c>
      <c r="D14481" t="s">
        <v>48032</v>
      </c>
      <c r="E14481" t="s">
        <v>90</v>
      </c>
      <c r="F14481" t="s">
        <v>76</v>
      </c>
      <c r="G14481" t="s">
        <v>23</v>
      </c>
      <c r="H14481">
        <v>94</v>
      </c>
      <c r="I14481" t="s">
        <v>48042</v>
      </c>
      <c r="J14481" t="s">
        <v>48043</v>
      </c>
      <c r="K14481" t="s">
        <v>48044</v>
      </c>
      <c r="L14481" t="s">
        <v>77927</v>
      </c>
    </row>
    <row r="14482" spans="1:12" x14ac:dyDescent="0.15">
      <c r="A14482" t="s">
        <v>12</v>
      </c>
      <c r="B14482">
        <v>4107424</v>
      </c>
      <c r="C14482">
        <v>4107444</v>
      </c>
      <c r="D14482" t="s">
        <v>48045</v>
      </c>
      <c r="E14482" t="s">
        <v>90</v>
      </c>
      <c r="F14482" t="s">
        <v>76</v>
      </c>
      <c r="G14482" t="s">
        <v>16</v>
      </c>
      <c r="H14482">
        <v>24</v>
      </c>
      <c r="I14482" t="s">
        <v>48046</v>
      </c>
      <c r="J14482" t="s">
        <v>48047</v>
      </c>
      <c r="K14482" t="s">
        <v>48048</v>
      </c>
      <c r="L14482" t="s">
        <v>77966</v>
      </c>
    </row>
    <row r="14483" spans="1:12" x14ac:dyDescent="0.15">
      <c r="A14483" t="s">
        <v>12</v>
      </c>
      <c r="B14483">
        <v>4107388</v>
      </c>
      <c r="C14483">
        <v>4107408</v>
      </c>
      <c r="D14483" t="s">
        <v>48045</v>
      </c>
      <c r="E14483" t="s">
        <v>90</v>
      </c>
      <c r="F14483" t="s">
        <v>76</v>
      </c>
      <c r="G14483" t="s">
        <v>16</v>
      </c>
      <c r="H14483">
        <v>60</v>
      </c>
      <c r="I14483" t="s">
        <v>48049</v>
      </c>
      <c r="J14483" t="s">
        <v>48050</v>
      </c>
      <c r="K14483" t="s">
        <v>48051</v>
      </c>
      <c r="L14483" t="s">
        <v>78006</v>
      </c>
    </row>
    <row r="14484" spans="1:12" x14ac:dyDescent="0.15">
      <c r="A14484" t="s">
        <v>12</v>
      </c>
      <c r="B14484">
        <v>4107364</v>
      </c>
      <c r="C14484">
        <v>4107384</v>
      </c>
      <c r="D14484" t="s">
        <v>48045</v>
      </c>
      <c r="E14484" t="s">
        <v>90</v>
      </c>
      <c r="F14484" t="s">
        <v>76</v>
      </c>
      <c r="G14484" t="s">
        <v>36</v>
      </c>
      <c r="H14484">
        <v>84</v>
      </c>
      <c r="I14484" t="s">
        <v>48052</v>
      </c>
      <c r="J14484" t="s">
        <v>48053</v>
      </c>
      <c r="K14484" t="s">
        <v>48054</v>
      </c>
      <c r="L14484" t="s">
        <v>77946</v>
      </c>
    </row>
    <row r="14485" spans="1:12" x14ac:dyDescent="0.15">
      <c r="A14485" t="s">
        <v>12</v>
      </c>
      <c r="B14485">
        <v>4107297</v>
      </c>
      <c r="C14485">
        <v>4107317</v>
      </c>
      <c r="D14485" t="s">
        <v>48045</v>
      </c>
      <c r="E14485" t="s">
        <v>90</v>
      </c>
      <c r="F14485" t="s">
        <v>76</v>
      </c>
      <c r="G14485" t="s">
        <v>16</v>
      </c>
      <c r="H14485">
        <v>151</v>
      </c>
      <c r="I14485" t="s">
        <v>48055</v>
      </c>
      <c r="J14485" t="s">
        <v>48056</v>
      </c>
      <c r="K14485" t="s">
        <v>48057</v>
      </c>
      <c r="L14485" t="s">
        <v>78050</v>
      </c>
    </row>
    <row r="14486" spans="1:12" x14ac:dyDescent="0.15">
      <c r="A14486" t="s">
        <v>12</v>
      </c>
      <c r="B14486">
        <v>4108005</v>
      </c>
      <c r="C14486">
        <v>4108025</v>
      </c>
      <c r="D14486" t="s">
        <v>48058</v>
      </c>
      <c r="E14486" t="s">
        <v>90</v>
      </c>
      <c r="F14486" t="s">
        <v>76</v>
      </c>
      <c r="G14486" t="s">
        <v>16</v>
      </c>
      <c r="H14486">
        <v>34</v>
      </c>
      <c r="I14486" t="s">
        <v>48059</v>
      </c>
      <c r="J14486" t="s">
        <v>48060</v>
      </c>
      <c r="K14486" t="s">
        <v>48061</v>
      </c>
      <c r="L14486" t="s">
        <v>77999</v>
      </c>
    </row>
    <row r="14487" spans="1:12" x14ac:dyDescent="0.15">
      <c r="A14487" t="s">
        <v>12</v>
      </c>
      <c r="B14487">
        <v>4107981</v>
      </c>
      <c r="C14487">
        <v>4108001</v>
      </c>
      <c r="D14487" t="s">
        <v>48058</v>
      </c>
      <c r="E14487" t="s">
        <v>90</v>
      </c>
      <c r="F14487" t="s">
        <v>76</v>
      </c>
      <c r="G14487" t="s">
        <v>16</v>
      </c>
      <c r="H14487">
        <v>58</v>
      </c>
      <c r="I14487" t="s">
        <v>48062</v>
      </c>
      <c r="J14487" t="s">
        <v>48063</v>
      </c>
      <c r="K14487" t="s">
        <v>48064</v>
      </c>
      <c r="L14487" t="s">
        <v>77911</v>
      </c>
    </row>
    <row r="14488" spans="1:12" x14ac:dyDescent="0.15">
      <c r="A14488" t="s">
        <v>12</v>
      </c>
      <c r="B14488">
        <v>4107933</v>
      </c>
      <c r="C14488">
        <v>4107953</v>
      </c>
      <c r="D14488" t="s">
        <v>48058</v>
      </c>
      <c r="E14488" t="s">
        <v>90</v>
      </c>
      <c r="F14488" t="s">
        <v>76</v>
      </c>
      <c r="G14488" t="s">
        <v>16</v>
      </c>
      <c r="H14488">
        <v>106</v>
      </c>
      <c r="I14488" t="s">
        <v>48065</v>
      </c>
      <c r="J14488" t="s">
        <v>48066</v>
      </c>
      <c r="K14488" t="s">
        <v>48067</v>
      </c>
      <c r="L14488" t="s">
        <v>77914</v>
      </c>
    </row>
    <row r="14489" spans="1:12" x14ac:dyDescent="0.15">
      <c r="A14489" t="s">
        <v>12</v>
      </c>
      <c r="B14489">
        <v>4107913</v>
      </c>
      <c r="C14489">
        <v>4107933</v>
      </c>
      <c r="D14489" t="s">
        <v>48058</v>
      </c>
      <c r="E14489" t="s">
        <v>90</v>
      </c>
      <c r="F14489" t="s">
        <v>76</v>
      </c>
      <c r="G14489" t="s">
        <v>16</v>
      </c>
      <c r="H14489">
        <v>126</v>
      </c>
      <c r="I14489" t="s">
        <v>48068</v>
      </c>
      <c r="J14489" t="s">
        <v>48069</v>
      </c>
      <c r="K14489" t="s">
        <v>48070</v>
      </c>
      <c r="L14489" t="s">
        <v>78078</v>
      </c>
    </row>
    <row r="14490" spans="1:12" x14ac:dyDescent="0.15">
      <c r="A14490" t="s">
        <v>12</v>
      </c>
      <c r="B14490">
        <v>4108376</v>
      </c>
      <c r="C14490">
        <v>4108396</v>
      </c>
      <c r="D14490" t="s">
        <v>48071</v>
      </c>
      <c r="E14490" t="s">
        <v>90</v>
      </c>
      <c r="F14490" t="s">
        <v>76</v>
      </c>
      <c r="G14490" t="s">
        <v>32</v>
      </c>
      <c r="H14490">
        <v>1</v>
      </c>
      <c r="I14490" t="s">
        <v>48072</v>
      </c>
      <c r="J14490" t="s">
        <v>48073</v>
      </c>
      <c r="K14490" t="s">
        <v>48074</v>
      </c>
      <c r="L14490" t="s">
        <v>77917</v>
      </c>
    </row>
    <row r="14491" spans="1:12" x14ac:dyDescent="0.15">
      <c r="A14491" t="s">
        <v>12</v>
      </c>
      <c r="B14491">
        <v>4108340</v>
      </c>
      <c r="C14491">
        <v>4108360</v>
      </c>
      <c r="D14491" t="s">
        <v>48071</v>
      </c>
      <c r="E14491" t="s">
        <v>90</v>
      </c>
      <c r="F14491" t="s">
        <v>76</v>
      </c>
      <c r="G14491" t="s">
        <v>32</v>
      </c>
      <c r="H14491">
        <v>37</v>
      </c>
      <c r="I14491" t="s">
        <v>48075</v>
      </c>
      <c r="J14491" t="s">
        <v>48076</v>
      </c>
      <c r="K14491" t="s">
        <v>48077</v>
      </c>
      <c r="L14491" t="s">
        <v>77906</v>
      </c>
    </row>
    <row r="14492" spans="1:12" x14ac:dyDescent="0.15">
      <c r="A14492" t="s">
        <v>12</v>
      </c>
      <c r="B14492">
        <v>4108309</v>
      </c>
      <c r="C14492">
        <v>4108329</v>
      </c>
      <c r="D14492" t="s">
        <v>48071</v>
      </c>
      <c r="E14492" t="s">
        <v>90</v>
      </c>
      <c r="F14492" t="s">
        <v>76</v>
      </c>
      <c r="G14492" t="s">
        <v>23</v>
      </c>
      <c r="H14492">
        <v>68</v>
      </c>
      <c r="I14492" t="s">
        <v>48078</v>
      </c>
      <c r="J14492" t="s">
        <v>48079</v>
      </c>
      <c r="K14492" t="s">
        <v>48080</v>
      </c>
      <c r="L14492" t="s">
        <v>77962</v>
      </c>
    </row>
    <row r="14493" spans="1:12" x14ac:dyDescent="0.15">
      <c r="A14493" t="s">
        <v>12</v>
      </c>
      <c r="B14493">
        <v>4108282</v>
      </c>
      <c r="C14493">
        <v>4108302</v>
      </c>
      <c r="D14493" t="s">
        <v>48071</v>
      </c>
      <c r="E14493" t="s">
        <v>90</v>
      </c>
      <c r="F14493" t="s">
        <v>76</v>
      </c>
      <c r="G14493" t="s">
        <v>23</v>
      </c>
      <c r="H14493">
        <v>95</v>
      </c>
      <c r="I14493" t="s">
        <v>48081</v>
      </c>
      <c r="J14493" t="s">
        <v>48082</v>
      </c>
      <c r="K14493" t="s">
        <v>48083</v>
      </c>
      <c r="L14493" t="s">
        <v>77920</v>
      </c>
    </row>
    <row r="14494" spans="1:12" x14ac:dyDescent="0.15">
      <c r="A14494" t="s">
        <v>12</v>
      </c>
      <c r="B14494">
        <v>4109395</v>
      </c>
      <c r="C14494">
        <v>4109415</v>
      </c>
      <c r="D14494" t="s">
        <v>48084</v>
      </c>
      <c r="E14494" t="s">
        <v>48085</v>
      </c>
      <c r="F14494" t="s">
        <v>76</v>
      </c>
      <c r="G14494" t="s">
        <v>16</v>
      </c>
      <c r="H14494">
        <v>18</v>
      </c>
      <c r="I14494" t="s">
        <v>48086</v>
      </c>
      <c r="J14494" t="s">
        <v>48087</v>
      </c>
      <c r="K14494" t="s">
        <v>48088</v>
      </c>
      <c r="L14494" t="s">
        <v>78007</v>
      </c>
    </row>
    <row r="14495" spans="1:12" x14ac:dyDescent="0.15">
      <c r="A14495" t="s">
        <v>12</v>
      </c>
      <c r="B14495">
        <v>4109348</v>
      </c>
      <c r="C14495">
        <v>4109368</v>
      </c>
      <c r="D14495" t="s">
        <v>48084</v>
      </c>
      <c r="E14495" t="s">
        <v>48085</v>
      </c>
      <c r="F14495" t="s">
        <v>76</v>
      </c>
      <c r="G14495" t="s">
        <v>23</v>
      </c>
      <c r="H14495">
        <v>65</v>
      </c>
      <c r="I14495" t="s">
        <v>48089</v>
      </c>
      <c r="J14495" t="s">
        <v>48090</v>
      </c>
      <c r="K14495" t="s">
        <v>48091</v>
      </c>
      <c r="L14495" t="s">
        <v>78042</v>
      </c>
    </row>
    <row r="14496" spans="1:12" x14ac:dyDescent="0.15">
      <c r="A14496" t="s">
        <v>12</v>
      </c>
      <c r="B14496">
        <v>4109321</v>
      </c>
      <c r="C14496">
        <v>4109341</v>
      </c>
      <c r="D14496" t="s">
        <v>48084</v>
      </c>
      <c r="E14496" t="s">
        <v>48085</v>
      </c>
      <c r="F14496" t="s">
        <v>76</v>
      </c>
      <c r="G14496" t="s">
        <v>16</v>
      </c>
      <c r="H14496">
        <v>92</v>
      </c>
      <c r="I14496" t="s">
        <v>48092</v>
      </c>
      <c r="J14496" t="s">
        <v>48093</v>
      </c>
      <c r="K14496" t="s">
        <v>48094</v>
      </c>
      <c r="L14496" t="s">
        <v>78032</v>
      </c>
    </row>
    <row r="14497" spans="1:12" x14ac:dyDescent="0.15">
      <c r="A14497" t="s">
        <v>12</v>
      </c>
      <c r="B14497">
        <v>4109292</v>
      </c>
      <c r="C14497">
        <v>4109312</v>
      </c>
      <c r="D14497" t="s">
        <v>48084</v>
      </c>
      <c r="E14497" t="s">
        <v>48085</v>
      </c>
      <c r="F14497" t="s">
        <v>76</v>
      </c>
      <c r="G14497" t="s">
        <v>16</v>
      </c>
      <c r="H14497">
        <v>121</v>
      </c>
      <c r="I14497" t="s">
        <v>48095</v>
      </c>
      <c r="J14497" t="s">
        <v>48096</v>
      </c>
      <c r="K14497" t="s">
        <v>48097</v>
      </c>
      <c r="L14497" t="s">
        <v>77943</v>
      </c>
    </row>
    <row r="14498" spans="1:12" x14ac:dyDescent="0.15">
      <c r="A14498" t="s">
        <v>12</v>
      </c>
      <c r="B14498">
        <v>4109584</v>
      </c>
      <c r="C14498">
        <v>4109604</v>
      </c>
      <c r="D14498" t="s">
        <v>48098</v>
      </c>
      <c r="E14498" t="s">
        <v>90</v>
      </c>
      <c r="F14498" t="s">
        <v>15</v>
      </c>
      <c r="G14498" t="s">
        <v>16</v>
      </c>
      <c r="H14498">
        <v>1</v>
      </c>
      <c r="I14498" t="s">
        <v>48099</v>
      </c>
      <c r="J14498" t="s">
        <v>48100</v>
      </c>
      <c r="K14498" t="s">
        <v>48101</v>
      </c>
      <c r="L14498" t="s">
        <v>77917</v>
      </c>
    </row>
    <row r="14499" spans="1:12" x14ac:dyDescent="0.15">
      <c r="A14499" t="s">
        <v>12</v>
      </c>
      <c r="B14499">
        <v>4109607</v>
      </c>
      <c r="C14499">
        <v>4109627</v>
      </c>
      <c r="D14499" t="s">
        <v>48098</v>
      </c>
      <c r="E14499" t="s">
        <v>90</v>
      </c>
      <c r="F14499" t="s">
        <v>15</v>
      </c>
      <c r="G14499" t="s">
        <v>36</v>
      </c>
      <c r="H14499">
        <v>24</v>
      </c>
      <c r="I14499" t="s">
        <v>48102</v>
      </c>
      <c r="J14499" t="s">
        <v>48103</v>
      </c>
      <c r="K14499" t="s">
        <v>48104</v>
      </c>
      <c r="L14499" t="s">
        <v>77966</v>
      </c>
    </row>
    <row r="14500" spans="1:12" x14ac:dyDescent="0.15">
      <c r="A14500" t="s">
        <v>12</v>
      </c>
      <c r="B14500">
        <v>4109656</v>
      </c>
      <c r="C14500">
        <v>4109676</v>
      </c>
      <c r="D14500" t="s">
        <v>48098</v>
      </c>
      <c r="E14500" t="s">
        <v>90</v>
      </c>
      <c r="F14500" t="s">
        <v>15</v>
      </c>
      <c r="G14500" t="s">
        <v>16</v>
      </c>
      <c r="H14500">
        <v>73</v>
      </c>
      <c r="I14500" t="s">
        <v>48105</v>
      </c>
      <c r="J14500" t="s">
        <v>48106</v>
      </c>
      <c r="K14500" t="s">
        <v>48107</v>
      </c>
      <c r="L14500" t="s">
        <v>77926</v>
      </c>
    </row>
    <row r="14501" spans="1:12" x14ac:dyDescent="0.15">
      <c r="A14501" t="s">
        <v>12</v>
      </c>
      <c r="B14501">
        <v>4109676</v>
      </c>
      <c r="C14501">
        <v>4109696</v>
      </c>
      <c r="D14501" t="s">
        <v>48098</v>
      </c>
      <c r="E14501" t="s">
        <v>90</v>
      </c>
      <c r="F14501" t="s">
        <v>15</v>
      </c>
      <c r="G14501" t="s">
        <v>36</v>
      </c>
      <c r="H14501">
        <v>93</v>
      </c>
      <c r="I14501" t="s">
        <v>48108</v>
      </c>
      <c r="J14501" t="s">
        <v>48109</v>
      </c>
      <c r="K14501" t="s">
        <v>48110</v>
      </c>
      <c r="L14501" t="s">
        <v>78044</v>
      </c>
    </row>
    <row r="14502" spans="1:12" x14ac:dyDescent="0.15">
      <c r="A14502" t="s">
        <v>12</v>
      </c>
      <c r="B14502">
        <v>4111881</v>
      </c>
      <c r="C14502">
        <v>4111901</v>
      </c>
      <c r="D14502" t="s">
        <v>48111</v>
      </c>
      <c r="E14502" t="s">
        <v>90</v>
      </c>
      <c r="F14502" t="s">
        <v>15</v>
      </c>
      <c r="G14502" t="s">
        <v>36</v>
      </c>
      <c r="H14502">
        <v>18</v>
      </c>
      <c r="I14502" t="s">
        <v>48112</v>
      </c>
      <c r="J14502" t="s">
        <v>48113</v>
      </c>
      <c r="K14502" t="s">
        <v>48114</v>
      </c>
      <c r="L14502" t="s">
        <v>78007</v>
      </c>
    </row>
    <row r="14503" spans="1:12" x14ac:dyDescent="0.15">
      <c r="A14503" t="s">
        <v>12</v>
      </c>
      <c r="B14503">
        <v>4111941</v>
      </c>
      <c r="C14503">
        <v>4111961</v>
      </c>
      <c r="D14503" t="s">
        <v>48111</v>
      </c>
      <c r="E14503" t="s">
        <v>90</v>
      </c>
      <c r="F14503" t="s">
        <v>15</v>
      </c>
      <c r="G14503" t="s">
        <v>36</v>
      </c>
      <c r="H14503">
        <v>78</v>
      </c>
      <c r="I14503" t="s">
        <v>48115</v>
      </c>
      <c r="J14503" t="s">
        <v>48116</v>
      </c>
      <c r="K14503" t="s">
        <v>48117</v>
      </c>
      <c r="L14503" t="s">
        <v>78000</v>
      </c>
    </row>
    <row r="14504" spans="1:12" x14ac:dyDescent="0.15">
      <c r="A14504" t="s">
        <v>12</v>
      </c>
      <c r="B14504">
        <v>4111980</v>
      </c>
      <c r="C14504">
        <v>4112000</v>
      </c>
      <c r="D14504" t="s">
        <v>48111</v>
      </c>
      <c r="E14504" t="s">
        <v>90</v>
      </c>
      <c r="F14504" t="s">
        <v>15</v>
      </c>
      <c r="G14504" t="s">
        <v>16</v>
      </c>
      <c r="H14504">
        <v>117</v>
      </c>
      <c r="I14504" t="s">
        <v>48118</v>
      </c>
      <c r="J14504" t="s">
        <v>48119</v>
      </c>
      <c r="K14504" t="s">
        <v>48120</v>
      </c>
      <c r="L14504" t="s">
        <v>77930</v>
      </c>
    </row>
    <row r="14505" spans="1:12" x14ac:dyDescent="0.15">
      <c r="A14505" t="s">
        <v>12</v>
      </c>
      <c r="B14505">
        <v>4112006</v>
      </c>
      <c r="C14505">
        <v>4112026</v>
      </c>
      <c r="D14505" t="s">
        <v>48111</v>
      </c>
      <c r="E14505" t="s">
        <v>90</v>
      </c>
      <c r="F14505" t="s">
        <v>15</v>
      </c>
      <c r="G14505" t="s">
        <v>16</v>
      </c>
      <c r="H14505">
        <v>143</v>
      </c>
      <c r="I14505" t="s">
        <v>48121</v>
      </c>
      <c r="J14505" t="s">
        <v>48122</v>
      </c>
      <c r="K14505" t="s">
        <v>48123</v>
      </c>
      <c r="L14505" t="s">
        <v>78076</v>
      </c>
    </row>
    <row r="14506" spans="1:12" x14ac:dyDescent="0.15">
      <c r="A14506" t="s">
        <v>12</v>
      </c>
      <c r="B14506">
        <v>4112626</v>
      </c>
      <c r="C14506">
        <v>4112646</v>
      </c>
      <c r="D14506" t="s">
        <v>48124</v>
      </c>
      <c r="E14506" t="s">
        <v>90</v>
      </c>
      <c r="F14506" t="s">
        <v>15</v>
      </c>
      <c r="G14506" t="s">
        <v>32</v>
      </c>
      <c r="H14506">
        <v>8</v>
      </c>
      <c r="I14506" t="s">
        <v>48125</v>
      </c>
      <c r="J14506" t="s">
        <v>48126</v>
      </c>
      <c r="K14506" t="s">
        <v>48127</v>
      </c>
      <c r="L14506" t="s">
        <v>77955</v>
      </c>
    </row>
    <row r="14507" spans="1:12" x14ac:dyDescent="0.15">
      <c r="A14507" t="s">
        <v>12</v>
      </c>
      <c r="B14507">
        <v>4112647</v>
      </c>
      <c r="C14507">
        <v>4112667</v>
      </c>
      <c r="D14507" t="s">
        <v>48124</v>
      </c>
      <c r="E14507" t="s">
        <v>90</v>
      </c>
      <c r="F14507" t="s">
        <v>15</v>
      </c>
      <c r="G14507" t="s">
        <v>16</v>
      </c>
      <c r="H14507">
        <v>29</v>
      </c>
      <c r="I14507" t="s">
        <v>48128</v>
      </c>
      <c r="J14507" t="s">
        <v>48129</v>
      </c>
      <c r="K14507" t="s">
        <v>48130</v>
      </c>
      <c r="L14507" t="s">
        <v>77921</v>
      </c>
    </row>
    <row r="14508" spans="1:12" x14ac:dyDescent="0.15">
      <c r="A14508" t="s">
        <v>12</v>
      </c>
      <c r="B14508">
        <v>4112671</v>
      </c>
      <c r="C14508">
        <v>4112691</v>
      </c>
      <c r="D14508" t="s">
        <v>48124</v>
      </c>
      <c r="E14508" t="s">
        <v>90</v>
      </c>
      <c r="F14508" t="s">
        <v>15</v>
      </c>
      <c r="G14508" t="s">
        <v>23</v>
      </c>
      <c r="H14508">
        <v>53</v>
      </c>
      <c r="I14508" t="s">
        <v>48131</v>
      </c>
      <c r="J14508" t="s">
        <v>48132</v>
      </c>
      <c r="K14508" t="s">
        <v>48133</v>
      </c>
      <c r="L14508" t="s">
        <v>77922</v>
      </c>
    </row>
    <row r="14509" spans="1:12" x14ac:dyDescent="0.15">
      <c r="A14509" t="s">
        <v>12</v>
      </c>
      <c r="B14509">
        <v>4112694</v>
      </c>
      <c r="C14509">
        <v>4112714</v>
      </c>
      <c r="D14509" t="s">
        <v>48124</v>
      </c>
      <c r="E14509" t="s">
        <v>90</v>
      </c>
      <c r="F14509" t="s">
        <v>15</v>
      </c>
      <c r="G14509" t="s">
        <v>36</v>
      </c>
      <c r="H14509">
        <v>76</v>
      </c>
      <c r="I14509" t="s">
        <v>48134</v>
      </c>
      <c r="J14509" t="s">
        <v>48135</v>
      </c>
      <c r="K14509" t="s">
        <v>48136</v>
      </c>
      <c r="L14509" t="s">
        <v>77985</v>
      </c>
    </row>
    <row r="14510" spans="1:12" x14ac:dyDescent="0.15">
      <c r="A14510" t="s">
        <v>12</v>
      </c>
      <c r="B14510">
        <v>4114769</v>
      </c>
      <c r="C14510">
        <v>4114789</v>
      </c>
      <c r="D14510" t="s">
        <v>48137</v>
      </c>
      <c r="E14510" t="s">
        <v>48138</v>
      </c>
      <c r="F14510" t="s">
        <v>15</v>
      </c>
      <c r="G14510" t="s">
        <v>32</v>
      </c>
      <c r="H14510">
        <v>7</v>
      </c>
      <c r="I14510" t="s">
        <v>48139</v>
      </c>
      <c r="J14510" t="s">
        <v>48140</v>
      </c>
      <c r="K14510" t="s">
        <v>48141</v>
      </c>
      <c r="L14510" t="s">
        <v>77909</v>
      </c>
    </row>
    <row r="14511" spans="1:12" x14ac:dyDescent="0.15">
      <c r="A14511" t="s">
        <v>12</v>
      </c>
      <c r="B14511">
        <v>4114797</v>
      </c>
      <c r="C14511">
        <v>4114817</v>
      </c>
      <c r="D14511" t="s">
        <v>48137</v>
      </c>
      <c r="E14511" t="s">
        <v>48138</v>
      </c>
      <c r="F14511" t="s">
        <v>15</v>
      </c>
      <c r="G14511" t="s">
        <v>23</v>
      </c>
      <c r="H14511">
        <v>35</v>
      </c>
      <c r="I14511" t="s">
        <v>48142</v>
      </c>
      <c r="J14511" t="s">
        <v>48143</v>
      </c>
      <c r="K14511" t="s">
        <v>48144</v>
      </c>
      <c r="L14511" t="s">
        <v>77936</v>
      </c>
    </row>
    <row r="14512" spans="1:12" x14ac:dyDescent="0.15">
      <c r="A14512" t="s">
        <v>12</v>
      </c>
      <c r="B14512">
        <v>4114830</v>
      </c>
      <c r="C14512">
        <v>4114850</v>
      </c>
      <c r="D14512" t="s">
        <v>48137</v>
      </c>
      <c r="E14512" t="s">
        <v>48138</v>
      </c>
      <c r="F14512" t="s">
        <v>15</v>
      </c>
      <c r="G14512" t="s">
        <v>36</v>
      </c>
      <c r="H14512">
        <v>68</v>
      </c>
      <c r="I14512" t="s">
        <v>48145</v>
      </c>
      <c r="J14512" t="s">
        <v>48146</v>
      </c>
      <c r="K14512" t="s">
        <v>48147</v>
      </c>
      <c r="L14512" t="s">
        <v>77962</v>
      </c>
    </row>
    <row r="14513" spans="1:12" x14ac:dyDescent="0.15">
      <c r="A14513" t="s">
        <v>12</v>
      </c>
      <c r="B14513">
        <v>4114850</v>
      </c>
      <c r="C14513">
        <v>4114870</v>
      </c>
      <c r="D14513" t="s">
        <v>48137</v>
      </c>
      <c r="E14513" t="s">
        <v>48138</v>
      </c>
      <c r="F14513" t="s">
        <v>15</v>
      </c>
      <c r="G14513" t="s">
        <v>16</v>
      </c>
      <c r="H14513">
        <v>88</v>
      </c>
      <c r="I14513" t="s">
        <v>48148</v>
      </c>
      <c r="J14513" t="s">
        <v>48149</v>
      </c>
      <c r="K14513" t="s">
        <v>48150</v>
      </c>
      <c r="L14513" t="s">
        <v>77923</v>
      </c>
    </row>
    <row r="14514" spans="1:12" x14ac:dyDescent="0.15">
      <c r="A14514" t="s">
        <v>12</v>
      </c>
      <c r="B14514">
        <v>4115311</v>
      </c>
      <c r="C14514">
        <v>4115331</v>
      </c>
      <c r="D14514" t="s">
        <v>48151</v>
      </c>
      <c r="E14514" t="s">
        <v>48152</v>
      </c>
      <c r="F14514" t="s">
        <v>15</v>
      </c>
      <c r="G14514" t="s">
        <v>16</v>
      </c>
      <c r="H14514">
        <v>22</v>
      </c>
      <c r="I14514" t="s">
        <v>48153</v>
      </c>
      <c r="J14514" t="s">
        <v>48154</v>
      </c>
      <c r="K14514" t="s">
        <v>48155</v>
      </c>
      <c r="L14514" t="s">
        <v>77948</v>
      </c>
    </row>
    <row r="14515" spans="1:12" x14ac:dyDescent="0.15">
      <c r="A14515" t="s">
        <v>12</v>
      </c>
      <c r="B14515">
        <v>4115333</v>
      </c>
      <c r="C14515">
        <v>4115353</v>
      </c>
      <c r="D14515" t="s">
        <v>48151</v>
      </c>
      <c r="E14515" t="s">
        <v>48152</v>
      </c>
      <c r="F14515" t="s">
        <v>15</v>
      </c>
      <c r="G14515" t="s">
        <v>23</v>
      </c>
      <c r="H14515">
        <v>44</v>
      </c>
      <c r="I14515" t="s">
        <v>48156</v>
      </c>
      <c r="J14515" t="s">
        <v>48157</v>
      </c>
      <c r="K14515" t="s">
        <v>48158</v>
      </c>
      <c r="L14515" t="s">
        <v>78016</v>
      </c>
    </row>
    <row r="14516" spans="1:12" x14ac:dyDescent="0.15">
      <c r="A14516" t="s">
        <v>12</v>
      </c>
      <c r="B14516">
        <v>4115353</v>
      </c>
      <c r="C14516">
        <v>4115373</v>
      </c>
      <c r="D14516" t="s">
        <v>48151</v>
      </c>
      <c r="E14516" t="s">
        <v>48152</v>
      </c>
      <c r="F14516" t="s">
        <v>15</v>
      </c>
      <c r="G14516" t="s">
        <v>16</v>
      </c>
      <c r="H14516">
        <v>64</v>
      </c>
      <c r="I14516" t="s">
        <v>48159</v>
      </c>
      <c r="J14516" t="s">
        <v>48160</v>
      </c>
      <c r="K14516" t="s">
        <v>48161</v>
      </c>
      <c r="L14516" t="s">
        <v>77989</v>
      </c>
    </row>
    <row r="14517" spans="1:12" x14ac:dyDescent="0.15">
      <c r="A14517" t="s">
        <v>12</v>
      </c>
      <c r="B14517">
        <v>4115382</v>
      </c>
      <c r="C14517">
        <v>4115402</v>
      </c>
      <c r="D14517" t="s">
        <v>48151</v>
      </c>
      <c r="E14517" t="s">
        <v>48152</v>
      </c>
      <c r="F14517" t="s">
        <v>15</v>
      </c>
      <c r="G14517" t="s">
        <v>36</v>
      </c>
      <c r="H14517">
        <v>93</v>
      </c>
      <c r="I14517" t="s">
        <v>48162</v>
      </c>
      <c r="J14517" t="s">
        <v>48163</v>
      </c>
      <c r="K14517" t="s">
        <v>48164</v>
      </c>
      <c r="L14517" t="s">
        <v>78044</v>
      </c>
    </row>
    <row r="14518" spans="1:12" x14ac:dyDescent="0.15">
      <c r="A14518" t="s">
        <v>12</v>
      </c>
      <c r="B14518">
        <v>4116682</v>
      </c>
      <c r="C14518">
        <v>4116702</v>
      </c>
      <c r="D14518" t="s">
        <v>48165</v>
      </c>
      <c r="E14518" t="s">
        <v>90</v>
      </c>
      <c r="F14518" t="s">
        <v>15</v>
      </c>
      <c r="G14518" t="s">
        <v>36</v>
      </c>
      <c r="H14518">
        <v>21</v>
      </c>
      <c r="I14518" t="s">
        <v>48166</v>
      </c>
      <c r="J14518" t="s">
        <v>48167</v>
      </c>
      <c r="K14518" t="s">
        <v>48168</v>
      </c>
      <c r="L14518" t="s">
        <v>78022</v>
      </c>
    </row>
    <row r="14519" spans="1:12" x14ac:dyDescent="0.15">
      <c r="A14519" t="s">
        <v>12</v>
      </c>
      <c r="B14519">
        <v>4116702</v>
      </c>
      <c r="C14519">
        <v>4116722</v>
      </c>
      <c r="D14519" t="s">
        <v>48165</v>
      </c>
      <c r="E14519" t="s">
        <v>90</v>
      </c>
      <c r="F14519" t="s">
        <v>15</v>
      </c>
      <c r="G14519" t="s">
        <v>23</v>
      </c>
      <c r="H14519">
        <v>41</v>
      </c>
      <c r="I14519" t="s">
        <v>48169</v>
      </c>
      <c r="J14519" t="s">
        <v>48170</v>
      </c>
      <c r="K14519" t="s">
        <v>48171</v>
      </c>
      <c r="L14519" t="s">
        <v>78014</v>
      </c>
    </row>
    <row r="14520" spans="1:12" x14ac:dyDescent="0.15">
      <c r="A14520" t="s">
        <v>12</v>
      </c>
      <c r="B14520">
        <v>4116722</v>
      </c>
      <c r="C14520">
        <v>4116742</v>
      </c>
      <c r="D14520" t="s">
        <v>48165</v>
      </c>
      <c r="E14520" t="s">
        <v>90</v>
      </c>
      <c r="F14520" t="s">
        <v>15</v>
      </c>
      <c r="G14520" t="s">
        <v>16</v>
      </c>
      <c r="H14520">
        <v>61</v>
      </c>
      <c r="I14520" t="s">
        <v>48172</v>
      </c>
      <c r="J14520" t="s">
        <v>48173</v>
      </c>
      <c r="K14520" t="s">
        <v>48174</v>
      </c>
      <c r="L14520" t="s">
        <v>77979</v>
      </c>
    </row>
    <row r="14521" spans="1:12" x14ac:dyDescent="0.15">
      <c r="A14521" t="s">
        <v>12</v>
      </c>
      <c r="B14521">
        <v>4116752</v>
      </c>
      <c r="C14521">
        <v>4116772</v>
      </c>
      <c r="D14521" t="s">
        <v>48165</v>
      </c>
      <c r="E14521" t="s">
        <v>90</v>
      </c>
      <c r="F14521" t="s">
        <v>15</v>
      </c>
      <c r="G14521" t="s">
        <v>36</v>
      </c>
      <c r="H14521">
        <v>91</v>
      </c>
      <c r="I14521" t="s">
        <v>48175</v>
      </c>
      <c r="J14521" t="s">
        <v>48176</v>
      </c>
      <c r="K14521" t="s">
        <v>48177</v>
      </c>
      <c r="L14521" t="s">
        <v>77907</v>
      </c>
    </row>
    <row r="14522" spans="1:12" x14ac:dyDescent="0.15">
      <c r="A14522" t="s">
        <v>12</v>
      </c>
      <c r="B14522">
        <v>4118408</v>
      </c>
      <c r="C14522">
        <v>4118428</v>
      </c>
      <c r="D14522" t="s">
        <v>48178</v>
      </c>
      <c r="E14522" t="s">
        <v>90</v>
      </c>
      <c r="F14522" t="s">
        <v>15</v>
      </c>
      <c r="G14522" t="s">
        <v>32</v>
      </c>
      <c r="H14522">
        <v>16</v>
      </c>
      <c r="I14522" t="s">
        <v>48179</v>
      </c>
      <c r="J14522" t="s">
        <v>48180</v>
      </c>
      <c r="K14522" t="s">
        <v>48181</v>
      </c>
      <c r="L14522" t="s">
        <v>77905</v>
      </c>
    </row>
    <row r="14523" spans="1:12" x14ac:dyDescent="0.15">
      <c r="A14523" t="s">
        <v>12</v>
      </c>
      <c r="B14523">
        <v>4118431</v>
      </c>
      <c r="C14523">
        <v>4118451</v>
      </c>
      <c r="D14523" t="s">
        <v>48178</v>
      </c>
      <c r="E14523" t="s">
        <v>90</v>
      </c>
      <c r="F14523" t="s">
        <v>15</v>
      </c>
      <c r="G14523" t="s">
        <v>32</v>
      </c>
      <c r="H14523">
        <v>39</v>
      </c>
      <c r="I14523" t="s">
        <v>48182</v>
      </c>
      <c r="J14523" t="s">
        <v>48183</v>
      </c>
      <c r="K14523" t="s">
        <v>48184</v>
      </c>
      <c r="L14523" t="s">
        <v>78041</v>
      </c>
    </row>
    <row r="14524" spans="1:12" x14ac:dyDescent="0.15">
      <c r="A14524" t="s">
        <v>12</v>
      </c>
      <c r="B14524">
        <v>4118492</v>
      </c>
      <c r="C14524">
        <v>4118512</v>
      </c>
      <c r="D14524" t="s">
        <v>48178</v>
      </c>
      <c r="E14524" t="s">
        <v>90</v>
      </c>
      <c r="F14524" t="s">
        <v>15</v>
      </c>
      <c r="G14524" t="s">
        <v>23</v>
      </c>
      <c r="H14524">
        <v>100</v>
      </c>
      <c r="I14524" t="s">
        <v>48185</v>
      </c>
      <c r="J14524" t="s">
        <v>48186</v>
      </c>
      <c r="K14524" t="s">
        <v>48187</v>
      </c>
      <c r="L14524" t="s">
        <v>77953</v>
      </c>
    </row>
    <row r="14525" spans="1:12" x14ac:dyDescent="0.15">
      <c r="A14525" t="s">
        <v>12</v>
      </c>
      <c r="B14525">
        <v>4118538</v>
      </c>
      <c r="C14525">
        <v>4118558</v>
      </c>
      <c r="D14525" t="s">
        <v>48178</v>
      </c>
      <c r="E14525" t="s">
        <v>90</v>
      </c>
      <c r="F14525" t="s">
        <v>15</v>
      </c>
      <c r="G14525" t="s">
        <v>23</v>
      </c>
      <c r="H14525">
        <v>146</v>
      </c>
      <c r="I14525" t="s">
        <v>48188</v>
      </c>
      <c r="J14525" t="s">
        <v>48189</v>
      </c>
      <c r="K14525" t="s">
        <v>48190</v>
      </c>
      <c r="L14525" t="s">
        <v>78063</v>
      </c>
    </row>
    <row r="14526" spans="1:12" x14ac:dyDescent="0.15">
      <c r="A14526" t="s">
        <v>12</v>
      </c>
      <c r="B14526">
        <v>4119456</v>
      </c>
      <c r="C14526">
        <v>4119476</v>
      </c>
      <c r="D14526" t="s">
        <v>48191</v>
      </c>
      <c r="E14526" t="s">
        <v>90</v>
      </c>
      <c r="F14526" t="s">
        <v>76</v>
      </c>
      <c r="G14526" t="s">
        <v>23</v>
      </c>
      <c r="H14526">
        <v>7</v>
      </c>
      <c r="I14526" t="s">
        <v>48192</v>
      </c>
      <c r="J14526" t="s">
        <v>48193</v>
      </c>
      <c r="K14526" t="s">
        <v>48194</v>
      </c>
      <c r="L14526" t="s">
        <v>77909</v>
      </c>
    </row>
    <row r="14527" spans="1:12" x14ac:dyDescent="0.15">
      <c r="A14527" t="s">
        <v>12</v>
      </c>
      <c r="B14527">
        <v>4119402</v>
      </c>
      <c r="C14527">
        <v>4119422</v>
      </c>
      <c r="D14527" t="s">
        <v>48191</v>
      </c>
      <c r="E14527" t="s">
        <v>90</v>
      </c>
      <c r="F14527" t="s">
        <v>76</v>
      </c>
      <c r="G14527" t="s">
        <v>16</v>
      </c>
      <c r="H14527">
        <v>61</v>
      </c>
      <c r="I14527" t="s">
        <v>48195</v>
      </c>
      <c r="J14527" t="s">
        <v>48196</v>
      </c>
      <c r="K14527" t="s">
        <v>48197</v>
      </c>
      <c r="L14527" t="s">
        <v>77979</v>
      </c>
    </row>
    <row r="14528" spans="1:12" x14ac:dyDescent="0.15">
      <c r="A14528" t="s">
        <v>12</v>
      </c>
      <c r="B14528">
        <v>4119368</v>
      </c>
      <c r="C14528">
        <v>4119388</v>
      </c>
      <c r="D14528" t="s">
        <v>48191</v>
      </c>
      <c r="E14528" t="s">
        <v>90</v>
      </c>
      <c r="F14528" t="s">
        <v>76</v>
      </c>
      <c r="G14528" t="s">
        <v>36</v>
      </c>
      <c r="H14528">
        <v>95</v>
      </c>
      <c r="I14528" t="s">
        <v>48198</v>
      </c>
      <c r="J14528" t="s">
        <v>48199</v>
      </c>
      <c r="K14528" t="s">
        <v>48200</v>
      </c>
      <c r="L14528" t="s">
        <v>77920</v>
      </c>
    </row>
    <row r="14529" spans="1:12" x14ac:dyDescent="0.15">
      <c r="A14529" t="s">
        <v>12</v>
      </c>
      <c r="B14529">
        <v>4119335</v>
      </c>
      <c r="C14529">
        <v>4119355</v>
      </c>
      <c r="D14529" t="s">
        <v>48191</v>
      </c>
      <c r="E14529" t="s">
        <v>90</v>
      </c>
      <c r="F14529" t="s">
        <v>76</v>
      </c>
      <c r="G14529" t="s">
        <v>32</v>
      </c>
      <c r="H14529">
        <v>128</v>
      </c>
      <c r="I14529" t="s">
        <v>48201</v>
      </c>
      <c r="J14529" t="s">
        <v>48202</v>
      </c>
      <c r="K14529" t="s">
        <v>48203</v>
      </c>
      <c r="L14529" t="s">
        <v>77934</v>
      </c>
    </row>
    <row r="14530" spans="1:12" x14ac:dyDescent="0.15">
      <c r="A14530" t="s">
        <v>12</v>
      </c>
      <c r="B14530">
        <v>4120555</v>
      </c>
      <c r="C14530">
        <v>4120575</v>
      </c>
      <c r="D14530" t="s">
        <v>48204</v>
      </c>
      <c r="E14530" t="s">
        <v>90</v>
      </c>
      <c r="F14530" t="s">
        <v>76</v>
      </c>
      <c r="G14530" t="s">
        <v>36</v>
      </c>
      <c r="H14530">
        <v>11</v>
      </c>
      <c r="I14530" t="s">
        <v>48205</v>
      </c>
      <c r="J14530" t="s">
        <v>48206</v>
      </c>
      <c r="K14530" t="s">
        <v>48207</v>
      </c>
      <c r="L14530" t="s">
        <v>77974</v>
      </c>
    </row>
    <row r="14531" spans="1:12" x14ac:dyDescent="0.15">
      <c r="A14531" t="s">
        <v>12</v>
      </c>
      <c r="B14531">
        <v>4120520</v>
      </c>
      <c r="C14531">
        <v>4120540</v>
      </c>
      <c r="D14531" t="s">
        <v>48204</v>
      </c>
      <c r="E14531" t="s">
        <v>90</v>
      </c>
      <c r="F14531" t="s">
        <v>76</v>
      </c>
      <c r="G14531" t="s">
        <v>36</v>
      </c>
      <c r="H14531">
        <v>46</v>
      </c>
      <c r="I14531" t="s">
        <v>48208</v>
      </c>
      <c r="J14531" t="s">
        <v>48209</v>
      </c>
      <c r="K14531" t="s">
        <v>48210</v>
      </c>
      <c r="L14531" t="s">
        <v>78004</v>
      </c>
    </row>
    <row r="14532" spans="1:12" x14ac:dyDescent="0.15">
      <c r="A14532" t="s">
        <v>12</v>
      </c>
      <c r="B14532">
        <v>4120496</v>
      </c>
      <c r="C14532">
        <v>4120516</v>
      </c>
      <c r="D14532" t="s">
        <v>48204</v>
      </c>
      <c r="E14532" t="s">
        <v>90</v>
      </c>
      <c r="F14532" t="s">
        <v>76</v>
      </c>
      <c r="G14532" t="s">
        <v>36</v>
      </c>
      <c r="H14532">
        <v>70</v>
      </c>
      <c r="I14532" t="s">
        <v>48211</v>
      </c>
      <c r="J14532" t="s">
        <v>48212</v>
      </c>
      <c r="K14532" t="s">
        <v>48213</v>
      </c>
      <c r="L14532" t="s">
        <v>77919</v>
      </c>
    </row>
    <row r="14533" spans="1:12" x14ac:dyDescent="0.15">
      <c r="A14533" t="s">
        <v>12</v>
      </c>
      <c r="B14533">
        <v>4120441</v>
      </c>
      <c r="C14533">
        <v>4120461</v>
      </c>
      <c r="D14533" t="s">
        <v>48204</v>
      </c>
      <c r="E14533" t="s">
        <v>90</v>
      </c>
      <c r="F14533" t="s">
        <v>76</v>
      </c>
      <c r="G14533" t="s">
        <v>32</v>
      </c>
      <c r="H14533">
        <v>125</v>
      </c>
      <c r="I14533" t="s">
        <v>48214</v>
      </c>
      <c r="J14533" t="s">
        <v>48215</v>
      </c>
      <c r="K14533" t="s">
        <v>48216</v>
      </c>
      <c r="L14533" t="s">
        <v>78034</v>
      </c>
    </row>
    <row r="14534" spans="1:12" x14ac:dyDescent="0.15">
      <c r="A14534" t="s">
        <v>12</v>
      </c>
      <c r="B14534">
        <v>4120595</v>
      </c>
      <c r="C14534">
        <v>4120615</v>
      </c>
      <c r="D14534" t="s">
        <v>48217</v>
      </c>
      <c r="E14534" t="s">
        <v>90</v>
      </c>
      <c r="F14534" t="s">
        <v>15</v>
      </c>
      <c r="G14534" t="s">
        <v>23</v>
      </c>
      <c r="H14534">
        <v>11</v>
      </c>
      <c r="I14534" t="s">
        <v>48218</v>
      </c>
      <c r="J14534" t="s">
        <v>48219</v>
      </c>
      <c r="K14534" t="s">
        <v>48220</v>
      </c>
      <c r="L14534" t="s">
        <v>77974</v>
      </c>
    </row>
    <row r="14535" spans="1:12" x14ac:dyDescent="0.15">
      <c r="A14535" t="s">
        <v>12</v>
      </c>
      <c r="B14535">
        <v>4120623</v>
      </c>
      <c r="C14535">
        <v>4120643</v>
      </c>
      <c r="D14535" t="s">
        <v>48217</v>
      </c>
      <c r="E14535" t="s">
        <v>90</v>
      </c>
      <c r="F14535" t="s">
        <v>15</v>
      </c>
      <c r="G14535" t="s">
        <v>16</v>
      </c>
      <c r="H14535">
        <v>39</v>
      </c>
      <c r="I14535" t="s">
        <v>48221</v>
      </c>
      <c r="J14535" t="s">
        <v>48222</v>
      </c>
      <c r="K14535" t="s">
        <v>48223</v>
      </c>
      <c r="L14535" t="s">
        <v>78041</v>
      </c>
    </row>
    <row r="14536" spans="1:12" x14ac:dyDescent="0.15">
      <c r="A14536" t="s">
        <v>12</v>
      </c>
      <c r="B14536">
        <v>4120647</v>
      </c>
      <c r="C14536">
        <v>4120667</v>
      </c>
      <c r="D14536" t="s">
        <v>48217</v>
      </c>
      <c r="E14536" t="s">
        <v>90</v>
      </c>
      <c r="F14536" t="s">
        <v>15</v>
      </c>
      <c r="G14536" t="s">
        <v>16</v>
      </c>
      <c r="H14536">
        <v>63</v>
      </c>
      <c r="I14536" t="s">
        <v>48224</v>
      </c>
      <c r="J14536" t="s">
        <v>48225</v>
      </c>
      <c r="K14536" t="s">
        <v>48226</v>
      </c>
      <c r="L14536" t="s">
        <v>77957</v>
      </c>
    </row>
    <row r="14537" spans="1:12" x14ac:dyDescent="0.15">
      <c r="A14537" t="s">
        <v>12</v>
      </c>
      <c r="B14537">
        <v>4120676</v>
      </c>
      <c r="C14537">
        <v>4120696</v>
      </c>
      <c r="D14537" t="s">
        <v>48217</v>
      </c>
      <c r="E14537" t="s">
        <v>90</v>
      </c>
      <c r="F14537" t="s">
        <v>15</v>
      </c>
      <c r="G14537" t="s">
        <v>23</v>
      </c>
      <c r="H14537">
        <v>92</v>
      </c>
      <c r="I14537" t="s">
        <v>48227</v>
      </c>
      <c r="J14537" t="s">
        <v>48228</v>
      </c>
      <c r="K14537" t="s">
        <v>48229</v>
      </c>
      <c r="L14537" t="s">
        <v>78032</v>
      </c>
    </row>
    <row r="14538" spans="1:12" x14ac:dyDescent="0.15">
      <c r="A14538" t="s">
        <v>12</v>
      </c>
      <c r="B14538">
        <v>4121535</v>
      </c>
      <c r="C14538">
        <v>4121555</v>
      </c>
      <c r="D14538" t="s">
        <v>48230</v>
      </c>
      <c r="E14538" t="s">
        <v>90</v>
      </c>
      <c r="F14538" t="s">
        <v>15</v>
      </c>
      <c r="G14538" t="s">
        <v>36</v>
      </c>
      <c r="H14538">
        <v>7</v>
      </c>
      <c r="I14538" t="s">
        <v>48231</v>
      </c>
      <c r="J14538" t="s">
        <v>48232</v>
      </c>
      <c r="K14538" t="s">
        <v>48233</v>
      </c>
      <c r="L14538" t="s">
        <v>77909</v>
      </c>
    </row>
    <row r="14539" spans="1:12" x14ac:dyDescent="0.15">
      <c r="A14539" t="s">
        <v>12</v>
      </c>
      <c r="B14539">
        <v>4121563</v>
      </c>
      <c r="C14539">
        <v>4121583</v>
      </c>
      <c r="D14539" t="s">
        <v>48230</v>
      </c>
      <c r="E14539" t="s">
        <v>90</v>
      </c>
      <c r="F14539" t="s">
        <v>15</v>
      </c>
      <c r="G14539" t="s">
        <v>32</v>
      </c>
      <c r="H14539">
        <v>35</v>
      </c>
      <c r="I14539" t="s">
        <v>48234</v>
      </c>
      <c r="J14539" t="s">
        <v>48235</v>
      </c>
      <c r="K14539" t="s">
        <v>48236</v>
      </c>
      <c r="L14539" t="s">
        <v>77936</v>
      </c>
    </row>
    <row r="14540" spans="1:12" x14ac:dyDescent="0.15">
      <c r="A14540" t="s">
        <v>12</v>
      </c>
      <c r="B14540">
        <v>4121584</v>
      </c>
      <c r="C14540">
        <v>4121604</v>
      </c>
      <c r="D14540" t="s">
        <v>48230</v>
      </c>
      <c r="E14540" t="s">
        <v>90</v>
      </c>
      <c r="F14540" t="s">
        <v>15</v>
      </c>
      <c r="G14540" t="s">
        <v>32</v>
      </c>
      <c r="H14540">
        <v>56</v>
      </c>
      <c r="I14540" t="s">
        <v>48237</v>
      </c>
      <c r="J14540" t="s">
        <v>48238</v>
      </c>
      <c r="K14540" t="s">
        <v>48239</v>
      </c>
      <c r="L14540" t="s">
        <v>77971</v>
      </c>
    </row>
    <row r="14541" spans="1:12" x14ac:dyDescent="0.15">
      <c r="A14541" t="s">
        <v>12</v>
      </c>
      <c r="B14541">
        <v>4121616</v>
      </c>
      <c r="C14541">
        <v>4121636</v>
      </c>
      <c r="D14541" t="s">
        <v>48230</v>
      </c>
      <c r="E14541" t="s">
        <v>90</v>
      </c>
      <c r="F14541" t="s">
        <v>15</v>
      </c>
      <c r="G14541" t="s">
        <v>32</v>
      </c>
      <c r="H14541">
        <v>88</v>
      </c>
      <c r="I14541" t="s">
        <v>48240</v>
      </c>
      <c r="J14541" t="s">
        <v>48241</v>
      </c>
      <c r="K14541" t="s">
        <v>48242</v>
      </c>
      <c r="L14541" t="s">
        <v>77923</v>
      </c>
    </row>
    <row r="14542" spans="1:12" x14ac:dyDescent="0.15">
      <c r="A14542" t="s">
        <v>12</v>
      </c>
      <c r="B14542">
        <v>4122170</v>
      </c>
      <c r="C14542">
        <v>4122190</v>
      </c>
      <c r="D14542" t="s">
        <v>48243</v>
      </c>
      <c r="E14542" t="s">
        <v>90</v>
      </c>
      <c r="F14542" t="s">
        <v>15</v>
      </c>
      <c r="G14542" t="s">
        <v>36</v>
      </c>
      <c r="H14542">
        <v>13</v>
      </c>
      <c r="I14542" t="s">
        <v>48244</v>
      </c>
      <c r="J14542" t="s">
        <v>48245</v>
      </c>
      <c r="K14542" t="s">
        <v>48246</v>
      </c>
      <c r="L14542" t="s">
        <v>77935</v>
      </c>
    </row>
    <row r="14543" spans="1:12" x14ac:dyDescent="0.15">
      <c r="A14543" t="s">
        <v>12</v>
      </c>
      <c r="B14543">
        <v>4122197</v>
      </c>
      <c r="C14543">
        <v>4122217</v>
      </c>
      <c r="D14543" t="s">
        <v>48243</v>
      </c>
      <c r="E14543" t="s">
        <v>90</v>
      </c>
      <c r="F14543" t="s">
        <v>15</v>
      </c>
      <c r="G14543" t="s">
        <v>36</v>
      </c>
      <c r="H14543">
        <v>40</v>
      </c>
      <c r="I14543" t="s">
        <v>48247</v>
      </c>
      <c r="J14543" t="s">
        <v>48248</v>
      </c>
      <c r="K14543" t="s">
        <v>48249</v>
      </c>
      <c r="L14543" t="s">
        <v>77952</v>
      </c>
    </row>
    <row r="14544" spans="1:12" x14ac:dyDescent="0.15">
      <c r="A14544" t="s">
        <v>12</v>
      </c>
      <c r="B14544">
        <v>4122217</v>
      </c>
      <c r="C14544">
        <v>4122237</v>
      </c>
      <c r="D14544" t="s">
        <v>48243</v>
      </c>
      <c r="E14544" t="s">
        <v>90</v>
      </c>
      <c r="F14544" t="s">
        <v>15</v>
      </c>
      <c r="G14544" t="s">
        <v>36</v>
      </c>
      <c r="H14544">
        <v>60</v>
      </c>
      <c r="I14544" t="s">
        <v>48250</v>
      </c>
      <c r="J14544" t="s">
        <v>48251</v>
      </c>
      <c r="K14544" t="s">
        <v>48252</v>
      </c>
      <c r="L14544" t="s">
        <v>78006</v>
      </c>
    </row>
    <row r="14545" spans="1:12" x14ac:dyDescent="0.15">
      <c r="A14545" t="s">
        <v>12</v>
      </c>
      <c r="B14545">
        <v>4122240</v>
      </c>
      <c r="C14545">
        <v>4122260</v>
      </c>
      <c r="D14545" t="s">
        <v>48243</v>
      </c>
      <c r="E14545" t="s">
        <v>90</v>
      </c>
      <c r="F14545" t="s">
        <v>15</v>
      </c>
      <c r="G14545" t="s">
        <v>23</v>
      </c>
      <c r="H14545">
        <v>83</v>
      </c>
      <c r="I14545" t="s">
        <v>48253</v>
      </c>
      <c r="J14545" t="s">
        <v>48254</v>
      </c>
      <c r="K14545" t="s">
        <v>48255</v>
      </c>
      <c r="L14545" t="s">
        <v>77958</v>
      </c>
    </row>
    <row r="14546" spans="1:12" x14ac:dyDescent="0.15">
      <c r="A14546" t="s">
        <v>12</v>
      </c>
      <c r="B14546">
        <v>4122653</v>
      </c>
      <c r="C14546">
        <v>4122673</v>
      </c>
      <c r="D14546" t="s">
        <v>48256</v>
      </c>
      <c r="E14546" t="s">
        <v>90</v>
      </c>
      <c r="F14546" t="s">
        <v>15</v>
      </c>
      <c r="G14546" t="s">
        <v>23</v>
      </c>
      <c r="H14546">
        <v>8</v>
      </c>
      <c r="I14546" t="s">
        <v>48257</v>
      </c>
      <c r="J14546" t="s">
        <v>48258</v>
      </c>
      <c r="K14546" t="s">
        <v>48259</v>
      </c>
      <c r="L14546" t="s">
        <v>77955</v>
      </c>
    </row>
    <row r="14547" spans="1:12" x14ac:dyDescent="0.15">
      <c r="A14547" t="s">
        <v>12</v>
      </c>
      <c r="B14547">
        <v>4122680</v>
      </c>
      <c r="C14547">
        <v>4122700</v>
      </c>
      <c r="D14547" t="s">
        <v>48256</v>
      </c>
      <c r="E14547" t="s">
        <v>90</v>
      </c>
      <c r="F14547" t="s">
        <v>15</v>
      </c>
      <c r="G14547" t="s">
        <v>23</v>
      </c>
      <c r="H14547">
        <v>35</v>
      </c>
      <c r="I14547" t="s">
        <v>48260</v>
      </c>
      <c r="J14547" t="s">
        <v>48261</v>
      </c>
      <c r="K14547" t="s">
        <v>48262</v>
      </c>
      <c r="L14547" t="s">
        <v>77936</v>
      </c>
    </row>
    <row r="14548" spans="1:12" x14ac:dyDescent="0.15">
      <c r="A14548" t="s">
        <v>12</v>
      </c>
      <c r="B14548">
        <v>4122709</v>
      </c>
      <c r="C14548">
        <v>4122729</v>
      </c>
      <c r="D14548" t="s">
        <v>48256</v>
      </c>
      <c r="E14548" t="s">
        <v>90</v>
      </c>
      <c r="F14548" t="s">
        <v>15</v>
      </c>
      <c r="G14548" t="s">
        <v>16</v>
      </c>
      <c r="H14548">
        <v>64</v>
      </c>
      <c r="I14548" t="s">
        <v>48263</v>
      </c>
      <c r="J14548" t="s">
        <v>48264</v>
      </c>
      <c r="K14548" t="s">
        <v>48265</v>
      </c>
      <c r="L14548" t="s">
        <v>77989</v>
      </c>
    </row>
    <row r="14549" spans="1:12" x14ac:dyDescent="0.15">
      <c r="A14549" t="s">
        <v>12</v>
      </c>
      <c r="B14549">
        <v>4122736</v>
      </c>
      <c r="C14549">
        <v>4122756</v>
      </c>
      <c r="D14549" t="s">
        <v>48256</v>
      </c>
      <c r="E14549" t="s">
        <v>90</v>
      </c>
      <c r="F14549" t="s">
        <v>15</v>
      </c>
      <c r="G14549" t="s">
        <v>36</v>
      </c>
      <c r="H14549">
        <v>91</v>
      </c>
      <c r="I14549" t="s">
        <v>48266</v>
      </c>
      <c r="J14549" t="s">
        <v>48267</v>
      </c>
      <c r="K14549" t="s">
        <v>48268</v>
      </c>
      <c r="L14549" t="s">
        <v>77907</v>
      </c>
    </row>
    <row r="14550" spans="1:12" x14ac:dyDescent="0.15">
      <c r="A14550" t="s">
        <v>12</v>
      </c>
      <c r="B14550">
        <v>4124967</v>
      </c>
      <c r="C14550">
        <v>4124987</v>
      </c>
      <c r="D14550" t="s">
        <v>48269</v>
      </c>
      <c r="E14550" t="s">
        <v>90</v>
      </c>
      <c r="F14550" t="s">
        <v>15</v>
      </c>
      <c r="G14550" t="s">
        <v>23</v>
      </c>
      <c r="H14550">
        <v>26</v>
      </c>
      <c r="I14550" t="s">
        <v>48270</v>
      </c>
      <c r="J14550" t="s">
        <v>48271</v>
      </c>
      <c r="K14550" t="s">
        <v>48272</v>
      </c>
      <c r="L14550" t="s">
        <v>78002</v>
      </c>
    </row>
    <row r="14551" spans="1:12" x14ac:dyDescent="0.15">
      <c r="A14551" t="s">
        <v>12</v>
      </c>
      <c r="B14551">
        <v>4125008</v>
      </c>
      <c r="C14551">
        <v>4125028</v>
      </c>
      <c r="D14551" t="s">
        <v>48269</v>
      </c>
      <c r="E14551" t="s">
        <v>90</v>
      </c>
      <c r="F14551" t="s">
        <v>15</v>
      </c>
      <c r="G14551" t="s">
        <v>36</v>
      </c>
      <c r="H14551">
        <v>67</v>
      </c>
      <c r="I14551" t="s">
        <v>48273</v>
      </c>
      <c r="J14551" t="s">
        <v>48274</v>
      </c>
      <c r="K14551" t="s">
        <v>48275</v>
      </c>
      <c r="L14551" t="s">
        <v>77981</v>
      </c>
    </row>
    <row r="14552" spans="1:12" x14ac:dyDescent="0.15">
      <c r="A14552" t="s">
        <v>12</v>
      </c>
      <c r="B14552">
        <v>4125028</v>
      </c>
      <c r="C14552">
        <v>4125048</v>
      </c>
      <c r="D14552" t="s">
        <v>48269</v>
      </c>
      <c r="E14552" t="s">
        <v>90</v>
      </c>
      <c r="F14552" t="s">
        <v>15</v>
      </c>
      <c r="G14552" t="s">
        <v>16</v>
      </c>
      <c r="H14552">
        <v>87</v>
      </c>
      <c r="I14552" t="s">
        <v>48276</v>
      </c>
      <c r="J14552" t="s">
        <v>48277</v>
      </c>
      <c r="K14552" t="s">
        <v>48278</v>
      </c>
      <c r="L14552" t="s">
        <v>78024</v>
      </c>
    </row>
    <row r="14553" spans="1:12" x14ac:dyDescent="0.15">
      <c r="A14553" t="s">
        <v>12</v>
      </c>
      <c r="B14553">
        <v>4125055</v>
      </c>
      <c r="C14553">
        <v>4125075</v>
      </c>
      <c r="D14553" t="s">
        <v>48269</v>
      </c>
      <c r="E14553" t="s">
        <v>90</v>
      </c>
      <c r="F14553" t="s">
        <v>15</v>
      </c>
      <c r="G14553" t="s">
        <v>36</v>
      </c>
      <c r="H14553">
        <v>114</v>
      </c>
      <c r="I14553" t="s">
        <v>48279</v>
      </c>
      <c r="J14553" t="s">
        <v>48280</v>
      </c>
      <c r="K14553" t="s">
        <v>48281</v>
      </c>
      <c r="L14553" t="s">
        <v>77965</v>
      </c>
    </row>
    <row r="14554" spans="1:12" x14ac:dyDescent="0.15">
      <c r="A14554" t="s">
        <v>12</v>
      </c>
      <c r="B14554">
        <v>4127016</v>
      </c>
      <c r="C14554">
        <v>4127036</v>
      </c>
      <c r="D14554" t="s">
        <v>48282</v>
      </c>
      <c r="E14554" t="s">
        <v>90</v>
      </c>
      <c r="F14554" t="s">
        <v>76</v>
      </c>
      <c r="G14554" t="s">
        <v>16</v>
      </c>
      <c r="H14554">
        <v>0</v>
      </c>
      <c r="I14554" t="s">
        <v>48283</v>
      </c>
      <c r="J14554" t="s">
        <v>48284</v>
      </c>
      <c r="K14554" t="s">
        <v>48285</v>
      </c>
      <c r="L14554" t="s">
        <v>77980</v>
      </c>
    </row>
    <row r="14555" spans="1:12" x14ac:dyDescent="0.15">
      <c r="A14555" t="s">
        <v>12</v>
      </c>
      <c r="B14555">
        <v>4126987</v>
      </c>
      <c r="C14555">
        <v>4127007</v>
      </c>
      <c r="D14555" t="s">
        <v>48282</v>
      </c>
      <c r="E14555" t="s">
        <v>90</v>
      </c>
      <c r="F14555" t="s">
        <v>76</v>
      </c>
      <c r="G14555" t="s">
        <v>23</v>
      </c>
      <c r="H14555">
        <v>29</v>
      </c>
      <c r="I14555" t="s">
        <v>48286</v>
      </c>
      <c r="J14555" t="s">
        <v>48287</v>
      </c>
      <c r="K14555" t="s">
        <v>48288</v>
      </c>
      <c r="L14555" t="s">
        <v>77921</v>
      </c>
    </row>
    <row r="14556" spans="1:12" x14ac:dyDescent="0.15">
      <c r="A14556" t="s">
        <v>12</v>
      </c>
      <c r="B14556">
        <v>4126965</v>
      </c>
      <c r="C14556">
        <v>4126985</v>
      </c>
      <c r="D14556" t="s">
        <v>48282</v>
      </c>
      <c r="E14556" t="s">
        <v>90</v>
      </c>
      <c r="F14556" t="s">
        <v>76</v>
      </c>
      <c r="G14556" t="s">
        <v>36</v>
      </c>
      <c r="H14556">
        <v>51</v>
      </c>
      <c r="I14556" t="s">
        <v>48289</v>
      </c>
      <c r="J14556" t="s">
        <v>48290</v>
      </c>
      <c r="K14556" t="s">
        <v>48291</v>
      </c>
      <c r="L14556" t="s">
        <v>78023</v>
      </c>
    </row>
    <row r="14557" spans="1:12" x14ac:dyDescent="0.15">
      <c r="A14557" t="s">
        <v>12</v>
      </c>
      <c r="B14557">
        <v>4126943</v>
      </c>
      <c r="C14557">
        <v>4126963</v>
      </c>
      <c r="D14557" t="s">
        <v>48282</v>
      </c>
      <c r="E14557" t="s">
        <v>90</v>
      </c>
      <c r="F14557" t="s">
        <v>76</v>
      </c>
      <c r="G14557" t="s">
        <v>23</v>
      </c>
      <c r="H14557">
        <v>73</v>
      </c>
      <c r="I14557" t="s">
        <v>48292</v>
      </c>
      <c r="J14557" t="s">
        <v>48293</v>
      </c>
      <c r="K14557" t="s">
        <v>48294</v>
      </c>
      <c r="L14557" t="s">
        <v>77926</v>
      </c>
    </row>
    <row r="14558" spans="1:12" x14ac:dyDescent="0.15">
      <c r="A14558" t="s">
        <v>12</v>
      </c>
      <c r="B14558">
        <v>4127117</v>
      </c>
      <c r="C14558">
        <v>4127137</v>
      </c>
      <c r="D14558" t="s">
        <v>48295</v>
      </c>
      <c r="E14558" t="s">
        <v>90</v>
      </c>
      <c r="F14558" t="s">
        <v>15</v>
      </c>
      <c r="G14558" t="s">
        <v>32</v>
      </c>
      <c r="H14558">
        <v>1</v>
      </c>
      <c r="I14558" t="s">
        <v>48296</v>
      </c>
      <c r="J14558" t="s">
        <v>48297</v>
      </c>
      <c r="K14558" t="s">
        <v>48298</v>
      </c>
      <c r="L14558" t="s">
        <v>77917</v>
      </c>
    </row>
    <row r="14559" spans="1:12" x14ac:dyDescent="0.15">
      <c r="A14559" t="s">
        <v>12</v>
      </c>
      <c r="B14559">
        <v>4127145</v>
      </c>
      <c r="C14559">
        <v>4127165</v>
      </c>
      <c r="D14559" t="s">
        <v>48295</v>
      </c>
      <c r="E14559" t="s">
        <v>90</v>
      </c>
      <c r="F14559" t="s">
        <v>15</v>
      </c>
      <c r="G14559" t="s">
        <v>23</v>
      </c>
      <c r="H14559">
        <v>29</v>
      </c>
      <c r="I14559" t="s">
        <v>48299</v>
      </c>
      <c r="J14559" t="s">
        <v>48300</v>
      </c>
      <c r="K14559" t="s">
        <v>48301</v>
      </c>
      <c r="L14559" t="s">
        <v>77921</v>
      </c>
    </row>
    <row r="14560" spans="1:12" x14ac:dyDescent="0.15">
      <c r="A14560" t="s">
        <v>12</v>
      </c>
      <c r="B14560">
        <v>4127169</v>
      </c>
      <c r="C14560">
        <v>4127189</v>
      </c>
      <c r="D14560" t="s">
        <v>48295</v>
      </c>
      <c r="E14560" t="s">
        <v>90</v>
      </c>
      <c r="F14560" t="s">
        <v>15</v>
      </c>
      <c r="G14560" t="s">
        <v>16</v>
      </c>
      <c r="H14560">
        <v>53</v>
      </c>
      <c r="I14560" t="s">
        <v>48302</v>
      </c>
      <c r="J14560" t="s">
        <v>48303</v>
      </c>
      <c r="K14560" t="s">
        <v>48304</v>
      </c>
      <c r="L14560" t="s">
        <v>77922</v>
      </c>
    </row>
    <row r="14561" spans="1:12" x14ac:dyDescent="0.15">
      <c r="A14561" t="s">
        <v>12</v>
      </c>
      <c r="B14561">
        <v>4127201</v>
      </c>
      <c r="C14561">
        <v>4127221</v>
      </c>
      <c r="D14561" t="s">
        <v>48295</v>
      </c>
      <c r="E14561" t="s">
        <v>90</v>
      </c>
      <c r="F14561" t="s">
        <v>15</v>
      </c>
      <c r="G14561" t="s">
        <v>16</v>
      </c>
      <c r="H14561">
        <v>85</v>
      </c>
      <c r="I14561" t="s">
        <v>48305</v>
      </c>
      <c r="J14561" t="s">
        <v>48306</v>
      </c>
      <c r="K14561" t="s">
        <v>48307</v>
      </c>
      <c r="L14561" t="s">
        <v>77972</v>
      </c>
    </row>
    <row r="14562" spans="1:12" x14ac:dyDescent="0.15">
      <c r="A14562" t="s">
        <v>12</v>
      </c>
      <c r="B14562">
        <v>4128654</v>
      </c>
      <c r="C14562">
        <v>4128674</v>
      </c>
      <c r="D14562" t="s">
        <v>48308</v>
      </c>
      <c r="E14562" t="s">
        <v>90</v>
      </c>
      <c r="F14562" t="s">
        <v>76</v>
      </c>
      <c r="G14562" t="s">
        <v>36</v>
      </c>
      <c r="H14562">
        <v>0</v>
      </c>
      <c r="I14562" t="s">
        <v>48309</v>
      </c>
      <c r="J14562" t="s">
        <v>48310</v>
      </c>
      <c r="K14562" t="s">
        <v>48311</v>
      </c>
      <c r="L14562" t="s">
        <v>77980</v>
      </c>
    </row>
    <row r="14563" spans="1:12" x14ac:dyDescent="0.15">
      <c r="A14563" t="s">
        <v>12</v>
      </c>
      <c r="B14563">
        <v>4128630</v>
      </c>
      <c r="C14563">
        <v>4128650</v>
      </c>
      <c r="D14563" t="s">
        <v>48308</v>
      </c>
      <c r="E14563" t="s">
        <v>90</v>
      </c>
      <c r="F14563" t="s">
        <v>76</v>
      </c>
      <c r="G14563" t="s">
        <v>16</v>
      </c>
      <c r="H14563">
        <v>24</v>
      </c>
      <c r="I14563" t="s">
        <v>48312</v>
      </c>
      <c r="J14563" t="s">
        <v>48313</v>
      </c>
      <c r="K14563" t="s">
        <v>48314</v>
      </c>
      <c r="L14563" t="s">
        <v>77966</v>
      </c>
    </row>
    <row r="14564" spans="1:12" x14ac:dyDescent="0.15">
      <c r="A14564" t="s">
        <v>12</v>
      </c>
      <c r="B14564">
        <v>4128603</v>
      </c>
      <c r="C14564">
        <v>4128623</v>
      </c>
      <c r="D14564" t="s">
        <v>48308</v>
      </c>
      <c r="E14564" t="s">
        <v>90</v>
      </c>
      <c r="F14564" t="s">
        <v>76</v>
      </c>
      <c r="G14564" t="s">
        <v>16</v>
      </c>
      <c r="H14564">
        <v>51</v>
      </c>
      <c r="I14564" t="s">
        <v>48315</v>
      </c>
      <c r="J14564" t="s">
        <v>48316</v>
      </c>
      <c r="K14564" t="s">
        <v>48317</v>
      </c>
      <c r="L14564" t="s">
        <v>78023</v>
      </c>
    </row>
    <row r="14565" spans="1:12" x14ac:dyDescent="0.15">
      <c r="A14565" t="s">
        <v>12</v>
      </c>
      <c r="B14565">
        <v>4128575</v>
      </c>
      <c r="C14565">
        <v>4128595</v>
      </c>
      <c r="D14565" t="s">
        <v>48308</v>
      </c>
      <c r="E14565" t="s">
        <v>90</v>
      </c>
      <c r="F14565" t="s">
        <v>76</v>
      </c>
      <c r="G14565" t="s">
        <v>32</v>
      </c>
      <c r="H14565">
        <v>79</v>
      </c>
      <c r="I14565" t="s">
        <v>48318</v>
      </c>
      <c r="J14565" t="s">
        <v>48319</v>
      </c>
      <c r="K14565" t="s">
        <v>48320</v>
      </c>
      <c r="L14565" t="s">
        <v>77993</v>
      </c>
    </row>
    <row r="14566" spans="1:12" x14ac:dyDescent="0.15">
      <c r="A14566" t="s">
        <v>12</v>
      </c>
      <c r="B14566">
        <v>4130610</v>
      </c>
      <c r="C14566">
        <v>4130630</v>
      </c>
      <c r="D14566" t="s">
        <v>48321</v>
      </c>
      <c r="E14566" t="s">
        <v>48322</v>
      </c>
      <c r="F14566" t="s">
        <v>76</v>
      </c>
      <c r="G14566" t="s">
        <v>36</v>
      </c>
      <c r="H14566">
        <v>16</v>
      </c>
      <c r="I14566" t="s">
        <v>48323</v>
      </c>
      <c r="J14566" t="s">
        <v>48324</v>
      </c>
      <c r="K14566" t="s">
        <v>48325</v>
      </c>
      <c r="L14566" t="s">
        <v>77905</v>
      </c>
    </row>
    <row r="14567" spans="1:12" x14ac:dyDescent="0.15">
      <c r="A14567" t="s">
        <v>12</v>
      </c>
      <c r="B14567">
        <v>4130561</v>
      </c>
      <c r="C14567">
        <v>4130581</v>
      </c>
      <c r="D14567" t="s">
        <v>48321</v>
      </c>
      <c r="E14567" t="s">
        <v>48322</v>
      </c>
      <c r="F14567" t="s">
        <v>76</v>
      </c>
      <c r="G14567" t="s">
        <v>23</v>
      </c>
      <c r="H14567">
        <v>65</v>
      </c>
      <c r="I14567" t="s">
        <v>48326</v>
      </c>
      <c r="J14567" t="s">
        <v>48327</v>
      </c>
      <c r="K14567" t="s">
        <v>48328</v>
      </c>
      <c r="L14567" t="s">
        <v>78042</v>
      </c>
    </row>
    <row r="14568" spans="1:12" x14ac:dyDescent="0.15">
      <c r="A14568" t="s">
        <v>12</v>
      </c>
      <c r="B14568">
        <v>4130522</v>
      </c>
      <c r="C14568">
        <v>4130542</v>
      </c>
      <c r="D14568" t="s">
        <v>48321</v>
      </c>
      <c r="E14568" t="s">
        <v>48322</v>
      </c>
      <c r="F14568" t="s">
        <v>76</v>
      </c>
      <c r="G14568" t="s">
        <v>23</v>
      </c>
      <c r="H14568">
        <v>104</v>
      </c>
      <c r="I14568" t="s">
        <v>48329</v>
      </c>
      <c r="J14568" t="s">
        <v>48330</v>
      </c>
      <c r="K14568" t="s">
        <v>48331</v>
      </c>
      <c r="L14568" t="s">
        <v>77963</v>
      </c>
    </row>
    <row r="14569" spans="1:12" x14ac:dyDescent="0.15">
      <c r="A14569" t="s">
        <v>12</v>
      </c>
      <c r="B14569">
        <v>4130499</v>
      </c>
      <c r="C14569">
        <v>4130519</v>
      </c>
      <c r="D14569" t="s">
        <v>48321</v>
      </c>
      <c r="E14569" t="s">
        <v>48322</v>
      </c>
      <c r="F14569" t="s">
        <v>76</v>
      </c>
      <c r="G14569" t="s">
        <v>23</v>
      </c>
      <c r="H14569">
        <v>127</v>
      </c>
      <c r="I14569" t="s">
        <v>48332</v>
      </c>
      <c r="J14569" t="s">
        <v>48333</v>
      </c>
      <c r="K14569" t="s">
        <v>48334</v>
      </c>
      <c r="L14569" t="s">
        <v>78026</v>
      </c>
    </row>
    <row r="14570" spans="1:12" x14ac:dyDescent="0.15">
      <c r="A14570" t="s">
        <v>12</v>
      </c>
      <c r="B14570">
        <v>4131966</v>
      </c>
      <c r="C14570">
        <v>4131986</v>
      </c>
      <c r="D14570" t="s">
        <v>48335</v>
      </c>
      <c r="E14570" t="s">
        <v>90</v>
      </c>
      <c r="F14570" t="s">
        <v>76</v>
      </c>
      <c r="G14570" t="s">
        <v>23</v>
      </c>
      <c r="H14570">
        <v>10</v>
      </c>
      <c r="I14570" t="s">
        <v>48336</v>
      </c>
      <c r="J14570" t="s">
        <v>48337</v>
      </c>
      <c r="K14570" t="s">
        <v>48338</v>
      </c>
      <c r="L14570" t="s">
        <v>78001</v>
      </c>
    </row>
    <row r="14571" spans="1:12" x14ac:dyDescent="0.15">
      <c r="A14571" t="s">
        <v>12</v>
      </c>
      <c r="B14571">
        <v>4131930</v>
      </c>
      <c r="C14571">
        <v>4131950</v>
      </c>
      <c r="D14571" t="s">
        <v>48335</v>
      </c>
      <c r="E14571" t="s">
        <v>90</v>
      </c>
      <c r="F14571" t="s">
        <v>76</v>
      </c>
      <c r="G14571" t="s">
        <v>16</v>
      </c>
      <c r="H14571">
        <v>46</v>
      </c>
      <c r="I14571" t="s">
        <v>48339</v>
      </c>
      <c r="J14571" t="s">
        <v>48340</v>
      </c>
      <c r="K14571" t="s">
        <v>48341</v>
      </c>
      <c r="L14571" t="s">
        <v>78004</v>
      </c>
    </row>
    <row r="14572" spans="1:12" x14ac:dyDescent="0.15">
      <c r="A14572" t="s">
        <v>12</v>
      </c>
      <c r="B14572">
        <v>4131903</v>
      </c>
      <c r="C14572">
        <v>4131923</v>
      </c>
      <c r="D14572" t="s">
        <v>48335</v>
      </c>
      <c r="E14572" t="s">
        <v>90</v>
      </c>
      <c r="F14572" t="s">
        <v>76</v>
      </c>
      <c r="G14572" t="s">
        <v>23</v>
      </c>
      <c r="H14572">
        <v>73</v>
      </c>
      <c r="I14572" t="s">
        <v>48342</v>
      </c>
      <c r="J14572" t="s">
        <v>48343</v>
      </c>
      <c r="K14572" t="s">
        <v>48344</v>
      </c>
      <c r="L14572" t="s">
        <v>77926</v>
      </c>
    </row>
    <row r="14573" spans="1:12" x14ac:dyDescent="0.15">
      <c r="A14573" t="s">
        <v>12</v>
      </c>
      <c r="B14573">
        <v>4131869</v>
      </c>
      <c r="C14573">
        <v>4131889</v>
      </c>
      <c r="D14573" t="s">
        <v>48335</v>
      </c>
      <c r="E14573" t="s">
        <v>90</v>
      </c>
      <c r="F14573" t="s">
        <v>76</v>
      </c>
      <c r="G14573" t="s">
        <v>23</v>
      </c>
      <c r="H14573">
        <v>107</v>
      </c>
      <c r="I14573" t="s">
        <v>48345</v>
      </c>
      <c r="J14573" t="s">
        <v>48346</v>
      </c>
      <c r="K14573" t="s">
        <v>48347</v>
      </c>
      <c r="L14573" t="s">
        <v>77983</v>
      </c>
    </row>
    <row r="14574" spans="1:12" x14ac:dyDescent="0.15">
      <c r="A14574" t="s">
        <v>12</v>
      </c>
      <c r="B14574">
        <v>4132451</v>
      </c>
      <c r="C14574">
        <v>4132471</v>
      </c>
      <c r="D14574" t="s">
        <v>48348</v>
      </c>
      <c r="E14574" t="s">
        <v>90</v>
      </c>
      <c r="F14574" t="s">
        <v>76</v>
      </c>
      <c r="G14574" t="s">
        <v>36</v>
      </c>
      <c r="H14574">
        <v>8</v>
      </c>
      <c r="I14574" t="s">
        <v>48349</v>
      </c>
      <c r="J14574" t="s">
        <v>48350</v>
      </c>
      <c r="K14574" t="s">
        <v>48351</v>
      </c>
      <c r="L14574" t="s">
        <v>77955</v>
      </c>
    </row>
    <row r="14575" spans="1:12" x14ac:dyDescent="0.15">
      <c r="A14575" t="s">
        <v>12</v>
      </c>
      <c r="B14575">
        <v>4132427</v>
      </c>
      <c r="C14575">
        <v>4132447</v>
      </c>
      <c r="D14575" t="s">
        <v>48348</v>
      </c>
      <c r="E14575" t="s">
        <v>90</v>
      </c>
      <c r="F14575" t="s">
        <v>76</v>
      </c>
      <c r="G14575" t="s">
        <v>16</v>
      </c>
      <c r="H14575">
        <v>32</v>
      </c>
      <c r="I14575" t="s">
        <v>48352</v>
      </c>
      <c r="J14575" t="s">
        <v>48353</v>
      </c>
      <c r="K14575" t="s">
        <v>48354</v>
      </c>
      <c r="L14575" t="s">
        <v>77918</v>
      </c>
    </row>
    <row r="14576" spans="1:12" x14ac:dyDescent="0.15">
      <c r="A14576" t="s">
        <v>12</v>
      </c>
      <c r="B14576">
        <v>4132397</v>
      </c>
      <c r="C14576">
        <v>4132417</v>
      </c>
      <c r="D14576" t="s">
        <v>48348</v>
      </c>
      <c r="E14576" t="s">
        <v>90</v>
      </c>
      <c r="F14576" t="s">
        <v>76</v>
      </c>
      <c r="G14576" t="s">
        <v>36</v>
      </c>
      <c r="H14576">
        <v>62</v>
      </c>
      <c r="I14576" t="s">
        <v>48355</v>
      </c>
      <c r="J14576" t="s">
        <v>48356</v>
      </c>
      <c r="K14576" t="s">
        <v>48357</v>
      </c>
      <c r="L14576" t="s">
        <v>77949</v>
      </c>
    </row>
    <row r="14577" spans="1:12" x14ac:dyDescent="0.15">
      <c r="A14577" t="s">
        <v>12</v>
      </c>
      <c r="B14577">
        <v>4132371</v>
      </c>
      <c r="C14577">
        <v>4132391</v>
      </c>
      <c r="D14577" t="s">
        <v>48348</v>
      </c>
      <c r="E14577" t="s">
        <v>90</v>
      </c>
      <c r="F14577" t="s">
        <v>76</v>
      </c>
      <c r="G14577" t="s">
        <v>32</v>
      </c>
      <c r="H14577">
        <v>88</v>
      </c>
      <c r="I14577" t="s">
        <v>48358</v>
      </c>
      <c r="J14577" t="s">
        <v>48359</v>
      </c>
      <c r="K14577" t="s">
        <v>48360</v>
      </c>
      <c r="L14577" t="s">
        <v>77923</v>
      </c>
    </row>
    <row r="14578" spans="1:12" x14ac:dyDescent="0.15">
      <c r="A14578" t="s">
        <v>12</v>
      </c>
      <c r="B14578">
        <v>4132914</v>
      </c>
      <c r="C14578">
        <v>4132934</v>
      </c>
      <c r="D14578" t="s">
        <v>48361</v>
      </c>
      <c r="E14578" t="s">
        <v>90</v>
      </c>
      <c r="F14578" t="s">
        <v>76</v>
      </c>
      <c r="G14578" t="s">
        <v>23</v>
      </c>
      <c r="H14578">
        <v>15</v>
      </c>
      <c r="I14578" t="s">
        <v>48362</v>
      </c>
      <c r="J14578" t="s">
        <v>48363</v>
      </c>
      <c r="K14578" t="s">
        <v>48364</v>
      </c>
      <c r="L14578" t="s">
        <v>77970</v>
      </c>
    </row>
    <row r="14579" spans="1:12" x14ac:dyDescent="0.15">
      <c r="A14579" t="s">
        <v>12</v>
      </c>
      <c r="B14579">
        <v>4132880</v>
      </c>
      <c r="C14579">
        <v>4132900</v>
      </c>
      <c r="D14579" t="s">
        <v>48361</v>
      </c>
      <c r="E14579" t="s">
        <v>90</v>
      </c>
      <c r="F14579" t="s">
        <v>76</v>
      </c>
      <c r="G14579" t="s">
        <v>23</v>
      </c>
      <c r="H14579">
        <v>49</v>
      </c>
      <c r="I14579" t="s">
        <v>48365</v>
      </c>
      <c r="J14579" t="s">
        <v>48366</v>
      </c>
      <c r="K14579" t="s">
        <v>48367</v>
      </c>
      <c r="L14579" t="s">
        <v>77913</v>
      </c>
    </row>
    <row r="14580" spans="1:12" x14ac:dyDescent="0.15">
      <c r="A14580" t="s">
        <v>12</v>
      </c>
      <c r="B14580">
        <v>4132841</v>
      </c>
      <c r="C14580">
        <v>4132861</v>
      </c>
      <c r="D14580" t="s">
        <v>48361</v>
      </c>
      <c r="E14580" t="s">
        <v>90</v>
      </c>
      <c r="F14580" t="s">
        <v>76</v>
      </c>
      <c r="G14580" t="s">
        <v>16</v>
      </c>
      <c r="H14580">
        <v>88</v>
      </c>
      <c r="I14580" t="s">
        <v>48368</v>
      </c>
      <c r="J14580" t="s">
        <v>48369</v>
      </c>
      <c r="K14580" t="s">
        <v>48370</v>
      </c>
      <c r="L14580" t="s">
        <v>77923</v>
      </c>
    </row>
    <row r="14581" spans="1:12" x14ac:dyDescent="0.15">
      <c r="A14581" t="s">
        <v>12</v>
      </c>
      <c r="B14581">
        <v>4132813</v>
      </c>
      <c r="C14581">
        <v>4132833</v>
      </c>
      <c r="D14581" t="s">
        <v>48361</v>
      </c>
      <c r="E14581" t="s">
        <v>90</v>
      </c>
      <c r="F14581" t="s">
        <v>76</v>
      </c>
      <c r="G14581" t="s">
        <v>23</v>
      </c>
      <c r="H14581">
        <v>116</v>
      </c>
      <c r="I14581" t="s">
        <v>48371</v>
      </c>
      <c r="J14581" t="s">
        <v>48372</v>
      </c>
      <c r="K14581" t="s">
        <v>48373</v>
      </c>
      <c r="L14581" t="s">
        <v>77976</v>
      </c>
    </row>
    <row r="14582" spans="1:12" x14ac:dyDescent="0.15">
      <c r="A14582" t="s">
        <v>12</v>
      </c>
      <c r="B14582">
        <v>4133134</v>
      </c>
      <c r="C14582">
        <v>4133154</v>
      </c>
      <c r="D14582" t="s">
        <v>48374</v>
      </c>
      <c r="E14582" t="s">
        <v>90</v>
      </c>
      <c r="F14582" t="s">
        <v>15</v>
      </c>
      <c r="G14582" t="s">
        <v>16</v>
      </c>
      <c r="H14582">
        <v>13</v>
      </c>
      <c r="I14582" t="s">
        <v>48375</v>
      </c>
      <c r="J14582" t="s">
        <v>48376</v>
      </c>
      <c r="K14582" t="s">
        <v>48377</v>
      </c>
      <c r="L14582" t="s">
        <v>77935</v>
      </c>
    </row>
    <row r="14583" spans="1:12" x14ac:dyDescent="0.15">
      <c r="A14583" t="s">
        <v>12</v>
      </c>
      <c r="B14583">
        <v>4133161</v>
      </c>
      <c r="C14583">
        <v>4133181</v>
      </c>
      <c r="D14583" t="s">
        <v>48374</v>
      </c>
      <c r="E14583" t="s">
        <v>90</v>
      </c>
      <c r="F14583" t="s">
        <v>15</v>
      </c>
      <c r="G14583" t="s">
        <v>32</v>
      </c>
      <c r="H14583">
        <v>40</v>
      </c>
      <c r="I14583" t="s">
        <v>48378</v>
      </c>
      <c r="J14583" t="s">
        <v>48379</v>
      </c>
      <c r="K14583" t="s">
        <v>48380</v>
      </c>
      <c r="L14583" t="s">
        <v>77952</v>
      </c>
    </row>
    <row r="14584" spans="1:12" x14ac:dyDescent="0.15">
      <c r="A14584" t="s">
        <v>12</v>
      </c>
      <c r="B14584">
        <v>4133212</v>
      </c>
      <c r="C14584">
        <v>4133232</v>
      </c>
      <c r="D14584" t="s">
        <v>48374</v>
      </c>
      <c r="E14584" t="s">
        <v>90</v>
      </c>
      <c r="F14584" t="s">
        <v>15</v>
      </c>
      <c r="G14584" t="s">
        <v>36</v>
      </c>
      <c r="H14584">
        <v>91</v>
      </c>
      <c r="I14584" t="s">
        <v>48381</v>
      </c>
      <c r="J14584" t="s">
        <v>48382</v>
      </c>
      <c r="K14584" t="s">
        <v>48383</v>
      </c>
      <c r="L14584" t="s">
        <v>77907</v>
      </c>
    </row>
    <row r="14585" spans="1:12" x14ac:dyDescent="0.15">
      <c r="A14585" t="s">
        <v>12</v>
      </c>
      <c r="B14585">
        <v>4133236</v>
      </c>
      <c r="C14585">
        <v>4133256</v>
      </c>
      <c r="D14585" t="s">
        <v>48374</v>
      </c>
      <c r="E14585" t="s">
        <v>90</v>
      </c>
      <c r="F14585" t="s">
        <v>15</v>
      </c>
      <c r="G14585" t="s">
        <v>36</v>
      </c>
      <c r="H14585">
        <v>115</v>
      </c>
      <c r="I14585" t="s">
        <v>48384</v>
      </c>
      <c r="J14585" t="s">
        <v>48385</v>
      </c>
      <c r="K14585" t="s">
        <v>48386</v>
      </c>
      <c r="L14585" t="s">
        <v>78020</v>
      </c>
    </row>
    <row r="14586" spans="1:12" x14ac:dyDescent="0.15">
      <c r="A14586" t="s">
        <v>12</v>
      </c>
      <c r="B14586">
        <v>4134154</v>
      </c>
      <c r="C14586">
        <v>4134174</v>
      </c>
      <c r="D14586" t="s">
        <v>48387</v>
      </c>
      <c r="E14586" t="s">
        <v>90</v>
      </c>
      <c r="F14586" t="s">
        <v>76</v>
      </c>
      <c r="G14586" t="s">
        <v>16</v>
      </c>
      <c r="H14586">
        <v>7</v>
      </c>
      <c r="I14586" t="s">
        <v>48388</v>
      </c>
      <c r="J14586" t="s">
        <v>48389</v>
      </c>
      <c r="K14586" t="s">
        <v>48390</v>
      </c>
      <c r="L14586" t="s">
        <v>77909</v>
      </c>
    </row>
    <row r="14587" spans="1:12" x14ac:dyDescent="0.15">
      <c r="A14587" t="s">
        <v>12</v>
      </c>
      <c r="B14587">
        <v>4134093</v>
      </c>
      <c r="C14587">
        <v>4134113</v>
      </c>
      <c r="D14587" t="s">
        <v>48387</v>
      </c>
      <c r="E14587" t="s">
        <v>90</v>
      </c>
      <c r="F14587" t="s">
        <v>76</v>
      </c>
      <c r="G14587" t="s">
        <v>23</v>
      </c>
      <c r="H14587">
        <v>68</v>
      </c>
      <c r="I14587" t="s">
        <v>48391</v>
      </c>
      <c r="J14587" t="s">
        <v>48392</v>
      </c>
      <c r="K14587" t="s">
        <v>48393</v>
      </c>
      <c r="L14587" t="s">
        <v>77962</v>
      </c>
    </row>
    <row r="14588" spans="1:12" x14ac:dyDescent="0.15">
      <c r="A14588" t="s">
        <v>12</v>
      </c>
      <c r="B14588">
        <v>4134070</v>
      </c>
      <c r="C14588">
        <v>4134090</v>
      </c>
      <c r="D14588" t="s">
        <v>48387</v>
      </c>
      <c r="E14588" t="s">
        <v>90</v>
      </c>
      <c r="F14588" t="s">
        <v>76</v>
      </c>
      <c r="G14588" t="s">
        <v>36</v>
      </c>
      <c r="H14588">
        <v>91</v>
      </c>
      <c r="I14588" t="s">
        <v>48394</v>
      </c>
      <c r="J14588" t="s">
        <v>48395</v>
      </c>
      <c r="K14588" t="s">
        <v>48396</v>
      </c>
      <c r="L14588" t="s">
        <v>77907</v>
      </c>
    </row>
    <row r="14589" spans="1:12" x14ac:dyDescent="0.15">
      <c r="A14589" t="s">
        <v>12</v>
      </c>
      <c r="B14589">
        <v>4134040</v>
      </c>
      <c r="C14589">
        <v>4134060</v>
      </c>
      <c r="D14589" t="s">
        <v>48387</v>
      </c>
      <c r="E14589" t="s">
        <v>90</v>
      </c>
      <c r="F14589" t="s">
        <v>76</v>
      </c>
      <c r="G14589" t="s">
        <v>16</v>
      </c>
      <c r="H14589">
        <v>121</v>
      </c>
      <c r="I14589" t="s">
        <v>48397</v>
      </c>
      <c r="J14589" t="s">
        <v>48398</v>
      </c>
      <c r="K14589" t="s">
        <v>48399</v>
      </c>
      <c r="L14589" t="s">
        <v>77943</v>
      </c>
    </row>
    <row r="14590" spans="1:12" x14ac:dyDescent="0.15">
      <c r="A14590" t="s">
        <v>12</v>
      </c>
      <c r="B14590">
        <v>4135620</v>
      </c>
      <c r="C14590">
        <v>4135640</v>
      </c>
      <c r="D14590" t="s">
        <v>48400</v>
      </c>
      <c r="E14590" t="s">
        <v>48401</v>
      </c>
      <c r="F14590" t="s">
        <v>76</v>
      </c>
      <c r="G14590" t="s">
        <v>23</v>
      </c>
      <c r="H14590">
        <v>0</v>
      </c>
      <c r="I14590" t="s">
        <v>48402</v>
      </c>
      <c r="J14590" t="s">
        <v>48403</v>
      </c>
      <c r="K14590" t="s">
        <v>48404</v>
      </c>
      <c r="L14590" t="s">
        <v>77980</v>
      </c>
    </row>
    <row r="14591" spans="1:12" x14ac:dyDescent="0.15">
      <c r="A14591" t="s">
        <v>12</v>
      </c>
      <c r="B14591">
        <v>4135594</v>
      </c>
      <c r="C14591">
        <v>4135614</v>
      </c>
      <c r="D14591" t="s">
        <v>48400</v>
      </c>
      <c r="E14591" t="s">
        <v>48401</v>
      </c>
      <c r="F14591" t="s">
        <v>76</v>
      </c>
      <c r="G14591" t="s">
        <v>23</v>
      </c>
      <c r="H14591">
        <v>26</v>
      </c>
      <c r="I14591" t="s">
        <v>48405</v>
      </c>
      <c r="J14591" t="s">
        <v>48406</v>
      </c>
      <c r="K14591" t="s">
        <v>48407</v>
      </c>
      <c r="L14591" t="s">
        <v>78002</v>
      </c>
    </row>
    <row r="14592" spans="1:12" x14ac:dyDescent="0.15">
      <c r="A14592" t="s">
        <v>12</v>
      </c>
      <c r="B14592">
        <v>4135533</v>
      </c>
      <c r="C14592">
        <v>4135553</v>
      </c>
      <c r="D14592" t="s">
        <v>48400</v>
      </c>
      <c r="E14592" t="s">
        <v>48401</v>
      </c>
      <c r="F14592" t="s">
        <v>76</v>
      </c>
      <c r="G14592" t="s">
        <v>23</v>
      </c>
      <c r="H14592">
        <v>87</v>
      </c>
      <c r="I14592" t="s">
        <v>48408</v>
      </c>
      <c r="J14592" t="s">
        <v>48409</v>
      </c>
      <c r="K14592" t="s">
        <v>48410</v>
      </c>
      <c r="L14592" t="s">
        <v>78024</v>
      </c>
    </row>
    <row r="14593" spans="1:12" x14ac:dyDescent="0.15">
      <c r="A14593" t="s">
        <v>12</v>
      </c>
      <c r="B14593">
        <v>4135477</v>
      </c>
      <c r="C14593">
        <v>4135497</v>
      </c>
      <c r="D14593" t="s">
        <v>48400</v>
      </c>
      <c r="E14593" t="s">
        <v>48401</v>
      </c>
      <c r="F14593" t="s">
        <v>76</v>
      </c>
      <c r="G14593" t="s">
        <v>23</v>
      </c>
      <c r="H14593">
        <v>143</v>
      </c>
      <c r="I14593" t="s">
        <v>48411</v>
      </c>
      <c r="J14593" t="s">
        <v>48412</v>
      </c>
      <c r="K14593" t="s">
        <v>48413</v>
      </c>
      <c r="L14593" t="s">
        <v>78076</v>
      </c>
    </row>
    <row r="14594" spans="1:12" x14ac:dyDescent="0.15">
      <c r="A14594" t="s">
        <v>12</v>
      </c>
      <c r="B14594">
        <v>4136807</v>
      </c>
      <c r="C14594">
        <v>4136827</v>
      </c>
      <c r="D14594" t="s">
        <v>48414</v>
      </c>
      <c r="E14594" t="s">
        <v>48415</v>
      </c>
      <c r="F14594" t="s">
        <v>76</v>
      </c>
      <c r="G14594" t="s">
        <v>23</v>
      </c>
      <c r="H14594">
        <v>11</v>
      </c>
      <c r="I14594" t="s">
        <v>48416</v>
      </c>
      <c r="J14594" t="s">
        <v>48417</v>
      </c>
      <c r="K14594" t="s">
        <v>48418</v>
      </c>
      <c r="L14594" t="s">
        <v>77974</v>
      </c>
    </row>
    <row r="14595" spans="1:12" x14ac:dyDescent="0.15">
      <c r="A14595" t="s">
        <v>12</v>
      </c>
      <c r="B14595">
        <v>4136777</v>
      </c>
      <c r="C14595">
        <v>4136797</v>
      </c>
      <c r="D14595" t="s">
        <v>48414</v>
      </c>
      <c r="E14595" t="s">
        <v>48415</v>
      </c>
      <c r="F14595" t="s">
        <v>76</v>
      </c>
      <c r="G14595" t="s">
        <v>32</v>
      </c>
      <c r="H14595">
        <v>41</v>
      </c>
      <c r="I14595" t="s">
        <v>48419</v>
      </c>
      <c r="J14595" t="s">
        <v>48420</v>
      </c>
      <c r="K14595" t="s">
        <v>48421</v>
      </c>
      <c r="L14595" t="s">
        <v>78014</v>
      </c>
    </row>
    <row r="14596" spans="1:12" x14ac:dyDescent="0.15">
      <c r="A14596" t="s">
        <v>12</v>
      </c>
      <c r="B14596">
        <v>4136751</v>
      </c>
      <c r="C14596">
        <v>4136771</v>
      </c>
      <c r="D14596" t="s">
        <v>48414</v>
      </c>
      <c r="E14596" t="s">
        <v>48415</v>
      </c>
      <c r="F14596" t="s">
        <v>76</v>
      </c>
      <c r="G14596" t="s">
        <v>23</v>
      </c>
      <c r="H14596">
        <v>67</v>
      </c>
      <c r="I14596" t="s">
        <v>48422</v>
      </c>
      <c r="J14596" t="s">
        <v>48423</v>
      </c>
      <c r="K14596" t="s">
        <v>48424</v>
      </c>
      <c r="L14596" t="s">
        <v>77981</v>
      </c>
    </row>
    <row r="14597" spans="1:12" x14ac:dyDescent="0.15">
      <c r="A14597" t="s">
        <v>12</v>
      </c>
      <c r="B14597">
        <v>4136727</v>
      </c>
      <c r="C14597">
        <v>4136747</v>
      </c>
      <c r="D14597" t="s">
        <v>48414</v>
      </c>
      <c r="E14597" t="s">
        <v>48415</v>
      </c>
      <c r="F14597" t="s">
        <v>76</v>
      </c>
      <c r="G14597" t="s">
        <v>23</v>
      </c>
      <c r="H14597">
        <v>91</v>
      </c>
      <c r="I14597" t="s">
        <v>48425</v>
      </c>
      <c r="J14597" t="s">
        <v>48426</v>
      </c>
      <c r="K14597" t="s">
        <v>48427</v>
      </c>
      <c r="L14597" t="s">
        <v>77907</v>
      </c>
    </row>
    <row r="14598" spans="1:12" x14ac:dyDescent="0.15">
      <c r="A14598" t="s">
        <v>12</v>
      </c>
      <c r="B14598">
        <v>4137973</v>
      </c>
      <c r="C14598">
        <v>4137993</v>
      </c>
      <c r="D14598" t="s">
        <v>48428</v>
      </c>
      <c r="E14598" t="s">
        <v>48429</v>
      </c>
      <c r="F14598" t="s">
        <v>76</v>
      </c>
      <c r="G14598" t="s">
        <v>32</v>
      </c>
      <c r="H14598">
        <v>11</v>
      </c>
      <c r="I14598" t="s">
        <v>48430</v>
      </c>
      <c r="J14598" t="s">
        <v>48431</v>
      </c>
      <c r="K14598" t="s">
        <v>48432</v>
      </c>
      <c r="L14598" t="s">
        <v>77974</v>
      </c>
    </row>
    <row r="14599" spans="1:12" x14ac:dyDescent="0.15">
      <c r="A14599" t="s">
        <v>12</v>
      </c>
      <c r="B14599">
        <v>4137934</v>
      </c>
      <c r="C14599">
        <v>4137954</v>
      </c>
      <c r="D14599" t="s">
        <v>48428</v>
      </c>
      <c r="E14599" t="s">
        <v>48429</v>
      </c>
      <c r="F14599" t="s">
        <v>76</v>
      </c>
      <c r="G14599" t="s">
        <v>23</v>
      </c>
      <c r="H14599">
        <v>50</v>
      </c>
      <c r="I14599" t="s">
        <v>48433</v>
      </c>
      <c r="J14599" t="s">
        <v>48434</v>
      </c>
      <c r="K14599" t="s">
        <v>48435</v>
      </c>
      <c r="L14599" t="s">
        <v>77925</v>
      </c>
    </row>
    <row r="14600" spans="1:12" x14ac:dyDescent="0.15">
      <c r="A14600" t="s">
        <v>12</v>
      </c>
      <c r="B14600">
        <v>4137911</v>
      </c>
      <c r="C14600">
        <v>4137931</v>
      </c>
      <c r="D14600" t="s">
        <v>48428</v>
      </c>
      <c r="E14600" t="s">
        <v>48429</v>
      </c>
      <c r="F14600" t="s">
        <v>76</v>
      </c>
      <c r="G14600" t="s">
        <v>16</v>
      </c>
      <c r="H14600">
        <v>73</v>
      </c>
      <c r="I14600" t="s">
        <v>48436</v>
      </c>
      <c r="J14600" t="s">
        <v>48437</v>
      </c>
      <c r="K14600" t="s">
        <v>48438</v>
      </c>
      <c r="L14600" t="s">
        <v>77926</v>
      </c>
    </row>
    <row r="14601" spans="1:12" x14ac:dyDescent="0.15">
      <c r="A14601" t="s">
        <v>12</v>
      </c>
      <c r="B14601">
        <v>4137890</v>
      </c>
      <c r="C14601">
        <v>4137910</v>
      </c>
      <c r="D14601" t="s">
        <v>48428</v>
      </c>
      <c r="E14601" t="s">
        <v>48429</v>
      </c>
      <c r="F14601" t="s">
        <v>76</v>
      </c>
      <c r="G14601" t="s">
        <v>16</v>
      </c>
      <c r="H14601">
        <v>94</v>
      </c>
      <c r="I14601" t="s">
        <v>48439</v>
      </c>
      <c r="J14601" t="s">
        <v>48440</v>
      </c>
      <c r="K14601" t="s">
        <v>48441</v>
      </c>
      <c r="L14601" t="s">
        <v>77927</v>
      </c>
    </row>
    <row r="14602" spans="1:12" x14ac:dyDescent="0.15">
      <c r="A14602" t="s">
        <v>12</v>
      </c>
      <c r="B14602">
        <v>4139741</v>
      </c>
      <c r="C14602">
        <v>4139761</v>
      </c>
      <c r="D14602" t="s">
        <v>48442</v>
      </c>
      <c r="E14602" t="s">
        <v>48443</v>
      </c>
      <c r="F14602" t="s">
        <v>76</v>
      </c>
      <c r="G14602" t="s">
        <v>32</v>
      </c>
      <c r="H14602">
        <v>8</v>
      </c>
      <c r="I14602" t="s">
        <v>48444</v>
      </c>
      <c r="J14602" t="s">
        <v>48445</v>
      </c>
      <c r="K14602" t="s">
        <v>48446</v>
      </c>
      <c r="L14602" t="s">
        <v>77955</v>
      </c>
    </row>
    <row r="14603" spans="1:12" x14ac:dyDescent="0.15">
      <c r="A14603" t="s">
        <v>12</v>
      </c>
      <c r="B14603">
        <v>4139712</v>
      </c>
      <c r="C14603">
        <v>4139732</v>
      </c>
      <c r="D14603" t="s">
        <v>48442</v>
      </c>
      <c r="E14603" t="s">
        <v>48443</v>
      </c>
      <c r="F14603" t="s">
        <v>76</v>
      </c>
      <c r="G14603" t="s">
        <v>16</v>
      </c>
      <c r="H14603">
        <v>37</v>
      </c>
      <c r="I14603" t="s">
        <v>48447</v>
      </c>
      <c r="J14603" t="s">
        <v>48448</v>
      </c>
      <c r="K14603" t="s">
        <v>48449</v>
      </c>
      <c r="L14603" t="s">
        <v>77906</v>
      </c>
    </row>
    <row r="14604" spans="1:12" x14ac:dyDescent="0.15">
      <c r="A14604" t="s">
        <v>12</v>
      </c>
      <c r="B14604">
        <v>4139691</v>
      </c>
      <c r="C14604">
        <v>4139711</v>
      </c>
      <c r="D14604" t="s">
        <v>48442</v>
      </c>
      <c r="E14604" t="s">
        <v>48443</v>
      </c>
      <c r="F14604" t="s">
        <v>76</v>
      </c>
      <c r="G14604" t="s">
        <v>16</v>
      </c>
      <c r="H14604">
        <v>58</v>
      </c>
      <c r="I14604" t="s">
        <v>48450</v>
      </c>
      <c r="J14604" t="s">
        <v>48451</v>
      </c>
      <c r="K14604" t="s">
        <v>48452</v>
      </c>
      <c r="L14604" t="s">
        <v>77911</v>
      </c>
    </row>
    <row r="14605" spans="1:12" x14ac:dyDescent="0.15">
      <c r="A14605" t="s">
        <v>12</v>
      </c>
      <c r="B14605">
        <v>4139658</v>
      </c>
      <c r="C14605">
        <v>4139678</v>
      </c>
      <c r="D14605" t="s">
        <v>48442</v>
      </c>
      <c r="E14605" t="s">
        <v>48443</v>
      </c>
      <c r="F14605" t="s">
        <v>76</v>
      </c>
      <c r="G14605" t="s">
        <v>16</v>
      </c>
      <c r="H14605">
        <v>91</v>
      </c>
      <c r="I14605" t="s">
        <v>48453</v>
      </c>
      <c r="J14605" t="s">
        <v>48454</v>
      </c>
      <c r="K14605" t="s">
        <v>48455</v>
      </c>
      <c r="L14605" t="s">
        <v>77907</v>
      </c>
    </row>
    <row r="14606" spans="1:12" x14ac:dyDescent="0.15">
      <c r="A14606" t="s">
        <v>12</v>
      </c>
      <c r="B14606">
        <v>4141025</v>
      </c>
      <c r="C14606">
        <v>4141045</v>
      </c>
      <c r="D14606" t="s">
        <v>48456</v>
      </c>
      <c r="E14606" t="s">
        <v>48457</v>
      </c>
      <c r="F14606" t="s">
        <v>76</v>
      </c>
      <c r="G14606" t="s">
        <v>36</v>
      </c>
      <c r="H14606">
        <v>22</v>
      </c>
      <c r="I14606" t="s">
        <v>48458</v>
      </c>
      <c r="J14606" t="s">
        <v>48459</v>
      </c>
      <c r="K14606" t="s">
        <v>48460</v>
      </c>
      <c r="L14606" t="s">
        <v>77948</v>
      </c>
    </row>
    <row r="14607" spans="1:12" x14ac:dyDescent="0.15">
      <c r="A14607" t="s">
        <v>12</v>
      </c>
      <c r="B14607">
        <v>4141001</v>
      </c>
      <c r="C14607">
        <v>4141021</v>
      </c>
      <c r="D14607" t="s">
        <v>48456</v>
      </c>
      <c r="E14607" t="s">
        <v>48457</v>
      </c>
      <c r="F14607" t="s">
        <v>76</v>
      </c>
      <c r="G14607" t="s">
        <v>16</v>
      </c>
      <c r="H14607">
        <v>46</v>
      </c>
      <c r="I14607" t="s">
        <v>48461</v>
      </c>
      <c r="J14607" t="s">
        <v>48462</v>
      </c>
      <c r="K14607" t="s">
        <v>48463</v>
      </c>
      <c r="L14607" t="s">
        <v>78004</v>
      </c>
    </row>
    <row r="14608" spans="1:12" x14ac:dyDescent="0.15">
      <c r="A14608" t="s">
        <v>12</v>
      </c>
      <c r="B14608">
        <v>4140969</v>
      </c>
      <c r="C14608">
        <v>4140989</v>
      </c>
      <c r="D14608" t="s">
        <v>48456</v>
      </c>
      <c r="E14608" t="s">
        <v>48457</v>
      </c>
      <c r="F14608" t="s">
        <v>76</v>
      </c>
      <c r="G14608" t="s">
        <v>16</v>
      </c>
      <c r="H14608">
        <v>78</v>
      </c>
      <c r="I14608" t="s">
        <v>48464</v>
      </c>
      <c r="J14608" t="s">
        <v>48465</v>
      </c>
      <c r="K14608" t="s">
        <v>48466</v>
      </c>
      <c r="L14608" t="s">
        <v>78000</v>
      </c>
    </row>
    <row r="14609" spans="1:12" x14ac:dyDescent="0.15">
      <c r="A14609" t="s">
        <v>12</v>
      </c>
      <c r="B14609">
        <v>4140923</v>
      </c>
      <c r="C14609">
        <v>4140943</v>
      </c>
      <c r="D14609" t="s">
        <v>48456</v>
      </c>
      <c r="E14609" t="s">
        <v>48457</v>
      </c>
      <c r="F14609" t="s">
        <v>76</v>
      </c>
      <c r="G14609" t="s">
        <v>16</v>
      </c>
      <c r="H14609">
        <v>124</v>
      </c>
      <c r="I14609" t="s">
        <v>48467</v>
      </c>
      <c r="J14609" t="s">
        <v>48468</v>
      </c>
      <c r="K14609" t="s">
        <v>48469</v>
      </c>
      <c r="L14609" t="s">
        <v>78046</v>
      </c>
    </row>
    <row r="14610" spans="1:12" x14ac:dyDescent="0.15">
      <c r="A14610" t="s">
        <v>12</v>
      </c>
      <c r="B14610">
        <v>4143881</v>
      </c>
      <c r="C14610">
        <v>4143901</v>
      </c>
      <c r="D14610" t="s">
        <v>48470</v>
      </c>
      <c r="E14610" t="s">
        <v>48471</v>
      </c>
      <c r="F14610" t="s">
        <v>76</v>
      </c>
      <c r="G14610" t="s">
        <v>36</v>
      </c>
      <c r="H14610">
        <v>40</v>
      </c>
      <c r="I14610" t="s">
        <v>48472</v>
      </c>
      <c r="J14610" t="s">
        <v>48473</v>
      </c>
      <c r="K14610" t="s">
        <v>48474</v>
      </c>
      <c r="L14610" t="s">
        <v>77952</v>
      </c>
    </row>
    <row r="14611" spans="1:12" x14ac:dyDescent="0.15">
      <c r="A14611" t="s">
        <v>12</v>
      </c>
      <c r="B14611">
        <v>4143857</v>
      </c>
      <c r="C14611">
        <v>4143877</v>
      </c>
      <c r="D14611" t="s">
        <v>48470</v>
      </c>
      <c r="E14611" t="s">
        <v>48471</v>
      </c>
      <c r="F14611" t="s">
        <v>76</v>
      </c>
      <c r="G14611" t="s">
        <v>23</v>
      </c>
      <c r="H14611">
        <v>64</v>
      </c>
      <c r="I14611" t="s">
        <v>48475</v>
      </c>
      <c r="J14611" t="s">
        <v>48476</v>
      </c>
      <c r="K14611" t="s">
        <v>48477</v>
      </c>
      <c r="L14611" t="s">
        <v>77989</v>
      </c>
    </row>
    <row r="14612" spans="1:12" x14ac:dyDescent="0.15">
      <c r="A14612" t="s">
        <v>12</v>
      </c>
      <c r="B14612">
        <v>4143829</v>
      </c>
      <c r="C14612">
        <v>4143849</v>
      </c>
      <c r="D14612" t="s">
        <v>48470</v>
      </c>
      <c r="E14612" t="s">
        <v>48471</v>
      </c>
      <c r="F14612" t="s">
        <v>76</v>
      </c>
      <c r="G14612" t="s">
        <v>23</v>
      </c>
      <c r="H14612">
        <v>92</v>
      </c>
      <c r="I14612" t="s">
        <v>48478</v>
      </c>
      <c r="J14612" t="s">
        <v>48479</v>
      </c>
      <c r="K14612" t="s">
        <v>48480</v>
      </c>
      <c r="L14612" t="s">
        <v>78032</v>
      </c>
    </row>
    <row r="14613" spans="1:12" x14ac:dyDescent="0.15">
      <c r="A14613" t="s">
        <v>12</v>
      </c>
      <c r="B14613">
        <v>4143807</v>
      </c>
      <c r="C14613">
        <v>4143827</v>
      </c>
      <c r="D14613" t="s">
        <v>48470</v>
      </c>
      <c r="E14613" t="s">
        <v>48471</v>
      </c>
      <c r="F14613" t="s">
        <v>76</v>
      </c>
      <c r="G14613" t="s">
        <v>32</v>
      </c>
      <c r="H14613">
        <v>114</v>
      </c>
      <c r="I14613" t="s">
        <v>48481</v>
      </c>
      <c r="J14613" t="s">
        <v>48482</v>
      </c>
      <c r="K14613" t="s">
        <v>48483</v>
      </c>
      <c r="L14613" t="s">
        <v>77965</v>
      </c>
    </row>
    <row r="14614" spans="1:12" x14ac:dyDescent="0.15">
      <c r="A14614" t="s">
        <v>12</v>
      </c>
      <c r="B14614">
        <v>4144884</v>
      </c>
      <c r="C14614">
        <v>4144904</v>
      </c>
      <c r="D14614" t="s">
        <v>48484</v>
      </c>
      <c r="E14614" t="s">
        <v>48485</v>
      </c>
      <c r="F14614" t="s">
        <v>76</v>
      </c>
      <c r="G14614" t="s">
        <v>32</v>
      </c>
      <c r="H14614">
        <v>1</v>
      </c>
      <c r="I14614" t="s">
        <v>48486</v>
      </c>
      <c r="J14614" t="s">
        <v>48487</v>
      </c>
      <c r="K14614" t="s">
        <v>48488</v>
      </c>
      <c r="L14614" t="s">
        <v>77917</v>
      </c>
    </row>
    <row r="14615" spans="1:12" x14ac:dyDescent="0.15">
      <c r="A14615" t="s">
        <v>12</v>
      </c>
      <c r="B14615">
        <v>4144853</v>
      </c>
      <c r="C14615">
        <v>4144873</v>
      </c>
      <c r="D14615" t="s">
        <v>48484</v>
      </c>
      <c r="E14615" t="s">
        <v>48485</v>
      </c>
      <c r="F14615" t="s">
        <v>76</v>
      </c>
      <c r="G14615" t="s">
        <v>36</v>
      </c>
      <c r="H14615">
        <v>32</v>
      </c>
      <c r="I14615" t="s">
        <v>48489</v>
      </c>
      <c r="J14615" t="s">
        <v>48490</v>
      </c>
      <c r="K14615" t="s">
        <v>48491</v>
      </c>
      <c r="L14615" t="s">
        <v>77918</v>
      </c>
    </row>
    <row r="14616" spans="1:12" x14ac:dyDescent="0.15">
      <c r="A14616" t="s">
        <v>12</v>
      </c>
      <c r="B14616">
        <v>4144740</v>
      </c>
      <c r="C14616">
        <v>4144760</v>
      </c>
      <c r="D14616" t="s">
        <v>48484</v>
      </c>
      <c r="E14616" t="s">
        <v>48485</v>
      </c>
      <c r="F14616" t="s">
        <v>76</v>
      </c>
      <c r="G14616" t="s">
        <v>23</v>
      </c>
      <c r="H14616">
        <v>145</v>
      </c>
      <c r="I14616" t="s">
        <v>48492</v>
      </c>
      <c r="J14616" t="s">
        <v>48493</v>
      </c>
      <c r="K14616" t="s">
        <v>48494</v>
      </c>
      <c r="L14616" t="s">
        <v>77915</v>
      </c>
    </row>
    <row r="14617" spans="1:12" x14ac:dyDescent="0.15">
      <c r="A14617" t="s">
        <v>12</v>
      </c>
      <c r="B14617">
        <v>4144704</v>
      </c>
      <c r="C14617">
        <v>4144724</v>
      </c>
      <c r="D14617" t="s">
        <v>48484</v>
      </c>
      <c r="E14617" t="s">
        <v>48485</v>
      </c>
      <c r="F14617" t="s">
        <v>76</v>
      </c>
      <c r="G14617" t="s">
        <v>16</v>
      </c>
      <c r="H14617">
        <v>181</v>
      </c>
      <c r="I14617" t="s">
        <v>48495</v>
      </c>
      <c r="J14617" t="s">
        <v>48496</v>
      </c>
      <c r="K14617" t="s">
        <v>48497</v>
      </c>
      <c r="L14617" t="s">
        <v>78031</v>
      </c>
    </row>
    <row r="14618" spans="1:12" x14ac:dyDescent="0.15">
      <c r="A14618" t="s">
        <v>12</v>
      </c>
      <c r="B14618">
        <v>4146668</v>
      </c>
      <c r="C14618">
        <v>4146688</v>
      </c>
      <c r="D14618" t="s">
        <v>48498</v>
      </c>
      <c r="E14618" t="s">
        <v>48499</v>
      </c>
      <c r="F14618" t="s">
        <v>76</v>
      </c>
      <c r="G14618" t="s">
        <v>32</v>
      </c>
      <c r="H14618">
        <v>1</v>
      </c>
      <c r="I14618" t="s">
        <v>48500</v>
      </c>
      <c r="J14618" t="s">
        <v>48501</v>
      </c>
      <c r="K14618" t="s">
        <v>48502</v>
      </c>
      <c r="L14618" t="s">
        <v>77917</v>
      </c>
    </row>
    <row r="14619" spans="1:12" x14ac:dyDescent="0.15">
      <c r="A14619" t="s">
        <v>12</v>
      </c>
      <c r="B14619">
        <v>4146644</v>
      </c>
      <c r="C14619">
        <v>4146664</v>
      </c>
      <c r="D14619" t="s">
        <v>48498</v>
      </c>
      <c r="E14619" t="s">
        <v>48499</v>
      </c>
      <c r="F14619" t="s">
        <v>76</v>
      </c>
      <c r="G14619" t="s">
        <v>23</v>
      </c>
      <c r="H14619">
        <v>25</v>
      </c>
      <c r="I14619" t="s">
        <v>48503</v>
      </c>
      <c r="J14619" t="s">
        <v>48504</v>
      </c>
      <c r="K14619" t="s">
        <v>48505</v>
      </c>
      <c r="L14619" t="s">
        <v>78012</v>
      </c>
    </row>
    <row r="14620" spans="1:12" x14ac:dyDescent="0.15">
      <c r="A14620" t="s">
        <v>12</v>
      </c>
      <c r="B14620">
        <v>4146611</v>
      </c>
      <c r="C14620">
        <v>4146631</v>
      </c>
      <c r="D14620" t="s">
        <v>48498</v>
      </c>
      <c r="E14620" t="s">
        <v>48499</v>
      </c>
      <c r="F14620" t="s">
        <v>76</v>
      </c>
      <c r="G14620" t="s">
        <v>16</v>
      </c>
      <c r="H14620">
        <v>58</v>
      </c>
      <c r="I14620" t="s">
        <v>48506</v>
      </c>
      <c r="J14620" t="s">
        <v>48507</v>
      </c>
      <c r="K14620" t="s">
        <v>48508</v>
      </c>
      <c r="L14620" t="s">
        <v>77911</v>
      </c>
    </row>
    <row r="14621" spans="1:12" x14ac:dyDescent="0.15">
      <c r="A14621" t="s">
        <v>12</v>
      </c>
      <c r="B14621">
        <v>4146584</v>
      </c>
      <c r="C14621">
        <v>4146604</v>
      </c>
      <c r="D14621" t="s">
        <v>48498</v>
      </c>
      <c r="E14621" t="s">
        <v>48499</v>
      </c>
      <c r="F14621" t="s">
        <v>76</v>
      </c>
      <c r="G14621" t="s">
        <v>36</v>
      </c>
      <c r="H14621">
        <v>85</v>
      </c>
      <c r="I14621" t="s">
        <v>48509</v>
      </c>
      <c r="J14621" t="s">
        <v>48510</v>
      </c>
      <c r="K14621" t="s">
        <v>48511</v>
      </c>
      <c r="L14621" t="s">
        <v>77972</v>
      </c>
    </row>
    <row r="14622" spans="1:12" x14ac:dyDescent="0.15">
      <c r="A14622" t="s">
        <v>12</v>
      </c>
      <c r="B14622">
        <v>4147007</v>
      </c>
      <c r="C14622">
        <v>4147027</v>
      </c>
      <c r="D14622" t="s">
        <v>48512</v>
      </c>
      <c r="E14622" t="s">
        <v>48513</v>
      </c>
      <c r="F14622" t="s">
        <v>76</v>
      </c>
      <c r="G14622" t="s">
        <v>16</v>
      </c>
      <c r="H14622">
        <v>34</v>
      </c>
      <c r="I14622" t="s">
        <v>48514</v>
      </c>
      <c r="J14622" t="s">
        <v>48515</v>
      </c>
      <c r="K14622" t="s">
        <v>48516</v>
      </c>
      <c r="L14622" t="s">
        <v>77999</v>
      </c>
    </row>
    <row r="14623" spans="1:12" x14ac:dyDescent="0.15">
      <c r="A14623" t="s">
        <v>12</v>
      </c>
      <c r="B14623">
        <v>4146986</v>
      </c>
      <c r="C14623">
        <v>4147006</v>
      </c>
      <c r="D14623" t="s">
        <v>48512</v>
      </c>
      <c r="E14623" t="s">
        <v>48513</v>
      </c>
      <c r="F14623" t="s">
        <v>76</v>
      </c>
      <c r="G14623" t="s">
        <v>36</v>
      </c>
      <c r="H14623">
        <v>55</v>
      </c>
      <c r="I14623" t="s">
        <v>48517</v>
      </c>
      <c r="J14623" t="s">
        <v>48518</v>
      </c>
      <c r="K14623" t="s">
        <v>48519</v>
      </c>
      <c r="L14623" t="s">
        <v>77992</v>
      </c>
    </row>
    <row r="14624" spans="1:12" x14ac:dyDescent="0.15">
      <c r="A14624" t="s">
        <v>12</v>
      </c>
      <c r="B14624">
        <v>4146943</v>
      </c>
      <c r="C14624">
        <v>4146963</v>
      </c>
      <c r="D14624" t="s">
        <v>48512</v>
      </c>
      <c r="E14624" t="s">
        <v>48513</v>
      </c>
      <c r="F14624" t="s">
        <v>76</v>
      </c>
      <c r="G14624" t="s">
        <v>23</v>
      </c>
      <c r="H14624">
        <v>98</v>
      </c>
      <c r="I14624" t="s">
        <v>48520</v>
      </c>
      <c r="J14624" t="s">
        <v>48521</v>
      </c>
      <c r="K14624" t="s">
        <v>48522</v>
      </c>
      <c r="L14624" t="s">
        <v>78048</v>
      </c>
    </row>
    <row r="14625" spans="1:12" x14ac:dyDescent="0.15">
      <c r="A14625" t="s">
        <v>12</v>
      </c>
      <c r="B14625">
        <v>4146919</v>
      </c>
      <c r="C14625">
        <v>4146939</v>
      </c>
      <c r="D14625" t="s">
        <v>48512</v>
      </c>
      <c r="E14625" t="s">
        <v>48513</v>
      </c>
      <c r="F14625" t="s">
        <v>76</v>
      </c>
      <c r="G14625" t="s">
        <v>36</v>
      </c>
      <c r="H14625">
        <v>122</v>
      </c>
      <c r="I14625" t="s">
        <v>48523</v>
      </c>
      <c r="J14625" t="s">
        <v>48524</v>
      </c>
      <c r="K14625" t="s">
        <v>48525</v>
      </c>
      <c r="L14625" t="s">
        <v>78033</v>
      </c>
    </row>
    <row r="14626" spans="1:12" x14ac:dyDescent="0.15">
      <c r="A14626" t="s">
        <v>12</v>
      </c>
      <c r="B14626">
        <v>4147408</v>
      </c>
      <c r="C14626">
        <v>4147428</v>
      </c>
      <c r="D14626" t="s">
        <v>48526</v>
      </c>
      <c r="E14626" t="s">
        <v>48527</v>
      </c>
      <c r="F14626" t="s">
        <v>76</v>
      </c>
      <c r="G14626" t="s">
        <v>16</v>
      </c>
      <c r="H14626">
        <v>13</v>
      </c>
      <c r="I14626" t="s">
        <v>48528</v>
      </c>
      <c r="J14626" t="s">
        <v>48529</v>
      </c>
      <c r="K14626" t="s">
        <v>48530</v>
      </c>
      <c r="L14626" t="s">
        <v>77935</v>
      </c>
    </row>
    <row r="14627" spans="1:12" x14ac:dyDescent="0.15">
      <c r="A14627" t="s">
        <v>12</v>
      </c>
      <c r="B14627">
        <v>4147383</v>
      </c>
      <c r="C14627">
        <v>4147403</v>
      </c>
      <c r="D14627" t="s">
        <v>48526</v>
      </c>
      <c r="E14627" t="s">
        <v>48527</v>
      </c>
      <c r="F14627" t="s">
        <v>76</v>
      </c>
      <c r="G14627" t="s">
        <v>23</v>
      </c>
      <c r="H14627">
        <v>38</v>
      </c>
      <c r="I14627" t="s">
        <v>48531</v>
      </c>
      <c r="J14627" t="s">
        <v>48532</v>
      </c>
      <c r="K14627" t="s">
        <v>48533</v>
      </c>
      <c r="L14627" t="s">
        <v>78008</v>
      </c>
    </row>
    <row r="14628" spans="1:12" x14ac:dyDescent="0.15">
      <c r="A14628" t="s">
        <v>12</v>
      </c>
      <c r="B14628">
        <v>4147359</v>
      </c>
      <c r="C14628">
        <v>4147379</v>
      </c>
      <c r="D14628" t="s">
        <v>48526</v>
      </c>
      <c r="E14628" t="s">
        <v>48527</v>
      </c>
      <c r="F14628" t="s">
        <v>76</v>
      </c>
      <c r="G14628" t="s">
        <v>36</v>
      </c>
      <c r="H14628">
        <v>62</v>
      </c>
      <c r="I14628" t="s">
        <v>48534</v>
      </c>
      <c r="J14628" t="s">
        <v>48535</v>
      </c>
      <c r="K14628" t="s">
        <v>48536</v>
      </c>
      <c r="L14628" t="s">
        <v>77949</v>
      </c>
    </row>
    <row r="14629" spans="1:12" x14ac:dyDescent="0.15">
      <c r="A14629" t="s">
        <v>12</v>
      </c>
      <c r="B14629">
        <v>4147339</v>
      </c>
      <c r="C14629">
        <v>4147359</v>
      </c>
      <c r="D14629" t="s">
        <v>48526</v>
      </c>
      <c r="E14629" t="s">
        <v>48527</v>
      </c>
      <c r="F14629" t="s">
        <v>76</v>
      </c>
      <c r="G14629" t="s">
        <v>32</v>
      </c>
      <c r="H14629">
        <v>82</v>
      </c>
      <c r="I14629" t="s">
        <v>48537</v>
      </c>
      <c r="J14629" t="s">
        <v>48538</v>
      </c>
      <c r="K14629" t="s">
        <v>48539</v>
      </c>
      <c r="L14629" t="s">
        <v>78011</v>
      </c>
    </row>
    <row r="14630" spans="1:12" x14ac:dyDescent="0.15">
      <c r="A14630" t="s">
        <v>12</v>
      </c>
      <c r="B14630">
        <v>4147832</v>
      </c>
      <c r="C14630">
        <v>4147852</v>
      </c>
      <c r="D14630" t="s">
        <v>48540</v>
      </c>
      <c r="E14630" t="s">
        <v>48541</v>
      </c>
      <c r="F14630" t="s">
        <v>15</v>
      </c>
      <c r="G14630" t="s">
        <v>36</v>
      </c>
      <c r="H14630">
        <v>43</v>
      </c>
      <c r="I14630" t="s">
        <v>48542</v>
      </c>
      <c r="J14630" t="s">
        <v>48543</v>
      </c>
      <c r="K14630" t="s">
        <v>48544</v>
      </c>
      <c r="L14630" t="s">
        <v>77942</v>
      </c>
    </row>
    <row r="14631" spans="1:12" x14ac:dyDescent="0.15">
      <c r="A14631" t="s">
        <v>12</v>
      </c>
      <c r="B14631">
        <v>4147856</v>
      </c>
      <c r="C14631">
        <v>4147876</v>
      </c>
      <c r="D14631" t="s">
        <v>48540</v>
      </c>
      <c r="E14631" t="s">
        <v>48541</v>
      </c>
      <c r="F14631" t="s">
        <v>15</v>
      </c>
      <c r="G14631" t="s">
        <v>16</v>
      </c>
      <c r="H14631">
        <v>67</v>
      </c>
      <c r="I14631" t="s">
        <v>48545</v>
      </c>
      <c r="J14631" t="s">
        <v>48546</v>
      </c>
      <c r="K14631" t="s">
        <v>48547</v>
      </c>
      <c r="L14631" t="s">
        <v>77981</v>
      </c>
    </row>
    <row r="14632" spans="1:12" x14ac:dyDescent="0.15">
      <c r="A14632" t="s">
        <v>12</v>
      </c>
      <c r="B14632">
        <v>4147893</v>
      </c>
      <c r="C14632">
        <v>4147913</v>
      </c>
      <c r="D14632" t="s">
        <v>48540</v>
      </c>
      <c r="E14632" t="s">
        <v>48541</v>
      </c>
      <c r="F14632" t="s">
        <v>15</v>
      </c>
      <c r="G14632" t="s">
        <v>23</v>
      </c>
      <c r="H14632">
        <v>104</v>
      </c>
      <c r="I14632" t="s">
        <v>48548</v>
      </c>
      <c r="J14632" t="s">
        <v>48549</v>
      </c>
      <c r="K14632" t="s">
        <v>48550</v>
      </c>
      <c r="L14632" t="s">
        <v>77963</v>
      </c>
    </row>
    <row r="14633" spans="1:12" x14ac:dyDescent="0.15">
      <c r="A14633" t="s">
        <v>12</v>
      </c>
      <c r="B14633">
        <v>4147916</v>
      </c>
      <c r="C14633">
        <v>4147936</v>
      </c>
      <c r="D14633" t="s">
        <v>48540</v>
      </c>
      <c r="E14633" t="s">
        <v>48541</v>
      </c>
      <c r="F14633" t="s">
        <v>15</v>
      </c>
      <c r="G14633" t="s">
        <v>23</v>
      </c>
      <c r="H14633">
        <v>127</v>
      </c>
      <c r="I14633" t="s">
        <v>48551</v>
      </c>
      <c r="J14633" t="s">
        <v>48552</v>
      </c>
      <c r="K14633" t="s">
        <v>48553</v>
      </c>
      <c r="L14633" t="s">
        <v>78026</v>
      </c>
    </row>
    <row r="14634" spans="1:12" x14ac:dyDescent="0.15">
      <c r="A14634" t="s">
        <v>12</v>
      </c>
      <c r="B14634">
        <v>4149754</v>
      </c>
      <c r="C14634">
        <v>4149774</v>
      </c>
      <c r="D14634" t="s">
        <v>48554</v>
      </c>
      <c r="E14634" t="s">
        <v>90</v>
      </c>
      <c r="F14634" t="s">
        <v>76</v>
      </c>
      <c r="G14634" t="s">
        <v>16</v>
      </c>
      <c r="H14634">
        <v>25</v>
      </c>
      <c r="I14634" t="s">
        <v>48555</v>
      </c>
      <c r="J14634" t="s">
        <v>48556</v>
      </c>
      <c r="K14634" t="s">
        <v>48557</v>
      </c>
      <c r="L14634" t="s">
        <v>78012</v>
      </c>
    </row>
    <row r="14635" spans="1:12" x14ac:dyDescent="0.15">
      <c r="A14635" t="s">
        <v>12</v>
      </c>
      <c r="B14635">
        <v>4149724</v>
      </c>
      <c r="C14635">
        <v>4149744</v>
      </c>
      <c r="D14635" t="s">
        <v>48554</v>
      </c>
      <c r="E14635" t="s">
        <v>90</v>
      </c>
      <c r="F14635" t="s">
        <v>76</v>
      </c>
      <c r="G14635" t="s">
        <v>16</v>
      </c>
      <c r="H14635">
        <v>55</v>
      </c>
      <c r="I14635" t="s">
        <v>48558</v>
      </c>
      <c r="J14635" t="s">
        <v>48559</v>
      </c>
      <c r="K14635" t="s">
        <v>48560</v>
      </c>
      <c r="L14635" t="s">
        <v>77992</v>
      </c>
    </row>
    <row r="14636" spans="1:12" x14ac:dyDescent="0.15">
      <c r="A14636" t="s">
        <v>12</v>
      </c>
      <c r="B14636">
        <v>4149691</v>
      </c>
      <c r="C14636">
        <v>4149711</v>
      </c>
      <c r="D14636" t="s">
        <v>48554</v>
      </c>
      <c r="E14636" t="s">
        <v>90</v>
      </c>
      <c r="F14636" t="s">
        <v>76</v>
      </c>
      <c r="G14636" t="s">
        <v>32</v>
      </c>
      <c r="H14636">
        <v>88</v>
      </c>
      <c r="I14636" t="s">
        <v>48561</v>
      </c>
      <c r="J14636" t="s">
        <v>48562</v>
      </c>
      <c r="K14636" t="s">
        <v>48563</v>
      </c>
      <c r="L14636" t="s">
        <v>77923</v>
      </c>
    </row>
    <row r="14637" spans="1:12" x14ac:dyDescent="0.15">
      <c r="A14637" t="s">
        <v>12</v>
      </c>
      <c r="B14637">
        <v>4149663</v>
      </c>
      <c r="C14637">
        <v>4149683</v>
      </c>
      <c r="D14637" t="s">
        <v>48554</v>
      </c>
      <c r="E14637" t="s">
        <v>90</v>
      </c>
      <c r="F14637" t="s">
        <v>76</v>
      </c>
      <c r="G14637" t="s">
        <v>23</v>
      </c>
      <c r="H14637">
        <v>116</v>
      </c>
      <c r="I14637" t="s">
        <v>48564</v>
      </c>
      <c r="J14637" t="s">
        <v>48565</v>
      </c>
      <c r="K14637" t="s">
        <v>48566</v>
      </c>
      <c r="L14637" t="s">
        <v>77976</v>
      </c>
    </row>
    <row r="14638" spans="1:12" x14ac:dyDescent="0.15">
      <c r="A14638" t="s">
        <v>12</v>
      </c>
      <c r="B14638">
        <v>4150167</v>
      </c>
      <c r="C14638">
        <v>4150187</v>
      </c>
      <c r="D14638" t="s">
        <v>48567</v>
      </c>
      <c r="E14638" t="s">
        <v>90</v>
      </c>
      <c r="F14638" t="s">
        <v>76</v>
      </c>
      <c r="G14638" t="s">
        <v>36</v>
      </c>
      <c r="H14638">
        <v>0</v>
      </c>
      <c r="I14638" t="s">
        <v>48568</v>
      </c>
      <c r="J14638" t="s">
        <v>48569</v>
      </c>
      <c r="K14638" t="s">
        <v>48570</v>
      </c>
      <c r="L14638" t="s">
        <v>77980</v>
      </c>
    </row>
    <row r="14639" spans="1:12" x14ac:dyDescent="0.15">
      <c r="A14639" t="s">
        <v>12</v>
      </c>
      <c r="B14639">
        <v>4150139</v>
      </c>
      <c r="C14639">
        <v>4150159</v>
      </c>
      <c r="D14639" t="s">
        <v>48567</v>
      </c>
      <c r="E14639" t="s">
        <v>90</v>
      </c>
      <c r="F14639" t="s">
        <v>76</v>
      </c>
      <c r="G14639" t="s">
        <v>23</v>
      </c>
      <c r="H14639">
        <v>28</v>
      </c>
      <c r="I14639" t="s">
        <v>48571</v>
      </c>
      <c r="J14639" t="s">
        <v>48572</v>
      </c>
      <c r="K14639" t="s">
        <v>48573</v>
      </c>
      <c r="L14639" t="s">
        <v>77956</v>
      </c>
    </row>
    <row r="14640" spans="1:12" x14ac:dyDescent="0.15">
      <c r="A14640" t="s">
        <v>12</v>
      </c>
      <c r="B14640">
        <v>4150115</v>
      </c>
      <c r="C14640">
        <v>4150135</v>
      </c>
      <c r="D14640" t="s">
        <v>48567</v>
      </c>
      <c r="E14640" t="s">
        <v>90</v>
      </c>
      <c r="F14640" t="s">
        <v>76</v>
      </c>
      <c r="G14640" t="s">
        <v>23</v>
      </c>
      <c r="H14640">
        <v>52</v>
      </c>
      <c r="I14640" t="s">
        <v>48574</v>
      </c>
      <c r="J14640" t="s">
        <v>48575</v>
      </c>
      <c r="K14640" t="s">
        <v>48576</v>
      </c>
      <c r="L14640" t="s">
        <v>77959</v>
      </c>
    </row>
    <row r="14641" spans="1:12" x14ac:dyDescent="0.15">
      <c r="A14641" t="s">
        <v>12</v>
      </c>
      <c r="B14641">
        <v>4150091</v>
      </c>
      <c r="C14641">
        <v>4150111</v>
      </c>
      <c r="D14641" t="s">
        <v>48567</v>
      </c>
      <c r="E14641" t="s">
        <v>90</v>
      </c>
      <c r="F14641" t="s">
        <v>76</v>
      </c>
      <c r="G14641" t="s">
        <v>16</v>
      </c>
      <c r="H14641">
        <v>76</v>
      </c>
      <c r="I14641" t="s">
        <v>48577</v>
      </c>
      <c r="J14641" t="s">
        <v>48578</v>
      </c>
      <c r="K14641" t="s">
        <v>48579</v>
      </c>
      <c r="L14641" t="s">
        <v>77985</v>
      </c>
    </row>
    <row r="14642" spans="1:12" x14ac:dyDescent="0.15">
      <c r="A14642" t="s">
        <v>12</v>
      </c>
      <c r="B14642">
        <v>4150953</v>
      </c>
      <c r="C14642">
        <v>4150973</v>
      </c>
      <c r="D14642" t="s">
        <v>48580</v>
      </c>
      <c r="E14642" t="s">
        <v>90</v>
      </c>
      <c r="F14642" t="s">
        <v>76</v>
      </c>
      <c r="G14642" t="s">
        <v>23</v>
      </c>
      <c r="H14642">
        <v>73</v>
      </c>
      <c r="I14642" t="s">
        <v>48581</v>
      </c>
      <c r="J14642" t="s">
        <v>48582</v>
      </c>
      <c r="K14642" t="s">
        <v>48583</v>
      </c>
      <c r="L14642" t="s">
        <v>77926</v>
      </c>
    </row>
    <row r="14643" spans="1:12" x14ac:dyDescent="0.15">
      <c r="A14643" t="s">
        <v>12</v>
      </c>
      <c r="B14643">
        <v>4150924</v>
      </c>
      <c r="C14643">
        <v>4150944</v>
      </c>
      <c r="D14643" t="s">
        <v>48580</v>
      </c>
      <c r="E14643" t="s">
        <v>90</v>
      </c>
      <c r="F14643" t="s">
        <v>76</v>
      </c>
      <c r="G14643" t="s">
        <v>16</v>
      </c>
      <c r="H14643">
        <v>102</v>
      </c>
      <c r="I14643" t="s">
        <v>48584</v>
      </c>
      <c r="J14643" t="s">
        <v>48585</v>
      </c>
      <c r="K14643" t="s">
        <v>48586</v>
      </c>
      <c r="L14643" t="s">
        <v>77933</v>
      </c>
    </row>
    <row r="14644" spans="1:12" x14ac:dyDescent="0.15">
      <c r="A14644" t="s">
        <v>12</v>
      </c>
      <c r="B14644">
        <v>4150897</v>
      </c>
      <c r="C14644">
        <v>4150917</v>
      </c>
      <c r="D14644" t="s">
        <v>48580</v>
      </c>
      <c r="E14644" t="s">
        <v>90</v>
      </c>
      <c r="F14644" t="s">
        <v>76</v>
      </c>
      <c r="G14644" t="s">
        <v>16</v>
      </c>
      <c r="H14644">
        <v>129</v>
      </c>
      <c r="I14644" t="s">
        <v>48587</v>
      </c>
      <c r="J14644" t="s">
        <v>48588</v>
      </c>
      <c r="K14644" t="s">
        <v>48589</v>
      </c>
      <c r="L14644" t="s">
        <v>77988</v>
      </c>
    </row>
    <row r="14645" spans="1:12" x14ac:dyDescent="0.15">
      <c r="A14645" t="s">
        <v>12</v>
      </c>
      <c r="B14645">
        <v>4150865</v>
      </c>
      <c r="C14645">
        <v>4150885</v>
      </c>
      <c r="D14645" t="s">
        <v>48580</v>
      </c>
      <c r="E14645" t="s">
        <v>90</v>
      </c>
      <c r="F14645" t="s">
        <v>76</v>
      </c>
      <c r="G14645" t="s">
        <v>23</v>
      </c>
      <c r="H14645">
        <v>161</v>
      </c>
      <c r="I14645" t="s">
        <v>48590</v>
      </c>
      <c r="J14645" t="s">
        <v>48591</v>
      </c>
      <c r="K14645" t="s">
        <v>48592</v>
      </c>
      <c r="L14645" t="s">
        <v>77931</v>
      </c>
    </row>
    <row r="14646" spans="1:12" x14ac:dyDescent="0.15">
      <c r="A14646" t="s">
        <v>12</v>
      </c>
      <c r="B14646">
        <v>4151167</v>
      </c>
      <c r="C14646">
        <v>4151187</v>
      </c>
      <c r="D14646" t="s">
        <v>48593</v>
      </c>
      <c r="E14646" t="s">
        <v>90</v>
      </c>
      <c r="F14646" t="s">
        <v>15</v>
      </c>
      <c r="G14646" t="s">
        <v>36</v>
      </c>
      <c r="H14646">
        <v>6</v>
      </c>
      <c r="I14646" t="s">
        <v>48594</v>
      </c>
      <c r="J14646" t="s">
        <v>48595</v>
      </c>
      <c r="K14646" t="s">
        <v>48596</v>
      </c>
      <c r="L14646" t="s">
        <v>78025</v>
      </c>
    </row>
    <row r="14647" spans="1:12" x14ac:dyDescent="0.15">
      <c r="A14647" t="s">
        <v>12</v>
      </c>
      <c r="B14647">
        <v>4151204</v>
      </c>
      <c r="C14647">
        <v>4151224</v>
      </c>
      <c r="D14647" t="s">
        <v>48593</v>
      </c>
      <c r="E14647" t="s">
        <v>90</v>
      </c>
      <c r="F14647" t="s">
        <v>15</v>
      </c>
      <c r="G14647" t="s">
        <v>32</v>
      </c>
      <c r="H14647">
        <v>43</v>
      </c>
      <c r="I14647" t="s">
        <v>48597</v>
      </c>
      <c r="J14647" t="s">
        <v>48598</v>
      </c>
      <c r="K14647" t="s">
        <v>48599</v>
      </c>
      <c r="L14647" t="s">
        <v>77942</v>
      </c>
    </row>
    <row r="14648" spans="1:12" x14ac:dyDescent="0.15">
      <c r="A14648" t="s">
        <v>12</v>
      </c>
      <c r="B14648">
        <v>4151225</v>
      </c>
      <c r="C14648">
        <v>4151245</v>
      </c>
      <c r="D14648" t="s">
        <v>48593</v>
      </c>
      <c r="E14648" t="s">
        <v>90</v>
      </c>
      <c r="F14648" t="s">
        <v>15</v>
      </c>
      <c r="G14648" t="s">
        <v>23</v>
      </c>
      <c r="H14648">
        <v>64</v>
      </c>
      <c r="I14648" t="s">
        <v>48600</v>
      </c>
      <c r="J14648" t="s">
        <v>48601</v>
      </c>
      <c r="K14648" t="s">
        <v>48602</v>
      </c>
      <c r="L14648" t="s">
        <v>77989</v>
      </c>
    </row>
    <row r="14649" spans="1:12" x14ac:dyDescent="0.15">
      <c r="A14649" t="s">
        <v>12</v>
      </c>
      <c r="B14649">
        <v>4151260</v>
      </c>
      <c r="C14649">
        <v>4151280</v>
      </c>
      <c r="D14649" t="s">
        <v>48593</v>
      </c>
      <c r="E14649" t="s">
        <v>90</v>
      </c>
      <c r="F14649" t="s">
        <v>15</v>
      </c>
      <c r="G14649" t="s">
        <v>36</v>
      </c>
      <c r="H14649">
        <v>99</v>
      </c>
      <c r="I14649" t="s">
        <v>48603</v>
      </c>
      <c r="J14649" t="s">
        <v>48604</v>
      </c>
      <c r="K14649" t="s">
        <v>48605</v>
      </c>
      <c r="L14649" t="s">
        <v>78051</v>
      </c>
    </row>
    <row r="14650" spans="1:12" x14ac:dyDescent="0.15">
      <c r="A14650" t="s">
        <v>12</v>
      </c>
      <c r="B14650">
        <v>4152330</v>
      </c>
      <c r="C14650">
        <v>4152350</v>
      </c>
      <c r="D14650" t="s">
        <v>48606</v>
      </c>
      <c r="E14650" t="s">
        <v>90</v>
      </c>
      <c r="F14650" t="s">
        <v>76</v>
      </c>
      <c r="G14650" t="s">
        <v>23</v>
      </c>
      <c r="H14650">
        <v>26</v>
      </c>
      <c r="I14650" t="s">
        <v>48607</v>
      </c>
      <c r="J14650" t="s">
        <v>48608</v>
      </c>
      <c r="K14650" t="s">
        <v>48609</v>
      </c>
      <c r="L14650" t="s">
        <v>78002</v>
      </c>
    </row>
    <row r="14651" spans="1:12" x14ac:dyDescent="0.15">
      <c r="A14651" t="s">
        <v>12</v>
      </c>
      <c r="B14651">
        <v>4152304</v>
      </c>
      <c r="C14651">
        <v>4152324</v>
      </c>
      <c r="D14651" t="s">
        <v>48606</v>
      </c>
      <c r="E14651" t="s">
        <v>90</v>
      </c>
      <c r="F14651" t="s">
        <v>76</v>
      </c>
      <c r="G14651" t="s">
        <v>16</v>
      </c>
      <c r="H14651">
        <v>52</v>
      </c>
      <c r="I14651" t="s">
        <v>48610</v>
      </c>
      <c r="J14651" t="s">
        <v>48611</v>
      </c>
      <c r="K14651" t="s">
        <v>48612</v>
      </c>
      <c r="L14651" t="s">
        <v>77959</v>
      </c>
    </row>
    <row r="14652" spans="1:12" x14ac:dyDescent="0.15">
      <c r="A14652" t="s">
        <v>12</v>
      </c>
      <c r="B14652">
        <v>4152250</v>
      </c>
      <c r="C14652">
        <v>4152270</v>
      </c>
      <c r="D14652" t="s">
        <v>48606</v>
      </c>
      <c r="E14652" t="s">
        <v>90</v>
      </c>
      <c r="F14652" t="s">
        <v>76</v>
      </c>
      <c r="G14652" t="s">
        <v>32</v>
      </c>
      <c r="H14652">
        <v>106</v>
      </c>
      <c r="I14652" t="s">
        <v>48613</v>
      </c>
      <c r="J14652" t="s">
        <v>48614</v>
      </c>
      <c r="K14652" t="s">
        <v>48615</v>
      </c>
      <c r="L14652" t="s">
        <v>77914</v>
      </c>
    </row>
    <row r="14653" spans="1:12" x14ac:dyDescent="0.15">
      <c r="A14653" t="s">
        <v>12</v>
      </c>
      <c r="B14653">
        <v>4152220</v>
      </c>
      <c r="C14653">
        <v>4152240</v>
      </c>
      <c r="D14653" t="s">
        <v>48606</v>
      </c>
      <c r="E14653" t="s">
        <v>90</v>
      </c>
      <c r="F14653" t="s">
        <v>76</v>
      </c>
      <c r="G14653" t="s">
        <v>16</v>
      </c>
      <c r="H14653">
        <v>136</v>
      </c>
      <c r="I14653" t="s">
        <v>48616</v>
      </c>
      <c r="J14653" t="s">
        <v>48617</v>
      </c>
      <c r="K14653" t="s">
        <v>48618</v>
      </c>
      <c r="L14653" t="s">
        <v>78057</v>
      </c>
    </row>
    <row r="14654" spans="1:12" x14ac:dyDescent="0.15">
      <c r="A14654" t="s">
        <v>12</v>
      </c>
      <c r="B14654">
        <v>4152479</v>
      </c>
      <c r="C14654">
        <v>4152499</v>
      </c>
      <c r="D14654" t="s">
        <v>48619</v>
      </c>
      <c r="E14654" t="s">
        <v>90</v>
      </c>
      <c r="F14654" t="s">
        <v>15</v>
      </c>
      <c r="G14654" t="s">
        <v>16</v>
      </c>
      <c r="H14654">
        <v>0</v>
      </c>
      <c r="I14654" t="s">
        <v>48620</v>
      </c>
      <c r="J14654" t="s">
        <v>48621</v>
      </c>
      <c r="K14654" t="s">
        <v>48622</v>
      </c>
      <c r="L14654" t="s">
        <v>77980</v>
      </c>
    </row>
    <row r="14655" spans="1:12" x14ac:dyDescent="0.15">
      <c r="A14655" t="s">
        <v>12</v>
      </c>
      <c r="B14655">
        <v>4152513</v>
      </c>
      <c r="C14655">
        <v>4152533</v>
      </c>
      <c r="D14655" t="s">
        <v>48619</v>
      </c>
      <c r="E14655" t="s">
        <v>90</v>
      </c>
      <c r="F14655" t="s">
        <v>15</v>
      </c>
      <c r="G14655" t="s">
        <v>32</v>
      </c>
      <c r="H14655">
        <v>34</v>
      </c>
      <c r="I14655" t="s">
        <v>48623</v>
      </c>
      <c r="J14655" t="s">
        <v>48624</v>
      </c>
      <c r="K14655" t="s">
        <v>48625</v>
      </c>
      <c r="L14655" t="s">
        <v>77999</v>
      </c>
    </row>
    <row r="14656" spans="1:12" x14ac:dyDescent="0.15">
      <c r="A14656" t="s">
        <v>12</v>
      </c>
      <c r="B14656">
        <v>4152536</v>
      </c>
      <c r="C14656">
        <v>4152556</v>
      </c>
      <c r="D14656" t="s">
        <v>48619</v>
      </c>
      <c r="E14656" t="s">
        <v>90</v>
      </c>
      <c r="F14656" t="s">
        <v>15</v>
      </c>
      <c r="G14656" t="s">
        <v>36</v>
      </c>
      <c r="H14656">
        <v>57</v>
      </c>
      <c r="I14656" t="s">
        <v>48626</v>
      </c>
      <c r="J14656" t="s">
        <v>48627</v>
      </c>
      <c r="K14656" t="s">
        <v>48628</v>
      </c>
      <c r="L14656" t="s">
        <v>78049</v>
      </c>
    </row>
    <row r="14657" spans="1:12" x14ac:dyDescent="0.15">
      <c r="A14657" t="s">
        <v>12</v>
      </c>
      <c r="B14657">
        <v>4152582</v>
      </c>
      <c r="C14657">
        <v>4152602</v>
      </c>
      <c r="D14657" t="s">
        <v>48619</v>
      </c>
      <c r="E14657" t="s">
        <v>90</v>
      </c>
      <c r="F14657" t="s">
        <v>15</v>
      </c>
      <c r="G14657" t="s">
        <v>16</v>
      </c>
      <c r="H14657">
        <v>103</v>
      </c>
      <c r="I14657" t="s">
        <v>48629</v>
      </c>
      <c r="J14657" t="s">
        <v>48630</v>
      </c>
      <c r="K14657" t="s">
        <v>48631</v>
      </c>
      <c r="L14657" t="s">
        <v>77937</v>
      </c>
    </row>
    <row r="14658" spans="1:12" x14ac:dyDescent="0.15">
      <c r="A14658" t="s">
        <v>12</v>
      </c>
      <c r="B14658">
        <v>4153125</v>
      </c>
      <c r="C14658">
        <v>4153145</v>
      </c>
      <c r="D14658" t="s">
        <v>48632</v>
      </c>
      <c r="E14658" t="s">
        <v>90</v>
      </c>
      <c r="F14658" t="s">
        <v>15</v>
      </c>
      <c r="G14658" t="s">
        <v>36</v>
      </c>
      <c r="H14658">
        <v>0</v>
      </c>
      <c r="I14658" t="s">
        <v>48633</v>
      </c>
      <c r="J14658" t="s">
        <v>48634</v>
      </c>
      <c r="K14658" t="s">
        <v>48635</v>
      </c>
      <c r="L14658" t="s">
        <v>77980</v>
      </c>
    </row>
    <row r="14659" spans="1:12" x14ac:dyDescent="0.15">
      <c r="A14659" t="s">
        <v>12</v>
      </c>
      <c r="B14659">
        <v>4153159</v>
      </c>
      <c r="C14659">
        <v>4153179</v>
      </c>
      <c r="D14659" t="s">
        <v>48632</v>
      </c>
      <c r="E14659" t="s">
        <v>90</v>
      </c>
      <c r="F14659" t="s">
        <v>15</v>
      </c>
      <c r="G14659" t="s">
        <v>16</v>
      </c>
      <c r="H14659">
        <v>34</v>
      </c>
      <c r="I14659" t="s">
        <v>48636</v>
      </c>
      <c r="J14659" t="s">
        <v>48637</v>
      </c>
      <c r="K14659" t="s">
        <v>48638</v>
      </c>
      <c r="L14659" t="s">
        <v>77999</v>
      </c>
    </row>
    <row r="14660" spans="1:12" x14ac:dyDescent="0.15">
      <c r="A14660" t="s">
        <v>12</v>
      </c>
      <c r="B14660">
        <v>4153186</v>
      </c>
      <c r="C14660">
        <v>4153206</v>
      </c>
      <c r="D14660" t="s">
        <v>48632</v>
      </c>
      <c r="E14660" t="s">
        <v>90</v>
      </c>
      <c r="F14660" t="s">
        <v>15</v>
      </c>
      <c r="G14660" t="s">
        <v>16</v>
      </c>
      <c r="H14660">
        <v>61</v>
      </c>
      <c r="I14660" t="s">
        <v>48639</v>
      </c>
      <c r="J14660" t="s">
        <v>48640</v>
      </c>
      <c r="K14660" t="s">
        <v>48641</v>
      </c>
      <c r="L14660" t="s">
        <v>77979</v>
      </c>
    </row>
    <row r="14661" spans="1:12" x14ac:dyDescent="0.15">
      <c r="A14661" t="s">
        <v>12</v>
      </c>
      <c r="B14661">
        <v>4153244</v>
      </c>
      <c r="C14661">
        <v>4153264</v>
      </c>
      <c r="D14661" t="s">
        <v>48632</v>
      </c>
      <c r="E14661" t="s">
        <v>90</v>
      </c>
      <c r="F14661" t="s">
        <v>15</v>
      </c>
      <c r="G14661" t="s">
        <v>32</v>
      </c>
      <c r="H14661">
        <v>119</v>
      </c>
      <c r="I14661" t="s">
        <v>48642</v>
      </c>
      <c r="J14661" t="s">
        <v>48643</v>
      </c>
      <c r="K14661" t="s">
        <v>48644</v>
      </c>
      <c r="L14661" t="s">
        <v>78058</v>
      </c>
    </row>
    <row r="14662" spans="1:12" x14ac:dyDescent="0.15">
      <c r="A14662" t="s">
        <v>12</v>
      </c>
      <c r="B14662">
        <v>4154052</v>
      </c>
      <c r="C14662">
        <v>4154072</v>
      </c>
      <c r="D14662" t="s">
        <v>48645</v>
      </c>
      <c r="E14662" t="s">
        <v>90</v>
      </c>
      <c r="F14662" t="s">
        <v>76</v>
      </c>
      <c r="G14662" t="s">
        <v>32</v>
      </c>
      <c r="H14662">
        <v>49</v>
      </c>
      <c r="I14662" t="s">
        <v>48646</v>
      </c>
      <c r="J14662" t="s">
        <v>48647</v>
      </c>
      <c r="K14662" t="s">
        <v>48648</v>
      </c>
      <c r="L14662" t="s">
        <v>77913</v>
      </c>
    </row>
    <row r="14663" spans="1:12" x14ac:dyDescent="0.15">
      <c r="A14663" t="s">
        <v>12</v>
      </c>
      <c r="B14663">
        <v>4154025</v>
      </c>
      <c r="C14663">
        <v>4154045</v>
      </c>
      <c r="D14663" t="s">
        <v>48645</v>
      </c>
      <c r="E14663" t="s">
        <v>90</v>
      </c>
      <c r="F14663" t="s">
        <v>76</v>
      </c>
      <c r="G14663" t="s">
        <v>16</v>
      </c>
      <c r="H14663">
        <v>76</v>
      </c>
      <c r="I14663" t="s">
        <v>48649</v>
      </c>
      <c r="J14663" t="s">
        <v>48650</v>
      </c>
      <c r="K14663" t="s">
        <v>48651</v>
      </c>
      <c r="L14663" t="s">
        <v>77985</v>
      </c>
    </row>
    <row r="14664" spans="1:12" x14ac:dyDescent="0.15">
      <c r="A14664" t="s">
        <v>12</v>
      </c>
      <c r="B14664">
        <v>4153983</v>
      </c>
      <c r="C14664">
        <v>4154003</v>
      </c>
      <c r="D14664" t="s">
        <v>48645</v>
      </c>
      <c r="E14664" t="s">
        <v>90</v>
      </c>
      <c r="F14664" t="s">
        <v>76</v>
      </c>
      <c r="G14664" t="s">
        <v>36</v>
      </c>
      <c r="H14664">
        <v>118</v>
      </c>
      <c r="I14664" t="s">
        <v>48652</v>
      </c>
      <c r="J14664" t="s">
        <v>48653</v>
      </c>
      <c r="K14664" t="s">
        <v>48654</v>
      </c>
      <c r="L14664" t="s">
        <v>77973</v>
      </c>
    </row>
    <row r="14665" spans="1:12" x14ac:dyDescent="0.15">
      <c r="A14665" t="s">
        <v>12</v>
      </c>
      <c r="B14665">
        <v>4153955</v>
      </c>
      <c r="C14665">
        <v>4153975</v>
      </c>
      <c r="D14665" t="s">
        <v>48645</v>
      </c>
      <c r="E14665" t="s">
        <v>90</v>
      </c>
      <c r="F14665" t="s">
        <v>76</v>
      </c>
      <c r="G14665" t="s">
        <v>36</v>
      </c>
      <c r="H14665">
        <v>146</v>
      </c>
      <c r="I14665" t="s">
        <v>48655</v>
      </c>
      <c r="J14665" t="s">
        <v>48656</v>
      </c>
      <c r="K14665" t="s">
        <v>48657</v>
      </c>
      <c r="L14665" t="s">
        <v>78063</v>
      </c>
    </row>
    <row r="14666" spans="1:12" x14ac:dyDescent="0.15">
      <c r="A14666" t="s">
        <v>12</v>
      </c>
      <c r="B14666">
        <v>4155240</v>
      </c>
      <c r="C14666">
        <v>4155260</v>
      </c>
      <c r="D14666" t="s">
        <v>48658</v>
      </c>
      <c r="E14666" t="s">
        <v>90</v>
      </c>
      <c r="F14666" t="s">
        <v>76</v>
      </c>
      <c r="G14666" t="s">
        <v>23</v>
      </c>
      <c r="H14666">
        <v>17</v>
      </c>
      <c r="I14666" t="s">
        <v>48659</v>
      </c>
      <c r="J14666" t="s">
        <v>48660</v>
      </c>
      <c r="K14666" t="s">
        <v>48661</v>
      </c>
      <c r="L14666" t="s">
        <v>77944</v>
      </c>
    </row>
    <row r="14667" spans="1:12" x14ac:dyDescent="0.15">
      <c r="A14667" t="s">
        <v>12</v>
      </c>
      <c r="B14667">
        <v>4155220</v>
      </c>
      <c r="C14667">
        <v>4155240</v>
      </c>
      <c r="D14667" t="s">
        <v>48658</v>
      </c>
      <c r="E14667" t="s">
        <v>90</v>
      </c>
      <c r="F14667" t="s">
        <v>76</v>
      </c>
      <c r="G14667" t="s">
        <v>36</v>
      </c>
      <c r="H14667">
        <v>37</v>
      </c>
      <c r="I14667" t="s">
        <v>48662</v>
      </c>
      <c r="J14667" t="s">
        <v>48663</v>
      </c>
      <c r="K14667" t="s">
        <v>48664</v>
      </c>
      <c r="L14667" t="s">
        <v>77906</v>
      </c>
    </row>
    <row r="14668" spans="1:12" x14ac:dyDescent="0.15">
      <c r="A14668" t="s">
        <v>12</v>
      </c>
      <c r="B14668">
        <v>4155200</v>
      </c>
      <c r="C14668">
        <v>4155220</v>
      </c>
      <c r="D14668" t="s">
        <v>48658</v>
      </c>
      <c r="E14668" t="s">
        <v>90</v>
      </c>
      <c r="F14668" t="s">
        <v>76</v>
      </c>
      <c r="G14668" t="s">
        <v>16</v>
      </c>
      <c r="H14668">
        <v>57</v>
      </c>
      <c r="I14668" t="s">
        <v>48665</v>
      </c>
      <c r="J14668" t="s">
        <v>48666</v>
      </c>
      <c r="K14668" t="s">
        <v>48667</v>
      </c>
      <c r="L14668" t="s">
        <v>78049</v>
      </c>
    </row>
    <row r="14669" spans="1:12" x14ac:dyDescent="0.15">
      <c r="A14669" t="s">
        <v>12</v>
      </c>
      <c r="B14669">
        <v>4155160</v>
      </c>
      <c r="C14669">
        <v>4155180</v>
      </c>
      <c r="D14669" t="s">
        <v>48658</v>
      </c>
      <c r="E14669" t="s">
        <v>90</v>
      </c>
      <c r="F14669" t="s">
        <v>76</v>
      </c>
      <c r="G14669" t="s">
        <v>36</v>
      </c>
      <c r="H14669">
        <v>97</v>
      </c>
      <c r="I14669" t="s">
        <v>48668</v>
      </c>
      <c r="J14669" t="s">
        <v>48669</v>
      </c>
      <c r="K14669" t="s">
        <v>48670</v>
      </c>
      <c r="L14669" t="s">
        <v>78010</v>
      </c>
    </row>
    <row r="14670" spans="1:12" x14ac:dyDescent="0.15">
      <c r="A14670" t="s">
        <v>12</v>
      </c>
      <c r="B14670">
        <v>4155511</v>
      </c>
      <c r="C14670">
        <v>4155531</v>
      </c>
      <c r="D14670" t="s">
        <v>48671</v>
      </c>
      <c r="E14670" t="s">
        <v>90</v>
      </c>
      <c r="F14670" t="s">
        <v>15</v>
      </c>
      <c r="G14670" t="s">
        <v>16</v>
      </c>
      <c r="H14670">
        <v>25</v>
      </c>
      <c r="I14670" t="s">
        <v>48672</v>
      </c>
      <c r="J14670" t="s">
        <v>48673</v>
      </c>
      <c r="K14670" t="s">
        <v>48674</v>
      </c>
      <c r="L14670" t="s">
        <v>78012</v>
      </c>
    </row>
    <row r="14671" spans="1:12" x14ac:dyDescent="0.15">
      <c r="A14671" t="s">
        <v>12</v>
      </c>
      <c r="B14671">
        <v>4155531</v>
      </c>
      <c r="C14671">
        <v>4155551</v>
      </c>
      <c r="D14671" t="s">
        <v>48671</v>
      </c>
      <c r="E14671" t="s">
        <v>90</v>
      </c>
      <c r="F14671" t="s">
        <v>15</v>
      </c>
      <c r="G14671" t="s">
        <v>36</v>
      </c>
      <c r="H14671">
        <v>45</v>
      </c>
      <c r="I14671" t="s">
        <v>48675</v>
      </c>
      <c r="J14671" t="s">
        <v>48676</v>
      </c>
      <c r="K14671" t="s">
        <v>48677</v>
      </c>
      <c r="L14671" t="s">
        <v>77967</v>
      </c>
    </row>
    <row r="14672" spans="1:12" x14ac:dyDescent="0.15">
      <c r="A14672" t="s">
        <v>12</v>
      </c>
      <c r="B14672">
        <v>4155553</v>
      </c>
      <c r="C14672">
        <v>4155573</v>
      </c>
      <c r="D14672" t="s">
        <v>48671</v>
      </c>
      <c r="E14672" t="s">
        <v>90</v>
      </c>
      <c r="F14672" t="s">
        <v>15</v>
      </c>
      <c r="G14672" t="s">
        <v>16</v>
      </c>
      <c r="H14672">
        <v>67</v>
      </c>
      <c r="I14672" t="s">
        <v>48678</v>
      </c>
      <c r="J14672" t="s">
        <v>48679</v>
      </c>
      <c r="K14672" t="s">
        <v>48680</v>
      </c>
      <c r="L14672" t="s">
        <v>77981</v>
      </c>
    </row>
    <row r="14673" spans="1:12" x14ac:dyDescent="0.15">
      <c r="A14673" t="s">
        <v>12</v>
      </c>
      <c r="B14673">
        <v>4155574</v>
      </c>
      <c r="C14673">
        <v>4155594</v>
      </c>
      <c r="D14673" t="s">
        <v>48671</v>
      </c>
      <c r="E14673" t="s">
        <v>90</v>
      </c>
      <c r="F14673" t="s">
        <v>15</v>
      </c>
      <c r="G14673" t="s">
        <v>36</v>
      </c>
      <c r="H14673">
        <v>88</v>
      </c>
      <c r="I14673" t="s">
        <v>48681</v>
      </c>
      <c r="J14673" t="s">
        <v>48682</v>
      </c>
      <c r="K14673" t="s">
        <v>48683</v>
      </c>
      <c r="L14673" t="s">
        <v>77923</v>
      </c>
    </row>
    <row r="14674" spans="1:12" x14ac:dyDescent="0.15">
      <c r="A14674" t="s">
        <v>12</v>
      </c>
      <c r="B14674">
        <v>4156595</v>
      </c>
      <c r="C14674">
        <v>4156615</v>
      </c>
      <c r="D14674" t="s">
        <v>48684</v>
      </c>
      <c r="E14674" t="s">
        <v>90</v>
      </c>
      <c r="F14674" t="s">
        <v>76</v>
      </c>
      <c r="G14674" t="s">
        <v>32</v>
      </c>
      <c r="H14674">
        <v>1</v>
      </c>
      <c r="I14674" t="s">
        <v>48685</v>
      </c>
      <c r="J14674" t="s">
        <v>48686</v>
      </c>
      <c r="K14674" t="s">
        <v>48687</v>
      </c>
      <c r="L14674" t="s">
        <v>77917</v>
      </c>
    </row>
    <row r="14675" spans="1:12" x14ac:dyDescent="0.15">
      <c r="A14675" t="s">
        <v>12</v>
      </c>
      <c r="B14675">
        <v>4156561</v>
      </c>
      <c r="C14675">
        <v>4156581</v>
      </c>
      <c r="D14675" t="s">
        <v>48684</v>
      </c>
      <c r="E14675" t="s">
        <v>90</v>
      </c>
      <c r="F14675" t="s">
        <v>76</v>
      </c>
      <c r="G14675" t="s">
        <v>32</v>
      </c>
      <c r="H14675">
        <v>35</v>
      </c>
      <c r="I14675" t="s">
        <v>48688</v>
      </c>
      <c r="J14675" t="s">
        <v>48689</v>
      </c>
      <c r="K14675" t="s">
        <v>48690</v>
      </c>
      <c r="L14675" t="s">
        <v>77936</v>
      </c>
    </row>
    <row r="14676" spans="1:12" x14ac:dyDescent="0.15">
      <c r="A14676" t="s">
        <v>12</v>
      </c>
      <c r="B14676">
        <v>4156526</v>
      </c>
      <c r="C14676">
        <v>4156546</v>
      </c>
      <c r="D14676" t="s">
        <v>48684</v>
      </c>
      <c r="E14676" t="s">
        <v>90</v>
      </c>
      <c r="F14676" t="s">
        <v>76</v>
      </c>
      <c r="G14676" t="s">
        <v>16</v>
      </c>
      <c r="H14676">
        <v>70</v>
      </c>
      <c r="I14676" t="s">
        <v>48691</v>
      </c>
      <c r="J14676" t="s">
        <v>48692</v>
      </c>
      <c r="K14676" t="s">
        <v>48693</v>
      </c>
      <c r="L14676" t="s">
        <v>77919</v>
      </c>
    </row>
    <row r="14677" spans="1:12" x14ac:dyDescent="0.15">
      <c r="A14677" t="s">
        <v>12</v>
      </c>
      <c r="B14677">
        <v>4156505</v>
      </c>
      <c r="C14677">
        <v>4156525</v>
      </c>
      <c r="D14677" t="s">
        <v>48684</v>
      </c>
      <c r="E14677" t="s">
        <v>90</v>
      </c>
      <c r="F14677" t="s">
        <v>76</v>
      </c>
      <c r="G14677" t="s">
        <v>36</v>
      </c>
      <c r="H14677">
        <v>91</v>
      </c>
      <c r="I14677" t="s">
        <v>48694</v>
      </c>
      <c r="J14677" t="s">
        <v>48695</v>
      </c>
      <c r="K14677" t="s">
        <v>48696</v>
      </c>
      <c r="L14677" t="s">
        <v>77907</v>
      </c>
    </row>
    <row r="14678" spans="1:12" x14ac:dyDescent="0.15">
      <c r="A14678" t="s">
        <v>12</v>
      </c>
      <c r="B14678">
        <v>4156994</v>
      </c>
      <c r="C14678">
        <v>4157014</v>
      </c>
      <c r="D14678" t="s">
        <v>48697</v>
      </c>
      <c r="E14678" t="s">
        <v>90</v>
      </c>
      <c r="F14678" t="s">
        <v>15</v>
      </c>
      <c r="G14678" t="s">
        <v>32</v>
      </c>
      <c r="H14678">
        <v>1</v>
      </c>
      <c r="I14678" t="s">
        <v>48698</v>
      </c>
      <c r="J14678" t="s">
        <v>48699</v>
      </c>
      <c r="K14678" t="s">
        <v>48700</v>
      </c>
      <c r="L14678" t="s">
        <v>77917</v>
      </c>
    </row>
    <row r="14679" spans="1:12" x14ac:dyDescent="0.15">
      <c r="A14679" t="s">
        <v>12</v>
      </c>
      <c r="B14679">
        <v>4157023</v>
      </c>
      <c r="C14679">
        <v>4157043</v>
      </c>
      <c r="D14679" t="s">
        <v>48697</v>
      </c>
      <c r="E14679" t="s">
        <v>90</v>
      </c>
      <c r="F14679" t="s">
        <v>15</v>
      </c>
      <c r="G14679" t="s">
        <v>16</v>
      </c>
      <c r="H14679">
        <v>30</v>
      </c>
      <c r="I14679" t="s">
        <v>48701</v>
      </c>
      <c r="J14679" t="s">
        <v>48702</v>
      </c>
      <c r="K14679" t="s">
        <v>48703</v>
      </c>
      <c r="L14679" t="s">
        <v>77984</v>
      </c>
    </row>
    <row r="14680" spans="1:12" x14ac:dyDescent="0.15">
      <c r="A14680" t="s">
        <v>12</v>
      </c>
      <c r="B14680">
        <v>4157058</v>
      </c>
      <c r="C14680">
        <v>4157078</v>
      </c>
      <c r="D14680" t="s">
        <v>48697</v>
      </c>
      <c r="E14680" t="s">
        <v>90</v>
      </c>
      <c r="F14680" t="s">
        <v>15</v>
      </c>
      <c r="G14680" t="s">
        <v>23</v>
      </c>
      <c r="H14680">
        <v>65</v>
      </c>
      <c r="I14680" t="s">
        <v>48704</v>
      </c>
      <c r="J14680" t="s">
        <v>48705</v>
      </c>
      <c r="K14680" t="s">
        <v>48706</v>
      </c>
      <c r="L14680" t="s">
        <v>78042</v>
      </c>
    </row>
    <row r="14681" spans="1:12" x14ac:dyDescent="0.15">
      <c r="A14681" t="s">
        <v>12</v>
      </c>
      <c r="B14681">
        <v>4157117</v>
      </c>
      <c r="C14681">
        <v>4157137</v>
      </c>
      <c r="D14681" t="s">
        <v>48697</v>
      </c>
      <c r="E14681" t="s">
        <v>90</v>
      </c>
      <c r="F14681" t="s">
        <v>15</v>
      </c>
      <c r="G14681" t="s">
        <v>23</v>
      </c>
      <c r="H14681">
        <v>124</v>
      </c>
      <c r="I14681" t="s">
        <v>48707</v>
      </c>
      <c r="J14681" t="s">
        <v>48708</v>
      </c>
      <c r="K14681" t="s">
        <v>48709</v>
      </c>
      <c r="L14681" t="s">
        <v>78046</v>
      </c>
    </row>
    <row r="14682" spans="1:12" x14ac:dyDescent="0.15">
      <c r="A14682" t="s">
        <v>12</v>
      </c>
      <c r="B14682">
        <v>4158450</v>
      </c>
      <c r="C14682">
        <v>4158470</v>
      </c>
      <c r="D14682" t="s">
        <v>48710</v>
      </c>
      <c r="E14682" t="s">
        <v>90</v>
      </c>
      <c r="F14682" t="s">
        <v>15</v>
      </c>
      <c r="G14682" t="s">
        <v>16</v>
      </c>
      <c r="H14682">
        <v>40</v>
      </c>
      <c r="I14682" t="s">
        <v>48711</v>
      </c>
      <c r="J14682" t="s">
        <v>48712</v>
      </c>
      <c r="K14682" t="s">
        <v>48713</v>
      </c>
      <c r="L14682" t="s">
        <v>77952</v>
      </c>
    </row>
    <row r="14683" spans="1:12" x14ac:dyDescent="0.15">
      <c r="A14683" t="s">
        <v>12</v>
      </c>
      <c r="B14683">
        <v>4158490</v>
      </c>
      <c r="C14683">
        <v>4158510</v>
      </c>
      <c r="D14683" t="s">
        <v>48710</v>
      </c>
      <c r="E14683" t="s">
        <v>90</v>
      </c>
      <c r="F14683" t="s">
        <v>15</v>
      </c>
      <c r="G14683" t="s">
        <v>32</v>
      </c>
      <c r="H14683">
        <v>80</v>
      </c>
      <c r="I14683" t="s">
        <v>48714</v>
      </c>
      <c r="J14683" t="s">
        <v>48715</v>
      </c>
      <c r="K14683" t="s">
        <v>48716</v>
      </c>
      <c r="L14683" t="s">
        <v>77940</v>
      </c>
    </row>
    <row r="14684" spans="1:12" x14ac:dyDescent="0.15">
      <c r="A14684" t="s">
        <v>12</v>
      </c>
      <c r="B14684">
        <v>4158520</v>
      </c>
      <c r="C14684">
        <v>4158540</v>
      </c>
      <c r="D14684" t="s">
        <v>48710</v>
      </c>
      <c r="E14684" t="s">
        <v>90</v>
      </c>
      <c r="F14684" t="s">
        <v>15</v>
      </c>
      <c r="G14684" t="s">
        <v>32</v>
      </c>
      <c r="H14684">
        <v>110</v>
      </c>
      <c r="I14684" t="s">
        <v>48717</v>
      </c>
      <c r="J14684" t="s">
        <v>48718</v>
      </c>
      <c r="K14684" t="s">
        <v>48719</v>
      </c>
      <c r="L14684" t="s">
        <v>78030</v>
      </c>
    </row>
    <row r="14685" spans="1:12" x14ac:dyDescent="0.15">
      <c r="A14685" t="s">
        <v>12</v>
      </c>
      <c r="B14685">
        <v>4158541</v>
      </c>
      <c r="C14685">
        <v>4158561</v>
      </c>
      <c r="D14685" t="s">
        <v>48710</v>
      </c>
      <c r="E14685" t="s">
        <v>90</v>
      </c>
      <c r="F14685" t="s">
        <v>15</v>
      </c>
      <c r="G14685" t="s">
        <v>23</v>
      </c>
      <c r="H14685">
        <v>131</v>
      </c>
      <c r="I14685" t="s">
        <v>48720</v>
      </c>
      <c r="J14685" t="s">
        <v>48721</v>
      </c>
      <c r="K14685" t="s">
        <v>48722</v>
      </c>
      <c r="L14685" t="s">
        <v>77941</v>
      </c>
    </row>
    <row r="14686" spans="1:12" x14ac:dyDescent="0.15">
      <c r="A14686" t="s">
        <v>12</v>
      </c>
      <c r="B14686">
        <v>4158775</v>
      </c>
      <c r="C14686">
        <v>4158795</v>
      </c>
      <c r="D14686" t="s">
        <v>48723</v>
      </c>
      <c r="E14686" t="s">
        <v>90</v>
      </c>
      <c r="F14686" t="s">
        <v>15</v>
      </c>
      <c r="G14686" t="s">
        <v>32</v>
      </c>
      <c r="H14686">
        <v>1</v>
      </c>
      <c r="I14686" t="s">
        <v>48724</v>
      </c>
      <c r="J14686" t="s">
        <v>48725</v>
      </c>
      <c r="K14686" t="s">
        <v>48726</v>
      </c>
      <c r="L14686" t="s">
        <v>77917</v>
      </c>
    </row>
    <row r="14687" spans="1:12" x14ac:dyDescent="0.15">
      <c r="A14687" t="s">
        <v>12</v>
      </c>
      <c r="B14687">
        <v>4158803</v>
      </c>
      <c r="C14687">
        <v>4158823</v>
      </c>
      <c r="D14687" t="s">
        <v>48723</v>
      </c>
      <c r="E14687" t="s">
        <v>90</v>
      </c>
      <c r="F14687" t="s">
        <v>15</v>
      </c>
      <c r="G14687" t="s">
        <v>32</v>
      </c>
      <c r="H14687">
        <v>29</v>
      </c>
      <c r="I14687" t="s">
        <v>48727</v>
      </c>
      <c r="J14687" t="s">
        <v>48728</v>
      </c>
      <c r="K14687" t="s">
        <v>48729</v>
      </c>
      <c r="L14687" t="s">
        <v>77921</v>
      </c>
    </row>
    <row r="14688" spans="1:12" x14ac:dyDescent="0.15">
      <c r="A14688" t="s">
        <v>12</v>
      </c>
      <c r="B14688">
        <v>4158831</v>
      </c>
      <c r="C14688">
        <v>4158851</v>
      </c>
      <c r="D14688" t="s">
        <v>48723</v>
      </c>
      <c r="E14688" t="s">
        <v>90</v>
      </c>
      <c r="F14688" t="s">
        <v>15</v>
      </c>
      <c r="G14688" t="s">
        <v>36</v>
      </c>
      <c r="H14688">
        <v>57</v>
      </c>
      <c r="I14688" t="s">
        <v>48730</v>
      </c>
      <c r="J14688" t="s">
        <v>48731</v>
      </c>
      <c r="K14688" t="s">
        <v>48732</v>
      </c>
      <c r="L14688" t="s">
        <v>78049</v>
      </c>
    </row>
    <row r="14689" spans="1:12" x14ac:dyDescent="0.15">
      <c r="A14689" t="s">
        <v>12</v>
      </c>
      <c r="B14689">
        <v>4158856</v>
      </c>
      <c r="C14689">
        <v>4158876</v>
      </c>
      <c r="D14689" t="s">
        <v>48723</v>
      </c>
      <c r="E14689" t="s">
        <v>90</v>
      </c>
      <c r="F14689" t="s">
        <v>15</v>
      </c>
      <c r="G14689" t="s">
        <v>36</v>
      </c>
      <c r="H14689">
        <v>82</v>
      </c>
      <c r="I14689" t="s">
        <v>48733</v>
      </c>
      <c r="J14689" t="s">
        <v>48734</v>
      </c>
      <c r="K14689" t="s">
        <v>48735</v>
      </c>
      <c r="L14689" t="s">
        <v>78011</v>
      </c>
    </row>
    <row r="14690" spans="1:12" x14ac:dyDescent="0.15">
      <c r="A14690" t="s">
        <v>12</v>
      </c>
      <c r="B14690">
        <v>4160594</v>
      </c>
      <c r="C14690">
        <v>4160614</v>
      </c>
      <c r="D14690" t="s">
        <v>48736</v>
      </c>
      <c r="E14690" t="s">
        <v>90</v>
      </c>
      <c r="F14690" t="s">
        <v>76</v>
      </c>
      <c r="G14690" t="s">
        <v>16</v>
      </c>
      <c r="H14690">
        <v>16</v>
      </c>
      <c r="I14690" t="s">
        <v>48737</v>
      </c>
      <c r="J14690" t="s">
        <v>48738</v>
      </c>
      <c r="K14690" t="s">
        <v>48739</v>
      </c>
      <c r="L14690" t="s">
        <v>77905</v>
      </c>
    </row>
    <row r="14691" spans="1:12" x14ac:dyDescent="0.15">
      <c r="A14691" t="s">
        <v>12</v>
      </c>
      <c r="B14691">
        <v>4160563</v>
      </c>
      <c r="C14691">
        <v>4160583</v>
      </c>
      <c r="D14691" t="s">
        <v>48736</v>
      </c>
      <c r="E14691" t="s">
        <v>90</v>
      </c>
      <c r="F14691" t="s">
        <v>76</v>
      </c>
      <c r="G14691" t="s">
        <v>16</v>
      </c>
      <c r="H14691">
        <v>47</v>
      </c>
      <c r="I14691" t="s">
        <v>48740</v>
      </c>
      <c r="J14691" t="s">
        <v>48741</v>
      </c>
      <c r="K14691" t="s">
        <v>48742</v>
      </c>
      <c r="L14691" t="s">
        <v>77932</v>
      </c>
    </row>
    <row r="14692" spans="1:12" x14ac:dyDescent="0.15">
      <c r="A14692" t="s">
        <v>12</v>
      </c>
      <c r="B14692">
        <v>4160522</v>
      </c>
      <c r="C14692">
        <v>4160542</v>
      </c>
      <c r="D14692" t="s">
        <v>48736</v>
      </c>
      <c r="E14692" t="s">
        <v>90</v>
      </c>
      <c r="F14692" t="s">
        <v>76</v>
      </c>
      <c r="G14692" t="s">
        <v>16</v>
      </c>
      <c r="H14692">
        <v>88</v>
      </c>
      <c r="I14692" t="s">
        <v>48743</v>
      </c>
      <c r="J14692" t="s">
        <v>48744</v>
      </c>
      <c r="K14692" t="s">
        <v>48745</v>
      </c>
      <c r="L14692" t="s">
        <v>77923</v>
      </c>
    </row>
    <row r="14693" spans="1:12" x14ac:dyDescent="0.15">
      <c r="A14693" t="s">
        <v>12</v>
      </c>
      <c r="B14693">
        <v>4160500</v>
      </c>
      <c r="C14693">
        <v>4160520</v>
      </c>
      <c r="D14693" t="s">
        <v>48736</v>
      </c>
      <c r="E14693" t="s">
        <v>90</v>
      </c>
      <c r="F14693" t="s">
        <v>76</v>
      </c>
      <c r="G14693" t="s">
        <v>16</v>
      </c>
      <c r="H14693">
        <v>110</v>
      </c>
      <c r="I14693" t="s">
        <v>48746</v>
      </c>
      <c r="J14693" t="s">
        <v>48747</v>
      </c>
      <c r="K14693" t="s">
        <v>48748</v>
      </c>
      <c r="L14693" t="s">
        <v>78030</v>
      </c>
    </row>
    <row r="14694" spans="1:12" x14ac:dyDescent="0.15">
      <c r="A14694" t="s">
        <v>12</v>
      </c>
      <c r="B14694">
        <v>4160639</v>
      </c>
      <c r="C14694">
        <v>4160659</v>
      </c>
      <c r="D14694" t="s">
        <v>48749</v>
      </c>
      <c r="E14694" t="s">
        <v>90</v>
      </c>
      <c r="F14694" t="s">
        <v>15</v>
      </c>
      <c r="G14694" t="s">
        <v>36</v>
      </c>
      <c r="H14694">
        <v>0</v>
      </c>
      <c r="I14694" t="s">
        <v>48750</v>
      </c>
      <c r="J14694" t="s">
        <v>48751</v>
      </c>
      <c r="K14694" t="s">
        <v>48752</v>
      </c>
      <c r="L14694" t="s">
        <v>77980</v>
      </c>
    </row>
    <row r="14695" spans="1:12" x14ac:dyDescent="0.15">
      <c r="A14695" t="s">
        <v>12</v>
      </c>
      <c r="B14695">
        <v>4160667</v>
      </c>
      <c r="C14695">
        <v>4160687</v>
      </c>
      <c r="D14695" t="s">
        <v>48749</v>
      </c>
      <c r="E14695" t="s">
        <v>90</v>
      </c>
      <c r="F14695" t="s">
        <v>15</v>
      </c>
      <c r="G14695" t="s">
        <v>36</v>
      </c>
      <c r="H14695">
        <v>28</v>
      </c>
      <c r="I14695" t="s">
        <v>48753</v>
      </c>
      <c r="J14695" t="s">
        <v>48754</v>
      </c>
      <c r="K14695" t="s">
        <v>48755</v>
      </c>
      <c r="L14695" t="s">
        <v>77956</v>
      </c>
    </row>
    <row r="14696" spans="1:12" x14ac:dyDescent="0.15">
      <c r="A14696" t="s">
        <v>12</v>
      </c>
      <c r="B14696">
        <v>4160689</v>
      </c>
      <c r="C14696">
        <v>4160709</v>
      </c>
      <c r="D14696" t="s">
        <v>48749</v>
      </c>
      <c r="E14696" t="s">
        <v>90</v>
      </c>
      <c r="F14696" t="s">
        <v>15</v>
      </c>
      <c r="G14696" t="s">
        <v>36</v>
      </c>
      <c r="H14696">
        <v>50</v>
      </c>
      <c r="I14696" t="s">
        <v>48756</v>
      </c>
      <c r="J14696" t="s">
        <v>48757</v>
      </c>
      <c r="K14696" t="s">
        <v>48758</v>
      </c>
      <c r="L14696" t="s">
        <v>77925</v>
      </c>
    </row>
    <row r="14697" spans="1:12" x14ac:dyDescent="0.15">
      <c r="A14697" t="s">
        <v>12</v>
      </c>
      <c r="B14697">
        <v>4160758</v>
      </c>
      <c r="C14697">
        <v>4160778</v>
      </c>
      <c r="D14697" t="s">
        <v>48749</v>
      </c>
      <c r="E14697" t="s">
        <v>90</v>
      </c>
      <c r="F14697" t="s">
        <v>15</v>
      </c>
      <c r="G14697" t="s">
        <v>16</v>
      </c>
      <c r="H14697">
        <v>119</v>
      </c>
      <c r="I14697" t="s">
        <v>48759</v>
      </c>
      <c r="J14697" t="s">
        <v>48760</v>
      </c>
      <c r="K14697" t="s">
        <v>48761</v>
      </c>
      <c r="L14697" t="s">
        <v>78058</v>
      </c>
    </row>
    <row r="14698" spans="1:12" x14ac:dyDescent="0.15">
      <c r="A14698" t="s">
        <v>12</v>
      </c>
      <c r="B14698">
        <v>4162072</v>
      </c>
      <c r="C14698">
        <v>4162092</v>
      </c>
      <c r="D14698" t="s">
        <v>48762</v>
      </c>
      <c r="E14698" t="s">
        <v>90</v>
      </c>
      <c r="F14698" t="s">
        <v>15</v>
      </c>
      <c r="G14698" t="s">
        <v>16</v>
      </c>
      <c r="H14698">
        <v>0</v>
      </c>
      <c r="I14698" t="s">
        <v>48763</v>
      </c>
      <c r="J14698" t="s">
        <v>48764</v>
      </c>
      <c r="K14698" t="s">
        <v>48765</v>
      </c>
      <c r="L14698" t="s">
        <v>77980</v>
      </c>
    </row>
    <row r="14699" spans="1:12" x14ac:dyDescent="0.15">
      <c r="A14699" t="s">
        <v>12</v>
      </c>
      <c r="B14699">
        <v>4162093</v>
      </c>
      <c r="C14699">
        <v>4162113</v>
      </c>
      <c r="D14699" t="s">
        <v>48762</v>
      </c>
      <c r="E14699" t="s">
        <v>90</v>
      </c>
      <c r="F14699" t="s">
        <v>15</v>
      </c>
      <c r="G14699" t="s">
        <v>36</v>
      </c>
      <c r="H14699">
        <v>21</v>
      </c>
      <c r="I14699" t="s">
        <v>48766</v>
      </c>
      <c r="J14699" t="s">
        <v>48767</v>
      </c>
      <c r="K14699" t="s">
        <v>48768</v>
      </c>
      <c r="L14699" t="s">
        <v>78022</v>
      </c>
    </row>
    <row r="14700" spans="1:12" x14ac:dyDescent="0.15">
      <c r="A14700" t="s">
        <v>12</v>
      </c>
      <c r="B14700">
        <v>4162151</v>
      </c>
      <c r="C14700">
        <v>4162171</v>
      </c>
      <c r="D14700" t="s">
        <v>48762</v>
      </c>
      <c r="E14700" t="s">
        <v>90</v>
      </c>
      <c r="F14700" t="s">
        <v>15</v>
      </c>
      <c r="G14700" t="s">
        <v>16</v>
      </c>
      <c r="H14700">
        <v>79</v>
      </c>
      <c r="I14700" t="s">
        <v>48769</v>
      </c>
      <c r="J14700" t="s">
        <v>48770</v>
      </c>
      <c r="K14700" t="s">
        <v>48771</v>
      </c>
      <c r="L14700" t="s">
        <v>77993</v>
      </c>
    </row>
    <row r="14701" spans="1:12" x14ac:dyDescent="0.15">
      <c r="A14701" t="s">
        <v>12</v>
      </c>
      <c r="B14701">
        <v>4162214</v>
      </c>
      <c r="C14701">
        <v>4162234</v>
      </c>
      <c r="D14701" t="s">
        <v>48762</v>
      </c>
      <c r="E14701" t="s">
        <v>90</v>
      </c>
      <c r="F14701" t="s">
        <v>15</v>
      </c>
      <c r="G14701" t="s">
        <v>16</v>
      </c>
      <c r="H14701">
        <v>142</v>
      </c>
      <c r="I14701" t="s">
        <v>48772</v>
      </c>
      <c r="J14701" t="s">
        <v>48773</v>
      </c>
      <c r="K14701" t="s">
        <v>48774</v>
      </c>
      <c r="L14701" t="s">
        <v>77990</v>
      </c>
    </row>
    <row r="14702" spans="1:12" x14ac:dyDescent="0.15">
      <c r="A14702" t="s">
        <v>12</v>
      </c>
      <c r="B14702">
        <v>4163634</v>
      </c>
      <c r="C14702">
        <v>4163654</v>
      </c>
      <c r="D14702" t="s">
        <v>48775</v>
      </c>
      <c r="E14702" t="s">
        <v>90</v>
      </c>
      <c r="F14702" t="s">
        <v>76</v>
      </c>
      <c r="G14702" t="s">
        <v>16</v>
      </c>
      <c r="H14702">
        <v>0</v>
      </c>
      <c r="I14702" t="s">
        <v>48776</v>
      </c>
      <c r="J14702" t="s">
        <v>48777</v>
      </c>
      <c r="K14702" t="s">
        <v>48778</v>
      </c>
      <c r="L14702" t="s">
        <v>77980</v>
      </c>
    </row>
    <row r="14703" spans="1:12" x14ac:dyDescent="0.15">
      <c r="A14703" t="s">
        <v>12</v>
      </c>
      <c r="B14703">
        <v>4163612</v>
      </c>
      <c r="C14703">
        <v>4163632</v>
      </c>
      <c r="D14703" t="s">
        <v>48775</v>
      </c>
      <c r="E14703" t="s">
        <v>90</v>
      </c>
      <c r="F14703" t="s">
        <v>76</v>
      </c>
      <c r="G14703" t="s">
        <v>32</v>
      </c>
      <c r="H14703">
        <v>22</v>
      </c>
      <c r="I14703" t="s">
        <v>48779</v>
      </c>
      <c r="J14703" t="s">
        <v>48780</v>
      </c>
      <c r="K14703" t="s">
        <v>48781</v>
      </c>
      <c r="L14703" t="s">
        <v>77948</v>
      </c>
    </row>
    <row r="14704" spans="1:12" x14ac:dyDescent="0.15">
      <c r="A14704" t="s">
        <v>12</v>
      </c>
      <c r="B14704">
        <v>4163583</v>
      </c>
      <c r="C14704">
        <v>4163603</v>
      </c>
      <c r="D14704" t="s">
        <v>48775</v>
      </c>
      <c r="E14704" t="s">
        <v>90</v>
      </c>
      <c r="F14704" t="s">
        <v>76</v>
      </c>
      <c r="G14704" t="s">
        <v>36</v>
      </c>
      <c r="H14704">
        <v>51</v>
      </c>
      <c r="I14704" t="s">
        <v>48782</v>
      </c>
      <c r="J14704" t="s">
        <v>48783</v>
      </c>
      <c r="K14704" t="s">
        <v>48784</v>
      </c>
      <c r="L14704" t="s">
        <v>78023</v>
      </c>
    </row>
    <row r="14705" spans="1:12" x14ac:dyDescent="0.15">
      <c r="A14705" t="s">
        <v>12</v>
      </c>
      <c r="B14705">
        <v>4163538</v>
      </c>
      <c r="C14705">
        <v>4163558</v>
      </c>
      <c r="D14705" t="s">
        <v>48775</v>
      </c>
      <c r="E14705" t="s">
        <v>90</v>
      </c>
      <c r="F14705" t="s">
        <v>76</v>
      </c>
      <c r="G14705" t="s">
        <v>36</v>
      </c>
      <c r="H14705">
        <v>96</v>
      </c>
      <c r="I14705" t="s">
        <v>48785</v>
      </c>
      <c r="J14705" t="s">
        <v>48786</v>
      </c>
      <c r="K14705" t="s">
        <v>48787</v>
      </c>
      <c r="L14705" t="s">
        <v>77912</v>
      </c>
    </row>
    <row r="14706" spans="1:12" x14ac:dyDescent="0.15">
      <c r="A14706" t="s">
        <v>12</v>
      </c>
      <c r="B14706">
        <v>4164777</v>
      </c>
      <c r="C14706">
        <v>4164797</v>
      </c>
      <c r="D14706" t="s">
        <v>48788</v>
      </c>
      <c r="E14706" t="s">
        <v>90</v>
      </c>
      <c r="F14706" t="s">
        <v>76</v>
      </c>
      <c r="G14706" t="s">
        <v>36</v>
      </c>
      <c r="H14706">
        <v>0</v>
      </c>
      <c r="I14706" t="s">
        <v>48789</v>
      </c>
      <c r="J14706" t="s">
        <v>48790</v>
      </c>
      <c r="K14706" t="s">
        <v>48791</v>
      </c>
      <c r="L14706" t="s">
        <v>77980</v>
      </c>
    </row>
    <row r="14707" spans="1:12" x14ac:dyDescent="0.15">
      <c r="A14707" t="s">
        <v>12</v>
      </c>
      <c r="B14707">
        <v>4164751</v>
      </c>
      <c r="C14707">
        <v>4164771</v>
      </c>
      <c r="D14707" t="s">
        <v>48788</v>
      </c>
      <c r="E14707" t="s">
        <v>90</v>
      </c>
      <c r="F14707" t="s">
        <v>76</v>
      </c>
      <c r="G14707" t="s">
        <v>16</v>
      </c>
      <c r="H14707">
        <v>26</v>
      </c>
      <c r="I14707" t="s">
        <v>48792</v>
      </c>
      <c r="J14707" t="s">
        <v>48793</v>
      </c>
      <c r="K14707" t="s">
        <v>48794</v>
      </c>
      <c r="L14707" t="s">
        <v>78002</v>
      </c>
    </row>
    <row r="14708" spans="1:12" x14ac:dyDescent="0.15">
      <c r="A14708" t="s">
        <v>12</v>
      </c>
      <c r="B14708">
        <v>4164713</v>
      </c>
      <c r="C14708">
        <v>4164733</v>
      </c>
      <c r="D14708" t="s">
        <v>48788</v>
      </c>
      <c r="E14708" t="s">
        <v>90</v>
      </c>
      <c r="F14708" t="s">
        <v>76</v>
      </c>
      <c r="G14708" t="s">
        <v>16</v>
      </c>
      <c r="H14708">
        <v>64</v>
      </c>
      <c r="I14708" t="s">
        <v>48795</v>
      </c>
      <c r="J14708" t="s">
        <v>48796</v>
      </c>
      <c r="K14708" t="s">
        <v>48797</v>
      </c>
      <c r="L14708" t="s">
        <v>77989</v>
      </c>
    </row>
    <row r="14709" spans="1:12" x14ac:dyDescent="0.15">
      <c r="A14709" t="s">
        <v>12</v>
      </c>
      <c r="B14709">
        <v>4164687</v>
      </c>
      <c r="C14709">
        <v>4164707</v>
      </c>
      <c r="D14709" t="s">
        <v>48788</v>
      </c>
      <c r="E14709" t="s">
        <v>90</v>
      </c>
      <c r="F14709" t="s">
        <v>76</v>
      </c>
      <c r="G14709" t="s">
        <v>36</v>
      </c>
      <c r="H14709">
        <v>90</v>
      </c>
      <c r="I14709" t="s">
        <v>48798</v>
      </c>
      <c r="J14709" t="s">
        <v>48799</v>
      </c>
      <c r="K14709" t="s">
        <v>48800</v>
      </c>
      <c r="L14709" t="s">
        <v>78017</v>
      </c>
    </row>
    <row r="14710" spans="1:12" x14ac:dyDescent="0.15">
      <c r="A14710" t="s">
        <v>12</v>
      </c>
      <c r="B14710">
        <v>4165129</v>
      </c>
      <c r="C14710">
        <v>4165149</v>
      </c>
      <c r="D14710" t="s">
        <v>48801</v>
      </c>
      <c r="E14710" t="s">
        <v>48802</v>
      </c>
      <c r="F14710" t="s">
        <v>15</v>
      </c>
      <c r="G14710" t="s">
        <v>23</v>
      </c>
      <c r="H14710">
        <v>6</v>
      </c>
      <c r="I14710" t="s">
        <v>48803</v>
      </c>
      <c r="J14710" t="s">
        <v>48804</v>
      </c>
      <c r="K14710" t="s">
        <v>48805</v>
      </c>
      <c r="L14710" t="s">
        <v>78025</v>
      </c>
    </row>
    <row r="14711" spans="1:12" x14ac:dyDescent="0.15">
      <c r="A14711" t="s">
        <v>12</v>
      </c>
      <c r="B14711">
        <v>4165151</v>
      </c>
      <c r="C14711">
        <v>4165171</v>
      </c>
      <c r="D14711" t="s">
        <v>48801</v>
      </c>
      <c r="E14711" t="s">
        <v>48802</v>
      </c>
      <c r="F14711" t="s">
        <v>15</v>
      </c>
      <c r="G14711" t="s">
        <v>36</v>
      </c>
      <c r="H14711">
        <v>28</v>
      </c>
      <c r="I14711" t="s">
        <v>48806</v>
      </c>
      <c r="J14711" t="s">
        <v>48807</v>
      </c>
      <c r="K14711" t="s">
        <v>48808</v>
      </c>
      <c r="L14711" t="s">
        <v>77956</v>
      </c>
    </row>
    <row r="14712" spans="1:12" x14ac:dyDescent="0.15">
      <c r="A14712" t="s">
        <v>12</v>
      </c>
      <c r="B14712">
        <v>4165181</v>
      </c>
      <c r="C14712">
        <v>4165201</v>
      </c>
      <c r="D14712" t="s">
        <v>48801</v>
      </c>
      <c r="E14712" t="s">
        <v>48802</v>
      </c>
      <c r="F14712" t="s">
        <v>15</v>
      </c>
      <c r="G14712" t="s">
        <v>23</v>
      </c>
      <c r="H14712">
        <v>58</v>
      </c>
      <c r="I14712" t="s">
        <v>48809</v>
      </c>
      <c r="J14712" t="s">
        <v>48810</v>
      </c>
      <c r="K14712" t="s">
        <v>48811</v>
      </c>
      <c r="L14712" t="s">
        <v>77911</v>
      </c>
    </row>
    <row r="14713" spans="1:12" x14ac:dyDescent="0.15">
      <c r="A14713" t="s">
        <v>12</v>
      </c>
      <c r="B14713">
        <v>4165201</v>
      </c>
      <c r="C14713">
        <v>4165221</v>
      </c>
      <c r="D14713" t="s">
        <v>48801</v>
      </c>
      <c r="E14713" t="s">
        <v>48802</v>
      </c>
      <c r="F14713" t="s">
        <v>15</v>
      </c>
      <c r="G14713" t="s">
        <v>16</v>
      </c>
      <c r="H14713">
        <v>78</v>
      </c>
      <c r="I14713" t="s">
        <v>48812</v>
      </c>
      <c r="J14713" t="s">
        <v>48813</v>
      </c>
      <c r="K14713" t="s">
        <v>48814</v>
      </c>
      <c r="L14713" t="s">
        <v>78000</v>
      </c>
    </row>
    <row r="14714" spans="1:12" x14ac:dyDescent="0.15">
      <c r="A14714" t="s">
        <v>12</v>
      </c>
      <c r="B14714">
        <v>4168228</v>
      </c>
      <c r="C14714">
        <v>4168248</v>
      </c>
      <c r="D14714" t="s">
        <v>48815</v>
      </c>
      <c r="E14714" t="s">
        <v>48816</v>
      </c>
      <c r="F14714" t="s">
        <v>15</v>
      </c>
      <c r="G14714" t="s">
        <v>36</v>
      </c>
      <c r="H14714">
        <v>0</v>
      </c>
      <c r="I14714" t="s">
        <v>48817</v>
      </c>
      <c r="J14714" t="s">
        <v>48818</v>
      </c>
      <c r="K14714" t="s">
        <v>48819</v>
      </c>
      <c r="L14714" t="s">
        <v>77980</v>
      </c>
    </row>
    <row r="14715" spans="1:12" x14ac:dyDescent="0.15">
      <c r="A14715" t="s">
        <v>12</v>
      </c>
      <c r="B14715">
        <v>4168253</v>
      </c>
      <c r="C14715">
        <v>4168273</v>
      </c>
      <c r="D14715" t="s">
        <v>48815</v>
      </c>
      <c r="E14715" t="s">
        <v>48816</v>
      </c>
      <c r="F14715" t="s">
        <v>15</v>
      </c>
      <c r="G14715" t="s">
        <v>36</v>
      </c>
      <c r="H14715">
        <v>25</v>
      </c>
      <c r="I14715" t="s">
        <v>48820</v>
      </c>
      <c r="J14715" t="s">
        <v>48821</v>
      </c>
      <c r="K14715" t="s">
        <v>48822</v>
      </c>
      <c r="L14715" t="s">
        <v>78012</v>
      </c>
    </row>
    <row r="14716" spans="1:12" x14ac:dyDescent="0.15">
      <c r="A14716" t="s">
        <v>12</v>
      </c>
      <c r="B14716">
        <v>4168273</v>
      </c>
      <c r="C14716">
        <v>4168293</v>
      </c>
      <c r="D14716" t="s">
        <v>48815</v>
      </c>
      <c r="E14716" t="s">
        <v>48816</v>
      </c>
      <c r="F14716" t="s">
        <v>15</v>
      </c>
      <c r="G14716" t="s">
        <v>16</v>
      </c>
      <c r="H14716">
        <v>45</v>
      </c>
      <c r="I14716" t="s">
        <v>48823</v>
      </c>
      <c r="J14716" t="s">
        <v>48824</v>
      </c>
      <c r="K14716" t="s">
        <v>48825</v>
      </c>
      <c r="L14716" t="s">
        <v>77967</v>
      </c>
    </row>
    <row r="14717" spans="1:12" x14ac:dyDescent="0.15">
      <c r="A14717" t="s">
        <v>12</v>
      </c>
      <c r="B14717">
        <v>4168295</v>
      </c>
      <c r="C14717">
        <v>4168315</v>
      </c>
      <c r="D14717" t="s">
        <v>48815</v>
      </c>
      <c r="E14717" t="s">
        <v>48816</v>
      </c>
      <c r="F14717" t="s">
        <v>15</v>
      </c>
      <c r="G14717" t="s">
        <v>32</v>
      </c>
      <c r="H14717">
        <v>67</v>
      </c>
      <c r="I14717" t="s">
        <v>48826</v>
      </c>
      <c r="J14717" t="s">
        <v>48827</v>
      </c>
      <c r="K14717" t="s">
        <v>48828</v>
      </c>
      <c r="L14717" t="s">
        <v>77981</v>
      </c>
    </row>
    <row r="14718" spans="1:12" x14ac:dyDescent="0.15">
      <c r="A14718" t="s">
        <v>12</v>
      </c>
      <c r="B14718">
        <v>4170953</v>
      </c>
      <c r="C14718">
        <v>4170973</v>
      </c>
      <c r="D14718" t="s">
        <v>48829</v>
      </c>
      <c r="E14718" t="s">
        <v>90</v>
      </c>
      <c r="F14718" t="s">
        <v>76</v>
      </c>
      <c r="G14718" t="s">
        <v>16</v>
      </c>
      <c r="H14718">
        <v>16</v>
      </c>
      <c r="I14718" t="s">
        <v>48830</v>
      </c>
      <c r="J14718" t="s">
        <v>48831</v>
      </c>
      <c r="K14718" t="s">
        <v>48832</v>
      </c>
      <c r="L14718" t="s">
        <v>77905</v>
      </c>
    </row>
    <row r="14719" spans="1:12" x14ac:dyDescent="0.15">
      <c r="A14719" t="s">
        <v>12</v>
      </c>
      <c r="B14719">
        <v>4170923</v>
      </c>
      <c r="C14719">
        <v>4170943</v>
      </c>
      <c r="D14719" t="s">
        <v>48829</v>
      </c>
      <c r="E14719" t="s">
        <v>90</v>
      </c>
      <c r="F14719" t="s">
        <v>76</v>
      </c>
      <c r="G14719" t="s">
        <v>36</v>
      </c>
      <c r="H14719">
        <v>46</v>
      </c>
      <c r="I14719" t="s">
        <v>48833</v>
      </c>
      <c r="J14719" t="s">
        <v>48834</v>
      </c>
      <c r="K14719" t="s">
        <v>48835</v>
      </c>
      <c r="L14719" t="s">
        <v>78004</v>
      </c>
    </row>
    <row r="14720" spans="1:12" x14ac:dyDescent="0.15">
      <c r="A14720" t="s">
        <v>12</v>
      </c>
      <c r="B14720">
        <v>4170893</v>
      </c>
      <c r="C14720">
        <v>4170913</v>
      </c>
      <c r="D14720" t="s">
        <v>48829</v>
      </c>
      <c r="E14720" t="s">
        <v>90</v>
      </c>
      <c r="F14720" t="s">
        <v>76</v>
      </c>
      <c r="G14720" t="s">
        <v>16</v>
      </c>
      <c r="H14720">
        <v>76</v>
      </c>
      <c r="I14720" t="s">
        <v>48836</v>
      </c>
      <c r="J14720" t="s">
        <v>48837</v>
      </c>
      <c r="K14720" t="s">
        <v>48838</v>
      </c>
      <c r="L14720" t="s">
        <v>77985</v>
      </c>
    </row>
    <row r="14721" spans="1:12" x14ac:dyDescent="0.15">
      <c r="A14721" t="s">
        <v>12</v>
      </c>
      <c r="B14721">
        <v>4170869</v>
      </c>
      <c r="C14721">
        <v>4170889</v>
      </c>
      <c r="D14721" t="s">
        <v>48829</v>
      </c>
      <c r="E14721" t="s">
        <v>90</v>
      </c>
      <c r="F14721" t="s">
        <v>76</v>
      </c>
      <c r="G14721" t="s">
        <v>16</v>
      </c>
      <c r="H14721">
        <v>100</v>
      </c>
      <c r="I14721" t="s">
        <v>48839</v>
      </c>
      <c r="J14721" t="s">
        <v>48840</v>
      </c>
      <c r="K14721" t="s">
        <v>48841</v>
      </c>
      <c r="L14721" t="s">
        <v>77953</v>
      </c>
    </row>
    <row r="14722" spans="1:12" x14ac:dyDescent="0.15">
      <c r="A14722" t="s">
        <v>12</v>
      </c>
      <c r="B14722">
        <v>4171666</v>
      </c>
      <c r="C14722">
        <v>4171686</v>
      </c>
      <c r="D14722" t="s">
        <v>48842</v>
      </c>
      <c r="E14722" t="s">
        <v>90</v>
      </c>
      <c r="F14722" t="s">
        <v>76</v>
      </c>
      <c r="G14722" t="s">
        <v>16</v>
      </c>
      <c r="H14722">
        <v>24</v>
      </c>
      <c r="I14722" t="s">
        <v>48843</v>
      </c>
      <c r="J14722" t="s">
        <v>48844</v>
      </c>
      <c r="K14722" t="s">
        <v>48845</v>
      </c>
      <c r="L14722" t="s">
        <v>77966</v>
      </c>
    </row>
    <row r="14723" spans="1:12" x14ac:dyDescent="0.15">
      <c r="A14723" t="s">
        <v>12</v>
      </c>
      <c r="B14723">
        <v>4171644</v>
      </c>
      <c r="C14723">
        <v>4171664</v>
      </c>
      <c r="D14723" t="s">
        <v>48842</v>
      </c>
      <c r="E14723" t="s">
        <v>90</v>
      </c>
      <c r="F14723" t="s">
        <v>76</v>
      </c>
      <c r="G14723" t="s">
        <v>36</v>
      </c>
      <c r="H14723">
        <v>46</v>
      </c>
      <c r="I14723" t="s">
        <v>48846</v>
      </c>
      <c r="J14723" t="s">
        <v>48847</v>
      </c>
      <c r="K14723" t="s">
        <v>48848</v>
      </c>
      <c r="L14723" t="s">
        <v>78004</v>
      </c>
    </row>
    <row r="14724" spans="1:12" x14ac:dyDescent="0.15">
      <c r="A14724" t="s">
        <v>12</v>
      </c>
      <c r="B14724">
        <v>4171604</v>
      </c>
      <c r="C14724">
        <v>4171624</v>
      </c>
      <c r="D14724" t="s">
        <v>48842</v>
      </c>
      <c r="E14724" t="s">
        <v>90</v>
      </c>
      <c r="F14724" t="s">
        <v>76</v>
      </c>
      <c r="G14724" t="s">
        <v>36</v>
      </c>
      <c r="H14724">
        <v>86</v>
      </c>
      <c r="I14724" t="s">
        <v>48849</v>
      </c>
      <c r="J14724" t="s">
        <v>48850</v>
      </c>
      <c r="K14724" t="s">
        <v>48851</v>
      </c>
      <c r="L14724" t="s">
        <v>77929</v>
      </c>
    </row>
    <row r="14725" spans="1:12" x14ac:dyDescent="0.15">
      <c r="A14725" t="s">
        <v>12</v>
      </c>
      <c r="B14725">
        <v>4171584</v>
      </c>
      <c r="C14725">
        <v>4171604</v>
      </c>
      <c r="D14725" t="s">
        <v>48842</v>
      </c>
      <c r="E14725" t="s">
        <v>90</v>
      </c>
      <c r="F14725" t="s">
        <v>76</v>
      </c>
      <c r="G14725" t="s">
        <v>16</v>
      </c>
      <c r="H14725">
        <v>106</v>
      </c>
      <c r="I14725" t="s">
        <v>48852</v>
      </c>
      <c r="J14725" t="s">
        <v>48853</v>
      </c>
      <c r="K14725" t="s">
        <v>48854</v>
      </c>
      <c r="L14725" t="s">
        <v>77914</v>
      </c>
    </row>
    <row r="14726" spans="1:12" x14ac:dyDescent="0.15">
      <c r="A14726" t="s">
        <v>12</v>
      </c>
      <c r="B14726">
        <v>4171907</v>
      </c>
      <c r="C14726">
        <v>4171927</v>
      </c>
      <c r="D14726" t="s">
        <v>48855</v>
      </c>
      <c r="E14726" t="s">
        <v>90</v>
      </c>
      <c r="F14726" t="s">
        <v>15</v>
      </c>
      <c r="G14726" t="s">
        <v>32</v>
      </c>
      <c r="H14726">
        <v>10</v>
      </c>
      <c r="I14726" t="s">
        <v>48856</v>
      </c>
      <c r="J14726" t="s">
        <v>48857</v>
      </c>
      <c r="K14726" t="s">
        <v>48858</v>
      </c>
      <c r="L14726" t="s">
        <v>78001</v>
      </c>
    </row>
    <row r="14727" spans="1:12" x14ac:dyDescent="0.15">
      <c r="A14727" t="s">
        <v>12</v>
      </c>
      <c r="B14727">
        <v>4171944</v>
      </c>
      <c r="C14727">
        <v>4171964</v>
      </c>
      <c r="D14727" t="s">
        <v>48855</v>
      </c>
      <c r="E14727" t="s">
        <v>90</v>
      </c>
      <c r="F14727" t="s">
        <v>15</v>
      </c>
      <c r="G14727" t="s">
        <v>16</v>
      </c>
      <c r="H14727">
        <v>47</v>
      </c>
      <c r="I14727" t="s">
        <v>48859</v>
      </c>
      <c r="J14727" t="s">
        <v>48860</v>
      </c>
      <c r="K14727" t="s">
        <v>48861</v>
      </c>
      <c r="L14727" t="s">
        <v>77932</v>
      </c>
    </row>
    <row r="14728" spans="1:12" x14ac:dyDescent="0.15">
      <c r="A14728" t="s">
        <v>12</v>
      </c>
      <c r="B14728">
        <v>4171991</v>
      </c>
      <c r="C14728">
        <v>4172011</v>
      </c>
      <c r="D14728" t="s">
        <v>48855</v>
      </c>
      <c r="E14728" t="s">
        <v>90</v>
      </c>
      <c r="F14728" t="s">
        <v>15</v>
      </c>
      <c r="G14728" t="s">
        <v>16</v>
      </c>
      <c r="H14728">
        <v>94</v>
      </c>
      <c r="I14728" t="s">
        <v>48862</v>
      </c>
      <c r="J14728" t="s">
        <v>48863</v>
      </c>
      <c r="K14728" t="s">
        <v>48864</v>
      </c>
      <c r="L14728" t="s">
        <v>77927</v>
      </c>
    </row>
    <row r="14729" spans="1:12" x14ac:dyDescent="0.15">
      <c r="A14729" t="s">
        <v>12</v>
      </c>
      <c r="B14729">
        <v>4172012</v>
      </c>
      <c r="C14729">
        <v>4172032</v>
      </c>
      <c r="D14729" t="s">
        <v>48855</v>
      </c>
      <c r="E14729" t="s">
        <v>90</v>
      </c>
      <c r="F14729" t="s">
        <v>15</v>
      </c>
      <c r="G14729" t="s">
        <v>36</v>
      </c>
      <c r="H14729">
        <v>115</v>
      </c>
      <c r="I14729" t="s">
        <v>48865</v>
      </c>
      <c r="J14729" t="s">
        <v>48866</v>
      </c>
      <c r="K14729" t="s">
        <v>48867</v>
      </c>
      <c r="L14729" t="s">
        <v>78020</v>
      </c>
    </row>
    <row r="14730" spans="1:12" x14ac:dyDescent="0.15">
      <c r="A14730" t="s">
        <v>12</v>
      </c>
      <c r="B14730">
        <v>4173390</v>
      </c>
      <c r="C14730">
        <v>4173410</v>
      </c>
      <c r="D14730" t="s">
        <v>48868</v>
      </c>
      <c r="E14730" t="s">
        <v>90</v>
      </c>
      <c r="F14730" t="s">
        <v>15</v>
      </c>
      <c r="G14730" t="s">
        <v>16</v>
      </c>
      <c r="H14730">
        <v>55</v>
      </c>
      <c r="I14730" t="s">
        <v>48869</v>
      </c>
      <c r="J14730" t="s">
        <v>48870</v>
      </c>
      <c r="K14730" t="s">
        <v>48871</v>
      </c>
      <c r="L14730" t="s">
        <v>77992</v>
      </c>
    </row>
    <row r="14731" spans="1:12" x14ac:dyDescent="0.15">
      <c r="A14731" t="s">
        <v>12</v>
      </c>
      <c r="B14731">
        <v>4173476</v>
      </c>
      <c r="C14731">
        <v>4173496</v>
      </c>
      <c r="D14731" t="s">
        <v>48868</v>
      </c>
      <c r="E14731" t="s">
        <v>90</v>
      </c>
      <c r="F14731" t="s">
        <v>15</v>
      </c>
      <c r="G14731" t="s">
        <v>36</v>
      </c>
      <c r="H14731">
        <v>141</v>
      </c>
      <c r="I14731" t="s">
        <v>48872</v>
      </c>
      <c r="J14731" t="s">
        <v>48873</v>
      </c>
      <c r="K14731" t="s">
        <v>48874</v>
      </c>
      <c r="L14731" t="s">
        <v>77951</v>
      </c>
    </row>
    <row r="14732" spans="1:12" x14ac:dyDescent="0.15">
      <c r="A14732" t="s">
        <v>12</v>
      </c>
      <c r="B14732">
        <v>4173502</v>
      </c>
      <c r="C14732">
        <v>4173522</v>
      </c>
      <c r="D14732" t="s">
        <v>48868</v>
      </c>
      <c r="E14732" t="s">
        <v>90</v>
      </c>
      <c r="F14732" t="s">
        <v>15</v>
      </c>
      <c r="G14732" t="s">
        <v>16</v>
      </c>
      <c r="H14732">
        <v>167</v>
      </c>
      <c r="I14732" t="s">
        <v>48875</v>
      </c>
      <c r="J14732" t="s">
        <v>48876</v>
      </c>
      <c r="K14732" t="s">
        <v>48877</v>
      </c>
      <c r="L14732" t="s">
        <v>77916</v>
      </c>
    </row>
    <row r="14733" spans="1:12" x14ac:dyDescent="0.15">
      <c r="A14733" t="s">
        <v>12</v>
      </c>
      <c r="B14733">
        <v>4173557</v>
      </c>
      <c r="C14733">
        <v>4173577</v>
      </c>
      <c r="D14733" t="s">
        <v>48868</v>
      </c>
      <c r="E14733" t="s">
        <v>90</v>
      </c>
      <c r="F14733" t="s">
        <v>15</v>
      </c>
      <c r="G14733" t="s">
        <v>16</v>
      </c>
      <c r="H14733">
        <v>222</v>
      </c>
      <c r="I14733" t="s">
        <v>48878</v>
      </c>
      <c r="J14733" t="s">
        <v>48879</v>
      </c>
      <c r="K14733" t="s">
        <v>48880</v>
      </c>
      <c r="L14733" t="s">
        <v>78190</v>
      </c>
    </row>
    <row r="14734" spans="1:12" x14ac:dyDescent="0.15">
      <c r="A14734" t="s">
        <v>12</v>
      </c>
      <c r="B14734">
        <v>4174171</v>
      </c>
      <c r="C14734">
        <v>4174191</v>
      </c>
      <c r="D14734" t="s">
        <v>48881</v>
      </c>
      <c r="E14734" t="s">
        <v>90</v>
      </c>
      <c r="F14734" t="s">
        <v>15</v>
      </c>
      <c r="G14734" t="s">
        <v>16</v>
      </c>
      <c r="H14734">
        <v>40</v>
      </c>
      <c r="I14734" t="s">
        <v>48882</v>
      </c>
      <c r="J14734" t="s">
        <v>48883</v>
      </c>
      <c r="K14734" t="s">
        <v>48884</v>
      </c>
      <c r="L14734" t="s">
        <v>77952</v>
      </c>
    </row>
    <row r="14735" spans="1:12" x14ac:dyDescent="0.15">
      <c r="A14735" t="s">
        <v>12</v>
      </c>
      <c r="B14735">
        <v>4174210</v>
      </c>
      <c r="C14735">
        <v>4174230</v>
      </c>
      <c r="D14735" t="s">
        <v>48881</v>
      </c>
      <c r="E14735" t="s">
        <v>90</v>
      </c>
      <c r="F14735" t="s">
        <v>15</v>
      </c>
      <c r="G14735" t="s">
        <v>32</v>
      </c>
      <c r="H14735">
        <v>79</v>
      </c>
      <c r="I14735" t="s">
        <v>48885</v>
      </c>
      <c r="J14735" t="s">
        <v>48886</v>
      </c>
      <c r="K14735" t="s">
        <v>48887</v>
      </c>
      <c r="L14735" t="s">
        <v>77993</v>
      </c>
    </row>
    <row r="14736" spans="1:12" x14ac:dyDescent="0.15">
      <c r="A14736" t="s">
        <v>12</v>
      </c>
      <c r="B14736">
        <v>4174240</v>
      </c>
      <c r="C14736">
        <v>4174260</v>
      </c>
      <c r="D14736" t="s">
        <v>48881</v>
      </c>
      <c r="E14736" t="s">
        <v>90</v>
      </c>
      <c r="F14736" t="s">
        <v>15</v>
      </c>
      <c r="G14736" t="s">
        <v>16</v>
      </c>
      <c r="H14736">
        <v>109</v>
      </c>
      <c r="I14736" t="s">
        <v>48888</v>
      </c>
      <c r="J14736" t="s">
        <v>48889</v>
      </c>
      <c r="K14736" t="s">
        <v>48890</v>
      </c>
      <c r="L14736" t="s">
        <v>77947</v>
      </c>
    </row>
    <row r="14737" spans="1:12" x14ac:dyDescent="0.15">
      <c r="A14737" t="s">
        <v>12</v>
      </c>
      <c r="B14737">
        <v>4174327</v>
      </c>
      <c r="C14737">
        <v>4174347</v>
      </c>
      <c r="D14737" t="s">
        <v>48881</v>
      </c>
      <c r="E14737" t="s">
        <v>90</v>
      </c>
      <c r="F14737" t="s">
        <v>15</v>
      </c>
      <c r="G14737" t="s">
        <v>32</v>
      </c>
      <c r="H14737">
        <v>196</v>
      </c>
      <c r="I14737" t="s">
        <v>48891</v>
      </c>
      <c r="J14737" t="s">
        <v>48892</v>
      </c>
      <c r="K14737" t="s">
        <v>48893</v>
      </c>
      <c r="L14737" t="s">
        <v>78090</v>
      </c>
    </row>
    <row r="14738" spans="1:12" x14ac:dyDescent="0.15">
      <c r="A14738" t="s">
        <v>12</v>
      </c>
      <c r="B14738">
        <v>4175472</v>
      </c>
      <c r="C14738">
        <v>4175492</v>
      </c>
      <c r="D14738" t="s">
        <v>48894</v>
      </c>
      <c r="E14738" t="s">
        <v>90</v>
      </c>
      <c r="F14738" t="s">
        <v>15</v>
      </c>
      <c r="G14738" t="s">
        <v>32</v>
      </c>
      <c r="H14738">
        <v>50</v>
      </c>
      <c r="I14738" t="s">
        <v>48895</v>
      </c>
      <c r="J14738" t="s">
        <v>48896</v>
      </c>
      <c r="K14738" t="s">
        <v>48897</v>
      </c>
      <c r="L14738" t="s">
        <v>77925</v>
      </c>
    </row>
    <row r="14739" spans="1:12" x14ac:dyDescent="0.15">
      <c r="A14739" t="s">
        <v>12</v>
      </c>
      <c r="B14739">
        <v>4175537</v>
      </c>
      <c r="C14739">
        <v>4175557</v>
      </c>
      <c r="D14739" t="s">
        <v>48894</v>
      </c>
      <c r="E14739" t="s">
        <v>90</v>
      </c>
      <c r="F14739" t="s">
        <v>15</v>
      </c>
      <c r="G14739" t="s">
        <v>36</v>
      </c>
      <c r="H14739">
        <v>115</v>
      </c>
      <c r="I14739" t="s">
        <v>48898</v>
      </c>
      <c r="J14739" t="s">
        <v>48899</v>
      </c>
      <c r="K14739" t="s">
        <v>48900</v>
      </c>
      <c r="L14739" t="s">
        <v>78020</v>
      </c>
    </row>
    <row r="14740" spans="1:12" x14ac:dyDescent="0.15">
      <c r="A14740" t="s">
        <v>12</v>
      </c>
      <c r="B14740">
        <v>4175589</v>
      </c>
      <c r="C14740">
        <v>4175609</v>
      </c>
      <c r="D14740" t="s">
        <v>48894</v>
      </c>
      <c r="E14740" t="s">
        <v>90</v>
      </c>
      <c r="F14740" t="s">
        <v>15</v>
      </c>
      <c r="G14740" t="s">
        <v>16</v>
      </c>
      <c r="H14740">
        <v>167</v>
      </c>
      <c r="I14740" t="s">
        <v>48901</v>
      </c>
      <c r="J14740" t="s">
        <v>48902</v>
      </c>
      <c r="K14740" t="s">
        <v>48903</v>
      </c>
      <c r="L14740" t="s">
        <v>77916</v>
      </c>
    </row>
    <row r="14741" spans="1:12" x14ac:dyDescent="0.15">
      <c r="A14741" t="s">
        <v>12</v>
      </c>
      <c r="B14741">
        <v>4175642</v>
      </c>
      <c r="C14741">
        <v>4175662</v>
      </c>
      <c r="D14741" t="s">
        <v>48894</v>
      </c>
      <c r="E14741" t="s">
        <v>90</v>
      </c>
      <c r="F14741" t="s">
        <v>15</v>
      </c>
      <c r="G14741" t="s">
        <v>36</v>
      </c>
      <c r="H14741">
        <v>220</v>
      </c>
      <c r="I14741" t="s">
        <v>48904</v>
      </c>
      <c r="J14741" t="s">
        <v>48905</v>
      </c>
      <c r="K14741" t="s">
        <v>48906</v>
      </c>
      <c r="L14741" t="s">
        <v>78191</v>
      </c>
    </row>
    <row r="14742" spans="1:12" x14ac:dyDescent="0.15">
      <c r="A14742" t="s">
        <v>12</v>
      </c>
      <c r="B14742">
        <v>4176875</v>
      </c>
      <c r="C14742">
        <v>4176895</v>
      </c>
      <c r="D14742" t="s">
        <v>48907</v>
      </c>
      <c r="E14742" t="s">
        <v>90</v>
      </c>
      <c r="F14742" t="s">
        <v>15</v>
      </c>
      <c r="G14742" t="s">
        <v>32</v>
      </c>
      <c r="H14742">
        <v>11</v>
      </c>
      <c r="I14742" t="s">
        <v>48908</v>
      </c>
      <c r="J14742" t="s">
        <v>48909</v>
      </c>
      <c r="K14742" t="s">
        <v>48910</v>
      </c>
      <c r="L14742" t="s">
        <v>77974</v>
      </c>
    </row>
    <row r="14743" spans="1:12" x14ac:dyDescent="0.15">
      <c r="A14743" t="s">
        <v>12</v>
      </c>
      <c r="B14743">
        <v>4176902</v>
      </c>
      <c r="C14743">
        <v>4176922</v>
      </c>
      <c r="D14743" t="s">
        <v>48907</v>
      </c>
      <c r="E14743" t="s">
        <v>90</v>
      </c>
      <c r="F14743" t="s">
        <v>15</v>
      </c>
      <c r="G14743" t="s">
        <v>23</v>
      </c>
      <c r="H14743">
        <v>38</v>
      </c>
      <c r="I14743" t="s">
        <v>48911</v>
      </c>
      <c r="J14743" t="s">
        <v>48912</v>
      </c>
      <c r="K14743" t="s">
        <v>48913</v>
      </c>
      <c r="L14743" t="s">
        <v>78008</v>
      </c>
    </row>
    <row r="14744" spans="1:12" x14ac:dyDescent="0.15">
      <c r="A14744" t="s">
        <v>12</v>
      </c>
      <c r="B14744">
        <v>4177008</v>
      </c>
      <c r="C14744">
        <v>4177028</v>
      </c>
      <c r="D14744" t="s">
        <v>48907</v>
      </c>
      <c r="E14744" t="s">
        <v>90</v>
      </c>
      <c r="F14744" t="s">
        <v>15</v>
      </c>
      <c r="G14744" t="s">
        <v>16</v>
      </c>
      <c r="H14744">
        <v>144</v>
      </c>
      <c r="I14744" t="s">
        <v>48914</v>
      </c>
      <c r="J14744" t="s">
        <v>48915</v>
      </c>
      <c r="K14744" t="s">
        <v>48916</v>
      </c>
      <c r="L14744" t="s">
        <v>78067</v>
      </c>
    </row>
    <row r="14745" spans="1:12" x14ac:dyDescent="0.15">
      <c r="A14745" t="s">
        <v>12</v>
      </c>
      <c r="B14745">
        <v>4177089</v>
      </c>
      <c r="C14745">
        <v>4177109</v>
      </c>
      <c r="D14745" t="s">
        <v>48907</v>
      </c>
      <c r="E14745" t="s">
        <v>90</v>
      </c>
      <c r="F14745" t="s">
        <v>15</v>
      </c>
      <c r="G14745" t="s">
        <v>16</v>
      </c>
      <c r="H14745">
        <v>225</v>
      </c>
      <c r="I14745" t="s">
        <v>48917</v>
      </c>
      <c r="J14745" t="s">
        <v>48918</v>
      </c>
      <c r="K14745" t="s">
        <v>48919</v>
      </c>
      <c r="L14745" t="s">
        <v>78192</v>
      </c>
    </row>
    <row r="14746" spans="1:12" x14ac:dyDescent="0.15">
      <c r="A14746" t="s">
        <v>12</v>
      </c>
      <c r="B14746">
        <v>4177727</v>
      </c>
      <c r="C14746">
        <v>4177747</v>
      </c>
      <c r="D14746" t="s">
        <v>48920</v>
      </c>
      <c r="E14746" t="s">
        <v>90</v>
      </c>
      <c r="F14746" t="s">
        <v>15</v>
      </c>
      <c r="G14746" t="s">
        <v>23</v>
      </c>
      <c r="H14746">
        <v>64</v>
      </c>
      <c r="I14746" t="s">
        <v>48921</v>
      </c>
      <c r="J14746" t="s">
        <v>48922</v>
      </c>
      <c r="K14746" t="s">
        <v>48923</v>
      </c>
      <c r="L14746" t="s">
        <v>77989</v>
      </c>
    </row>
    <row r="14747" spans="1:12" x14ac:dyDescent="0.15">
      <c r="A14747" t="s">
        <v>12</v>
      </c>
      <c r="B14747">
        <v>4177755</v>
      </c>
      <c r="C14747">
        <v>4177775</v>
      </c>
      <c r="D14747" t="s">
        <v>48920</v>
      </c>
      <c r="E14747" t="s">
        <v>90</v>
      </c>
      <c r="F14747" t="s">
        <v>15</v>
      </c>
      <c r="G14747" t="s">
        <v>32</v>
      </c>
      <c r="H14747">
        <v>92</v>
      </c>
      <c r="I14747" t="s">
        <v>48924</v>
      </c>
      <c r="J14747" t="s">
        <v>48925</v>
      </c>
      <c r="K14747" t="s">
        <v>48926</v>
      </c>
      <c r="L14747" t="s">
        <v>78032</v>
      </c>
    </row>
    <row r="14748" spans="1:12" x14ac:dyDescent="0.15">
      <c r="A14748" t="s">
        <v>12</v>
      </c>
      <c r="B14748">
        <v>4177859</v>
      </c>
      <c r="C14748">
        <v>4177879</v>
      </c>
      <c r="D14748" t="s">
        <v>48920</v>
      </c>
      <c r="E14748" t="s">
        <v>90</v>
      </c>
      <c r="F14748" t="s">
        <v>15</v>
      </c>
      <c r="G14748" t="s">
        <v>36</v>
      </c>
      <c r="H14748">
        <v>196</v>
      </c>
      <c r="I14748" t="s">
        <v>48927</v>
      </c>
      <c r="J14748" t="s">
        <v>48928</v>
      </c>
      <c r="K14748" t="s">
        <v>48929</v>
      </c>
      <c r="L14748" t="s">
        <v>78090</v>
      </c>
    </row>
    <row r="14749" spans="1:12" x14ac:dyDescent="0.15">
      <c r="A14749" t="s">
        <v>12</v>
      </c>
      <c r="B14749">
        <v>4177886</v>
      </c>
      <c r="C14749">
        <v>4177906</v>
      </c>
      <c r="D14749" t="s">
        <v>48920</v>
      </c>
      <c r="E14749" t="s">
        <v>90</v>
      </c>
      <c r="F14749" t="s">
        <v>15</v>
      </c>
      <c r="G14749" t="s">
        <v>36</v>
      </c>
      <c r="H14749">
        <v>223</v>
      </c>
      <c r="I14749" t="s">
        <v>48930</v>
      </c>
      <c r="J14749" t="s">
        <v>48931</v>
      </c>
      <c r="K14749" t="s">
        <v>48932</v>
      </c>
      <c r="L14749" t="s">
        <v>78147</v>
      </c>
    </row>
    <row r="14750" spans="1:12" x14ac:dyDescent="0.15">
      <c r="A14750" t="s">
        <v>12</v>
      </c>
      <c r="B14750">
        <v>4178855</v>
      </c>
      <c r="C14750">
        <v>4178875</v>
      </c>
      <c r="D14750" t="s">
        <v>48933</v>
      </c>
      <c r="E14750" t="s">
        <v>90</v>
      </c>
      <c r="F14750" t="s">
        <v>15</v>
      </c>
      <c r="G14750" t="s">
        <v>36</v>
      </c>
      <c r="H14750">
        <v>18</v>
      </c>
      <c r="I14750" t="s">
        <v>48934</v>
      </c>
      <c r="J14750" t="s">
        <v>48935</v>
      </c>
      <c r="K14750" t="s">
        <v>48936</v>
      </c>
      <c r="L14750" t="s">
        <v>78007</v>
      </c>
    </row>
    <row r="14751" spans="1:12" x14ac:dyDescent="0.15">
      <c r="A14751" t="s">
        <v>12</v>
      </c>
      <c r="B14751">
        <v>4178876</v>
      </c>
      <c r="C14751">
        <v>4178896</v>
      </c>
      <c r="D14751" t="s">
        <v>48933</v>
      </c>
      <c r="E14751" t="s">
        <v>90</v>
      </c>
      <c r="F14751" t="s">
        <v>15</v>
      </c>
      <c r="G14751" t="s">
        <v>23</v>
      </c>
      <c r="H14751">
        <v>39</v>
      </c>
      <c r="I14751" t="s">
        <v>48937</v>
      </c>
      <c r="J14751" t="s">
        <v>48938</v>
      </c>
      <c r="K14751" t="s">
        <v>48939</v>
      </c>
      <c r="L14751" t="s">
        <v>78041</v>
      </c>
    </row>
    <row r="14752" spans="1:12" x14ac:dyDescent="0.15">
      <c r="A14752" t="s">
        <v>12</v>
      </c>
      <c r="B14752">
        <v>4178913</v>
      </c>
      <c r="C14752">
        <v>4178933</v>
      </c>
      <c r="D14752" t="s">
        <v>48933</v>
      </c>
      <c r="E14752" t="s">
        <v>90</v>
      </c>
      <c r="F14752" t="s">
        <v>15</v>
      </c>
      <c r="G14752" t="s">
        <v>32</v>
      </c>
      <c r="H14752">
        <v>76</v>
      </c>
      <c r="I14752" t="s">
        <v>48940</v>
      </c>
      <c r="J14752" t="s">
        <v>48941</v>
      </c>
      <c r="K14752" t="s">
        <v>48942</v>
      </c>
      <c r="L14752" t="s">
        <v>77985</v>
      </c>
    </row>
    <row r="14753" spans="1:12" x14ac:dyDescent="0.15">
      <c r="A14753" t="s">
        <v>12</v>
      </c>
      <c r="B14753">
        <v>4178934</v>
      </c>
      <c r="C14753">
        <v>4178954</v>
      </c>
      <c r="D14753" t="s">
        <v>48933</v>
      </c>
      <c r="E14753" t="s">
        <v>90</v>
      </c>
      <c r="F14753" t="s">
        <v>15</v>
      </c>
      <c r="G14753" t="s">
        <v>36</v>
      </c>
      <c r="H14753">
        <v>97</v>
      </c>
      <c r="I14753" t="s">
        <v>48943</v>
      </c>
      <c r="J14753" t="s">
        <v>48944</v>
      </c>
      <c r="K14753" t="s">
        <v>48945</v>
      </c>
      <c r="L14753" t="s">
        <v>78010</v>
      </c>
    </row>
    <row r="14754" spans="1:12" x14ac:dyDescent="0.15">
      <c r="A14754" t="s">
        <v>12</v>
      </c>
      <c r="B14754">
        <v>4180274</v>
      </c>
      <c r="C14754">
        <v>4180294</v>
      </c>
      <c r="D14754" t="s">
        <v>48946</v>
      </c>
      <c r="E14754" t="s">
        <v>90</v>
      </c>
      <c r="F14754" t="s">
        <v>15</v>
      </c>
      <c r="G14754" t="s">
        <v>16</v>
      </c>
      <c r="H14754">
        <v>10</v>
      </c>
      <c r="I14754" t="s">
        <v>48947</v>
      </c>
      <c r="J14754" t="s">
        <v>48948</v>
      </c>
      <c r="K14754" t="s">
        <v>48949</v>
      </c>
      <c r="L14754" t="s">
        <v>78001</v>
      </c>
    </row>
    <row r="14755" spans="1:12" x14ac:dyDescent="0.15">
      <c r="A14755" t="s">
        <v>12</v>
      </c>
      <c r="B14755">
        <v>4180313</v>
      </c>
      <c r="C14755">
        <v>4180333</v>
      </c>
      <c r="D14755" t="s">
        <v>48946</v>
      </c>
      <c r="E14755" t="s">
        <v>90</v>
      </c>
      <c r="F14755" t="s">
        <v>15</v>
      </c>
      <c r="G14755" t="s">
        <v>23</v>
      </c>
      <c r="H14755">
        <v>49</v>
      </c>
      <c r="I14755" t="s">
        <v>48950</v>
      </c>
      <c r="J14755" t="s">
        <v>48951</v>
      </c>
      <c r="K14755" t="s">
        <v>48952</v>
      </c>
      <c r="L14755" t="s">
        <v>77913</v>
      </c>
    </row>
    <row r="14756" spans="1:12" x14ac:dyDescent="0.15">
      <c r="A14756" t="s">
        <v>12</v>
      </c>
      <c r="B14756">
        <v>4180340</v>
      </c>
      <c r="C14756">
        <v>4180360</v>
      </c>
      <c r="D14756" t="s">
        <v>48946</v>
      </c>
      <c r="E14756" t="s">
        <v>90</v>
      </c>
      <c r="F14756" t="s">
        <v>15</v>
      </c>
      <c r="G14756" t="s">
        <v>23</v>
      </c>
      <c r="H14756">
        <v>76</v>
      </c>
      <c r="I14756" t="s">
        <v>48953</v>
      </c>
      <c r="J14756" t="s">
        <v>48954</v>
      </c>
      <c r="K14756" t="s">
        <v>48955</v>
      </c>
      <c r="L14756" t="s">
        <v>77985</v>
      </c>
    </row>
    <row r="14757" spans="1:12" x14ac:dyDescent="0.15">
      <c r="A14757" t="s">
        <v>12</v>
      </c>
      <c r="B14757">
        <v>4180362</v>
      </c>
      <c r="C14757">
        <v>4180382</v>
      </c>
      <c r="D14757" t="s">
        <v>48946</v>
      </c>
      <c r="E14757" t="s">
        <v>90</v>
      </c>
      <c r="F14757" t="s">
        <v>15</v>
      </c>
      <c r="G14757" t="s">
        <v>23</v>
      </c>
      <c r="H14757">
        <v>98</v>
      </c>
      <c r="I14757" t="s">
        <v>48956</v>
      </c>
      <c r="J14757" t="s">
        <v>48957</v>
      </c>
      <c r="K14757" t="s">
        <v>48958</v>
      </c>
      <c r="L14757" t="s">
        <v>78048</v>
      </c>
    </row>
    <row r="14758" spans="1:12" x14ac:dyDescent="0.15">
      <c r="A14758" t="s">
        <v>12</v>
      </c>
      <c r="B14758">
        <v>4180810</v>
      </c>
      <c r="C14758">
        <v>4180830</v>
      </c>
      <c r="D14758" t="s">
        <v>48959</v>
      </c>
      <c r="E14758" t="s">
        <v>90</v>
      </c>
      <c r="F14758" t="s">
        <v>15</v>
      </c>
      <c r="G14758" t="s">
        <v>36</v>
      </c>
      <c r="H14758">
        <v>10</v>
      </c>
      <c r="I14758" t="s">
        <v>48960</v>
      </c>
      <c r="J14758" t="s">
        <v>48961</v>
      </c>
      <c r="K14758" t="s">
        <v>48962</v>
      </c>
      <c r="L14758" t="s">
        <v>78001</v>
      </c>
    </row>
    <row r="14759" spans="1:12" x14ac:dyDescent="0.15">
      <c r="A14759" t="s">
        <v>12</v>
      </c>
      <c r="B14759">
        <v>4180839</v>
      </c>
      <c r="C14759">
        <v>4180859</v>
      </c>
      <c r="D14759" t="s">
        <v>48959</v>
      </c>
      <c r="E14759" t="s">
        <v>90</v>
      </c>
      <c r="F14759" t="s">
        <v>15</v>
      </c>
      <c r="G14759" t="s">
        <v>16</v>
      </c>
      <c r="H14759">
        <v>39</v>
      </c>
      <c r="I14759" t="s">
        <v>48963</v>
      </c>
      <c r="J14759" t="s">
        <v>48964</v>
      </c>
      <c r="K14759" t="s">
        <v>48965</v>
      </c>
      <c r="L14759" t="s">
        <v>78041</v>
      </c>
    </row>
    <row r="14760" spans="1:12" x14ac:dyDescent="0.15">
      <c r="A14760" t="s">
        <v>12</v>
      </c>
      <c r="B14760">
        <v>4180891</v>
      </c>
      <c r="C14760">
        <v>4180911</v>
      </c>
      <c r="D14760" t="s">
        <v>48959</v>
      </c>
      <c r="E14760" t="s">
        <v>90</v>
      </c>
      <c r="F14760" t="s">
        <v>15</v>
      </c>
      <c r="G14760" t="s">
        <v>32</v>
      </c>
      <c r="H14760">
        <v>91</v>
      </c>
      <c r="I14760" t="s">
        <v>48966</v>
      </c>
      <c r="J14760" t="s">
        <v>48967</v>
      </c>
      <c r="K14760" t="s">
        <v>48968</v>
      </c>
      <c r="L14760" t="s">
        <v>77907</v>
      </c>
    </row>
    <row r="14761" spans="1:12" x14ac:dyDescent="0.15">
      <c r="A14761" t="s">
        <v>12</v>
      </c>
      <c r="B14761">
        <v>4180927</v>
      </c>
      <c r="C14761">
        <v>4180947</v>
      </c>
      <c r="D14761" t="s">
        <v>48959</v>
      </c>
      <c r="E14761" t="s">
        <v>90</v>
      </c>
      <c r="F14761" t="s">
        <v>15</v>
      </c>
      <c r="G14761" t="s">
        <v>32</v>
      </c>
      <c r="H14761">
        <v>127</v>
      </c>
      <c r="I14761" t="s">
        <v>48969</v>
      </c>
      <c r="J14761" t="s">
        <v>48970</v>
      </c>
      <c r="K14761" t="s">
        <v>48971</v>
      </c>
      <c r="L14761" t="s">
        <v>78026</v>
      </c>
    </row>
    <row r="14762" spans="1:12" x14ac:dyDescent="0.15">
      <c r="A14762" t="s">
        <v>12</v>
      </c>
      <c r="B14762">
        <v>4183240</v>
      </c>
      <c r="C14762">
        <v>4183260</v>
      </c>
      <c r="D14762" t="s">
        <v>48972</v>
      </c>
      <c r="E14762" t="s">
        <v>90</v>
      </c>
      <c r="F14762" t="s">
        <v>15</v>
      </c>
      <c r="G14762" t="s">
        <v>36</v>
      </c>
      <c r="H14762">
        <v>26</v>
      </c>
      <c r="I14762" t="s">
        <v>48973</v>
      </c>
      <c r="J14762" t="s">
        <v>48974</v>
      </c>
      <c r="K14762" t="s">
        <v>48975</v>
      </c>
      <c r="L14762" t="s">
        <v>78002</v>
      </c>
    </row>
    <row r="14763" spans="1:12" x14ac:dyDescent="0.15">
      <c r="A14763" t="s">
        <v>12</v>
      </c>
      <c r="B14763">
        <v>4183263</v>
      </c>
      <c r="C14763">
        <v>4183283</v>
      </c>
      <c r="D14763" t="s">
        <v>48972</v>
      </c>
      <c r="E14763" t="s">
        <v>90</v>
      </c>
      <c r="F14763" t="s">
        <v>15</v>
      </c>
      <c r="G14763" t="s">
        <v>32</v>
      </c>
      <c r="H14763">
        <v>49</v>
      </c>
      <c r="I14763" t="s">
        <v>48976</v>
      </c>
      <c r="J14763" t="s">
        <v>48977</v>
      </c>
      <c r="K14763" t="s">
        <v>48978</v>
      </c>
      <c r="L14763" t="s">
        <v>77913</v>
      </c>
    </row>
    <row r="14764" spans="1:12" x14ac:dyDescent="0.15">
      <c r="A14764" t="s">
        <v>12</v>
      </c>
      <c r="B14764">
        <v>4183303</v>
      </c>
      <c r="C14764">
        <v>4183323</v>
      </c>
      <c r="D14764" t="s">
        <v>48972</v>
      </c>
      <c r="E14764" t="s">
        <v>90</v>
      </c>
      <c r="F14764" t="s">
        <v>15</v>
      </c>
      <c r="G14764" t="s">
        <v>32</v>
      </c>
      <c r="H14764">
        <v>89</v>
      </c>
      <c r="I14764" t="s">
        <v>48979</v>
      </c>
      <c r="J14764" t="s">
        <v>48980</v>
      </c>
      <c r="K14764" t="s">
        <v>48981</v>
      </c>
      <c r="L14764" t="s">
        <v>77964</v>
      </c>
    </row>
    <row r="14765" spans="1:12" x14ac:dyDescent="0.15">
      <c r="A14765" t="s">
        <v>12</v>
      </c>
      <c r="B14765">
        <v>4183324</v>
      </c>
      <c r="C14765">
        <v>4183344</v>
      </c>
      <c r="D14765" t="s">
        <v>48972</v>
      </c>
      <c r="E14765" t="s">
        <v>90</v>
      </c>
      <c r="F14765" t="s">
        <v>15</v>
      </c>
      <c r="G14765" t="s">
        <v>36</v>
      </c>
      <c r="H14765">
        <v>110</v>
      </c>
      <c r="I14765" t="s">
        <v>48982</v>
      </c>
      <c r="J14765" t="s">
        <v>48983</v>
      </c>
      <c r="K14765" t="s">
        <v>48984</v>
      </c>
      <c r="L14765" t="s">
        <v>78030</v>
      </c>
    </row>
    <row r="14766" spans="1:12" x14ac:dyDescent="0.15">
      <c r="A14766" t="s">
        <v>12</v>
      </c>
      <c r="B14766">
        <v>4183434</v>
      </c>
      <c r="C14766">
        <v>4183454</v>
      </c>
      <c r="D14766" t="s">
        <v>48985</v>
      </c>
      <c r="E14766" t="s">
        <v>90</v>
      </c>
      <c r="F14766" t="s">
        <v>15</v>
      </c>
      <c r="G14766" t="s">
        <v>16</v>
      </c>
      <c r="H14766">
        <v>18</v>
      </c>
      <c r="I14766" t="s">
        <v>48986</v>
      </c>
      <c r="J14766" t="s">
        <v>48987</v>
      </c>
      <c r="K14766" t="s">
        <v>48988</v>
      </c>
      <c r="L14766" t="s">
        <v>78007</v>
      </c>
    </row>
    <row r="14767" spans="1:12" x14ac:dyDescent="0.15">
      <c r="A14767" t="s">
        <v>12</v>
      </c>
      <c r="B14767">
        <v>4183463</v>
      </c>
      <c r="C14767">
        <v>4183483</v>
      </c>
      <c r="D14767" t="s">
        <v>48985</v>
      </c>
      <c r="E14767" t="s">
        <v>90</v>
      </c>
      <c r="F14767" t="s">
        <v>15</v>
      </c>
      <c r="G14767" t="s">
        <v>23</v>
      </c>
      <c r="H14767">
        <v>47</v>
      </c>
      <c r="I14767" t="s">
        <v>48989</v>
      </c>
      <c r="J14767" t="s">
        <v>48990</v>
      </c>
      <c r="K14767" t="s">
        <v>48991</v>
      </c>
      <c r="L14767" t="s">
        <v>77932</v>
      </c>
    </row>
    <row r="14768" spans="1:12" x14ac:dyDescent="0.15">
      <c r="A14768" t="s">
        <v>12</v>
      </c>
      <c r="B14768">
        <v>4183520</v>
      </c>
      <c r="C14768">
        <v>4183540</v>
      </c>
      <c r="D14768" t="s">
        <v>48985</v>
      </c>
      <c r="E14768" t="s">
        <v>90</v>
      </c>
      <c r="F14768" t="s">
        <v>15</v>
      </c>
      <c r="G14768" t="s">
        <v>23</v>
      </c>
      <c r="H14768">
        <v>104</v>
      </c>
      <c r="I14768" t="s">
        <v>48992</v>
      </c>
      <c r="J14768" t="s">
        <v>48993</v>
      </c>
      <c r="K14768" t="s">
        <v>48994</v>
      </c>
      <c r="L14768" t="s">
        <v>77963</v>
      </c>
    </row>
    <row r="14769" spans="1:12" x14ac:dyDescent="0.15">
      <c r="A14769" t="s">
        <v>12</v>
      </c>
      <c r="B14769">
        <v>4183547</v>
      </c>
      <c r="C14769">
        <v>4183567</v>
      </c>
      <c r="D14769" t="s">
        <v>48985</v>
      </c>
      <c r="E14769" t="s">
        <v>90</v>
      </c>
      <c r="F14769" t="s">
        <v>15</v>
      </c>
      <c r="G14769" t="s">
        <v>16</v>
      </c>
      <c r="H14769">
        <v>131</v>
      </c>
      <c r="I14769" t="s">
        <v>48995</v>
      </c>
      <c r="J14769" t="s">
        <v>48996</v>
      </c>
      <c r="K14769" t="s">
        <v>48997</v>
      </c>
      <c r="L14769" t="s">
        <v>77941</v>
      </c>
    </row>
    <row r="14770" spans="1:12" x14ac:dyDescent="0.15">
      <c r="A14770" t="s">
        <v>12</v>
      </c>
      <c r="B14770">
        <v>4184240</v>
      </c>
      <c r="C14770">
        <v>4184260</v>
      </c>
      <c r="D14770" t="s">
        <v>48998</v>
      </c>
      <c r="E14770" t="s">
        <v>48999</v>
      </c>
      <c r="F14770" t="s">
        <v>15</v>
      </c>
      <c r="G14770" t="s">
        <v>32</v>
      </c>
      <c r="H14770">
        <v>13</v>
      </c>
      <c r="I14770" t="s">
        <v>49000</v>
      </c>
      <c r="J14770" t="s">
        <v>49001</v>
      </c>
      <c r="K14770" t="s">
        <v>49002</v>
      </c>
      <c r="L14770" t="s">
        <v>77935</v>
      </c>
    </row>
    <row r="14771" spans="1:12" x14ac:dyDescent="0.15">
      <c r="A14771" t="s">
        <v>12</v>
      </c>
      <c r="B14771">
        <v>4184277</v>
      </c>
      <c r="C14771">
        <v>4184297</v>
      </c>
      <c r="D14771" t="s">
        <v>48998</v>
      </c>
      <c r="E14771" t="s">
        <v>48999</v>
      </c>
      <c r="F14771" t="s">
        <v>15</v>
      </c>
      <c r="G14771" t="s">
        <v>23</v>
      </c>
      <c r="H14771">
        <v>50</v>
      </c>
      <c r="I14771" t="s">
        <v>49003</v>
      </c>
      <c r="J14771" t="s">
        <v>49004</v>
      </c>
      <c r="K14771" t="s">
        <v>49005</v>
      </c>
      <c r="L14771" t="s">
        <v>77925</v>
      </c>
    </row>
    <row r="14772" spans="1:12" x14ac:dyDescent="0.15">
      <c r="A14772" t="s">
        <v>12</v>
      </c>
      <c r="B14772">
        <v>4184297</v>
      </c>
      <c r="C14772">
        <v>4184317</v>
      </c>
      <c r="D14772" t="s">
        <v>48998</v>
      </c>
      <c r="E14772" t="s">
        <v>48999</v>
      </c>
      <c r="F14772" t="s">
        <v>15</v>
      </c>
      <c r="G14772" t="s">
        <v>23</v>
      </c>
      <c r="H14772">
        <v>70</v>
      </c>
      <c r="I14772" t="s">
        <v>49006</v>
      </c>
      <c r="J14772" t="s">
        <v>49007</v>
      </c>
      <c r="K14772" t="s">
        <v>49008</v>
      </c>
      <c r="L14772" t="s">
        <v>77919</v>
      </c>
    </row>
    <row r="14773" spans="1:12" x14ac:dyDescent="0.15">
      <c r="A14773" t="s">
        <v>12</v>
      </c>
      <c r="B14773">
        <v>4184337</v>
      </c>
      <c r="C14773">
        <v>4184357</v>
      </c>
      <c r="D14773" t="s">
        <v>48998</v>
      </c>
      <c r="E14773" t="s">
        <v>48999</v>
      </c>
      <c r="F14773" t="s">
        <v>15</v>
      </c>
      <c r="G14773" t="s">
        <v>36</v>
      </c>
      <c r="H14773">
        <v>110</v>
      </c>
      <c r="I14773" t="s">
        <v>49009</v>
      </c>
      <c r="J14773" t="s">
        <v>49010</v>
      </c>
      <c r="K14773" t="s">
        <v>49011</v>
      </c>
      <c r="L14773" t="s">
        <v>78030</v>
      </c>
    </row>
    <row r="14774" spans="1:12" x14ac:dyDescent="0.15">
      <c r="A14774" t="s">
        <v>12</v>
      </c>
      <c r="B14774">
        <v>4186096</v>
      </c>
      <c r="C14774">
        <v>4186116</v>
      </c>
      <c r="D14774" t="s">
        <v>49012</v>
      </c>
      <c r="E14774" t="s">
        <v>90</v>
      </c>
      <c r="F14774" t="s">
        <v>76</v>
      </c>
      <c r="G14774" t="s">
        <v>36</v>
      </c>
      <c r="H14774">
        <v>10</v>
      </c>
      <c r="I14774" t="s">
        <v>49013</v>
      </c>
      <c r="J14774" t="s">
        <v>49014</v>
      </c>
      <c r="K14774" t="s">
        <v>49015</v>
      </c>
      <c r="L14774" t="s">
        <v>78001</v>
      </c>
    </row>
    <row r="14775" spans="1:12" x14ac:dyDescent="0.15">
      <c r="A14775" t="s">
        <v>12</v>
      </c>
      <c r="B14775">
        <v>4186075</v>
      </c>
      <c r="C14775">
        <v>4186095</v>
      </c>
      <c r="D14775" t="s">
        <v>49012</v>
      </c>
      <c r="E14775" t="s">
        <v>90</v>
      </c>
      <c r="F14775" t="s">
        <v>76</v>
      </c>
      <c r="G14775" t="s">
        <v>36</v>
      </c>
      <c r="H14775">
        <v>31</v>
      </c>
      <c r="I14775" t="s">
        <v>49016</v>
      </c>
      <c r="J14775" t="s">
        <v>49017</v>
      </c>
      <c r="K14775" t="s">
        <v>49018</v>
      </c>
      <c r="L14775" t="s">
        <v>77910</v>
      </c>
    </row>
    <row r="14776" spans="1:12" x14ac:dyDescent="0.15">
      <c r="A14776" t="s">
        <v>12</v>
      </c>
      <c r="B14776">
        <v>4186051</v>
      </c>
      <c r="C14776">
        <v>4186071</v>
      </c>
      <c r="D14776" t="s">
        <v>49012</v>
      </c>
      <c r="E14776" t="s">
        <v>90</v>
      </c>
      <c r="F14776" t="s">
        <v>76</v>
      </c>
      <c r="G14776" t="s">
        <v>16</v>
      </c>
      <c r="H14776">
        <v>55</v>
      </c>
      <c r="I14776" t="s">
        <v>49019</v>
      </c>
      <c r="J14776" t="s">
        <v>49020</v>
      </c>
      <c r="K14776" t="s">
        <v>49021</v>
      </c>
      <c r="L14776" t="s">
        <v>77992</v>
      </c>
    </row>
    <row r="14777" spans="1:12" x14ac:dyDescent="0.15">
      <c r="A14777" t="s">
        <v>12</v>
      </c>
      <c r="B14777">
        <v>4186018</v>
      </c>
      <c r="C14777">
        <v>4186038</v>
      </c>
      <c r="D14777" t="s">
        <v>49012</v>
      </c>
      <c r="E14777" t="s">
        <v>90</v>
      </c>
      <c r="F14777" t="s">
        <v>76</v>
      </c>
      <c r="G14777" t="s">
        <v>16</v>
      </c>
      <c r="H14777">
        <v>88</v>
      </c>
      <c r="I14777" t="s">
        <v>49022</v>
      </c>
      <c r="J14777" t="s">
        <v>49023</v>
      </c>
      <c r="K14777" t="s">
        <v>49024</v>
      </c>
      <c r="L14777" t="s">
        <v>77923</v>
      </c>
    </row>
    <row r="14778" spans="1:12" x14ac:dyDescent="0.15">
      <c r="A14778" t="s">
        <v>12</v>
      </c>
      <c r="B14778">
        <v>4186378</v>
      </c>
      <c r="C14778">
        <v>4186398</v>
      </c>
      <c r="D14778" t="s">
        <v>49025</v>
      </c>
      <c r="E14778" t="s">
        <v>49026</v>
      </c>
      <c r="F14778" t="s">
        <v>15</v>
      </c>
      <c r="G14778" t="s">
        <v>16</v>
      </c>
      <c r="H14778">
        <v>7</v>
      </c>
      <c r="I14778" t="s">
        <v>49027</v>
      </c>
      <c r="J14778" t="s">
        <v>49028</v>
      </c>
      <c r="K14778" t="s">
        <v>49029</v>
      </c>
      <c r="L14778" t="s">
        <v>77909</v>
      </c>
    </row>
    <row r="14779" spans="1:12" x14ac:dyDescent="0.15">
      <c r="A14779" t="s">
        <v>12</v>
      </c>
      <c r="B14779">
        <v>4186404</v>
      </c>
      <c r="C14779">
        <v>4186424</v>
      </c>
      <c r="D14779" t="s">
        <v>49025</v>
      </c>
      <c r="E14779" t="s">
        <v>49026</v>
      </c>
      <c r="F14779" t="s">
        <v>15</v>
      </c>
      <c r="G14779" t="s">
        <v>36</v>
      </c>
      <c r="H14779">
        <v>33</v>
      </c>
      <c r="I14779" t="s">
        <v>49030</v>
      </c>
      <c r="J14779" t="s">
        <v>49031</v>
      </c>
      <c r="K14779" t="s">
        <v>49032</v>
      </c>
      <c r="L14779" t="s">
        <v>77977</v>
      </c>
    </row>
    <row r="14780" spans="1:12" x14ac:dyDescent="0.15">
      <c r="A14780" t="s">
        <v>12</v>
      </c>
      <c r="B14780">
        <v>4186435</v>
      </c>
      <c r="C14780">
        <v>4186455</v>
      </c>
      <c r="D14780" t="s">
        <v>49025</v>
      </c>
      <c r="E14780" t="s">
        <v>49026</v>
      </c>
      <c r="F14780" t="s">
        <v>15</v>
      </c>
      <c r="G14780" t="s">
        <v>36</v>
      </c>
      <c r="H14780">
        <v>64</v>
      </c>
      <c r="I14780" t="s">
        <v>49033</v>
      </c>
      <c r="J14780" t="s">
        <v>49034</v>
      </c>
      <c r="K14780" t="s">
        <v>49035</v>
      </c>
      <c r="L14780" t="s">
        <v>77989</v>
      </c>
    </row>
    <row r="14781" spans="1:12" x14ac:dyDescent="0.15">
      <c r="A14781" t="s">
        <v>12</v>
      </c>
      <c r="B14781">
        <v>4186462</v>
      </c>
      <c r="C14781">
        <v>4186482</v>
      </c>
      <c r="D14781" t="s">
        <v>49025</v>
      </c>
      <c r="E14781" t="s">
        <v>49026</v>
      </c>
      <c r="F14781" t="s">
        <v>15</v>
      </c>
      <c r="G14781" t="s">
        <v>16</v>
      </c>
      <c r="H14781">
        <v>91</v>
      </c>
      <c r="I14781" t="s">
        <v>49036</v>
      </c>
      <c r="J14781" t="s">
        <v>49037</v>
      </c>
      <c r="K14781" t="s">
        <v>49038</v>
      </c>
      <c r="L14781" t="s">
        <v>77907</v>
      </c>
    </row>
    <row r="14782" spans="1:12" x14ac:dyDescent="0.15">
      <c r="A14782" t="s">
        <v>12</v>
      </c>
      <c r="B14782">
        <v>4187192</v>
      </c>
      <c r="C14782">
        <v>4187212</v>
      </c>
      <c r="D14782" t="s">
        <v>49039</v>
      </c>
      <c r="E14782" t="s">
        <v>49040</v>
      </c>
      <c r="F14782" t="s">
        <v>15</v>
      </c>
      <c r="G14782" t="s">
        <v>32</v>
      </c>
      <c r="H14782">
        <v>1</v>
      </c>
      <c r="I14782" t="s">
        <v>49041</v>
      </c>
      <c r="J14782" t="s">
        <v>49042</v>
      </c>
      <c r="K14782" t="s">
        <v>49043</v>
      </c>
      <c r="L14782" t="s">
        <v>77917</v>
      </c>
    </row>
    <row r="14783" spans="1:12" x14ac:dyDescent="0.15">
      <c r="A14783" t="s">
        <v>12</v>
      </c>
      <c r="B14783">
        <v>4187213</v>
      </c>
      <c r="C14783">
        <v>4187233</v>
      </c>
      <c r="D14783" t="s">
        <v>49039</v>
      </c>
      <c r="E14783" t="s">
        <v>49040</v>
      </c>
      <c r="F14783" t="s">
        <v>15</v>
      </c>
      <c r="G14783" t="s">
        <v>36</v>
      </c>
      <c r="H14783">
        <v>22</v>
      </c>
      <c r="I14783" t="s">
        <v>49044</v>
      </c>
      <c r="J14783" t="s">
        <v>49045</v>
      </c>
      <c r="K14783" t="s">
        <v>49046</v>
      </c>
      <c r="L14783" t="s">
        <v>77948</v>
      </c>
    </row>
    <row r="14784" spans="1:12" x14ac:dyDescent="0.15">
      <c r="A14784" t="s">
        <v>12</v>
      </c>
      <c r="B14784">
        <v>4187234</v>
      </c>
      <c r="C14784">
        <v>4187254</v>
      </c>
      <c r="D14784" t="s">
        <v>49039</v>
      </c>
      <c r="E14784" t="s">
        <v>49040</v>
      </c>
      <c r="F14784" t="s">
        <v>15</v>
      </c>
      <c r="G14784" t="s">
        <v>16</v>
      </c>
      <c r="H14784">
        <v>43</v>
      </c>
      <c r="I14784" t="s">
        <v>49047</v>
      </c>
      <c r="J14784" t="s">
        <v>49048</v>
      </c>
      <c r="K14784" t="s">
        <v>49049</v>
      </c>
      <c r="L14784" t="s">
        <v>77942</v>
      </c>
    </row>
    <row r="14785" spans="1:12" x14ac:dyDescent="0.15">
      <c r="A14785" t="s">
        <v>12</v>
      </c>
      <c r="B14785">
        <v>4187254</v>
      </c>
      <c r="C14785">
        <v>4187274</v>
      </c>
      <c r="D14785" t="s">
        <v>49039</v>
      </c>
      <c r="E14785" t="s">
        <v>49040</v>
      </c>
      <c r="F14785" t="s">
        <v>15</v>
      </c>
      <c r="G14785" t="s">
        <v>36</v>
      </c>
      <c r="H14785">
        <v>63</v>
      </c>
      <c r="I14785" t="s">
        <v>49050</v>
      </c>
      <c r="J14785" t="s">
        <v>49051</v>
      </c>
      <c r="K14785" t="s">
        <v>49052</v>
      </c>
      <c r="L14785" t="s">
        <v>77957</v>
      </c>
    </row>
    <row r="14786" spans="1:12" x14ac:dyDescent="0.15">
      <c r="A14786" t="s">
        <v>12</v>
      </c>
      <c r="B14786">
        <v>4187980</v>
      </c>
      <c r="C14786">
        <v>4188000</v>
      </c>
      <c r="D14786" t="s">
        <v>49053</v>
      </c>
      <c r="E14786" t="s">
        <v>90</v>
      </c>
      <c r="F14786" t="s">
        <v>15</v>
      </c>
      <c r="G14786" t="s">
        <v>32</v>
      </c>
      <c r="H14786">
        <v>1</v>
      </c>
      <c r="I14786" t="s">
        <v>49054</v>
      </c>
      <c r="J14786" t="s">
        <v>49055</v>
      </c>
      <c r="K14786" t="s">
        <v>49056</v>
      </c>
      <c r="L14786" t="s">
        <v>77917</v>
      </c>
    </row>
    <row r="14787" spans="1:12" x14ac:dyDescent="0.15">
      <c r="A14787" t="s">
        <v>12</v>
      </c>
      <c r="B14787">
        <v>4188001</v>
      </c>
      <c r="C14787">
        <v>4188021</v>
      </c>
      <c r="D14787" t="s">
        <v>49053</v>
      </c>
      <c r="E14787" t="s">
        <v>90</v>
      </c>
      <c r="F14787" t="s">
        <v>15</v>
      </c>
      <c r="G14787" t="s">
        <v>23</v>
      </c>
      <c r="H14787">
        <v>22</v>
      </c>
      <c r="I14787" t="s">
        <v>49057</v>
      </c>
      <c r="J14787" t="s">
        <v>49058</v>
      </c>
      <c r="K14787" t="s">
        <v>49059</v>
      </c>
      <c r="L14787" t="s">
        <v>77948</v>
      </c>
    </row>
    <row r="14788" spans="1:12" x14ac:dyDescent="0.15">
      <c r="A14788" t="s">
        <v>12</v>
      </c>
      <c r="B14788">
        <v>4188023</v>
      </c>
      <c r="C14788">
        <v>4188043</v>
      </c>
      <c r="D14788" t="s">
        <v>49053</v>
      </c>
      <c r="E14788" t="s">
        <v>90</v>
      </c>
      <c r="F14788" t="s">
        <v>15</v>
      </c>
      <c r="G14788" t="s">
        <v>36</v>
      </c>
      <c r="H14788">
        <v>44</v>
      </c>
      <c r="I14788" t="s">
        <v>49060</v>
      </c>
      <c r="J14788" t="s">
        <v>49061</v>
      </c>
      <c r="K14788" t="s">
        <v>49062</v>
      </c>
      <c r="L14788" t="s">
        <v>78016</v>
      </c>
    </row>
    <row r="14789" spans="1:12" x14ac:dyDescent="0.15">
      <c r="A14789" t="s">
        <v>12</v>
      </c>
      <c r="B14789">
        <v>4188058</v>
      </c>
      <c r="C14789">
        <v>4188078</v>
      </c>
      <c r="D14789" t="s">
        <v>49053</v>
      </c>
      <c r="E14789" t="s">
        <v>90</v>
      </c>
      <c r="F14789" t="s">
        <v>15</v>
      </c>
      <c r="G14789" t="s">
        <v>36</v>
      </c>
      <c r="H14789">
        <v>79</v>
      </c>
      <c r="I14789" t="s">
        <v>49063</v>
      </c>
      <c r="J14789" t="s">
        <v>49064</v>
      </c>
      <c r="K14789" t="s">
        <v>49065</v>
      </c>
      <c r="L14789" t="s">
        <v>77993</v>
      </c>
    </row>
    <row r="14790" spans="1:12" x14ac:dyDescent="0.15">
      <c r="A14790" t="s">
        <v>12</v>
      </c>
      <c r="B14790">
        <v>4189234</v>
      </c>
      <c r="C14790">
        <v>4189254</v>
      </c>
      <c r="D14790" t="s">
        <v>49066</v>
      </c>
      <c r="E14790" t="s">
        <v>90</v>
      </c>
      <c r="F14790" t="s">
        <v>15</v>
      </c>
      <c r="G14790" t="s">
        <v>23</v>
      </c>
      <c r="H14790">
        <v>10</v>
      </c>
      <c r="I14790" t="s">
        <v>49067</v>
      </c>
      <c r="J14790" t="s">
        <v>49068</v>
      </c>
      <c r="K14790" t="s">
        <v>49069</v>
      </c>
      <c r="L14790" t="s">
        <v>78001</v>
      </c>
    </row>
    <row r="14791" spans="1:12" x14ac:dyDescent="0.15">
      <c r="A14791" t="s">
        <v>12</v>
      </c>
      <c r="B14791">
        <v>4189264</v>
      </c>
      <c r="C14791">
        <v>4189284</v>
      </c>
      <c r="D14791" t="s">
        <v>49066</v>
      </c>
      <c r="E14791" t="s">
        <v>90</v>
      </c>
      <c r="F14791" t="s">
        <v>15</v>
      </c>
      <c r="G14791" t="s">
        <v>16</v>
      </c>
      <c r="H14791">
        <v>40</v>
      </c>
      <c r="I14791" t="s">
        <v>49070</v>
      </c>
      <c r="J14791" t="s">
        <v>49071</v>
      </c>
      <c r="K14791" t="s">
        <v>49072</v>
      </c>
      <c r="L14791" t="s">
        <v>77952</v>
      </c>
    </row>
    <row r="14792" spans="1:12" x14ac:dyDescent="0.15">
      <c r="A14792" t="s">
        <v>12</v>
      </c>
      <c r="B14792">
        <v>4189297</v>
      </c>
      <c r="C14792">
        <v>4189317</v>
      </c>
      <c r="D14792" t="s">
        <v>49066</v>
      </c>
      <c r="E14792" t="s">
        <v>90</v>
      </c>
      <c r="F14792" t="s">
        <v>15</v>
      </c>
      <c r="G14792" t="s">
        <v>16</v>
      </c>
      <c r="H14792">
        <v>73</v>
      </c>
      <c r="I14792" t="s">
        <v>49073</v>
      </c>
      <c r="J14792" t="s">
        <v>49074</v>
      </c>
      <c r="K14792" t="s">
        <v>49075</v>
      </c>
      <c r="L14792" t="s">
        <v>77926</v>
      </c>
    </row>
    <row r="14793" spans="1:12" x14ac:dyDescent="0.15">
      <c r="A14793" t="s">
        <v>12</v>
      </c>
      <c r="B14793">
        <v>4189349</v>
      </c>
      <c r="C14793">
        <v>4189369</v>
      </c>
      <c r="D14793" t="s">
        <v>49066</v>
      </c>
      <c r="E14793" t="s">
        <v>90</v>
      </c>
      <c r="F14793" t="s">
        <v>15</v>
      </c>
      <c r="G14793" t="s">
        <v>23</v>
      </c>
      <c r="H14793">
        <v>125</v>
      </c>
      <c r="I14793" t="s">
        <v>49076</v>
      </c>
      <c r="J14793" t="s">
        <v>49077</v>
      </c>
      <c r="K14793" t="s">
        <v>49078</v>
      </c>
      <c r="L14793" t="s">
        <v>78034</v>
      </c>
    </row>
    <row r="14794" spans="1:12" x14ac:dyDescent="0.15">
      <c r="A14794" t="s">
        <v>12</v>
      </c>
      <c r="B14794">
        <v>4189596</v>
      </c>
      <c r="C14794">
        <v>4189616</v>
      </c>
      <c r="D14794" t="s">
        <v>49079</v>
      </c>
      <c r="E14794" t="s">
        <v>90</v>
      </c>
      <c r="F14794" t="s">
        <v>15</v>
      </c>
      <c r="G14794" t="s">
        <v>36</v>
      </c>
      <c r="H14794">
        <v>10</v>
      </c>
      <c r="I14794" t="s">
        <v>49080</v>
      </c>
      <c r="J14794" t="s">
        <v>49081</v>
      </c>
      <c r="K14794" t="s">
        <v>49082</v>
      </c>
      <c r="L14794" t="s">
        <v>78001</v>
      </c>
    </row>
    <row r="14795" spans="1:12" x14ac:dyDescent="0.15">
      <c r="A14795" t="s">
        <v>12</v>
      </c>
      <c r="B14795">
        <v>4189627</v>
      </c>
      <c r="C14795">
        <v>4189647</v>
      </c>
      <c r="D14795" t="s">
        <v>49079</v>
      </c>
      <c r="E14795" t="s">
        <v>90</v>
      </c>
      <c r="F14795" t="s">
        <v>15</v>
      </c>
      <c r="G14795" t="s">
        <v>23</v>
      </c>
      <c r="H14795">
        <v>41</v>
      </c>
      <c r="I14795" t="s">
        <v>49083</v>
      </c>
      <c r="J14795" t="s">
        <v>49084</v>
      </c>
      <c r="K14795" t="s">
        <v>49085</v>
      </c>
      <c r="L14795" t="s">
        <v>78014</v>
      </c>
    </row>
    <row r="14796" spans="1:12" x14ac:dyDescent="0.15">
      <c r="A14796" t="s">
        <v>12</v>
      </c>
      <c r="B14796">
        <v>4189653</v>
      </c>
      <c r="C14796">
        <v>4189673</v>
      </c>
      <c r="D14796" t="s">
        <v>49079</v>
      </c>
      <c r="E14796" t="s">
        <v>90</v>
      </c>
      <c r="F14796" t="s">
        <v>15</v>
      </c>
      <c r="G14796" t="s">
        <v>32</v>
      </c>
      <c r="H14796">
        <v>67</v>
      </c>
      <c r="I14796" t="s">
        <v>49086</v>
      </c>
      <c r="J14796" t="s">
        <v>49087</v>
      </c>
      <c r="K14796" t="s">
        <v>49088</v>
      </c>
      <c r="L14796" t="s">
        <v>77981</v>
      </c>
    </row>
    <row r="14797" spans="1:12" x14ac:dyDescent="0.15">
      <c r="A14797" t="s">
        <v>12</v>
      </c>
      <c r="B14797">
        <v>4189674</v>
      </c>
      <c r="C14797">
        <v>4189694</v>
      </c>
      <c r="D14797" t="s">
        <v>49079</v>
      </c>
      <c r="E14797" t="s">
        <v>90</v>
      </c>
      <c r="F14797" t="s">
        <v>15</v>
      </c>
      <c r="G14797" t="s">
        <v>16</v>
      </c>
      <c r="H14797">
        <v>88</v>
      </c>
      <c r="I14797" t="s">
        <v>49089</v>
      </c>
      <c r="J14797" t="s">
        <v>49090</v>
      </c>
      <c r="K14797" t="s">
        <v>49091</v>
      </c>
      <c r="L14797" t="s">
        <v>77923</v>
      </c>
    </row>
    <row r="14798" spans="1:12" x14ac:dyDescent="0.15">
      <c r="A14798" t="s">
        <v>12</v>
      </c>
      <c r="B14798">
        <v>4190561</v>
      </c>
      <c r="C14798">
        <v>4190581</v>
      </c>
      <c r="D14798" t="s">
        <v>49092</v>
      </c>
      <c r="E14798" t="s">
        <v>90</v>
      </c>
      <c r="F14798" t="s">
        <v>76</v>
      </c>
      <c r="G14798" t="s">
        <v>16</v>
      </c>
      <c r="H14798">
        <v>37</v>
      </c>
      <c r="I14798" t="s">
        <v>49093</v>
      </c>
      <c r="J14798" t="s">
        <v>49094</v>
      </c>
      <c r="K14798" t="s">
        <v>49095</v>
      </c>
      <c r="L14798" t="s">
        <v>77906</v>
      </c>
    </row>
    <row r="14799" spans="1:12" x14ac:dyDescent="0.15">
      <c r="A14799" t="s">
        <v>12</v>
      </c>
      <c r="B14799">
        <v>4190540</v>
      </c>
      <c r="C14799">
        <v>4190560</v>
      </c>
      <c r="D14799" t="s">
        <v>49092</v>
      </c>
      <c r="E14799" t="s">
        <v>90</v>
      </c>
      <c r="F14799" t="s">
        <v>76</v>
      </c>
      <c r="G14799" t="s">
        <v>23</v>
      </c>
      <c r="H14799">
        <v>58</v>
      </c>
      <c r="I14799" t="s">
        <v>49096</v>
      </c>
      <c r="J14799" t="s">
        <v>49097</v>
      </c>
      <c r="K14799" t="s">
        <v>49098</v>
      </c>
      <c r="L14799" t="s">
        <v>77911</v>
      </c>
    </row>
    <row r="14800" spans="1:12" x14ac:dyDescent="0.15">
      <c r="A14800" t="s">
        <v>12</v>
      </c>
      <c r="B14800">
        <v>4190518</v>
      </c>
      <c r="C14800">
        <v>4190538</v>
      </c>
      <c r="D14800" t="s">
        <v>49092</v>
      </c>
      <c r="E14800" t="s">
        <v>90</v>
      </c>
      <c r="F14800" t="s">
        <v>76</v>
      </c>
      <c r="G14800" t="s">
        <v>23</v>
      </c>
      <c r="H14800">
        <v>80</v>
      </c>
      <c r="I14800" t="s">
        <v>49099</v>
      </c>
      <c r="J14800" t="s">
        <v>49100</v>
      </c>
      <c r="K14800" t="s">
        <v>49101</v>
      </c>
      <c r="L14800" t="s">
        <v>77940</v>
      </c>
    </row>
    <row r="14801" spans="1:12" x14ac:dyDescent="0.15">
      <c r="A14801" t="s">
        <v>12</v>
      </c>
      <c r="B14801">
        <v>4190497</v>
      </c>
      <c r="C14801">
        <v>4190517</v>
      </c>
      <c r="D14801" t="s">
        <v>49092</v>
      </c>
      <c r="E14801" t="s">
        <v>90</v>
      </c>
      <c r="F14801" t="s">
        <v>76</v>
      </c>
      <c r="G14801" t="s">
        <v>23</v>
      </c>
      <c r="H14801">
        <v>101</v>
      </c>
      <c r="I14801" t="s">
        <v>49102</v>
      </c>
      <c r="J14801" t="s">
        <v>49103</v>
      </c>
      <c r="K14801" t="s">
        <v>49104</v>
      </c>
      <c r="L14801" t="s">
        <v>77997</v>
      </c>
    </row>
    <row r="14802" spans="1:12" x14ac:dyDescent="0.15">
      <c r="A14802" t="s">
        <v>12</v>
      </c>
      <c r="B14802">
        <v>4190743</v>
      </c>
      <c r="C14802">
        <v>4190763</v>
      </c>
      <c r="D14802" t="s">
        <v>49105</v>
      </c>
      <c r="E14802" t="s">
        <v>90</v>
      </c>
      <c r="F14802" t="s">
        <v>15</v>
      </c>
      <c r="G14802" t="s">
        <v>32</v>
      </c>
      <c r="H14802">
        <v>12</v>
      </c>
      <c r="I14802" t="s">
        <v>49106</v>
      </c>
      <c r="J14802" t="s">
        <v>49107</v>
      </c>
      <c r="K14802" t="s">
        <v>49108</v>
      </c>
      <c r="L14802" t="s">
        <v>77991</v>
      </c>
    </row>
    <row r="14803" spans="1:12" x14ac:dyDescent="0.15">
      <c r="A14803" t="s">
        <v>12</v>
      </c>
      <c r="B14803">
        <v>4190771</v>
      </c>
      <c r="C14803">
        <v>4190791</v>
      </c>
      <c r="D14803" t="s">
        <v>49105</v>
      </c>
      <c r="E14803" t="s">
        <v>90</v>
      </c>
      <c r="F14803" t="s">
        <v>15</v>
      </c>
      <c r="G14803" t="s">
        <v>32</v>
      </c>
      <c r="H14803">
        <v>40</v>
      </c>
      <c r="I14803" t="s">
        <v>49109</v>
      </c>
      <c r="J14803" t="s">
        <v>49110</v>
      </c>
      <c r="K14803" t="s">
        <v>49111</v>
      </c>
      <c r="L14803" t="s">
        <v>77952</v>
      </c>
    </row>
    <row r="14804" spans="1:12" x14ac:dyDescent="0.15">
      <c r="A14804" t="s">
        <v>12</v>
      </c>
      <c r="B14804">
        <v>4190791</v>
      </c>
      <c r="C14804">
        <v>4190811</v>
      </c>
      <c r="D14804" t="s">
        <v>49105</v>
      </c>
      <c r="E14804" t="s">
        <v>90</v>
      </c>
      <c r="F14804" t="s">
        <v>15</v>
      </c>
      <c r="G14804" t="s">
        <v>23</v>
      </c>
      <c r="H14804">
        <v>60</v>
      </c>
      <c r="I14804" t="s">
        <v>49112</v>
      </c>
      <c r="J14804" t="s">
        <v>49113</v>
      </c>
      <c r="K14804" t="s">
        <v>49114</v>
      </c>
      <c r="L14804" t="s">
        <v>78006</v>
      </c>
    </row>
    <row r="14805" spans="1:12" x14ac:dyDescent="0.15">
      <c r="A14805" t="s">
        <v>12</v>
      </c>
      <c r="B14805">
        <v>4190819</v>
      </c>
      <c r="C14805">
        <v>4190839</v>
      </c>
      <c r="D14805" t="s">
        <v>49105</v>
      </c>
      <c r="E14805" t="s">
        <v>90</v>
      </c>
      <c r="F14805" t="s">
        <v>15</v>
      </c>
      <c r="G14805" t="s">
        <v>32</v>
      </c>
      <c r="H14805">
        <v>88</v>
      </c>
      <c r="I14805" t="s">
        <v>49115</v>
      </c>
      <c r="J14805" t="s">
        <v>49116</v>
      </c>
      <c r="K14805" t="s">
        <v>49117</v>
      </c>
      <c r="L14805" t="s">
        <v>77923</v>
      </c>
    </row>
    <row r="14806" spans="1:12" x14ac:dyDescent="0.15">
      <c r="A14806" t="s">
        <v>12</v>
      </c>
      <c r="B14806">
        <v>4192339</v>
      </c>
      <c r="C14806">
        <v>4192359</v>
      </c>
      <c r="D14806" t="s">
        <v>49118</v>
      </c>
      <c r="E14806" t="s">
        <v>90</v>
      </c>
      <c r="F14806" t="s">
        <v>15</v>
      </c>
      <c r="G14806" t="s">
        <v>16</v>
      </c>
      <c r="H14806">
        <v>28</v>
      </c>
      <c r="I14806" t="s">
        <v>49119</v>
      </c>
      <c r="J14806" t="s">
        <v>49120</v>
      </c>
      <c r="K14806" t="s">
        <v>49121</v>
      </c>
      <c r="L14806" t="s">
        <v>77956</v>
      </c>
    </row>
    <row r="14807" spans="1:12" x14ac:dyDescent="0.15">
      <c r="A14807" t="s">
        <v>12</v>
      </c>
      <c r="B14807">
        <v>4192376</v>
      </c>
      <c r="C14807">
        <v>4192396</v>
      </c>
      <c r="D14807" t="s">
        <v>49118</v>
      </c>
      <c r="E14807" t="s">
        <v>90</v>
      </c>
      <c r="F14807" t="s">
        <v>15</v>
      </c>
      <c r="G14807" t="s">
        <v>23</v>
      </c>
      <c r="H14807">
        <v>65</v>
      </c>
      <c r="I14807" t="s">
        <v>49122</v>
      </c>
      <c r="J14807" t="s">
        <v>49123</v>
      </c>
      <c r="K14807" t="s">
        <v>49124</v>
      </c>
      <c r="L14807" t="s">
        <v>78042</v>
      </c>
    </row>
    <row r="14808" spans="1:12" x14ac:dyDescent="0.15">
      <c r="A14808" t="s">
        <v>12</v>
      </c>
      <c r="B14808">
        <v>4192414</v>
      </c>
      <c r="C14808">
        <v>4192434</v>
      </c>
      <c r="D14808" t="s">
        <v>49118</v>
      </c>
      <c r="E14808" t="s">
        <v>90</v>
      </c>
      <c r="F14808" t="s">
        <v>15</v>
      </c>
      <c r="G14808" t="s">
        <v>36</v>
      </c>
      <c r="H14808">
        <v>103</v>
      </c>
      <c r="I14808" t="s">
        <v>49125</v>
      </c>
      <c r="J14808" t="s">
        <v>49126</v>
      </c>
      <c r="K14808" t="s">
        <v>49127</v>
      </c>
      <c r="L14808" t="s">
        <v>77937</v>
      </c>
    </row>
    <row r="14809" spans="1:12" x14ac:dyDescent="0.15">
      <c r="A14809" t="s">
        <v>12</v>
      </c>
      <c r="B14809">
        <v>4192450</v>
      </c>
      <c r="C14809">
        <v>4192470</v>
      </c>
      <c r="D14809" t="s">
        <v>49118</v>
      </c>
      <c r="E14809" t="s">
        <v>90</v>
      </c>
      <c r="F14809" t="s">
        <v>15</v>
      </c>
      <c r="G14809" t="s">
        <v>36</v>
      </c>
      <c r="H14809">
        <v>139</v>
      </c>
      <c r="I14809" t="s">
        <v>49128</v>
      </c>
      <c r="J14809" t="s">
        <v>49129</v>
      </c>
      <c r="K14809" t="s">
        <v>49130</v>
      </c>
      <c r="L14809" t="s">
        <v>78029</v>
      </c>
    </row>
    <row r="14810" spans="1:12" x14ac:dyDescent="0.15">
      <c r="A14810" t="s">
        <v>12</v>
      </c>
      <c r="B14810">
        <v>4193280</v>
      </c>
      <c r="C14810">
        <v>4193300</v>
      </c>
      <c r="D14810" t="s">
        <v>49131</v>
      </c>
      <c r="E14810" t="s">
        <v>90</v>
      </c>
      <c r="F14810" t="s">
        <v>15</v>
      </c>
      <c r="G14810" t="s">
        <v>36</v>
      </c>
      <c r="H14810">
        <v>8</v>
      </c>
      <c r="I14810" t="s">
        <v>49132</v>
      </c>
      <c r="J14810" t="s">
        <v>49133</v>
      </c>
      <c r="K14810" t="s">
        <v>49134</v>
      </c>
      <c r="L14810" t="s">
        <v>77955</v>
      </c>
    </row>
    <row r="14811" spans="1:12" x14ac:dyDescent="0.15">
      <c r="A14811" t="s">
        <v>12</v>
      </c>
      <c r="B14811">
        <v>4193304</v>
      </c>
      <c r="C14811">
        <v>4193324</v>
      </c>
      <c r="D14811" t="s">
        <v>49131</v>
      </c>
      <c r="E14811" t="s">
        <v>90</v>
      </c>
      <c r="F14811" t="s">
        <v>15</v>
      </c>
      <c r="G14811" t="s">
        <v>32</v>
      </c>
      <c r="H14811">
        <v>32</v>
      </c>
      <c r="I14811" t="s">
        <v>49135</v>
      </c>
      <c r="J14811" t="s">
        <v>49136</v>
      </c>
      <c r="K14811" t="s">
        <v>49137</v>
      </c>
      <c r="L14811" t="s">
        <v>77918</v>
      </c>
    </row>
    <row r="14812" spans="1:12" x14ac:dyDescent="0.15">
      <c r="A14812" t="s">
        <v>12</v>
      </c>
      <c r="B14812">
        <v>4193342</v>
      </c>
      <c r="C14812">
        <v>4193362</v>
      </c>
      <c r="D14812" t="s">
        <v>49131</v>
      </c>
      <c r="E14812" t="s">
        <v>90</v>
      </c>
      <c r="F14812" t="s">
        <v>15</v>
      </c>
      <c r="G14812" t="s">
        <v>16</v>
      </c>
      <c r="H14812">
        <v>70</v>
      </c>
      <c r="I14812" t="s">
        <v>49138</v>
      </c>
      <c r="J14812" t="s">
        <v>49139</v>
      </c>
      <c r="K14812" t="s">
        <v>49140</v>
      </c>
      <c r="L14812" t="s">
        <v>77919</v>
      </c>
    </row>
    <row r="14813" spans="1:12" x14ac:dyDescent="0.15">
      <c r="A14813" t="s">
        <v>12</v>
      </c>
      <c r="B14813">
        <v>4193390</v>
      </c>
      <c r="C14813">
        <v>4193410</v>
      </c>
      <c r="D14813" t="s">
        <v>49131</v>
      </c>
      <c r="E14813" t="s">
        <v>90</v>
      </c>
      <c r="F14813" t="s">
        <v>15</v>
      </c>
      <c r="G14813" t="s">
        <v>16</v>
      </c>
      <c r="H14813">
        <v>118</v>
      </c>
      <c r="I14813" t="s">
        <v>49141</v>
      </c>
      <c r="J14813" t="s">
        <v>49142</v>
      </c>
      <c r="K14813" t="s">
        <v>49143</v>
      </c>
      <c r="L14813" t="s">
        <v>77973</v>
      </c>
    </row>
    <row r="14814" spans="1:12" x14ac:dyDescent="0.15">
      <c r="A14814" t="s">
        <v>12</v>
      </c>
      <c r="B14814">
        <v>4194952</v>
      </c>
      <c r="C14814">
        <v>4194972</v>
      </c>
      <c r="D14814" t="s">
        <v>49144</v>
      </c>
      <c r="E14814" t="s">
        <v>90</v>
      </c>
      <c r="F14814" t="s">
        <v>76</v>
      </c>
      <c r="G14814" t="s">
        <v>32</v>
      </c>
      <c r="H14814">
        <v>1</v>
      </c>
      <c r="I14814" t="s">
        <v>49145</v>
      </c>
      <c r="J14814" t="s">
        <v>49146</v>
      </c>
      <c r="K14814" t="s">
        <v>49147</v>
      </c>
      <c r="L14814" t="s">
        <v>77917</v>
      </c>
    </row>
    <row r="14815" spans="1:12" x14ac:dyDescent="0.15">
      <c r="A14815" t="s">
        <v>12</v>
      </c>
      <c r="B14815">
        <v>4194919</v>
      </c>
      <c r="C14815">
        <v>4194939</v>
      </c>
      <c r="D14815" t="s">
        <v>49144</v>
      </c>
      <c r="E14815" t="s">
        <v>90</v>
      </c>
      <c r="F14815" t="s">
        <v>76</v>
      </c>
      <c r="G14815" t="s">
        <v>36</v>
      </c>
      <c r="H14815">
        <v>34</v>
      </c>
      <c r="I14815" t="s">
        <v>49148</v>
      </c>
      <c r="J14815" t="s">
        <v>49149</v>
      </c>
      <c r="K14815" t="s">
        <v>49150</v>
      </c>
      <c r="L14815" t="s">
        <v>77999</v>
      </c>
    </row>
    <row r="14816" spans="1:12" x14ac:dyDescent="0.15">
      <c r="A14816" t="s">
        <v>12</v>
      </c>
      <c r="B14816">
        <v>4194891</v>
      </c>
      <c r="C14816">
        <v>4194911</v>
      </c>
      <c r="D14816" t="s">
        <v>49144</v>
      </c>
      <c r="E14816" t="s">
        <v>90</v>
      </c>
      <c r="F14816" t="s">
        <v>76</v>
      </c>
      <c r="G14816" t="s">
        <v>16</v>
      </c>
      <c r="H14816">
        <v>62</v>
      </c>
      <c r="I14816" t="s">
        <v>49151</v>
      </c>
      <c r="J14816" t="s">
        <v>49152</v>
      </c>
      <c r="K14816" t="s">
        <v>49153</v>
      </c>
      <c r="L14816" t="s">
        <v>77949</v>
      </c>
    </row>
    <row r="14817" spans="1:12" x14ac:dyDescent="0.15">
      <c r="A14817" t="s">
        <v>12</v>
      </c>
      <c r="B14817">
        <v>4194866</v>
      </c>
      <c r="C14817">
        <v>4194886</v>
      </c>
      <c r="D14817" t="s">
        <v>49144</v>
      </c>
      <c r="E14817" t="s">
        <v>90</v>
      </c>
      <c r="F14817" t="s">
        <v>76</v>
      </c>
      <c r="G14817" t="s">
        <v>16</v>
      </c>
      <c r="H14817">
        <v>87</v>
      </c>
      <c r="I14817" t="s">
        <v>49154</v>
      </c>
      <c r="J14817" t="s">
        <v>49155</v>
      </c>
      <c r="K14817" t="s">
        <v>49156</v>
      </c>
      <c r="L14817" t="s">
        <v>78024</v>
      </c>
    </row>
    <row r="14818" spans="1:12" x14ac:dyDescent="0.15">
      <c r="A14818" t="s">
        <v>12</v>
      </c>
      <c r="B14818">
        <v>4195658</v>
      </c>
      <c r="C14818">
        <v>4195678</v>
      </c>
      <c r="D14818" t="s">
        <v>49157</v>
      </c>
      <c r="E14818" t="s">
        <v>49158</v>
      </c>
      <c r="F14818" t="s">
        <v>76</v>
      </c>
      <c r="G14818" t="s">
        <v>36</v>
      </c>
      <c r="H14818">
        <v>14</v>
      </c>
      <c r="I14818" t="s">
        <v>49159</v>
      </c>
      <c r="J14818" t="s">
        <v>49160</v>
      </c>
      <c r="K14818" t="s">
        <v>49161</v>
      </c>
      <c r="L14818" t="s">
        <v>77924</v>
      </c>
    </row>
    <row r="14819" spans="1:12" x14ac:dyDescent="0.15">
      <c r="A14819" t="s">
        <v>12</v>
      </c>
      <c r="B14819">
        <v>4195632</v>
      </c>
      <c r="C14819">
        <v>4195652</v>
      </c>
      <c r="D14819" t="s">
        <v>49157</v>
      </c>
      <c r="E14819" t="s">
        <v>49158</v>
      </c>
      <c r="F14819" t="s">
        <v>76</v>
      </c>
      <c r="G14819" t="s">
        <v>36</v>
      </c>
      <c r="H14819">
        <v>40</v>
      </c>
      <c r="I14819" t="s">
        <v>49162</v>
      </c>
      <c r="J14819" t="s">
        <v>49163</v>
      </c>
      <c r="K14819" t="s">
        <v>49164</v>
      </c>
      <c r="L14819" t="s">
        <v>77952</v>
      </c>
    </row>
    <row r="14820" spans="1:12" x14ac:dyDescent="0.15">
      <c r="A14820" t="s">
        <v>12</v>
      </c>
      <c r="B14820">
        <v>4195596</v>
      </c>
      <c r="C14820">
        <v>4195616</v>
      </c>
      <c r="D14820" t="s">
        <v>49157</v>
      </c>
      <c r="E14820" t="s">
        <v>49158</v>
      </c>
      <c r="F14820" t="s">
        <v>76</v>
      </c>
      <c r="G14820" t="s">
        <v>36</v>
      </c>
      <c r="H14820">
        <v>76</v>
      </c>
      <c r="I14820" t="s">
        <v>49165</v>
      </c>
      <c r="J14820" t="s">
        <v>49166</v>
      </c>
      <c r="K14820" t="s">
        <v>49167</v>
      </c>
      <c r="L14820" t="s">
        <v>77985</v>
      </c>
    </row>
    <row r="14821" spans="1:12" x14ac:dyDescent="0.15">
      <c r="A14821" t="s">
        <v>12</v>
      </c>
      <c r="B14821">
        <v>4195550</v>
      </c>
      <c r="C14821">
        <v>4195570</v>
      </c>
      <c r="D14821" t="s">
        <v>49157</v>
      </c>
      <c r="E14821" t="s">
        <v>49158</v>
      </c>
      <c r="F14821" t="s">
        <v>76</v>
      </c>
      <c r="G14821" t="s">
        <v>23</v>
      </c>
      <c r="H14821">
        <v>122</v>
      </c>
      <c r="I14821" t="s">
        <v>49168</v>
      </c>
      <c r="J14821" t="s">
        <v>49169</v>
      </c>
      <c r="K14821" t="s">
        <v>49170</v>
      </c>
      <c r="L14821" t="s">
        <v>78033</v>
      </c>
    </row>
    <row r="14822" spans="1:12" x14ac:dyDescent="0.15">
      <c r="A14822" t="s">
        <v>12</v>
      </c>
      <c r="B14822">
        <v>4196055</v>
      </c>
      <c r="C14822">
        <v>4196075</v>
      </c>
      <c r="D14822" t="s">
        <v>49171</v>
      </c>
      <c r="E14822" t="s">
        <v>90</v>
      </c>
      <c r="F14822" t="s">
        <v>76</v>
      </c>
      <c r="G14822" t="s">
        <v>16</v>
      </c>
      <c r="H14822">
        <v>22</v>
      </c>
      <c r="I14822" t="s">
        <v>49172</v>
      </c>
      <c r="J14822" t="s">
        <v>49173</v>
      </c>
      <c r="K14822" t="s">
        <v>49174</v>
      </c>
      <c r="L14822" t="s">
        <v>77948</v>
      </c>
    </row>
    <row r="14823" spans="1:12" x14ac:dyDescent="0.15">
      <c r="A14823" t="s">
        <v>12</v>
      </c>
      <c r="B14823">
        <v>4195992</v>
      </c>
      <c r="C14823">
        <v>4196012</v>
      </c>
      <c r="D14823" t="s">
        <v>49171</v>
      </c>
      <c r="E14823" t="s">
        <v>90</v>
      </c>
      <c r="F14823" t="s">
        <v>76</v>
      </c>
      <c r="G14823" t="s">
        <v>32</v>
      </c>
      <c r="H14823">
        <v>85</v>
      </c>
      <c r="I14823" t="s">
        <v>49175</v>
      </c>
      <c r="J14823" t="s">
        <v>49176</v>
      </c>
      <c r="K14823" t="s">
        <v>49177</v>
      </c>
      <c r="L14823" t="s">
        <v>77972</v>
      </c>
    </row>
    <row r="14824" spans="1:12" x14ac:dyDescent="0.15">
      <c r="A14824" t="s">
        <v>12</v>
      </c>
      <c r="B14824">
        <v>4195962</v>
      </c>
      <c r="C14824">
        <v>4195982</v>
      </c>
      <c r="D14824" t="s">
        <v>49171</v>
      </c>
      <c r="E14824" t="s">
        <v>90</v>
      </c>
      <c r="F14824" t="s">
        <v>76</v>
      </c>
      <c r="G14824" t="s">
        <v>16</v>
      </c>
      <c r="H14824">
        <v>115</v>
      </c>
      <c r="I14824" t="s">
        <v>49178</v>
      </c>
      <c r="J14824" t="s">
        <v>49179</v>
      </c>
      <c r="K14824" t="s">
        <v>49180</v>
      </c>
      <c r="L14824" t="s">
        <v>78020</v>
      </c>
    </row>
    <row r="14825" spans="1:12" x14ac:dyDescent="0.15">
      <c r="A14825" t="s">
        <v>12</v>
      </c>
      <c r="B14825">
        <v>4195938</v>
      </c>
      <c r="C14825">
        <v>4195958</v>
      </c>
      <c r="D14825" t="s">
        <v>49171</v>
      </c>
      <c r="E14825" t="s">
        <v>90</v>
      </c>
      <c r="F14825" t="s">
        <v>76</v>
      </c>
      <c r="G14825" t="s">
        <v>16</v>
      </c>
      <c r="H14825">
        <v>139</v>
      </c>
      <c r="I14825" t="s">
        <v>49181</v>
      </c>
      <c r="J14825" t="s">
        <v>49182</v>
      </c>
      <c r="K14825" t="s">
        <v>49183</v>
      </c>
      <c r="L14825" t="s">
        <v>78029</v>
      </c>
    </row>
    <row r="14826" spans="1:12" x14ac:dyDescent="0.15">
      <c r="A14826" t="s">
        <v>12</v>
      </c>
      <c r="B14826">
        <v>4198186</v>
      </c>
      <c r="C14826">
        <v>4198206</v>
      </c>
      <c r="D14826" t="s">
        <v>49184</v>
      </c>
      <c r="E14826" t="s">
        <v>49185</v>
      </c>
      <c r="F14826" t="s">
        <v>76</v>
      </c>
      <c r="G14826" t="s">
        <v>36</v>
      </c>
      <c r="H14826">
        <v>36</v>
      </c>
      <c r="I14826" t="s">
        <v>49186</v>
      </c>
      <c r="J14826" t="s">
        <v>49187</v>
      </c>
      <c r="K14826" t="s">
        <v>49188</v>
      </c>
      <c r="L14826" t="s">
        <v>78003</v>
      </c>
    </row>
    <row r="14827" spans="1:12" x14ac:dyDescent="0.15">
      <c r="A14827" t="s">
        <v>12</v>
      </c>
      <c r="B14827">
        <v>4198160</v>
      </c>
      <c r="C14827">
        <v>4198180</v>
      </c>
      <c r="D14827" t="s">
        <v>49184</v>
      </c>
      <c r="E14827" t="s">
        <v>49185</v>
      </c>
      <c r="F14827" t="s">
        <v>76</v>
      </c>
      <c r="G14827" t="s">
        <v>32</v>
      </c>
      <c r="H14827">
        <v>62</v>
      </c>
      <c r="I14827" t="s">
        <v>49189</v>
      </c>
      <c r="J14827" t="s">
        <v>49190</v>
      </c>
      <c r="K14827" t="s">
        <v>49191</v>
      </c>
      <c r="L14827" t="s">
        <v>77949</v>
      </c>
    </row>
    <row r="14828" spans="1:12" x14ac:dyDescent="0.15">
      <c r="A14828" t="s">
        <v>12</v>
      </c>
      <c r="B14828">
        <v>4198127</v>
      </c>
      <c r="C14828">
        <v>4198147</v>
      </c>
      <c r="D14828" t="s">
        <v>49184</v>
      </c>
      <c r="E14828" t="s">
        <v>49185</v>
      </c>
      <c r="F14828" t="s">
        <v>76</v>
      </c>
      <c r="G14828" t="s">
        <v>23</v>
      </c>
      <c r="H14828">
        <v>95</v>
      </c>
      <c r="I14828" t="s">
        <v>49192</v>
      </c>
      <c r="J14828" t="s">
        <v>49193</v>
      </c>
      <c r="K14828" t="s">
        <v>49194</v>
      </c>
      <c r="L14828" t="s">
        <v>77920</v>
      </c>
    </row>
    <row r="14829" spans="1:12" x14ac:dyDescent="0.15">
      <c r="A14829" t="s">
        <v>12</v>
      </c>
      <c r="B14829">
        <v>4198106</v>
      </c>
      <c r="C14829">
        <v>4198126</v>
      </c>
      <c r="D14829" t="s">
        <v>49184</v>
      </c>
      <c r="E14829" t="s">
        <v>49185</v>
      </c>
      <c r="F14829" t="s">
        <v>76</v>
      </c>
      <c r="G14829" t="s">
        <v>32</v>
      </c>
      <c r="H14829">
        <v>116</v>
      </c>
      <c r="I14829" t="s">
        <v>49195</v>
      </c>
      <c r="J14829" t="s">
        <v>49196</v>
      </c>
      <c r="K14829" t="s">
        <v>49197</v>
      </c>
      <c r="L14829" t="s">
        <v>77976</v>
      </c>
    </row>
    <row r="14830" spans="1:12" x14ac:dyDescent="0.15">
      <c r="A14830" t="s">
        <v>12</v>
      </c>
      <c r="B14830">
        <v>4198278</v>
      </c>
      <c r="C14830">
        <v>4198298</v>
      </c>
      <c r="D14830" t="s">
        <v>49198</v>
      </c>
      <c r="E14830" t="s">
        <v>90</v>
      </c>
      <c r="F14830" t="s">
        <v>15</v>
      </c>
      <c r="G14830" t="s">
        <v>32</v>
      </c>
      <c r="H14830">
        <v>0</v>
      </c>
      <c r="I14830" t="s">
        <v>49199</v>
      </c>
      <c r="J14830" t="s">
        <v>49200</v>
      </c>
      <c r="K14830" t="s">
        <v>49201</v>
      </c>
      <c r="L14830" t="s">
        <v>77980</v>
      </c>
    </row>
    <row r="14831" spans="1:12" x14ac:dyDescent="0.15">
      <c r="A14831" t="s">
        <v>12</v>
      </c>
      <c r="B14831">
        <v>4198298</v>
      </c>
      <c r="C14831">
        <v>4198318</v>
      </c>
      <c r="D14831" t="s">
        <v>49198</v>
      </c>
      <c r="E14831" t="s">
        <v>90</v>
      </c>
      <c r="F14831" t="s">
        <v>15</v>
      </c>
      <c r="G14831" t="s">
        <v>36</v>
      </c>
      <c r="H14831">
        <v>20</v>
      </c>
      <c r="I14831" t="s">
        <v>49202</v>
      </c>
      <c r="J14831" t="s">
        <v>49203</v>
      </c>
      <c r="K14831" t="s">
        <v>49204</v>
      </c>
      <c r="L14831" t="s">
        <v>77968</v>
      </c>
    </row>
    <row r="14832" spans="1:12" x14ac:dyDescent="0.15">
      <c r="A14832" t="s">
        <v>12</v>
      </c>
      <c r="B14832">
        <v>4198341</v>
      </c>
      <c r="C14832">
        <v>4198361</v>
      </c>
      <c r="D14832" t="s">
        <v>49198</v>
      </c>
      <c r="E14832" t="s">
        <v>90</v>
      </c>
      <c r="F14832" t="s">
        <v>15</v>
      </c>
      <c r="G14832" t="s">
        <v>36</v>
      </c>
      <c r="H14832">
        <v>63</v>
      </c>
      <c r="I14832" t="s">
        <v>49205</v>
      </c>
      <c r="J14832" t="s">
        <v>49206</v>
      </c>
      <c r="K14832" t="s">
        <v>49207</v>
      </c>
      <c r="L14832" t="s">
        <v>77957</v>
      </c>
    </row>
    <row r="14833" spans="1:12" x14ac:dyDescent="0.15">
      <c r="A14833" t="s">
        <v>12</v>
      </c>
      <c r="B14833">
        <v>4198383</v>
      </c>
      <c r="C14833">
        <v>4198403</v>
      </c>
      <c r="D14833" t="s">
        <v>49198</v>
      </c>
      <c r="E14833" t="s">
        <v>90</v>
      </c>
      <c r="F14833" t="s">
        <v>15</v>
      </c>
      <c r="G14833" t="s">
        <v>23</v>
      </c>
      <c r="H14833">
        <v>105</v>
      </c>
      <c r="I14833" t="s">
        <v>49208</v>
      </c>
      <c r="J14833" t="s">
        <v>49209</v>
      </c>
      <c r="K14833" t="s">
        <v>49210</v>
      </c>
      <c r="L14833" t="s">
        <v>78028</v>
      </c>
    </row>
    <row r="14834" spans="1:12" x14ac:dyDescent="0.15">
      <c r="A14834" t="s">
        <v>12</v>
      </c>
      <c r="B14834">
        <v>4199692</v>
      </c>
      <c r="C14834">
        <v>4199712</v>
      </c>
      <c r="D14834" t="s">
        <v>49211</v>
      </c>
      <c r="E14834" t="s">
        <v>90</v>
      </c>
      <c r="F14834" t="s">
        <v>76</v>
      </c>
      <c r="G14834" t="s">
        <v>23</v>
      </c>
      <c r="H14834">
        <v>64</v>
      </c>
      <c r="I14834" t="s">
        <v>49212</v>
      </c>
      <c r="J14834" t="s">
        <v>49213</v>
      </c>
      <c r="K14834" t="s">
        <v>49214</v>
      </c>
      <c r="L14834" t="s">
        <v>77989</v>
      </c>
    </row>
    <row r="14835" spans="1:12" x14ac:dyDescent="0.15">
      <c r="A14835" t="s">
        <v>12</v>
      </c>
      <c r="B14835">
        <v>4199669</v>
      </c>
      <c r="C14835">
        <v>4199689</v>
      </c>
      <c r="D14835" t="s">
        <v>49211</v>
      </c>
      <c r="E14835" t="s">
        <v>90</v>
      </c>
      <c r="F14835" t="s">
        <v>76</v>
      </c>
      <c r="G14835" t="s">
        <v>16</v>
      </c>
      <c r="H14835">
        <v>87</v>
      </c>
      <c r="I14835" t="s">
        <v>49215</v>
      </c>
      <c r="J14835" t="s">
        <v>49216</v>
      </c>
      <c r="K14835" t="s">
        <v>49217</v>
      </c>
      <c r="L14835" t="s">
        <v>78024</v>
      </c>
    </row>
    <row r="14836" spans="1:12" x14ac:dyDescent="0.15">
      <c r="A14836" t="s">
        <v>12</v>
      </c>
      <c r="B14836">
        <v>4199630</v>
      </c>
      <c r="C14836">
        <v>4199650</v>
      </c>
      <c r="D14836" t="s">
        <v>49211</v>
      </c>
      <c r="E14836" t="s">
        <v>90</v>
      </c>
      <c r="F14836" t="s">
        <v>76</v>
      </c>
      <c r="G14836" t="s">
        <v>16</v>
      </c>
      <c r="H14836">
        <v>126</v>
      </c>
      <c r="I14836" t="s">
        <v>49218</v>
      </c>
      <c r="J14836" t="s">
        <v>49219</v>
      </c>
      <c r="K14836" t="s">
        <v>49220</v>
      </c>
      <c r="L14836" t="s">
        <v>78078</v>
      </c>
    </row>
    <row r="14837" spans="1:12" x14ac:dyDescent="0.15">
      <c r="A14837" t="s">
        <v>12</v>
      </c>
      <c r="B14837">
        <v>4199593</v>
      </c>
      <c r="C14837">
        <v>4199613</v>
      </c>
      <c r="D14837" t="s">
        <v>49211</v>
      </c>
      <c r="E14837" t="s">
        <v>90</v>
      </c>
      <c r="F14837" t="s">
        <v>76</v>
      </c>
      <c r="G14837" t="s">
        <v>23</v>
      </c>
      <c r="H14837">
        <v>163</v>
      </c>
      <c r="I14837" t="s">
        <v>49221</v>
      </c>
      <c r="J14837" t="s">
        <v>49222</v>
      </c>
      <c r="K14837" t="s">
        <v>49223</v>
      </c>
      <c r="L14837" t="s">
        <v>78065</v>
      </c>
    </row>
    <row r="14838" spans="1:12" x14ac:dyDescent="0.15">
      <c r="A14838" t="s">
        <v>12</v>
      </c>
      <c r="B14838">
        <v>4202185</v>
      </c>
      <c r="C14838">
        <v>4202205</v>
      </c>
      <c r="D14838" t="s">
        <v>49224</v>
      </c>
      <c r="E14838" t="s">
        <v>49225</v>
      </c>
      <c r="F14838" t="s">
        <v>76</v>
      </c>
      <c r="G14838" t="s">
        <v>32</v>
      </c>
      <c r="H14838">
        <v>1</v>
      </c>
      <c r="I14838" t="s">
        <v>49226</v>
      </c>
      <c r="J14838" t="s">
        <v>49227</v>
      </c>
      <c r="K14838" t="s">
        <v>49228</v>
      </c>
      <c r="L14838" t="s">
        <v>77917</v>
      </c>
    </row>
    <row r="14839" spans="1:12" x14ac:dyDescent="0.15">
      <c r="A14839" t="s">
        <v>12</v>
      </c>
      <c r="B14839">
        <v>4202161</v>
      </c>
      <c r="C14839">
        <v>4202181</v>
      </c>
      <c r="D14839" t="s">
        <v>49224</v>
      </c>
      <c r="E14839" t="s">
        <v>49225</v>
      </c>
      <c r="F14839" t="s">
        <v>76</v>
      </c>
      <c r="G14839" t="s">
        <v>16</v>
      </c>
      <c r="H14839">
        <v>25</v>
      </c>
      <c r="I14839" t="s">
        <v>49229</v>
      </c>
      <c r="J14839" t="s">
        <v>49230</v>
      </c>
      <c r="K14839" t="s">
        <v>49231</v>
      </c>
      <c r="L14839" t="s">
        <v>78012</v>
      </c>
    </row>
    <row r="14840" spans="1:12" x14ac:dyDescent="0.15">
      <c r="A14840" t="s">
        <v>12</v>
      </c>
      <c r="B14840">
        <v>4202137</v>
      </c>
      <c r="C14840">
        <v>4202157</v>
      </c>
      <c r="D14840" t="s">
        <v>49224</v>
      </c>
      <c r="E14840" t="s">
        <v>49225</v>
      </c>
      <c r="F14840" t="s">
        <v>76</v>
      </c>
      <c r="G14840" t="s">
        <v>16</v>
      </c>
      <c r="H14840">
        <v>49</v>
      </c>
      <c r="I14840" t="s">
        <v>49232</v>
      </c>
      <c r="J14840" t="s">
        <v>49233</v>
      </c>
      <c r="K14840" t="s">
        <v>49234</v>
      </c>
      <c r="L14840" t="s">
        <v>77913</v>
      </c>
    </row>
    <row r="14841" spans="1:12" x14ac:dyDescent="0.15">
      <c r="A14841" t="s">
        <v>12</v>
      </c>
      <c r="B14841">
        <v>4202115</v>
      </c>
      <c r="C14841">
        <v>4202135</v>
      </c>
      <c r="D14841" t="s">
        <v>49224</v>
      </c>
      <c r="E14841" t="s">
        <v>49225</v>
      </c>
      <c r="F14841" t="s">
        <v>76</v>
      </c>
      <c r="G14841" t="s">
        <v>16</v>
      </c>
      <c r="H14841">
        <v>71</v>
      </c>
      <c r="I14841" t="s">
        <v>49235</v>
      </c>
      <c r="J14841" t="s">
        <v>49236</v>
      </c>
      <c r="K14841" t="s">
        <v>49237</v>
      </c>
      <c r="L14841" t="s">
        <v>77969</v>
      </c>
    </row>
    <row r="14842" spans="1:12" x14ac:dyDescent="0.15">
      <c r="A14842" t="s">
        <v>12</v>
      </c>
      <c r="B14842">
        <v>4203091</v>
      </c>
      <c r="C14842">
        <v>4203111</v>
      </c>
      <c r="D14842" t="s">
        <v>49238</v>
      </c>
      <c r="E14842" t="s">
        <v>49239</v>
      </c>
      <c r="F14842" t="s">
        <v>76</v>
      </c>
      <c r="G14842" t="s">
        <v>16</v>
      </c>
      <c r="H14842">
        <v>55</v>
      </c>
      <c r="I14842" t="s">
        <v>49240</v>
      </c>
      <c r="J14842" t="s">
        <v>49241</v>
      </c>
      <c r="K14842" t="s">
        <v>49242</v>
      </c>
      <c r="L14842" t="s">
        <v>77992</v>
      </c>
    </row>
    <row r="14843" spans="1:12" x14ac:dyDescent="0.15">
      <c r="A14843" t="s">
        <v>12</v>
      </c>
      <c r="B14843">
        <v>4203013</v>
      </c>
      <c r="C14843">
        <v>4203033</v>
      </c>
      <c r="D14843" t="s">
        <v>49238</v>
      </c>
      <c r="E14843" t="s">
        <v>49239</v>
      </c>
      <c r="F14843" t="s">
        <v>76</v>
      </c>
      <c r="G14843" t="s">
        <v>32</v>
      </c>
      <c r="H14843">
        <v>133</v>
      </c>
      <c r="I14843" t="s">
        <v>49243</v>
      </c>
      <c r="J14843" t="s">
        <v>49244</v>
      </c>
      <c r="K14843" t="s">
        <v>49245</v>
      </c>
      <c r="L14843" t="s">
        <v>77995</v>
      </c>
    </row>
    <row r="14844" spans="1:12" x14ac:dyDescent="0.15">
      <c r="A14844" t="s">
        <v>12</v>
      </c>
      <c r="B14844">
        <v>4202969</v>
      </c>
      <c r="C14844">
        <v>4202989</v>
      </c>
      <c r="D14844" t="s">
        <v>49238</v>
      </c>
      <c r="E14844" t="s">
        <v>49239</v>
      </c>
      <c r="F14844" t="s">
        <v>76</v>
      </c>
      <c r="G14844" t="s">
        <v>16</v>
      </c>
      <c r="H14844">
        <v>177</v>
      </c>
      <c r="I14844" t="s">
        <v>49246</v>
      </c>
      <c r="J14844" t="s">
        <v>49247</v>
      </c>
      <c r="K14844" t="s">
        <v>49248</v>
      </c>
      <c r="L14844" t="s">
        <v>78108</v>
      </c>
    </row>
    <row r="14845" spans="1:12" x14ac:dyDescent="0.15">
      <c r="A14845" t="s">
        <v>12</v>
      </c>
      <c r="B14845">
        <v>4202942</v>
      </c>
      <c r="C14845">
        <v>4202962</v>
      </c>
      <c r="D14845" t="s">
        <v>49238</v>
      </c>
      <c r="E14845" t="s">
        <v>49239</v>
      </c>
      <c r="F14845" t="s">
        <v>76</v>
      </c>
      <c r="G14845" t="s">
        <v>32</v>
      </c>
      <c r="H14845">
        <v>204</v>
      </c>
      <c r="I14845" t="s">
        <v>49249</v>
      </c>
      <c r="J14845" t="s">
        <v>49250</v>
      </c>
      <c r="K14845" t="s">
        <v>49251</v>
      </c>
      <c r="L14845" t="s">
        <v>78193</v>
      </c>
    </row>
    <row r="14846" spans="1:12" x14ac:dyDescent="0.15">
      <c r="A14846" t="s">
        <v>12</v>
      </c>
      <c r="B14846">
        <v>4206759</v>
      </c>
      <c r="C14846">
        <v>4206779</v>
      </c>
      <c r="D14846" t="s">
        <v>49252</v>
      </c>
      <c r="E14846" t="s">
        <v>90</v>
      </c>
      <c r="F14846" t="s">
        <v>76</v>
      </c>
      <c r="G14846" t="s">
        <v>23</v>
      </c>
      <c r="H14846">
        <v>40</v>
      </c>
      <c r="I14846" t="s">
        <v>49253</v>
      </c>
      <c r="J14846" t="s">
        <v>49254</v>
      </c>
      <c r="K14846" t="s">
        <v>49255</v>
      </c>
      <c r="L14846" t="s">
        <v>77952</v>
      </c>
    </row>
    <row r="14847" spans="1:12" x14ac:dyDescent="0.15">
      <c r="A14847" t="s">
        <v>12</v>
      </c>
      <c r="B14847">
        <v>4206731</v>
      </c>
      <c r="C14847">
        <v>4206751</v>
      </c>
      <c r="D14847" t="s">
        <v>49252</v>
      </c>
      <c r="E14847" t="s">
        <v>90</v>
      </c>
      <c r="F14847" t="s">
        <v>76</v>
      </c>
      <c r="G14847" t="s">
        <v>36</v>
      </c>
      <c r="H14847">
        <v>68</v>
      </c>
      <c r="I14847" t="s">
        <v>49256</v>
      </c>
      <c r="J14847" t="s">
        <v>49257</v>
      </c>
      <c r="K14847" t="s">
        <v>49258</v>
      </c>
      <c r="L14847" t="s">
        <v>77962</v>
      </c>
    </row>
    <row r="14848" spans="1:12" x14ac:dyDescent="0.15">
      <c r="A14848" t="s">
        <v>12</v>
      </c>
      <c r="B14848">
        <v>4206632</v>
      </c>
      <c r="C14848">
        <v>4206652</v>
      </c>
      <c r="D14848" t="s">
        <v>49252</v>
      </c>
      <c r="E14848" t="s">
        <v>90</v>
      </c>
      <c r="F14848" t="s">
        <v>76</v>
      </c>
      <c r="G14848" t="s">
        <v>23</v>
      </c>
      <c r="H14848">
        <v>167</v>
      </c>
      <c r="I14848" t="s">
        <v>49259</v>
      </c>
      <c r="J14848" t="s">
        <v>49260</v>
      </c>
      <c r="K14848" t="s">
        <v>49261</v>
      </c>
      <c r="L14848" t="s">
        <v>77916</v>
      </c>
    </row>
    <row r="14849" spans="1:12" x14ac:dyDescent="0.15">
      <c r="A14849" t="s">
        <v>12</v>
      </c>
      <c r="B14849">
        <v>4206612</v>
      </c>
      <c r="C14849">
        <v>4206632</v>
      </c>
      <c r="D14849" t="s">
        <v>49252</v>
      </c>
      <c r="E14849" t="s">
        <v>90</v>
      </c>
      <c r="F14849" t="s">
        <v>76</v>
      </c>
      <c r="G14849" t="s">
        <v>16</v>
      </c>
      <c r="H14849">
        <v>187</v>
      </c>
      <c r="I14849" t="s">
        <v>49262</v>
      </c>
      <c r="J14849" t="s">
        <v>49263</v>
      </c>
      <c r="K14849" t="s">
        <v>49264</v>
      </c>
      <c r="L14849" t="s">
        <v>78073</v>
      </c>
    </row>
    <row r="14850" spans="1:12" x14ac:dyDescent="0.15">
      <c r="A14850" t="s">
        <v>12</v>
      </c>
      <c r="B14850">
        <v>4207483</v>
      </c>
      <c r="C14850">
        <v>4207503</v>
      </c>
      <c r="D14850" t="s">
        <v>49265</v>
      </c>
      <c r="E14850" t="s">
        <v>90</v>
      </c>
      <c r="F14850" t="s">
        <v>76</v>
      </c>
      <c r="G14850" t="s">
        <v>32</v>
      </c>
      <c r="H14850">
        <v>1</v>
      </c>
      <c r="I14850" t="s">
        <v>49266</v>
      </c>
      <c r="J14850" t="s">
        <v>49267</v>
      </c>
      <c r="K14850" t="s">
        <v>49268</v>
      </c>
      <c r="L14850" t="s">
        <v>77917</v>
      </c>
    </row>
    <row r="14851" spans="1:12" x14ac:dyDescent="0.15">
      <c r="A14851" t="s">
        <v>12</v>
      </c>
      <c r="B14851">
        <v>4207458</v>
      </c>
      <c r="C14851">
        <v>4207478</v>
      </c>
      <c r="D14851" t="s">
        <v>49265</v>
      </c>
      <c r="E14851" t="s">
        <v>90</v>
      </c>
      <c r="F14851" t="s">
        <v>76</v>
      </c>
      <c r="G14851" t="s">
        <v>23</v>
      </c>
      <c r="H14851">
        <v>26</v>
      </c>
      <c r="I14851" t="s">
        <v>49269</v>
      </c>
      <c r="J14851" t="s">
        <v>49270</v>
      </c>
      <c r="K14851" t="s">
        <v>49271</v>
      </c>
      <c r="L14851" t="s">
        <v>78002</v>
      </c>
    </row>
    <row r="14852" spans="1:12" x14ac:dyDescent="0.15">
      <c r="A14852" t="s">
        <v>12</v>
      </c>
      <c r="B14852">
        <v>4207437</v>
      </c>
      <c r="C14852">
        <v>4207457</v>
      </c>
      <c r="D14852" t="s">
        <v>49265</v>
      </c>
      <c r="E14852" t="s">
        <v>90</v>
      </c>
      <c r="F14852" t="s">
        <v>76</v>
      </c>
      <c r="G14852" t="s">
        <v>32</v>
      </c>
      <c r="H14852">
        <v>47</v>
      </c>
      <c r="I14852" t="s">
        <v>49272</v>
      </c>
      <c r="J14852" t="s">
        <v>49273</v>
      </c>
      <c r="K14852" t="s">
        <v>49274</v>
      </c>
      <c r="L14852" t="s">
        <v>77932</v>
      </c>
    </row>
    <row r="14853" spans="1:12" x14ac:dyDescent="0.15">
      <c r="A14853" t="s">
        <v>12</v>
      </c>
      <c r="B14853">
        <v>4207416</v>
      </c>
      <c r="C14853">
        <v>4207436</v>
      </c>
      <c r="D14853" t="s">
        <v>49265</v>
      </c>
      <c r="E14853" t="s">
        <v>90</v>
      </c>
      <c r="F14853" t="s">
        <v>76</v>
      </c>
      <c r="G14853" t="s">
        <v>16</v>
      </c>
      <c r="H14853">
        <v>68</v>
      </c>
      <c r="I14853" t="s">
        <v>49275</v>
      </c>
      <c r="J14853" t="s">
        <v>49276</v>
      </c>
      <c r="K14853" t="s">
        <v>49277</v>
      </c>
      <c r="L14853" t="s">
        <v>77962</v>
      </c>
    </row>
    <row r="14854" spans="1:12" x14ac:dyDescent="0.15">
      <c r="A14854" t="s">
        <v>12</v>
      </c>
      <c r="B14854">
        <v>4207684</v>
      </c>
      <c r="C14854">
        <v>4207704</v>
      </c>
      <c r="D14854" t="s">
        <v>49278</v>
      </c>
      <c r="E14854" t="s">
        <v>49279</v>
      </c>
      <c r="F14854" t="s">
        <v>15</v>
      </c>
      <c r="G14854" t="s">
        <v>36</v>
      </c>
      <c r="H14854">
        <v>0</v>
      </c>
      <c r="I14854" t="s">
        <v>49280</v>
      </c>
      <c r="J14854" t="s">
        <v>49281</v>
      </c>
      <c r="K14854" t="s">
        <v>49282</v>
      </c>
      <c r="L14854" t="s">
        <v>77980</v>
      </c>
    </row>
    <row r="14855" spans="1:12" x14ac:dyDescent="0.15">
      <c r="A14855" t="s">
        <v>12</v>
      </c>
      <c r="B14855">
        <v>4207709</v>
      </c>
      <c r="C14855">
        <v>4207729</v>
      </c>
      <c r="D14855" t="s">
        <v>49278</v>
      </c>
      <c r="E14855" t="s">
        <v>49279</v>
      </c>
      <c r="F14855" t="s">
        <v>15</v>
      </c>
      <c r="G14855" t="s">
        <v>23</v>
      </c>
      <c r="H14855">
        <v>25</v>
      </c>
      <c r="I14855" t="s">
        <v>49283</v>
      </c>
      <c r="J14855" t="s">
        <v>49284</v>
      </c>
      <c r="K14855" t="s">
        <v>49285</v>
      </c>
      <c r="L14855" t="s">
        <v>78012</v>
      </c>
    </row>
    <row r="14856" spans="1:12" x14ac:dyDescent="0.15">
      <c r="A14856" t="s">
        <v>12</v>
      </c>
      <c r="B14856">
        <v>4207770</v>
      </c>
      <c r="C14856">
        <v>4207790</v>
      </c>
      <c r="D14856" t="s">
        <v>49278</v>
      </c>
      <c r="E14856" t="s">
        <v>49279</v>
      </c>
      <c r="F14856" t="s">
        <v>15</v>
      </c>
      <c r="G14856" t="s">
        <v>36</v>
      </c>
      <c r="H14856">
        <v>86</v>
      </c>
      <c r="I14856" t="s">
        <v>49286</v>
      </c>
      <c r="J14856" t="s">
        <v>49287</v>
      </c>
      <c r="K14856" t="s">
        <v>49288</v>
      </c>
      <c r="L14856" t="s">
        <v>77929</v>
      </c>
    </row>
    <row r="14857" spans="1:12" x14ac:dyDescent="0.15">
      <c r="A14857" t="s">
        <v>12</v>
      </c>
      <c r="B14857">
        <v>4207806</v>
      </c>
      <c r="C14857">
        <v>4207826</v>
      </c>
      <c r="D14857" t="s">
        <v>49278</v>
      </c>
      <c r="E14857" t="s">
        <v>49279</v>
      </c>
      <c r="F14857" t="s">
        <v>15</v>
      </c>
      <c r="G14857" t="s">
        <v>36</v>
      </c>
      <c r="H14857">
        <v>122</v>
      </c>
      <c r="I14857" t="s">
        <v>49289</v>
      </c>
      <c r="J14857" t="s">
        <v>49290</v>
      </c>
      <c r="K14857" t="s">
        <v>49291</v>
      </c>
      <c r="L14857" t="s">
        <v>78033</v>
      </c>
    </row>
    <row r="14858" spans="1:12" x14ac:dyDescent="0.15">
      <c r="A14858" t="s">
        <v>12</v>
      </c>
      <c r="B14858">
        <v>4209039</v>
      </c>
      <c r="C14858">
        <v>4209059</v>
      </c>
      <c r="D14858" t="s">
        <v>49292</v>
      </c>
      <c r="E14858" t="s">
        <v>49293</v>
      </c>
      <c r="F14858" t="s">
        <v>15</v>
      </c>
      <c r="G14858" t="s">
        <v>23</v>
      </c>
      <c r="H14858">
        <v>1</v>
      </c>
      <c r="I14858" t="s">
        <v>49294</v>
      </c>
      <c r="J14858" t="s">
        <v>49295</v>
      </c>
      <c r="K14858" t="s">
        <v>49296</v>
      </c>
      <c r="L14858" t="s">
        <v>77917</v>
      </c>
    </row>
    <row r="14859" spans="1:12" x14ac:dyDescent="0.15">
      <c r="A14859" t="s">
        <v>12</v>
      </c>
      <c r="B14859">
        <v>4209061</v>
      </c>
      <c r="C14859">
        <v>4209081</v>
      </c>
      <c r="D14859" t="s">
        <v>49292</v>
      </c>
      <c r="E14859" t="s">
        <v>49293</v>
      </c>
      <c r="F14859" t="s">
        <v>15</v>
      </c>
      <c r="G14859" t="s">
        <v>16</v>
      </c>
      <c r="H14859">
        <v>23</v>
      </c>
      <c r="I14859" t="s">
        <v>49297</v>
      </c>
      <c r="J14859" t="s">
        <v>49298</v>
      </c>
      <c r="K14859" t="s">
        <v>49299</v>
      </c>
      <c r="L14859" t="s">
        <v>77975</v>
      </c>
    </row>
    <row r="14860" spans="1:12" x14ac:dyDescent="0.15">
      <c r="A14860" t="s">
        <v>12</v>
      </c>
      <c r="B14860">
        <v>4209085</v>
      </c>
      <c r="C14860">
        <v>4209105</v>
      </c>
      <c r="D14860" t="s">
        <v>49292</v>
      </c>
      <c r="E14860" t="s">
        <v>49293</v>
      </c>
      <c r="F14860" t="s">
        <v>15</v>
      </c>
      <c r="G14860" t="s">
        <v>23</v>
      </c>
      <c r="H14860">
        <v>47</v>
      </c>
      <c r="I14860" t="s">
        <v>49300</v>
      </c>
      <c r="J14860" t="s">
        <v>49301</v>
      </c>
      <c r="K14860" t="s">
        <v>49302</v>
      </c>
      <c r="L14860" t="s">
        <v>77932</v>
      </c>
    </row>
    <row r="14861" spans="1:12" x14ac:dyDescent="0.15">
      <c r="A14861" t="s">
        <v>12</v>
      </c>
      <c r="B14861">
        <v>4209127</v>
      </c>
      <c r="C14861">
        <v>4209147</v>
      </c>
      <c r="D14861" t="s">
        <v>49292</v>
      </c>
      <c r="E14861" t="s">
        <v>49293</v>
      </c>
      <c r="F14861" t="s">
        <v>15</v>
      </c>
      <c r="G14861" t="s">
        <v>23</v>
      </c>
      <c r="H14861">
        <v>89</v>
      </c>
      <c r="I14861" t="s">
        <v>49303</v>
      </c>
      <c r="J14861" t="s">
        <v>49304</v>
      </c>
      <c r="K14861" t="s">
        <v>49305</v>
      </c>
      <c r="L14861" t="s">
        <v>77964</v>
      </c>
    </row>
    <row r="14862" spans="1:12" x14ac:dyDescent="0.15">
      <c r="A14862" t="s">
        <v>12</v>
      </c>
      <c r="B14862">
        <v>4210496</v>
      </c>
      <c r="C14862">
        <v>4210516</v>
      </c>
      <c r="D14862" t="s">
        <v>49306</v>
      </c>
      <c r="E14862" t="s">
        <v>49307</v>
      </c>
      <c r="F14862" t="s">
        <v>15</v>
      </c>
      <c r="G14862" t="s">
        <v>32</v>
      </c>
      <c r="H14862">
        <v>11</v>
      </c>
      <c r="I14862" t="s">
        <v>49308</v>
      </c>
      <c r="J14862" t="s">
        <v>49309</v>
      </c>
      <c r="K14862" t="s">
        <v>49310</v>
      </c>
      <c r="L14862" t="s">
        <v>77974</v>
      </c>
    </row>
    <row r="14863" spans="1:12" x14ac:dyDescent="0.15">
      <c r="A14863" t="s">
        <v>12</v>
      </c>
      <c r="B14863">
        <v>4210517</v>
      </c>
      <c r="C14863">
        <v>4210537</v>
      </c>
      <c r="D14863" t="s">
        <v>49306</v>
      </c>
      <c r="E14863" t="s">
        <v>49307</v>
      </c>
      <c r="F14863" t="s">
        <v>15</v>
      </c>
      <c r="G14863" t="s">
        <v>32</v>
      </c>
      <c r="H14863">
        <v>32</v>
      </c>
      <c r="I14863" t="s">
        <v>49311</v>
      </c>
      <c r="J14863" t="s">
        <v>49312</v>
      </c>
      <c r="K14863" t="s">
        <v>49313</v>
      </c>
      <c r="L14863" t="s">
        <v>77918</v>
      </c>
    </row>
    <row r="14864" spans="1:12" x14ac:dyDescent="0.15">
      <c r="A14864" t="s">
        <v>12</v>
      </c>
      <c r="B14864">
        <v>4210546</v>
      </c>
      <c r="C14864">
        <v>4210566</v>
      </c>
      <c r="D14864" t="s">
        <v>49306</v>
      </c>
      <c r="E14864" t="s">
        <v>49307</v>
      </c>
      <c r="F14864" t="s">
        <v>15</v>
      </c>
      <c r="G14864" t="s">
        <v>16</v>
      </c>
      <c r="H14864">
        <v>61</v>
      </c>
      <c r="I14864" t="s">
        <v>49314</v>
      </c>
      <c r="J14864" t="s">
        <v>49315</v>
      </c>
      <c r="K14864" t="s">
        <v>49316</v>
      </c>
      <c r="L14864" t="s">
        <v>77979</v>
      </c>
    </row>
    <row r="14865" spans="1:12" x14ac:dyDescent="0.15">
      <c r="A14865" t="s">
        <v>12</v>
      </c>
      <c r="B14865">
        <v>4210568</v>
      </c>
      <c r="C14865">
        <v>4210588</v>
      </c>
      <c r="D14865" t="s">
        <v>49306</v>
      </c>
      <c r="E14865" t="s">
        <v>49307</v>
      </c>
      <c r="F14865" t="s">
        <v>15</v>
      </c>
      <c r="G14865" t="s">
        <v>16</v>
      </c>
      <c r="H14865">
        <v>83</v>
      </c>
      <c r="I14865" t="s">
        <v>49317</v>
      </c>
      <c r="J14865" t="s">
        <v>49318</v>
      </c>
      <c r="K14865" t="s">
        <v>49319</v>
      </c>
      <c r="L14865" t="s">
        <v>77958</v>
      </c>
    </row>
    <row r="14866" spans="1:12" x14ac:dyDescent="0.15">
      <c r="A14866" t="s">
        <v>12</v>
      </c>
      <c r="B14866">
        <v>4212930</v>
      </c>
      <c r="C14866">
        <v>4212950</v>
      </c>
      <c r="D14866" t="s">
        <v>49320</v>
      </c>
      <c r="E14866" t="s">
        <v>90</v>
      </c>
      <c r="F14866" t="s">
        <v>15</v>
      </c>
      <c r="G14866" t="s">
        <v>36</v>
      </c>
      <c r="H14866">
        <v>19</v>
      </c>
      <c r="I14866" t="s">
        <v>49321</v>
      </c>
      <c r="J14866" t="s">
        <v>49322</v>
      </c>
      <c r="K14866" t="s">
        <v>49323</v>
      </c>
      <c r="L14866" t="s">
        <v>77982</v>
      </c>
    </row>
    <row r="14867" spans="1:12" x14ac:dyDescent="0.15">
      <c r="A14867" t="s">
        <v>12</v>
      </c>
      <c r="B14867">
        <v>4212959</v>
      </c>
      <c r="C14867">
        <v>4212979</v>
      </c>
      <c r="D14867" t="s">
        <v>49320</v>
      </c>
      <c r="E14867" t="s">
        <v>90</v>
      </c>
      <c r="F14867" t="s">
        <v>15</v>
      </c>
      <c r="G14867" t="s">
        <v>23</v>
      </c>
      <c r="H14867">
        <v>48</v>
      </c>
      <c r="I14867" t="s">
        <v>49324</v>
      </c>
      <c r="J14867" t="s">
        <v>49325</v>
      </c>
      <c r="K14867" t="s">
        <v>49326</v>
      </c>
      <c r="L14867" t="s">
        <v>78018</v>
      </c>
    </row>
    <row r="14868" spans="1:12" x14ac:dyDescent="0.15">
      <c r="A14868" t="s">
        <v>12</v>
      </c>
      <c r="B14868">
        <v>4213000</v>
      </c>
      <c r="C14868">
        <v>4213020</v>
      </c>
      <c r="D14868" t="s">
        <v>49320</v>
      </c>
      <c r="E14868" t="s">
        <v>90</v>
      </c>
      <c r="F14868" t="s">
        <v>15</v>
      </c>
      <c r="G14868" t="s">
        <v>36</v>
      </c>
      <c r="H14868">
        <v>89</v>
      </c>
      <c r="I14868" t="s">
        <v>49327</v>
      </c>
      <c r="J14868" t="s">
        <v>49328</v>
      </c>
      <c r="K14868" t="s">
        <v>49329</v>
      </c>
      <c r="L14868" t="s">
        <v>77964</v>
      </c>
    </row>
    <row r="14869" spans="1:12" x14ac:dyDescent="0.15">
      <c r="A14869" t="s">
        <v>12</v>
      </c>
      <c r="B14869">
        <v>4213035</v>
      </c>
      <c r="C14869">
        <v>4213055</v>
      </c>
      <c r="D14869" t="s">
        <v>49320</v>
      </c>
      <c r="E14869" t="s">
        <v>90</v>
      </c>
      <c r="F14869" t="s">
        <v>15</v>
      </c>
      <c r="G14869" t="s">
        <v>16</v>
      </c>
      <c r="H14869">
        <v>124</v>
      </c>
      <c r="I14869" t="s">
        <v>49330</v>
      </c>
      <c r="J14869" t="s">
        <v>49331</v>
      </c>
      <c r="K14869" t="s">
        <v>49332</v>
      </c>
      <c r="L14869" t="s">
        <v>78046</v>
      </c>
    </row>
    <row r="14870" spans="1:12" x14ac:dyDescent="0.15">
      <c r="A14870" t="s">
        <v>12</v>
      </c>
      <c r="B14870">
        <v>4213821</v>
      </c>
      <c r="C14870">
        <v>4213841</v>
      </c>
      <c r="D14870" t="s">
        <v>49333</v>
      </c>
      <c r="E14870" t="s">
        <v>90</v>
      </c>
      <c r="F14870" t="s">
        <v>15</v>
      </c>
      <c r="G14870" t="s">
        <v>32</v>
      </c>
      <c r="H14870">
        <v>1</v>
      </c>
      <c r="I14870" t="s">
        <v>49334</v>
      </c>
      <c r="J14870" t="s">
        <v>49335</v>
      </c>
      <c r="K14870" t="s">
        <v>49336</v>
      </c>
      <c r="L14870" t="s">
        <v>77917</v>
      </c>
    </row>
    <row r="14871" spans="1:12" x14ac:dyDescent="0.15">
      <c r="A14871" t="s">
        <v>12</v>
      </c>
      <c r="B14871">
        <v>4213846</v>
      </c>
      <c r="C14871">
        <v>4213866</v>
      </c>
      <c r="D14871" t="s">
        <v>49333</v>
      </c>
      <c r="E14871" t="s">
        <v>90</v>
      </c>
      <c r="F14871" t="s">
        <v>15</v>
      </c>
      <c r="G14871" t="s">
        <v>16</v>
      </c>
      <c r="H14871">
        <v>26</v>
      </c>
      <c r="I14871" t="s">
        <v>49337</v>
      </c>
      <c r="J14871" t="s">
        <v>49338</v>
      </c>
      <c r="K14871" t="s">
        <v>49339</v>
      </c>
      <c r="L14871" t="s">
        <v>78002</v>
      </c>
    </row>
    <row r="14872" spans="1:12" x14ac:dyDescent="0.15">
      <c r="A14872" t="s">
        <v>12</v>
      </c>
      <c r="B14872">
        <v>4213877</v>
      </c>
      <c r="C14872">
        <v>4213897</v>
      </c>
      <c r="D14872" t="s">
        <v>49333</v>
      </c>
      <c r="E14872" t="s">
        <v>90</v>
      </c>
      <c r="F14872" t="s">
        <v>15</v>
      </c>
      <c r="G14872" t="s">
        <v>36</v>
      </c>
      <c r="H14872">
        <v>57</v>
      </c>
      <c r="I14872" t="s">
        <v>49340</v>
      </c>
      <c r="J14872" t="s">
        <v>49341</v>
      </c>
      <c r="K14872" t="s">
        <v>49342</v>
      </c>
      <c r="L14872" t="s">
        <v>78049</v>
      </c>
    </row>
    <row r="14873" spans="1:12" x14ac:dyDescent="0.15">
      <c r="A14873" t="s">
        <v>12</v>
      </c>
      <c r="B14873">
        <v>4213902</v>
      </c>
      <c r="C14873">
        <v>4213922</v>
      </c>
      <c r="D14873" t="s">
        <v>49333</v>
      </c>
      <c r="E14873" t="s">
        <v>90</v>
      </c>
      <c r="F14873" t="s">
        <v>15</v>
      </c>
      <c r="G14873" t="s">
        <v>23</v>
      </c>
      <c r="H14873">
        <v>82</v>
      </c>
      <c r="I14873" t="s">
        <v>49343</v>
      </c>
      <c r="J14873" t="s">
        <v>49344</v>
      </c>
      <c r="K14873" t="s">
        <v>49345</v>
      </c>
      <c r="L14873" t="s">
        <v>78011</v>
      </c>
    </row>
    <row r="14874" spans="1:12" x14ac:dyDescent="0.15">
      <c r="A14874" t="s">
        <v>12</v>
      </c>
      <c r="B14874">
        <v>4215790</v>
      </c>
      <c r="C14874">
        <v>4215810</v>
      </c>
      <c r="D14874" t="s">
        <v>49346</v>
      </c>
      <c r="E14874" t="s">
        <v>90</v>
      </c>
      <c r="F14874" t="s">
        <v>76</v>
      </c>
      <c r="G14874" t="s">
        <v>16</v>
      </c>
      <c r="H14874">
        <v>7</v>
      </c>
      <c r="I14874" t="s">
        <v>49347</v>
      </c>
      <c r="J14874" t="s">
        <v>49348</v>
      </c>
      <c r="K14874" t="s">
        <v>49349</v>
      </c>
      <c r="L14874" t="s">
        <v>77909</v>
      </c>
    </row>
    <row r="14875" spans="1:12" x14ac:dyDescent="0.15">
      <c r="A14875" t="s">
        <v>12</v>
      </c>
      <c r="B14875">
        <v>4215747</v>
      </c>
      <c r="C14875">
        <v>4215767</v>
      </c>
      <c r="D14875" t="s">
        <v>49346</v>
      </c>
      <c r="E14875" t="s">
        <v>90</v>
      </c>
      <c r="F14875" t="s">
        <v>76</v>
      </c>
      <c r="G14875" t="s">
        <v>32</v>
      </c>
      <c r="H14875">
        <v>50</v>
      </c>
      <c r="I14875" t="s">
        <v>49350</v>
      </c>
      <c r="J14875" t="s">
        <v>49351</v>
      </c>
      <c r="K14875" t="s">
        <v>49352</v>
      </c>
      <c r="L14875" t="s">
        <v>77925</v>
      </c>
    </row>
    <row r="14876" spans="1:12" x14ac:dyDescent="0.15">
      <c r="A14876" t="s">
        <v>12</v>
      </c>
      <c r="B14876">
        <v>4215727</v>
      </c>
      <c r="C14876">
        <v>4215747</v>
      </c>
      <c r="D14876" t="s">
        <v>49346</v>
      </c>
      <c r="E14876" t="s">
        <v>90</v>
      </c>
      <c r="F14876" t="s">
        <v>76</v>
      </c>
      <c r="G14876" t="s">
        <v>36</v>
      </c>
      <c r="H14876">
        <v>70</v>
      </c>
      <c r="I14876" t="s">
        <v>49353</v>
      </c>
      <c r="J14876" t="s">
        <v>49354</v>
      </c>
      <c r="K14876" t="s">
        <v>49355</v>
      </c>
      <c r="L14876" t="s">
        <v>77919</v>
      </c>
    </row>
    <row r="14877" spans="1:12" x14ac:dyDescent="0.15">
      <c r="A14877" t="s">
        <v>12</v>
      </c>
      <c r="B14877">
        <v>4215702</v>
      </c>
      <c r="C14877">
        <v>4215722</v>
      </c>
      <c r="D14877" t="s">
        <v>49346</v>
      </c>
      <c r="E14877" t="s">
        <v>90</v>
      </c>
      <c r="F14877" t="s">
        <v>76</v>
      </c>
      <c r="G14877" t="s">
        <v>16</v>
      </c>
      <c r="H14877">
        <v>95</v>
      </c>
      <c r="I14877" t="s">
        <v>49356</v>
      </c>
      <c r="J14877" t="s">
        <v>49357</v>
      </c>
      <c r="K14877" t="s">
        <v>49358</v>
      </c>
      <c r="L14877" t="s">
        <v>77920</v>
      </c>
    </row>
    <row r="14878" spans="1:12" x14ac:dyDescent="0.15">
      <c r="A14878" t="s">
        <v>12</v>
      </c>
      <c r="B14878">
        <v>4215960</v>
      </c>
      <c r="C14878">
        <v>4215980</v>
      </c>
      <c r="D14878" t="s">
        <v>49359</v>
      </c>
      <c r="E14878" t="s">
        <v>49360</v>
      </c>
      <c r="F14878" t="s">
        <v>15</v>
      </c>
      <c r="G14878" t="s">
        <v>32</v>
      </c>
      <c r="H14878">
        <v>8</v>
      </c>
      <c r="I14878" t="s">
        <v>49361</v>
      </c>
      <c r="J14878" t="s">
        <v>49362</v>
      </c>
      <c r="K14878" t="s">
        <v>49363</v>
      </c>
      <c r="L14878" t="s">
        <v>77955</v>
      </c>
    </row>
    <row r="14879" spans="1:12" x14ac:dyDescent="0.15">
      <c r="A14879" t="s">
        <v>12</v>
      </c>
      <c r="B14879">
        <v>4215986</v>
      </c>
      <c r="C14879">
        <v>4216006</v>
      </c>
      <c r="D14879" t="s">
        <v>49359</v>
      </c>
      <c r="E14879" t="s">
        <v>49360</v>
      </c>
      <c r="F14879" t="s">
        <v>15</v>
      </c>
      <c r="G14879" t="s">
        <v>16</v>
      </c>
      <c r="H14879">
        <v>34</v>
      </c>
      <c r="I14879" t="s">
        <v>49364</v>
      </c>
      <c r="J14879" t="s">
        <v>49365</v>
      </c>
      <c r="K14879" t="s">
        <v>49366</v>
      </c>
      <c r="L14879" t="s">
        <v>77999</v>
      </c>
    </row>
    <row r="14880" spans="1:12" x14ac:dyDescent="0.15">
      <c r="A14880" t="s">
        <v>12</v>
      </c>
      <c r="B14880">
        <v>4216017</v>
      </c>
      <c r="C14880">
        <v>4216037</v>
      </c>
      <c r="D14880" t="s">
        <v>49359</v>
      </c>
      <c r="E14880" t="s">
        <v>49360</v>
      </c>
      <c r="F14880" t="s">
        <v>15</v>
      </c>
      <c r="G14880" t="s">
        <v>16</v>
      </c>
      <c r="H14880">
        <v>65</v>
      </c>
      <c r="I14880" t="s">
        <v>49367</v>
      </c>
      <c r="J14880" t="s">
        <v>49368</v>
      </c>
      <c r="K14880" t="s">
        <v>49369</v>
      </c>
      <c r="L14880" t="s">
        <v>78042</v>
      </c>
    </row>
    <row r="14881" spans="1:12" x14ac:dyDescent="0.15">
      <c r="A14881" t="s">
        <v>12</v>
      </c>
      <c r="B14881">
        <v>4216040</v>
      </c>
      <c r="C14881">
        <v>4216060</v>
      </c>
      <c r="D14881" t="s">
        <v>49359</v>
      </c>
      <c r="E14881" t="s">
        <v>49360</v>
      </c>
      <c r="F14881" t="s">
        <v>15</v>
      </c>
      <c r="G14881" t="s">
        <v>16</v>
      </c>
      <c r="H14881">
        <v>88</v>
      </c>
      <c r="I14881" t="s">
        <v>49370</v>
      </c>
      <c r="J14881" t="s">
        <v>49371</v>
      </c>
      <c r="K14881" t="s">
        <v>49372</v>
      </c>
      <c r="L14881" t="s">
        <v>77923</v>
      </c>
    </row>
    <row r="14882" spans="1:12" x14ac:dyDescent="0.15">
      <c r="A14882" t="s">
        <v>12</v>
      </c>
      <c r="B14882">
        <v>4218813</v>
      </c>
      <c r="C14882">
        <v>4218833</v>
      </c>
      <c r="D14882" t="s">
        <v>49373</v>
      </c>
      <c r="E14882" t="s">
        <v>49374</v>
      </c>
      <c r="F14882" t="s">
        <v>76</v>
      </c>
      <c r="G14882" t="s">
        <v>16</v>
      </c>
      <c r="H14882">
        <v>16</v>
      </c>
      <c r="I14882" t="s">
        <v>49375</v>
      </c>
      <c r="J14882" t="s">
        <v>49376</v>
      </c>
      <c r="K14882" t="s">
        <v>49377</v>
      </c>
      <c r="L14882" t="s">
        <v>77905</v>
      </c>
    </row>
    <row r="14883" spans="1:12" x14ac:dyDescent="0.15">
      <c r="A14883" t="s">
        <v>12</v>
      </c>
      <c r="B14883">
        <v>4218777</v>
      </c>
      <c r="C14883">
        <v>4218797</v>
      </c>
      <c r="D14883" t="s">
        <v>49373</v>
      </c>
      <c r="E14883" t="s">
        <v>49374</v>
      </c>
      <c r="F14883" t="s">
        <v>76</v>
      </c>
      <c r="G14883" t="s">
        <v>16</v>
      </c>
      <c r="H14883">
        <v>52</v>
      </c>
      <c r="I14883" t="s">
        <v>49378</v>
      </c>
      <c r="J14883" t="s">
        <v>49379</v>
      </c>
      <c r="K14883" t="s">
        <v>49380</v>
      </c>
      <c r="L14883" t="s">
        <v>77959</v>
      </c>
    </row>
    <row r="14884" spans="1:12" x14ac:dyDescent="0.15">
      <c r="A14884" t="s">
        <v>12</v>
      </c>
      <c r="B14884">
        <v>4218751</v>
      </c>
      <c r="C14884">
        <v>4218771</v>
      </c>
      <c r="D14884" t="s">
        <v>49373</v>
      </c>
      <c r="E14884" t="s">
        <v>49374</v>
      </c>
      <c r="F14884" t="s">
        <v>76</v>
      </c>
      <c r="G14884" t="s">
        <v>36</v>
      </c>
      <c r="H14884">
        <v>78</v>
      </c>
      <c r="I14884" t="s">
        <v>49381</v>
      </c>
      <c r="J14884" t="s">
        <v>49382</v>
      </c>
      <c r="K14884" t="s">
        <v>49383</v>
      </c>
      <c r="L14884" t="s">
        <v>78000</v>
      </c>
    </row>
    <row r="14885" spans="1:12" x14ac:dyDescent="0.15">
      <c r="A14885" t="s">
        <v>12</v>
      </c>
      <c r="B14885">
        <v>4218687</v>
      </c>
      <c r="C14885">
        <v>4218707</v>
      </c>
      <c r="D14885" t="s">
        <v>49373</v>
      </c>
      <c r="E14885" t="s">
        <v>49374</v>
      </c>
      <c r="F14885" t="s">
        <v>76</v>
      </c>
      <c r="G14885" t="s">
        <v>16</v>
      </c>
      <c r="H14885">
        <v>142</v>
      </c>
      <c r="I14885" t="s">
        <v>49384</v>
      </c>
      <c r="J14885" t="s">
        <v>49385</v>
      </c>
      <c r="K14885" t="s">
        <v>49386</v>
      </c>
      <c r="L14885" t="s">
        <v>77990</v>
      </c>
    </row>
    <row r="14886" spans="1:12" x14ac:dyDescent="0.15">
      <c r="A14886" t="s">
        <v>12</v>
      </c>
      <c r="B14886">
        <v>4219549</v>
      </c>
      <c r="C14886">
        <v>4219569</v>
      </c>
      <c r="D14886" t="s">
        <v>49387</v>
      </c>
      <c r="E14886" t="s">
        <v>90</v>
      </c>
      <c r="F14886" t="s">
        <v>76</v>
      </c>
      <c r="G14886" t="s">
        <v>32</v>
      </c>
      <c r="H14886">
        <v>1</v>
      </c>
      <c r="I14886" t="s">
        <v>49388</v>
      </c>
      <c r="J14886" t="s">
        <v>49389</v>
      </c>
      <c r="K14886" t="s">
        <v>49390</v>
      </c>
      <c r="L14886" t="s">
        <v>77917</v>
      </c>
    </row>
    <row r="14887" spans="1:12" x14ac:dyDescent="0.15">
      <c r="A14887" t="s">
        <v>12</v>
      </c>
      <c r="B14887">
        <v>4219528</v>
      </c>
      <c r="C14887">
        <v>4219548</v>
      </c>
      <c r="D14887" t="s">
        <v>49387</v>
      </c>
      <c r="E14887" t="s">
        <v>90</v>
      </c>
      <c r="F14887" t="s">
        <v>76</v>
      </c>
      <c r="G14887" t="s">
        <v>16</v>
      </c>
      <c r="H14887">
        <v>22</v>
      </c>
      <c r="I14887" t="s">
        <v>49391</v>
      </c>
      <c r="J14887" t="s">
        <v>49392</v>
      </c>
      <c r="K14887" t="s">
        <v>49393</v>
      </c>
      <c r="L14887" t="s">
        <v>77948</v>
      </c>
    </row>
    <row r="14888" spans="1:12" x14ac:dyDescent="0.15">
      <c r="A14888" t="s">
        <v>12</v>
      </c>
      <c r="B14888">
        <v>4219507</v>
      </c>
      <c r="C14888">
        <v>4219527</v>
      </c>
      <c r="D14888" t="s">
        <v>49387</v>
      </c>
      <c r="E14888" t="s">
        <v>90</v>
      </c>
      <c r="F14888" t="s">
        <v>76</v>
      </c>
      <c r="G14888" t="s">
        <v>36</v>
      </c>
      <c r="H14888">
        <v>43</v>
      </c>
      <c r="I14888" t="s">
        <v>49394</v>
      </c>
      <c r="J14888" t="s">
        <v>49395</v>
      </c>
      <c r="K14888" t="s">
        <v>49396</v>
      </c>
      <c r="L14888" t="s">
        <v>77942</v>
      </c>
    </row>
    <row r="14889" spans="1:12" x14ac:dyDescent="0.15">
      <c r="A14889" t="s">
        <v>12</v>
      </c>
      <c r="B14889">
        <v>4219470</v>
      </c>
      <c r="C14889">
        <v>4219490</v>
      </c>
      <c r="D14889" t="s">
        <v>49387</v>
      </c>
      <c r="E14889" t="s">
        <v>90</v>
      </c>
      <c r="F14889" t="s">
        <v>76</v>
      </c>
      <c r="G14889" t="s">
        <v>23</v>
      </c>
      <c r="H14889">
        <v>80</v>
      </c>
      <c r="I14889" t="s">
        <v>49397</v>
      </c>
      <c r="J14889" t="s">
        <v>49398</v>
      </c>
      <c r="K14889" t="s">
        <v>49399</v>
      </c>
      <c r="L14889" t="s">
        <v>77940</v>
      </c>
    </row>
    <row r="14890" spans="1:12" x14ac:dyDescent="0.15">
      <c r="A14890" t="s">
        <v>12</v>
      </c>
      <c r="B14890">
        <v>4219703</v>
      </c>
      <c r="C14890">
        <v>4219723</v>
      </c>
      <c r="D14890" t="s">
        <v>49400</v>
      </c>
      <c r="E14890" t="s">
        <v>49401</v>
      </c>
      <c r="F14890" t="s">
        <v>15</v>
      </c>
      <c r="G14890" t="s">
        <v>16</v>
      </c>
      <c r="H14890">
        <v>25</v>
      </c>
      <c r="I14890" t="s">
        <v>49402</v>
      </c>
      <c r="J14890" t="s">
        <v>49403</v>
      </c>
      <c r="K14890" t="s">
        <v>49404</v>
      </c>
      <c r="L14890" t="s">
        <v>78012</v>
      </c>
    </row>
    <row r="14891" spans="1:12" x14ac:dyDescent="0.15">
      <c r="A14891" t="s">
        <v>12</v>
      </c>
      <c r="B14891">
        <v>4219723</v>
      </c>
      <c r="C14891">
        <v>4219743</v>
      </c>
      <c r="D14891" t="s">
        <v>49400</v>
      </c>
      <c r="E14891" t="s">
        <v>49401</v>
      </c>
      <c r="F14891" t="s">
        <v>15</v>
      </c>
      <c r="G14891" t="s">
        <v>16</v>
      </c>
      <c r="H14891">
        <v>45</v>
      </c>
      <c r="I14891" t="s">
        <v>49405</v>
      </c>
      <c r="J14891" t="s">
        <v>49406</v>
      </c>
      <c r="K14891" t="s">
        <v>49407</v>
      </c>
      <c r="L14891" t="s">
        <v>77967</v>
      </c>
    </row>
    <row r="14892" spans="1:12" x14ac:dyDescent="0.15">
      <c r="A14892" t="s">
        <v>12</v>
      </c>
      <c r="B14892">
        <v>4219744</v>
      </c>
      <c r="C14892">
        <v>4219764</v>
      </c>
      <c r="D14892" t="s">
        <v>49400</v>
      </c>
      <c r="E14892" t="s">
        <v>49401</v>
      </c>
      <c r="F14892" t="s">
        <v>15</v>
      </c>
      <c r="G14892" t="s">
        <v>36</v>
      </c>
      <c r="H14892">
        <v>66</v>
      </c>
      <c r="I14892" t="s">
        <v>49408</v>
      </c>
      <c r="J14892" t="s">
        <v>49409</v>
      </c>
      <c r="K14892" t="s">
        <v>49410</v>
      </c>
      <c r="L14892" t="s">
        <v>77928</v>
      </c>
    </row>
    <row r="14893" spans="1:12" x14ac:dyDescent="0.15">
      <c r="A14893" t="s">
        <v>12</v>
      </c>
      <c r="B14893">
        <v>4219766</v>
      </c>
      <c r="C14893">
        <v>4219786</v>
      </c>
      <c r="D14893" t="s">
        <v>49400</v>
      </c>
      <c r="E14893" t="s">
        <v>49401</v>
      </c>
      <c r="F14893" t="s">
        <v>15</v>
      </c>
      <c r="G14893" t="s">
        <v>16</v>
      </c>
      <c r="H14893">
        <v>88</v>
      </c>
      <c r="I14893" t="s">
        <v>49411</v>
      </c>
      <c r="J14893" t="s">
        <v>49412</v>
      </c>
      <c r="K14893" t="s">
        <v>49413</v>
      </c>
      <c r="L14893" t="s">
        <v>77923</v>
      </c>
    </row>
    <row r="14894" spans="1:12" x14ac:dyDescent="0.15">
      <c r="A14894" t="s">
        <v>12</v>
      </c>
      <c r="B14894">
        <v>4222108</v>
      </c>
      <c r="C14894">
        <v>4222128</v>
      </c>
      <c r="D14894" t="s">
        <v>49414</v>
      </c>
      <c r="E14894" t="s">
        <v>90</v>
      </c>
      <c r="F14894" t="s">
        <v>15</v>
      </c>
      <c r="G14894" t="s">
        <v>23</v>
      </c>
      <c r="H14894">
        <v>12</v>
      </c>
      <c r="I14894" t="s">
        <v>49415</v>
      </c>
      <c r="J14894" t="s">
        <v>49416</v>
      </c>
      <c r="K14894" t="s">
        <v>49417</v>
      </c>
      <c r="L14894" t="s">
        <v>77991</v>
      </c>
    </row>
    <row r="14895" spans="1:12" x14ac:dyDescent="0.15">
      <c r="A14895" t="s">
        <v>12</v>
      </c>
      <c r="B14895">
        <v>4222136</v>
      </c>
      <c r="C14895">
        <v>4222156</v>
      </c>
      <c r="D14895" t="s">
        <v>49414</v>
      </c>
      <c r="E14895" t="s">
        <v>90</v>
      </c>
      <c r="F14895" t="s">
        <v>15</v>
      </c>
      <c r="G14895" t="s">
        <v>16</v>
      </c>
      <c r="H14895">
        <v>40</v>
      </c>
      <c r="I14895" t="s">
        <v>49418</v>
      </c>
      <c r="J14895" t="s">
        <v>49419</v>
      </c>
      <c r="K14895" t="s">
        <v>49420</v>
      </c>
      <c r="L14895" t="s">
        <v>77952</v>
      </c>
    </row>
    <row r="14896" spans="1:12" x14ac:dyDescent="0.15">
      <c r="A14896" t="s">
        <v>12</v>
      </c>
      <c r="B14896">
        <v>4222185</v>
      </c>
      <c r="C14896">
        <v>4222205</v>
      </c>
      <c r="D14896" t="s">
        <v>49414</v>
      </c>
      <c r="E14896" t="s">
        <v>90</v>
      </c>
      <c r="F14896" t="s">
        <v>15</v>
      </c>
      <c r="G14896" t="s">
        <v>23</v>
      </c>
      <c r="H14896">
        <v>89</v>
      </c>
      <c r="I14896" t="s">
        <v>49421</v>
      </c>
      <c r="J14896" t="s">
        <v>49422</v>
      </c>
      <c r="K14896" t="s">
        <v>49423</v>
      </c>
      <c r="L14896" t="s">
        <v>77964</v>
      </c>
    </row>
    <row r="14897" spans="1:12" x14ac:dyDescent="0.15">
      <c r="A14897" t="s">
        <v>12</v>
      </c>
      <c r="B14897">
        <v>4222223</v>
      </c>
      <c r="C14897">
        <v>4222243</v>
      </c>
      <c r="D14897" t="s">
        <v>49414</v>
      </c>
      <c r="E14897" t="s">
        <v>90</v>
      </c>
      <c r="F14897" t="s">
        <v>15</v>
      </c>
      <c r="G14897" t="s">
        <v>32</v>
      </c>
      <c r="H14897">
        <v>127</v>
      </c>
      <c r="I14897" t="s">
        <v>49424</v>
      </c>
      <c r="J14897" t="s">
        <v>49425</v>
      </c>
      <c r="K14897" t="s">
        <v>49426</v>
      </c>
      <c r="L14897" t="s">
        <v>78026</v>
      </c>
    </row>
    <row r="14898" spans="1:12" x14ac:dyDescent="0.15">
      <c r="A14898" t="s">
        <v>12</v>
      </c>
      <c r="B14898">
        <v>4222651</v>
      </c>
      <c r="C14898">
        <v>4222671</v>
      </c>
      <c r="D14898" t="s">
        <v>49427</v>
      </c>
      <c r="E14898" t="s">
        <v>90</v>
      </c>
      <c r="F14898" t="s">
        <v>15</v>
      </c>
      <c r="G14898" t="s">
        <v>36</v>
      </c>
      <c r="H14898">
        <v>0</v>
      </c>
      <c r="I14898" t="s">
        <v>49428</v>
      </c>
      <c r="J14898" t="s">
        <v>49429</v>
      </c>
      <c r="K14898" t="s">
        <v>49430</v>
      </c>
      <c r="L14898" t="s">
        <v>77980</v>
      </c>
    </row>
    <row r="14899" spans="1:12" x14ac:dyDescent="0.15">
      <c r="A14899" t="s">
        <v>12</v>
      </c>
      <c r="B14899">
        <v>4222694</v>
      </c>
      <c r="C14899">
        <v>4222714</v>
      </c>
      <c r="D14899" t="s">
        <v>49427</v>
      </c>
      <c r="E14899" t="s">
        <v>90</v>
      </c>
      <c r="F14899" t="s">
        <v>15</v>
      </c>
      <c r="G14899" t="s">
        <v>16</v>
      </c>
      <c r="H14899">
        <v>43</v>
      </c>
      <c r="I14899" t="s">
        <v>49431</v>
      </c>
      <c r="J14899" t="s">
        <v>49432</v>
      </c>
      <c r="K14899" t="s">
        <v>49433</v>
      </c>
      <c r="L14899" t="s">
        <v>77942</v>
      </c>
    </row>
    <row r="14900" spans="1:12" x14ac:dyDescent="0.15">
      <c r="A14900" t="s">
        <v>12</v>
      </c>
      <c r="B14900">
        <v>4222718</v>
      </c>
      <c r="C14900">
        <v>4222738</v>
      </c>
      <c r="D14900" t="s">
        <v>49427</v>
      </c>
      <c r="E14900" t="s">
        <v>90</v>
      </c>
      <c r="F14900" t="s">
        <v>15</v>
      </c>
      <c r="G14900" t="s">
        <v>16</v>
      </c>
      <c r="H14900">
        <v>67</v>
      </c>
      <c r="I14900" t="s">
        <v>49434</v>
      </c>
      <c r="J14900" t="s">
        <v>49435</v>
      </c>
      <c r="K14900" t="s">
        <v>49436</v>
      </c>
      <c r="L14900" t="s">
        <v>77981</v>
      </c>
    </row>
    <row r="14901" spans="1:12" x14ac:dyDescent="0.15">
      <c r="A14901" t="s">
        <v>12</v>
      </c>
      <c r="B14901">
        <v>4222739</v>
      </c>
      <c r="C14901">
        <v>4222759</v>
      </c>
      <c r="D14901" t="s">
        <v>49427</v>
      </c>
      <c r="E14901" t="s">
        <v>90</v>
      </c>
      <c r="F14901" t="s">
        <v>15</v>
      </c>
      <c r="G14901" t="s">
        <v>16</v>
      </c>
      <c r="H14901">
        <v>88</v>
      </c>
      <c r="I14901" t="s">
        <v>49437</v>
      </c>
      <c r="J14901" t="s">
        <v>49438</v>
      </c>
      <c r="K14901" t="s">
        <v>49439</v>
      </c>
      <c r="L14901" t="s">
        <v>77923</v>
      </c>
    </row>
    <row r="14902" spans="1:12" x14ac:dyDescent="0.15">
      <c r="A14902" t="s">
        <v>12</v>
      </c>
      <c r="B14902">
        <v>4223925</v>
      </c>
      <c r="C14902">
        <v>4223945</v>
      </c>
      <c r="D14902" t="s">
        <v>49440</v>
      </c>
      <c r="E14902" t="s">
        <v>90</v>
      </c>
      <c r="F14902" t="s">
        <v>15</v>
      </c>
      <c r="G14902" t="s">
        <v>36</v>
      </c>
      <c r="H14902">
        <v>15</v>
      </c>
      <c r="I14902" t="s">
        <v>49441</v>
      </c>
      <c r="J14902" t="s">
        <v>49442</v>
      </c>
      <c r="K14902" t="s">
        <v>49443</v>
      </c>
      <c r="L14902" t="s">
        <v>77970</v>
      </c>
    </row>
    <row r="14903" spans="1:12" x14ac:dyDescent="0.15">
      <c r="A14903" t="s">
        <v>12</v>
      </c>
      <c r="B14903">
        <v>4223954</v>
      </c>
      <c r="C14903">
        <v>4223974</v>
      </c>
      <c r="D14903" t="s">
        <v>49440</v>
      </c>
      <c r="E14903" t="s">
        <v>90</v>
      </c>
      <c r="F14903" t="s">
        <v>15</v>
      </c>
      <c r="G14903" t="s">
        <v>23</v>
      </c>
      <c r="H14903">
        <v>44</v>
      </c>
      <c r="I14903" t="s">
        <v>49444</v>
      </c>
      <c r="J14903" t="s">
        <v>49445</v>
      </c>
      <c r="K14903" t="s">
        <v>49446</v>
      </c>
      <c r="L14903" t="s">
        <v>78016</v>
      </c>
    </row>
    <row r="14904" spans="1:12" x14ac:dyDescent="0.15">
      <c r="A14904" t="s">
        <v>12</v>
      </c>
      <c r="B14904">
        <v>4223982</v>
      </c>
      <c r="C14904">
        <v>4224002</v>
      </c>
      <c r="D14904" t="s">
        <v>49440</v>
      </c>
      <c r="E14904" t="s">
        <v>90</v>
      </c>
      <c r="F14904" t="s">
        <v>15</v>
      </c>
      <c r="G14904" t="s">
        <v>16</v>
      </c>
      <c r="H14904">
        <v>72</v>
      </c>
      <c r="I14904" t="s">
        <v>49447</v>
      </c>
      <c r="J14904" t="s">
        <v>49448</v>
      </c>
      <c r="K14904" t="s">
        <v>49449</v>
      </c>
      <c r="L14904" t="s">
        <v>78066</v>
      </c>
    </row>
    <row r="14905" spans="1:12" x14ac:dyDescent="0.15">
      <c r="A14905" t="s">
        <v>12</v>
      </c>
      <c r="B14905">
        <v>4224013</v>
      </c>
      <c r="C14905">
        <v>4224033</v>
      </c>
      <c r="D14905" t="s">
        <v>49440</v>
      </c>
      <c r="E14905" t="s">
        <v>90</v>
      </c>
      <c r="F14905" t="s">
        <v>15</v>
      </c>
      <c r="G14905" t="s">
        <v>23</v>
      </c>
      <c r="H14905">
        <v>103</v>
      </c>
      <c r="I14905" t="s">
        <v>49450</v>
      </c>
      <c r="J14905" t="s">
        <v>49451</v>
      </c>
      <c r="K14905" t="s">
        <v>49452</v>
      </c>
      <c r="L14905" t="s">
        <v>77937</v>
      </c>
    </row>
    <row r="14906" spans="1:12" x14ac:dyDescent="0.15">
      <c r="A14906" t="s">
        <v>12</v>
      </c>
      <c r="B14906">
        <v>4227285</v>
      </c>
      <c r="C14906">
        <v>4227305</v>
      </c>
      <c r="D14906" t="s">
        <v>49453</v>
      </c>
      <c r="E14906" t="s">
        <v>90</v>
      </c>
      <c r="F14906" t="s">
        <v>76</v>
      </c>
      <c r="G14906" t="s">
        <v>36</v>
      </c>
      <c r="H14906">
        <v>13</v>
      </c>
      <c r="I14906" t="s">
        <v>49454</v>
      </c>
      <c r="J14906" t="s">
        <v>49455</v>
      </c>
      <c r="K14906" t="s">
        <v>49456</v>
      </c>
      <c r="L14906" t="s">
        <v>77935</v>
      </c>
    </row>
    <row r="14907" spans="1:12" x14ac:dyDescent="0.15">
      <c r="A14907" t="s">
        <v>12</v>
      </c>
      <c r="B14907">
        <v>4227262</v>
      </c>
      <c r="C14907">
        <v>4227282</v>
      </c>
      <c r="D14907" t="s">
        <v>49453</v>
      </c>
      <c r="E14907" t="s">
        <v>90</v>
      </c>
      <c r="F14907" t="s">
        <v>76</v>
      </c>
      <c r="G14907" t="s">
        <v>23</v>
      </c>
      <c r="H14907">
        <v>36</v>
      </c>
      <c r="I14907" t="s">
        <v>49457</v>
      </c>
      <c r="J14907" t="s">
        <v>49458</v>
      </c>
      <c r="K14907" t="s">
        <v>49459</v>
      </c>
      <c r="L14907" t="s">
        <v>78003</v>
      </c>
    </row>
    <row r="14908" spans="1:12" x14ac:dyDescent="0.15">
      <c r="A14908" t="s">
        <v>12</v>
      </c>
      <c r="B14908">
        <v>4227236</v>
      </c>
      <c r="C14908">
        <v>4227256</v>
      </c>
      <c r="D14908" t="s">
        <v>49453</v>
      </c>
      <c r="E14908" t="s">
        <v>90</v>
      </c>
      <c r="F14908" t="s">
        <v>76</v>
      </c>
      <c r="G14908" t="s">
        <v>23</v>
      </c>
      <c r="H14908">
        <v>62</v>
      </c>
      <c r="I14908" t="s">
        <v>49460</v>
      </c>
      <c r="J14908" t="s">
        <v>49461</v>
      </c>
      <c r="K14908" t="s">
        <v>49462</v>
      </c>
      <c r="L14908" t="s">
        <v>77949</v>
      </c>
    </row>
    <row r="14909" spans="1:12" x14ac:dyDescent="0.15">
      <c r="A14909" t="s">
        <v>12</v>
      </c>
      <c r="B14909">
        <v>4227189</v>
      </c>
      <c r="C14909">
        <v>4227209</v>
      </c>
      <c r="D14909" t="s">
        <v>49453</v>
      </c>
      <c r="E14909" t="s">
        <v>90</v>
      </c>
      <c r="F14909" t="s">
        <v>76</v>
      </c>
      <c r="G14909" t="s">
        <v>16</v>
      </c>
      <c r="H14909">
        <v>109</v>
      </c>
      <c r="I14909" t="s">
        <v>49463</v>
      </c>
      <c r="J14909" t="s">
        <v>49464</v>
      </c>
      <c r="K14909" t="s">
        <v>49465</v>
      </c>
      <c r="L14909" t="s">
        <v>77947</v>
      </c>
    </row>
    <row r="14910" spans="1:12" x14ac:dyDescent="0.15">
      <c r="A14910" t="s">
        <v>12</v>
      </c>
      <c r="B14910">
        <v>4228211</v>
      </c>
      <c r="C14910">
        <v>4228231</v>
      </c>
      <c r="D14910" t="s">
        <v>49466</v>
      </c>
      <c r="E14910" t="s">
        <v>90</v>
      </c>
      <c r="F14910" t="s">
        <v>76</v>
      </c>
      <c r="G14910" t="s">
        <v>36</v>
      </c>
      <c r="H14910">
        <v>7</v>
      </c>
      <c r="I14910" t="s">
        <v>49467</v>
      </c>
      <c r="J14910" t="s">
        <v>49468</v>
      </c>
      <c r="K14910" t="s">
        <v>49469</v>
      </c>
      <c r="L14910" t="s">
        <v>77909</v>
      </c>
    </row>
    <row r="14911" spans="1:12" x14ac:dyDescent="0.15">
      <c r="A14911" t="s">
        <v>12</v>
      </c>
      <c r="B14911">
        <v>4228182</v>
      </c>
      <c r="C14911">
        <v>4228202</v>
      </c>
      <c r="D14911" t="s">
        <v>49466</v>
      </c>
      <c r="E14911" t="s">
        <v>90</v>
      </c>
      <c r="F14911" t="s">
        <v>76</v>
      </c>
      <c r="G14911" t="s">
        <v>16</v>
      </c>
      <c r="H14911">
        <v>36</v>
      </c>
      <c r="I14911" t="s">
        <v>49470</v>
      </c>
      <c r="J14911" t="s">
        <v>49471</v>
      </c>
      <c r="K14911" t="s">
        <v>49472</v>
      </c>
      <c r="L14911" t="s">
        <v>78003</v>
      </c>
    </row>
    <row r="14912" spans="1:12" x14ac:dyDescent="0.15">
      <c r="A14912" t="s">
        <v>12</v>
      </c>
      <c r="B14912">
        <v>4228159</v>
      </c>
      <c r="C14912">
        <v>4228179</v>
      </c>
      <c r="D14912" t="s">
        <v>49466</v>
      </c>
      <c r="E14912" t="s">
        <v>90</v>
      </c>
      <c r="F14912" t="s">
        <v>76</v>
      </c>
      <c r="G14912" t="s">
        <v>32</v>
      </c>
      <c r="H14912">
        <v>59</v>
      </c>
      <c r="I14912" t="s">
        <v>49473</v>
      </c>
      <c r="J14912" t="s">
        <v>49474</v>
      </c>
      <c r="K14912" t="s">
        <v>49475</v>
      </c>
      <c r="L14912" t="s">
        <v>78009</v>
      </c>
    </row>
    <row r="14913" spans="1:12" x14ac:dyDescent="0.15">
      <c r="A14913" t="s">
        <v>12</v>
      </c>
      <c r="B14913">
        <v>4228138</v>
      </c>
      <c r="C14913">
        <v>4228158</v>
      </c>
      <c r="D14913" t="s">
        <v>49466</v>
      </c>
      <c r="E14913" t="s">
        <v>90</v>
      </c>
      <c r="F14913" t="s">
        <v>76</v>
      </c>
      <c r="G14913" t="s">
        <v>23</v>
      </c>
      <c r="H14913">
        <v>80</v>
      </c>
      <c r="I14913" t="s">
        <v>49476</v>
      </c>
      <c r="J14913" t="s">
        <v>49477</v>
      </c>
      <c r="K14913" t="s">
        <v>49478</v>
      </c>
      <c r="L14913" t="s">
        <v>77940</v>
      </c>
    </row>
    <row r="14914" spans="1:12" x14ac:dyDescent="0.15">
      <c r="A14914" t="s">
        <v>12</v>
      </c>
      <c r="B14914">
        <v>4228949</v>
      </c>
      <c r="C14914">
        <v>4228969</v>
      </c>
      <c r="D14914" t="s">
        <v>49479</v>
      </c>
      <c r="E14914" t="s">
        <v>90</v>
      </c>
      <c r="F14914" t="s">
        <v>76</v>
      </c>
      <c r="G14914" t="s">
        <v>36</v>
      </c>
      <c r="H14914">
        <v>6</v>
      </c>
      <c r="I14914" t="s">
        <v>49480</v>
      </c>
      <c r="J14914" t="s">
        <v>49481</v>
      </c>
      <c r="K14914" t="s">
        <v>49482</v>
      </c>
      <c r="L14914" t="s">
        <v>78025</v>
      </c>
    </row>
    <row r="14915" spans="1:12" x14ac:dyDescent="0.15">
      <c r="A14915" t="s">
        <v>12</v>
      </c>
      <c r="B14915">
        <v>4228903</v>
      </c>
      <c r="C14915">
        <v>4228923</v>
      </c>
      <c r="D14915" t="s">
        <v>49479</v>
      </c>
      <c r="E14915" t="s">
        <v>90</v>
      </c>
      <c r="F14915" t="s">
        <v>76</v>
      </c>
      <c r="G14915" t="s">
        <v>36</v>
      </c>
      <c r="H14915">
        <v>52</v>
      </c>
      <c r="I14915" t="s">
        <v>49483</v>
      </c>
      <c r="J14915" t="s">
        <v>49484</v>
      </c>
      <c r="K14915" t="s">
        <v>49485</v>
      </c>
      <c r="L14915" t="s">
        <v>77959</v>
      </c>
    </row>
    <row r="14916" spans="1:12" x14ac:dyDescent="0.15">
      <c r="A14916" t="s">
        <v>12</v>
      </c>
      <c r="B14916">
        <v>4228861</v>
      </c>
      <c r="C14916">
        <v>4228881</v>
      </c>
      <c r="D14916" t="s">
        <v>49479</v>
      </c>
      <c r="E14916" t="s">
        <v>90</v>
      </c>
      <c r="F14916" t="s">
        <v>76</v>
      </c>
      <c r="G14916" t="s">
        <v>32</v>
      </c>
      <c r="H14916">
        <v>94</v>
      </c>
      <c r="I14916" t="s">
        <v>49486</v>
      </c>
      <c r="J14916" t="s">
        <v>49487</v>
      </c>
      <c r="K14916" t="s">
        <v>49488</v>
      </c>
      <c r="L14916" t="s">
        <v>77927</v>
      </c>
    </row>
    <row r="14917" spans="1:12" x14ac:dyDescent="0.15">
      <c r="A14917" t="s">
        <v>12</v>
      </c>
      <c r="B14917">
        <v>4228841</v>
      </c>
      <c r="C14917">
        <v>4228861</v>
      </c>
      <c r="D14917" t="s">
        <v>49479</v>
      </c>
      <c r="E14917" t="s">
        <v>90</v>
      </c>
      <c r="F14917" t="s">
        <v>76</v>
      </c>
      <c r="G14917" t="s">
        <v>32</v>
      </c>
      <c r="H14917">
        <v>114</v>
      </c>
      <c r="I14917" t="s">
        <v>49489</v>
      </c>
      <c r="J14917" t="s">
        <v>49490</v>
      </c>
      <c r="K14917" t="s">
        <v>49491</v>
      </c>
      <c r="L14917" t="s">
        <v>77965</v>
      </c>
    </row>
    <row r="14918" spans="1:12" x14ac:dyDescent="0.15">
      <c r="A14918" t="s">
        <v>12</v>
      </c>
      <c r="B14918">
        <v>4229291</v>
      </c>
      <c r="C14918">
        <v>4229311</v>
      </c>
      <c r="D14918" t="s">
        <v>49492</v>
      </c>
      <c r="E14918" t="s">
        <v>90</v>
      </c>
      <c r="F14918" t="s">
        <v>76</v>
      </c>
      <c r="G14918" t="s">
        <v>36</v>
      </c>
      <c r="H14918">
        <v>0</v>
      </c>
      <c r="I14918" t="s">
        <v>49493</v>
      </c>
      <c r="J14918" t="s">
        <v>49494</v>
      </c>
      <c r="K14918" t="s">
        <v>49495</v>
      </c>
      <c r="L14918" t="s">
        <v>77980</v>
      </c>
    </row>
    <row r="14919" spans="1:12" x14ac:dyDescent="0.15">
      <c r="A14919" t="s">
        <v>12</v>
      </c>
      <c r="B14919">
        <v>4229261</v>
      </c>
      <c r="C14919">
        <v>4229281</v>
      </c>
      <c r="D14919" t="s">
        <v>49492</v>
      </c>
      <c r="E14919" t="s">
        <v>90</v>
      </c>
      <c r="F14919" t="s">
        <v>76</v>
      </c>
      <c r="G14919" t="s">
        <v>36</v>
      </c>
      <c r="H14919">
        <v>30</v>
      </c>
      <c r="I14919" t="s">
        <v>49496</v>
      </c>
      <c r="J14919" t="s">
        <v>49497</v>
      </c>
      <c r="K14919" t="s">
        <v>49498</v>
      </c>
      <c r="L14919" t="s">
        <v>77984</v>
      </c>
    </row>
    <row r="14920" spans="1:12" x14ac:dyDescent="0.15">
      <c r="A14920" t="s">
        <v>12</v>
      </c>
      <c r="B14920">
        <v>4229199</v>
      </c>
      <c r="C14920">
        <v>4229219</v>
      </c>
      <c r="D14920" t="s">
        <v>49492</v>
      </c>
      <c r="E14920" t="s">
        <v>90</v>
      </c>
      <c r="F14920" t="s">
        <v>76</v>
      </c>
      <c r="G14920" t="s">
        <v>32</v>
      </c>
      <c r="H14920">
        <v>92</v>
      </c>
      <c r="I14920" t="s">
        <v>49499</v>
      </c>
      <c r="J14920" t="s">
        <v>49500</v>
      </c>
      <c r="K14920" t="s">
        <v>49501</v>
      </c>
      <c r="L14920" t="s">
        <v>78032</v>
      </c>
    </row>
    <row r="14921" spans="1:12" x14ac:dyDescent="0.15">
      <c r="A14921" t="s">
        <v>12</v>
      </c>
      <c r="B14921">
        <v>4229145</v>
      </c>
      <c r="C14921">
        <v>4229165</v>
      </c>
      <c r="D14921" t="s">
        <v>49492</v>
      </c>
      <c r="E14921" t="s">
        <v>90</v>
      </c>
      <c r="F14921" t="s">
        <v>76</v>
      </c>
      <c r="G14921" t="s">
        <v>23</v>
      </c>
      <c r="H14921">
        <v>146</v>
      </c>
      <c r="I14921" t="s">
        <v>49502</v>
      </c>
      <c r="J14921" t="s">
        <v>49503</v>
      </c>
      <c r="K14921" t="s">
        <v>49504</v>
      </c>
      <c r="L14921" t="s">
        <v>78063</v>
      </c>
    </row>
    <row r="14922" spans="1:12" x14ac:dyDescent="0.15">
      <c r="A14922" t="s">
        <v>12</v>
      </c>
      <c r="B14922">
        <v>4229734</v>
      </c>
      <c r="C14922">
        <v>4229754</v>
      </c>
      <c r="D14922" t="s">
        <v>49505</v>
      </c>
      <c r="E14922" t="s">
        <v>90</v>
      </c>
      <c r="F14922" t="s">
        <v>15</v>
      </c>
      <c r="G14922" t="s">
        <v>36</v>
      </c>
      <c r="H14922">
        <v>11</v>
      </c>
      <c r="I14922" t="s">
        <v>49506</v>
      </c>
      <c r="J14922" t="s">
        <v>49507</v>
      </c>
      <c r="K14922" t="s">
        <v>49508</v>
      </c>
      <c r="L14922" t="s">
        <v>77974</v>
      </c>
    </row>
    <row r="14923" spans="1:12" x14ac:dyDescent="0.15">
      <c r="A14923" t="s">
        <v>12</v>
      </c>
      <c r="B14923">
        <v>4229772</v>
      </c>
      <c r="C14923">
        <v>4229792</v>
      </c>
      <c r="D14923" t="s">
        <v>49505</v>
      </c>
      <c r="E14923" t="s">
        <v>90</v>
      </c>
      <c r="F14923" t="s">
        <v>15</v>
      </c>
      <c r="G14923" t="s">
        <v>16</v>
      </c>
      <c r="H14923">
        <v>49</v>
      </c>
      <c r="I14923" t="s">
        <v>49509</v>
      </c>
      <c r="J14923" t="s">
        <v>49510</v>
      </c>
      <c r="K14923" t="s">
        <v>49511</v>
      </c>
      <c r="L14923" t="s">
        <v>77913</v>
      </c>
    </row>
    <row r="14924" spans="1:12" x14ac:dyDescent="0.15">
      <c r="A14924" t="s">
        <v>12</v>
      </c>
      <c r="B14924">
        <v>4229799</v>
      </c>
      <c r="C14924">
        <v>4229819</v>
      </c>
      <c r="D14924" t="s">
        <v>49505</v>
      </c>
      <c r="E14924" t="s">
        <v>90</v>
      </c>
      <c r="F14924" t="s">
        <v>15</v>
      </c>
      <c r="G14924" t="s">
        <v>16</v>
      </c>
      <c r="H14924">
        <v>76</v>
      </c>
      <c r="I14924" t="s">
        <v>49512</v>
      </c>
      <c r="J14924" t="s">
        <v>49513</v>
      </c>
      <c r="K14924" t="s">
        <v>49514</v>
      </c>
      <c r="L14924" t="s">
        <v>77985</v>
      </c>
    </row>
    <row r="14925" spans="1:12" x14ac:dyDescent="0.15">
      <c r="A14925" t="s">
        <v>12</v>
      </c>
      <c r="B14925">
        <v>4229829</v>
      </c>
      <c r="C14925">
        <v>4229849</v>
      </c>
      <c r="D14925" t="s">
        <v>49505</v>
      </c>
      <c r="E14925" t="s">
        <v>90</v>
      </c>
      <c r="F14925" t="s">
        <v>15</v>
      </c>
      <c r="G14925" t="s">
        <v>32</v>
      </c>
      <c r="H14925">
        <v>106</v>
      </c>
      <c r="I14925" t="s">
        <v>49515</v>
      </c>
      <c r="J14925" t="s">
        <v>49516</v>
      </c>
      <c r="K14925" t="s">
        <v>49517</v>
      </c>
      <c r="L14925" t="s">
        <v>77914</v>
      </c>
    </row>
    <row r="14926" spans="1:12" x14ac:dyDescent="0.15">
      <c r="A14926" t="s">
        <v>12</v>
      </c>
      <c r="B14926">
        <v>4232006</v>
      </c>
      <c r="C14926">
        <v>4232026</v>
      </c>
      <c r="D14926" t="s">
        <v>49518</v>
      </c>
      <c r="E14926" t="s">
        <v>90</v>
      </c>
      <c r="F14926" t="s">
        <v>76</v>
      </c>
      <c r="G14926" t="s">
        <v>23</v>
      </c>
      <c r="H14926">
        <v>7</v>
      </c>
      <c r="I14926" t="s">
        <v>49519</v>
      </c>
      <c r="J14926" t="s">
        <v>49520</v>
      </c>
      <c r="K14926" t="s">
        <v>49521</v>
      </c>
      <c r="L14926" t="s">
        <v>77909</v>
      </c>
    </row>
    <row r="14927" spans="1:12" x14ac:dyDescent="0.15">
      <c r="A14927" t="s">
        <v>12</v>
      </c>
      <c r="B14927">
        <v>4231985</v>
      </c>
      <c r="C14927">
        <v>4232005</v>
      </c>
      <c r="D14927" t="s">
        <v>49518</v>
      </c>
      <c r="E14927" t="s">
        <v>90</v>
      </c>
      <c r="F14927" t="s">
        <v>76</v>
      </c>
      <c r="G14927" t="s">
        <v>16</v>
      </c>
      <c r="H14927">
        <v>28</v>
      </c>
      <c r="I14927" t="s">
        <v>49522</v>
      </c>
      <c r="J14927" t="s">
        <v>49523</v>
      </c>
      <c r="K14927" t="s">
        <v>49524</v>
      </c>
      <c r="L14927" t="s">
        <v>77956</v>
      </c>
    </row>
    <row r="14928" spans="1:12" x14ac:dyDescent="0.15">
      <c r="A14928" t="s">
        <v>12</v>
      </c>
      <c r="B14928">
        <v>4231963</v>
      </c>
      <c r="C14928">
        <v>4231983</v>
      </c>
      <c r="D14928" t="s">
        <v>49518</v>
      </c>
      <c r="E14928" t="s">
        <v>90</v>
      </c>
      <c r="F14928" t="s">
        <v>76</v>
      </c>
      <c r="G14928" t="s">
        <v>23</v>
      </c>
      <c r="H14928">
        <v>50</v>
      </c>
      <c r="I14928" t="s">
        <v>49525</v>
      </c>
      <c r="J14928" t="s">
        <v>49526</v>
      </c>
      <c r="K14928" t="s">
        <v>49527</v>
      </c>
      <c r="L14928" t="s">
        <v>77925</v>
      </c>
    </row>
    <row r="14929" spans="1:12" x14ac:dyDescent="0.15">
      <c r="A14929" t="s">
        <v>12</v>
      </c>
      <c r="B14929">
        <v>4231943</v>
      </c>
      <c r="C14929">
        <v>4231963</v>
      </c>
      <c r="D14929" t="s">
        <v>49518</v>
      </c>
      <c r="E14929" t="s">
        <v>90</v>
      </c>
      <c r="F14929" t="s">
        <v>76</v>
      </c>
      <c r="G14929" t="s">
        <v>23</v>
      </c>
      <c r="H14929">
        <v>70</v>
      </c>
      <c r="I14929" t="s">
        <v>49528</v>
      </c>
      <c r="J14929" t="s">
        <v>49529</v>
      </c>
      <c r="K14929" t="s">
        <v>49530</v>
      </c>
      <c r="L14929" t="s">
        <v>77919</v>
      </c>
    </row>
    <row r="14930" spans="1:12" x14ac:dyDescent="0.15">
      <c r="A14930" t="s">
        <v>12</v>
      </c>
      <c r="B14930">
        <v>4232045</v>
      </c>
      <c r="C14930">
        <v>4232065</v>
      </c>
      <c r="D14930" t="s">
        <v>49531</v>
      </c>
      <c r="E14930" t="s">
        <v>90</v>
      </c>
      <c r="F14930" t="s">
        <v>15</v>
      </c>
      <c r="G14930" t="s">
        <v>16</v>
      </c>
      <c r="H14930">
        <v>14</v>
      </c>
      <c r="I14930" t="s">
        <v>49532</v>
      </c>
      <c r="J14930" t="s">
        <v>49533</v>
      </c>
      <c r="K14930" t="s">
        <v>49534</v>
      </c>
      <c r="L14930" t="s">
        <v>77924</v>
      </c>
    </row>
    <row r="14931" spans="1:12" x14ac:dyDescent="0.15">
      <c r="A14931" t="s">
        <v>12</v>
      </c>
      <c r="B14931">
        <v>4232107</v>
      </c>
      <c r="C14931">
        <v>4232127</v>
      </c>
      <c r="D14931" t="s">
        <v>49531</v>
      </c>
      <c r="E14931" t="s">
        <v>90</v>
      </c>
      <c r="F14931" t="s">
        <v>15</v>
      </c>
      <c r="G14931" t="s">
        <v>16</v>
      </c>
      <c r="H14931">
        <v>76</v>
      </c>
      <c r="I14931" t="s">
        <v>49535</v>
      </c>
      <c r="J14931" t="s">
        <v>49536</v>
      </c>
      <c r="K14931" t="s">
        <v>49537</v>
      </c>
      <c r="L14931" t="s">
        <v>77985</v>
      </c>
    </row>
    <row r="14932" spans="1:12" x14ac:dyDescent="0.15">
      <c r="A14932" t="s">
        <v>12</v>
      </c>
      <c r="B14932">
        <v>4232130</v>
      </c>
      <c r="C14932">
        <v>4232150</v>
      </c>
      <c r="D14932" t="s">
        <v>49531</v>
      </c>
      <c r="E14932" t="s">
        <v>90</v>
      </c>
      <c r="F14932" t="s">
        <v>15</v>
      </c>
      <c r="G14932" t="s">
        <v>36</v>
      </c>
      <c r="H14932">
        <v>99</v>
      </c>
      <c r="I14932" t="s">
        <v>49538</v>
      </c>
      <c r="J14932" t="s">
        <v>49539</v>
      </c>
      <c r="K14932" t="s">
        <v>49540</v>
      </c>
      <c r="L14932" t="s">
        <v>78051</v>
      </c>
    </row>
    <row r="14933" spans="1:12" x14ac:dyDescent="0.15">
      <c r="A14933" t="s">
        <v>12</v>
      </c>
      <c r="B14933">
        <v>4232156</v>
      </c>
      <c r="C14933">
        <v>4232176</v>
      </c>
      <c r="D14933" t="s">
        <v>49531</v>
      </c>
      <c r="E14933" t="s">
        <v>90</v>
      </c>
      <c r="F14933" t="s">
        <v>15</v>
      </c>
      <c r="G14933" t="s">
        <v>23</v>
      </c>
      <c r="H14933">
        <v>125</v>
      </c>
      <c r="I14933" t="s">
        <v>49541</v>
      </c>
      <c r="J14933" t="s">
        <v>49542</v>
      </c>
      <c r="K14933" t="s">
        <v>49543</v>
      </c>
      <c r="L14933" t="s">
        <v>78034</v>
      </c>
    </row>
    <row r="14934" spans="1:12" x14ac:dyDescent="0.15">
      <c r="A14934" t="s">
        <v>12</v>
      </c>
      <c r="B14934">
        <v>4232740</v>
      </c>
      <c r="C14934">
        <v>4232760</v>
      </c>
      <c r="D14934" t="s">
        <v>49544</v>
      </c>
      <c r="E14934" t="s">
        <v>90</v>
      </c>
      <c r="F14934" t="s">
        <v>15</v>
      </c>
      <c r="G14934" t="s">
        <v>36</v>
      </c>
      <c r="H14934">
        <v>21</v>
      </c>
      <c r="I14934" t="s">
        <v>49545</v>
      </c>
      <c r="J14934" t="s">
        <v>49546</v>
      </c>
      <c r="K14934" t="s">
        <v>49547</v>
      </c>
      <c r="L14934" t="s">
        <v>78022</v>
      </c>
    </row>
    <row r="14935" spans="1:12" x14ac:dyDescent="0.15">
      <c r="A14935" t="s">
        <v>12</v>
      </c>
      <c r="B14935">
        <v>4232768</v>
      </c>
      <c r="C14935">
        <v>4232788</v>
      </c>
      <c r="D14935" t="s">
        <v>49544</v>
      </c>
      <c r="E14935" t="s">
        <v>90</v>
      </c>
      <c r="F14935" t="s">
        <v>15</v>
      </c>
      <c r="G14935" t="s">
        <v>16</v>
      </c>
      <c r="H14935">
        <v>49</v>
      </c>
      <c r="I14935" t="s">
        <v>49548</v>
      </c>
      <c r="J14935" t="s">
        <v>49549</v>
      </c>
      <c r="K14935" t="s">
        <v>49550</v>
      </c>
      <c r="L14935" t="s">
        <v>77913</v>
      </c>
    </row>
    <row r="14936" spans="1:12" x14ac:dyDescent="0.15">
      <c r="A14936" t="s">
        <v>12</v>
      </c>
      <c r="B14936">
        <v>4232790</v>
      </c>
      <c r="C14936">
        <v>4232810</v>
      </c>
      <c r="D14936" t="s">
        <v>49544</v>
      </c>
      <c r="E14936" t="s">
        <v>90</v>
      </c>
      <c r="F14936" t="s">
        <v>15</v>
      </c>
      <c r="G14936" t="s">
        <v>23</v>
      </c>
      <c r="H14936">
        <v>71</v>
      </c>
      <c r="I14936" t="s">
        <v>49551</v>
      </c>
      <c r="J14936" t="s">
        <v>49552</v>
      </c>
      <c r="K14936" t="s">
        <v>49553</v>
      </c>
      <c r="L14936" t="s">
        <v>77969</v>
      </c>
    </row>
    <row r="14937" spans="1:12" x14ac:dyDescent="0.15">
      <c r="A14937" t="s">
        <v>12</v>
      </c>
      <c r="B14937">
        <v>4232810</v>
      </c>
      <c r="C14937">
        <v>4232830</v>
      </c>
      <c r="D14937" t="s">
        <v>49544</v>
      </c>
      <c r="E14937" t="s">
        <v>90</v>
      </c>
      <c r="F14937" t="s">
        <v>15</v>
      </c>
      <c r="G14937" t="s">
        <v>16</v>
      </c>
      <c r="H14937">
        <v>91</v>
      </c>
      <c r="I14937" t="s">
        <v>49554</v>
      </c>
      <c r="J14937" t="s">
        <v>49555</v>
      </c>
      <c r="K14937" t="s">
        <v>49556</v>
      </c>
      <c r="L14937" t="s">
        <v>77907</v>
      </c>
    </row>
    <row r="14938" spans="1:12" x14ac:dyDescent="0.15">
      <c r="A14938" t="s">
        <v>12</v>
      </c>
      <c r="B14938">
        <v>4233590</v>
      </c>
      <c r="C14938">
        <v>4233610</v>
      </c>
      <c r="D14938" t="s">
        <v>49557</v>
      </c>
      <c r="E14938" t="s">
        <v>90</v>
      </c>
      <c r="F14938" t="s">
        <v>76</v>
      </c>
      <c r="G14938" t="s">
        <v>36</v>
      </c>
      <c r="H14938">
        <v>0</v>
      </c>
      <c r="I14938" t="s">
        <v>49558</v>
      </c>
      <c r="J14938" t="s">
        <v>49559</v>
      </c>
      <c r="K14938" t="s">
        <v>49560</v>
      </c>
      <c r="L14938" t="s">
        <v>77980</v>
      </c>
    </row>
    <row r="14939" spans="1:12" x14ac:dyDescent="0.15">
      <c r="A14939" t="s">
        <v>12</v>
      </c>
      <c r="B14939">
        <v>4233570</v>
      </c>
      <c r="C14939">
        <v>4233590</v>
      </c>
      <c r="D14939" t="s">
        <v>49557</v>
      </c>
      <c r="E14939" t="s">
        <v>90</v>
      </c>
      <c r="F14939" t="s">
        <v>76</v>
      </c>
      <c r="G14939" t="s">
        <v>16</v>
      </c>
      <c r="H14939">
        <v>20</v>
      </c>
      <c r="I14939" t="s">
        <v>49561</v>
      </c>
      <c r="J14939" t="s">
        <v>49562</v>
      </c>
      <c r="K14939" t="s">
        <v>49563</v>
      </c>
      <c r="L14939" t="s">
        <v>77968</v>
      </c>
    </row>
    <row r="14940" spans="1:12" x14ac:dyDescent="0.15">
      <c r="A14940" t="s">
        <v>12</v>
      </c>
      <c r="B14940">
        <v>4233547</v>
      </c>
      <c r="C14940">
        <v>4233567</v>
      </c>
      <c r="D14940" t="s">
        <v>49557</v>
      </c>
      <c r="E14940" t="s">
        <v>90</v>
      </c>
      <c r="F14940" t="s">
        <v>76</v>
      </c>
      <c r="G14940" t="s">
        <v>36</v>
      </c>
      <c r="H14940">
        <v>43</v>
      </c>
      <c r="I14940" t="s">
        <v>49564</v>
      </c>
      <c r="J14940" t="s">
        <v>49565</v>
      </c>
      <c r="K14940" t="s">
        <v>49566</v>
      </c>
      <c r="L14940" t="s">
        <v>77942</v>
      </c>
    </row>
    <row r="14941" spans="1:12" x14ac:dyDescent="0.15">
      <c r="A14941" t="s">
        <v>12</v>
      </c>
      <c r="B14941">
        <v>4233511</v>
      </c>
      <c r="C14941">
        <v>4233531</v>
      </c>
      <c r="D14941" t="s">
        <v>49557</v>
      </c>
      <c r="E14941" t="s">
        <v>90</v>
      </c>
      <c r="F14941" t="s">
        <v>76</v>
      </c>
      <c r="G14941" t="s">
        <v>16</v>
      </c>
      <c r="H14941">
        <v>79</v>
      </c>
      <c r="I14941" t="s">
        <v>49567</v>
      </c>
      <c r="J14941" t="s">
        <v>49568</v>
      </c>
      <c r="K14941" t="s">
        <v>49569</v>
      </c>
      <c r="L14941" t="s">
        <v>77993</v>
      </c>
    </row>
    <row r="14942" spans="1:12" x14ac:dyDescent="0.15">
      <c r="A14942" t="s">
        <v>12</v>
      </c>
      <c r="B14942">
        <v>4234765</v>
      </c>
      <c r="C14942">
        <v>4234785</v>
      </c>
      <c r="D14942" t="s">
        <v>49570</v>
      </c>
      <c r="E14942" t="s">
        <v>90</v>
      </c>
      <c r="F14942" t="s">
        <v>76</v>
      </c>
      <c r="G14942" t="s">
        <v>16</v>
      </c>
      <c r="H14942">
        <v>0</v>
      </c>
      <c r="I14942" t="s">
        <v>49571</v>
      </c>
      <c r="J14942" t="s">
        <v>49572</v>
      </c>
      <c r="K14942" t="s">
        <v>49573</v>
      </c>
      <c r="L14942" t="s">
        <v>77980</v>
      </c>
    </row>
    <row r="14943" spans="1:12" x14ac:dyDescent="0.15">
      <c r="A14943" t="s">
        <v>12</v>
      </c>
      <c r="B14943">
        <v>4234697</v>
      </c>
      <c r="C14943">
        <v>4234717</v>
      </c>
      <c r="D14943" t="s">
        <v>49570</v>
      </c>
      <c r="E14943" t="s">
        <v>90</v>
      </c>
      <c r="F14943" t="s">
        <v>76</v>
      </c>
      <c r="G14943" t="s">
        <v>32</v>
      </c>
      <c r="H14943">
        <v>68</v>
      </c>
      <c r="I14943" t="s">
        <v>49574</v>
      </c>
      <c r="J14943" t="s">
        <v>49575</v>
      </c>
      <c r="K14943" t="s">
        <v>49576</v>
      </c>
      <c r="L14943" t="s">
        <v>77962</v>
      </c>
    </row>
    <row r="14944" spans="1:12" x14ac:dyDescent="0.15">
      <c r="A14944" t="s">
        <v>12</v>
      </c>
      <c r="B14944">
        <v>4234676</v>
      </c>
      <c r="C14944">
        <v>4234696</v>
      </c>
      <c r="D14944" t="s">
        <v>49570</v>
      </c>
      <c r="E14944" t="s">
        <v>90</v>
      </c>
      <c r="F14944" t="s">
        <v>76</v>
      </c>
      <c r="G14944" t="s">
        <v>32</v>
      </c>
      <c r="H14944">
        <v>89</v>
      </c>
      <c r="I14944" t="s">
        <v>49577</v>
      </c>
      <c r="J14944" t="s">
        <v>49578</v>
      </c>
      <c r="K14944" t="s">
        <v>49579</v>
      </c>
      <c r="L14944" t="s">
        <v>77964</v>
      </c>
    </row>
    <row r="14945" spans="1:12" x14ac:dyDescent="0.15">
      <c r="A14945" t="s">
        <v>12</v>
      </c>
      <c r="B14945">
        <v>4234641</v>
      </c>
      <c r="C14945">
        <v>4234661</v>
      </c>
      <c r="D14945" t="s">
        <v>49570</v>
      </c>
      <c r="E14945" t="s">
        <v>90</v>
      </c>
      <c r="F14945" t="s">
        <v>76</v>
      </c>
      <c r="G14945" t="s">
        <v>16</v>
      </c>
      <c r="H14945">
        <v>124</v>
      </c>
      <c r="I14945" t="s">
        <v>49580</v>
      </c>
      <c r="J14945" t="s">
        <v>49581</v>
      </c>
      <c r="K14945" t="s">
        <v>49582</v>
      </c>
      <c r="L14945" t="s">
        <v>78046</v>
      </c>
    </row>
    <row r="14946" spans="1:12" x14ac:dyDescent="0.15">
      <c r="A14946" t="s">
        <v>12</v>
      </c>
      <c r="B14946">
        <v>4235159</v>
      </c>
      <c r="C14946">
        <v>4235179</v>
      </c>
      <c r="D14946" t="s">
        <v>49583</v>
      </c>
      <c r="E14946" t="s">
        <v>90</v>
      </c>
      <c r="F14946" t="s">
        <v>76</v>
      </c>
      <c r="G14946" t="s">
        <v>16</v>
      </c>
      <c r="H14946">
        <v>7</v>
      </c>
      <c r="I14946" t="s">
        <v>49584</v>
      </c>
      <c r="J14946" t="s">
        <v>49585</v>
      </c>
      <c r="K14946" t="s">
        <v>49586</v>
      </c>
      <c r="L14946" t="s">
        <v>77909</v>
      </c>
    </row>
    <row r="14947" spans="1:12" x14ac:dyDescent="0.15">
      <c r="A14947" t="s">
        <v>12</v>
      </c>
      <c r="B14947">
        <v>4235134</v>
      </c>
      <c r="C14947">
        <v>4235154</v>
      </c>
      <c r="D14947" t="s">
        <v>49583</v>
      </c>
      <c r="E14947" t="s">
        <v>90</v>
      </c>
      <c r="F14947" t="s">
        <v>76</v>
      </c>
      <c r="G14947" t="s">
        <v>16</v>
      </c>
      <c r="H14947">
        <v>32</v>
      </c>
      <c r="I14947" t="s">
        <v>49587</v>
      </c>
      <c r="J14947" t="s">
        <v>49588</v>
      </c>
      <c r="K14947" t="s">
        <v>49589</v>
      </c>
      <c r="L14947" t="s">
        <v>77918</v>
      </c>
    </row>
    <row r="14948" spans="1:12" x14ac:dyDescent="0.15">
      <c r="A14948" t="s">
        <v>12</v>
      </c>
      <c r="B14948">
        <v>4235113</v>
      </c>
      <c r="C14948">
        <v>4235133</v>
      </c>
      <c r="D14948" t="s">
        <v>49583</v>
      </c>
      <c r="E14948" t="s">
        <v>90</v>
      </c>
      <c r="F14948" t="s">
        <v>76</v>
      </c>
      <c r="G14948" t="s">
        <v>32</v>
      </c>
      <c r="H14948">
        <v>53</v>
      </c>
      <c r="I14948" t="s">
        <v>49590</v>
      </c>
      <c r="J14948" t="s">
        <v>49591</v>
      </c>
      <c r="K14948" t="s">
        <v>49592</v>
      </c>
      <c r="L14948" t="s">
        <v>77922</v>
      </c>
    </row>
    <row r="14949" spans="1:12" x14ac:dyDescent="0.15">
      <c r="A14949" t="s">
        <v>12</v>
      </c>
      <c r="B14949">
        <v>4235072</v>
      </c>
      <c r="C14949">
        <v>4235092</v>
      </c>
      <c r="D14949" t="s">
        <v>49583</v>
      </c>
      <c r="E14949" t="s">
        <v>90</v>
      </c>
      <c r="F14949" t="s">
        <v>76</v>
      </c>
      <c r="G14949" t="s">
        <v>32</v>
      </c>
      <c r="H14949">
        <v>94</v>
      </c>
      <c r="I14949" t="s">
        <v>49593</v>
      </c>
      <c r="J14949" t="s">
        <v>49594</v>
      </c>
      <c r="K14949" t="s">
        <v>49595</v>
      </c>
      <c r="L14949" t="s">
        <v>77927</v>
      </c>
    </row>
    <row r="14950" spans="1:12" x14ac:dyDescent="0.15">
      <c r="A14950" t="s">
        <v>12</v>
      </c>
      <c r="B14950">
        <v>4235360</v>
      </c>
      <c r="C14950">
        <v>4235380</v>
      </c>
      <c r="D14950" t="s">
        <v>49596</v>
      </c>
      <c r="E14950" t="s">
        <v>90</v>
      </c>
      <c r="F14950" t="s">
        <v>15</v>
      </c>
      <c r="G14950" t="s">
        <v>32</v>
      </c>
      <c r="H14950">
        <v>28</v>
      </c>
      <c r="I14950" t="s">
        <v>49597</v>
      </c>
      <c r="J14950" t="s">
        <v>49598</v>
      </c>
      <c r="K14950" t="s">
        <v>49599</v>
      </c>
      <c r="L14950" t="s">
        <v>77956</v>
      </c>
    </row>
    <row r="14951" spans="1:12" x14ac:dyDescent="0.15">
      <c r="A14951" t="s">
        <v>12</v>
      </c>
      <c r="B14951">
        <v>4235389</v>
      </c>
      <c r="C14951">
        <v>4235409</v>
      </c>
      <c r="D14951" t="s">
        <v>49596</v>
      </c>
      <c r="E14951" t="s">
        <v>90</v>
      </c>
      <c r="F14951" t="s">
        <v>15</v>
      </c>
      <c r="G14951" t="s">
        <v>36</v>
      </c>
      <c r="H14951">
        <v>57</v>
      </c>
      <c r="I14951" t="s">
        <v>49600</v>
      </c>
      <c r="J14951" t="s">
        <v>49601</v>
      </c>
      <c r="K14951" t="s">
        <v>49602</v>
      </c>
      <c r="L14951" t="s">
        <v>78049</v>
      </c>
    </row>
    <row r="14952" spans="1:12" x14ac:dyDescent="0.15">
      <c r="A14952" t="s">
        <v>12</v>
      </c>
      <c r="B14952">
        <v>4235418</v>
      </c>
      <c r="C14952">
        <v>4235438</v>
      </c>
      <c r="D14952" t="s">
        <v>49596</v>
      </c>
      <c r="E14952" t="s">
        <v>90</v>
      </c>
      <c r="F14952" t="s">
        <v>15</v>
      </c>
      <c r="G14952" t="s">
        <v>16</v>
      </c>
      <c r="H14952">
        <v>86</v>
      </c>
      <c r="I14952" t="s">
        <v>49603</v>
      </c>
      <c r="J14952" t="s">
        <v>49604</v>
      </c>
      <c r="K14952" t="s">
        <v>49605</v>
      </c>
      <c r="L14952" t="s">
        <v>77929</v>
      </c>
    </row>
    <row r="14953" spans="1:12" x14ac:dyDescent="0.15">
      <c r="A14953" t="s">
        <v>12</v>
      </c>
      <c r="B14953">
        <v>4235444</v>
      </c>
      <c r="C14953">
        <v>4235464</v>
      </c>
      <c r="D14953" t="s">
        <v>49596</v>
      </c>
      <c r="E14953" t="s">
        <v>90</v>
      </c>
      <c r="F14953" t="s">
        <v>15</v>
      </c>
      <c r="G14953" t="s">
        <v>16</v>
      </c>
      <c r="H14953">
        <v>112</v>
      </c>
      <c r="I14953" t="s">
        <v>49606</v>
      </c>
      <c r="J14953" t="s">
        <v>49607</v>
      </c>
      <c r="K14953" t="s">
        <v>49608</v>
      </c>
      <c r="L14953" t="s">
        <v>77950</v>
      </c>
    </row>
    <row r="14954" spans="1:12" x14ac:dyDescent="0.15">
      <c r="A14954" t="s">
        <v>12</v>
      </c>
      <c r="B14954">
        <v>4235795</v>
      </c>
      <c r="C14954">
        <v>4235815</v>
      </c>
      <c r="D14954" t="s">
        <v>49609</v>
      </c>
      <c r="E14954" t="s">
        <v>90</v>
      </c>
      <c r="F14954" t="s">
        <v>15</v>
      </c>
      <c r="G14954" t="s">
        <v>32</v>
      </c>
      <c r="H14954">
        <v>1</v>
      </c>
      <c r="I14954" t="s">
        <v>49610</v>
      </c>
      <c r="J14954" t="s">
        <v>49611</v>
      </c>
      <c r="K14954" t="s">
        <v>49612</v>
      </c>
      <c r="L14954" t="s">
        <v>77917</v>
      </c>
    </row>
    <row r="14955" spans="1:12" x14ac:dyDescent="0.15">
      <c r="A14955" t="s">
        <v>12</v>
      </c>
      <c r="B14955">
        <v>4235835</v>
      </c>
      <c r="C14955">
        <v>4235855</v>
      </c>
      <c r="D14955" t="s">
        <v>49609</v>
      </c>
      <c r="E14955" t="s">
        <v>90</v>
      </c>
      <c r="F14955" t="s">
        <v>15</v>
      </c>
      <c r="G14955" t="s">
        <v>16</v>
      </c>
      <c r="H14955">
        <v>41</v>
      </c>
      <c r="I14955" t="s">
        <v>49613</v>
      </c>
      <c r="J14955" t="s">
        <v>49614</v>
      </c>
      <c r="K14955" t="s">
        <v>49615</v>
      </c>
      <c r="L14955" t="s">
        <v>78014</v>
      </c>
    </row>
    <row r="14956" spans="1:12" x14ac:dyDescent="0.15">
      <c r="A14956" t="s">
        <v>12</v>
      </c>
      <c r="B14956">
        <v>4235859</v>
      </c>
      <c r="C14956">
        <v>4235879</v>
      </c>
      <c r="D14956" t="s">
        <v>49609</v>
      </c>
      <c r="E14956" t="s">
        <v>90</v>
      </c>
      <c r="F14956" t="s">
        <v>15</v>
      </c>
      <c r="G14956" t="s">
        <v>32</v>
      </c>
      <c r="H14956">
        <v>65</v>
      </c>
      <c r="I14956" t="s">
        <v>49616</v>
      </c>
      <c r="J14956" t="s">
        <v>49617</v>
      </c>
      <c r="K14956" t="s">
        <v>49618</v>
      </c>
      <c r="L14956" t="s">
        <v>78042</v>
      </c>
    </row>
    <row r="14957" spans="1:12" x14ac:dyDescent="0.15">
      <c r="A14957" t="s">
        <v>12</v>
      </c>
      <c r="B14957">
        <v>4235893</v>
      </c>
      <c r="C14957">
        <v>4235913</v>
      </c>
      <c r="D14957" t="s">
        <v>49609</v>
      </c>
      <c r="E14957" t="s">
        <v>90</v>
      </c>
      <c r="F14957" t="s">
        <v>15</v>
      </c>
      <c r="G14957" t="s">
        <v>16</v>
      </c>
      <c r="H14957">
        <v>99</v>
      </c>
      <c r="I14957" t="s">
        <v>49619</v>
      </c>
      <c r="J14957" t="s">
        <v>49620</v>
      </c>
      <c r="K14957" t="s">
        <v>49621</v>
      </c>
      <c r="L14957" t="s">
        <v>78051</v>
      </c>
    </row>
    <row r="14958" spans="1:12" x14ac:dyDescent="0.15">
      <c r="A14958" t="s">
        <v>12</v>
      </c>
      <c r="B14958">
        <v>4236383</v>
      </c>
      <c r="C14958">
        <v>4236403</v>
      </c>
      <c r="D14958" t="s">
        <v>49622</v>
      </c>
      <c r="E14958" t="s">
        <v>90</v>
      </c>
      <c r="F14958" t="s">
        <v>15</v>
      </c>
      <c r="G14958" t="s">
        <v>32</v>
      </c>
      <c r="H14958">
        <v>6</v>
      </c>
      <c r="I14958" t="s">
        <v>49623</v>
      </c>
      <c r="J14958" t="s">
        <v>49624</v>
      </c>
      <c r="K14958" t="s">
        <v>49625</v>
      </c>
      <c r="L14958" t="s">
        <v>78025</v>
      </c>
    </row>
    <row r="14959" spans="1:12" x14ac:dyDescent="0.15">
      <c r="A14959" t="s">
        <v>12</v>
      </c>
      <c r="B14959">
        <v>4236404</v>
      </c>
      <c r="C14959">
        <v>4236424</v>
      </c>
      <c r="D14959" t="s">
        <v>49622</v>
      </c>
      <c r="E14959" t="s">
        <v>90</v>
      </c>
      <c r="F14959" t="s">
        <v>15</v>
      </c>
      <c r="G14959" t="s">
        <v>36</v>
      </c>
      <c r="H14959">
        <v>27</v>
      </c>
      <c r="I14959" t="s">
        <v>49626</v>
      </c>
      <c r="J14959" t="s">
        <v>49627</v>
      </c>
      <c r="K14959" t="s">
        <v>49628</v>
      </c>
      <c r="L14959" t="s">
        <v>78013</v>
      </c>
    </row>
    <row r="14960" spans="1:12" x14ac:dyDescent="0.15">
      <c r="A14960" t="s">
        <v>12</v>
      </c>
      <c r="B14960">
        <v>4236429</v>
      </c>
      <c r="C14960">
        <v>4236449</v>
      </c>
      <c r="D14960" t="s">
        <v>49622</v>
      </c>
      <c r="E14960" t="s">
        <v>90</v>
      </c>
      <c r="F14960" t="s">
        <v>15</v>
      </c>
      <c r="G14960" t="s">
        <v>16</v>
      </c>
      <c r="H14960">
        <v>52</v>
      </c>
      <c r="I14960" t="s">
        <v>49629</v>
      </c>
      <c r="J14960" t="s">
        <v>49630</v>
      </c>
      <c r="K14960" t="s">
        <v>49631</v>
      </c>
      <c r="L14960" t="s">
        <v>77959</v>
      </c>
    </row>
    <row r="14961" spans="1:12" x14ac:dyDescent="0.15">
      <c r="A14961" t="s">
        <v>12</v>
      </c>
      <c r="B14961">
        <v>4236453</v>
      </c>
      <c r="C14961">
        <v>4236473</v>
      </c>
      <c r="D14961" t="s">
        <v>49622</v>
      </c>
      <c r="E14961" t="s">
        <v>90</v>
      </c>
      <c r="F14961" t="s">
        <v>15</v>
      </c>
      <c r="G14961" t="s">
        <v>32</v>
      </c>
      <c r="H14961">
        <v>76</v>
      </c>
      <c r="I14961" t="s">
        <v>49632</v>
      </c>
      <c r="J14961" t="s">
        <v>49633</v>
      </c>
      <c r="K14961" t="s">
        <v>49634</v>
      </c>
      <c r="L14961" t="s">
        <v>77985</v>
      </c>
    </row>
    <row r="14962" spans="1:12" x14ac:dyDescent="0.15">
      <c r="A14962" t="s">
        <v>12</v>
      </c>
      <c r="B14962">
        <v>4238771</v>
      </c>
      <c r="C14962">
        <v>4238791</v>
      </c>
      <c r="D14962" t="s">
        <v>49635</v>
      </c>
      <c r="E14962" t="s">
        <v>90</v>
      </c>
      <c r="F14962" t="s">
        <v>76</v>
      </c>
      <c r="G14962" t="s">
        <v>16</v>
      </c>
      <c r="H14962">
        <v>29</v>
      </c>
      <c r="I14962" t="s">
        <v>49636</v>
      </c>
      <c r="J14962" t="s">
        <v>49637</v>
      </c>
      <c r="K14962" t="s">
        <v>49638</v>
      </c>
      <c r="L14962" t="s">
        <v>77921</v>
      </c>
    </row>
    <row r="14963" spans="1:12" x14ac:dyDescent="0.15">
      <c r="A14963" t="s">
        <v>12</v>
      </c>
      <c r="B14963">
        <v>4238742</v>
      </c>
      <c r="C14963">
        <v>4238762</v>
      </c>
      <c r="D14963" t="s">
        <v>49635</v>
      </c>
      <c r="E14963" t="s">
        <v>90</v>
      </c>
      <c r="F14963" t="s">
        <v>76</v>
      </c>
      <c r="G14963" t="s">
        <v>36</v>
      </c>
      <c r="H14963">
        <v>58</v>
      </c>
      <c r="I14963" t="s">
        <v>49639</v>
      </c>
      <c r="J14963" t="s">
        <v>49640</v>
      </c>
      <c r="K14963" t="s">
        <v>49641</v>
      </c>
      <c r="L14963" t="s">
        <v>77911</v>
      </c>
    </row>
    <row r="14964" spans="1:12" x14ac:dyDescent="0.15">
      <c r="A14964" t="s">
        <v>12</v>
      </c>
      <c r="B14964">
        <v>4238700</v>
      </c>
      <c r="C14964">
        <v>4238720</v>
      </c>
      <c r="D14964" t="s">
        <v>49635</v>
      </c>
      <c r="E14964" t="s">
        <v>90</v>
      </c>
      <c r="F14964" t="s">
        <v>76</v>
      </c>
      <c r="G14964" t="s">
        <v>23</v>
      </c>
      <c r="H14964">
        <v>100</v>
      </c>
      <c r="I14964" t="s">
        <v>49642</v>
      </c>
      <c r="J14964" t="s">
        <v>49643</v>
      </c>
      <c r="K14964" t="s">
        <v>49644</v>
      </c>
      <c r="L14964" t="s">
        <v>77953</v>
      </c>
    </row>
    <row r="14965" spans="1:12" x14ac:dyDescent="0.15">
      <c r="A14965" t="s">
        <v>12</v>
      </c>
      <c r="B14965">
        <v>4238679</v>
      </c>
      <c r="C14965">
        <v>4238699</v>
      </c>
      <c r="D14965" t="s">
        <v>49635</v>
      </c>
      <c r="E14965" t="s">
        <v>90</v>
      </c>
      <c r="F14965" t="s">
        <v>76</v>
      </c>
      <c r="G14965" t="s">
        <v>16</v>
      </c>
      <c r="H14965">
        <v>121</v>
      </c>
      <c r="I14965" t="s">
        <v>49645</v>
      </c>
      <c r="J14965" t="s">
        <v>49646</v>
      </c>
      <c r="K14965" t="s">
        <v>49647</v>
      </c>
      <c r="L14965" t="s">
        <v>77943</v>
      </c>
    </row>
    <row r="14966" spans="1:12" x14ac:dyDescent="0.15">
      <c r="A14966" t="s">
        <v>12</v>
      </c>
      <c r="B14966">
        <v>4239558</v>
      </c>
      <c r="C14966">
        <v>4239578</v>
      </c>
      <c r="D14966" t="s">
        <v>49648</v>
      </c>
      <c r="E14966" t="s">
        <v>90</v>
      </c>
      <c r="F14966" t="s">
        <v>76</v>
      </c>
      <c r="G14966" t="s">
        <v>23</v>
      </c>
      <c r="H14966">
        <v>9</v>
      </c>
      <c r="I14966" t="s">
        <v>49649</v>
      </c>
      <c r="J14966" t="s">
        <v>49650</v>
      </c>
      <c r="K14966" t="s">
        <v>49651</v>
      </c>
      <c r="L14966" t="s">
        <v>77939</v>
      </c>
    </row>
    <row r="14967" spans="1:12" x14ac:dyDescent="0.15">
      <c r="A14967" t="s">
        <v>12</v>
      </c>
      <c r="B14967">
        <v>4239529</v>
      </c>
      <c r="C14967">
        <v>4239549</v>
      </c>
      <c r="D14967" t="s">
        <v>49648</v>
      </c>
      <c r="E14967" t="s">
        <v>90</v>
      </c>
      <c r="F14967" t="s">
        <v>76</v>
      </c>
      <c r="G14967" t="s">
        <v>16</v>
      </c>
      <c r="H14967">
        <v>38</v>
      </c>
      <c r="I14967" t="s">
        <v>49652</v>
      </c>
      <c r="J14967" t="s">
        <v>49653</v>
      </c>
      <c r="K14967" t="s">
        <v>49654</v>
      </c>
      <c r="L14967" t="s">
        <v>78008</v>
      </c>
    </row>
    <row r="14968" spans="1:12" x14ac:dyDescent="0.15">
      <c r="A14968" t="s">
        <v>12</v>
      </c>
      <c r="B14968">
        <v>4239509</v>
      </c>
      <c r="C14968">
        <v>4239529</v>
      </c>
      <c r="D14968" t="s">
        <v>49648</v>
      </c>
      <c r="E14968" t="s">
        <v>90</v>
      </c>
      <c r="F14968" t="s">
        <v>76</v>
      </c>
      <c r="G14968" t="s">
        <v>36</v>
      </c>
      <c r="H14968">
        <v>58</v>
      </c>
      <c r="I14968" t="s">
        <v>49655</v>
      </c>
      <c r="J14968" t="s">
        <v>49656</v>
      </c>
      <c r="K14968" t="s">
        <v>49657</v>
      </c>
      <c r="L14968" t="s">
        <v>77911</v>
      </c>
    </row>
    <row r="14969" spans="1:12" x14ac:dyDescent="0.15">
      <c r="A14969" t="s">
        <v>12</v>
      </c>
      <c r="B14969">
        <v>4239452</v>
      </c>
      <c r="C14969">
        <v>4239472</v>
      </c>
      <c r="D14969" t="s">
        <v>49648</v>
      </c>
      <c r="E14969" t="s">
        <v>90</v>
      </c>
      <c r="F14969" t="s">
        <v>76</v>
      </c>
      <c r="G14969" t="s">
        <v>16</v>
      </c>
      <c r="H14969">
        <v>115</v>
      </c>
      <c r="I14969" t="s">
        <v>49658</v>
      </c>
      <c r="J14969" t="s">
        <v>49659</v>
      </c>
      <c r="K14969" t="s">
        <v>49660</v>
      </c>
      <c r="L14969" t="s">
        <v>78020</v>
      </c>
    </row>
    <row r="14970" spans="1:12" x14ac:dyDescent="0.15">
      <c r="A14970" t="s">
        <v>12</v>
      </c>
      <c r="B14970">
        <v>4240091</v>
      </c>
      <c r="C14970">
        <v>4240111</v>
      </c>
      <c r="D14970" t="s">
        <v>49661</v>
      </c>
      <c r="E14970" t="s">
        <v>90</v>
      </c>
      <c r="F14970" t="s">
        <v>76</v>
      </c>
      <c r="G14970" t="s">
        <v>32</v>
      </c>
      <c r="H14970">
        <v>1</v>
      </c>
      <c r="I14970" t="s">
        <v>49662</v>
      </c>
      <c r="J14970" t="s">
        <v>49663</v>
      </c>
      <c r="K14970" t="s">
        <v>49664</v>
      </c>
      <c r="L14970" t="s">
        <v>77917</v>
      </c>
    </row>
    <row r="14971" spans="1:12" x14ac:dyDescent="0.15">
      <c r="A14971" t="s">
        <v>12</v>
      </c>
      <c r="B14971">
        <v>4240046</v>
      </c>
      <c r="C14971">
        <v>4240066</v>
      </c>
      <c r="D14971" t="s">
        <v>49661</v>
      </c>
      <c r="E14971" t="s">
        <v>90</v>
      </c>
      <c r="F14971" t="s">
        <v>76</v>
      </c>
      <c r="G14971" t="s">
        <v>16</v>
      </c>
      <c r="H14971">
        <v>46</v>
      </c>
      <c r="I14971" t="s">
        <v>49665</v>
      </c>
      <c r="J14971" t="s">
        <v>49666</v>
      </c>
      <c r="K14971" t="s">
        <v>49667</v>
      </c>
      <c r="L14971" t="s">
        <v>78004</v>
      </c>
    </row>
    <row r="14972" spans="1:12" x14ac:dyDescent="0.15">
      <c r="A14972" t="s">
        <v>12</v>
      </c>
      <c r="B14972">
        <v>4240022</v>
      </c>
      <c r="C14972">
        <v>4240042</v>
      </c>
      <c r="D14972" t="s">
        <v>49661</v>
      </c>
      <c r="E14972" t="s">
        <v>90</v>
      </c>
      <c r="F14972" t="s">
        <v>76</v>
      </c>
      <c r="G14972" t="s">
        <v>16</v>
      </c>
      <c r="H14972">
        <v>70</v>
      </c>
      <c r="I14972" t="s">
        <v>49668</v>
      </c>
      <c r="J14972" t="s">
        <v>49669</v>
      </c>
      <c r="K14972" t="s">
        <v>49670</v>
      </c>
      <c r="L14972" t="s">
        <v>77919</v>
      </c>
    </row>
    <row r="14973" spans="1:12" x14ac:dyDescent="0.15">
      <c r="A14973" t="s">
        <v>12</v>
      </c>
      <c r="B14973">
        <v>4239998</v>
      </c>
      <c r="C14973">
        <v>4240018</v>
      </c>
      <c r="D14973" t="s">
        <v>49661</v>
      </c>
      <c r="E14973" t="s">
        <v>90</v>
      </c>
      <c r="F14973" t="s">
        <v>76</v>
      </c>
      <c r="G14973" t="s">
        <v>23</v>
      </c>
      <c r="H14973">
        <v>94</v>
      </c>
      <c r="I14973" t="s">
        <v>49671</v>
      </c>
      <c r="J14973" t="s">
        <v>49672</v>
      </c>
      <c r="K14973" t="s">
        <v>49673</v>
      </c>
      <c r="L14973" t="s">
        <v>77927</v>
      </c>
    </row>
    <row r="14974" spans="1:12" x14ac:dyDescent="0.15">
      <c r="A14974" t="s">
        <v>12</v>
      </c>
      <c r="B14974">
        <v>4240976</v>
      </c>
      <c r="C14974">
        <v>4240996</v>
      </c>
      <c r="D14974" t="s">
        <v>49674</v>
      </c>
      <c r="E14974" t="s">
        <v>90</v>
      </c>
      <c r="F14974" t="s">
        <v>76</v>
      </c>
      <c r="G14974" t="s">
        <v>16</v>
      </c>
      <c r="H14974">
        <v>6</v>
      </c>
      <c r="I14974" t="s">
        <v>49675</v>
      </c>
      <c r="J14974" t="s">
        <v>49676</v>
      </c>
      <c r="K14974" t="s">
        <v>49677</v>
      </c>
      <c r="L14974" t="s">
        <v>78025</v>
      </c>
    </row>
    <row r="14975" spans="1:12" x14ac:dyDescent="0.15">
      <c r="A14975" t="s">
        <v>12</v>
      </c>
      <c r="B14975">
        <v>4240906</v>
      </c>
      <c r="C14975">
        <v>4240926</v>
      </c>
      <c r="D14975" t="s">
        <v>49674</v>
      </c>
      <c r="E14975" t="s">
        <v>90</v>
      </c>
      <c r="F14975" t="s">
        <v>76</v>
      </c>
      <c r="G14975" t="s">
        <v>23</v>
      </c>
      <c r="H14975">
        <v>76</v>
      </c>
      <c r="I14975" t="s">
        <v>49678</v>
      </c>
      <c r="J14975" t="s">
        <v>49679</v>
      </c>
      <c r="K14975" t="s">
        <v>49680</v>
      </c>
      <c r="L14975" t="s">
        <v>77985</v>
      </c>
    </row>
    <row r="14976" spans="1:12" x14ac:dyDescent="0.15">
      <c r="A14976" t="s">
        <v>12</v>
      </c>
      <c r="B14976">
        <v>4240886</v>
      </c>
      <c r="C14976">
        <v>4240906</v>
      </c>
      <c r="D14976" t="s">
        <v>49674</v>
      </c>
      <c r="E14976" t="s">
        <v>90</v>
      </c>
      <c r="F14976" t="s">
        <v>76</v>
      </c>
      <c r="G14976" t="s">
        <v>16</v>
      </c>
      <c r="H14976">
        <v>96</v>
      </c>
      <c r="I14976" t="s">
        <v>49681</v>
      </c>
      <c r="J14976" t="s">
        <v>49682</v>
      </c>
      <c r="K14976" t="s">
        <v>49683</v>
      </c>
      <c r="L14976" t="s">
        <v>77912</v>
      </c>
    </row>
    <row r="14977" spans="1:12" x14ac:dyDescent="0.15">
      <c r="A14977" t="s">
        <v>12</v>
      </c>
      <c r="B14977">
        <v>4240843</v>
      </c>
      <c r="C14977">
        <v>4240863</v>
      </c>
      <c r="D14977" t="s">
        <v>49674</v>
      </c>
      <c r="E14977" t="s">
        <v>90</v>
      </c>
      <c r="F14977" t="s">
        <v>76</v>
      </c>
      <c r="G14977" t="s">
        <v>16</v>
      </c>
      <c r="H14977">
        <v>139</v>
      </c>
      <c r="I14977" t="s">
        <v>49684</v>
      </c>
      <c r="J14977" t="s">
        <v>49685</v>
      </c>
      <c r="K14977" t="s">
        <v>49686</v>
      </c>
      <c r="L14977" t="s">
        <v>78029</v>
      </c>
    </row>
    <row r="14978" spans="1:12" x14ac:dyDescent="0.15">
      <c r="A14978" t="s">
        <v>12</v>
      </c>
      <c r="B14978">
        <v>4241067</v>
      </c>
      <c r="C14978">
        <v>4241087</v>
      </c>
      <c r="D14978" t="s">
        <v>49687</v>
      </c>
      <c r="E14978" t="s">
        <v>90</v>
      </c>
      <c r="F14978" t="s">
        <v>15</v>
      </c>
      <c r="G14978" t="s">
        <v>32</v>
      </c>
      <c r="H14978">
        <v>0</v>
      </c>
      <c r="I14978" t="s">
        <v>49688</v>
      </c>
      <c r="J14978" t="s">
        <v>49689</v>
      </c>
      <c r="K14978" t="s">
        <v>49690</v>
      </c>
      <c r="L14978" t="s">
        <v>77980</v>
      </c>
    </row>
    <row r="14979" spans="1:12" x14ac:dyDescent="0.15">
      <c r="A14979" t="s">
        <v>12</v>
      </c>
      <c r="B14979">
        <v>4241111</v>
      </c>
      <c r="C14979">
        <v>4241131</v>
      </c>
      <c r="D14979" t="s">
        <v>49687</v>
      </c>
      <c r="E14979" t="s">
        <v>90</v>
      </c>
      <c r="F14979" t="s">
        <v>15</v>
      </c>
      <c r="G14979" t="s">
        <v>32</v>
      </c>
      <c r="H14979">
        <v>44</v>
      </c>
      <c r="I14979" t="s">
        <v>49691</v>
      </c>
      <c r="J14979" t="s">
        <v>49692</v>
      </c>
      <c r="K14979" t="s">
        <v>49693</v>
      </c>
      <c r="L14979" t="s">
        <v>78016</v>
      </c>
    </row>
    <row r="14980" spans="1:12" x14ac:dyDescent="0.15">
      <c r="A14980" t="s">
        <v>12</v>
      </c>
      <c r="B14980">
        <v>4241131</v>
      </c>
      <c r="C14980">
        <v>4241151</v>
      </c>
      <c r="D14980" t="s">
        <v>49687</v>
      </c>
      <c r="E14980" t="s">
        <v>90</v>
      </c>
      <c r="F14980" t="s">
        <v>15</v>
      </c>
      <c r="G14980" t="s">
        <v>32</v>
      </c>
      <c r="H14980">
        <v>64</v>
      </c>
      <c r="I14980" t="s">
        <v>49694</v>
      </c>
      <c r="J14980" t="s">
        <v>49695</v>
      </c>
      <c r="K14980" t="s">
        <v>49696</v>
      </c>
      <c r="L14980" t="s">
        <v>77989</v>
      </c>
    </row>
    <row r="14981" spans="1:12" x14ac:dyDescent="0.15">
      <c r="A14981" t="s">
        <v>12</v>
      </c>
      <c r="B14981">
        <v>4241170</v>
      </c>
      <c r="C14981">
        <v>4241190</v>
      </c>
      <c r="D14981" t="s">
        <v>49687</v>
      </c>
      <c r="E14981" t="s">
        <v>90</v>
      </c>
      <c r="F14981" t="s">
        <v>15</v>
      </c>
      <c r="G14981" t="s">
        <v>23</v>
      </c>
      <c r="H14981">
        <v>103</v>
      </c>
      <c r="I14981" t="s">
        <v>49697</v>
      </c>
      <c r="J14981" t="s">
        <v>49698</v>
      </c>
      <c r="K14981" t="s">
        <v>49699</v>
      </c>
      <c r="L14981" t="s">
        <v>77937</v>
      </c>
    </row>
    <row r="14982" spans="1:12" x14ac:dyDescent="0.15">
      <c r="A14982" t="s">
        <v>12</v>
      </c>
      <c r="B14982">
        <v>4241861</v>
      </c>
      <c r="C14982">
        <v>4241881</v>
      </c>
      <c r="D14982" t="s">
        <v>49700</v>
      </c>
      <c r="E14982" t="s">
        <v>90</v>
      </c>
      <c r="F14982" t="s">
        <v>15</v>
      </c>
      <c r="G14982" t="s">
        <v>23</v>
      </c>
      <c r="H14982">
        <v>18</v>
      </c>
      <c r="I14982" t="s">
        <v>49701</v>
      </c>
      <c r="J14982" t="s">
        <v>49702</v>
      </c>
      <c r="K14982" t="s">
        <v>49703</v>
      </c>
      <c r="L14982" t="s">
        <v>78007</v>
      </c>
    </row>
    <row r="14983" spans="1:12" x14ac:dyDescent="0.15">
      <c r="A14983" t="s">
        <v>12</v>
      </c>
      <c r="B14983">
        <v>4241889</v>
      </c>
      <c r="C14983">
        <v>4241909</v>
      </c>
      <c r="D14983" t="s">
        <v>49700</v>
      </c>
      <c r="E14983" t="s">
        <v>90</v>
      </c>
      <c r="F14983" t="s">
        <v>15</v>
      </c>
      <c r="G14983" t="s">
        <v>32</v>
      </c>
      <c r="H14983">
        <v>46</v>
      </c>
      <c r="I14983" t="s">
        <v>49704</v>
      </c>
      <c r="J14983" t="s">
        <v>49705</v>
      </c>
      <c r="K14983" t="s">
        <v>49706</v>
      </c>
      <c r="L14983" t="s">
        <v>78004</v>
      </c>
    </row>
    <row r="14984" spans="1:12" x14ac:dyDescent="0.15">
      <c r="A14984" t="s">
        <v>12</v>
      </c>
      <c r="B14984">
        <v>4241925</v>
      </c>
      <c r="C14984">
        <v>4241945</v>
      </c>
      <c r="D14984" t="s">
        <v>49700</v>
      </c>
      <c r="E14984" t="s">
        <v>90</v>
      </c>
      <c r="F14984" t="s">
        <v>15</v>
      </c>
      <c r="G14984" t="s">
        <v>16</v>
      </c>
      <c r="H14984">
        <v>82</v>
      </c>
      <c r="I14984" t="s">
        <v>49707</v>
      </c>
      <c r="J14984" t="s">
        <v>49708</v>
      </c>
      <c r="K14984" t="s">
        <v>49709</v>
      </c>
      <c r="L14984" t="s">
        <v>78011</v>
      </c>
    </row>
    <row r="14985" spans="1:12" x14ac:dyDescent="0.15">
      <c r="A14985" t="s">
        <v>12</v>
      </c>
      <c r="B14985">
        <v>4241968</v>
      </c>
      <c r="C14985">
        <v>4241988</v>
      </c>
      <c r="D14985" t="s">
        <v>49700</v>
      </c>
      <c r="E14985" t="s">
        <v>90</v>
      </c>
      <c r="F14985" t="s">
        <v>15</v>
      </c>
      <c r="G14985" t="s">
        <v>32</v>
      </c>
      <c r="H14985">
        <v>125</v>
      </c>
      <c r="I14985" t="s">
        <v>49710</v>
      </c>
      <c r="J14985" t="s">
        <v>49711</v>
      </c>
      <c r="K14985" t="s">
        <v>49712</v>
      </c>
      <c r="L14985" t="s">
        <v>78034</v>
      </c>
    </row>
    <row r="14986" spans="1:12" x14ac:dyDescent="0.15">
      <c r="A14986" t="s">
        <v>12</v>
      </c>
      <c r="B14986">
        <v>4244958</v>
      </c>
      <c r="C14986">
        <v>4244978</v>
      </c>
      <c r="D14986" t="s">
        <v>49713</v>
      </c>
      <c r="E14986" t="s">
        <v>90</v>
      </c>
      <c r="F14986" t="s">
        <v>76</v>
      </c>
      <c r="G14986" t="s">
        <v>23</v>
      </c>
      <c r="H14986">
        <v>13</v>
      </c>
      <c r="I14986" t="s">
        <v>49714</v>
      </c>
      <c r="J14986" t="s">
        <v>49715</v>
      </c>
      <c r="K14986" t="s">
        <v>49716</v>
      </c>
      <c r="L14986" t="s">
        <v>77935</v>
      </c>
    </row>
    <row r="14987" spans="1:12" x14ac:dyDescent="0.15">
      <c r="A14987" t="s">
        <v>12</v>
      </c>
      <c r="B14987">
        <v>4244930</v>
      </c>
      <c r="C14987">
        <v>4244950</v>
      </c>
      <c r="D14987" t="s">
        <v>49713</v>
      </c>
      <c r="E14987" t="s">
        <v>90</v>
      </c>
      <c r="F14987" t="s">
        <v>76</v>
      </c>
      <c r="G14987" t="s">
        <v>16</v>
      </c>
      <c r="H14987">
        <v>41</v>
      </c>
      <c r="I14987" t="s">
        <v>49717</v>
      </c>
      <c r="J14987" t="s">
        <v>49718</v>
      </c>
      <c r="K14987" t="s">
        <v>49719</v>
      </c>
      <c r="L14987" t="s">
        <v>78014</v>
      </c>
    </row>
    <row r="14988" spans="1:12" x14ac:dyDescent="0.15">
      <c r="A14988" t="s">
        <v>12</v>
      </c>
      <c r="B14988">
        <v>4244907</v>
      </c>
      <c r="C14988">
        <v>4244927</v>
      </c>
      <c r="D14988" t="s">
        <v>49713</v>
      </c>
      <c r="E14988" t="s">
        <v>90</v>
      </c>
      <c r="F14988" t="s">
        <v>76</v>
      </c>
      <c r="G14988" t="s">
        <v>36</v>
      </c>
      <c r="H14988">
        <v>64</v>
      </c>
      <c r="I14988" t="s">
        <v>49720</v>
      </c>
      <c r="J14988" t="s">
        <v>49721</v>
      </c>
      <c r="K14988" t="s">
        <v>49722</v>
      </c>
      <c r="L14988" t="s">
        <v>77989</v>
      </c>
    </row>
    <row r="14989" spans="1:12" x14ac:dyDescent="0.15">
      <c r="A14989" t="s">
        <v>12</v>
      </c>
      <c r="B14989">
        <v>4244885</v>
      </c>
      <c r="C14989">
        <v>4244905</v>
      </c>
      <c r="D14989" t="s">
        <v>49713</v>
      </c>
      <c r="E14989" t="s">
        <v>90</v>
      </c>
      <c r="F14989" t="s">
        <v>76</v>
      </c>
      <c r="G14989" t="s">
        <v>23</v>
      </c>
      <c r="H14989">
        <v>86</v>
      </c>
      <c r="I14989" t="s">
        <v>49723</v>
      </c>
      <c r="J14989" t="s">
        <v>49724</v>
      </c>
      <c r="K14989" t="s">
        <v>49725</v>
      </c>
      <c r="L14989" t="s">
        <v>77929</v>
      </c>
    </row>
    <row r="14990" spans="1:12" x14ac:dyDescent="0.15">
      <c r="A14990" t="s">
        <v>12</v>
      </c>
      <c r="B14990">
        <v>4245949</v>
      </c>
      <c r="C14990">
        <v>4245969</v>
      </c>
      <c r="D14990" t="s">
        <v>49726</v>
      </c>
      <c r="E14990" t="s">
        <v>90</v>
      </c>
      <c r="F14990" t="s">
        <v>76</v>
      </c>
      <c r="G14990" t="s">
        <v>36</v>
      </c>
      <c r="H14990">
        <v>0</v>
      </c>
      <c r="I14990" t="s">
        <v>49727</v>
      </c>
      <c r="J14990" t="s">
        <v>49728</v>
      </c>
      <c r="K14990" t="s">
        <v>49729</v>
      </c>
      <c r="L14990" t="s">
        <v>77980</v>
      </c>
    </row>
    <row r="14991" spans="1:12" x14ac:dyDescent="0.15">
      <c r="A14991" t="s">
        <v>12</v>
      </c>
      <c r="B14991">
        <v>4245852</v>
      </c>
      <c r="C14991">
        <v>4245872</v>
      </c>
      <c r="D14991" t="s">
        <v>49726</v>
      </c>
      <c r="E14991" t="s">
        <v>90</v>
      </c>
      <c r="F14991" t="s">
        <v>76</v>
      </c>
      <c r="G14991" t="s">
        <v>32</v>
      </c>
      <c r="H14991">
        <v>97</v>
      </c>
      <c r="I14991" t="s">
        <v>49730</v>
      </c>
      <c r="J14991" t="s">
        <v>49731</v>
      </c>
      <c r="K14991" t="s">
        <v>49732</v>
      </c>
      <c r="L14991" t="s">
        <v>78010</v>
      </c>
    </row>
    <row r="14992" spans="1:12" x14ac:dyDescent="0.15">
      <c r="A14992" t="s">
        <v>12</v>
      </c>
      <c r="B14992">
        <v>4245827</v>
      </c>
      <c r="C14992">
        <v>4245847</v>
      </c>
      <c r="D14992" t="s">
        <v>49726</v>
      </c>
      <c r="E14992" t="s">
        <v>90</v>
      </c>
      <c r="F14992" t="s">
        <v>76</v>
      </c>
      <c r="G14992" t="s">
        <v>32</v>
      </c>
      <c r="H14992">
        <v>122</v>
      </c>
      <c r="I14992" t="s">
        <v>49733</v>
      </c>
      <c r="J14992" t="s">
        <v>49734</v>
      </c>
      <c r="K14992" t="s">
        <v>49735</v>
      </c>
      <c r="L14992" t="s">
        <v>78033</v>
      </c>
    </row>
    <row r="14993" spans="1:12" x14ac:dyDescent="0.15">
      <c r="A14993" t="s">
        <v>12</v>
      </c>
      <c r="B14993">
        <v>4245794</v>
      </c>
      <c r="C14993">
        <v>4245814</v>
      </c>
      <c r="D14993" t="s">
        <v>49726</v>
      </c>
      <c r="E14993" t="s">
        <v>90</v>
      </c>
      <c r="F14993" t="s">
        <v>76</v>
      </c>
      <c r="G14993" t="s">
        <v>16</v>
      </c>
      <c r="H14993">
        <v>155</v>
      </c>
      <c r="I14993" t="s">
        <v>49736</v>
      </c>
      <c r="J14993" t="s">
        <v>49737</v>
      </c>
      <c r="K14993" t="s">
        <v>49738</v>
      </c>
      <c r="L14993" t="s">
        <v>78083</v>
      </c>
    </row>
    <row r="14994" spans="1:12" x14ac:dyDescent="0.15">
      <c r="A14994" t="s">
        <v>12</v>
      </c>
      <c r="B14994">
        <v>4246463</v>
      </c>
      <c r="C14994">
        <v>4246483</v>
      </c>
      <c r="D14994" t="s">
        <v>49739</v>
      </c>
      <c r="E14994" t="s">
        <v>90</v>
      </c>
      <c r="F14994" t="s">
        <v>76</v>
      </c>
      <c r="G14994" t="s">
        <v>16</v>
      </c>
      <c r="H14994">
        <v>40</v>
      </c>
      <c r="I14994" t="s">
        <v>49740</v>
      </c>
      <c r="J14994" t="s">
        <v>49741</v>
      </c>
      <c r="K14994" t="s">
        <v>49742</v>
      </c>
      <c r="L14994" t="s">
        <v>77952</v>
      </c>
    </row>
    <row r="14995" spans="1:12" x14ac:dyDescent="0.15">
      <c r="A14995" t="s">
        <v>12</v>
      </c>
      <c r="B14995">
        <v>4246423</v>
      </c>
      <c r="C14995">
        <v>4246443</v>
      </c>
      <c r="D14995" t="s">
        <v>49739</v>
      </c>
      <c r="E14995" t="s">
        <v>90</v>
      </c>
      <c r="F14995" t="s">
        <v>76</v>
      </c>
      <c r="G14995" t="s">
        <v>23</v>
      </c>
      <c r="H14995">
        <v>80</v>
      </c>
      <c r="I14995" t="s">
        <v>49743</v>
      </c>
      <c r="J14995" t="s">
        <v>49744</v>
      </c>
      <c r="K14995" t="s">
        <v>49745</v>
      </c>
      <c r="L14995" t="s">
        <v>77940</v>
      </c>
    </row>
    <row r="14996" spans="1:12" x14ac:dyDescent="0.15">
      <c r="A14996" t="s">
        <v>12</v>
      </c>
      <c r="B14996">
        <v>4246403</v>
      </c>
      <c r="C14996">
        <v>4246423</v>
      </c>
      <c r="D14996" t="s">
        <v>49739</v>
      </c>
      <c r="E14996" t="s">
        <v>90</v>
      </c>
      <c r="F14996" t="s">
        <v>76</v>
      </c>
      <c r="G14996" t="s">
        <v>36</v>
      </c>
      <c r="H14996">
        <v>100</v>
      </c>
      <c r="I14996" t="s">
        <v>49746</v>
      </c>
      <c r="J14996" t="s">
        <v>49747</v>
      </c>
      <c r="K14996" t="s">
        <v>49748</v>
      </c>
      <c r="L14996" t="s">
        <v>77953</v>
      </c>
    </row>
    <row r="14997" spans="1:12" x14ac:dyDescent="0.15">
      <c r="A14997" t="s">
        <v>12</v>
      </c>
      <c r="B14997">
        <v>4246383</v>
      </c>
      <c r="C14997">
        <v>4246403</v>
      </c>
      <c r="D14997" t="s">
        <v>49739</v>
      </c>
      <c r="E14997" t="s">
        <v>90</v>
      </c>
      <c r="F14997" t="s">
        <v>76</v>
      </c>
      <c r="G14997" t="s">
        <v>23</v>
      </c>
      <c r="H14997">
        <v>120</v>
      </c>
      <c r="I14997" t="s">
        <v>49749</v>
      </c>
      <c r="J14997" t="s">
        <v>49750</v>
      </c>
      <c r="K14997" t="s">
        <v>49751</v>
      </c>
      <c r="L14997" t="s">
        <v>78047</v>
      </c>
    </row>
    <row r="14998" spans="1:12" x14ac:dyDescent="0.15">
      <c r="A14998" t="s">
        <v>12</v>
      </c>
      <c r="B14998">
        <v>4246989</v>
      </c>
      <c r="C14998">
        <v>4247009</v>
      </c>
      <c r="D14998" t="s">
        <v>49752</v>
      </c>
      <c r="E14998" t="s">
        <v>90</v>
      </c>
      <c r="F14998" t="s">
        <v>15</v>
      </c>
      <c r="G14998" t="s">
        <v>36</v>
      </c>
      <c r="H14998">
        <v>15</v>
      </c>
      <c r="I14998" t="s">
        <v>49753</v>
      </c>
      <c r="J14998" t="s">
        <v>49754</v>
      </c>
      <c r="K14998" t="s">
        <v>49755</v>
      </c>
      <c r="L14998" t="s">
        <v>77970</v>
      </c>
    </row>
    <row r="14999" spans="1:12" x14ac:dyDescent="0.15">
      <c r="A14999" t="s">
        <v>12</v>
      </c>
      <c r="B14999">
        <v>4247017</v>
      </c>
      <c r="C14999">
        <v>4247037</v>
      </c>
      <c r="D14999" t="s">
        <v>49752</v>
      </c>
      <c r="E14999" t="s">
        <v>90</v>
      </c>
      <c r="F14999" t="s">
        <v>15</v>
      </c>
      <c r="G14999" t="s">
        <v>16</v>
      </c>
      <c r="H14999">
        <v>43</v>
      </c>
      <c r="I14999" t="s">
        <v>49756</v>
      </c>
      <c r="J14999" t="s">
        <v>49757</v>
      </c>
      <c r="K14999" t="s">
        <v>49758</v>
      </c>
      <c r="L14999" t="s">
        <v>77942</v>
      </c>
    </row>
    <row r="15000" spans="1:12" x14ac:dyDescent="0.15">
      <c r="A15000" t="s">
        <v>12</v>
      </c>
      <c r="B15000">
        <v>4247056</v>
      </c>
      <c r="C15000">
        <v>4247076</v>
      </c>
      <c r="D15000" t="s">
        <v>49752</v>
      </c>
      <c r="E15000" t="s">
        <v>90</v>
      </c>
      <c r="F15000" t="s">
        <v>15</v>
      </c>
      <c r="G15000" t="s">
        <v>16</v>
      </c>
      <c r="H15000">
        <v>82</v>
      </c>
      <c r="I15000" t="s">
        <v>49759</v>
      </c>
      <c r="J15000" t="s">
        <v>49760</v>
      </c>
      <c r="K15000" t="s">
        <v>49761</v>
      </c>
      <c r="L15000" t="s">
        <v>78011</v>
      </c>
    </row>
    <row r="15001" spans="1:12" x14ac:dyDescent="0.15">
      <c r="A15001" t="s">
        <v>12</v>
      </c>
      <c r="B15001">
        <v>4247089</v>
      </c>
      <c r="C15001">
        <v>4247109</v>
      </c>
      <c r="D15001" t="s">
        <v>49752</v>
      </c>
      <c r="E15001" t="s">
        <v>90</v>
      </c>
      <c r="F15001" t="s">
        <v>15</v>
      </c>
      <c r="G15001" t="s">
        <v>32</v>
      </c>
      <c r="H15001">
        <v>115</v>
      </c>
      <c r="I15001" t="s">
        <v>49762</v>
      </c>
      <c r="J15001" t="s">
        <v>49763</v>
      </c>
      <c r="K15001" t="s">
        <v>49764</v>
      </c>
      <c r="L15001" t="s">
        <v>78020</v>
      </c>
    </row>
    <row r="15002" spans="1:12" x14ac:dyDescent="0.15">
      <c r="A15002" t="s">
        <v>12</v>
      </c>
      <c r="B15002">
        <v>4248125</v>
      </c>
      <c r="C15002">
        <v>4248145</v>
      </c>
      <c r="D15002" t="s">
        <v>49765</v>
      </c>
      <c r="E15002" t="s">
        <v>90</v>
      </c>
      <c r="F15002" t="s">
        <v>15</v>
      </c>
      <c r="G15002" t="s">
        <v>32</v>
      </c>
      <c r="H15002">
        <v>40</v>
      </c>
      <c r="I15002" t="s">
        <v>49766</v>
      </c>
      <c r="J15002" t="s">
        <v>49767</v>
      </c>
      <c r="K15002" t="s">
        <v>49768</v>
      </c>
      <c r="L15002" t="s">
        <v>77952</v>
      </c>
    </row>
    <row r="15003" spans="1:12" x14ac:dyDescent="0.15">
      <c r="A15003" t="s">
        <v>12</v>
      </c>
      <c r="B15003">
        <v>4248146</v>
      </c>
      <c r="C15003">
        <v>4248166</v>
      </c>
      <c r="D15003" t="s">
        <v>49765</v>
      </c>
      <c r="E15003" t="s">
        <v>90</v>
      </c>
      <c r="F15003" t="s">
        <v>15</v>
      </c>
      <c r="G15003" t="s">
        <v>23</v>
      </c>
      <c r="H15003">
        <v>61</v>
      </c>
      <c r="I15003" t="s">
        <v>49769</v>
      </c>
      <c r="J15003" t="s">
        <v>49770</v>
      </c>
      <c r="K15003" t="s">
        <v>49771</v>
      </c>
      <c r="L15003" t="s">
        <v>77979</v>
      </c>
    </row>
    <row r="15004" spans="1:12" x14ac:dyDescent="0.15">
      <c r="A15004" t="s">
        <v>12</v>
      </c>
      <c r="B15004">
        <v>4248167</v>
      </c>
      <c r="C15004">
        <v>4248187</v>
      </c>
      <c r="D15004" t="s">
        <v>49765</v>
      </c>
      <c r="E15004" t="s">
        <v>90</v>
      </c>
      <c r="F15004" t="s">
        <v>15</v>
      </c>
      <c r="G15004" t="s">
        <v>16</v>
      </c>
      <c r="H15004">
        <v>82</v>
      </c>
      <c r="I15004" t="s">
        <v>49772</v>
      </c>
      <c r="J15004" t="s">
        <v>49773</v>
      </c>
      <c r="K15004" t="s">
        <v>49774</v>
      </c>
      <c r="L15004" t="s">
        <v>78011</v>
      </c>
    </row>
    <row r="15005" spans="1:12" x14ac:dyDescent="0.15">
      <c r="A15005" t="s">
        <v>12</v>
      </c>
      <c r="B15005">
        <v>4248194</v>
      </c>
      <c r="C15005">
        <v>4248214</v>
      </c>
      <c r="D15005" t="s">
        <v>49765</v>
      </c>
      <c r="E15005" t="s">
        <v>90</v>
      </c>
      <c r="F15005" t="s">
        <v>15</v>
      </c>
      <c r="G15005" t="s">
        <v>36</v>
      </c>
      <c r="H15005">
        <v>109</v>
      </c>
      <c r="I15005" t="s">
        <v>49775</v>
      </c>
      <c r="J15005" t="s">
        <v>49776</v>
      </c>
      <c r="K15005" t="s">
        <v>49777</v>
      </c>
      <c r="L15005" t="s">
        <v>77947</v>
      </c>
    </row>
    <row r="15006" spans="1:12" x14ac:dyDescent="0.15">
      <c r="A15006" t="s">
        <v>12</v>
      </c>
      <c r="B15006">
        <v>4248856</v>
      </c>
      <c r="C15006">
        <v>4248876</v>
      </c>
      <c r="D15006" t="s">
        <v>49778</v>
      </c>
      <c r="E15006" t="s">
        <v>90</v>
      </c>
      <c r="F15006" t="s">
        <v>15</v>
      </c>
      <c r="G15006" t="s">
        <v>16</v>
      </c>
      <c r="H15006">
        <v>28</v>
      </c>
      <c r="I15006" t="s">
        <v>49779</v>
      </c>
      <c r="J15006" t="s">
        <v>49780</v>
      </c>
      <c r="K15006" t="s">
        <v>49781</v>
      </c>
      <c r="L15006" t="s">
        <v>77956</v>
      </c>
    </row>
    <row r="15007" spans="1:12" x14ac:dyDescent="0.15">
      <c r="A15007" t="s">
        <v>12</v>
      </c>
      <c r="B15007">
        <v>4248893</v>
      </c>
      <c r="C15007">
        <v>4248913</v>
      </c>
      <c r="D15007" t="s">
        <v>49778</v>
      </c>
      <c r="E15007" t="s">
        <v>90</v>
      </c>
      <c r="F15007" t="s">
        <v>15</v>
      </c>
      <c r="G15007" t="s">
        <v>23</v>
      </c>
      <c r="H15007">
        <v>65</v>
      </c>
      <c r="I15007" t="s">
        <v>49782</v>
      </c>
      <c r="J15007" t="s">
        <v>49783</v>
      </c>
      <c r="K15007" t="s">
        <v>49784</v>
      </c>
      <c r="L15007" t="s">
        <v>78042</v>
      </c>
    </row>
    <row r="15008" spans="1:12" x14ac:dyDescent="0.15">
      <c r="A15008" t="s">
        <v>12</v>
      </c>
      <c r="B15008">
        <v>4248991</v>
      </c>
      <c r="C15008">
        <v>4249011</v>
      </c>
      <c r="D15008" t="s">
        <v>49778</v>
      </c>
      <c r="E15008" t="s">
        <v>90</v>
      </c>
      <c r="F15008" t="s">
        <v>15</v>
      </c>
      <c r="G15008" t="s">
        <v>16</v>
      </c>
      <c r="H15008">
        <v>163</v>
      </c>
      <c r="I15008" t="s">
        <v>49785</v>
      </c>
      <c r="J15008" t="s">
        <v>49786</v>
      </c>
      <c r="K15008" t="s">
        <v>49787</v>
      </c>
      <c r="L15008" t="s">
        <v>78065</v>
      </c>
    </row>
    <row r="15009" spans="1:12" x14ac:dyDescent="0.15">
      <c r="A15009" t="s">
        <v>12</v>
      </c>
      <c r="B15009">
        <v>4249042</v>
      </c>
      <c r="C15009">
        <v>4249062</v>
      </c>
      <c r="D15009" t="s">
        <v>49778</v>
      </c>
      <c r="E15009" t="s">
        <v>90</v>
      </c>
      <c r="F15009" t="s">
        <v>15</v>
      </c>
      <c r="G15009" t="s">
        <v>23</v>
      </c>
      <c r="H15009">
        <v>214</v>
      </c>
      <c r="I15009" t="s">
        <v>49788</v>
      </c>
      <c r="J15009" t="s">
        <v>49789</v>
      </c>
      <c r="K15009" t="s">
        <v>49790</v>
      </c>
      <c r="L15009" t="s">
        <v>78142</v>
      </c>
    </row>
    <row r="15010" spans="1:12" x14ac:dyDescent="0.15">
      <c r="A15010" t="s">
        <v>12</v>
      </c>
      <c r="B15010">
        <v>4249503</v>
      </c>
      <c r="C15010">
        <v>4249523</v>
      </c>
      <c r="D15010" t="s">
        <v>49791</v>
      </c>
      <c r="E15010" t="s">
        <v>90</v>
      </c>
      <c r="F15010" t="s">
        <v>15</v>
      </c>
      <c r="G15010" t="s">
        <v>32</v>
      </c>
      <c r="H15010">
        <v>10</v>
      </c>
      <c r="I15010" t="s">
        <v>49792</v>
      </c>
      <c r="J15010" t="s">
        <v>49793</v>
      </c>
      <c r="K15010" t="s">
        <v>49794</v>
      </c>
      <c r="L15010" t="s">
        <v>78001</v>
      </c>
    </row>
    <row r="15011" spans="1:12" x14ac:dyDescent="0.15">
      <c r="A15011" t="s">
        <v>12</v>
      </c>
      <c r="B15011">
        <v>4249537</v>
      </c>
      <c r="C15011">
        <v>4249557</v>
      </c>
      <c r="D15011" t="s">
        <v>49791</v>
      </c>
      <c r="E15011" t="s">
        <v>90</v>
      </c>
      <c r="F15011" t="s">
        <v>15</v>
      </c>
      <c r="G15011" t="s">
        <v>32</v>
      </c>
      <c r="H15011">
        <v>44</v>
      </c>
      <c r="I15011" t="s">
        <v>49795</v>
      </c>
      <c r="J15011" t="s">
        <v>49796</v>
      </c>
      <c r="K15011" t="s">
        <v>49797</v>
      </c>
      <c r="L15011" t="s">
        <v>78016</v>
      </c>
    </row>
    <row r="15012" spans="1:12" x14ac:dyDescent="0.15">
      <c r="A15012" t="s">
        <v>12</v>
      </c>
      <c r="B15012">
        <v>4249557</v>
      </c>
      <c r="C15012">
        <v>4249577</v>
      </c>
      <c r="D15012" t="s">
        <v>49791</v>
      </c>
      <c r="E15012" t="s">
        <v>90</v>
      </c>
      <c r="F15012" t="s">
        <v>15</v>
      </c>
      <c r="G15012" t="s">
        <v>32</v>
      </c>
      <c r="H15012">
        <v>64</v>
      </c>
      <c r="I15012" t="s">
        <v>49798</v>
      </c>
      <c r="J15012" t="s">
        <v>49799</v>
      </c>
      <c r="K15012" t="s">
        <v>49800</v>
      </c>
      <c r="L15012" t="s">
        <v>77989</v>
      </c>
    </row>
    <row r="15013" spans="1:12" x14ac:dyDescent="0.15">
      <c r="A15013" t="s">
        <v>12</v>
      </c>
      <c r="B15013">
        <v>4249620</v>
      </c>
      <c r="C15013">
        <v>4249640</v>
      </c>
      <c r="D15013" t="s">
        <v>49791</v>
      </c>
      <c r="E15013" t="s">
        <v>90</v>
      </c>
      <c r="F15013" t="s">
        <v>15</v>
      </c>
      <c r="G15013" t="s">
        <v>36</v>
      </c>
      <c r="H15013">
        <v>127</v>
      </c>
      <c r="I15013" t="s">
        <v>49801</v>
      </c>
      <c r="J15013" t="s">
        <v>49802</v>
      </c>
      <c r="K15013" t="s">
        <v>49803</v>
      </c>
      <c r="L15013" t="s">
        <v>78026</v>
      </c>
    </row>
    <row r="15014" spans="1:12" x14ac:dyDescent="0.15">
      <c r="A15014" t="s">
        <v>12</v>
      </c>
      <c r="B15014">
        <v>4250305</v>
      </c>
      <c r="C15014">
        <v>4250325</v>
      </c>
      <c r="D15014" t="s">
        <v>49804</v>
      </c>
      <c r="E15014" t="s">
        <v>49805</v>
      </c>
      <c r="F15014" t="s">
        <v>15</v>
      </c>
      <c r="G15014" t="s">
        <v>36</v>
      </c>
      <c r="H15014">
        <v>0</v>
      </c>
      <c r="I15014" t="s">
        <v>49806</v>
      </c>
      <c r="J15014" t="s">
        <v>49807</v>
      </c>
      <c r="K15014" t="s">
        <v>49808</v>
      </c>
      <c r="L15014" t="s">
        <v>77980</v>
      </c>
    </row>
    <row r="15015" spans="1:12" x14ac:dyDescent="0.15">
      <c r="A15015" t="s">
        <v>12</v>
      </c>
      <c r="B15015">
        <v>4250330</v>
      </c>
      <c r="C15015">
        <v>4250350</v>
      </c>
      <c r="D15015" t="s">
        <v>49804</v>
      </c>
      <c r="E15015" t="s">
        <v>49805</v>
      </c>
      <c r="F15015" t="s">
        <v>15</v>
      </c>
      <c r="G15015" t="s">
        <v>36</v>
      </c>
      <c r="H15015">
        <v>25</v>
      </c>
      <c r="I15015" t="s">
        <v>49809</v>
      </c>
      <c r="J15015" t="s">
        <v>49810</v>
      </c>
      <c r="K15015" t="s">
        <v>49811</v>
      </c>
      <c r="L15015" t="s">
        <v>78012</v>
      </c>
    </row>
    <row r="15016" spans="1:12" x14ac:dyDescent="0.15">
      <c r="A15016" t="s">
        <v>12</v>
      </c>
      <c r="B15016">
        <v>4250357</v>
      </c>
      <c r="C15016">
        <v>4250377</v>
      </c>
      <c r="D15016" t="s">
        <v>49804</v>
      </c>
      <c r="E15016" t="s">
        <v>49805</v>
      </c>
      <c r="F15016" t="s">
        <v>15</v>
      </c>
      <c r="G15016" t="s">
        <v>16</v>
      </c>
      <c r="H15016">
        <v>52</v>
      </c>
      <c r="I15016" t="s">
        <v>49812</v>
      </c>
      <c r="J15016" t="s">
        <v>49813</v>
      </c>
      <c r="K15016" t="s">
        <v>49814</v>
      </c>
      <c r="L15016" t="s">
        <v>77959</v>
      </c>
    </row>
    <row r="15017" spans="1:12" x14ac:dyDescent="0.15">
      <c r="A15017" t="s">
        <v>12</v>
      </c>
      <c r="B15017">
        <v>4250399</v>
      </c>
      <c r="C15017">
        <v>4250419</v>
      </c>
      <c r="D15017" t="s">
        <v>49804</v>
      </c>
      <c r="E15017" t="s">
        <v>49805</v>
      </c>
      <c r="F15017" t="s">
        <v>15</v>
      </c>
      <c r="G15017" t="s">
        <v>16</v>
      </c>
      <c r="H15017">
        <v>94</v>
      </c>
      <c r="I15017" t="s">
        <v>49815</v>
      </c>
      <c r="J15017" t="s">
        <v>49816</v>
      </c>
      <c r="K15017" t="s">
        <v>49817</v>
      </c>
      <c r="L15017" t="s">
        <v>77927</v>
      </c>
    </row>
    <row r="15018" spans="1:12" x14ac:dyDescent="0.15">
      <c r="A15018" t="s">
        <v>12</v>
      </c>
      <c r="B15018">
        <v>4252065</v>
      </c>
      <c r="C15018">
        <v>4252085</v>
      </c>
      <c r="D15018" t="s">
        <v>49818</v>
      </c>
      <c r="E15018" t="s">
        <v>49819</v>
      </c>
      <c r="F15018" t="s">
        <v>15</v>
      </c>
      <c r="G15018" t="s">
        <v>32</v>
      </c>
      <c r="H15018">
        <v>1</v>
      </c>
      <c r="I15018" t="s">
        <v>49820</v>
      </c>
      <c r="J15018" t="s">
        <v>49821</v>
      </c>
      <c r="K15018" t="s">
        <v>49822</v>
      </c>
      <c r="L15018" t="s">
        <v>77917</v>
      </c>
    </row>
    <row r="15019" spans="1:12" x14ac:dyDescent="0.15">
      <c r="A15019" t="s">
        <v>12</v>
      </c>
      <c r="B15019">
        <v>4252092</v>
      </c>
      <c r="C15019">
        <v>4252112</v>
      </c>
      <c r="D15019" t="s">
        <v>49818</v>
      </c>
      <c r="E15019" t="s">
        <v>49819</v>
      </c>
      <c r="F15019" t="s">
        <v>15</v>
      </c>
      <c r="G15019" t="s">
        <v>36</v>
      </c>
      <c r="H15019">
        <v>28</v>
      </c>
      <c r="I15019" t="s">
        <v>49823</v>
      </c>
      <c r="J15019" t="s">
        <v>49824</v>
      </c>
      <c r="K15019" t="s">
        <v>49825</v>
      </c>
      <c r="L15019" t="s">
        <v>77956</v>
      </c>
    </row>
    <row r="15020" spans="1:12" x14ac:dyDescent="0.15">
      <c r="A15020" t="s">
        <v>12</v>
      </c>
      <c r="B15020">
        <v>4252131</v>
      </c>
      <c r="C15020">
        <v>4252151</v>
      </c>
      <c r="D15020" t="s">
        <v>49818</v>
      </c>
      <c r="E15020" t="s">
        <v>49819</v>
      </c>
      <c r="F15020" t="s">
        <v>15</v>
      </c>
      <c r="G15020" t="s">
        <v>16</v>
      </c>
      <c r="H15020">
        <v>67</v>
      </c>
      <c r="I15020" t="s">
        <v>49826</v>
      </c>
      <c r="J15020" t="s">
        <v>49827</v>
      </c>
      <c r="K15020" t="s">
        <v>49828</v>
      </c>
      <c r="L15020" t="s">
        <v>77981</v>
      </c>
    </row>
    <row r="15021" spans="1:12" x14ac:dyDescent="0.15">
      <c r="A15021" t="s">
        <v>12</v>
      </c>
      <c r="B15021">
        <v>4252154</v>
      </c>
      <c r="C15021">
        <v>4252174</v>
      </c>
      <c r="D15021" t="s">
        <v>49818</v>
      </c>
      <c r="E15021" t="s">
        <v>49819</v>
      </c>
      <c r="F15021" t="s">
        <v>15</v>
      </c>
      <c r="G15021" t="s">
        <v>16</v>
      </c>
      <c r="H15021">
        <v>90</v>
      </c>
      <c r="I15021" t="s">
        <v>49829</v>
      </c>
      <c r="J15021" t="s">
        <v>49830</v>
      </c>
      <c r="K15021" t="s">
        <v>49831</v>
      </c>
      <c r="L15021" t="s">
        <v>78017</v>
      </c>
    </row>
    <row r="15022" spans="1:12" x14ac:dyDescent="0.15">
      <c r="A15022" t="s">
        <v>12</v>
      </c>
      <c r="B15022">
        <v>4253258</v>
      </c>
      <c r="C15022">
        <v>4253278</v>
      </c>
      <c r="D15022" t="s">
        <v>49832</v>
      </c>
      <c r="E15022" t="s">
        <v>90</v>
      </c>
      <c r="F15022" t="s">
        <v>15</v>
      </c>
      <c r="G15022" t="s">
        <v>36</v>
      </c>
      <c r="H15022">
        <v>10</v>
      </c>
      <c r="I15022" t="s">
        <v>49833</v>
      </c>
      <c r="J15022" t="s">
        <v>49834</v>
      </c>
      <c r="K15022" t="s">
        <v>49835</v>
      </c>
      <c r="L15022" t="s">
        <v>78001</v>
      </c>
    </row>
    <row r="15023" spans="1:12" x14ac:dyDescent="0.15">
      <c r="A15023" t="s">
        <v>12</v>
      </c>
      <c r="B15023">
        <v>4253281</v>
      </c>
      <c r="C15023">
        <v>4253301</v>
      </c>
      <c r="D15023" t="s">
        <v>49832</v>
      </c>
      <c r="E15023" t="s">
        <v>90</v>
      </c>
      <c r="F15023" t="s">
        <v>15</v>
      </c>
      <c r="G15023" t="s">
        <v>23</v>
      </c>
      <c r="H15023">
        <v>33</v>
      </c>
      <c r="I15023" t="s">
        <v>49836</v>
      </c>
      <c r="J15023" t="s">
        <v>49837</v>
      </c>
      <c r="K15023" t="s">
        <v>49838</v>
      </c>
      <c r="L15023" t="s">
        <v>77977</v>
      </c>
    </row>
    <row r="15024" spans="1:12" x14ac:dyDescent="0.15">
      <c r="A15024" t="s">
        <v>12</v>
      </c>
      <c r="B15024">
        <v>4253302</v>
      </c>
      <c r="C15024">
        <v>4253322</v>
      </c>
      <c r="D15024" t="s">
        <v>49832</v>
      </c>
      <c r="E15024" t="s">
        <v>90</v>
      </c>
      <c r="F15024" t="s">
        <v>15</v>
      </c>
      <c r="G15024" t="s">
        <v>36</v>
      </c>
      <c r="H15024">
        <v>54</v>
      </c>
      <c r="I15024" t="s">
        <v>49839</v>
      </c>
      <c r="J15024" t="s">
        <v>49840</v>
      </c>
      <c r="K15024" t="s">
        <v>49841</v>
      </c>
      <c r="L15024" t="s">
        <v>77961</v>
      </c>
    </row>
    <row r="15025" spans="1:12" x14ac:dyDescent="0.15">
      <c r="A15025" t="s">
        <v>12</v>
      </c>
      <c r="B15025">
        <v>4253328</v>
      </c>
      <c r="C15025">
        <v>4253348</v>
      </c>
      <c r="D15025" t="s">
        <v>49832</v>
      </c>
      <c r="E15025" t="s">
        <v>90</v>
      </c>
      <c r="F15025" t="s">
        <v>15</v>
      </c>
      <c r="G15025" t="s">
        <v>36</v>
      </c>
      <c r="H15025">
        <v>80</v>
      </c>
      <c r="I15025" t="s">
        <v>49842</v>
      </c>
      <c r="J15025" t="s">
        <v>49843</v>
      </c>
      <c r="K15025" t="s">
        <v>49844</v>
      </c>
      <c r="L15025" t="s">
        <v>77940</v>
      </c>
    </row>
    <row r="15026" spans="1:12" x14ac:dyDescent="0.15">
      <c r="A15026" t="s">
        <v>12</v>
      </c>
      <c r="B15026">
        <v>4255208</v>
      </c>
      <c r="C15026">
        <v>4255228</v>
      </c>
      <c r="D15026" t="s">
        <v>49845</v>
      </c>
      <c r="E15026" t="s">
        <v>90</v>
      </c>
      <c r="F15026" t="s">
        <v>15</v>
      </c>
      <c r="G15026" t="s">
        <v>32</v>
      </c>
      <c r="H15026">
        <v>14</v>
      </c>
      <c r="I15026" t="s">
        <v>49846</v>
      </c>
      <c r="J15026" t="s">
        <v>49847</v>
      </c>
      <c r="K15026" t="s">
        <v>49848</v>
      </c>
      <c r="L15026" t="s">
        <v>77924</v>
      </c>
    </row>
    <row r="15027" spans="1:12" x14ac:dyDescent="0.15">
      <c r="A15027" t="s">
        <v>12</v>
      </c>
      <c r="B15027">
        <v>4255236</v>
      </c>
      <c r="C15027">
        <v>4255256</v>
      </c>
      <c r="D15027" t="s">
        <v>49845</v>
      </c>
      <c r="E15027" t="s">
        <v>90</v>
      </c>
      <c r="F15027" t="s">
        <v>15</v>
      </c>
      <c r="G15027" t="s">
        <v>36</v>
      </c>
      <c r="H15027">
        <v>42</v>
      </c>
      <c r="I15027" t="s">
        <v>49849</v>
      </c>
      <c r="J15027" t="s">
        <v>49850</v>
      </c>
      <c r="K15027" t="s">
        <v>49851</v>
      </c>
      <c r="L15027" t="s">
        <v>77945</v>
      </c>
    </row>
    <row r="15028" spans="1:12" x14ac:dyDescent="0.15">
      <c r="A15028" t="s">
        <v>12</v>
      </c>
      <c r="B15028">
        <v>4255294</v>
      </c>
      <c r="C15028">
        <v>4255314</v>
      </c>
      <c r="D15028" t="s">
        <v>49845</v>
      </c>
      <c r="E15028" t="s">
        <v>90</v>
      </c>
      <c r="F15028" t="s">
        <v>15</v>
      </c>
      <c r="G15028" t="s">
        <v>16</v>
      </c>
      <c r="H15028">
        <v>100</v>
      </c>
      <c r="I15028" t="s">
        <v>49852</v>
      </c>
      <c r="J15028" t="s">
        <v>49853</v>
      </c>
      <c r="K15028" t="s">
        <v>49854</v>
      </c>
      <c r="L15028" t="s">
        <v>77953</v>
      </c>
    </row>
    <row r="15029" spans="1:12" x14ac:dyDescent="0.15">
      <c r="A15029" t="s">
        <v>12</v>
      </c>
      <c r="B15029">
        <v>4255323</v>
      </c>
      <c r="C15029">
        <v>4255343</v>
      </c>
      <c r="D15029" t="s">
        <v>49845</v>
      </c>
      <c r="E15029" t="s">
        <v>90</v>
      </c>
      <c r="F15029" t="s">
        <v>15</v>
      </c>
      <c r="G15029" t="s">
        <v>36</v>
      </c>
      <c r="H15029">
        <v>129</v>
      </c>
      <c r="I15029" t="s">
        <v>49855</v>
      </c>
      <c r="J15029" t="s">
        <v>49856</v>
      </c>
      <c r="K15029" t="s">
        <v>49857</v>
      </c>
      <c r="L15029" t="s">
        <v>77988</v>
      </c>
    </row>
    <row r="15030" spans="1:12" x14ac:dyDescent="0.15">
      <c r="A15030" t="s">
        <v>12</v>
      </c>
      <c r="B15030">
        <v>4256769</v>
      </c>
      <c r="C15030">
        <v>4256789</v>
      </c>
      <c r="D15030" t="s">
        <v>49858</v>
      </c>
      <c r="E15030" t="s">
        <v>90</v>
      </c>
      <c r="F15030" t="s">
        <v>15</v>
      </c>
      <c r="G15030" t="s">
        <v>36</v>
      </c>
      <c r="H15030">
        <v>14</v>
      </c>
      <c r="I15030" t="s">
        <v>49859</v>
      </c>
      <c r="J15030" t="s">
        <v>49860</v>
      </c>
      <c r="K15030" t="s">
        <v>49861</v>
      </c>
      <c r="L15030" t="s">
        <v>77924</v>
      </c>
    </row>
    <row r="15031" spans="1:12" x14ac:dyDescent="0.15">
      <c r="A15031" t="s">
        <v>12</v>
      </c>
      <c r="B15031">
        <v>4256792</v>
      </c>
      <c r="C15031">
        <v>4256812</v>
      </c>
      <c r="D15031" t="s">
        <v>49858</v>
      </c>
      <c r="E15031" t="s">
        <v>90</v>
      </c>
      <c r="F15031" t="s">
        <v>15</v>
      </c>
      <c r="G15031" t="s">
        <v>36</v>
      </c>
      <c r="H15031">
        <v>37</v>
      </c>
      <c r="I15031" t="s">
        <v>49862</v>
      </c>
      <c r="J15031" t="s">
        <v>49863</v>
      </c>
      <c r="K15031" t="s">
        <v>49864</v>
      </c>
      <c r="L15031" t="s">
        <v>77906</v>
      </c>
    </row>
    <row r="15032" spans="1:12" x14ac:dyDescent="0.15">
      <c r="A15032" t="s">
        <v>12</v>
      </c>
      <c r="B15032">
        <v>4256815</v>
      </c>
      <c r="C15032">
        <v>4256835</v>
      </c>
      <c r="D15032" t="s">
        <v>49858</v>
      </c>
      <c r="E15032" t="s">
        <v>90</v>
      </c>
      <c r="F15032" t="s">
        <v>15</v>
      </c>
      <c r="G15032" t="s">
        <v>16</v>
      </c>
      <c r="H15032">
        <v>60</v>
      </c>
      <c r="I15032" t="s">
        <v>49865</v>
      </c>
      <c r="J15032" t="s">
        <v>49866</v>
      </c>
      <c r="K15032" t="s">
        <v>49867</v>
      </c>
      <c r="L15032" t="s">
        <v>78006</v>
      </c>
    </row>
    <row r="15033" spans="1:12" x14ac:dyDescent="0.15">
      <c r="A15033" t="s">
        <v>12</v>
      </c>
      <c r="B15033">
        <v>4256855</v>
      </c>
      <c r="C15033">
        <v>4256875</v>
      </c>
      <c r="D15033" t="s">
        <v>49858</v>
      </c>
      <c r="E15033" t="s">
        <v>90</v>
      </c>
      <c r="F15033" t="s">
        <v>15</v>
      </c>
      <c r="G15033" t="s">
        <v>32</v>
      </c>
      <c r="H15033">
        <v>100</v>
      </c>
      <c r="I15033" t="s">
        <v>49868</v>
      </c>
      <c r="J15033" t="s">
        <v>49869</v>
      </c>
      <c r="K15033" t="s">
        <v>49870</v>
      </c>
      <c r="L15033" t="s">
        <v>77953</v>
      </c>
    </row>
    <row r="15034" spans="1:12" x14ac:dyDescent="0.15">
      <c r="A15034" t="s">
        <v>12</v>
      </c>
      <c r="B15034">
        <v>4258063</v>
      </c>
      <c r="C15034">
        <v>4258083</v>
      </c>
      <c r="D15034" t="s">
        <v>49871</v>
      </c>
      <c r="E15034" t="s">
        <v>90</v>
      </c>
      <c r="F15034" t="s">
        <v>15</v>
      </c>
      <c r="G15034" t="s">
        <v>32</v>
      </c>
      <c r="H15034">
        <v>1</v>
      </c>
      <c r="I15034" t="s">
        <v>49872</v>
      </c>
      <c r="J15034" t="s">
        <v>49873</v>
      </c>
      <c r="K15034" t="s">
        <v>49874</v>
      </c>
      <c r="L15034" t="s">
        <v>77917</v>
      </c>
    </row>
    <row r="15035" spans="1:12" x14ac:dyDescent="0.15">
      <c r="A15035" t="s">
        <v>12</v>
      </c>
      <c r="B15035">
        <v>4258087</v>
      </c>
      <c r="C15035">
        <v>4258107</v>
      </c>
      <c r="D15035" t="s">
        <v>49871</v>
      </c>
      <c r="E15035" t="s">
        <v>90</v>
      </c>
      <c r="F15035" t="s">
        <v>15</v>
      </c>
      <c r="G15035" t="s">
        <v>36</v>
      </c>
      <c r="H15035">
        <v>25</v>
      </c>
      <c r="I15035" t="s">
        <v>49875</v>
      </c>
      <c r="J15035" t="s">
        <v>49876</v>
      </c>
      <c r="K15035" t="s">
        <v>49877</v>
      </c>
      <c r="L15035" t="s">
        <v>78012</v>
      </c>
    </row>
    <row r="15036" spans="1:12" x14ac:dyDescent="0.15">
      <c r="A15036" t="s">
        <v>12</v>
      </c>
      <c r="B15036">
        <v>4258109</v>
      </c>
      <c r="C15036">
        <v>4258129</v>
      </c>
      <c r="D15036" t="s">
        <v>49871</v>
      </c>
      <c r="E15036" t="s">
        <v>90</v>
      </c>
      <c r="F15036" t="s">
        <v>15</v>
      </c>
      <c r="G15036" t="s">
        <v>23</v>
      </c>
      <c r="H15036">
        <v>47</v>
      </c>
      <c r="I15036" t="s">
        <v>49878</v>
      </c>
      <c r="J15036" t="s">
        <v>49879</v>
      </c>
      <c r="K15036" t="s">
        <v>49880</v>
      </c>
      <c r="L15036" t="s">
        <v>77932</v>
      </c>
    </row>
    <row r="15037" spans="1:12" x14ac:dyDescent="0.15">
      <c r="A15037" t="s">
        <v>12</v>
      </c>
      <c r="B15037">
        <v>4258131</v>
      </c>
      <c r="C15037">
        <v>4258151</v>
      </c>
      <c r="D15037" t="s">
        <v>49871</v>
      </c>
      <c r="E15037" t="s">
        <v>90</v>
      </c>
      <c r="F15037" t="s">
        <v>15</v>
      </c>
      <c r="G15037" t="s">
        <v>16</v>
      </c>
      <c r="H15037">
        <v>69</v>
      </c>
      <c r="I15037" t="s">
        <v>49881</v>
      </c>
      <c r="J15037" t="s">
        <v>49882</v>
      </c>
      <c r="K15037" t="s">
        <v>49883</v>
      </c>
      <c r="L15037" t="s">
        <v>78015</v>
      </c>
    </row>
    <row r="15038" spans="1:12" x14ac:dyDescent="0.15">
      <c r="A15038" t="s">
        <v>12</v>
      </c>
      <c r="B15038">
        <v>4258416</v>
      </c>
      <c r="C15038">
        <v>4258436</v>
      </c>
      <c r="D15038" t="s">
        <v>49884</v>
      </c>
      <c r="E15038" t="s">
        <v>90</v>
      </c>
      <c r="F15038" t="s">
        <v>15</v>
      </c>
      <c r="G15038" t="s">
        <v>16</v>
      </c>
      <c r="H15038">
        <v>13</v>
      </c>
      <c r="I15038" t="s">
        <v>49885</v>
      </c>
      <c r="J15038" t="s">
        <v>49886</v>
      </c>
      <c r="K15038" t="s">
        <v>49887</v>
      </c>
      <c r="L15038" t="s">
        <v>77935</v>
      </c>
    </row>
    <row r="15039" spans="1:12" x14ac:dyDescent="0.15">
      <c r="A15039" t="s">
        <v>12</v>
      </c>
      <c r="B15039">
        <v>4258437</v>
      </c>
      <c r="C15039">
        <v>4258457</v>
      </c>
      <c r="D15039" t="s">
        <v>49884</v>
      </c>
      <c r="E15039" t="s">
        <v>90</v>
      </c>
      <c r="F15039" t="s">
        <v>15</v>
      </c>
      <c r="G15039" t="s">
        <v>36</v>
      </c>
      <c r="H15039">
        <v>34</v>
      </c>
      <c r="I15039" t="s">
        <v>49888</v>
      </c>
      <c r="J15039" t="s">
        <v>49889</v>
      </c>
      <c r="K15039" t="s">
        <v>49890</v>
      </c>
      <c r="L15039" t="s">
        <v>77999</v>
      </c>
    </row>
    <row r="15040" spans="1:12" x14ac:dyDescent="0.15">
      <c r="A15040" t="s">
        <v>12</v>
      </c>
      <c r="B15040">
        <v>4258479</v>
      </c>
      <c r="C15040">
        <v>4258499</v>
      </c>
      <c r="D15040" t="s">
        <v>49884</v>
      </c>
      <c r="E15040" t="s">
        <v>90</v>
      </c>
      <c r="F15040" t="s">
        <v>15</v>
      </c>
      <c r="G15040" t="s">
        <v>16</v>
      </c>
      <c r="H15040">
        <v>76</v>
      </c>
      <c r="I15040" t="s">
        <v>49891</v>
      </c>
      <c r="J15040" t="s">
        <v>49892</v>
      </c>
      <c r="K15040" t="s">
        <v>49893</v>
      </c>
      <c r="L15040" t="s">
        <v>77985</v>
      </c>
    </row>
    <row r="15041" spans="1:12" x14ac:dyDescent="0.15">
      <c r="A15041" t="s">
        <v>12</v>
      </c>
      <c r="B15041">
        <v>4258509</v>
      </c>
      <c r="C15041">
        <v>4258529</v>
      </c>
      <c r="D15041" t="s">
        <v>49884</v>
      </c>
      <c r="E15041" t="s">
        <v>90</v>
      </c>
      <c r="F15041" t="s">
        <v>15</v>
      </c>
      <c r="G15041" t="s">
        <v>16</v>
      </c>
      <c r="H15041">
        <v>106</v>
      </c>
      <c r="I15041" t="s">
        <v>49894</v>
      </c>
      <c r="J15041" t="s">
        <v>49895</v>
      </c>
      <c r="K15041" t="s">
        <v>49896</v>
      </c>
      <c r="L15041" t="s">
        <v>77914</v>
      </c>
    </row>
    <row r="15042" spans="1:12" x14ac:dyDescent="0.15">
      <c r="A15042" t="s">
        <v>12</v>
      </c>
      <c r="B15042">
        <v>4259243</v>
      </c>
      <c r="C15042">
        <v>4259263</v>
      </c>
      <c r="D15042" t="s">
        <v>49897</v>
      </c>
      <c r="E15042" t="s">
        <v>90</v>
      </c>
      <c r="F15042" t="s">
        <v>15</v>
      </c>
      <c r="G15042" t="s">
        <v>36</v>
      </c>
      <c r="H15042">
        <v>20</v>
      </c>
      <c r="I15042" t="s">
        <v>49898</v>
      </c>
      <c r="J15042" t="s">
        <v>49899</v>
      </c>
      <c r="K15042" t="s">
        <v>49900</v>
      </c>
      <c r="L15042" t="s">
        <v>77968</v>
      </c>
    </row>
    <row r="15043" spans="1:12" x14ac:dyDescent="0.15">
      <c r="A15043" t="s">
        <v>12</v>
      </c>
      <c r="B15043">
        <v>4259270</v>
      </c>
      <c r="C15043">
        <v>4259290</v>
      </c>
      <c r="D15043" t="s">
        <v>49897</v>
      </c>
      <c r="E15043" t="s">
        <v>90</v>
      </c>
      <c r="F15043" t="s">
        <v>15</v>
      </c>
      <c r="G15043" t="s">
        <v>23</v>
      </c>
      <c r="H15043">
        <v>47</v>
      </c>
      <c r="I15043" t="s">
        <v>49901</v>
      </c>
      <c r="J15043" t="s">
        <v>49902</v>
      </c>
      <c r="K15043" t="s">
        <v>49903</v>
      </c>
      <c r="L15043" t="s">
        <v>77932</v>
      </c>
    </row>
    <row r="15044" spans="1:12" x14ac:dyDescent="0.15">
      <c r="A15044" t="s">
        <v>12</v>
      </c>
      <c r="B15044">
        <v>4259291</v>
      </c>
      <c r="C15044">
        <v>4259311</v>
      </c>
      <c r="D15044" t="s">
        <v>49897</v>
      </c>
      <c r="E15044" t="s">
        <v>90</v>
      </c>
      <c r="F15044" t="s">
        <v>15</v>
      </c>
      <c r="G15044" t="s">
        <v>23</v>
      </c>
      <c r="H15044">
        <v>68</v>
      </c>
      <c r="I15044" t="s">
        <v>49904</v>
      </c>
      <c r="J15044" t="s">
        <v>49905</v>
      </c>
      <c r="K15044" t="s">
        <v>49906</v>
      </c>
      <c r="L15044" t="s">
        <v>77962</v>
      </c>
    </row>
    <row r="15045" spans="1:12" x14ac:dyDescent="0.15">
      <c r="A15045" t="s">
        <v>12</v>
      </c>
      <c r="B15045">
        <v>4259340</v>
      </c>
      <c r="C15045">
        <v>4259360</v>
      </c>
      <c r="D15045" t="s">
        <v>49897</v>
      </c>
      <c r="E15045" t="s">
        <v>90</v>
      </c>
      <c r="F15045" t="s">
        <v>15</v>
      </c>
      <c r="G15045" t="s">
        <v>16</v>
      </c>
      <c r="H15045">
        <v>117</v>
      </c>
      <c r="I15045" t="s">
        <v>49907</v>
      </c>
      <c r="J15045" t="s">
        <v>49908</v>
      </c>
      <c r="K15045" t="s">
        <v>49909</v>
      </c>
      <c r="L15045" t="s">
        <v>77930</v>
      </c>
    </row>
    <row r="15046" spans="1:12" x14ac:dyDescent="0.15">
      <c r="A15046" t="s">
        <v>12</v>
      </c>
      <c r="B15046">
        <v>4261558</v>
      </c>
      <c r="C15046">
        <v>4261578</v>
      </c>
      <c r="D15046" t="s">
        <v>49910</v>
      </c>
      <c r="E15046" t="s">
        <v>90</v>
      </c>
      <c r="F15046" t="s">
        <v>76</v>
      </c>
      <c r="G15046" t="s">
        <v>16</v>
      </c>
      <c r="H15046">
        <v>28</v>
      </c>
      <c r="I15046" t="s">
        <v>49911</v>
      </c>
      <c r="J15046" t="s">
        <v>49912</v>
      </c>
      <c r="K15046" t="s">
        <v>49913</v>
      </c>
      <c r="L15046" t="s">
        <v>77956</v>
      </c>
    </row>
    <row r="15047" spans="1:12" x14ac:dyDescent="0.15">
      <c r="A15047" t="s">
        <v>12</v>
      </c>
      <c r="B15047">
        <v>4261518</v>
      </c>
      <c r="C15047">
        <v>4261538</v>
      </c>
      <c r="D15047" t="s">
        <v>49910</v>
      </c>
      <c r="E15047" t="s">
        <v>90</v>
      </c>
      <c r="F15047" t="s">
        <v>76</v>
      </c>
      <c r="G15047" t="s">
        <v>23</v>
      </c>
      <c r="H15047">
        <v>68</v>
      </c>
      <c r="I15047" t="s">
        <v>49914</v>
      </c>
      <c r="J15047" t="s">
        <v>49915</v>
      </c>
      <c r="K15047" t="s">
        <v>49916</v>
      </c>
      <c r="L15047" t="s">
        <v>77962</v>
      </c>
    </row>
    <row r="15048" spans="1:12" x14ac:dyDescent="0.15">
      <c r="A15048" t="s">
        <v>12</v>
      </c>
      <c r="B15048">
        <v>4261489</v>
      </c>
      <c r="C15048">
        <v>4261509</v>
      </c>
      <c r="D15048" t="s">
        <v>49910</v>
      </c>
      <c r="E15048" t="s">
        <v>90</v>
      </c>
      <c r="F15048" t="s">
        <v>76</v>
      </c>
      <c r="G15048" t="s">
        <v>16</v>
      </c>
      <c r="H15048">
        <v>97</v>
      </c>
      <c r="I15048" t="s">
        <v>49917</v>
      </c>
      <c r="J15048" t="s">
        <v>49918</v>
      </c>
      <c r="K15048" t="s">
        <v>49919</v>
      </c>
      <c r="L15048" t="s">
        <v>78010</v>
      </c>
    </row>
    <row r="15049" spans="1:12" x14ac:dyDescent="0.15">
      <c r="A15049" t="s">
        <v>12</v>
      </c>
      <c r="B15049">
        <v>4261465</v>
      </c>
      <c r="C15049">
        <v>4261485</v>
      </c>
      <c r="D15049" t="s">
        <v>49910</v>
      </c>
      <c r="E15049" t="s">
        <v>90</v>
      </c>
      <c r="F15049" t="s">
        <v>76</v>
      </c>
      <c r="G15049" t="s">
        <v>16</v>
      </c>
      <c r="H15049">
        <v>121</v>
      </c>
      <c r="I15049" t="s">
        <v>49920</v>
      </c>
      <c r="J15049" t="s">
        <v>49921</v>
      </c>
      <c r="K15049" t="s">
        <v>49922</v>
      </c>
      <c r="L15049" t="s">
        <v>77943</v>
      </c>
    </row>
    <row r="15050" spans="1:12" x14ac:dyDescent="0.15">
      <c r="A15050" t="s">
        <v>12</v>
      </c>
      <c r="B15050">
        <v>4262011</v>
      </c>
      <c r="C15050">
        <v>4262031</v>
      </c>
      <c r="D15050" t="s">
        <v>49923</v>
      </c>
      <c r="E15050" t="s">
        <v>90</v>
      </c>
      <c r="F15050" t="s">
        <v>76</v>
      </c>
      <c r="G15050" t="s">
        <v>16</v>
      </c>
      <c r="H15050">
        <v>12</v>
      </c>
      <c r="I15050" t="s">
        <v>49924</v>
      </c>
      <c r="J15050" t="s">
        <v>49925</v>
      </c>
      <c r="K15050" t="s">
        <v>49926</v>
      </c>
      <c r="L15050" t="s">
        <v>77991</v>
      </c>
    </row>
    <row r="15051" spans="1:12" x14ac:dyDescent="0.15">
      <c r="A15051" t="s">
        <v>12</v>
      </c>
      <c r="B15051">
        <v>4261977</v>
      </c>
      <c r="C15051">
        <v>4261997</v>
      </c>
      <c r="D15051" t="s">
        <v>49923</v>
      </c>
      <c r="E15051" t="s">
        <v>90</v>
      </c>
      <c r="F15051" t="s">
        <v>76</v>
      </c>
      <c r="G15051" t="s">
        <v>36</v>
      </c>
      <c r="H15051">
        <v>46</v>
      </c>
      <c r="I15051" t="s">
        <v>49927</v>
      </c>
      <c r="J15051" t="s">
        <v>49928</v>
      </c>
      <c r="K15051" t="s">
        <v>49929</v>
      </c>
      <c r="L15051" t="s">
        <v>78004</v>
      </c>
    </row>
    <row r="15052" spans="1:12" x14ac:dyDescent="0.15">
      <c r="A15052" t="s">
        <v>12</v>
      </c>
      <c r="B15052">
        <v>4261956</v>
      </c>
      <c r="C15052">
        <v>4261976</v>
      </c>
      <c r="D15052" t="s">
        <v>49923</v>
      </c>
      <c r="E15052" t="s">
        <v>90</v>
      </c>
      <c r="F15052" t="s">
        <v>76</v>
      </c>
      <c r="G15052" t="s">
        <v>32</v>
      </c>
      <c r="H15052">
        <v>67</v>
      </c>
      <c r="I15052" t="s">
        <v>49930</v>
      </c>
      <c r="J15052" t="s">
        <v>49931</v>
      </c>
      <c r="K15052" t="s">
        <v>49932</v>
      </c>
      <c r="L15052" t="s">
        <v>77981</v>
      </c>
    </row>
    <row r="15053" spans="1:12" x14ac:dyDescent="0.15">
      <c r="A15053" t="s">
        <v>12</v>
      </c>
      <c r="B15053">
        <v>4261931</v>
      </c>
      <c r="C15053">
        <v>4261951</v>
      </c>
      <c r="D15053" t="s">
        <v>49923</v>
      </c>
      <c r="E15053" t="s">
        <v>90</v>
      </c>
      <c r="F15053" t="s">
        <v>76</v>
      </c>
      <c r="G15053" t="s">
        <v>23</v>
      </c>
      <c r="H15053">
        <v>92</v>
      </c>
      <c r="I15053" t="s">
        <v>49933</v>
      </c>
      <c r="J15053" t="s">
        <v>49934</v>
      </c>
      <c r="K15053" t="s">
        <v>49935</v>
      </c>
      <c r="L15053" t="s">
        <v>78032</v>
      </c>
    </row>
    <row r="15054" spans="1:12" x14ac:dyDescent="0.15">
      <c r="A15054" t="s">
        <v>12</v>
      </c>
      <c r="B15054">
        <v>4262145</v>
      </c>
      <c r="C15054">
        <v>4262165</v>
      </c>
      <c r="D15054" t="s">
        <v>49936</v>
      </c>
      <c r="E15054" t="s">
        <v>90</v>
      </c>
      <c r="F15054" t="s">
        <v>15</v>
      </c>
      <c r="G15054" t="s">
        <v>36</v>
      </c>
      <c r="H15054">
        <v>18</v>
      </c>
      <c r="I15054" t="s">
        <v>49937</v>
      </c>
      <c r="J15054" t="s">
        <v>49938</v>
      </c>
      <c r="K15054" t="s">
        <v>49939</v>
      </c>
      <c r="L15054" t="s">
        <v>78007</v>
      </c>
    </row>
    <row r="15055" spans="1:12" x14ac:dyDescent="0.15">
      <c r="A15055" t="s">
        <v>12</v>
      </c>
      <c r="B15055">
        <v>4262179</v>
      </c>
      <c r="C15055">
        <v>4262199</v>
      </c>
      <c r="D15055" t="s">
        <v>49936</v>
      </c>
      <c r="E15055" t="s">
        <v>90</v>
      </c>
      <c r="F15055" t="s">
        <v>15</v>
      </c>
      <c r="G15055" t="s">
        <v>16</v>
      </c>
      <c r="H15055">
        <v>52</v>
      </c>
      <c r="I15055" t="s">
        <v>49940</v>
      </c>
      <c r="J15055" t="s">
        <v>49941</v>
      </c>
      <c r="K15055" t="s">
        <v>49942</v>
      </c>
      <c r="L15055" t="s">
        <v>77959</v>
      </c>
    </row>
    <row r="15056" spans="1:12" x14ac:dyDescent="0.15">
      <c r="A15056" t="s">
        <v>12</v>
      </c>
      <c r="B15056">
        <v>4262206</v>
      </c>
      <c r="C15056">
        <v>4262226</v>
      </c>
      <c r="D15056" t="s">
        <v>49936</v>
      </c>
      <c r="E15056" t="s">
        <v>90</v>
      </c>
      <c r="F15056" t="s">
        <v>15</v>
      </c>
      <c r="G15056" t="s">
        <v>16</v>
      </c>
      <c r="H15056">
        <v>79</v>
      </c>
      <c r="I15056" t="s">
        <v>49943</v>
      </c>
      <c r="J15056" t="s">
        <v>49944</v>
      </c>
      <c r="K15056" t="s">
        <v>49945</v>
      </c>
      <c r="L15056" t="s">
        <v>77993</v>
      </c>
    </row>
    <row r="15057" spans="1:12" x14ac:dyDescent="0.15">
      <c r="A15057" t="s">
        <v>12</v>
      </c>
      <c r="B15057">
        <v>4262226</v>
      </c>
      <c r="C15057">
        <v>4262246</v>
      </c>
      <c r="D15057" t="s">
        <v>49936</v>
      </c>
      <c r="E15057" t="s">
        <v>90</v>
      </c>
      <c r="F15057" t="s">
        <v>15</v>
      </c>
      <c r="G15057" t="s">
        <v>16</v>
      </c>
      <c r="H15057">
        <v>99</v>
      </c>
      <c r="I15057" t="s">
        <v>49946</v>
      </c>
      <c r="J15057" t="s">
        <v>49947</v>
      </c>
      <c r="K15057" t="s">
        <v>49948</v>
      </c>
      <c r="L15057" t="s">
        <v>78051</v>
      </c>
    </row>
    <row r="15058" spans="1:12" x14ac:dyDescent="0.15">
      <c r="A15058" t="s">
        <v>12</v>
      </c>
      <c r="B15058">
        <v>4264947</v>
      </c>
      <c r="C15058">
        <v>4264967</v>
      </c>
      <c r="D15058" t="s">
        <v>49949</v>
      </c>
      <c r="E15058" t="s">
        <v>90</v>
      </c>
      <c r="F15058" t="s">
        <v>76</v>
      </c>
      <c r="G15058" t="s">
        <v>32</v>
      </c>
      <c r="H15058">
        <v>1</v>
      </c>
      <c r="I15058" t="s">
        <v>49950</v>
      </c>
      <c r="J15058" t="s">
        <v>49951</v>
      </c>
      <c r="K15058" t="s">
        <v>49952</v>
      </c>
      <c r="L15058" t="s">
        <v>77917</v>
      </c>
    </row>
    <row r="15059" spans="1:12" x14ac:dyDescent="0.15">
      <c r="A15059" t="s">
        <v>12</v>
      </c>
      <c r="B15059">
        <v>4264920</v>
      </c>
      <c r="C15059">
        <v>4264940</v>
      </c>
      <c r="D15059" t="s">
        <v>49949</v>
      </c>
      <c r="E15059" t="s">
        <v>90</v>
      </c>
      <c r="F15059" t="s">
        <v>76</v>
      </c>
      <c r="G15059" t="s">
        <v>32</v>
      </c>
      <c r="H15059">
        <v>28</v>
      </c>
      <c r="I15059" t="s">
        <v>49953</v>
      </c>
      <c r="J15059" t="s">
        <v>49954</v>
      </c>
      <c r="K15059" t="s">
        <v>49955</v>
      </c>
      <c r="L15059" t="s">
        <v>77956</v>
      </c>
    </row>
    <row r="15060" spans="1:12" x14ac:dyDescent="0.15">
      <c r="A15060" t="s">
        <v>12</v>
      </c>
      <c r="B15060">
        <v>4264856</v>
      </c>
      <c r="C15060">
        <v>4264876</v>
      </c>
      <c r="D15060" t="s">
        <v>49949</v>
      </c>
      <c r="E15060" t="s">
        <v>90</v>
      </c>
      <c r="F15060" t="s">
        <v>76</v>
      </c>
      <c r="G15060" t="s">
        <v>32</v>
      </c>
      <c r="H15060">
        <v>92</v>
      </c>
      <c r="I15060" t="s">
        <v>49956</v>
      </c>
      <c r="J15060" t="s">
        <v>49957</v>
      </c>
      <c r="K15060" t="s">
        <v>49958</v>
      </c>
      <c r="L15060" t="s">
        <v>78032</v>
      </c>
    </row>
    <row r="15061" spans="1:12" x14ac:dyDescent="0.15">
      <c r="A15061" t="s">
        <v>12</v>
      </c>
      <c r="B15061">
        <v>4264822</v>
      </c>
      <c r="C15061">
        <v>4264842</v>
      </c>
      <c r="D15061" t="s">
        <v>49949</v>
      </c>
      <c r="E15061" t="s">
        <v>90</v>
      </c>
      <c r="F15061" t="s">
        <v>76</v>
      </c>
      <c r="G15061" t="s">
        <v>16</v>
      </c>
      <c r="H15061">
        <v>126</v>
      </c>
      <c r="I15061" t="s">
        <v>49959</v>
      </c>
      <c r="J15061" t="s">
        <v>49960</v>
      </c>
      <c r="K15061" t="s">
        <v>49961</v>
      </c>
      <c r="L15061" t="s">
        <v>78078</v>
      </c>
    </row>
    <row r="15062" spans="1:12" x14ac:dyDescent="0.15">
      <c r="A15062" t="s">
        <v>12</v>
      </c>
      <c r="B15062">
        <v>4266577</v>
      </c>
      <c r="C15062">
        <v>4266597</v>
      </c>
      <c r="D15062" t="s">
        <v>49962</v>
      </c>
      <c r="E15062" t="s">
        <v>49963</v>
      </c>
      <c r="F15062" t="s">
        <v>76</v>
      </c>
      <c r="G15062" t="s">
        <v>23</v>
      </c>
      <c r="H15062">
        <v>10</v>
      </c>
      <c r="I15062" t="s">
        <v>49964</v>
      </c>
      <c r="J15062" t="s">
        <v>49965</v>
      </c>
      <c r="K15062" t="s">
        <v>49966</v>
      </c>
      <c r="L15062" t="s">
        <v>78001</v>
      </c>
    </row>
    <row r="15063" spans="1:12" x14ac:dyDescent="0.15">
      <c r="A15063" t="s">
        <v>12</v>
      </c>
      <c r="B15063">
        <v>4266552</v>
      </c>
      <c r="C15063">
        <v>4266572</v>
      </c>
      <c r="D15063" t="s">
        <v>49962</v>
      </c>
      <c r="E15063" t="s">
        <v>49963</v>
      </c>
      <c r="F15063" t="s">
        <v>76</v>
      </c>
      <c r="G15063" t="s">
        <v>23</v>
      </c>
      <c r="H15063">
        <v>35</v>
      </c>
      <c r="I15063" t="s">
        <v>49967</v>
      </c>
      <c r="J15063" t="s">
        <v>49968</v>
      </c>
      <c r="K15063" t="s">
        <v>49969</v>
      </c>
      <c r="L15063" t="s">
        <v>77936</v>
      </c>
    </row>
    <row r="15064" spans="1:12" x14ac:dyDescent="0.15">
      <c r="A15064" t="s">
        <v>12</v>
      </c>
      <c r="B15064">
        <v>4266520</v>
      </c>
      <c r="C15064">
        <v>4266540</v>
      </c>
      <c r="D15064" t="s">
        <v>49962</v>
      </c>
      <c r="E15064" t="s">
        <v>49963</v>
      </c>
      <c r="F15064" t="s">
        <v>76</v>
      </c>
      <c r="G15064" t="s">
        <v>16</v>
      </c>
      <c r="H15064">
        <v>67</v>
      </c>
      <c r="I15064" t="s">
        <v>49970</v>
      </c>
      <c r="J15064" t="s">
        <v>49971</v>
      </c>
      <c r="K15064" t="s">
        <v>49972</v>
      </c>
      <c r="L15064" t="s">
        <v>77981</v>
      </c>
    </row>
    <row r="15065" spans="1:12" x14ac:dyDescent="0.15">
      <c r="A15065" t="s">
        <v>12</v>
      </c>
      <c r="B15065">
        <v>4266499</v>
      </c>
      <c r="C15065">
        <v>4266519</v>
      </c>
      <c r="D15065" t="s">
        <v>49962</v>
      </c>
      <c r="E15065" t="s">
        <v>49963</v>
      </c>
      <c r="F15065" t="s">
        <v>76</v>
      </c>
      <c r="G15065" t="s">
        <v>16</v>
      </c>
      <c r="H15065">
        <v>88</v>
      </c>
      <c r="I15065" t="s">
        <v>49973</v>
      </c>
      <c r="J15065" t="s">
        <v>49974</v>
      </c>
      <c r="K15065" t="s">
        <v>49975</v>
      </c>
      <c r="L15065" t="s">
        <v>77923</v>
      </c>
    </row>
    <row r="15066" spans="1:12" x14ac:dyDescent="0.15">
      <c r="A15066" t="s">
        <v>12</v>
      </c>
      <c r="B15066">
        <v>4266980</v>
      </c>
      <c r="C15066">
        <v>4267000</v>
      </c>
      <c r="D15066" t="s">
        <v>49976</v>
      </c>
      <c r="E15066" t="s">
        <v>90</v>
      </c>
      <c r="F15066" t="s">
        <v>76</v>
      </c>
      <c r="G15066" t="s">
        <v>32</v>
      </c>
      <c r="H15066">
        <v>11</v>
      </c>
      <c r="I15066" t="s">
        <v>49977</v>
      </c>
      <c r="J15066" t="s">
        <v>49978</v>
      </c>
      <c r="K15066" t="s">
        <v>49979</v>
      </c>
      <c r="L15066" t="s">
        <v>77974</v>
      </c>
    </row>
    <row r="15067" spans="1:12" x14ac:dyDescent="0.15">
      <c r="A15067" t="s">
        <v>12</v>
      </c>
      <c r="B15067">
        <v>4266956</v>
      </c>
      <c r="C15067">
        <v>4266976</v>
      </c>
      <c r="D15067" t="s">
        <v>49976</v>
      </c>
      <c r="E15067" t="s">
        <v>90</v>
      </c>
      <c r="F15067" t="s">
        <v>76</v>
      </c>
      <c r="G15067" t="s">
        <v>16</v>
      </c>
      <c r="H15067">
        <v>35</v>
      </c>
      <c r="I15067" t="s">
        <v>49980</v>
      </c>
      <c r="J15067" t="s">
        <v>49981</v>
      </c>
      <c r="K15067" t="s">
        <v>49982</v>
      </c>
      <c r="L15067" t="s">
        <v>77936</v>
      </c>
    </row>
    <row r="15068" spans="1:12" x14ac:dyDescent="0.15">
      <c r="A15068" t="s">
        <v>12</v>
      </c>
      <c r="B15068">
        <v>4266933</v>
      </c>
      <c r="C15068">
        <v>4266953</v>
      </c>
      <c r="D15068" t="s">
        <v>49976</v>
      </c>
      <c r="E15068" t="s">
        <v>90</v>
      </c>
      <c r="F15068" t="s">
        <v>76</v>
      </c>
      <c r="G15068" t="s">
        <v>16</v>
      </c>
      <c r="H15068">
        <v>58</v>
      </c>
      <c r="I15068" t="s">
        <v>49983</v>
      </c>
      <c r="J15068" t="s">
        <v>49984</v>
      </c>
      <c r="K15068" t="s">
        <v>49985</v>
      </c>
      <c r="L15068" t="s">
        <v>77911</v>
      </c>
    </row>
    <row r="15069" spans="1:12" x14ac:dyDescent="0.15">
      <c r="A15069" t="s">
        <v>12</v>
      </c>
      <c r="B15069">
        <v>4266874</v>
      </c>
      <c r="C15069">
        <v>4266894</v>
      </c>
      <c r="D15069" t="s">
        <v>49976</v>
      </c>
      <c r="E15069" t="s">
        <v>90</v>
      </c>
      <c r="F15069" t="s">
        <v>76</v>
      </c>
      <c r="G15069" t="s">
        <v>16</v>
      </c>
      <c r="H15069">
        <v>117</v>
      </c>
      <c r="I15069" t="s">
        <v>49986</v>
      </c>
      <c r="J15069" t="s">
        <v>49987</v>
      </c>
      <c r="K15069" t="s">
        <v>49988</v>
      </c>
      <c r="L15069" t="s">
        <v>77930</v>
      </c>
    </row>
    <row r="15070" spans="1:12" x14ac:dyDescent="0.15">
      <c r="A15070" t="s">
        <v>12</v>
      </c>
      <c r="B15070">
        <v>4267769</v>
      </c>
      <c r="C15070">
        <v>4267789</v>
      </c>
      <c r="D15070" t="s">
        <v>49989</v>
      </c>
      <c r="E15070" t="s">
        <v>90</v>
      </c>
      <c r="F15070" t="s">
        <v>76</v>
      </c>
      <c r="G15070" t="s">
        <v>36</v>
      </c>
      <c r="H15070">
        <v>0</v>
      </c>
      <c r="I15070" t="s">
        <v>49990</v>
      </c>
      <c r="J15070" t="s">
        <v>49991</v>
      </c>
      <c r="K15070" t="s">
        <v>49992</v>
      </c>
      <c r="L15070" t="s">
        <v>77980</v>
      </c>
    </row>
    <row r="15071" spans="1:12" x14ac:dyDescent="0.15">
      <c r="A15071" t="s">
        <v>12</v>
      </c>
      <c r="B15071">
        <v>4267746</v>
      </c>
      <c r="C15071">
        <v>4267766</v>
      </c>
      <c r="D15071" t="s">
        <v>49989</v>
      </c>
      <c r="E15071" t="s">
        <v>90</v>
      </c>
      <c r="F15071" t="s">
        <v>76</v>
      </c>
      <c r="G15071" t="s">
        <v>23</v>
      </c>
      <c r="H15071">
        <v>23</v>
      </c>
      <c r="I15071" t="s">
        <v>49993</v>
      </c>
      <c r="J15071" t="s">
        <v>49994</v>
      </c>
      <c r="K15071" t="s">
        <v>49995</v>
      </c>
      <c r="L15071" t="s">
        <v>77975</v>
      </c>
    </row>
    <row r="15072" spans="1:12" x14ac:dyDescent="0.15">
      <c r="A15072" t="s">
        <v>12</v>
      </c>
      <c r="B15072">
        <v>4267720</v>
      </c>
      <c r="C15072">
        <v>4267740</v>
      </c>
      <c r="D15072" t="s">
        <v>49989</v>
      </c>
      <c r="E15072" t="s">
        <v>90</v>
      </c>
      <c r="F15072" t="s">
        <v>76</v>
      </c>
      <c r="G15072" t="s">
        <v>36</v>
      </c>
      <c r="H15072">
        <v>49</v>
      </c>
      <c r="I15072" t="s">
        <v>49996</v>
      </c>
      <c r="J15072" t="s">
        <v>49997</v>
      </c>
      <c r="K15072" t="s">
        <v>49998</v>
      </c>
      <c r="L15072" t="s">
        <v>77913</v>
      </c>
    </row>
    <row r="15073" spans="1:12" x14ac:dyDescent="0.15">
      <c r="A15073" t="s">
        <v>12</v>
      </c>
      <c r="B15073">
        <v>4267697</v>
      </c>
      <c r="C15073">
        <v>4267717</v>
      </c>
      <c r="D15073" t="s">
        <v>49989</v>
      </c>
      <c r="E15073" t="s">
        <v>90</v>
      </c>
      <c r="F15073" t="s">
        <v>76</v>
      </c>
      <c r="G15073" t="s">
        <v>36</v>
      </c>
      <c r="H15073">
        <v>72</v>
      </c>
      <c r="I15073" t="s">
        <v>49999</v>
      </c>
      <c r="J15073" t="s">
        <v>50000</v>
      </c>
      <c r="K15073" t="s">
        <v>50001</v>
      </c>
      <c r="L15073" t="s">
        <v>78066</v>
      </c>
    </row>
    <row r="15074" spans="1:12" x14ac:dyDescent="0.15">
      <c r="A15074" t="s">
        <v>12</v>
      </c>
      <c r="B15074">
        <v>4268129</v>
      </c>
      <c r="C15074">
        <v>4268149</v>
      </c>
      <c r="D15074" t="s">
        <v>50002</v>
      </c>
      <c r="E15074" t="s">
        <v>90</v>
      </c>
      <c r="F15074" t="s">
        <v>76</v>
      </c>
      <c r="G15074" t="s">
        <v>23</v>
      </c>
      <c r="H15074">
        <v>32</v>
      </c>
      <c r="I15074" t="s">
        <v>50003</v>
      </c>
      <c r="J15074" t="s">
        <v>50004</v>
      </c>
      <c r="K15074" t="s">
        <v>50005</v>
      </c>
      <c r="L15074" t="s">
        <v>77918</v>
      </c>
    </row>
    <row r="15075" spans="1:12" x14ac:dyDescent="0.15">
      <c r="A15075" t="s">
        <v>12</v>
      </c>
      <c r="B15075">
        <v>4268073</v>
      </c>
      <c r="C15075">
        <v>4268093</v>
      </c>
      <c r="D15075" t="s">
        <v>50002</v>
      </c>
      <c r="E15075" t="s">
        <v>90</v>
      </c>
      <c r="F15075" t="s">
        <v>76</v>
      </c>
      <c r="G15075" t="s">
        <v>32</v>
      </c>
      <c r="H15075">
        <v>88</v>
      </c>
      <c r="I15075" t="s">
        <v>50006</v>
      </c>
      <c r="J15075" t="s">
        <v>50007</v>
      </c>
      <c r="K15075" t="s">
        <v>50008</v>
      </c>
      <c r="L15075" t="s">
        <v>77923</v>
      </c>
    </row>
    <row r="15076" spans="1:12" x14ac:dyDescent="0.15">
      <c r="A15076" t="s">
        <v>12</v>
      </c>
      <c r="B15076">
        <v>4268049</v>
      </c>
      <c r="C15076">
        <v>4268069</v>
      </c>
      <c r="D15076" t="s">
        <v>50002</v>
      </c>
      <c r="E15076" t="s">
        <v>90</v>
      </c>
      <c r="F15076" t="s">
        <v>76</v>
      </c>
      <c r="G15076" t="s">
        <v>16</v>
      </c>
      <c r="H15076">
        <v>112</v>
      </c>
      <c r="I15076" t="s">
        <v>50009</v>
      </c>
      <c r="J15076" t="s">
        <v>50010</v>
      </c>
      <c r="K15076" t="s">
        <v>50011</v>
      </c>
      <c r="L15076" t="s">
        <v>77950</v>
      </c>
    </row>
    <row r="15077" spans="1:12" x14ac:dyDescent="0.15">
      <c r="A15077" t="s">
        <v>12</v>
      </c>
      <c r="B15077">
        <v>4268028</v>
      </c>
      <c r="C15077">
        <v>4268048</v>
      </c>
      <c r="D15077" t="s">
        <v>50002</v>
      </c>
      <c r="E15077" t="s">
        <v>90</v>
      </c>
      <c r="F15077" t="s">
        <v>76</v>
      </c>
      <c r="G15077" t="s">
        <v>16</v>
      </c>
      <c r="H15077">
        <v>133</v>
      </c>
      <c r="I15077" t="s">
        <v>50012</v>
      </c>
      <c r="J15077" t="s">
        <v>50013</v>
      </c>
      <c r="K15077" t="s">
        <v>50014</v>
      </c>
      <c r="L15077" t="s">
        <v>77995</v>
      </c>
    </row>
    <row r="15078" spans="1:12" x14ac:dyDescent="0.15">
      <c r="A15078" t="s">
        <v>12</v>
      </c>
      <c r="B15078">
        <v>4270467</v>
      </c>
      <c r="C15078">
        <v>4270487</v>
      </c>
      <c r="D15078" t="s">
        <v>50015</v>
      </c>
      <c r="E15078" t="s">
        <v>90</v>
      </c>
      <c r="F15078" t="s">
        <v>76</v>
      </c>
      <c r="G15078" t="s">
        <v>16</v>
      </c>
      <c r="H15078">
        <v>21</v>
      </c>
      <c r="I15078" t="s">
        <v>50016</v>
      </c>
      <c r="J15078" t="s">
        <v>50017</v>
      </c>
      <c r="K15078" t="s">
        <v>50018</v>
      </c>
      <c r="L15078" t="s">
        <v>78022</v>
      </c>
    </row>
    <row r="15079" spans="1:12" x14ac:dyDescent="0.15">
      <c r="A15079" t="s">
        <v>12</v>
      </c>
      <c r="B15079">
        <v>4270434</v>
      </c>
      <c r="C15079">
        <v>4270454</v>
      </c>
      <c r="D15079" t="s">
        <v>50015</v>
      </c>
      <c r="E15079" t="s">
        <v>90</v>
      </c>
      <c r="F15079" t="s">
        <v>76</v>
      </c>
      <c r="G15079" t="s">
        <v>16</v>
      </c>
      <c r="H15079">
        <v>54</v>
      </c>
      <c r="I15079" t="s">
        <v>50019</v>
      </c>
      <c r="J15079" t="s">
        <v>50020</v>
      </c>
      <c r="K15079" t="s">
        <v>50021</v>
      </c>
      <c r="L15079" t="s">
        <v>77961</v>
      </c>
    </row>
    <row r="15080" spans="1:12" x14ac:dyDescent="0.15">
      <c r="A15080" t="s">
        <v>12</v>
      </c>
      <c r="B15080">
        <v>4270412</v>
      </c>
      <c r="C15080">
        <v>4270432</v>
      </c>
      <c r="D15080" t="s">
        <v>50015</v>
      </c>
      <c r="E15080" t="s">
        <v>90</v>
      </c>
      <c r="F15080" t="s">
        <v>76</v>
      </c>
      <c r="G15080" t="s">
        <v>23</v>
      </c>
      <c r="H15080">
        <v>76</v>
      </c>
      <c r="I15080" t="s">
        <v>50022</v>
      </c>
      <c r="J15080" t="s">
        <v>50023</v>
      </c>
      <c r="K15080" t="s">
        <v>50024</v>
      </c>
      <c r="L15080" t="s">
        <v>77985</v>
      </c>
    </row>
    <row r="15081" spans="1:12" x14ac:dyDescent="0.15">
      <c r="A15081" t="s">
        <v>12</v>
      </c>
      <c r="B15081">
        <v>4270365</v>
      </c>
      <c r="C15081">
        <v>4270385</v>
      </c>
      <c r="D15081" t="s">
        <v>50015</v>
      </c>
      <c r="E15081" t="s">
        <v>90</v>
      </c>
      <c r="F15081" t="s">
        <v>76</v>
      </c>
      <c r="G15081" t="s">
        <v>36</v>
      </c>
      <c r="H15081">
        <v>123</v>
      </c>
      <c r="I15081" t="s">
        <v>50025</v>
      </c>
      <c r="J15081" t="s">
        <v>50026</v>
      </c>
      <c r="K15081" t="s">
        <v>50027</v>
      </c>
      <c r="L15081" t="s">
        <v>78061</v>
      </c>
    </row>
    <row r="15082" spans="1:12" x14ac:dyDescent="0.15">
      <c r="A15082" t="s">
        <v>12</v>
      </c>
      <c r="B15082">
        <v>4271586</v>
      </c>
      <c r="C15082">
        <v>4271606</v>
      </c>
      <c r="D15082" t="s">
        <v>50028</v>
      </c>
      <c r="E15082" t="s">
        <v>50029</v>
      </c>
      <c r="F15082" t="s">
        <v>76</v>
      </c>
      <c r="G15082" t="s">
        <v>32</v>
      </c>
      <c r="H15082">
        <v>31</v>
      </c>
      <c r="I15082" t="s">
        <v>50030</v>
      </c>
      <c r="J15082" t="s">
        <v>50031</v>
      </c>
      <c r="K15082" t="s">
        <v>50032</v>
      </c>
      <c r="L15082" t="s">
        <v>77910</v>
      </c>
    </row>
    <row r="15083" spans="1:12" x14ac:dyDescent="0.15">
      <c r="A15083" t="s">
        <v>12</v>
      </c>
      <c r="B15083">
        <v>4271561</v>
      </c>
      <c r="C15083">
        <v>4271581</v>
      </c>
      <c r="D15083" t="s">
        <v>50028</v>
      </c>
      <c r="E15083" t="s">
        <v>50029</v>
      </c>
      <c r="F15083" t="s">
        <v>76</v>
      </c>
      <c r="G15083" t="s">
        <v>23</v>
      </c>
      <c r="H15083">
        <v>56</v>
      </c>
      <c r="I15083" t="s">
        <v>50033</v>
      </c>
      <c r="J15083" t="s">
        <v>50034</v>
      </c>
      <c r="K15083" t="s">
        <v>50035</v>
      </c>
      <c r="L15083" t="s">
        <v>77971</v>
      </c>
    </row>
    <row r="15084" spans="1:12" x14ac:dyDescent="0.15">
      <c r="A15084" t="s">
        <v>12</v>
      </c>
      <c r="B15084">
        <v>4271529</v>
      </c>
      <c r="C15084">
        <v>4271549</v>
      </c>
      <c r="D15084" t="s">
        <v>50028</v>
      </c>
      <c r="E15084" t="s">
        <v>50029</v>
      </c>
      <c r="F15084" t="s">
        <v>76</v>
      </c>
      <c r="G15084" t="s">
        <v>16</v>
      </c>
      <c r="H15084">
        <v>88</v>
      </c>
      <c r="I15084" t="s">
        <v>50036</v>
      </c>
      <c r="J15084" t="s">
        <v>50037</v>
      </c>
      <c r="K15084" t="s">
        <v>50038</v>
      </c>
      <c r="L15084" t="s">
        <v>77923</v>
      </c>
    </row>
    <row r="15085" spans="1:12" x14ac:dyDescent="0.15">
      <c r="A15085" t="s">
        <v>12</v>
      </c>
      <c r="B15085">
        <v>4271509</v>
      </c>
      <c r="C15085">
        <v>4271529</v>
      </c>
      <c r="D15085" t="s">
        <v>50028</v>
      </c>
      <c r="E15085" t="s">
        <v>50029</v>
      </c>
      <c r="F15085" t="s">
        <v>76</v>
      </c>
      <c r="G15085" t="s">
        <v>16</v>
      </c>
      <c r="H15085">
        <v>108</v>
      </c>
      <c r="I15085" t="s">
        <v>50039</v>
      </c>
      <c r="J15085" t="s">
        <v>50040</v>
      </c>
      <c r="K15085" t="s">
        <v>50041</v>
      </c>
      <c r="L15085" t="s">
        <v>77994</v>
      </c>
    </row>
    <row r="15086" spans="1:12" x14ac:dyDescent="0.15">
      <c r="A15086" t="s">
        <v>12</v>
      </c>
      <c r="B15086">
        <v>4271925</v>
      </c>
      <c r="C15086">
        <v>4271945</v>
      </c>
      <c r="D15086" t="s">
        <v>50042</v>
      </c>
      <c r="E15086" t="s">
        <v>50043</v>
      </c>
      <c r="F15086" t="s">
        <v>76</v>
      </c>
      <c r="G15086" t="s">
        <v>32</v>
      </c>
      <c r="H15086">
        <v>38</v>
      </c>
      <c r="I15086" t="s">
        <v>50044</v>
      </c>
      <c r="J15086" t="s">
        <v>50045</v>
      </c>
      <c r="K15086" t="s">
        <v>50046</v>
      </c>
      <c r="L15086" t="s">
        <v>78008</v>
      </c>
    </row>
    <row r="15087" spans="1:12" x14ac:dyDescent="0.15">
      <c r="A15087" t="s">
        <v>12</v>
      </c>
      <c r="B15087">
        <v>4271877</v>
      </c>
      <c r="C15087">
        <v>4271897</v>
      </c>
      <c r="D15087" t="s">
        <v>50042</v>
      </c>
      <c r="E15087" t="s">
        <v>50043</v>
      </c>
      <c r="F15087" t="s">
        <v>76</v>
      </c>
      <c r="G15087" t="s">
        <v>23</v>
      </c>
      <c r="H15087">
        <v>86</v>
      </c>
      <c r="I15087" t="s">
        <v>50047</v>
      </c>
      <c r="J15087" t="s">
        <v>50048</v>
      </c>
      <c r="K15087" t="s">
        <v>50049</v>
      </c>
      <c r="L15087" t="s">
        <v>77929</v>
      </c>
    </row>
    <row r="15088" spans="1:12" x14ac:dyDescent="0.15">
      <c r="A15088" t="s">
        <v>12</v>
      </c>
      <c r="B15088">
        <v>4271829</v>
      </c>
      <c r="C15088">
        <v>4271849</v>
      </c>
      <c r="D15088" t="s">
        <v>50042</v>
      </c>
      <c r="E15088" t="s">
        <v>50043</v>
      </c>
      <c r="F15088" t="s">
        <v>76</v>
      </c>
      <c r="G15088" t="s">
        <v>32</v>
      </c>
      <c r="H15088">
        <v>134</v>
      </c>
      <c r="I15088" t="s">
        <v>50050</v>
      </c>
      <c r="J15088" t="s">
        <v>50051</v>
      </c>
      <c r="K15088" t="s">
        <v>50052</v>
      </c>
      <c r="L15088" t="s">
        <v>78039</v>
      </c>
    </row>
    <row r="15089" spans="1:12" x14ac:dyDescent="0.15">
      <c r="A15089" t="s">
        <v>12</v>
      </c>
      <c r="B15089">
        <v>4271775</v>
      </c>
      <c r="C15089">
        <v>4271795</v>
      </c>
      <c r="D15089" t="s">
        <v>50042</v>
      </c>
      <c r="E15089" t="s">
        <v>50043</v>
      </c>
      <c r="F15089" t="s">
        <v>76</v>
      </c>
      <c r="G15089" t="s">
        <v>23</v>
      </c>
      <c r="H15089">
        <v>188</v>
      </c>
      <c r="I15089" t="s">
        <v>50053</v>
      </c>
      <c r="J15089" t="s">
        <v>50054</v>
      </c>
      <c r="K15089" t="s">
        <v>50055</v>
      </c>
      <c r="L15089" t="s">
        <v>78074</v>
      </c>
    </row>
    <row r="15090" spans="1:12" x14ac:dyDescent="0.15">
      <c r="A15090" t="s">
        <v>12</v>
      </c>
      <c r="B15090">
        <v>4272591</v>
      </c>
      <c r="C15090">
        <v>4272611</v>
      </c>
      <c r="D15090" t="s">
        <v>50056</v>
      </c>
      <c r="E15090" t="s">
        <v>50057</v>
      </c>
      <c r="F15090" t="s">
        <v>76</v>
      </c>
      <c r="G15090" t="s">
        <v>32</v>
      </c>
      <c r="H15090">
        <v>1</v>
      </c>
      <c r="I15090" t="s">
        <v>50058</v>
      </c>
      <c r="J15090" t="s">
        <v>50059</v>
      </c>
      <c r="K15090" t="s">
        <v>50060</v>
      </c>
      <c r="L15090" t="s">
        <v>77917</v>
      </c>
    </row>
    <row r="15091" spans="1:12" x14ac:dyDescent="0.15">
      <c r="A15091" t="s">
        <v>12</v>
      </c>
      <c r="B15091">
        <v>4272558</v>
      </c>
      <c r="C15091">
        <v>4272578</v>
      </c>
      <c r="D15091" t="s">
        <v>50056</v>
      </c>
      <c r="E15091" t="s">
        <v>50057</v>
      </c>
      <c r="F15091" t="s">
        <v>76</v>
      </c>
      <c r="G15091" t="s">
        <v>16</v>
      </c>
      <c r="H15091">
        <v>34</v>
      </c>
      <c r="I15091" t="s">
        <v>50061</v>
      </c>
      <c r="J15091" t="s">
        <v>50062</v>
      </c>
      <c r="K15091" t="s">
        <v>50063</v>
      </c>
      <c r="L15091" t="s">
        <v>77999</v>
      </c>
    </row>
    <row r="15092" spans="1:12" x14ac:dyDescent="0.15">
      <c r="A15092" t="s">
        <v>12</v>
      </c>
      <c r="B15092">
        <v>4272533</v>
      </c>
      <c r="C15092">
        <v>4272553</v>
      </c>
      <c r="D15092" t="s">
        <v>50056</v>
      </c>
      <c r="E15092" t="s">
        <v>50057</v>
      </c>
      <c r="F15092" t="s">
        <v>76</v>
      </c>
      <c r="G15092" t="s">
        <v>32</v>
      </c>
      <c r="H15092">
        <v>59</v>
      </c>
      <c r="I15092" t="s">
        <v>50064</v>
      </c>
      <c r="J15092" t="s">
        <v>50065</v>
      </c>
      <c r="K15092" t="s">
        <v>50066</v>
      </c>
      <c r="L15092" t="s">
        <v>78009</v>
      </c>
    </row>
    <row r="15093" spans="1:12" x14ac:dyDescent="0.15">
      <c r="A15093" t="s">
        <v>12</v>
      </c>
      <c r="B15093">
        <v>4272501</v>
      </c>
      <c r="C15093">
        <v>4272521</v>
      </c>
      <c r="D15093" t="s">
        <v>50056</v>
      </c>
      <c r="E15093" t="s">
        <v>50057</v>
      </c>
      <c r="F15093" t="s">
        <v>76</v>
      </c>
      <c r="G15093" t="s">
        <v>16</v>
      </c>
      <c r="H15093">
        <v>91</v>
      </c>
      <c r="I15093" t="s">
        <v>50067</v>
      </c>
      <c r="J15093" t="s">
        <v>50068</v>
      </c>
      <c r="K15093" t="s">
        <v>50069</v>
      </c>
      <c r="L15093" t="s">
        <v>77907</v>
      </c>
    </row>
    <row r="15094" spans="1:12" x14ac:dyDescent="0.15">
      <c r="A15094" t="s">
        <v>12</v>
      </c>
      <c r="B15094">
        <v>4274544</v>
      </c>
      <c r="C15094">
        <v>4274564</v>
      </c>
      <c r="D15094" t="s">
        <v>50070</v>
      </c>
      <c r="E15094" t="s">
        <v>50071</v>
      </c>
      <c r="F15094" t="s">
        <v>76</v>
      </c>
      <c r="G15094" t="s">
        <v>16</v>
      </c>
      <c r="H15094">
        <v>28</v>
      </c>
      <c r="I15094" t="s">
        <v>50072</v>
      </c>
      <c r="J15094" t="s">
        <v>50073</v>
      </c>
      <c r="K15094" t="s">
        <v>50074</v>
      </c>
      <c r="L15094" t="s">
        <v>77956</v>
      </c>
    </row>
    <row r="15095" spans="1:12" x14ac:dyDescent="0.15">
      <c r="A15095" t="s">
        <v>12</v>
      </c>
      <c r="B15095">
        <v>4274496</v>
      </c>
      <c r="C15095">
        <v>4274516</v>
      </c>
      <c r="D15095" t="s">
        <v>50070</v>
      </c>
      <c r="E15095" t="s">
        <v>50071</v>
      </c>
      <c r="F15095" t="s">
        <v>76</v>
      </c>
      <c r="G15095" t="s">
        <v>36</v>
      </c>
      <c r="H15095">
        <v>76</v>
      </c>
      <c r="I15095" t="s">
        <v>50075</v>
      </c>
      <c r="J15095" t="s">
        <v>50076</v>
      </c>
      <c r="K15095" t="s">
        <v>50077</v>
      </c>
      <c r="L15095" t="s">
        <v>77985</v>
      </c>
    </row>
    <row r="15096" spans="1:12" x14ac:dyDescent="0.15">
      <c r="A15096" t="s">
        <v>12</v>
      </c>
      <c r="B15096">
        <v>4274463</v>
      </c>
      <c r="C15096">
        <v>4274483</v>
      </c>
      <c r="D15096" t="s">
        <v>50070</v>
      </c>
      <c r="E15096" t="s">
        <v>50071</v>
      </c>
      <c r="F15096" t="s">
        <v>76</v>
      </c>
      <c r="G15096" t="s">
        <v>23</v>
      </c>
      <c r="H15096">
        <v>109</v>
      </c>
      <c r="I15096" t="s">
        <v>50078</v>
      </c>
      <c r="J15096" t="s">
        <v>50079</v>
      </c>
      <c r="K15096" t="s">
        <v>50080</v>
      </c>
      <c r="L15096" t="s">
        <v>77947</v>
      </c>
    </row>
    <row r="15097" spans="1:12" x14ac:dyDescent="0.15">
      <c r="A15097" t="s">
        <v>12</v>
      </c>
      <c r="B15097">
        <v>4274441</v>
      </c>
      <c r="C15097">
        <v>4274461</v>
      </c>
      <c r="D15097" t="s">
        <v>50070</v>
      </c>
      <c r="E15097" t="s">
        <v>50071</v>
      </c>
      <c r="F15097" t="s">
        <v>76</v>
      </c>
      <c r="G15097" t="s">
        <v>23</v>
      </c>
      <c r="H15097">
        <v>131</v>
      </c>
      <c r="I15097" t="s">
        <v>50081</v>
      </c>
      <c r="J15097" t="s">
        <v>50082</v>
      </c>
      <c r="K15097" t="s">
        <v>50083</v>
      </c>
      <c r="L15097" t="s">
        <v>77941</v>
      </c>
    </row>
    <row r="15098" spans="1:12" x14ac:dyDescent="0.15">
      <c r="A15098" t="s">
        <v>12</v>
      </c>
      <c r="B15098">
        <v>4275567</v>
      </c>
      <c r="C15098">
        <v>4275587</v>
      </c>
      <c r="D15098" t="s">
        <v>50084</v>
      </c>
      <c r="E15098" t="s">
        <v>50085</v>
      </c>
      <c r="F15098" t="s">
        <v>76</v>
      </c>
      <c r="G15098" t="s">
        <v>32</v>
      </c>
      <c r="H15098">
        <v>7</v>
      </c>
      <c r="I15098" t="s">
        <v>50086</v>
      </c>
      <c r="J15098" t="s">
        <v>50087</v>
      </c>
      <c r="K15098" t="s">
        <v>50088</v>
      </c>
      <c r="L15098" t="s">
        <v>77909</v>
      </c>
    </row>
    <row r="15099" spans="1:12" x14ac:dyDescent="0.15">
      <c r="A15099" t="s">
        <v>12</v>
      </c>
      <c r="B15099">
        <v>4275492</v>
      </c>
      <c r="C15099">
        <v>4275512</v>
      </c>
      <c r="D15099" t="s">
        <v>50084</v>
      </c>
      <c r="E15099" t="s">
        <v>50085</v>
      </c>
      <c r="F15099" t="s">
        <v>76</v>
      </c>
      <c r="G15099" t="s">
        <v>36</v>
      </c>
      <c r="H15099">
        <v>82</v>
      </c>
      <c r="I15099" t="s">
        <v>50089</v>
      </c>
      <c r="J15099" t="s">
        <v>50090</v>
      </c>
      <c r="K15099" t="s">
        <v>50091</v>
      </c>
      <c r="L15099" t="s">
        <v>78011</v>
      </c>
    </row>
    <row r="15100" spans="1:12" x14ac:dyDescent="0.15">
      <c r="A15100" t="s">
        <v>12</v>
      </c>
      <c r="B15100">
        <v>4275450</v>
      </c>
      <c r="C15100">
        <v>4275470</v>
      </c>
      <c r="D15100" t="s">
        <v>50084</v>
      </c>
      <c r="E15100" t="s">
        <v>50085</v>
      </c>
      <c r="F15100" t="s">
        <v>76</v>
      </c>
      <c r="G15100" t="s">
        <v>36</v>
      </c>
      <c r="H15100">
        <v>124</v>
      </c>
      <c r="I15100" t="s">
        <v>50092</v>
      </c>
      <c r="J15100" t="s">
        <v>50093</v>
      </c>
      <c r="K15100" t="s">
        <v>50094</v>
      </c>
      <c r="L15100" t="s">
        <v>78046</v>
      </c>
    </row>
    <row r="15101" spans="1:12" x14ac:dyDescent="0.15">
      <c r="A15101" t="s">
        <v>12</v>
      </c>
      <c r="B15101">
        <v>4275407</v>
      </c>
      <c r="C15101">
        <v>4275427</v>
      </c>
      <c r="D15101" t="s">
        <v>50084</v>
      </c>
      <c r="E15101" t="s">
        <v>50085</v>
      </c>
      <c r="F15101" t="s">
        <v>76</v>
      </c>
      <c r="G15101" t="s">
        <v>36</v>
      </c>
      <c r="H15101">
        <v>167</v>
      </c>
      <c r="I15101" t="s">
        <v>50095</v>
      </c>
      <c r="J15101" t="s">
        <v>50096</v>
      </c>
      <c r="K15101" t="s">
        <v>50097</v>
      </c>
      <c r="L15101" t="s">
        <v>77916</v>
      </c>
    </row>
    <row r="15102" spans="1:12" x14ac:dyDescent="0.15">
      <c r="A15102" t="s">
        <v>12</v>
      </c>
      <c r="B15102">
        <v>4275646</v>
      </c>
      <c r="C15102">
        <v>4275666</v>
      </c>
      <c r="D15102" t="s">
        <v>50098</v>
      </c>
      <c r="E15102" t="s">
        <v>90</v>
      </c>
      <c r="F15102" t="s">
        <v>15</v>
      </c>
      <c r="G15102" t="s">
        <v>23</v>
      </c>
      <c r="H15102">
        <v>13</v>
      </c>
      <c r="I15102" t="s">
        <v>50099</v>
      </c>
      <c r="J15102" t="s">
        <v>50100</v>
      </c>
      <c r="K15102" t="s">
        <v>50101</v>
      </c>
      <c r="L15102" t="s">
        <v>77935</v>
      </c>
    </row>
    <row r="15103" spans="1:12" x14ac:dyDescent="0.15">
      <c r="A15103" t="s">
        <v>12</v>
      </c>
      <c r="B15103">
        <v>4275669</v>
      </c>
      <c r="C15103">
        <v>4275689</v>
      </c>
      <c r="D15103" t="s">
        <v>50098</v>
      </c>
      <c r="E15103" t="s">
        <v>90</v>
      </c>
      <c r="F15103" t="s">
        <v>15</v>
      </c>
      <c r="G15103" t="s">
        <v>16</v>
      </c>
      <c r="H15103">
        <v>36</v>
      </c>
      <c r="I15103" t="s">
        <v>50102</v>
      </c>
      <c r="J15103" t="s">
        <v>50103</v>
      </c>
      <c r="K15103" t="s">
        <v>50104</v>
      </c>
      <c r="L15103" t="s">
        <v>78003</v>
      </c>
    </row>
    <row r="15104" spans="1:12" x14ac:dyDescent="0.15">
      <c r="A15104" t="s">
        <v>12</v>
      </c>
      <c r="B15104">
        <v>4275703</v>
      </c>
      <c r="C15104">
        <v>4275723</v>
      </c>
      <c r="D15104" t="s">
        <v>50098</v>
      </c>
      <c r="E15104" t="s">
        <v>90</v>
      </c>
      <c r="F15104" t="s">
        <v>15</v>
      </c>
      <c r="G15104" t="s">
        <v>16</v>
      </c>
      <c r="H15104">
        <v>70</v>
      </c>
      <c r="I15104" t="s">
        <v>50105</v>
      </c>
      <c r="J15104" t="s">
        <v>50106</v>
      </c>
      <c r="K15104" t="s">
        <v>50107</v>
      </c>
      <c r="L15104" t="s">
        <v>77919</v>
      </c>
    </row>
    <row r="15105" spans="1:12" x14ac:dyDescent="0.15">
      <c r="A15105" t="s">
        <v>12</v>
      </c>
      <c r="B15105">
        <v>4275728</v>
      </c>
      <c r="C15105">
        <v>4275748</v>
      </c>
      <c r="D15105" t="s">
        <v>50098</v>
      </c>
      <c r="E15105" t="s">
        <v>90</v>
      </c>
      <c r="F15105" t="s">
        <v>15</v>
      </c>
      <c r="G15105" t="s">
        <v>36</v>
      </c>
      <c r="H15105">
        <v>95</v>
      </c>
      <c r="I15105" t="s">
        <v>50108</v>
      </c>
      <c r="J15105" t="s">
        <v>50109</v>
      </c>
      <c r="K15105" t="s">
        <v>50110</v>
      </c>
      <c r="L15105" t="s">
        <v>77920</v>
      </c>
    </row>
    <row r="15106" spans="1:12" x14ac:dyDescent="0.15">
      <c r="A15106" t="s">
        <v>12</v>
      </c>
      <c r="B15106">
        <v>4277741</v>
      </c>
      <c r="C15106">
        <v>4277761</v>
      </c>
      <c r="D15106" t="s">
        <v>50111</v>
      </c>
      <c r="E15106" t="s">
        <v>90</v>
      </c>
      <c r="F15106" t="s">
        <v>76</v>
      </c>
      <c r="G15106" t="s">
        <v>32</v>
      </c>
      <c r="H15106">
        <v>1</v>
      </c>
      <c r="I15106" t="s">
        <v>50112</v>
      </c>
      <c r="J15106" t="s">
        <v>50113</v>
      </c>
      <c r="K15106" t="s">
        <v>50114</v>
      </c>
      <c r="L15106" t="s">
        <v>77917</v>
      </c>
    </row>
    <row r="15107" spans="1:12" x14ac:dyDescent="0.15">
      <c r="A15107" t="s">
        <v>12</v>
      </c>
      <c r="B15107">
        <v>4277717</v>
      </c>
      <c r="C15107">
        <v>4277737</v>
      </c>
      <c r="D15107" t="s">
        <v>50111</v>
      </c>
      <c r="E15107" t="s">
        <v>90</v>
      </c>
      <c r="F15107" t="s">
        <v>76</v>
      </c>
      <c r="G15107" t="s">
        <v>36</v>
      </c>
      <c r="H15107">
        <v>25</v>
      </c>
      <c r="I15107" t="s">
        <v>50115</v>
      </c>
      <c r="J15107" t="s">
        <v>50116</v>
      </c>
      <c r="K15107" t="s">
        <v>50117</v>
      </c>
      <c r="L15107" t="s">
        <v>78012</v>
      </c>
    </row>
    <row r="15108" spans="1:12" x14ac:dyDescent="0.15">
      <c r="A15108" t="s">
        <v>12</v>
      </c>
      <c r="B15108">
        <v>4277690</v>
      </c>
      <c r="C15108">
        <v>4277710</v>
      </c>
      <c r="D15108" t="s">
        <v>50111</v>
      </c>
      <c r="E15108" t="s">
        <v>90</v>
      </c>
      <c r="F15108" t="s">
        <v>76</v>
      </c>
      <c r="G15108" t="s">
        <v>23</v>
      </c>
      <c r="H15108">
        <v>52</v>
      </c>
      <c r="I15108" t="s">
        <v>50118</v>
      </c>
      <c r="J15108" t="s">
        <v>50119</v>
      </c>
      <c r="K15108" t="s">
        <v>50120</v>
      </c>
      <c r="L15108" t="s">
        <v>77959</v>
      </c>
    </row>
    <row r="15109" spans="1:12" x14ac:dyDescent="0.15">
      <c r="A15109" t="s">
        <v>12</v>
      </c>
      <c r="B15109">
        <v>4277656</v>
      </c>
      <c r="C15109">
        <v>4277676</v>
      </c>
      <c r="D15109" t="s">
        <v>50111</v>
      </c>
      <c r="E15109" t="s">
        <v>90</v>
      </c>
      <c r="F15109" t="s">
        <v>76</v>
      </c>
      <c r="G15109" t="s">
        <v>23</v>
      </c>
      <c r="H15109">
        <v>86</v>
      </c>
      <c r="I15109" t="s">
        <v>50121</v>
      </c>
      <c r="J15109" t="s">
        <v>50122</v>
      </c>
      <c r="K15109" t="s">
        <v>50123</v>
      </c>
      <c r="L15109" t="s">
        <v>77929</v>
      </c>
    </row>
    <row r="15110" spans="1:12" x14ac:dyDescent="0.15">
      <c r="A15110" t="s">
        <v>12</v>
      </c>
      <c r="B15110">
        <v>4277926</v>
      </c>
      <c r="C15110">
        <v>4277946</v>
      </c>
      <c r="D15110" t="s">
        <v>50124</v>
      </c>
      <c r="E15110" t="s">
        <v>90</v>
      </c>
      <c r="F15110" t="s">
        <v>15</v>
      </c>
      <c r="G15110" t="s">
        <v>16</v>
      </c>
      <c r="H15110">
        <v>7</v>
      </c>
      <c r="I15110" t="s">
        <v>50125</v>
      </c>
      <c r="J15110" t="s">
        <v>50126</v>
      </c>
      <c r="K15110" t="s">
        <v>50127</v>
      </c>
      <c r="L15110" t="s">
        <v>77909</v>
      </c>
    </row>
    <row r="15111" spans="1:12" x14ac:dyDescent="0.15">
      <c r="A15111" t="s">
        <v>12</v>
      </c>
      <c r="B15111">
        <v>4277946</v>
      </c>
      <c r="C15111">
        <v>4277966</v>
      </c>
      <c r="D15111" t="s">
        <v>50124</v>
      </c>
      <c r="E15111" t="s">
        <v>90</v>
      </c>
      <c r="F15111" t="s">
        <v>15</v>
      </c>
      <c r="G15111" t="s">
        <v>23</v>
      </c>
      <c r="H15111">
        <v>27</v>
      </c>
      <c r="I15111" t="s">
        <v>50128</v>
      </c>
      <c r="J15111" t="s">
        <v>50129</v>
      </c>
      <c r="K15111" t="s">
        <v>50130</v>
      </c>
      <c r="L15111" t="s">
        <v>78013</v>
      </c>
    </row>
    <row r="15112" spans="1:12" x14ac:dyDescent="0.15">
      <c r="A15112" t="s">
        <v>12</v>
      </c>
      <c r="B15112">
        <v>4277970</v>
      </c>
      <c r="C15112">
        <v>4277990</v>
      </c>
      <c r="D15112" t="s">
        <v>50124</v>
      </c>
      <c r="E15112" t="s">
        <v>90</v>
      </c>
      <c r="F15112" t="s">
        <v>15</v>
      </c>
      <c r="G15112" t="s">
        <v>23</v>
      </c>
      <c r="H15112">
        <v>51</v>
      </c>
      <c r="I15112" t="s">
        <v>50131</v>
      </c>
      <c r="J15112" t="s">
        <v>50132</v>
      </c>
      <c r="K15112" t="s">
        <v>50133</v>
      </c>
      <c r="L15112" t="s">
        <v>78023</v>
      </c>
    </row>
    <row r="15113" spans="1:12" x14ac:dyDescent="0.15">
      <c r="A15113" t="s">
        <v>12</v>
      </c>
      <c r="B15113">
        <v>4278020</v>
      </c>
      <c r="C15113">
        <v>4278040</v>
      </c>
      <c r="D15113" t="s">
        <v>50124</v>
      </c>
      <c r="E15113" t="s">
        <v>90</v>
      </c>
      <c r="F15113" t="s">
        <v>15</v>
      </c>
      <c r="G15113" t="s">
        <v>23</v>
      </c>
      <c r="H15113">
        <v>101</v>
      </c>
      <c r="I15113" t="s">
        <v>50134</v>
      </c>
      <c r="J15113" t="s">
        <v>50135</v>
      </c>
      <c r="K15113" t="s">
        <v>50136</v>
      </c>
      <c r="L15113" t="s">
        <v>77997</v>
      </c>
    </row>
    <row r="15114" spans="1:12" x14ac:dyDescent="0.15">
      <c r="A15114" t="s">
        <v>12</v>
      </c>
      <c r="B15114">
        <v>4278907</v>
      </c>
      <c r="C15114">
        <v>4278927</v>
      </c>
      <c r="D15114" t="s">
        <v>50137</v>
      </c>
      <c r="E15114" t="s">
        <v>90</v>
      </c>
      <c r="F15114" t="s">
        <v>76</v>
      </c>
      <c r="G15114" t="s">
        <v>32</v>
      </c>
      <c r="H15114">
        <v>1</v>
      </c>
      <c r="I15114" t="s">
        <v>50138</v>
      </c>
      <c r="J15114" t="s">
        <v>50139</v>
      </c>
      <c r="K15114" t="s">
        <v>50140</v>
      </c>
      <c r="L15114" t="s">
        <v>77917</v>
      </c>
    </row>
    <row r="15115" spans="1:12" x14ac:dyDescent="0.15">
      <c r="A15115" t="s">
        <v>12</v>
      </c>
      <c r="B15115">
        <v>4278879</v>
      </c>
      <c r="C15115">
        <v>4278899</v>
      </c>
      <c r="D15115" t="s">
        <v>50137</v>
      </c>
      <c r="E15115" t="s">
        <v>90</v>
      </c>
      <c r="F15115" t="s">
        <v>76</v>
      </c>
      <c r="G15115" t="s">
        <v>32</v>
      </c>
      <c r="H15115">
        <v>29</v>
      </c>
      <c r="I15115" t="s">
        <v>50141</v>
      </c>
      <c r="J15115" t="s">
        <v>50142</v>
      </c>
      <c r="K15115" t="s">
        <v>50143</v>
      </c>
      <c r="L15115" t="s">
        <v>77921</v>
      </c>
    </row>
    <row r="15116" spans="1:12" x14ac:dyDescent="0.15">
      <c r="A15116" t="s">
        <v>12</v>
      </c>
      <c r="B15116">
        <v>4278858</v>
      </c>
      <c r="C15116">
        <v>4278878</v>
      </c>
      <c r="D15116" t="s">
        <v>50137</v>
      </c>
      <c r="E15116" t="s">
        <v>90</v>
      </c>
      <c r="F15116" t="s">
        <v>76</v>
      </c>
      <c r="G15116" t="s">
        <v>16</v>
      </c>
      <c r="H15116">
        <v>50</v>
      </c>
      <c r="I15116" t="s">
        <v>50144</v>
      </c>
      <c r="J15116" t="s">
        <v>50145</v>
      </c>
      <c r="K15116" t="s">
        <v>50146</v>
      </c>
      <c r="L15116" t="s">
        <v>77925</v>
      </c>
    </row>
    <row r="15117" spans="1:12" x14ac:dyDescent="0.15">
      <c r="A15117" t="s">
        <v>12</v>
      </c>
      <c r="B15117">
        <v>4278796</v>
      </c>
      <c r="C15117">
        <v>4278816</v>
      </c>
      <c r="D15117" t="s">
        <v>50137</v>
      </c>
      <c r="E15117" t="s">
        <v>90</v>
      </c>
      <c r="F15117" t="s">
        <v>76</v>
      </c>
      <c r="G15117" t="s">
        <v>16</v>
      </c>
      <c r="H15117">
        <v>112</v>
      </c>
      <c r="I15117" t="s">
        <v>50147</v>
      </c>
      <c r="J15117" t="s">
        <v>50148</v>
      </c>
      <c r="K15117" t="s">
        <v>50149</v>
      </c>
      <c r="L15117" t="s">
        <v>77950</v>
      </c>
    </row>
    <row r="15118" spans="1:12" x14ac:dyDescent="0.15">
      <c r="A15118" t="s">
        <v>12</v>
      </c>
      <c r="B15118">
        <v>4280280</v>
      </c>
      <c r="C15118">
        <v>4280300</v>
      </c>
      <c r="D15118" t="s">
        <v>50150</v>
      </c>
      <c r="E15118" t="s">
        <v>90</v>
      </c>
      <c r="F15118" t="s">
        <v>76</v>
      </c>
      <c r="G15118" t="s">
        <v>36</v>
      </c>
      <c r="H15118">
        <v>0</v>
      </c>
      <c r="I15118" t="s">
        <v>50151</v>
      </c>
      <c r="J15118" t="s">
        <v>50152</v>
      </c>
      <c r="K15118" t="s">
        <v>50153</v>
      </c>
      <c r="L15118" t="s">
        <v>77980</v>
      </c>
    </row>
    <row r="15119" spans="1:12" x14ac:dyDescent="0.15">
      <c r="A15119" t="s">
        <v>12</v>
      </c>
      <c r="B15119">
        <v>4280260</v>
      </c>
      <c r="C15119">
        <v>4280280</v>
      </c>
      <c r="D15119" t="s">
        <v>50150</v>
      </c>
      <c r="E15119" t="s">
        <v>90</v>
      </c>
      <c r="F15119" t="s">
        <v>76</v>
      </c>
      <c r="G15119" t="s">
        <v>23</v>
      </c>
      <c r="H15119">
        <v>20</v>
      </c>
      <c r="I15119" t="s">
        <v>50154</v>
      </c>
      <c r="J15119" t="s">
        <v>50155</v>
      </c>
      <c r="K15119" t="s">
        <v>50156</v>
      </c>
      <c r="L15119" t="s">
        <v>77968</v>
      </c>
    </row>
    <row r="15120" spans="1:12" x14ac:dyDescent="0.15">
      <c r="A15120" t="s">
        <v>12</v>
      </c>
      <c r="B15120">
        <v>4280231</v>
      </c>
      <c r="C15120">
        <v>4280251</v>
      </c>
      <c r="D15120" t="s">
        <v>50150</v>
      </c>
      <c r="E15120" t="s">
        <v>90</v>
      </c>
      <c r="F15120" t="s">
        <v>76</v>
      </c>
      <c r="G15120" t="s">
        <v>36</v>
      </c>
      <c r="H15120">
        <v>49</v>
      </c>
      <c r="I15120" t="s">
        <v>50157</v>
      </c>
      <c r="J15120" t="s">
        <v>50158</v>
      </c>
      <c r="K15120" t="s">
        <v>50159</v>
      </c>
      <c r="L15120" t="s">
        <v>77913</v>
      </c>
    </row>
    <row r="15121" spans="1:12" x14ac:dyDescent="0.15">
      <c r="A15121" t="s">
        <v>12</v>
      </c>
      <c r="B15121">
        <v>4280204</v>
      </c>
      <c r="C15121">
        <v>4280224</v>
      </c>
      <c r="D15121" t="s">
        <v>50150</v>
      </c>
      <c r="E15121" t="s">
        <v>90</v>
      </c>
      <c r="F15121" t="s">
        <v>76</v>
      </c>
      <c r="G15121" t="s">
        <v>32</v>
      </c>
      <c r="H15121">
        <v>76</v>
      </c>
      <c r="I15121" t="s">
        <v>50160</v>
      </c>
      <c r="J15121" t="s">
        <v>50161</v>
      </c>
      <c r="K15121" t="s">
        <v>50162</v>
      </c>
      <c r="L15121" t="s">
        <v>77985</v>
      </c>
    </row>
    <row r="15122" spans="1:12" x14ac:dyDescent="0.15">
      <c r="A15122" t="s">
        <v>12</v>
      </c>
      <c r="B15122">
        <v>4280408</v>
      </c>
      <c r="C15122">
        <v>4280428</v>
      </c>
      <c r="D15122" t="s">
        <v>50163</v>
      </c>
      <c r="E15122" t="s">
        <v>90</v>
      </c>
      <c r="F15122" t="s">
        <v>15</v>
      </c>
      <c r="G15122" t="s">
        <v>32</v>
      </c>
      <c r="H15122">
        <v>1</v>
      </c>
      <c r="I15122" t="s">
        <v>50164</v>
      </c>
      <c r="J15122" t="s">
        <v>50165</v>
      </c>
      <c r="K15122" t="s">
        <v>50166</v>
      </c>
      <c r="L15122" t="s">
        <v>77917</v>
      </c>
    </row>
    <row r="15123" spans="1:12" x14ac:dyDescent="0.15">
      <c r="A15123" t="s">
        <v>12</v>
      </c>
      <c r="B15123">
        <v>4280435</v>
      </c>
      <c r="C15123">
        <v>4280455</v>
      </c>
      <c r="D15123" t="s">
        <v>50163</v>
      </c>
      <c r="E15123" t="s">
        <v>90</v>
      </c>
      <c r="F15123" t="s">
        <v>15</v>
      </c>
      <c r="G15123" t="s">
        <v>23</v>
      </c>
      <c r="H15123">
        <v>28</v>
      </c>
      <c r="I15123" t="s">
        <v>50167</v>
      </c>
      <c r="J15123" t="s">
        <v>50168</v>
      </c>
      <c r="K15123" t="s">
        <v>50169</v>
      </c>
      <c r="L15123" t="s">
        <v>77956</v>
      </c>
    </row>
    <row r="15124" spans="1:12" x14ac:dyDescent="0.15">
      <c r="A15124" t="s">
        <v>12</v>
      </c>
      <c r="B15124">
        <v>4280463</v>
      </c>
      <c r="C15124">
        <v>4280483</v>
      </c>
      <c r="D15124" t="s">
        <v>50163</v>
      </c>
      <c r="E15124" t="s">
        <v>90</v>
      </c>
      <c r="F15124" t="s">
        <v>15</v>
      </c>
      <c r="G15124" t="s">
        <v>23</v>
      </c>
      <c r="H15124">
        <v>56</v>
      </c>
      <c r="I15124" t="s">
        <v>50170</v>
      </c>
      <c r="J15124" t="s">
        <v>50171</v>
      </c>
      <c r="K15124" t="s">
        <v>50172</v>
      </c>
      <c r="L15124" t="s">
        <v>77971</v>
      </c>
    </row>
    <row r="15125" spans="1:12" x14ac:dyDescent="0.15">
      <c r="A15125" t="s">
        <v>12</v>
      </c>
      <c r="B15125">
        <v>4280484</v>
      </c>
      <c r="C15125">
        <v>4280504</v>
      </c>
      <c r="D15125" t="s">
        <v>50163</v>
      </c>
      <c r="E15125" t="s">
        <v>90</v>
      </c>
      <c r="F15125" t="s">
        <v>15</v>
      </c>
      <c r="G15125" t="s">
        <v>23</v>
      </c>
      <c r="H15125">
        <v>77</v>
      </c>
      <c r="I15125" t="s">
        <v>50173</v>
      </c>
      <c r="J15125" t="s">
        <v>50174</v>
      </c>
      <c r="K15125" t="s">
        <v>50175</v>
      </c>
      <c r="L15125" t="s">
        <v>77960</v>
      </c>
    </row>
    <row r="15126" spans="1:12" x14ac:dyDescent="0.15">
      <c r="A15126" t="s">
        <v>12</v>
      </c>
      <c r="B15126">
        <v>4282163</v>
      </c>
      <c r="C15126">
        <v>4282183</v>
      </c>
      <c r="D15126" t="s">
        <v>50176</v>
      </c>
      <c r="E15126" t="s">
        <v>50177</v>
      </c>
      <c r="F15126" t="s">
        <v>76</v>
      </c>
      <c r="G15126" t="s">
        <v>32</v>
      </c>
      <c r="H15126">
        <v>14</v>
      </c>
      <c r="I15126" t="s">
        <v>50178</v>
      </c>
      <c r="J15126" t="s">
        <v>50179</v>
      </c>
      <c r="K15126" t="s">
        <v>50180</v>
      </c>
      <c r="L15126" t="s">
        <v>77924</v>
      </c>
    </row>
    <row r="15127" spans="1:12" x14ac:dyDescent="0.15">
      <c r="A15127" t="s">
        <v>12</v>
      </c>
      <c r="B15127">
        <v>4282143</v>
      </c>
      <c r="C15127">
        <v>4282163</v>
      </c>
      <c r="D15127" t="s">
        <v>50176</v>
      </c>
      <c r="E15127" t="s">
        <v>50177</v>
      </c>
      <c r="F15127" t="s">
        <v>76</v>
      </c>
      <c r="G15127" t="s">
        <v>16</v>
      </c>
      <c r="H15127">
        <v>34</v>
      </c>
      <c r="I15127" t="s">
        <v>50181</v>
      </c>
      <c r="J15127" t="s">
        <v>50182</v>
      </c>
      <c r="K15127" t="s">
        <v>50183</v>
      </c>
      <c r="L15127" t="s">
        <v>77999</v>
      </c>
    </row>
    <row r="15128" spans="1:12" x14ac:dyDescent="0.15">
      <c r="A15128" t="s">
        <v>12</v>
      </c>
      <c r="B15128">
        <v>4282101</v>
      </c>
      <c r="C15128">
        <v>4282121</v>
      </c>
      <c r="D15128" t="s">
        <v>50176</v>
      </c>
      <c r="E15128" t="s">
        <v>50177</v>
      </c>
      <c r="F15128" t="s">
        <v>76</v>
      </c>
      <c r="G15128" t="s">
        <v>23</v>
      </c>
      <c r="H15128">
        <v>76</v>
      </c>
      <c r="I15128" t="s">
        <v>50184</v>
      </c>
      <c r="J15128" t="s">
        <v>50185</v>
      </c>
      <c r="K15128" t="s">
        <v>50186</v>
      </c>
      <c r="L15128" t="s">
        <v>77985</v>
      </c>
    </row>
    <row r="15129" spans="1:12" x14ac:dyDescent="0.15">
      <c r="A15129" t="s">
        <v>12</v>
      </c>
      <c r="B15129">
        <v>4282065</v>
      </c>
      <c r="C15129">
        <v>4282085</v>
      </c>
      <c r="D15129" t="s">
        <v>50176</v>
      </c>
      <c r="E15129" t="s">
        <v>50177</v>
      </c>
      <c r="F15129" t="s">
        <v>76</v>
      </c>
      <c r="G15129" t="s">
        <v>16</v>
      </c>
      <c r="H15129">
        <v>112</v>
      </c>
      <c r="I15129" t="s">
        <v>50187</v>
      </c>
      <c r="J15129" t="s">
        <v>50188</v>
      </c>
      <c r="K15129" t="s">
        <v>50189</v>
      </c>
      <c r="L15129" t="s">
        <v>77950</v>
      </c>
    </row>
    <row r="15130" spans="1:12" x14ac:dyDescent="0.15">
      <c r="A15130" t="s">
        <v>12</v>
      </c>
      <c r="B15130">
        <v>4283315</v>
      </c>
      <c r="C15130">
        <v>4283335</v>
      </c>
      <c r="D15130" t="s">
        <v>50190</v>
      </c>
      <c r="E15130" t="s">
        <v>50191</v>
      </c>
      <c r="F15130" t="s">
        <v>76</v>
      </c>
      <c r="G15130" t="s">
        <v>16</v>
      </c>
      <c r="H15130">
        <v>13</v>
      </c>
      <c r="I15130" t="s">
        <v>50192</v>
      </c>
      <c r="J15130" t="s">
        <v>50193</v>
      </c>
      <c r="K15130" t="s">
        <v>50194</v>
      </c>
      <c r="L15130" t="s">
        <v>77935</v>
      </c>
    </row>
    <row r="15131" spans="1:12" x14ac:dyDescent="0.15">
      <c r="A15131" t="s">
        <v>12</v>
      </c>
      <c r="B15131">
        <v>4283291</v>
      </c>
      <c r="C15131">
        <v>4283311</v>
      </c>
      <c r="D15131" t="s">
        <v>50190</v>
      </c>
      <c r="E15131" t="s">
        <v>50191</v>
      </c>
      <c r="F15131" t="s">
        <v>76</v>
      </c>
      <c r="G15131" t="s">
        <v>36</v>
      </c>
      <c r="H15131">
        <v>37</v>
      </c>
      <c r="I15131" t="s">
        <v>50195</v>
      </c>
      <c r="J15131" t="s">
        <v>50196</v>
      </c>
      <c r="K15131" t="s">
        <v>50197</v>
      </c>
      <c r="L15131" t="s">
        <v>77906</v>
      </c>
    </row>
    <row r="15132" spans="1:12" x14ac:dyDescent="0.15">
      <c r="A15132" t="s">
        <v>12</v>
      </c>
      <c r="B15132">
        <v>4283270</v>
      </c>
      <c r="C15132">
        <v>4283290</v>
      </c>
      <c r="D15132" t="s">
        <v>50190</v>
      </c>
      <c r="E15132" t="s">
        <v>50191</v>
      </c>
      <c r="F15132" t="s">
        <v>76</v>
      </c>
      <c r="G15132" t="s">
        <v>23</v>
      </c>
      <c r="H15132">
        <v>58</v>
      </c>
      <c r="I15132" t="s">
        <v>50198</v>
      </c>
      <c r="J15132" t="s">
        <v>50199</v>
      </c>
      <c r="K15132" t="s">
        <v>50200</v>
      </c>
      <c r="L15132" t="s">
        <v>77911</v>
      </c>
    </row>
    <row r="15133" spans="1:12" x14ac:dyDescent="0.15">
      <c r="A15133" t="s">
        <v>12</v>
      </c>
      <c r="B15133">
        <v>4283231</v>
      </c>
      <c r="C15133">
        <v>4283251</v>
      </c>
      <c r="D15133" t="s">
        <v>50190</v>
      </c>
      <c r="E15133" t="s">
        <v>50191</v>
      </c>
      <c r="F15133" t="s">
        <v>76</v>
      </c>
      <c r="G15133" t="s">
        <v>23</v>
      </c>
      <c r="H15133">
        <v>97</v>
      </c>
      <c r="I15133" t="s">
        <v>50201</v>
      </c>
      <c r="J15133" t="s">
        <v>50202</v>
      </c>
      <c r="K15133" t="s">
        <v>50203</v>
      </c>
      <c r="L15133" t="s">
        <v>78010</v>
      </c>
    </row>
    <row r="15134" spans="1:12" x14ac:dyDescent="0.15">
      <c r="A15134" t="s">
        <v>12</v>
      </c>
      <c r="B15134">
        <v>4283516</v>
      </c>
      <c r="C15134">
        <v>4283536</v>
      </c>
      <c r="D15134" t="s">
        <v>50204</v>
      </c>
      <c r="E15134" t="s">
        <v>90</v>
      </c>
      <c r="F15134" t="s">
        <v>15</v>
      </c>
      <c r="G15134" t="s">
        <v>32</v>
      </c>
      <c r="H15134">
        <v>1</v>
      </c>
      <c r="I15134" t="s">
        <v>50205</v>
      </c>
      <c r="J15134" t="s">
        <v>50206</v>
      </c>
      <c r="K15134" t="s">
        <v>50207</v>
      </c>
      <c r="L15134" t="s">
        <v>77917</v>
      </c>
    </row>
    <row r="15135" spans="1:12" x14ac:dyDescent="0.15">
      <c r="A15135" t="s">
        <v>12</v>
      </c>
      <c r="B15135">
        <v>4283549</v>
      </c>
      <c r="C15135">
        <v>4283569</v>
      </c>
      <c r="D15135" t="s">
        <v>50204</v>
      </c>
      <c r="E15135" t="s">
        <v>90</v>
      </c>
      <c r="F15135" t="s">
        <v>15</v>
      </c>
      <c r="G15135" t="s">
        <v>16</v>
      </c>
      <c r="H15135">
        <v>34</v>
      </c>
      <c r="I15135" t="s">
        <v>50208</v>
      </c>
      <c r="J15135" t="s">
        <v>50209</v>
      </c>
      <c r="K15135" t="s">
        <v>50210</v>
      </c>
      <c r="L15135" t="s">
        <v>77999</v>
      </c>
    </row>
    <row r="15136" spans="1:12" x14ac:dyDescent="0.15">
      <c r="A15136" t="s">
        <v>12</v>
      </c>
      <c r="B15136">
        <v>4283582</v>
      </c>
      <c r="C15136">
        <v>4283602</v>
      </c>
      <c r="D15136" t="s">
        <v>50204</v>
      </c>
      <c r="E15136" t="s">
        <v>90</v>
      </c>
      <c r="F15136" t="s">
        <v>15</v>
      </c>
      <c r="G15136" t="s">
        <v>16</v>
      </c>
      <c r="H15136">
        <v>67</v>
      </c>
      <c r="I15136" t="s">
        <v>50211</v>
      </c>
      <c r="J15136" t="s">
        <v>50212</v>
      </c>
      <c r="K15136" t="s">
        <v>50213</v>
      </c>
      <c r="L15136" t="s">
        <v>77981</v>
      </c>
    </row>
    <row r="15137" spans="1:12" x14ac:dyDescent="0.15">
      <c r="A15137" t="s">
        <v>12</v>
      </c>
      <c r="B15137">
        <v>4283605</v>
      </c>
      <c r="C15137">
        <v>4283625</v>
      </c>
      <c r="D15137" t="s">
        <v>50204</v>
      </c>
      <c r="E15137" t="s">
        <v>90</v>
      </c>
      <c r="F15137" t="s">
        <v>15</v>
      </c>
      <c r="G15137" t="s">
        <v>16</v>
      </c>
      <c r="H15137">
        <v>90</v>
      </c>
      <c r="I15137" t="s">
        <v>50214</v>
      </c>
      <c r="J15137" t="s">
        <v>50215</v>
      </c>
      <c r="K15137" t="s">
        <v>50216</v>
      </c>
      <c r="L15137" t="s">
        <v>78017</v>
      </c>
    </row>
    <row r="15138" spans="1:12" x14ac:dyDescent="0.15">
      <c r="A15138" t="s">
        <v>12</v>
      </c>
      <c r="B15138">
        <v>4284881</v>
      </c>
      <c r="C15138">
        <v>4284901</v>
      </c>
      <c r="D15138" t="s">
        <v>50217</v>
      </c>
      <c r="E15138" t="s">
        <v>90</v>
      </c>
      <c r="F15138" t="s">
        <v>76</v>
      </c>
      <c r="G15138" t="s">
        <v>16</v>
      </c>
      <c r="H15138">
        <v>8</v>
      </c>
      <c r="I15138" t="s">
        <v>50218</v>
      </c>
      <c r="J15138" t="s">
        <v>50219</v>
      </c>
      <c r="K15138" t="s">
        <v>50220</v>
      </c>
      <c r="L15138" t="s">
        <v>77955</v>
      </c>
    </row>
    <row r="15139" spans="1:12" x14ac:dyDescent="0.15">
      <c r="A15139" t="s">
        <v>12</v>
      </c>
      <c r="B15139">
        <v>4284852</v>
      </c>
      <c r="C15139">
        <v>4284872</v>
      </c>
      <c r="D15139" t="s">
        <v>50217</v>
      </c>
      <c r="E15139" t="s">
        <v>90</v>
      </c>
      <c r="F15139" t="s">
        <v>76</v>
      </c>
      <c r="G15139" t="s">
        <v>36</v>
      </c>
      <c r="H15139">
        <v>37</v>
      </c>
      <c r="I15139" t="s">
        <v>50221</v>
      </c>
      <c r="J15139" t="s">
        <v>50222</v>
      </c>
      <c r="K15139" t="s">
        <v>50223</v>
      </c>
      <c r="L15139" t="s">
        <v>77906</v>
      </c>
    </row>
    <row r="15140" spans="1:12" x14ac:dyDescent="0.15">
      <c r="A15140" t="s">
        <v>12</v>
      </c>
      <c r="B15140">
        <v>4284823</v>
      </c>
      <c r="C15140">
        <v>4284843</v>
      </c>
      <c r="D15140" t="s">
        <v>50217</v>
      </c>
      <c r="E15140" t="s">
        <v>90</v>
      </c>
      <c r="F15140" t="s">
        <v>76</v>
      </c>
      <c r="G15140" t="s">
        <v>36</v>
      </c>
      <c r="H15140">
        <v>66</v>
      </c>
      <c r="I15140" t="s">
        <v>50224</v>
      </c>
      <c r="J15140" t="s">
        <v>50225</v>
      </c>
      <c r="K15140" t="s">
        <v>50226</v>
      </c>
      <c r="L15140" t="s">
        <v>77928</v>
      </c>
    </row>
    <row r="15141" spans="1:12" x14ac:dyDescent="0.15">
      <c r="A15141" t="s">
        <v>12</v>
      </c>
      <c r="B15141">
        <v>4284801</v>
      </c>
      <c r="C15141">
        <v>4284821</v>
      </c>
      <c r="D15141" t="s">
        <v>50217</v>
      </c>
      <c r="E15141" t="s">
        <v>90</v>
      </c>
      <c r="F15141" t="s">
        <v>76</v>
      </c>
      <c r="G15141" t="s">
        <v>32</v>
      </c>
      <c r="H15141">
        <v>88</v>
      </c>
      <c r="I15141" t="s">
        <v>50227</v>
      </c>
      <c r="J15141" t="s">
        <v>50228</v>
      </c>
      <c r="K15141" t="s">
        <v>50229</v>
      </c>
      <c r="L15141" t="s">
        <v>77923</v>
      </c>
    </row>
    <row r="15142" spans="1:12" x14ac:dyDescent="0.15">
      <c r="A15142" t="s">
        <v>12</v>
      </c>
      <c r="B15142">
        <v>4285688</v>
      </c>
      <c r="C15142">
        <v>4285708</v>
      </c>
      <c r="D15142" t="s">
        <v>50230</v>
      </c>
      <c r="E15142" t="s">
        <v>90</v>
      </c>
      <c r="F15142" t="s">
        <v>76</v>
      </c>
      <c r="G15142" t="s">
        <v>32</v>
      </c>
      <c r="H15142">
        <v>1</v>
      </c>
      <c r="I15142" t="s">
        <v>50231</v>
      </c>
      <c r="J15142" t="s">
        <v>50232</v>
      </c>
      <c r="K15142" t="s">
        <v>50233</v>
      </c>
      <c r="L15142" t="s">
        <v>77917</v>
      </c>
    </row>
    <row r="15143" spans="1:12" x14ac:dyDescent="0.15">
      <c r="A15143" t="s">
        <v>12</v>
      </c>
      <c r="B15143">
        <v>4285661</v>
      </c>
      <c r="C15143">
        <v>4285681</v>
      </c>
      <c r="D15143" t="s">
        <v>50230</v>
      </c>
      <c r="E15143" t="s">
        <v>90</v>
      </c>
      <c r="F15143" t="s">
        <v>76</v>
      </c>
      <c r="G15143" t="s">
        <v>32</v>
      </c>
      <c r="H15143">
        <v>28</v>
      </c>
      <c r="I15143" t="s">
        <v>50234</v>
      </c>
      <c r="J15143" t="s">
        <v>50235</v>
      </c>
      <c r="K15143" t="s">
        <v>50236</v>
      </c>
      <c r="L15143" t="s">
        <v>77956</v>
      </c>
    </row>
    <row r="15144" spans="1:12" x14ac:dyDescent="0.15">
      <c r="A15144" t="s">
        <v>12</v>
      </c>
      <c r="B15144">
        <v>4285601</v>
      </c>
      <c r="C15144">
        <v>4285621</v>
      </c>
      <c r="D15144" t="s">
        <v>50230</v>
      </c>
      <c r="E15144" t="s">
        <v>90</v>
      </c>
      <c r="F15144" t="s">
        <v>76</v>
      </c>
      <c r="G15144" t="s">
        <v>16</v>
      </c>
      <c r="H15144">
        <v>88</v>
      </c>
      <c r="I15144" t="s">
        <v>50237</v>
      </c>
      <c r="J15144" t="s">
        <v>50238</v>
      </c>
      <c r="K15144" t="s">
        <v>50239</v>
      </c>
      <c r="L15144" t="s">
        <v>77923</v>
      </c>
    </row>
    <row r="15145" spans="1:12" x14ac:dyDescent="0.15">
      <c r="A15145" t="s">
        <v>12</v>
      </c>
      <c r="B15145">
        <v>4285571</v>
      </c>
      <c r="C15145">
        <v>4285591</v>
      </c>
      <c r="D15145" t="s">
        <v>50230</v>
      </c>
      <c r="E15145" t="s">
        <v>90</v>
      </c>
      <c r="F15145" t="s">
        <v>76</v>
      </c>
      <c r="G15145" t="s">
        <v>23</v>
      </c>
      <c r="H15145">
        <v>118</v>
      </c>
      <c r="I15145" t="s">
        <v>50240</v>
      </c>
      <c r="J15145" t="s">
        <v>50241</v>
      </c>
      <c r="K15145" t="s">
        <v>50242</v>
      </c>
      <c r="L15145" t="s">
        <v>77973</v>
      </c>
    </row>
    <row r="15146" spans="1:12" x14ac:dyDescent="0.15">
      <c r="A15146" t="s">
        <v>12</v>
      </c>
      <c r="B15146">
        <v>4286154</v>
      </c>
      <c r="C15146">
        <v>4286174</v>
      </c>
      <c r="D15146" t="s">
        <v>50243</v>
      </c>
      <c r="E15146" t="s">
        <v>90</v>
      </c>
      <c r="F15146" t="s">
        <v>76</v>
      </c>
      <c r="G15146" t="s">
        <v>23</v>
      </c>
      <c r="H15146">
        <v>0</v>
      </c>
      <c r="I15146" t="s">
        <v>50244</v>
      </c>
      <c r="J15146" t="s">
        <v>50245</v>
      </c>
      <c r="K15146" t="s">
        <v>50246</v>
      </c>
      <c r="L15146" t="s">
        <v>77980</v>
      </c>
    </row>
    <row r="15147" spans="1:12" x14ac:dyDescent="0.15">
      <c r="A15147" t="s">
        <v>12</v>
      </c>
      <c r="B15147">
        <v>4286117</v>
      </c>
      <c r="C15147">
        <v>4286137</v>
      </c>
      <c r="D15147" t="s">
        <v>50243</v>
      </c>
      <c r="E15147" t="s">
        <v>90</v>
      </c>
      <c r="F15147" t="s">
        <v>76</v>
      </c>
      <c r="G15147" t="s">
        <v>32</v>
      </c>
      <c r="H15147">
        <v>37</v>
      </c>
      <c r="I15147" t="s">
        <v>50247</v>
      </c>
      <c r="J15147" t="s">
        <v>50248</v>
      </c>
      <c r="K15147" t="s">
        <v>50249</v>
      </c>
      <c r="L15147" t="s">
        <v>77906</v>
      </c>
    </row>
    <row r="15148" spans="1:12" x14ac:dyDescent="0.15">
      <c r="A15148" t="s">
        <v>12</v>
      </c>
      <c r="B15148">
        <v>4286097</v>
      </c>
      <c r="C15148">
        <v>4286117</v>
      </c>
      <c r="D15148" t="s">
        <v>50243</v>
      </c>
      <c r="E15148" t="s">
        <v>90</v>
      </c>
      <c r="F15148" t="s">
        <v>76</v>
      </c>
      <c r="G15148" t="s">
        <v>16</v>
      </c>
      <c r="H15148">
        <v>57</v>
      </c>
      <c r="I15148" t="s">
        <v>50250</v>
      </c>
      <c r="J15148" t="s">
        <v>50251</v>
      </c>
      <c r="K15148" t="s">
        <v>50252</v>
      </c>
      <c r="L15148" t="s">
        <v>78049</v>
      </c>
    </row>
    <row r="15149" spans="1:12" x14ac:dyDescent="0.15">
      <c r="A15149" t="s">
        <v>12</v>
      </c>
      <c r="B15149">
        <v>4286059</v>
      </c>
      <c r="C15149">
        <v>4286079</v>
      </c>
      <c r="D15149" t="s">
        <v>50243</v>
      </c>
      <c r="E15149" t="s">
        <v>90</v>
      </c>
      <c r="F15149" t="s">
        <v>76</v>
      </c>
      <c r="G15149" t="s">
        <v>23</v>
      </c>
      <c r="H15149">
        <v>95</v>
      </c>
      <c r="I15149" t="s">
        <v>50253</v>
      </c>
      <c r="J15149" t="s">
        <v>50254</v>
      </c>
      <c r="K15149" t="s">
        <v>50255</v>
      </c>
      <c r="L15149" t="s">
        <v>77920</v>
      </c>
    </row>
    <row r="15150" spans="1:12" x14ac:dyDescent="0.15">
      <c r="A15150" t="s">
        <v>12</v>
      </c>
      <c r="B15150">
        <v>4286663</v>
      </c>
      <c r="C15150">
        <v>4286683</v>
      </c>
      <c r="D15150" t="s">
        <v>50256</v>
      </c>
      <c r="E15150" t="s">
        <v>90</v>
      </c>
      <c r="F15150" t="s">
        <v>76</v>
      </c>
      <c r="G15150" t="s">
        <v>23</v>
      </c>
      <c r="H15150">
        <v>28</v>
      </c>
      <c r="I15150" t="s">
        <v>50257</v>
      </c>
      <c r="J15150" t="s">
        <v>50258</v>
      </c>
      <c r="K15150" t="s">
        <v>50259</v>
      </c>
      <c r="L15150" t="s">
        <v>77956</v>
      </c>
    </row>
    <row r="15151" spans="1:12" x14ac:dyDescent="0.15">
      <c r="A15151" t="s">
        <v>12</v>
      </c>
      <c r="B15151">
        <v>4286642</v>
      </c>
      <c r="C15151">
        <v>4286662</v>
      </c>
      <c r="D15151" t="s">
        <v>50256</v>
      </c>
      <c r="E15151" t="s">
        <v>90</v>
      </c>
      <c r="F15151" t="s">
        <v>76</v>
      </c>
      <c r="G15151" t="s">
        <v>16</v>
      </c>
      <c r="H15151">
        <v>49</v>
      </c>
      <c r="I15151" t="s">
        <v>50260</v>
      </c>
      <c r="J15151" t="s">
        <v>50261</v>
      </c>
      <c r="K15151" t="s">
        <v>50262</v>
      </c>
      <c r="L15151" t="s">
        <v>77913</v>
      </c>
    </row>
    <row r="15152" spans="1:12" x14ac:dyDescent="0.15">
      <c r="A15152" t="s">
        <v>12</v>
      </c>
      <c r="B15152">
        <v>4286606</v>
      </c>
      <c r="C15152">
        <v>4286626</v>
      </c>
      <c r="D15152" t="s">
        <v>50256</v>
      </c>
      <c r="E15152" t="s">
        <v>90</v>
      </c>
      <c r="F15152" t="s">
        <v>76</v>
      </c>
      <c r="G15152" t="s">
        <v>16</v>
      </c>
      <c r="H15152">
        <v>85</v>
      </c>
      <c r="I15152" t="s">
        <v>50263</v>
      </c>
      <c r="J15152" t="s">
        <v>50264</v>
      </c>
      <c r="K15152" t="s">
        <v>50265</v>
      </c>
      <c r="L15152" t="s">
        <v>77972</v>
      </c>
    </row>
    <row r="15153" spans="1:12" x14ac:dyDescent="0.15">
      <c r="A15153" t="s">
        <v>12</v>
      </c>
      <c r="B15153">
        <v>4286577</v>
      </c>
      <c r="C15153">
        <v>4286597</v>
      </c>
      <c r="D15153" t="s">
        <v>50256</v>
      </c>
      <c r="E15153" t="s">
        <v>90</v>
      </c>
      <c r="F15153" t="s">
        <v>76</v>
      </c>
      <c r="G15153" t="s">
        <v>36</v>
      </c>
      <c r="H15153">
        <v>114</v>
      </c>
      <c r="I15153" t="s">
        <v>50266</v>
      </c>
      <c r="J15153" t="s">
        <v>50267</v>
      </c>
      <c r="K15153" t="s">
        <v>50268</v>
      </c>
      <c r="L15153" t="s">
        <v>77965</v>
      </c>
    </row>
    <row r="15154" spans="1:12" x14ac:dyDescent="0.15">
      <c r="A15154" t="s">
        <v>12</v>
      </c>
      <c r="B15154">
        <v>4286859</v>
      </c>
      <c r="C15154">
        <v>4286879</v>
      </c>
      <c r="D15154" t="s">
        <v>50269</v>
      </c>
      <c r="E15154" t="s">
        <v>90</v>
      </c>
      <c r="F15154" t="s">
        <v>15</v>
      </c>
      <c r="G15154" t="s">
        <v>16</v>
      </c>
      <c r="H15154">
        <v>0</v>
      </c>
      <c r="I15154" t="s">
        <v>50270</v>
      </c>
      <c r="J15154" t="s">
        <v>50271</v>
      </c>
      <c r="K15154" t="s">
        <v>50272</v>
      </c>
      <c r="L15154" t="s">
        <v>77980</v>
      </c>
    </row>
    <row r="15155" spans="1:12" x14ac:dyDescent="0.15">
      <c r="A15155" t="s">
        <v>12</v>
      </c>
      <c r="B15155">
        <v>4286879</v>
      </c>
      <c r="C15155">
        <v>4286899</v>
      </c>
      <c r="D15155" t="s">
        <v>50269</v>
      </c>
      <c r="E15155" t="s">
        <v>90</v>
      </c>
      <c r="F15155" t="s">
        <v>15</v>
      </c>
      <c r="G15155" t="s">
        <v>36</v>
      </c>
      <c r="H15155">
        <v>20</v>
      </c>
      <c r="I15155" t="s">
        <v>50273</v>
      </c>
      <c r="J15155" t="s">
        <v>50274</v>
      </c>
      <c r="K15155" t="s">
        <v>50275</v>
      </c>
      <c r="L15155" t="s">
        <v>77968</v>
      </c>
    </row>
    <row r="15156" spans="1:12" x14ac:dyDescent="0.15">
      <c r="A15156" t="s">
        <v>12</v>
      </c>
      <c r="B15156">
        <v>4286899</v>
      </c>
      <c r="C15156">
        <v>4286919</v>
      </c>
      <c r="D15156" t="s">
        <v>50269</v>
      </c>
      <c r="E15156" t="s">
        <v>90</v>
      </c>
      <c r="F15156" t="s">
        <v>15</v>
      </c>
      <c r="G15156" t="s">
        <v>16</v>
      </c>
      <c r="H15156">
        <v>40</v>
      </c>
      <c r="I15156" t="s">
        <v>50276</v>
      </c>
      <c r="J15156" t="s">
        <v>50277</v>
      </c>
      <c r="K15156" t="s">
        <v>50278</v>
      </c>
      <c r="L15156" t="s">
        <v>77952</v>
      </c>
    </row>
    <row r="15157" spans="1:12" x14ac:dyDescent="0.15">
      <c r="A15157" t="s">
        <v>12</v>
      </c>
      <c r="B15157">
        <v>4286938</v>
      </c>
      <c r="C15157">
        <v>4286958</v>
      </c>
      <c r="D15157" t="s">
        <v>50269</v>
      </c>
      <c r="E15157" t="s">
        <v>90</v>
      </c>
      <c r="F15157" t="s">
        <v>15</v>
      </c>
      <c r="G15157" t="s">
        <v>36</v>
      </c>
      <c r="H15157">
        <v>79</v>
      </c>
      <c r="I15157" t="s">
        <v>50279</v>
      </c>
      <c r="J15157" t="s">
        <v>50280</v>
      </c>
      <c r="K15157" t="s">
        <v>50281</v>
      </c>
      <c r="L15157" t="s">
        <v>77993</v>
      </c>
    </row>
    <row r="15158" spans="1:12" x14ac:dyDescent="0.15">
      <c r="A15158" t="s">
        <v>12</v>
      </c>
      <c r="B15158">
        <v>4288995</v>
      </c>
      <c r="C15158">
        <v>4289015</v>
      </c>
      <c r="D15158" t="s">
        <v>50282</v>
      </c>
      <c r="E15158" t="s">
        <v>90</v>
      </c>
      <c r="F15158" t="s">
        <v>15</v>
      </c>
      <c r="G15158" t="s">
        <v>23</v>
      </c>
      <c r="H15158">
        <v>8</v>
      </c>
      <c r="I15158" t="s">
        <v>50283</v>
      </c>
      <c r="J15158" t="s">
        <v>50284</v>
      </c>
      <c r="K15158" t="s">
        <v>50285</v>
      </c>
      <c r="L15158" t="s">
        <v>77955</v>
      </c>
    </row>
    <row r="15159" spans="1:12" x14ac:dyDescent="0.15">
      <c r="A15159" t="s">
        <v>12</v>
      </c>
      <c r="B15159">
        <v>4289018</v>
      </c>
      <c r="C15159">
        <v>4289038</v>
      </c>
      <c r="D15159" t="s">
        <v>50282</v>
      </c>
      <c r="E15159" t="s">
        <v>90</v>
      </c>
      <c r="F15159" t="s">
        <v>15</v>
      </c>
      <c r="G15159" t="s">
        <v>16</v>
      </c>
      <c r="H15159">
        <v>31</v>
      </c>
      <c r="I15159" t="s">
        <v>50286</v>
      </c>
      <c r="J15159" t="s">
        <v>50287</v>
      </c>
      <c r="K15159" t="s">
        <v>50288</v>
      </c>
      <c r="L15159" t="s">
        <v>77910</v>
      </c>
    </row>
    <row r="15160" spans="1:12" x14ac:dyDescent="0.15">
      <c r="A15160" t="s">
        <v>12</v>
      </c>
      <c r="B15160">
        <v>4289045</v>
      </c>
      <c r="C15160">
        <v>4289065</v>
      </c>
      <c r="D15160" t="s">
        <v>50282</v>
      </c>
      <c r="E15160" t="s">
        <v>90</v>
      </c>
      <c r="F15160" t="s">
        <v>15</v>
      </c>
      <c r="G15160" t="s">
        <v>16</v>
      </c>
      <c r="H15160">
        <v>58</v>
      </c>
      <c r="I15160" t="s">
        <v>50289</v>
      </c>
      <c r="J15160" t="s">
        <v>50290</v>
      </c>
      <c r="K15160" t="s">
        <v>50291</v>
      </c>
      <c r="L15160" t="s">
        <v>77911</v>
      </c>
    </row>
    <row r="15161" spans="1:12" x14ac:dyDescent="0.15">
      <c r="A15161" t="s">
        <v>12</v>
      </c>
      <c r="B15161">
        <v>4289073</v>
      </c>
      <c r="C15161">
        <v>4289093</v>
      </c>
      <c r="D15161" t="s">
        <v>50282</v>
      </c>
      <c r="E15161" t="s">
        <v>90</v>
      </c>
      <c r="F15161" t="s">
        <v>15</v>
      </c>
      <c r="G15161" t="s">
        <v>23</v>
      </c>
      <c r="H15161">
        <v>86</v>
      </c>
      <c r="I15161" t="s">
        <v>50292</v>
      </c>
      <c r="J15161" t="s">
        <v>50293</v>
      </c>
      <c r="K15161" t="s">
        <v>50294</v>
      </c>
      <c r="L15161" t="s">
        <v>77929</v>
      </c>
    </row>
    <row r="15162" spans="1:12" x14ac:dyDescent="0.15">
      <c r="A15162" t="s">
        <v>12</v>
      </c>
      <c r="B15162">
        <v>4292062</v>
      </c>
      <c r="C15162">
        <v>4292082</v>
      </c>
      <c r="D15162" t="s">
        <v>50295</v>
      </c>
      <c r="E15162" t="s">
        <v>90</v>
      </c>
      <c r="F15162" t="s">
        <v>76</v>
      </c>
      <c r="G15162" t="s">
        <v>23</v>
      </c>
      <c r="H15162">
        <v>7</v>
      </c>
      <c r="I15162" t="s">
        <v>50296</v>
      </c>
      <c r="J15162" t="s">
        <v>50297</v>
      </c>
      <c r="K15162" t="s">
        <v>50298</v>
      </c>
      <c r="L15162" t="s">
        <v>77909</v>
      </c>
    </row>
    <row r="15163" spans="1:12" x14ac:dyDescent="0.15">
      <c r="A15163" t="s">
        <v>12</v>
      </c>
      <c r="B15163">
        <v>4292041</v>
      </c>
      <c r="C15163">
        <v>4292061</v>
      </c>
      <c r="D15163" t="s">
        <v>50295</v>
      </c>
      <c r="E15163" t="s">
        <v>90</v>
      </c>
      <c r="F15163" t="s">
        <v>76</v>
      </c>
      <c r="G15163" t="s">
        <v>23</v>
      </c>
      <c r="H15163">
        <v>28</v>
      </c>
      <c r="I15163" t="s">
        <v>50299</v>
      </c>
      <c r="J15163" t="s">
        <v>50300</v>
      </c>
      <c r="K15163" t="s">
        <v>50301</v>
      </c>
      <c r="L15163" t="s">
        <v>77956</v>
      </c>
    </row>
    <row r="15164" spans="1:12" x14ac:dyDescent="0.15">
      <c r="A15164" t="s">
        <v>12</v>
      </c>
      <c r="B15164">
        <v>4292020</v>
      </c>
      <c r="C15164">
        <v>4292040</v>
      </c>
      <c r="D15164" t="s">
        <v>50295</v>
      </c>
      <c r="E15164" t="s">
        <v>90</v>
      </c>
      <c r="F15164" t="s">
        <v>76</v>
      </c>
      <c r="G15164" t="s">
        <v>16</v>
      </c>
      <c r="H15164">
        <v>49</v>
      </c>
      <c r="I15164" t="s">
        <v>50302</v>
      </c>
      <c r="J15164" t="s">
        <v>50303</v>
      </c>
      <c r="K15164" t="s">
        <v>50304</v>
      </c>
      <c r="L15164" t="s">
        <v>77913</v>
      </c>
    </row>
    <row r="15165" spans="1:12" x14ac:dyDescent="0.15">
      <c r="A15165" t="s">
        <v>12</v>
      </c>
      <c r="B15165">
        <v>4291990</v>
      </c>
      <c r="C15165">
        <v>4292010</v>
      </c>
      <c r="D15165" t="s">
        <v>50295</v>
      </c>
      <c r="E15165" t="s">
        <v>90</v>
      </c>
      <c r="F15165" t="s">
        <v>76</v>
      </c>
      <c r="G15165" t="s">
        <v>16</v>
      </c>
      <c r="H15165">
        <v>79</v>
      </c>
      <c r="I15165" t="s">
        <v>50305</v>
      </c>
      <c r="J15165" t="s">
        <v>50306</v>
      </c>
      <c r="K15165" t="s">
        <v>50307</v>
      </c>
      <c r="L15165" t="s">
        <v>77993</v>
      </c>
    </row>
    <row r="15166" spans="1:12" x14ac:dyDescent="0.15">
      <c r="A15166" t="s">
        <v>12</v>
      </c>
      <c r="B15166">
        <v>4293154</v>
      </c>
      <c r="C15166">
        <v>4293174</v>
      </c>
      <c r="D15166" t="s">
        <v>50308</v>
      </c>
      <c r="E15166" t="s">
        <v>90</v>
      </c>
      <c r="F15166" t="s">
        <v>76</v>
      </c>
      <c r="G15166" t="s">
        <v>16</v>
      </c>
      <c r="H15166">
        <v>27</v>
      </c>
      <c r="I15166" t="s">
        <v>50309</v>
      </c>
      <c r="J15166" t="s">
        <v>50310</v>
      </c>
      <c r="K15166" t="s">
        <v>50311</v>
      </c>
      <c r="L15166" t="s">
        <v>78013</v>
      </c>
    </row>
    <row r="15167" spans="1:12" x14ac:dyDescent="0.15">
      <c r="A15167" t="s">
        <v>12</v>
      </c>
      <c r="B15167">
        <v>4293116</v>
      </c>
      <c r="C15167">
        <v>4293136</v>
      </c>
      <c r="D15167" t="s">
        <v>50308</v>
      </c>
      <c r="E15167" t="s">
        <v>90</v>
      </c>
      <c r="F15167" t="s">
        <v>76</v>
      </c>
      <c r="G15167" t="s">
        <v>16</v>
      </c>
      <c r="H15167">
        <v>65</v>
      </c>
      <c r="I15167" t="s">
        <v>50312</v>
      </c>
      <c r="J15167" t="s">
        <v>50313</v>
      </c>
      <c r="K15167" t="s">
        <v>50314</v>
      </c>
      <c r="L15167" t="s">
        <v>78042</v>
      </c>
    </row>
    <row r="15168" spans="1:12" x14ac:dyDescent="0.15">
      <c r="A15168" t="s">
        <v>12</v>
      </c>
      <c r="B15168">
        <v>4293084</v>
      </c>
      <c r="C15168">
        <v>4293104</v>
      </c>
      <c r="D15168" t="s">
        <v>50308</v>
      </c>
      <c r="E15168" t="s">
        <v>90</v>
      </c>
      <c r="F15168" t="s">
        <v>76</v>
      </c>
      <c r="G15168" t="s">
        <v>16</v>
      </c>
      <c r="H15168">
        <v>97</v>
      </c>
      <c r="I15168" t="s">
        <v>50315</v>
      </c>
      <c r="J15168" t="s">
        <v>50316</v>
      </c>
      <c r="K15168" t="s">
        <v>50317</v>
      </c>
      <c r="L15168" t="s">
        <v>78010</v>
      </c>
    </row>
    <row r="15169" spans="1:12" x14ac:dyDescent="0.15">
      <c r="A15169" t="s">
        <v>12</v>
      </c>
      <c r="B15169">
        <v>4293057</v>
      </c>
      <c r="C15169">
        <v>4293077</v>
      </c>
      <c r="D15169" t="s">
        <v>50308</v>
      </c>
      <c r="E15169" t="s">
        <v>90</v>
      </c>
      <c r="F15169" t="s">
        <v>76</v>
      </c>
      <c r="G15169" t="s">
        <v>16</v>
      </c>
      <c r="H15169">
        <v>124</v>
      </c>
      <c r="I15169" t="s">
        <v>50318</v>
      </c>
      <c r="J15169" t="s">
        <v>50319</v>
      </c>
      <c r="K15169" t="s">
        <v>50320</v>
      </c>
      <c r="L15169" t="s">
        <v>78046</v>
      </c>
    </row>
    <row r="15170" spans="1:12" x14ac:dyDescent="0.15">
      <c r="A15170" t="s">
        <v>12</v>
      </c>
      <c r="B15170">
        <v>4293688</v>
      </c>
      <c r="C15170">
        <v>4293708</v>
      </c>
      <c r="D15170" t="s">
        <v>50321</v>
      </c>
      <c r="E15170" t="s">
        <v>90</v>
      </c>
      <c r="F15170" t="s">
        <v>76</v>
      </c>
      <c r="G15170" t="s">
        <v>16</v>
      </c>
      <c r="H15170">
        <v>17</v>
      </c>
      <c r="I15170" t="s">
        <v>50322</v>
      </c>
      <c r="J15170" t="s">
        <v>50323</v>
      </c>
      <c r="K15170" t="s">
        <v>50324</v>
      </c>
      <c r="L15170" t="s">
        <v>77944</v>
      </c>
    </row>
    <row r="15171" spans="1:12" x14ac:dyDescent="0.15">
      <c r="A15171" t="s">
        <v>12</v>
      </c>
      <c r="B15171">
        <v>4293655</v>
      </c>
      <c r="C15171">
        <v>4293675</v>
      </c>
      <c r="D15171" t="s">
        <v>50321</v>
      </c>
      <c r="E15171" t="s">
        <v>90</v>
      </c>
      <c r="F15171" t="s">
        <v>76</v>
      </c>
      <c r="G15171" t="s">
        <v>32</v>
      </c>
      <c r="H15171">
        <v>50</v>
      </c>
      <c r="I15171" t="s">
        <v>50325</v>
      </c>
      <c r="J15171" t="s">
        <v>50326</v>
      </c>
      <c r="K15171" t="s">
        <v>50327</v>
      </c>
      <c r="L15171" t="s">
        <v>77925</v>
      </c>
    </row>
    <row r="15172" spans="1:12" x14ac:dyDescent="0.15">
      <c r="A15172" t="s">
        <v>12</v>
      </c>
      <c r="B15172">
        <v>4293634</v>
      </c>
      <c r="C15172">
        <v>4293654</v>
      </c>
      <c r="D15172" t="s">
        <v>50321</v>
      </c>
      <c r="E15172" t="s">
        <v>90</v>
      </c>
      <c r="F15172" t="s">
        <v>76</v>
      </c>
      <c r="G15172" t="s">
        <v>23</v>
      </c>
      <c r="H15172">
        <v>71</v>
      </c>
      <c r="I15172" t="s">
        <v>50328</v>
      </c>
      <c r="J15172" t="s">
        <v>50329</v>
      </c>
      <c r="K15172" t="s">
        <v>50330</v>
      </c>
      <c r="L15172" t="s">
        <v>77969</v>
      </c>
    </row>
    <row r="15173" spans="1:12" x14ac:dyDescent="0.15">
      <c r="A15173" t="s">
        <v>12</v>
      </c>
      <c r="B15173">
        <v>4293599</v>
      </c>
      <c r="C15173">
        <v>4293619</v>
      </c>
      <c r="D15173" t="s">
        <v>50321</v>
      </c>
      <c r="E15173" t="s">
        <v>90</v>
      </c>
      <c r="F15173" t="s">
        <v>76</v>
      </c>
      <c r="G15173" t="s">
        <v>16</v>
      </c>
      <c r="H15173">
        <v>106</v>
      </c>
      <c r="I15173" t="s">
        <v>50331</v>
      </c>
      <c r="J15173" t="s">
        <v>50332</v>
      </c>
      <c r="K15173" t="s">
        <v>50333</v>
      </c>
      <c r="L15173" t="s">
        <v>77914</v>
      </c>
    </row>
    <row r="15174" spans="1:12" x14ac:dyDescent="0.15">
      <c r="A15174" t="s">
        <v>12</v>
      </c>
      <c r="B15174">
        <v>4294302</v>
      </c>
      <c r="C15174">
        <v>4294322</v>
      </c>
      <c r="D15174" t="s">
        <v>50334</v>
      </c>
      <c r="E15174" t="s">
        <v>90</v>
      </c>
      <c r="F15174" t="s">
        <v>76</v>
      </c>
      <c r="G15174" t="s">
        <v>32</v>
      </c>
      <c r="H15174">
        <v>1</v>
      </c>
      <c r="I15174" t="s">
        <v>50335</v>
      </c>
      <c r="J15174" t="s">
        <v>50336</v>
      </c>
      <c r="K15174" t="s">
        <v>50337</v>
      </c>
      <c r="L15174" t="s">
        <v>77917</v>
      </c>
    </row>
    <row r="15175" spans="1:12" x14ac:dyDescent="0.15">
      <c r="A15175" t="s">
        <v>12</v>
      </c>
      <c r="B15175">
        <v>4294282</v>
      </c>
      <c r="C15175">
        <v>4294302</v>
      </c>
      <c r="D15175" t="s">
        <v>50334</v>
      </c>
      <c r="E15175" t="s">
        <v>90</v>
      </c>
      <c r="F15175" t="s">
        <v>76</v>
      </c>
      <c r="G15175" t="s">
        <v>36</v>
      </c>
      <c r="H15175">
        <v>21</v>
      </c>
      <c r="I15175" t="s">
        <v>50338</v>
      </c>
      <c r="J15175" t="s">
        <v>50339</v>
      </c>
      <c r="K15175" t="s">
        <v>50340</v>
      </c>
      <c r="L15175" t="s">
        <v>78022</v>
      </c>
    </row>
    <row r="15176" spans="1:12" x14ac:dyDescent="0.15">
      <c r="A15176" t="s">
        <v>12</v>
      </c>
      <c r="B15176">
        <v>4294262</v>
      </c>
      <c r="C15176">
        <v>4294282</v>
      </c>
      <c r="D15176" t="s">
        <v>50334</v>
      </c>
      <c r="E15176" t="s">
        <v>90</v>
      </c>
      <c r="F15176" t="s">
        <v>76</v>
      </c>
      <c r="G15176" t="s">
        <v>23</v>
      </c>
      <c r="H15176">
        <v>41</v>
      </c>
      <c r="I15176" t="s">
        <v>50341</v>
      </c>
      <c r="J15176" t="s">
        <v>50342</v>
      </c>
      <c r="K15176" t="s">
        <v>50343</v>
      </c>
      <c r="L15176" t="s">
        <v>78014</v>
      </c>
    </row>
    <row r="15177" spans="1:12" x14ac:dyDescent="0.15">
      <c r="A15177" t="s">
        <v>12</v>
      </c>
      <c r="B15177">
        <v>4294211</v>
      </c>
      <c r="C15177">
        <v>4294231</v>
      </c>
      <c r="D15177" t="s">
        <v>50334</v>
      </c>
      <c r="E15177" t="s">
        <v>90</v>
      </c>
      <c r="F15177" t="s">
        <v>76</v>
      </c>
      <c r="G15177" t="s">
        <v>23</v>
      </c>
      <c r="H15177">
        <v>92</v>
      </c>
      <c r="I15177" t="s">
        <v>50344</v>
      </c>
      <c r="J15177" t="s">
        <v>50345</v>
      </c>
      <c r="K15177" t="s">
        <v>50346</v>
      </c>
      <c r="L15177" t="s">
        <v>78032</v>
      </c>
    </row>
    <row r="15178" spans="1:12" x14ac:dyDescent="0.15">
      <c r="A15178" t="s">
        <v>12</v>
      </c>
      <c r="B15178">
        <v>4294648</v>
      </c>
      <c r="C15178">
        <v>4294668</v>
      </c>
      <c r="D15178" t="s">
        <v>50347</v>
      </c>
      <c r="E15178" t="s">
        <v>90</v>
      </c>
      <c r="F15178" t="s">
        <v>76</v>
      </c>
      <c r="G15178" t="s">
        <v>36</v>
      </c>
      <c r="H15178">
        <v>7</v>
      </c>
      <c r="I15178" t="s">
        <v>50348</v>
      </c>
      <c r="J15178" t="s">
        <v>50349</v>
      </c>
      <c r="K15178" t="s">
        <v>50350</v>
      </c>
      <c r="L15178" t="s">
        <v>77909</v>
      </c>
    </row>
    <row r="15179" spans="1:12" x14ac:dyDescent="0.15">
      <c r="A15179" t="s">
        <v>12</v>
      </c>
      <c r="B15179">
        <v>4294605</v>
      </c>
      <c r="C15179">
        <v>4294625</v>
      </c>
      <c r="D15179" t="s">
        <v>50347</v>
      </c>
      <c r="E15179" t="s">
        <v>90</v>
      </c>
      <c r="F15179" t="s">
        <v>76</v>
      </c>
      <c r="G15179" t="s">
        <v>16</v>
      </c>
      <c r="H15179">
        <v>50</v>
      </c>
      <c r="I15179" t="s">
        <v>50351</v>
      </c>
      <c r="J15179" t="s">
        <v>50352</v>
      </c>
      <c r="K15179" t="s">
        <v>50353</v>
      </c>
      <c r="L15179" t="s">
        <v>77925</v>
      </c>
    </row>
    <row r="15180" spans="1:12" x14ac:dyDescent="0.15">
      <c r="A15180" t="s">
        <v>12</v>
      </c>
      <c r="B15180">
        <v>4294518</v>
      </c>
      <c r="C15180">
        <v>4294538</v>
      </c>
      <c r="D15180" t="s">
        <v>50347</v>
      </c>
      <c r="E15180" t="s">
        <v>90</v>
      </c>
      <c r="F15180" t="s">
        <v>76</v>
      </c>
      <c r="G15180" t="s">
        <v>16</v>
      </c>
      <c r="H15180">
        <v>137</v>
      </c>
      <c r="I15180" t="s">
        <v>50354</v>
      </c>
      <c r="J15180" t="s">
        <v>50355</v>
      </c>
      <c r="K15180" t="s">
        <v>50356</v>
      </c>
      <c r="L15180" t="s">
        <v>77987</v>
      </c>
    </row>
    <row r="15181" spans="1:12" x14ac:dyDescent="0.15">
      <c r="A15181" t="s">
        <v>12</v>
      </c>
      <c r="B15181">
        <v>4294402</v>
      </c>
      <c r="C15181">
        <v>4294422</v>
      </c>
      <c r="D15181" t="s">
        <v>50347</v>
      </c>
      <c r="E15181" t="s">
        <v>90</v>
      </c>
      <c r="F15181" t="s">
        <v>76</v>
      </c>
      <c r="G15181" t="s">
        <v>16</v>
      </c>
      <c r="H15181">
        <v>253</v>
      </c>
      <c r="I15181" t="s">
        <v>50357</v>
      </c>
      <c r="J15181" t="s">
        <v>50358</v>
      </c>
      <c r="K15181" t="s">
        <v>50359</v>
      </c>
      <c r="L15181" t="s">
        <v>78140</v>
      </c>
    </row>
    <row r="15182" spans="1:12" x14ac:dyDescent="0.15">
      <c r="A15182" t="s">
        <v>12</v>
      </c>
      <c r="B15182">
        <v>4294748</v>
      </c>
      <c r="C15182">
        <v>4294768</v>
      </c>
      <c r="D15182" t="s">
        <v>50360</v>
      </c>
      <c r="E15182" t="s">
        <v>90</v>
      </c>
      <c r="F15182" t="s">
        <v>15</v>
      </c>
      <c r="G15182" t="s">
        <v>36</v>
      </c>
      <c r="H15182">
        <v>6</v>
      </c>
      <c r="I15182" t="s">
        <v>50361</v>
      </c>
      <c r="J15182" t="s">
        <v>50362</v>
      </c>
      <c r="K15182" t="s">
        <v>50363</v>
      </c>
      <c r="L15182" t="s">
        <v>78025</v>
      </c>
    </row>
    <row r="15183" spans="1:12" x14ac:dyDescent="0.15">
      <c r="A15183" t="s">
        <v>12</v>
      </c>
      <c r="B15183">
        <v>4294769</v>
      </c>
      <c r="C15183">
        <v>4294789</v>
      </c>
      <c r="D15183" t="s">
        <v>50360</v>
      </c>
      <c r="E15183" t="s">
        <v>90</v>
      </c>
      <c r="F15183" t="s">
        <v>15</v>
      </c>
      <c r="G15183" t="s">
        <v>36</v>
      </c>
      <c r="H15183">
        <v>27</v>
      </c>
      <c r="I15183" t="s">
        <v>50364</v>
      </c>
      <c r="J15183" t="s">
        <v>50365</v>
      </c>
      <c r="K15183" t="s">
        <v>50366</v>
      </c>
      <c r="L15183" t="s">
        <v>78013</v>
      </c>
    </row>
    <row r="15184" spans="1:12" x14ac:dyDescent="0.15">
      <c r="A15184" t="s">
        <v>12</v>
      </c>
      <c r="B15184">
        <v>4294795</v>
      </c>
      <c r="C15184">
        <v>4294815</v>
      </c>
      <c r="D15184" t="s">
        <v>50360</v>
      </c>
      <c r="E15184" t="s">
        <v>90</v>
      </c>
      <c r="F15184" t="s">
        <v>15</v>
      </c>
      <c r="G15184" t="s">
        <v>32</v>
      </c>
      <c r="H15184">
        <v>53</v>
      </c>
      <c r="I15184" t="s">
        <v>50367</v>
      </c>
      <c r="J15184" t="s">
        <v>50368</v>
      </c>
      <c r="K15184" t="s">
        <v>50369</v>
      </c>
      <c r="L15184" t="s">
        <v>77922</v>
      </c>
    </row>
    <row r="15185" spans="1:12" x14ac:dyDescent="0.15">
      <c r="A15185" t="s">
        <v>12</v>
      </c>
      <c r="B15185">
        <v>4294845</v>
      </c>
      <c r="C15185">
        <v>4294865</v>
      </c>
      <c r="D15185" t="s">
        <v>50360</v>
      </c>
      <c r="E15185" t="s">
        <v>90</v>
      </c>
      <c r="F15185" t="s">
        <v>15</v>
      </c>
      <c r="G15185" t="s">
        <v>16</v>
      </c>
      <c r="H15185">
        <v>103</v>
      </c>
      <c r="I15185" t="s">
        <v>50370</v>
      </c>
      <c r="J15185" t="s">
        <v>50371</v>
      </c>
      <c r="K15185" t="s">
        <v>50372</v>
      </c>
      <c r="L15185" t="s">
        <v>77937</v>
      </c>
    </row>
    <row r="15186" spans="1:12" x14ac:dyDescent="0.15">
      <c r="A15186" t="s">
        <v>12</v>
      </c>
      <c r="B15186">
        <v>4296629</v>
      </c>
      <c r="C15186">
        <v>4296649</v>
      </c>
      <c r="D15186" t="s">
        <v>50373</v>
      </c>
      <c r="E15186" t="s">
        <v>90</v>
      </c>
      <c r="F15186" t="s">
        <v>76</v>
      </c>
      <c r="G15186" t="s">
        <v>36</v>
      </c>
      <c r="H15186">
        <v>0</v>
      </c>
      <c r="I15186" t="s">
        <v>50374</v>
      </c>
      <c r="J15186" t="s">
        <v>50375</v>
      </c>
      <c r="K15186" t="s">
        <v>50376</v>
      </c>
      <c r="L15186" t="s">
        <v>77980</v>
      </c>
    </row>
    <row r="15187" spans="1:12" x14ac:dyDescent="0.15">
      <c r="A15187" t="s">
        <v>12</v>
      </c>
      <c r="B15187">
        <v>4296600</v>
      </c>
      <c r="C15187">
        <v>4296620</v>
      </c>
      <c r="D15187" t="s">
        <v>50373</v>
      </c>
      <c r="E15187" t="s">
        <v>90</v>
      </c>
      <c r="F15187" t="s">
        <v>76</v>
      </c>
      <c r="G15187" t="s">
        <v>32</v>
      </c>
      <c r="H15187">
        <v>29</v>
      </c>
      <c r="I15187" t="s">
        <v>50377</v>
      </c>
      <c r="J15187" t="s">
        <v>50378</v>
      </c>
      <c r="K15187" t="s">
        <v>50379</v>
      </c>
      <c r="L15187" t="s">
        <v>77921</v>
      </c>
    </row>
    <row r="15188" spans="1:12" x14ac:dyDescent="0.15">
      <c r="A15188" t="s">
        <v>12</v>
      </c>
      <c r="B15188">
        <v>4296568</v>
      </c>
      <c r="C15188">
        <v>4296588</v>
      </c>
      <c r="D15188" t="s">
        <v>50373</v>
      </c>
      <c r="E15188" t="s">
        <v>90</v>
      </c>
      <c r="F15188" t="s">
        <v>76</v>
      </c>
      <c r="G15188" t="s">
        <v>16</v>
      </c>
      <c r="H15188">
        <v>61</v>
      </c>
      <c r="I15188" t="s">
        <v>50380</v>
      </c>
      <c r="J15188" t="s">
        <v>50381</v>
      </c>
      <c r="K15188" t="s">
        <v>50382</v>
      </c>
      <c r="L15188" t="s">
        <v>77979</v>
      </c>
    </row>
    <row r="15189" spans="1:12" x14ac:dyDescent="0.15">
      <c r="A15189" t="s">
        <v>12</v>
      </c>
      <c r="B15189">
        <v>4296533</v>
      </c>
      <c r="C15189">
        <v>4296553</v>
      </c>
      <c r="D15189" t="s">
        <v>50373</v>
      </c>
      <c r="E15189" t="s">
        <v>90</v>
      </c>
      <c r="F15189" t="s">
        <v>76</v>
      </c>
      <c r="G15189" t="s">
        <v>36</v>
      </c>
      <c r="H15189">
        <v>96</v>
      </c>
      <c r="I15189" t="s">
        <v>50383</v>
      </c>
      <c r="J15189" t="s">
        <v>50384</v>
      </c>
      <c r="K15189" t="s">
        <v>50385</v>
      </c>
      <c r="L15189" t="s">
        <v>77912</v>
      </c>
    </row>
    <row r="15190" spans="1:12" x14ac:dyDescent="0.15">
      <c r="A15190" t="s">
        <v>12</v>
      </c>
      <c r="B15190">
        <v>4297158</v>
      </c>
      <c r="C15190">
        <v>4297178</v>
      </c>
      <c r="D15190" t="s">
        <v>50386</v>
      </c>
      <c r="E15190" t="s">
        <v>90</v>
      </c>
      <c r="F15190" t="s">
        <v>76</v>
      </c>
      <c r="G15190" t="s">
        <v>16</v>
      </c>
      <c r="H15190">
        <v>19</v>
      </c>
      <c r="I15190" t="s">
        <v>50387</v>
      </c>
      <c r="J15190" t="s">
        <v>50388</v>
      </c>
      <c r="K15190" t="s">
        <v>50389</v>
      </c>
      <c r="L15190" t="s">
        <v>77982</v>
      </c>
    </row>
    <row r="15191" spans="1:12" x14ac:dyDescent="0.15">
      <c r="A15191" t="s">
        <v>12</v>
      </c>
      <c r="B15191">
        <v>4297124</v>
      </c>
      <c r="C15191">
        <v>4297144</v>
      </c>
      <c r="D15191" t="s">
        <v>50386</v>
      </c>
      <c r="E15191" t="s">
        <v>90</v>
      </c>
      <c r="F15191" t="s">
        <v>76</v>
      </c>
      <c r="G15191" t="s">
        <v>23</v>
      </c>
      <c r="H15191">
        <v>53</v>
      </c>
      <c r="I15191" t="s">
        <v>50390</v>
      </c>
      <c r="J15191" t="s">
        <v>50391</v>
      </c>
      <c r="K15191" t="s">
        <v>50392</v>
      </c>
      <c r="L15191" t="s">
        <v>77922</v>
      </c>
    </row>
    <row r="15192" spans="1:12" x14ac:dyDescent="0.15">
      <c r="A15192" t="s">
        <v>12</v>
      </c>
      <c r="B15192">
        <v>4297094</v>
      </c>
      <c r="C15192">
        <v>4297114</v>
      </c>
      <c r="D15192" t="s">
        <v>50386</v>
      </c>
      <c r="E15192" t="s">
        <v>90</v>
      </c>
      <c r="F15192" t="s">
        <v>76</v>
      </c>
      <c r="G15192" t="s">
        <v>16</v>
      </c>
      <c r="H15192">
        <v>83</v>
      </c>
      <c r="I15192" t="s">
        <v>50393</v>
      </c>
      <c r="J15192" t="s">
        <v>50394</v>
      </c>
      <c r="K15192" t="s">
        <v>50395</v>
      </c>
      <c r="L15192" t="s">
        <v>77958</v>
      </c>
    </row>
    <row r="15193" spans="1:12" x14ac:dyDescent="0.15">
      <c r="A15193" t="s">
        <v>12</v>
      </c>
      <c r="B15193">
        <v>4297057</v>
      </c>
      <c r="C15193">
        <v>4297077</v>
      </c>
      <c r="D15193" t="s">
        <v>50386</v>
      </c>
      <c r="E15193" t="s">
        <v>90</v>
      </c>
      <c r="F15193" t="s">
        <v>76</v>
      </c>
      <c r="G15193" t="s">
        <v>16</v>
      </c>
      <c r="H15193">
        <v>120</v>
      </c>
      <c r="I15193" t="s">
        <v>50396</v>
      </c>
      <c r="J15193" t="s">
        <v>50397</v>
      </c>
      <c r="K15193" t="s">
        <v>50398</v>
      </c>
      <c r="L15193" t="s">
        <v>78047</v>
      </c>
    </row>
    <row r="15194" spans="1:12" x14ac:dyDescent="0.15">
      <c r="A15194" t="s">
        <v>12</v>
      </c>
      <c r="B15194">
        <v>4298291</v>
      </c>
      <c r="C15194">
        <v>4298311</v>
      </c>
      <c r="D15194" t="s">
        <v>50399</v>
      </c>
      <c r="E15194" t="s">
        <v>50400</v>
      </c>
      <c r="F15194" t="s">
        <v>76</v>
      </c>
      <c r="G15194" t="s">
        <v>16</v>
      </c>
      <c r="H15194">
        <v>7</v>
      </c>
      <c r="I15194" t="s">
        <v>50401</v>
      </c>
      <c r="J15194" t="s">
        <v>50402</v>
      </c>
      <c r="K15194" t="s">
        <v>50403</v>
      </c>
      <c r="L15194" t="s">
        <v>77909</v>
      </c>
    </row>
    <row r="15195" spans="1:12" x14ac:dyDescent="0.15">
      <c r="A15195" t="s">
        <v>12</v>
      </c>
      <c r="B15195">
        <v>4298269</v>
      </c>
      <c r="C15195">
        <v>4298289</v>
      </c>
      <c r="D15195" t="s">
        <v>50399</v>
      </c>
      <c r="E15195" t="s">
        <v>50400</v>
      </c>
      <c r="F15195" t="s">
        <v>76</v>
      </c>
      <c r="G15195" t="s">
        <v>16</v>
      </c>
      <c r="H15195">
        <v>29</v>
      </c>
      <c r="I15195" t="s">
        <v>50404</v>
      </c>
      <c r="J15195" t="s">
        <v>50405</v>
      </c>
      <c r="K15195" t="s">
        <v>50406</v>
      </c>
      <c r="L15195" t="s">
        <v>77921</v>
      </c>
    </row>
    <row r="15196" spans="1:12" x14ac:dyDescent="0.15">
      <c r="A15196" t="s">
        <v>12</v>
      </c>
      <c r="B15196">
        <v>4298239</v>
      </c>
      <c r="C15196">
        <v>4298259</v>
      </c>
      <c r="D15196" t="s">
        <v>50399</v>
      </c>
      <c r="E15196" t="s">
        <v>50400</v>
      </c>
      <c r="F15196" t="s">
        <v>76</v>
      </c>
      <c r="G15196" t="s">
        <v>16</v>
      </c>
      <c r="H15196">
        <v>59</v>
      </c>
      <c r="I15196" t="s">
        <v>50407</v>
      </c>
      <c r="J15196" t="s">
        <v>50408</v>
      </c>
      <c r="K15196" t="s">
        <v>50409</v>
      </c>
      <c r="L15196" t="s">
        <v>78009</v>
      </c>
    </row>
    <row r="15197" spans="1:12" x14ac:dyDescent="0.15">
      <c r="A15197" t="s">
        <v>12</v>
      </c>
      <c r="B15197">
        <v>4298215</v>
      </c>
      <c r="C15197">
        <v>4298235</v>
      </c>
      <c r="D15197" t="s">
        <v>50399</v>
      </c>
      <c r="E15197" t="s">
        <v>50400</v>
      </c>
      <c r="F15197" t="s">
        <v>76</v>
      </c>
      <c r="G15197" t="s">
        <v>23</v>
      </c>
      <c r="H15197">
        <v>83</v>
      </c>
      <c r="I15197" t="s">
        <v>50410</v>
      </c>
      <c r="J15197" t="s">
        <v>50411</v>
      </c>
      <c r="K15197" t="s">
        <v>50412</v>
      </c>
      <c r="L15197" t="s">
        <v>77958</v>
      </c>
    </row>
    <row r="15198" spans="1:12" x14ac:dyDescent="0.15">
      <c r="A15198" t="s">
        <v>12</v>
      </c>
      <c r="B15198">
        <v>4298487</v>
      </c>
      <c r="C15198">
        <v>4298507</v>
      </c>
      <c r="D15198" t="s">
        <v>50413</v>
      </c>
      <c r="E15198" t="s">
        <v>90</v>
      </c>
      <c r="F15198" t="s">
        <v>15</v>
      </c>
      <c r="G15198" t="s">
        <v>23</v>
      </c>
      <c r="H15198">
        <v>29</v>
      </c>
      <c r="I15198" t="s">
        <v>50414</v>
      </c>
      <c r="J15198" t="s">
        <v>50415</v>
      </c>
      <c r="K15198" t="s">
        <v>50416</v>
      </c>
      <c r="L15198" t="s">
        <v>77921</v>
      </c>
    </row>
    <row r="15199" spans="1:12" x14ac:dyDescent="0.15">
      <c r="A15199" t="s">
        <v>12</v>
      </c>
      <c r="B15199">
        <v>4298514</v>
      </c>
      <c r="C15199">
        <v>4298534</v>
      </c>
      <c r="D15199" t="s">
        <v>50413</v>
      </c>
      <c r="E15199" t="s">
        <v>90</v>
      </c>
      <c r="F15199" t="s">
        <v>15</v>
      </c>
      <c r="G15199" t="s">
        <v>23</v>
      </c>
      <c r="H15199">
        <v>56</v>
      </c>
      <c r="I15199" t="s">
        <v>50417</v>
      </c>
      <c r="J15199" t="s">
        <v>50418</v>
      </c>
      <c r="K15199" t="s">
        <v>50419</v>
      </c>
      <c r="L15199" t="s">
        <v>77971</v>
      </c>
    </row>
    <row r="15200" spans="1:12" x14ac:dyDescent="0.15">
      <c r="A15200" t="s">
        <v>12</v>
      </c>
      <c r="B15200">
        <v>4298541</v>
      </c>
      <c r="C15200">
        <v>4298561</v>
      </c>
      <c r="D15200" t="s">
        <v>50413</v>
      </c>
      <c r="E15200" t="s">
        <v>90</v>
      </c>
      <c r="F15200" t="s">
        <v>15</v>
      </c>
      <c r="G15200" t="s">
        <v>36</v>
      </c>
      <c r="H15200">
        <v>83</v>
      </c>
      <c r="I15200" t="s">
        <v>50420</v>
      </c>
      <c r="J15200" t="s">
        <v>50421</v>
      </c>
      <c r="K15200" t="s">
        <v>50422</v>
      </c>
      <c r="L15200" t="s">
        <v>77958</v>
      </c>
    </row>
    <row r="15201" spans="1:12" x14ac:dyDescent="0.15">
      <c r="A15201" t="s">
        <v>12</v>
      </c>
      <c r="B15201">
        <v>4298564</v>
      </c>
      <c r="C15201">
        <v>4298584</v>
      </c>
      <c r="D15201" t="s">
        <v>50413</v>
      </c>
      <c r="E15201" t="s">
        <v>90</v>
      </c>
      <c r="F15201" t="s">
        <v>15</v>
      </c>
      <c r="G15201" t="s">
        <v>16</v>
      </c>
      <c r="H15201">
        <v>106</v>
      </c>
      <c r="I15201" t="s">
        <v>50423</v>
      </c>
      <c r="J15201" t="s">
        <v>50424</v>
      </c>
      <c r="K15201" t="s">
        <v>50425</v>
      </c>
      <c r="L15201" t="s">
        <v>77914</v>
      </c>
    </row>
    <row r="15202" spans="1:12" x14ac:dyDescent="0.15">
      <c r="A15202" t="s">
        <v>12</v>
      </c>
      <c r="B15202">
        <v>4300427</v>
      </c>
      <c r="C15202">
        <v>4300447</v>
      </c>
      <c r="D15202" t="s">
        <v>50426</v>
      </c>
      <c r="E15202" t="s">
        <v>90</v>
      </c>
      <c r="F15202" t="s">
        <v>76</v>
      </c>
      <c r="G15202" t="s">
        <v>16</v>
      </c>
      <c r="H15202">
        <v>0</v>
      </c>
      <c r="I15202" t="s">
        <v>50427</v>
      </c>
      <c r="J15202" t="s">
        <v>50428</v>
      </c>
      <c r="K15202" t="s">
        <v>50429</v>
      </c>
      <c r="L15202" t="s">
        <v>77980</v>
      </c>
    </row>
    <row r="15203" spans="1:12" x14ac:dyDescent="0.15">
      <c r="A15203" t="s">
        <v>12</v>
      </c>
      <c r="B15203">
        <v>4300394</v>
      </c>
      <c r="C15203">
        <v>4300414</v>
      </c>
      <c r="D15203" t="s">
        <v>50426</v>
      </c>
      <c r="E15203" t="s">
        <v>90</v>
      </c>
      <c r="F15203" t="s">
        <v>76</v>
      </c>
      <c r="G15203" t="s">
        <v>16</v>
      </c>
      <c r="H15203">
        <v>33</v>
      </c>
      <c r="I15203" t="s">
        <v>50430</v>
      </c>
      <c r="J15203" t="s">
        <v>50431</v>
      </c>
      <c r="K15203" t="s">
        <v>50432</v>
      </c>
      <c r="L15203" t="s">
        <v>77977</v>
      </c>
    </row>
    <row r="15204" spans="1:12" x14ac:dyDescent="0.15">
      <c r="A15204" t="s">
        <v>12</v>
      </c>
      <c r="B15204">
        <v>4300372</v>
      </c>
      <c r="C15204">
        <v>4300392</v>
      </c>
      <c r="D15204" t="s">
        <v>50426</v>
      </c>
      <c r="E15204" t="s">
        <v>90</v>
      </c>
      <c r="F15204" t="s">
        <v>76</v>
      </c>
      <c r="G15204" t="s">
        <v>36</v>
      </c>
      <c r="H15204">
        <v>55</v>
      </c>
      <c r="I15204" t="s">
        <v>50433</v>
      </c>
      <c r="J15204" t="s">
        <v>50434</v>
      </c>
      <c r="K15204" t="s">
        <v>50435</v>
      </c>
      <c r="L15204" t="s">
        <v>77992</v>
      </c>
    </row>
    <row r="15205" spans="1:12" x14ac:dyDescent="0.15">
      <c r="A15205" t="s">
        <v>12</v>
      </c>
      <c r="B15205">
        <v>4300339</v>
      </c>
      <c r="C15205">
        <v>4300359</v>
      </c>
      <c r="D15205" t="s">
        <v>50426</v>
      </c>
      <c r="E15205" t="s">
        <v>90</v>
      </c>
      <c r="F15205" t="s">
        <v>76</v>
      </c>
      <c r="G15205" t="s">
        <v>36</v>
      </c>
      <c r="H15205">
        <v>88</v>
      </c>
      <c r="I15205" t="s">
        <v>50436</v>
      </c>
      <c r="J15205" t="s">
        <v>50437</v>
      </c>
      <c r="K15205" t="s">
        <v>50438</v>
      </c>
      <c r="L15205" t="s">
        <v>77923</v>
      </c>
    </row>
    <row r="15206" spans="1:12" x14ac:dyDescent="0.15">
      <c r="A15206" t="s">
        <v>12</v>
      </c>
      <c r="B15206">
        <v>4300834</v>
      </c>
      <c r="C15206">
        <v>4300854</v>
      </c>
      <c r="D15206" t="s">
        <v>50439</v>
      </c>
      <c r="E15206" t="s">
        <v>90</v>
      </c>
      <c r="F15206" t="s">
        <v>15</v>
      </c>
      <c r="G15206" t="s">
        <v>32</v>
      </c>
      <c r="H15206">
        <v>13</v>
      </c>
      <c r="I15206" t="s">
        <v>50440</v>
      </c>
      <c r="J15206" t="s">
        <v>50441</v>
      </c>
      <c r="K15206" t="s">
        <v>50442</v>
      </c>
      <c r="L15206" t="s">
        <v>77935</v>
      </c>
    </row>
    <row r="15207" spans="1:12" x14ac:dyDescent="0.15">
      <c r="A15207" t="s">
        <v>12</v>
      </c>
      <c r="B15207">
        <v>4300869</v>
      </c>
      <c r="C15207">
        <v>4300889</v>
      </c>
      <c r="D15207" t="s">
        <v>50439</v>
      </c>
      <c r="E15207" t="s">
        <v>90</v>
      </c>
      <c r="F15207" t="s">
        <v>15</v>
      </c>
      <c r="G15207" t="s">
        <v>16</v>
      </c>
      <c r="H15207">
        <v>48</v>
      </c>
      <c r="I15207" t="s">
        <v>50443</v>
      </c>
      <c r="J15207" t="s">
        <v>50444</v>
      </c>
      <c r="K15207" t="s">
        <v>50445</v>
      </c>
      <c r="L15207" t="s">
        <v>78018</v>
      </c>
    </row>
    <row r="15208" spans="1:12" x14ac:dyDescent="0.15">
      <c r="A15208" t="s">
        <v>12</v>
      </c>
      <c r="B15208">
        <v>4300895</v>
      </c>
      <c r="C15208">
        <v>4300915</v>
      </c>
      <c r="D15208" t="s">
        <v>50439</v>
      </c>
      <c r="E15208" t="s">
        <v>90</v>
      </c>
      <c r="F15208" t="s">
        <v>15</v>
      </c>
      <c r="G15208" t="s">
        <v>23</v>
      </c>
      <c r="H15208">
        <v>74</v>
      </c>
      <c r="I15208" t="s">
        <v>50446</v>
      </c>
      <c r="J15208" t="s">
        <v>50447</v>
      </c>
      <c r="K15208" t="s">
        <v>50448</v>
      </c>
      <c r="L15208" t="s">
        <v>78005</v>
      </c>
    </row>
    <row r="15209" spans="1:12" x14ac:dyDescent="0.15">
      <c r="A15209" t="s">
        <v>12</v>
      </c>
      <c r="B15209">
        <v>4300945</v>
      </c>
      <c r="C15209">
        <v>4300965</v>
      </c>
      <c r="D15209" t="s">
        <v>50439</v>
      </c>
      <c r="E15209" t="s">
        <v>90</v>
      </c>
      <c r="F15209" t="s">
        <v>15</v>
      </c>
      <c r="G15209" t="s">
        <v>16</v>
      </c>
      <c r="H15209">
        <v>124</v>
      </c>
      <c r="I15209" t="s">
        <v>50449</v>
      </c>
      <c r="J15209" t="s">
        <v>50450</v>
      </c>
      <c r="K15209" t="s">
        <v>50451</v>
      </c>
      <c r="L15209" t="s">
        <v>78046</v>
      </c>
    </row>
    <row r="15210" spans="1:12" x14ac:dyDescent="0.15">
      <c r="A15210" t="s">
        <v>12</v>
      </c>
      <c r="B15210">
        <v>4302765</v>
      </c>
      <c r="C15210">
        <v>4302785</v>
      </c>
      <c r="D15210" t="s">
        <v>50452</v>
      </c>
      <c r="E15210" t="s">
        <v>90</v>
      </c>
      <c r="F15210" t="s">
        <v>76</v>
      </c>
      <c r="G15210" t="s">
        <v>16</v>
      </c>
      <c r="H15210">
        <v>7</v>
      </c>
      <c r="I15210" t="s">
        <v>50453</v>
      </c>
      <c r="J15210" t="s">
        <v>50454</v>
      </c>
      <c r="K15210" t="s">
        <v>50455</v>
      </c>
      <c r="L15210" t="s">
        <v>77909</v>
      </c>
    </row>
    <row r="15211" spans="1:12" x14ac:dyDescent="0.15">
      <c r="A15211" t="s">
        <v>12</v>
      </c>
      <c r="B15211">
        <v>4302745</v>
      </c>
      <c r="C15211">
        <v>4302765</v>
      </c>
      <c r="D15211" t="s">
        <v>50452</v>
      </c>
      <c r="E15211" t="s">
        <v>90</v>
      </c>
      <c r="F15211" t="s">
        <v>76</v>
      </c>
      <c r="G15211" t="s">
        <v>36</v>
      </c>
      <c r="H15211">
        <v>27</v>
      </c>
      <c r="I15211" t="s">
        <v>50456</v>
      </c>
      <c r="J15211" t="s">
        <v>50457</v>
      </c>
      <c r="K15211" t="s">
        <v>50458</v>
      </c>
      <c r="L15211" t="s">
        <v>78013</v>
      </c>
    </row>
    <row r="15212" spans="1:12" x14ac:dyDescent="0.15">
      <c r="A15212" t="s">
        <v>12</v>
      </c>
      <c r="B15212">
        <v>4302711</v>
      </c>
      <c r="C15212">
        <v>4302731</v>
      </c>
      <c r="D15212" t="s">
        <v>50452</v>
      </c>
      <c r="E15212" t="s">
        <v>90</v>
      </c>
      <c r="F15212" t="s">
        <v>76</v>
      </c>
      <c r="G15212" t="s">
        <v>16</v>
      </c>
      <c r="H15212">
        <v>61</v>
      </c>
      <c r="I15212" t="s">
        <v>50459</v>
      </c>
      <c r="J15212" t="s">
        <v>50460</v>
      </c>
      <c r="K15212" t="s">
        <v>50461</v>
      </c>
      <c r="L15212" t="s">
        <v>77979</v>
      </c>
    </row>
    <row r="15213" spans="1:12" x14ac:dyDescent="0.15">
      <c r="A15213" t="s">
        <v>12</v>
      </c>
      <c r="B15213">
        <v>4302668</v>
      </c>
      <c r="C15213">
        <v>4302688</v>
      </c>
      <c r="D15213" t="s">
        <v>50452</v>
      </c>
      <c r="E15213" t="s">
        <v>90</v>
      </c>
      <c r="F15213" t="s">
        <v>76</v>
      </c>
      <c r="G15213" t="s">
        <v>16</v>
      </c>
      <c r="H15213">
        <v>104</v>
      </c>
      <c r="I15213" t="s">
        <v>50462</v>
      </c>
      <c r="J15213" t="s">
        <v>50463</v>
      </c>
      <c r="K15213" t="s">
        <v>50464</v>
      </c>
      <c r="L15213" t="s">
        <v>77963</v>
      </c>
    </row>
    <row r="15214" spans="1:12" x14ac:dyDescent="0.15">
      <c r="A15214" t="s">
        <v>12</v>
      </c>
      <c r="B15214">
        <v>4303181</v>
      </c>
      <c r="C15214">
        <v>4303201</v>
      </c>
      <c r="D15214" t="s">
        <v>50465</v>
      </c>
      <c r="E15214" t="s">
        <v>90</v>
      </c>
      <c r="F15214" t="s">
        <v>15</v>
      </c>
      <c r="G15214" t="s">
        <v>36</v>
      </c>
      <c r="H15214">
        <v>17</v>
      </c>
      <c r="I15214" t="s">
        <v>50466</v>
      </c>
      <c r="J15214" t="s">
        <v>50467</v>
      </c>
      <c r="K15214" t="s">
        <v>50468</v>
      </c>
      <c r="L15214" t="s">
        <v>77944</v>
      </c>
    </row>
    <row r="15215" spans="1:12" x14ac:dyDescent="0.15">
      <c r="A15215" t="s">
        <v>12</v>
      </c>
      <c r="B15215">
        <v>4303211</v>
      </c>
      <c r="C15215">
        <v>4303231</v>
      </c>
      <c r="D15215" t="s">
        <v>50465</v>
      </c>
      <c r="E15215" t="s">
        <v>90</v>
      </c>
      <c r="F15215" t="s">
        <v>15</v>
      </c>
      <c r="G15215" t="s">
        <v>36</v>
      </c>
      <c r="H15215">
        <v>47</v>
      </c>
      <c r="I15215" t="s">
        <v>50469</v>
      </c>
      <c r="J15215" t="s">
        <v>50470</v>
      </c>
      <c r="K15215" t="s">
        <v>50471</v>
      </c>
      <c r="L15215" t="s">
        <v>77932</v>
      </c>
    </row>
    <row r="15216" spans="1:12" x14ac:dyDescent="0.15">
      <c r="A15216" t="s">
        <v>12</v>
      </c>
      <c r="B15216">
        <v>4303231</v>
      </c>
      <c r="C15216">
        <v>4303251</v>
      </c>
      <c r="D15216" t="s">
        <v>50465</v>
      </c>
      <c r="E15216" t="s">
        <v>90</v>
      </c>
      <c r="F15216" t="s">
        <v>15</v>
      </c>
      <c r="G15216" t="s">
        <v>16</v>
      </c>
      <c r="H15216">
        <v>67</v>
      </c>
      <c r="I15216" t="s">
        <v>50472</v>
      </c>
      <c r="J15216" t="s">
        <v>50473</v>
      </c>
      <c r="K15216" t="s">
        <v>50474</v>
      </c>
      <c r="L15216" t="s">
        <v>77981</v>
      </c>
    </row>
    <row r="15217" spans="1:12" x14ac:dyDescent="0.15">
      <c r="A15217" t="s">
        <v>12</v>
      </c>
      <c r="B15217">
        <v>4303255</v>
      </c>
      <c r="C15217">
        <v>4303275</v>
      </c>
      <c r="D15217" t="s">
        <v>50465</v>
      </c>
      <c r="E15217" t="s">
        <v>90</v>
      </c>
      <c r="F15217" t="s">
        <v>15</v>
      </c>
      <c r="G15217" t="s">
        <v>23</v>
      </c>
      <c r="H15217">
        <v>91</v>
      </c>
      <c r="I15217" t="s">
        <v>50475</v>
      </c>
      <c r="J15217" t="s">
        <v>50476</v>
      </c>
      <c r="K15217" t="s">
        <v>50477</v>
      </c>
      <c r="L15217" t="s">
        <v>77907</v>
      </c>
    </row>
    <row r="15218" spans="1:12" x14ac:dyDescent="0.15">
      <c r="A15218" t="s">
        <v>12</v>
      </c>
      <c r="B15218">
        <v>4304095</v>
      </c>
      <c r="C15218">
        <v>4304115</v>
      </c>
      <c r="D15218" t="s">
        <v>50478</v>
      </c>
      <c r="E15218" t="s">
        <v>90</v>
      </c>
      <c r="F15218" t="s">
        <v>15</v>
      </c>
      <c r="G15218" t="s">
        <v>16</v>
      </c>
      <c r="H15218">
        <v>8</v>
      </c>
      <c r="I15218" t="s">
        <v>50479</v>
      </c>
      <c r="J15218" t="s">
        <v>50480</v>
      </c>
      <c r="K15218" t="s">
        <v>50481</v>
      </c>
      <c r="L15218" t="s">
        <v>77955</v>
      </c>
    </row>
    <row r="15219" spans="1:12" x14ac:dyDescent="0.15">
      <c r="A15219" t="s">
        <v>12</v>
      </c>
      <c r="B15219">
        <v>4304115</v>
      </c>
      <c r="C15219">
        <v>4304135</v>
      </c>
      <c r="D15219" t="s">
        <v>50478</v>
      </c>
      <c r="E15219" t="s">
        <v>90</v>
      </c>
      <c r="F15219" t="s">
        <v>15</v>
      </c>
      <c r="G15219" t="s">
        <v>16</v>
      </c>
      <c r="H15219">
        <v>28</v>
      </c>
      <c r="I15219" t="s">
        <v>50482</v>
      </c>
      <c r="J15219" t="s">
        <v>50483</v>
      </c>
      <c r="K15219" t="s">
        <v>50484</v>
      </c>
      <c r="L15219" t="s">
        <v>77956</v>
      </c>
    </row>
    <row r="15220" spans="1:12" x14ac:dyDescent="0.15">
      <c r="A15220" t="s">
        <v>12</v>
      </c>
      <c r="B15220">
        <v>4304136</v>
      </c>
      <c r="C15220">
        <v>4304156</v>
      </c>
      <c r="D15220" t="s">
        <v>50478</v>
      </c>
      <c r="E15220" t="s">
        <v>90</v>
      </c>
      <c r="F15220" t="s">
        <v>15</v>
      </c>
      <c r="G15220" t="s">
        <v>23</v>
      </c>
      <c r="H15220">
        <v>49</v>
      </c>
      <c r="I15220" t="s">
        <v>50485</v>
      </c>
      <c r="J15220" t="s">
        <v>50486</v>
      </c>
      <c r="K15220" t="s">
        <v>50487</v>
      </c>
      <c r="L15220" t="s">
        <v>77913</v>
      </c>
    </row>
    <row r="15221" spans="1:12" x14ac:dyDescent="0.15">
      <c r="A15221" t="s">
        <v>12</v>
      </c>
      <c r="B15221">
        <v>4304172</v>
      </c>
      <c r="C15221">
        <v>4304192</v>
      </c>
      <c r="D15221" t="s">
        <v>50478</v>
      </c>
      <c r="E15221" t="s">
        <v>90</v>
      </c>
      <c r="F15221" t="s">
        <v>15</v>
      </c>
      <c r="G15221" t="s">
        <v>36</v>
      </c>
      <c r="H15221">
        <v>85</v>
      </c>
      <c r="I15221" t="s">
        <v>50488</v>
      </c>
      <c r="J15221" t="s">
        <v>50489</v>
      </c>
      <c r="K15221" t="s">
        <v>50490</v>
      </c>
      <c r="L15221" t="s">
        <v>77972</v>
      </c>
    </row>
    <row r="15222" spans="1:12" x14ac:dyDescent="0.15">
      <c r="A15222" t="s">
        <v>12</v>
      </c>
      <c r="B15222">
        <v>4304630</v>
      </c>
      <c r="C15222">
        <v>4304650</v>
      </c>
      <c r="D15222" t="s">
        <v>50491</v>
      </c>
      <c r="E15222" t="s">
        <v>50492</v>
      </c>
      <c r="F15222" t="s">
        <v>15</v>
      </c>
      <c r="G15222" t="s">
        <v>16</v>
      </c>
      <c r="H15222">
        <v>10</v>
      </c>
      <c r="I15222" t="s">
        <v>50493</v>
      </c>
      <c r="J15222" t="s">
        <v>50494</v>
      </c>
      <c r="K15222" t="s">
        <v>50495</v>
      </c>
      <c r="L15222" t="s">
        <v>78001</v>
      </c>
    </row>
    <row r="15223" spans="1:12" x14ac:dyDescent="0.15">
      <c r="A15223" t="s">
        <v>12</v>
      </c>
      <c r="B15223">
        <v>4304666</v>
      </c>
      <c r="C15223">
        <v>4304686</v>
      </c>
      <c r="D15223" t="s">
        <v>50491</v>
      </c>
      <c r="E15223" t="s">
        <v>50492</v>
      </c>
      <c r="F15223" t="s">
        <v>15</v>
      </c>
      <c r="G15223" t="s">
        <v>16</v>
      </c>
      <c r="H15223">
        <v>46</v>
      </c>
      <c r="I15223" t="s">
        <v>50496</v>
      </c>
      <c r="J15223" t="s">
        <v>50497</v>
      </c>
      <c r="K15223" t="s">
        <v>50498</v>
      </c>
      <c r="L15223" t="s">
        <v>78004</v>
      </c>
    </row>
    <row r="15224" spans="1:12" x14ac:dyDescent="0.15">
      <c r="A15224" t="s">
        <v>12</v>
      </c>
      <c r="B15224">
        <v>4304696</v>
      </c>
      <c r="C15224">
        <v>4304716</v>
      </c>
      <c r="D15224" t="s">
        <v>50491</v>
      </c>
      <c r="E15224" t="s">
        <v>50492</v>
      </c>
      <c r="F15224" t="s">
        <v>15</v>
      </c>
      <c r="G15224" t="s">
        <v>16</v>
      </c>
      <c r="H15224">
        <v>76</v>
      </c>
      <c r="I15224" t="s">
        <v>50499</v>
      </c>
      <c r="J15224" t="s">
        <v>50500</v>
      </c>
      <c r="K15224" t="s">
        <v>50501</v>
      </c>
      <c r="L15224" t="s">
        <v>77985</v>
      </c>
    </row>
    <row r="15225" spans="1:12" x14ac:dyDescent="0.15">
      <c r="A15225" t="s">
        <v>12</v>
      </c>
      <c r="B15225">
        <v>4304719</v>
      </c>
      <c r="C15225">
        <v>4304739</v>
      </c>
      <c r="D15225" t="s">
        <v>50491</v>
      </c>
      <c r="E15225" t="s">
        <v>50492</v>
      </c>
      <c r="F15225" t="s">
        <v>15</v>
      </c>
      <c r="G15225" t="s">
        <v>16</v>
      </c>
      <c r="H15225">
        <v>99</v>
      </c>
      <c r="I15225" t="s">
        <v>50502</v>
      </c>
      <c r="J15225" t="s">
        <v>50503</v>
      </c>
      <c r="K15225" t="s">
        <v>50504</v>
      </c>
      <c r="L15225" t="s">
        <v>78051</v>
      </c>
    </row>
    <row r="15226" spans="1:12" x14ac:dyDescent="0.15">
      <c r="A15226" t="s">
        <v>12</v>
      </c>
      <c r="B15226">
        <v>4305697</v>
      </c>
      <c r="C15226">
        <v>4305717</v>
      </c>
      <c r="D15226" t="s">
        <v>50505</v>
      </c>
      <c r="E15226" t="s">
        <v>90</v>
      </c>
      <c r="F15226" t="s">
        <v>15</v>
      </c>
      <c r="G15226" t="s">
        <v>16</v>
      </c>
      <c r="H15226">
        <v>24</v>
      </c>
      <c r="I15226" t="s">
        <v>50506</v>
      </c>
      <c r="J15226" t="s">
        <v>50507</v>
      </c>
      <c r="K15226" t="s">
        <v>50508</v>
      </c>
      <c r="L15226" t="s">
        <v>77966</v>
      </c>
    </row>
    <row r="15227" spans="1:12" x14ac:dyDescent="0.15">
      <c r="A15227" t="s">
        <v>12</v>
      </c>
      <c r="B15227">
        <v>4305719</v>
      </c>
      <c r="C15227">
        <v>4305739</v>
      </c>
      <c r="D15227" t="s">
        <v>50505</v>
      </c>
      <c r="E15227" t="s">
        <v>90</v>
      </c>
      <c r="F15227" t="s">
        <v>15</v>
      </c>
      <c r="G15227" t="s">
        <v>36</v>
      </c>
      <c r="H15227">
        <v>46</v>
      </c>
      <c r="I15227" t="s">
        <v>50509</v>
      </c>
      <c r="J15227" t="s">
        <v>50510</v>
      </c>
      <c r="K15227" t="s">
        <v>50511</v>
      </c>
      <c r="L15227" t="s">
        <v>78004</v>
      </c>
    </row>
    <row r="15228" spans="1:12" x14ac:dyDescent="0.15">
      <c r="A15228" t="s">
        <v>12</v>
      </c>
      <c r="B15228">
        <v>4305743</v>
      </c>
      <c r="C15228">
        <v>4305763</v>
      </c>
      <c r="D15228" t="s">
        <v>50505</v>
      </c>
      <c r="E15228" t="s">
        <v>90</v>
      </c>
      <c r="F15228" t="s">
        <v>15</v>
      </c>
      <c r="G15228" t="s">
        <v>16</v>
      </c>
      <c r="H15228">
        <v>70</v>
      </c>
      <c r="I15228" t="s">
        <v>50512</v>
      </c>
      <c r="J15228" t="s">
        <v>50513</v>
      </c>
      <c r="K15228" t="s">
        <v>50514</v>
      </c>
      <c r="L15228" t="s">
        <v>77919</v>
      </c>
    </row>
    <row r="15229" spans="1:12" x14ac:dyDescent="0.15">
      <c r="A15229" t="s">
        <v>12</v>
      </c>
      <c r="B15229">
        <v>4305779</v>
      </c>
      <c r="C15229">
        <v>4305799</v>
      </c>
      <c r="D15229" t="s">
        <v>50505</v>
      </c>
      <c r="E15229" t="s">
        <v>90</v>
      </c>
      <c r="F15229" t="s">
        <v>15</v>
      </c>
      <c r="G15229" t="s">
        <v>32</v>
      </c>
      <c r="H15229">
        <v>106</v>
      </c>
      <c r="I15229" t="s">
        <v>50515</v>
      </c>
      <c r="J15229" t="s">
        <v>50516</v>
      </c>
      <c r="K15229" t="s">
        <v>50517</v>
      </c>
      <c r="L15229" t="s">
        <v>77914</v>
      </c>
    </row>
    <row r="15230" spans="1:12" x14ac:dyDescent="0.15">
      <c r="A15230" t="s">
        <v>12</v>
      </c>
      <c r="B15230">
        <v>4306263</v>
      </c>
      <c r="C15230">
        <v>4306283</v>
      </c>
      <c r="D15230" t="s">
        <v>50518</v>
      </c>
      <c r="E15230" t="s">
        <v>90</v>
      </c>
      <c r="F15230" t="s">
        <v>15</v>
      </c>
      <c r="G15230" t="s">
        <v>23</v>
      </c>
      <c r="H15230">
        <v>32</v>
      </c>
      <c r="I15230" t="s">
        <v>50519</v>
      </c>
      <c r="J15230" t="s">
        <v>50520</v>
      </c>
      <c r="K15230" t="s">
        <v>50521</v>
      </c>
      <c r="L15230" t="s">
        <v>77918</v>
      </c>
    </row>
    <row r="15231" spans="1:12" x14ac:dyDescent="0.15">
      <c r="A15231" t="s">
        <v>12</v>
      </c>
      <c r="B15231">
        <v>4306344</v>
      </c>
      <c r="C15231">
        <v>4306364</v>
      </c>
      <c r="D15231" t="s">
        <v>50518</v>
      </c>
      <c r="E15231" t="s">
        <v>90</v>
      </c>
      <c r="F15231" t="s">
        <v>15</v>
      </c>
      <c r="G15231" t="s">
        <v>23</v>
      </c>
      <c r="H15231">
        <v>113</v>
      </c>
      <c r="I15231" t="s">
        <v>50522</v>
      </c>
      <c r="J15231" t="s">
        <v>50523</v>
      </c>
      <c r="K15231" t="s">
        <v>50524</v>
      </c>
      <c r="L15231" t="s">
        <v>77986</v>
      </c>
    </row>
    <row r="15232" spans="1:12" x14ac:dyDescent="0.15">
      <c r="A15232" t="s">
        <v>12</v>
      </c>
      <c r="B15232">
        <v>4306371</v>
      </c>
      <c r="C15232">
        <v>4306391</v>
      </c>
      <c r="D15232" t="s">
        <v>50518</v>
      </c>
      <c r="E15232" t="s">
        <v>90</v>
      </c>
      <c r="F15232" t="s">
        <v>15</v>
      </c>
      <c r="G15232" t="s">
        <v>23</v>
      </c>
      <c r="H15232">
        <v>140</v>
      </c>
      <c r="I15232" t="s">
        <v>50525</v>
      </c>
      <c r="J15232" t="s">
        <v>50526</v>
      </c>
      <c r="K15232" t="s">
        <v>50527</v>
      </c>
      <c r="L15232" t="s">
        <v>78038</v>
      </c>
    </row>
    <row r="15233" spans="1:12" x14ac:dyDescent="0.15">
      <c r="A15233" t="s">
        <v>12</v>
      </c>
      <c r="B15233">
        <v>4306395</v>
      </c>
      <c r="C15233">
        <v>4306415</v>
      </c>
      <c r="D15233" t="s">
        <v>50518</v>
      </c>
      <c r="E15233" t="s">
        <v>90</v>
      </c>
      <c r="F15233" t="s">
        <v>15</v>
      </c>
      <c r="G15233" t="s">
        <v>32</v>
      </c>
      <c r="H15233">
        <v>164</v>
      </c>
      <c r="I15233" t="s">
        <v>50528</v>
      </c>
      <c r="J15233" t="s">
        <v>50529</v>
      </c>
      <c r="K15233" t="s">
        <v>50530</v>
      </c>
      <c r="L15233" t="s">
        <v>78081</v>
      </c>
    </row>
    <row r="15234" spans="1:12" x14ac:dyDescent="0.15">
      <c r="A15234" t="s">
        <v>12</v>
      </c>
      <c r="B15234">
        <v>4311101</v>
      </c>
      <c r="C15234">
        <v>4311121</v>
      </c>
      <c r="D15234" t="s">
        <v>50531</v>
      </c>
      <c r="E15234" t="s">
        <v>90</v>
      </c>
      <c r="F15234" t="s">
        <v>15</v>
      </c>
      <c r="G15234" t="s">
        <v>36</v>
      </c>
      <c r="H15234">
        <v>2274</v>
      </c>
      <c r="I15234" t="s">
        <v>50532</v>
      </c>
      <c r="J15234" t="s">
        <v>50533</v>
      </c>
      <c r="K15234" t="s">
        <v>50534</v>
      </c>
      <c r="L15234" t="s">
        <v>78194</v>
      </c>
    </row>
    <row r="15235" spans="1:12" x14ac:dyDescent="0.15">
      <c r="A15235" t="s">
        <v>12</v>
      </c>
      <c r="B15235">
        <v>4311129</v>
      </c>
      <c r="C15235">
        <v>4311149</v>
      </c>
      <c r="D15235" t="s">
        <v>50531</v>
      </c>
      <c r="E15235" t="s">
        <v>90</v>
      </c>
      <c r="F15235" t="s">
        <v>15</v>
      </c>
      <c r="G15235" t="s">
        <v>23</v>
      </c>
      <c r="H15235">
        <v>2302</v>
      </c>
      <c r="I15235" t="s">
        <v>50535</v>
      </c>
      <c r="J15235" t="s">
        <v>50536</v>
      </c>
      <c r="K15235" t="s">
        <v>50537</v>
      </c>
      <c r="L15235" t="s">
        <v>78195</v>
      </c>
    </row>
    <row r="15236" spans="1:12" x14ac:dyDescent="0.15">
      <c r="A15236" t="s">
        <v>12</v>
      </c>
      <c r="B15236">
        <v>4311154</v>
      </c>
      <c r="C15236">
        <v>4311174</v>
      </c>
      <c r="D15236" t="s">
        <v>50531</v>
      </c>
      <c r="E15236" t="s">
        <v>90</v>
      </c>
      <c r="F15236" t="s">
        <v>15</v>
      </c>
      <c r="G15236" t="s">
        <v>16</v>
      </c>
      <c r="H15236">
        <v>2327</v>
      </c>
      <c r="I15236" t="s">
        <v>50538</v>
      </c>
      <c r="J15236" t="s">
        <v>50539</v>
      </c>
      <c r="K15236" t="s">
        <v>50540</v>
      </c>
      <c r="L15236" t="s">
        <v>78196</v>
      </c>
    </row>
    <row r="15237" spans="1:12" x14ac:dyDescent="0.15">
      <c r="A15237" t="s">
        <v>12</v>
      </c>
      <c r="B15237">
        <v>4311177</v>
      </c>
      <c r="C15237">
        <v>4311197</v>
      </c>
      <c r="D15237" t="s">
        <v>50531</v>
      </c>
      <c r="E15237" t="s">
        <v>90</v>
      </c>
      <c r="F15237" t="s">
        <v>15</v>
      </c>
      <c r="G15237" t="s">
        <v>32</v>
      </c>
      <c r="H15237">
        <v>2350</v>
      </c>
      <c r="I15237" t="s">
        <v>50541</v>
      </c>
      <c r="J15237" t="s">
        <v>50542</v>
      </c>
      <c r="K15237" t="s">
        <v>50543</v>
      </c>
      <c r="L15237" t="s">
        <v>78197</v>
      </c>
    </row>
    <row r="15238" spans="1:12" x14ac:dyDescent="0.15">
      <c r="A15238" t="s">
        <v>12</v>
      </c>
      <c r="B15238">
        <v>4311367</v>
      </c>
      <c r="C15238">
        <v>4311387</v>
      </c>
      <c r="D15238" t="s">
        <v>50544</v>
      </c>
      <c r="E15238" t="s">
        <v>90</v>
      </c>
      <c r="F15238" t="s">
        <v>15</v>
      </c>
      <c r="G15238" t="s">
        <v>16</v>
      </c>
      <c r="H15238">
        <v>15</v>
      </c>
      <c r="I15238" t="s">
        <v>50545</v>
      </c>
      <c r="J15238" t="s">
        <v>50546</v>
      </c>
      <c r="K15238" t="s">
        <v>50547</v>
      </c>
      <c r="L15238" t="s">
        <v>77970</v>
      </c>
    </row>
    <row r="15239" spans="1:12" x14ac:dyDescent="0.15">
      <c r="A15239" t="s">
        <v>12</v>
      </c>
      <c r="B15239">
        <v>4311396</v>
      </c>
      <c r="C15239">
        <v>4311416</v>
      </c>
      <c r="D15239" t="s">
        <v>50544</v>
      </c>
      <c r="E15239" t="s">
        <v>90</v>
      </c>
      <c r="F15239" t="s">
        <v>15</v>
      </c>
      <c r="G15239" t="s">
        <v>36</v>
      </c>
      <c r="H15239">
        <v>44</v>
      </c>
      <c r="I15239" t="s">
        <v>50548</v>
      </c>
      <c r="J15239" t="s">
        <v>50549</v>
      </c>
      <c r="K15239" t="s">
        <v>50550</v>
      </c>
      <c r="L15239" t="s">
        <v>78016</v>
      </c>
    </row>
    <row r="15240" spans="1:12" x14ac:dyDescent="0.15">
      <c r="A15240" t="s">
        <v>12</v>
      </c>
      <c r="B15240">
        <v>4311424</v>
      </c>
      <c r="C15240">
        <v>4311444</v>
      </c>
      <c r="D15240" t="s">
        <v>50544</v>
      </c>
      <c r="E15240" t="s">
        <v>90</v>
      </c>
      <c r="F15240" t="s">
        <v>15</v>
      </c>
      <c r="G15240" t="s">
        <v>23</v>
      </c>
      <c r="H15240">
        <v>72</v>
      </c>
      <c r="I15240" t="s">
        <v>50551</v>
      </c>
      <c r="J15240" t="s">
        <v>50552</v>
      </c>
      <c r="K15240" t="s">
        <v>50553</v>
      </c>
      <c r="L15240" t="s">
        <v>78066</v>
      </c>
    </row>
    <row r="15241" spans="1:12" x14ac:dyDescent="0.15">
      <c r="A15241" t="s">
        <v>12</v>
      </c>
      <c r="B15241">
        <v>4311446</v>
      </c>
      <c r="C15241">
        <v>4311466</v>
      </c>
      <c r="D15241" t="s">
        <v>50544</v>
      </c>
      <c r="E15241" t="s">
        <v>90</v>
      </c>
      <c r="F15241" t="s">
        <v>15</v>
      </c>
      <c r="G15241" t="s">
        <v>36</v>
      </c>
      <c r="H15241">
        <v>94</v>
      </c>
      <c r="I15241" t="s">
        <v>50554</v>
      </c>
      <c r="J15241" t="s">
        <v>50555</v>
      </c>
      <c r="K15241" t="s">
        <v>50556</v>
      </c>
      <c r="L15241" t="s">
        <v>77927</v>
      </c>
    </row>
    <row r="15242" spans="1:12" x14ac:dyDescent="0.15">
      <c r="A15242" t="s">
        <v>12</v>
      </c>
      <c r="B15242">
        <v>4313070</v>
      </c>
      <c r="C15242">
        <v>4313090</v>
      </c>
      <c r="D15242" t="s">
        <v>50557</v>
      </c>
      <c r="E15242" t="s">
        <v>90</v>
      </c>
      <c r="F15242" t="s">
        <v>15</v>
      </c>
      <c r="G15242" t="s">
        <v>36</v>
      </c>
      <c r="H15242">
        <v>12</v>
      </c>
      <c r="I15242" t="s">
        <v>50558</v>
      </c>
      <c r="J15242" t="s">
        <v>50559</v>
      </c>
      <c r="K15242" t="s">
        <v>50560</v>
      </c>
      <c r="L15242" t="s">
        <v>77991</v>
      </c>
    </row>
    <row r="15243" spans="1:12" x14ac:dyDescent="0.15">
      <c r="A15243" t="s">
        <v>12</v>
      </c>
      <c r="B15243">
        <v>4313110</v>
      </c>
      <c r="C15243">
        <v>4313130</v>
      </c>
      <c r="D15243" t="s">
        <v>50557</v>
      </c>
      <c r="E15243" t="s">
        <v>90</v>
      </c>
      <c r="F15243" t="s">
        <v>15</v>
      </c>
      <c r="G15243" t="s">
        <v>32</v>
      </c>
      <c r="H15243">
        <v>52</v>
      </c>
      <c r="I15243" t="s">
        <v>50561</v>
      </c>
      <c r="J15243" t="s">
        <v>50562</v>
      </c>
      <c r="K15243" t="s">
        <v>50563</v>
      </c>
      <c r="L15243" t="s">
        <v>77959</v>
      </c>
    </row>
    <row r="15244" spans="1:12" x14ac:dyDescent="0.15">
      <c r="A15244" t="s">
        <v>12</v>
      </c>
      <c r="B15244">
        <v>4313155</v>
      </c>
      <c r="C15244">
        <v>4313175</v>
      </c>
      <c r="D15244" t="s">
        <v>50557</v>
      </c>
      <c r="E15244" t="s">
        <v>90</v>
      </c>
      <c r="F15244" t="s">
        <v>15</v>
      </c>
      <c r="G15244" t="s">
        <v>32</v>
      </c>
      <c r="H15244">
        <v>97</v>
      </c>
      <c r="I15244" t="s">
        <v>50564</v>
      </c>
      <c r="J15244" t="s">
        <v>50565</v>
      </c>
      <c r="K15244" t="s">
        <v>50566</v>
      </c>
      <c r="L15244" t="s">
        <v>78010</v>
      </c>
    </row>
    <row r="15245" spans="1:12" x14ac:dyDescent="0.15">
      <c r="A15245" t="s">
        <v>12</v>
      </c>
      <c r="B15245">
        <v>4313211</v>
      </c>
      <c r="C15245">
        <v>4313231</v>
      </c>
      <c r="D15245" t="s">
        <v>50557</v>
      </c>
      <c r="E15245" t="s">
        <v>90</v>
      </c>
      <c r="F15245" t="s">
        <v>15</v>
      </c>
      <c r="G15245" t="s">
        <v>32</v>
      </c>
      <c r="H15245">
        <v>153</v>
      </c>
      <c r="I15245" t="s">
        <v>50567</v>
      </c>
      <c r="J15245" t="s">
        <v>50568</v>
      </c>
      <c r="K15245" t="s">
        <v>50569</v>
      </c>
      <c r="L15245" t="s">
        <v>78112</v>
      </c>
    </row>
    <row r="15246" spans="1:12" x14ac:dyDescent="0.15">
      <c r="A15246" t="s">
        <v>12</v>
      </c>
      <c r="B15246">
        <v>4314230</v>
      </c>
      <c r="C15246">
        <v>4314250</v>
      </c>
      <c r="D15246" t="s">
        <v>50570</v>
      </c>
      <c r="E15246" t="s">
        <v>90</v>
      </c>
      <c r="F15246" t="s">
        <v>15</v>
      </c>
      <c r="G15246" t="s">
        <v>23</v>
      </c>
      <c r="H15246">
        <v>17</v>
      </c>
      <c r="I15246" t="s">
        <v>50571</v>
      </c>
      <c r="J15246" t="s">
        <v>50572</v>
      </c>
      <c r="K15246" t="s">
        <v>50573</v>
      </c>
      <c r="L15246" t="s">
        <v>77944</v>
      </c>
    </row>
    <row r="15247" spans="1:12" x14ac:dyDescent="0.15">
      <c r="A15247" t="s">
        <v>12</v>
      </c>
      <c r="B15247">
        <v>4314278</v>
      </c>
      <c r="C15247">
        <v>4314298</v>
      </c>
      <c r="D15247" t="s">
        <v>50570</v>
      </c>
      <c r="E15247" t="s">
        <v>90</v>
      </c>
      <c r="F15247" t="s">
        <v>15</v>
      </c>
      <c r="G15247" t="s">
        <v>32</v>
      </c>
      <c r="H15247">
        <v>65</v>
      </c>
      <c r="I15247" t="s">
        <v>50574</v>
      </c>
      <c r="J15247" t="s">
        <v>50575</v>
      </c>
      <c r="K15247" t="s">
        <v>50576</v>
      </c>
      <c r="L15247" t="s">
        <v>78042</v>
      </c>
    </row>
    <row r="15248" spans="1:12" x14ac:dyDescent="0.15">
      <c r="A15248" t="s">
        <v>12</v>
      </c>
      <c r="B15248">
        <v>4314300</v>
      </c>
      <c r="C15248">
        <v>4314320</v>
      </c>
      <c r="D15248" t="s">
        <v>50570</v>
      </c>
      <c r="E15248" t="s">
        <v>90</v>
      </c>
      <c r="F15248" t="s">
        <v>15</v>
      </c>
      <c r="G15248" t="s">
        <v>16</v>
      </c>
      <c r="H15248">
        <v>87</v>
      </c>
      <c r="I15248" t="s">
        <v>50577</v>
      </c>
      <c r="J15248" t="s">
        <v>50578</v>
      </c>
      <c r="K15248" t="s">
        <v>50579</v>
      </c>
      <c r="L15248" t="s">
        <v>78024</v>
      </c>
    </row>
    <row r="15249" spans="1:12" x14ac:dyDescent="0.15">
      <c r="A15249" t="s">
        <v>12</v>
      </c>
      <c r="B15249">
        <v>4314320</v>
      </c>
      <c r="C15249">
        <v>4314340</v>
      </c>
      <c r="D15249" t="s">
        <v>50570</v>
      </c>
      <c r="E15249" t="s">
        <v>90</v>
      </c>
      <c r="F15249" t="s">
        <v>15</v>
      </c>
      <c r="G15249" t="s">
        <v>32</v>
      </c>
      <c r="H15249">
        <v>107</v>
      </c>
      <c r="I15249" t="s">
        <v>50580</v>
      </c>
      <c r="J15249" t="s">
        <v>50581</v>
      </c>
      <c r="K15249" t="s">
        <v>50582</v>
      </c>
      <c r="L15249" t="s">
        <v>77983</v>
      </c>
    </row>
    <row r="15250" spans="1:12" x14ac:dyDescent="0.15">
      <c r="A15250" t="s">
        <v>12</v>
      </c>
      <c r="B15250">
        <v>4315089</v>
      </c>
      <c r="C15250">
        <v>4315109</v>
      </c>
      <c r="D15250" t="s">
        <v>50583</v>
      </c>
      <c r="E15250" t="s">
        <v>90</v>
      </c>
      <c r="F15250" t="s">
        <v>76</v>
      </c>
      <c r="G15250" t="s">
        <v>16</v>
      </c>
      <c r="H15250">
        <v>26</v>
      </c>
      <c r="I15250" t="s">
        <v>50584</v>
      </c>
      <c r="J15250" t="s">
        <v>50585</v>
      </c>
      <c r="K15250" t="s">
        <v>50586</v>
      </c>
      <c r="L15250" t="s">
        <v>78002</v>
      </c>
    </row>
    <row r="15251" spans="1:12" x14ac:dyDescent="0.15">
      <c r="A15251" t="s">
        <v>12</v>
      </c>
      <c r="B15251">
        <v>4315066</v>
      </c>
      <c r="C15251">
        <v>4315086</v>
      </c>
      <c r="D15251" t="s">
        <v>50583</v>
      </c>
      <c r="E15251" t="s">
        <v>90</v>
      </c>
      <c r="F15251" t="s">
        <v>76</v>
      </c>
      <c r="G15251" t="s">
        <v>16</v>
      </c>
      <c r="H15251">
        <v>49</v>
      </c>
      <c r="I15251" t="s">
        <v>50587</v>
      </c>
      <c r="J15251" t="s">
        <v>50588</v>
      </c>
      <c r="K15251" t="s">
        <v>50589</v>
      </c>
      <c r="L15251" t="s">
        <v>77913</v>
      </c>
    </row>
    <row r="15252" spans="1:12" x14ac:dyDescent="0.15">
      <c r="A15252" t="s">
        <v>12</v>
      </c>
      <c r="B15252">
        <v>4315044</v>
      </c>
      <c r="C15252">
        <v>4315064</v>
      </c>
      <c r="D15252" t="s">
        <v>50583</v>
      </c>
      <c r="E15252" t="s">
        <v>90</v>
      </c>
      <c r="F15252" t="s">
        <v>76</v>
      </c>
      <c r="G15252" t="s">
        <v>32</v>
      </c>
      <c r="H15252">
        <v>71</v>
      </c>
      <c r="I15252" t="s">
        <v>50590</v>
      </c>
      <c r="J15252" t="s">
        <v>50591</v>
      </c>
      <c r="K15252" t="s">
        <v>50592</v>
      </c>
      <c r="L15252" t="s">
        <v>77969</v>
      </c>
    </row>
    <row r="15253" spans="1:12" x14ac:dyDescent="0.15">
      <c r="A15253" t="s">
        <v>12</v>
      </c>
      <c r="B15253">
        <v>4315003</v>
      </c>
      <c r="C15253">
        <v>4315023</v>
      </c>
      <c r="D15253" t="s">
        <v>50583</v>
      </c>
      <c r="E15253" t="s">
        <v>90</v>
      </c>
      <c r="F15253" t="s">
        <v>76</v>
      </c>
      <c r="G15253" t="s">
        <v>36</v>
      </c>
      <c r="H15253">
        <v>112</v>
      </c>
      <c r="I15253" t="s">
        <v>50593</v>
      </c>
      <c r="J15253" t="s">
        <v>50594</v>
      </c>
      <c r="K15253" t="s">
        <v>50595</v>
      </c>
      <c r="L15253" t="s">
        <v>77950</v>
      </c>
    </row>
    <row r="15254" spans="1:12" x14ac:dyDescent="0.15">
      <c r="A15254" t="s">
        <v>12</v>
      </c>
      <c r="B15254">
        <v>4315163</v>
      </c>
      <c r="C15254">
        <v>4315183</v>
      </c>
      <c r="D15254" t="s">
        <v>50596</v>
      </c>
      <c r="E15254" t="s">
        <v>90</v>
      </c>
      <c r="F15254" t="s">
        <v>15</v>
      </c>
      <c r="G15254" t="s">
        <v>16</v>
      </c>
      <c r="H15254">
        <v>7</v>
      </c>
      <c r="I15254" t="s">
        <v>50597</v>
      </c>
      <c r="J15254" t="s">
        <v>50598</v>
      </c>
      <c r="K15254" t="s">
        <v>50599</v>
      </c>
      <c r="L15254" t="s">
        <v>77909</v>
      </c>
    </row>
    <row r="15255" spans="1:12" x14ac:dyDescent="0.15">
      <c r="A15255" t="s">
        <v>12</v>
      </c>
      <c r="B15255">
        <v>4315185</v>
      </c>
      <c r="C15255">
        <v>4315205</v>
      </c>
      <c r="D15255" t="s">
        <v>50596</v>
      </c>
      <c r="E15255" t="s">
        <v>90</v>
      </c>
      <c r="F15255" t="s">
        <v>15</v>
      </c>
      <c r="G15255" t="s">
        <v>36</v>
      </c>
      <c r="H15255">
        <v>29</v>
      </c>
      <c r="I15255" t="s">
        <v>50600</v>
      </c>
      <c r="J15255" t="s">
        <v>50601</v>
      </c>
      <c r="K15255" t="s">
        <v>50602</v>
      </c>
      <c r="L15255" t="s">
        <v>77921</v>
      </c>
    </row>
    <row r="15256" spans="1:12" x14ac:dyDescent="0.15">
      <c r="A15256" t="s">
        <v>12</v>
      </c>
      <c r="B15256">
        <v>4315213</v>
      </c>
      <c r="C15256">
        <v>4315233</v>
      </c>
      <c r="D15256" t="s">
        <v>50596</v>
      </c>
      <c r="E15256" t="s">
        <v>90</v>
      </c>
      <c r="F15256" t="s">
        <v>15</v>
      </c>
      <c r="G15256" t="s">
        <v>16</v>
      </c>
      <c r="H15256">
        <v>57</v>
      </c>
      <c r="I15256" t="s">
        <v>50603</v>
      </c>
      <c r="J15256" t="s">
        <v>50604</v>
      </c>
      <c r="K15256" t="s">
        <v>50605</v>
      </c>
      <c r="L15256" t="s">
        <v>78049</v>
      </c>
    </row>
    <row r="15257" spans="1:12" x14ac:dyDescent="0.15">
      <c r="A15257" t="s">
        <v>12</v>
      </c>
      <c r="B15257">
        <v>4315242</v>
      </c>
      <c r="C15257">
        <v>4315262</v>
      </c>
      <c r="D15257" t="s">
        <v>50596</v>
      </c>
      <c r="E15257" t="s">
        <v>90</v>
      </c>
      <c r="F15257" t="s">
        <v>15</v>
      </c>
      <c r="G15257" t="s">
        <v>32</v>
      </c>
      <c r="H15257">
        <v>86</v>
      </c>
      <c r="I15257" t="s">
        <v>50606</v>
      </c>
      <c r="J15257" t="s">
        <v>50607</v>
      </c>
      <c r="K15257" t="s">
        <v>50608</v>
      </c>
      <c r="L15257" t="s">
        <v>77929</v>
      </c>
    </row>
    <row r="15258" spans="1:12" x14ac:dyDescent="0.15">
      <c r="A15258" t="s">
        <v>12</v>
      </c>
      <c r="B15258">
        <v>4316925</v>
      </c>
      <c r="C15258">
        <v>4316945</v>
      </c>
      <c r="D15258" t="s">
        <v>50609</v>
      </c>
      <c r="E15258" t="s">
        <v>90</v>
      </c>
      <c r="F15258" t="s">
        <v>76</v>
      </c>
      <c r="G15258" t="s">
        <v>36</v>
      </c>
      <c r="H15258">
        <v>0</v>
      </c>
      <c r="I15258" t="s">
        <v>50610</v>
      </c>
      <c r="J15258" t="s">
        <v>50611</v>
      </c>
      <c r="K15258" t="s">
        <v>50612</v>
      </c>
      <c r="L15258" t="s">
        <v>77980</v>
      </c>
    </row>
    <row r="15259" spans="1:12" x14ac:dyDescent="0.15">
      <c r="A15259" t="s">
        <v>12</v>
      </c>
      <c r="B15259">
        <v>4316896</v>
      </c>
      <c r="C15259">
        <v>4316916</v>
      </c>
      <c r="D15259" t="s">
        <v>50609</v>
      </c>
      <c r="E15259" t="s">
        <v>90</v>
      </c>
      <c r="F15259" t="s">
        <v>76</v>
      </c>
      <c r="G15259" t="s">
        <v>16</v>
      </c>
      <c r="H15259">
        <v>29</v>
      </c>
      <c r="I15259" t="s">
        <v>50613</v>
      </c>
      <c r="J15259" t="s">
        <v>50614</v>
      </c>
      <c r="K15259" t="s">
        <v>50615</v>
      </c>
      <c r="L15259" t="s">
        <v>77921</v>
      </c>
    </row>
    <row r="15260" spans="1:12" x14ac:dyDescent="0.15">
      <c r="A15260" t="s">
        <v>12</v>
      </c>
      <c r="B15260">
        <v>4316855</v>
      </c>
      <c r="C15260">
        <v>4316875</v>
      </c>
      <c r="D15260" t="s">
        <v>50609</v>
      </c>
      <c r="E15260" t="s">
        <v>90</v>
      </c>
      <c r="F15260" t="s">
        <v>76</v>
      </c>
      <c r="G15260" t="s">
        <v>16</v>
      </c>
      <c r="H15260">
        <v>70</v>
      </c>
      <c r="I15260" t="s">
        <v>50616</v>
      </c>
      <c r="J15260" t="s">
        <v>50617</v>
      </c>
      <c r="K15260" t="s">
        <v>50618</v>
      </c>
      <c r="L15260" t="s">
        <v>77919</v>
      </c>
    </row>
    <row r="15261" spans="1:12" x14ac:dyDescent="0.15">
      <c r="A15261" t="s">
        <v>12</v>
      </c>
      <c r="B15261">
        <v>4316834</v>
      </c>
      <c r="C15261">
        <v>4316854</v>
      </c>
      <c r="D15261" t="s">
        <v>50609</v>
      </c>
      <c r="E15261" t="s">
        <v>90</v>
      </c>
      <c r="F15261" t="s">
        <v>76</v>
      </c>
      <c r="G15261" t="s">
        <v>16</v>
      </c>
      <c r="H15261">
        <v>91</v>
      </c>
      <c r="I15261" t="s">
        <v>50619</v>
      </c>
      <c r="J15261" t="s">
        <v>50620</v>
      </c>
      <c r="K15261" t="s">
        <v>50621</v>
      </c>
      <c r="L15261" t="s">
        <v>77907</v>
      </c>
    </row>
    <row r="15262" spans="1:12" x14ac:dyDescent="0.15">
      <c r="A15262" t="s">
        <v>12</v>
      </c>
      <c r="B15262">
        <v>4318098</v>
      </c>
      <c r="C15262">
        <v>4318118</v>
      </c>
      <c r="D15262" t="s">
        <v>50622</v>
      </c>
      <c r="E15262" t="s">
        <v>50623</v>
      </c>
      <c r="F15262" t="s">
        <v>76</v>
      </c>
      <c r="G15262" t="s">
        <v>16</v>
      </c>
      <c r="H15262">
        <v>7</v>
      </c>
      <c r="I15262" t="s">
        <v>50624</v>
      </c>
      <c r="J15262" t="s">
        <v>50625</v>
      </c>
      <c r="K15262" t="s">
        <v>50626</v>
      </c>
      <c r="L15262" t="s">
        <v>77909</v>
      </c>
    </row>
    <row r="15263" spans="1:12" x14ac:dyDescent="0.15">
      <c r="A15263" t="s">
        <v>12</v>
      </c>
      <c r="B15263">
        <v>4318078</v>
      </c>
      <c r="C15263">
        <v>4318098</v>
      </c>
      <c r="D15263" t="s">
        <v>50622</v>
      </c>
      <c r="E15263" t="s">
        <v>50623</v>
      </c>
      <c r="F15263" t="s">
        <v>76</v>
      </c>
      <c r="G15263" t="s">
        <v>36</v>
      </c>
      <c r="H15263">
        <v>27</v>
      </c>
      <c r="I15263" t="s">
        <v>50627</v>
      </c>
      <c r="J15263" t="s">
        <v>50628</v>
      </c>
      <c r="K15263" t="s">
        <v>50629</v>
      </c>
      <c r="L15263" t="s">
        <v>78013</v>
      </c>
    </row>
    <row r="15264" spans="1:12" x14ac:dyDescent="0.15">
      <c r="A15264" t="s">
        <v>12</v>
      </c>
      <c r="B15264">
        <v>4318049</v>
      </c>
      <c r="C15264">
        <v>4318069</v>
      </c>
      <c r="D15264" t="s">
        <v>50622</v>
      </c>
      <c r="E15264" t="s">
        <v>50623</v>
      </c>
      <c r="F15264" t="s">
        <v>76</v>
      </c>
      <c r="G15264" t="s">
        <v>23</v>
      </c>
      <c r="H15264">
        <v>56</v>
      </c>
      <c r="I15264" t="s">
        <v>50630</v>
      </c>
      <c r="J15264" t="s">
        <v>50631</v>
      </c>
      <c r="K15264" t="s">
        <v>50632</v>
      </c>
      <c r="L15264" t="s">
        <v>77971</v>
      </c>
    </row>
    <row r="15265" spans="1:12" x14ac:dyDescent="0.15">
      <c r="A15265" t="s">
        <v>12</v>
      </c>
      <c r="B15265">
        <v>4318022</v>
      </c>
      <c r="C15265">
        <v>4318042</v>
      </c>
      <c r="D15265" t="s">
        <v>50622</v>
      </c>
      <c r="E15265" t="s">
        <v>50623</v>
      </c>
      <c r="F15265" t="s">
        <v>76</v>
      </c>
      <c r="G15265" t="s">
        <v>16</v>
      </c>
      <c r="H15265">
        <v>83</v>
      </c>
      <c r="I15265" t="s">
        <v>50633</v>
      </c>
      <c r="J15265" t="s">
        <v>50634</v>
      </c>
      <c r="K15265" t="s">
        <v>50635</v>
      </c>
      <c r="L15265" t="s">
        <v>77958</v>
      </c>
    </row>
    <row r="15266" spans="1:12" x14ac:dyDescent="0.15">
      <c r="A15266" t="s">
        <v>12</v>
      </c>
      <c r="B15266">
        <v>4318367</v>
      </c>
      <c r="C15266">
        <v>4318387</v>
      </c>
      <c r="D15266" t="s">
        <v>50636</v>
      </c>
      <c r="E15266" t="s">
        <v>90</v>
      </c>
      <c r="F15266" t="s">
        <v>15</v>
      </c>
      <c r="G15266" t="s">
        <v>32</v>
      </c>
      <c r="H15266">
        <v>7</v>
      </c>
      <c r="I15266" t="s">
        <v>50637</v>
      </c>
      <c r="J15266" t="s">
        <v>50638</v>
      </c>
      <c r="K15266" t="s">
        <v>50639</v>
      </c>
      <c r="L15266" t="s">
        <v>77909</v>
      </c>
    </row>
    <row r="15267" spans="1:12" x14ac:dyDescent="0.15">
      <c r="A15267" t="s">
        <v>12</v>
      </c>
      <c r="B15267">
        <v>4318424</v>
      </c>
      <c r="C15267">
        <v>4318444</v>
      </c>
      <c r="D15267" t="s">
        <v>50636</v>
      </c>
      <c r="E15267" t="s">
        <v>90</v>
      </c>
      <c r="F15267" t="s">
        <v>15</v>
      </c>
      <c r="G15267" t="s">
        <v>16</v>
      </c>
      <c r="H15267">
        <v>64</v>
      </c>
      <c r="I15267" t="s">
        <v>50640</v>
      </c>
      <c r="J15267" t="s">
        <v>50641</v>
      </c>
      <c r="K15267" t="s">
        <v>50642</v>
      </c>
      <c r="L15267" t="s">
        <v>77989</v>
      </c>
    </row>
    <row r="15268" spans="1:12" x14ac:dyDescent="0.15">
      <c r="A15268" t="s">
        <v>12</v>
      </c>
      <c r="B15268">
        <v>4318463</v>
      </c>
      <c r="C15268">
        <v>4318483</v>
      </c>
      <c r="D15268" t="s">
        <v>50636</v>
      </c>
      <c r="E15268" t="s">
        <v>90</v>
      </c>
      <c r="F15268" t="s">
        <v>15</v>
      </c>
      <c r="G15268" t="s">
        <v>16</v>
      </c>
      <c r="H15268">
        <v>103</v>
      </c>
      <c r="I15268" t="s">
        <v>50643</v>
      </c>
      <c r="J15268" t="s">
        <v>50644</v>
      </c>
      <c r="K15268" t="s">
        <v>50645</v>
      </c>
      <c r="L15268" t="s">
        <v>77937</v>
      </c>
    </row>
    <row r="15269" spans="1:12" x14ac:dyDescent="0.15">
      <c r="A15269" t="s">
        <v>12</v>
      </c>
      <c r="B15269">
        <v>4318486</v>
      </c>
      <c r="C15269">
        <v>4318506</v>
      </c>
      <c r="D15269" t="s">
        <v>50636</v>
      </c>
      <c r="E15269" t="s">
        <v>90</v>
      </c>
      <c r="F15269" t="s">
        <v>15</v>
      </c>
      <c r="G15269" t="s">
        <v>36</v>
      </c>
      <c r="H15269">
        <v>126</v>
      </c>
      <c r="I15269" t="s">
        <v>50646</v>
      </c>
      <c r="J15269" t="s">
        <v>50647</v>
      </c>
      <c r="K15269" t="s">
        <v>50648</v>
      </c>
      <c r="L15269" t="s">
        <v>78078</v>
      </c>
    </row>
    <row r="15270" spans="1:12" x14ac:dyDescent="0.15">
      <c r="A15270" t="s">
        <v>12</v>
      </c>
      <c r="B15270">
        <v>4319170</v>
      </c>
      <c r="C15270">
        <v>4319190</v>
      </c>
      <c r="D15270" t="s">
        <v>50649</v>
      </c>
      <c r="E15270" t="s">
        <v>90</v>
      </c>
      <c r="F15270" t="s">
        <v>15</v>
      </c>
      <c r="G15270" t="s">
        <v>36</v>
      </c>
      <c r="H15270">
        <v>31</v>
      </c>
      <c r="I15270" t="s">
        <v>50650</v>
      </c>
      <c r="J15270" t="s">
        <v>50651</v>
      </c>
      <c r="K15270" t="s">
        <v>50652</v>
      </c>
      <c r="L15270" t="s">
        <v>77910</v>
      </c>
    </row>
    <row r="15271" spans="1:12" x14ac:dyDescent="0.15">
      <c r="A15271" t="s">
        <v>12</v>
      </c>
      <c r="B15271">
        <v>4319196</v>
      </c>
      <c r="C15271">
        <v>4319216</v>
      </c>
      <c r="D15271" t="s">
        <v>50649</v>
      </c>
      <c r="E15271" t="s">
        <v>90</v>
      </c>
      <c r="F15271" t="s">
        <v>15</v>
      </c>
      <c r="G15271" t="s">
        <v>32</v>
      </c>
      <c r="H15271">
        <v>57</v>
      </c>
      <c r="I15271" t="s">
        <v>50653</v>
      </c>
      <c r="J15271" t="s">
        <v>50654</v>
      </c>
      <c r="K15271" t="s">
        <v>50655</v>
      </c>
      <c r="L15271" t="s">
        <v>78049</v>
      </c>
    </row>
    <row r="15272" spans="1:12" x14ac:dyDescent="0.15">
      <c r="A15272" t="s">
        <v>12</v>
      </c>
      <c r="B15272">
        <v>4319230</v>
      </c>
      <c r="C15272">
        <v>4319250</v>
      </c>
      <c r="D15272" t="s">
        <v>50649</v>
      </c>
      <c r="E15272" t="s">
        <v>90</v>
      </c>
      <c r="F15272" t="s">
        <v>15</v>
      </c>
      <c r="G15272" t="s">
        <v>16</v>
      </c>
      <c r="H15272">
        <v>91</v>
      </c>
      <c r="I15272" t="s">
        <v>50656</v>
      </c>
      <c r="J15272" t="s">
        <v>50657</v>
      </c>
      <c r="K15272" t="s">
        <v>50658</v>
      </c>
      <c r="L15272" t="s">
        <v>77907</v>
      </c>
    </row>
    <row r="15273" spans="1:12" x14ac:dyDescent="0.15">
      <c r="A15273" t="s">
        <v>12</v>
      </c>
      <c r="B15273">
        <v>4319258</v>
      </c>
      <c r="C15273">
        <v>4319278</v>
      </c>
      <c r="D15273" t="s">
        <v>50649</v>
      </c>
      <c r="E15273" t="s">
        <v>90</v>
      </c>
      <c r="F15273" t="s">
        <v>15</v>
      </c>
      <c r="G15273" t="s">
        <v>16</v>
      </c>
      <c r="H15273">
        <v>119</v>
      </c>
      <c r="I15273" t="s">
        <v>50659</v>
      </c>
      <c r="J15273" t="s">
        <v>50660</v>
      </c>
      <c r="K15273" t="s">
        <v>50661</v>
      </c>
      <c r="L15273" t="s">
        <v>78058</v>
      </c>
    </row>
    <row r="15274" spans="1:12" x14ac:dyDescent="0.15">
      <c r="A15274" t="s">
        <v>12</v>
      </c>
      <c r="B15274">
        <v>4319826</v>
      </c>
      <c r="C15274">
        <v>4319846</v>
      </c>
      <c r="D15274" t="s">
        <v>50662</v>
      </c>
      <c r="E15274" t="s">
        <v>90</v>
      </c>
      <c r="F15274" t="s">
        <v>76</v>
      </c>
      <c r="G15274" t="s">
        <v>32</v>
      </c>
      <c r="H15274">
        <v>1</v>
      </c>
      <c r="I15274" t="s">
        <v>50663</v>
      </c>
      <c r="J15274" t="s">
        <v>50664</v>
      </c>
      <c r="K15274" t="s">
        <v>50665</v>
      </c>
      <c r="L15274" t="s">
        <v>77917</v>
      </c>
    </row>
    <row r="15275" spans="1:12" x14ac:dyDescent="0.15">
      <c r="A15275" t="s">
        <v>12</v>
      </c>
      <c r="B15275">
        <v>4319802</v>
      </c>
      <c r="C15275">
        <v>4319822</v>
      </c>
      <c r="D15275" t="s">
        <v>50662</v>
      </c>
      <c r="E15275" t="s">
        <v>90</v>
      </c>
      <c r="F15275" t="s">
        <v>76</v>
      </c>
      <c r="G15275" t="s">
        <v>16</v>
      </c>
      <c r="H15275">
        <v>25</v>
      </c>
      <c r="I15275" t="s">
        <v>50666</v>
      </c>
      <c r="J15275" t="s">
        <v>50667</v>
      </c>
      <c r="K15275" t="s">
        <v>50668</v>
      </c>
      <c r="L15275" t="s">
        <v>78012</v>
      </c>
    </row>
    <row r="15276" spans="1:12" x14ac:dyDescent="0.15">
      <c r="A15276" t="s">
        <v>12</v>
      </c>
      <c r="B15276">
        <v>4319754</v>
      </c>
      <c r="C15276">
        <v>4319774</v>
      </c>
      <c r="D15276" t="s">
        <v>50662</v>
      </c>
      <c r="E15276" t="s">
        <v>90</v>
      </c>
      <c r="F15276" t="s">
        <v>76</v>
      </c>
      <c r="G15276" t="s">
        <v>32</v>
      </c>
      <c r="H15276">
        <v>73</v>
      </c>
      <c r="I15276" t="s">
        <v>50669</v>
      </c>
      <c r="J15276" t="s">
        <v>50670</v>
      </c>
      <c r="K15276" t="s">
        <v>50671</v>
      </c>
      <c r="L15276" t="s">
        <v>77926</v>
      </c>
    </row>
    <row r="15277" spans="1:12" x14ac:dyDescent="0.15">
      <c r="A15277" t="s">
        <v>12</v>
      </c>
      <c r="B15277">
        <v>4319711</v>
      </c>
      <c r="C15277">
        <v>4319731</v>
      </c>
      <c r="D15277" t="s">
        <v>50662</v>
      </c>
      <c r="E15277" t="s">
        <v>90</v>
      </c>
      <c r="F15277" t="s">
        <v>76</v>
      </c>
      <c r="G15277" t="s">
        <v>23</v>
      </c>
      <c r="H15277">
        <v>116</v>
      </c>
      <c r="I15277" t="s">
        <v>50672</v>
      </c>
      <c r="J15277" t="s">
        <v>50673</v>
      </c>
      <c r="K15277" t="s">
        <v>50674</v>
      </c>
      <c r="L15277" t="s">
        <v>77976</v>
      </c>
    </row>
    <row r="15278" spans="1:12" x14ac:dyDescent="0.15">
      <c r="A15278" t="s">
        <v>12</v>
      </c>
      <c r="B15278">
        <v>4320182</v>
      </c>
      <c r="C15278">
        <v>4320202</v>
      </c>
      <c r="D15278" t="s">
        <v>50675</v>
      </c>
      <c r="E15278" t="s">
        <v>50676</v>
      </c>
      <c r="F15278" t="s">
        <v>15</v>
      </c>
      <c r="G15278" t="s">
        <v>32</v>
      </c>
      <c r="H15278">
        <v>7</v>
      </c>
      <c r="I15278" t="s">
        <v>50677</v>
      </c>
      <c r="J15278" t="s">
        <v>50678</v>
      </c>
      <c r="K15278" t="s">
        <v>50679</v>
      </c>
      <c r="L15278" t="s">
        <v>77909</v>
      </c>
    </row>
    <row r="15279" spans="1:12" x14ac:dyDescent="0.15">
      <c r="A15279" t="s">
        <v>12</v>
      </c>
      <c r="B15279">
        <v>4320206</v>
      </c>
      <c r="C15279">
        <v>4320226</v>
      </c>
      <c r="D15279" t="s">
        <v>50675</v>
      </c>
      <c r="E15279" t="s">
        <v>50676</v>
      </c>
      <c r="F15279" t="s">
        <v>15</v>
      </c>
      <c r="G15279" t="s">
        <v>16</v>
      </c>
      <c r="H15279">
        <v>31</v>
      </c>
      <c r="I15279" t="s">
        <v>50680</v>
      </c>
      <c r="J15279" t="s">
        <v>50681</v>
      </c>
      <c r="K15279" t="s">
        <v>50682</v>
      </c>
      <c r="L15279" t="s">
        <v>77910</v>
      </c>
    </row>
    <row r="15280" spans="1:12" x14ac:dyDescent="0.15">
      <c r="A15280" t="s">
        <v>12</v>
      </c>
      <c r="B15280">
        <v>4320239</v>
      </c>
      <c r="C15280">
        <v>4320259</v>
      </c>
      <c r="D15280" t="s">
        <v>50675</v>
      </c>
      <c r="E15280" t="s">
        <v>50676</v>
      </c>
      <c r="F15280" t="s">
        <v>15</v>
      </c>
      <c r="G15280" t="s">
        <v>16</v>
      </c>
      <c r="H15280">
        <v>64</v>
      </c>
      <c r="I15280" t="s">
        <v>50683</v>
      </c>
      <c r="J15280" t="s">
        <v>50684</v>
      </c>
      <c r="K15280" t="s">
        <v>50685</v>
      </c>
      <c r="L15280" t="s">
        <v>77989</v>
      </c>
    </row>
    <row r="15281" spans="1:12" x14ac:dyDescent="0.15">
      <c r="A15281" t="s">
        <v>12</v>
      </c>
      <c r="B15281">
        <v>4320260</v>
      </c>
      <c r="C15281">
        <v>4320280</v>
      </c>
      <c r="D15281" t="s">
        <v>50675</v>
      </c>
      <c r="E15281" t="s">
        <v>50676</v>
      </c>
      <c r="F15281" t="s">
        <v>15</v>
      </c>
      <c r="G15281" t="s">
        <v>16</v>
      </c>
      <c r="H15281">
        <v>85</v>
      </c>
      <c r="I15281" t="s">
        <v>50686</v>
      </c>
      <c r="J15281" t="s">
        <v>50687</v>
      </c>
      <c r="K15281" t="s">
        <v>50688</v>
      </c>
      <c r="L15281" t="s">
        <v>77972</v>
      </c>
    </row>
    <row r="15282" spans="1:12" x14ac:dyDescent="0.15">
      <c r="A15282" t="s">
        <v>12</v>
      </c>
      <c r="B15282">
        <v>4322052</v>
      </c>
      <c r="C15282">
        <v>4322072</v>
      </c>
      <c r="D15282" t="s">
        <v>50689</v>
      </c>
      <c r="E15282" t="s">
        <v>90</v>
      </c>
      <c r="F15282" t="s">
        <v>15</v>
      </c>
      <c r="G15282" t="s">
        <v>36</v>
      </c>
      <c r="H15282">
        <v>6</v>
      </c>
      <c r="I15282" t="s">
        <v>50690</v>
      </c>
      <c r="J15282" t="s">
        <v>50691</v>
      </c>
      <c r="K15282" t="s">
        <v>50692</v>
      </c>
      <c r="L15282" t="s">
        <v>78025</v>
      </c>
    </row>
    <row r="15283" spans="1:12" x14ac:dyDescent="0.15">
      <c r="A15283" t="s">
        <v>12</v>
      </c>
      <c r="B15283">
        <v>4322074</v>
      </c>
      <c r="C15283">
        <v>4322094</v>
      </c>
      <c r="D15283" t="s">
        <v>50689</v>
      </c>
      <c r="E15283" t="s">
        <v>90</v>
      </c>
      <c r="F15283" t="s">
        <v>15</v>
      </c>
      <c r="G15283" t="s">
        <v>32</v>
      </c>
      <c r="H15283">
        <v>28</v>
      </c>
      <c r="I15283" t="s">
        <v>50693</v>
      </c>
      <c r="J15283" t="s">
        <v>50694</v>
      </c>
      <c r="K15283" t="s">
        <v>50695</v>
      </c>
      <c r="L15283" t="s">
        <v>77956</v>
      </c>
    </row>
    <row r="15284" spans="1:12" x14ac:dyDescent="0.15">
      <c r="A15284" t="s">
        <v>12</v>
      </c>
      <c r="B15284">
        <v>4322119</v>
      </c>
      <c r="C15284">
        <v>4322139</v>
      </c>
      <c r="D15284" t="s">
        <v>50689</v>
      </c>
      <c r="E15284" t="s">
        <v>90</v>
      </c>
      <c r="F15284" t="s">
        <v>15</v>
      </c>
      <c r="G15284" t="s">
        <v>16</v>
      </c>
      <c r="H15284">
        <v>73</v>
      </c>
      <c r="I15284" t="s">
        <v>50696</v>
      </c>
      <c r="J15284" t="s">
        <v>50697</v>
      </c>
      <c r="K15284" t="s">
        <v>50698</v>
      </c>
      <c r="L15284" t="s">
        <v>77926</v>
      </c>
    </row>
    <row r="15285" spans="1:12" x14ac:dyDescent="0.15">
      <c r="A15285" t="s">
        <v>12</v>
      </c>
      <c r="B15285">
        <v>4322150</v>
      </c>
      <c r="C15285">
        <v>4322170</v>
      </c>
      <c r="D15285" t="s">
        <v>50689</v>
      </c>
      <c r="E15285" t="s">
        <v>90</v>
      </c>
      <c r="F15285" t="s">
        <v>15</v>
      </c>
      <c r="G15285" t="s">
        <v>23</v>
      </c>
      <c r="H15285">
        <v>104</v>
      </c>
      <c r="I15285" t="s">
        <v>50699</v>
      </c>
      <c r="J15285" t="s">
        <v>50700</v>
      </c>
      <c r="K15285" t="s">
        <v>50701</v>
      </c>
      <c r="L15285" t="s">
        <v>77963</v>
      </c>
    </row>
    <row r="15286" spans="1:12" x14ac:dyDescent="0.15">
      <c r="A15286" t="s">
        <v>12</v>
      </c>
      <c r="B15286">
        <v>4322910</v>
      </c>
      <c r="C15286">
        <v>4322930</v>
      </c>
      <c r="D15286" t="s">
        <v>50702</v>
      </c>
      <c r="E15286" t="s">
        <v>90</v>
      </c>
      <c r="F15286" t="s">
        <v>15</v>
      </c>
      <c r="G15286" t="s">
        <v>32</v>
      </c>
      <c r="H15286">
        <v>7</v>
      </c>
      <c r="I15286" t="s">
        <v>50703</v>
      </c>
      <c r="J15286" t="s">
        <v>50704</v>
      </c>
      <c r="K15286" t="s">
        <v>50705</v>
      </c>
      <c r="L15286" t="s">
        <v>77909</v>
      </c>
    </row>
    <row r="15287" spans="1:12" x14ac:dyDescent="0.15">
      <c r="A15287" t="s">
        <v>12</v>
      </c>
      <c r="B15287">
        <v>4322931</v>
      </c>
      <c r="C15287">
        <v>4322951</v>
      </c>
      <c r="D15287" t="s">
        <v>50702</v>
      </c>
      <c r="E15287" t="s">
        <v>90</v>
      </c>
      <c r="F15287" t="s">
        <v>15</v>
      </c>
      <c r="G15287" t="s">
        <v>16</v>
      </c>
      <c r="H15287">
        <v>28</v>
      </c>
      <c r="I15287" t="s">
        <v>50706</v>
      </c>
      <c r="J15287" t="s">
        <v>50707</v>
      </c>
      <c r="K15287" t="s">
        <v>50708</v>
      </c>
      <c r="L15287" t="s">
        <v>77956</v>
      </c>
    </row>
    <row r="15288" spans="1:12" x14ac:dyDescent="0.15">
      <c r="A15288" t="s">
        <v>12</v>
      </c>
      <c r="B15288">
        <v>4322962</v>
      </c>
      <c r="C15288">
        <v>4322982</v>
      </c>
      <c r="D15288" t="s">
        <v>50702</v>
      </c>
      <c r="E15288" t="s">
        <v>90</v>
      </c>
      <c r="F15288" t="s">
        <v>15</v>
      </c>
      <c r="G15288" t="s">
        <v>23</v>
      </c>
      <c r="H15288">
        <v>59</v>
      </c>
      <c r="I15288" t="s">
        <v>50709</v>
      </c>
      <c r="J15288" t="s">
        <v>50710</v>
      </c>
      <c r="K15288" t="s">
        <v>50711</v>
      </c>
      <c r="L15288" t="s">
        <v>78009</v>
      </c>
    </row>
    <row r="15289" spans="1:12" x14ac:dyDescent="0.15">
      <c r="A15289" t="s">
        <v>12</v>
      </c>
      <c r="B15289">
        <v>4322983</v>
      </c>
      <c r="C15289">
        <v>4323003</v>
      </c>
      <c r="D15289" t="s">
        <v>50702</v>
      </c>
      <c r="E15289" t="s">
        <v>90</v>
      </c>
      <c r="F15289" t="s">
        <v>15</v>
      </c>
      <c r="G15289" t="s">
        <v>23</v>
      </c>
      <c r="H15289">
        <v>80</v>
      </c>
      <c r="I15289" t="s">
        <v>50712</v>
      </c>
      <c r="J15289" t="s">
        <v>50713</v>
      </c>
      <c r="K15289" t="s">
        <v>50714</v>
      </c>
      <c r="L15289" t="s">
        <v>77940</v>
      </c>
    </row>
    <row r="15290" spans="1:12" x14ac:dyDescent="0.15">
      <c r="A15290" t="s">
        <v>12</v>
      </c>
      <c r="B15290">
        <v>4324100</v>
      </c>
      <c r="C15290">
        <v>4324120</v>
      </c>
      <c r="D15290" t="s">
        <v>50715</v>
      </c>
      <c r="E15290" t="s">
        <v>90</v>
      </c>
      <c r="F15290" t="s">
        <v>15</v>
      </c>
      <c r="G15290" t="s">
        <v>16</v>
      </c>
      <c r="H15290">
        <v>10</v>
      </c>
      <c r="I15290" t="s">
        <v>50716</v>
      </c>
      <c r="J15290" t="s">
        <v>50717</v>
      </c>
      <c r="K15290" t="s">
        <v>50718</v>
      </c>
      <c r="L15290" t="s">
        <v>78001</v>
      </c>
    </row>
    <row r="15291" spans="1:12" x14ac:dyDescent="0.15">
      <c r="A15291" t="s">
        <v>12</v>
      </c>
      <c r="B15291">
        <v>4324121</v>
      </c>
      <c r="C15291">
        <v>4324141</v>
      </c>
      <c r="D15291" t="s">
        <v>50715</v>
      </c>
      <c r="E15291" t="s">
        <v>90</v>
      </c>
      <c r="F15291" t="s">
        <v>15</v>
      </c>
      <c r="G15291" t="s">
        <v>16</v>
      </c>
      <c r="H15291">
        <v>31</v>
      </c>
      <c r="I15291" t="s">
        <v>50719</v>
      </c>
      <c r="J15291" t="s">
        <v>50720</v>
      </c>
      <c r="K15291" t="s">
        <v>50721</v>
      </c>
      <c r="L15291" t="s">
        <v>77910</v>
      </c>
    </row>
    <row r="15292" spans="1:12" x14ac:dyDescent="0.15">
      <c r="A15292" t="s">
        <v>12</v>
      </c>
      <c r="B15292">
        <v>4324148</v>
      </c>
      <c r="C15292">
        <v>4324168</v>
      </c>
      <c r="D15292" t="s">
        <v>50715</v>
      </c>
      <c r="E15292" t="s">
        <v>90</v>
      </c>
      <c r="F15292" t="s">
        <v>15</v>
      </c>
      <c r="G15292" t="s">
        <v>16</v>
      </c>
      <c r="H15292">
        <v>58</v>
      </c>
      <c r="I15292" t="s">
        <v>50722</v>
      </c>
      <c r="J15292" t="s">
        <v>50723</v>
      </c>
      <c r="K15292" t="s">
        <v>50724</v>
      </c>
      <c r="L15292" t="s">
        <v>77911</v>
      </c>
    </row>
    <row r="15293" spans="1:12" x14ac:dyDescent="0.15">
      <c r="A15293" t="s">
        <v>12</v>
      </c>
      <c r="B15293">
        <v>4324176</v>
      </c>
      <c r="C15293">
        <v>4324196</v>
      </c>
      <c r="D15293" t="s">
        <v>50715</v>
      </c>
      <c r="E15293" t="s">
        <v>90</v>
      </c>
      <c r="F15293" t="s">
        <v>15</v>
      </c>
      <c r="G15293" t="s">
        <v>32</v>
      </c>
      <c r="H15293">
        <v>86</v>
      </c>
      <c r="I15293" t="s">
        <v>50725</v>
      </c>
      <c r="J15293" t="s">
        <v>50726</v>
      </c>
      <c r="K15293" t="s">
        <v>50727</v>
      </c>
      <c r="L15293" t="s">
        <v>77929</v>
      </c>
    </row>
    <row r="15294" spans="1:12" x14ac:dyDescent="0.15">
      <c r="A15294" t="s">
        <v>12</v>
      </c>
      <c r="B15294">
        <v>4325367</v>
      </c>
      <c r="C15294">
        <v>4325387</v>
      </c>
      <c r="D15294" t="s">
        <v>50728</v>
      </c>
      <c r="E15294" t="s">
        <v>50729</v>
      </c>
      <c r="F15294" t="s">
        <v>15</v>
      </c>
      <c r="G15294" t="s">
        <v>16</v>
      </c>
      <c r="H15294">
        <v>10</v>
      </c>
      <c r="I15294" t="s">
        <v>50730</v>
      </c>
      <c r="J15294" t="s">
        <v>50731</v>
      </c>
      <c r="K15294" t="s">
        <v>50732</v>
      </c>
      <c r="L15294" t="s">
        <v>78001</v>
      </c>
    </row>
    <row r="15295" spans="1:12" x14ac:dyDescent="0.15">
      <c r="A15295" t="s">
        <v>12</v>
      </c>
      <c r="B15295">
        <v>4325391</v>
      </c>
      <c r="C15295">
        <v>4325411</v>
      </c>
      <c r="D15295" t="s">
        <v>50728</v>
      </c>
      <c r="E15295" t="s">
        <v>50729</v>
      </c>
      <c r="F15295" t="s">
        <v>15</v>
      </c>
      <c r="G15295" t="s">
        <v>32</v>
      </c>
      <c r="H15295">
        <v>34</v>
      </c>
      <c r="I15295" t="s">
        <v>50733</v>
      </c>
      <c r="J15295" t="s">
        <v>50734</v>
      </c>
      <c r="K15295" t="s">
        <v>50735</v>
      </c>
      <c r="L15295" t="s">
        <v>77999</v>
      </c>
    </row>
    <row r="15296" spans="1:12" x14ac:dyDescent="0.15">
      <c r="A15296" t="s">
        <v>12</v>
      </c>
      <c r="B15296">
        <v>4325416</v>
      </c>
      <c r="C15296">
        <v>4325436</v>
      </c>
      <c r="D15296" t="s">
        <v>50728</v>
      </c>
      <c r="E15296" t="s">
        <v>50729</v>
      </c>
      <c r="F15296" t="s">
        <v>15</v>
      </c>
      <c r="G15296" t="s">
        <v>16</v>
      </c>
      <c r="H15296">
        <v>59</v>
      </c>
      <c r="I15296" t="s">
        <v>50736</v>
      </c>
      <c r="J15296" t="s">
        <v>50737</v>
      </c>
      <c r="K15296" t="s">
        <v>50738</v>
      </c>
      <c r="L15296" t="s">
        <v>78009</v>
      </c>
    </row>
    <row r="15297" spans="1:12" x14ac:dyDescent="0.15">
      <c r="A15297" t="s">
        <v>12</v>
      </c>
      <c r="B15297">
        <v>4325455</v>
      </c>
      <c r="C15297">
        <v>4325475</v>
      </c>
      <c r="D15297" t="s">
        <v>50728</v>
      </c>
      <c r="E15297" t="s">
        <v>50729</v>
      </c>
      <c r="F15297" t="s">
        <v>15</v>
      </c>
      <c r="G15297" t="s">
        <v>23</v>
      </c>
      <c r="H15297">
        <v>98</v>
      </c>
      <c r="I15297" t="s">
        <v>50739</v>
      </c>
      <c r="J15297" t="s">
        <v>50740</v>
      </c>
      <c r="K15297" t="s">
        <v>50741</v>
      </c>
      <c r="L15297" t="s">
        <v>78048</v>
      </c>
    </row>
    <row r="15298" spans="1:12" x14ac:dyDescent="0.15">
      <c r="A15298" t="s">
        <v>12</v>
      </c>
      <c r="B15298">
        <v>4327158</v>
      </c>
      <c r="C15298">
        <v>4327178</v>
      </c>
      <c r="D15298" t="s">
        <v>50742</v>
      </c>
      <c r="E15298" t="s">
        <v>90</v>
      </c>
      <c r="F15298" t="s">
        <v>15</v>
      </c>
      <c r="G15298" t="s">
        <v>32</v>
      </c>
      <c r="H15298">
        <v>1</v>
      </c>
      <c r="I15298" t="s">
        <v>50743</v>
      </c>
      <c r="J15298" t="s">
        <v>50744</v>
      </c>
      <c r="K15298" t="s">
        <v>50745</v>
      </c>
      <c r="L15298" t="s">
        <v>77917</v>
      </c>
    </row>
    <row r="15299" spans="1:12" x14ac:dyDescent="0.15">
      <c r="A15299" t="s">
        <v>12</v>
      </c>
      <c r="B15299">
        <v>4327188</v>
      </c>
      <c r="C15299">
        <v>4327208</v>
      </c>
      <c r="D15299" t="s">
        <v>50742</v>
      </c>
      <c r="E15299" t="s">
        <v>90</v>
      </c>
      <c r="F15299" t="s">
        <v>15</v>
      </c>
      <c r="G15299" t="s">
        <v>36</v>
      </c>
      <c r="H15299">
        <v>31</v>
      </c>
      <c r="I15299" t="s">
        <v>50746</v>
      </c>
      <c r="J15299" t="s">
        <v>50747</v>
      </c>
      <c r="K15299" t="s">
        <v>50748</v>
      </c>
      <c r="L15299" t="s">
        <v>77910</v>
      </c>
    </row>
    <row r="15300" spans="1:12" x14ac:dyDescent="0.15">
      <c r="A15300" t="s">
        <v>12</v>
      </c>
      <c r="B15300">
        <v>4327225</v>
      </c>
      <c r="C15300">
        <v>4327245</v>
      </c>
      <c r="D15300" t="s">
        <v>50742</v>
      </c>
      <c r="E15300" t="s">
        <v>90</v>
      </c>
      <c r="F15300" t="s">
        <v>15</v>
      </c>
      <c r="G15300" t="s">
        <v>32</v>
      </c>
      <c r="H15300">
        <v>68</v>
      </c>
      <c r="I15300" t="s">
        <v>50749</v>
      </c>
      <c r="J15300" t="s">
        <v>50750</v>
      </c>
      <c r="K15300" t="s">
        <v>50751</v>
      </c>
      <c r="L15300" t="s">
        <v>77962</v>
      </c>
    </row>
    <row r="15301" spans="1:12" x14ac:dyDescent="0.15">
      <c r="A15301" t="s">
        <v>12</v>
      </c>
      <c r="B15301">
        <v>4327246</v>
      </c>
      <c r="C15301">
        <v>4327266</v>
      </c>
      <c r="D15301" t="s">
        <v>50742</v>
      </c>
      <c r="E15301" t="s">
        <v>90</v>
      </c>
      <c r="F15301" t="s">
        <v>15</v>
      </c>
      <c r="G15301" t="s">
        <v>23</v>
      </c>
      <c r="H15301">
        <v>89</v>
      </c>
      <c r="I15301" t="s">
        <v>50752</v>
      </c>
      <c r="J15301" t="s">
        <v>50753</v>
      </c>
      <c r="K15301" t="s">
        <v>50754</v>
      </c>
      <c r="L15301" t="s">
        <v>77964</v>
      </c>
    </row>
    <row r="15302" spans="1:12" x14ac:dyDescent="0.15">
      <c r="A15302" t="s">
        <v>12</v>
      </c>
      <c r="B15302">
        <v>4328149</v>
      </c>
      <c r="C15302">
        <v>4328169</v>
      </c>
      <c r="D15302" t="s">
        <v>50755</v>
      </c>
      <c r="E15302" t="s">
        <v>90</v>
      </c>
      <c r="F15302" t="s">
        <v>15</v>
      </c>
      <c r="G15302" t="s">
        <v>36</v>
      </c>
      <c r="H15302">
        <v>12</v>
      </c>
      <c r="I15302" t="s">
        <v>50756</v>
      </c>
      <c r="J15302" t="s">
        <v>50757</v>
      </c>
      <c r="K15302" t="s">
        <v>50758</v>
      </c>
      <c r="L15302" t="s">
        <v>77991</v>
      </c>
    </row>
    <row r="15303" spans="1:12" x14ac:dyDescent="0.15">
      <c r="A15303" t="s">
        <v>12</v>
      </c>
      <c r="B15303">
        <v>4328169</v>
      </c>
      <c r="C15303">
        <v>4328189</v>
      </c>
      <c r="D15303" t="s">
        <v>50755</v>
      </c>
      <c r="E15303" t="s">
        <v>90</v>
      </c>
      <c r="F15303" t="s">
        <v>15</v>
      </c>
      <c r="G15303" t="s">
        <v>23</v>
      </c>
      <c r="H15303">
        <v>32</v>
      </c>
      <c r="I15303" t="s">
        <v>50759</v>
      </c>
      <c r="J15303" t="s">
        <v>50760</v>
      </c>
      <c r="K15303" t="s">
        <v>50761</v>
      </c>
      <c r="L15303" t="s">
        <v>77918</v>
      </c>
    </row>
    <row r="15304" spans="1:12" x14ac:dyDescent="0.15">
      <c r="A15304" t="s">
        <v>12</v>
      </c>
      <c r="B15304">
        <v>4328241</v>
      </c>
      <c r="C15304">
        <v>4328261</v>
      </c>
      <c r="D15304" t="s">
        <v>50755</v>
      </c>
      <c r="E15304" t="s">
        <v>90</v>
      </c>
      <c r="F15304" t="s">
        <v>15</v>
      </c>
      <c r="G15304" t="s">
        <v>23</v>
      </c>
      <c r="H15304">
        <v>104</v>
      </c>
      <c r="I15304" t="s">
        <v>50762</v>
      </c>
      <c r="J15304" t="s">
        <v>50763</v>
      </c>
      <c r="K15304" t="s">
        <v>50764</v>
      </c>
      <c r="L15304" t="s">
        <v>77963</v>
      </c>
    </row>
    <row r="15305" spans="1:12" x14ac:dyDescent="0.15">
      <c r="A15305" t="s">
        <v>12</v>
      </c>
      <c r="B15305">
        <v>4328286</v>
      </c>
      <c r="C15305">
        <v>4328306</v>
      </c>
      <c r="D15305" t="s">
        <v>50755</v>
      </c>
      <c r="E15305" t="s">
        <v>90</v>
      </c>
      <c r="F15305" t="s">
        <v>15</v>
      </c>
      <c r="G15305" t="s">
        <v>32</v>
      </c>
      <c r="H15305">
        <v>149</v>
      </c>
      <c r="I15305" t="s">
        <v>50765</v>
      </c>
      <c r="J15305" t="s">
        <v>50766</v>
      </c>
      <c r="K15305" t="s">
        <v>50767</v>
      </c>
      <c r="L15305" t="s">
        <v>78045</v>
      </c>
    </row>
    <row r="15306" spans="1:12" x14ac:dyDescent="0.15">
      <c r="A15306" t="s">
        <v>12</v>
      </c>
      <c r="B15306">
        <v>4328992</v>
      </c>
      <c r="C15306">
        <v>4329012</v>
      </c>
      <c r="D15306" t="s">
        <v>50768</v>
      </c>
      <c r="E15306" t="s">
        <v>90</v>
      </c>
      <c r="F15306" t="s">
        <v>15</v>
      </c>
      <c r="G15306" t="s">
        <v>16</v>
      </c>
      <c r="H15306">
        <v>17</v>
      </c>
      <c r="I15306" t="s">
        <v>50769</v>
      </c>
      <c r="J15306" t="s">
        <v>50770</v>
      </c>
      <c r="K15306" t="s">
        <v>50771</v>
      </c>
      <c r="L15306" t="s">
        <v>77944</v>
      </c>
    </row>
    <row r="15307" spans="1:12" x14ac:dyDescent="0.15">
      <c r="A15307" t="s">
        <v>12</v>
      </c>
      <c r="B15307">
        <v>4329034</v>
      </c>
      <c r="C15307">
        <v>4329054</v>
      </c>
      <c r="D15307" t="s">
        <v>50768</v>
      </c>
      <c r="E15307" t="s">
        <v>90</v>
      </c>
      <c r="F15307" t="s">
        <v>15</v>
      </c>
      <c r="G15307" t="s">
        <v>36</v>
      </c>
      <c r="H15307">
        <v>59</v>
      </c>
      <c r="I15307" t="s">
        <v>50772</v>
      </c>
      <c r="J15307" t="s">
        <v>50773</v>
      </c>
      <c r="K15307" t="s">
        <v>50774</v>
      </c>
      <c r="L15307" t="s">
        <v>78009</v>
      </c>
    </row>
    <row r="15308" spans="1:12" x14ac:dyDescent="0.15">
      <c r="A15308" t="s">
        <v>12</v>
      </c>
      <c r="B15308">
        <v>4329069</v>
      </c>
      <c r="C15308">
        <v>4329089</v>
      </c>
      <c r="D15308" t="s">
        <v>50768</v>
      </c>
      <c r="E15308" t="s">
        <v>90</v>
      </c>
      <c r="F15308" t="s">
        <v>15</v>
      </c>
      <c r="G15308" t="s">
        <v>23</v>
      </c>
      <c r="H15308">
        <v>94</v>
      </c>
      <c r="I15308" t="s">
        <v>50775</v>
      </c>
      <c r="J15308" t="s">
        <v>50776</v>
      </c>
      <c r="K15308" t="s">
        <v>50777</v>
      </c>
      <c r="L15308" t="s">
        <v>77927</v>
      </c>
    </row>
    <row r="15309" spans="1:12" x14ac:dyDescent="0.15">
      <c r="A15309" t="s">
        <v>12</v>
      </c>
      <c r="B15309">
        <v>4329094</v>
      </c>
      <c r="C15309">
        <v>4329114</v>
      </c>
      <c r="D15309" t="s">
        <v>50768</v>
      </c>
      <c r="E15309" t="s">
        <v>90</v>
      </c>
      <c r="F15309" t="s">
        <v>15</v>
      </c>
      <c r="G15309" t="s">
        <v>32</v>
      </c>
      <c r="H15309">
        <v>119</v>
      </c>
      <c r="I15309" t="s">
        <v>50778</v>
      </c>
      <c r="J15309" t="s">
        <v>50779</v>
      </c>
      <c r="K15309" t="s">
        <v>50780</v>
      </c>
      <c r="L15309" t="s">
        <v>78058</v>
      </c>
    </row>
    <row r="15310" spans="1:12" x14ac:dyDescent="0.15">
      <c r="A15310" t="s">
        <v>12</v>
      </c>
      <c r="B15310">
        <v>4329741</v>
      </c>
      <c r="C15310">
        <v>4329761</v>
      </c>
      <c r="D15310" t="s">
        <v>50781</v>
      </c>
      <c r="E15310" t="s">
        <v>90</v>
      </c>
      <c r="F15310" t="s">
        <v>15</v>
      </c>
      <c r="G15310" t="s">
        <v>16</v>
      </c>
      <c r="H15310">
        <v>16</v>
      </c>
      <c r="I15310" t="s">
        <v>50782</v>
      </c>
      <c r="J15310" t="s">
        <v>50783</v>
      </c>
      <c r="K15310" t="s">
        <v>50784</v>
      </c>
      <c r="L15310" t="s">
        <v>77905</v>
      </c>
    </row>
    <row r="15311" spans="1:12" x14ac:dyDescent="0.15">
      <c r="A15311" t="s">
        <v>12</v>
      </c>
      <c r="B15311">
        <v>4329766</v>
      </c>
      <c r="C15311">
        <v>4329786</v>
      </c>
      <c r="D15311" t="s">
        <v>50781</v>
      </c>
      <c r="E15311" t="s">
        <v>90</v>
      </c>
      <c r="F15311" t="s">
        <v>15</v>
      </c>
      <c r="G15311" t="s">
        <v>23</v>
      </c>
      <c r="H15311">
        <v>41</v>
      </c>
      <c r="I15311" t="s">
        <v>50785</v>
      </c>
      <c r="J15311" t="s">
        <v>50786</v>
      </c>
      <c r="K15311" t="s">
        <v>50787</v>
      </c>
      <c r="L15311" t="s">
        <v>78014</v>
      </c>
    </row>
    <row r="15312" spans="1:12" x14ac:dyDescent="0.15">
      <c r="A15312" t="s">
        <v>12</v>
      </c>
      <c r="B15312">
        <v>4329792</v>
      </c>
      <c r="C15312">
        <v>4329812</v>
      </c>
      <c r="D15312" t="s">
        <v>50781</v>
      </c>
      <c r="E15312" t="s">
        <v>90</v>
      </c>
      <c r="F15312" t="s">
        <v>15</v>
      </c>
      <c r="G15312" t="s">
        <v>16</v>
      </c>
      <c r="H15312">
        <v>67</v>
      </c>
      <c r="I15312" t="s">
        <v>50788</v>
      </c>
      <c r="J15312" t="s">
        <v>50789</v>
      </c>
      <c r="K15312" t="s">
        <v>50790</v>
      </c>
      <c r="L15312" t="s">
        <v>77981</v>
      </c>
    </row>
    <row r="15313" spans="1:12" x14ac:dyDescent="0.15">
      <c r="A15313" t="s">
        <v>12</v>
      </c>
      <c r="B15313">
        <v>4329814</v>
      </c>
      <c r="C15313">
        <v>4329834</v>
      </c>
      <c r="D15313" t="s">
        <v>50781</v>
      </c>
      <c r="E15313" t="s">
        <v>90</v>
      </c>
      <c r="F15313" t="s">
        <v>15</v>
      </c>
      <c r="G15313" t="s">
        <v>16</v>
      </c>
      <c r="H15313">
        <v>89</v>
      </c>
      <c r="I15313" t="s">
        <v>50791</v>
      </c>
      <c r="J15313" t="s">
        <v>50792</v>
      </c>
      <c r="K15313" t="s">
        <v>50793</v>
      </c>
      <c r="L15313" t="s">
        <v>77964</v>
      </c>
    </row>
    <row r="15314" spans="1:12" x14ac:dyDescent="0.15">
      <c r="A15314" t="s">
        <v>12</v>
      </c>
      <c r="B15314">
        <v>4331509</v>
      </c>
      <c r="C15314">
        <v>4331529</v>
      </c>
      <c r="D15314" t="s">
        <v>50794</v>
      </c>
      <c r="E15314" t="s">
        <v>50795</v>
      </c>
      <c r="F15314" t="s">
        <v>15</v>
      </c>
      <c r="G15314" t="s">
        <v>23</v>
      </c>
      <c r="H15314">
        <v>0</v>
      </c>
      <c r="I15314" t="s">
        <v>50796</v>
      </c>
      <c r="J15314" t="s">
        <v>50797</v>
      </c>
      <c r="K15314" t="s">
        <v>50798</v>
      </c>
      <c r="L15314" t="s">
        <v>77980</v>
      </c>
    </row>
    <row r="15315" spans="1:12" x14ac:dyDescent="0.15">
      <c r="A15315" t="s">
        <v>12</v>
      </c>
      <c r="B15315">
        <v>4331576</v>
      </c>
      <c r="C15315">
        <v>4331596</v>
      </c>
      <c r="D15315" t="s">
        <v>50794</v>
      </c>
      <c r="E15315" t="s">
        <v>50795</v>
      </c>
      <c r="F15315" t="s">
        <v>15</v>
      </c>
      <c r="G15315" t="s">
        <v>16</v>
      </c>
      <c r="H15315">
        <v>67</v>
      </c>
      <c r="I15315" t="s">
        <v>50799</v>
      </c>
      <c r="J15315" t="s">
        <v>50800</v>
      </c>
      <c r="K15315" t="s">
        <v>50801</v>
      </c>
      <c r="L15315" t="s">
        <v>77981</v>
      </c>
    </row>
    <row r="15316" spans="1:12" x14ac:dyDescent="0.15">
      <c r="A15316" t="s">
        <v>12</v>
      </c>
      <c r="B15316">
        <v>4331637</v>
      </c>
      <c r="C15316">
        <v>4331657</v>
      </c>
      <c r="D15316" t="s">
        <v>50794</v>
      </c>
      <c r="E15316" t="s">
        <v>50795</v>
      </c>
      <c r="F15316" t="s">
        <v>15</v>
      </c>
      <c r="G15316" t="s">
        <v>36</v>
      </c>
      <c r="H15316">
        <v>128</v>
      </c>
      <c r="I15316" t="s">
        <v>50802</v>
      </c>
      <c r="J15316" t="s">
        <v>50803</v>
      </c>
      <c r="K15316" t="s">
        <v>50804</v>
      </c>
      <c r="L15316" t="s">
        <v>77934</v>
      </c>
    </row>
    <row r="15317" spans="1:12" x14ac:dyDescent="0.15">
      <c r="A15317" t="s">
        <v>12</v>
      </c>
      <c r="B15317">
        <v>4331684</v>
      </c>
      <c r="C15317">
        <v>4331704</v>
      </c>
      <c r="D15317" t="s">
        <v>50794</v>
      </c>
      <c r="E15317" t="s">
        <v>50795</v>
      </c>
      <c r="F15317" t="s">
        <v>15</v>
      </c>
      <c r="G15317" t="s">
        <v>32</v>
      </c>
      <c r="H15317">
        <v>175</v>
      </c>
      <c r="I15317" t="s">
        <v>50805</v>
      </c>
      <c r="J15317" t="s">
        <v>50806</v>
      </c>
      <c r="K15317" t="s">
        <v>50807</v>
      </c>
      <c r="L15317" t="s">
        <v>78059</v>
      </c>
    </row>
    <row r="15318" spans="1:12" x14ac:dyDescent="0.15">
      <c r="A15318" t="s">
        <v>12</v>
      </c>
      <c r="B15318">
        <v>4332925</v>
      </c>
      <c r="C15318">
        <v>4332945</v>
      </c>
      <c r="D15318" t="s">
        <v>50808</v>
      </c>
      <c r="E15318" t="s">
        <v>90</v>
      </c>
      <c r="F15318" t="s">
        <v>76</v>
      </c>
      <c r="G15318" t="s">
        <v>32</v>
      </c>
      <c r="H15318">
        <v>1</v>
      </c>
      <c r="I15318" t="s">
        <v>50809</v>
      </c>
      <c r="J15318" t="s">
        <v>50810</v>
      </c>
      <c r="K15318" t="s">
        <v>50811</v>
      </c>
      <c r="L15318" t="s">
        <v>77917</v>
      </c>
    </row>
    <row r="15319" spans="1:12" x14ac:dyDescent="0.15">
      <c r="A15319" t="s">
        <v>12</v>
      </c>
      <c r="B15319">
        <v>4332904</v>
      </c>
      <c r="C15319">
        <v>4332924</v>
      </c>
      <c r="D15319" t="s">
        <v>50808</v>
      </c>
      <c r="E15319" t="s">
        <v>90</v>
      </c>
      <c r="F15319" t="s">
        <v>76</v>
      </c>
      <c r="G15319" t="s">
        <v>23</v>
      </c>
      <c r="H15319">
        <v>22</v>
      </c>
      <c r="I15319" t="s">
        <v>50812</v>
      </c>
      <c r="J15319" t="s">
        <v>50813</v>
      </c>
      <c r="K15319" t="s">
        <v>50814</v>
      </c>
      <c r="L15319" t="s">
        <v>77948</v>
      </c>
    </row>
    <row r="15320" spans="1:12" x14ac:dyDescent="0.15">
      <c r="A15320" t="s">
        <v>12</v>
      </c>
      <c r="B15320">
        <v>4332880</v>
      </c>
      <c r="C15320">
        <v>4332900</v>
      </c>
      <c r="D15320" t="s">
        <v>50808</v>
      </c>
      <c r="E15320" t="s">
        <v>90</v>
      </c>
      <c r="F15320" t="s">
        <v>76</v>
      </c>
      <c r="G15320" t="s">
        <v>16</v>
      </c>
      <c r="H15320">
        <v>46</v>
      </c>
      <c r="I15320" t="s">
        <v>50815</v>
      </c>
      <c r="J15320" t="s">
        <v>50816</v>
      </c>
      <c r="K15320" t="s">
        <v>50817</v>
      </c>
      <c r="L15320" t="s">
        <v>78004</v>
      </c>
    </row>
    <row r="15321" spans="1:12" x14ac:dyDescent="0.15">
      <c r="A15321" t="s">
        <v>12</v>
      </c>
      <c r="B15321">
        <v>4332858</v>
      </c>
      <c r="C15321">
        <v>4332878</v>
      </c>
      <c r="D15321" t="s">
        <v>50808</v>
      </c>
      <c r="E15321" t="s">
        <v>90</v>
      </c>
      <c r="F15321" t="s">
        <v>76</v>
      </c>
      <c r="G15321" t="s">
        <v>16</v>
      </c>
      <c r="H15321">
        <v>68</v>
      </c>
      <c r="I15321" t="s">
        <v>50818</v>
      </c>
      <c r="J15321" t="s">
        <v>50819</v>
      </c>
      <c r="K15321" t="s">
        <v>50820</v>
      </c>
      <c r="L15321" t="s">
        <v>77962</v>
      </c>
    </row>
    <row r="15322" spans="1:12" x14ac:dyDescent="0.15">
      <c r="A15322" t="s">
        <v>12</v>
      </c>
      <c r="B15322">
        <v>4334214</v>
      </c>
      <c r="C15322">
        <v>4334234</v>
      </c>
      <c r="D15322" t="s">
        <v>50821</v>
      </c>
      <c r="E15322" t="s">
        <v>90</v>
      </c>
      <c r="F15322" t="s">
        <v>76</v>
      </c>
      <c r="G15322" t="s">
        <v>16</v>
      </c>
      <c r="H15322">
        <v>7</v>
      </c>
      <c r="I15322" t="s">
        <v>50822</v>
      </c>
      <c r="J15322" t="s">
        <v>50823</v>
      </c>
      <c r="K15322" t="s">
        <v>50824</v>
      </c>
      <c r="L15322" t="s">
        <v>77909</v>
      </c>
    </row>
    <row r="15323" spans="1:12" x14ac:dyDescent="0.15">
      <c r="A15323" t="s">
        <v>12</v>
      </c>
      <c r="B15323">
        <v>4334189</v>
      </c>
      <c r="C15323">
        <v>4334209</v>
      </c>
      <c r="D15323" t="s">
        <v>50821</v>
      </c>
      <c r="E15323" t="s">
        <v>90</v>
      </c>
      <c r="F15323" t="s">
        <v>76</v>
      </c>
      <c r="G15323" t="s">
        <v>23</v>
      </c>
      <c r="H15323">
        <v>32</v>
      </c>
      <c r="I15323" t="s">
        <v>50825</v>
      </c>
      <c r="J15323" t="s">
        <v>50826</v>
      </c>
      <c r="K15323" t="s">
        <v>50827</v>
      </c>
      <c r="L15323" t="s">
        <v>77918</v>
      </c>
    </row>
    <row r="15324" spans="1:12" x14ac:dyDescent="0.15">
      <c r="A15324" t="s">
        <v>12</v>
      </c>
      <c r="B15324">
        <v>4334151</v>
      </c>
      <c r="C15324">
        <v>4334171</v>
      </c>
      <c r="D15324" t="s">
        <v>50821</v>
      </c>
      <c r="E15324" t="s">
        <v>90</v>
      </c>
      <c r="F15324" t="s">
        <v>76</v>
      </c>
      <c r="G15324" t="s">
        <v>32</v>
      </c>
      <c r="H15324">
        <v>70</v>
      </c>
      <c r="I15324" t="s">
        <v>50828</v>
      </c>
      <c r="J15324" t="s">
        <v>50829</v>
      </c>
      <c r="K15324" t="s">
        <v>50830</v>
      </c>
      <c r="L15324" t="s">
        <v>77919</v>
      </c>
    </row>
    <row r="15325" spans="1:12" x14ac:dyDescent="0.15">
      <c r="A15325" t="s">
        <v>12</v>
      </c>
      <c r="B15325">
        <v>4334102</v>
      </c>
      <c r="C15325">
        <v>4334122</v>
      </c>
      <c r="D15325" t="s">
        <v>50821</v>
      </c>
      <c r="E15325" t="s">
        <v>90</v>
      </c>
      <c r="F15325" t="s">
        <v>76</v>
      </c>
      <c r="G15325" t="s">
        <v>32</v>
      </c>
      <c r="H15325">
        <v>119</v>
      </c>
      <c r="I15325" t="s">
        <v>50831</v>
      </c>
      <c r="J15325" t="s">
        <v>50832</v>
      </c>
      <c r="K15325" t="s">
        <v>50833</v>
      </c>
      <c r="L15325" t="s">
        <v>78058</v>
      </c>
    </row>
    <row r="15326" spans="1:12" x14ac:dyDescent="0.15">
      <c r="A15326" t="s">
        <v>12</v>
      </c>
      <c r="B15326">
        <v>4334595</v>
      </c>
      <c r="C15326">
        <v>4334615</v>
      </c>
      <c r="D15326" t="s">
        <v>50834</v>
      </c>
      <c r="E15326" t="s">
        <v>90</v>
      </c>
      <c r="F15326" t="s">
        <v>15</v>
      </c>
      <c r="G15326" t="s">
        <v>36</v>
      </c>
      <c r="H15326">
        <v>8</v>
      </c>
      <c r="I15326" t="s">
        <v>50835</v>
      </c>
      <c r="J15326" t="s">
        <v>50836</v>
      </c>
      <c r="K15326" t="s">
        <v>50837</v>
      </c>
      <c r="L15326" t="s">
        <v>77955</v>
      </c>
    </row>
    <row r="15327" spans="1:12" x14ac:dyDescent="0.15">
      <c r="A15327" t="s">
        <v>12</v>
      </c>
      <c r="B15327">
        <v>4334634</v>
      </c>
      <c r="C15327">
        <v>4334654</v>
      </c>
      <c r="D15327" t="s">
        <v>50834</v>
      </c>
      <c r="E15327" t="s">
        <v>90</v>
      </c>
      <c r="F15327" t="s">
        <v>15</v>
      </c>
      <c r="G15327" t="s">
        <v>32</v>
      </c>
      <c r="H15327">
        <v>47</v>
      </c>
      <c r="I15327" t="s">
        <v>50838</v>
      </c>
      <c r="J15327" t="s">
        <v>50839</v>
      </c>
      <c r="K15327" t="s">
        <v>50840</v>
      </c>
      <c r="L15327" t="s">
        <v>77932</v>
      </c>
    </row>
    <row r="15328" spans="1:12" x14ac:dyDescent="0.15">
      <c r="A15328" t="s">
        <v>12</v>
      </c>
      <c r="B15328">
        <v>4334672</v>
      </c>
      <c r="C15328">
        <v>4334692</v>
      </c>
      <c r="D15328" t="s">
        <v>50834</v>
      </c>
      <c r="E15328" t="s">
        <v>90</v>
      </c>
      <c r="F15328" t="s">
        <v>15</v>
      </c>
      <c r="G15328" t="s">
        <v>36</v>
      </c>
      <c r="H15328">
        <v>85</v>
      </c>
      <c r="I15328" t="s">
        <v>50841</v>
      </c>
      <c r="J15328" t="s">
        <v>50842</v>
      </c>
      <c r="K15328" t="s">
        <v>50843</v>
      </c>
      <c r="L15328" t="s">
        <v>77972</v>
      </c>
    </row>
    <row r="15329" spans="1:12" x14ac:dyDescent="0.15">
      <c r="A15329" t="s">
        <v>12</v>
      </c>
      <c r="B15329">
        <v>4334693</v>
      </c>
      <c r="C15329">
        <v>4334713</v>
      </c>
      <c r="D15329" t="s">
        <v>50834</v>
      </c>
      <c r="E15329" t="s">
        <v>90</v>
      </c>
      <c r="F15329" t="s">
        <v>15</v>
      </c>
      <c r="G15329" t="s">
        <v>32</v>
      </c>
      <c r="H15329">
        <v>106</v>
      </c>
      <c r="I15329" t="s">
        <v>50844</v>
      </c>
      <c r="J15329" t="s">
        <v>50845</v>
      </c>
      <c r="K15329" t="s">
        <v>50846</v>
      </c>
      <c r="L15329" t="s">
        <v>77914</v>
      </c>
    </row>
    <row r="15330" spans="1:12" x14ac:dyDescent="0.15">
      <c r="A15330" t="s">
        <v>12</v>
      </c>
      <c r="B15330">
        <v>4335802</v>
      </c>
      <c r="C15330">
        <v>4335822</v>
      </c>
      <c r="D15330" t="s">
        <v>50847</v>
      </c>
      <c r="E15330" t="s">
        <v>90</v>
      </c>
      <c r="F15330" t="s">
        <v>15</v>
      </c>
      <c r="G15330" t="s">
        <v>32</v>
      </c>
      <c r="H15330">
        <v>35</v>
      </c>
      <c r="I15330" t="s">
        <v>50848</v>
      </c>
      <c r="J15330" t="s">
        <v>50849</v>
      </c>
      <c r="K15330" t="s">
        <v>50850</v>
      </c>
      <c r="L15330" t="s">
        <v>77936</v>
      </c>
    </row>
    <row r="15331" spans="1:12" x14ac:dyDescent="0.15">
      <c r="A15331" t="s">
        <v>12</v>
      </c>
      <c r="B15331">
        <v>4335840</v>
      </c>
      <c r="C15331">
        <v>4335860</v>
      </c>
      <c r="D15331" t="s">
        <v>50847</v>
      </c>
      <c r="E15331" t="s">
        <v>90</v>
      </c>
      <c r="F15331" t="s">
        <v>15</v>
      </c>
      <c r="G15331" t="s">
        <v>36</v>
      </c>
      <c r="H15331">
        <v>73</v>
      </c>
      <c r="I15331" t="s">
        <v>50851</v>
      </c>
      <c r="J15331" t="s">
        <v>50852</v>
      </c>
      <c r="K15331" t="s">
        <v>50853</v>
      </c>
      <c r="L15331" t="s">
        <v>77926</v>
      </c>
    </row>
    <row r="15332" spans="1:12" x14ac:dyDescent="0.15">
      <c r="A15332" t="s">
        <v>12</v>
      </c>
      <c r="B15332">
        <v>4335877</v>
      </c>
      <c r="C15332">
        <v>4335897</v>
      </c>
      <c r="D15332" t="s">
        <v>50847</v>
      </c>
      <c r="E15332" t="s">
        <v>90</v>
      </c>
      <c r="F15332" t="s">
        <v>15</v>
      </c>
      <c r="G15332" t="s">
        <v>23</v>
      </c>
      <c r="H15332">
        <v>110</v>
      </c>
      <c r="I15332" t="s">
        <v>50854</v>
      </c>
      <c r="J15332" t="s">
        <v>50855</v>
      </c>
      <c r="K15332" t="s">
        <v>50856</v>
      </c>
      <c r="L15332" t="s">
        <v>78030</v>
      </c>
    </row>
    <row r="15333" spans="1:12" x14ac:dyDescent="0.15">
      <c r="A15333" t="s">
        <v>12</v>
      </c>
      <c r="B15333">
        <v>4335900</v>
      </c>
      <c r="C15333">
        <v>4335920</v>
      </c>
      <c r="D15333" t="s">
        <v>50847</v>
      </c>
      <c r="E15333" t="s">
        <v>90</v>
      </c>
      <c r="F15333" t="s">
        <v>15</v>
      </c>
      <c r="G15333" t="s">
        <v>36</v>
      </c>
      <c r="H15333">
        <v>133</v>
      </c>
      <c r="I15333" t="s">
        <v>50857</v>
      </c>
      <c r="J15333" t="s">
        <v>50858</v>
      </c>
      <c r="K15333" t="s">
        <v>50859</v>
      </c>
      <c r="L15333" t="s">
        <v>77995</v>
      </c>
    </row>
    <row r="15334" spans="1:12" x14ac:dyDescent="0.15">
      <c r="A15334" t="s">
        <v>12</v>
      </c>
      <c r="B15334">
        <v>4336992</v>
      </c>
      <c r="C15334">
        <v>4337012</v>
      </c>
      <c r="D15334" t="s">
        <v>50860</v>
      </c>
      <c r="E15334" t="s">
        <v>90</v>
      </c>
      <c r="F15334" t="s">
        <v>15</v>
      </c>
      <c r="G15334" t="s">
        <v>36</v>
      </c>
      <c r="H15334">
        <v>48</v>
      </c>
      <c r="I15334" t="s">
        <v>50861</v>
      </c>
      <c r="J15334" t="s">
        <v>50862</v>
      </c>
      <c r="K15334" t="s">
        <v>50863</v>
      </c>
      <c r="L15334" t="s">
        <v>78018</v>
      </c>
    </row>
    <row r="15335" spans="1:12" x14ac:dyDescent="0.15">
      <c r="A15335" t="s">
        <v>12</v>
      </c>
      <c r="B15335">
        <v>4337027</v>
      </c>
      <c r="C15335">
        <v>4337047</v>
      </c>
      <c r="D15335" t="s">
        <v>50860</v>
      </c>
      <c r="E15335" t="s">
        <v>90</v>
      </c>
      <c r="F15335" t="s">
        <v>15</v>
      </c>
      <c r="G15335" t="s">
        <v>32</v>
      </c>
      <c r="H15335">
        <v>83</v>
      </c>
      <c r="I15335" t="s">
        <v>50864</v>
      </c>
      <c r="J15335" t="s">
        <v>50865</v>
      </c>
      <c r="K15335" t="s">
        <v>50866</v>
      </c>
      <c r="L15335" t="s">
        <v>77958</v>
      </c>
    </row>
    <row r="15336" spans="1:12" x14ac:dyDescent="0.15">
      <c r="A15336" t="s">
        <v>12</v>
      </c>
      <c r="B15336">
        <v>4337071</v>
      </c>
      <c r="C15336">
        <v>4337091</v>
      </c>
      <c r="D15336" t="s">
        <v>50860</v>
      </c>
      <c r="E15336" t="s">
        <v>90</v>
      </c>
      <c r="F15336" t="s">
        <v>15</v>
      </c>
      <c r="G15336" t="s">
        <v>16</v>
      </c>
      <c r="H15336">
        <v>127</v>
      </c>
      <c r="I15336" t="s">
        <v>50867</v>
      </c>
      <c r="J15336" t="s">
        <v>50868</v>
      </c>
      <c r="K15336" t="s">
        <v>50869</v>
      </c>
      <c r="L15336" t="s">
        <v>78026</v>
      </c>
    </row>
    <row r="15337" spans="1:12" x14ac:dyDescent="0.15">
      <c r="A15337" t="s">
        <v>12</v>
      </c>
      <c r="B15337">
        <v>4337100</v>
      </c>
      <c r="C15337">
        <v>4337120</v>
      </c>
      <c r="D15337" t="s">
        <v>50860</v>
      </c>
      <c r="E15337" t="s">
        <v>90</v>
      </c>
      <c r="F15337" t="s">
        <v>15</v>
      </c>
      <c r="G15337" t="s">
        <v>16</v>
      </c>
      <c r="H15337">
        <v>156</v>
      </c>
      <c r="I15337" t="s">
        <v>50870</v>
      </c>
      <c r="J15337" t="s">
        <v>50871</v>
      </c>
      <c r="K15337" t="s">
        <v>50872</v>
      </c>
      <c r="L15337" t="s">
        <v>78109</v>
      </c>
    </row>
    <row r="15338" spans="1:12" x14ac:dyDescent="0.15">
      <c r="A15338" t="s">
        <v>12</v>
      </c>
      <c r="B15338">
        <v>4338204</v>
      </c>
      <c r="C15338">
        <v>4338224</v>
      </c>
      <c r="D15338" t="s">
        <v>50873</v>
      </c>
      <c r="E15338" t="s">
        <v>90</v>
      </c>
      <c r="F15338" t="s">
        <v>15</v>
      </c>
      <c r="G15338" t="s">
        <v>32</v>
      </c>
      <c r="H15338">
        <v>1</v>
      </c>
      <c r="I15338" t="s">
        <v>50874</v>
      </c>
      <c r="J15338" t="s">
        <v>50875</v>
      </c>
      <c r="K15338" t="s">
        <v>50876</v>
      </c>
      <c r="L15338" t="s">
        <v>77917</v>
      </c>
    </row>
    <row r="15339" spans="1:12" x14ac:dyDescent="0.15">
      <c r="A15339" t="s">
        <v>12</v>
      </c>
      <c r="B15339">
        <v>4338226</v>
      </c>
      <c r="C15339">
        <v>4338246</v>
      </c>
      <c r="D15339" t="s">
        <v>50873</v>
      </c>
      <c r="E15339" t="s">
        <v>90</v>
      </c>
      <c r="F15339" t="s">
        <v>15</v>
      </c>
      <c r="G15339" t="s">
        <v>32</v>
      </c>
      <c r="H15339">
        <v>23</v>
      </c>
      <c r="I15339" t="s">
        <v>50877</v>
      </c>
      <c r="J15339" t="s">
        <v>50878</v>
      </c>
      <c r="K15339" t="s">
        <v>50879</v>
      </c>
      <c r="L15339" t="s">
        <v>77975</v>
      </c>
    </row>
    <row r="15340" spans="1:12" x14ac:dyDescent="0.15">
      <c r="A15340" t="s">
        <v>12</v>
      </c>
      <c r="B15340">
        <v>4338258</v>
      </c>
      <c r="C15340">
        <v>4338278</v>
      </c>
      <c r="D15340" t="s">
        <v>50873</v>
      </c>
      <c r="E15340" t="s">
        <v>90</v>
      </c>
      <c r="F15340" t="s">
        <v>15</v>
      </c>
      <c r="G15340" t="s">
        <v>32</v>
      </c>
      <c r="H15340">
        <v>55</v>
      </c>
      <c r="I15340" t="s">
        <v>50880</v>
      </c>
      <c r="J15340" t="s">
        <v>50881</v>
      </c>
      <c r="K15340" t="s">
        <v>50882</v>
      </c>
      <c r="L15340" t="s">
        <v>77992</v>
      </c>
    </row>
    <row r="15341" spans="1:12" x14ac:dyDescent="0.15">
      <c r="A15341" t="s">
        <v>12</v>
      </c>
      <c r="B15341">
        <v>4338301</v>
      </c>
      <c r="C15341">
        <v>4338321</v>
      </c>
      <c r="D15341" t="s">
        <v>50873</v>
      </c>
      <c r="E15341" t="s">
        <v>90</v>
      </c>
      <c r="F15341" t="s">
        <v>15</v>
      </c>
      <c r="G15341" t="s">
        <v>32</v>
      </c>
      <c r="H15341">
        <v>98</v>
      </c>
      <c r="I15341" t="s">
        <v>50883</v>
      </c>
      <c r="J15341" t="s">
        <v>50884</v>
      </c>
      <c r="K15341" t="s">
        <v>50885</v>
      </c>
      <c r="L15341" t="s">
        <v>78048</v>
      </c>
    </row>
    <row r="15342" spans="1:12" x14ac:dyDescent="0.15">
      <c r="A15342" t="s">
        <v>12</v>
      </c>
      <c r="B15342">
        <v>4340678</v>
      </c>
      <c r="C15342">
        <v>4340698</v>
      </c>
      <c r="D15342" t="s">
        <v>50886</v>
      </c>
      <c r="E15342" t="s">
        <v>90</v>
      </c>
      <c r="F15342" t="s">
        <v>76</v>
      </c>
      <c r="G15342" t="s">
        <v>23</v>
      </c>
      <c r="H15342">
        <v>29</v>
      </c>
      <c r="I15342" t="s">
        <v>50887</v>
      </c>
      <c r="J15342" t="s">
        <v>50888</v>
      </c>
      <c r="K15342" t="s">
        <v>50889</v>
      </c>
      <c r="L15342" t="s">
        <v>77921</v>
      </c>
    </row>
    <row r="15343" spans="1:12" x14ac:dyDescent="0.15">
      <c r="A15343" t="s">
        <v>12</v>
      </c>
      <c r="B15343">
        <v>4340656</v>
      </c>
      <c r="C15343">
        <v>4340676</v>
      </c>
      <c r="D15343" t="s">
        <v>50886</v>
      </c>
      <c r="E15343" t="s">
        <v>90</v>
      </c>
      <c r="F15343" t="s">
        <v>76</v>
      </c>
      <c r="G15343" t="s">
        <v>16</v>
      </c>
      <c r="H15343">
        <v>51</v>
      </c>
      <c r="I15343" t="s">
        <v>50890</v>
      </c>
      <c r="J15343" t="s">
        <v>50891</v>
      </c>
      <c r="K15343" t="s">
        <v>50892</v>
      </c>
      <c r="L15343" t="s">
        <v>78023</v>
      </c>
    </row>
    <row r="15344" spans="1:12" x14ac:dyDescent="0.15">
      <c r="A15344" t="s">
        <v>12</v>
      </c>
      <c r="B15344">
        <v>4340632</v>
      </c>
      <c r="C15344">
        <v>4340652</v>
      </c>
      <c r="D15344" t="s">
        <v>50886</v>
      </c>
      <c r="E15344" t="s">
        <v>90</v>
      </c>
      <c r="F15344" t="s">
        <v>76</v>
      </c>
      <c r="G15344" t="s">
        <v>36</v>
      </c>
      <c r="H15344">
        <v>75</v>
      </c>
      <c r="I15344" t="s">
        <v>50893</v>
      </c>
      <c r="J15344" t="s">
        <v>50894</v>
      </c>
      <c r="K15344" t="s">
        <v>50895</v>
      </c>
      <c r="L15344" t="s">
        <v>78027</v>
      </c>
    </row>
    <row r="15345" spans="1:12" x14ac:dyDescent="0.15">
      <c r="A15345" t="s">
        <v>12</v>
      </c>
      <c r="B15345">
        <v>4340607</v>
      </c>
      <c r="C15345">
        <v>4340627</v>
      </c>
      <c r="D15345" t="s">
        <v>50886</v>
      </c>
      <c r="E15345" t="s">
        <v>90</v>
      </c>
      <c r="F15345" t="s">
        <v>76</v>
      </c>
      <c r="G15345" t="s">
        <v>36</v>
      </c>
      <c r="H15345">
        <v>100</v>
      </c>
      <c r="I15345" t="s">
        <v>50896</v>
      </c>
      <c r="J15345" t="s">
        <v>50897</v>
      </c>
      <c r="K15345" t="s">
        <v>50898</v>
      </c>
      <c r="L15345" t="s">
        <v>77953</v>
      </c>
    </row>
    <row r="15346" spans="1:12" x14ac:dyDescent="0.15">
      <c r="A15346" t="s">
        <v>12</v>
      </c>
      <c r="B15346">
        <v>4342075</v>
      </c>
      <c r="C15346">
        <v>4342095</v>
      </c>
      <c r="D15346" t="s">
        <v>50899</v>
      </c>
      <c r="E15346" t="s">
        <v>90</v>
      </c>
      <c r="F15346" t="s">
        <v>76</v>
      </c>
      <c r="G15346" t="s">
        <v>36</v>
      </c>
      <c r="H15346">
        <v>13</v>
      </c>
      <c r="I15346" t="s">
        <v>50900</v>
      </c>
      <c r="J15346" t="s">
        <v>50901</v>
      </c>
      <c r="K15346" t="s">
        <v>50902</v>
      </c>
      <c r="L15346" t="s">
        <v>77935</v>
      </c>
    </row>
    <row r="15347" spans="1:12" x14ac:dyDescent="0.15">
      <c r="A15347" t="s">
        <v>12</v>
      </c>
      <c r="B15347">
        <v>4342049</v>
      </c>
      <c r="C15347">
        <v>4342069</v>
      </c>
      <c r="D15347" t="s">
        <v>50899</v>
      </c>
      <c r="E15347" t="s">
        <v>90</v>
      </c>
      <c r="F15347" t="s">
        <v>76</v>
      </c>
      <c r="G15347" t="s">
        <v>36</v>
      </c>
      <c r="H15347">
        <v>39</v>
      </c>
      <c r="I15347" t="s">
        <v>50903</v>
      </c>
      <c r="J15347" t="s">
        <v>50904</v>
      </c>
      <c r="K15347" t="s">
        <v>50905</v>
      </c>
      <c r="L15347" t="s">
        <v>78041</v>
      </c>
    </row>
    <row r="15348" spans="1:12" x14ac:dyDescent="0.15">
      <c r="A15348" t="s">
        <v>12</v>
      </c>
      <c r="B15348">
        <v>4342021</v>
      </c>
      <c r="C15348">
        <v>4342041</v>
      </c>
      <c r="D15348" t="s">
        <v>50899</v>
      </c>
      <c r="E15348" t="s">
        <v>90</v>
      </c>
      <c r="F15348" t="s">
        <v>76</v>
      </c>
      <c r="G15348" t="s">
        <v>32</v>
      </c>
      <c r="H15348">
        <v>67</v>
      </c>
      <c r="I15348" t="s">
        <v>50906</v>
      </c>
      <c r="J15348" t="s">
        <v>50907</v>
      </c>
      <c r="K15348" t="s">
        <v>50908</v>
      </c>
      <c r="L15348" t="s">
        <v>77981</v>
      </c>
    </row>
    <row r="15349" spans="1:12" x14ac:dyDescent="0.15">
      <c r="A15349" t="s">
        <v>12</v>
      </c>
      <c r="B15349">
        <v>4341997</v>
      </c>
      <c r="C15349">
        <v>4342017</v>
      </c>
      <c r="D15349" t="s">
        <v>50899</v>
      </c>
      <c r="E15349" t="s">
        <v>90</v>
      </c>
      <c r="F15349" t="s">
        <v>76</v>
      </c>
      <c r="G15349" t="s">
        <v>16</v>
      </c>
      <c r="H15349">
        <v>91</v>
      </c>
      <c r="I15349" t="s">
        <v>50909</v>
      </c>
      <c r="J15349" t="s">
        <v>50910</v>
      </c>
      <c r="K15349" t="s">
        <v>50911</v>
      </c>
      <c r="L15349" t="s">
        <v>77907</v>
      </c>
    </row>
    <row r="15350" spans="1:12" x14ac:dyDescent="0.15">
      <c r="A15350" t="s">
        <v>12</v>
      </c>
      <c r="B15350">
        <v>4342318</v>
      </c>
      <c r="C15350">
        <v>4342338</v>
      </c>
      <c r="D15350" t="s">
        <v>50912</v>
      </c>
      <c r="E15350" t="s">
        <v>90</v>
      </c>
      <c r="F15350" t="s">
        <v>15</v>
      </c>
      <c r="G15350" t="s">
        <v>36</v>
      </c>
      <c r="H15350">
        <v>10</v>
      </c>
      <c r="I15350" t="s">
        <v>50913</v>
      </c>
      <c r="J15350" t="s">
        <v>50914</v>
      </c>
      <c r="K15350" t="s">
        <v>50915</v>
      </c>
      <c r="L15350" t="s">
        <v>78001</v>
      </c>
    </row>
    <row r="15351" spans="1:12" x14ac:dyDescent="0.15">
      <c r="A15351" t="s">
        <v>12</v>
      </c>
      <c r="B15351">
        <v>4342345</v>
      </c>
      <c r="C15351">
        <v>4342365</v>
      </c>
      <c r="D15351" t="s">
        <v>50912</v>
      </c>
      <c r="E15351" t="s">
        <v>90</v>
      </c>
      <c r="F15351" t="s">
        <v>15</v>
      </c>
      <c r="G15351" t="s">
        <v>32</v>
      </c>
      <c r="H15351">
        <v>37</v>
      </c>
      <c r="I15351" t="s">
        <v>50916</v>
      </c>
      <c r="J15351" t="s">
        <v>50917</v>
      </c>
      <c r="K15351" t="s">
        <v>50918</v>
      </c>
      <c r="L15351" t="s">
        <v>77906</v>
      </c>
    </row>
    <row r="15352" spans="1:12" x14ac:dyDescent="0.15">
      <c r="A15352" t="s">
        <v>12</v>
      </c>
      <c r="B15352">
        <v>4342382</v>
      </c>
      <c r="C15352">
        <v>4342402</v>
      </c>
      <c r="D15352" t="s">
        <v>50912</v>
      </c>
      <c r="E15352" t="s">
        <v>90</v>
      </c>
      <c r="F15352" t="s">
        <v>15</v>
      </c>
      <c r="G15352" t="s">
        <v>16</v>
      </c>
      <c r="H15352">
        <v>74</v>
      </c>
      <c r="I15352" t="s">
        <v>50919</v>
      </c>
      <c r="J15352" t="s">
        <v>50920</v>
      </c>
      <c r="K15352" t="s">
        <v>50921</v>
      </c>
      <c r="L15352" t="s">
        <v>78005</v>
      </c>
    </row>
    <row r="15353" spans="1:12" x14ac:dyDescent="0.15">
      <c r="A15353" t="s">
        <v>12</v>
      </c>
      <c r="B15353">
        <v>4342415</v>
      </c>
      <c r="C15353">
        <v>4342435</v>
      </c>
      <c r="D15353" t="s">
        <v>50912</v>
      </c>
      <c r="E15353" t="s">
        <v>90</v>
      </c>
      <c r="F15353" t="s">
        <v>15</v>
      </c>
      <c r="G15353" t="s">
        <v>32</v>
      </c>
      <c r="H15353">
        <v>107</v>
      </c>
      <c r="I15353" t="s">
        <v>50922</v>
      </c>
      <c r="J15353" t="s">
        <v>50923</v>
      </c>
      <c r="K15353" t="s">
        <v>50924</v>
      </c>
      <c r="L15353" t="s">
        <v>77983</v>
      </c>
    </row>
    <row r="15354" spans="1:12" x14ac:dyDescent="0.15">
      <c r="A15354" t="s">
        <v>12</v>
      </c>
      <c r="B15354">
        <v>4343480</v>
      </c>
      <c r="C15354">
        <v>4343500</v>
      </c>
      <c r="D15354" t="s">
        <v>50925</v>
      </c>
      <c r="E15354" t="s">
        <v>90</v>
      </c>
      <c r="F15354" t="s">
        <v>76</v>
      </c>
      <c r="G15354" t="s">
        <v>23</v>
      </c>
      <c r="H15354">
        <v>35</v>
      </c>
      <c r="I15354" t="s">
        <v>50926</v>
      </c>
      <c r="J15354" t="s">
        <v>50927</v>
      </c>
      <c r="K15354" t="s">
        <v>50928</v>
      </c>
      <c r="L15354" t="s">
        <v>77936</v>
      </c>
    </row>
    <row r="15355" spans="1:12" x14ac:dyDescent="0.15">
      <c r="A15355" t="s">
        <v>12</v>
      </c>
      <c r="B15355">
        <v>4343449</v>
      </c>
      <c r="C15355">
        <v>4343469</v>
      </c>
      <c r="D15355" t="s">
        <v>50925</v>
      </c>
      <c r="E15355" t="s">
        <v>90</v>
      </c>
      <c r="F15355" t="s">
        <v>76</v>
      </c>
      <c r="G15355" t="s">
        <v>16</v>
      </c>
      <c r="H15355">
        <v>66</v>
      </c>
      <c r="I15355" t="s">
        <v>50929</v>
      </c>
      <c r="J15355" t="s">
        <v>50930</v>
      </c>
      <c r="K15355" t="s">
        <v>50931</v>
      </c>
      <c r="L15355" t="s">
        <v>77928</v>
      </c>
    </row>
    <row r="15356" spans="1:12" x14ac:dyDescent="0.15">
      <c r="A15356" t="s">
        <v>12</v>
      </c>
      <c r="B15356">
        <v>4343424</v>
      </c>
      <c r="C15356">
        <v>4343444</v>
      </c>
      <c r="D15356" t="s">
        <v>50925</v>
      </c>
      <c r="E15356" t="s">
        <v>90</v>
      </c>
      <c r="F15356" t="s">
        <v>76</v>
      </c>
      <c r="G15356" t="s">
        <v>23</v>
      </c>
      <c r="H15356">
        <v>91</v>
      </c>
      <c r="I15356" t="s">
        <v>50932</v>
      </c>
      <c r="J15356" t="s">
        <v>50933</v>
      </c>
      <c r="K15356" t="s">
        <v>50934</v>
      </c>
      <c r="L15356" t="s">
        <v>77907</v>
      </c>
    </row>
    <row r="15357" spans="1:12" x14ac:dyDescent="0.15">
      <c r="A15357" t="s">
        <v>12</v>
      </c>
      <c r="B15357">
        <v>4343401</v>
      </c>
      <c r="C15357">
        <v>4343421</v>
      </c>
      <c r="D15357" t="s">
        <v>50925</v>
      </c>
      <c r="E15357" t="s">
        <v>90</v>
      </c>
      <c r="F15357" t="s">
        <v>76</v>
      </c>
      <c r="G15357" t="s">
        <v>16</v>
      </c>
      <c r="H15357">
        <v>114</v>
      </c>
      <c r="I15357" t="s">
        <v>50935</v>
      </c>
      <c r="J15357" t="s">
        <v>50936</v>
      </c>
      <c r="K15357" t="s">
        <v>50937</v>
      </c>
      <c r="L15357" t="s">
        <v>77965</v>
      </c>
    </row>
    <row r="15358" spans="1:12" x14ac:dyDescent="0.15">
      <c r="A15358" t="s">
        <v>12</v>
      </c>
      <c r="B15358">
        <v>4344719</v>
      </c>
      <c r="C15358">
        <v>4344739</v>
      </c>
      <c r="D15358" t="s">
        <v>50938</v>
      </c>
      <c r="E15358" t="s">
        <v>50939</v>
      </c>
      <c r="F15358" t="s">
        <v>76</v>
      </c>
      <c r="G15358" t="s">
        <v>36</v>
      </c>
      <c r="H15358">
        <v>46</v>
      </c>
      <c r="I15358" t="s">
        <v>50940</v>
      </c>
      <c r="J15358" t="s">
        <v>50941</v>
      </c>
      <c r="K15358" t="s">
        <v>50942</v>
      </c>
      <c r="L15358" t="s">
        <v>78004</v>
      </c>
    </row>
    <row r="15359" spans="1:12" x14ac:dyDescent="0.15">
      <c r="A15359" t="s">
        <v>12</v>
      </c>
      <c r="B15359">
        <v>4344699</v>
      </c>
      <c r="C15359">
        <v>4344719</v>
      </c>
      <c r="D15359" t="s">
        <v>50938</v>
      </c>
      <c r="E15359" t="s">
        <v>50939</v>
      </c>
      <c r="F15359" t="s">
        <v>76</v>
      </c>
      <c r="G15359" t="s">
        <v>16</v>
      </c>
      <c r="H15359">
        <v>66</v>
      </c>
      <c r="I15359" t="s">
        <v>50943</v>
      </c>
      <c r="J15359" t="s">
        <v>50944</v>
      </c>
      <c r="K15359" t="s">
        <v>50945</v>
      </c>
      <c r="L15359" t="s">
        <v>77928</v>
      </c>
    </row>
    <row r="15360" spans="1:12" x14ac:dyDescent="0.15">
      <c r="A15360" t="s">
        <v>12</v>
      </c>
      <c r="B15360">
        <v>4344671</v>
      </c>
      <c r="C15360">
        <v>4344691</v>
      </c>
      <c r="D15360" t="s">
        <v>50938</v>
      </c>
      <c r="E15360" t="s">
        <v>50939</v>
      </c>
      <c r="F15360" t="s">
        <v>76</v>
      </c>
      <c r="G15360" t="s">
        <v>16</v>
      </c>
      <c r="H15360">
        <v>94</v>
      </c>
      <c r="I15360" t="s">
        <v>50946</v>
      </c>
      <c r="J15360" t="s">
        <v>50947</v>
      </c>
      <c r="K15360" t="s">
        <v>50948</v>
      </c>
      <c r="L15360" t="s">
        <v>77927</v>
      </c>
    </row>
    <row r="15361" spans="1:12" x14ac:dyDescent="0.15">
      <c r="A15361" t="s">
        <v>12</v>
      </c>
      <c r="B15361">
        <v>4344611</v>
      </c>
      <c r="C15361">
        <v>4344631</v>
      </c>
      <c r="D15361" t="s">
        <v>50938</v>
      </c>
      <c r="E15361" t="s">
        <v>50939</v>
      </c>
      <c r="F15361" t="s">
        <v>76</v>
      </c>
      <c r="G15361" t="s">
        <v>16</v>
      </c>
      <c r="H15361">
        <v>154</v>
      </c>
      <c r="I15361" t="s">
        <v>50949</v>
      </c>
      <c r="J15361" t="s">
        <v>50950</v>
      </c>
      <c r="K15361" t="s">
        <v>50951</v>
      </c>
      <c r="L15361" t="s">
        <v>78107</v>
      </c>
    </row>
    <row r="15362" spans="1:12" x14ac:dyDescent="0.15">
      <c r="A15362" t="s">
        <v>12</v>
      </c>
      <c r="B15362">
        <v>4345215</v>
      </c>
      <c r="C15362">
        <v>4345235</v>
      </c>
      <c r="D15362" t="s">
        <v>50952</v>
      </c>
      <c r="E15362" t="s">
        <v>50953</v>
      </c>
      <c r="F15362" t="s">
        <v>76</v>
      </c>
      <c r="G15362" t="s">
        <v>23</v>
      </c>
      <c r="H15362">
        <v>14</v>
      </c>
      <c r="I15362" t="s">
        <v>50954</v>
      </c>
      <c r="J15362" t="s">
        <v>50955</v>
      </c>
      <c r="K15362" t="s">
        <v>50956</v>
      </c>
      <c r="L15362" t="s">
        <v>77924</v>
      </c>
    </row>
    <row r="15363" spans="1:12" x14ac:dyDescent="0.15">
      <c r="A15363" t="s">
        <v>12</v>
      </c>
      <c r="B15363">
        <v>4345189</v>
      </c>
      <c r="C15363">
        <v>4345209</v>
      </c>
      <c r="D15363" t="s">
        <v>50952</v>
      </c>
      <c r="E15363" t="s">
        <v>50953</v>
      </c>
      <c r="F15363" t="s">
        <v>76</v>
      </c>
      <c r="G15363" t="s">
        <v>36</v>
      </c>
      <c r="H15363">
        <v>40</v>
      </c>
      <c r="I15363" t="s">
        <v>50957</v>
      </c>
      <c r="J15363" t="s">
        <v>50958</v>
      </c>
      <c r="K15363" t="s">
        <v>50959</v>
      </c>
      <c r="L15363" t="s">
        <v>77952</v>
      </c>
    </row>
    <row r="15364" spans="1:12" x14ac:dyDescent="0.15">
      <c r="A15364" t="s">
        <v>12</v>
      </c>
      <c r="B15364">
        <v>4345168</v>
      </c>
      <c r="C15364">
        <v>4345188</v>
      </c>
      <c r="D15364" t="s">
        <v>50952</v>
      </c>
      <c r="E15364" t="s">
        <v>50953</v>
      </c>
      <c r="F15364" t="s">
        <v>76</v>
      </c>
      <c r="G15364" t="s">
        <v>16</v>
      </c>
      <c r="H15364">
        <v>61</v>
      </c>
      <c r="I15364" t="s">
        <v>50960</v>
      </c>
      <c r="J15364" t="s">
        <v>50961</v>
      </c>
      <c r="K15364" t="s">
        <v>50962</v>
      </c>
      <c r="L15364" t="s">
        <v>77979</v>
      </c>
    </row>
    <row r="15365" spans="1:12" x14ac:dyDescent="0.15">
      <c r="A15365" t="s">
        <v>12</v>
      </c>
      <c r="B15365">
        <v>4345119</v>
      </c>
      <c r="C15365">
        <v>4345139</v>
      </c>
      <c r="D15365" t="s">
        <v>50952</v>
      </c>
      <c r="E15365" t="s">
        <v>50953</v>
      </c>
      <c r="F15365" t="s">
        <v>76</v>
      </c>
      <c r="G15365" t="s">
        <v>16</v>
      </c>
      <c r="H15365">
        <v>110</v>
      </c>
      <c r="I15365" t="s">
        <v>50963</v>
      </c>
      <c r="J15365" t="s">
        <v>50964</v>
      </c>
      <c r="K15365" t="s">
        <v>50965</v>
      </c>
      <c r="L15365" t="s">
        <v>78030</v>
      </c>
    </row>
    <row r="15366" spans="1:12" x14ac:dyDescent="0.15">
      <c r="A15366" t="s">
        <v>12</v>
      </c>
      <c r="B15366">
        <v>4345741</v>
      </c>
      <c r="C15366">
        <v>4345761</v>
      </c>
      <c r="D15366" t="s">
        <v>50966</v>
      </c>
      <c r="E15366" t="s">
        <v>50967</v>
      </c>
      <c r="F15366" t="s">
        <v>76</v>
      </c>
      <c r="G15366" t="s">
        <v>16</v>
      </c>
      <c r="H15366">
        <v>27</v>
      </c>
      <c r="I15366" t="s">
        <v>50968</v>
      </c>
      <c r="J15366" t="s">
        <v>50969</v>
      </c>
      <c r="K15366" t="s">
        <v>50970</v>
      </c>
      <c r="L15366" t="s">
        <v>78013</v>
      </c>
    </row>
    <row r="15367" spans="1:12" x14ac:dyDescent="0.15">
      <c r="A15367" t="s">
        <v>12</v>
      </c>
      <c r="B15367">
        <v>4345709</v>
      </c>
      <c r="C15367">
        <v>4345729</v>
      </c>
      <c r="D15367" t="s">
        <v>50966</v>
      </c>
      <c r="E15367" t="s">
        <v>50967</v>
      </c>
      <c r="F15367" t="s">
        <v>76</v>
      </c>
      <c r="G15367" t="s">
        <v>23</v>
      </c>
      <c r="H15367">
        <v>59</v>
      </c>
      <c r="I15367" t="s">
        <v>50971</v>
      </c>
      <c r="J15367" t="s">
        <v>50972</v>
      </c>
      <c r="K15367" t="s">
        <v>50973</v>
      </c>
      <c r="L15367" t="s">
        <v>78009</v>
      </c>
    </row>
    <row r="15368" spans="1:12" x14ac:dyDescent="0.15">
      <c r="A15368" t="s">
        <v>12</v>
      </c>
      <c r="B15368">
        <v>4345684</v>
      </c>
      <c r="C15368">
        <v>4345704</v>
      </c>
      <c r="D15368" t="s">
        <v>50966</v>
      </c>
      <c r="E15368" t="s">
        <v>50967</v>
      </c>
      <c r="F15368" t="s">
        <v>76</v>
      </c>
      <c r="G15368" t="s">
        <v>36</v>
      </c>
      <c r="H15368">
        <v>84</v>
      </c>
      <c r="I15368" t="s">
        <v>50974</v>
      </c>
      <c r="J15368" t="s">
        <v>50975</v>
      </c>
      <c r="K15368" t="s">
        <v>50976</v>
      </c>
      <c r="L15368" t="s">
        <v>77946</v>
      </c>
    </row>
    <row r="15369" spans="1:12" x14ac:dyDescent="0.15">
      <c r="A15369" t="s">
        <v>12</v>
      </c>
      <c r="B15369">
        <v>4345646</v>
      </c>
      <c r="C15369">
        <v>4345666</v>
      </c>
      <c r="D15369" t="s">
        <v>50966</v>
      </c>
      <c r="E15369" t="s">
        <v>50967</v>
      </c>
      <c r="F15369" t="s">
        <v>76</v>
      </c>
      <c r="G15369" t="s">
        <v>36</v>
      </c>
      <c r="H15369">
        <v>122</v>
      </c>
      <c r="I15369" t="s">
        <v>50977</v>
      </c>
      <c r="J15369" t="s">
        <v>50978</v>
      </c>
      <c r="K15369" t="s">
        <v>50979</v>
      </c>
      <c r="L15369" t="s">
        <v>78033</v>
      </c>
    </row>
    <row r="15370" spans="1:12" x14ac:dyDescent="0.15">
      <c r="A15370" t="s">
        <v>12</v>
      </c>
      <c r="B15370">
        <v>4347736</v>
      </c>
      <c r="C15370">
        <v>4347756</v>
      </c>
      <c r="D15370" t="s">
        <v>50980</v>
      </c>
      <c r="E15370" t="s">
        <v>50981</v>
      </c>
      <c r="F15370" t="s">
        <v>76</v>
      </c>
      <c r="G15370" t="s">
        <v>36</v>
      </c>
      <c r="H15370">
        <v>9</v>
      </c>
      <c r="I15370" t="s">
        <v>50982</v>
      </c>
      <c r="J15370" t="s">
        <v>50983</v>
      </c>
      <c r="K15370" t="s">
        <v>50984</v>
      </c>
      <c r="L15370" t="s">
        <v>77939</v>
      </c>
    </row>
    <row r="15371" spans="1:12" x14ac:dyDescent="0.15">
      <c r="A15371" t="s">
        <v>12</v>
      </c>
      <c r="B15371">
        <v>4347705</v>
      </c>
      <c r="C15371">
        <v>4347725</v>
      </c>
      <c r="D15371" t="s">
        <v>50980</v>
      </c>
      <c r="E15371" t="s">
        <v>50981</v>
      </c>
      <c r="F15371" t="s">
        <v>76</v>
      </c>
      <c r="G15371" t="s">
        <v>36</v>
      </c>
      <c r="H15371">
        <v>40</v>
      </c>
      <c r="I15371" t="s">
        <v>50985</v>
      </c>
      <c r="J15371" t="s">
        <v>50986</v>
      </c>
      <c r="K15371" t="s">
        <v>50987</v>
      </c>
      <c r="L15371" t="s">
        <v>77952</v>
      </c>
    </row>
    <row r="15372" spans="1:12" x14ac:dyDescent="0.15">
      <c r="A15372" t="s">
        <v>12</v>
      </c>
      <c r="B15372">
        <v>4347677</v>
      </c>
      <c r="C15372">
        <v>4347697</v>
      </c>
      <c r="D15372" t="s">
        <v>50980</v>
      </c>
      <c r="E15372" t="s">
        <v>50981</v>
      </c>
      <c r="F15372" t="s">
        <v>76</v>
      </c>
      <c r="G15372" t="s">
        <v>23</v>
      </c>
      <c r="H15372">
        <v>68</v>
      </c>
      <c r="I15372" t="s">
        <v>50988</v>
      </c>
      <c r="J15372" t="s">
        <v>50989</v>
      </c>
      <c r="K15372" t="s">
        <v>50990</v>
      </c>
      <c r="L15372" t="s">
        <v>77962</v>
      </c>
    </row>
    <row r="15373" spans="1:12" x14ac:dyDescent="0.15">
      <c r="A15373" t="s">
        <v>12</v>
      </c>
      <c r="B15373">
        <v>4347647</v>
      </c>
      <c r="C15373">
        <v>4347667</v>
      </c>
      <c r="D15373" t="s">
        <v>50980</v>
      </c>
      <c r="E15373" t="s">
        <v>50981</v>
      </c>
      <c r="F15373" t="s">
        <v>76</v>
      </c>
      <c r="G15373" t="s">
        <v>16</v>
      </c>
      <c r="H15373">
        <v>98</v>
      </c>
      <c r="I15373" t="s">
        <v>50991</v>
      </c>
      <c r="J15373" t="s">
        <v>50992</v>
      </c>
      <c r="K15373" t="s">
        <v>50993</v>
      </c>
      <c r="L15373" t="s">
        <v>78048</v>
      </c>
    </row>
    <row r="15374" spans="1:12" x14ac:dyDescent="0.15">
      <c r="A15374" t="s">
        <v>12</v>
      </c>
      <c r="B15374">
        <v>4348225</v>
      </c>
      <c r="C15374">
        <v>4348245</v>
      </c>
      <c r="D15374" t="s">
        <v>50994</v>
      </c>
      <c r="E15374" t="s">
        <v>50995</v>
      </c>
      <c r="F15374" t="s">
        <v>76</v>
      </c>
      <c r="G15374" t="s">
        <v>16</v>
      </c>
      <c r="H15374">
        <v>9</v>
      </c>
      <c r="I15374" t="s">
        <v>50996</v>
      </c>
      <c r="J15374" t="s">
        <v>50997</v>
      </c>
      <c r="K15374" t="s">
        <v>50998</v>
      </c>
      <c r="L15374" t="s">
        <v>77939</v>
      </c>
    </row>
    <row r="15375" spans="1:12" x14ac:dyDescent="0.15">
      <c r="A15375" t="s">
        <v>12</v>
      </c>
      <c r="B15375">
        <v>4348196</v>
      </c>
      <c r="C15375">
        <v>4348216</v>
      </c>
      <c r="D15375" t="s">
        <v>50994</v>
      </c>
      <c r="E15375" t="s">
        <v>50995</v>
      </c>
      <c r="F15375" t="s">
        <v>76</v>
      </c>
      <c r="G15375" t="s">
        <v>23</v>
      </c>
      <c r="H15375">
        <v>38</v>
      </c>
      <c r="I15375" t="s">
        <v>50999</v>
      </c>
      <c r="J15375" t="s">
        <v>51000</v>
      </c>
      <c r="K15375" t="s">
        <v>51001</v>
      </c>
      <c r="L15375" t="s">
        <v>78008</v>
      </c>
    </row>
    <row r="15376" spans="1:12" x14ac:dyDescent="0.15">
      <c r="A15376" t="s">
        <v>12</v>
      </c>
      <c r="B15376">
        <v>4348170</v>
      </c>
      <c r="C15376">
        <v>4348190</v>
      </c>
      <c r="D15376" t="s">
        <v>50994</v>
      </c>
      <c r="E15376" t="s">
        <v>50995</v>
      </c>
      <c r="F15376" t="s">
        <v>76</v>
      </c>
      <c r="G15376" t="s">
        <v>16</v>
      </c>
      <c r="H15376">
        <v>64</v>
      </c>
      <c r="I15376" t="s">
        <v>51002</v>
      </c>
      <c r="J15376" t="s">
        <v>51003</v>
      </c>
      <c r="K15376" t="s">
        <v>51004</v>
      </c>
      <c r="L15376" t="s">
        <v>77989</v>
      </c>
    </row>
    <row r="15377" spans="1:12" x14ac:dyDescent="0.15">
      <c r="A15377" t="s">
        <v>12</v>
      </c>
      <c r="B15377">
        <v>4348146</v>
      </c>
      <c r="C15377">
        <v>4348166</v>
      </c>
      <c r="D15377" t="s">
        <v>50994</v>
      </c>
      <c r="E15377" t="s">
        <v>50995</v>
      </c>
      <c r="F15377" t="s">
        <v>76</v>
      </c>
      <c r="G15377" t="s">
        <v>36</v>
      </c>
      <c r="H15377">
        <v>88</v>
      </c>
      <c r="I15377" t="s">
        <v>51005</v>
      </c>
      <c r="J15377" t="s">
        <v>51006</v>
      </c>
      <c r="K15377" t="s">
        <v>51007</v>
      </c>
      <c r="L15377" t="s">
        <v>77923</v>
      </c>
    </row>
    <row r="15378" spans="1:12" x14ac:dyDescent="0.15">
      <c r="A15378" t="s">
        <v>12</v>
      </c>
      <c r="B15378">
        <v>4348378</v>
      </c>
      <c r="C15378">
        <v>4348398</v>
      </c>
      <c r="D15378" t="s">
        <v>51008</v>
      </c>
      <c r="E15378" t="s">
        <v>90</v>
      </c>
      <c r="F15378" t="s">
        <v>76</v>
      </c>
      <c r="G15378" t="s">
        <v>23</v>
      </c>
      <c r="H15378">
        <v>29</v>
      </c>
      <c r="I15378" t="s">
        <v>51009</v>
      </c>
      <c r="J15378" t="s">
        <v>51010</v>
      </c>
      <c r="K15378" t="s">
        <v>51011</v>
      </c>
      <c r="L15378" t="s">
        <v>77921</v>
      </c>
    </row>
    <row r="15379" spans="1:12" x14ac:dyDescent="0.15">
      <c r="A15379" t="s">
        <v>12</v>
      </c>
      <c r="B15379">
        <v>4348356</v>
      </c>
      <c r="C15379">
        <v>4348376</v>
      </c>
      <c r="D15379" t="s">
        <v>51008</v>
      </c>
      <c r="E15379" t="s">
        <v>90</v>
      </c>
      <c r="F15379" t="s">
        <v>76</v>
      </c>
      <c r="G15379" t="s">
        <v>36</v>
      </c>
      <c r="H15379">
        <v>51</v>
      </c>
      <c r="I15379" t="s">
        <v>51012</v>
      </c>
      <c r="J15379" t="s">
        <v>51013</v>
      </c>
      <c r="K15379" t="s">
        <v>51014</v>
      </c>
      <c r="L15379" t="s">
        <v>78023</v>
      </c>
    </row>
    <row r="15380" spans="1:12" x14ac:dyDescent="0.15">
      <c r="A15380" t="s">
        <v>12</v>
      </c>
      <c r="B15380">
        <v>4348301</v>
      </c>
      <c r="C15380">
        <v>4348321</v>
      </c>
      <c r="D15380" t="s">
        <v>51008</v>
      </c>
      <c r="E15380" t="s">
        <v>90</v>
      </c>
      <c r="F15380" t="s">
        <v>76</v>
      </c>
      <c r="G15380" t="s">
        <v>16</v>
      </c>
      <c r="H15380">
        <v>106</v>
      </c>
      <c r="I15380" t="s">
        <v>51015</v>
      </c>
      <c r="J15380" t="s">
        <v>51016</v>
      </c>
      <c r="K15380" t="s">
        <v>51017</v>
      </c>
      <c r="L15380" t="s">
        <v>77914</v>
      </c>
    </row>
    <row r="15381" spans="1:12" x14ac:dyDescent="0.15">
      <c r="A15381" t="s">
        <v>12</v>
      </c>
      <c r="B15381">
        <v>4348279</v>
      </c>
      <c r="C15381">
        <v>4348299</v>
      </c>
      <c r="D15381" t="s">
        <v>51008</v>
      </c>
      <c r="E15381" t="s">
        <v>90</v>
      </c>
      <c r="F15381" t="s">
        <v>76</v>
      </c>
      <c r="G15381" t="s">
        <v>16</v>
      </c>
      <c r="H15381">
        <v>128</v>
      </c>
      <c r="I15381" t="s">
        <v>51018</v>
      </c>
      <c r="J15381" t="s">
        <v>51019</v>
      </c>
      <c r="K15381" t="s">
        <v>51020</v>
      </c>
      <c r="L15381" t="s">
        <v>77934</v>
      </c>
    </row>
    <row r="15382" spans="1:12" x14ac:dyDescent="0.15">
      <c r="A15382" t="s">
        <v>12</v>
      </c>
      <c r="B15382">
        <v>4349123</v>
      </c>
      <c r="C15382">
        <v>4349143</v>
      </c>
      <c r="D15382" t="s">
        <v>51021</v>
      </c>
      <c r="E15382" t="s">
        <v>51022</v>
      </c>
      <c r="F15382" t="s">
        <v>76</v>
      </c>
      <c r="G15382" t="s">
        <v>36</v>
      </c>
      <c r="H15382">
        <v>39</v>
      </c>
      <c r="I15382" t="s">
        <v>51023</v>
      </c>
      <c r="J15382" t="s">
        <v>51024</v>
      </c>
      <c r="K15382" t="s">
        <v>51025</v>
      </c>
      <c r="L15382" t="s">
        <v>78041</v>
      </c>
    </row>
    <row r="15383" spans="1:12" x14ac:dyDescent="0.15">
      <c r="A15383" t="s">
        <v>12</v>
      </c>
      <c r="B15383">
        <v>4349097</v>
      </c>
      <c r="C15383">
        <v>4349117</v>
      </c>
      <c r="D15383" t="s">
        <v>51021</v>
      </c>
      <c r="E15383" t="s">
        <v>51022</v>
      </c>
      <c r="F15383" t="s">
        <v>76</v>
      </c>
      <c r="G15383" t="s">
        <v>16</v>
      </c>
      <c r="H15383">
        <v>65</v>
      </c>
      <c r="I15383" t="s">
        <v>51026</v>
      </c>
      <c r="J15383" t="s">
        <v>51027</v>
      </c>
      <c r="K15383" t="s">
        <v>51028</v>
      </c>
      <c r="L15383" t="s">
        <v>78042</v>
      </c>
    </row>
    <row r="15384" spans="1:12" x14ac:dyDescent="0.15">
      <c r="A15384" t="s">
        <v>12</v>
      </c>
      <c r="B15384">
        <v>4349050</v>
      </c>
      <c r="C15384">
        <v>4349070</v>
      </c>
      <c r="D15384" t="s">
        <v>51021</v>
      </c>
      <c r="E15384" t="s">
        <v>51022</v>
      </c>
      <c r="F15384" t="s">
        <v>76</v>
      </c>
      <c r="G15384" t="s">
        <v>16</v>
      </c>
      <c r="H15384">
        <v>112</v>
      </c>
      <c r="I15384" t="s">
        <v>51029</v>
      </c>
      <c r="J15384" t="s">
        <v>51030</v>
      </c>
      <c r="K15384" t="s">
        <v>51031</v>
      </c>
      <c r="L15384" t="s">
        <v>77950</v>
      </c>
    </row>
    <row r="15385" spans="1:12" x14ac:dyDescent="0.15">
      <c r="A15385" t="s">
        <v>12</v>
      </c>
      <c r="B15385">
        <v>4349029</v>
      </c>
      <c r="C15385">
        <v>4349049</v>
      </c>
      <c r="D15385" t="s">
        <v>51021</v>
      </c>
      <c r="E15385" t="s">
        <v>51022</v>
      </c>
      <c r="F15385" t="s">
        <v>76</v>
      </c>
      <c r="G15385" t="s">
        <v>23</v>
      </c>
      <c r="H15385">
        <v>133</v>
      </c>
      <c r="I15385" t="s">
        <v>51032</v>
      </c>
      <c r="J15385" t="s">
        <v>51033</v>
      </c>
      <c r="K15385" t="s">
        <v>51034</v>
      </c>
      <c r="L15385" t="s">
        <v>77995</v>
      </c>
    </row>
    <row r="15386" spans="1:12" x14ac:dyDescent="0.15">
      <c r="A15386" t="s">
        <v>12</v>
      </c>
      <c r="B15386">
        <v>4349936</v>
      </c>
      <c r="C15386">
        <v>4349956</v>
      </c>
      <c r="D15386" t="s">
        <v>51035</v>
      </c>
      <c r="E15386" t="s">
        <v>51036</v>
      </c>
      <c r="F15386" t="s">
        <v>76</v>
      </c>
      <c r="G15386" t="s">
        <v>23</v>
      </c>
      <c r="H15386">
        <v>20</v>
      </c>
      <c r="I15386" t="s">
        <v>51037</v>
      </c>
      <c r="J15386" t="s">
        <v>51038</v>
      </c>
      <c r="K15386" t="s">
        <v>51039</v>
      </c>
      <c r="L15386" t="s">
        <v>77968</v>
      </c>
    </row>
    <row r="15387" spans="1:12" x14ac:dyDescent="0.15">
      <c r="A15387" t="s">
        <v>12</v>
      </c>
      <c r="B15387">
        <v>4349912</v>
      </c>
      <c r="C15387">
        <v>4349932</v>
      </c>
      <c r="D15387" t="s">
        <v>51035</v>
      </c>
      <c r="E15387" t="s">
        <v>51036</v>
      </c>
      <c r="F15387" t="s">
        <v>76</v>
      </c>
      <c r="G15387" t="s">
        <v>23</v>
      </c>
      <c r="H15387">
        <v>44</v>
      </c>
      <c r="I15387" t="s">
        <v>51040</v>
      </c>
      <c r="J15387" t="s">
        <v>51041</v>
      </c>
      <c r="K15387" t="s">
        <v>51042</v>
      </c>
      <c r="L15387" t="s">
        <v>78016</v>
      </c>
    </row>
    <row r="15388" spans="1:12" x14ac:dyDescent="0.15">
      <c r="A15388" t="s">
        <v>12</v>
      </c>
      <c r="B15388">
        <v>4349883</v>
      </c>
      <c r="C15388">
        <v>4349903</v>
      </c>
      <c r="D15388" t="s">
        <v>51035</v>
      </c>
      <c r="E15388" t="s">
        <v>51036</v>
      </c>
      <c r="F15388" t="s">
        <v>76</v>
      </c>
      <c r="G15388" t="s">
        <v>32</v>
      </c>
      <c r="H15388">
        <v>73</v>
      </c>
      <c r="I15388" t="s">
        <v>51043</v>
      </c>
      <c r="J15388" t="s">
        <v>51044</v>
      </c>
      <c r="K15388" t="s">
        <v>51045</v>
      </c>
      <c r="L15388" t="s">
        <v>77926</v>
      </c>
    </row>
    <row r="15389" spans="1:12" x14ac:dyDescent="0.15">
      <c r="A15389" t="s">
        <v>12</v>
      </c>
      <c r="B15389">
        <v>4349862</v>
      </c>
      <c r="C15389">
        <v>4349882</v>
      </c>
      <c r="D15389" t="s">
        <v>51035</v>
      </c>
      <c r="E15389" t="s">
        <v>51036</v>
      </c>
      <c r="F15389" t="s">
        <v>76</v>
      </c>
      <c r="G15389" t="s">
        <v>32</v>
      </c>
      <c r="H15389">
        <v>94</v>
      </c>
      <c r="I15389" t="s">
        <v>51046</v>
      </c>
      <c r="J15389" t="s">
        <v>51047</v>
      </c>
      <c r="K15389" t="s">
        <v>51048</v>
      </c>
      <c r="L15389" t="s">
        <v>77927</v>
      </c>
    </row>
    <row r="15390" spans="1:12" x14ac:dyDescent="0.15">
      <c r="A15390" t="s">
        <v>12</v>
      </c>
      <c r="B15390">
        <v>4350647</v>
      </c>
      <c r="C15390">
        <v>4350667</v>
      </c>
      <c r="D15390" t="s">
        <v>51049</v>
      </c>
      <c r="E15390" t="s">
        <v>51050</v>
      </c>
      <c r="F15390" t="s">
        <v>76</v>
      </c>
      <c r="G15390" t="s">
        <v>16</v>
      </c>
      <c r="H15390">
        <v>7</v>
      </c>
      <c r="I15390" t="s">
        <v>51051</v>
      </c>
      <c r="J15390" t="s">
        <v>51052</v>
      </c>
      <c r="K15390" t="s">
        <v>51053</v>
      </c>
      <c r="L15390" t="s">
        <v>77909</v>
      </c>
    </row>
    <row r="15391" spans="1:12" x14ac:dyDescent="0.15">
      <c r="A15391" t="s">
        <v>12</v>
      </c>
      <c r="B15391">
        <v>4350623</v>
      </c>
      <c r="C15391">
        <v>4350643</v>
      </c>
      <c r="D15391" t="s">
        <v>51049</v>
      </c>
      <c r="E15391" t="s">
        <v>51050</v>
      </c>
      <c r="F15391" t="s">
        <v>76</v>
      </c>
      <c r="G15391" t="s">
        <v>32</v>
      </c>
      <c r="H15391">
        <v>31</v>
      </c>
      <c r="I15391" t="s">
        <v>51054</v>
      </c>
      <c r="J15391" t="s">
        <v>51055</v>
      </c>
      <c r="K15391" t="s">
        <v>51056</v>
      </c>
      <c r="L15391" t="s">
        <v>77910</v>
      </c>
    </row>
    <row r="15392" spans="1:12" x14ac:dyDescent="0.15">
      <c r="A15392" t="s">
        <v>12</v>
      </c>
      <c r="B15392">
        <v>4350593</v>
      </c>
      <c r="C15392">
        <v>4350613</v>
      </c>
      <c r="D15392" t="s">
        <v>51049</v>
      </c>
      <c r="E15392" t="s">
        <v>51050</v>
      </c>
      <c r="F15392" t="s">
        <v>76</v>
      </c>
      <c r="G15392" t="s">
        <v>23</v>
      </c>
      <c r="H15392">
        <v>61</v>
      </c>
      <c r="I15392" t="s">
        <v>51057</v>
      </c>
      <c r="J15392" t="s">
        <v>51058</v>
      </c>
      <c r="K15392" t="s">
        <v>51059</v>
      </c>
      <c r="L15392" t="s">
        <v>77979</v>
      </c>
    </row>
    <row r="15393" spans="1:12" x14ac:dyDescent="0.15">
      <c r="A15393" t="s">
        <v>12</v>
      </c>
      <c r="B15393">
        <v>4350547</v>
      </c>
      <c r="C15393">
        <v>4350567</v>
      </c>
      <c r="D15393" t="s">
        <v>51049</v>
      </c>
      <c r="E15393" t="s">
        <v>51050</v>
      </c>
      <c r="F15393" t="s">
        <v>76</v>
      </c>
      <c r="G15393" t="s">
        <v>23</v>
      </c>
      <c r="H15393">
        <v>107</v>
      </c>
      <c r="I15393" t="s">
        <v>51060</v>
      </c>
      <c r="J15393" t="s">
        <v>51061</v>
      </c>
      <c r="K15393" t="s">
        <v>51062</v>
      </c>
      <c r="L15393" t="s">
        <v>77983</v>
      </c>
    </row>
    <row r="15394" spans="1:12" x14ac:dyDescent="0.15">
      <c r="A15394" t="s">
        <v>12</v>
      </c>
      <c r="B15394">
        <v>4350966</v>
      </c>
      <c r="C15394">
        <v>4350986</v>
      </c>
      <c r="D15394" t="s">
        <v>51063</v>
      </c>
      <c r="E15394" t="s">
        <v>90</v>
      </c>
      <c r="F15394" t="s">
        <v>15</v>
      </c>
      <c r="G15394" t="s">
        <v>36</v>
      </c>
      <c r="H15394">
        <v>7</v>
      </c>
      <c r="I15394" t="s">
        <v>51064</v>
      </c>
      <c r="J15394" t="s">
        <v>51065</v>
      </c>
      <c r="K15394" t="s">
        <v>51066</v>
      </c>
      <c r="L15394" t="s">
        <v>77909</v>
      </c>
    </row>
    <row r="15395" spans="1:12" x14ac:dyDescent="0.15">
      <c r="A15395" t="s">
        <v>12</v>
      </c>
      <c r="B15395">
        <v>4350994</v>
      </c>
      <c r="C15395">
        <v>4351014</v>
      </c>
      <c r="D15395" t="s">
        <v>51063</v>
      </c>
      <c r="E15395" t="s">
        <v>90</v>
      </c>
      <c r="F15395" t="s">
        <v>15</v>
      </c>
      <c r="G15395" t="s">
        <v>23</v>
      </c>
      <c r="H15395">
        <v>35</v>
      </c>
      <c r="I15395" t="s">
        <v>51067</v>
      </c>
      <c r="J15395" t="s">
        <v>51068</v>
      </c>
      <c r="K15395" t="s">
        <v>51069</v>
      </c>
      <c r="L15395" t="s">
        <v>77936</v>
      </c>
    </row>
    <row r="15396" spans="1:12" x14ac:dyDescent="0.15">
      <c r="A15396" t="s">
        <v>12</v>
      </c>
      <c r="B15396">
        <v>4351023</v>
      </c>
      <c r="C15396">
        <v>4351043</v>
      </c>
      <c r="D15396" t="s">
        <v>51063</v>
      </c>
      <c r="E15396" t="s">
        <v>90</v>
      </c>
      <c r="F15396" t="s">
        <v>15</v>
      </c>
      <c r="G15396" t="s">
        <v>16</v>
      </c>
      <c r="H15396">
        <v>64</v>
      </c>
      <c r="I15396" t="s">
        <v>51070</v>
      </c>
      <c r="J15396" t="s">
        <v>51071</v>
      </c>
      <c r="K15396" t="s">
        <v>51072</v>
      </c>
      <c r="L15396" t="s">
        <v>77989</v>
      </c>
    </row>
    <row r="15397" spans="1:12" x14ac:dyDescent="0.15">
      <c r="A15397" t="s">
        <v>12</v>
      </c>
      <c r="B15397">
        <v>4351048</v>
      </c>
      <c r="C15397">
        <v>4351068</v>
      </c>
      <c r="D15397" t="s">
        <v>51063</v>
      </c>
      <c r="E15397" t="s">
        <v>90</v>
      </c>
      <c r="F15397" t="s">
        <v>15</v>
      </c>
      <c r="G15397" t="s">
        <v>23</v>
      </c>
      <c r="H15397">
        <v>89</v>
      </c>
      <c r="I15397" t="s">
        <v>51073</v>
      </c>
      <c r="J15397" t="s">
        <v>51074</v>
      </c>
      <c r="K15397" t="s">
        <v>51075</v>
      </c>
      <c r="L15397" t="s">
        <v>77964</v>
      </c>
    </row>
    <row r="15398" spans="1:12" x14ac:dyDescent="0.15">
      <c r="A15398" t="s">
        <v>12</v>
      </c>
      <c r="B15398">
        <v>4352455</v>
      </c>
      <c r="C15398">
        <v>4352475</v>
      </c>
      <c r="D15398" t="s">
        <v>51076</v>
      </c>
      <c r="E15398" t="s">
        <v>90</v>
      </c>
      <c r="F15398" t="s">
        <v>15</v>
      </c>
      <c r="G15398" t="s">
        <v>36</v>
      </c>
      <c r="H15398">
        <v>21</v>
      </c>
      <c r="I15398" t="s">
        <v>51077</v>
      </c>
      <c r="J15398" t="s">
        <v>51078</v>
      </c>
      <c r="K15398" t="s">
        <v>51079</v>
      </c>
      <c r="L15398" t="s">
        <v>78022</v>
      </c>
    </row>
    <row r="15399" spans="1:12" x14ac:dyDescent="0.15">
      <c r="A15399" t="s">
        <v>12</v>
      </c>
      <c r="B15399">
        <v>4352477</v>
      </c>
      <c r="C15399">
        <v>4352497</v>
      </c>
      <c r="D15399" t="s">
        <v>51076</v>
      </c>
      <c r="E15399" t="s">
        <v>90</v>
      </c>
      <c r="F15399" t="s">
        <v>15</v>
      </c>
      <c r="G15399" t="s">
        <v>36</v>
      </c>
      <c r="H15399">
        <v>43</v>
      </c>
      <c r="I15399" t="s">
        <v>51080</v>
      </c>
      <c r="J15399" t="s">
        <v>51081</v>
      </c>
      <c r="K15399" t="s">
        <v>51082</v>
      </c>
      <c r="L15399" t="s">
        <v>77942</v>
      </c>
    </row>
    <row r="15400" spans="1:12" x14ac:dyDescent="0.15">
      <c r="A15400" t="s">
        <v>12</v>
      </c>
      <c r="B15400">
        <v>4352498</v>
      </c>
      <c r="C15400">
        <v>4352518</v>
      </c>
      <c r="D15400" t="s">
        <v>51076</v>
      </c>
      <c r="E15400" t="s">
        <v>90</v>
      </c>
      <c r="F15400" t="s">
        <v>15</v>
      </c>
      <c r="G15400" t="s">
        <v>16</v>
      </c>
      <c r="H15400">
        <v>64</v>
      </c>
      <c r="I15400" t="s">
        <v>51083</v>
      </c>
      <c r="J15400" t="s">
        <v>51084</v>
      </c>
      <c r="K15400" t="s">
        <v>51085</v>
      </c>
      <c r="L15400" t="s">
        <v>77989</v>
      </c>
    </row>
    <row r="15401" spans="1:12" x14ac:dyDescent="0.15">
      <c r="A15401" t="s">
        <v>12</v>
      </c>
      <c r="B15401">
        <v>4352528</v>
      </c>
      <c r="C15401">
        <v>4352548</v>
      </c>
      <c r="D15401" t="s">
        <v>51076</v>
      </c>
      <c r="E15401" t="s">
        <v>90</v>
      </c>
      <c r="F15401" t="s">
        <v>15</v>
      </c>
      <c r="G15401" t="s">
        <v>16</v>
      </c>
      <c r="H15401">
        <v>94</v>
      </c>
      <c r="I15401" t="s">
        <v>51086</v>
      </c>
      <c r="J15401" t="s">
        <v>51087</v>
      </c>
      <c r="K15401" t="s">
        <v>51088</v>
      </c>
      <c r="L15401" t="s">
        <v>77927</v>
      </c>
    </row>
    <row r="15402" spans="1:12" x14ac:dyDescent="0.15">
      <c r="A15402" t="s">
        <v>12</v>
      </c>
      <c r="B15402">
        <v>4352871</v>
      </c>
      <c r="C15402">
        <v>4352891</v>
      </c>
      <c r="D15402" t="s">
        <v>51089</v>
      </c>
      <c r="E15402" t="s">
        <v>90</v>
      </c>
      <c r="F15402" t="s">
        <v>15</v>
      </c>
      <c r="G15402" t="s">
        <v>16</v>
      </c>
      <c r="H15402">
        <v>0</v>
      </c>
      <c r="I15402" t="s">
        <v>51090</v>
      </c>
      <c r="J15402" t="s">
        <v>51091</v>
      </c>
      <c r="K15402" t="s">
        <v>51092</v>
      </c>
      <c r="L15402" t="s">
        <v>77980</v>
      </c>
    </row>
    <row r="15403" spans="1:12" x14ac:dyDescent="0.15">
      <c r="A15403" t="s">
        <v>12</v>
      </c>
      <c r="B15403">
        <v>4352891</v>
      </c>
      <c r="C15403">
        <v>4352911</v>
      </c>
      <c r="D15403" t="s">
        <v>51089</v>
      </c>
      <c r="E15403" t="s">
        <v>90</v>
      </c>
      <c r="F15403" t="s">
        <v>15</v>
      </c>
      <c r="G15403" t="s">
        <v>32</v>
      </c>
      <c r="H15403">
        <v>20</v>
      </c>
      <c r="I15403" t="s">
        <v>51093</v>
      </c>
      <c r="J15403" t="s">
        <v>51094</v>
      </c>
      <c r="K15403" t="s">
        <v>51095</v>
      </c>
      <c r="L15403" t="s">
        <v>77968</v>
      </c>
    </row>
    <row r="15404" spans="1:12" x14ac:dyDescent="0.15">
      <c r="A15404" t="s">
        <v>12</v>
      </c>
      <c r="B15404">
        <v>4352912</v>
      </c>
      <c r="C15404">
        <v>4352932</v>
      </c>
      <c r="D15404" t="s">
        <v>51089</v>
      </c>
      <c r="E15404" t="s">
        <v>90</v>
      </c>
      <c r="F15404" t="s">
        <v>15</v>
      </c>
      <c r="G15404" t="s">
        <v>23</v>
      </c>
      <c r="H15404">
        <v>41</v>
      </c>
      <c r="I15404" t="s">
        <v>51096</v>
      </c>
      <c r="J15404" t="s">
        <v>51097</v>
      </c>
      <c r="K15404" t="s">
        <v>51098</v>
      </c>
      <c r="L15404" t="s">
        <v>78014</v>
      </c>
    </row>
    <row r="15405" spans="1:12" x14ac:dyDescent="0.15">
      <c r="A15405" t="s">
        <v>12</v>
      </c>
      <c r="B15405">
        <v>4352944</v>
      </c>
      <c r="C15405">
        <v>4352964</v>
      </c>
      <c r="D15405" t="s">
        <v>51089</v>
      </c>
      <c r="E15405" t="s">
        <v>90</v>
      </c>
      <c r="F15405" t="s">
        <v>15</v>
      </c>
      <c r="G15405" t="s">
        <v>16</v>
      </c>
      <c r="H15405">
        <v>73</v>
      </c>
      <c r="I15405" t="s">
        <v>51099</v>
      </c>
      <c r="J15405" t="s">
        <v>51100</v>
      </c>
      <c r="K15405" t="s">
        <v>51101</v>
      </c>
      <c r="L15405" t="s">
        <v>77926</v>
      </c>
    </row>
    <row r="15406" spans="1:12" x14ac:dyDescent="0.15">
      <c r="A15406" t="s">
        <v>12</v>
      </c>
      <c r="B15406">
        <v>4353549</v>
      </c>
      <c r="C15406">
        <v>4353569</v>
      </c>
      <c r="D15406" t="s">
        <v>51102</v>
      </c>
      <c r="E15406" t="s">
        <v>90</v>
      </c>
      <c r="F15406" t="s">
        <v>15</v>
      </c>
      <c r="G15406" t="s">
        <v>36</v>
      </c>
      <c r="H15406">
        <v>16</v>
      </c>
      <c r="I15406" t="s">
        <v>51103</v>
      </c>
      <c r="J15406" t="s">
        <v>51104</v>
      </c>
      <c r="K15406" t="s">
        <v>51105</v>
      </c>
      <c r="L15406" t="s">
        <v>77905</v>
      </c>
    </row>
    <row r="15407" spans="1:12" x14ac:dyDescent="0.15">
      <c r="A15407" t="s">
        <v>12</v>
      </c>
      <c r="B15407">
        <v>4353574</v>
      </c>
      <c r="C15407">
        <v>4353594</v>
      </c>
      <c r="D15407" t="s">
        <v>51102</v>
      </c>
      <c r="E15407" t="s">
        <v>90</v>
      </c>
      <c r="F15407" t="s">
        <v>15</v>
      </c>
      <c r="G15407" t="s">
        <v>23</v>
      </c>
      <c r="H15407">
        <v>41</v>
      </c>
      <c r="I15407" t="s">
        <v>51106</v>
      </c>
      <c r="J15407" t="s">
        <v>51107</v>
      </c>
      <c r="K15407" t="s">
        <v>51108</v>
      </c>
      <c r="L15407" t="s">
        <v>78014</v>
      </c>
    </row>
    <row r="15408" spans="1:12" x14ac:dyDescent="0.15">
      <c r="A15408" t="s">
        <v>12</v>
      </c>
      <c r="B15408">
        <v>4353594</v>
      </c>
      <c r="C15408">
        <v>4353614</v>
      </c>
      <c r="D15408" t="s">
        <v>51102</v>
      </c>
      <c r="E15408" t="s">
        <v>90</v>
      </c>
      <c r="F15408" t="s">
        <v>15</v>
      </c>
      <c r="G15408" t="s">
        <v>36</v>
      </c>
      <c r="H15408">
        <v>61</v>
      </c>
      <c r="I15408" t="s">
        <v>51109</v>
      </c>
      <c r="J15408" t="s">
        <v>51110</v>
      </c>
      <c r="K15408" t="s">
        <v>51111</v>
      </c>
      <c r="L15408" t="s">
        <v>77979</v>
      </c>
    </row>
    <row r="15409" spans="1:12" x14ac:dyDescent="0.15">
      <c r="A15409" t="s">
        <v>12</v>
      </c>
      <c r="B15409">
        <v>4353617</v>
      </c>
      <c r="C15409">
        <v>4353637</v>
      </c>
      <c r="D15409" t="s">
        <v>51102</v>
      </c>
      <c r="E15409" t="s">
        <v>90</v>
      </c>
      <c r="F15409" t="s">
        <v>15</v>
      </c>
      <c r="G15409" t="s">
        <v>23</v>
      </c>
      <c r="H15409">
        <v>84</v>
      </c>
      <c r="I15409" t="s">
        <v>51112</v>
      </c>
      <c r="J15409" t="s">
        <v>51113</v>
      </c>
      <c r="K15409" t="s">
        <v>51114</v>
      </c>
      <c r="L15409" t="s">
        <v>77946</v>
      </c>
    </row>
    <row r="15410" spans="1:12" x14ac:dyDescent="0.15">
      <c r="A15410" t="s">
        <v>12</v>
      </c>
      <c r="B15410">
        <v>4354664</v>
      </c>
      <c r="C15410">
        <v>4354684</v>
      </c>
      <c r="D15410" t="s">
        <v>51115</v>
      </c>
      <c r="E15410" t="s">
        <v>90</v>
      </c>
      <c r="F15410" t="s">
        <v>76</v>
      </c>
      <c r="G15410" t="s">
        <v>23</v>
      </c>
      <c r="H15410">
        <v>6</v>
      </c>
      <c r="I15410" t="s">
        <v>51116</v>
      </c>
      <c r="J15410" t="s">
        <v>51117</v>
      </c>
      <c r="K15410" t="s">
        <v>51118</v>
      </c>
      <c r="L15410" t="s">
        <v>78025</v>
      </c>
    </row>
    <row r="15411" spans="1:12" x14ac:dyDescent="0.15">
      <c r="A15411" t="s">
        <v>12</v>
      </c>
      <c r="B15411">
        <v>4354630</v>
      </c>
      <c r="C15411">
        <v>4354650</v>
      </c>
      <c r="D15411" t="s">
        <v>51115</v>
      </c>
      <c r="E15411" t="s">
        <v>90</v>
      </c>
      <c r="F15411" t="s">
        <v>76</v>
      </c>
      <c r="G15411" t="s">
        <v>23</v>
      </c>
      <c r="H15411">
        <v>40</v>
      </c>
      <c r="I15411" t="s">
        <v>51119</v>
      </c>
      <c r="J15411" t="s">
        <v>51120</v>
      </c>
      <c r="K15411" t="s">
        <v>51121</v>
      </c>
      <c r="L15411" t="s">
        <v>77952</v>
      </c>
    </row>
    <row r="15412" spans="1:12" x14ac:dyDescent="0.15">
      <c r="A15412" t="s">
        <v>12</v>
      </c>
      <c r="B15412">
        <v>4354603</v>
      </c>
      <c r="C15412">
        <v>4354623</v>
      </c>
      <c r="D15412" t="s">
        <v>51115</v>
      </c>
      <c r="E15412" t="s">
        <v>90</v>
      </c>
      <c r="F15412" t="s">
        <v>76</v>
      </c>
      <c r="G15412" t="s">
        <v>36</v>
      </c>
      <c r="H15412">
        <v>67</v>
      </c>
      <c r="I15412" t="s">
        <v>51122</v>
      </c>
      <c r="J15412" t="s">
        <v>51123</v>
      </c>
      <c r="K15412" t="s">
        <v>51124</v>
      </c>
      <c r="L15412" t="s">
        <v>77981</v>
      </c>
    </row>
    <row r="15413" spans="1:12" x14ac:dyDescent="0.15">
      <c r="A15413" t="s">
        <v>12</v>
      </c>
      <c r="B15413">
        <v>4354558</v>
      </c>
      <c r="C15413">
        <v>4354578</v>
      </c>
      <c r="D15413" t="s">
        <v>51115</v>
      </c>
      <c r="E15413" t="s">
        <v>90</v>
      </c>
      <c r="F15413" t="s">
        <v>76</v>
      </c>
      <c r="G15413" t="s">
        <v>16</v>
      </c>
      <c r="H15413">
        <v>112</v>
      </c>
      <c r="I15413" t="s">
        <v>51125</v>
      </c>
      <c r="J15413" t="s">
        <v>51126</v>
      </c>
      <c r="K15413" t="s">
        <v>51127</v>
      </c>
      <c r="L15413" t="s">
        <v>77950</v>
      </c>
    </row>
    <row r="15414" spans="1:12" x14ac:dyDescent="0.15">
      <c r="A15414" t="s">
        <v>12</v>
      </c>
      <c r="B15414">
        <v>4355519</v>
      </c>
      <c r="C15414">
        <v>4355539</v>
      </c>
      <c r="D15414" t="s">
        <v>51128</v>
      </c>
      <c r="E15414" t="s">
        <v>90</v>
      </c>
      <c r="F15414" t="s">
        <v>76</v>
      </c>
      <c r="G15414" t="s">
        <v>16</v>
      </c>
      <c r="H15414">
        <v>7</v>
      </c>
      <c r="I15414" t="s">
        <v>51129</v>
      </c>
      <c r="J15414" t="s">
        <v>51130</v>
      </c>
      <c r="K15414" t="s">
        <v>51131</v>
      </c>
      <c r="L15414" t="s">
        <v>77909</v>
      </c>
    </row>
    <row r="15415" spans="1:12" x14ac:dyDescent="0.15">
      <c r="A15415" t="s">
        <v>12</v>
      </c>
      <c r="B15415">
        <v>4355462</v>
      </c>
      <c r="C15415">
        <v>4355482</v>
      </c>
      <c r="D15415" t="s">
        <v>51128</v>
      </c>
      <c r="E15415" t="s">
        <v>90</v>
      </c>
      <c r="F15415" t="s">
        <v>76</v>
      </c>
      <c r="G15415" t="s">
        <v>16</v>
      </c>
      <c r="H15415">
        <v>64</v>
      </c>
      <c r="I15415" t="s">
        <v>51132</v>
      </c>
      <c r="J15415" t="s">
        <v>51133</v>
      </c>
      <c r="K15415" t="s">
        <v>51134</v>
      </c>
      <c r="L15415" t="s">
        <v>77989</v>
      </c>
    </row>
    <row r="15416" spans="1:12" x14ac:dyDescent="0.15">
      <c r="A15416" t="s">
        <v>12</v>
      </c>
      <c r="B15416">
        <v>4355434</v>
      </c>
      <c r="C15416">
        <v>4355454</v>
      </c>
      <c r="D15416" t="s">
        <v>51128</v>
      </c>
      <c r="E15416" t="s">
        <v>90</v>
      </c>
      <c r="F15416" t="s">
        <v>76</v>
      </c>
      <c r="G15416" t="s">
        <v>32</v>
      </c>
      <c r="H15416">
        <v>92</v>
      </c>
      <c r="I15416" t="s">
        <v>51135</v>
      </c>
      <c r="J15416" t="s">
        <v>51136</v>
      </c>
      <c r="K15416" t="s">
        <v>51137</v>
      </c>
      <c r="L15416" t="s">
        <v>78032</v>
      </c>
    </row>
    <row r="15417" spans="1:12" x14ac:dyDescent="0.15">
      <c r="A15417" t="s">
        <v>12</v>
      </c>
      <c r="B15417">
        <v>4355411</v>
      </c>
      <c r="C15417">
        <v>4355431</v>
      </c>
      <c r="D15417" t="s">
        <v>51128</v>
      </c>
      <c r="E15417" t="s">
        <v>90</v>
      </c>
      <c r="F15417" t="s">
        <v>76</v>
      </c>
      <c r="G15417" t="s">
        <v>16</v>
      </c>
      <c r="H15417">
        <v>115</v>
      </c>
      <c r="I15417" t="s">
        <v>51138</v>
      </c>
      <c r="J15417" t="s">
        <v>51139</v>
      </c>
      <c r="K15417" t="s">
        <v>51140</v>
      </c>
      <c r="L15417" t="s">
        <v>78020</v>
      </c>
    </row>
    <row r="15418" spans="1:12" x14ac:dyDescent="0.15">
      <c r="A15418" t="s">
        <v>12</v>
      </c>
      <c r="B15418">
        <v>4355994</v>
      </c>
      <c r="C15418">
        <v>4356014</v>
      </c>
      <c r="D15418" t="s">
        <v>51141</v>
      </c>
      <c r="E15418" t="s">
        <v>90</v>
      </c>
      <c r="F15418" t="s">
        <v>76</v>
      </c>
      <c r="G15418" t="s">
        <v>23</v>
      </c>
      <c r="H15418">
        <v>6</v>
      </c>
      <c r="I15418" t="s">
        <v>51142</v>
      </c>
      <c r="J15418" t="s">
        <v>51143</v>
      </c>
      <c r="K15418" t="s">
        <v>51144</v>
      </c>
      <c r="L15418" t="s">
        <v>78025</v>
      </c>
    </row>
    <row r="15419" spans="1:12" x14ac:dyDescent="0.15">
      <c r="A15419" t="s">
        <v>12</v>
      </c>
      <c r="B15419">
        <v>4355960</v>
      </c>
      <c r="C15419">
        <v>4355980</v>
      </c>
      <c r="D15419" t="s">
        <v>51141</v>
      </c>
      <c r="E15419" t="s">
        <v>90</v>
      </c>
      <c r="F15419" t="s">
        <v>76</v>
      </c>
      <c r="G15419" t="s">
        <v>32</v>
      </c>
      <c r="H15419">
        <v>40</v>
      </c>
      <c r="I15419" t="s">
        <v>51145</v>
      </c>
      <c r="J15419" t="s">
        <v>51146</v>
      </c>
      <c r="K15419" t="s">
        <v>51147</v>
      </c>
      <c r="L15419" t="s">
        <v>77952</v>
      </c>
    </row>
    <row r="15420" spans="1:12" x14ac:dyDescent="0.15">
      <c r="A15420" t="s">
        <v>12</v>
      </c>
      <c r="B15420">
        <v>4355920</v>
      </c>
      <c r="C15420">
        <v>4355940</v>
      </c>
      <c r="D15420" t="s">
        <v>51141</v>
      </c>
      <c r="E15420" t="s">
        <v>90</v>
      </c>
      <c r="F15420" t="s">
        <v>76</v>
      </c>
      <c r="G15420" t="s">
        <v>16</v>
      </c>
      <c r="H15420">
        <v>80</v>
      </c>
      <c r="I15420" t="s">
        <v>51148</v>
      </c>
      <c r="J15420" t="s">
        <v>51149</v>
      </c>
      <c r="K15420" t="s">
        <v>51150</v>
      </c>
      <c r="L15420" t="s">
        <v>77940</v>
      </c>
    </row>
    <row r="15421" spans="1:12" x14ac:dyDescent="0.15">
      <c r="A15421" t="s">
        <v>12</v>
      </c>
      <c r="B15421">
        <v>4355896</v>
      </c>
      <c r="C15421">
        <v>4355916</v>
      </c>
      <c r="D15421" t="s">
        <v>51141</v>
      </c>
      <c r="E15421" t="s">
        <v>90</v>
      </c>
      <c r="F15421" t="s">
        <v>76</v>
      </c>
      <c r="G15421" t="s">
        <v>23</v>
      </c>
      <c r="H15421">
        <v>104</v>
      </c>
      <c r="I15421" t="s">
        <v>51151</v>
      </c>
      <c r="J15421" t="s">
        <v>51152</v>
      </c>
      <c r="K15421" t="s">
        <v>51153</v>
      </c>
      <c r="L15421" t="s">
        <v>77963</v>
      </c>
    </row>
    <row r="15422" spans="1:12" x14ac:dyDescent="0.15">
      <c r="A15422" t="s">
        <v>12</v>
      </c>
      <c r="B15422">
        <v>4357055</v>
      </c>
      <c r="C15422">
        <v>4357075</v>
      </c>
      <c r="D15422" t="s">
        <v>51154</v>
      </c>
      <c r="E15422" t="s">
        <v>90</v>
      </c>
      <c r="F15422" t="s">
        <v>76</v>
      </c>
      <c r="G15422" t="s">
        <v>32</v>
      </c>
      <c r="H15422">
        <v>7</v>
      </c>
      <c r="I15422" t="s">
        <v>51155</v>
      </c>
      <c r="J15422" t="s">
        <v>51156</v>
      </c>
      <c r="K15422" t="s">
        <v>51157</v>
      </c>
      <c r="L15422" t="s">
        <v>77909</v>
      </c>
    </row>
    <row r="15423" spans="1:12" x14ac:dyDescent="0.15">
      <c r="A15423" t="s">
        <v>12</v>
      </c>
      <c r="B15423">
        <v>4357009</v>
      </c>
      <c r="C15423">
        <v>4357029</v>
      </c>
      <c r="D15423" t="s">
        <v>51154</v>
      </c>
      <c r="E15423" t="s">
        <v>90</v>
      </c>
      <c r="F15423" t="s">
        <v>76</v>
      </c>
      <c r="G15423" t="s">
        <v>32</v>
      </c>
      <c r="H15423">
        <v>53</v>
      </c>
      <c r="I15423" t="s">
        <v>51158</v>
      </c>
      <c r="J15423" t="s">
        <v>51159</v>
      </c>
      <c r="K15423" t="s">
        <v>51160</v>
      </c>
      <c r="L15423" t="s">
        <v>77922</v>
      </c>
    </row>
    <row r="15424" spans="1:12" x14ac:dyDescent="0.15">
      <c r="A15424" t="s">
        <v>12</v>
      </c>
      <c r="B15424">
        <v>4356980</v>
      </c>
      <c r="C15424">
        <v>4357000</v>
      </c>
      <c r="D15424" t="s">
        <v>51154</v>
      </c>
      <c r="E15424" t="s">
        <v>90</v>
      </c>
      <c r="F15424" t="s">
        <v>76</v>
      </c>
      <c r="G15424" t="s">
        <v>32</v>
      </c>
      <c r="H15424">
        <v>82</v>
      </c>
      <c r="I15424" t="s">
        <v>51161</v>
      </c>
      <c r="J15424" t="s">
        <v>51162</v>
      </c>
      <c r="K15424" t="s">
        <v>51163</v>
      </c>
      <c r="L15424" t="s">
        <v>78011</v>
      </c>
    </row>
    <row r="15425" spans="1:12" x14ac:dyDescent="0.15">
      <c r="A15425" t="s">
        <v>12</v>
      </c>
      <c r="B15425">
        <v>4356932</v>
      </c>
      <c r="C15425">
        <v>4356952</v>
      </c>
      <c r="D15425" t="s">
        <v>51154</v>
      </c>
      <c r="E15425" t="s">
        <v>90</v>
      </c>
      <c r="F15425" t="s">
        <v>76</v>
      </c>
      <c r="G15425" t="s">
        <v>36</v>
      </c>
      <c r="H15425">
        <v>130</v>
      </c>
      <c r="I15425" t="s">
        <v>51164</v>
      </c>
      <c r="J15425" t="s">
        <v>51165</v>
      </c>
      <c r="K15425" t="s">
        <v>51166</v>
      </c>
      <c r="L15425" t="s">
        <v>77998</v>
      </c>
    </row>
    <row r="15426" spans="1:12" x14ac:dyDescent="0.15">
      <c r="A15426" t="s">
        <v>12</v>
      </c>
      <c r="B15426">
        <v>4357199</v>
      </c>
      <c r="C15426">
        <v>4357219</v>
      </c>
      <c r="D15426" t="s">
        <v>51167</v>
      </c>
      <c r="E15426" t="s">
        <v>90</v>
      </c>
      <c r="F15426" t="s">
        <v>15</v>
      </c>
      <c r="G15426" t="s">
        <v>23</v>
      </c>
      <c r="H15426">
        <v>9</v>
      </c>
      <c r="I15426" t="s">
        <v>51168</v>
      </c>
      <c r="J15426" t="s">
        <v>51169</v>
      </c>
      <c r="K15426" t="s">
        <v>51170</v>
      </c>
      <c r="L15426" t="s">
        <v>77939</v>
      </c>
    </row>
    <row r="15427" spans="1:12" x14ac:dyDescent="0.15">
      <c r="A15427" t="s">
        <v>12</v>
      </c>
      <c r="B15427">
        <v>4357220</v>
      </c>
      <c r="C15427">
        <v>4357240</v>
      </c>
      <c r="D15427" t="s">
        <v>51167</v>
      </c>
      <c r="E15427" t="s">
        <v>90</v>
      </c>
      <c r="F15427" t="s">
        <v>15</v>
      </c>
      <c r="G15427" t="s">
        <v>36</v>
      </c>
      <c r="H15427">
        <v>30</v>
      </c>
      <c r="I15427" t="s">
        <v>51171</v>
      </c>
      <c r="J15427" t="s">
        <v>51172</v>
      </c>
      <c r="K15427" t="s">
        <v>51173</v>
      </c>
      <c r="L15427" t="s">
        <v>77984</v>
      </c>
    </row>
    <row r="15428" spans="1:12" x14ac:dyDescent="0.15">
      <c r="A15428" t="s">
        <v>12</v>
      </c>
      <c r="B15428">
        <v>4357251</v>
      </c>
      <c r="C15428">
        <v>4357271</v>
      </c>
      <c r="D15428" t="s">
        <v>51167</v>
      </c>
      <c r="E15428" t="s">
        <v>90</v>
      </c>
      <c r="F15428" t="s">
        <v>15</v>
      </c>
      <c r="G15428" t="s">
        <v>36</v>
      </c>
      <c r="H15428">
        <v>61</v>
      </c>
      <c r="I15428" t="s">
        <v>51174</v>
      </c>
      <c r="J15428" t="s">
        <v>51175</v>
      </c>
      <c r="K15428" t="s">
        <v>51176</v>
      </c>
      <c r="L15428" t="s">
        <v>77979</v>
      </c>
    </row>
    <row r="15429" spans="1:12" x14ac:dyDescent="0.15">
      <c r="A15429" t="s">
        <v>12</v>
      </c>
      <c r="B15429">
        <v>4357271</v>
      </c>
      <c r="C15429">
        <v>4357291</v>
      </c>
      <c r="D15429" t="s">
        <v>51167</v>
      </c>
      <c r="E15429" t="s">
        <v>90</v>
      </c>
      <c r="F15429" t="s">
        <v>15</v>
      </c>
      <c r="G15429" t="s">
        <v>36</v>
      </c>
      <c r="H15429">
        <v>81</v>
      </c>
      <c r="I15429" t="s">
        <v>51177</v>
      </c>
      <c r="J15429" t="s">
        <v>51178</v>
      </c>
      <c r="K15429" t="s">
        <v>51179</v>
      </c>
      <c r="L15429" t="s">
        <v>78019</v>
      </c>
    </row>
    <row r="15430" spans="1:12" x14ac:dyDescent="0.15">
      <c r="A15430" t="s">
        <v>12</v>
      </c>
      <c r="B15430">
        <v>4358230</v>
      </c>
      <c r="C15430">
        <v>4358250</v>
      </c>
      <c r="D15430" t="s">
        <v>51180</v>
      </c>
      <c r="E15430" t="s">
        <v>90</v>
      </c>
      <c r="F15430" t="s">
        <v>76</v>
      </c>
      <c r="G15430" t="s">
        <v>23</v>
      </c>
      <c r="H15430">
        <v>62</v>
      </c>
      <c r="I15430" t="s">
        <v>51181</v>
      </c>
      <c r="J15430" t="s">
        <v>51182</v>
      </c>
      <c r="K15430" t="s">
        <v>51183</v>
      </c>
      <c r="L15430" t="s">
        <v>77949</v>
      </c>
    </row>
    <row r="15431" spans="1:12" x14ac:dyDescent="0.15">
      <c r="A15431" t="s">
        <v>12</v>
      </c>
      <c r="B15431">
        <v>4358165</v>
      </c>
      <c r="C15431">
        <v>4358185</v>
      </c>
      <c r="D15431" t="s">
        <v>51180</v>
      </c>
      <c r="E15431" t="s">
        <v>90</v>
      </c>
      <c r="F15431" t="s">
        <v>76</v>
      </c>
      <c r="G15431" t="s">
        <v>16</v>
      </c>
      <c r="H15431">
        <v>127</v>
      </c>
      <c r="I15431" t="s">
        <v>51184</v>
      </c>
      <c r="J15431" t="s">
        <v>51185</v>
      </c>
      <c r="K15431" t="s">
        <v>51186</v>
      </c>
      <c r="L15431" t="s">
        <v>78026</v>
      </c>
    </row>
    <row r="15432" spans="1:12" x14ac:dyDescent="0.15">
      <c r="A15432" t="s">
        <v>12</v>
      </c>
      <c r="B15432">
        <v>4358120</v>
      </c>
      <c r="C15432">
        <v>4358140</v>
      </c>
      <c r="D15432" t="s">
        <v>51180</v>
      </c>
      <c r="E15432" t="s">
        <v>90</v>
      </c>
      <c r="F15432" t="s">
        <v>76</v>
      </c>
      <c r="G15432" t="s">
        <v>23</v>
      </c>
      <c r="H15432">
        <v>172</v>
      </c>
      <c r="I15432" t="s">
        <v>51187</v>
      </c>
      <c r="J15432" t="s">
        <v>51188</v>
      </c>
      <c r="K15432" t="s">
        <v>51189</v>
      </c>
      <c r="L15432" t="s">
        <v>78117</v>
      </c>
    </row>
    <row r="15433" spans="1:12" x14ac:dyDescent="0.15">
      <c r="A15433" t="s">
        <v>12</v>
      </c>
      <c r="B15433">
        <v>4358058</v>
      </c>
      <c r="C15433">
        <v>4358078</v>
      </c>
      <c r="D15433" t="s">
        <v>51180</v>
      </c>
      <c r="E15433" t="s">
        <v>90</v>
      </c>
      <c r="F15433" t="s">
        <v>76</v>
      </c>
      <c r="G15433" t="s">
        <v>16</v>
      </c>
      <c r="H15433">
        <v>234</v>
      </c>
      <c r="I15433" t="s">
        <v>51190</v>
      </c>
      <c r="J15433" t="s">
        <v>51191</v>
      </c>
      <c r="K15433" t="s">
        <v>51192</v>
      </c>
      <c r="L15433" t="s">
        <v>78198</v>
      </c>
    </row>
    <row r="15434" spans="1:12" x14ac:dyDescent="0.15">
      <c r="A15434" t="s">
        <v>12</v>
      </c>
      <c r="B15434">
        <v>4358789</v>
      </c>
      <c r="C15434">
        <v>4358809</v>
      </c>
      <c r="D15434" t="s">
        <v>51193</v>
      </c>
      <c r="E15434" t="s">
        <v>90</v>
      </c>
      <c r="F15434" t="s">
        <v>76</v>
      </c>
      <c r="G15434" t="s">
        <v>32</v>
      </c>
      <c r="H15434">
        <v>13</v>
      </c>
      <c r="I15434" t="s">
        <v>51194</v>
      </c>
      <c r="J15434" t="s">
        <v>51195</v>
      </c>
      <c r="K15434" t="s">
        <v>51196</v>
      </c>
      <c r="L15434" t="s">
        <v>77935</v>
      </c>
    </row>
    <row r="15435" spans="1:12" x14ac:dyDescent="0.15">
      <c r="A15435" t="s">
        <v>12</v>
      </c>
      <c r="B15435">
        <v>4358766</v>
      </c>
      <c r="C15435">
        <v>4358786</v>
      </c>
      <c r="D15435" t="s">
        <v>51193</v>
      </c>
      <c r="E15435" t="s">
        <v>90</v>
      </c>
      <c r="F15435" t="s">
        <v>76</v>
      </c>
      <c r="G15435" t="s">
        <v>16</v>
      </c>
      <c r="H15435">
        <v>36</v>
      </c>
      <c r="I15435" t="s">
        <v>51197</v>
      </c>
      <c r="J15435" t="s">
        <v>51198</v>
      </c>
      <c r="K15435" t="s">
        <v>51199</v>
      </c>
      <c r="L15435" t="s">
        <v>78003</v>
      </c>
    </row>
    <row r="15436" spans="1:12" x14ac:dyDescent="0.15">
      <c r="A15436" t="s">
        <v>12</v>
      </c>
      <c r="B15436">
        <v>4358743</v>
      </c>
      <c r="C15436">
        <v>4358763</v>
      </c>
      <c r="D15436" t="s">
        <v>51193</v>
      </c>
      <c r="E15436" t="s">
        <v>90</v>
      </c>
      <c r="F15436" t="s">
        <v>76</v>
      </c>
      <c r="G15436" t="s">
        <v>16</v>
      </c>
      <c r="H15436">
        <v>59</v>
      </c>
      <c r="I15436" t="s">
        <v>51200</v>
      </c>
      <c r="J15436" t="s">
        <v>51201</v>
      </c>
      <c r="K15436" t="s">
        <v>51202</v>
      </c>
      <c r="L15436" t="s">
        <v>78009</v>
      </c>
    </row>
    <row r="15437" spans="1:12" x14ac:dyDescent="0.15">
      <c r="A15437" t="s">
        <v>12</v>
      </c>
      <c r="B15437">
        <v>4358701</v>
      </c>
      <c r="C15437">
        <v>4358721</v>
      </c>
      <c r="D15437" t="s">
        <v>51193</v>
      </c>
      <c r="E15437" t="s">
        <v>90</v>
      </c>
      <c r="F15437" t="s">
        <v>76</v>
      </c>
      <c r="G15437" t="s">
        <v>32</v>
      </c>
      <c r="H15437">
        <v>101</v>
      </c>
      <c r="I15437" t="s">
        <v>51203</v>
      </c>
      <c r="J15437" t="s">
        <v>51204</v>
      </c>
      <c r="K15437" t="s">
        <v>51205</v>
      </c>
      <c r="L15437" t="s">
        <v>77997</v>
      </c>
    </row>
    <row r="15438" spans="1:12" x14ac:dyDescent="0.15">
      <c r="A15438" t="s">
        <v>12</v>
      </c>
      <c r="B15438">
        <v>4359728</v>
      </c>
      <c r="C15438">
        <v>4359748</v>
      </c>
      <c r="D15438" t="s">
        <v>51206</v>
      </c>
      <c r="E15438" t="s">
        <v>90</v>
      </c>
      <c r="F15438" t="s">
        <v>76</v>
      </c>
      <c r="G15438" t="s">
        <v>16</v>
      </c>
      <c r="H15438">
        <v>10</v>
      </c>
      <c r="I15438" t="s">
        <v>51207</v>
      </c>
      <c r="J15438" t="s">
        <v>51208</v>
      </c>
      <c r="K15438" t="s">
        <v>51209</v>
      </c>
      <c r="L15438" t="s">
        <v>78001</v>
      </c>
    </row>
    <row r="15439" spans="1:12" x14ac:dyDescent="0.15">
      <c r="A15439" t="s">
        <v>12</v>
      </c>
      <c r="B15439">
        <v>4359701</v>
      </c>
      <c r="C15439">
        <v>4359721</v>
      </c>
      <c r="D15439" t="s">
        <v>51206</v>
      </c>
      <c r="E15439" t="s">
        <v>90</v>
      </c>
      <c r="F15439" t="s">
        <v>76</v>
      </c>
      <c r="G15439" t="s">
        <v>23</v>
      </c>
      <c r="H15439">
        <v>37</v>
      </c>
      <c r="I15439" t="s">
        <v>51210</v>
      </c>
      <c r="J15439" t="s">
        <v>51211</v>
      </c>
      <c r="K15439" t="s">
        <v>51212</v>
      </c>
      <c r="L15439" t="s">
        <v>77906</v>
      </c>
    </row>
    <row r="15440" spans="1:12" x14ac:dyDescent="0.15">
      <c r="A15440" t="s">
        <v>12</v>
      </c>
      <c r="B15440">
        <v>4359673</v>
      </c>
      <c r="C15440">
        <v>4359693</v>
      </c>
      <c r="D15440" t="s">
        <v>51206</v>
      </c>
      <c r="E15440" t="s">
        <v>90</v>
      </c>
      <c r="F15440" t="s">
        <v>76</v>
      </c>
      <c r="G15440" t="s">
        <v>32</v>
      </c>
      <c r="H15440">
        <v>65</v>
      </c>
      <c r="I15440" t="s">
        <v>51213</v>
      </c>
      <c r="J15440" t="s">
        <v>51214</v>
      </c>
      <c r="K15440" t="s">
        <v>51215</v>
      </c>
      <c r="L15440" t="s">
        <v>78042</v>
      </c>
    </row>
    <row r="15441" spans="1:12" x14ac:dyDescent="0.15">
      <c r="A15441" t="s">
        <v>12</v>
      </c>
      <c r="B15441">
        <v>4359652</v>
      </c>
      <c r="C15441">
        <v>4359672</v>
      </c>
      <c r="D15441" t="s">
        <v>51206</v>
      </c>
      <c r="E15441" t="s">
        <v>90</v>
      </c>
      <c r="F15441" t="s">
        <v>76</v>
      </c>
      <c r="G15441" t="s">
        <v>23</v>
      </c>
      <c r="H15441">
        <v>86</v>
      </c>
      <c r="I15441" t="s">
        <v>51216</v>
      </c>
      <c r="J15441" t="s">
        <v>51217</v>
      </c>
      <c r="K15441" t="s">
        <v>51218</v>
      </c>
      <c r="L15441" t="s">
        <v>77929</v>
      </c>
    </row>
    <row r="15442" spans="1:12" x14ac:dyDescent="0.15">
      <c r="A15442" t="s">
        <v>12</v>
      </c>
      <c r="B15442">
        <v>4360596</v>
      </c>
      <c r="C15442">
        <v>4360616</v>
      </c>
      <c r="D15442" t="s">
        <v>51219</v>
      </c>
      <c r="E15442" t="s">
        <v>90</v>
      </c>
      <c r="F15442" t="s">
        <v>76</v>
      </c>
      <c r="G15442" t="s">
        <v>32</v>
      </c>
      <c r="H15442">
        <v>22</v>
      </c>
      <c r="I15442" t="s">
        <v>51220</v>
      </c>
      <c r="J15442" t="s">
        <v>51221</v>
      </c>
      <c r="K15442" t="s">
        <v>51222</v>
      </c>
      <c r="L15442" t="s">
        <v>77948</v>
      </c>
    </row>
    <row r="15443" spans="1:12" x14ac:dyDescent="0.15">
      <c r="A15443" t="s">
        <v>12</v>
      </c>
      <c r="B15443">
        <v>4360569</v>
      </c>
      <c r="C15443">
        <v>4360589</v>
      </c>
      <c r="D15443" t="s">
        <v>51219</v>
      </c>
      <c r="E15443" t="s">
        <v>90</v>
      </c>
      <c r="F15443" t="s">
        <v>76</v>
      </c>
      <c r="G15443" t="s">
        <v>32</v>
      </c>
      <c r="H15443">
        <v>49</v>
      </c>
      <c r="I15443" t="s">
        <v>51223</v>
      </c>
      <c r="J15443" t="s">
        <v>51224</v>
      </c>
      <c r="K15443" t="s">
        <v>51225</v>
      </c>
      <c r="L15443" t="s">
        <v>77913</v>
      </c>
    </row>
    <row r="15444" spans="1:12" x14ac:dyDescent="0.15">
      <c r="A15444" t="s">
        <v>12</v>
      </c>
      <c r="B15444">
        <v>4360530</v>
      </c>
      <c r="C15444">
        <v>4360550</v>
      </c>
      <c r="D15444" t="s">
        <v>51219</v>
      </c>
      <c r="E15444" t="s">
        <v>90</v>
      </c>
      <c r="F15444" t="s">
        <v>76</v>
      </c>
      <c r="G15444" t="s">
        <v>16</v>
      </c>
      <c r="H15444">
        <v>88</v>
      </c>
      <c r="I15444" t="s">
        <v>51226</v>
      </c>
      <c r="J15444" t="s">
        <v>51227</v>
      </c>
      <c r="K15444" t="s">
        <v>51228</v>
      </c>
      <c r="L15444" t="s">
        <v>77923</v>
      </c>
    </row>
    <row r="15445" spans="1:12" x14ac:dyDescent="0.15">
      <c r="A15445" t="s">
        <v>12</v>
      </c>
      <c r="B15445">
        <v>4360505</v>
      </c>
      <c r="C15445">
        <v>4360525</v>
      </c>
      <c r="D15445" t="s">
        <v>51219</v>
      </c>
      <c r="E15445" t="s">
        <v>90</v>
      </c>
      <c r="F15445" t="s">
        <v>76</v>
      </c>
      <c r="G15445" t="s">
        <v>23</v>
      </c>
      <c r="H15445">
        <v>113</v>
      </c>
      <c r="I15445" t="s">
        <v>51229</v>
      </c>
      <c r="J15445" t="s">
        <v>51230</v>
      </c>
      <c r="K15445" t="s">
        <v>51231</v>
      </c>
      <c r="L15445" t="s">
        <v>77986</v>
      </c>
    </row>
    <row r="15446" spans="1:12" x14ac:dyDescent="0.15">
      <c r="A15446" t="s">
        <v>12</v>
      </c>
      <c r="B15446">
        <v>4361592</v>
      </c>
      <c r="C15446">
        <v>4361612</v>
      </c>
      <c r="D15446" t="s">
        <v>51232</v>
      </c>
      <c r="E15446" t="s">
        <v>51233</v>
      </c>
      <c r="F15446" t="s">
        <v>76</v>
      </c>
      <c r="G15446" t="s">
        <v>16</v>
      </c>
      <c r="H15446">
        <v>11</v>
      </c>
      <c r="I15446" t="s">
        <v>51234</v>
      </c>
      <c r="J15446" t="s">
        <v>51235</v>
      </c>
      <c r="K15446" t="s">
        <v>51236</v>
      </c>
      <c r="L15446" t="s">
        <v>77974</v>
      </c>
    </row>
    <row r="15447" spans="1:12" x14ac:dyDescent="0.15">
      <c r="A15447" t="s">
        <v>12</v>
      </c>
      <c r="B15447">
        <v>4361562</v>
      </c>
      <c r="C15447">
        <v>4361582</v>
      </c>
      <c r="D15447" t="s">
        <v>51232</v>
      </c>
      <c r="E15447" t="s">
        <v>51233</v>
      </c>
      <c r="F15447" t="s">
        <v>76</v>
      </c>
      <c r="G15447" t="s">
        <v>32</v>
      </c>
      <c r="H15447">
        <v>41</v>
      </c>
      <c r="I15447" t="s">
        <v>51237</v>
      </c>
      <c r="J15447" t="s">
        <v>51238</v>
      </c>
      <c r="K15447" t="s">
        <v>51239</v>
      </c>
      <c r="L15447" t="s">
        <v>78014</v>
      </c>
    </row>
    <row r="15448" spans="1:12" x14ac:dyDescent="0.15">
      <c r="A15448" t="s">
        <v>12</v>
      </c>
      <c r="B15448">
        <v>4361542</v>
      </c>
      <c r="C15448">
        <v>4361562</v>
      </c>
      <c r="D15448" t="s">
        <v>51232</v>
      </c>
      <c r="E15448" t="s">
        <v>51233</v>
      </c>
      <c r="F15448" t="s">
        <v>76</v>
      </c>
      <c r="G15448" t="s">
        <v>23</v>
      </c>
      <c r="H15448">
        <v>61</v>
      </c>
      <c r="I15448" t="s">
        <v>51240</v>
      </c>
      <c r="J15448" t="s">
        <v>51241</v>
      </c>
      <c r="K15448" t="s">
        <v>51242</v>
      </c>
      <c r="L15448" t="s">
        <v>77979</v>
      </c>
    </row>
    <row r="15449" spans="1:12" x14ac:dyDescent="0.15">
      <c r="A15449" t="s">
        <v>12</v>
      </c>
      <c r="B15449">
        <v>4361512</v>
      </c>
      <c r="C15449">
        <v>4361532</v>
      </c>
      <c r="D15449" t="s">
        <v>51232</v>
      </c>
      <c r="E15449" t="s">
        <v>51233</v>
      </c>
      <c r="F15449" t="s">
        <v>76</v>
      </c>
      <c r="G15449" t="s">
        <v>23</v>
      </c>
      <c r="H15449">
        <v>91</v>
      </c>
      <c r="I15449" t="s">
        <v>51243</v>
      </c>
      <c r="J15449" t="s">
        <v>51244</v>
      </c>
      <c r="K15449" t="s">
        <v>51245</v>
      </c>
      <c r="L15449" t="s">
        <v>77907</v>
      </c>
    </row>
    <row r="15450" spans="1:12" x14ac:dyDescent="0.15">
      <c r="A15450" t="s">
        <v>12</v>
      </c>
      <c r="B15450">
        <v>4362339</v>
      </c>
      <c r="C15450">
        <v>4362359</v>
      </c>
      <c r="D15450" t="s">
        <v>51246</v>
      </c>
      <c r="E15450" t="s">
        <v>51247</v>
      </c>
      <c r="F15450" t="s">
        <v>76</v>
      </c>
      <c r="G15450" t="s">
        <v>23</v>
      </c>
      <c r="H15450">
        <v>17</v>
      </c>
      <c r="I15450" t="s">
        <v>51248</v>
      </c>
      <c r="J15450" t="s">
        <v>51249</v>
      </c>
      <c r="K15450" t="s">
        <v>51250</v>
      </c>
      <c r="L15450" t="s">
        <v>77944</v>
      </c>
    </row>
    <row r="15451" spans="1:12" x14ac:dyDescent="0.15">
      <c r="A15451" t="s">
        <v>12</v>
      </c>
      <c r="B15451">
        <v>4362310</v>
      </c>
      <c r="C15451">
        <v>4362330</v>
      </c>
      <c r="D15451" t="s">
        <v>51246</v>
      </c>
      <c r="E15451" t="s">
        <v>51247</v>
      </c>
      <c r="F15451" t="s">
        <v>76</v>
      </c>
      <c r="G15451" t="s">
        <v>32</v>
      </c>
      <c r="H15451">
        <v>46</v>
      </c>
      <c r="I15451" t="s">
        <v>51251</v>
      </c>
      <c r="J15451" t="s">
        <v>51252</v>
      </c>
      <c r="K15451" t="s">
        <v>51253</v>
      </c>
      <c r="L15451" t="s">
        <v>78004</v>
      </c>
    </row>
    <row r="15452" spans="1:12" x14ac:dyDescent="0.15">
      <c r="A15452" t="s">
        <v>12</v>
      </c>
      <c r="B15452">
        <v>4362279</v>
      </c>
      <c r="C15452">
        <v>4362299</v>
      </c>
      <c r="D15452" t="s">
        <v>51246</v>
      </c>
      <c r="E15452" t="s">
        <v>51247</v>
      </c>
      <c r="F15452" t="s">
        <v>76</v>
      </c>
      <c r="G15452" t="s">
        <v>32</v>
      </c>
      <c r="H15452">
        <v>77</v>
      </c>
      <c r="I15452" t="s">
        <v>51254</v>
      </c>
      <c r="J15452" t="s">
        <v>51255</v>
      </c>
      <c r="K15452" t="s">
        <v>51256</v>
      </c>
      <c r="L15452" t="s">
        <v>77960</v>
      </c>
    </row>
    <row r="15453" spans="1:12" x14ac:dyDescent="0.15">
      <c r="A15453" t="s">
        <v>12</v>
      </c>
      <c r="B15453">
        <v>4362254</v>
      </c>
      <c r="C15453">
        <v>4362274</v>
      </c>
      <c r="D15453" t="s">
        <v>51246</v>
      </c>
      <c r="E15453" t="s">
        <v>51247</v>
      </c>
      <c r="F15453" t="s">
        <v>76</v>
      </c>
      <c r="G15453" t="s">
        <v>16</v>
      </c>
      <c r="H15453">
        <v>102</v>
      </c>
      <c r="I15453" t="s">
        <v>51257</v>
      </c>
      <c r="J15453" t="s">
        <v>51258</v>
      </c>
      <c r="K15453" t="s">
        <v>51259</v>
      </c>
      <c r="L15453" t="s">
        <v>77933</v>
      </c>
    </row>
    <row r="15454" spans="1:12" x14ac:dyDescent="0.15">
      <c r="A15454" t="s">
        <v>12</v>
      </c>
      <c r="B15454">
        <v>4363534</v>
      </c>
      <c r="C15454">
        <v>4363554</v>
      </c>
      <c r="D15454" t="s">
        <v>51260</v>
      </c>
      <c r="E15454" t="s">
        <v>90</v>
      </c>
      <c r="F15454" t="s">
        <v>76</v>
      </c>
      <c r="G15454" t="s">
        <v>23</v>
      </c>
      <c r="H15454">
        <v>17</v>
      </c>
      <c r="I15454" t="s">
        <v>51261</v>
      </c>
      <c r="J15454" t="s">
        <v>51262</v>
      </c>
      <c r="K15454" t="s">
        <v>51263</v>
      </c>
      <c r="L15454" t="s">
        <v>77944</v>
      </c>
    </row>
    <row r="15455" spans="1:12" x14ac:dyDescent="0.15">
      <c r="A15455" t="s">
        <v>12</v>
      </c>
      <c r="B15455">
        <v>4363507</v>
      </c>
      <c r="C15455">
        <v>4363527</v>
      </c>
      <c r="D15455" t="s">
        <v>51260</v>
      </c>
      <c r="E15455" t="s">
        <v>90</v>
      </c>
      <c r="F15455" t="s">
        <v>76</v>
      </c>
      <c r="G15455" t="s">
        <v>16</v>
      </c>
      <c r="H15455">
        <v>44</v>
      </c>
      <c r="I15455" t="s">
        <v>51264</v>
      </c>
      <c r="J15455" t="s">
        <v>51265</v>
      </c>
      <c r="K15455" t="s">
        <v>51266</v>
      </c>
      <c r="L15455" t="s">
        <v>78016</v>
      </c>
    </row>
    <row r="15456" spans="1:12" x14ac:dyDescent="0.15">
      <c r="A15456" t="s">
        <v>12</v>
      </c>
      <c r="B15456">
        <v>4363481</v>
      </c>
      <c r="C15456">
        <v>4363501</v>
      </c>
      <c r="D15456" t="s">
        <v>51260</v>
      </c>
      <c r="E15456" t="s">
        <v>90</v>
      </c>
      <c r="F15456" t="s">
        <v>76</v>
      </c>
      <c r="G15456" t="s">
        <v>16</v>
      </c>
      <c r="H15456">
        <v>70</v>
      </c>
      <c r="I15456" t="s">
        <v>51267</v>
      </c>
      <c r="J15456" t="s">
        <v>51268</v>
      </c>
      <c r="K15456" t="s">
        <v>51269</v>
      </c>
      <c r="L15456" t="s">
        <v>77919</v>
      </c>
    </row>
    <row r="15457" spans="1:12" x14ac:dyDescent="0.15">
      <c r="A15457" t="s">
        <v>12</v>
      </c>
      <c r="B15457">
        <v>4363451</v>
      </c>
      <c r="C15457">
        <v>4363471</v>
      </c>
      <c r="D15457" t="s">
        <v>51260</v>
      </c>
      <c r="E15457" t="s">
        <v>90</v>
      </c>
      <c r="F15457" t="s">
        <v>76</v>
      </c>
      <c r="G15457" t="s">
        <v>16</v>
      </c>
      <c r="H15457">
        <v>100</v>
      </c>
      <c r="I15457" t="s">
        <v>51270</v>
      </c>
      <c r="J15457" t="s">
        <v>51271</v>
      </c>
      <c r="K15457" t="s">
        <v>51272</v>
      </c>
      <c r="L15457" t="s">
        <v>77953</v>
      </c>
    </row>
    <row r="15458" spans="1:12" x14ac:dyDescent="0.15">
      <c r="A15458" t="s">
        <v>12</v>
      </c>
      <c r="B15458">
        <v>4365850</v>
      </c>
      <c r="C15458">
        <v>4365870</v>
      </c>
      <c r="D15458" t="s">
        <v>51273</v>
      </c>
      <c r="E15458" t="s">
        <v>90</v>
      </c>
      <c r="F15458" t="s">
        <v>76</v>
      </c>
      <c r="G15458" t="s">
        <v>16</v>
      </c>
      <c r="H15458">
        <v>16</v>
      </c>
      <c r="I15458" t="s">
        <v>51274</v>
      </c>
      <c r="J15458" t="s">
        <v>51275</v>
      </c>
      <c r="K15458" t="s">
        <v>51276</v>
      </c>
      <c r="L15458" t="s">
        <v>77905</v>
      </c>
    </row>
    <row r="15459" spans="1:12" x14ac:dyDescent="0.15">
      <c r="A15459" t="s">
        <v>12</v>
      </c>
      <c r="B15459">
        <v>4365825</v>
      </c>
      <c r="C15459">
        <v>4365845</v>
      </c>
      <c r="D15459" t="s">
        <v>51273</v>
      </c>
      <c r="E15459" t="s">
        <v>90</v>
      </c>
      <c r="F15459" t="s">
        <v>76</v>
      </c>
      <c r="G15459" t="s">
        <v>23</v>
      </c>
      <c r="H15459">
        <v>41</v>
      </c>
      <c r="I15459" t="s">
        <v>51277</v>
      </c>
      <c r="J15459" t="s">
        <v>51278</v>
      </c>
      <c r="K15459" t="s">
        <v>51279</v>
      </c>
      <c r="L15459" t="s">
        <v>78014</v>
      </c>
    </row>
    <row r="15460" spans="1:12" x14ac:dyDescent="0.15">
      <c r="A15460" t="s">
        <v>12</v>
      </c>
      <c r="B15460">
        <v>4365765</v>
      </c>
      <c r="C15460">
        <v>4365785</v>
      </c>
      <c r="D15460" t="s">
        <v>51273</v>
      </c>
      <c r="E15460" t="s">
        <v>90</v>
      </c>
      <c r="F15460" t="s">
        <v>76</v>
      </c>
      <c r="G15460" t="s">
        <v>16</v>
      </c>
      <c r="H15460">
        <v>101</v>
      </c>
      <c r="I15460" t="s">
        <v>51280</v>
      </c>
      <c r="J15460" t="s">
        <v>51281</v>
      </c>
      <c r="K15460" t="s">
        <v>51282</v>
      </c>
      <c r="L15460" t="s">
        <v>77997</v>
      </c>
    </row>
    <row r="15461" spans="1:12" x14ac:dyDescent="0.15">
      <c r="A15461" t="s">
        <v>12</v>
      </c>
      <c r="B15461">
        <v>4365736</v>
      </c>
      <c r="C15461">
        <v>4365756</v>
      </c>
      <c r="D15461" t="s">
        <v>51273</v>
      </c>
      <c r="E15461" t="s">
        <v>90</v>
      </c>
      <c r="F15461" t="s">
        <v>76</v>
      </c>
      <c r="G15461" t="s">
        <v>32</v>
      </c>
      <c r="H15461">
        <v>130</v>
      </c>
      <c r="I15461" t="s">
        <v>51283</v>
      </c>
      <c r="J15461" t="s">
        <v>51284</v>
      </c>
      <c r="K15461" t="s">
        <v>51285</v>
      </c>
      <c r="L15461" t="s">
        <v>77998</v>
      </c>
    </row>
    <row r="15462" spans="1:12" x14ac:dyDescent="0.15">
      <c r="A15462" t="s">
        <v>12</v>
      </c>
      <c r="B15462">
        <v>4366833</v>
      </c>
      <c r="C15462">
        <v>4366853</v>
      </c>
      <c r="D15462" t="s">
        <v>51286</v>
      </c>
      <c r="E15462" t="s">
        <v>51287</v>
      </c>
      <c r="F15462" t="s">
        <v>76</v>
      </c>
      <c r="G15462" t="s">
        <v>32</v>
      </c>
      <c r="H15462">
        <v>22</v>
      </c>
      <c r="I15462" t="s">
        <v>51288</v>
      </c>
      <c r="J15462" t="s">
        <v>51289</v>
      </c>
      <c r="K15462" t="s">
        <v>51290</v>
      </c>
      <c r="L15462" t="s">
        <v>77948</v>
      </c>
    </row>
    <row r="15463" spans="1:12" x14ac:dyDescent="0.15">
      <c r="A15463" t="s">
        <v>12</v>
      </c>
      <c r="B15463">
        <v>4366809</v>
      </c>
      <c r="C15463">
        <v>4366829</v>
      </c>
      <c r="D15463" t="s">
        <v>51286</v>
      </c>
      <c r="E15463" t="s">
        <v>51287</v>
      </c>
      <c r="F15463" t="s">
        <v>76</v>
      </c>
      <c r="G15463" t="s">
        <v>36</v>
      </c>
      <c r="H15463">
        <v>46</v>
      </c>
      <c r="I15463" t="s">
        <v>51291</v>
      </c>
      <c r="J15463" t="s">
        <v>51292</v>
      </c>
      <c r="K15463" t="s">
        <v>51293</v>
      </c>
      <c r="L15463" t="s">
        <v>78004</v>
      </c>
    </row>
    <row r="15464" spans="1:12" x14ac:dyDescent="0.15">
      <c r="A15464" t="s">
        <v>12</v>
      </c>
      <c r="B15464">
        <v>4366736</v>
      </c>
      <c r="C15464">
        <v>4366756</v>
      </c>
      <c r="D15464" t="s">
        <v>51286</v>
      </c>
      <c r="E15464" t="s">
        <v>51287</v>
      </c>
      <c r="F15464" t="s">
        <v>76</v>
      </c>
      <c r="G15464" t="s">
        <v>32</v>
      </c>
      <c r="H15464">
        <v>119</v>
      </c>
      <c r="I15464" t="s">
        <v>51294</v>
      </c>
      <c r="J15464" t="s">
        <v>51295</v>
      </c>
      <c r="K15464" t="s">
        <v>51296</v>
      </c>
      <c r="L15464" t="s">
        <v>78058</v>
      </c>
    </row>
    <row r="15465" spans="1:12" x14ac:dyDescent="0.15">
      <c r="A15465" t="s">
        <v>12</v>
      </c>
      <c r="B15465">
        <v>4366712</v>
      </c>
      <c r="C15465">
        <v>4366732</v>
      </c>
      <c r="D15465" t="s">
        <v>51286</v>
      </c>
      <c r="E15465" t="s">
        <v>51287</v>
      </c>
      <c r="F15465" t="s">
        <v>76</v>
      </c>
      <c r="G15465" t="s">
        <v>16</v>
      </c>
      <c r="H15465">
        <v>143</v>
      </c>
      <c r="I15465" t="s">
        <v>51297</v>
      </c>
      <c r="J15465" t="s">
        <v>51298</v>
      </c>
      <c r="K15465" t="s">
        <v>51299</v>
      </c>
      <c r="L15465" t="s">
        <v>78076</v>
      </c>
    </row>
    <row r="15466" spans="1:12" x14ac:dyDescent="0.15">
      <c r="A15466" t="s">
        <v>12</v>
      </c>
      <c r="B15466">
        <v>4367218</v>
      </c>
      <c r="C15466">
        <v>4367238</v>
      </c>
      <c r="D15466" t="s">
        <v>51300</v>
      </c>
      <c r="E15466" t="s">
        <v>51301</v>
      </c>
      <c r="F15466" t="s">
        <v>76</v>
      </c>
      <c r="G15466" t="s">
        <v>32</v>
      </c>
      <c r="H15466">
        <v>31</v>
      </c>
      <c r="I15466" t="s">
        <v>51302</v>
      </c>
      <c r="J15466" t="s">
        <v>51303</v>
      </c>
      <c r="K15466" t="s">
        <v>51304</v>
      </c>
      <c r="L15466" t="s">
        <v>77910</v>
      </c>
    </row>
    <row r="15467" spans="1:12" x14ac:dyDescent="0.15">
      <c r="A15467" t="s">
        <v>12</v>
      </c>
      <c r="B15467">
        <v>4367193</v>
      </c>
      <c r="C15467">
        <v>4367213</v>
      </c>
      <c r="D15467" t="s">
        <v>51300</v>
      </c>
      <c r="E15467" t="s">
        <v>51301</v>
      </c>
      <c r="F15467" t="s">
        <v>76</v>
      </c>
      <c r="G15467" t="s">
        <v>23</v>
      </c>
      <c r="H15467">
        <v>56</v>
      </c>
      <c r="I15467" t="s">
        <v>51305</v>
      </c>
      <c r="J15467" t="s">
        <v>51306</v>
      </c>
      <c r="K15467" t="s">
        <v>51307</v>
      </c>
      <c r="L15467" t="s">
        <v>77971</v>
      </c>
    </row>
    <row r="15468" spans="1:12" x14ac:dyDescent="0.15">
      <c r="A15468" t="s">
        <v>12</v>
      </c>
      <c r="B15468">
        <v>4367170</v>
      </c>
      <c r="C15468">
        <v>4367190</v>
      </c>
      <c r="D15468" t="s">
        <v>51300</v>
      </c>
      <c r="E15468" t="s">
        <v>51301</v>
      </c>
      <c r="F15468" t="s">
        <v>76</v>
      </c>
      <c r="G15468" t="s">
        <v>32</v>
      </c>
      <c r="H15468">
        <v>79</v>
      </c>
      <c r="I15468" t="s">
        <v>51308</v>
      </c>
      <c r="J15468" t="s">
        <v>51309</v>
      </c>
      <c r="K15468" t="s">
        <v>51310</v>
      </c>
      <c r="L15468" t="s">
        <v>77993</v>
      </c>
    </row>
    <row r="15469" spans="1:12" x14ac:dyDescent="0.15">
      <c r="A15469" t="s">
        <v>12</v>
      </c>
      <c r="B15469">
        <v>4367132</v>
      </c>
      <c r="C15469">
        <v>4367152</v>
      </c>
      <c r="D15469" t="s">
        <v>51300</v>
      </c>
      <c r="E15469" t="s">
        <v>51301</v>
      </c>
      <c r="F15469" t="s">
        <v>76</v>
      </c>
      <c r="G15469" t="s">
        <v>16</v>
      </c>
      <c r="H15469">
        <v>117</v>
      </c>
      <c r="I15469" t="s">
        <v>51311</v>
      </c>
      <c r="J15469" t="s">
        <v>51312</v>
      </c>
      <c r="K15469" t="s">
        <v>51313</v>
      </c>
      <c r="L15469" t="s">
        <v>77930</v>
      </c>
    </row>
    <row r="15470" spans="1:12" x14ac:dyDescent="0.15">
      <c r="A15470" t="s">
        <v>12</v>
      </c>
      <c r="B15470">
        <v>4368081</v>
      </c>
      <c r="C15470">
        <v>4368101</v>
      </c>
      <c r="D15470" t="s">
        <v>51314</v>
      </c>
      <c r="E15470" t="s">
        <v>51315</v>
      </c>
      <c r="F15470" t="s">
        <v>76</v>
      </c>
      <c r="G15470" t="s">
        <v>23</v>
      </c>
      <c r="H15470">
        <v>13</v>
      </c>
      <c r="I15470" t="s">
        <v>51316</v>
      </c>
      <c r="J15470" t="s">
        <v>51317</v>
      </c>
      <c r="K15470" t="s">
        <v>51318</v>
      </c>
      <c r="L15470" t="s">
        <v>77935</v>
      </c>
    </row>
    <row r="15471" spans="1:12" x14ac:dyDescent="0.15">
      <c r="A15471" t="s">
        <v>12</v>
      </c>
      <c r="B15471">
        <v>4368039</v>
      </c>
      <c r="C15471">
        <v>4368059</v>
      </c>
      <c r="D15471" t="s">
        <v>51314</v>
      </c>
      <c r="E15471" t="s">
        <v>51315</v>
      </c>
      <c r="F15471" t="s">
        <v>76</v>
      </c>
      <c r="G15471" t="s">
        <v>36</v>
      </c>
      <c r="H15471">
        <v>55</v>
      </c>
      <c r="I15471" t="s">
        <v>51319</v>
      </c>
      <c r="J15471" t="s">
        <v>51320</v>
      </c>
      <c r="K15471" t="s">
        <v>51321</v>
      </c>
      <c r="L15471" t="s">
        <v>77992</v>
      </c>
    </row>
    <row r="15472" spans="1:12" x14ac:dyDescent="0.15">
      <c r="A15472" t="s">
        <v>12</v>
      </c>
      <c r="B15472">
        <v>4368010</v>
      </c>
      <c r="C15472">
        <v>4368030</v>
      </c>
      <c r="D15472" t="s">
        <v>51314</v>
      </c>
      <c r="E15472" t="s">
        <v>51315</v>
      </c>
      <c r="F15472" t="s">
        <v>76</v>
      </c>
      <c r="G15472" t="s">
        <v>32</v>
      </c>
      <c r="H15472">
        <v>84</v>
      </c>
      <c r="I15472" t="s">
        <v>51322</v>
      </c>
      <c r="J15472" t="s">
        <v>51323</v>
      </c>
      <c r="K15472" t="s">
        <v>51324</v>
      </c>
      <c r="L15472" t="s">
        <v>77946</v>
      </c>
    </row>
    <row r="15473" spans="1:12" x14ac:dyDescent="0.15">
      <c r="A15473" t="s">
        <v>12</v>
      </c>
      <c r="B15473">
        <v>4367975</v>
      </c>
      <c r="C15473">
        <v>4367995</v>
      </c>
      <c r="D15473" t="s">
        <v>51314</v>
      </c>
      <c r="E15473" t="s">
        <v>51315</v>
      </c>
      <c r="F15473" t="s">
        <v>76</v>
      </c>
      <c r="G15473" t="s">
        <v>16</v>
      </c>
      <c r="H15473">
        <v>119</v>
      </c>
      <c r="I15473" t="s">
        <v>51325</v>
      </c>
      <c r="J15473" t="s">
        <v>51326</v>
      </c>
      <c r="K15473" t="s">
        <v>51327</v>
      </c>
      <c r="L15473" t="s">
        <v>78058</v>
      </c>
    </row>
    <row r="15474" spans="1:12" x14ac:dyDescent="0.15">
      <c r="A15474" t="s">
        <v>12</v>
      </c>
      <c r="B15474">
        <v>4368906</v>
      </c>
      <c r="C15474">
        <v>4368926</v>
      </c>
      <c r="D15474" t="s">
        <v>51328</v>
      </c>
      <c r="E15474" t="s">
        <v>51329</v>
      </c>
      <c r="F15474" t="s">
        <v>76</v>
      </c>
      <c r="G15474" t="s">
        <v>36</v>
      </c>
      <c r="H15474">
        <v>27</v>
      </c>
      <c r="I15474" t="s">
        <v>51330</v>
      </c>
      <c r="J15474" t="s">
        <v>51331</v>
      </c>
      <c r="K15474" t="s">
        <v>51332</v>
      </c>
      <c r="L15474" t="s">
        <v>78013</v>
      </c>
    </row>
    <row r="15475" spans="1:12" x14ac:dyDescent="0.15">
      <c r="A15475" t="s">
        <v>12</v>
      </c>
      <c r="B15475">
        <v>4368857</v>
      </c>
      <c r="C15475">
        <v>4368877</v>
      </c>
      <c r="D15475" t="s">
        <v>51328</v>
      </c>
      <c r="E15475" t="s">
        <v>51329</v>
      </c>
      <c r="F15475" t="s">
        <v>76</v>
      </c>
      <c r="G15475" t="s">
        <v>32</v>
      </c>
      <c r="H15475">
        <v>76</v>
      </c>
      <c r="I15475" t="s">
        <v>51333</v>
      </c>
      <c r="J15475" t="s">
        <v>51334</v>
      </c>
      <c r="K15475" t="s">
        <v>51335</v>
      </c>
      <c r="L15475" t="s">
        <v>77985</v>
      </c>
    </row>
    <row r="15476" spans="1:12" x14ac:dyDescent="0.15">
      <c r="A15476" t="s">
        <v>12</v>
      </c>
      <c r="B15476">
        <v>4368824</v>
      </c>
      <c r="C15476">
        <v>4368844</v>
      </c>
      <c r="D15476" t="s">
        <v>51328</v>
      </c>
      <c r="E15476" t="s">
        <v>51329</v>
      </c>
      <c r="F15476" t="s">
        <v>76</v>
      </c>
      <c r="G15476" t="s">
        <v>16</v>
      </c>
      <c r="H15476">
        <v>109</v>
      </c>
      <c r="I15476" t="s">
        <v>51336</v>
      </c>
      <c r="J15476" t="s">
        <v>51337</v>
      </c>
      <c r="K15476" t="s">
        <v>51338</v>
      </c>
      <c r="L15476" t="s">
        <v>77947</v>
      </c>
    </row>
    <row r="15477" spans="1:12" x14ac:dyDescent="0.15">
      <c r="A15477" t="s">
        <v>12</v>
      </c>
      <c r="B15477">
        <v>4368776</v>
      </c>
      <c r="C15477">
        <v>4368796</v>
      </c>
      <c r="D15477" t="s">
        <v>51328</v>
      </c>
      <c r="E15477" t="s">
        <v>51329</v>
      </c>
      <c r="F15477" t="s">
        <v>76</v>
      </c>
      <c r="G15477" t="s">
        <v>32</v>
      </c>
      <c r="H15477">
        <v>157</v>
      </c>
      <c r="I15477" t="s">
        <v>51339</v>
      </c>
      <c r="J15477" t="s">
        <v>51340</v>
      </c>
      <c r="K15477" t="s">
        <v>51341</v>
      </c>
      <c r="L15477" t="s">
        <v>78068</v>
      </c>
    </row>
    <row r="15478" spans="1:12" x14ac:dyDescent="0.15">
      <c r="A15478" t="s">
        <v>12</v>
      </c>
      <c r="B15478">
        <v>4370336</v>
      </c>
      <c r="C15478">
        <v>4370356</v>
      </c>
      <c r="D15478" t="s">
        <v>51342</v>
      </c>
      <c r="E15478" t="s">
        <v>51343</v>
      </c>
      <c r="F15478" t="s">
        <v>76</v>
      </c>
      <c r="G15478" t="s">
        <v>16</v>
      </c>
      <c r="H15478">
        <v>25</v>
      </c>
      <c r="I15478" t="s">
        <v>51344</v>
      </c>
      <c r="J15478" t="s">
        <v>51345</v>
      </c>
      <c r="K15478" t="s">
        <v>51346</v>
      </c>
      <c r="L15478" t="s">
        <v>78012</v>
      </c>
    </row>
    <row r="15479" spans="1:12" x14ac:dyDescent="0.15">
      <c r="A15479" t="s">
        <v>12</v>
      </c>
      <c r="B15479">
        <v>4370289</v>
      </c>
      <c r="C15479">
        <v>4370309</v>
      </c>
      <c r="D15479" t="s">
        <v>51342</v>
      </c>
      <c r="E15479" t="s">
        <v>51343</v>
      </c>
      <c r="F15479" t="s">
        <v>76</v>
      </c>
      <c r="G15479" t="s">
        <v>16</v>
      </c>
      <c r="H15479">
        <v>72</v>
      </c>
      <c r="I15479" t="s">
        <v>51347</v>
      </c>
      <c r="J15479" t="s">
        <v>51348</v>
      </c>
      <c r="K15479" t="s">
        <v>51349</v>
      </c>
      <c r="L15479" t="s">
        <v>78066</v>
      </c>
    </row>
    <row r="15480" spans="1:12" x14ac:dyDescent="0.15">
      <c r="A15480" t="s">
        <v>12</v>
      </c>
      <c r="B15480">
        <v>4370221</v>
      </c>
      <c r="C15480">
        <v>4370241</v>
      </c>
      <c r="D15480" t="s">
        <v>51342</v>
      </c>
      <c r="E15480" t="s">
        <v>51343</v>
      </c>
      <c r="F15480" t="s">
        <v>76</v>
      </c>
      <c r="G15480" t="s">
        <v>32</v>
      </c>
      <c r="H15480">
        <v>140</v>
      </c>
      <c r="I15480" t="s">
        <v>51350</v>
      </c>
      <c r="J15480" t="s">
        <v>51351</v>
      </c>
      <c r="K15480" t="s">
        <v>51352</v>
      </c>
      <c r="L15480" t="s">
        <v>78038</v>
      </c>
    </row>
    <row r="15481" spans="1:12" x14ac:dyDescent="0.15">
      <c r="A15481" t="s">
        <v>12</v>
      </c>
      <c r="B15481">
        <v>4370196</v>
      </c>
      <c r="C15481">
        <v>4370216</v>
      </c>
      <c r="D15481" t="s">
        <v>51342</v>
      </c>
      <c r="E15481" t="s">
        <v>51343</v>
      </c>
      <c r="F15481" t="s">
        <v>76</v>
      </c>
      <c r="G15481" t="s">
        <v>36</v>
      </c>
      <c r="H15481">
        <v>165</v>
      </c>
      <c r="I15481" t="s">
        <v>51353</v>
      </c>
      <c r="J15481" t="s">
        <v>51354</v>
      </c>
      <c r="K15481" t="s">
        <v>51355</v>
      </c>
      <c r="L15481" t="s">
        <v>78162</v>
      </c>
    </row>
    <row r="15482" spans="1:12" x14ac:dyDescent="0.15">
      <c r="A15482" t="s">
        <v>12</v>
      </c>
      <c r="B15482">
        <v>4372527</v>
      </c>
      <c r="C15482">
        <v>4372547</v>
      </c>
      <c r="D15482" t="s">
        <v>51356</v>
      </c>
      <c r="E15482" t="s">
        <v>51357</v>
      </c>
      <c r="F15482" t="s">
        <v>76</v>
      </c>
      <c r="G15482" t="s">
        <v>23</v>
      </c>
      <c r="H15482">
        <v>41</v>
      </c>
      <c r="I15482" t="s">
        <v>51358</v>
      </c>
      <c r="J15482" t="s">
        <v>51359</v>
      </c>
      <c r="K15482" t="s">
        <v>51360</v>
      </c>
      <c r="L15482" t="s">
        <v>78014</v>
      </c>
    </row>
    <row r="15483" spans="1:12" x14ac:dyDescent="0.15">
      <c r="A15483" t="s">
        <v>12</v>
      </c>
      <c r="B15483">
        <v>4372503</v>
      </c>
      <c r="C15483">
        <v>4372523</v>
      </c>
      <c r="D15483" t="s">
        <v>51356</v>
      </c>
      <c r="E15483" t="s">
        <v>51357</v>
      </c>
      <c r="F15483" t="s">
        <v>76</v>
      </c>
      <c r="G15483" t="s">
        <v>23</v>
      </c>
      <c r="H15483">
        <v>65</v>
      </c>
      <c r="I15483" t="s">
        <v>51361</v>
      </c>
      <c r="J15483" t="s">
        <v>51362</v>
      </c>
      <c r="K15483" t="s">
        <v>51363</v>
      </c>
      <c r="L15483" t="s">
        <v>78042</v>
      </c>
    </row>
    <row r="15484" spans="1:12" x14ac:dyDescent="0.15">
      <c r="A15484" t="s">
        <v>12</v>
      </c>
      <c r="B15484">
        <v>4372459</v>
      </c>
      <c r="C15484">
        <v>4372479</v>
      </c>
      <c r="D15484" t="s">
        <v>51356</v>
      </c>
      <c r="E15484" t="s">
        <v>51357</v>
      </c>
      <c r="F15484" t="s">
        <v>76</v>
      </c>
      <c r="G15484" t="s">
        <v>36</v>
      </c>
      <c r="H15484">
        <v>109</v>
      </c>
      <c r="I15484" t="s">
        <v>51364</v>
      </c>
      <c r="J15484" t="s">
        <v>51365</v>
      </c>
      <c r="K15484" t="s">
        <v>51366</v>
      </c>
      <c r="L15484" t="s">
        <v>77947</v>
      </c>
    </row>
    <row r="15485" spans="1:12" x14ac:dyDescent="0.15">
      <c r="A15485" t="s">
        <v>12</v>
      </c>
      <c r="B15485">
        <v>4372420</v>
      </c>
      <c r="C15485">
        <v>4372440</v>
      </c>
      <c r="D15485" t="s">
        <v>51356</v>
      </c>
      <c r="E15485" t="s">
        <v>51357</v>
      </c>
      <c r="F15485" t="s">
        <v>76</v>
      </c>
      <c r="G15485" t="s">
        <v>23</v>
      </c>
      <c r="H15485">
        <v>148</v>
      </c>
      <c r="I15485" t="s">
        <v>51367</v>
      </c>
      <c r="J15485" t="s">
        <v>51368</v>
      </c>
      <c r="K15485" t="s">
        <v>51369</v>
      </c>
      <c r="L15485" t="s">
        <v>78043</v>
      </c>
    </row>
    <row r="15486" spans="1:12" x14ac:dyDescent="0.15">
      <c r="A15486" t="s">
        <v>12</v>
      </c>
      <c r="B15486">
        <v>4374022</v>
      </c>
      <c r="C15486">
        <v>4374042</v>
      </c>
      <c r="D15486" t="s">
        <v>51370</v>
      </c>
      <c r="E15486" t="s">
        <v>90</v>
      </c>
      <c r="F15486" t="s">
        <v>76</v>
      </c>
      <c r="G15486" t="s">
        <v>32</v>
      </c>
      <c r="H15486">
        <v>28</v>
      </c>
      <c r="I15486" t="s">
        <v>51371</v>
      </c>
      <c r="J15486" t="s">
        <v>51372</v>
      </c>
      <c r="K15486" t="s">
        <v>51373</v>
      </c>
      <c r="L15486" t="s">
        <v>77956</v>
      </c>
    </row>
    <row r="15487" spans="1:12" x14ac:dyDescent="0.15">
      <c r="A15487" t="s">
        <v>12</v>
      </c>
      <c r="B15487">
        <v>4373989</v>
      </c>
      <c r="C15487">
        <v>4374009</v>
      </c>
      <c r="D15487" t="s">
        <v>51370</v>
      </c>
      <c r="E15487" t="s">
        <v>90</v>
      </c>
      <c r="F15487" t="s">
        <v>76</v>
      </c>
      <c r="G15487" t="s">
        <v>16</v>
      </c>
      <c r="H15487">
        <v>61</v>
      </c>
      <c r="I15487" t="s">
        <v>51374</v>
      </c>
      <c r="J15487" t="s">
        <v>51375</v>
      </c>
      <c r="K15487" t="s">
        <v>51376</v>
      </c>
      <c r="L15487" t="s">
        <v>77979</v>
      </c>
    </row>
    <row r="15488" spans="1:12" x14ac:dyDescent="0.15">
      <c r="A15488" t="s">
        <v>12</v>
      </c>
      <c r="B15488">
        <v>4373965</v>
      </c>
      <c r="C15488">
        <v>4373985</v>
      </c>
      <c r="D15488" t="s">
        <v>51370</v>
      </c>
      <c r="E15488" t="s">
        <v>90</v>
      </c>
      <c r="F15488" t="s">
        <v>76</v>
      </c>
      <c r="G15488" t="s">
        <v>16</v>
      </c>
      <c r="H15488">
        <v>85</v>
      </c>
      <c r="I15488" t="s">
        <v>51377</v>
      </c>
      <c r="J15488" t="s">
        <v>51378</v>
      </c>
      <c r="K15488" t="s">
        <v>51379</v>
      </c>
      <c r="L15488" t="s">
        <v>77972</v>
      </c>
    </row>
    <row r="15489" spans="1:12" x14ac:dyDescent="0.15">
      <c r="A15489" t="s">
        <v>12</v>
      </c>
      <c r="B15489">
        <v>4373929</v>
      </c>
      <c r="C15489">
        <v>4373949</v>
      </c>
      <c r="D15489" t="s">
        <v>51370</v>
      </c>
      <c r="E15489" t="s">
        <v>90</v>
      </c>
      <c r="F15489" t="s">
        <v>76</v>
      </c>
      <c r="G15489" t="s">
        <v>16</v>
      </c>
      <c r="H15489">
        <v>121</v>
      </c>
      <c r="I15489" t="s">
        <v>51380</v>
      </c>
      <c r="J15489" t="s">
        <v>51381</v>
      </c>
      <c r="K15489" t="s">
        <v>51382</v>
      </c>
      <c r="L15489" t="s">
        <v>77943</v>
      </c>
    </row>
    <row r="15490" spans="1:12" x14ac:dyDescent="0.15">
      <c r="A15490" t="s">
        <v>12</v>
      </c>
      <c r="B15490">
        <v>4375326</v>
      </c>
      <c r="C15490">
        <v>4375346</v>
      </c>
      <c r="D15490" t="s">
        <v>51383</v>
      </c>
      <c r="E15490" t="s">
        <v>90</v>
      </c>
      <c r="F15490" t="s">
        <v>76</v>
      </c>
      <c r="G15490" t="s">
        <v>23</v>
      </c>
      <c r="H15490">
        <v>13</v>
      </c>
      <c r="I15490" t="s">
        <v>51384</v>
      </c>
      <c r="J15490" t="s">
        <v>51385</v>
      </c>
      <c r="K15490" t="s">
        <v>51386</v>
      </c>
      <c r="L15490" t="s">
        <v>77935</v>
      </c>
    </row>
    <row r="15491" spans="1:12" x14ac:dyDescent="0.15">
      <c r="A15491" t="s">
        <v>12</v>
      </c>
      <c r="B15491">
        <v>4375306</v>
      </c>
      <c r="C15491">
        <v>4375326</v>
      </c>
      <c r="D15491" t="s">
        <v>51383</v>
      </c>
      <c r="E15491" t="s">
        <v>90</v>
      </c>
      <c r="F15491" t="s">
        <v>76</v>
      </c>
      <c r="G15491" t="s">
        <v>16</v>
      </c>
      <c r="H15491">
        <v>33</v>
      </c>
      <c r="I15491" t="s">
        <v>51387</v>
      </c>
      <c r="J15491" t="s">
        <v>51388</v>
      </c>
      <c r="K15491" t="s">
        <v>51389</v>
      </c>
      <c r="L15491" t="s">
        <v>77977</v>
      </c>
    </row>
    <row r="15492" spans="1:12" x14ac:dyDescent="0.15">
      <c r="A15492" t="s">
        <v>12</v>
      </c>
      <c r="B15492">
        <v>4375284</v>
      </c>
      <c r="C15492">
        <v>4375304</v>
      </c>
      <c r="D15492" t="s">
        <v>51383</v>
      </c>
      <c r="E15492" t="s">
        <v>90</v>
      </c>
      <c r="F15492" t="s">
        <v>76</v>
      </c>
      <c r="G15492" t="s">
        <v>36</v>
      </c>
      <c r="H15492">
        <v>55</v>
      </c>
      <c r="I15492" t="s">
        <v>51390</v>
      </c>
      <c r="J15492" t="s">
        <v>51391</v>
      </c>
      <c r="K15492" t="s">
        <v>51392</v>
      </c>
      <c r="L15492" t="s">
        <v>77992</v>
      </c>
    </row>
    <row r="15493" spans="1:12" x14ac:dyDescent="0.15">
      <c r="A15493" t="s">
        <v>12</v>
      </c>
      <c r="B15493">
        <v>4375258</v>
      </c>
      <c r="C15493">
        <v>4375278</v>
      </c>
      <c r="D15493" t="s">
        <v>51383</v>
      </c>
      <c r="E15493" t="s">
        <v>90</v>
      </c>
      <c r="F15493" t="s">
        <v>76</v>
      </c>
      <c r="G15493" t="s">
        <v>23</v>
      </c>
      <c r="H15493">
        <v>81</v>
      </c>
      <c r="I15493" t="s">
        <v>51393</v>
      </c>
      <c r="J15493" t="s">
        <v>51394</v>
      </c>
      <c r="K15493" t="s">
        <v>51395</v>
      </c>
      <c r="L15493" t="s">
        <v>78019</v>
      </c>
    </row>
    <row r="15494" spans="1:12" x14ac:dyDescent="0.15">
      <c r="A15494" t="s">
        <v>12</v>
      </c>
      <c r="B15494">
        <v>4376547</v>
      </c>
      <c r="C15494">
        <v>4376567</v>
      </c>
      <c r="D15494" t="s">
        <v>51396</v>
      </c>
      <c r="E15494" t="s">
        <v>51397</v>
      </c>
      <c r="F15494" t="s">
        <v>76</v>
      </c>
      <c r="G15494" t="s">
        <v>32</v>
      </c>
      <c r="H15494">
        <v>1</v>
      </c>
      <c r="I15494" t="s">
        <v>51398</v>
      </c>
      <c r="J15494" t="s">
        <v>51399</v>
      </c>
      <c r="K15494" t="s">
        <v>51400</v>
      </c>
      <c r="L15494" t="s">
        <v>77917</v>
      </c>
    </row>
    <row r="15495" spans="1:12" x14ac:dyDescent="0.15">
      <c r="A15495" t="s">
        <v>12</v>
      </c>
      <c r="B15495">
        <v>4376506</v>
      </c>
      <c r="C15495">
        <v>4376526</v>
      </c>
      <c r="D15495" t="s">
        <v>51396</v>
      </c>
      <c r="E15495" t="s">
        <v>51397</v>
      </c>
      <c r="F15495" t="s">
        <v>76</v>
      </c>
      <c r="G15495" t="s">
        <v>36</v>
      </c>
      <c r="H15495">
        <v>42</v>
      </c>
      <c r="I15495" t="s">
        <v>51401</v>
      </c>
      <c r="J15495" t="s">
        <v>51402</v>
      </c>
      <c r="K15495" t="s">
        <v>51403</v>
      </c>
      <c r="L15495" t="s">
        <v>77945</v>
      </c>
    </row>
    <row r="15496" spans="1:12" x14ac:dyDescent="0.15">
      <c r="A15496" t="s">
        <v>12</v>
      </c>
      <c r="B15496">
        <v>4376461</v>
      </c>
      <c r="C15496">
        <v>4376481</v>
      </c>
      <c r="D15496" t="s">
        <v>51396</v>
      </c>
      <c r="E15496" t="s">
        <v>51397</v>
      </c>
      <c r="F15496" t="s">
        <v>76</v>
      </c>
      <c r="G15496" t="s">
        <v>16</v>
      </c>
      <c r="H15496">
        <v>87</v>
      </c>
      <c r="I15496" t="s">
        <v>51404</v>
      </c>
      <c r="J15496" t="s">
        <v>51405</v>
      </c>
      <c r="K15496" t="s">
        <v>51406</v>
      </c>
      <c r="L15496" t="s">
        <v>78024</v>
      </c>
    </row>
    <row r="15497" spans="1:12" x14ac:dyDescent="0.15">
      <c r="A15497" t="s">
        <v>12</v>
      </c>
      <c r="B15497">
        <v>4376438</v>
      </c>
      <c r="C15497">
        <v>4376458</v>
      </c>
      <c r="D15497" t="s">
        <v>51396</v>
      </c>
      <c r="E15497" t="s">
        <v>51397</v>
      </c>
      <c r="F15497" t="s">
        <v>76</v>
      </c>
      <c r="G15497" t="s">
        <v>23</v>
      </c>
      <c r="H15497">
        <v>110</v>
      </c>
      <c r="I15497" t="s">
        <v>51407</v>
      </c>
      <c r="J15497" t="s">
        <v>51408</v>
      </c>
      <c r="K15497" t="s">
        <v>51409</v>
      </c>
      <c r="L15497" t="s">
        <v>78030</v>
      </c>
    </row>
    <row r="15498" spans="1:12" x14ac:dyDescent="0.15">
      <c r="A15498" t="s">
        <v>12</v>
      </c>
      <c r="B15498">
        <v>4377284</v>
      </c>
      <c r="C15498">
        <v>4377304</v>
      </c>
      <c r="D15498" t="s">
        <v>51410</v>
      </c>
      <c r="E15498" t="s">
        <v>51411</v>
      </c>
      <c r="F15498" t="s">
        <v>76</v>
      </c>
      <c r="G15498" t="s">
        <v>32</v>
      </c>
      <c r="H15498">
        <v>43</v>
      </c>
      <c r="I15498" t="s">
        <v>51412</v>
      </c>
      <c r="J15498" t="s">
        <v>51413</v>
      </c>
      <c r="K15498" t="s">
        <v>51414</v>
      </c>
      <c r="L15498" t="s">
        <v>77942</v>
      </c>
    </row>
    <row r="15499" spans="1:12" x14ac:dyDescent="0.15">
      <c r="A15499" t="s">
        <v>12</v>
      </c>
      <c r="B15499">
        <v>4377239</v>
      </c>
      <c r="C15499">
        <v>4377259</v>
      </c>
      <c r="D15499" t="s">
        <v>51410</v>
      </c>
      <c r="E15499" t="s">
        <v>51411</v>
      </c>
      <c r="F15499" t="s">
        <v>76</v>
      </c>
      <c r="G15499" t="s">
        <v>32</v>
      </c>
      <c r="H15499">
        <v>88</v>
      </c>
      <c r="I15499" t="s">
        <v>51415</v>
      </c>
      <c r="J15499" t="s">
        <v>51416</v>
      </c>
      <c r="K15499" t="s">
        <v>51417</v>
      </c>
      <c r="L15499" t="s">
        <v>77923</v>
      </c>
    </row>
    <row r="15500" spans="1:12" x14ac:dyDescent="0.15">
      <c r="A15500" t="s">
        <v>12</v>
      </c>
      <c r="B15500">
        <v>4377210</v>
      </c>
      <c r="C15500">
        <v>4377230</v>
      </c>
      <c r="D15500" t="s">
        <v>51410</v>
      </c>
      <c r="E15500" t="s">
        <v>51411</v>
      </c>
      <c r="F15500" t="s">
        <v>76</v>
      </c>
      <c r="G15500" t="s">
        <v>16</v>
      </c>
      <c r="H15500">
        <v>117</v>
      </c>
      <c r="I15500" t="s">
        <v>51418</v>
      </c>
      <c r="J15500" t="s">
        <v>51419</v>
      </c>
      <c r="K15500" t="s">
        <v>51420</v>
      </c>
      <c r="L15500" t="s">
        <v>77930</v>
      </c>
    </row>
    <row r="15501" spans="1:12" x14ac:dyDescent="0.15">
      <c r="A15501" t="s">
        <v>12</v>
      </c>
      <c r="B15501">
        <v>4377159</v>
      </c>
      <c r="C15501">
        <v>4377179</v>
      </c>
      <c r="D15501" t="s">
        <v>51410</v>
      </c>
      <c r="E15501" t="s">
        <v>51411</v>
      </c>
      <c r="F15501" t="s">
        <v>76</v>
      </c>
      <c r="G15501" t="s">
        <v>16</v>
      </c>
      <c r="H15501">
        <v>168</v>
      </c>
      <c r="I15501" t="s">
        <v>51421</v>
      </c>
      <c r="J15501" t="s">
        <v>51422</v>
      </c>
      <c r="K15501" t="s">
        <v>51423</v>
      </c>
      <c r="L15501" t="s">
        <v>78155</v>
      </c>
    </row>
    <row r="15502" spans="1:12" x14ac:dyDescent="0.15">
      <c r="A15502" t="s">
        <v>12</v>
      </c>
      <c r="B15502">
        <v>4377589</v>
      </c>
      <c r="C15502">
        <v>4377609</v>
      </c>
      <c r="D15502" t="s">
        <v>51424</v>
      </c>
      <c r="E15502" t="s">
        <v>51425</v>
      </c>
      <c r="F15502" t="s">
        <v>76</v>
      </c>
      <c r="G15502" t="s">
        <v>36</v>
      </c>
      <c r="H15502">
        <v>7</v>
      </c>
      <c r="I15502" t="s">
        <v>51426</v>
      </c>
      <c r="J15502" t="s">
        <v>51427</v>
      </c>
      <c r="K15502" t="s">
        <v>51428</v>
      </c>
      <c r="L15502" t="s">
        <v>77909</v>
      </c>
    </row>
    <row r="15503" spans="1:12" x14ac:dyDescent="0.15">
      <c r="A15503" t="s">
        <v>12</v>
      </c>
      <c r="B15503">
        <v>4377564</v>
      </c>
      <c r="C15503">
        <v>4377584</v>
      </c>
      <c r="D15503" t="s">
        <v>51424</v>
      </c>
      <c r="E15503" t="s">
        <v>51425</v>
      </c>
      <c r="F15503" t="s">
        <v>76</v>
      </c>
      <c r="G15503" t="s">
        <v>16</v>
      </c>
      <c r="H15503">
        <v>32</v>
      </c>
      <c r="I15503" t="s">
        <v>51429</v>
      </c>
      <c r="J15503" t="s">
        <v>51430</v>
      </c>
      <c r="K15503" t="s">
        <v>51431</v>
      </c>
      <c r="L15503" t="s">
        <v>77918</v>
      </c>
    </row>
    <row r="15504" spans="1:12" x14ac:dyDescent="0.15">
      <c r="A15504" t="s">
        <v>12</v>
      </c>
      <c r="B15504">
        <v>4377475</v>
      </c>
      <c r="C15504">
        <v>4377495</v>
      </c>
      <c r="D15504" t="s">
        <v>51424</v>
      </c>
      <c r="E15504" t="s">
        <v>51425</v>
      </c>
      <c r="F15504" t="s">
        <v>76</v>
      </c>
      <c r="G15504" t="s">
        <v>16</v>
      </c>
      <c r="H15504">
        <v>121</v>
      </c>
      <c r="I15504" t="s">
        <v>51432</v>
      </c>
      <c r="J15504" t="s">
        <v>51433</v>
      </c>
      <c r="K15504" t="s">
        <v>51434</v>
      </c>
      <c r="L15504" t="s">
        <v>77943</v>
      </c>
    </row>
    <row r="15505" spans="1:12" x14ac:dyDescent="0.15">
      <c r="A15505" t="s">
        <v>12</v>
      </c>
      <c r="B15505">
        <v>4377451</v>
      </c>
      <c r="C15505">
        <v>4377471</v>
      </c>
      <c r="D15505" t="s">
        <v>51424</v>
      </c>
      <c r="E15505" t="s">
        <v>51425</v>
      </c>
      <c r="F15505" t="s">
        <v>76</v>
      </c>
      <c r="G15505" t="s">
        <v>36</v>
      </c>
      <c r="H15505">
        <v>145</v>
      </c>
      <c r="I15505" t="s">
        <v>51435</v>
      </c>
      <c r="J15505" t="s">
        <v>51436</v>
      </c>
      <c r="K15505" t="s">
        <v>51437</v>
      </c>
      <c r="L15505" t="s">
        <v>77915</v>
      </c>
    </row>
    <row r="15506" spans="1:12" x14ac:dyDescent="0.15">
      <c r="A15506" t="s">
        <v>12</v>
      </c>
      <c r="B15506">
        <v>4378399</v>
      </c>
      <c r="C15506">
        <v>4378419</v>
      </c>
      <c r="D15506" t="s">
        <v>51438</v>
      </c>
      <c r="E15506" t="s">
        <v>51439</v>
      </c>
      <c r="F15506" t="s">
        <v>76</v>
      </c>
      <c r="G15506" t="s">
        <v>16</v>
      </c>
      <c r="H15506">
        <v>9</v>
      </c>
      <c r="I15506" t="s">
        <v>51440</v>
      </c>
      <c r="J15506" t="s">
        <v>51441</v>
      </c>
      <c r="K15506" t="s">
        <v>51442</v>
      </c>
      <c r="L15506" t="s">
        <v>77939</v>
      </c>
    </row>
    <row r="15507" spans="1:12" x14ac:dyDescent="0.15">
      <c r="A15507" t="s">
        <v>12</v>
      </c>
      <c r="B15507">
        <v>4378371</v>
      </c>
      <c r="C15507">
        <v>4378391</v>
      </c>
      <c r="D15507" t="s">
        <v>51438</v>
      </c>
      <c r="E15507" t="s">
        <v>51439</v>
      </c>
      <c r="F15507" t="s">
        <v>76</v>
      </c>
      <c r="G15507" t="s">
        <v>16</v>
      </c>
      <c r="H15507">
        <v>37</v>
      </c>
      <c r="I15507" t="s">
        <v>51443</v>
      </c>
      <c r="J15507" t="s">
        <v>51444</v>
      </c>
      <c r="K15507" t="s">
        <v>51445</v>
      </c>
      <c r="L15507" t="s">
        <v>77906</v>
      </c>
    </row>
    <row r="15508" spans="1:12" x14ac:dyDescent="0.15">
      <c r="A15508" t="s">
        <v>12</v>
      </c>
      <c r="B15508">
        <v>4378329</v>
      </c>
      <c r="C15508">
        <v>4378349</v>
      </c>
      <c r="D15508" t="s">
        <v>51438</v>
      </c>
      <c r="E15508" t="s">
        <v>51439</v>
      </c>
      <c r="F15508" t="s">
        <v>76</v>
      </c>
      <c r="G15508" t="s">
        <v>16</v>
      </c>
      <c r="H15508">
        <v>79</v>
      </c>
      <c r="I15508" t="s">
        <v>51446</v>
      </c>
      <c r="J15508" t="s">
        <v>51447</v>
      </c>
      <c r="K15508" t="s">
        <v>51448</v>
      </c>
      <c r="L15508" t="s">
        <v>77993</v>
      </c>
    </row>
    <row r="15509" spans="1:12" x14ac:dyDescent="0.15">
      <c r="A15509" t="s">
        <v>12</v>
      </c>
      <c r="B15509">
        <v>4378299</v>
      </c>
      <c r="C15509">
        <v>4378319</v>
      </c>
      <c r="D15509" t="s">
        <v>51438</v>
      </c>
      <c r="E15509" t="s">
        <v>51439</v>
      </c>
      <c r="F15509" t="s">
        <v>76</v>
      </c>
      <c r="G15509" t="s">
        <v>16</v>
      </c>
      <c r="H15509">
        <v>109</v>
      </c>
      <c r="I15509" t="s">
        <v>51449</v>
      </c>
      <c r="J15509" t="s">
        <v>51450</v>
      </c>
      <c r="K15509" t="s">
        <v>51451</v>
      </c>
      <c r="L15509" t="s">
        <v>77947</v>
      </c>
    </row>
    <row r="15510" spans="1:12" x14ac:dyDescent="0.15">
      <c r="A15510" t="s">
        <v>12</v>
      </c>
      <c r="B15510">
        <v>4378835</v>
      </c>
      <c r="C15510">
        <v>4378855</v>
      </c>
      <c r="D15510" t="s">
        <v>51452</v>
      </c>
      <c r="E15510" t="s">
        <v>51453</v>
      </c>
      <c r="F15510" t="s">
        <v>76</v>
      </c>
      <c r="G15510" t="s">
        <v>16</v>
      </c>
      <c r="H15510">
        <v>22</v>
      </c>
      <c r="I15510" t="s">
        <v>51454</v>
      </c>
      <c r="J15510" t="s">
        <v>51455</v>
      </c>
      <c r="K15510" t="s">
        <v>51456</v>
      </c>
      <c r="L15510" t="s">
        <v>77948</v>
      </c>
    </row>
    <row r="15511" spans="1:12" x14ac:dyDescent="0.15">
      <c r="A15511" t="s">
        <v>12</v>
      </c>
      <c r="B15511">
        <v>4378814</v>
      </c>
      <c r="C15511">
        <v>4378834</v>
      </c>
      <c r="D15511" t="s">
        <v>51452</v>
      </c>
      <c r="E15511" t="s">
        <v>51453</v>
      </c>
      <c r="F15511" t="s">
        <v>76</v>
      </c>
      <c r="G15511" t="s">
        <v>23</v>
      </c>
      <c r="H15511">
        <v>43</v>
      </c>
      <c r="I15511" t="s">
        <v>51457</v>
      </c>
      <c r="J15511" t="s">
        <v>51458</v>
      </c>
      <c r="K15511" t="s">
        <v>51459</v>
      </c>
      <c r="L15511" t="s">
        <v>77942</v>
      </c>
    </row>
    <row r="15512" spans="1:12" x14ac:dyDescent="0.15">
      <c r="A15512" t="s">
        <v>12</v>
      </c>
      <c r="B15512">
        <v>4378790</v>
      </c>
      <c r="C15512">
        <v>4378810</v>
      </c>
      <c r="D15512" t="s">
        <v>51452</v>
      </c>
      <c r="E15512" t="s">
        <v>51453</v>
      </c>
      <c r="F15512" t="s">
        <v>76</v>
      </c>
      <c r="G15512" t="s">
        <v>16</v>
      </c>
      <c r="H15512">
        <v>67</v>
      </c>
      <c r="I15512" t="s">
        <v>51460</v>
      </c>
      <c r="J15512" t="s">
        <v>51461</v>
      </c>
      <c r="K15512" t="s">
        <v>51462</v>
      </c>
      <c r="L15512" t="s">
        <v>77981</v>
      </c>
    </row>
    <row r="15513" spans="1:12" x14ac:dyDescent="0.15">
      <c r="A15513" t="s">
        <v>12</v>
      </c>
      <c r="B15513">
        <v>4378769</v>
      </c>
      <c r="C15513">
        <v>4378789</v>
      </c>
      <c r="D15513" t="s">
        <v>51452</v>
      </c>
      <c r="E15513" t="s">
        <v>51453</v>
      </c>
      <c r="F15513" t="s">
        <v>76</v>
      </c>
      <c r="G15513" t="s">
        <v>16</v>
      </c>
      <c r="H15513">
        <v>88</v>
      </c>
      <c r="I15513" t="s">
        <v>51463</v>
      </c>
      <c r="J15513" t="s">
        <v>51464</v>
      </c>
      <c r="K15513" t="s">
        <v>51465</v>
      </c>
      <c r="L15513" t="s">
        <v>77923</v>
      </c>
    </row>
    <row r="15514" spans="1:12" x14ac:dyDescent="0.15">
      <c r="A15514" t="s">
        <v>12</v>
      </c>
      <c r="B15514">
        <v>4379331</v>
      </c>
      <c r="C15514">
        <v>4379351</v>
      </c>
      <c r="D15514" t="s">
        <v>51466</v>
      </c>
      <c r="E15514" t="s">
        <v>51467</v>
      </c>
      <c r="F15514" t="s">
        <v>76</v>
      </c>
      <c r="G15514" t="s">
        <v>32</v>
      </c>
      <c r="H15514">
        <v>1</v>
      </c>
      <c r="I15514" t="s">
        <v>51468</v>
      </c>
      <c r="J15514" t="s">
        <v>51469</v>
      </c>
      <c r="K15514" t="s">
        <v>51470</v>
      </c>
      <c r="L15514" t="s">
        <v>77917</v>
      </c>
    </row>
    <row r="15515" spans="1:12" x14ac:dyDescent="0.15">
      <c r="A15515" t="s">
        <v>12</v>
      </c>
      <c r="B15515">
        <v>4379307</v>
      </c>
      <c r="C15515">
        <v>4379327</v>
      </c>
      <c r="D15515" t="s">
        <v>51466</v>
      </c>
      <c r="E15515" t="s">
        <v>51467</v>
      </c>
      <c r="F15515" t="s">
        <v>76</v>
      </c>
      <c r="G15515" t="s">
        <v>32</v>
      </c>
      <c r="H15515">
        <v>25</v>
      </c>
      <c r="I15515" t="s">
        <v>51471</v>
      </c>
      <c r="J15515" t="s">
        <v>51472</v>
      </c>
      <c r="K15515" t="s">
        <v>51473</v>
      </c>
      <c r="L15515" t="s">
        <v>78012</v>
      </c>
    </row>
    <row r="15516" spans="1:12" x14ac:dyDescent="0.15">
      <c r="A15516" t="s">
        <v>12</v>
      </c>
      <c r="B15516">
        <v>4379243</v>
      </c>
      <c r="C15516">
        <v>4379263</v>
      </c>
      <c r="D15516" t="s">
        <v>51466</v>
      </c>
      <c r="E15516" t="s">
        <v>51467</v>
      </c>
      <c r="F15516" t="s">
        <v>76</v>
      </c>
      <c r="G15516" t="s">
        <v>32</v>
      </c>
      <c r="H15516">
        <v>89</v>
      </c>
      <c r="I15516" t="s">
        <v>51474</v>
      </c>
      <c r="J15516" t="s">
        <v>51475</v>
      </c>
      <c r="K15516" t="s">
        <v>51476</v>
      </c>
      <c r="L15516" t="s">
        <v>77964</v>
      </c>
    </row>
    <row r="15517" spans="1:12" x14ac:dyDescent="0.15">
      <c r="A15517" t="s">
        <v>12</v>
      </c>
      <c r="B15517">
        <v>4379217</v>
      </c>
      <c r="C15517">
        <v>4379237</v>
      </c>
      <c r="D15517" t="s">
        <v>51466</v>
      </c>
      <c r="E15517" t="s">
        <v>51467</v>
      </c>
      <c r="F15517" t="s">
        <v>76</v>
      </c>
      <c r="G15517" t="s">
        <v>36</v>
      </c>
      <c r="H15517">
        <v>115</v>
      </c>
      <c r="I15517" t="s">
        <v>51477</v>
      </c>
      <c r="J15517" t="s">
        <v>51478</v>
      </c>
      <c r="K15517" t="s">
        <v>51479</v>
      </c>
      <c r="L15517" t="s">
        <v>78020</v>
      </c>
    </row>
    <row r="15518" spans="1:12" x14ac:dyDescent="0.15">
      <c r="A15518" t="s">
        <v>12</v>
      </c>
      <c r="B15518">
        <v>4380331</v>
      </c>
      <c r="C15518">
        <v>4380351</v>
      </c>
      <c r="D15518" t="s">
        <v>51480</v>
      </c>
      <c r="E15518" t="s">
        <v>51481</v>
      </c>
      <c r="F15518" t="s">
        <v>76</v>
      </c>
      <c r="G15518" t="s">
        <v>36</v>
      </c>
      <c r="H15518">
        <v>0</v>
      </c>
      <c r="I15518" t="s">
        <v>51482</v>
      </c>
      <c r="J15518" t="s">
        <v>51483</v>
      </c>
      <c r="K15518" t="s">
        <v>51484</v>
      </c>
      <c r="L15518" t="s">
        <v>77980</v>
      </c>
    </row>
    <row r="15519" spans="1:12" x14ac:dyDescent="0.15">
      <c r="A15519" t="s">
        <v>12</v>
      </c>
      <c r="B15519">
        <v>4380306</v>
      </c>
      <c r="C15519">
        <v>4380326</v>
      </c>
      <c r="D15519" t="s">
        <v>51480</v>
      </c>
      <c r="E15519" t="s">
        <v>51481</v>
      </c>
      <c r="F15519" t="s">
        <v>76</v>
      </c>
      <c r="G15519" t="s">
        <v>36</v>
      </c>
      <c r="H15519">
        <v>25</v>
      </c>
      <c r="I15519" t="s">
        <v>51485</v>
      </c>
      <c r="J15519" t="s">
        <v>51486</v>
      </c>
      <c r="K15519" t="s">
        <v>51487</v>
      </c>
      <c r="L15519" t="s">
        <v>78012</v>
      </c>
    </row>
    <row r="15520" spans="1:12" x14ac:dyDescent="0.15">
      <c r="A15520" t="s">
        <v>12</v>
      </c>
      <c r="B15520">
        <v>4380263</v>
      </c>
      <c r="C15520">
        <v>4380283</v>
      </c>
      <c r="D15520" t="s">
        <v>51480</v>
      </c>
      <c r="E15520" t="s">
        <v>51481</v>
      </c>
      <c r="F15520" t="s">
        <v>76</v>
      </c>
      <c r="G15520" t="s">
        <v>23</v>
      </c>
      <c r="H15520">
        <v>68</v>
      </c>
      <c r="I15520" t="s">
        <v>51488</v>
      </c>
      <c r="J15520" t="s">
        <v>51489</v>
      </c>
      <c r="K15520" t="s">
        <v>51490</v>
      </c>
      <c r="L15520" t="s">
        <v>77962</v>
      </c>
    </row>
    <row r="15521" spans="1:12" x14ac:dyDescent="0.15">
      <c r="A15521" t="s">
        <v>12</v>
      </c>
      <c r="B15521">
        <v>4380235</v>
      </c>
      <c r="C15521">
        <v>4380255</v>
      </c>
      <c r="D15521" t="s">
        <v>51480</v>
      </c>
      <c r="E15521" t="s">
        <v>51481</v>
      </c>
      <c r="F15521" t="s">
        <v>76</v>
      </c>
      <c r="G15521" t="s">
        <v>16</v>
      </c>
      <c r="H15521">
        <v>96</v>
      </c>
      <c r="I15521" t="s">
        <v>51491</v>
      </c>
      <c r="J15521" t="s">
        <v>51492</v>
      </c>
      <c r="K15521" t="s">
        <v>51493</v>
      </c>
      <c r="L15521" t="s">
        <v>77912</v>
      </c>
    </row>
    <row r="15522" spans="1:12" x14ac:dyDescent="0.15">
      <c r="A15522" t="s">
        <v>12</v>
      </c>
      <c r="B15522">
        <v>4380836</v>
      </c>
      <c r="C15522">
        <v>4380856</v>
      </c>
      <c r="D15522" t="s">
        <v>51494</v>
      </c>
      <c r="E15522" t="s">
        <v>90</v>
      </c>
      <c r="F15522" t="s">
        <v>76</v>
      </c>
      <c r="G15522" t="s">
        <v>36</v>
      </c>
      <c r="H15522">
        <v>24</v>
      </c>
      <c r="I15522" t="s">
        <v>51495</v>
      </c>
      <c r="J15522" t="s">
        <v>51496</v>
      </c>
      <c r="K15522" t="s">
        <v>51497</v>
      </c>
      <c r="L15522" t="s">
        <v>77966</v>
      </c>
    </row>
    <row r="15523" spans="1:12" x14ac:dyDescent="0.15">
      <c r="A15523" t="s">
        <v>12</v>
      </c>
      <c r="B15523">
        <v>4380750</v>
      </c>
      <c r="C15523">
        <v>4380770</v>
      </c>
      <c r="D15523" t="s">
        <v>51494</v>
      </c>
      <c r="E15523" t="s">
        <v>90</v>
      </c>
      <c r="F15523" t="s">
        <v>76</v>
      </c>
      <c r="G15523" t="s">
        <v>23</v>
      </c>
      <c r="H15523">
        <v>110</v>
      </c>
      <c r="I15523" t="s">
        <v>51498</v>
      </c>
      <c r="J15523" t="s">
        <v>51499</v>
      </c>
      <c r="K15523" t="s">
        <v>51500</v>
      </c>
      <c r="L15523" t="s">
        <v>78030</v>
      </c>
    </row>
    <row r="15524" spans="1:12" x14ac:dyDescent="0.15">
      <c r="A15524" t="s">
        <v>12</v>
      </c>
      <c r="B15524">
        <v>4380723</v>
      </c>
      <c r="C15524">
        <v>4380743</v>
      </c>
      <c r="D15524" t="s">
        <v>51494</v>
      </c>
      <c r="E15524" t="s">
        <v>90</v>
      </c>
      <c r="F15524" t="s">
        <v>76</v>
      </c>
      <c r="G15524" t="s">
        <v>23</v>
      </c>
      <c r="H15524">
        <v>137</v>
      </c>
      <c r="I15524" t="s">
        <v>51501</v>
      </c>
      <c r="J15524" t="s">
        <v>51502</v>
      </c>
      <c r="K15524" t="s">
        <v>51503</v>
      </c>
      <c r="L15524" t="s">
        <v>77987</v>
      </c>
    </row>
    <row r="15525" spans="1:12" x14ac:dyDescent="0.15">
      <c r="A15525" t="s">
        <v>12</v>
      </c>
      <c r="B15525">
        <v>4380703</v>
      </c>
      <c r="C15525">
        <v>4380723</v>
      </c>
      <c r="D15525" t="s">
        <v>51494</v>
      </c>
      <c r="E15525" t="s">
        <v>90</v>
      </c>
      <c r="F15525" t="s">
        <v>76</v>
      </c>
      <c r="G15525" t="s">
        <v>16</v>
      </c>
      <c r="H15525">
        <v>157</v>
      </c>
      <c r="I15525" t="s">
        <v>51504</v>
      </c>
      <c r="J15525" t="s">
        <v>51505</v>
      </c>
      <c r="K15525" t="s">
        <v>51506</v>
      </c>
      <c r="L15525" t="s">
        <v>78068</v>
      </c>
    </row>
    <row r="15526" spans="1:12" x14ac:dyDescent="0.15">
      <c r="A15526" t="s">
        <v>12</v>
      </c>
      <c r="B15526">
        <v>4382387</v>
      </c>
      <c r="C15526">
        <v>4382407</v>
      </c>
      <c r="D15526" t="s">
        <v>51507</v>
      </c>
      <c r="E15526" t="s">
        <v>90</v>
      </c>
      <c r="F15526" t="s">
        <v>76</v>
      </c>
      <c r="G15526" t="s">
        <v>36</v>
      </c>
      <c r="H15526">
        <v>0</v>
      </c>
      <c r="I15526" t="s">
        <v>51508</v>
      </c>
      <c r="J15526" t="s">
        <v>51509</v>
      </c>
      <c r="K15526" t="s">
        <v>51510</v>
      </c>
      <c r="L15526" t="s">
        <v>77980</v>
      </c>
    </row>
    <row r="15527" spans="1:12" x14ac:dyDescent="0.15">
      <c r="A15527" t="s">
        <v>12</v>
      </c>
      <c r="B15527">
        <v>4382357</v>
      </c>
      <c r="C15527">
        <v>4382377</v>
      </c>
      <c r="D15527" t="s">
        <v>51507</v>
      </c>
      <c r="E15527" t="s">
        <v>90</v>
      </c>
      <c r="F15527" t="s">
        <v>76</v>
      </c>
      <c r="G15527" t="s">
        <v>16</v>
      </c>
      <c r="H15527">
        <v>30</v>
      </c>
      <c r="I15527" t="s">
        <v>51511</v>
      </c>
      <c r="J15527" t="s">
        <v>51512</v>
      </c>
      <c r="K15527" t="s">
        <v>51513</v>
      </c>
      <c r="L15527" t="s">
        <v>77984</v>
      </c>
    </row>
    <row r="15528" spans="1:12" x14ac:dyDescent="0.15">
      <c r="A15528" t="s">
        <v>12</v>
      </c>
      <c r="B15528">
        <v>4382336</v>
      </c>
      <c r="C15528">
        <v>4382356</v>
      </c>
      <c r="D15528" t="s">
        <v>51507</v>
      </c>
      <c r="E15528" t="s">
        <v>90</v>
      </c>
      <c r="F15528" t="s">
        <v>76</v>
      </c>
      <c r="G15528" t="s">
        <v>36</v>
      </c>
      <c r="H15528">
        <v>51</v>
      </c>
      <c r="I15528" t="s">
        <v>51514</v>
      </c>
      <c r="J15528" t="s">
        <v>51515</v>
      </c>
      <c r="K15528" t="s">
        <v>51516</v>
      </c>
      <c r="L15528" t="s">
        <v>78023</v>
      </c>
    </row>
    <row r="15529" spans="1:12" x14ac:dyDescent="0.15">
      <c r="A15529" t="s">
        <v>12</v>
      </c>
      <c r="B15529">
        <v>4382313</v>
      </c>
      <c r="C15529">
        <v>4382333</v>
      </c>
      <c r="D15529" t="s">
        <v>51507</v>
      </c>
      <c r="E15529" t="s">
        <v>90</v>
      </c>
      <c r="F15529" t="s">
        <v>76</v>
      </c>
      <c r="G15529" t="s">
        <v>32</v>
      </c>
      <c r="H15529">
        <v>74</v>
      </c>
      <c r="I15529" t="s">
        <v>51517</v>
      </c>
      <c r="J15529" t="s">
        <v>51518</v>
      </c>
      <c r="K15529" t="s">
        <v>51519</v>
      </c>
      <c r="L15529" t="s">
        <v>78005</v>
      </c>
    </row>
    <row r="15530" spans="1:12" x14ac:dyDescent="0.15">
      <c r="A15530" t="s">
        <v>12</v>
      </c>
      <c r="B15530">
        <v>4382474</v>
      </c>
      <c r="C15530">
        <v>4382494</v>
      </c>
      <c r="D15530" t="s">
        <v>51520</v>
      </c>
      <c r="E15530" t="s">
        <v>90</v>
      </c>
      <c r="F15530" t="s">
        <v>15</v>
      </c>
      <c r="G15530" t="s">
        <v>32</v>
      </c>
      <c r="H15530">
        <v>31</v>
      </c>
      <c r="I15530" t="s">
        <v>51521</v>
      </c>
      <c r="J15530" t="s">
        <v>51522</v>
      </c>
      <c r="K15530" t="s">
        <v>51523</v>
      </c>
      <c r="L15530" t="s">
        <v>77910</v>
      </c>
    </row>
    <row r="15531" spans="1:12" x14ac:dyDescent="0.15">
      <c r="A15531" t="s">
        <v>12</v>
      </c>
      <c r="B15531">
        <v>4382507</v>
      </c>
      <c r="C15531">
        <v>4382527</v>
      </c>
      <c r="D15531" t="s">
        <v>51520</v>
      </c>
      <c r="E15531" t="s">
        <v>90</v>
      </c>
      <c r="F15531" t="s">
        <v>15</v>
      </c>
      <c r="G15531" t="s">
        <v>32</v>
      </c>
      <c r="H15531">
        <v>64</v>
      </c>
      <c r="I15531" t="s">
        <v>51524</v>
      </c>
      <c r="J15531" t="s">
        <v>51525</v>
      </c>
      <c r="K15531" t="s">
        <v>51526</v>
      </c>
      <c r="L15531" t="s">
        <v>77989</v>
      </c>
    </row>
    <row r="15532" spans="1:12" x14ac:dyDescent="0.15">
      <c r="A15532" t="s">
        <v>12</v>
      </c>
      <c r="B15532">
        <v>4382538</v>
      </c>
      <c r="C15532">
        <v>4382558</v>
      </c>
      <c r="D15532" t="s">
        <v>51520</v>
      </c>
      <c r="E15532" t="s">
        <v>90</v>
      </c>
      <c r="F15532" t="s">
        <v>15</v>
      </c>
      <c r="G15532" t="s">
        <v>36</v>
      </c>
      <c r="H15532">
        <v>95</v>
      </c>
      <c r="I15532" t="s">
        <v>51527</v>
      </c>
      <c r="J15532" t="s">
        <v>51528</v>
      </c>
      <c r="K15532" t="s">
        <v>51529</v>
      </c>
      <c r="L15532" t="s">
        <v>77920</v>
      </c>
    </row>
    <row r="15533" spans="1:12" x14ac:dyDescent="0.15">
      <c r="A15533" t="s">
        <v>12</v>
      </c>
      <c r="B15533">
        <v>4382564</v>
      </c>
      <c r="C15533">
        <v>4382584</v>
      </c>
      <c r="D15533" t="s">
        <v>51520</v>
      </c>
      <c r="E15533" t="s">
        <v>90</v>
      </c>
      <c r="F15533" t="s">
        <v>15</v>
      </c>
      <c r="G15533" t="s">
        <v>32</v>
      </c>
      <c r="H15533">
        <v>121</v>
      </c>
      <c r="I15533" t="s">
        <v>51530</v>
      </c>
      <c r="J15533" t="s">
        <v>51531</v>
      </c>
      <c r="K15533" t="s">
        <v>51532</v>
      </c>
      <c r="L15533" t="s">
        <v>77943</v>
      </c>
    </row>
    <row r="15534" spans="1:12" x14ac:dyDescent="0.15">
      <c r="A15534" t="s">
        <v>12</v>
      </c>
      <c r="B15534">
        <v>4382601</v>
      </c>
      <c r="C15534">
        <v>4382621</v>
      </c>
      <c r="D15534" t="s">
        <v>51533</v>
      </c>
      <c r="E15534" t="s">
        <v>90</v>
      </c>
      <c r="F15534" t="s">
        <v>15</v>
      </c>
      <c r="G15534" t="s">
        <v>23</v>
      </c>
      <c r="H15534">
        <v>7</v>
      </c>
      <c r="I15534" t="s">
        <v>51534</v>
      </c>
      <c r="J15534" t="s">
        <v>51535</v>
      </c>
      <c r="K15534" t="s">
        <v>51536</v>
      </c>
      <c r="L15534" t="s">
        <v>77909</v>
      </c>
    </row>
    <row r="15535" spans="1:12" x14ac:dyDescent="0.15">
      <c r="A15535" t="s">
        <v>12</v>
      </c>
      <c r="B15535">
        <v>4382631</v>
      </c>
      <c r="C15535">
        <v>4382651</v>
      </c>
      <c r="D15535" t="s">
        <v>51533</v>
      </c>
      <c r="E15535" t="s">
        <v>90</v>
      </c>
      <c r="F15535" t="s">
        <v>15</v>
      </c>
      <c r="G15535" t="s">
        <v>23</v>
      </c>
      <c r="H15535">
        <v>37</v>
      </c>
      <c r="I15535" t="s">
        <v>51537</v>
      </c>
      <c r="J15535" t="s">
        <v>51538</v>
      </c>
      <c r="K15535" t="s">
        <v>51539</v>
      </c>
      <c r="L15535" t="s">
        <v>77906</v>
      </c>
    </row>
    <row r="15536" spans="1:12" x14ac:dyDescent="0.15">
      <c r="A15536" t="s">
        <v>12</v>
      </c>
      <c r="B15536">
        <v>4382682</v>
      </c>
      <c r="C15536">
        <v>4382702</v>
      </c>
      <c r="D15536" t="s">
        <v>51533</v>
      </c>
      <c r="E15536" t="s">
        <v>90</v>
      </c>
      <c r="F15536" t="s">
        <v>15</v>
      </c>
      <c r="G15536" t="s">
        <v>36</v>
      </c>
      <c r="H15536">
        <v>88</v>
      </c>
      <c r="I15536" t="s">
        <v>51540</v>
      </c>
      <c r="J15536" t="s">
        <v>51541</v>
      </c>
      <c r="K15536" t="s">
        <v>51542</v>
      </c>
      <c r="L15536" t="s">
        <v>77923</v>
      </c>
    </row>
    <row r="15537" spans="1:12" x14ac:dyDescent="0.15">
      <c r="A15537" t="s">
        <v>12</v>
      </c>
      <c r="B15537">
        <v>4382706</v>
      </c>
      <c r="C15537">
        <v>4382726</v>
      </c>
      <c r="D15537" t="s">
        <v>51533</v>
      </c>
      <c r="E15537" t="s">
        <v>90</v>
      </c>
      <c r="F15537" t="s">
        <v>15</v>
      </c>
      <c r="G15537" t="s">
        <v>32</v>
      </c>
      <c r="H15537">
        <v>112</v>
      </c>
      <c r="I15537" t="s">
        <v>51543</v>
      </c>
      <c r="J15537" t="s">
        <v>51544</v>
      </c>
      <c r="K15537" t="s">
        <v>51545</v>
      </c>
      <c r="L15537" t="s">
        <v>77950</v>
      </c>
    </row>
    <row r="15538" spans="1:12" x14ac:dyDescent="0.15">
      <c r="A15538" t="s">
        <v>12</v>
      </c>
      <c r="B15538">
        <v>4383216</v>
      </c>
      <c r="C15538">
        <v>4383236</v>
      </c>
      <c r="D15538" t="s">
        <v>51546</v>
      </c>
      <c r="E15538" t="s">
        <v>90</v>
      </c>
      <c r="F15538" t="s">
        <v>15</v>
      </c>
      <c r="G15538" t="s">
        <v>36</v>
      </c>
      <c r="H15538">
        <v>23</v>
      </c>
      <c r="I15538" t="s">
        <v>51547</v>
      </c>
      <c r="J15538" t="s">
        <v>51548</v>
      </c>
      <c r="K15538" t="s">
        <v>51549</v>
      </c>
      <c r="L15538" t="s">
        <v>77975</v>
      </c>
    </row>
    <row r="15539" spans="1:12" x14ac:dyDescent="0.15">
      <c r="A15539" t="s">
        <v>12</v>
      </c>
      <c r="B15539">
        <v>4383246</v>
      </c>
      <c r="C15539">
        <v>4383266</v>
      </c>
      <c r="D15539" t="s">
        <v>51546</v>
      </c>
      <c r="E15539" t="s">
        <v>90</v>
      </c>
      <c r="F15539" t="s">
        <v>15</v>
      </c>
      <c r="G15539" t="s">
        <v>23</v>
      </c>
      <c r="H15539">
        <v>53</v>
      </c>
      <c r="I15539" t="s">
        <v>51550</v>
      </c>
      <c r="J15539" t="s">
        <v>51551</v>
      </c>
      <c r="K15539" t="s">
        <v>51552</v>
      </c>
      <c r="L15539" t="s">
        <v>77922</v>
      </c>
    </row>
    <row r="15540" spans="1:12" x14ac:dyDescent="0.15">
      <c r="A15540" t="s">
        <v>12</v>
      </c>
      <c r="B15540">
        <v>4383301</v>
      </c>
      <c r="C15540">
        <v>4383321</v>
      </c>
      <c r="D15540" t="s">
        <v>51546</v>
      </c>
      <c r="E15540" t="s">
        <v>90</v>
      </c>
      <c r="F15540" t="s">
        <v>15</v>
      </c>
      <c r="G15540" t="s">
        <v>16</v>
      </c>
      <c r="H15540">
        <v>108</v>
      </c>
      <c r="I15540" t="s">
        <v>51553</v>
      </c>
      <c r="J15540" t="s">
        <v>51554</v>
      </c>
      <c r="K15540" t="s">
        <v>51555</v>
      </c>
      <c r="L15540" t="s">
        <v>77994</v>
      </c>
    </row>
    <row r="15541" spans="1:12" x14ac:dyDescent="0.15">
      <c r="A15541" t="s">
        <v>12</v>
      </c>
      <c r="B15541">
        <v>4383324</v>
      </c>
      <c r="C15541">
        <v>4383344</v>
      </c>
      <c r="D15541" t="s">
        <v>51546</v>
      </c>
      <c r="E15541" t="s">
        <v>90</v>
      </c>
      <c r="F15541" t="s">
        <v>15</v>
      </c>
      <c r="G15541" t="s">
        <v>23</v>
      </c>
      <c r="H15541">
        <v>131</v>
      </c>
      <c r="I15541" t="s">
        <v>51556</v>
      </c>
      <c r="J15541" t="s">
        <v>51557</v>
      </c>
      <c r="K15541" t="s">
        <v>51558</v>
      </c>
      <c r="L15541" t="s">
        <v>77941</v>
      </c>
    </row>
    <row r="15542" spans="1:12" x14ac:dyDescent="0.15">
      <c r="A15542" t="s">
        <v>12</v>
      </c>
      <c r="B15542">
        <v>4384998</v>
      </c>
      <c r="C15542">
        <v>4385018</v>
      </c>
      <c r="D15542" t="s">
        <v>51559</v>
      </c>
      <c r="E15542" t="s">
        <v>90</v>
      </c>
      <c r="F15542" t="s">
        <v>76</v>
      </c>
      <c r="G15542" t="s">
        <v>23</v>
      </c>
      <c r="H15542">
        <v>37</v>
      </c>
      <c r="I15542" t="s">
        <v>51560</v>
      </c>
      <c r="J15542" t="s">
        <v>51561</v>
      </c>
      <c r="K15542" t="s">
        <v>51562</v>
      </c>
      <c r="L15542" t="s">
        <v>77906</v>
      </c>
    </row>
    <row r="15543" spans="1:12" x14ac:dyDescent="0.15">
      <c r="A15543" t="s">
        <v>12</v>
      </c>
      <c r="B15543">
        <v>4384962</v>
      </c>
      <c r="C15543">
        <v>4384982</v>
      </c>
      <c r="D15543" t="s">
        <v>51559</v>
      </c>
      <c r="E15543" t="s">
        <v>90</v>
      </c>
      <c r="F15543" t="s">
        <v>76</v>
      </c>
      <c r="G15543" t="s">
        <v>16</v>
      </c>
      <c r="H15543">
        <v>73</v>
      </c>
      <c r="I15543" t="s">
        <v>51563</v>
      </c>
      <c r="J15543" t="s">
        <v>51564</v>
      </c>
      <c r="K15543" t="s">
        <v>51565</v>
      </c>
      <c r="L15543" t="s">
        <v>77926</v>
      </c>
    </row>
    <row r="15544" spans="1:12" x14ac:dyDescent="0.15">
      <c r="A15544" t="s">
        <v>12</v>
      </c>
      <c r="B15544">
        <v>4384932</v>
      </c>
      <c r="C15544">
        <v>4384952</v>
      </c>
      <c r="D15544" t="s">
        <v>51559</v>
      </c>
      <c r="E15544" t="s">
        <v>90</v>
      </c>
      <c r="F15544" t="s">
        <v>76</v>
      </c>
      <c r="G15544" t="s">
        <v>32</v>
      </c>
      <c r="H15544">
        <v>103</v>
      </c>
      <c r="I15544" t="s">
        <v>51566</v>
      </c>
      <c r="J15544" t="s">
        <v>51567</v>
      </c>
      <c r="K15544" t="s">
        <v>51568</v>
      </c>
      <c r="L15544" t="s">
        <v>77937</v>
      </c>
    </row>
    <row r="15545" spans="1:12" x14ac:dyDescent="0.15">
      <c r="A15545" t="s">
        <v>12</v>
      </c>
      <c r="B15545">
        <v>4384910</v>
      </c>
      <c r="C15545">
        <v>4384930</v>
      </c>
      <c r="D15545" t="s">
        <v>51559</v>
      </c>
      <c r="E15545" t="s">
        <v>90</v>
      </c>
      <c r="F15545" t="s">
        <v>76</v>
      </c>
      <c r="G15545" t="s">
        <v>16</v>
      </c>
      <c r="H15545">
        <v>125</v>
      </c>
      <c r="I15545" t="s">
        <v>51569</v>
      </c>
      <c r="J15545" t="s">
        <v>51570</v>
      </c>
      <c r="K15545" t="s">
        <v>51571</v>
      </c>
      <c r="L15545" t="s">
        <v>78034</v>
      </c>
    </row>
    <row r="15546" spans="1:12" x14ac:dyDescent="0.15">
      <c r="A15546" t="s">
        <v>12</v>
      </c>
      <c r="B15546">
        <v>4385655</v>
      </c>
      <c r="C15546">
        <v>4385675</v>
      </c>
      <c r="D15546" t="s">
        <v>51572</v>
      </c>
      <c r="E15546" t="s">
        <v>90</v>
      </c>
      <c r="F15546" t="s">
        <v>76</v>
      </c>
      <c r="G15546" t="s">
        <v>23</v>
      </c>
      <c r="H15546">
        <v>47</v>
      </c>
      <c r="I15546" t="s">
        <v>51573</v>
      </c>
      <c r="J15546" t="s">
        <v>51574</v>
      </c>
      <c r="K15546" t="s">
        <v>51575</v>
      </c>
      <c r="L15546" t="s">
        <v>77932</v>
      </c>
    </row>
    <row r="15547" spans="1:12" x14ac:dyDescent="0.15">
      <c r="A15547" t="s">
        <v>12</v>
      </c>
      <c r="B15547">
        <v>4385623</v>
      </c>
      <c r="C15547">
        <v>4385643</v>
      </c>
      <c r="D15547" t="s">
        <v>51572</v>
      </c>
      <c r="E15547" t="s">
        <v>90</v>
      </c>
      <c r="F15547" t="s">
        <v>76</v>
      </c>
      <c r="G15547" t="s">
        <v>16</v>
      </c>
      <c r="H15547">
        <v>79</v>
      </c>
      <c r="I15547" t="s">
        <v>51576</v>
      </c>
      <c r="J15547" t="s">
        <v>51577</v>
      </c>
      <c r="K15547" t="s">
        <v>51578</v>
      </c>
      <c r="L15547" t="s">
        <v>77993</v>
      </c>
    </row>
    <row r="15548" spans="1:12" x14ac:dyDescent="0.15">
      <c r="A15548" t="s">
        <v>12</v>
      </c>
      <c r="B15548">
        <v>4385577</v>
      </c>
      <c r="C15548">
        <v>4385597</v>
      </c>
      <c r="D15548" t="s">
        <v>51572</v>
      </c>
      <c r="E15548" t="s">
        <v>90</v>
      </c>
      <c r="F15548" t="s">
        <v>76</v>
      </c>
      <c r="G15548" t="s">
        <v>32</v>
      </c>
      <c r="H15548">
        <v>125</v>
      </c>
      <c r="I15548" t="s">
        <v>51579</v>
      </c>
      <c r="J15548" t="s">
        <v>51580</v>
      </c>
      <c r="K15548" t="s">
        <v>51581</v>
      </c>
      <c r="L15548" t="s">
        <v>78034</v>
      </c>
    </row>
    <row r="15549" spans="1:12" x14ac:dyDescent="0.15">
      <c r="A15549" t="s">
        <v>12</v>
      </c>
      <c r="B15549">
        <v>4385537</v>
      </c>
      <c r="C15549">
        <v>4385557</v>
      </c>
      <c r="D15549" t="s">
        <v>51572</v>
      </c>
      <c r="E15549" t="s">
        <v>90</v>
      </c>
      <c r="F15549" t="s">
        <v>76</v>
      </c>
      <c r="G15549" t="s">
        <v>16</v>
      </c>
      <c r="H15549">
        <v>165</v>
      </c>
      <c r="I15549" t="s">
        <v>51582</v>
      </c>
      <c r="J15549" t="s">
        <v>51583</v>
      </c>
      <c r="K15549" t="s">
        <v>51584</v>
      </c>
      <c r="L15549" t="s">
        <v>78162</v>
      </c>
    </row>
    <row r="15550" spans="1:12" x14ac:dyDescent="0.15">
      <c r="A15550" t="s">
        <v>12</v>
      </c>
      <c r="B15550">
        <v>4388900</v>
      </c>
      <c r="C15550">
        <v>4388920</v>
      </c>
      <c r="D15550" t="s">
        <v>51585</v>
      </c>
      <c r="E15550" t="s">
        <v>90</v>
      </c>
      <c r="F15550" t="s">
        <v>76</v>
      </c>
      <c r="G15550" t="s">
        <v>16</v>
      </c>
      <c r="H15550">
        <v>16</v>
      </c>
      <c r="I15550" t="s">
        <v>51586</v>
      </c>
      <c r="J15550" t="s">
        <v>51587</v>
      </c>
      <c r="K15550" t="s">
        <v>51588</v>
      </c>
      <c r="L15550" t="s">
        <v>77905</v>
      </c>
    </row>
    <row r="15551" spans="1:12" x14ac:dyDescent="0.15">
      <c r="A15551" t="s">
        <v>12</v>
      </c>
      <c r="B15551">
        <v>4388871</v>
      </c>
      <c r="C15551">
        <v>4388891</v>
      </c>
      <c r="D15551" t="s">
        <v>51585</v>
      </c>
      <c r="E15551" t="s">
        <v>90</v>
      </c>
      <c r="F15551" t="s">
        <v>76</v>
      </c>
      <c r="G15551" t="s">
        <v>16</v>
      </c>
      <c r="H15551">
        <v>45</v>
      </c>
      <c r="I15551" t="s">
        <v>51589</v>
      </c>
      <c r="J15551" t="s">
        <v>51590</v>
      </c>
      <c r="K15551" t="s">
        <v>51591</v>
      </c>
      <c r="L15551" t="s">
        <v>77967</v>
      </c>
    </row>
    <row r="15552" spans="1:12" x14ac:dyDescent="0.15">
      <c r="A15552" t="s">
        <v>12</v>
      </c>
      <c r="B15552">
        <v>4388815</v>
      </c>
      <c r="C15552">
        <v>4388835</v>
      </c>
      <c r="D15552" t="s">
        <v>51585</v>
      </c>
      <c r="E15552" t="s">
        <v>90</v>
      </c>
      <c r="F15552" t="s">
        <v>76</v>
      </c>
      <c r="G15552" t="s">
        <v>23</v>
      </c>
      <c r="H15552">
        <v>101</v>
      </c>
      <c r="I15552" t="s">
        <v>51592</v>
      </c>
      <c r="J15552" t="s">
        <v>51593</v>
      </c>
      <c r="K15552" t="s">
        <v>51594</v>
      </c>
      <c r="L15552" t="s">
        <v>77997</v>
      </c>
    </row>
    <row r="15553" spans="1:12" x14ac:dyDescent="0.15">
      <c r="A15553" t="s">
        <v>12</v>
      </c>
      <c r="B15553">
        <v>4388790</v>
      </c>
      <c r="C15553">
        <v>4388810</v>
      </c>
      <c r="D15553" t="s">
        <v>51585</v>
      </c>
      <c r="E15553" t="s">
        <v>90</v>
      </c>
      <c r="F15553" t="s">
        <v>76</v>
      </c>
      <c r="G15553" t="s">
        <v>16</v>
      </c>
      <c r="H15553">
        <v>126</v>
      </c>
      <c r="I15553" t="s">
        <v>51595</v>
      </c>
      <c r="J15553" t="s">
        <v>51596</v>
      </c>
      <c r="K15553" t="s">
        <v>51597</v>
      </c>
      <c r="L15553" t="s">
        <v>78078</v>
      </c>
    </row>
    <row r="15554" spans="1:12" x14ac:dyDescent="0.15">
      <c r="A15554" t="s">
        <v>12</v>
      </c>
      <c r="B15554">
        <v>4390011</v>
      </c>
      <c r="C15554">
        <v>4390031</v>
      </c>
      <c r="D15554" t="s">
        <v>51598</v>
      </c>
      <c r="E15554" t="s">
        <v>90</v>
      </c>
      <c r="F15554" t="s">
        <v>76</v>
      </c>
      <c r="G15554" t="s">
        <v>23</v>
      </c>
      <c r="H15554">
        <v>59</v>
      </c>
      <c r="I15554" t="s">
        <v>51599</v>
      </c>
      <c r="J15554" t="s">
        <v>51600</v>
      </c>
      <c r="K15554" t="s">
        <v>51601</v>
      </c>
      <c r="L15554" t="s">
        <v>78009</v>
      </c>
    </row>
    <row r="15555" spans="1:12" x14ac:dyDescent="0.15">
      <c r="A15555" t="s">
        <v>12</v>
      </c>
      <c r="B15555">
        <v>4389953</v>
      </c>
      <c r="C15555">
        <v>4389973</v>
      </c>
      <c r="D15555" t="s">
        <v>51598</v>
      </c>
      <c r="E15555" t="s">
        <v>90</v>
      </c>
      <c r="F15555" t="s">
        <v>76</v>
      </c>
      <c r="G15555" t="s">
        <v>36</v>
      </c>
      <c r="H15555">
        <v>117</v>
      </c>
      <c r="I15555" t="s">
        <v>51602</v>
      </c>
      <c r="J15555" t="s">
        <v>51603</v>
      </c>
      <c r="K15555" t="s">
        <v>51604</v>
      </c>
      <c r="L15555" t="s">
        <v>77930</v>
      </c>
    </row>
    <row r="15556" spans="1:12" x14ac:dyDescent="0.15">
      <c r="A15556" t="s">
        <v>12</v>
      </c>
      <c r="B15556">
        <v>4389841</v>
      </c>
      <c r="C15556">
        <v>4389861</v>
      </c>
      <c r="D15556" t="s">
        <v>51598</v>
      </c>
      <c r="E15556" t="s">
        <v>90</v>
      </c>
      <c r="F15556" t="s">
        <v>76</v>
      </c>
      <c r="G15556" t="s">
        <v>36</v>
      </c>
      <c r="H15556">
        <v>229</v>
      </c>
      <c r="I15556" t="s">
        <v>51605</v>
      </c>
      <c r="J15556" t="s">
        <v>51606</v>
      </c>
      <c r="K15556" t="s">
        <v>51607</v>
      </c>
      <c r="L15556" t="s">
        <v>78113</v>
      </c>
    </row>
    <row r="15557" spans="1:12" x14ac:dyDescent="0.15">
      <c r="A15557" t="s">
        <v>12</v>
      </c>
      <c r="B15557">
        <v>4389819</v>
      </c>
      <c r="C15557">
        <v>4389839</v>
      </c>
      <c r="D15557" t="s">
        <v>51598</v>
      </c>
      <c r="E15557" t="s">
        <v>90</v>
      </c>
      <c r="F15557" t="s">
        <v>76</v>
      </c>
      <c r="G15557" t="s">
        <v>16</v>
      </c>
      <c r="H15557">
        <v>251</v>
      </c>
      <c r="I15557" t="s">
        <v>51608</v>
      </c>
      <c r="J15557" t="s">
        <v>51609</v>
      </c>
      <c r="K15557" t="s">
        <v>51610</v>
      </c>
      <c r="L15557" t="s">
        <v>78199</v>
      </c>
    </row>
    <row r="15558" spans="1:12" x14ac:dyDescent="0.15">
      <c r="A15558" t="s">
        <v>12</v>
      </c>
      <c r="B15558">
        <v>4390277</v>
      </c>
      <c r="C15558">
        <v>4390297</v>
      </c>
      <c r="D15558" t="s">
        <v>51611</v>
      </c>
      <c r="E15558" t="s">
        <v>90</v>
      </c>
      <c r="F15558" t="s">
        <v>15</v>
      </c>
      <c r="G15558" t="s">
        <v>36</v>
      </c>
      <c r="H15558">
        <v>7</v>
      </c>
      <c r="I15558" t="s">
        <v>51612</v>
      </c>
      <c r="J15558" t="s">
        <v>51613</v>
      </c>
      <c r="K15558" t="s">
        <v>51614</v>
      </c>
      <c r="L15558" t="s">
        <v>77909</v>
      </c>
    </row>
    <row r="15559" spans="1:12" x14ac:dyDescent="0.15">
      <c r="A15559" t="s">
        <v>12</v>
      </c>
      <c r="B15559">
        <v>4390300</v>
      </c>
      <c r="C15559">
        <v>4390320</v>
      </c>
      <c r="D15559" t="s">
        <v>51611</v>
      </c>
      <c r="E15559" t="s">
        <v>90</v>
      </c>
      <c r="F15559" t="s">
        <v>15</v>
      </c>
      <c r="G15559" t="s">
        <v>36</v>
      </c>
      <c r="H15559">
        <v>30</v>
      </c>
      <c r="I15559" t="s">
        <v>51615</v>
      </c>
      <c r="J15559" t="s">
        <v>51616</v>
      </c>
      <c r="K15559" t="s">
        <v>51617</v>
      </c>
      <c r="L15559" t="s">
        <v>77984</v>
      </c>
    </row>
    <row r="15560" spans="1:12" x14ac:dyDescent="0.15">
      <c r="A15560" t="s">
        <v>12</v>
      </c>
      <c r="B15560">
        <v>4390320</v>
      </c>
      <c r="C15560">
        <v>4390340</v>
      </c>
      <c r="D15560" t="s">
        <v>51611</v>
      </c>
      <c r="E15560" t="s">
        <v>90</v>
      </c>
      <c r="F15560" t="s">
        <v>15</v>
      </c>
      <c r="G15560" t="s">
        <v>36</v>
      </c>
      <c r="H15560">
        <v>50</v>
      </c>
      <c r="I15560" t="s">
        <v>51618</v>
      </c>
      <c r="J15560" t="s">
        <v>51619</v>
      </c>
      <c r="K15560" t="s">
        <v>51620</v>
      </c>
      <c r="L15560" t="s">
        <v>77925</v>
      </c>
    </row>
    <row r="15561" spans="1:12" x14ac:dyDescent="0.15">
      <c r="A15561" t="s">
        <v>12</v>
      </c>
      <c r="B15561">
        <v>4390386</v>
      </c>
      <c r="C15561">
        <v>4390406</v>
      </c>
      <c r="D15561" t="s">
        <v>51611</v>
      </c>
      <c r="E15561" t="s">
        <v>90</v>
      </c>
      <c r="F15561" t="s">
        <v>15</v>
      </c>
      <c r="G15561" t="s">
        <v>23</v>
      </c>
      <c r="H15561">
        <v>116</v>
      </c>
      <c r="I15561" t="s">
        <v>51621</v>
      </c>
      <c r="J15561" t="s">
        <v>51622</v>
      </c>
      <c r="K15561" t="s">
        <v>51623</v>
      </c>
      <c r="L15561" t="s">
        <v>77976</v>
      </c>
    </row>
    <row r="15562" spans="1:12" x14ac:dyDescent="0.15">
      <c r="A15562" t="s">
        <v>12</v>
      </c>
      <c r="B15562">
        <v>4391015</v>
      </c>
      <c r="C15562">
        <v>4391035</v>
      </c>
      <c r="D15562" t="s">
        <v>51624</v>
      </c>
      <c r="E15562" t="s">
        <v>90</v>
      </c>
      <c r="F15562" t="s">
        <v>15</v>
      </c>
      <c r="G15562" t="s">
        <v>32</v>
      </c>
      <c r="H15562">
        <v>31</v>
      </c>
      <c r="I15562" t="s">
        <v>51625</v>
      </c>
      <c r="J15562" t="s">
        <v>51626</v>
      </c>
      <c r="K15562" t="s">
        <v>51627</v>
      </c>
      <c r="L15562" t="s">
        <v>77910</v>
      </c>
    </row>
    <row r="15563" spans="1:12" x14ac:dyDescent="0.15">
      <c r="A15563" t="s">
        <v>12</v>
      </c>
      <c r="B15563">
        <v>4391094</v>
      </c>
      <c r="C15563">
        <v>4391114</v>
      </c>
      <c r="D15563" t="s">
        <v>51624</v>
      </c>
      <c r="E15563" t="s">
        <v>90</v>
      </c>
      <c r="F15563" t="s">
        <v>15</v>
      </c>
      <c r="G15563" t="s">
        <v>32</v>
      </c>
      <c r="H15563">
        <v>110</v>
      </c>
      <c r="I15563" t="s">
        <v>51628</v>
      </c>
      <c r="J15563" t="s">
        <v>51629</v>
      </c>
      <c r="K15563" t="s">
        <v>51630</v>
      </c>
      <c r="L15563" t="s">
        <v>78030</v>
      </c>
    </row>
    <row r="15564" spans="1:12" x14ac:dyDescent="0.15">
      <c r="A15564" t="s">
        <v>12</v>
      </c>
      <c r="B15564">
        <v>4391130</v>
      </c>
      <c r="C15564">
        <v>4391150</v>
      </c>
      <c r="D15564" t="s">
        <v>51624</v>
      </c>
      <c r="E15564" t="s">
        <v>90</v>
      </c>
      <c r="F15564" t="s">
        <v>15</v>
      </c>
      <c r="G15564" t="s">
        <v>23</v>
      </c>
      <c r="H15564">
        <v>146</v>
      </c>
      <c r="I15564" t="s">
        <v>51631</v>
      </c>
      <c r="J15564" t="s">
        <v>51632</v>
      </c>
      <c r="K15564" t="s">
        <v>51633</v>
      </c>
      <c r="L15564" t="s">
        <v>78063</v>
      </c>
    </row>
    <row r="15565" spans="1:12" x14ac:dyDescent="0.15">
      <c r="A15565" t="s">
        <v>12</v>
      </c>
      <c r="B15565">
        <v>4391163</v>
      </c>
      <c r="C15565">
        <v>4391183</v>
      </c>
      <c r="D15565" t="s">
        <v>51624</v>
      </c>
      <c r="E15565" t="s">
        <v>90</v>
      </c>
      <c r="F15565" t="s">
        <v>15</v>
      </c>
      <c r="G15565" t="s">
        <v>36</v>
      </c>
      <c r="H15565">
        <v>179</v>
      </c>
      <c r="I15565" t="s">
        <v>51634</v>
      </c>
      <c r="J15565" t="s">
        <v>51635</v>
      </c>
      <c r="K15565" t="s">
        <v>51636</v>
      </c>
      <c r="L15565" t="s">
        <v>78163</v>
      </c>
    </row>
    <row r="15566" spans="1:12" x14ac:dyDescent="0.15">
      <c r="A15566" t="s">
        <v>12</v>
      </c>
      <c r="B15566">
        <v>4393476</v>
      </c>
      <c r="C15566">
        <v>4393496</v>
      </c>
      <c r="D15566" t="s">
        <v>51637</v>
      </c>
      <c r="E15566" t="s">
        <v>51638</v>
      </c>
      <c r="F15566" t="s">
        <v>76</v>
      </c>
      <c r="G15566" t="s">
        <v>23</v>
      </c>
      <c r="H15566">
        <v>153</v>
      </c>
      <c r="I15566" t="s">
        <v>51639</v>
      </c>
      <c r="J15566" t="s">
        <v>51640</v>
      </c>
      <c r="K15566" t="s">
        <v>51641</v>
      </c>
      <c r="L15566" t="s">
        <v>78112</v>
      </c>
    </row>
    <row r="15567" spans="1:12" x14ac:dyDescent="0.15">
      <c r="A15567" t="s">
        <v>12</v>
      </c>
      <c r="B15567">
        <v>4393446</v>
      </c>
      <c r="C15567">
        <v>4393466</v>
      </c>
      <c r="D15567" t="s">
        <v>51637</v>
      </c>
      <c r="E15567" t="s">
        <v>51638</v>
      </c>
      <c r="F15567" t="s">
        <v>76</v>
      </c>
      <c r="G15567" t="s">
        <v>23</v>
      </c>
      <c r="H15567">
        <v>183</v>
      </c>
      <c r="I15567" t="s">
        <v>51642</v>
      </c>
      <c r="J15567" t="s">
        <v>51643</v>
      </c>
      <c r="K15567" t="s">
        <v>51644</v>
      </c>
      <c r="L15567" t="s">
        <v>78077</v>
      </c>
    </row>
    <row r="15568" spans="1:12" x14ac:dyDescent="0.15">
      <c r="A15568" t="s">
        <v>12</v>
      </c>
      <c r="B15568">
        <v>4393406</v>
      </c>
      <c r="C15568">
        <v>4393426</v>
      </c>
      <c r="D15568" t="s">
        <v>51637</v>
      </c>
      <c r="E15568" t="s">
        <v>51638</v>
      </c>
      <c r="F15568" t="s">
        <v>76</v>
      </c>
      <c r="G15568" t="s">
        <v>32</v>
      </c>
      <c r="H15568">
        <v>223</v>
      </c>
      <c r="I15568" t="s">
        <v>51645</v>
      </c>
      <c r="J15568" t="s">
        <v>51646</v>
      </c>
      <c r="K15568" t="s">
        <v>51647</v>
      </c>
      <c r="L15568" t="s">
        <v>78147</v>
      </c>
    </row>
    <row r="15569" spans="1:12" x14ac:dyDescent="0.15">
      <c r="A15569" t="s">
        <v>12</v>
      </c>
      <c r="B15569">
        <v>4393379</v>
      </c>
      <c r="C15569">
        <v>4393399</v>
      </c>
      <c r="D15569" t="s">
        <v>51637</v>
      </c>
      <c r="E15569" t="s">
        <v>51638</v>
      </c>
      <c r="F15569" t="s">
        <v>76</v>
      </c>
      <c r="G15569" t="s">
        <v>23</v>
      </c>
      <c r="H15569">
        <v>250</v>
      </c>
      <c r="I15569" t="s">
        <v>51648</v>
      </c>
      <c r="J15569" t="s">
        <v>51649</v>
      </c>
      <c r="K15569" t="s">
        <v>51650</v>
      </c>
      <c r="L15569" t="s">
        <v>78200</v>
      </c>
    </row>
    <row r="15570" spans="1:12" x14ac:dyDescent="0.15">
      <c r="A15570" t="s">
        <v>12</v>
      </c>
      <c r="B15570">
        <v>4393807</v>
      </c>
      <c r="C15570">
        <v>4393827</v>
      </c>
      <c r="D15570" t="s">
        <v>51651</v>
      </c>
      <c r="E15570" t="s">
        <v>51652</v>
      </c>
      <c r="F15570" t="s">
        <v>15</v>
      </c>
      <c r="G15570" t="s">
        <v>36</v>
      </c>
      <c r="H15570">
        <v>27</v>
      </c>
      <c r="I15570" t="s">
        <v>51653</v>
      </c>
      <c r="J15570" t="s">
        <v>51654</v>
      </c>
      <c r="K15570" t="s">
        <v>51655</v>
      </c>
      <c r="L15570" t="s">
        <v>78013</v>
      </c>
    </row>
    <row r="15571" spans="1:12" x14ac:dyDescent="0.15">
      <c r="A15571" t="s">
        <v>12</v>
      </c>
      <c r="B15571">
        <v>4393835</v>
      </c>
      <c r="C15571">
        <v>4393855</v>
      </c>
      <c r="D15571" t="s">
        <v>51651</v>
      </c>
      <c r="E15571" t="s">
        <v>51652</v>
      </c>
      <c r="F15571" t="s">
        <v>15</v>
      </c>
      <c r="G15571" t="s">
        <v>32</v>
      </c>
      <c r="H15571">
        <v>55</v>
      </c>
      <c r="I15571" t="s">
        <v>51656</v>
      </c>
      <c r="J15571" t="s">
        <v>51657</v>
      </c>
      <c r="K15571" t="s">
        <v>51658</v>
      </c>
      <c r="L15571" t="s">
        <v>77992</v>
      </c>
    </row>
    <row r="15572" spans="1:12" x14ac:dyDescent="0.15">
      <c r="A15572" t="s">
        <v>12</v>
      </c>
      <c r="B15572">
        <v>4393860</v>
      </c>
      <c r="C15572">
        <v>4393880</v>
      </c>
      <c r="D15572" t="s">
        <v>51651</v>
      </c>
      <c r="E15572" t="s">
        <v>51652</v>
      </c>
      <c r="F15572" t="s">
        <v>15</v>
      </c>
      <c r="G15572" t="s">
        <v>32</v>
      </c>
      <c r="H15572">
        <v>80</v>
      </c>
      <c r="I15572" t="s">
        <v>51659</v>
      </c>
      <c r="J15572" t="s">
        <v>51660</v>
      </c>
      <c r="K15572" t="s">
        <v>51661</v>
      </c>
      <c r="L15572" t="s">
        <v>77940</v>
      </c>
    </row>
    <row r="15573" spans="1:12" x14ac:dyDescent="0.15">
      <c r="A15573" t="s">
        <v>12</v>
      </c>
      <c r="B15573">
        <v>4393893</v>
      </c>
      <c r="C15573">
        <v>4393913</v>
      </c>
      <c r="D15573" t="s">
        <v>51651</v>
      </c>
      <c r="E15573" t="s">
        <v>51652</v>
      </c>
      <c r="F15573" t="s">
        <v>15</v>
      </c>
      <c r="G15573" t="s">
        <v>32</v>
      </c>
      <c r="H15573">
        <v>113</v>
      </c>
      <c r="I15573" t="s">
        <v>51662</v>
      </c>
      <c r="J15573" t="s">
        <v>51663</v>
      </c>
      <c r="K15573" t="s">
        <v>51664</v>
      </c>
      <c r="L15573" t="s">
        <v>77986</v>
      </c>
    </row>
    <row r="15574" spans="1:12" x14ac:dyDescent="0.15">
      <c r="A15574" t="s">
        <v>12</v>
      </c>
      <c r="B15574">
        <v>4394705</v>
      </c>
      <c r="C15574">
        <v>4394725</v>
      </c>
      <c r="D15574" t="s">
        <v>51665</v>
      </c>
      <c r="E15574" t="s">
        <v>51666</v>
      </c>
      <c r="F15574" t="s">
        <v>76</v>
      </c>
      <c r="G15574" t="s">
        <v>23</v>
      </c>
      <c r="H15574">
        <v>7</v>
      </c>
      <c r="I15574" t="s">
        <v>51667</v>
      </c>
      <c r="J15574" t="s">
        <v>51668</v>
      </c>
      <c r="K15574" t="s">
        <v>51669</v>
      </c>
      <c r="L15574" t="s">
        <v>77909</v>
      </c>
    </row>
    <row r="15575" spans="1:12" x14ac:dyDescent="0.15">
      <c r="A15575" t="s">
        <v>12</v>
      </c>
      <c r="B15575">
        <v>4394648</v>
      </c>
      <c r="C15575">
        <v>4394668</v>
      </c>
      <c r="D15575" t="s">
        <v>51665</v>
      </c>
      <c r="E15575" t="s">
        <v>51666</v>
      </c>
      <c r="F15575" t="s">
        <v>76</v>
      </c>
      <c r="G15575" t="s">
        <v>32</v>
      </c>
      <c r="H15575">
        <v>64</v>
      </c>
      <c r="I15575" t="s">
        <v>51670</v>
      </c>
      <c r="J15575" t="s">
        <v>51671</v>
      </c>
      <c r="K15575" t="s">
        <v>51672</v>
      </c>
      <c r="L15575" t="s">
        <v>77989</v>
      </c>
    </row>
    <row r="15576" spans="1:12" x14ac:dyDescent="0.15">
      <c r="A15576" t="s">
        <v>12</v>
      </c>
      <c r="B15576">
        <v>4394623</v>
      </c>
      <c r="C15576">
        <v>4394643</v>
      </c>
      <c r="D15576" t="s">
        <v>51665</v>
      </c>
      <c r="E15576" t="s">
        <v>51666</v>
      </c>
      <c r="F15576" t="s">
        <v>76</v>
      </c>
      <c r="G15576" t="s">
        <v>23</v>
      </c>
      <c r="H15576">
        <v>89</v>
      </c>
      <c r="I15576" t="s">
        <v>51673</v>
      </c>
      <c r="J15576" t="s">
        <v>51674</v>
      </c>
      <c r="K15576" t="s">
        <v>51675</v>
      </c>
      <c r="L15576" t="s">
        <v>77964</v>
      </c>
    </row>
    <row r="15577" spans="1:12" x14ac:dyDescent="0.15">
      <c r="A15577" t="s">
        <v>12</v>
      </c>
      <c r="B15577">
        <v>4394596</v>
      </c>
      <c r="C15577">
        <v>4394616</v>
      </c>
      <c r="D15577" t="s">
        <v>51665</v>
      </c>
      <c r="E15577" t="s">
        <v>51666</v>
      </c>
      <c r="F15577" t="s">
        <v>76</v>
      </c>
      <c r="G15577" t="s">
        <v>23</v>
      </c>
      <c r="H15577">
        <v>116</v>
      </c>
      <c r="I15577" t="s">
        <v>51676</v>
      </c>
      <c r="J15577" t="s">
        <v>51677</v>
      </c>
      <c r="K15577" t="s">
        <v>51678</v>
      </c>
      <c r="L15577" t="s">
        <v>77976</v>
      </c>
    </row>
    <row r="15578" spans="1:12" x14ac:dyDescent="0.15">
      <c r="A15578" t="s">
        <v>12</v>
      </c>
      <c r="B15578">
        <v>4397871</v>
      </c>
      <c r="C15578">
        <v>4397891</v>
      </c>
      <c r="D15578" t="s">
        <v>51679</v>
      </c>
      <c r="E15578" t="s">
        <v>90</v>
      </c>
      <c r="F15578" t="s">
        <v>76</v>
      </c>
      <c r="G15578" t="s">
        <v>36</v>
      </c>
      <c r="H15578">
        <v>0</v>
      </c>
      <c r="I15578" t="s">
        <v>51680</v>
      </c>
      <c r="J15578" t="s">
        <v>51681</v>
      </c>
      <c r="K15578" t="s">
        <v>51682</v>
      </c>
      <c r="L15578" t="s">
        <v>77980</v>
      </c>
    </row>
    <row r="15579" spans="1:12" x14ac:dyDescent="0.15">
      <c r="A15579" t="s">
        <v>12</v>
      </c>
      <c r="B15579">
        <v>4397834</v>
      </c>
      <c r="C15579">
        <v>4397854</v>
      </c>
      <c r="D15579" t="s">
        <v>51679</v>
      </c>
      <c r="E15579" t="s">
        <v>90</v>
      </c>
      <c r="F15579" t="s">
        <v>76</v>
      </c>
      <c r="G15579" t="s">
        <v>36</v>
      </c>
      <c r="H15579">
        <v>37</v>
      </c>
      <c r="I15579" t="s">
        <v>51683</v>
      </c>
      <c r="J15579" t="s">
        <v>51684</v>
      </c>
      <c r="K15579" t="s">
        <v>51685</v>
      </c>
      <c r="L15579" t="s">
        <v>77906</v>
      </c>
    </row>
    <row r="15580" spans="1:12" x14ac:dyDescent="0.15">
      <c r="A15580" t="s">
        <v>12</v>
      </c>
      <c r="B15580">
        <v>4397786</v>
      </c>
      <c r="C15580">
        <v>4397806</v>
      </c>
      <c r="D15580" t="s">
        <v>51679</v>
      </c>
      <c r="E15580" t="s">
        <v>90</v>
      </c>
      <c r="F15580" t="s">
        <v>76</v>
      </c>
      <c r="G15580" t="s">
        <v>16</v>
      </c>
      <c r="H15580">
        <v>85</v>
      </c>
      <c r="I15580" t="s">
        <v>51686</v>
      </c>
      <c r="J15580" t="s">
        <v>51687</v>
      </c>
      <c r="K15580" t="s">
        <v>51688</v>
      </c>
      <c r="L15580" t="s">
        <v>77972</v>
      </c>
    </row>
    <row r="15581" spans="1:12" x14ac:dyDescent="0.15">
      <c r="A15581" t="s">
        <v>12</v>
      </c>
      <c r="B15581">
        <v>4397762</v>
      </c>
      <c r="C15581">
        <v>4397782</v>
      </c>
      <c r="D15581" t="s">
        <v>51679</v>
      </c>
      <c r="E15581" t="s">
        <v>90</v>
      </c>
      <c r="F15581" t="s">
        <v>76</v>
      </c>
      <c r="G15581" t="s">
        <v>16</v>
      </c>
      <c r="H15581">
        <v>109</v>
      </c>
      <c r="I15581" t="s">
        <v>51689</v>
      </c>
      <c r="J15581" t="s">
        <v>51690</v>
      </c>
      <c r="K15581" t="s">
        <v>51691</v>
      </c>
      <c r="L15581" t="s">
        <v>77947</v>
      </c>
    </row>
    <row r="15582" spans="1:12" x14ac:dyDescent="0.15">
      <c r="A15582" t="s">
        <v>12</v>
      </c>
      <c r="B15582">
        <v>4398440</v>
      </c>
      <c r="C15582">
        <v>4398460</v>
      </c>
      <c r="D15582" t="s">
        <v>51692</v>
      </c>
      <c r="E15582" t="s">
        <v>90</v>
      </c>
      <c r="F15582" t="s">
        <v>76</v>
      </c>
      <c r="G15582" t="s">
        <v>16</v>
      </c>
      <c r="H15582">
        <v>28</v>
      </c>
      <c r="I15582" t="s">
        <v>51693</v>
      </c>
      <c r="J15582" t="s">
        <v>51694</v>
      </c>
      <c r="K15582" t="s">
        <v>51695</v>
      </c>
      <c r="L15582" t="s">
        <v>77956</v>
      </c>
    </row>
    <row r="15583" spans="1:12" x14ac:dyDescent="0.15">
      <c r="A15583" t="s">
        <v>12</v>
      </c>
      <c r="B15583">
        <v>4398418</v>
      </c>
      <c r="C15583">
        <v>4398438</v>
      </c>
      <c r="D15583" t="s">
        <v>51692</v>
      </c>
      <c r="E15583" t="s">
        <v>90</v>
      </c>
      <c r="F15583" t="s">
        <v>76</v>
      </c>
      <c r="G15583" t="s">
        <v>23</v>
      </c>
      <c r="H15583">
        <v>50</v>
      </c>
      <c r="I15583" t="s">
        <v>51696</v>
      </c>
      <c r="J15583" t="s">
        <v>51697</v>
      </c>
      <c r="K15583" t="s">
        <v>51698</v>
      </c>
      <c r="L15583" t="s">
        <v>77925</v>
      </c>
    </row>
    <row r="15584" spans="1:12" x14ac:dyDescent="0.15">
      <c r="A15584" t="s">
        <v>12</v>
      </c>
      <c r="B15584">
        <v>4398392</v>
      </c>
      <c r="C15584">
        <v>4398412</v>
      </c>
      <c r="D15584" t="s">
        <v>51692</v>
      </c>
      <c r="E15584" t="s">
        <v>90</v>
      </c>
      <c r="F15584" t="s">
        <v>76</v>
      </c>
      <c r="G15584" t="s">
        <v>36</v>
      </c>
      <c r="H15584">
        <v>76</v>
      </c>
      <c r="I15584" t="s">
        <v>51699</v>
      </c>
      <c r="J15584" t="s">
        <v>51700</v>
      </c>
      <c r="K15584" t="s">
        <v>51701</v>
      </c>
      <c r="L15584" t="s">
        <v>77985</v>
      </c>
    </row>
    <row r="15585" spans="1:12" x14ac:dyDescent="0.15">
      <c r="A15585" t="s">
        <v>12</v>
      </c>
      <c r="B15585">
        <v>4398352</v>
      </c>
      <c r="C15585">
        <v>4398372</v>
      </c>
      <c r="D15585" t="s">
        <v>51692</v>
      </c>
      <c r="E15585" t="s">
        <v>90</v>
      </c>
      <c r="F15585" t="s">
        <v>76</v>
      </c>
      <c r="G15585" t="s">
        <v>36</v>
      </c>
      <c r="H15585">
        <v>116</v>
      </c>
      <c r="I15585" t="s">
        <v>51702</v>
      </c>
      <c r="J15585" t="s">
        <v>51703</v>
      </c>
      <c r="K15585" t="s">
        <v>51704</v>
      </c>
      <c r="L15585" t="s">
        <v>77976</v>
      </c>
    </row>
    <row r="15586" spans="1:12" x14ac:dyDescent="0.15">
      <c r="A15586" t="s">
        <v>12</v>
      </c>
      <c r="B15586">
        <v>4400241</v>
      </c>
      <c r="C15586">
        <v>4400261</v>
      </c>
      <c r="D15586" t="s">
        <v>51705</v>
      </c>
      <c r="E15586" t="s">
        <v>90</v>
      </c>
      <c r="F15586" t="s">
        <v>76</v>
      </c>
      <c r="G15586" t="s">
        <v>16</v>
      </c>
      <c r="H15586">
        <v>1</v>
      </c>
      <c r="I15586" t="s">
        <v>51706</v>
      </c>
      <c r="J15586" t="s">
        <v>51707</v>
      </c>
      <c r="K15586" t="s">
        <v>51708</v>
      </c>
      <c r="L15586" t="s">
        <v>77917</v>
      </c>
    </row>
    <row r="15587" spans="1:12" x14ac:dyDescent="0.15">
      <c r="A15587" t="s">
        <v>12</v>
      </c>
      <c r="B15587">
        <v>4400201</v>
      </c>
      <c r="C15587">
        <v>4400221</v>
      </c>
      <c r="D15587" t="s">
        <v>51705</v>
      </c>
      <c r="E15587" t="s">
        <v>90</v>
      </c>
      <c r="F15587" t="s">
        <v>76</v>
      </c>
      <c r="G15587" t="s">
        <v>32</v>
      </c>
      <c r="H15587">
        <v>41</v>
      </c>
      <c r="I15587" t="s">
        <v>51709</v>
      </c>
      <c r="J15587" t="s">
        <v>51710</v>
      </c>
      <c r="K15587" t="s">
        <v>51711</v>
      </c>
      <c r="L15587" t="s">
        <v>78014</v>
      </c>
    </row>
    <row r="15588" spans="1:12" x14ac:dyDescent="0.15">
      <c r="A15588" t="s">
        <v>12</v>
      </c>
      <c r="B15588">
        <v>4400177</v>
      </c>
      <c r="C15588">
        <v>4400197</v>
      </c>
      <c r="D15588" t="s">
        <v>51705</v>
      </c>
      <c r="E15588" t="s">
        <v>90</v>
      </c>
      <c r="F15588" t="s">
        <v>76</v>
      </c>
      <c r="G15588" t="s">
        <v>16</v>
      </c>
      <c r="H15588">
        <v>65</v>
      </c>
      <c r="I15588" t="s">
        <v>51712</v>
      </c>
      <c r="J15588" t="s">
        <v>51713</v>
      </c>
      <c r="K15588" t="s">
        <v>51714</v>
      </c>
      <c r="L15588" t="s">
        <v>78042</v>
      </c>
    </row>
    <row r="15589" spans="1:12" x14ac:dyDescent="0.15">
      <c r="A15589" t="s">
        <v>12</v>
      </c>
      <c r="B15589">
        <v>4400151</v>
      </c>
      <c r="C15589">
        <v>4400171</v>
      </c>
      <c r="D15589" t="s">
        <v>51705</v>
      </c>
      <c r="E15589" t="s">
        <v>90</v>
      </c>
      <c r="F15589" t="s">
        <v>76</v>
      </c>
      <c r="G15589" t="s">
        <v>16</v>
      </c>
      <c r="H15589">
        <v>91</v>
      </c>
      <c r="I15589" t="s">
        <v>51715</v>
      </c>
      <c r="J15589" t="s">
        <v>51716</v>
      </c>
      <c r="K15589" t="s">
        <v>51717</v>
      </c>
      <c r="L15589" t="s">
        <v>77907</v>
      </c>
    </row>
    <row r="15590" spans="1:12" x14ac:dyDescent="0.15">
      <c r="A15590" t="s">
        <v>12</v>
      </c>
      <c r="B15590">
        <v>4401898</v>
      </c>
      <c r="C15590">
        <v>4401918</v>
      </c>
      <c r="D15590" t="s">
        <v>51718</v>
      </c>
      <c r="E15590" t="s">
        <v>90</v>
      </c>
      <c r="F15590" t="s">
        <v>76</v>
      </c>
      <c r="G15590" t="s">
        <v>32</v>
      </c>
      <c r="H15590">
        <v>1</v>
      </c>
      <c r="I15590" t="s">
        <v>51719</v>
      </c>
      <c r="J15590" t="s">
        <v>51720</v>
      </c>
      <c r="K15590" t="s">
        <v>51721</v>
      </c>
      <c r="L15590" t="s">
        <v>77917</v>
      </c>
    </row>
    <row r="15591" spans="1:12" x14ac:dyDescent="0.15">
      <c r="A15591" t="s">
        <v>12</v>
      </c>
      <c r="B15591">
        <v>4401855</v>
      </c>
      <c r="C15591">
        <v>4401875</v>
      </c>
      <c r="D15591" t="s">
        <v>51718</v>
      </c>
      <c r="E15591" t="s">
        <v>90</v>
      </c>
      <c r="F15591" t="s">
        <v>76</v>
      </c>
      <c r="G15591" t="s">
        <v>32</v>
      </c>
      <c r="H15591">
        <v>44</v>
      </c>
      <c r="I15591" t="s">
        <v>51722</v>
      </c>
      <c r="J15591" t="s">
        <v>51723</v>
      </c>
      <c r="K15591" t="s">
        <v>51724</v>
      </c>
      <c r="L15591" t="s">
        <v>78016</v>
      </c>
    </row>
    <row r="15592" spans="1:12" x14ac:dyDescent="0.15">
      <c r="A15592" t="s">
        <v>12</v>
      </c>
      <c r="B15592">
        <v>4401826</v>
      </c>
      <c r="C15592">
        <v>4401846</v>
      </c>
      <c r="D15592" t="s">
        <v>51718</v>
      </c>
      <c r="E15592" t="s">
        <v>90</v>
      </c>
      <c r="F15592" t="s">
        <v>76</v>
      </c>
      <c r="G15592" t="s">
        <v>16</v>
      </c>
      <c r="H15592">
        <v>73</v>
      </c>
      <c r="I15592" t="s">
        <v>51725</v>
      </c>
      <c r="J15592" t="s">
        <v>51726</v>
      </c>
      <c r="K15592" t="s">
        <v>51727</v>
      </c>
      <c r="L15592" t="s">
        <v>77926</v>
      </c>
    </row>
    <row r="15593" spans="1:12" x14ac:dyDescent="0.15">
      <c r="A15593" t="s">
        <v>12</v>
      </c>
      <c r="B15593">
        <v>4401802</v>
      </c>
      <c r="C15593">
        <v>4401822</v>
      </c>
      <c r="D15593" t="s">
        <v>51718</v>
      </c>
      <c r="E15593" t="s">
        <v>90</v>
      </c>
      <c r="F15593" t="s">
        <v>76</v>
      </c>
      <c r="G15593" t="s">
        <v>36</v>
      </c>
      <c r="H15593">
        <v>97</v>
      </c>
      <c r="I15593" t="s">
        <v>51728</v>
      </c>
      <c r="J15593" t="s">
        <v>51729</v>
      </c>
      <c r="K15593" t="s">
        <v>51730</v>
      </c>
      <c r="L15593" t="s">
        <v>78010</v>
      </c>
    </row>
    <row r="15594" spans="1:12" x14ac:dyDescent="0.15">
      <c r="A15594" t="s">
        <v>12</v>
      </c>
      <c r="B15594">
        <v>4403000</v>
      </c>
      <c r="C15594">
        <v>4403020</v>
      </c>
      <c r="D15594" t="s">
        <v>51731</v>
      </c>
      <c r="E15594" t="s">
        <v>90</v>
      </c>
      <c r="F15594" t="s">
        <v>76</v>
      </c>
      <c r="G15594" t="s">
        <v>36</v>
      </c>
      <c r="H15594">
        <v>0</v>
      </c>
      <c r="I15594" t="s">
        <v>51732</v>
      </c>
      <c r="J15594" t="s">
        <v>51733</v>
      </c>
      <c r="K15594" t="s">
        <v>51734</v>
      </c>
      <c r="L15594" t="s">
        <v>77980</v>
      </c>
    </row>
    <row r="15595" spans="1:12" x14ac:dyDescent="0.15">
      <c r="A15595" t="s">
        <v>12</v>
      </c>
      <c r="B15595">
        <v>4402965</v>
      </c>
      <c r="C15595">
        <v>4402985</v>
      </c>
      <c r="D15595" t="s">
        <v>51731</v>
      </c>
      <c r="E15595" t="s">
        <v>90</v>
      </c>
      <c r="F15595" t="s">
        <v>76</v>
      </c>
      <c r="G15595" t="s">
        <v>36</v>
      </c>
      <c r="H15595">
        <v>35</v>
      </c>
      <c r="I15595" t="s">
        <v>51735</v>
      </c>
      <c r="J15595" t="s">
        <v>51736</v>
      </c>
      <c r="K15595" t="s">
        <v>51737</v>
      </c>
      <c r="L15595" t="s">
        <v>77936</v>
      </c>
    </row>
    <row r="15596" spans="1:12" x14ac:dyDescent="0.15">
      <c r="A15596" t="s">
        <v>12</v>
      </c>
      <c r="B15596">
        <v>4402934</v>
      </c>
      <c r="C15596">
        <v>4402954</v>
      </c>
      <c r="D15596" t="s">
        <v>51731</v>
      </c>
      <c r="E15596" t="s">
        <v>90</v>
      </c>
      <c r="F15596" t="s">
        <v>76</v>
      </c>
      <c r="G15596" t="s">
        <v>36</v>
      </c>
      <c r="H15596">
        <v>66</v>
      </c>
      <c r="I15596" t="s">
        <v>51738</v>
      </c>
      <c r="J15596" t="s">
        <v>51739</v>
      </c>
      <c r="K15596" t="s">
        <v>51740</v>
      </c>
      <c r="L15596" t="s">
        <v>77928</v>
      </c>
    </row>
    <row r="15597" spans="1:12" x14ac:dyDescent="0.15">
      <c r="A15597" t="s">
        <v>12</v>
      </c>
      <c r="B15597">
        <v>4402902</v>
      </c>
      <c r="C15597">
        <v>4402922</v>
      </c>
      <c r="D15597" t="s">
        <v>51731</v>
      </c>
      <c r="E15597" t="s">
        <v>90</v>
      </c>
      <c r="F15597" t="s">
        <v>76</v>
      </c>
      <c r="G15597" t="s">
        <v>23</v>
      </c>
      <c r="H15597">
        <v>98</v>
      </c>
      <c r="I15597" t="s">
        <v>51741</v>
      </c>
      <c r="J15597" t="s">
        <v>51742</v>
      </c>
      <c r="K15597" t="s">
        <v>51743</v>
      </c>
      <c r="L15597" t="s">
        <v>78048</v>
      </c>
    </row>
    <row r="15598" spans="1:12" x14ac:dyDescent="0.15">
      <c r="A15598" t="s">
        <v>12</v>
      </c>
      <c r="B15598">
        <v>4403324</v>
      </c>
      <c r="C15598">
        <v>4403344</v>
      </c>
      <c r="D15598" t="s">
        <v>51744</v>
      </c>
      <c r="E15598" t="s">
        <v>90</v>
      </c>
      <c r="F15598" t="s">
        <v>15</v>
      </c>
      <c r="G15598" t="s">
        <v>36</v>
      </c>
      <c r="H15598">
        <v>10</v>
      </c>
      <c r="I15598" t="s">
        <v>51745</v>
      </c>
      <c r="J15598" t="s">
        <v>51746</v>
      </c>
      <c r="K15598" t="s">
        <v>51747</v>
      </c>
      <c r="L15598" t="s">
        <v>78001</v>
      </c>
    </row>
    <row r="15599" spans="1:12" x14ac:dyDescent="0.15">
      <c r="A15599" t="s">
        <v>12</v>
      </c>
      <c r="B15599">
        <v>4403359</v>
      </c>
      <c r="C15599">
        <v>4403379</v>
      </c>
      <c r="D15599" t="s">
        <v>51744</v>
      </c>
      <c r="E15599" t="s">
        <v>90</v>
      </c>
      <c r="F15599" t="s">
        <v>15</v>
      </c>
      <c r="G15599" t="s">
        <v>16</v>
      </c>
      <c r="H15599">
        <v>45</v>
      </c>
      <c r="I15599" t="s">
        <v>51748</v>
      </c>
      <c r="J15599" t="s">
        <v>51749</v>
      </c>
      <c r="K15599" t="s">
        <v>51750</v>
      </c>
      <c r="L15599" t="s">
        <v>77967</v>
      </c>
    </row>
    <row r="15600" spans="1:12" x14ac:dyDescent="0.15">
      <c r="A15600" t="s">
        <v>12</v>
      </c>
      <c r="B15600">
        <v>4403381</v>
      </c>
      <c r="C15600">
        <v>4403401</v>
      </c>
      <c r="D15600" t="s">
        <v>51744</v>
      </c>
      <c r="E15600" t="s">
        <v>90</v>
      </c>
      <c r="F15600" t="s">
        <v>15</v>
      </c>
      <c r="G15600" t="s">
        <v>32</v>
      </c>
      <c r="H15600">
        <v>67</v>
      </c>
      <c r="I15600" t="s">
        <v>51751</v>
      </c>
      <c r="J15600" t="s">
        <v>51752</v>
      </c>
      <c r="K15600" t="s">
        <v>51753</v>
      </c>
      <c r="L15600" t="s">
        <v>77981</v>
      </c>
    </row>
    <row r="15601" spans="1:12" x14ac:dyDescent="0.15">
      <c r="A15601" t="s">
        <v>12</v>
      </c>
      <c r="B15601">
        <v>4403412</v>
      </c>
      <c r="C15601">
        <v>4403432</v>
      </c>
      <c r="D15601" t="s">
        <v>51744</v>
      </c>
      <c r="E15601" t="s">
        <v>90</v>
      </c>
      <c r="F15601" t="s">
        <v>15</v>
      </c>
      <c r="G15601" t="s">
        <v>16</v>
      </c>
      <c r="H15601">
        <v>98</v>
      </c>
      <c r="I15601" t="s">
        <v>51754</v>
      </c>
      <c r="J15601" t="s">
        <v>51755</v>
      </c>
      <c r="K15601" t="s">
        <v>51756</v>
      </c>
      <c r="L15601" t="s">
        <v>78048</v>
      </c>
    </row>
    <row r="15602" spans="1:12" x14ac:dyDescent="0.15">
      <c r="A15602" t="s">
        <v>12</v>
      </c>
      <c r="B15602">
        <v>4405444</v>
      </c>
      <c r="C15602">
        <v>4405464</v>
      </c>
      <c r="D15602" t="s">
        <v>51757</v>
      </c>
      <c r="E15602" t="s">
        <v>51758</v>
      </c>
      <c r="F15602" t="s">
        <v>76</v>
      </c>
      <c r="G15602" t="s">
        <v>16</v>
      </c>
      <c r="H15602">
        <v>1</v>
      </c>
      <c r="I15602" t="s">
        <v>51759</v>
      </c>
      <c r="J15602" t="s">
        <v>51760</v>
      </c>
      <c r="K15602" t="s">
        <v>51761</v>
      </c>
      <c r="L15602" t="s">
        <v>77917</v>
      </c>
    </row>
    <row r="15603" spans="1:12" x14ac:dyDescent="0.15">
      <c r="A15603" t="s">
        <v>12</v>
      </c>
      <c r="B15603">
        <v>4405416</v>
      </c>
      <c r="C15603">
        <v>4405436</v>
      </c>
      <c r="D15603" t="s">
        <v>51757</v>
      </c>
      <c r="E15603" t="s">
        <v>51758</v>
      </c>
      <c r="F15603" t="s">
        <v>76</v>
      </c>
      <c r="G15603" t="s">
        <v>23</v>
      </c>
      <c r="H15603">
        <v>29</v>
      </c>
      <c r="I15603" t="s">
        <v>51762</v>
      </c>
      <c r="J15603" t="s">
        <v>51763</v>
      </c>
      <c r="K15603" t="s">
        <v>51764</v>
      </c>
      <c r="L15603" t="s">
        <v>77921</v>
      </c>
    </row>
    <row r="15604" spans="1:12" x14ac:dyDescent="0.15">
      <c r="A15604" t="s">
        <v>12</v>
      </c>
      <c r="B15604">
        <v>4405372</v>
      </c>
      <c r="C15604">
        <v>4405392</v>
      </c>
      <c r="D15604" t="s">
        <v>51757</v>
      </c>
      <c r="E15604" t="s">
        <v>51758</v>
      </c>
      <c r="F15604" t="s">
        <v>76</v>
      </c>
      <c r="G15604" t="s">
        <v>16</v>
      </c>
      <c r="H15604">
        <v>73</v>
      </c>
      <c r="I15604" t="s">
        <v>51765</v>
      </c>
      <c r="J15604" t="s">
        <v>51766</v>
      </c>
      <c r="K15604" t="s">
        <v>51767</v>
      </c>
      <c r="L15604" t="s">
        <v>77926</v>
      </c>
    </row>
    <row r="15605" spans="1:12" x14ac:dyDescent="0.15">
      <c r="A15605" t="s">
        <v>12</v>
      </c>
      <c r="B15605">
        <v>4405342</v>
      </c>
      <c r="C15605">
        <v>4405362</v>
      </c>
      <c r="D15605" t="s">
        <v>51757</v>
      </c>
      <c r="E15605" t="s">
        <v>51758</v>
      </c>
      <c r="F15605" t="s">
        <v>76</v>
      </c>
      <c r="G15605" t="s">
        <v>23</v>
      </c>
      <c r="H15605">
        <v>103</v>
      </c>
      <c r="I15605" t="s">
        <v>51768</v>
      </c>
      <c r="J15605" t="s">
        <v>51769</v>
      </c>
      <c r="K15605" t="s">
        <v>51770</v>
      </c>
      <c r="L15605" t="s">
        <v>77937</v>
      </c>
    </row>
    <row r="15606" spans="1:12" x14ac:dyDescent="0.15">
      <c r="A15606" t="s">
        <v>12</v>
      </c>
      <c r="B15606">
        <v>4405671</v>
      </c>
      <c r="C15606">
        <v>4405691</v>
      </c>
      <c r="D15606" t="s">
        <v>51771</v>
      </c>
      <c r="E15606" t="s">
        <v>51772</v>
      </c>
      <c r="F15606" t="s">
        <v>15</v>
      </c>
      <c r="G15606" t="s">
        <v>36</v>
      </c>
      <c r="H15606">
        <v>0</v>
      </c>
      <c r="I15606" t="s">
        <v>51773</v>
      </c>
      <c r="J15606" t="s">
        <v>51774</v>
      </c>
      <c r="K15606" t="s">
        <v>51775</v>
      </c>
      <c r="L15606" t="s">
        <v>77980</v>
      </c>
    </row>
    <row r="15607" spans="1:12" x14ac:dyDescent="0.15">
      <c r="A15607" t="s">
        <v>12</v>
      </c>
      <c r="B15607">
        <v>4405691</v>
      </c>
      <c r="C15607">
        <v>4405711</v>
      </c>
      <c r="D15607" t="s">
        <v>51771</v>
      </c>
      <c r="E15607" t="s">
        <v>51772</v>
      </c>
      <c r="F15607" t="s">
        <v>15</v>
      </c>
      <c r="G15607" t="s">
        <v>32</v>
      </c>
      <c r="H15607">
        <v>20</v>
      </c>
      <c r="I15607" t="s">
        <v>51776</v>
      </c>
      <c r="J15607" t="s">
        <v>51777</v>
      </c>
      <c r="K15607" t="s">
        <v>51778</v>
      </c>
      <c r="L15607" t="s">
        <v>77968</v>
      </c>
    </row>
    <row r="15608" spans="1:12" x14ac:dyDescent="0.15">
      <c r="A15608" t="s">
        <v>12</v>
      </c>
      <c r="B15608">
        <v>4405735</v>
      </c>
      <c r="C15608">
        <v>4405755</v>
      </c>
      <c r="D15608" t="s">
        <v>51771</v>
      </c>
      <c r="E15608" t="s">
        <v>51772</v>
      </c>
      <c r="F15608" t="s">
        <v>15</v>
      </c>
      <c r="G15608" t="s">
        <v>32</v>
      </c>
      <c r="H15608">
        <v>64</v>
      </c>
      <c r="I15608" t="s">
        <v>51779</v>
      </c>
      <c r="J15608" t="s">
        <v>51780</v>
      </c>
      <c r="K15608" t="s">
        <v>51781</v>
      </c>
      <c r="L15608" t="s">
        <v>77989</v>
      </c>
    </row>
    <row r="15609" spans="1:12" x14ac:dyDescent="0.15">
      <c r="A15609" t="s">
        <v>12</v>
      </c>
      <c r="B15609">
        <v>4405760</v>
      </c>
      <c r="C15609">
        <v>4405780</v>
      </c>
      <c r="D15609" t="s">
        <v>51771</v>
      </c>
      <c r="E15609" t="s">
        <v>51772</v>
      </c>
      <c r="F15609" t="s">
        <v>15</v>
      </c>
      <c r="G15609" t="s">
        <v>32</v>
      </c>
      <c r="H15609">
        <v>89</v>
      </c>
      <c r="I15609" t="s">
        <v>51782</v>
      </c>
      <c r="J15609" t="s">
        <v>51783</v>
      </c>
      <c r="K15609" t="s">
        <v>51784</v>
      </c>
      <c r="L15609" t="s">
        <v>77964</v>
      </c>
    </row>
    <row r="15610" spans="1:12" x14ac:dyDescent="0.15">
      <c r="A15610" t="s">
        <v>12</v>
      </c>
      <c r="B15610">
        <v>4406646</v>
      </c>
      <c r="C15610">
        <v>4406666</v>
      </c>
      <c r="D15610" t="s">
        <v>51785</v>
      </c>
      <c r="E15610" t="s">
        <v>90</v>
      </c>
      <c r="F15610" t="s">
        <v>15</v>
      </c>
      <c r="G15610" t="s">
        <v>32</v>
      </c>
      <c r="H15610">
        <v>1</v>
      </c>
      <c r="I15610" t="s">
        <v>51786</v>
      </c>
      <c r="J15610" t="s">
        <v>51787</v>
      </c>
      <c r="K15610" t="s">
        <v>51788</v>
      </c>
      <c r="L15610" t="s">
        <v>77917</v>
      </c>
    </row>
    <row r="15611" spans="1:12" x14ac:dyDescent="0.15">
      <c r="A15611" t="s">
        <v>12</v>
      </c>
      <c r="B15611">
        <v>4406682</v>
      </c>
      <c r="C15611">
        <v>4406702</v>
      </c>
      <c r="D15611" t="s">
        <v>51785</v>
      </c>
      <c r="E15611" t="s">
        <v>90</v>
      </c>
      <c r="F15611" t="s">
        <v>15</v>
      </c>
      <c r="G15611" t="s">
        <v>16</v>
      </c>
      <c r="H15611">
        <v>37</v>
      </c>
      <c r="I15611" t="s">
        <v>51789</v>
      </c>
      <c r="J15611" t="s">
        <v>51790</v>
      </c>
      <c r="K15611" t="s">
        <v>51791</v>
      </c>
      <c r="L15611" t="s">
        <v>77906</v>
      </c>
    </row>
    <row r="15612" spans="1:12" x14ac:dyDescent="0.15">
      <c r="A15612" t="s">
        <v>12</v>
      </c>
      <c r="B15612">
        <v>4406709</v>
      </c>
      <c r="C15612">
        <v>4406729</v>
      </c>
      <c r="D15612" t="s">
        <v>51785</v>
      </c>
      <c r="E15612" t="s">
        <v>90</v>
      </c>
      <c r="F15612" t="s">
        <v>15</v>
      </c>
      <c r="G15612" t="s">
        <v>36</v>
      </c>
      <c r="H15612">
        <v>64</v>
      </c>
      <c r="I15612" t="s">
        <v>51792</v>
      </c>
      <c r="J15612" t="s">
        <v>51793</v>
      </c>
      <c r="K15612" t="s">
        <v>51794</v>
      </c>
      <c r="L15612" t="s">
        <v>77989</v>
      </c>
    </row>
    <row r="15613" spans="1:12" x14ac:dyDescent="0.15">
      <c r="A15613" t="s">
        <v>12</v>
      </c>
      <c r="B15613">
        <v>4406739</v>
      </c>
      <c r="C15613">
        <v>4406759</v>
      </c>
      <c r="D15613" t="s">
        <v>51785</v>
      </c>
      <c r="E15613" t="s">
        <v>90</v>
      </c>
      <c r="F15613" t="s">
        <v>15</v>
      </c>
      <c r="G15613" t="s">
        <v>23</v>
      </c>
      <c r="H15613">
        <v>94</v>
      </c>
      <c r="I15613" t="s">
        <v>51795</v>
      </c>
      <c r="J15613" t="s">
        <v>51796</v>
      </c>
      <c r="K15613" t="s">
        <v>51797</v>
      </c>
      <c r="L15613" t="s">
        <v>77927</v>
      </c>
    </row>
    <row r="15614" spans="1:12" x14ac:dyDescent="0.15">
      <c r="A15614" t="s">
        <v>12</v>
      </c>
      <c r="B15614">
        <v>4407103</v>
      </c>
      <c r="C15614">
        <v>4407123</v>
      </c>
      <c r="D15614" t="s">
        <v>51798</v>
      </c>
      <c r="E15614" t="s">
        <v>90</v>
      </c>
      <c r="F15614" t="s">
        <v>15</v>
      </c>
      <c r="G15614" t="s">
        <v>32</v>
      </c>
      <c r="H15614">
        <v>20</v>
      </c>
      <c r="I15614" t="s">
        <v>51799</v>
      </c>
      <c r="J15614" t="s">
        <v>51800</v>
      </c>
      <c r="K15614" t="s">
        <v>51801</v>
      </c>
      <c r="L15614" t="s">
        <v>77968</v>
      </c>
    </row>
    <row r="15615" spans="1:12" x14ac:dyDescent="0.15">
      <c r="A15615" t="s">
        <v>12</v>
      </c>
      <c r="B15615">
        <v>4407129</v>
      </c>
      <c r="C15615">
        <v>4407149</v>
      </c>
      <c r="D15615" t="s">
        <v>51798</v>
      </c>
      <c r="E15615" t="s">
        <v>90</v>
      </c>
      <c r="F15615" t="s">
        <v>15</v>
      </c>
      <c r="G15615" t="s">
        <v>23</v>
      </c>
      <c r="H15615">
        <v>46</v>
      </c>
      <c r="I15615" t="s">
        <v>51802</v>
      </c>
      <c r="J15615" t="s">
        <v>51803</v>
      </c>
      <c r="K15615" t="s">
        <v>51804</v>
      </c>
      <c r="L15615" t="s">
        <v>78004</v>
      </c>
    </row>
    <row r="15616" spans="1:12" x14ac:dyDescent="0.15">
      <c r="A15616" t="s">
        <v>12</v>
      </c>
      <c r="B15616">
        <v>4407149</v>
      </c>
      <c r="C15616">
        <v>4407169</v>
      </c>
      <c r="D15616" t="s">
        <v>51798</v>
      </c>
      <c r="E15616" t="s">
        <v>90</v>
      </c>
      <c r="F15616" t="s">
        <v>15</v>
      </c>
      <c r="G15616" t="s">
        <v>36</v>
      </c>
      <c r="H15616">
        <v>66</v>
      </c>
      <c r="I15616" t="s">
        <v>51805</v>
      </c>
      <c r="J15616" t="s">
        <v>51806</v>
      </c>
      <c r="K15616" t="s">
        <v>51807</v>
      </c>
      <c r="L15616" t="s">
        <v>77928</v>
      </c>
    </row>
    <row r="15617" spans="1:12" x14ac:dyDescent="0.15">
      <c r="A15617" t="s">
        <v>12</v>
      </c>
      <c r="B15617">
        <v>4407173</v>
      </c>
      <c r="C15617">
        <v>4407193</v>
      </c>
      <c r="D15617" t="s">
        <v>51798</v>
      </c>
      <c r="E15617" t="s">
        <v>90</v>
      </c>
      <c r="F15617" t="s">
        <v>15</v>
      </c>
      <c r="G15617" t="s">
        <v>16</v>
      </c>
      <c r="H15617">
        <v>90</v>
      </c>
      <c r="I15617" t="s">
        <v>51808</v>
      </c>
      <c r="J15617" t="s">
        <v>51809</v>
      </c>
      <c r="K15617" t="s">
        <v>51810</v>
      </c>
      <c r="L15617" t="s">
        <v>78017</v>
      </c>
    </row>
    <row r="15618" spans="1:12" x14ac:dyDescent="0.15">
      <c r="A15618" t="s">
        <v>12</v>
      </c>
      <c r="B15618">
        <v>4408695</v>
      </c>
      <c r="C15618">
        <v>4408715</v>
      </c>
      <c r="D15618" t="s">
        <v>51811</v>
      </c>
      <c r="E15618" t="s">
        <v>90</v>
      </c>
      <c r="F15618" t="s">
        <v>15</v>
      </c>
      <c r="G15618" t="s">
        <v>36</v>
      </c>
      <c r="H15618">
        <v>7</v>
      </c>
      <c r="I15618" t="s">
        <v>51812</v>
      </c>
      <c r="J15618" t="s">
        <v>51813</v>
      </c>
      <c r="K15618" t="s">
        <v>51814</v>
      </c>
      <c r="L15618" t="s">
        <v>77909</v>
      </c>
    </row>
    <row r="15619" spans="1:12" x14ac:dyDescent="0.15">
      <c r="A15619" t="s">
        <v>12</v>
      </c>
      <c r="B15619">
        <v>4408725</v>
      </c>
      <c r="C15619">
        <v>4408745</v>
      </c>
      <c r="D15619" t="s">
        <v>51811</v>
      </c>
      <c r="E15619" t="s">
        <v>90</v>
      </c>
      <c r="F15619" t="s">
        <v>15</v>
      </c>
      <c r="G15619" t="s">
        <v>16</v>
      </c>
      <c r="H15619">
        <v>37</v>
      </c>
      <c r="I15619" t="s">
        <v>51815</v>
      </c>
      <c r="J15619" t="s">
        <v>51816</v>
      </c>
      <c r="K15619" t="s">
        <v>51817</v>
      </c>
      <c r="L15619" t="s">
        <v>77906</v>
      </c>
    </row>
    <row r="15620" spans="1:12" x14ac:dyDescent="0.15">
      <c r="A15620" t="s">
        <v>12</v>
      </c>
      <c r="B15620">
        <v>4408762</v>
      </c>
      <c r="C15620">
        <v>4408782</v>
      </c>
      <c r="D15620" t="s">
        <v>51811</v>
      </c>
      <c r="E15620" t="s">
        <v>90</v>
      </c>
      <c r="F15620" t="s">
        <v>15</v>
      </c>
      <c r="G15620" t="s">
        <v>16</v>
      </c>
      <c r="H15620">
        <v>74</v>
      </c>
      <c r="I15620" t="s">
        <v>51818</v>
      </c>
      <c r="J15620" t="s">
        <v>51819</v>
      </c>
      <c r="K15620" t="s">
        <v>51820</v>
      </c>
      <c r="L15620" t="s">
        <v>78005</v>
      </c>
    </row>
    <row r="15621" spans="1:12" x14ac:dyDescent="0.15">
      <c r="A15621" t="s">
        <v>12</v>
      </c>
      <c r="B15621">
        <v>4408786</v>
      </c>
      <c r="C15621">
        <v>4408806</v>
      </c>
      <c r="D15621" t="s">
        <v>51811</v>
      </c>
      <c r="E15621" t="s">
        <v>90</v>
      </c>
      <c r="F15621" t="s">
        <v>15</v>
      </c>
      <c r="G15621" t="s">
        <v>23</v>
      </c>
      <c r="H15621">
        <v>98</v>
      </c>
      <c r="I15621" t="s">
        <v>51821</v>
      </c>
      <c r="J15621" t="s">
        <v>51822</v>
      </c>
      <c r="K15621" t="s">
        <v>51823</v>
      </c>
      <c r="L15621" t="s">
        <v>78048</v>
      </c>
    </row>
    <row r="15622" spans="1:12" x14ac:dyDescent="0.15">
      <c r="A15622" t="s">
        <v>12</v>
      </c>
      <c r="B15622">
        <v>4410156</v>
      </c>
      <c r="C15622">
        <v>4410176</v>
      </c>
      <c r="D15622" t="s">
        <v>51824</v>
      </c>
      <c r="E15622" t="s">
        <v>90</v>
      </c>
      <c r="F15622" t="s">
        <v>15</v>
      </c>
      <c r="G15622" t="s">
        <v>32</v>
      </c>
      <c r="H15622">
        <v>1</v>
      </c>
      <c r="I15622" t="s">
        <v>51825</v>
      </c>
      <c r="J15622" t="s">
        <v>51826</v>
      </c>
      <c r="K15622" t="s">
        <v>51827</v>
      </c>
      <c r="L15622" t="s">
        <v>77917</v>
      </c>
    </row>
    <row r="15623" spans="1:12" x14ac:dyDescent="0.15">
      <c r="A15623" t="s">
        <v>12</v>
      </c>
      <c r="B15623">
        <v>4410178</v>
      </c>
      <c r="C15623">
        <v>4410198</v>
      </c>
      <c r="D15623" t="s">
        <v>51824</v>
      </c>
      <c r="E15623" t="s">
        <v>90</v>
      </c>
      <c r="F15623" t="s">
        <v>15</v>
      </c>
      <c r="G15623" t="s">
        <v>23</v>
      </c>
      <c r="H15623">
        <v>23</v>
      </c>
      <c r="I15623" t="s">
        <v>51828</v>
      </c>
      <c r="J15623" t="s">
        <v>51829</v>
      </c>
      <c r="K15623" t="s">
        <v>51830</v>
      </c>
      <c r="L15623" t="s">
        <v>77975</v>
      </c>
    </row>
    <row r="15624" spans="1:12" x14ac:dyDescent="0.15">
      <c r="A15624" t="s">
        <v>12</v>
      </c>
      <c r="B15624">
        <v>4410198</v>
      </c>
      <c r="C15624">
        <v>4410218</v>
      </c>
      <c r="D15624" t="s">
        <v>51824</v>
      </c>
      <c r="E15624" t="s">
        <v>90</v>
      </c>
      <c r="F15624" t="s">
        <v>15</v>
      </c>
      <c r="G15624" t="s">
        <v>23</v>
      </c>
      <c r="H15624">
        <v>43</v>
      </c>
      <c r="I15624" t="s">
        <v>51831</v>
      </c>
      <c r="J15624" t="s">
        <v>51832</v>
      </c>
      <c r="K15624" t="s">
        <v>51833</v>
      </c>
      <c r="L15624" t="s">
        <v>77942</v>
      </c>
    </row>
    <row r="15625" spans="1:12" x14ac:dyDescent="0.15">
      <c r="A15625" t="s">
        <v>12</v>
      </c>
      <c r="B15625">
        <v>4410240</v>
      </c>
      <c r="C15625">
        <v>4410260</v>
      </c>
      <c r="D15625" t="s">
        <v>51824</v>
      </c>
      <c r="E15625" t="s">
        <v>90</v>
      </c>
      <c r="F15625" t="s">
        <v>15</v>
      </c>
      <c r="G15625" t="s">
        <v>16</v>
      </c>
      <c r="H15625">
        <v>85</v>
      </c>
      <c r="I15625" t="s">
        <v>51834</v>
      </c>
      <c r="J15625" t="s">
        <v>51835</v>
      </c>
      <c r="K15625" t="s">
        <v>51836</v>
      </c>
      <c r="L15625" t="s">
        <v>77972</v>
      </c>
    </row>
    <row r="15626" spans="1:12" x14ac:dyDescent="0.15">
      <c r="A15626" t="s">
        <v>12</v>
      </c>
      <c r="B15626">
        <v>4411771</v>
      </c>
      <c r="C15626">
        <v>4411791</v>
      </c>
      <c r="D15626" t="s">
        <v>51837</v>
      </c>
      <c r="E15626" t="s">
        <v>90</v>
      </c>
      <c r="F15626" t="s">
        <v>15</v>
      </c>
      <c r="G15626" t="s">
        <v>32</v>
      </c>
      <c r="H15626">
        <v>1</v>
      </c>
      <c r="I15626" t="s">
        <v>51838</v>
      </c>
      <c r="J15626" t="s">
        <v>51839</v>
      </c>
      <c r="K15626" t="s">
        <v>51840</v>
      </c>
      <c r="L15626" t="s">
        <v>77917</v>
      </c>
    </row>
    <row r="15627" spans="1:12" x14ac:dyDescent="0.15">
      <c r="A15627" t="s">
        <v>12</v>
      </c>
      <c r="B15627">
        <v>4411793</v>
      </c>
      <c r="C15627">
        <v>4411813</v>
      </c>
      <c r="D15627" t="s">
        <v>51837</v>
      </c>
      <c r="E15627" t="s">
        <v>90</v>
      </c>
      <c r="F15627" t="s">
        <v>15</v>
      </c>
      <c r="G15627" t="s">
        <v>16</v>
      </c>
      <c r="H15627">
        <v>23</v>
      </c>
      <c r="I15627" t="s">
        <v>51841</v>
      </c>
      <c r="J15627" t="s">
        <v>51842</v>
      </c>
      <c r="K15627" t="s">
        <v>51843</v>
      </c>
      <c r="L15627" t="s">
        <v>77975</v>
      </c>
    </row>
    <row r="15628" spans="1:12" x14ac:dyDescent="0.15">
      <c r="A15628" t="s">
        <v>12</v>
      </c>
      <c r="B15628">
        <v>4411819</v>
      </c>
      <c r="C15628">
        <v>4411839</v>
      </c>
      <c r="D15628" t="s">
        <v>51837</v>
      </c>
      <c r="E15628" t="s">
        <v>90</v>
      </c>
      <c r="F15628" t="s">
        <v>15</v>
      </c>
      <c r="G15628" t="s">
        <v>36</v>
      </c>
      <c r="H15628">
        <v>49</v>
      </c>
      <c r="I15628" t="s">
        <v>51844</v>
      </c>
      <c r="J15628" t="s">
        <v>51845</v>
      </c>
      <c r="K15628" t="s">
        <v>51846</v>
      </c>
      <c r="L15628" t="s">
        <v>77913</v>
      </c>
    </row>
    <row r="15629" spans="1:12" x14ac:dyDescent="0.15">
      <c r="A15629" t="s">
        <v>12</v>
      </c>
      <c r="B15629">
        <v>4411849</v>
      </c>
      <c r="C15629">
        <v>4411869</v>
      </c>
      <c r="D15629" t="s">
        <v>51837</v>
      </c>
      <c r="E15629" t="s">
        <v>90</v>
      </c>
      <c r="F15629" t="s">
        <v>15</v>
      </c>
      <c r="G15629" t="s">
        <v>16</v>
      </c>
      <c r="H15629">
        <v>79</v>
      </c>
      <c r="I15629" t="s">
        <v>51847</v>
      </c>
      <c r="J15629" t="s">
        <v>51848</v>
      </c>
      <c r="K15629" t="s">
        <v>51849</v>
      </c>
      <c r="L15629" t="s">
        <v>77993</v>
      </c>
    </row>
    <row r="15630" spans="1:12" x14ac:dyDescent="0.15">
      <c r="A15630" t="s">
        <v>12</v>
      </c>
      <c r="B15630">
        <v>4413214</v>
      </c>
      <c r="C15630">
        <v>4413234</v>
      </c>
      <c r="D15630" t="s">
        <v>51850</v>
      </c>
      <c r="E15630" t="s">
        <v>90</v>
      </c>
      <c r="F15630" t="s">
        <v>15</v>
      </c>
      <c r="G15630" t="s">
        <v>16</v>
      </c>
      <c r="H15630">
        <v>17</v>
      </c>
      <c r="I15630" t="s">
        <v>51851</v>
      </c>
      <c r="J15630" t="s">
        <v>51852</v>
      </c>
      <c r="K15630" t="s">
        <v>51853</v>
      </c>
      <c r="L15630" t="s">
        <v>77944</v>
      </c>
    </row>
    <row r="15631" spans="1:12" x14ac:dyDescent="0.15">
      <c r="A15631" t="s">
        <v>12</v>
      </c>
      <c r="B15631">
        <v>4413234</v>
      </c>
      <c r="C15631">
        <v>4413254</v>
      </c>
      <c r="D15631" t="s">
        <v>51850</v>
      </c>
      <c r="E15631" t="s">
        <v>90</v>
      </c>
      <c r="F15631" t="s">
        <v>15</v>
      </c>
      <c r="G15631" t="s">
        <v>36</v>
      </c>
      <c r="H15631">
        <v>37</v>
      </c>
      <c r="I15631" t="s">
        <v>51854</v>
      </c>
      <c r="J15631" t="s">
        <v>51855</v>
      </c>
      <c r="K15631" t="s">
        <v>51856</v>
      </c>
      <c r="L15631" t="s">
        <v>77906</v>
      </c>
    </row>
    <row r="15632" spans="1:12" x14ac:dyDescent="0.15">
      <c r="A15632" t="s">
        <v>12</v>
      </c>
      <c r="B15632">
        <v>4413265</v>
      </c>
      <c r="C15632">
        <v>4413285</v>
      </c>
      <c r="D15632" t="s">
        <v>51850</v>
      </c>
      <c r="E15632" t="s">
        <v>90</v>
      </c>
      <c r="F15632" t="s">
        <v>15</v>
      </c>
      <c r="G15632" t="s">
        <v>32</v>
      </c>
      <c r="H15632">
        <v>68</v>
      </c>
      <c r="I15632" t="s">
        <v>51857</v>
      </c>
      <c r="J15632" t="s">
        <v>51858</v>
      </c>
      <c r="K15632" t="s">
        <v>51859</v>
      </c>
      <c r="L15632" t="s">
        <v>77962</v>
      </c>
    </row>
    <row r="15633" spans="1:12" x14ac:dyDescent="0.15">
      <c r="A15633" t="s">
        <v>12</v>
      </c>
      <c r="B15633">
        <v>4413285</v>
      </c>
      <c r="C15633">
        <v>4413305</v>
      </c>
      <c r="D15633" t="s">
        <v>51850</v>
      </c>
      <c r="E15633" t="s">
        <v>90</v>
      </c>
      <c r="F15633" t="s">
        <v>15</v>
      </c>
      <c r="G15633" t="s">
        <v>23</v>
      </c>
      <c r="H15633">
        <v>88</v>
      </c>
      <c r="I15633" t="s">
        <v>51860</v>
      </c>
      <c r="J15633" t="s">
        <v>51861</v>
      </c>
      <c r="K15633" t="s">
        <v>51862</v>
      </c>
      <c r="L15633" t="s">
        <v>77923</v>
      </c>
    </row>
    <row r="15634" spans="1:12" x14ac:dyDescent="0.15">
      <c r="A15634" t="s">
        <v>12</v>
      </c>
      <c r="B15634">
        <v>4414172</v>
      </c>
      <c r="C15634">
        <v>4414192</v>
      </c>
      <c r="D15634" t="s">
        <v>51863</v>
      </c>
      <c r="E15634" t="s">
        <v>90</v>
      </c>
      <c r="F15634" t="s">
        <v>76</v>
      </c>
      <c r="G15634" t="s">
        <v>16</v>
      </c>
      <c r="H15634">
        <v>27</v>
      </c>
      <c r="I15634" t="s">
        <v>51864</v>
      </c>
      <c r="J15634" t="s">
        <v>51865</v>
      </c>
      <c r="K15634" t="s">
        <v>51866</v>
      </c>
      <c r="L15634" t="s">
        <v>78013</v>
      </c>
    </row>
    <row r="15635" spans="1:12" x14ac:dyDescent="0.15">
      <c r="A15635" t="s">
        <v>12</v>
      </c>
      <c r="B15635">
        <v>4414148</v>
      </c>
      <c r="C15635">
        <v>4414168</v>
      </c>
      <c r="D15635" t="s">
        <v>51863</v>
      </c>
      <c r="E15635" t="s">
        <v>90</v>
      </c>
      <c r="F15635" t="s">
        <v>76</v>
      </c>
      <c r="G15635" t="s">
        <v>23</v>
      </c>
      <c r="H15635">
        <v>51</v>
      </c>
      <c r="I15635" t="s">
        <v>51867</v>
      </c>
      <c r="J15635" t="s">
        <v>51868</v>
      </c>
      <c r="K15635" t="s">
        <v>51869</v>
      </c>
      <c r="L15635" t="s">
        <v>78023</v>
      </c>
    </row>
    <row r="15636" spans="1:12" x14ac:dyDescent="0.15">
      <c r="A15636" t="s">
        <v>12</v>
      </c>
      <c r="B15636">
        <v>4414122</v>
      </c>
      <c r="C15636">
        <v>4414142</v>
      </c>
      <c r="D15636" t="s">
        <v>51863</v>
      </c>
      <c r="E15636" t="s">
        <v>90</v>
      </c>
      <c r="F15636" t="s">
        <v>76</v>
      </c>
      <c r="G15636" t="s">
        <v>23</v>
      </c>
      <c r="H15636">
        <v>77</v>
      </c>
      <c r="I15636" t="s">
        <v>51870</v>
      </c>
      <c r="J15636" t="s">
        <v>51871</v>
      </c>
      <c r="K15636" t="s">
        <v>51872</v>
      </c>
      <c r="L15636" t="s">
        <v>77960</v>
      </c>
    </row>
    <row r="15637" spans="1:12" x14ac:dyDescent="0.15">
      <c r="A15637" t="s">
        <v>12</v>
      </c>
      <c r="B15637">
        <v>4414077</v>
      </c>
      <c r="C15637">
        <v>4414097</v>
      </c>
      <c r="D15637" t="s">
        <v>51863</v>
      </c>
      <c r="E15637" t="s">
        <v>90</v>
      </c>
      <c r="F15637" t="s">
        <v>76</v>
      </c>
      <c r="G15637" t="s">
        <v>23</v>
      </c>
      <c r="H15637">
        <v>122</v>
      </c>
      <c r="I15637" t="s">
        <v>51873</v>
      </c>
      <c r="J15637" t="s">
        <v>51874</v>
      </c>
      <c r="K15637" t="s">
        <v>51875</v>
      </c>
      <c r="L15637" t="s">
        <v>78033</v>
      </c>
    </row>
    <row r="15638" spans="1:12" x14ac:dyDescent="0.15">
      <c r="A15638" t="s">
        <v>12</v>
      </c>
      <c r="B15638">
        <v>4415126</v>
      </c>
      <c r="C15638">
        <v>4415146</v>
      </c>
      <c r="D15638" t="s">
        <v>51876</v>
      </c>
      <c r="E15638" t="s">
        <v>90</v>
      </c>
      <c r="F15638" t="s">
        <v>76</v>
      </c>
      <c r="G15638" t="s">
        <v>16</v>
      </c>
      <c r="H15638">
        <v>1</v>
      </c>
      <c r="I15638" t="s">
        <v>51877</v>
      </c>
      <c r="J15638" t="s">
        <v>51878</v>
      </c>
      <c r="K15638" t="s">
        <v>51879</v>
      </c>
      <c r="L15638" t="s">
        <v>77917</v>
      </c>
    </row>
    <row r="15639" spans="1:12" x14ac:dyDescent="0.15">
      <c r="A15639" t="s">
        <v>12</v>
      </c>
      <c r="B15639">
        <v>4415087</v>
      </c>
      <c r="C15639">
        <v>4415107</v>
      </c>
      <c r="D15639" t="s">
        <v>51876</v>
      </c>
      <c r="E15639" t="s">
        <v>90</v>
      </c>
      <c r="F15639" t="s">
        <v>76</v>
      </c>
      <c r="G15639" t="s">
        <v>16</v>
      </c>
      <c r="H15639">
        <v>40</v>
      </c>
      <c r="I15639" t="s">
        <v>51880</v>
      </c>
      <c r="J15639" t="s">
        <v>51881</v>
      </c>
      <c r="K15639" t="s">
        <v>51882</v>
      </c>
      <c r="L15639" t="s">
        <v>77952</v>
      </c>
    </row>
    <row r="15640" spans="1:12" x14ac:dyDescent="0.15">
      <c r="A15640" t="s">
        <v>12</v>
      </c>
      <c r="B15640">
        <v>4415047</v>
      </c>
      <c r="C15640">
        <v>4415067</v>
      </c>
      <c r="D15640" t="s">
        <v>51876</v>
      </c>
      <c r="E15640" t="s">
        <v>90</v>
      </c>
      <c r="F15640" t="s">
        <v>76</v>
      </c>
      <c r="G15640" t="s">
        <v>16</v>
      </c>
      <c r="H15640">
        <v>80</v>
      </c>
      <c r="I15640" t="s">
        <v>51883</v>
      </c>
      <c r="J15640" t="s">
        <v>51884</v>
      </c>
      <c r="K15640" t="s">
        <v>51885</v>
      </c>
      <c r="L15640" t="s">
        <v>77940</v>
      </c>
    </row>
    <row r="15641" spans="1:12" x14ac:dyDescent="0.15">
      <c r="A15641" t="s">
        <v>12</v>
      </c>
      <c r="B15641">
        <v>4415020</v>
      </c>
      <c r="C15641">
        <v>4415040</v>
      </c>
      <c r="D15641" t="s">
        <v>51876</v>
      </c>
      <c r="E15641" t="s">
        <v>90</v>
      </c>
      <c r="F15641" t="s">
        <v>76</v>
      </c>
      <c r="G15641" t="s">
        <v>23</v>
      </c>
      <c r="H15641">
        <v>107</v>
      </c>
      <c r="I15641" t="s">
        <v>51886</v>
      </c>
      <c r="J15641" t="s">
        <v>51887</v>
      </c>
      <c r="K15641" t="s">
        <v>51888</v>
      </c>
      <c r="L15641" t="s">
        <v>77983</v>
      </c>
    </row>
    <row r="15642" spans="1:12" x14ac:dyDescent="0.15">
      <c r="A15642" t="s">
        <v>12</v>
      </c>
      <c r="B15642">
        <v>4415258</v>
      </c>
      <c r="C15642">
        <v>4415278</v>
      </c>
      <c r="D15642" t="s">
        <v>51889</v>
      </c>
      <c r="E15642" t="s">
        <v>90</v>
      </c>
      <c r="F15642" t="s">
        <v>15</v>
      </c>
      <c r="G15642" t="s">
        <v>36</v>
      </c>
      <c r="H15642">
        <v>7</v>
      </c>
      <c r="I15642" t="s">
        <v>51890</v>
      </c>
      <c r="J15642" t="s">
        <v>51891</v>
      </c>
      <c r="K15642" t="s">
        <v>51892</v>
      </c>
      <c r="L15642" t="s">
        <v>77909</v>
      </c>
    </row>
    <row r="15643" spans="1:12" x14ac:dyDescent="0.15">
      <c r="A15643" t="s">
        <v>12</v>
      </c>
      <c r="B15643">
        <v>4415278</v>
      </c>
      <c r="C15643">
        <v>4415298</v>
      </c>
      <c r="D15643" t="s">
        <v>51889</v>
      </c>
      <c r="E15643" t="s">
        <v>90</v>
      </c>
      <c r="F15643" t="s">
        <v>15</v>
      </c>
      <c r="G15643" t="s">
        <v>16</v>
      </c>
      <c r="H15643">
        <v>27</v>
      </c>
      <c r="I15643" t="s">
        <v>51893</v>
      </c>
      <c r="J15643" t="s">
        <v>51894</v>
      </c>
      <c r="K15643" t="s">
        <v>51895</v>
      </c>
      <c r="L15643" t="s">
        <v>78013</v>
      </c>
    </row>
    <row r="15644" spans="1:12" x14ac:dyDescent="0.15">
      <c r="A15644" t="s">
        <v>12</v>
      </c>
      <c r="B15644">
        <v>4415301</v>
      </c>
      <c r="C15644">
        <v>4415321</v>
      </c>
      <c r="D15644" t="s">
        <v>51889</v>
      </c>
      <c r="E15644" t="s">
        <v>90</v>
      </c>
      <c r="F15644" t="s">
        <v>15</v>
      </c>
      <c r="G15644" t="s">
        <v>23</v>
      </c>
      <c r="H15644">
        <v>50</v>
      </c>
      <c r="I15644" t="s">
        <v>51896</v>
      </c>
      <c r="J15644" t="s">
        <v>51897</v>
      </c>
      <c r="K15644" t="s">
        <v>51898</v>
      </c>
      <c r="L15644" t="s">
        <v>77925</v>
      </c>
    </row>
    <row r="15645" spans="1:12" x14ac:dyDescent="0.15">
      <c r="A15645" t="s">
        <v>12</v>
      </c>
      <c r="B15645">
        <v>4415321</v>
      </c>
      <c r="C15645">
        <v>4415341</v>
      </c>
      <c r="D15645" t="s">
        <v>51889</v>
      </c>
      <c r="E15645" t="s">
        <v>90</v>
      </c>
      <c r="F15645" t="s">
        <v>15</v>
      </c>
      <c r="G15645" t="s">
        <v>32</v>
      </c>
      <c r="H15645">
        <v>70</v>
      </c>
      <c r="I15645" t="s">
        <v>51899</v>
      </c>
      <c r="J15645" t="s">
        <v>51900</v>
      </c>
      <c r="K15645" t="s">
        <v>51901</v>
      </c>
      <c r="L15645" t="s">
        <v>77919</v>
      </c>
    </row>
    <row r="15646" spans="1:12" x14ac:dyDescent="0.15">
      <c r="A15646" t="s">
        <v>12</v>
      </c>
      <c r="B15646">
        <v>4417295</v>
      </c>
      <c r="C15646">
        <v>4417315</v>
      </c>
      <c r="D15646" t="s">
        <v>51902</v>
      </c>
      <c r="E15646" t="s">
        <v>90</v>
      </c>
      <c r="F15646" t="s">
        <v>76</v>
      </c>
      <c r="G15646" t="s">
        <v>32</v>
      </c>
      <c r="H15646">
        <v>1</v>
      </c>
      <c r="I15646" t="s">
        <v>51903</v>
      </c>
      <c r="J15646" t="s">
        <v>51904</v>
      </c>
      <c r="K15646" t="s">
        <v>51905</v>
      </c>
      <c r="L15646" t="s">
        <v>77917</v>
      </c>
    </row>
    <row r="15647" spans="1:12" x14ac:dyDescent="0.15">
      <c r="A15647" t="s">
        <v>12</v>
      </c>
      <c r="B15647">
        <v>4417274</v>
      </c>
      <c r="C15647">
        <v>4417294</v>
      </c>
      <c r="D15647" t="s">
        <v>51902</v>
      </c>
      <c r="E15647" t="s">
        <v>90</v>
      </c>
      <c r="F15647" t="s">
        <v>76</v>
      </c>
      <c r="G15647" t="s">
        <v>23</v>
      </c>
      <c r="H15647">
        <v>22</v>
      </c>
      <c r="I15647" t="s">
        <v>51906</v>
      </c>
      <c r="J15647" t="s">
        <v>51907</v>
      </c>
      <c r="K15647" t="s">
        <v>51908</v>
      </c>
      <c r="L15647" t="s">
        <v>77948</v>
      </c>
    </row>
    <row r="15648" spans="1:12" x14ac:dyDescent="0.15">
      <c r="A15648" t="s">
        <v>12</v>
      </c>
      <c r="B15648">
        <v>4417228</v>
      </c>
      <c r="C15648">
        <v>4417248</v>
      </c>
      <c r="D15648" t="s">
        <v>51902</v>
      </c>
      <c r="E15648" t="s">
        <v>90</v>
      </c>
      <c r="F15648" t="s">
        <v>76</v>
      </c>
      <c r="G15648" t="s">
        <v>32</v>
      </c>
      <c r="H15648">
        <v>68</v>
      </c>
      <c r="I15648" t="s">
        <v>51909</v>
      </c>
      <c r="J15648" t="s">
        <v>51910</v>
      </c>
      <c r="K15648" t="s">
        <v>51911</v>
      </c>
      <c r="L15648" t="s">
        <v>77962</v>
      </c>
    </row>
    <row r="15649" spans="1:12" x14ac:dyDescent="0.15">
      <c r="A15649" t="s">
        <v>12</v>
      </c>
      <c r="B15649">
        <v>4417188</v>
      </c>
      <c r="C15649">
        <v>4417208</v>
      </c>
      <c r="D15649" t="s">
        <v>51902</v>
      </c>
      <c r="E15649" t="s">
        <v>90</v>
      </c>
      <c r="F15649" t="s">
        <v>76</v>
      </c>
      <c r="G15649" t="s">
        <v>16</v>
      </c>
      <c r="H15649">
        <v>108</v>
      </c>
      <c r="I15649" t="s">
        <v>51912</v>
      </c>
      <c r="J15649" t="s">
        <v>51913</v>
      </c>
      <c r="K15649" t="s">
        <v>51914</v>
      </c>
      <c r="L15649" t="s">
        <v>77994</v>
      </c>
    </row>
    <row r="15650" spans="1:12" x14ac:dyDescent="0.15">
      <c r="A15650" t="s">
        <v>12</v>
      </c>
      <c r="B15650">
        <v>4418560</v>
      </c>
      <c r="C15650">
        <v>4418580</v>
      </c>
      <c r="D15650" t="s">
        <v>51915</v>
      </c>
      <c r="E15650" t="s">
        <v>90</v>
      </c>
      <c r="F15650" t="s">
        <v>76</v>
      </c>
      <c r="G15650" t="s">
        <v>16</v>
      </c>
      <c r="H15650">
        <v>28</v>
      </c>
      <c r="I15650" t="s">
        <v>51916</v>
      </c>
      <c r="J15650" t="s">
        <v>51917</v>
      </c>
      <c r="K15650" t="s">
        <v>51918</v>
      </c>
      <c r="L15650" t="s">
        <v>77956</v>
      </c>
    </row>
    <row r="15651" spans="1:12" x14ac:dyDescent="0.15">
      <c r="A15651" t="s">
        <v>12</v>
      </c>
      <c r="B15651">
        <v>4418539</v>
      </c>
      <c r="C15651">
        <v>4418559</v>
      </c>
      <c r="D15651" t="s">
        <v>51915</v>
      </c>
      <c r="E15651" t="s">
        <v>90</v>
      </c>
      <c r="F15651" t="s">
        <v>76</v>
      </c>
      <c r="G15651" t="s">
        <v>16</v>
      </c>
      <c r="H15651">
        <v>49</v>
      </c>
      <c r="I15651" t="s">
        <v>51919</v>
      </c>
      <c r="J15651" t="s">
        <v>51920</v>
      </c>
      <c r="K15651" t="s">
        <v>51921</v>
      </c>
      <c r="L15651" t="s">
        <v>77913</v>
      </c>
    </row>
    <row r="15652" spans="1:12" x14ac:dyDescent="0.15">
      <c r="A15652" t="s">
        <v>12</v>
      </c>
      <c r="B15652">
        <v>4418516</v>
      </c>
      <c r="C15652">
        <v>4418536</v>
      </c>
      <c r="D15652" t="s">
        <v>51915</v>
      </c>
      <c r="E15652" t="s">
        <v>90</v>
      </c>
      <c r="F15652" t="s">
        <v>76</v>
      </c>
      <c r="G15652" t="s">
        <v>16</v>
      </c>
      <c r="H15652">
        <v>72</v>
      </c>
      <c r="I15652" t="s">
        <v>51922</v>
      </c>
      <c r="J15652" t="s">
        <v>51923</v>
      </c>
      <c r="K15652" t="s">
        <v>51924</v>
      </c>
      <c r="L15652" t="s">
        <v>78066</v>
      </c>
    </row>
    <row r="15653" spans="1:12" x14ac:dyDescent="0.15">
      <c r="A15653" t="s">
        <v>12</v>
      </c>
      <c r="B15653">
        <v>4418479</v>
      </c>
      <c r="C15653">
        <v>4418499</v>
      </c>
      <c r="D15653" t="s">
        <v>51915</v>
      </c>
      <c r="E15653" t="s">
        <v>90</v>
      </c>
      <c r="F15653" t="s">
        <v>76</v>
      </c>
      <c r="G15653" t="s">
        <v>36</v>
      </c>
      <c r="H15653">
        <v>109</v>
      </c>
      <c r="I15653" t="s">
        <v>51925</v>
      </c>
      <c r="J15653" t="s">
        <v>51926</v>
      </c>
      <c r="K15653" t="s">
        <v>51927</v>
      </c>
      <c r="L15653" t="s">
        <v>77947</v>
      </c>
    </row>
    <row r="15654" spans="1:12" x14ac:dyDescent="0.15">
      <c r="A15654" t="s">
        <v>12</v>
      </c>
      <c r="B15654">
        <v>4419638</v>
      </c>
      <c r="C15654">
        <v>4419658</v>
      </c>
      <c r="D15654" t="s">
        <v>51928</v>
      </c>
      <c r="E15654" t="s">
        <v>51929</v>
      </c>
      <c r="F15654" t="s">
        <v>76</v>
      </c>
      <c r="G15654" t="s">
        <v>32</v>
      </c>
      <c r="H15654">
        <v>1</v>
      </c>
      <c r="I15654" t="s">
        <v>51930</v>
      </c>
      <c r="J15654" t="s">
        <v>51931</v>
      </c>
      <c r="K15654" t="s">
        <v>51932</v>
      </c>
      <c r="L15654" t="s">
        <v>77917</v>
      </c>
    </row>
    <row r="15655" spans="1:12" x14ac:dyDescent="0.15">
      <c r="A15655" t="s">
        <v>12</v>
      </c>
      <c r="B15655">
        <v>4419595</v>
      </c>
      <c r="C15655">
        <v>4419615</v>
      </c>
      <c r="D15655" t="s">
        <v>51928</v>
      </c>
      <c r="E15655" t="s">
        <v>51929</v>
      </c>
      <c r="F15655" t="s">
        <v>76</v>
      </c>
      <c r="G15655" t="s">
        <v>32</v>
      </c>
      <c r="H15655">
        <v>44</v>
      </c>
      <c r="I15655" t="s">
        <v>51933</v>
      </c>
      <c r="J15655" t="s">
        <v>51934</v>
      </c>
      <c r="K15655" t="s">
        <v>51935</v>
      </c>
      <c r="L15655" t="s">
        <v>78016</v>
      </c>
    </row>
    <row r="15656" spans="1:12" x14ac:dyDescent="0.15">
      <c r="A15656" t="s">
        <v>12</v>
      </c>
      <c r="B15656">
        <v>4419564</v>
      </c>
      <c r="C15656">
        <v>4419584</v>
      </c>
      <c r="D15656" t="s">
        <v>51928</v>
      </c>
      <c r="E15656" t="s">
        <v>51929</v>
      </c>
      <c r="F15656" t="s">
        <v>76</v>
      </c>
      <c r="G15656" t="s">
        <v>36</v>
      </c>
      <c r="H15656">
        <v>75</v>
      </c>
      <c r="I15656" t="s">
        <v>51936</v>
      </c>
      <c r="J15656" t="s">
        <v>51937</v>
      </c>
      <c r="K15656" t="s">
        <v>51938</v>
      </c>
      <c r="L15656" t="s">
        <v>78027</v>
      </c>
    </row>
    <row r="15657" spans="1:12" x14ac:dyDescent="0.15">
      <c r="A15657" t="s">
        <v>12</v>
      </c>
      <c r="B15657">
        <v>4419539</v>
      </c>
      <c r="C15657">
        <v>4419559</v>
      </c>
      <c r="D15657" t="s">
        <v>51928</v>
      </c>
      <c r="E15657" t="s">
        <v>51929</v>
      </c>
      <c r="F15657" t="s">
        <v>76</v>
      </c>
      <c r="G15657" t="s">
        <v>16</v>
      </c>
      <c r="H15657">
        <v>100</v>
      </c>
      <c r="I15657" t="s">
        <v>51939</v>
      </c>
      <c r="J15657" t="s">
        <v>51940</v>
      </c>
      <c r="K15657" t="s">
        <v>51941</v>
      </c>
      <c r="L15657" t="s">
        <v>77953</v>
      </c>
    </row>
    <row r="15658" spans="1:12" x14ac:dyDescent="0.15">
      <c r="A15658" t="s">
        <v>12</v>
      </c>
      <c r="B15658">
        <v>4419881</v>
      </c>
      <c r="C15658">
        <v>4419901</v>
      </c>
      <c r="D15658" t="s">
        <v>51942</v>
      </c>
      <c r="E15658" t="s">
        <v>90</v>
      </c>
      <c r="F15658" t="s">
        <v>15</v>
      </c>
      <c r="G15658" t="s">
        <v>32</v>
      </c>
      <c r="H15658">
        <v>13</v>
      </c>
      <c r="I15658" t="s">
        <v>51943</v>
      </c>
      <c r="J15658" t="s">
        <v>51944</v>
      </c>
      <c r="K15658" t="s">
        <v>51945</v>
      </c>
      <c r="L15658" t="s">
        <v>77935</v>
      </c>
    </row>
    <row r="15659" spans="1:12" x14ac:dyDescent="0.15">
      <c r="A15659" t="s">
        <v>12</v>
      </c>
      <c r="B15659">
        <v>4419917</v>
      </c>
      <c r="C15659">
        <v>4419937</v>
      </c>
      <c r="D15659" t="s">
        <v>51942</v>
      </c>
      <c r="E15659" t="s">
        <v>90</v>
      </c>
      <c r="F15659" t="s">
        <v>15</v>
      </c>
      <c r="G15659" t="s">
        <v>36</v>
      </c>
      <c r="H15659">
        <v>49</v>
      </c>
      <c r="I15659" t="s">
        <v>51946</v>
      </c>
      <c r="J15659" t="s">
        <v>51947</v>
      </c>
      <c r="K15659" t="s">
        <v>51948</v>
      </c>
      <c r="L15659" t="s">
        <v>77913</v>
      </c>
    </row>
    <row r="15660" spans="1:12" x14ac:dyDescent="0.15">
      <c r="A15660" t="s">
        <v>12</v>
      </c>
      <c r="B15660">
        <v>4419956</v>
      </c>
      <c r="C15660">
        <v>4419976</v>
      </c>
      <c r="D15660" t="s">
        <v>51942</v>
      </c>
      <c r="E15660" t="s">
        <v>90</v>
      </c>
      <c r="F15660" t="s">
        <v>15</v>
      </c>
      <c r="G15660" t="s">
        <v>16</v>
      </c>
      <c r="H15660">
        <v>88</v>
      </c>
      <c r="I15660" t="s">
        <v>51949</v>
      </c>
      <c r="J15660" t="s">
        <v>51950</v>
      </c>
      <c r="K15660" t="s">
        <v>51951</v>
      </c>
      <c r="L15660" t="s">
        <v>77923</v>
      </c>
    </row>
    <row r="15661" spans="1:12" x14ac:dyDescent="0.15">
      <c r="A15661" t="s">
        <v>12</v>
      </c>
      <c r="B15661">
        <v>4419987</v>
      </c>
      <c r="C15661">
        <v>4420007</v>
      </c>
      <c r="D15661" t="s">
        <v>51942</v>
      </c>
      <c r="E15661" t="s">
        <v>90</v>
      </c>
      <c r="F15661" t="s">
        <v>15</v>
      </c>
      <c r="G15661" t="s">
        <v>23</v>
      </c>
      <c r="H15661">
        <v>119</v>
      </c>
      <c r="I15661" t="s">
        <v>51952</v>
      </c>
      <c r="J15661" t="s">
        <v>51953</v>
      </c>
      <c r="K15661" t="s">
        <v>51954</v>
      </c>
      <c r="L15661" t="s">
        <v>78058</v>
      </c>
    </row>
    <row r="15662" spans="1:12" x14ac:dyDescent="0.15">
      <c r="A15662" t="s">
        <v>12</v>
      </c>
      <c r="B15662">
        <v>4422359</v>
      </c>
      <c r="C15662">
        <v>4422379</v>
      </c>
      <c r="D15662" t="s">
        <v>51955</v>
      </c>
      <c r="E15662" t="s">
        <v>90</v>
      </c>
      <c r="F15662" t="s">
        <v>15</v>
      </c>
      <c r="G15662" t="s">
        <v>32</v>
      </c>
      <c r="H15662">
        <v>1</v>
      </c>
      <c r="I15662" t="s">
        <v>51956</v>
      </c>
      <c r="J15662" t="s">
        <v>51957</v>
      </c>
      <c r="K15662" t="s">
        <v>51958</v>
      </c>
      <c r="L15662" t="s">
        <v>77917</v>
      </c>
    </row>
    <row r="15663" spans="1:12" x14ac:dyDescent="0.15">
      <c r="A15663" t="s">
        <v>12</v>
      </c>
      <c r="B15663">
        <v>4422383</v>
      </c>
      <c r="C15663">
        <v>4422403</v>
      </c>
      <c r="D15663" t="s">
        <v>51955</v>
      </c>
      <c r="E15663" t="s">
        <v>90</v>
      </c>
      <c r="F15663" t="s">
        <v>15</v>
      </c>
      <c r="G15663" t="s">
        <v>36</v>
      </c>
      <c r="H15663">
        <v>25</v>
      </c>
      <c r="I15663" t="s">
        <v>51959</v>
      </c>
      <c r="J15663" t="s">
        <v>51960</v>
      </c>
      <c r="K15663" t="s">
        <v>51961</v>
      </c>
      <c r="L15663" t="s">
        <v>78012</v>
      </c>
    </row>
    <row r="15664" spans="1:12" x14ac:dyDescent="0.15">
      <c r="A15664" t="s">
        <v>12</v>
      </c>
      <c r="B15664">
        <v>4422413</v>
      </c>
      <c r="C15664">
        <v>4422433</v>
      </c>
      <c r="D15664" t="s">
        <v>51955</v>
      </c>
      <c r="E15664" t="s">
        <v>90</v>
      </c>
      <c r="F15664" t="s">
        <v>15</v>
      </c>
      <c r="G15664" t="s">
        <v>36</v>
      </c>
      <c r="H15664">
        <v>55</v>
      </c>
      <c r="I15664" t="s">
        <v>51962</v>
      </c>
      <c r="J15664" t="s">
        <v>51963</v>
      </c>
      <c r="K15664" t="s">
        <v>51964</v>
      </c>
      <c r="L15664" t="s">
        <v>77992</v>
      </c>
    </row>
    <row r="15665" spans="1:12" x14ac:dyDescent="0.15">
      <c r="A15665" t="s">
        <v>12</v>
      </c>
      <c r="B15665">
        <v>4422435</v>
      </c>
      <c r="C15665">
        <v>4422455</v>
      </c>
      <c r="D15665" t="s">
        <v>51955</v>
      </c>
      <c r="E15665" t="s">
        <v>90</v>
      </c>
      <c r="F15665" t="s">
        <v>15</v>
      </c>
      <c r="G15665" t="s">
        <v>16</v>
      </c>
      <c r="H15665">
        <v>77</v>
      </c>
      <c r="I15665" t="s">
        <v>51965</v>
      </c>
      <c r="J15665" t="s">
        <v>51966</v>
      </c>
      <c r="K15665" t="s">
        <v>51967</v>
      </c>
      <c r="L15665" t="s">
        <v>77960</v>
      </c>
    </row>
    <row r="15666" spans="1:12" x14ac:dyDescent="0.15">
      <c r="A15666" t="s">
        <v>12</v>
      </c>
      <c r="B15666">
        <v>4423347</v>
      </c>
      <c r="C15666">
        <v>4423367</v>
      </c>
      <c r="D15666" t="s">
        <v>51968</v>
      </c>
      <c r="E15666" t="s">
        <v>90</v>
      </c>
      <c r="F15666" t="s">
        <v>15</v>
      </c>
      <c r="G15666" t="s">
        <v>36</v>
      </c>
      <c r="H15666">
        <v>12</v>
      </c>
      <c r="I15666" t="s">
        <v>51969</v>
      </c>
      <c r="J15666" t="s">
        <v>51970</v>
      </c>
      <c r="K15666" t="s">
        <v>51971</v>
      </c>
      <c r="L15666" t="s">
        <v>77991</v>
      </c>
    </row>
    <row r="15667" spans="1:12" x14ac:dyDescent="0.15">
      <c r="A15667" t="s">
        <v>12</v>
      </c>
      <c r="B15667">
        <v>4423368</v>
      </c>
      <c r="C15667">
        <v>4423388</v>
      </c>
      <c r="D15667" t="s">
        <v>51968</v>
      </c>
      <c r="E15667" t="s">
        <v>90</v>
      </c>
      <c r="F15667" t="s">
        <v>15</v>
      </c>
      <c r="G15667" t="s">
        <v>16</v>
      </c>
      <c r="H15667">
        <v>33</v>
      </c>
      <c r="I15667" t="s">
        <v>51972</v>
      </c>
      <c r="J15667" t="s">
        <v>51973</v>
      </c>
      <c r="K15667" t="s">
        <v>51974</v>
      </c>
      <c r="L15667" t="s">
        <v>77977</v>
      </c>
    </row>
    <row r="15668" spans="1:12" x14ac:dyDescent="0.15">
      <c r="A15668" t="s">
        <v>12</v>
      </c>
      <c r="B15668">
        <v>4423393</v>
      </c>
      <c r="C15668">
        <v>4423413</v>
      </c>
      <c r="D15668" t="s">
        <v>51968</v>
      </c>
      <c r="E15668" t="s">
        <v>90</v>
      </c>
      <c r="F15668" t="s">
        <v>15</v>
      </c>
      <c r="G15668" t="s">
        <v>23</v>
      </c>
      <c r="H15668">
        <v>58</v>
      </c>
      <c r="I15668" t="s">
        <v>51975</v>
      </c>
      <c r="J15668" t="s">
        <v>51976</v>
      </c>
      <c r="K15668" t="s">
        <v>51977</v>
      </c>
      <c r="L15668" t="s">
        <v>77911</v>
      </c>
    </row>
    <row r="15669" spans="1:12" x14ac:dyDescent="0.15">
      <c r="A15669" t="s">
        <v>12</v>
      </c>
      <c r="B15669">
        <v>4423415</v>
      </c>
      <c r="C15669">
        <v>4423435</v>
      </c>
      <c r="D15669" t="s">
        <v>51968</v>
      </c>
      <c r="E15669" t="s">
        <v>90</v>
      </c>
      <c r="F15669" t="s">
        <v>15</v>
      </c>
      <c r="G15669" t="s">
        <v>23</v>
      </c>
      <c r="H15669">
        <v>80</v>
      </c>
      <c r="I15669" t="s">
        <v>51978</v>
      </c>
      <c r="J15669" t="s">
        <v>51979</v>
      </c>
      <c r="K15669" t="s">
        <v>51980</v>
      </c>
      <c r="L15669" t="s">
        <v>77940</v>
      </c>
    </row>
    <row r="15670" spans="1:12" x14ac:dyDescent="0.15">
      <c r="A15670" t="s">
        <v>12</v>
      </c>
      <c r="B15670">
        <v>4425646</v>
      </c>
      <c r="C15670">
        <v>4425666</v>
      </c>
      <c r="D15670" t="s">
        <v>51981</v>
      </c>
      <c r="E15670" t="s">
        <v>90</v>
      </c>
      <c r="F15670" t="s">
        <v>76</v>
      </c>
      <c r="G15670" t="s">
        <v>16</v>
      </c>
      <c r="H15670">
        <v>40</v>
      </c>
      <c r="I15670" t="s">
        <v>51982</v>
      </c>
      <c r="J15670" t="s">
        <v>51983</v>
      </c>
      <c r="K15670" t="s">
        <v>51984</v>
      </c>
      <c r="L15670" t="s">
        <v>77952</v>
      </c>
    </row>
    <row r="15671" spans="1:12" x14ac:dyDescent="0.15">
      <c r="A15671" t="s">
        <v>12</v>
      </c>
      <c r="B15671">
        <v>4425619</v>
      </c>
      <c r="C15671">
        <v>4425639</v>
      </c>
      <c r="D15671" t="s">
        <v>51981</v>
      </c>
      <c r="E15671" t="s">
        <v>90</v>
      </c>
      <c r="F15671" t="s">
        <v>76</v>
      </c>
      <c r="G15671" t="s">
        <v>36</v>
      </c>
      <c r="H15671">
        <v>67</v>
      </c>
      <c r="I15671" t="s">
        <v>51985</v>
      </c>
      <c r="J15671" t="s">
        <v>51986</v>
      </c>
      <c r="K15671" t="s">
        <v>51987</v>
      </c>
      <c r="L15671" t="s">
        <v>77981</v>
      </c>
    </row>
    <row r="15672" spans="1:12" x14ac:dyDescent="0.15">
      <c r="A15672" t="s">
        <v>12</v>
      </c>
      <c r="B15672">
        <v>4425572</v>
      </c>
      <c r="C15672">
        <v>4425592</v>
      </c>
      <c r="D15672" t="s">
        <v>51981</v>
      </c>
      <c r="E15672" t="s">
        <v>90</v>
      </c>
      <c r="F15672" t="s">
        <v>76</v>
      </c>
      <c r="G15672" t="s">
        <v>16</v>
      </c>
      <c r="H15672">
        <v>114</v>
      </c>
      <c r="I15672" t="s">
        <v>51988</v>
      </c>
      <c r="J15672" t="s">
        <v>51989</v>
      </c>
      <c r="K15672" t="s">
        <v>51990</v>
      </c>
      <c r="L15672" t="s">
        <v>77965</v>
      </c>
    </row>
    <row r="15673" spans="1:12" x14ac:dyDescent="0.15">
      <c r="A15673" t="s">
        <v>12</v>
      </c>
      <c r="B15673">
        <v>4425550</v>
      </c>
      <c r="C15673">
        <v>4425570</v>
      </c>
      <c r="D15673" t="s">
        <v>51981</v>
      </c>
      <c r="E15673" t="s">
        <v>90</v>
      </c>
      <c r="F15673" t="s">
        <v>76</v>
      </c>
      <c r="G15673" t="s">
        <v>23</v>
      </c>
      <c r="H15673">
        <v>136</v>
      </c>
      <c r="I15673" t="s">
        <v>51991</v>
      </c>
      <c r="J15673" t="s">
        <v>51992</v>
      </c>
      <c r="K15673" t="s">
        <v>51993</v>
      </c>
      <c r="L15673" t="s">
        <v>78057</v>
      </c>
    </row>
    <row r="15674" spans="1:12" x14ac:dyDescent="0.15">
      <c r="A15674" t="s">
        <v>12</v>
      </c>
      <c r="B15674">
        <v>4426224</v>
      </c>
      <c r="C15674">
        <v>4426244</v>
      </c>
      <c r="D15674" t="s">
        <v>51994</v>
      </c>
      <c r="E15674" t="s">
        <v>90</v>
      </c>
      <c r="F15674" t="s">
        <v>15</v>
      </c>
      <c r="G15674" t="s">
        <v>36</v>
      </c>
      <c r="H15674">
        <v>0</v>
      </c>
      <c r="I15674" t="s">
        <v>51995</v>
      </c>
      <c r="J15674" t="s">
        <v>51996</v>
      </c>
      <c r="K15674" t="s">
        <v>51997</v>
      </c>
      <c r="L15674" t="s">
        <v>77980</v>
      </c>
    </row>
    <row r="15675" spans="1:12" x14ac:dyDescent="0.15">
      <c r="A15675" t="s">
        <v>12</v>
      </c>
      <c r="B15675">
        <v>4426264</v>
      </c>
      <c r="C15675">
        <v>4426284</v>
      </c>
      <c r="D15675" t="s">
        <v>51994</v>
      </c>
      <c r="E15675" t="s">
        <v>90</v>
      </c>
      <c r="F15675" t="s">
        <v>15</v>
      </c>
      <c r="G15675" t="s">
        <v>32</v>
      </c>
      <c r="H15675">
        <v>40</v>
      </c>
      <c r="I15675" t="s">
        <v>51998</v>
      </c>
      <c r="J15675" t="s">
        <v>51999</v>
      </c>
      <c r="K15675" t="s">
        <v>52000</v>
      </c>
      <c r="L15675" t="s">
        <v>77952</v>
      </c>
    </row>
    <row r="15676" spans="1:12" x14ac:dyDescent="0.15">
      <c r="A15676" t="s">
        <v>12</v>
      </c>
      <c r="B15676">
        <v>4426284</v>
      </c>
      <c r="C15676">
        <v>4426304</v>
      </c>
      <c r="D15676" t="s">
        <v>51994</v>
      </c>
      <c r="E15676" t="s">
        <v>90</v>
      </c>
      <c r="F15676" t="s">
        <v>15</v>
      </c>
      <c r="G15676" t="s">
        <v>16</v>
      </c>
      <c r="H15676">
        <v>60</v>
      </c>
      <c r="I15676" t="s">
        <v>52001</v>
      </c>
      <c r="J15676" t="s">
        <v>52002</v>
      </c>
      <c r="K15676" t="s">
        <v>52003</v>
      </c>
      <c r="L15676" t="s">
        <v>78006</v>
      </c>
    </row>
    <row r="15677" spans="1:12" x14ac:dyDescent="0.15">
      <c r="A15677" t="s">
        <v>12</v>
      </c>
      <c r="B15677">
        <v>4426305</v>
      </c>
      <c r="C15677">
        <v>4426325</v>
      </c>
      <c r="D15677" t="s">
        <v>51994</v>
      </c>
      <c r="E15677" t="s">
        <v>90</v>
      </c>
      <c r="F15677" t="s">
        <v>15</v>
      </c>
      <c r="G15677" t="s">
        <v>36</v>
      </c>
      <c r="H15677">
        <v>81</v>
      </c>
      <c r="I15677" t="s">
        <v>52004</v>
      </c>
      <c r="J15677" t="s">
        <v>52005</v>
      </c>
      <c r="K15677" t="s">
        <v>52006</v>
      </c>
      <c r="L15677" t="s">
        <v>78019</v>
      </c>
    </row>
    <row r="15678" spans="1:12" x14ac:dyDescent="0.15">
      <c r="A15678" t="s">
        <v>12</v>
      </c>
      <c r="B15678">
        <v>4427194</v>
      </c>
      <c r="C15678">
        <v>4427214</v>
      </c>
      <c r="D15678" t="s">
        <v>52007</v>
      </c>
      <c r="E15678" t="s">
        <v>90</v>
      </c>
      <c r="F15678" t="s">
        <v>76</v>
      </c>
      <c r="G15678" t="s">
        <v>32</v>
      </c>
      <c r="H15678">
        <v>1</v>
      </c>
      <c r="I15678" t="s">
        <v>52008</v>
      </c>
      <c r="J15678" t="s">
        <v>52009</v>
      </c>
      <c r="K15678" t="s">
        <v>52010</v>
      </c>
      <c r="L15678" t="s">
        <v>77917</v>
      </c>
    </row>
    <row r="15679" spans="1:12" x14ac:dyDescent="0.15">
      <c r="A15679" t="s">
        <v>12</v>
      </c>
      <c r="B15679">
        <v>4427174</v>
      </c>
      <c r="C15679">
        <v>4427194</v>
      </c>
      <c r="D15679" t="s">
        <v>52007</v>
      </c>
      <c r="E15679" t="s">
        <v>90</v>
      </c>
      <c r="F15679" t="s">
        <v>76</v>
      </c>
      <c r="G15679" t="s">
        <v>16</v>
      </c>
      <c r="H15679">
        <v>21</v>
      </c>
      <c r="I15679" t="s">
        <v>52011</v>
      </c>
      <c r="J15679" t="s">
        <v>52012</v>
      </c>
      <c r="K15679" t="s">
        <v>52013</v>
      </c>
      <c r="L15679" t="s">
        <v>78022</v>
      </c>
    </row>
    <row r="15680" spans="1:12" x14ac:dyDescent="0.15">
      <c r="A15680" t="s">
        <v>12</v>
      </c>
      <c r="B15680">
        <v>4427150</v>
      </c>
      <c r="C15680">
        <v>4427170</v>
      </c>
      <c r="D15680" t="s">
        <v>52007</v>
      </c>
      <c r="E15680" t="s">
        <v>90</v>
      </c>
      <c r="F15680" t="s">
        <v>76</v>
      </c>
      <c r="G15680" t="s">
        <v>16</v>
      </c>
      <c r="H15680">
        <v>45</v>
      </c>
      <c r="I15680" t="s">
        <v>52014</v>
      </c>
      <c r="J15680" t="s">
        <v>52015</v>
      </c>
      <c r="K15680" t="s">
        <v>52016</v>
      </c>
      <c r="L15680" t="s">
        <v>77967</v>
      </c>
    </row>
    <row r="15681" spans="1:12" x14ac:dyDescent="0.15">
      <c r="A15681" t="s">
        <v>12</v>
      </c>
      <c r="B15681">
        <v>4427112</v>
      </c>
      <c r="C15681">
        <v>4427132</v>
      </c>
      <c r="D15681" t="s">
        <v>52007</v>
      </c>
      <c r="E15681" t="s">
        <v>90</v>
      </c>
      <c r="F15681" t="s">
        <v>76</v>
      </c>
      <c r="G15681" t="s">
        <v>23</v>
      </c>
      <c r="H15681">
        <v>83</v>
      </c>
      <c r="I15681" t="s">
        <v>52017</v>
      </c>
      <c r="J15681" t="s">
        <v>52018</v>
      </c>
      <c r="K15681" t="s">
        <v>52019</v>
      </c>
      <c r="L15681" t="s">
        <v>77958</v>
      </c>
    </row>
    <row r="15682" spans="1:12" x14ac:dyDescent="0.15">
      <c r="A15682" t="s">
        <v>12</v>
      </c>
      <c r="B15682">
        <v>4427308</v>
      </c>
      <c r="C15682">
        <v>4427328</v>
      </c>
      <c r="D15682" t="s">
        <v>52020</v>
      </c>
      <c r="E15682" t="s">
        <v>90</v>
      </c>
      <c r="F15682" t="s">
        <v>15</v>
      </c>
      <c r="G15682" t="s">
        <v>32</v>
      </c>
      <c r="H15682">
        <v>1</v>
      </c>
      <c r="I15682" t="s">
        <v>52021</v>
      </c>
      <c r="J15682" t="s">
        <v>52022</v>
      </c>
      <c r="K15682" t="s">
        <v>52023</v>
      </c>
      <c r="L15682" t="s">
        <v>77917</v>
      </c>
    </row>
    <row r="15683" spans="1:12" x14ac:dyDescent="0.15">
      <c r="A15683" t="s">
        <v>12</v>
      </c>
      <c r="B15683">
        <v>4427331</v>
      </c>
      <c r="C15683">
        <v>4427351</v>
      </c>
      <c r="D15683" t="s">
        <v>52020</v>
      </c>
      <c r="E15683" t="s">
        <v>90</v>
      </c>
      <c r="F15683" t="s">
        <v>15</v>
      </c>
      <c r="G15683" t="s">
        <v>16</v>
      </c>
      <c r="H15683">
        <v>24</v>
      </c>
      <c r="I15683" t="s">
        <v>52024</v>
      </c>
      <c r="J15683" t="s">
        <v>52025</v>
      </c>
      <c r="K15683" t="s">
        <v>52026</v>
      </c>
      <c r="L15683" t="s">
        <v>77966</v>
      </c>
    </row>
    <row r="15684" spans="1:12" x14ac:dyDescent="0.15">
      <c r="A15684" t="s">
        <v>12</v>
      </c>
      <c r="B15684">
        <v>4427362</v>
      </c>
      <c r="C15684">
        <v>4427382</v>
      </c>
      <c r="D15684" t="s">
        <v>52020</v>
      </c>
      <c r="E15684" t="s">
        <v>90</v>
      </c>
      <c r="F15684" t="s">
        <v>15</v>
      </c>
      <c r="G15684" t="s">
        <v>16</v>
      </c>
      <c r="H15684">
        <v>55</v>
      </c>
      <c r="I15684" t="s">
        <v>52027</v>
      </c>
      <c r="J15684" t="s">
        <v>52028</v>
      </c>
      <c r="K15684" t="s">
        <v>52029</v>
      </c>
      <c r="L15684" t="s">
        <v>77992</v>
      </c>
    </row>
    <row r="15685" spans="1:12" x14ac:dyDescent="0.15">
      <c r="A15685" t="s">
        <v>12</v>
      </c>
      <c r="B15685">
        <v>4427382</v>
      </c>
      <c r="C15685">
        <v>4427402</v>
      </c>
      <c r="D15685" t="s">
        <v>52020</v>
      </c>
      <c r="E15685" t="s">
        <v>90</v>
      </c>
      <c r="F15685" t="s">
        <v>15</v>
      </c>
      <c r="G15685" t="s">
        <v>16</v>
      </c>
      <c r="H15685">
        <v>75</v>
      </c>
      <c r="I15685" t="s">
        <v>52030</v>
      </c>
      <c r="J15685" t="s">
        <v>52031</v>
      </c>
      <c r="K15685" t="s">
        <v>52032</v>
      </c>
      <c r="L15685" t="s">
        <v>78027</v>
      </c>
    </row>
    <row r="15686" spans="1:12" x14ac:dyDescent="0.15">
      <c r="A15686" t="s">
        <v>12</v>
      </c>
      <c r="B15686">
        <v>4428057</v>
      </c>
      <c r="C15686">
        <v>4428077</v>
      </c>
      <c r="D15686" t="s">
        <v>52033</v>
      </c>
      <c r="E15686" t="s">
        <v>90</v>
      </c>
      <c r="F15686" t="s">
        <v>15</v>
      </c>
      <c r="G15686" t="s">
        <v>36</v>
      </c>
      <c r="H15686">
        <v>7</v>
      </c>
      <c r="I15686" t="s">
        <v>52034</v>
      </c>
      <c r="J15686" t="s">
        <v>52035</v>
      </c>
      <c r="K15686" t="s">
        <v>52036</v>
      </c>
      <c r="L15686" t="s">
        <v>77909</v>
      </c>
    </row>
    <row r="15687" spans="1:12" x14ac:dyDescent="0.15">
      <c r="A15687" t="s">
        <v>12</v>
      </c>
      <c r="B15687">
        <v>4428087</v>
      </c>
      <c r="C15687">
        <v>4428107</v>
      </c>
      <c r="D15687" t="s">
        <v>52033</v>
      </c>
      <c r="E15687" t="s">
        <v>90</v>
      </c>
      <c r="F15687" t="s">
        <v>15</v>
      </c>
      <c r="G15687" t="s">
        <v>23</v>
      </c>
      <c r="H15687">
        <v>37</v>
      </c>
      <c r="I15687" t="s">
        <v>52037</v>
      </c>
      <c r="J15687" t="s">
        <v>52038</v>
      </c>
      <c r="K15687" t="s">
        <v>52039</v>
      </c>
      <c r="L15687" t="s">
        <v>77906</v>
      </c>
    </row>
    <row r="15688" spans="1:12" x14ac:dyDescent="0.15">
      <c r="A15688" t="s">
        <v>12</v>
      </c>
      <c r="B15688">
        <v>4428124</v>
      </c>
      <c r="C15688">
        <v>4428144</v>
      </c>
      <c r="D15688" t="s">
        <v>52033</v>
      </c>
      <c r="E15688" t="s">
        <v>90</v>
      </c>
      <c r="F15688" t="s">
        <v>15</v>
      </c>
      <c r="G15688" t="s">
        <v>23</v>
      </c>
      <c r="H15688">
        <v>74</v>
      </c>
      <c r="I15688" t="s">
        <v>52040</v>
      </c>
      <c r="J15688" t="s">
        <v>52041</v>
      </c>
      <c r="K15688" t="s">
        <v>52042</v>
      </c>
      <c r="L15688" t="s">
        <v>78005</v>
      </c>
    </row>
    <row r="15689" spans="1:12" x14ac:dyDescent="0.15">
      <c r="A15689" t="s">
        <v>12</v>
      </c>
      <c r="B15689">
        <v>4428145</v>
      </c>
      <c r="C15689">
        <v>4428165</v>
      </c>
      <c r="D15689" t="s">
        <v>52033</v>
      </c>
      <c r="E15689" t="s">
        <v>90</v>
      </c>
      <c r="F15689" t="s">
        <v>15</v>
      </c>
      <c r="G15689" t="s">
        <v>16</v>
      </c>
      <c r="H15689">
        <v>95</v>
      </c>
      <c r="I15689" t="s">
        <v>52043</v>
      </c>
      <c r="J15689" t="s">
        <v>52044</v>
      </c>
      <c r="K15689" t="s">
        <v>52045</v>
      </c>
      <c r="L15689" t="s">
        <v>77920</v>
      </c>
    </row>
    <row r="15690" spans="1:12" x14ac:dyDescent="0.15">
      <c r="A15690" t="s">
        <v>12</v>
      </c>
      <c r="B15690">
        <v>4431755</v>
      </c>
      <c r="C15690">
        <v>4431775</v>
      </c>
      <c r="D15690" t="s">
        <v>52046</v>
      </c>
      <c r="E15690" t="s">
        <v>90</v>
      </c>
      <c r="F15690" t="s">
        <v>76</v>
      </c>
      <c r="G15690" t="s">
        <v>16</v>
      </c>
      <c r="H15690">
        <v>1</v>
      </c>
      <c r="I15690" t="s">
        <v>52047</v>
      </c>
      <c r="J15690" t="s">
        <v>52048</v>
      </c>
      <c r="K15690" t="s">
        <v>52049</v>
      </c>
      <c r="L15690" t="s">
        <v>77917</v>
      </c>
    </row>
    <row r="15691" spans="1:12" x14ac:dyDescent="0.15">
      <c r="A15691" t="s">
        <v>12</v>
      </c>
      <c r="B15691">
        <v>4431731</v>
      </c>
      <c r="C15691">
        <v>4431751</v>
      </c>
      <c r="D15691" t="s">
        <v>52046</v>
      </c>
      <c r="E15691" t="s">
        <v>90</v>
      </c>
      <c r="F15691" t="s">
        <v>76</v>
      </c>
      <c r="G15691" t="s">
        <v>23</v>
      </c>
      <c r="H15691">
        <v>25</v>
      </c>
      <c r="I15691" t="s">
        <v>52050</v>
      </c>
      <c r="J15691" t="s">
        <v>52051</v>
      </c>
      <c r="K15691" t="s">
        <v>52052</v>
      </c>
      <c r="L15691" t="s">
        <v>78012</v>
      </c>
    </row>
    <row r="15692" spans="1:12" x14ac:dyDescent="0.15">
      <c r="A15692" t="s">
        <v>12</v>
      </c>
      <c r="B15692">
        <v>4431701</v>
      </c>
      <c r="C15692">
        <v>4431721</v>
      </c>
      <c r="D15692" t="s">
        <v>52046</v>
      </c>
      <c r="E15692" t="s">
        <v>90</v>
      </c>
      <c r="F15692" t="s">
        <v>76</v>
      </c>
      <c r="G15692" t="s">
        <v>32</v>
      </c>
      <c r="H15692">
        <v>55</v>
      </c>
      <c r="I15692" t="s">
        <v>52053</v>
      </c>
      <c r="J15692" t="s">
        <v>52054</v>
      </c>
      <c r="K15692" t="s">
        <v>52055</v>
      </c>
      <c r="L15692" t="s">
        <v>77992</v>
      </c>
    </row>
    <row r="15693" spans="1:12" x14ac:dyDescent="0.15">
      <c r="A15693" t="s">
        <v>12</v>
      </c>
      <c r="B15693">
        <v>4431677</v>
      </c>
      <c r="C15693">
        <v>4431697</v>
      </c>
      <c r="D15693" t="s">
        <v>52046</v>
      </c>
      <c r="E15693" t="s">
        <v>90</v>
      </c>
      <c r="F15693" t="s">
        <v>76</v>
      </c>
      <c r="G15693" t="s">
        <v>16</v>
      </c>
      <c r="H15693">
        <v>79</v>
      </c>
      <c r="I15693" t="s">
        <v>52056</v>
      </c>
      <c r="J15693" t="s">
        <v>52057</v>
      </c>
      <c r="K15693" t="s">
        <v>52058</v>
      </c>
      <c r="L15693" t="s">
        <v>77993</v>
      </c>
    </row>
    <row r="15694" spans="1:12" x14ac:dyDescent="0.15">
      <c r="A15694" t="s">
        <v>12</v>
      </c>
      <c r="B15694">
        <v>4431992</v>
      </c>
      <c r="C15694">
        <v>4432012</v>
      </c>
      <c r="D15694" t="s">
        <v>52059</v>
      </c>
      <c r="E15694" t="s">
        <v>90</v>
      </c>
      <c r="F15694" t="s">
        <v>15</v>
      </c>
      <c r="G15694" t="s">
        <v>32</v>
      </c>
      <c r="H15694">
        <v>12</v>
      </c>
      <c r="I15694" t="s">
        <v>52060</v>
      </c>
      <c r="J15694" t="s">
        <v>52061</v>
      </c>
      <c r="K15694" t="s">
        <v>52062</v>
      </c>
      <c r="L15694" t="s">
        <v>77991</v>
      </c>
    </row>
    <row r="15695" spans="1:12" x14ac:dyDescent="0.15">
      <c r="A15695" t="s">
        <v>12</v>
      </c>
      <c r="B15695">
        <v>4432015</v>
      </c>
      <c r="C15695">
        <v>4432035</v>
      </c>
      <c r="D15695" t="s">
        <v>52059</v>
      </c>
      <c r="E15695" t="s">
        <v>90</v>
      </c>
      <c r="F15695" t="s">
        <v>15</v>
      </c>
      <c r="G15695" t="s">
        <v>16</v>
      </c>
      <c r="H15695">
        <v>35</v>
      </c>
      <c r="I15695" t="s">
        <v>52063</v>
      </c>
      <c r="J15695" t="s">
        <v>52064</v>
      </c>
      <c r="K15695" t="s">
        <v>52065</v>
      </c>
      <c r="L15695" t="s">
        <v>77936</v>
      </c>
    </row>
    <row r="15696" spans="1:12" x14ac:dyDescent="0.15">
      <c r="A15696" t="s">
        <v>12</v>
      </c>
      <c r="B15696">
        <v>4432036</v>
      </c>
      <c r="C15696">
        <v>4432056</v>
      </c>
      <c r="D15696" t="s">
        <v>52059</v>
      </c>
      <c r="E15696" t="s">
        <v>90</v>
      </c>
      <c r="F15696" t="s">
        <v>15</v>
      </c>
      <c r="G15696" t="s">
        <v>16</v>
      </c>
      <c r="H15696">
        <v>56</v>
      </c>
      <c r="I15696" t="s">
        <v>52066</v>
      </c>
      <c r="J15696" t="s">
        <v>52067</v>
      </c>
      <c r="K15696" t="s">
        <v>52068</v>
      </c>
      <c r="L15696" t="s">
        <v>77971</v>
      </c>
    </row>
    <row r="15697" spans="1:12" x14ac:dyDescent="0.15">
      <c r="A15697" t="s">
        <v>12</v>
      </c>
      <c r="B15697">
        <v>4432069</v>
      </c>
      <c r="C15697">
        <v>4432089</v>
      </c>
      <c r="D15697" t="s">
        <v>52059</v>
      </c>
      <c r="E15697" t="s">
        <v>90</v>
      </c>
      <c r="F15697" t="s">
        <v>15</v>
      </c>
      <c r="G15697" t="s">
        <v>23</v>
      </c>
      <c r="H15697">
        <v>89</v>
      </c>
      <c r="I15697" t="s">
        <v>52069</v>
      </c>
      <c r="J15697" t="s">
        <v>52070</v>
      </c>
      <c r="K15697" t="s">
        <v>52071</v>
      </c>
      <c r="L15697" t="s">
        <v>77964</v>
      </c>
    </row>
    <row r="15698" spans="1:12" x14ac:dyDescent="0.15">
      <c r="A15698" t="s">
        <v>12</v>
      </c>
      <c r="B15698">
        <v>4433227</v>
      </c>
      <c r="C15698">
        <v>4433247</v>
      </c>
      <c r="D15698" t="s">
        <v>52072</v>
      </c>
      <c r="E15698" t="s">
        <v>90</v>
      </c>
      <c r="F15698" t="s">
        <v>76</v>
      </c>
      <c r="G15698" t="s">
        <v>36</v>
      </c>
      <c r="H15698">
        <v>11</v>
      </c>
      <c r="I15698" t="s">
        <v>52073</v>
      </c>
      <c r="J15698" t="s">
        <v>52074</v>
      </c>
      <c r="K15698" t="s">
        <v>52075</v>
      </c>
      <c r="L15698" t="s">
        <v>77974</v>
      </c>
    </row>
    <row r="15699" spans="1:12" x14ac:dyDescent="0.15">
      <c r="A15699" t="s">
        <v>12</v>
      </c>
      <c r="B15699">
        <v>4433180</v>
      </c>
      <c r="C15699">
        <v>4433200</v>
      </c>
      <c r="D15699" t="s">
        <v>52072</v>
      </c>
      <c r="E15699" t="s">
        <v>90</v>
      </c>
      <c r="F15699" t="s">
        <v>76</v>
      </c>
      <c r="G15699" t="s">
        <v>32</v>
      </c>
      <c r="H15699">
        <v>58</v>
      </c>
      <c r="I15699" t="s">
        <v>52076</v>
      </c>
      <c r="J15699" t="s">
        <v>52077</v>
      </c>
      <c r="K15699" t="s">
        <v>52078</v>
      </c>
      <c r="L15699" t="s">
        <v>77911</v>
      </c>
    </row>
    <row r="15700" spans="1:12" x14ac:dyDescent="0.15">
      <c r="A15700" t="s">
        <v>12</v>
      </c>
      <c r="B15700">
        <v>4433159</v>
      </c>
      <c r="C15700">
        <v>4433179</v>
      </c>
      <c r="D15700" t="s">
        <v>52072</v>
      </c>
      <c r="E15700" t="s">
        <v>90</v>
      </c>
      <c r="F15700" t="s">
        <v>76</v>
      </c>
      <c r="G15700" t="s">
        <v>32</v>
      </c>
      <c r="H15700">
        <v>79</v>
      </c>
      <c r="I15700" t="s">
        <v>52079</v>
      </c>
      <c r="J15700" t="s">
        <v>52080</v>
      </c>
      <c r="K15700" t="s">
        <v>52081</v>
      </c>
      <c r="L15700" t="s">
        <v>77993</v>
      </c>
    </row>
    <row r="15701" spans="1:12" x14ac:dyDescent="0.15">
      <c r="A15701" t="s">
        <v>12</v>
      </c>
      <c r="B15701">
        <v>4433135</v>
      </c>
      <c r="C15701">
        <v>4433155</v>
      </c>
      <c r="D15701" t="s">
        <v>52072</v>
      </c>
      <c r="E15701" t="s">
        <v>90</v>
      </c>
      <c r="F15701" t="s">
        <v>76</v>
      </c>
      <c r="G15701" t="s">
        <v>16</v>
      </c>
      <c r="H15701">
        <v>103</v>
      </c>
      <c r="I15701" t="s">
        <v>52082</v>
      </c>
      <c r="J15701" t="s">
        <v>52083</v>
      </c>
      <c r="K15701" t="s">
        <v>52084</v>
      </c>
      <c r="L15701" t="s">
        <v>77937</v>
      </c>
    </row>
    <row r="15702" spans="1:12" x14ac:dyDescent="0.15">
      <c r="A15702" t="s">
        <v>12</v>
      </c>
      <c r="B15702">
        <v>4433940</v>
      </c>
      <c r="C15702">
        <v>4433960</v>
      </c>
      <c r="D15702" t="s">
        <v>52085</v>
      </c>
      <c r="E15702" t="s">
        <v>90</v>
      </c>
      <c r="F15702" t="s">
        <v>76</v>
      </c>
      <c r="G15702" t="s">
        <v>16</v>
      </c>
      <c r="H15702">
        <v>11</v>
      </c>
      <c r="I15702" t="s">
        <v>52086</v>
      </c>
      <c r="J15702" t="s">
        <v>52087</v>
      </c>
      <c r="K15702" t="s">
        <v>52088</v>
      </c>
      <c r="L15702" t="s">
        <v>77974</v>
      </c>
    </row>
    <row r="15703" spans="1:12" x14ac:dyDescent="0.15">
      <c r="A15703" t="s">
        <v>12</v>
      </c>
      <c r="B15703">
        <v>4433915</v>
      </c>
      <c r="C15703">
        <v>4433935</v>
      </c>
      <c r="D15703" t="s">
        <v>52085</v>
      </c>
      <c r="E15703" t="s">
        <v>90</v>
      </c>
      <c r="F15703" t="s">
        <v>76</v>
      </c>
      <c r="G15703" t="s">
        <v>16</v>
      </c>
      <c r="H15703">
        <v>36</v>
      </c>
      <c r="I15703" t="s">
        <v>52089</v>
      </c>
      <c r="J15703" t="s">
        <v>52090</v>
      </c>
      <c r="K15703" t="s">
        <v>52091</v>
      </c>
      <c r="L15703" t="s">
        <v>78003</v>
      </c>
    </row>
    <row r="15704" spans="1:12" x14ac:dyDescent="0.15">
      <c r="A15704" t="s">
        <v>12</v>
      </c>
      <c r="B15704">
        <v>4433877</v>
      </c>
      <c r="C15704">
        <v>4433897</v>
      </c>
      <c r="D15704" t="s">
        <v>52085</v>
      </c>
      <c r="E15704" t="s">
        <v>90</v>
      </c>
      <c r="F15704" t="s">
        <v>76</v>
      </c>
      <c r="G15704" t="s">
        <v>23</v>
      </c>
      <c r="H15704">
        <v>74</v>
      </c>
      <c r="I15704" t="s">
        <v>52092</v>
      </c>
      <c r="J15704" t="s">
        <v>52093</v>
      </c>
      <c r="K15704" t="s">
        <v>52094</v>
      </c>
      <c r="L15704" t="s">
        <v>78005</v>
      </c>
    </row>
    <row r="15705" spans="1:12" x14ac:dyDescent="0.15">
      <c r="A15705" t="s">
        <v>12</v>
      </c>
      <c r="B15705">
        <v>4433848</v>
      </c>
      <c r="C15705">
        <v>4433868</v>
      </c>
      <c r="D15705" t="s">
        <v>52085</v>
      </c>
      <c r="E15705" t="s">
        <v>90</v>
      </c>
      <c r="F15705" t="s">
        <v>76</v>
      </c>
      <c r="G15705" t="s">
        <v>16</v>
      </c>
      <c r="H15705">
        <v>103</v>
      </c>
      <c r="I15705" t="s">
        <v>52095</v>
      </c>
      <c r="J15705" t="s">
        <v>52096</v>
      </c>
      <c r="K15705" t="s">
        <v>52097</v>
      </c>
      <c r="L15705" t="s">
        <v>77937</v>
      </c>
    </row>
    <row r="15706" spans="1:12" x14ac:dyDescent="0.15">
      <c r="A15706" t="s">
        <v>12</v>
      </c>
      <c r="B15706">
        <v>4434148</v>
      </c>
      <c r="C15706">
        <v>4434168</v>
      </c>
      <c r="D15706" t="s">
        <v>52098</v>
      </c>
      <c r="E15706" t="s">
        <v>90</v>
      </c>
      <c r="F15706" t="s">
        <v>15</v>
      </c>
      <c r="G15706" t="s">
        <v>32</v>
      </c>
      <c r="H15706">
        <v>32</v>
      </c>
      <c r="I15706" t="s">
        <v>52099</v>
      </c>
      <c r="J15706" t="s">
        <v>52100</v>
      </c>
      <c r="K15706" t="s">
        <v>52101</v>
      </c>
      <c r="L15706" t="s">
        <v>77918</v>
      </c>
    </row>
    <row r="15707" spans="1:12" x14ac:dyDescent="0.15">
      <c r="A15707" t="s">
        <v>12</v>
      </c>
      <c r="B15707">
        <v>4434174</v>
      </c>
      <c r="C15707">
        <v>4434194</v>
      </c>
      <c r="D15707" t="s">
        <v>52098</v>
      </c>
      <c r="E15707" t="s">
        <v>90</v>
      </c>
      <c r="F15707" t="s">
        <v>15</v>
      </c>
      <c r="G15707" t="s">
        <v>32</v>
      </c>
      <c r="H15707">
        <v>58</v>
      </c>
      <c r="I15707" t="s">
        <v>52102</v>
      </c>
      <c r="J15707" t="s">
        <v>52103</v>
      </c>
      <c r="K15707" t="s">
        <v>52104</v>
      </c>
      <c r="L15707" t="s">
        <v>77911</v>
      </c>
    </row>
    <row r="15708" spans="1:12" x14ac:dyDescent="0.15">
      <c r="A15708" t="s">
        <v>12</v>
      </c>
      <c r="B15708">
        <v>4434215</v>
      </c>
      <c r="C15708">
        <v>4434235</v>
      </c>
      <c r="D15708" t="s">
        <v>52098</v>
      </c>
      <c r="E15708" t="s">
        <v>90</v>
      </c>
      <c r="F15708" t="s">
        <v>15</v>
      </c>
      <c r="G15708" t="s">
        <v>36</v>
      </c>
      <c r="H15708">
        <v>99</v>
      </c>
      <c r="I15708" t="s">
        <v>52105</v>
      </c>
      <c r="J15708" t="s">
        <v>52106</v>
      </c>
      <c r="K15708" t="s">
        <v>52107</v>
      </c>
      <c r="L15708" t="s">
        <v>78051</v>
      </c>
    </row>
    <row r="15709" spans="1:12" x14ac:dyDescent="0.15">
      <c r="A15709" t="s">
        <v>12</v>
      </c>
      <c r="B15709">
        <v>4434238</v>
      </c>
      <c r="C15709">
        <v>4434258</v>
      </c>
      <c r="D15709" t="s">
        <v>52098</v>
      </c>
      <c r="E15709" t="s">
        <v>90</v>
      </c>
      <c r="F15709" t="s">
        <v>15</v>
      </c>
      <c r="G15709" t="s">
        <v>23</v>
      </c>
      <c r="H15709">
        <v>122</v>
      </c>
      <c r="I15709" t="s">
        <v>52108</v>
      </c>
      <c r="J15709" t="s">
        <v>52109</v>
      </c>
      <c r="K15709" t="s">
        <v>52110</v>
      </c>
      <c r="L15709" t="s">
        <v>78033</v>
      </c>
    </row>
    <row r="15710" spans="1:12" x14ac:dyDescent="0.15">
      <c r="A15710" t="s">
        <v>12</v>
      </c>
      <c r="B15710">
        <v>4436162</v>
      </c>
      <c r="C15710">
        <v>4436182</v>
      </c>
      <c r="D15710" t="s">
        <v>52111</v>
      </c>
      <c r="E15710" t="s">
        <v>90</v>
      </c>
      <c r="F15710" t="s">
        <v>76</v>
      </c>
      <c r="G15710" t="s">
        <v>36</v>
      </c>
      <c r="H15710">
        <v>0</v>
      </c>
      <c r="I15710" t="s">
        <v>52112</v>
      </c>
      <c r="J15710" t="s">
        <v>52113</v>
      </c>
      <c r="K15710" t="s">
        <v>52114</v>
      </c>
      <c r="L15710" t="s">
        <v>77980</v>
      </c>
    </row>
    <row r="15711" spans="1:12" x14ac:dyDescent="0.15">
      <c r="A15711" t="s">
        <v>12</v>
      </c>
      <c r="B15711">
        <v>4436138</v>
      </c>
      <c r="C15711">
        <v>4436158</v>
      </c>
      <c r="D15711" t="s">
        <v>52111</v>
      </c>
      <c r="E15711" t="s">
        <v>90</v>
      </c>
      <c r="F15711" t="s">
        <v>76</v>
      </c>
      <c r="G15711" t="s">
        <v>16</v>
      </c>
      <c r="H15711">
        <v>24</v>
      </c>
      <c r="I15711" t="s">
        <v>52115</v>
      </c>
      <c r="J15711" t="s">
        <v>52116</v>
      </c>
      <c r="K15711" t="s">
        <v>52117</v>
      </c>
      <c r="L15711" t="s">
        <v>77966</v>
      </c>
    </row>
    <row r="15712" spans="1:12" x14ac:dyDescent="0.15">
      <c r="A15712" t="s">
        <v>12</v>
      </c>
      <c r="B15712">
        <v>4436118</v>
      </c>
      <c r="C15712">
        <v>4436138</v>
      </c>
      <c r="D15712" t="s">
        <v>52111</v>
      </c>
      <c r="E15712" t="s">
        <v>90</v>
      </c>
      <c r="F15712" t="s">
        <v>76</v>
      </c>
      <c r="G15712" t="s">
        <v>23</v>
      </c>
      <c r="H15712">
        <v>44</v>
      </c>
      <c r="I15712" t="s">
        <v>52118</v>
      </c>
      <c r="J15712" t="s">
        <v>52119</v>
      </c>
      <c r="K15712" t="s">
        <v>52120</v>
      </c>
      <c r="L15712" t="s">
        <v>78016</v>
      </c>
    </row>
    <row r="15713" spans="1:12" x14ac:dyDescent="0.15">
      <c r="A15713" t="s">
        <v>12</v>
      </c>
      <c r="B15713">
        <v>4436087</v>
      </c>
      <c r="C15713">
        <v>4436107</v>
      </c>
      <c r="D15713" t="s">
        <v>52111</v>
      </c>
      <c r="E15713" t="s">
        <v>90</v>
      </c>
      <c r="F15713" t="s">
        <v>76</v>
      </c>
      <c r="G15713" t="s">
        <v>36</v>
      </c>
      <c r="H15713">
        <v>75</v>
      </c>
      <c r="I15713" t="s">
        <v>52121</v>
      </c>
      <c r="J15713" t="s">
        <v>52122</v>
      </c>
      <c r="K15713" t="s">
        <v>52123</v>
      </c>
      <c r="L15713" t="s">
        <v>78027</v>
      </c>
    </row>
    <row r="15714" spans="1:12" x14ac:dyDescent="0.15">
      <c r="A15714" t="s">
        <v>12</v>
      </c>
      <c r="B15714">
        <v>4436431</v>
      </c>
      <c r="C15714">
        <v>4436451</v>
      </c>
      <c r="D15714" t="s">
        <v>52124</v>
      </c>
      <c r="E15714" t="s">
        <v>90</v>
      </c>
      <c r="F15714" t="s">
        <v>76</v>
      </c>
      <c r="G15714" t="s">
        <v>32</v>
      </c>
      <c r="H15714">
        <v>1</v>
      </c>
      <c r="I15714" t="s">
        <v>52125</v>
      </c>
      <c r="J15714" t="s">
        <v>52126</v>
      </c>
      <c r="K15714" t="s">
        <v>52127</v>
      </c>
      <c r="L15714" t="s">
        <v>77917</v>
      </c>
    </row>
    <row r="15715" spans="1:12" x14ac:dyDescent="0.15">
      <c r="A15715" t="s">
        <v>12</v>
      </c>
      <c r="B15715">
        <v>4436407</v>
      </c>
      <c r="C15715">
        <v>4436427</v>
      </c>
      <c r="D15715" t="s">
        <v>52124</v>
      </c>
      <c r="E15715" t="s">
        <v>90</v>
      </c>
      <c r="F15715" t="s">
        <v>76</v>
      </c>
      <c r="G15715" t="s">
        <v>32</v>
      </c>
      <c r="H15715">
        <v>25</v>
      </c>
      <c r="I15715" t="s">
        <v>52128</v>
      </c>
      <c r="J15715" t="s">
        <v>52129</v>
      </c>
      <c r="K15715" t="s">
        <v>52130</v>
      </c>
      <c r="L15715" t="s">
        <v>78012</v>
      </c>
    </row>
    <row r="15716" spans="1:12" x14ac:dyDescent="0.15">
      <c r="A15716" t="s">
        <v>12</v>
      </c>
      <c r="B15716">
        <v>4436335</v>
      </c>
      <c r="C15716">
        <v>4436355</v>
      </c>
      <c r="D15716" t="s">
        <v>52124</v>
      </c>
      <c r="E15716" t="s">
        <v>90</v>
      </c>
      <c r="F15716" t="s">
        <v>76</v>
      </c>
      <c r="G15716" t="s">
        <v>16</v>
      </c>
      <c r="H15716">
        <v>97</v>
      </c>
      <c r="I15716" t="s">
        <v>52131</v>
      </c>
      <c r="J15716" t="s">
        <v>52132</v>
      </c>
      <c r="K15716" t="s">
        <v>52133</v>
      </c>
      <c r="L15716" t="s">
        <v>78010</v>
      </c>
    </row>
    <row r="15717" spans="1:12" x14ac:dyDescent="0.15">
      <c r="A15717" t="s">
        <v>12</v>
      </c>
      <c r="B15717">
        <v>4436303</v>
      </c>
      <c r="C15717">
        <v>4436323</v>
      </c>
      <c r="D15717" t="s">
        <v>52124</v>
      </c>
      <c r="E15717" t="s">
        <v>90</v>
      </c>
      <c r="F15717" t="s">
        <v>76</v>
      </c>
      <c r="G15717" t="s">
        <v>36</v>
      </c>
      <c r="H15717">
        <v>129</v>
      </c>
      <c r="I15717" t="s">
        <v>52134</v>
      </c>
      <c r="J15717" t="s">
        <v>52135</v>
      </c>
      <c r="K15717" t="s">
        <v>52136</v>
      </c>
      <c r="L15717" t="s">
        <v>77988</v>
      </c>
    </row>
    <row r="15718" spans="1:12" x14ac:dyDescent="0.15">
      <c r="A15718" t="s">
        <v>12</v>
      </c>
      <c r="B15718">
        <v>4437129</v>
      </c>
      <c r="C15718">
        <v>4437149</v>
      </c>
      <c r="D15718" t="s">
        <v>52137</v>
      </c>
      <c r="E15718" t="s">
        <v>90</v>
      </c>
      <c r="F15718" t="s">
        <v>15</v>
      </c>
      <c r="G15718" t="s">
        <v>16</v>
      </c>
      <c r="H15718">
        <v>10</v>
      </c>
      <c r="I15718" t="s">
        <v>52138</v>
      </c>
      <c r="J15718" t="s">
        <v>52139</v>
      </c>
      <c r="K15718" t="s">
        <v>52140</v>
      </c>
      <c r="L15718" t="s">
        <v>78001</v>
      </c>
    </row>
    <row r="15719" spans="1:12" x14ac:dyDescent="0.15">
      <c r="A15719" t="s">
        <v>12</v>
      </c>
      <c r="B15719">
        <v>4437159</v>
      </c>
      <c r="C15719">
        <v>4437179</v>
      </c>
      <c r="D15719" t="s">
        <v>52137</v>
      </c>
      <c r="E15719" t="s">
        <v>90</v>
      </c>
      <c r="F15719" t="s">
        <v>15</v>
      </c>
      <c r="G15719" t="s">
        <v>16</v>
      </c>
      <c r="H15719">
        <v>40</v>
      </c>
      <c r="I15719" t="s">
        <v>52141</v>
      </c>
      <c r="J15719" t="s">
        <v>52142</v>
      </c>
      <c r="K15719" t="s">
        <v>52143</v>
      </c>
      <c r="L15719" t="s">
        <v>77952</v>
      </c>
    </row>
    <row r="15720" spans="1:12" x14ac:dyDescent="0.15">
      <c r="A15720" t="s">
        <v>12</v>
      </c>
      <c r="B15720">
        <v>4437181</v>
      </c>
      <c r="C15720">
        <v>4437201</v>
      </c>
      <c r="D15720" t="s">
        <v>52137</v>
      </c>
      <c r="E15720" t="s">
        <v>90</v>
      </c>
      <c r="F15720" t="s">
        <v>15</v>
      </c>
      <c r="G15720" t="s">
        <v>23</v>
      </c>
      <c r="H15720">
        <v>62</v>
      </c>
      <c r="I15720" t="s">
        <v>52144</v>
      </c>
      <c r="J15720" t="s">
        <v>52145</v>
      </c>
      <c r="K15720" t="s">
        <v>52146</v>
      </c>
      <c r="L15720" t="s">
        <v>77949</v>
      </c>
    </row>
    <row r="15721" spans="1:12" x14ac:dyDescent="0.15">
      <c r="A15721" t="s">
        <v>12</v>
      </c>
      <c r="B15721">
        <v>4437207</v>
      </c>
      <c r="C15721">
        <v>4437227</v>
      </c>
      <c r="D15721" t="s">
        <v>52137</v>
      </c>
      <c r="E15721" t="s">
        <v>90</v>
      </c>
      <c r="F15721" t="s">
        <v>15</v>
      </c>
      <c r="G15721" t="s">
        <v>36</v>
      </c>
      <c r="H15721">
        <v>88</v>
      </c>
      <c r="I15721" t="s">
        <v>52147</v>
      </c>
      <c r="J15721" t="s">
        <v>52148</v>
      </c>
      <c r="K15721" t="s">
        <v>52149</v>
      </c>
      <c r="L15721" t="s">
        <v>77923</v>
      </c>
    </row>
    <row r="15722" spans="1:12" x14ac:dyDescent="0.15">
      <c r="A15722" t="s">
        <v>12</v>
      </c>
      <c r="B15722">
        <v>4438808</v>
      </c>
      <c r="C15722">
        <v>4438828</v>
      </c>
      <c r="D15722" t="s">
        <v>52150</v>
      </c>
      <c r="E15722" t="s">
        <v>90</v>
      </c>
      <c r="F15722" t="s">
        <v>76</v>
      </c>
      <c r="G15722" t="s">
        <v>16</v>
      </c>
      <c r="H15722">
        <v>10</v>
      </c>
      <c r="I15722" t="s">
        <v>52151</v>
      </c>
      <c r="J15722" t="s">
        <v>52152</v>
      </c>
      <c r="K15722" t="s">
        <v>52153</v>
      </c>
      <c r="L15722" t="s">
        <v>78001</v>
      </c>
    </row>
    <row r="15723" spans="1:12" x14ac:dyDescent="0.15">
      <c r="A15723" t="s">
        <v>12</v>
      </c>
      <c r="B15723">
        <v>4438774</v>
      </c>
      <c r="C15723">
        <v>4438794</v>
      </c>
      <c r="D15723" t="s">
        <v>52150</v>
      </c>
      <c r="E15723" t="s">
        <v>90</v>
      </c>
      <c r="F15723" t="s">
        <v>76</v>
      </c>
      <c r="G15723" t="s">
        <v>23</v>
      </c>
      <c r="H15723">
        <v>44</v>
      </c>
      <c r="I15723" t="s">
        <v>52154</v>
      </c>
      <c r="J15723" t="s">
        <v>52155</v>
      </c>
      <c r="K15723" t="s">
        <v>52156</v>
      </c>
      <c r="L15723" t="s">
        <v>78016</v>
      </c>
    </row>
    <row r="15724" spans="1:12" x14ac:dyDescent="0.15">
      <c r="A15724" t="s">
        <v>12</v>
      </c>
      <c r="B15724">
        <v>4438751</v>
      </c>
      <c r="C15724">
        <v>4438771</v>
      </c>
      <c r="D15724" t="s">
        <v>52150</v>
      </c>
      <c r="E15724" t="s">
        <v>90</v>
      </c>
      <c r="F15724" t="s">
        <v>76</v>
      </c>
      <c r="G15724" t="s">
        <v>16</v>
      </c>
      <c r="H15724">
        <v>67</v>
      </c>
      <c r="I15724" t="s">
        <v>52157</v>
      </c>
      <c r="J15724" t="s">
        <v>52158</v>
      </c>
      <c r="K15724" t="s">
        <v>52159</v>
      </c>
      <c r="L15724" t="s">
        <v>77981</v>
      </c>
    </row>
    <row r="15725" spans="1:12" x14ac:dyDescent="0.15">
      <c r="A15725" t="s">
        <v>12</v>
      </c>
      <c r="B15725">
        <v>4438718</v>
      </c>
      <c r="C15725">
        <v>4438738</v>
      </c>
      <c r="D15725" t="s">
        <v>52150</v>
      </c>
      <c r="E15725" t="s">
        <v>90</v>
      </c>
      <c r="F15725" t="s">
        <v>76</v>
      </c>
      <c r="G15725" t="s">
        <v>23</v>
      </c>
      <c r="H15725">
        <v>100</v>
      </c>
      <c r="I15725" t="s">
        <v>52160</v>
      </c>
      <c r="J15725" t="s">
        <v>52161</v>
      </c>
      <c r="K15725" t="s">
        <v>52162</v>
      </c>
      <c r="L15725" t="s">
        <v>77953</v>
      </c>
    </row>
    <row r="15726" spans="1:12" x14ac:dyDescent="0.15">
      <c r="A15726" t="s">
        <v>12</v>
      </c>
      <c r="B15726">
        <v>4438983</v>
      </c>
      <c r="C15726">
        <v>4439003</v>
      </c>
      <c r="D15726" t="s">
        <v>52163</v>
      </c>
      <c r="E15726" t="s">
        <v>90</v>
      </c>
      <c r="F15726" t="s">
        <v>15</v>
      </c>
      <c r="G15726" t="s">
        <v>16</v>
      </c>
      <c r="H15726">
        <v>34</v>
      </c>
      <c r="I15726" t="s">
        <v>52164</v>
      </c>
      <c r="J15726" t="s">
        <v>52165</v>
      </c>
      <c r="K15726" t="s">
        <v>52166</v>
      </c>
      <c r="L15726" t="s">
        <v>77999</v>
      </c>
    </row>
    <row r="15727" spans="1:12" x14ac:dyDescent="0.15">
      <c r="A15727" t="s">
        <v>12</v>
      </c>
      <c r="B15727">
        <v>4439016</v>
      </c>
      <c r="C15727">
        <v>4439036</v>
      </c>
      <c r="D15727" t="s">
        <v>52163</v>
      </c>
      <c r="E15727" t="s">
        <v>90</v>
      </c>
      <c r="F15727" t="s">
        <v>15</v>
      </c>
      <c r="G15727" t="s">
        <v>36</v>
      </c>
      <c r="H15727">
        <v>67</v>
      </c>
      <c r="I15727" t="s">
        <v>52167</v>
      </c>
      <c r="J15727" t="s">
        <v>52168</v>
      </c>
      <c r="K15727" t="s">
        <v>52169</v>
      </c>
      <c r="L15727" t="s">
        <v>77981</v>
      </c>
    </row>
    <row r="15728" spans="1:12" x14ac:dyDescent="0.15">
      <c r="A15728" t="s">
        <v>12</v>
      </c>
      <c r="B15728">
        <v>4439070</v>
      </c>
      <c r="C15728">
        <v>4439090</v>
      </c>
      <c r="D15728" t="s">
        <v>52163</v>
      </c>
      <c r="E15728" t="s">
        <v>90</v>
      </c>
      <c r="F15728" t="s">
        <v>15</v>
      </c>
      <c r="G15728" t="s">
        <v>36</v>
      </c>
      <c r="H15728">
        <v>121</v>
      </c>
      <c r="I15728" t="s">
        <v>52170</v>
      </c>
      <c r="J15728" t="s">
        <v>52171</v>
      </c>
      <c r="K15728" t="s">
        <v>52172</v>
      </c>
      <c r="L15728" t="s">
        <v>77943</v>
      </c>
    </row>
    <row r="15729" spans="1:12" x14ac:dyDescent="0.15">
      <c r="A15729" t="s">
        <v>12</v>
      </c>
      <c r="B15729">
        <v>4439104</v>
      </c>
      <c r="C15729">
        <v>4439124</v>
      </c>
      <c r="D15729" t="s">
        <v>52163</v>
      </c>
      <c r="E15729" t="s">
        <v>90</v>
      </c>
      <c r="F15729" t="s">
        <v>15</v>
      </c>
      <c r="G15729" t="s">
        <v>32</v>
      </c>
      <c r="H15729">
        <v>155</v>
      </c>
      <c r="I15729" t="s">
        <v>52173</v>
      </c>
      <c r="J15729" t="s">
        <v>52174</v>
      </c>
      <c r="K15729" t="s">
        <v>52175</v>
      </c>
      <c r="L15729" t="s">
        <v>78083</v>
      </c>
    </row>
    <row r="15730" spans="1:12" x14ac:dyDescent="0.15">
      <c r="A15730" t="s">
        <v>12</v>
      </c>
      <c r="B15730">
        <v>4439777</v>
      </c>
      <c r="C15730">
        <v>4439797</v>
      </c>
      <c r="D15730" t="s">
        <v>52176</v>
      </c>
      <c r="E15730" t="s">
        <v>90</v>
      </c>
      <c r="F15730" t="s">
        <v>15</v>
      </c>
      <c r="G15730" t="s">
        <v>16</v>
      </c>
      <c r="H15730">
        <v>13</v>
      </c>
      <c r="I15730" t="s">
        <v>52177</v>
      </c>
      <c r="J15730" t="s">
        <v>52178</v>
      </c>
      <c r="K15730" t="s">
        <v>52179</v>
      </c>
      <c r="L15730" t="s">
        <v>77935</v>
      </c>
    </row>
    <row r="15731" spans="1:12" x14ac:dyDescent="0.15">
      <c r="A15731" t="s">
        <v>12</v>
      </c>
      <c r="B15731">
        <v>4439808</v>
      </c>
      <c r="C15731">
        <v>4439828</v>
      </c>
      <c r="D15731" t="s">
        <v>52176</v>
      </c>
      <c r="E15731" t="s">
        <v>90</v>
      </c>
      <c r="F15731" t="s">
        <v>15</v>
      </c>
      <c r="G15731" t="s">
        <v>36</v>
      </c>
      <c r="H15731">
        <v>44</v>
      </c>
      <c r="I15731" t="s">
        <v>52180</v>
      </c>
      <c r="J15731" t="s">
        <v>52181</v>
      </c>
      <c r="K15731" t="s">
        <v>52182</v>
      </c>
      <c r="L15731" t="s">
        <v>78016</v>
      </c>
    </row>
    <row r="15732" spans="1:12" x14ac:dyDescent="0.15">
      <c r="A15732" t="s">
        <v>12</v>
      </c>
      <c r="B15732">
        <v>4439828</v>
      </c>
      <c r="C15732">
        <v>4439848</v>
      </c>
      <c r="D15732" t="s">
        <v>52176</v>
      </c>
      <c r="E15732" t="s">
        <v>90</v>
      </c>
      <c r="F15732" t="s">
        <v>15</v>
      </c>
      <c r="G15732" t="s">
        <v>23</v>
      </c>
      <c r="H15732">
        <v>64</v>
      </c>
      <c r="I15732" t="s">
        <v>52183</v>
      </c>
      <c r="J15732" t="s">
        <v>52184</v>
      </c>
      <c r="K15732" t="s">
        <v>52185</v>
      </c>
      <c r="L15732" t="s">
        <v>77989</v>
      </c>
    </row>
    <row r="15733" spans="1:12" x14ac:dyDescent="0.15">
      <c r="A15733" t="s">
        <v>12</v>
      </c>
      <c r="B15733">
        <v>4439873</v>
      </c>
      <c r="C15733">
        <v>4439893</v>
      </c>
      <c r="D15733" t="s">
        <v>52176</v>
      </c>
      <c r="E15733" t="s">
        <v>90</v>
      </c>
      <c r="F15733" t="s">
        <v>15</v>
      </c>
      <c r="G15733" t="s">
        <v>23</v>
      </c>
      <c r="H15733">
        <v>109</v>
      </c>
      <c r="I15733" t="s">
        <v>52186</v>
      </c>
      <c r="J15733" t="s">
        <v>52187</v>
      </c>
      <c r="K15733" t="s">
        <v>52188</v>
      </c>
      <c r="L15733" t="s">
        <v>77947</v>
      </c>
    </row>
    <row r="15734" spans="1:12" x14ac:dyDescent="0.15">
      <c r="A15734" t="s">
        <v>12</v>
      </c>
      <c r="B15734">
        <v>4440474</v>
      </c>
      <c r="C15734">
        <v>4440494</v>
      </c>
      <c r="D15734" t="s">
        <v>52189</v>
      </c>
      <c r="E15734" t="s">
        <v>90</v>
      </c>
      <c r="F15734" t="s">
        <v>15</v>
      </c>
      <c r="G15734" t="s">
        <v>23</v>
      </c>
      <c r="H15734">
        <v>25</v>
      </c>
      <c r="I15734" t="s">
        <v>52190</v>
      </c>
      <c r="J15734" t="s">
        <v>52191</v>
      </c>
      <c r="K15734" t="s">
        <v>52192</v>
      </c>
      <c r="L15734" t="s">
        <v>78012</v>
      </c>
    </row>
    <row r="15735" spans="1:12" x14ac:dyDescent="0.15">
      <c r="A15735" t="s">
        <v>12</v>
      </c>
      <c r="B15735">
        <v>4440504</v>
      </c>
      <c r="C15735">
        <v>4440524</v>
      </c>
      <c r="D15735" t="s">
        <v>52189</v>
      </c>
      <c r="E15735" t="s">
        <v>90</v>
      </c>
      <c r="F15735" t="s">
        <v>15</v>
      </c>
      <c r="G15735" t="s">
        <v>32</v>
      </c>
      <c r="H15735">
        <v>55</v>
      </c>
      <c r="I15735" t="s">
        <v>52193</v>
      </c>
      <c r="J15735" t="s">
        <v>52194</v>
      </c>
      <c r="K15735" t="s">
        <v>52195</v>
      </c>
      <c r="L15735" t="s">
        <v>77992</v>
      </c>
    </row>
    <row r="15736" spans="1:12" x14ac:dyDescent="0.15">
      <c r="A15736" t="s">
        <v>12</v>
      </c>
      <c r="B15736">
        <v>4440531</v>
      </c>
      <c r="C15736">
        <v>4440551</v>
      </c>
      <c r="D15736" t="s">
        <v>52189</v>
      </c>
      <c r="E15736" t="s">
        <v>90</v>
      </c>
      <c r="F15736" t="s">
        <v>15</v>
      </c>
      <c r="G15736" t="s">
        <v>32</v>
      </c>
      <c r="H15736">
        <v>82</v>
      </c>
      <c r="I15736" t="s">
        <v>52196</v>
      </c>
      <c r="J15736" t="s">
        <v>52197</v>
      </c>
      <c r="K15736" t="s">
        <v>52198</v>
      </c>
      <c r="L15736" t="s">
        <v>78011</v>
      </c>
    </row>
    <row r="15737" spans="1:12" x14ac:dyDescent="0.15">
      <c r="A15737" t="s">
        <v>12</v>
      </c>
      <c r="B15737">
        <v>4440558</v>
      </c>
      <c r="C15737">
        <v>4440578</v>
      </c>
      <c r="D15737" t="s">
        <v>52189</v>
      </c>
      <c r="E15737" t="s">
        <v>90</v>
      </c>
      <c r="F15737" t="s">
        <v>15</v>
      </c>
      <c r="G15737" t="s">
        <v>16</v>
      </c>
      <c r="H15737">
        <v>109</v>
      </c>
      <c r="I15737" t="s">
        <v>52199</v>
      </c>
      <c r="J15737" t="s">
        <v>52200</v>
      </c>
      <c r="K15737" t="s">
        <v>52201</v>
      </c>
      <c r="L15737" t="s">
        <v>77947</v>
      </c>
    </row>
    <row r="15738" spans="1:12" x14ac:dyDescent="0.15">
      <c r="A15738" t="s">
        <v>12</v>
      </c>
      <c r="B15738">
        <v>4442316</v>
      </c>
      <c r="C15738">
        <v>4442336</v>
      </c>
      <c r="D15738" t="s">
        <v>52202</v>
      </c>
      <c r="E15738" t="s">
        <v>90</v>
      </c>
      <c r="F15738" t="s">
        <v>76</v>
      </c>
      <c r="G15738" t="s">
        <v>32</v>
      </c>
      <c r="H15738">
        <v>1</v>
      </c>
      <c r="I15738" t="s">
        <v>52203</v>
      </c>
      <c r="J15738" t="s">
        <v>52204</v>
      </c>
      <c r="K15738" t="s">
        <v>52205</v>
      </c>
      <c r="L15738" t="s">
        <v>77917</v>
      </c>
    </row>
    <row r="15739" spans="1:12" x14ac:dyDescent="0.15">
      <c r="A15739" t="s">
        <v>12</v>
      </c>
      <c r="B15739">
        <v>4442253</v>
      </c>
      <c r="C15739">
        <v>4442273</v>
      </c>
      <c r="D15739" t="s">
        <v>52202</v>
      </c>
      <c r="E15739" t="s">
        <v>90</v>
      </c>
      <c r="F15739" t="s">
        <v>76</v>
      </c>
      <c r="G15739" t="s">
        <v>16</v>
      </c>
      <c r="H15739">
        <v>64</v>
      </c>
      <c r="I15739" t="s">
        <v>52206</v>
      </c>
      <c r="J15739" t="s">
        <v>52207</v>
      </c>
      <c r="K15739" t="s">
        <v>52208</v>
      </c>
      <c r="L15739" t="s">
        <v>77989</v>
      </c>
    </row>
    <row r="15740" spans="1:12" x14ac:dyDescent="0.15">
      <c r="A15740" t="s">
        <v>12</v>
      </c>
      <c r="B15740">
        <v>4442225</v>
      </c>
      <c r="C15740">
        <v>4442245</v>
      </c>
      <c r="D15740" t="s">
        <v>52202</v>
      </c>
      <c r="E15740" t="s">
        <v>90</v>
      </c>
      <c r="F15740" t="s">
        <v>76</v>
      </c>
      <c r="G15740" t="s">
        <v>32</v>
      </c>
      <c r="H15740">
        <v>92</v>
      </c>
      <c r="I15740" t="s">
        <v>52209</v>
      </c>
      <c r="J15740" t="s">
        <v>52210</v>
      </c>
      <c r="K15740" t="s">
        <v>52211</v>
      </c>
      <c r="L15740" t="s">
        <v>78032</v>
      </c>
    </row>
    <row r="15741" spans="1:12" x14ac:dyDescent="0.15">
      <c r="A15741" t="s">
        <v>12</v>
      </c>
      <c r="B15741">
        <v>4442205</v>
      </c>
      <c r="C15741">
        <v>4442225</v>
      </c>
      <c r="D15741" t="s">
        <v>52202</v>
      </c>
      <c r="E15741" t="s">
        <v>90</v>
      </c>
      <c r="F15741" t="s">
        <v>76</v>
      </c>
      <c r="G15741" t="s">
        <v>32</v>
      </c>
      <c r="H15741">
        <v>112</v>
      </c>
      <c r="I15741" t="s">
        <v>52212</v>
      </c>
      <c r="J15741" t="s">
        <v>52213</v>
      </c>
      <c r="K15741" t="s">
        <v>52214</v>
      </c>
      <c r="L15741" t="s">
        <v>77950</v>
      </c>
    </row>
    <row r="15742" spans="1:12" x14ac:dyDescent="0.15">
      <c r="A15742" t="s">
        <v>12</v>
      </c>
      <c r="B15742">
        <v>4443681</v>
      </c>
      <c r="C15742">
        <v>4443701</v>
      </c>
      <c r="D15742" t="s">
        <v>52215</v>
      </c>
      <c r="E15742" t="s">
        <v>90</v>
      </c>
      <c r="F15742" t="s">
        <v>76</v>
      </c>
      <c r="G15742" t="s">
        <v>36</v>
      </c>
      <c r="H15742">
        <v>0</v>
      </c>
      <c r="I15742" t="s">
        <v>52216</v>
      </c>
      <c r="J15742" t="s">
        <v>52217</v>
      </c>
      <c r="K15742" t="s">
        <v>52218</v>
      </c>
      <c r="L15742" t="s">
        <v>77980</v>
      </c>
    </row>
    <row r="15743" spans="1:12" x14ac:dyDescent="0.15">
      <c r="A15743" t="s">
        <v>12</v>
      </c>
      <c r="B15743">
        <v>4443655</v>
      </c>
      <c r="C15743">
        <v>4443675</v>
      </c>
      <c r="D15743" t="s">
        <v>52215</v>
      </c>
      <c r="E15743" t="s">
        <v>90</v>
      </c>
      <c r="F15743" t="s">
        <v>76</v>
      </c>
      <c r="G15743" t="s">
        <v>23</v>
      </c>
      <c r="H15743">
        <v>26</v>
      </c>
      <c r="I15743" t="s">
        <v>52219</v>
      </c>
      <c r="J15743" t="s">
        <v>52220</v>
      </c>
      <c r="K15743" t="s">
        <v>52221</v>
      </c>
      <c r="L15743" t="s">
        <v>78002</v>
      </c>
    </row>
    <row r="15744" spans="1:12" x14ac:dyDescent="0.15">
      <c r="A15744" t="s">
        <v>12</v>
      </c>
      <c r="B15744">
        <v>4443629</v>
      </c>
      <c r="C15744">
        <v>4443649</v>
      </c>
      <c r="D15744" t="s">
        <v>52215</v>
      </c>
      <c r="E15744" t="s">
        <v>90</v>
      </c>
      <c r="F15744" t="s">
        <v>76</v>
      </c>
      <c r="G15744" t="s">
        <v>36</v>
      </c>
      <c r="H15744">
        <v>52</v>
      </c>
      <c r="I15744" t="s">
        <v>52222</v>
      </c>
      <c r="J15744" t="s">
        <v>52223</v>
      </c>
      <c r="K15744" t="s">
        <v>52224</v>
      </c>
      <c r="L15744" t="s">
        <v>77959</v>
      </c>
    </row>
    <row r="15745" spans="1:12" x14ac:dyDescent="0.15">
      <c r="A15745" t="s">
        <v>12</v>
      </c>
      <c r="B15745">
        <v>4443592</v>
      </c>
      <c r="C15745">
        <v>4443612</v>
      </c>
      <c r="D15745" t="s">
        <v>52215</v>
      </c>
      <c r="E15745" t="s">
        <v>90</v>
      </c>
      <c r="F15745" t="s">
        <v>76</v>
      </c>
      <c r="G15745" t="s">
        <v>23</v>
      </c>
      <c r="H15745">
        <v>89</v>
      </c>
      <c r="I15745" t="s">
        <v>52225</v>
      </c>
      <c r="J15745" t="s">
        <v>52226</v>
      </c>
      <c r="K15745" t="s">
        <v>52227</v>
      </c>
      <c r="L15745" t="s">
        <v>77964</v>
      </c>
    </row>
    <row r="15746" spans="1:12" x14ac:dyDescent="0.15">
      <c r="A15746" t="s">
        <v>12</v>
      </c>
      <c r="B15746">
        <v>4444197</v>
      </c>
      <c r="C15746">
        <v>4444217</v>
      </c>
      <c r="D15746" t="s">
        <v>52228</v>
      </c>
      <c r="E15746" t="s">
        <v>90</v>
      </c>
      <c r="F15746" t="s">
        <v>76</v>
      </c>
      <c r="G15746" t="s">
        <v>16</v>
      </c>
      <c r="H15746">
        <v>7</v>
      </c>
      <c r="I15746" t="s">
        <v>52229</v>
      </c>
      <c r="J15746" t="s">
        <v>52230</v>
      </c>
      <c r="K15746" t="s">
        <v>52231</v>
      </c>
      <c r="L15746" t="s">
        <v>77909</v>
      </c>
    </row>
    <row r="15747" spans="1:12" x14ac:dyDescent="0.15">
      <c r="A15747" t="s">
        <v>12</v>
      </c>
      <c r="B15747">
        <v>4444167</v>
      </c>
      <c r="C15747">
        <v>4444187</v>
      </c>
      <c r="D15747" t="s">
        <v>52228</v>
      </c>
      <c r="E15747" t="s">
        <v>90</v>
      </c>
      <c r="F15747" t="s">
        <v>76</v>
      </c>
      <c r="G15747" t="s">
        <v>32</v>
      </c>
      <c r="H15747">
        <v>37</v>
      </c>
      <c r="I15747" t="s">
        <v>52232</v>
      </c>
      <c r="J15747" t="s">
        <v>52233</v>
      </c>
      <c r="K15747" t="s">
        <v>52234</v>
      </c>
      <c r="L15747" t="s">
        <v>77906</v>
      </c>
    </row>
    <row r="15748" spans="1:12" x14ac:dyDescent="0.15">
      <c r="A15748" t="s">
        <v>12</v>
      </c>
      <c r="B15748">
        <v>4444140</v>
      </c>
      <c r="C15748">
        <v>4444160</v>
      </c>
      <c r="D15748" t="s">
        <v>52228</v>
      </c>
      <c r="E15748" t="s">
        <v>90</v>
      </c>
      <c r="F15748" t="s">
        <v>76</v>
      </c>
      <c r="G15748" t="s">
        <v>32</v>
      </c>
      <c r="H15748">
        <v>64</v>
      </c>
      <c r="I15748" t="s">
        <v>52235</v>
      </c>
      <c r="J15748" t="s">
        <v>52236</v>
      </c>
      <c r="K15748" t="s">
        <v>52237</v>
      </c>
      <c r="L15748" t="s">
        <v>77989</v>
      </c>
    </row>
    <row r="15749" spans="1:12" x14ac:dyDescent="0.15">
      <c r="A15749" t="s">
        <v>12</v>
      </c>
      <c r="B15749">
        <v>4444110</v>
      </c>
      <c r="C15749">
        <v>4444130</v>
      </c>
      <c r="D15749" t="s">
        <v>52228</v>
      </c>
      <c r="E15749" t="s">
        <v>90</v>
      </c>
      <c r="F15749" t="s">
        <v>76</v>
      </c>
      <c r="G15749" t="s">
        <v>36</v>
      </c>
      <c r="H15749">
        <v>94</v>
      </c>
      <c r="I15749" t="s">
        <v>52238</v>
      </c>
      <c r="J15749" t="s">
        <v>52239</v>
      </c>
      <c r="K15749" t="s">
        <v>52240</v>
      </c>
      <c r="L15749" t="s">
        <v>77927</v>
      </c>
    </row>
    <row r="15750" spans="1:12" x14ac:dyDescent="0.15">
      <c r="A15750" t="s">
        <v>12</v>
      </c>
      <c r="B15750">
        <v>4444355</v>
      </c>
      <c r="C15750">
        <v>4444375</v>
      </c>
      <c r="D15750" t="s">
        <v>52241</v>
      </c>
      <c r="E15750" t="s">
        <v>90</v>
      </c>
      <c r="F15750" t="s">
        <v>15</v>
      </c>
      <c r="G15750" t="s">
        <v>32</v>
      </c>
      <c r="H15750">
        <v>1</v>
      </c>
      <c r="I15750" t="s">
        <v>52242</v>
      </c>
      <c r="J15750" t="s">
        <v>52243</v>
      </c>
      <c r="K15750" t="s">
        <v>52244</v>
      </c>
      <c r="L15750" t="s">
        <v>77917</v>
      </c>
    </row>
    <row r="15751" spans="1:12" x14ac:dyDescent="0.15">
      <c r="A15751" t="s">
        <v>12</v>
      </c>
      <c r="B15751">
        <v>4444395</v>
      </c>
      <c r="C15751">
        <v>4444415</v>
      </c>
      <c r="D15751" t="s">
        <v>52241</v>
      </c>
      <c r="E15751" t="s">
        <v>90</v>
      </c>
      <c r="F15751" t="s">
        <v>15</v>
      </c>
      <c r="G15751" t="s">
        <v>23</v>
      </c>
      <c r="H15751">
        <v>41</v>
      </c>
      <c r="I15751" t="s">
        <v>52245</v>
      </c>
      <c r="J15751" t="s">
        <v>52246</v>
      </c>
      <c r="K15751" t="s">
        <v>52247</v>
      </c>
      <c r="L15751" t="s">
        <v>78014</v>
      </c>
    </row>
    <row r="15752" spans="1:12" x14ac:dyDescent="0.15">
      <c r="A15752" t="s">
        <v>12</v>
      </c>
      <c r="B15752">
        <v>4444419</v>
      </c>
      <c r="C15752">
        <v>4444439</v>
      </c>
      <c r="D15752" t="s">
        <v>52241</v>
      </c>
      <c r="E15752" t="s">
        <v>90</v>
      </c>
      <c r="F15752" t="s">
        <v>15</v>
      </c>
      <c r="G15752" t="s">
        <v>36</v>
      </c>
      <c r="H15752">
        <v>65</v>
      </c>
      <c r="I15752" t="s">
        <v>52248</v>
      </c>
      <c r="J15752" t="s">
        <v>52249</v>
      </c>
      <c r="K15752" t="s">
        <v>52250</v>
      </c>
      <c r="L15752" t="s">
        <v>78042</v>
      </c>
    </row>
    <row r="15753" spans="1:12" x14ac:dyDescent="0.15">
      <c r="A15753" t="s">
        <v>12</v>
      </c>
      <c r="B15753">
        <v>4444451</v>
      </c>
      <c r="C15753">
        <v>4444471</v>
      </c>
      <c r="D15753" t="s">
        <v>52241</v>
      </c>
      <c r="E15753" t="s">
        <v>90</v>
      </c>
      <c r="F15753" t="s">
        <v>15</v>
      </c>
      <c r="G15753" t="s">
        <v>16</v>
      </c>
      <c r="H15753">
        <v>97</v>
      </c>
      <c r="I15753" t="s">
        <v>52251</v>
      </c>
      <c r="J15753" t="s">
        <v>52252</v>
      </c>
      <c r="K15753" t="s">
        <v>52253</v>
      </c>
      <c r="L15753" t="s">
        <v>78010</v>
      </c>
    </row>
    <row r="15754" spans="1:12" x14ac:dyDescent="0.15">
      <c r="A15754" t="s">
        <v>12</v>
      </c>
      <c r="B15754">
        <v>4446747</v>
      </c>
      <c r="C15754">
        <v>4446767</v>
      </c>
      <c r="D15754" t="s">
        <v>52254</v>
      </c>
      <c r="E15754" t="s">
        <v>90</v>
      </c>
      <c r="F15754" t="s">
        <v>76</v>
      </c>
      <c r="G15754" t="s">
        <v>32</v>
      </c>
      <c r="H15754">
        <v>1</v>
      </c>
      <c r="I15754" t="s">
        <v>52255</v>
      </c>
      <c r="J15754" t="s">
        <v>52256</v>
      </c>
      <c r="K15754" t="s">
        <v>52257</v>
      </c>
      <c r="L15754" t="s">
        <v>77917</v>
      </c>
    </row>
    <row r="15755" spans="1:12" x14ac:dyDescent="0.15">
      <c r="A15755" t="s">
        <v>12</v>
      </c>
      <c r="B15755">
        <v>4446722</v>
      </c>
      <c r="C15755">
        <v>4446742</v>
      </c>
      <c r="D15755" t="s">
        <v>52254</v>
      </c>
      <c r="E15755" t="s">
        <v>90</v>
      </c>
      <c r="F15755" t="s">
        <v>76</v>
      </c>
      <c r="G15755" t="s">
        <v>16</v>
      </c>
      <c r="H15755">
        <v>26</v>
      </c>
      <c r="I15755" t="s">
        <v>52258</v>
      </c>
      <c r="J15755" t="s">
        <v>52259</v>
      </c>
      <c r="K15755" t="s">
        <v>52260</v>
      </c>
      <c r="L15755" t="s">
        <v>78002</v>
      </c>
    </row>
    <row r="15756" spans="1:12" x14ac:dyDescent="0.15">
      <c r="A15756" t="s">
        <v>12</v>
      </c>
      <c r="B15756">
        <v>4446665</v>
      </c>
      <c r="C15756">
        <v>4446685</v>
      </c>
      <c r="D15756" t="s">
        <v>52254</v>
      </c>
      <c r="E15756" t="s">
        <v>90</v>
      </c>
      <c r="F15756" t="s">
        <v>76</v>
      </c>
      <c r="G15756" t="s">
        <v>23</v>
      </c>
      <c r="H15756">
        <v>83</v>
      </c>
      <c r="I15756" t="s">
        <v>52261</v>
      </c>
      <c r="J15756" t="s">
        <v>52262</v>
      </c>
      <c r="K15756" t="s">
        <v>52263</v>
      </c>
      <c r="L15756" t="s">
        <v>77958</v>
      </c>
    </row>
    <row r="15757" spans="1:12" x14ac:dyDescent="0.15">
      <c r="A15757" t="s">
        <v>12</v>
      </c>
      <c r="B15757">
        <v>4446627</v>
      </c>
      <c r="C15757">
        <v>4446647</v>
      </c>
      <c r="D15757" t="s">
        <v>52254</v>
      </c>
      <c r="E15757" t="s">
        <v>90</v>
      </c>
      <c r="F15757" t="s">
        <v>76</v>
      </c>
      <c r="G15757" t="s">
        <v>32</v>
      </c>
      <c r="H15757">
        <v>121</v>
      </c>
      <c r="I15757" t="s">
        <v>52264</v>
      </c>
      <c r="J15757" t="s">
        <v>52265</v>
      </c>
      <c r="K15757" t="s">
        <v>52266</v>
      </c>
      <c r="L15757" t="s">
        <v>77943</v>
      </c>
    </row>
    <row r="15758" spans="1:12" x14ac:dyDescent="0.15">
      <c r="A15758" t="s">
        <v>12</v>
      </c>
      <c r="B15758">
        <v>4446887</v>
      </c>
      <c r="C15758">
        <v>4446907</v>
      </c>
      <c r="D15758" t="s">
        <v>52267</v>
      </c>
      <c r="E15758" t="s">
        <v>90</v>
      </c>
      <c r="F15758" t="s">
        <v>15</v>
      </c>
      <c r="G15758" t="s">
        <v>32</v>
      </c>
      <c r="H15758">
        <v>1</v>
      </c>
      <c r="I15758" t="s">
        <v>52268</v>
      </c>
      <c r="J15758" t="s">
        <v>52269</v>
      </c>
      <c r="K15758" t="s">
        <v>52270</v>
      </c>
      <c r="L15758" t="s">
        <v>77917</v>
      </c>
    </row>
    <row r="15759" spans="1:12" x14ac:dyDescent="0.15">
      <c r="A15759" t="s">
        <v>12</v>
      </c>
      <c r="B15759">
        <v>4446920</v>
      </c>
      <c r="C15759">
        <v>4446940</v>
      </c>
      <c r="D15759" t="s">
        <v>52267</v>
      </c>
      <c r="E15759" t="s">
        <v>90</v>
      </c>
      <c r="F15759" t="s">
        <v>15</v>
      </c>
      <c r="G15759" t="s">
        <v>32</v>
      </c>
      <c r="H15759">
        <v>34</v>
      </c>
      <c r="I15759" t="s">
        <v>52271</v>
      </c>
      <c r="J15759" t="s">
        <v>52272</v>
      </c>
      <c r="K15759" t="s">
        <v>52273</v>
      </c>
      <c r="L15759" t="s">
        <v>77999</v>
      </c>
    </row>
    <row r="15760" spans="1:12" x14ac:dyDescent="0.15">
      <c r="A15760" t="s">
        <v>12</v>
      </c>
      <c r="B15760">
        <v>4446942</v>
      </c>
      <c r="C15760">
        <v>4446962</v>
      </c>
      <c r="D15760" t="s">
        <v>52267</v>
      </c>
      <c r="E15760" t="s">
        <v>90</v>
      </c>
      <c r="F15760" t="s">
        <v>15</v>
      </c>
      <c r="G15760" t="s">
        <v>23</v>
      </c>
      <c r="H15760">
        <v>56</v>
      </c>
      <c r="I15760" t="s">
        <v>52274</v>
      </c>
      <c r="J15760" t="s">
        <v>52275</v>
      </c>
      <c r="K15760" t="s">
        <v>52276</v>
      </c>
      <c r="L15760" t="s">
        <v>77971</v>
      </c>
    </row>
    <row r="15761" spans="1:12" x14ac:dyDescent="0.15">
      <c r="A15761" t="s">
        <v>12</v>
      </c>
      <c r="B15761">
        <v>4446962</v>
      </c>
      <c r="C15761">
        <v>4446982</v>
      </c>
      <c r="D15761" t="s">
        <v>52267</v>
      </c>
      <c r="E15761" t="s">
        <v>90</v>
      </c>
      <c r="F15761" t="s">
        <v>15</v>
      </c>
      <c r="G15761" t="s">
        <v>16</v>
      </c>
      <c r="H15761">
        <v>76</v>
      </c>
      <c r="I15761" t="s">
        <v>52277</v>
      </c>
      <c r="J15761" t="s">
        <v>52278</v>
      </c>
      <c r="K15761" t="s">
        <v>52279</v>
      </c>
      <c r="L15761" t="s">
        <v>77985</v>
      </c>
    </row>
    <row r="15762" spans="1:12" x14ac:dyDescent="0.15">
      <c r="A15762" t="s">
        <v>12</v>
      </c>
      <c r="B15762">
        <v>4449071</v>
      </c>
      <c r="C15762">
        <v>4449091</v>
      </c>
      <c r="D15762" t="s">
        <v>52280</v>
      </c>
      <c r="E15762" t="s">
        <v>52281</v>
      </c>
      <c r="F15762" t="s">
        <v>76</v>
      </c>
      <c r="G15762" t="s">
        <v>32</v>
      </c>
      <c r="H15762">
        <v>1</v>
      </c>
      <c r="I15762" t="s">
        <v>52282</v>
      </c>
      <c r="J15762" t="s">
        <v>52283</v>
      </c>
      <c r="K15762" t="s">
        <v>52284</v>
      </c>
      <c r="L15762" t="s">
        <v>77917</v>
      </c>
    </row>
    <row r="15763" spans="1:12" x14ac:dyDescent="0.15">
      <c r="A15763" t="s">
        <v>12</v>
      </c>
      <c r="B15763">
        <v>4448994</v>
      </c>
      <c r="C15763">
        <v>4449014</v>
      </c>
      <c r="D15763" t="s">
        <v>52280</v>
      </c>
      <c r="E15763" t="s">
        <v>52281</v>
      </c>
      <c r="F15763" t="s">
        <v>76</v>
      </c>
      <c r="G15763" t="s">
        <v>16</v>
      </c>
      <c r="H15763">
        <v>78</v>
      </c>
      <c r="I15763" t="s">
        <v>52285</v>
      </c>
      <c r="J15763" t="s">
        <v>52286</v>
      </c>
      <c r="K15763" t="s">
        <v>52287</v>
      </c>
      <c r="L15763" t="s">
        <v>78000</v>
      </c>
    </row>
    <row r="15764" spans="1:12" x14ac:dyDescent="0.15">
      <c r="A15764" t="s">
        <v>12</v>
      </c>
      <c r="B15764">
        <v>4448974</v>
      </c>
      <c r="C15764">
        <v>4448994</v>
      </c>
      <c r="D15764" t="s">
        <v>52280</v>
      </c>
      <c r="E15764" t="s">
        <v>52281</v>
      </c>
      <c r="F15764" t="s">
        <v>76</v>
      </c>
      <c r="G15764" t="s">
        <v>16</v>
      </c>
      <c r="H15764">
        <v>98</v>
      </c>
      <c r="I15764" t="s">
        <v>52288</v>
      </c>
      <c r="J15764" t="s">
        <v>52289</v>
      </c>
      <c r="K15764" t="s">
        <v>52290</v>
      </c>
      <c r="L15764" t="s">
        <v>78048</v>
      </c>
    </row>
    <row r="15765" spans="1:12" x14ac:dyDescent="0.15">
      <c r="A15765" t="s">
        <v>12</v>
      </c>
      <c r="B15765">
        <v>4448918</v>
      </c>
      <c r="C15765">
        <v>4448938</v>
      </c>
      <c r="D15765" t="s">
        <v>52280</v>
      </c>
      <c r="E15765" t="s">
        <v>52281</v>
      </c>
      <c r="F15765" t="s">
        <v>76</v>
      </c>
      <c r="G15765" t="s">
        <v>16</v>
      </c>
      <c r="H15765">
        <v>154</v>
      </c>
      <c r="I15765" t="s">
        <v>52291</v>
      </c>
      <c r="J15765" t="s">
        <v>52292</v>
      </c>
      <c r="K15765" t="s">
        <v>52293</v>
      </c>
      <c r="L15765" t="s">
        <v>78107</v>
      </c>
    </row>
    <row r="15766" spans="1:12" x14ac:dyDescent="0.15">
      <c r="A15766" t="s">
        <v>12</v>
      </c>
      <c r="B15766">
        <v>4449639</v>
      </c>
      <c r="C15766">
        <v>4449659</v>
      </c>
      <c r="D15766" t="s">
        <v>52294</v>
      </c>
      <c r="E15766" t="s">
        <v>90</v>
      </c>
      <c r="F15766" t="s">
        <v>76</v>
      </c>
      <c r="G15766" t="s">
        <v>23</v>
      </c>
      <c r="H15766">
        <v>20</v>
      </c>
      <c r="I15766" t="s">
        <v>52295</v>
      </c>
      <c r="J15766" t="s">
        <v>52296</v>
      </c>
      <c r="K15766" t="s">
        <v>52297</v>
      </c>
      <c r="L15766" t="s">
        <v>77968</v>
      </c>
    </row>
    <row r="15767" spans="1:12" x14ac:dyDescent="0.15">
      <c r="A15767" t="s">
        <v>12</v>
      </c>
      <c r="B15767">
        <v>4449619</v>
      </c>
      <c r="C15767">
        <v>4449639</v>
      </c>
      <c r="D15767" t="s">
        <v>52294</v>
      </c>
      <c r="E15767" t="s">
        <v>90</v>
      </c>
      <c r="F15767" t="s">
        <v>76</v>
      </c>
      <c r="G15767" t="s">
        <v>16</v>
      </c>
      <c r="H15767">
        <v>40</v>
      </c>
      <c r="I15767" t="s">
        <v>52298</v>
      </c>
      <c r="J15767" t="s">
        <v>52299</v>
      </c>
      <c r="K15767" t="s">
        <v>52300</v>
      </c>
      <c r="L15767" t="s">
        <v>77952</v>
      </c>
    </row>
    <row r="15768" spans="1:12" x14ac:dyDescent="0.15">
      <c r="A15768" t="s">
        <v>12</v>
      </c>
      <c r="B15768">
        <v>4449591</v>
      </c>
      <c r="C15768">
        <v>4449611</v>
      </c>
      <c r="D15768" t="s">
        <v>52294</v>
      </c>
      <c r="E15768" t="s">
        <v>90</v>
      </c>
      <c r="F15768" t="s">
        <v>76</v>
      </c>
      <c r="G15768" t="s">
        <v>23</v>
      </c>
      <c r="H15768">
        <v>68</v>
      </c>
      <c r="I15768" t="s">
        <v>52301</v>
      </c>
      <c r="J15768" t="s">
        <v>52302</v>
      </c>
      <c r="K15768" t="s">
        <v>52303</v>
      </c>
      <c r="L15768" t="s">
        <v>77962</v>
      </c>
    </row>
    <row r="15769" spans="1:12" x14ac:dyDescent="0.15">
      <c r="A15769" t="s">
        <v>12</v>
      </c>
      <c r="B15769">
        <v>4449522</v>
      </c>
      <c r="C15769">
        <v>4449542</v>
      </c>
      <c r="D15769" t="s">
        <v>52294</v>
      </c>
      <c r="E15769" t="s">
        <v>90</v>
      </c>
      <c r="F15769" t="s">
        <v>76</v>
      </c>
      <c r="G15769" t="s">
        <v>23</v>
      </c>
      <c r="H15769">
        <v>137</v>
      </c>
      <c r="I15769" t="s">
        <v>52304</v>
      </c>
      <c r="J15769" t="s">
        <v>52305</v>
      </c>
      <c r="K15769" t="s">
        <v>52306</v>
      </c>
      <c r="L15769" t="s">
        <v>77987</v>
      </c>
    </row>
    <row r="15770" spans="1:12" x14ac:dyDescent="0.15">
      <c r="A15770" t="s">
        <v>12</v>
      </c>
      <c r="B15770">
        <v>4450679</v>
      </c>
      <c r="C15770">
        <v>4450699</v>
      </c>
      <c r="D15770" t="s">
        <v>52307</v>
      </c>
      <c r="E15770" t="s">
        <v>52308</v>
      </c>
      <c r="F15770" t="s">
        <v>76</v>
      </c>
      <c r="G15770" t="s">
        <v>16</v>
      </c>
      <c r="H15770">
        <v>32</v>
      </c>
      <c r="I15770" t="s">
        <v>52309</v>
      </c>
      <c r="J15770" t="s">
        <v>52310</v>
      </c>
      <c r="K15770" t="s">
        <v>52311</v>
      </c>
      <c r="L15770" t="s">
        <v>77918</v>
      </c>
    </row>
    <row r="15771" spans="1:12" x14ac:dyDescent="0.15">
      <c r="A15771" t="s">
        <v>12</v>
      </c>
      <c r="B15771">
        <v>4450644</v>
      </c>
      <c r="C15771">
        <v>4450664</v>
      </c>
      <c r="D15771" t="s">
        <v>52307</v>
      </c>
      <c r="E15771" t="s">
        <v>52308</v>
      </c>
      <c r="F15771" t="s">
        <v>76</v>
      </c>
      <c r="G15771" t="s">
        <v>16</v>
      </c>
      <c r="H15771">
        <v>67</v>
      </c>
      <c r="I15771" t="s">
        <v>52312</v>
      </c>
      <c r="J15771" t="s">
        <v>52313</v>
      </c>
      <c r="K15771" t="s">
        <v>52314</v>
      </c>
      <c r="L15771" t="s">
        <v>77981</v>
      </c>
    </row>
    <row r="15772" spans="1:12" x14ac:dyDescent="0.15">
      <c r="A15772" t="s">
        <v>12</v>
      </c>
      <c r="B15772">
        <v>4450623</v>
      </c>
      <c r="C15772">
        <v>4450643</v>
      </c>
      <c r="D15772" t="s">
        <v>52307</v>
      </c>
      <c r="E15772" t="s">
        <v>52308</v>
      </c>
      <c r="F15772" t="s">
        <v>76</v>
      </c>
      <c r="G15772" t="s">
        <v>32</v>
      </c>
      <c r="H15772">
        <v>88</v>
      </c>
      <c r="I15772" t="s">
        <v>52315</v>
      </c>
      <c r="J15772" t="s">
        <v>52316</v>
      </c>
      <c r="K15772" t="s">
        <v>52317</v>
      </c>
      <c r="L15772" t="s">
        <v>77923</v>
      </c>
    </row>
    <row r="15773" spans="1:12" x14ac:dyDescent="0.15">
      <c r="A15773" t="s">
        <v>12</v>
      </c>
      <c r="B15773">
        <v>4450601</v>
      </c>
      <c r="C15773">
        <v>4450621</v>
      </c>
      <c r="D15773" t="s">
        <v>52307</v>
      </c>
      <c r="E15773" t="s">
        <v>52308</v>
      </c>
      <c r="F15773" t="s">
        <v>76</v>
      </c>
      <c r="G15773" t="s">
        <v>16</v>
      </c>
      <c r="H15773">
        <v>110</v>
      </c>
      <c r="I15773" t="s">
        <v>52318</v>
      </c>
      <c r="J15773" t="s">
        <v>52319</v>
      </c>
      <c r="K15773" t="s">
        <v>52320</v>
      </c>
      <c r="L15773" t="s">
        <v>78030</v>
      </c>
    </row>
    <row r="15774" spans="1:12" x14ac:dyDescent="0.15">
      <c r="A15774" t="s">
        <v>12</v>
      </c>
      <c r="B15774">
        <v>4451218</v>
      </c>
      <c r="C15774">
        <v>4451238</v>
      </c>
      <c r="D15774" t="s">
        <v>52321</v>
      </c>
      <c r="E15774" t="s">
        <v>52322</v>
      </c>
      <c r="F15774" t="s">
        <v>76</v>
      </c>
      <c r="G15774" t="s">
        <v>23</v>
      </c>
      <c r="H15774">
        <v>11</v>
      </c>
      <c r="I15774" t="s">
        <v>52323</v>
      </c>
      <c r="J15774" t="s">
        <v>52324</v>
      </c>
      <c r="K15774" t="s">
        <v>52325</v>
      </c>
      <c r="L15774" t="s">
        <v>77974</v>
      </c>
    </row>
    <row r="15775" spans="1:12" x14ac:dyDescent="0.15">
      <c r="A15775" t="s">
        <v>12</v>
      </c>
      <c r="B15775">
        <v>4451195</v>
      </c>
      <c r="C15775">
        <v>4451215</v>
      </c>
      <c r="D15775" t="s">
        <v>52321</v>
      </c>
      <c r="E15775" t="s">
        <v>52322</v>
      </c>
      <c r="F15775" t="s">
        <v>76</v>
      </c>
      <c r="G15775" t="s">
        <v>16</v>
      </c>
      <c r="H15775">
        <v>34</v>
      </c>
      <c r="I15775" t="s">
        <v>52326</v>
      </c>
      <c r="J15775" t="s">
        <v>52327</v>
      </c>
      <c r="K15775" t="s">
        <v>52328</v>
      </c>
      <c r="L15775" t="s">
        <v>77999</v>
      </c>
    </row>
    <row r="15776" spans="1:12" x14ac:dyDescent="0.15">
      <c r="A15776" t="s">
        <v>12</v>
      </c>
      <c r="B15776">
        <v>4451170</v>
      </c>
      <c r="C15776">
        <v>4451190</v>
      </c>
      <c r="D15776" t="s">
        <v>52321</v>
      </c>
      <c r="E15776" t="s">
        <v>52322</v>
      </c>
      <c r="F15776" t="s">
        <v>76</v>
      </c>
      <c r="G15776" t="s">
        <v>23</v>
      </c>
      <c r="H15776">
        <v>59</v>
      </c>
      <c r="I15776" t="s">
        <v>52329</v>
      </c>
      <c r="J15776" t="s">
        <v>52330</v>
      </c>
      <c r="K15776" t="s">
        <v>52331</v>
      </c>
      <c r="L15776" t="s">
        <v>78009</v>
      </c>
    </row>
    <row r="15777" spans="1:12" x14ac:dyDescent="0.15">
      <c r="A15777" t="s">
        <v>12</v>
      </c>
      <c r="B15777">
        <v>4451129</v>
      </c>
      <c r="C15777">
        <v>4451149</v>
      </c>
      <c r="D15777" t="s">
        <v>52321</v>
      </c>
      <c r="E15777" t="s">
        <v>52322</v>
      </c>
      <c r="F15777" t="s">
        <v>76</v>
      </c>
      <c r="G15777" t="s">
        <v>16</v>
      </c>
      <c r="H15777">
        <v>100</v>
      </c>
      <c r="I15777" t="s">
        <v>52332</v>
      </c>
      <c r="J15777" t="s">
        <v>52333</v>
      </c>
      <c r="K15777" t="s">
        <v>52334</v>
      </c>
      <c r="L15777" t="s">
        <v>77953</v>
      </c>
    </row>
    <row r="15778" spans="1:12" x14ac:dyDescent="0.15">
      <c r="A15778" t="s">
        <v>12</v>
      </c>
      <c r="B15778">
        <v>4452672</v>
      </c>
      <c r="C15778">
        <v>4452692</v>
      </c>
      <c r="D15778" t="s">
        <v>52335</v>
      </c>
      <c r="E15778" t="s">
        <v>52336</v>
      </c>
      <c r="F15778" t="s">
        <v>76</v>
      </c>
      <c r="G15778" t="s">
        <v>36</v>
      </c>
      <c r="H15778">
        <v>22</v>
      </c>
      <c r="I15778" t="s">
        <v>52337</v>
      </c>
      <c r="J15778" t="s">
        <v>52338</v>
      </c>
      <c r="K15778" t="s">
        <v>52339</v>
      </c>
      <c r="L15778" t="s">
        <v>77948</v>
      </c>
    </row>
    <row r="15779" spans="1:12" x14ac:dyDescent="0.15">
      <c r="A15779" t="s">
        <v>12</v>
      </c>
      <c r="B15779">
        <v>4452630</v>
      </c>
      <c r="C15779">
        <v>4452650</v>
      </c>
      <c r="D15779" t="s">
        <v>52335</v>
      </c>
      <c r="E15779" t="s">
        <v>52336</v>
      </c>
      <c r="F15779" t="s">
        <v>76</v>
      </c>
      <c r="G15779" t="s">
        <v>36</v>
      </c>
      <c r="H15779">
        <v>64</v>
      </c>
      <c r="I15779" t="s">
        <v>52340</v>
      </c>
      <c r="J15779" t="s">
        <v>52341</v>
      </c>
      <c r="K15779" t="s">
        <v>52342</v>
      </c>
      <c r="L15779" t="s">
        <v>77989</v>
      </c>
    </row>
    <row r="15780" spans="1:12" x14ac:dyDescent="0.15">
      <c r="A15780" t="s">
        <v>12</v>
      </c>
      <c r="B15780">
        <v>4452577</v>
      </c>
      <c r="C15780">
        <v>4452597</v>
      </c>
      <c r="D15780" t="s">
        <v>52335</v>
      </c>
      <c r="E15780" t="s">
        <v>52336</v>
      </c>
      <c r="F15780" t="s">
        <v>76</v>
      </c>
      <c r="G15780" t="s">
        <v>16</v>
      </c>
      <c r="H15780">
        <v>117</v>
      </c>
      <c r="I15780" t="s">
        <v>52343</v>
      </c>
      <c r="J15780" t="s">
        <v>52344</v>
      </c>
      <c r="K15780" t="s">
        <v>52345</v>
      </c>
      <c r="L15780" t="s">
        <v>77930</v>
      </c>
    </row>
    <row r="15781" spans="1:12" x14ac:dyDescent="0.15">
      <c r="A15781" t="s">
        <v>12</v>
      </c>
      <c r="B15781">
        <v>4452510</v>
      </c>
      <c r="C15781">
        <v>4452530</v>
      </c>
      <c r="D15781" t="s">
        <v>52335</v>
      </c>
      <c r="E15781" t="s">
        <v>52336</v>
      </c>
      <c r="F15781" t="s">
        <v>76</v>
      </c>
      <c r="G15781" t="s">
        <v>36</v>
      </c>
      <c r="H15781">
        <v>184</v>
      </c>
      <c r="I15781" t="s">
        <v>52346</v>
      </c>
      <c r="J15781" t="s">
        <v>52347</v>
      </c>
      <c r="K15781" t="s">
        <v>52348</v>
      </c>
      <c r="L15781" t="s">
        <v>78021</v>
      </c>
    </row>
    <row r="15782" spans="1:12" x14ac:dyDescent="0.15">
      <c r="A15782" t="s">
        <v>12</v>
      </c>
      <c r="B15782">
        <v>4453641</v>
      </c>
      <c r="C15782">
        <v>4453661</v>
      </c>
      <c r="D15782" t="s">
        <v>52349</v>
      </c>
      <c r="E15782" t="s">
        <v>52350</v>
      </c>
      <c r="F15782" t="s">
        <v>76</v>
      </c>
      <c r="G15782" t="s">
        <v>16</v>
      </c>
      <c r="H15782">
        <v>41</v>
      </c>
      <c r="I15782" t="s">
        <v>52351</v>
      </c>
      <c r="J15782" t="s">
        <v>52352</v>
      </c>
      <c r="K15782" t="s">
        <v>52353</v>
      </c>
      <c r="L15782" t="s">
        <v>78014</v>
      </c>
    </row>
    <row r="15783" spans="1:12" x14ac:dyDescent="0.15">
      <c r="A15783" t="s">
        <v>12</v>
      </c>
      <c r="B15783">
        <v>4453608</v>
      </c>
      <c r="C15783">
        <v>4453628</v>
      </c>
      <c r="D15783" t="s">
        <v>52349</v>
      </c>
      <c r="E15783" t="s">
        <v>52350</v>
      </c>
      <c r="F15783" t="s">
        <v>76</v>
      </c>
      <c r="G15783" t="s">
        <v>23</v>
      </c>
      <c r="H15783">
        <v>74</v>
      </c>
      <c r="I15783" t="s">
        <v>52354</v>
      </c>
      <c r="J15783" t="s">
        <v>52355</v>
      </c>
      <c r="K15783" t="s">
        <v>52356</v>
      </c>
      <c r="L15783" t="s">
        <v>78005</v>
      </c>
    </row>
    <row r="15784" spans="1:12" x14ac:dyDescent="0.15">
      <c r="A15784" t="s">
        <v>12</v>
      </c>
      <c r="B15784">
        <v>4453588</v>
      </c>
      <c r="C15784">
        <v>4453608</v>
      </c>
      <c r="D15784" t="s">
        <v>52349</v>
      </c>
      <c r="E15784" t="s">
        <v>52350</v>
      </c>
      <c r="F15784" t="s">
        <v>76</v>
      </c>
      <c r="G15784" t="s">
        <v>23</v>
      </c>
      <c r="H15784">
        <v>94</v>
      </c>
      <c r="I15784" t="s">
        <v>52357</v>
      </c>
      <c r="J15784" t="s">
        <v>52358</v>
      </c>
      <c r="K15784" t="s">
        <v>52359</v>
      </c>
      <c r="L15784" t="s">
        <v>77927</v>
      </c>
    </row>
    <row r="15785" spans="1:12" x14ac:dyDescent="0.15">
      <c r="A15785" t="s">
        <v>12</v>
      </c>
      <c r="B15785">
        <v>4453563</v>
      </c>
      <c r="C15785">
        <v>4453583</v>
      </c>
      <c r="D15785" t="s">
        <v>52349</v>
      </c>
      <c r="E15785" t="s">
        <v>52350</v>
      </c>
      <c r="F15785" t="s">
        <v>76</v>
      </c>
      <c r="G15785" t="s">
        <v>36</v>
      </c>
      <c r="H15785">
        <v>119</v>
      </c>
      <c r="I15785" t="s">
        <v>52360</v>
      </c>
      <c r="J15785" t="s">
        <v>52361</v>
      </c>
      <c r="K15785" t="s">
        <v>52362</v>
      </c>
      <c r="L15785" t="s">
        <v>78058</v>
      </c>
    </row>
    <row r="15786" spans="1:12" x14ac:dyDescent="0.15">
      <c r="A15786" t="s">
        <v>12</v>
      </c>
      <c r="B15786">
        <v>4454556</v>
      </c>
      <c r="C15786">
        <v>4454576</v>
      </c>
      <c r="D15786" t="s">
        <v>52363</v>
      </c>
      <c r="E15786" t="s">
        <v>52364</v>
      </c>
      <c r="F15786" t="s">
        <v>76</v>
      </c>
      <c r="G15786" t="s">
        <v>16</v>
      </c>
      <c r="H15786">
        <v>57</v>
      </c>
      <c r="I15786" t="s">
        <v>52365</v>
      </c>
      <c r="J15786" t="s">
        <v>52366</v>
      </c>
      <c r="K15786" t="s">
        <v>52367</v>
      </c>
      <c r="L15786" t="s">
        <v>78049</v>
      </c>
    </row>
    <row r="15787" spans="1:12" x14ac:dyDescent="0.15">
      <c r="A15787" t="s">
        <v>12</v>
      </c>
      <c r="B15787">
        <v>4454516</v>
      </c>
      <c r="C15787">
        <v>4454536</v>
      </c>
      <c r="D15787" t="s">
        <v>52363</v>
      </c>
      <c r="E15787" t="s">
        <v>52364</v>
      </c>
      <c r="F15787" t="s">
        <v>76</v>
      </c>
      <c r="G15787" t="s">
        <v>16</v>
      </c>
      <c r="H15787">
        <v>97</v>
      </c>
      <c r="I15787" t="s">
        <v>52368</v>
      </c>
      <c r="J15787" t="s">
        <v>52369</v>
      </c>
      <c r="K15787" t="s">
        <v>52370</v>
      </c>
      <c r="L15787" t="s">
        <v>78010</v>
      </c>
    </row>
    <row r="15788" spans="1:12" x14ac:dyDescent="0.15">
      <c r="A15788" t="s">
        <v>12</v>
      </c>
      <c r="B15788">
        <v>4454482</v>
      </c>
      <c r="C15788">
        <v>4454502</v>
      </c>
      <c r="D15788" t="s">
        <v>52363</v>
      </c>
      <c r="E15788" t="s">
        <v>52364</v>
      </c>
      <c r="F15788" t="s">
        <v>76</v>
      </c>
      <c r="G15788" t="s">
        <v>23</v>
      </c>
      <c r="H15788">
        <v>131</v>
      </c>
      <c r="I15788" t="s">
        <v>52371</v>
      </c>
      <c r="J15788" t="s">
        <v>52372</v>
      </c>
      <c r="K15788" t="s">
        <v>52373</v>
      </c>
      <c r="L15788" t="s">
        <v>77941</v>
      </c>
    </row>
    <row r="15789" spans="1:12" x14ac:dyDescent="0.15">
      <c r="A15789" t="s">
        <v>12</v>
      </c>
      <c r="B15789">
        <v>4454462</v>
      </c>
      <c r="C15789">
        <v>4454482</v>
      </c>
      <c r="D15789" t="s">
        <v>52363</v>
      </c>
      <c r="E15789" t="s">
        <v>52364</v>
      </c>
      <c r="F15789" t="s">
        <v>76</v>
      </c>
      <c r="G15789" t="s">
        <v>16</v>
      </c>
      <c r="H15789">
        <v>151</v>
      </c>
      <c r="I15789" t="s">
        <v>52374</v>
      </c>
      <c r="J15789" t="s">
        <v>52375</v>
      </c>
      <c r="K15789" t="s">
        <v>52376</v>
      </c>
      <c r="L15789" t="s">
        <v>78050</v>
      </c>
    </row>
    <row r="15790" spans="1:12" x14ac:dyDescent="0.15">
      <c r="A15790" t="s">
        <v>12</v>
      </c>
      <c r="B15790">
        <v>4455259</v>
      </c>
      <c r="C15790">
        <v>4455279</v>
      </c>
      <c r="D15790" t="s">
        <v>52377</v>
      </c>
      <c r="E15790" t="s">
        <v>90</v>
      </c>
      <c r="F15790" t="s">
        <v>76</v>
      </c>
      <c r="G15790" t="s">
        <v>16</v>
      </c>
      <c r="H15790">
        <v>7</v>
      </c>
      <c r="I15790" t="s">
        <v>52378</v>
      </c>
      <c r="J15790" t="s">
        <v>52379</v>
      </c>
      <c r="K15790" t="s">
        <v>52380</v>
      </c>
      <c r="L15790" t="s">
        <v>77909</v>
      </c>
    </row>
    <row r="15791" spans="1:12" x14ac:dyDescent="0.15">
      <c r="A15791" t="s">
        <v>12</v>
      </c>
      <c r="B15791">
        <v>4455235</v>
      </c>
      <c r="C15791">
        <v>4455255</v>
      </c>
      <c r="D15791" t="s">
        <v>52377</v>
      </c>
      <c r="E15791" t="s">
        <v>90</v>
      </c>
      <c r="F15791" t="s">
        <v>76</v>
      </c>
      <c r="G15791" t="s">
        <v>32</v>
      </c>
      <c r="H15791">
        <v>31</v>
      </c>
      <c r="I15791" t="s">
        <v>52381</v>
      </c>
      <c r="J15791" t="s">
        <v>52382</v>
      </c>
      <c r="K15791" t="s">
        <v>52383</v>
      </c>
      <c r="L15791" t="s">
        <v>77910</v>
      </c>
    </row>
    <row r="15792" spans="1:12" x14ac:dyDescent="0.15">
      <c r="A15792" t="s">
        <v>12</v>
      </c>
      <c r="B15792">
        <v>4455202</v>
      </c>
      <c r="C15792">
        <v>4455222</v>
      </c>
      <c r="D15792" t="s">
        <v>52377</v>
      </c>
      <c r="E15792" t="s">
        <v>90</v>
      </c>
      <c r="F15792" t="s">
        <v>76</v>
      </c>
      <c r="G15792" t="s">
        <v>16</v>
      </c>
      <c r="H15792">
        <v>64</v>
      </c>
      <c r="I15792" t="s">
        <v>52384</v>
      </c>
      <c r="J15792" t="s">
        <v>52385</v>
      </c>
      <c r="K15792" t="s">
        <v>52386</v>
      </c>
      <c r="L15792" t="s">
        <v>77989</v>
      </c>
    </row>
    <row r="15793" spans="1:12" x14ac:dyDescent="0.15">
      <c r="A15793" t="s">
        <v>12</v>
      </c>
      <c r="B15793">
        <v>4455158</v>
      </c>
      <c r="C15793">
        <v>4455178</v>
      </c>
      <c r="D15793" t="s">
        <v>52377</v>
      </c>
      <c r="E15793" t="s">
        <v>90</v>
      </c>
      <c r="F15793" t="s">
        <v>76</v>
      </c>
      <c r="G15793" t="s">
        <v>16</v>
      </c>
      <c r="H15793">
        <v>108</v>
      </c>
      <c r="I15793" t="s">
        <v>52387</v>
      </c>
      <c r="J15793" t="s">
        <v>52388</v>
      </c>
      <c r="K15793" t="s">
        <v>52389</v>
      </c>
      <c r="L15793" t="s">
        <v>77994</v>
      </c>
    </row>
    <row r="15794" spans="1:12" x14ac:dyDescent="0.15">
      <c r="A15794" t="s">
        <v>12</v>
      </c>
      <c r="B15794">
        <v>4456575</v>
      </c>
      <c r="C15794">
        <v>4456595</v>
      </c>
      <c r="D15794" t="s">
        <v>52390</v>
      </c>
      <c r="E15794" t="s">
        <v>52391</v>
      </c>
      <c r="F15794" t="s">
        <v>76</v>
      </c>
      <c r="G15794" t="s">
        <v>36</v>
      </c>
      <c r="H15794">
        <v>0</v>
      </c>
      <c r="I15794" t="s">
        <v>52392</v>
      </c>
      <c r="J15794" t="s">
        <v>52393</v>
      </c>
      <c r="K15794" t="s">
        <v>52394</v>
      </c>
      <c r="L15794" t="s">
        <v>77980</v>
      </c>
    </row>
    <row r="15795" spans="1:12" x14ac:dyDescent="0.15">
      <c r="A15795" t="s">
        <v>12</v>
      </c>
      <c r="B15795">
        <v>4456538</v>
      </c>
      <c r="C15795">
        <v>4456558</v>
      </c>
      <c r="D15795" t="s">
        <v>52390</v>
      </c>
      <c r="E15795" t="s">
        <v>52391</v>
      </c>
      <c r="F15795" t="s">
        <v>76</v>
      </c>
      <c r="G15795" t="s">
        <v>16</v>
      </c>
      <c r="H15795">
        <v>37</v>
      </c>
      <c r="I15795" t="s">
        <v>52395</v>
      </c>
      <c r="J15795" t="s">
        <v>52396</v>
      </c>
      <c r="K15795" t="s">
        <v>52397</v>
      </c>
      <c r="L15795" t="s">
        <v>77906</v>
      </c>
    </row>
    <row r="15796" spans="1:12" x14ac:dyDescent="0.15">
      <c r="A15796" t="s">
        <v>12</v>
      </c>
      <c r="B15796">
        <v>4456511</v>
      </c>
      <c r="C15796">
        <v>4456531</v>
      </c>
      <c r="D15796" t="s">
        <v>52390</v>
      </c>
      <c r="E15796" t="s">
        <v>52391</v>
      </c>
      <c r="F15796" t="s">
        <v>76</v>
      </c>
      <c r="G15796" t="s">
        <v>32</v>
      </c>
      <c r="H15796">
        <v>64</v>
      </c>
      <c r="I15796" t="s">
        <v>52398</v>
      </c>
      <c r="J15796" t="s">
        <v>52399</v>
      </c>
      <c r="K15796" t="s">
        <v>52400</v>
      </c>
      <c r="L15796" t="s">
        <v>77989</v>
      </c>
    </row>
    <row r="15797" spans="1:12" x14ac:dyDescent="0.15">
      <c r="A15797" t="s">
        <v>12</v>
      </c>
      <c r="B15797">
        <v>4456490</v>
      </c>
      <c r="C15797">
        <v>4456510</v>
      </c>
      <c r="D15797" t="s">
        <v>52390</v>
      </c>
      <c r="E15797" t="s">
        <v>52391</v>
      </c>
      <c r="F15797" t="s">
        <v>76</v>
      </c>
      <c r="G15797" t="s">
        <v>36</v>
      </c>
      <c r="H15797">
        <v>85</v>
      </c>
      <c r="I15797" t="s">
        <v>52401</v>
      </c>
      <c r="J15797" t="s">
        <v>52402</v>
      </c>
      <c r="K15797" t="s">
        <v>52403</v>
      </c>
      <c r="L15797" t="s">
        <v>77972</v>
      </c>
    </row>
    <row r="15798" spans="1:12" x14ac:dyDescent="0.15">
      <c r="A15798" t="s">
        <v>12</v>
      </c>
      <c r="B15798">
        <v>4457205</v>
      </c>
      <c r="C15798">
        <v>4457225</v>
      </c>
      <c r="D15798" t="s">
        <v>52404</v>
      </c>
      <c r="E15798" t="s">
        <v>52405</v>
      </c>
      <c r="F15798" t="s">
        <v>76</v>
      </c>
      <c r="G15798" t="s">
        <v>36</v>
      </c>
      <c r="H15798">
        <v>13</v>
      </c>
      <c r="I15798" t="s">
        <v>52406</v>
      </c>
      <c r="J15798" t="s">
        <v>52407</v>
      </c>
      <c r="K15798" t="s">
        <v>52408</v>
      </c>
      <c r="L15798" t="s">
        <v>77935</v>
      </c>
    </row>
    <row r="15799" spans="1:12" x14ac:dyDescent="0.15">
      <c r="A15799" t="s">
        <v>12</v>
      </c>
      <c r="B15799">
        <v>4457183</v>
      </c>
      <c r="C15799">
        <v>4457203</v>
      </c>
      <c r="D15799" t="s">
        <v>52404</v>
      </c>
      <c r="E15799" t="s">
        <v>52405</v>
      </c>
      <c r="F15799" t="s">
        <v>76</v>
      </c>
      <c r="G15799" t="s">
        <v>16</v>
      </c>
      <c r="H15799">
        <v>35</v>
      </c>
      <c r="I15799" t="s">
        <v>52409</v>
      </c>
      <c r="J15799" t="s">
        <v>52410</v>
      </c>
      <c r="K15799" t="s">
        <v>52411</v>
      </c>
      <c r="L15799" t="s">
        <v>77936</v>
      </c>
    </row>
    <row r="15800" spans="1:12" x14ac:dyDescent="0.15">
      <c r="A15800" t="s">
        <v>12</v>
      </c>
      <c r="B15800">
        <v>4457157</v>
      </c>
      <c r="C15800">
        <v>4457177</v>
      </c>
      <c r="D15800" t="s">
        <v>52404</v>
      </c>
      <c r="E15800" t="s">
        <v>52405</v>
      </c>
      <c r="F15800" t="s">
        <v>76</v>
      </c>
      <c r="G15800" t="s">
        <v>16</v>
      </c>
      <c r="H15800">
        <v>61</v>
      </c>
      <c r="I15800" t="s">
        <v>52412</v>
      </c>
      <c r="J15800" t="s">
        <v>52413</v>
      </c>
      <c r="K15800" t="s">
        <v>52414</v>
      </c>
      <c r="L15800" t="s">
        <v>77979</v>
      </c>
    </row>
    <row r="15801" spans="1:12" x14ac:dyDescent="0.15">
      <c r="A15801" t="s">
        <v>12</v>
      </c>
      <c r="B15801">
        <v>4457136</v>
      </c>
      <c r="C15801">
        <v>4457156</v>
      </c>
      <c r="D15801" t="s">
        <v>52404</v>
      </c>
      <c r="E15801" t="s">
        <v>52405</v>
      </c>
      <c r="F15801" t="s">
        <v>76</v>
      </c>
      <c r="G15801" t="s">
        <v>36</v>
      </c>
      <c r="H15801">
        <v>82</v>
      </c>
      <c r="I15801" t="s">
        <v>52415</v>
      </c>
      <c r="J15801" t="s">
        <v>52416</v>
      </c>
      <c r="K15801" t="s">
        <v>52417</v>
      </c>
      <c r="L15801" t="s">
        <v>78011</v>
      </c>
    </row>
    <row r="15802" spans="1:12" x14ac:dyDescent="0.15">
      <c r="A15802" t="s">
        <v>12</v>
      </c>
      <c r="B15802">
        <v>4459115</v>
      </c>
      <c r="C15802">
        <v>4459135</v>
      </c>
      <c r="D15802" t="s">
        <v>52418</v>
      </c>
      <c r="E15802" t="s">
        <v>90</v>
      </c>
      <c r="F15802" t="s">
        <v>76</v>
      </c>
      <c r="G15802" t="s">
        <v>23</v>
      </c>
      <c r="H15802">
        <v>17</v>
      </c>
      <c r="I15802" t="s">
        <v>52419</v>
      </c>
      <c r="J15802" t="s">
        <v>52420</v>
      </c>
      <c r="K15802" t="s">
        <v>52421</v>
      </c>
      <c r="L15802" t="s">
        <v>77944</v>
      </c>
    </row>
    <row r="15803" spans="1:12" x14ac:dyDescent="0.15">
      <c r="A15803" t="s">
        <v>12</v>
      </c>
      <c r="B15803">
        <v>4459077</v>
      </c>
      <c r="C15803">
        <v>4459097</v>
      </c>
      <c r="D15803" t="s">
        <v>52418</v>
      </c>
      <c r="E15803" t="s">
        <v>90</v>
      </c>
      <c r="F15803" t="s">
        <v>76</v>
      </c>
      <c r="G15803" t="s">
        <v>36</v>
      </c>
      <c r="H15803">
        <v>55</v>
      </c>
      <c r="I15803" t="s">
        <v>52422</v>
      </c>
      <c r="J15803" t="s">
        <v>52423</v>
      </c>
      <c r="K15803" t="s">
        <v>52424</v>
      </c>
      <c r="L15803" t="s">
        <v>77992</v>
      </c>
    </row>
    <row r="15804" spans="1:12" x14ac:dyDescent="0.15">
      <c r="A15804" t="s">
        <v>12</v>
      </c>
      <c r="B15804">
        <v>4459052</v>
      </c>
      <c r="C15804">
        <v>4459072</v>
      </c>
      <c r="D15804" t="s">
        <v>52418</v>
      </c>
      <c r="E15804" t="s">
        <v>90</v>
      </c>
      <c r="F15804" t="s">
        <v>76</v>
      </c>
      <c r="G15804" t="s">
        <v>23</v>
      </c>
      <c r="H15804">
        <v>80</v>
      </c>
      <c r="I15804" t="s">
        <v>52425</v>
      </c>
      <c r="J15804" t="s">
        <v>52426</v>
      </c>
      <c r="K15804" t="s">
        <v>52427</v>
      </c>
      <c r="L15804" t="s">
        <v>77940</v>
      </c>
    </row>
    <row r="15805" spans="1:12" x14ac:dyDescent="0.15">
      <c r="A15805" t="s">
        <v>12</v>
      </c>
      <c r="B15805">
        <v>4459032</v>
      </c>
      <c r="C15805">
        <v>4459052</v>
      </c>
      <c r="D15805" t="s">
        <v>52418</v>
      </c>
      <c r="E15805" t="s">
        <v>90</v>
      </c>
      <c r="F15805" t="s">
        <v>76</v>
      </c>
      <c r="G15805" t="s">
        <v>16</v>
      </c>
      <c r="H15805">
        <v>100</v>
      </c>
      <c r="I15805" t="s">
        <v>52428</v>
      </c>
      <c r="J15805" t="s">
        <v>52429</v>
      </c>
      <c r="K15805" t="s">
        <v>52430</v>
      </c>
      <c r="L15805" t="s">
        <v>77953</v>
      </c>
    </row>
    <row r="15806" spans="1:12" x14ac:dyDescent="0.15">
      <c r="A15806" t="s">
        <v>12</v>
      </c>
      <c r="B15806">
        <v>4461516</v>
      </c>
      <c r="C15806">
        <v>4461536</v>
      </c>
      <c r="D15806" t="s">
        <v>52431</v>
      </c>
      <c r="E15806" t="s">
        <v>90</v>
      </c>
      <c r="F15806" t="s">
        <v>76</v>
      </c>
      <c r="G15806" t="s">
        <v>32</v>
      </c>
      <c r="H15806">
        <v>7</v>
      </c>
      <c r="I15806" t="s">
        <v>52432</v>
      </c>
      <c r="J15806" t="s">
        <v>52433</v>
      </c>
      <c r="K15806" t="s">
        <v>52434</v>
      </c>
      <c r="L15806" t="s">
        <v>77909</v>
      </c>
    </row>
    <row r="15807" spans="1:12" x14ac:dyDescent="0.15">
      <c r="A15807" t="s">
        <v>12</v>
      </c>
      <c r="B15807">
        <v>4461495</v>
      </c>
      <c r="C15807">
        <v>4461515</v>
      </c>
      <c r="D15807" t="s">
        <v>52431</v>
      </c>
      <c r="E15807" t="s">
        <v>90</v>
      </c>
      <c r="F15807" t="s">
        <v>76</v>
      </c>
      <c r="G15807" t="s">
        <v>16</v>
      </c>
      <c r="H15807">
        <v>28</v>
      </c>
      <c r="I15807" t="s">
        <v>52435</v>
      </c>
      <c r="J15807" t="s">
        <v>52436</v>
      </c>
      <c r="K15807" t="s">
        <v>52437</v>
      </c>
      <c r="L15807" t="s">
        <v>77956</v>
      </c>
    </row>
    <row r="15808" spans="1:12" x14ac:dyDescent="0.15">
      <c r="A15808" t="s">
        <v>12</v>
      </c>
      <c r="B15808">
        <v>4461470</v>
      </c>
      <c r="C15808">
        <v>4461490</v>
      </c>
      <c r="D15808" t="s">
        <v>52431</v>
      </c>
      <c r="E15808" t="s">
        <v>90</v>
      </c>
      <c r="F15808" t="s">
        <v>76</v>
      </c>
      <c r="G15808" t="s">
        <v>36</v>
      </c>
      <c r="H15808">
        <v>53</v>
      </c>
      <c r="I15808" t="s">
        <v>52438</v>
      </c>
      <c r="J15808" t="s">
        <v>52439</v>
      </c>
      <c r="K15808" t="s">
        <v>52440</v>
      </c>
      <c r="L15808" t="s">
        <v>77922</v>
      </c>
    </row>
    <row r="15809" spans="1:12" x14ac:dyDescent="0.15">
      <c r="A15809" t="s">
        <v>12</v>
      </c>
      <c r="B15809">
        <v>4461426</v>
      </c>
      <c r="C15809">
        <v>4461446</v>
      </c>
      <c r="D15809" t="s">
        <v>52431</v>
      </c>
      <c r="E15809" t="s">
        <v>90</v>
      </c>
      <c r="F15809" t="s">
        <v>76</v>
      </c>
      <c r="G15809" t="s">
        <v>16</v>
      </c>
      <c r="H15809">
        <v>97</v>
      </c>
      <c r="I15809" t="s">
        <v>52441</v>
      </c>
      <c r="J15809" t="s">
        <v>52442</v>
      </c>
      <c r="K15809" t="s">
        <v>52443</v>
      </c>
      <c r="L15809" t="s">
        <v>78010</v>
      </c>
    </row>
    <row r="15810" spans="1:12" x14ac:dyDescent="0.15">
      <c r="A15810" t="s">
        <v>12</v>
      </c>
      <c r="B15810">
        <v>4461856</v>
      </c>
      <c r="C15810">
        <v>4461876</v>
      </c>
      <c r="D15810" t="s">
        <v>52444</v>
      </c>
      <c r="E15810" t="s">
        <v>90</v>
      </c>
      <c r="F15810" t="s">
        <v>15</v>
      </c>
      <c r="G15810" t="s">
        <v>36</v>
      </c>
      <c r="H15810">
        <v>13</v>
      </c>
      <c r="I15810" t="s">
        <v>52445</v>
      </c>
      <c r="J15810" t="s">
        <v>52446</v>
      </c>
      <c r="K15810" t="s">
        <v>52447</v>
      </c>
      <c r="L15810" t="s">
        <v>77935</v>
      </c>
    </row>
    <row r="15811" spans="1:12" x14ac:dyDescent="0.15">
      <c r="A15811" t="s">
        <v>12</v>
      </c>
      <c r="B15811">
        <v>4461876</v>
      </c>
      <c r="C15811">
        <v>4461896</v>
      </c>
      <c r="D15811" t="s">
        <v>52444</v>
      </c>
      <c r="E15811" t="s">
        <v>90</v>
      </c>
      <c r="F15811" t="s">
        <v>15</v>
      </c>
      <c r="G15811" t="s">
        <v>23</v>
      </c>
      <c r="H15811">
        <v>33</v>
      </c>
      <c r="I15811" t="s">
        <v>52448</v>
      </c>
      <c r="J15811" t="s">
        <v>52449</v>
      </c>
      <c r="K15811" t="s">
        <v>52450</v>
      </c>
      <c r="L15811" t="s">
        <v>77977</v>
      </c>
    </row>
    <row r="15812" spans="1:12" x14ac:dyDescent="0.15">
      <c r="A15812" t="s">
        <v>12</v>
      </c>
      <c r="B15812">
        <v>4461925</v>
      </c>
      <c r="C15812">
        <v>4461945</v>
      </c>
      <c r="D15812" t="s">
        <v>52444</v>
      </c>
      <c r="E15812" t="s">
        <v>90</v>
      </c>
      <c r="F15812" t="s">
        <v>15</v>
      </c>
      <c r="G15812" t="s">
        <v>16</v>
      </c>
      <c r="H15812">
        <v>82</v>
      </c>
      <c r="I15812" t="s">
        <v>52451</v>
      </c>
      <c r="J15812" t="s">
        <v>52452</v>
      </c>
      <c r="K15812" t="s">
        <v>52453</v>
      </c>
      <c r="L15812" t="s">
        <v>78011</v>
      </c>
    </row>
    <row r="15813" spans="1:12" x14ac:dyDescent="0.15">
      <c r="A15813" t="s">
        <v>12</v>
      </c>
      <c r="B15813">
        <v>4461948</v>
      </c>
      <c r="C15813">
        <v>4461968</v>
      </c>
      <c r="D15813" t="s">
        <v>52444</v>
      </c>
      <c r="E15813" t="s">
        <v>90</v>
      </c>
      <c r="F15813" t="s">
        <v>15</v>
      </c>
      <c r="G15813" t="s">
        <v>16</v>
      </c>
      <c r="H15813">
        <v>105</v>
      </c>
      <c r="I15813" t="s">
        <v>52454</v>
      </c>
      <c r="J15813" t="s">
        <v>52455</v>
      </c>
      <c r="K15813" t="s">
        <v>52456</v>
      </c>
      <c r="L15813" t="s">
        <v>78028</v>
      </c>
    </row>
    <row r="15814" spans="1:12" x14ac:dyDescent="0.15">
      <c r="A15814" t="s">
        <v>12</v>
      </c>
      <c r="B15814">
        <v>4462629</v>
      </c>
      <c r="C15814">
        <v>4462649</v>
      </c>
      <c r="D15814" t="s">
        <v>52457</v>
      </c>
      <c r="E15814" t="s">
        <v>90</v>
      </c>
      <c r="F15814" t="s">
        <v>15</v>
      </c>
      <c r="G15814" t="s">
        <v>32</v>
      </c>
      <c r="H15814">
        <v>1</v>
      </c>
      <c r="I15814" t="s">
        <v>52458</v>
      </c>
      <c r="J15814" t="s">
        <v>52459</v>
      </c>
      <c r="K15814" t="s">
        <v>52460</v>
      </c>
      <c r="L15814" t="s">
        <v>77917</v>
      </c>
    </row>
    <row r="15815" spans="1:12" x14ac:dyDescent="0.15">
      <c r="A15815" t="s">
        <v>12</v>
      </c>
      <c r="B15815">
        <v>4462662</v>
      </c>
      <c r="C15815">
        <v>4462682</v>
      </c>
      <c r="D15815" t="s">
        <v>52457</v>
      </c>
      <c r="E15815" t="s">
        <v>90</v>
      </c>
      <c r="F15815" t="s">
        <v>15</v>
      </c>
      <c r="G15815" t="s">
        <v>16</v>
      </c>
      <c r="H15815">
        <v>34</v>
      </c>
      <c r="I15815" t="s">
        <v>52461</v>
      </c>
      <c r="J15815" t="s">
        <v>52462</v>
      </c>
      <c r="K15815" t="s">
        <v>52463</v>
      </c>
      <c r="L15815" t="s">
        <v>77999</v>
      </c>
    </row>
    <row r="15816" spans="1:12" x14ac:dyDescent="0.15">
      <c r="A15816" t="s">
        <v>12</v>
      </c>
      <c r="B15816">
        <v>4462701</v>
      </c>
      <c r="C15816">
        <v>4462721</v>
      </c>
      <c r="D15816" t="s">
        <v>52457</v>
      </c>
      <c r="E15816" t="s">
        <v>90</v>
      </c>
      <c r="F15816" t="s">
        <v>15</v>
      </c>
      <c r="G15816" t="s">
        <v>16</v>
      </c>
      <c r="H15816">
        <v>73</v>
      </c>
      <c r="I15816" t="s">
        <v>52464</v>
      </c>
      <c r="J15816" t="s">
        <v>52465</v>
      </c>
      <c r="K15816" t="s">
        <v>52466</v>
      </c>
      <c r="L15816" t="s">
        <v>77926</v>
      </c>
    </row>
    <row r="15817" spans="1:12" x14ac:dyDescent="0.15">
      <c r="A15817" t="s">
        <v>12</v>
      </c>
      <c r="B15817">
        <v>4462770</v>
      </c>
      <c r="C15817">
        <v>4462790</v>
      </c>
      <c r="D15817" t="s">
        <v>52457</v>
      </c>
      <c r="E15817" t="s">
        <v>90</v>
      </c>
      <c r="F15817" t="s">
        <v>15</v>
      </c>
      <c r="G15817" t="s">
        <v>16</v>
      </c>
      <c r="H15817">
        <v>142</v>
      </c>
      <c r="I15817" t="s">
        <v>52467</v>
      </c>
      <c r="J15817" t="s">
        <v>52468</v>
      </c>
      <c r="K15817" t="s">
        <v>52469</v>
      </c>
      <c r="L15817" t="s">
        <v>77990</v>
      </c>
    </row>
    <row r="15818" spans="1:12" x14ac:dyDescent="0.15">
      <c r="A15818" t="s">
        <v>12</v>
      </c>
      <c r="B15818">
        <v>4463579</v>
      </c>
      <c r="C15818">
        <v>4463599</v>
      </c>
      <c r="D15818" t="s">
        <v>52470</v>
      </c>
      <c r="E15818" t="s">
        <v>90</v>
      </c>
      <c r="F15818" t="s">
        <v>15</v>
      </c>
      <c r="G15818" t="s">
        <v>16</v>
      </c>
      <c r="H15818">
        <v>10</v>
      </c>
      <c r="I15818" t="s">
        <v>52471</v>
      </c>
      <c r="J15818" t="s">
        <v>52472</v>
      </c>
      <c r="K15818" t="s">
        <v>52473</v>
      </c>
      <c r="L15818" t="s">
        <v>78001</v>
      </c>
    </row>
    <row r="15819" spans="1:12" x14ac:dyDescent="0.15">
      <c r="A15819" t="s">
        <v>12</v>
      </c>
      <c r="B15819">
        <v>4463600</v>
      </c>
      <c r="C15819">
        <v>4463620</v>
      </c>
      <c r="D15819" t="s">
        <v>52470</v>
      </c>
      <c r="E15819" t="s">
        <v>90</v>
      </c>
      <c r="F15819" t="s">
        <v>15</v>
      </c>
      <c r="G15819" t="s">
        <v>16</v>
      </c>
      <c r="H15819">
        <v>31</v>
      </c>
      <c r="I15819" t="s">
        <v>52474</v>
      </c>
      <c r="J15819" t="s">
        <v>52475</v>
      </c>
      <c r="K15819" t="s">
        <v>52476</v>
      </c>
      <c r="L15819" t="s">
        <v>77910</v>
      </c>
    </row>
    <row r="15820" spans="1:12" x14ac:dyDescent="0.15">
      <c r="A15820" t="s">
        <v>12</v>
      </c>
      <c r="B15820">
        <v>4463624</v>
      </c>
      <c r="C15820">
        <v>4463644</v>
      </c>
      <c r="D15820" t="s">
        <v>52470</v>
      </c>
      <c r="E15820" t="s">
        <v>90</v>
      </c>
      <c r="F15820" t="s">
        <v>15</v>
      </c>
      <c r="G15820" t="s">
        <v>36</v>
      </c>
      <c r="H15820">
        <v>55</v>
      </c>
      <c r="I15820" t="s">
        <v>52477</v>
      </c>
      <c r="J15820" t="s">
        <v>52478</v>
      </c>
      <c r="K15820" t="s">
        <v>52479</v>
      </c>
      <c r="L15820" t="s">
        <v>77992</v>
      </c>
    </row>
    <row r="15821" spans="1:12" x14ac:dyDescent="0.15">
      <c r="A15821" t="s">
        <v>12</v>
      </c>
      <c r="B15821">
        <v>4463646</v>
      </c>
      <c r="C15821">
        <v>4463666</v>
      </c>
      <c r="D15821" t="s">
        <v>52470</v>
      </c>
      <c r="E15821" t="s">
        <v>90</v>
      </c>
      <c r="F15821" t="s">
        <v>15</v>
      </c>
      <c r="G15821" t="s">
        <v>23</v>
      </c>
      <c r="H15821">
        <v>77</v>
      </c>
      <c r="I15821" t="s">
        <v>52480</v>
      </c>
      <c r="J15821" t="s">
        <v>52481</v>
      </c>
      <c r="K15821" t="s">
        <v>52482</v>
      </c>
      <c r="L15821" t="s">
        <v>77960</v>
      </c>
    </row>
    <row r="15822" spans="1:12" x14ac:dyDescent="0.15">
      <c r="A15822" t="s">
        <v>12</v>
      </c>
      <c r="B15822">
        <v>4464924</v>
      </c>
      <c r="C15822">
        <v>4464944</v>
      </c>
      <c r="D15822" t="s">
        <v>52483</v>
      </c>
      <c r="E15822" t="s">
        <v>90</v>
      </c>
      <c r="F15822" t="s">
        <v>15</v>
      </c>
      <c r="G15822" t="s">
        <v>16</v>
      </c>
      <c r="H15822">
        <v>10</v>
      </c>
      <c r="I15822" t="s">
        <v>52484</v>
      </c>
      <c r="J15822" t="s">
        <v>52485</v>
      </c>
      <c r="K15822" t="s">
        <v>52486</v>
      </c>
      <c r="L15822" t="s">
        <v>78001</v>
      </c>
    </row>
    <row r="15823" spans="1:12" x14ac:dyDescent="0.15">
      <c r="A15823" t="s">
        <v>12</v>
      </c>
      <c r="B15823">
        <v>4464984</v>
      </c>
      <c r="C15823">
        <v>4465004</v>
      </c>
      <c r="D15823" t="s">
        <v>52483</v>
      </c>
      <c r="E15823" t="s">
        <v>90</v>
      </c>
      <c r="F15823" t="s">
        <v>15</v>
      </c>
      <c r="G15823" t="s">
        <v>16</v>
      </c>
      <c r="H15823">
        <v>70</v>
      </c>
      <c r="I15823" t="s">
        <v>52487</v>
      </c>
      <c r="J15823" t="s">
        <v>52488</v>
      </c>
      <c r="K15823" t="s">
        <v>52489</v>
      </c>
      <c r="L15823" t="s">
        <v>77919</v>
      </c>
    </row>
    <row r="15824" spans="1:12" x14ac:dyDescent="0.15">
      <c r="A15824" t="s">
        <v>12</v>
      </c>
      <c r="B15824">
        <v>4465009</v>
      </c>
      <c r="C15824">
        <v>4465029</v>
      </c>
      <c r="D15824" t="s">
        <v>52483</v>
      </c>
      <c r="E15824" t="s">
        <v>90</v>
      </c>
      <c r="F15824" t="s">
        <v>15</v>
      </c>
      <c r="G15824" t="s">
        <v>23</v>
      </c>
      <c r="H15824">
        <v>95</v>
      </c>
      <c r="I15824" t="s">
        <v>52490</v>
      </c>
      <c r="J15824" t="s">
        <v>52491</v>
      </c>
      <c r="K15824" t="s">
        <v>52492</v>
      </c>
      <c r="L15824" t="s">
        <v>77920</v>
      </c>
    </row>
    <row r="15825" spans="1:12" x14ac:dyDescent="0.15">
      <c r="A15825" t="s">
        <v>12</v>
      </c>
      <c r="B15825">
        <v>4465029</v>
      </c>
      <c r="C15825">
        <v>4465049</v>
      </c>
      <c r="D15825" t="s">
        <v>52483</v>
      </c>
      <c r="E15825" t="s">
        <v>90</v>
      </c>
      <c r="F15825" t="s">
        <v>15</v>
      </c>
      <c r="G15825" t="s">
        <v>16</v>
      </c>
      <c r="H15825">
        <v>115</v>
      </c>
      <c r="I15825" t="s">
        <v>52493</v>
      </c>
      <c r="J15825" t="s">
        <v>52494</v>
      </c>
      <c r="K15825" t="s">
        <v>52495</v>
      </c>
      <c r="L15825" t="s">
        <v>78020</v>
      </c>
    </row>
    <row r="15826" spans="1:12" x14ac:dyDescent="0.15">
      <c r="A15826" t="s">
        <v>12</v>
      </c>
      <c r="B15826">
        <v>4467034</v>
      </c>
      <c r="C15826">
        <v>4467054</v>
      </c>
      <c r="D15826" t="s">
        <v>52496</v>
      </c>
      <c r="E15826" t="s">
        <v>90</v>
      </c>
      <c r="F15826" t="s">
        <v>76</v>
      </c>
      <c r="G15826" t="s">
        <v>32</v>
      </c>
      <c r="H15826">
        <v>13</v>
      </c>
      <c r="I15826" t="s">
        <v>52497</v>
      </c>
      <c r="J15826" t="s">
        <v>52498</v>
      </c>
      <c r="K15826" t="s">
        <v>52499</v>
      </c>
      <c r="L15826" t="s">
        <v>77935</v>
      </c>
    </row>
    <row r="15827" spans="1:12" x14ac:dyDescent="0.15">
      <c r="A15827" t="s">
        <v>12</v>
      </c>
      <c r="B15827">
        <v>4467011</v>
      </c>
      <c r="C15827">
        <v>4467031</v>
      </c>
      <c r="D15827" t="s">
        <v>52496</v>
      </c>
      <c r="E15827" t="s">
        <v>90</v>
      </c>
      <c r="F15827" t="s">
        <v>76</v>
      </c>
      <c r="G15827" t="s">
        <v>36</v>
      </c>
      <c r="H15827">
        <v>36</v>
      </c>
      <c r="I15827" t="s">
        <v>52500</v>
      </c>
      <c r="J15827" t="s">
        <v>52501</v>
      </c>
      <c r="K15827" t="s">
        <v>52502</v>
      </c>
      <c r="L15827" t="s">
        <v>78003</v>
      </c>
    </row>
    <row r="15828" spans="1:12" x14ac:dyDescent="0.15">
      <c r="A15828" t="s">
        <v>12</v>
      </c>
      <c r="B15828">
        <v>4466989</v>
      </c>
      <c r="C15828">
        <v>4467009</v>
      </c>
      <c r="D15828" t="s">
        <v>52496</v>
      </c>
      <c r="E15828" t="s">
        <v>90</v>
      </c>
      <c r="F15828" t="s">
        <v>76</v>
      </c>
      <c r="G15828" t="s">
        <v>16</v>
      </c>
      <c r="H15828">
        <v>58</v>
      </c>
      <c r="I15828" t="s">
        <v>52503</v>
      </c>
      <c r="J15828" t="s">
        <v>52504</v>
      </c>
      <c r="K15828" t="s">
        <v>52505</v>
      </c>
      <c r="L15828" t="s">
        <v>77911</v>
      </c>
    </row>
    <row r="15829" spans="1:12" x14ac:dyDescent="0.15">
      <c r="A15829" t="s">
        <v>12</v>
      </c>
      <c r="B15829">
        <v>4466965</v>
      </c>
      <c r="C15829">
        <v>4466985</v>
      </c>
      <c r="D15829" t="s">
        <v>52496</v>
      </c>
      <c r="E15829" t="s">
        <v>90</v>
      </c>
      <c r="F15829" t="s">
        <v>76</v>
      </c>
      <c r="G15829" t="s">
        <v>23</v>
      </c>
      <c r="H15829">
        <v>82</v>
      </c>
      <c r="I15829" t="s">
        <v>52506</v>
      </c>
      <c r="J15829" t="s">
        <v>52507</v>
      </c>
      <c r="K15829" t="s">
        <v>52508</v>
      </c>
      <c r="L15829" t="s">
        <v>78011</v>
      </c>
    </row>
    <row r="15830" spans="1:12" x14ac:dyDescent="0.15">
      <c r="A15830" t="s">
        <v>12</v>
      </c>
      <c r="B15830">
        <v>4467176</v>
      </c>
      <c r="C15830">
        <v>4467196</v>
      </c>
      <c r="D15830" t="s">
        <v>52509</v>
      </c>
      <c r="E15830" t="s">
        <v>90</v>
      </c>
      <c r="F15830" t="s">
        <v>15</v>
      </c>
      <c r="G15830" t="s">
        <v>32</v>
      </c>
      <c r="H15830">
        <v>10</v>
      </c>
      <c r="I15830" t="s">
        <v>52510</v>
      </c>
      <c r="J15830" t="s">
        <v>52511</v>
      </c>
      <c r="K15830" t="s">
        <v>52512</v>
      </c>
      <c r="L15830" t="s">
        <v>78001</v>
      </c>
    </row>
    <row r="15831" spans="1:12" x14ac:dyDescent="0.15">
      <c r="A15831" t="s">
        <v>12</v>
      </c>
      <c r="B15831">
        <v>4467203</v>
      </c>
      <c r="C15831">
        <v>4467223</v>
      </c>
      <c r="D15831" t="s">
        <v>52509</v>
      </c>
      <c r="E15831" t="s">
        <v>90</v>
      </c>
      <c r="F15831" t="s">
        <v>15</v>
      </c>
      <c r="G15831" t="s">
        <v>23</v>
      </c>
      <c r="H15831">
        <v>37</v>
      </c>
      <c r="I15831" t="s">
        <v>52513</v>
      </c>
      <c r="J15831" t="s">
        <v>52514</v>
      </c>
      <c r="K15831" t="s">
        <v>52515</v>
      </c>
      <c r="L15831" t="s">
        <v>77906</v>
      </c>
    </row>
    <row r="15832" spans="1:12" x14ac:dyDescent="0.15">
      <c r="A15832" t="s">
        <v>12</v>
      </c>
      <c r="B15832">
        <v>4467228</v>
      </c>
      <c r="C15832">
        <v>4467248</v>
      </c>
      <c r="D15832" t="s">
        <v>52509</v>
      </c>
      <c r="E15832" t="s">
        <v>90</v>
      </c>
      <c r="F15832" t="s">
        <v>15</v>
      </c>
      <c r="G15832" t="s">
        <v>16</v>
      </c>
      <c r="H15832">
        <v>62</v>
      </c>
      <c r="I15832" t="s">
        <v>52516</v>
      </c>
      <c r="J15832" t="s">
        <v>52517</v>
      </c>
      <c r="K15832" t="s">
        <v>52518</v>
      </c>
      <c r="L15832" t="s">
        <v>77949</v>
      </c>
    </row>
    <row r="15833" spans="1:12" x14ac:dyDescent="0.15">
      <c r="A15833" t="s">
        <v>12</v>
      </c>
      <c r="B15833">
        <v>4467249</v>
      </c>
      <c r="C15833">
        <v>4467269</v>
      </c>
      <c r="D15833" t="s">
        <v>52509</v>
      </c>
      <c r="E15833" t="s">
        <v>90</v>
      </c>
      <c r="F15833" t="s">
        <v>15</v>
      </c>
      <c r="G15833" t="s">
        <v>32</v>
      </c>
      <c r="H15833">
        <v>83</v>
      </c>
      <c r="I15833" t="s">
        <v>52519</v>
      </c>
      <c r="J15833" t="s">
        <v>52520</v>
      </c>
      <c r="K15833" t="s">
        <v>52521</v>
      </c>
      <c r="L15833" t="s">
        <v>77958</v>
      </c>
    </row>
    <row r="15834" spans="1:12" x14ac:dyDescent="0.15">
      <c r="A15834" t="s">
        <v>12</v>
      </c>
      <c r="B15834">
        <v>4469172</v>
      </c>
      <c r="C15834">
        <v>4469192</v>
      </c>
      <c r="D15834" t="s">
        <v>52522</v>
      </c>
      <c r="E15834" t="s">
        <v>90</v>
      </c>
      <c r="F15834" t="s">
        <v>76</v>
      </c>
      <c r="G15834" t="s">
        <v>32</v>
      </c>
      <c r="H15834">
        <v>1</v>
      </c>
      <c r="I15834" t="s">
        <v>52523</v>
      </c>
      <c r="J15834" t="s">
        <v>52524</v>
      </c>
      <c r="K15834" t="s">
        <v>52525</v>
      </c>
      <c r="L15834" t="s">
        <v>77917</v>
      </c>
    </row>
    <row r="15835" spans="1:12" x14ac:dyDescent="0.15">
      <c r="A15835" t="s">
        <v>12</v>
      </c>
      <c r="B15835">
        <v>4469151</v>
      </c>
      <c r="C15835">
        <v>4469171</v>
      </c>
      <c r="D15835" t="s">
        <v>52522</v>
      </c>
      <c r="E15835" t="s">
        <v>90</v>
      </c>
      <c r="F15835" t="s">
        <v>76</v>
      </c>
      <c r="G15835" t="s">
        <v>32</v>
      </c>
      <c r="H15835">
        <v>22</v>
      </c>
      <c r="I15835" t="s">
        <v>52526</v>
      </c>
      <c r="J15835" t="s">
        <v>52527</v>
      </c>
      <c r="K15835" t="s">
        <v>52528</v>
      </c>
      <c r="L15835" t="s">
        <v>77948</v>
      </c>
    </row>
    <row r="15836" spans="1:12" x14ac:dyDescent="0.15">
      <c r="A15836" t="s">
        <v>12</v>
      </c>
      <c r="B15836">
        <v>4469130</v>
      </c>
      <c r="C15836">
        <v>4469150</v>
      </c>
      <c r="D15836" t="s">
        <v>52522</v>
      </c>
      <c r="E15836" t="s">
        <v>90</v>
      </c>
      <c r="F15836" t="s">
        <v>76</v>
      </c>
      <c r="G15836" t="s">
        <v>16</v>
      </c>
      <c r="H15836">
        <v>43</v>
      </c>
      <c r="I15836" t="s">
        <v>52529</v>
      </c>
      <c r="J15836" t="s">
        <v>52530</v>
      </c>
      <c r="K15836" t="s">
        <v>52531</v>
      </c>
      <c r="L15836" t="s">
        <v>77942</v>
      </c>
    </row>
    <row r="15837" spans="1:12" x14ac:dyDescent="0.15">
      <c r="A15837" t="s">
        <v>12</v>
      </c>
      <c r="B15837">
        <v>4469097</v>
      </c>
      <c r="C15837">
        <v>4469117</v>
      </c>
      <c r="D15837" t="s">
        <v>52522</v>
      </c>
      <c r="E15837" t="s">
        <v>90</v>
      </c>
      <c r="F15837" t="s">
        <v>76</v>
      </c>
      <c r="G15837" t="s">
        <v>23</v>
      </c>
      <c r="H15837">
        <v>76</v>
      </c>
      <c r="I15837" t="s">
        <v>52532</v>
      </c>
      <c r="J15837" t="s">
        <v>52533</v>
      </c>
      <c r="K15837" t="s">
        <v>52534</v>
      </c>
      <c r="L15837" t="s">
        <v>77985</v>
      </c>
    </row>
    <row r="15838" spans="1:12" x14ac:dyDescent="0.15">
      <c r="A15838" t="s">
        <v>12</v>
      </c>
      <c r="B15838">
        <v>4469312</v>
      </c>
      <c r="C15838">
        <v>4469332</v>
      </c>
      <c r="D15838" t="s">
        <v>52535</v>
      </c>
      <c r="E15838" t="s">
        <v>90</v>
      </c>
      <c r="F15838" t="s">
        <v>15</v>
      </c>
      <c r="G15838" t="s">
        <v>36</v>
      </c>
      <c r="H15838">
        <v>0</v>
      </c>
      <c r="I15838" t="s">
        <v>52536</v>
      </c>
      <c r="J15838" t="s">
        <v>52537</v>
      </c>
      <c r="K15838" t="s">
        <v>52538</v>
      </c>
      <c r="L15838" t="s">
        <v>77980</v>
      </c>
    </row>
    <row r="15839" spans="1:12" x14ac:dyDescent="0.15">
      <c r="A15839" t="s">
        <v>12</v>
      </c>
      <c r="B15839">
        <v>4469347</v>
      </c>
      <c r="C15839">
        <v>4469367</v>
      </c>
      <c r="D15839" t="s">
        <v>52535</v>
      </c>
      <c r="E15839" t="s">
        <v>90</v>
      </c>
      <c r="F15839" t="s">
        <v>15</v>
      </c>
      <c r="G15839" t="s">
        <v>23</v>
      </c>
      <c r="H15839">
        <v>35</v>
      </c>
      <c r="I15839" t="s">
        <v>52539</v>
      </c>
      <c r="J15839" t="s">
        <v>52540</v>
      </c>
      <c r="K15839" t="s">
        <v>52541</v>
      </c>
      <c r="L15839" t="s">
        <v>77936</v>
      </c>
    </row>
    <row r="15840" spans="1:12" x14ac:dyDescent="0.15">
      <c r="A15840" t="s">
        <v>12</v>
      </c>
      <c r="B15840">
        <v>4469387</v>
      </c>
      <c r="C15840">
        <v>4469407</v>
      </c>
      <c r="D15840" t="s">
        <v>52535</v>
      </c>
      <c r="E15840" t="s">
        <v>90</v>
      </c>
      <c r="F15840" t="s">
        <v>15</v>
      </c>
      <c r="G15840" t="s">
        <v>16</v>
      </c>
      <c r="H15840">
        <v>75</v>
      </c>
      <c r="I15840" t="s">
        <v>52542</v>
      </c>
      <c r="J15840" t="s">
        <v>52543</v>
      </c>
      <c r="K15840" t="s">
        <v>52544</v>
      </c>
      <c r="L15840" t="s">
        <v>78027</v>
      </c>
    </row>
    <row r="15841" spans="1:12" x14ac:dyDescent="0.15">
      <c r="A15841" t="s">
        <v>12</v>
      </c>
      <c r="B15841">
        <v>4469418</v>
      </c>
      <c r="C15841">
        <v>4469438</v>
      </c>
      <c r="D15841" t="s">
        <v>52535</v>
      </c>
      <c r="E15841" t="s">
        <v>90</v>
      </c>
      <c r="F15841" t="s">
        <v>15</v>
      </c>
      <c r="G15841" t="s">
        <v>36</v>
      </c>
      <c r="H15841">
        <v>106</v>
      </c>
      <c r="I15841" t="s">
        <v>52545</v>
      </c>
      <c r="J15841" t="s">
        <v>52546</v>
      </c>
      <c r="K15841" t="s">
        <v>52547</v>
      </c>
      <c r="L15841" t="s">
        <v>77914</v>
      </c>
    </row>
    <row r="15842" spans="1:12" x14ac:dyDescent="0.15">
      <c r="A15842" t="s">
        <v>12</v>
      </c>
      <c r="B15842">
        <v>4470925</v>
      </c>
      <c r="C15842">
        <v>4470945</v>
      </c>
      <c r="D15842" t="s">
        <v>52548</v>
      </c>
      <c r="E15842" t="s">
        <v>90</v>
      </c>
      <c r="F15842" t="s">
        <v>15</v>
      </c>
      <c r="G15842" t="s">
        <v>36</v>
      </c>
      <c r="H15842">
        <v>6</v>
      </c>
      <c r="I15842" t="s">
        <v>52549</v>
      </c>
      <c r="J15842" t="s">
        <v>52550</v>
      </c>
      <c r="K15842" t="s">
        <v>52551</v>
      </c>
      <c r="L15842" t="s">
        <v>78025</v>
      </c>
    </row>
    <row r="15843" spans="1:12" x14ac:dyDescent="0.15">
      <c r="A15843" t="s">
        <v>12</v>
      </c>
      <c r="B15843">
        <v>4470959</v>
      </c>
      <c r="C15843">
        <v>4470979</v>
      </c>
      <c r="D15843" t="s">
        <v>52548</v>
      </c>
      <c r="E15843" t="s">
        <v>90</v>
      </c>
      <c r="F15843" t="s">
        <v>15</v>
      </c>
      <c r="G15843" t="s">
        <v>36</v>
      </c>
      <c r="H15843">
        <v>40</v>
      </c>
      <c r="I15843" t="s">
        <v>52552</v>
      </c>
      <c r="J15843" t="s">
        <v>52553</v>
      </c>
      <c r="K15843" t="s">
        <v>52554</v>
      </c>
      <c r="L15843" t="s">
        <v>77952</v>
      </c>
    </row>
    <row r="15844" spans="1:12" x14ac:dyDescent="0.15">
      <c r="A15844" t="s">
        <v>12</v>
      </c>
      <c r="B15844">
        <v>4470984</v>
      </c>
      <c r="C15844">
        <v>4471004</v>
      </c>
      <c r="D15844" t="s">
        <v>52548</v>
      </c>
      <c r="E15844" t="s">
        <v>90</v>
      </c>
      <c r="F15844" t="s">
        <v>15</v>
      </c>
      <c r="G15844" t="s">
        <v>23</v>
      </c>
      <c r="H15844">
        <v>65</v>
      </c>
      <c r="I15844" t="s">
        <v>52555</v>
      </c>
      <c r="J15844" t="s">
        <v>52556</v>
      </c>
      <c r="K15844" t="s">
        <v>52557</v>
      </c>
      <c r="L15844" t="s">
        <v>78042</v>
      </c>
    </row>
    <row r="15845" spans="1:12" x14ac:dyDescent="0.15">
      <c r="A15845" t="s">
        <v>12</v>
      </c>
      <c r="B15845">
        <v>4471037</v>
      </c>
      <c r="C15845">
        <v>4471057</v>
      </c>
      <c r="D15845" t="s">
        <v>52548</v>
      </c>
      <c r="E15845" t="s">
        <v>90</v>
      </c>
      <c r="F15845" t="s">
        <v>15</v>
      </c>
      <c r="G15845" t="s">
        <v>16</v>
      </c>
      <c r="H15845">
        <v>118</v>
      </c>
      <c r="I15845" t="s">
        <v>52558</v>
      </c>
      <c r="J15845" t="s">
        <v>52559</v>
      </c>
      <c r="K15845" t="s">
        <v>52560</v>
      </c>
      <c r="L15845" t="s">
        <v>77973</v>
      </c>
    </row>
    <row r="15846" spans="1:12" x14ac:dyDescent="0.15">
      <c r="A15846" t="s">
        <v>12</v>
      </c>
      <c r="B15846">
        <v>4471851</v>
      </c>
      <c r="C15846">
        <v>4471871</v>
      </c>
      <c r="D15846" t="s">
        <v>52561</v>
      </c>
      <c r="E15846" t="s">
        <v>90</v>
      </c>
      <c r="F15846" t="s">
        <v>15</v>
      </c>
      <c r="G15846" t="s">
        <v>36</v>
      </c>
      <c r="H15846">
        <v>0</v>
      </c>
      <c r="I15846" t="s">
        <v>52562</v>
      </c>
      <c r="J15846" t="s">
        <v>52563</v>
      </c>
      <c r="K15846" t="s">
        <v>52564</v>
      </c>
      <c r="L15846" t="s">
        <v>77980</v>
      </c>
    </row>
    <row r="15847" spans="1:12" x14ac:dyDescent="0.15">
      <c r="A15847" t="s">
        <v>12</v>
      </c>
      <c r="B15847">
        <v>4471871</v>
      </c>
      <c r="C15847">
        <v>4471891</v>
      </c>
      <c r="D15847" t="s">
        <v>52561</v>
      </c>
      <c r="E15847" t="s">
        <v>90</v>
      </c>
      <c r="F15847" t="s">
        <v>15</v>
      </c>
      <c r="G15847" t="s">
        <v>23</v>
      </c>
      <c r="H15847">
        <v>20</v>
      </c>
      <c r="I15847" t="s">
        <v>52565</v>
      </c>
      <c r="J15847" t="s">
        <v>52566</v>
      </c>
      <c r="K15847" t="s">
        <v>52567</v>
      </c>
      <c r="L15847" t="s">
        <v>77968</v>
      </c>
    </row>
    <row r="15848" spans="1:12" x14ac:dyDescent="0.15">
      <c r="A15848" t="s">
        <v>12</v>
      </c>
      <c r="B15848">
        <v>4471894</v>
      </c>
      <c r="C15848">
        <v>4471914</v>
      </c>
      <c r="D15848" t="s">
        <v>52561</v>
      </c>
      <c r="E15848" t="s">
        <v>90</v>
      </c>
      <c r="F15848" t="s">
        <v>15</v>
      </c>
      <c r="G15848" t="s">
        <v>36</v>
      </c>
      <c r="H15848">
        <v>43</v>
      </c>
      <c r="I15848" t="s">
        <v>52568</v>
      </c>
      <c r="J15848" t="s">
        <v>52569</v>
      </c>
      <c r="K15848" t="s">
        <v>52570</v>
      </c>
      <c r="L15848" t="s">
        <v>77942</v>
      </c>
    </row>
    <row r="15849" spans="1:12" x14ac:dyDescent="0.15">
      <c r="A15849" t="s">
        <v>12</v>
      </c>
      <c r="B15849">
        <v>4471921</v>
      </c>
      <c r="C15849">
        <v>4471941</v>
      </c>
      <c r="D15849" t="s">
        <v>52561</v>
      </c>
      <c r="E15849" t="s">
        <v>90</v>
      </c>
      <c r="F15849" t="s">
        <v>15</v>
      </c>
      <c r="G15849" t="s">
        <v>36</v>
      </c>
      <c r="H15849">
        <v>70</v>
      </c>
      <c r="I15849" t="s">
        <v>52571</v>
      </c>
      <c r="J15849" t="s">
        <v>52572</v>
      </c>
      <c r="K15849" t="s">
        <v>52573</v>
      </c>
      <c r="L15849" t="s">
        <v>77919</v>
      </c>
    </row>
    <row r="15850" spans="1:12" x14ac:dyDescent="0.15">
      <c r="A15850" t="s">
        <v>12</v>
      </c>
      <c r="B15850">
        <v>4472731</v>
      </c>
      <c r="C15850">
        <v>4472751</v>
      </c>
      <c r="D15850" t="s">
        <v>52574</v>
      </c>
      <c r="E15850" t="s">
        <v>90</v>
      </c>
      <c r="F15850" t="s">
        <v>15</v>
      </c>
      <c r="G15850" t="s">
        <v>16</v>
      </c>
      <c r="H15850">
        <v>0</v>
      </c>
      <c r="I15850" t="s">
        <v>52575</v>
      </c>
      <c r="J15850" t="s">
        <v>52576</v>
      </c>
      <c r="K15850" t="s">
        <v>52577</v>
      </c>
      <c r="L15850" t="s">
        <v>77980</v>
      </c>
    </row>
    <row r="15851" spans="1:12" x14ac:dyDescent="0.15">
      <c r="A15851" t="s">
        <v>12</v>
      </c>
      <c r="B15851">
        <v>4472758</v>
      </c>
      <c r="C15851">
        <v>4472778</v>
      </c>
      <c r="D15851" t="s">
        <v>52574</v>
      </c>
      <c r="E15851" t="s">
        <v>90</v>
      </c>
      <c r="F15851" t="s">
        <v>15</v>
      </c>
      <c r="G15851" t="s">
        <v>36</v>
      </c>
      <c r="H15851">
        <v>27</v>
      </c>
      <c r="I15851" t="s">
        <v>52578</v>
      </c>
      <c r="J15851" t="s">
        <v>52579</v>
      </c>
      <c r="K15851" t="s">
        <v>52580</v>
      </c>
      <c r="L15851" t="s">
        <v>78013</v>
      </c>
    </row>
    <row r="15852" spans="1:12" x14ac:dyDescent="0.15">
      <c r="A15852" t="s">
        <v>12</v>
      </c>
      <c r="B15852">
        <v>4472806</v>
      </c>
      <c r="C15852">
        <v>4472826</v>
      </c>
      <c r="D15852" t="s">
        <v>52574</v>
      </c>
      <c r="E15852" t="s">
        <v>90</v>
      </c>
      <c r="F15852" t="s">
        <v>15</v>
      </c>
      <c r="G15852" t="s">
        <v>16</v>
      </c>
      <c r="H15852">
        <v>75</v>
      </c>
      <c r="I15852" t="s">
        <v>52581</v>
      </c>
      <c r="J15852" t="s">
        <v>52582</v>
      </c>
      <c r="K15852" t="s">
        <v>52583</v>
      </c>
      <c r="L15852" t="s">
        <v>78027</v>
      </c>
    </row>
    <row r="15853" spans="1:12" x14ac:dyDescent="0.15">
      <c r="A15853" t="s">
        <v>12</v>
      </c>
      <c r="B15853">
        <v>4472838</v>
      </c>
      <c r="C15853">
        <v>4472858</v>
      </c>
      <c r="D15853" t="s">
        <v>52574</v>
      </c>
      <c r="E15853" t="s">
        <v>90</v>
      </c>
      <c r="F15853" t="s">
        <v>15</v>
      </c>
      <c r="G15853" t="s">
        <v>36</v>
      </c>
      <c r="H15853">
        <v>107</v>
      </c>
      <c r="I15853" t="s">
        <v>52584</v>
      </c>
      <c r="J15853" t="s">
        <v>52585</v>
      </c>
      <c r="K15853" t="s">
        <v>52586</v>
      </c>
      <c r="L15853" t="s">
        <v>77983</v>
      </c>
    </row>
    <row r="15854" spans="1:12" x14ac:dyDescent="0.15">
      <c r="A15854" t="s">
        <v>12</v>
      </c>
      <c r="B15854">
        <v>4474489</v>
      </c>
      <c r="C15854">
        <v>4474509</v>
      </c>
      <c r="D15854" t="s">
        <v>52587</v>
      </c>
      <c r="E15854" t="s">
        <v>90</v>
      </c>
      <c r="F15854" t="s">
        <v>15</v>
      </c>
      <c r="G15854" t="s">
        <v>23</v>
      </c>
      <c r="H15854">
        <v>16</v>
      </c>
      <c r="I15854" t="s">
        <v>52588</v>
      </c>
      <c r="J15854" t="s">
        <v>52589</v>
      </c>
      <c r="K15854" t="s">
        <v>52590</v>
      </c>
      <c r="L15854" t="s">
        <v>77905</v>
      </c>
    </row>
    <row r="15855" spans="1:12" x14ac:dyDescent="0.15">
      <c r="A15855" t="s">
        <v>12</v>
      </c>
      <c r="B15855">
        <v>4474516</v>
      </c>
      <c r="C15855">
        <v>4474536</v>
      </c>
      <c r="D15855" t="s">
        <v>52587</v>
      </c>
      <c r="E15855" t="s">
        <v>90</v>
      </c>
      <c r="F15855" t="s">
        <v>15</v>
      </c>
      <c r="G15855" t="s">
        <v>36</v>
      </c>
      <c r="H15855">
        <v>43</v>
      </c>
      <c r="I15855" t="s">
        <v>52591</v>
      </c>
      <c r="J15855" t="s">
        <v>52592</v>
      </c>
      <c r="K15855" t="s">
        <v>52593</v>
      </c>
      <c r="L15855" t="s">
        <v>77942</v>
      </c>
    </row>
    <row r="15856" spans="1:12" x14ac:dyDescent="0.15">
      <c r="A15856" t="s">
        <v>12</v>
      </c>
      <c r="B15856">
        <v>4474541</v>
      </c>
      <c r="C15856">
        <v>4474561</v>
      </c>
      <c r="D15856" t="s">
        <v>52587</v>
      </c>
      <c r="E15856" t="s">
        <v>90</v>
      </c>
      <c r="F15856" t="s">
        <v>15</v>
      </c>
      <c r="G15856" t="s">
        <v>23</v>
      </c>
      <c r="H15856">
        <v>68</v>
      </c>
      <c r="I15856" t="s">
        <v>52594</v>
      </c>
      <c r="J15856" t="s">
        <v>52595</v>
      </c>
      <c r="K15856" t="s">
        <v>52596</v>
      </c>
      <c r="L15856" t="s">
        <v>77962</v>
      </c>
    </row>
    <row r="15857" spans="1:12" x14ac:dyDescent="0.15">
      <c r="A15857" t="s">
        <v>12</v>
      </c>
      <c r="B15857">
        <v>4474561</v>
      </c>
      <c r="C15857">
        <v>4474581</v>
      </c>
      <c r="D15857" t="s">
        <v>52587</v>
      </c>
      <c r="E15857" t="s">
        <v>90</v>
      </c>
      <c r="F15857" t="s">
        <v>15</v>
      </c>
      <c r="G15857" t="s">
        <v>16</v>
      </c>
      <c r="H15857">
        <v>88</v>
      </c>
      <c r="I15857" t="s">
        <v>52597</v>
      </c>
      <c r="J15857" t="s">
        <v>52598</v>
      </c>
      <c r="K15857" t="s">
        <v>52599</v>
      </c>
      <c r="L15857" t="s">
        <v>77923</v>
      </c>
    </row>
    <row r="15858" spans="1:12" x14ac:dyDescent="0.15">
      <c r="A15858" t="s">
        <v>12</v>
      </c>
      <c r="B15858">
        <v>4475162</v>
      </c>
      <c r="C15858">
        <v>4475182</v>
      </c>
      <c r="D15858" t="s">
        <v>52600</v>
      </c>
      <c r="E15858" t="s">
        <v>90</v>
      </c>
      <c r="F15858" t="s">
        <v>15</v>
      </c>
      <c r="G15858" t="s">
        <v>32</v>
      </c>
      <c r="H15858">
        <v>13</v>
      </c>
      <c r="I15858" t="s">
        <v>52601</v>
      </c>
      <c r="J15858" t="s">
        <v>52602</v>
      </c>
      <c r="K15858" t="s">
        <v>52603</v>
      </c>
      <c r="L15858" t="s">
        <v>77935</v>
      </c>
    </row>
    <row r="15859" spans="1:12" x14ac:dyDescent="0.15">
      <c r="A15859" t="s">
        <v>12</v>
      </c>
      <c r="B15859">
        <v>4475190</v>
      </c>
      <c r="C15859">
        <v>4475210</v>
      </c>
      <c r="D15859" t="s">
        <v>52600</v>
      </c>
      <c r="E15859" t="s">
        <v>90</v>
      </c>
      <c r="F15859" t="s">
        <v>15</v>
      </c>
      <c r="G15859" t="s">
        <v>23</v>
      </c>
      <c r="H15859">
        <v>41</v>
      </c>
      <c r="I15859" t="s">
        <v>52604</v>
      </c>
      <c r="J15859" t="s">
        <v>52605</v>
      </c>
      <c r="K15859" t="s">
        <v>52606</v>
      </c>
      <c r="L15859" t="s">
        <v>78014</v>
      </c>
    </row>
    <row r="15860" spans="1:12" x14ac:dyDescent="0.15">
      <c r="A15860" t="s">
        <v>12</v>
      </c>
      <c r="B15860">
        <v>4475210</v>
      </c>
      <c r="C15860">
        <v>4475230</v>
      </c>
      <c r="D15860" t="s">
        <v>52600</v>
      </c>
      <c r="E15860" t="s">
        <v>90</v>
      </c>
      <c r="F15860" t="s">
        <v>15</v>
      </c>
      <c r="G15860" t="s">
        <v>32</v>
      </c>
      <c r="H15860">
        <v>61</v>
      </c>
      <c r="I15860" t="s">
        <v>52607</v>
      </c>
      <c r="J15860" t="s">
        <v>52608</v>
      </c>
      <c r="K15860" t="s">
        <v>52609</v>
      </c>
      <c r="L15860" t="s">
        <v>77979</v>
      </c>
    </row>
    <row r="15861" spans="1:12" x14ac:dyDescent="0.15">
      <c r="A15861" t="s">
        <v>12</v>
      </c>
      <c r="B15861">
        <v>4475249</v>
      </c>
      <c r="C15861">
        <v>4475269</v>
      </c>
      <c r="D15861" t="s">
        <v>52600</v>
      </c>
      <c r="E15861" t="s">
        <v>90</v>
      </c>
      <c r="F15861" t="s">
        <v>15</v>
      </c>
      <c r="G15861" t="s">
        <v>36</v>
      </c>
      <c r="H15861">
        <v>100</v>
      </c>
      <c r="I15861" t="s">
        <v>52610</v>
      </c>
      <c r="J15861" t="s">
        <v>52611</v>
      </c>
      <c r="K15861" t="s">
        <v>52612</v>
      </c>
      <c r="L15861" t="s">
        <v>77953</v>
      </c>
    </row>
    <row r="15862" spans="1:12" x14ac:dyDescent="0.15">
      <c r="A15862" t="s">
        <v>12</v>
      </c>
      <c r="B15862">
        <v>4475821</v>
      </c>
      <c r="C15862">
        <v>4475841</v>
      </c>
      <c r="D15862" t="s">
        <v>52613</v>
      </c>
      <c r="E15862" t="s">
        <v>90</v>
      </c>
      <c r="F15862" t="s">
        <v>15</v>
      </c>
      <c r="G15862" t="s">
        <v>23</v>
      </c>
      <c r="H15862">
        <v>31</v>
      </c>
      <c r="I15862" t="s">
        <v>52614</v>
      </c>
      <c r="J15862" t="s">
        <v>52615</v>
      </c>
      <c r="K15862" t="s">
        <v>52616</v>
      </c>
      <c r="L15862" t="s">
        <v>77910</v>
      </c>
    </row>
    <row r="15863" spans="1:12" x14ac:dyDescent="0.15">
      <c r="A15863" t="s">
        <v>12</v>
      </c>
      <c r="B15863">
        <v>4475855</v>
      </c>
      <c r="C15863">
        <v>4475875</v>
      </c>
      <c r="D15863" t="s">
        <v>52613</v>
      </c>
      <c r="E15863" t="s">
        <v>90</v>
      </c>
      <c r="F15863" t="s">
        <v>15</v>
      </c>
      <c r="G15863" t="s">
        <v>23</v>
      </c>
      <c r="H15863">
        <v>65</v>
      </c>
      <c r="I15863" t="s">
        <v>52617</v>
      </c>
      <c r="J15863" t="s">
        <v>52618</v>
      </c>
      <c r="K15863" t="s">
        <v>52619</v>
      </c>
      <c r="L15863" t="s">
        <v>78042</v>
      </c>
    </row>
    <row r="15864" spans="1:12" x14ac:dyDescent="0.15">
      <c r="A15864" t="s">
        <v>12</v>
      </c>
      <c r="B15864">
        <v>4475917</v>
      </c>
      <c r="C15864">
        <v>4475937</v>
      </c>
      <c r="D15864" t="s">
        <v>52613</v>
      </c>
      <c r="E15864" t="s">
        <v>90</v>
      </c>
      <c r="F15864" t="s">
        <v>15</v>
      </c>
      <c r="G15864" t="s">
        <v>36</v>
      </c>
      <c r="H15864">
        <v>127</v>
      </c>
      <c r="I15864" t="s">
        <v>52620</v>
      </c>
      <c r="J15864" t="s">
        <v>52621</v>
      </c>
      <c r="K15864" t="s">
        <v>52622</v>
      </c>
      <c r="L15864" t="s">
        <v>78026</v>
      </c>
    </row>
    <row r="15865" spans="1:12" x14ac:dyDescent="0.15">
      <c r="A15865" t="s">
        <v>12</v>
      </c>
      <c r="B15865">
        <v>4475946</v>
      </c>
      <c r="C15865">
        <v>4475966</v>
      </c>
      <c r="D15865" t="s">
        <v>52613</v>
      </c>
      <c r="E15865" t="s">
        <v>90</v>
      </c>
      <c r="F15865" t="s">
        <v>15</v>
      </c>
      <c r="G15865" t="s">
        <v>16</v>
      </c>
      <c r="H15865">
        <v>156</v>
      </c>
      <c r="I15865" t="s">
        <v>52623</v>
      </c>
      <c r="J15865" t="s">
        <v>52624</v>
      </c>
      <c r="K15865" t="s">
        <v>52625</v>
      </c>
      <c r="L15865" t="s">
        <v>78109</v>
      </c>
    </row>
    <row r="15866" spans="1:12" x14ac:dyDescent="0.15">
      <c r="A15866" t="s">
        <v>12</v>
      </c>
      <c r="B15866">
        <v>4476561</v>
      </c>
      <c r="C15866">
        <v>4476581</v>
      </c>
      <c r="D15866" t="s">
        <v>52626</v>
      </c>
      <c r="E15866" t="s">
        <v>90</v>
      </c>
      <c r="F15866" t="s">
        <v>15</v>
      </c>
      <c r="G15866" t="s">
        <v>32</v>
      </c>
      <c r="H15866">
        <v>23</v>
      </c>
      <c r="I15866" t="s">
        <v>52627</v>
      </c>
      <c r="J15866" t="s">
        <v>52628</v>
      </c>
      <c r="K15866" t="s">
        <v>52629</v>
      </c>
      <c r="L15866" t="s">
        <v>77975</v>
      </c>
    </row>
    <row r="15867" spans="1:12" x14ac:dyDescent="0.15">
      <c r="A15867" t="s">
        <v>12</v>
      </c>
      <c r="B15867">
        <v>4476581</v>
      </c>
      <c r="C15867">
        <v>4476601</v>
      </c>
      <c r="D15867" t="s">
        <v>52626</v>
      </c>
      <c r="E15867" t="s">
        <v>90</v>
      </c>
      <c r="F15867" t="s">
        <v>15</v>
      </c>
      <c r="G15867" t="s">
        <v>16</v>
      </c>
      <c r="H15867">
        <v>43</v>
      </c>
      <c r="I15867" t="s">
        <v>52630</v>
      </c>
      <c r="J15867" t="s">
        <v>52631</v>
      </c>
      <c r="K15867" t="s">
        <v>52632</v>
      </c>
      <c r="L15867" t="s">
        <v>77942</v>
      </c>
    </row>
    <row r="15868" spans="1:12" x14ac:dyDescent="0.15">
      <c r="A15868" t="s">
        <v>12</v>
      </c>
      <c r="B15868">
        <v>4476620</v>
      </c>
      <c r="C15868">
        <v>4476640</v>
      </c>
      <c r="D15868" t="s">
        <v>52626</v>
      </c>
      <c r="E15868" t="s">
        <v>90</v>
      </c>
      <c r="F15868" t="s">
        <v>15</v>
      </c>
      <c r="G15868" t="s">
        <v>16</v>
      </c>
      <c r="H15868">
        <v>82</v>
      </c>
      <c r="I15868" t="s">
        <v>52633</v>
      </c>
      <c r="J15868" t="s">
        <v>52634</v>
      </c>
      <c r="K15868" t="s">
        <v>52635</v>
      </c>
      <c r="L15868" t="s">
        <v>78011</v>
      </c>
    </row>
    <row r="15869" spans="1:12" x14ac:dyDescent="0.15">
      <c r="A15869" t="s">
        <v>12</v>
      </c>
      <c r="B15869">
        <v>4476665</v>
      </c>
      <c r="C15869">
        <v>4476685</v>
      </c>
      <c r="D15869" t="s">
        <v>52626</v>
      </c>
      <c r="E15869" t="s">
        <v>90</v>
      </c>
      <c r="F15869" t="s">
        <v>15</v>
      </c>
      <c r="G15869" t="s">
        <v>32</v>
      </c>
      <c r="H15869">
        <v>127</v>
      </c>
      <c r="I15869" t="s">
        <v>52636</v>
      </c>
      <c r="J15869" t="s">
        <v>52637</v>
      </c>
      <c r="K15869" t="s">
        <v>52638</v>
      </c>
      <c r="L15869" t="s">
        <v>78026</v>
      </c>
    </row>
    <row r="15870" spans="1:12" x14ac:dyDescent="0.15">
      <c r="A15870" t="s">
        <v>12</v>
      </c>
      <c r="B15870">
        <v>4477724</v>
      </c>
      <c r="C15870">
        <v>4477744</v>
      </c>
      <c r="D15870" t="s">
        <v>52639</v>
      </c>
      <c r="E15870" t="s">
        <v>90</v>
      </c>
      <c r="F15870" t="s">
        <v>15</v>
      </c>
      <c r="G15870" t="s">
        <v>32</v>
      </c>
      <c r="H15870">
        <v>1</v>
      </c>
      <c r="I15870" t="s">
        <v>52640</v>
      </c>
      <c r="J15870" t="s">
        <v>52641</v>
      </c>
      <c r="K15870" t="s">
        <v>52642</v>
      </c>
      <c r="L15870" t="s">
        <v>77917</v>
      </c>
    </row>
    <row r="15871" spans="1:12" x14ac:dyDescent="0.15">
      <c r="A15871" t="s">
        <v>12</v>
      </c>
      <c r="B15871">
        <v>4477758</v>
      </c>
      <c r="C15871">
        <v>4477778</v>
      </c>
      <c r="D15871" t="s">
        <v>52639</v>
      </c>
      <c r="E15871" t="s">
        <v>90</v>
      </c>
      <c r="F15871" t="s">
        <v>15</v>
      </c>
      <c r="G15871" t="s">
        <v>36</v>
      </c>
      <c r="H15871">
        <v>35</v>
      </c>
      <c r="I15871" t="s">
        <v>52643</v>
      </c>
      <c r="J15871" t="s">
        <v>52644</v>
      </c>
      <c r="K15871" t="s">
        <v>52645</v>
      </c>
      <c r="L15871" t="s">
        <v>77936</v>
      </c>
    </row>
    <row r="15872" spans="1:12" x14ac:dyDescent="0.15">
      <c r="A15872" t="s">
        <v>12</v>
      </c>
      <c r="B15872">
        <v>4477784</v>
      </c>
      <c r="C15872">
        <v>4477804</v>
      </c>
      <c r="D15872" t="s">
        <v>52639</v>
      </c>
      <c r="E15872" t="s">
        <v>90</v>
      </c>
      <c r="F15872" t="s">
        <v>15</v>
      </c>
      <c r="G15872" t="s">
        <v>16</v>
      </c>
      <c r="H15872">
        <v>61</v>
      </c>
      <c r="I15872" t="s">
        <v>52646</v>
      </c>
      <c r="J15872" t="s">
        <v>52647</v>
      </c>
      <c r="K15872" t="s">
        <v>52648</v>
      </c>
      <c r="L15872" t="s">
        <v>77979</v>
      </c>
    </row>
    <row r="15873" spans="1:12" x14ac:dyDescent="0.15">
      <c r="A15873" t="s">
        <v>12</v>
      </c>
      <c r="B15873">
        <v>4477811</v>
      </c>
      <c r="C15873">
        <v>4477831</v>
      </c>
      <c r="D15873" t="s">
        <v>52639</v>
      </c>
      <c r="E15873" t="s">
        <v>90</v>
      </c>
      <c r="F15873" t="s">
        <v>15</v>
      </c>
      <c r="G15873" t="s">
        <v>36</v>
      </c>
      <c r="H15873">
        <v>88</v>
      </c>
      <c r="I15873" t="s">
        <v>52649</v>
      </c>
      <c r="J15873" t="s">
        <v>52650</v>
      </c>
      <c r="K15873" t="s">
        <v>52651</v>
      </c>
      <c r="L15873" t="s">
        <v>77923</v>
      </c>
    </row>
    <row r="15874" spans="1:12" x14ac:dyDescent="0.15">
      <c r="A15874" t="s">
        <v>12</v>
      </c>
      <c r="B15874">
        <v>4478733</v>
      </c>
      <c r="C15874">
        <v>4478753</v>
      </c>
      <c r="D15874" t="s">
        <v>52652</v>
      </c>
      <c r="E15874" t="s">
        <v>90</v>
      </c>
      <c r="F15874" t="s">
        <v>15</v>
      </c>
      <c r="G15874" t="s">
        <v>36</v>
      </c>
      <c r="H15874">
        <v>0</v>
      </c>
      <c r="I15874" t="s">
        <v>52653</v>
      </c>
      <c r="J15874" t="s">
        <v>52654</v>
      </c>
      <c r="K15874" t="s">
        <v>52655</v>
      </c>
      <c r="L15874" t="s">
        <v>77980</v>
      </c>
    </row>
    <row r="15875" spans="1:12" x14ac:dyDescent="0.15">
      <c r="A15875" t="s">
        <v>12</v>
      </c>
      <c r="B15875">
        <v>4478785</v>
      </c>
      <c r="C15875">
        <v>4478805</v>
      </c>
      <c r="D15875" t="s">
        <v>52652</v>
      </c>
      <c r="E15875" t="s">
        <v>90</v>
      </c>
      <c r="F15875" t="s">
        <v>15</v>
      </c>
      <c r="G15875" t="s">
        <v>16</v>
      </c>
      <c r="H15875">
        <v>52</v>
      </c>
      <c r="I15875" t="s">
        <v>52656</v>
      </c>
      <c r="J15875" t="s">
        <v>52657</v>
      </c>
      <c r="K15875" t="s">
        <v>52658</v>
      </c>
      <c r="L15875" t="s">
        <v>77959</v>
      </c>
    </row>
    <row r="15876" spans="1:12" x14ac:dyDescent="0.15">
      <c r="A15876" t="s">
        <v>12</v>
      </c>
      <c r="B15876">
        <v>4478815</v>
      </c>
      <c r="C15876">
        <v>4478835</v>
      </c>
      <c r="D15876" t="s">
        <v>52652</v>
      </c>
      <c r="E15876" t="s">
        <v>90</v>
      </c>
      <c r="F15876" t="s">
        <v>15</v>
      </c>
      <c r="G15876" t="s">
        <v>16</v>
      </c>
      <c r="H15876">
        <v>82</v>
      </c>
      <c r="I15876" t="s">
        <v>52659</v>
      </c>
      <c r="J15876" t="s">
        <v>52660</v>
      </c>
      <c r="K15876" t="s">
        <v>52661</v>
      </c>
      <c r="L15876" t="s">
        <v>78011</v>
      </c>
    </row>
    <row r="15877" spans="1:12" x14ac:dyDescent="0.15">
      <c r="A15877" t="s">
        <v>12</v>
      </c>
      <c r="B15877">
        <v>4478835</v>
      </c>
      <c r="C15877">
        <v>4478855</v>
      </c>
      <c r="D15877" t="s">
        <v>52652</v>
      </c>
      <c r="E15877" t="s">
        <v>90</v>
      </c>
      <c r="F15877" t="s">
        <v>15</v>
      </c>
      <c r="G15877" t="s">
        <v>36</v>
      </c>
      <c r="H15877">
        <v>102</v>
      </c>
      <c r="I15877" t="s">
        <v>52662</v>
      </c>
      <c r="J15877" t="s">
        <v>52663</v>
      </c>
      <c r="K15877" t="s">
        <v>52664</v>
      </c>
      <c r="L15877" t="s">
        <v>77933</v>
      </c>
    </row>
    <row r="15878" spans="1:12" x14ac:dyDescent="0.15">
      <c r="A15878" t="s">
        <v>12</v>
      </c>
      <c r="B15878">
        <v>4481402</v>
      </c>
      <c r="C15878">
        <v>4481422</v>
      </c>
      <c r="D15878" t="s">
        <v>52665</v>
      </c>
      <c r="E15878" t="s">
        <v>90</v>
      </c>
      <c r="F15878" t="s">
        <v>76</v>
      </c>
      <c r="G15878" t="s">
        <v>36</v>
      </c>
      <c r="H15878">
        <v>0</v>
      </c>
      <c r="I15878" t="s">
        <v>52666</v>
      </c>
      <c r="J15878" t="s">
        <v>52667</v>
      </c>
      <c r="K15878" t="s">
        <v>52668</v>
      </c>
      <c r="L15878" t="s">
        <v>77980</v>
      </c>
    </row>
    <row r="15879" spans="1:12" x14ac:dyDescent="0.15">
      <c r="A15879" t="s">
        <v>12</v>
      </c>
      <c r="B15879">
        <v>4481362</v>
      </c>
      <c r="C15879">
        <v>4481382</v>
      </c>
      <c r="D15879" t="s">
        <v>52665</v>
      </c>
      <c r="E15879" t="s">
        <v>90</v>
      </c>
      <c r="F15879" t="s">
        <v>76</v>
      </c>
      <c r="G15879" t="s">
        <v>16</v>
      </c>
      <c r="H15879">
        <v>40</v>
      </c>
      <c r="I15879" t="s">
        <v>52669</v>
      </c>
      <c r="J15879" t="s">
        <v>52670</v>
      </c>
      <c r="K15879" t="s">
        <v>52671</v>
      </c>
      <c r="L15879" t="s">
        <v>77952</v>
      </c>
    </row>
    <row r="15880" spans="1:12" x14ac:dyDescent="0.15">
      <c r="A15880" t="s">
        <v>12</v>
      </c>
      <c r="B15880">
        <v>4481326</v>
      </c>
      <c r="C15880">
        <v>4481346</v>
      </c>
      <c r="D15880" t="s">
        <v>52665</v>
      </c>
      <c r="E15880" t="s">
        <v>90</v>
      </c>
      <c r="F15880" t="s">
        <v>76</v>
      </c>
      <c r="G15880" t="s">
        <v>36</v>
      </c>
      <c r="H15880">
        <v>76</v>
      </c>
      <c r="I15880" t="s">
        <v>52672</v>
      </c>
      <c r="J15880" t="s">
        <v>52673</v>
      </c>
      <c r="K15880" t="s">
        <v>52674</v>
      </c>
      <c r="L15880" t="s">
        <v>77985</v>
      </c>
    </row>
    <row r="15881" spans="1:12" x14ac:dyDescent="0.15">
      <c r="A15881" t="s">
        <v>12</v>
      </c>
      <c r="B15881">
        <v>4481302</v>
      </c>
      <c r="C15881">
        <v>4481322</v>
      </c>
      <c r="D15881" t="s">
        <v>52665</v>
      </c>
      <c r="E15881" t="s">
        <v>90</v>
      </c>
      <c r="F15881" t="s">
        <v>76</v>
      </c>
      <c r="G15881" t="s">
        <v>36</v>
      </c>
      <c r="H15881">
        <v>100</v>
      </c>
      <c r="I15881" t="s">
        <v>52675</v>
      </c>
      <c r="J15881" t="s">
        <v>52676</v>
      </c>
      <c r="K15881" t="s">
        <v>52677</v>
      </c>
      <c r="L15881" t="s">
        <v>77953</v>
      </c>
    </row>
    <row r="15882" spans="1:12" x14ac:dyDescent="0.15">
      <c r="A15882" t="s">
        <v>12</v>
      </c>
      <c r="B15882">
        <v>4481650</v>
      </c>
      <c r="C15882">
        <v>4481670</v>
      </c>
      <c r="D15882" t="s">
        <v>52678</v>
      </c>
      <c r="E15882" t="s">
        <v>90</v>
      </c>
      <c r="F15882" t="s">
        <v>15</v>
      </c>
      <c r="G15882" t="s">
        <v>36</v>
      </c>
      <c r="H15882">
        <v>0</v>
      </c>
      <c r="I15882" t="s">
        <v>52679</v>
      </c>
      <c r="J15882" t="s">
        <v>52680</v>
      </c>
      <c r="K15882" t="s">
        <v>52681</v>
      </c>
      <c r="L15882" t="s">
        <v>77980</v>
      </c>
    </row>
    <row r="15883" spans="1:12" x14ac:dyDescent="0.15">
      <c r="A15883" t="s">
        <v>12</v>
      </c>
      <c r="B15883">
        <v>4481678</v>
      </c>
      <c r="C15883">
        <v>4481698</v>
      </c>
      <c r="D15883" t="s">
        <v>52678</v>
      </c>
      <c r="E15883" t="s">
        <v>90</v>
      </c>
      <c r="F15883" t="s">
        <v>15</v>
      </c>
      <c r="G15883" t="s">
        <v>36</v>
      </c>
      <c r="H15883">
        <v>28</v>
      </c>
      <c r="I15883" t="s">
        <v>52682</v>
      </c>
      <c r="J15883" t="s">
        <v>52683</v>
      </c>
      <c r="K15883" t="s">
        <v>52684</v>
      </c>
      <c r="L15883" t="s">
        <v>77956</v>
      </c>
    </row>
    <row r="15884" spans="1:12" x14ac:dyDescent="0.15">
      <c r="A15884" t="s">
        <v>12</v>
      </c>
      <c r="B15884">
        <v>4481706</v>
      </c>
      <c r="C15884">
        <v>4481726</v>
      </c>
      <c r="D15884" t="s">
        <v>52678</v>
      </c>
      <c r="E15884" t="s">
        <v>90</v>
      </c>
      <c r="F15884" t="s">
        <v>15</v>
      </c>
      <c r="G15884" t="s">
        <v>23</v>
      </c>
      <c r="H15884">
        <v>56</v>
      </c>
      <c r="I15884" t="s">
        <v>52685</v>
      </c>
      <c r="J15884" t="s">
        <v>52686</v>
      </c>
      <c r="K15884" t="s">
        <v>52687</v>
      </c>
      <c r="L15884" t="s">
        <v>77971</v>
      </c>
    </row>
    <row r="15885" spans="1:12" x14ac:dyDescent="0.15">
      <c r="A15885" t="s">
        <v>12</v>
      </c>
      <c r="B15885">
        <v>4481733</v>
      </c>
      <c r="C15885">
        <v>4481753</v>
      </c>
      <c r="D15885" t="s">
        <v>52678</v>
      </c>
      <c r="E15885" t="s">
        <v>90</v>
      </c>
      <c r="F15885" t="s">
        <v>15</v>
      </c>
      <c r="G15885" t="s">
        <v>23</v>
      </c>
      <c r="H15885">
        <v>83</v>
      </c>
      <c r="I15885" t="s">
        <v>52688</v>
      </c>
      <c r="J15885" t="s">
        <v>52689</v>
      </c>
      <c r="K15885" t="s">
        <v>52690</v>
      </c>
      <c r="L15885" t="s">
        <v>77958</v>
      </c>
    </row>
    <row r="15886" spans="1:12" x14ac:dyDescent="0.15">
      <c r="A15886" t="s">
        <v>12</v>
      </c>
      <c r="B15886">
        <v>4483639</v>
      </c>
      <c r="C15886">
        <v>4483659</v>
      </c>
      <c r="D15886" t="s">
        <v>52691</v>
      </c>
      <c r="E15886" t="s">
        <v>52692</v>
      </c>
      <c r="F15886" t="s">
        <v>76</v>
      </c>
      <c r="G15886" t="s">
        <v>32</v>
      </c>
      <c r="H15886">
        <v>25</v>
      </c>
      <c r="I15886" t="s">
        <v>52693</v>
      </c>
      <c r="J15886" t="s">
        <v>52694</v>
      </c>
      <c r="K15886" t="s">
        <v>52695</v>
      </c>
      <c r="L15886" t="s">
        <v>78012</v>
      </c>
    </row>
    <row r="15887" spans="1:12" x14ac:dyDescent="0.15">
      <c r="A15887" t="s">
        <v>12</v>
      </c>
      <c r="B15887">
        <v>4483588</v>
      </c>
      <c r="C15887">
        <v>4483608</v>
      </c>
      <c r="D15887" t="s">
        <v>52691</v>
      </c>
      <c r="E15887" t="s">
        <v>52692</v>
      </c>
      <c r="F15887" t="s">
        <v>76</v>
      </c>
      <c r="G15887" t="s">
        <v>32</v>
      </c>
      <c r="H15887">
        <v>76</v>
      </c>
      <c r="I15887" t="s">
        <v>52696</v>
      </c>
      <c r="J15887" t="s">
        <v>52697</v>
      </c>
      <c r="K15887" t="s">
        <v>52698</v>
      </c>
      <c r="L15887" t="s">
        <v>77985</v>
      </c>
    </row>
    <row r="15888" spans="1:12" x14ac:dyDescent="0.15">
      <c r="A15888" t="s">
        <v>12</v>
      </c>
      <c r="B15888">
        <v>4483561</v>
      </c>
      <c r="C15888">
        <v>4483581</v>
      </c>
      <c r="D15888" t="s">
        <v>52691</v>
      </c>
      <c r="E15888" t="s">
        <v>52692</v>
      </c>
      <c r="F15888" t="s">
        <v>76</v>
      </c>
      <c r="G15888" t="s">
        <v>16</v>
      </c>
      <c r="H15888">
        <v>103</v>
      </c>
      <c r="I15888" t="s">
        <v>52699</v>
      </c>
      <c r="J15888" t="s">
        <v>52700</v>
      </c>
      <c r="K15888" t="s">
        <v>52701</v>
      </c>
      <c r="L15888" t="s">
        <v>77937</v>
      </c>
    </row>
    <row r="15889" spans="1:12" x14ac:dyDescent="0.15">
      <c r="A15889" t="s">
        <v>12</v>
      </c>
      <c r="B15889">
        <v>4483540</v>
      </c>
      <c r="C15889">
        <v>4483560</v>
      </c>
      <c r="D15889" t="s">
        <v>52691</v>
      </c>
      <c r="E15889" t="s">
        <v>52692</v>
      </c>
      <c r="F15889" t="s">
        <v>76</v>
      </c>
      <c r="G15889" t="s">
        <v>36</v>
      </c>
      <c r="H15889">
        <v>124</v>
      </c>
      <c r="I15889" t="s">
        <v>52702</v>
      </c>
      <c r="J15889" t="s">
        <v>52703</v>
      </c>
      <c r="K15889" t="s">
        <v>52704</v>
      </c>
      <c r="L15889" t="s">
        <v>78046</v>
      </c>
    </row>
    <row r="15890" spans="1:12" x14ac:dyDescent="0.15">
      <c r="A15890" t="s">
        <v>12</v>
      </c>
      <c r="B15890">
        <v>4485343</v>
      </c>
      <c r="C15890">
        <v>4485363</v>
      </c>
      <c r="D15890" t="s">
        <v>52705</v>
      </c>
      <c r="E15890" t="s">
        <v>52706</v>
      </c>
      <c r="F15890" t="s">
        <v>76</v>
      </c>
      <c r="G15890" t="s">
        <v>32</v>
      </c>
      <c r="H15890">
        <v>7</v>
      </c>
      <c r="I15890" t="s">
        <v>52707</v>
      </c>
      <c r="J15890" t="s">
        <v>52708</v>
      </c>
      <c r="K15890" t="s">
        <v>52709</v>
      </c>
      <c r="L15890" t="s">
        <v>77909</v>
      </c>
    </row>
    <row r="15891" spans="1:12" x14ac:dyDescent="0.15">
      <c r="A15891" t="s">
        <v>12</v>
      </c>
      <c r="B15891">
        <v>4485301</v>
      </c>
      <c r="C15891">
        <v>4485321</v>
      </c>
      <c r="D15891" t="s">
        <v>52705</v>
      </c>
      <c r="E15891" t="s">
        <v>52706</v>
      </c>
      <c r="F15891" t="s">
        <v>76</v>
      </c>
      <c r="G15891" t="s">
        <v>36</v>
      </c>
      <c r="H15891">
        <v>49</v>
      </c>
      <c r="I15891" t="s">
        <v>52710</v>
      </c>
      <c r="J15891" t="s">
        <v>52711</v>
      </c>
      <c r="K15891" t="s">
        <v>52712</v>
      </c>
      <c r="L15891" t="s">
        <v>77913</v>
      </c>
    </row>
    <row r="15892" spans="1:12" x14ac:dyDescent="0.15">
      <c r="A15892" t="s">
        <v>12</v>
      </c>
      <c r="B15892">
        <v>4485277</v>
      </c>
      <c r="C15892">
        <v>4485297</v>
      </c>
      <c r="D15892" t="s">
        <v>52705</v>
      </c>
      <c r="E15892" t="s">
        <v>52706</v>
      </c>
      <c r="F15892" t="s">
        <v>76</v>
      </c>
      <c r="G15892" t="s">
        <v>23</v>
      </c>
      <c r="H15892">
        <v>73</v>
      </c>
      <c r="I15892" t="s">
        <v>52713</v>
      </c>
      <c r="J15892" t="s">
        <v>52714</v>
      </c>
      <c r="K15892" t="s">
        <v>52715</v>
      </c>
      <c r="L15892" t="s">
        <v>77926</v>
      </c>
    </row>
    <row r="15893" spans="1:12" x14ac:dyDescent="0.15">
      <c r="A15893" t="s">
        <v>12</v>
      </c>
      <c r="B15893">
        <v>4485243</v>
      </c>
      <c r="C15893">
        <v>4485263</v>
      </c>
      <c r="D15893" t="s">
        <v>52705</v>
      </c>
      <c r="E15893" t="s">
        <v>52706</v>
      </c>
      <c r="F15893" t="s">
        <v>76</v>
      </c>
      <c r="G15893" t="s">
        <v>32</v>
      </c>
      <c r="H15893">
        <v>107</v>
      </c>
      <c r="I15893" t="s">
        <v>52716</v>
      </c>
      <c r="J15893" t="s">
        <v>52717</v>
      </c>
      <c r="K15893" t="s">
        <v>52718</v>
      </c>
      <c r="L15893" t="s">
        <v>77983</v>
      </c>
    </row>
    <row r="15894" spans="1:12" x14ac:dyDescent="0.15">
      <c r="A15894" t="s">
        <v>12</v>
      </c>
      <c r="B15894">
        <v>4487154</v>
      </c>
      <c r="C15894">
        <v>4487174</v>
      </c>
      <c r="D15894" t="s">
        <v>52719</v>
      </c>
      <c r="E15894" t="s">
        <v>52720</v>
      </c>
      <c r="F15894" t="s">
        <v>76</v>
      </c>
      <c r="G15894" t="s">
        <v>16</v>
      </c>
      <c r="H15894">
        <v>0</v>
      </c>
      <c r="I15894" t="s">
        <v>52721</v>
      </c>
      <c r="J15894" t="s">
        <v>52722</v>
      </c>
      <c r="K15894" t="s">
        <v>52723</v>
      </c>
      <c r="L15894" t="s">
        <v>77980</v>
      </c>
    </row>
    <row r="15895" spans="1:12" x14ac:dyDescent="0.15">
      <c r="A15895" t="s">
        <v>12</v>
      </c>
      <c r="B15895">
        <v>4487114</v>
      </c>
      <c r="C15895">
        <v>4487134</v>
      </c>
      <c r="D15895" t="s">
        <v>52719</v>
      </c>
      <c r="E15895" t="s">
        <v>52720</v>
      </c>
      <c r="F15895" t="s">
        <v>76</v>
      </c>
      <c r="G15895" t="s">
        <v>23</v>
      </c>
      <c r="H15895">
        <v>40</v>
      </c>
      <c r="I15895" t="s">
        <v>52724</v>
      </c>
      <c r="J15895" t="s">
        <v>52725</v>
      </c>
      <c r="K15895" t="s">
        <v>52726</v>
      </c>
      <c r="L15895" t="s">
        <v>77952</v>
      </c>
    </row>
    <row r="15896" spans="1:12" x14ac:dyDescent="0.15">
      <c r="A15896" t="s">
        <v>12</v>
      </c>
      <c r="B15896">
        <v>4487050</v>
      </c>
      <c r="C15896">
        <v>4487070</v>
      </c>
      <c r="D15896" t="s">
        <v>52719</v>
      </c>
      <c r="E15896" t="s">
        <v>52720</v>
      </c>
      <c r="F15896" t="s">
        <v>76</v>
      </c>
      <c r="G15896" t="s">
        <v>23</v>
      </c>
      <c r="H15896">
        <v>104</v>
      </c>
      <c r="I15896" t="s">
        <v>52727</v>
      </c>
      <c r="J15896" t="s">
        <v>52728</v>
      </c>
      <c r="K15896" t="s">
        <v>52729</v>
      </c>
      <c r="L15896" t="s">
        <v>77963</v>
      </c>
    </row>
    <row r="15897" spans="1:12" x14ac:dyDescent="0.15">
      <c r="A15897" t="s">
        <v>12</v>
      </c>
      <c r="B15897">
        <v>4487029</v>
      </c>
      <c r="C15897">
        <v>4487049</v>
      </c>
      <c r="D15897" t="s">
        <v>52719</v>
      </c>
      <c r="E15897" t="s">
        <v>52720</v>
      </c>
      <c r="F15897" t="s">
        <v>76</v>
      </c>
      <c r="G15897" t="s">
        <v>32</v>
      </c>
      <c r="H15897">
        <v>125</v>
      </c>
      <c r="I15897" t="s">
        <v>52730</v>
      </c>
      <c r="J15897" t="s">
        <v>52731</v>
      </c>
      <c r="K15897" t="s">
        <v>52732</v>
      </c>
      <c r="L15897" t="s">
        <v>78034</v>
      </c>
    </row>
    <row r="15898" spans="1:12" x14ac:dyDescent="0.15">
      <c r="A15898" t="s">
        <v>12</v>
      </c>
      <c r="B15898">
        <v>4488449</v>
      </c>
      <c r="C15898">
        <v>4488469</v>
      </c>
      <c r="D15898" t="s">
        <v>52733</v>
      </c>
      <c r="E15898" t="s">
        <v>52734</v>
      </c>
      <c r="F15898" t="s">
        <v>76</v>
      </c>
      <c r="G15898" t="s">
        <v>36</v>
      </c>
      <c r="H15898">
        <v>7</v>
      </c>
      <c r="I15898" t="s">
        <v>52735</v>
      </c>
      <c r="J15898" t="s">
        <v>52736</v>
      </c>
      <c r="K15898" t="s">
        <v>52737</v>
      </c>
      <c r="L15898" t="s">
        <v>77909</v>
      </c>
    </row>
    <row r="15899" spans="1:12" x14ac:dyDescent="0.15">
      <c r="A15899" t="s">
        <v>12</v>
      </c>
      <c r="B15899">
        <v>4488422</v>
      </c>
      <c r="C15899">
        <v>4488442</v>
      </c>
      <c r="D15899" t="s">
        <v>52733</v>
      </c>
      <c r="E15899" t="s">
        <v>52734</v>
      </c>
      <c r="F15899" t="s">
        <v>76</v>
      </c>
      <c r="G15899" t="s">
        <v>23</v>
      </c>
      <c r="H15899">
        <v>34</v>
      </c>
      <c r="I15899" t="s">
        <v>52738</v>
      </c>
      <c r="J15899" t="s">
        <v>52739</v>
      </c>
      <c r="K15899" t="s">
        <v>52740</v>
      </c>
      <c r="L15899" t="s">
        <v>77999</v>
      </c>
    </row>
    <row r="15900" spans="1:12" x14ac:dyDescent="0.15">
      <c r="A15900" t="s">
        <v>12</v>
      </c>
      <c r="B15900">
        <v>4488362</v>
      </c>
      <c r="C15900">
        <v>4488382</v>
      </c>
      <c r="D15900" t="s">
        <v>52733</v>
      </c>
      <c r="E15900" t="s">
        <v>52734</v>
      </c>
      <c r="F15900" t="s">
        <v>76</v>
      </c>
      <c r="G15900" t="s">
        <v>16</v>
      </c>
      <c r="H15900">
        <v>94</v>
      </c>
      <c r="I15900" t="s">
        <v>52741</v>
      </c>
      <c r="J15900" t="s">
        <v>52742</v>
      </c>
      <c r="K15900" t="s">
        <v>52743</v>
      </c>
      <c r="L15900" t="s">
        <v>77927</v>
      </c>
    </row>
    <row r="15901" spans="1:12" x14ac:dyDescent="0.15">
      <c r="A15901" t="s">
        <v>12</v>
      </c>
      <c r="B15901">
        <v>4488327</v>
      </c>
      <c r="C15901">
        <v>4488347</v>
      </c>
      <c r="D15901" t="s">
        <v>52733</v>
      </c>
      <c r="E15901" t="s">
        <v>52734</v>
      </c>
      <c r="F15901" t="s">
        <v>76</v>
      </c>
      <c r="G15901" t="s">
        <v>16</v>
      </c>
      <c r="H15901">
        <v>129</v>
      </c>
      <c r="I15901" t="s">
        <v>52744</v>
      </c>
      <c r="J15901" t="s">
        <v>52745</v>
      </c>
      <c r="K15901" t="s">
        <v>52746</v>
      </c>
      <c r="L15901" t="s">
        <v>77988</v>
      </c>
    </row>
    <row r="15902" spans="1:12" x14ac:dyDescent="0.15">
      <c r="A15902" t="s">
        <v>12</v>
      </c>
      <c r="B15902">
        <v>4490215</v>
      </c>
      <c r="C15902">
        <v>4490235</v>
      </c>
      <c r="D15902" t="s">
        <v>52747</v>
      </c>
      <c r="E15902" t="s">
        <v>52748</v>
      </c>
      <c r="F15902" t="s">
        <v>76</v>
      </c>
      <c r="G15902" t="s">
        <v>32</v>
      </c>
      <c r="H15902">
        <v>19</v>
      </c>
      <c r="I15902" t="s">
        <v>52749</v>
      </c>
      <c r="J15902" t="s">
        <v>52750</v>
      </c>
      <c r="K15902" t="s">
        <v>52751</v>
      </c>
      <c r="L15902" t="s">
        <v>77982</v>
      </c>
    </row>
    <row r="15903" spans="1:12" x14ac:dyDescent="0.15">
      <c r="A15903" t="s">
        <v>12</v>
      </c>
      <c r="B15903">
        <v>4490188</v>
      </c>
      <c r="C15903">
        <v>4490208</v>
      </c>
      <c r="D15903" t="s">
        <v>52747</v>
      </c>
      <c r="E15903" t="s">
        <v>52748</v>
      </c>
      <c r="F15903" t="s">
        <v>76</v>
      </c>
      <c r="G15903" t="s">
        <v>36</v>
      </c>
      <c r="H15903">
        <v>46</v>
      </c>
      <c r="I15903" t="s">
        <v>52752</v>
      </c>
      <c r="J15903" t="s">
        <v>52753</v>
      </c>
      <c r="K15903" t="s">
        <v>52754</v>
      </c>
      <c r="L15903" t="s">
        <v>78004</v>
      </c>
    </row>
    <row r="15904" spans="1:12" x14ac:dyDescent="0.15">
      <c r="A15904" t="s">
        <v>12</v>
      </c>
      <c r="B15904">
        <v>4490085</v>
      </c>
      <c r="C15904">
        <v>4490105</v>
      </c>
      <c r="D15904" t="s">
        <v>52747</v>
      </c>
      <c r="E15904" t="s">
        <v>52748</v>
      </c>
      <c r="F15904" t="s">
        <v>76</v>
      </c>
      <c r="G15904" t="s">
        <v>16</v>
      </c>
      <c r="H15904">
        <v>149</v>
      </c>
      <c r="I15904" t="s">
        <v>52755</v>
      </c>
      <c r="J15904" t="s">
        <v>52756</v>
      </c>
      <c r="K15904" t="s">
        <v>52757</v>
      </c>
      <c r="L15904" t="s">
        <v>78045</v>
      </c>
    </row>
    <row r="15905" spans="1:12" x14ac:dyDescent="0.15">
      <c r="A15905" t="s">
        <v>12</v>
      </c>
      <c r="B15905">
        <v>4490041</v>
      </c>
      <c r="C15905">
        <v>4490061</v>
      </c>
      <c r="D15905" t="s">
        <v>52747</v>
      </c>
      <c r="E15905" t="s">
        <v>52748</v>
      </c>
      <c r="F15905" t="s">
        <v>76</v>
      </c>
      <c r="G15905" t="s">
        <v>36</v>
      </c>
      <c r="H15905">
        <v>193</v>
      </c>
      <c r="I15905" t="s">
        <v>52758</v>
      </c>
      <c r="J15905" t="s">
        <v>52759</v>
      </c>
      <c r="K15905" t="s">
        <v>52760</v>
      </c>
      <c r="L15905" t="s">
        <v>78201</v>
      </c>
    </row>
    <row r="15906" spans="1:12" x14ac:dyDescent="0.15">
      <c r="A15906" t="s">
        <v>12</v>
      </c>
      <c r="B15906">
        <v>4491543</v>
      </c>
      <c r="C15906">
        <v>4491563</v>
      </c>
      <c r="D15906" t="s">
        <v>52761</v>
      </c>
      <c r="E15906" t="s">
        <v>90</v>
      </c>
      <c r="F15906" t="s">
        <v>76</v>
      </c>
      <c r="G15906" t="s">
        <v>16</v>
      </c>
      <c r="H15906">
        <v>22</v>
      </c>
      <c r="I15906" t="s">
        <v>52762</v>
      </c>
      <c r="J15906" t="s">
        <v>52763</v>
      </c>
      <c r="K15906" t="s">
        <v>52764</v>
      </c>
      <c r="L15906" t="s">
        <v>77948</v>
      </c>
    </row>
    <row r="15907" spans="1:12" x14ac:dyDescent="0.15">
      <c r="A15907" t="s">
        <v>12</v>
      </c>
      <c r="B15907">
        <v>4491489</v>
      </c>
      <c r="C15907">
        <v>4491509</v>
      </c>
      <c r="D15907" t="s">
        <v>52761</v>
      </c>
      <c r="E15907" t="s">
        <v>90</v>
      </c>
      <c r="F15907" t="s">
        <v>76</v>
      </c>
      <c r="G15907" t="s">
        <v>16</v>
      </c>
      <c r="H15907">
        <v>76</v>
      </c>
      <c r="I15907" t="s">
        <v>52765</v>
      </c>
      <c r="J15907" t="s">
        <v>52766</v>
      </c>
      <c r="K15907" t="s">
        <v>52767</v>
      </c>
      <c r="L15907" t="s">
        <v>77985</v>
      </c>
    </row>
    <row r="15908" spans="1:12" x14ac:dyDescent="0.15">
      <c r="A15908" t="s">
        <v>12</v>
      </c>
      <c r="B15908">
        <v>4491465</v>
      </c>
      <c r="C15908">
        <v>4491485</v>
      </c>
      <c r="D15908" t="s">
        <v>52761</v>
      </c>
      <c r="E15908" t="s">
        <v>90</v>
      </c>
      <c r="F15908" t="s">
        <v>76</v>
      </c>
      <c r="G15908" t="s">
        <v>32</v>
      </c>
      <c r="H15908">
        <v>100</v>
      </c>
      <c r="I15908" t="s">
        <v>52768</v>
      </c>
      <c r="J15908" t="s">
        <v>52769</v>
      </c>
      <c r="K15908" t="s">
        <v>52770</v>
      </c>
      <c r="L15908" t="s">
        <v>77953</v>
      </c>
    </row>
    <row r="15909" spans="1:12" x14ac:dyDescent="0.15">
      <c r="A15909" t="s">
        <v>12</v>
      </c>
      <c r="B15909">
        <v>4491444</v>
      </c>
      <c r="C15909">
        <v>4491464</v>
      </c>
      <c r="D15909" t="s">
        <v>52761</v>
      </c>
      <c r="E15909" t="s">
        <v>90</v>
      </c>
      <c r="F15909" t="s">
        <v>76</v>
      </c>
      <c r="G15909" t="s">
        <v>16</v>
      </c>
      <c r="H15909">
        <v>121</v>
      </c>
      <c r="I15909" t="s">
        <v>52771</v>
      </c>
      <c r="J15909" t="s">
        <v>52772</v>
      </c>
      <c r="K15909" t="s">
        <v>52773</v>
      </c>
      <c r="L15909" t="s">
        <v>77943</v>
      </c>
    </row>
    <row r="15910" spans="1:12" x14ac:dyDescent="0.15">
      <c r="A15910" t="s">
        <v>12</v>
      </c>
      <c r="B15910">
        <v>4492623</v>
      </c>
      <c r="C15910">
        <v>4492643</v>
      </c>
      <c r="D15910" t="s">
        <v>52774</v>
      </c>
      <c r="E15910" t="s">
        <v>90</v>
      </c>
      <c r="F15910" t="s">
        <v>15</v>
      </c>
      <c r="G15910" t="s">
        <v>36</v>
      </c>
      <c r="H15910">
        <v>24</v>
      </c>
      <c r="I15910" t="s">
        <v>52775</v>
      </c>
      <c r="J15910" t="s">
        <v>52776</v>
      </c>
      <c r="K15910" t="s">
        <v>52777</v>
      </c>
      <c r="L15910" t="s">
        <v>77966</v>
      </c>
    </row>
    <row r="15911" spans="1:12" x14ac:dyDescent="0.15">
      <c r="A15911" t="s">
        <v>12</v>
      </c>
      <c r="B15911">
        <v>4492654</v>
      </c>
      <c r="C15911">
        <v>4492674</v>
      </c>
      <c r="D15911" t="s">
        <v>52774</v>
      </c>
      <c r="E15911" t="s">
        <v>90</v>
      </c>
      <c r="F15911" t="s">
        <v>15</v>
      </c>
      <c r="G15911" t="s">
        <v>36</v>
      </c>
      <c r="H15911">
        <v>55</v>
      </c>
      <c r="I15911" t="s">
        <v>52778</v>
      </c>
      <c r="J15911" t="s">
        <v>52779</v>
      </c>
      <c r="K15911" t="s">
        <v>52780</v>
      </c>
      <c r="L15911" t="s">
        <v>77992</v>
      </c>
    </row>
    <row r="15912" spans="1:12" x14ac:dyDescent="0.15">
      <c r="A15912" t="s">
        <v>12</v>
      </c>
      <c r="B15912">
        <v>4492704</v>
      </c>
      <c r="C15912">
        <v>4492724</v>
      </c>
      <c r="D15912" t="s">
        <v>52774</v>
      </c>
      <c r="E15912" t="s">
        <v>90</v>
      </c>
      <c r="F15912" t="s">
        <v>15</v>
      </c>
      <c r="G15912" t="s">
        <v>36</v>
      </c>
      <c r="H15912">
        <v>105</v>
      </c>
      <c r="I15912" t="s">
        <v>52781</v>
      </c>
      <c r="J15912" t="s">
        <v>52782</v>
      </c>
      <c r="K15912" t="s">
        <v>52783</v>
      </c>
      <c r="L15912" t="s">
        <v>78028</v>
      </c>
    </row>
    <row r="15913" spans="1:12" x14ac:dyDescent="0.15">
      <c r="A15913" t="s">
        <v>12</v>
      </c>
      <c r="B15913">
        <v>4492732</v>
      </c>
      <c r="C15913">
        <v>4492752</v>
      </c>
      <c r="D15913" t="s">
        <v>52774</v>
      </c>
      <c r="E15913" t="s">
        <v>90</v>
      </c>
      <c r="F15913" t="s">
        <v>15</v>
      </c>
      <c r="G15913" t="s">
        <v>36</v>
      </c>
      <c r="H15913">
        <v>133</v>
      </c>
      <c r="I15913" t="s">
        <v>52784</v>
      </c>
      <c r="J15913" t="s">
        <v>52785</v>
      </c>
      <c r="K15913" t="s">
        <v>52786</v>
      </c>
      <c r="L15913" t="s">
        <v>77995</v>
      </c>
    </row>
    <row r="15914" spans="1:12" x14ac:dyDescent="0.15">
      <c r="A15914" t="s">
        <v>12</v>
      </c>
      <c r="B15914">
        <v>4493187</v>
      </c>
      <c r="C15914">
        <v>4493207</v>
      </c>
      <c r="D15914" t="s">
        <v>52787</v>
      </c>
      <c r="E15914" t="s">
        <v>90</v>
      </c>
      <c r="F15914" t="s">
        <v>15</v>
      </c>
      <c r="G15914" t="s">
        <v>23</v>
      </c>
      <c r="H15914">
        <v>12</v>
      </c>
      <c r="I15914" t="s">
        <v>52788</v>
      </c>
      <c r="J15914" t="s">
        <v>52789</v>
      </c>
      <c r="K15914" t="s">
        <v>52790</v>
      </c>
      <c r="L15914" t="s">
        <v>77991</v>
      </c>
    </row>
    <row r="15915" spans="1:12" x14ac:dyDescent="0.15">
      <c r="A15915" t="s">
        <v>12</v>
      </c>
      <c r="B15915">
        <v>4493207</v>
      </c>
      <c r="C15915">
        <v>4493227</v>
      </c>
      <c r="D15915" t="s">
        <v>52787</v>
      </c>
      <c r="E15915" t="s">
        <v>90</v>
      </c>
      <c r="F15915" t="s">
        <v>15</v>
      </c>
      <c r="G15915" t="s">
        <v>36</v>
      </c>
      <c r="H15915">
        <v>32</v>
      </c>
      <c r="I15915" t="s">
        <v>52791</v>
      </c>
      <c r="J15915" t="s">
        <v>52792</v>
      </c>
      <c r="K15915" t="s">
        <v>52793</v>
      </c>
      <c r="L15915" t="s">
        <v>77918</v>
      </c>
    </row>
    <row r="15916" spans="1:12" x14ac:dyDescent="0.15">
      <c r="A15916" t="s">
        <v>12</v>
      </c>
      <c r="B15916">
        <v>4493229</v>
      </c>
      <c r="C15916">
        <v>4493249</v>
      </c>
      <c r="D15916" t="s">
        <v>52787</v>
      </c>
      <c r="E15916" t="s">
        <v>90</v>
      </c>
      <c r="F15916" t="s">
        <v>15</v>
      </c>
      <c r="G15916" t="s">
        <v>16</v>
      </c>
      <c r="H15916">
        <v>54</v>
      </c>
      <c r="I15916" t="s">
        <v>52794</v>
      </c>
      <c r="J15916" t="s">
        <v>52795</v>
      </c>
      <c r="K15916" t="s">
        <v>52796</v>
      </c>
      <c r="L15916" t="s">
        <v>77961</v>
      </c>
    </row>
    <row r="15917" spans="1:12" x14ac:dyDescent="0.15">
      <c r="A15917" t="s">
        <v>12</v>
      </c>
      <c r="B15917">
        <v>4493276</v>
      </c>
      <c r="C15917">
        <v>4493296</v>
      </c>
      <c r="D15917" t="s">
        <v>52787</v>
      </c>
      <c r="E15917" t="s">
        <v>90</v>
      </c>
      <c r="F15917" t="s">
        <v>15</v>
      </c>
      <c r="G15917" t="s">
        <v>23</v>
      </c>
      <c r="H15917">
        <v>101</v>
      </c>
      <c r="I15917" t="s">
        <v>52797</v>
      </c>
      <c r="J15917" t="s">
        <v>52798</v>
      </c>
      <c r="K15917" t="s">
        <v>52799</v>
      </c>
      <c r="L15917" t="s">
        <v>77997</v>
      </c>
    </row>
    <row r="15918" spans="1:12" x14ac:dyDescent="0.15">
      <c r="A15918" t="s">
        <v>12</v>
      </c>
      <c r="B15918">
        <v>4497523</v>
      </c>
      <c r="C15918">
        <v>4497543</v>
      </c>
      <c r="D15918" t="s">
        <v>52800</v>
      </c>
      <c r="E15918" t="s">
        <v>90</v>
      </c>
      <c r="F15918" t="s">
        <v>76</v>
      </c>
      <c r="G15918" t="s">
        <v>32</v>
      </c>
      <c r="H15918">
        <v>1</v>
      </c>
      <c r="I15918" t="s">
        <v>52801</v>
      </c>
      <c r="J15918" t="s">
        <v>52802</v>
      </c>
      <c r="K15918" t="s">
        <v>52803</v>
      </c>
      <c r="L15918" t="s">
        <v>77917</v>
      </c>
    </row>
    <row r="15919" spans="1:12" x14ac:dyDescent="0.15">
      <c r="A15919" t="s">
        <v>12</v>
      </c>
      <c r="B15919">
        <v>4497496</v>
      </c>
      <c r="C15919">
        <v>4497516</v>
      </c>
      <c r="D15919" t="s">
        <v>52800</v>
      </c>
      <c r="E15919" t="s">
        <v>90</v>
      </c>
      <c r="F15919" t="s">
        <v>76</v>
      </c>
      <c r="G15919" t="s">
        <v>32</v>
      </c>
      <c r="H15919">
        <v>28</v>
      </c>
      <c r="I15919" t="s">
        <v>52804</v>
      </c>
      <c r="J15919" t="s">
        <v>52805</v>
      </c>
      <c r="K15919" t="s">
        <v>52806</v>
      </c>
      <c r="L15919" t="s">
        <v>77956</v>
      </c>
    </row>
    <row r="15920" spans="1:12" x14ac:dyDescent="0.15">
      <c r="A15920" t="s">
        <v>12</v>
      </c>
      <c r="B15920">
        <v>4497470</v>
      </c>
      <c r="C15920">
        <v>4497490</v>
      </c>
      <c r="D15920" t="s">
        <v>52800</v>
      </c>
      <c r="E15920" t="s">
        <v>90</v>
      </c>
      <c r="F15920" t="s">
        <v>76</v>
      </c>
      <c r="G15920" t="s">
        <v>23</v>
      </c>
      <c r="H15920">
        <v>54</v>
      </c>
      <c r="I15920" t="s">
        <v>52807</v>
      </c>
      <c r="J15920" t="s">
        <v>52808</v>
      </c>
      <c r="K15920" t="s">
        <v>52809</v>
      </c>
      <c r="L15920" t="s">
        <v>77961</v>
      </c>
    </row>
    <row r="15921" spans="1:12" x14ac:dyDescent="0.15">
      <c r="A15921" t="s">
        <v>12</v>
      </c>
      <c r="B15921">
        <v>4497432</v>
      </c>
      <c r="C15921">
        <v>4497452</v>
      </c>
      <c r="D15921" t="s">
        <v>52800</v>
      </c>
      <c r="E15921" t="s">
        <v>90</v>
      </c>
      <c r="F15921" t="s">
        <v>76</v>
      </c>
      <c r="G15921" t="s">
        <v>23</v>
      </c>
      <c r="H15921">
        <v>92</v>
      </c>
      <c r="I15921" t="s">
        <v>52810</v>
      </c>
      <c r="J15921" t="s">
        <v>52811</v>
      </c>
      <c r="K15921" t="s">
        <v>52812</v>
      </c>
      <c r="L15921" t="s">
        <v>78032</v>
      </c>
    </row>
    <row r="15922" spans="1:12" x14ac:dyDescent="0.15">
      <c r="A15922" t="s">
        <v>12</v>
      </c>
      <c r="B15922">
        <v>4497888</v>
      </c>
      <c r="C15922">
        <v>4497908</v>
      </c>
      <c r="D15922" t="s">
        <v>52813</v>
      </c>
      <c r="E15922" t="s">
        <v>90</v>
      </c>
      <c r="F15922" t="s">
        <v>15</v>
      </c>
      <c r="G15922" t="s">
        <v>16</v>
      </c>
      <c r="H15922">
        <v>6</v>
      </c>
      <c r="I15922" t="s">
        <v>52814</v>
      </c>
      <c r="J15922" t="s">
        <v>52815</v>
      </c>
      <c r="K15922" t="s">
        <v>52816</v>
      </c>
      <c r="L15922" t="s">
        <v>78025</v>
      </c>
    </row>
    <row r="15923" spans="1:12" x14ac:dyDescent="0.15">
      <c r="A15923" t="s">
        <v>12</v>
      </c>
      <c r="B15923">
        <v>4497937</v>
      </c>
      <c r="C15923">
        <v>4497957</v>
      </c>
      <c r="D15923" t="s">
        <v>52813</v>
      </c>
      <c r="E15923" t="s">
        <v>90</v>
      </c>
      <c r="F15923" t="s">
        <v>15</v>
      </c>
      <c r="G15923" t="s">
        <v>16</v>
      </c>
      <c r="H15923">
        <v>55</v>
      </c>
      <c r="I15923" t="s">
        <v>52817</v>
      </c>
      <c r="J15923" t="s">
        <v>52818</v>
      </c>
      <c r="K15923" t="s">
        <v>52819</v>
      </c>
      <c r="L15923" t="s">
        <v>77992</v>
      </c>
    </row>
    <row r="15924" spans="1:12" x14ac:dyDescent="0.15">
      <c r="A15924" t="s">
        <v>12</v>
      </c>
      <c r="B15924">
        <v>4497962</v>
      </c>
      <c r="C15924">
        <v>4497982</v>
      </c>
      <c r="D15924" t="s">
        <v>52813</v>
      </c>
      <c r="E15924" t="s">
        <v>90</v>
      </c>
      <c r="F15924" t="s">
        <v>15</v>
      </c>
      <c r="G15924" t="s">
        <v>32</v>
      </c>
      <c r="H15924">
        <v>80</v>
      </c>
      <c r="I15924" t="s">
        <v>52820</v>
      </c>
      <c r="J15924" t="s">
        <v>52821</v>
      </c>
      <c r="K15924" t="s">
        <v>52822</v>
      </c>
      <c r="L15924" t="s">
        <v>77940</v>
      </c>
    </row>
    <row r="15925" spans="1:12" x14ac:dyDescent="0.15">
      <c r="A15925" t="s">
        <v>12</v>
      </c>
      <c r="B15925">
        <v>4497986</v>
      </c>
      <c r="C15925">
        <v>4498006</v>
      </c>
      <c r="D15925" t="s">
        <v>52813</v>
      </c>
      <c r="E15925" t="s">
        <v>90</v>
      </c>
      <c r="F15925" t="s">
        <v>15</v>
      </c>
      <c r="G15925" t="s">
        <v>23</v>
      </c>
      <c r="H15925">
        <v>104</v>
      </c>
      <c r="I15925" t="s">
        <v>52823</v>
      </c>
      <c r="J15925" t="s">
        <v>52824</v>
      </c>
      <c r="K15925" t="s">
        <v>52825</v>
      </c>
      <c r="L15925" t="s">
        <v>77963</v>
      </c>
    </row>
    <row r="15926" spans="1:12" x14ac:dyDescent="0.15">
      <c r="A15926" t="s">
        <v>12</v>
      </c>
      <c r="B15926">
        <v>4499335</v>
      </c>
      <c r="C15926">
        <v>4499355</v>
      </c>
      <c r="D15926" t="s">
        <v>52826</v>
      </c>
      <c r="E15926" t="s">
        <v>90</v>
      </c>
      <c r="F15926" t="s">
        <v>15</v>
      </c>
      <c r="G15926" t="s">
        <v>32</v>
      </c>
      <c r="H15926">
        <v>8</v>
      </c>
      <c r="I15926" t="s">
        <v>52827</v>
      </c>
      <c r="J15926" t="s">
        <v>52828</v>
      </c>
      <c r="K15926" t="s">
        <v>52829</v>
      </c>
      <c r="L15926" t="s">
        <v>77955</v>
      </c>
    </row>
    <row r="15927" spans="1:12" x14ac:dyDescent="0.15">
      <c r="A15927" t="s">
        <v>12</v>
      </c>
      <c r="B15927">
        <v>4499364</v>
      </c>
      <c r="C15927">
        <v>4499384</v>
      </c>
      <c r="D15927" t="s">
        <v>52826</v>
      </c>
      <c r="E15927" t="s">
        <v>90</v>
      </c>
      <c r="F15927" t="s">
        <v>15</v>
      </c>
      <c r="G15927" t="s">
        <v>32</v>
      </c>
      <c r="H15927">
        <v>37</v>
      </c>
      <c r="I15927" t="s">
        <v>52830</v>
      </c>
      <c r="J15927" t="s">
        <v>52831</v>
      </c>
      <c r="K15927" t="s">
        <v>52832</v>
      </c>
      <c r="L15927" t="s">
        <v>77906</v>
      </c>
    </row>
    <row r="15928" spans="1:12" x14ac:dyDescent="0.15">
      <c r="A15928" t="s">
        <v>12</v>
      </c>
      <c r="B15928">
        <v>4499395</v>
      </c>
      <c r="C15928">
        <v>4499415</v>
      </c>
      <c r="D15928" t="s">
        <v>52826</v>
      </c>
      <c r="E15928" t="s">
        <v>90</v>
      </c>
      <c r="F15928" t="s">
        <v>15</v>
      </c>
      <c r="G15928" t="s">
        <v>16</v>
      </c>
      <c r="H15928">
        <v>68</v>
      </c>
      <c r="I15928" t="s">
        <v>52833</v>
      </c>
      <c r="J15928" t="s">
        <v>52834</v>
      </c>
      <c r="K15928" t="s">
        <v>52835</v>
      </c>
      <c r="L15928" t="s">
        <v>77962</v>
      </c>
    </row>
    <row r="15929" spans="1:12" x14ac:dyDescent="0.15">
      <c r="A15929" t="s">
        <v>12</v>
      </c>
      <c r="B15929">
        <v>4499422</v>
      </c>
      <c r="C15929">
        <v>4499442</v>
      </c>
      <c r="D15929" t="s">
        <v>52826</v>
      </c>
      <c r="E15929" t="s">
        <v>90</v>
      </c>
      <c r="F15929" t="s">
        <v>15</v>
      </c>
      <c r="G15929" t="s">
        <v>23</v>
      </c>
      <c r="H15929">
        <v>95</v>
      </c>
      <c r="I15929" t="s">
        <v>52836</v>
      </c>
      <c r="J15929" t="s">
        <v>52837</v>
      </c>
      <c r="K15929" t="s">
        <v>52838</v>
      </c>
      <c r="L15929" t="s">
        <v>77920</v>
      </c>
    </row>
    <row r="15930" spans="1:12" x14ac:dyDescent="0.15">
      <c r="A15930" t="s">
        <v>12</v>
      </c>
      <c r="B15930">
        <v>4500502</v>
      </c>
      <c r="C15930">
        <v>4500522</v>
      </c>
      <c r="D15930" t="s">
        <v>52839</v>
      </c>
      <c r="E15930" t="s">
        <v>90</v>
      </c>
      <c r="F15930" t="s">
        <v>15</v>
      </c>
      <c r="G15930" t="s">
        <v>23</v>
      </c>
      <c r="H15930">
        <v>34</v>
      </c>
      <c r="I15930" t="s">
        <v>52840</v>
      </c>
      <c r="J15930" t="s">
        <v>52841</v>
      </c>
      <c r="K15930" t="s">
        <v>52842</v>
      </c>
      <c r="L15930" t="s">
        <v>77999</v>
      </c>
    </row>
    <row r="15931" spans="1:12" x14ac:dyDescent="0.15">
      <c r="A15931" t="s">
        <v>12</v>
      </c>
      <c r="B15931">
        <v>4500524</v>
      </c>
      <c r="C15931">
        <v>4500544</v>
      </c>
      <c r="D15931" t="s">
        <v>52839</v>
      </c>
      <c r="E15931" t="s">
        <v>90</v>
      </c>
      <c r="F15931" t="s">
        <v>15</v>
      </c>
      <c r="G15931" t="s">
        <v>23</v>
      </c>
      <c r="H15931">
        <v>56</v>
      </c>
      <c r="I15931" t="s">
        <v>52843</v>
      </c>
      <c r="J15931" t="s">
        <v>52844</v>
      </c>
      <c r="K15931" t="s">
        <v>52845</v>
      </c>
      <c r="L15931" t="s">
        <v>77971</v>
      </c>
    </row>
    <row r="15932" spans="1:12" x14ac:dyDescent="0.15">
      <c r="A15932" t="s">
        <v>12</v>
      </c>
      <c r="B15932">
        <v>4500544</v>
      </c>
      <c r="C15932">
        <v>4500564</v>
      </c>
      <c r="D15932" t="s">
        <v>52839</v>
      </c>
      <c r="E15932" t="s">
        <v>90</v>
      </c>
      <c r="F15932" t="s">
        <v>15</v>
      </c>
      <c r="G15932" t="s">
        <v>16</v>
      </c>
      <c r="H15932">
        <v>76</v>
      </c>
      <c r="I15932" t="s">
        <v>52846</v>
      </c>
      <c r="J15932" t="s">
        <v>52847</v>
      </c>
      <c r="K15932" t="s">
        <v>52848</v>
      </c>
      <c r="L15932" t="s">
        <v>77985</v>
      </c>
    </row>
    <row r="15933" spans="1:12" x14ac:dyDescent="0.15">
      <c r="A15933" t="s">
        <v>12</v>
      </c>
      <c r="B15933">
        <v>4500579</v>
      </c>
      <c r="C15933">
        <v>4500599</v>
      </c>
      <c r="D15933" t="s">
        <v>52839</v>
      </c>
      <c r="E15933" t="s">
        <v>90</v>
      </c>
      <c r="F15933" t="s">
        <v>15</v>
      </c>
      <c r="G15933" t="s">
        <v>16</v>
      </c>
      <c r="H15933">
        <v>111</v>
      </c>
      <c r="I15933" t="s">
        <v>52849</v>
      </c>
      <c r="J15933" t="s">
        <v>52850</v>
      </c>
      <c r="K15933" t="s">
        <v>52851</v>
      </c>
      <c r="L15933" t="s">
        <v>77908</v>
      </c>
    </row>
    <row r="15934" spans="1:12" x14ac:dyDescent="0.15">
      <c r="A15934" t="s">
        <v>12</v>
      </c>
      <c r="B15934">
        <v>4502745</v>
      </c>
      <c r="C15934">
        <v>4502765</v>
      </c>
      <c r="D15934" t="s">
        <v>52852</v>
      </c>
      <c r="E15934" t="s">
        <v>90</v>
      </c>
      <c r="F15934" t="s">
        <v>76</v>
      </c>
      <c r="G15934" t="s">
        <v>16</v>
      </c>
      <c r="H15934">
        <v>0</v>
      </c>
      <c r="I15934" t="s">
        <v>52853</v>
      </c>
      <c r="J15934" t="s">
        <v>52854</v>
      </c>
      <c r="K15934" t="s">
        <v>52855</v>
      </c>
      <c r="L15934" t="s">
        <v>77980</v>
      </c>
    </row>
    <row r="15935" spans="1:12" x14ac:dyDescent="0.15">
      <c r="A15935" t="s">
        <v>12</v>
      </c>
      <c r="B15935">
        <v>4502723</v>
      </c>
      <c r="C15935">
        <v>4502743</v>
      </c>
      <c r="D15935" t="s">
        <v>52852</v>
      </c>
      <c r="E15935" t="s">
        <v>90</v>
      </c>
      <c r="F15935" t="s">
        <v>76</v>
      </c>
      <c r="G15935" t="s">
        <v>32</v>
      </c>
      <c r="H15935">
        <v>22</v>
      </c>
      <c r="I15935" t="s">
        <v>52856</v>
      </c>
      <c r="J15935" t="s">
        <v>52857</v>
      </c>
      <c r="K15935" t="s">
        <v>52858</v>
      </c>
      <c r="L15935" t="s">
        <v>77948</v>
      </c>
    </row>
    <row r="15936" spans="1:12" x14ac:dyDescent="0.15">
      <c r="A15936" t="s">
        <v>12</v>
      </c>
      <c r="B15936">
        <v>4502699</v>
      </c>
      <c r="C15936">
        <v>4502719</v>
      </c>
      <c r="D15936" t="s">
        <v>52852</v>
      </c>
      <c r="E15936" t="s">
        <v>90</v>
      </c>
      <c r="F15936" t="s">
        <v>76</v>
      </c>
      <c r="G15936" t="s">
        <v>36</v>
      </c>
      <c r="H15936">
        <v>46</v>
      </c>
      <c r="I15936" t="s">
        <v>52859</v>
      </c>
      <c r="J15936" t="s">
        <v>52860</v>
      </c>
      <c r="K15936" t="s">
        <v>52861</v>
      </c>
      <c r="L15936" t="s">
        <v>78004</v>
      </c>
    </row>
    <row r="15937" spans="1:12" x14ac:dyDescent="0.15">
      <c r="A15937" t="s">
        <v>12</v>
      </c>
      <c r="B15937">
        <v>4502662</v>
      </c>
      <c r="C15937">
        <v>4502682</v>
      </c>
      <c r="D15937" t="s">
        <v>52852</v>
      </c>
      <c r="E15937" t="s">
        <v>90</v>
      </c>
      <c r="F15937" t="s">
        <v>76</v>
      </c>
      <c r="G15937" t="s">
        <v>16</v>
      </c>
      <c r="H15937">
        <v>83</v>
      </c>
      <c r="I15937" t="s">
        <v>52862</v>
      </c>
      <c r="J15937" t="s">
        <v>52863</v>
      </c>
      <c r="K15937" t="s">
        <v>52864</v>
      </c>
      <c r="L15937" t="s">
        <v>77958</v>
      </c>
    </row>
    <row r="15938" spans="1:12" x14ac:dyDescent="0.15">
      <c r="A15938" t="s">
        <v>12</v>
      </c>
      <c r="B15938">
        <v>4502963</v>
      </c>
      <c r="C15938">
        <v>4502983</v>
      </c>
      <c r="D15938" t="s">
        <v>52865</v>
      </c>
      <c r="E15938" t="s">
        <v>90</v>
      </c>
      <c r="F15938" t="s">
        <v>15</v>
      </c>
      <c r="G15938" t="s">
        <v>23</v>
      </c>
      <c r="H15938">
        <v>7</v>
      </c>
      <c r="I15938" t="s">
        <v>52866</v>
      </c>
      <c r="J15938" t="s">
        <v>52867</v>
      </c>
      <c r="K15938" t="s">
        <v>52868</v>
      </c>
      <c r="L15938" t="s">
        <v>77909</v>
      </c>
    </row>
    <row r="15939" spans="1:12" x14ac:dyDescent="0.15">
      <c r="A15939" t="s">
        <v>12</v>
      </c>
      <c r="B15939">
        <v>4503005</v>
      </c>
      <c r="C15939">
        <v>4503025</v>
      </c>
      <c r="D15939" t="s">
        <v>52865</v>
      </c>
      <c r="E15939" t="s">
        <v>90</v>
      </c>
      <c r="F15939" t="s">
        <v>15</v>
      </c>
      <c r="G15939" t="s">
        <v>23</v>
      </c>
      <c r="H15939">
        <v>49</v>
      </c>
      <c r="I15939" t="s">
        <v>52869</v>
      </c>
      <c r="J15939" t="s">
        <v>52870</v>
      </c>
      <c r="K15939" t="s">
        <v>52871</v>
      </c>
      <c r="L15939" t="s">
        <v>77913</v>
      </c>
    </row>
    <row r="15940" spans="1:12" x14ac:dyDescent="0.15">
      <c r="A15940" t="s">
        <v>12</v>
      </c>
      <c r="B15940">
        <v>4503026</v>
      </c>
      <c r="C15940">
        <v>4503046</v>
      </c>
      <c r="D15940" t="s">
        <v>52865</v>
      </c>
      <c r="E15940" t="s">
        <v>90</v>
      </c>
      <c r="F15940" t="s">
        <v>15</v>
      </c>
      <c r="G15940" t="s">
        <v>32</v>
      </c>
      <c r="H15940">
        <v>70</v>
      </c>
      <c r="I15940" t="s">
        <v>52872</v>
      </c>
      <c r="J15940" t="s">
        <v>52873</v>
      </c>
      <c r="K15940" t="s">
        <v>52874</v>
      </c>
      <c r="L15940" t="s">
        <v>77919</v>
      </c>
    </row>
    <row r="15941" spans="1:12" x14ac:dyDescent="0.15">
      <c r="A15941" t="s">
        <v>12</v>
      </c>
      <c r="B15941">
        <v>4503054</v>
      </c>
      <c r="C15941">
        <v>4503074</v>
      </c>
      <c r="D15941" t="s">
        <v>52865</v>
      </c>
      <c r="E15941" t="s">
        <v>90</v>
      </c>
      <c r="F15941" t="s">
        <v>15</v>
      </c>
      <c r="G15941" t="s">
        <v>16</v>
      </c>
      <c r="H15941">
        <v>98</v>
      </c>
      <c r="I15941" t="s">
        <v>52875</v>
      </c>
      <c r="J15941" t="s">
        <v>52876</v>
      </c>
      <c r="K15941" t="s">
        <v>52877</v>
      </c>
      <c r="L15941" t="s">
        <v>78048</v>
      </c>
    </row>
    <row r="15942" spans="1:12" x14ac:dyDescent="0.15">
      <c r="A15942" t="s">
        <v>12</v>
      </c>
      <c r="B15942">
        <v>4503709</v>
      </c>
      <c r="C15942">
        <v>4503729</v>
      </c>
      <c r="D15942" t="s">
        <v>52878</v>
      </c>
      <c r="E15942" t="s">
        <v>90</v>
      </c>
      <c r="F15942" t="s">
        <v>76</v>
      </c>
      <c r="G15942" t="s">
        <v>23</v>
      </c>
      <c r="H15942">
        <v>10</v>
      </c>
      <c r="I15942" t="s">
        <v>52879</v>
      </c>
      <c r="J15942" t="s">
        <v>52880</v>
      </c>
      <c r="K15942" t="s">
        <v>52881</v>
      </c>
      <c r="L15942" t="s">
        <v>78001</v>
      </c>
    </row>
    <row r="15943" spans="1:12" x14ac:dyDescent="0.15">
      <c r="A15943" t="s">
        <v>12</v>
      </c>
      <c r="B15943">
        <v>4503682</v>
      </c>
      <c r="C15943">
        <v>4503702</v>
      </c>
      <c r="D15943" t="s">
        <v>52878</v>
      </c>
      <c r="E15943" t="s">
        <v>90</v>
      </c>
      <c r="F15943" t="s">
        <v>76</v>
      </c>
      <c r="G15943" t="s">
        <v>23</v>
      </c>
      <c r="H15943">
        <v>37</v>
      </c>
      <c r="I15943" t="s">
        <v>52882</v>
      </c>
      <c r="J15943" t="s">
        <v>52883</v>
      </c>
      <c r="K15943" t="s">
        <v>52884</v>
      </c>
      <c r="L15943" t="s">
        <v>77906</v>
      </c>
    </row>
    <row r="15944" spans="1:12" x14ac:dyDescent="0.15">
      <c r="A15944" t="s">
        <v>12</v>
      </c>
      <c r="B15944">
        <v>4503635</v>
      </c>
      <c r="C15944">
        <v>4503655</v>
      </c>
      <c r="D15944" t="s">
        <v>52878</v>
      </c>
      <c r="E15944" t="s">
        <v>90</v>
      </c>
      <c r="F15944" t="s">
        <v>76</v>
      </c>
      <c r="G15944" t="s">
        <v>16</v>
      </c>
      <c r="H15944">
        <v>84</v>
      </c>
      <c r="I15944" t="s">
        <v>52885</v>
      </c>
      <c r="J15944" t="s">
        <v>52886</v>
      </c>
      <c r="K15944" t="s">
        <v>52887</v>
      </c>
      <c r="L15944" t="s">
        <v>77946</v>
      </c>
    </row>
    <row r="15945" spans="1:12" x14ac:dyDescent="0.15">
      <c r="A15945" t="s">
        <v>12</v>
      </c>
      <c r="B15945">
        <v>4503605</v>
      </c>
      <c r="C15945">
        <v>4503625</v>
      </c>
      <c r="D15945" t="s">
        <v>52878</v>
      </c>
      <c r="E15945" t="s">
        <v>90</v>
      </c>
      <c r="F15945" t="s">
        <v>76</v>
      </c>
      <c r="G15945" t="s">
        <v>16</v>
      </c>
      <c r="H15945">
        <v>114</v>
      </c>
      <c r="I15945" t="s">
        <v>52888</v>
      </c>
      <c r="J15945" t="s">
        <v>52889</v>
      </c>
      <c r="K15945" t="s">
        <v>52890</v>
      </c>
      <c r="L15945" t="s">
        <v>77965</v>
      </c>
    </row>
    <row r="15946" spans="1:12" x14ac:dyDescent="0.15">
      <c r="A15946" t="s">
        <v>12</v>
      </c>
      <c r="B15946">
        <v>4505736</v>
      </c>
      <c r="C15946">
        <v>4505756</v>
      </c>
      <c r="D15946" t="s">
        <v>52891</v>
      </c>
      <c r="E15946" t="s">
        <v>90</v>
      </c>
      <c r="F15946" t="s">
        <v>76</v>
      </c>
      <c r="G15946" t="s">
        <v>16</v>
      </c>
      <c r="H15946">
        <v>19</v>
      </c>
      <c r="I15946" t="s">
        <v>52892</v>
      </c>
      <c r="J15946" t="s">
        <v>52893</v>
      </c>
      <c r="K15946" t="s">
        <v>52894</v>
      </c>
      <c r="L15946" t="s">
        <v>77982</v>
      </c>
    </row>
    <row r="15947" spans="1:12" x14ac:dyDescent="0.15">
      <c r="A15947" t="s">
        <v>12</v>
      </c>
      <c r="B15947">
        <v>4505707</v>
      </c>
      <c r="C15947">
        <v>4505727</v>
      </c>
      <c r="D15947" t="s">
        <v>52891</v>
      </c>
      <c r="E15947" t="s">
        <v>90</v>
      </c>
      <c r="F15947" t="s">
        <v>76</v>
      </c>
      <c r="G15947" t="s">
        <v>16</v>
      </c>
      <c r="H15947">
        <v>48</v>
      </c>
      <c r="I15947" t="s">
        <v>52895</v>
      </c>
      <c r="J15947" t="s">
        <v>52896</v>
      </c>
      <c r="K15947" t="s">
        <v>52897</v>
      </c>
      <c r="L15947" t="s">
        <v>78018</v>
      </c>
    </row>
    <row r="15948" spans="1:12" x14ac:dyDescent="0.15">
      <c r="A15948" t="s">
        <v>12</v>
      </c>
      <c r="B15948">
        <v>4505652</v>
      </c>
      <c r="C15948">
        <v>4505672</v>
      </c>
      <c r="D15948" t="s">
        <v>52891</v>
      </c>
      <c r="E15948" t="s">
        <v>90</v>
      </c>
      <c r="F15948" t="s">
        <v>76</v>
      </c>
      <c r="G15948" t="s">
        <v>16</v>
      </c>
      <c r="H15948">
        <v>103</v>
      </c>
      <c r="I15948" t="s">
        <v>52898</v>
      </c>
      <c r="J15948" t="s">
        <v>52899</v>
      </c>
      <c r="K15948" t="s">
        <v>52900</v>
      </c>
      <c r="L15948" t="s">
        <v>77937</v>
      </c>
    </row>
    <row r="15949" spans="1:12" x14ac:dyDescent="0.15">
      <c r="A15949" t="s">
        <v>12</v>
      </c>
      <c r="B15949">
        <v>4505624</v>
      </c>
      <c r="C15949">
        <v>4505644</v>
      </c>
      <c r="D15949" t="s">
        <v>52891</v>
      </c>
      <c r="E15949" t="s">
        <v>90</v>
      </c>
      <c r="F15949" t="s">
        <v>76</v>
      </c>
      <c r="G15949" t="s">
        <v>23</v>
      </c>
      <c r="H15949">
        <v>131</v>
      </c>
      <c r="I15949" t="s">
        <v>52901</v>
      </c>
      <c r="J15949" t="s">
        <v>52902</v>
      </c>
      <c r="K15949" t="s">
        <v>52903</v>
      </c>
      <c r="L15949" t="s">
        <v>77941</v>
      </c>
    </row>
    <row r="15950" spans="1:12" x14ac:dyDescent="0.15">
      <c r="A15950" t="s">
        <v>12</v>
      </c>
      <c r="B15950">
        <v>4506663</v>
      </c>
      <c r="C15950">
        <v>4506683</v>
      </c>
      <c r="D15950" t="s">
        <v>52904</v>
      </c>
      <c r="E15950" t="s">
        <v>90</v>
      </c>
      <c r="F15950" t="s">
        <v>76</v>
      </c>
      <c r="G15950" t="s">
        <v>36</v>
      </c>
      <c r="H15950">
        <v>0</v>
      </c>
      <c r="I15950" t="s">
        <v>52905</v>
      </c>
      <c r="J15950" t="s">
        <v>52906</v>
      </c>
      <c r="K15950" t="s">
        <v>52907</v>
      </c>
      <c r="L15950" t="s">
        <v>77980</v>
      </c>
    </row>
    <row r="15951" spans="1:12" x14ac:dyDescent="0.15">
      <c r="A15951" t="s">
        <v>12</v>
      </c>
      <c r="B15951">
        <v>4506641</v>
      </c>
      <c r="C15951">
        <v>4506661</v>
      </c>
      <c r="D15951" t="s">
        <v>52904</v>
      </c>
      <c r="E15951" t="s">
        <v>90</v>
      </c>
      <c r="F15951" t="s">
        <v>76</v>
      </c>
      <c r="G15951" t="s">
        <v>32</v>
      </c>
      <c r="H15951">
        <v>22</v>
      </c>
      <c r="I15951" t="s">
        <v>52908</v>
      </c>
      <c r="J15951" t="s">
        <v>52909</v>
      </c>
      <c r="K15951" t="s">
        <v>52910</v>
      </c>
      <c r="L15951" t="s">
        <v>77948</v>
      </c>
    </row>
    <row r="15952" spans="1:12" x14ac:dyDescent="0.15">
      <c r="A15952" t="s">
        <v>12</v>
      </c>
      <c r="B15952">
        <v>4506613</v>
      </c>
      <c r="C15952">
        <v>4506633</v>
      </c>
      <c r="D15952" t="s">
        <v>52904</v>
      </c>
      <c r="E15952" t="s">
        <v>90</v>
      </c>
      <c r="F15952" t="s">
        <v>76</v>
      </c>
      <c r="G15952" t="s">
        <v>23</v>
      </c>
      <c r="H15952">
        <v>50</v>
      </c>
      <c r="I15952" t="s">
        <v>52911</v>
      </c>
      <c r="J15952" t="s">
        <v>52912</v>
      </c>
      <c r="K15952" t="s">
        <v>52913</v>
      </c>
      <c r="L15952" t="s">
        <v>77925</v>
      </c>
    </row>
    <row r="15953" spans="1:12" x14ac:dyDescent="0.15">
      <c r="A15953" t="s">
        <v>12</v>
      </c>
      <c r="B15953">
        <v>4506575</v>
      </c>
      <c r="C15953">
        <v>4506595</v>
      </c>
      <c r="D15953" t="s">
        <v>52904</v>
      </c>
      <c r="E15953" t="s">
        <v>90</v>
      </c>
      <c r="F15953" t="s">
        <v>76</v>
      </c>
      <c r="G15953" t="s">
        <v>23</v>
      </c>
      <c r="H15953">
        <v>88</v>
      </c>
      <c r="I15953" t="s">
        <v>52914</v>
      </c>
      <c r="J15953" t="s">
        <v>52915</v>
      </c>
      <c r="K15953" t="s">
        <v>52916</v>
      </c>
      <c r="L15953" t="s">
        <v>77923</v>
      </c>
    </row>
    <row r="15954" spans="1:12" x14ac:dyDescent="0.15">
      <c r="A15954" t="s">
        <v>12</v>
      </c>
      <c r="B15954">
        <v>4506867</v>
      </c>
      <c r="C15954">
        <v>4506887</v>
      </c>
      <c r="D15954" t="s">
        <v>52917</v>
      </c>
      <c r="E15954" t="s">
        <v>90</v>
      </c>
      <c r="F15954" t="s">
        <v>76</v>
      </c>
      <c r="G15954" t="s">
        <v>36</v>
      </c>
      <c r="H15954">
        <v>6</v>
      </c>
      <c r="I15954" t="s">
        <v>52918</v>
      </c>
      <c r="J15954" t="s">
        <v>52919</v>
      </c>
      <c r="K15954" t="s">
        <v>52920</v>
      </c>
      <c r="L15954" t="s">
        <v>78025</v>
      </c>
    </row>
    <row r="15955" spans="1:12" x14ac:dyDescent="0.15">
      <c r="A15955" t="s">
        <v>12</v>
      </c>
      <c r="B15955">
        <v>4506845</v>
      </c>
      <c r="C15955">
        <v>4506865</v>
      </c>
      <c r="D15955" t="s">
        <v>52917</v>
      </c>
      <c r="E15955" t="s">
        <v>90</v>
      </c>
      <c r="F15955" t="s">
        <v>76</v>
      </c>
      <c r="G15955" t="s">
        <v>16</v>
      </c>
      <c r="H15955">
        <v>28</v>
      </c>
      <c r="I15955" t="s">
        <v>52921</v>
      </c>
      <c r="J15955" t="s">
        <v>52922</v>
      </c>
      <c r="K15955" t="s">
        <v>52923</v>
      </c>
      <c r="L15955" t="s">
        <v>77956</v>
      </c>
    </row>
    <row r="15956" spans="1:12" x14ac:dyDescent="0.15">
      <c r="A15956" t="s">
        <v>12</v>
      </c>
      <c r="B15956">
        <v>4506825</v>
      </c>
      <c r="C15956">
        <v>4506845</v>
      </c>
      <c r="D15956" t="s">
        <v>52917</v>
      </c>
      <c r="E15956" t="s">
        <v>90</v>
      </c>
      <c r="F15956" t="s">
        <v>76</v>
      </c>
      <c r="G15956" t="s">
        <v>16</v>
      </c>
      <c r="H15956">
        <v>48</v>
      </c>
      <c r="I15956" t="s">
        <v>52924</v>
      </c>
      <c r="J15956" t="s">
        <v>52925</v>
      </c>
      <c r="K15956" t="s">
        <v>52926</v>
      </c>
      <c r="L15956" t="s">
        <v>78018</v>
      </c>
    </row>
    <row r="15957" spans="1:12" x14ac:dyDescent="0.15">
      <c r="A15957" t="s">
        <v>12</v>
      </c>
      <c r="B15957">
        <v>4506802</v>
      </c>
      <c r="C15957">
        <v>4506822</v>
      </c>
      <c r="D15957" t="s">
        <v>52917</v>
      </c>
      <c r="E15957" t="s">
        <v>90</v>
      </c>
      <c r="F15957" t="s">
        <v>76</v>
      </c>
      <c r="G15957" t="s">
        <v>23</v>
      </c>
      <c r="H15957">
        <v>71</v>
      </c>
      <c r="I15957" t="s">
        <v>52927</v>
      </c>
      <c r="J15957" t="s">
        <v>52928</v>
      </c>
      <c r="K15957" t="s">
        <v>52929</v>
      </c>
      <c r="L15957" t="s">
        <v>77969</v>
      </c>
    </row>
    <row r="15958" spans="1:12" x14ac:dyDescent="0.15">
      <c r="A15958" t="s">
        <v>12</v>
      </c>
      <c r="B15958">
        <v>4507028</v>
      </c>
      <c r="C15958">
        <v>4507048</v>
      </c>
      <c r="D15958" t="s">
        <v>52930</v>
      </c>
      <c r="E15958" t="s">
        <v>90</v>
      </c>
      <c r="F15958" t="s">
        <v>15</v>
      </c>
      <c r="G15958" t="s">
        <v>16</v>
      </c>
      <c r="H15958">
        <v>1</v>
      </c>
      <c r="I15958" t="s">
        <v>52931</v>
      </c>
      <c r="J15958" t="s">
        <v>52932</v>
      </c>
      <c r="K15958" t="s">
        <v>52933</v>
      </c>
      <c r="L15958" t="s">
        <v>77917</v>
      </c>
    </row>
    <row r="15959" spans="1:12" x14ac:dyDescent="0.15">
      <c r="A15959" t="s">
        <v>12</v>
      </c>
      <c r="B15959">
        <v>4507049</v>
      </c>
      <c r="C15959">
        <v>4507069</v>
      </c>
      <c r="D15959" t="s">
        <v>52930</v>
      </c>
      <c r="E15959" t="s">
        <v>90</v>
      </c>
      <c r="F15959" t="s">
        <v>15</v>
      </c>
      <c r="G15959" t="s">
        <v>23</v>
      </c>
      <c r="H15959">
        <v>22</v>
      </c>
      <c r="I15959" t="s">
        <v>52934</v>
      </c>
      <c r="J15959" t="s">
        <v>52935</v>
      </c>
      <c r="K15959" t="s">
        <v>52936</v>
      </c>
      <c r="L15959" t="s">
        <v>77948</v>
      </c>
    </row>
    <row r="15960" spans="1:12" x14ac:dyDescent="0.15">
      <c r="A15960" t="s">
        <v>12</v>
      </c>
      <c r="B15960">
        <v>4507072</v>
      </c>
      <c r="C15960">
        <v>4507092</v>
      </c>
      <c r="D15960" t="s">
        <v>52930</v>
      </c>
      <c r="E15960" t="s">
        <v>90</v>
      </c>
      <c r="F15960" t="s">
        <v>15</v>
      </c>
      <c r="G15960" t="s">
        <v>36</v>
      </c>
      <c r="H15960">
        <v>45</v>
      </c>
      <c r="I15960" t="s">
        <v>52937</v>
      </c>
      <c r="J15960" t="s">
        <v>52938</v>
      </c>
      <c r="K15960" t="s">
        <v>52939</v>
      </c>
      <c r="L15960" t="s">
        <v>77967</v>
      </c>
    </row>
    <row r="15961" spans="1:12" x14ac:dyDescent="0.15">
      <c r="A15961" t="s">
        <v>12</v>
      </c>
      <c r="B15961">
        <v>4507100</v>
      </c>
      <c r="C15961">
        <v>4507120</v>
      </c>
      <c r="D15961" t="s">
        <v>52930</v>
      </c>
      <c r="E15961" t="s">
        <v>90</v>
      </c>
      <c r="F15961" t="s">
        <v>15</v>
      </c>
      <c r="G15961" t="s">
        <v>36</v>
      </c>
      <c r="H15961">
        <v>73</v>
      </c>
      <c r="I15961" t="s">
        <v>52940</v>
      </c>
      <c r="J15961" t="s">
        <v>52941</v>
      </c>
      <c r="K15961" t="s">
        <v>52942</v>
      </c>
      <c r="L15961" t="s">
        <v>77926</v>
      </c>
    </row>
    <row r="15962" spans="1:12" x14ac:dyDescent="0.15">
      <c r="A15962" t="s">
        <v>12</v>
      </c>
      <c r="B15962">
        <v>4507971</v>
      </c>
      <c r="C15962">
        <v>4507991</v>
      </c>
      <c r="D15962" t="s">
        <v>52943</v>
      </c>
      <c r="E15962" t="s">
        <v>90</v>
      </c>
      <c r="F15962" t="s">
        <v>15</v>
      </c>
      <c r="G15962" t="s">
        <v>16</v>
      </c>
      <c r="H15962">
        <v>28</v>
      </c>
      <c r="I15962" t="s">
        <v>52944</v>
      </c>
      <c r="J15962" t="s">
        <v>52945</v>
      </c>
      <c r="K15962" t="s">
        <v>52946</v>
      </c>
      <c r="L15962" t="s">
        <v>77956</v>
      </c>
    </row>
    <row r="15963" spans="1:12" x14ac:dyDescent="0.15">
      <c r="A15963" t="s">
        <v>12</v>
      </c>
      <c r="B15963">
        <v>4508046</v>
      </c>
      <c r="C15963">
        <v>4508066</v>
      </c>
      <c r="D15963" t="s">
        <v>52943</v>
      </c>
      <c r="E15963" t="s">
        <v>90</v>
      </c>
      <c r="F15963" t="s">
        <v>15</v>
      </c>
      <c r="G15963" t="s">
        <v>23</v>
      </c>
      <c r="H15963">
        <v>103</v>
      </c>
      <c r="I15963" t="s">
        <v>52947</v>
      </c>
      <c r="J15963" t="s">
        <v>52948</v>
      </c>
      <c r="K15963" t="s">
        <v>52949</v>
      </c>
      <c r="L15963" t="s">
        <v>77937</v>
      </c>
    </row>
    <row r="15964" spans="1:12" x14ac:dyDescent="0.15">
      <c r="A15964" t="s">
        <v>12</v>
      </c>
      <c r="B15964">
        <v>4508070</v>
      </c>
      <c r="C15964">
        <v>4508090</v>
      </c>
      <c r="D15964" t="s">
        <v>52943</v>
      </c>
      <c r="E15964" t="s">
        <v>90</v>
      </c>
      <c r="F15964" t="s">
        <v>15</v>
      </c>
      <c r="G15964" t="s">
        <v>36</v>
      </c>
      <c r="H15964">
        <v>127</v>
      </c>
      <c r="I15964" t="s">
        <v>52950</v>
      </c>
      <c r="J15964" t="s">
        <v>52951</v>
      </c>
      <c r="K15964" t="s">
        <v>52952</v>
      </c>
      <c r="L15964" t="s">
        <v>78026</v>
      </c>
    </row>
    <row r="15965" spans="1:12" x14ac:dyDescent="0.15">
      <c r="A15965" t="s">
        <v>12</v>
      </c>
      <c r="B15965">
        <v>4508093</v>
      </c>
      <c r="C15965">
        <v>4508113</v>
      </c>
      <c r="D15965" t="s">
        <v>52943</v>
      </c>
      <c r="E15965" t="s">
        <v>90</v>
      </c>
      <c r="F15965" t="s">
        <v>15</v>
      </c>
      <c r="G15965" t="s">
        <v>16</v>
      </c>
      <c r="H15965">
        <v>150</v>
      </c>
      <c r="I15965" t="s">
        <v>52953</v>
      </c>
      <c r="J15965" t="s">
        <v>52954</v>
      </c>
      <c r="K15965" t="s">
        <v>52955</v>
      </c>
      <c r="L15965" t="s">
        <v>78086</v>
      </c>
    </row>
    <row r="15966" spans="1:12" x14ac:dyDescent="0.15">
      <c r="A15966" t="s">
        <v>12</v>
      </c>
      <c r="B15966">
        <v>4509189</v>
      </c>
      <c r="C15966">
        <v>4509209</v>
      </c>
      <c r="D15966" t="s">
        <v>52956</v>
      </c>
      <c r="E15966" t="s">
        <v>90</v>
      </c>
      <c r="F15966" t="s">
        <v>76</v>
      </c>
      <c r="G15966" t="s">
        <v>23</v>
      </c>
      <c r="H15966">
        <v>10</v>
      </c>
      <c r="I15966" t="s">
        <v>52957</v>
      </c>
      <c r="J15966" t="s">
        <v>52958</v>
      </c>
      <c r="K15966" t="s">
        <v>52959</v>
      </c>
      <c r="L15966" t="s">
        <v>78001</v>
      </c>
    </row>
    <row r="15967" spans="1:12" x14ac:dyDescent="0.15">
      <c r="A15967" t="s">
        <v>12</v>
      </c>
      <c r="B15967">
        <v>4509168</v>
      </c>
      <c r="C15967">
        <v>4509188</v>
      </c>
      <c r="D15967" t="s">
        <v>52956</v>
      </c>
      <c r="E15967" t="s">
        <v>90</v>
      </c>
      <c r="F15967" t="s">
        <v>76</v>
      </c>
      <c r="G15967" t="s">
        <v>32</v>
      </c>
      <c r="H15967">
        <v>31</v>
      </c>
      <c r="I15967" t="s">
        <v>52960</v>
      </c>
      <c r="J15967" t="s">
        <v>52961</v>
      </c>
      <c r="K15967" t="s">
        <v>52962</v>
      </c>
      <c r="L15967" t="s">
        <v>77910</v>
      </c>
    </row>
    <row r="15968" spans="1:12" x14ac:dyDescent="0.15">
      <c r="A15968" t="s">
        <v>12</v>
      </c>
      <c r="B15968">
        <v>4509135</v>
      </c>
      <c r="C15968">
        <v>4509155</v>
      </c>
      <c r="D15968" t="s">
        <v>52956</v>
      </c>
      <c r="E15968" t="s">
        <v>90</v>
      </c>
      <c r="F15968" t="s">
        <v>76</v>
      </c>
      <c r="G15968" t="s">
        <v>32</v>
      </c>
      <c r="H15968">
        <v>64</v>
      </c>
      <c r="I15968" t="s">
        <v>52963</v>
      </c>
      <c r="J15968" t="s">
        <v>52964</v>
      </c>
      <c r="K15968" t="s">
        <v>52965</v>
      </c>
      <c r="L15968" t="s">
        <v>77989</v>
      </c>
    </row>
    <row r="15969" spans="1:12" x14ac:dyDescent="0.15">
      <c r="A15969" t="s">
        <v>12</v>
      </c>
      <c r="B15969">
        <v>4509078</v>
      </c>
      <c r="C15969">
        <v>4509098</v>
      </c>
      <c r="D15969" t="s">
        <v>52956</v>
      </c>
      <c r="E15969" t="s">
        <v>90</v>
      </c>
      <c r="F15969" t="s">
        <v>76</v>
      </c>
      <c r="G15969" t="s">
        <v>16</v>
      </c>
      <c r="H15969">
        <v>121</v>
      </c>
      <c r="I15969" t="s">
        <v>52966</v>
      </c>
      <c r="J15969" t="s">
        <v>52967</v>
      </c>
      <c r="K15969" t="s">
        <v>52968</v>
      </c>
      <c r="L15969" t="s">
        <v>77943</v>
      </c>
    </row>
    <row r="15970" spans="1:12" x14ac:dyDescent="0.15">
      <c r="A15970" t="s">
        <v>12</v>
      </c>
      <c r="B15970">
        <v>4509830</v>
      </c>
      <c r="C15970">
        <v>4509850</v>
      </c>
      <c r="D15970" t="s">
        <v>52969</v>
      </c>
      <c r="E15970" t="s">
        <v>90</v>
      </c>
      <c r="F15970" t="s">
        <v>76</v>
      </c>
      <c r="G15970" t="s">
        <v>36</v>
      </c>
      <c r="H15970">
        <v>16</v>
      </c>
      <c r="I15970" t="s">
        <v>52970</v>
      </c>
      <c r="J15970" t="s">
        <v>52971</v>
      </c>
      <c r="K15970" t="s">
        <v>52972</v>
      </c>
      <c r="L15970" t="s">
        <v>77905</v>
      </c>
    </row>
    <row r="15971" spans="1:12" x14ac:dyDescent="0.15">
      <c r="A15971" t="s">
        <v>12</v>
      </c>
      <c r="B15971">
        <v>4509805</v>
      </c>
      <c r="C15971">
        <v>4509825</v>
      </c>
      <c r="D15971" t="s">
        <v>52969</v>
      </c>
      <c r="E15971" t="s">
        <v>90</v>
      </c>
      <c r="F15971" t="s">
        <v>76</v>
      </c>
      <c r="G15971" t="s">
        <v>16</v>
      </c>
      <c r="H15971">
        <v>41</v>
      </c>
      <c r="I15971" t="s">
        <v>52973</v>
      </c>
      <c r="J15971" t="s">
        <v>52974</v>
      </c>
      <c r="K15971" t="s">
        <v>52975</v>
      </c>
      <c r="L15971" t="s">
        <v>78014</v>
      </c>
    </row>
    <row r="15972" spans="1:12" x14ac:dyDescent="0.15">
      <c r="A15972" t="s">
        <v>12</v>
      </c>
      <c r="B15972">
        <v>4509778</v>
      </c>
      <c r="C15972">
        <v>4509798</v>
      </c>
      <c r="D15972" t="s">
        <v>52969</v>
      </c>
      <c r="E15972" t="s">
        <v>90</v>
      </c>
      <c r="F15972" t="s">
        <v>76</v>
      </c>
      <c r="G15972" t="s">
        <v>32</v>
      </c>
      <c r="H15972">
        <v>68</v>
      </c>
      <c r="I15972" t="s">
        <v>52976</v>
      </c>
      <c r="J15972" t="s">
        <v>52977</v>
      </c>
      <c r="K15972" t="s">
        <v>52978</v>
      </c>
      <c r="L15972" t="s">
        <v>77962</v>
      </c>
    </row>
    <row r="15973" spans="1:12" x14ac:dyDescent="0.15">
      <c r="A15973" t="s">
        <v>12</v>
      </c>
      <c r="B15973">
        <v>4509748</v>
      </c>
      <c r="C15973">
        <v>4509768</v>
      </c>
      <c r="D15973" t="s">
        <v>52969</v>
      </c>
      <c r="E15973" t="s">
        <v>90</v>
      </c>
      <c r="F15973" t="s">
        <v>76</v>
      </c>
      <c r="G15973" t="s">
        <v>16</v>
      </c>
      <c r="H15973">
        <v>98</v>
      </c>
      <c r="I15973" t="s">
        <v>52979</v>
      </c>
      <c r="J15973" t="s">
        <v>52980</v>
      </c>
      <c r="K15973" t="s">
        <v>52981</v>
      </c>
      <c r="L15973" t="s">
        <v>78048</v>
      </c>
    </row>
    <row r="15974" spans="1:12" x14ac:dyDescent="0.15">
      <c r="A15974" t="s">
        <v>12</v>
      </c>
      <c r="B15974">
        <v>4509971</v>
      </c>
      <c r="C15974">
        <v>4509991</v>
      </c>
      <c r="D15974" t="s">
        <v>52982</v>
      </c>
      <c r="E15974" t="s">
        <v>90</v>
      </c>
      <c r="F15974" t="s">
        <v>15</v>
      </c>
      <c r="G15974" t="s">
        <v>36</v>
      </c>
      <c r="H15974">
        <v>0</v>
      </c>
      <c r="I15974" t="s">
        <v>52983</v>
      </c>
      <c r="J15974" t="s">
        <v>52984</v>
      </c>
      <c r="K15974" t="s">
        <v>52985</v>
      </c>
      <c r="L15974" t="s">
        <v>77980</v>
      </c>
    </row>
    <row r="15975" spans="1:12" x14ac:dyDescent="0.15">
      <c r="A15975" t="s">
        <v>12</v>
      </c>
      <c r="B15975">
        <v>4509996</v>
      </c>
      <c r="C15975">
        <v>4510016</v>
      </c>
      <c r="D15975" t="s">
        <v>52982</v>
      </c>
      <c r="E15975" t="s">
        <v>90</v>
      </c>
      <c r="F15975" t="s">
        <v>15</v>
      </c>
      <c r="G15975" t="s">
        <v>36</v>
      </c>
      <c r="H15975">
        <v>25</v>
      </c>
      <c r="I15975" t="s">
        <v>52986</v>
      </c>
      <c r="J15975" t="s">
        <v>52987</v>
      </c>
      <c r="K15975" t="s">
        <v>52988</v>
      </c>
      <c r="L15975" t="s">
        <v>78012</v>
      </c>
    </row>
    <row r="15976" spans="1:12" x14ac:dyDescent="0.15">
      <c r="A15976" t="s">
        <v>12</v>
      </c>
      <c r="B15976">
        <v>4510044</v>
      </c>
      <c r="C15976">
        <v>4510064</v>
      </c>
      <c r="D15976" t="s">
        <v>52982</v>
      </c>
      <c r="E15976" t="s">
        <v>90</v>
      </c>
      <c r="F15976" t="s">
        <v>15</v>
      </c>
      <c r="G15976" t="s">
        <v>16</v>
      </c>
      <c r="H15976">
        <v>73</v>
      </c>
      <c r="I15976" t="s">
        <v>52989</v>
      </c>
      <c r="J15976" t="s">
        <v>52990</v>
      </c>
      <c r="K15976" t="s">
        <v>52991</v>
      </c>
      <c r="L15976" t="s">
        <v>77926</v>
      </c>
    </row>
    <row r="15977" spans="1:12" x14ac:dyDescent="0.15">
      <c r="A15977" t="s">
        <v>12</v>
      </c>
      <c r="B15977">
        <v>4510080</v>
      </c>
      <c r="C15977">
        <v>4510100</v>
      </c>
      <c r="D15977" t="s">
        <v>52982</v>
      </c>
      <c r="E15977" t="s">
        <v>90</v>
      </c>
      <c r="F15977" t="s">
        <v>15</v>
      </c>
      <c r="G15977" t="s">
        <v>16</v>
      </c>
      <c r="H15977">
        <v>109</v>
      </c>
      <c r="I15977" t="s">
        <v>52992</v>
      </c>
      <c r="J15977" t="s">
        <v>52993</v>
      </c>
      <c r="K15977" t="s">
        <v>52994</v>
      </c>
      <c r="L15977" t="s">
        <v>77947</v>
      </c>
    </row>
    <row r="15978" spans="1:12" x14ac:dyDescent="0.15">
      <c r="A15978" t="s">
        <v>12</v>
      </c>
      <c r="B15978">
        <v>4511364</v>
      </c>
      <c r="C15978">
        <v>4511384</v>
      </c>
      <c r="D15978" t="s">
        <v>52995</v>
      </c>
      <c r="E15978" t="s">
        <v>90</v>
      </c>
      <c r="F15978" t="s">
        <v>76</v>
      </c>
      <c r="G15978" t="s">
        <v>32</v>
      </c>
      <c r="H15978">
        <v>1</v>
      </c>
      <c r="I15978" t="s">
        <v>52996</v>
      </c>
      <c r="J15978" t="s">
        <v>52997</v>
      </c>
      <c r="K15978" t="s">
        <v>52998</v>
      </c>
      <c r="L15978" t="s">
        <v>77917</v>
      </c>
    </row>
    <row r="15979" spans="1:12" x14ac:dyDescent="0.15">
      <c r="A15979" t="s">
        <v>12</v>
      </c>
      <c r="B15979">
        <v>4511340</v>
      </c>
      <c r="C15979">
        <v>4511360</v>
      </c>
      <c r="D15979" t="s">
        <v>52995</v>
      </c>
      <c r="E15979" t="s">
        <v>90</v>
      </c>
      <c r="F15979" t="s">
        <v>76</v>
      </c>
      <c r="G15979" t="s">
        <v>36</v>
      </c>
      <c r="H15979">
        <v>25</v>
      </c>
      <c r="I15979" t="s">
        <v>52999</v>
      </c>
      <c r="J15979" t="s">
        <v>53000</v>
      </c>
      <c r="K15979" t="s">
        <v>53001</v>
      </c>
      <c r="L15979" t="s">
        <v>78012</v>
      </c>
    </row>
    <row r="15980" spans="1:12" x14ac:dyDescent="0.15">
      <c r="A15980" t="s">
        <v>12</v>
      </c>
      <c r="B15980">
        <v>4511289</v>
      </c>
      <c r="C15980">
        <v>4511309</v>
      </c>
      <c r="D15980" t="s">
        <v>52995</v>
      </c>
      <c r="E15980" t="s">
        <v>90</v>
      </c>
      <c r="F15980" t="s">
        <v>76</v>
      </c>
      <c r="G15980" t="s">
        <v>36</v>
      </c>
      <c r="H15980">
        <v>76</v>
      </c>
      <c r="I15980" t="s">
        <v>53002</v>
      </c>
      <c r="J15980" t="s">
        <v>53003</v>
      </c>
      <c r="K15980" t="s">
        <v>53004</v>
      </c>
      <c r="L15980" t="s">
        <v>77985</v>
      </c>
    </row>
    <row r="15981" spans="1:12" x14ac:dyDescent="0.15">
      <c r="A15981" t="s">
        <v>12</v>
      </c>
      <c r="B15981">
        <v>4511249</v>
      </c>
      <c r="C15981">
        <v>4511269</v>
      </c>
      <c r="D15981" t="s">
        <v>52995</v>
      </c>
      <c r="E15981" t="s">
        <v>90</v>
      </c>
      <c r="F15981" t="s">
        <v>76</v>
      </c>
      <c r="G15981" t="s">
        <v>23</v>
      </c>
      <c r="H15981">
        <v>116</v>
      </c>
      <c r="I15981" t="s">
        <v>53005</v>
      </c>
      <c r="J15981" t="s">
        <v>53006</v>
      </c>
      <c r="K15981" t="s">
        <v>53007</v>
      </c>
      <c r="L15981" t="s">
        <v>77976</v>
      </c>
    </row>
    <row r="15982" spans="1:12" x14ac:dyDescent="0.15">
      <c r="A15982" t="s">
        <v>12</v>
      </c>
      <c r="B15982">
        <v>4511483</v>
      </c>
      <c r="C15982">
        <v>4511503</v>
      </c>
      <c r="D15982" t="s">
        <v>53008</v>
      </c>
      <c r="E15982" t="s">
        <v>90</v>
      </c>
      <c r="F15982" t="s">
        <v>15</v>
      </c>
      <c r="G15982" t="s">
        <v>16</v>
      </c>
      <c r="H15982">
        <v>14</v>
      </c>
      <c r="I15982" t="s">
        <v>53009</v>
      </c>
      <c r="J15982" t="s">
        <v>53010</v>
      </c>
      <c r="K15982" t="s">
        <v>53011</v>
      </c>
      <c r="L15982" t="s">
        <v>77924</v>
      </c>
    </row>
    <row r="15983" spans="1:12" x14ac:dyDescent="0.15">
      <c r="A15983" t="s">
        <v>12</v>
      </c>
      <c r="B15983">
        <v>4511512</v>
      </c>
      <c r="C15983">
        <v>4511532</v>
      </c>
      <c r="D15983" t="s">
        <v>53008</v>
      </c>
      <c r="E15983" t="s">
        <v>90</v>
      </c>
      <c r="F15983" t="s">
        <v>15</v>
      </c>
      <c r="G15983" t="s">
        <v>36</v>
      </c>
      <c r="H15983">
        <v>43</v>
      </c>
      <c r="I15983" t="s">
        <v>53012</v>
      </c>
      <c r="J15983" t="s">
        <v>53013</v>
      </c>
      <c r="K15983" t="s">
        <v>53014</v>
      </c>
      <c r="L15983" t="s">
        <v>77942</v>
      </c>
    </row>
    <row r="15984" spans="1:12" x14ac:dyDescent="0.15">
      <c r="A15984" t="s">
        <v>12</v>
      </c>
      <c r="B15984">
        <v>4511561</v>
      </c>
      <c r="C15984">
        <v>4511581</v>
      </c>
      <c r="D15984" t="s">
        <v>53008</v>
      </c>
      <c r="E15984" t="s">
        <v>90</v>
      </c>
      <c r="F15984" t="s">
        <v>15</v>
      </c>
      <c r="G15984" t="s">
        <v>23</v>
      </c>
      <c r="H15984">
        <v>92</v>
      </c>
      <c r="I15984" t="s">
        <v>53015</v>
      </c>
      <c r="J15984" t="s">
        <v>53016</v>
      </c>
      <c r="K15984" t="s">
        <v>53017</v>
      </c>
      <c r="L15984" t="s">
        <v>78032</v>
      </c>
    </row>
    <row r="15985" spans="1:12" x14ac:dyDescent="0.15">
      <c r="A15985" t="s">
        <v>12</v>
      </c>
      <c r="B15985">
        <v>4511599</v>
      </c>
      <c r="C15985">
        <v>4511619</v>
      </c>
      <c r="D15985" t="s">
        <v>53008</v>
      </c>
      <c r="E15985" t="s">
        <v>90</v>
      </c>
      <c r="F15985" t="s">
        <v>15</v>
      </c>
      <c r="G15985" t="s">
        <v>32</v>
      </c>
      <c r="H15985">
        <v>130</v>
      </c>
      <c r="I15985" t="s">
        <v>53018</v>
      </c>
      <c r="J15985" t="s">
        <v>53019</v>
      </c>
      <c r="K15985" t="s">
        <v>53020</v>
      </c>
      <c r="L15985" t="s">
        <v>77998</v>
      </c>
    </row>
    <row r="15986" spans="1:12" x14ac:dyDescent="0.15">
      <c r="A15986" t="s">
        <v>12</v>
      </c>
      <c r="B15986">
        <v>4512470</v>
      </c>
      <c r="C15986">
        <v>4512490</v>
      </c>
      <c r="D15986" t="s">
        <v>53021</v>
      </c>
      <c r="E15986" t="s">
        <v>90</v>
      </c>
      <c r="F15986" t="s">
        <v>15</v>
      </c>
      <c r="G15986" t="s">
        <v>16</v>
      </c>
      <c r="H15986">
        <v>12</v>
      </c>
      <c r="I15986" t="s">
        <v>53022</v>
      </c>
      <c r="J15986" t="s">
        <v>53023</v>
      </c>
      <c r="K15986" t="s">
        <v>53024</v>
      </c>
      <c r="L15986" t="s">
        <v>77991</v>
      </c>
    </row>
    <row r="15987" spans="1:12" x14ac:dyDescent="0.15">
      <c r="A15987" t="s">
        <v>12</v>
      </c>
      <c r="B15987">
        <v>4512490</v>
      </c>
      <c r="C15987">
        <v>4512510</v>
      </c>
      <c r="D15987" t="s">
        <v>53021</v>
      </c>
      <c r="E15987" t="s">
        <v>90</v>
      </c>
      <c r="F15987" t="s">
        <v>15</v>
      </c>
      <c r="G15987" t="s">
        <v>23</v>
      </c>
      <c r="H15987">
        <v>32</v>
      </c>
      <c r="I15987" t="s">
        <v>53025</v>
      </c>
      <c r="J15987" t="s">
        <v>53026</v>
      </c>
      <c r="K15987" t="s">
        <v>53027</v>
      </c>
      <c r="L15987" t="s">
        <v>77918</v>
      </c>
    </row>
    <row r="15988" spans="1:12" x14ac:dyDescent="0.15">
      <c r="A15988" t="s">
        <v>12</v>
      </c>
      <c r="B15988">
        <v>4512516</v>
      </c>
      <c r="C15988">
        <v>4512536</v>
      </c>
      <c r="D15988" t="s">
        <v>53021</v>
      </c>
      <c r="E15988" t="s">
        <v>90</v>
      </c>
      <c r="F15988" t="s">
        <v>15</v>
      </c>
      <c r="G15988" t="s">
        <v>16</v>
      </c>
      <c r="H15988">
        <v>58</v>
      </c>
      <c r="I15988" t="s">
        <v>53028</v>
      </c>
      <c r="J15988" t="s">
        <v>53029</v>
      </c>
      <c r="K15988" t="s">
        <v>53030</v>
      </c>
      <c r="L15988" t="s">
        <v>77911</v>
      </c>
    </row>
    <row r="15989" spans="1:12" x14ac:dyDescent="0.15">
      <c r="A15989" t="s">
        <v>12</v>
      </c>
      <c r="B15989">
        <v>4512555</v>
      </c>
      <c r="C15989">
        <v>4512575</v>
      </c>
      <c r="D15989" t="s">
        <v>53021</v>
      </c>
      <c r="E15989" t="s">
        <v>90</v>
      </c>
      <c r="F15989" t="s">
        <v>15</v>
      </c>
      <c r="G15989" t="s">
        <v>36</v>
      </c>
      <c r="H15989">
        <v>97</v>
      </c>
      <c r="I15989" t="s">
        <v>53031</v>
      </c>
      <c r="J15989" t="s">
        <v>53032</v>
      </c>
      <c r="K15989" t="s">
        <v>53033</v>
      </c>
      <c r="L15989" t="s">
        <v>78010</v>
      </c>
    </row>
    <row r="15990" spans="1:12" x14ac:dyDescent="0.15">
      <c r="A15990" t="s">
        <v>12</v>
      </c>
      <c r="B15990">
        <v>4514333</v>
      </c>
      <c r="C15990">
        <v>4514353</v>
      </c>
      <c r="D15990" t="s">
        <v>53034</v>
      </c>
      <c r="E15990" t="s">
        <v>90</v>
      </c>
      <c r="F15990" t="s">
        <v>15</v>
      </c>
      <c r="G15990" t="s">
        <v>32</v>
      </c>
      <c r="H15990">
        <v>34</v>
      </c>
      <c r="I15990" t="s">
        <v>53035</v>
      </c>
      <c r="J15990" t="s">
        <v>53036</v>
      </c>
      <c r="K15990" t="s">
        <v>53037</v>
      </c>
      <c r="L15990" t="s">
        <v>77999</v>
      </c>
    </row>
    <row r="15991" spans="1:12" x14ac:dyDescent="0.15">
      <c r="A15991" t="s">
        <v>12</v>
      </c>
      <c r="B15991">
        <v>4514361</v>
      </c>
      <c r="C15991">
        <v>4514381</v>
      </c>
      <c r="D15991" t="s">
        <v>53034</v>
      </c>
      <c r="E15991" t="s">
        <v>90</v>
      </c>
      <c r="F15991" t="s">
        <v>15</v>
      </c>
      <c r="G15991" t="s">
        <v>23</v>
      </c>
      <c r="H15991">
        <v>62</v>
      </c>
      <c r="I15991" t="s">
        <v>53038</v>
      </c>
      <c r="J15991" t="s">
        <v>53039</v>
      </c>
      <c r="K15991" t="s">
        <v>53040</v>
      </c>
      <c r="L15991" t="s">
        <v>77949</v>
      </c>
    </row>
    <row r="15992" spans="1:12" x14ac:dyDescent="0.15">
      <c r="A15992" t="s">
        <v>12</v>
      </c>
      <c r="B15992">
        <v>4514387</v>
      </c>
      <c r="C15992">
        <v>4514407</v>
      </c>
      <c r="D15992" t="s">
        <v>53034</v>
      </c>
      <c r="E15992" t="s">
        <v>90</v>
      </c>
      <c r="F15992" t="s">
        <v>15</v>
      </c>
      <c r="G15992" t="s">
        <v>36</v>
      </c>
      <c r="H15992">
        <v>88</v>
      </c>
      <c r="I15992" t="s">
        <v>53041</v>
      </c>
      <c r="J15992" t="s">
        <v>53042</v>
      </c>
      <c r="K15992" t="s">
        <v>53043</v>
      </c>
      <c r="L15992" t="s">
        <v>77923</v>
      </c>
    </row>
    <row r="15993" spans="1:12" x14ac:dyDescent="0.15">
      <c r="A15993" t="s">
        <v>12</v>
      </c>
      <c r="B15993">
        <v>4514416</v>
      </c>
      <c r="C15993">
        <v>4514436</v>
      </c>
      <c r="D15993" t="s">
        <v>53034</v>
      </c>
      <c r="E15993" t="s">
        <v>90</v>
      </c>
      <c r="F15993" t="s">
        <v>15</v>
      </c>
      <c r="G15993" t="s">
        <v>36</v>
      </c>
      <c r="H15993">
        <v>117</v>
      </c>
      <c r="I15993" t="s">
        <v>53044</v>
      </c>
      <c r="J15993" t="s">
        <v>53045</v>
      </c>
      <c r="K15993" t="s">
        <v>53046</v>
      </c>
      <c r="L15993" t="s">
        <v>77930</v>
      </c>
    </row>
    <row r="15994" spans="1:12" x14ac:dyDescent="0.15">
      <c r="A15994" t="s">
        <v>12</v>
      </c>
      <c r="B15994">
        <v>4516205</v>
      </c>
      <c r="C15994">
        <v>4516225</v>
      </c>
      <c r="D15994" t="s">
        <v>53047</v>
      </c>
      <c r="E15994" t="s">
        <v>90</v>
      </c>
      <c r="F15994" t="s">
        <v>15</v>
      </c>
      <c r="G15994" t="s">
        <v>23</v>
      </c>
      <c r="H15994">
        <v>53</v>
      </c>
      <c r="I15994" t="s">
        <v>53048</v>
      </c>
      <c r="J15994" t="s">
        <v>53049</v>
      </c>
      <c r="K15994" t="s">
        <v>53050</v>
      </c>
      <c r="L15994" t="s">
        <v>77922</v>
      </c>
    </row>
    <row r="15995" spans="1:12" x14ac:dyDescent="0.15">
      <c r="A15995" t="s">
        <v>12</v>
      </c>
      <c r="B15995">
        <v>4516229</v>
      </c>
      <c r="C15995">
        <v>4516249</v>
      </c>
      <c r="D15995" t="s">
        <v>53047</v>
      </c>
      <c r="E15995" t="s">
        <v>90</v>
      </c>
      <c r="F15995" t="s">
        <v>15</v>
      </c>
      <c r="G15995" t="s">
        <v>16</v>
      </c>
      <c r="H15995">
        <v>77</v>
      </c>
      <c r="I15995" t="s">
        <v>53051</v>
      </c>
      <c r="J15995" t="s">
        <v>53052</v>
      </c>
      <c r="K15995" t="s">
        <v>53053</v>
      </c>
      <c r="L15995" t="s">
        <v>77960</v>
      </c>
    </row>
    <row r="15996" spans="1:12" x14ac:dyDescent="0.15">
      <c r="A15996" t="s">
        <v>12</v>
      </c>
      <c r="B15996">
        <v>4516253</v>
      </c>
      <c r="C15996">
        <v>4516273</v>
      </c>
      <c r="D15996" t="s">
        <v>53047</v>
      </c>
      <c r="E15996" t="s">
        <v>90</v>
      </c>
      <c r="F15996" t="s">
        <v>15</v>
      </c>
      <c r="G15996" t="s">
        <v>16</v>
      </c>
      <c r="H15996">
        <v>101</v>
      </c>
      <c r="I15996" t="s">
        <v>53054</v>
      </c>
      <c r="J15996" t="s">
        <v>53055</v>
      </c>
      <c r="K15996" t="s">
        <v>53056</v>
      </c>
      <c r="L15996" t="s">
        <v>77997</v>
      </c>
    </row>
    <row r="15997" spans="1:12" x14ac:dyDescent="0.15">
      <c r="A15997" t="s">
        <v>12</v>
      </c>
      <c r="B15997">
        <v>4516275</v>
      </c>
      <c r="C15997">
        <v>4516295</v>
      </c>
      <c r="D15997" t="s">
        <v>53047</v>
      </c>
      <c r="E15997" t="s">
        <v>90</v>
      </c>
      <c r="F15997" t="s">
        <v>15</v>
      </c>
      <c r="G15997" t="s">
        <v>16</v>
      </c>
      <c r="H15997">
        <v>123</v>
      </c>
      <c r="I15997" t="s">
        <v>53057</v>
      </c>
      <c r="J15997" t="s">
        <v>53058</v>
      </c>
      <c r="K15997" t="s">
        <v>53059</v>
      </c>
      <c r="L15997" t="s">
        <v>78061</v>
      </c>
    </row>
    <row r="15998" spans="1:12" x14ac:dyDescent="0.15">
      <c r="A15998" t="s">
        <v>12</v>
      </c>
      <c r="B15998">
        <v>4517419</v>
      </c>
      <c r="C15998">
        <v>4517439</v>
      </c>
      <c r="D15998" t="s">
        <v>53060</v>
      </c>
      <c r="E15998" t="s">
        <v>90</v>
      </c>
      <c r="F15998" t="s">
        <v>15</v>
      </c>
      <c r="G15998" t="s">
        <v>23</v>
      </c>
      <c r="H15998">
        <v>11</v>
      </c>
      <c r="I15998" t="s">
        <v>53061</v>
      </c>
      <c r="J15998" t="s">
        <v>53062</v>
      </c>
      <c r="K15998" t="s">
        <v>53063</v>
      </c>
      <c r="L15998" t="s">
        <v>77974</v>
      </c>
    </row>
    <row r="15999" spans="1:12" x14ac:dyDescent="0.15">
      <c r="A15999" t="s">
        <v>12</v>
      </c>
      <c r="B15999">
        <v>4517440</v>
      </c>
      <c r="C15999">
        <v>4517460</v>
      </c>
      <c r="D15999" t="s">
        <v>53060</v>
      </c>
      <c r="E15999" t="s">
        <v>90</v>
      </c>
      <c r="F15999" t="s">
        <v>15</v>
      </c>
      <c r="G15999" t="s">
        <v>32</v>
      </c>
      <c r="H15999">
        <v>32</v>
      </c>
      <c r="I15999" t="s">
        <v>53064</v>
      </c>
      <c r="J15999" t="s">
        <v>53065</v>
      </c>
      <c r="K15999" t="s">
        <v>53066</v>
      </c>
      <c r="L15999" t="s">
        <v>77918</v>
      </c>
    </row>
    <row r="16000" spans="1:12" x14ac:dyDescent="0.15">
      <c r="A16000" t="s">
        <v>12</v>
      </c>
      <c r="B16000">
        <v>4517473</v>
      </c>
      <c r="C16000">
        <v>4517493</v>
      </c>
      <c r="D16000" t="s">
        <v>53060</v>
      </c>
      <c r="E16000" t="s">
        <v>90</v>
      </c>
      <c r="F16000" t="s">
        <v>15</v>
      </c>
      <c r="G16000" t="s">
        <v>23</v>
      </c>
      <c r="H16000">
        <v>65</v>
      </c>
      <c r="I16000" t="s">
        <v>53067</v>
      </c>
      <c r="J16000" t="s">
        <v>53068</v>
      </c>
      <c r="K16000" t="s">
        <v>53069</v>
      </c>
      <c r="L16000" t="s">
        <v>78042</v>
      </c>
    </row>
    <row r="16001" spans="1:12" x14ac:dyDescent="0.15">
      <c r="A16001" t="s">
        <v>12</v>
      </c>
      <c r="B16001">
        <v>4517495</v>
      </c>
      <c r="C16001">
        <v>4517515</v>
      </c>
      <c r="D16001" t="s">
        <v>53060</v>
      </c>
      <c r="E16001" t="s">
        <v>90</v>
      </c>
      <c r="F16001" t="s">
        <v>15</v>
      </c>
      <c r="G16001" t="s">
        <v>16</v>
      </c>
      <c r="H16001">
        <v>87</v>
      </c>
      <c r="I16001" t="s">
        <v>53070</v>
      </c>
      <c r="J16001" t="s">
        <v>53071</v>
      </c>
      <c r="K16001" t="s">
        <v>53072</v>
      </c>
      <c r="L16001" t="s">
        <v>78024</v>
      </c>
    </row>
    <row r="16002" spans="1:12" x14ac:dyDescent="0.15">
      <c r="A16002" t="s">
        <v>12</v>
      </c>
      <c r="B16002">
        <v>4518047</v>
      </c>
      <c r="C16002">
        <v>4518067</v>
      </c>
      <c r="D16002" t="s">
        <v>53073</v>
      </c>
      <c r="E16002" t="s">
        <v>90</v>
      </c>
      <c r="F16002" t="s">
        <v>15</v>
      </c>
      <c r="G16002" t="s">
        <v>36</v>
      </c>
      <c r="H16002">
        <v>28</v>
      </c>
      <c r="I16002" t="s">
        <v>53074</v>
      </c>
      <c r="J16002" t="s">
        <v>53075</v>
      </c>
      <c r="K16002" t="s">
        <v>53076</v>
      </c>
      <c r="L16002" t="s">
        <v>77956</v>
      </c>
    </row>
    <row r="16003" spans="1:12" x14ac:dyDescent="0.15">
      <c r="A16003" t="s">
        <v>12</v>
      </c>
      <c r="B16003">
        <v>4518086</v>
      </c>
      <c r="C16003">
        <v>4518106</v>
      </c>
      <c r="D16003" t="s">
        <v>53073</v>
      </c>
      <c r="E16003" t="s">
        <v>90</v>
      </c>
      <c r="F16003" t="s">
        <v>15</v>
      </c>
      <c r="G16003" t="s">
        <v>16</v>
      </c>
      <c r="H16003">
        <v>67</v>
      </c>
      <c r="I16003" t="s">
        <v>53077</v>
      </c>
      <c r="J16003" t="s">
        <v>53078</v>
      </c>
      <c r="K16003" t="s">
        <v>53079</v>
      </c>
      <c r="L16003" t="s">
        <v>77981</v>
      </c>
    </row>
    <row r="16004" spans="1:12" x14ac:dyDescent="0.15">
      <c r="A16004" t="s">
        <v>12</v>
      </c>
      <c r="B16004">
        <v>4518106</v>
      </c>
      <c r="C16004">
        <v>4518126</v>
      </c>
      <c r="D16004" t="s">
        <v>53073</v>
      </c>
      <c r="E16004" t="s">
        <v>90</v>
      </c>
      <c r="F16004" t="s">
        <v>15</v>
      </c>
      <c r="G16004" t="s">
        <v>16</v>
      </c>
      <c r="H16004">
        <v>87</v>
      </c>
      <c r="I16004" t="s">
        <v>53080</v>
      </c>
      <c r="J16004" t="s">
        <v>53081</v>
      </c>
      <c r="K16004" t="s">
        <v>53082</v>
      </c>
      <c r="L16004" t="s">
        <v>78024</v>
      </c>
    </row>
    <row r="16005" spans="1:12" x14ac:dyDescent="0.15">
      <c r="A16005" t="s">
        <v>12</v>
      </c>
      <c r="B16005">
        <v>4518134</v>
      </c>
      <c r="C16005">
        <v>4518154</v>
      </c>
      <c r="D16005" t="s">
        <v>53073</v>
      </c>
      <c r="E16005" t="s">
        <v>90</v>
      </c>
      <c r="F16005" t="s">
        <v>15</v>
      </c>
      <c r="G16005" t="s">
        <v>16</v>
      </c>
      <c r="H16005">
        <v>115</v>
      </c>
      <c r="I16005" t="s">
        <v>53083</v>
      </c>
      <c r="J16005" t="s">
        <v>53084</v>
      </c>
      <c r="K16005" t="s">
        <v>53085</v>
      </c>
      <c r="L16005" t="s">
        <v>78020</v>
      </c>
    </row>
    <row r="16006" spans="1:12" x14ac:dyDescent="0.15">
      <c r="A16006" t="s">
        <v>12</v>
      </c>
      <c r="B16006">
        <v>4518902</v>
      </c>
      <c r="C16006">
        <v>4518922</v>
      </c>
      <c r="D16006" t="s">
        <v>53086</v>
      </c>
      <c r="E16006" t="s">
        <v>90</v>
      </c>
      <c r="F16006" t="s">
        <v>15</v>
      </c>
      <c r="G16006" t="s">
        <v>16</v>
      </c>
      <c r="H16006">
        <v>8</v>
      </c>
      <c r="I16006" t="s">
        <v>53087</v>
      </c>
      <c r="J16006" t="s">
        <v>53088</v>
      </c>
      <c r="K16006" t="s">
        <v>53089</v>
      </c>
      <c r="L16006" t="s">
        <v>77955</v>
      </c>
    </row>
    <row r="16007" spans="1:12" x14ac:dyDescent="0.15">
      <c r="A16007" t="s">
        <v>12</v>
      </c>
      <c r="B16007">
        <v>4518935</v>
      </c>
      <c r="C16007">
        <v>4518955</v>
      </c>
      <c r="D16007" t="s">
        <v>53086</v>
      </c>
      <c r="E16007" t="s">
        <v>90</v>
      </c>
      <c r="F16007" t="s">
        <v>15</v>
      </c>
      <c r="G16007" t="s">
        <v>32</v>
      </c>
      <c r="H16007">
        <v>41</v>
      </c>
      <c r="I16007" t="s">
        <v>53090</v>
      </c>
      <c r="J16007" t="s">
        <v>53091</v>
      </c>
      <c r="K16007" t="s">
        <v>53092</v>
      </c>
      <c r="L16007" t="s">
        <v>78014</v>
      </c>
    </row>
    <row r="16008" spans="1:12" x14ac:dyDescent="0.15">
      <c r="A16008" t="s">
        <v>12</v>
      </c>
      <c r="B16008">
        <v>4519025</v>
      </c>
      <c r="C16008">
        <v>4519045</v>
      </c>
      <c r="D16008" t="s">
        <v>53086</v>
      </c>
      <c r="E16008" t="s">
        <v>90</v>
      </c>
      <c r="F16008" t="s">
        <v>15</v>
      </c>
      <c r="G16008" t="s">
        <v>32</v>
      </c>
      <c r="H16008">
        <v>131</v>
      </c>
      <c r="I16008" t="s">
        <v>53093</v>
      </c>
      <c r="J16008" t="s">
        <v>53094</v>
      </c>
      <c r="K16008" t="s">
        <v>53095</v>
      </c>
      <c r="L16008" t="s">
        <v>77941</v>
      </c>
    </row>
    <row r="16009" spans="1:12" x14ac:dyDescent="0.15">
      <c r="A16009" t="s">
        <v>12</v>
      </c>
      <c r="B16009">
        <v>4519066</v>
      </c>
      <c r="C16009">
        <v>4519086</v>
      </c>
      <c r="D16009" t="s">
        <v>53086</v>
      </c>
      <c r="E16009" t="s">
        <v>90</v>
      </c>
      <c r="F16009" t="s">
        <v>15</v>
      </c>
      <c r="G16009" t="s">
        <v>16</v>
      </c>
      <c r="H16009">
        <v>172</v>
      </c>
      <c r="I16009" t="s">
        <v>53096</v>
      </c>
      <c r="J16009" t="s">
        <v>53097</v>
      </c>
      <c r="K16009" t="s">
        <v>53098</v>
      </c>
      <c r="L16009" t="s">
        <v>78117</v>
      </c>
    </row>
    <row r="16010" spans="1:12" x14ac:dyDescent="0.15">
      <c r="A16010" t="s">
        <v>12</v>
      </c>
      <c r="B16010">
        <v>4520302</v>
      </c>
      <c r="C16010">
        <v>4520322</v>
      </c>
      <c r="D16010" t="s">
        <v>53099</v>
      </c>
      <c r="E16010" t="s">
        <v>90</v>
      </c>
      <c r="F16010" t="s">
        <v>15</v>
      </c>
      <c r="G16010" t="s">
        <v>16</v>
      </c>
      <c r="H16010">
        <v>44</v>
      </c>
      <c r="I16010" t="s">
        <v>53100</v>
      </c>
      <c r="J16010" t="s">
        <v>53101</v>
      </c>
      <c r="K16010" t="s">
        <v>53102</v>
      </c>
      <c r="L16010" t="s">
        <v>78016</v>
      </c>
    </row>
    <row r="16011" spans="1:12" x14ac:dyDescent="0.15">
      <c r="A16011" t="s">
        <v>12</v>
      </c>
      <c r="B16011">
        <v>4520335</v>
      </c>
      <c r="C16011">
        <v>4520355</v>
      </c>
      <c r="D16011" t="s">
        <v>53099</v>
      </c>
      <c r="E16011" t="s">
        <v>90</v>
      </c>
      <c r="F16011" t="s">
        <v>15</v>
      </c>
      <c r="G16011" t="s">
        <v>16</v>
      </c>
      <c r="H16011">
        <v>77</v>
      </c>
      <c r="I16011" t="s">
        <v>53103</v>
      </c>
      <c r="J16011" t="s">
        <v>53104</v>
      </c>
      <c r="K16011" t="s">
        <v>53105</v>
      </c>
      <c r="L16011" t="s">
        <v>77960</v>
      </c>
    </row>
    <row r="16012" spans="1:12" x14ac:dyDescent="0.15">
      <c r="A16012" t="s">
        <v>12</v>
      </c>
      <c r="B16012">
        <v>4520355</v>
      </c>
      <c r="C16012">
        <v>4520375</v>
      </c>
      <c r="D16012" t="s">
        <v>53099</v>
      </c>
      <c r="E16012" t="s">
        <v>90</v>
      </c>
      <c r="F16012" t="s">
        <v>15</v>
      </c>
      <c r="G16012" t="s">
        <v>36</v>
      </c>
      <c r="H16012">
        <v>97</v>
      </c>
      <c r="I16012" t="s">
        <v>53106</v>
      </c>
      <c r="J16012" t="s">
        <v>53107</v>
      </c>
      <c r="K16012" t="s">
        <v>53108</v>
      </c>
      <c r="L16012" t="s">
        <v>78010</v>
      </c>
    </row>
    <row r="16013" spans="1:12" x14ac:dyDescent="0.15">
      <c r="A16013" t="s">
        <v>12</v>
      </c>
      <c r="B16013">
        <v>4520406</v>
      </c>
      <c r="C16013">
        <v>4520426</v>
      </c>
      <c r="D16013" t="s">
        <v>53099</v>
      </c>
      <c r="E16013" t="s">
        <v>90</v>
      </c>
      <c r="F16013" t="s">
        <v>15</v>
      </c>
      <c r="G16013" t="s">
        <v>16</v>
      </c>
      <c r="H16013">
        <v>148</v>
      </c>
      <c r="I16013" t="s">
        <v>53109</v>
      </c>
      <c r="J16013" t="s">
        <v>53110</v>
      </c>
      <c r="K16013" t="s">
        <v>53111</v>
      </c>
      <c r="L16013" t="s">
        <v>78043</v>
      </c>
    </row>
    <row r="16014" spans="1:12" x14ac:dyDescent="0.15">
      <c r="A16014" t="s">
        <v>12</v>
      </c>
      <c r="B16014">
        <v>4521229</v>
      </c>
      <c r="C16014">
        <v>4521249</v>
      </c>
      <c r="D16014" t="s">
        <v>53112</v>
      </c>
      <c r="E16014" t="s">
        <v>90</v>
      </c>
      <c r="F16014" t="s">
        <v>15</v>
      </c>
      <c r="G16014" t="s">
        <v>16</v>
      </c>
      <c r="H16014">
        <v>23</v>
      </c>
      <c r="I16014" t="s">
        <v>53113</v>
      </c>
      <c r="J16014" t="s">
        <v>53114</v>
      </c>
      <c r="K16014" t="s">
        <v>53115</v>
      </c>
      <c r="L16014" t="s">
        <v>77975</v>
      </c>
    </row>
    <row r="16015" spans="1:12" x14ac:dyDescent="0.15">
      <c r="A16015" t="s">
        <v>12</v>
      </c>
      <c r="B16015">
        <v>4521290</v>
      </c>
      <c r="C16015">
        <v>4521310</v>
      </c>
      <c r="D16015" t="s">
        <v>53112</v>
      </c>
      <c r="E16015" t="s">
        <v>90</v>
      </c>
      <c r="F16015" t="s">
        <v>15</v>
      </c>
      <c r="G16015" t="s">
        <v>36</v>
      </c>
      <c r="H16015">
        <v>84</v>
      </c>
      <c r="I16015" t="s">
        <v>53116</v>
      </c>
      <c r="J16015" t="s">
        <v>53117</v>
      </c>
      <c r="K16015" t="s">
        <v>53118</v>
      </c>
      <c r="L16015" t="s">
        <v>77946</v>
      </c>
    </row>
    <row r="16016" spans="1:12" x14ac:dyDescent="0.15">
      <c r="A16016" t="s">
        <v>12</v>
      </c>
      <c r="B16016">
        <v>4521318</v>
      </c>
      <c r="C16016">
        <v>4521338</v>
      </c>
      <c r="D16016" t="s">
        <v>53112</v>
      </c>
      <c r="E16016" t="s">
        <v>90</v>
      </c>
      <c r="F16016" t="s">
        <v>15</v>
      </c>
      <c r="G16016" t="s">
        <v>32</v>
      </c>
      <c r="H16016">
        <v>112</v>
      </c>
      <c r="I16016" t="s">
        <v>53119</v>
      </c>
      <c r="J16016" t="s">
        <v>53120</v>
      </c>
      <c r="K16016" t="s">
        <v>53121</v>
      </c>
      <c r="L16016" t="s">
        <v>77950</v>
      </c>
    </row>
    <row r="16017" spans="1:12" x14ac:dyDescent="0.15">
      <c r="A16017" t="s">
        <v>12</v>
      </c>
      <c r="B16017">
        <v>4521351</v>
      </c>
      <c r="C16017">
        <v>4521371</v>
      </c>
      <c r="D16017" t="s">
        <v>53112</v>
      </c>
      <c r="E16017" t="s">
        <v>90</v>
      </c>
      <c r="F16017" t="s">
        <v>15</v>
      </c>
      <c r="G16017" t="s">
        <v>32</v>
      </c>
      <c r="H16017">
        <v>145</v>
      </c>
      <c r="I16017" t="s">
        <v>53122</v>
      </c>
      <c r="J16017" t="s">
        <v>53123</v>
      </c>
      <c r="K16017" t="s">
        <v>53124</v>
      </c>
      <c r="L16017" t="s">
        <v>77915</v>
      </c>
    </row>
    <row r="16018" spans="1:12" x14ac:dyDescent="0.15">
      <c r="A16018" t="s">
        <v>12</v>
      </c>
      <c r="B16018">
        <v>4522506</v>
      </c>
      <c r="C16018">
        <v>4522526</v>
      </c>
      <c r="D16018" t="s">
        <v>53125</v>
      </c>
      <c r="E16018" t="s">
        <v>90</v>
      </c>
      <c r="F16018" t="s">
        <v>15</v>
      </c>
      <c r="G16018" t="s">
        <v>23</v>
      </c>
      <c r="H16018">
        <v>14</v>
      </c>
      <c r="I16018" t="s">
        <v>53126</v>
      </c>
      <c r="J16018" t="s">
        <v>53127</v>
      </c>
      <c r="K16018" t="s">
        <v>53128</v>
      </c>
      <c r="L16018" t="s">
        <v>77924</v>
      </c>
    </row>
    <row r="16019" spans="1:12" x14ac:dyDescent="0.15">
      <c r="A16019" t="s">
        <v>12</v>
      </c>
      <c r="B16019">
        <v>4522547</v>
      </c>
      <c r="C16019">
        <v>4522567</v>
      </c>
      <c r="D16019" t="s">
        <v>53125</v>
      </c>
      <c r="E16019" t="s">
        <v>90</v>
      </c>
      <c r="F16019" t="s">
        <v>15</v>
      </c>
      <c r="G16019" t="s">
        <v>16</v>
      </c>
      <c r="H16019">
        <v>55</v>
      </c>
      <c r="I16019" t="s">
        <v>53129</v>
      </c>
      <c r="J16019" t="s">
        <v>53130</v>
      </c>
      <c r="K16019" t="s">
        <v>53131</v>
      </c>
      <c r="L16019" t="s">
        <v>77992</v>
      </c>
    </row>
    <row r="16020" spans="1:12" x14ac:dyDescent="0.15">
      <c r="A16020" t="s">
        <v>12</v>
      </c>
      <c r="B16020">
        <v>4522568</v>
      </c>
      <c r="C16020">
        <v>4522588</v>
      </c>
      <c r="D16020" t="s">
        <v>53125</v>
      </c>
      <c r="E16020" t="s">
        <v>90</v>
      </c>
      <c r="F16020" t="s">
        <v>15</v>
      </c>
      <c r="G16020" t="s">
        <v>36</v>
      </c>
      <c r="H16020">
        <v>76</v>
      </c>
      <c r="I16020" t="s">
        <v>53132</v>
      </c>
      <c r="J16020" t="s">
        <v>53133</v>
      </c>
      <c r="K16020" t="s">
        <v>53134</v>
      </c>
      <c r="L16020" t="s">
        <v>77985</v>
      </c>
    </row>
    <row r="16021" spans="1:12" x14ac:dyDescent="0.15">
      <c r="A16021" t="s">
        <v>12</v>
      </c>
      <c r="B16021">
        <v>4522601</v>
      </c>
      <c r="C16021">
        <v>4522621</v>
      </c>
      <c r="D16021" t="s">
        <v>53125</v>
      </c>
      <c r="E16021" t="s">
        <v>90</v>
      </c>
      <c r="F16021" t="s">
        <v>15</v>
      </c>
      <c r="G16021" t="s">
        <v>36</v>
      </c>
      <c r="H16021">
        <v>109</v>
      </c>
      <c r="I16021" t="s">
        <v>53135</v>
      </c>
      <c r="J16021" t="s">
        <v>53136</v>
      </c>
      <c r="K16021" t="s">
        <v>53137</v>
      </c>
      <c r="L16021" t="s">
        <v>77947</v>
      </c>
    </row>
    <row r="16022" spans="1:12" x14ac:dyDescent="0.15">
      <c r="A16022" t="s">
        <v>12</v>
      </c>
      <c r="B16022">
        <v>4524097</v>
      </c>
      <c r="C16022">
        <v>4524117</v>
      </c>
      <c r="D16022" t="s">
        <v>53138</v>
      </c>
      <c r="E16022" t="s">
        <v>90</v>
      </c>
      <c r="F16022" t="s">
        <v>15</v>
      </c>
      <c r="G16022" t="s">
        <v>32</v>
      </c>
      <c r="H16022">
        <v>10</v>
      </c>
      <c r="I16022" t="s">
        <v>53139</v>
      </c>
      <c r="J16022" t="s">
        <v>53140</v>
      </c>
      <c r="K16022" t="s">
        <v>53141</v>
      </c>
      <c r="L16022" t="s">
        <v>78001</v>
      </c>
    </row>
    <row r="16023" spans="1:12" x14ac:dyDescent="0.15">
      <c r="A16023" t="s">
        <v>12</v>
      </c>
      <c r="B16023">
        <v>4524117</v>
      </c>
      <c r="C16023">
        <v>4524137</v>
      </c>
      <c r="D16023" t="s">
        <v>53138</v>
      </c>
      <c r="E16023" t="s">
        <v>90</v>
      </c>
      <c r="F16023" t="s">
        <v>15</v>
      </c>
      <c r="G16023" t="s">
        <v>36</v>
      </c>
      <c r="H16023">
        <v>30</v>
      </c>
      <c r="I16023" t="s">
        <v>53142</v>
      </c>
      <c r="J16023" t="s">
        <v>53143</v>
      </c>
      <c r="K16023" t="s">
        <v>53144</v>
      </c>
      <c r="L16023" t="s">
        <v>77984</v>
      </c>
    </row>
    <row r="16024" spans="1:12" x14ac:dyDescent="0.15">
      <c r="A16024" t="s">
        <v>12</v>
      </c>
      <c r="B16024">
        <v>4524151</v>
      </c>
      <c r="C16024">
        <v>4524171</v>
      </c>
      <c r="D16024" t="s">
        <v>53138</v>
      </c>
      <c r="E16024" t="s">
        <v>90</v>
      </c>
      <c r="F16024" t="s">
        <v>15</v>
      </c>
      <c r="G16024" t="s">
        <v>16</v>
      </c>
      <c r="H16024">
        <v>64</v>
      </c>
      <c r="I16024" t="s">
        <v>53145</v>
      </c>
      <c r="J16024" t="s">
        <v>53146</v>
      </c>
      <c r="K16024" t="s">
        <v>53147</v>
      </c>
      <c r="L16024" t="s">
        <v>77989</v>
      </c>
    </row>
    <row r="16025" spans="1:12" x14ac:dyDescent="0.15">
      <c r="A16025" t="s">
        <v>12</v>
      </c>
      <c r="B16025">
        <v>4524188</v>
      </c>
      <c r="C16025">
        <v>4524208</v>
      </c>
      <c r="D16025" t="s">
        <v>53138</v>
      </c>
      <c r="E16025" t="s">
        <v>90</v>
      </c>
      <c r="F16025" t="s">
        <v>15</v>
      </c>
      <c r="G16025" t="s">
        <v>23</v>
      </c>
      <c r="H16025">
        <v>101</v>
      </c>
      <c r="I16025" t="s">
        <v>53148</v>
      </c>
      <c r="J16025" t="s">
        <v>53149</v>
      </c>
      <c r="K16025" t="s">
        <v>53150</v>
      </c>
      <c r="L16025" t="s">
        <v>77997</v>
      </c>
    </row>
    <row r="16026" spans="1:12" x14ac:dyDescent="0.15">
      <c r="A16026" t="s">
        <v>12</v>
      </c>
      <c r="B16026">
        <v>4525059</v>
      </c>
      <c r="C16026">
        <v>4525079</v>
      </c>
      <c r="D16026" t="s">
        <v>53151</v>
      </c>
      <c r="E16026" t="s">
        <v>90</v>
      </c>
      <c r="F16026" t="s">
        <v>15</v>
      </c>
      <c r="G16026" t="s">
        <v>23</v>
      </c>
      <c r="H16026">
        <v>16</v>
      </c>
      <c r="I16026" t="s">
        <v>53152</v>
      </c>
      <c r="J16026" t="s">
        <v>53153</v>
      </c>
      <c r="K16026" t="s">
        <v>53154</v>
      </c>
      <c r="L16026" t="s">
        <v>77905</v>
      </c>
    </row>
    <row r="16027" spans="1:12" x14ac:dyDescent="0.15">
      <c r="A16027" t="s">
        <v>12</v>
      </c>
      <c r="B16027">
        <v>4525083</v>
      </c>
      <c r="C16027">
        <v>4525103</v>
      </c>
      <c r="D16027" t="s">
        <v>53151</v>
      </c>
      <c r="E16027" t="s">
        <v>90</v>
      </c>
      <c r="F16027" t="s">
        <v>15</v>
      </c>
      <c r="G16027" t="s">
        <v>36</v>
      </c>
      <c r="H16027">
        <v>40</v>
      </c>
      <c r="I16027" t="s">
        <v>53155</v>
      </c>
      <c r="J16027" t="s">
        <v>53156</v>
      </c>
      <c r="K16027" t="s">
        <v>53157</v>
      </c>
      <c r="L16027" t="s">
        <v>77952</v>
      </c>
    </row>
    <row r="16028" spans="1:12" x14ac:dyDescent="0.15">
      <c r="A16028" t="s">
        <v>12</v>
      </c>
      <c r="B16028">
        <v>4525128</v>
      </c>
      <c r="C16028">
        <v>4525148</v>
      </c>
      <c r="D16028" t="s">
        <v>53151</v>
      </c>
      <c r="E16028" t="s">
        <v>90</v>
      </c>
      <c r="F16028" t="s">
        <v>15</v>
      </c>
      <c r="G16028" t="s">
        <v>36</v>
      </c>
      <c r="H16028">
        <v>85</v>
      </c>
      <c r="I16028" t="s">
        <v>53158</v>
      </c>
      <c r="J16028" t="s">
        <v>53159</v>
      </c>
      <c r="K16028" t="s">
        <v>53160</v>
      </c>
      <c r="L16028" t="s">
        <v>77972</v>
      </c>
    </row>
    <row r="16029" spans="1:12" x14ac:dyDescent="0.15">
      <c r="A16029" t="s">
        <v>12</v>
      </c>
      <c r="B16029">
        <v>4525154</v>
      </c>
      <c r="C16029">
        <v>4525174</v>
      </c>
      <c r="D16029" t="s">
        <v>53151</v>
      </c>
      <c r="E16029" t="s">
        <v>90</v>
      </c>
      <c r="F16029" t="s">
        <v>15</v>
      </c>
      <c r="G16029" t="s">
        <v>16</v>
      </c>
      <c r="H16029">
        <v>111</v>
      </c>
      <c r="I16029" t="s">
        <v>53161</v>
      </c>
      <c r="J16029" t="s">
        <v>53162</v>
      </c>
      <c r="K16029" t="s">
        <v>53163</v>
      </c>
      <c r="L16029" t="s">
        <v>77908</v>
      </c>
    </row>
    <row r="16030" spans="1:12" x14ac:dyDescent="0.15">
      <c r="A16030" t="s">
        <v>12</v>
      </c>
      <c r="B16030">
        <v>4526310</v>
      </c>
      <c r="C16030">
        <v>4526330</v>
      </c>
      <c r="D16030" t="s">
        <v>53164</v>
      </c>
      <c r="E16030" t="s">
        <v>90</v>
      </c>
      <c r="F16030" t="s">
        <v>15</v>
      </c>
      <c r="G16030" t="s">
        <v>16</v>
      </c>
      <c r="H16030">
        <v>41</v>
      </c>
      <c r="I16030" t="s">
        <v>53165</v>
      </c>
      <c r="J16030" t="s">
        <v>53166</v>
      </c>
      <c r="K16030" t="s">
        <v>53167</v>
      </c>
      <c r="L16030" t="s">
        <v>78014</v>
      </c>
    </row>
    <row r="16031" spans="1:12" x14ac:dyDescent="0.15">
      <c r="A16031" t="s">
        <v>12</v>
      </c>
      <c r="B16031">
        <v>4526336</v>
      </c>
      <c r="C16031">
        <v>4526356</v>
      </c>
      <c r="D16031" t="s">
        <v>53164</v>
      </c>
      <c r="E16031" t="s">
        <v>90</v>
      </c>
      <c r="F16031" t="s">
        <v>15</v>
      </c>
      <c r="G16031" t="s">
        <v>16</v>
      </c>
      <c r="H16031">
        <v>67</v>
      </c>
      <c r="I16031" t="s">
        <v>53168</v>
      </c>
      <c r="J16031" t="s">
        <v>53169</v>
      </c>
      <c r="K16031" t="s">
        <v>53170</v>
      </c>
      <c r="L16031" t="s">
        <v>77981</v>
      </c>
    </row>
    <row r="16032" spans="1:12" x14ac:dyDescent="0.15">
      <c r="A16032" t="s">
        <v>12</v>
      </c>
      <c r="B16032">
        <v>4526371</v>
      </c>
      <c r="C16032">
        <v>4526391</v>
      </c>
      <c r="D16032" t="s">
        <v>53164</v>
      </c>
      <c r="E16032" t="s">
        <v>90</v>
      </c>
      <c r="F16032" t="s">
        <v>15</v>
      </c>
      <c r="G16032" t="s">
        <v>36</v>
      </c>
      <c r="H16032">
        <v>102</v>
      </c>
      <c r="I16032" t="s">
        <v>53171</v>
      </c>
      <c r="J16032" t="s">
        <v>53172</v>
      </c>
      <c r="K16032" t="s">
        <v>53173</v>
      </c>
      <c r="L16032" t="s">
        <v>77933</v>
      </c>
    </row>
    <row r="16033" spans="1:12" x14ac:dyDescent="0.15">
      <c r="A16033" t="s">
        <v>12</v>
      </c>
      <c r="B16033">
        <v>4526408</v>
      </c>
      <c r="C16033">
        <v>4526428</v>
      </c>
      <c r="D16033" t="s">
        <v>53164</v>
      </c>
      <c r="E16033" t="s">
        <v>90</v>
      </c>
      <c r="F16033" t="s">
        <v>15</v>
      </c>
      <c r="G16033" t="s">
        <v>16</v>
      </c>
      <c r="H16033">
        <v>139</v>
      </c>
      <c r="I16033" t="s">
        <v>53174</v>
      </c>
      <c r="J16033" t="s">
        <v>53175</v>
      </c>
      <c r="K16033" t="s">
        <v>53176</v>
      </c>
      <c r="L16033" t="s">
        <v>78029</v>
      </c>
    </row>
    <row r="16034" spans="1:12" x14ac:dyDescent="0.15">
      <c r="A16034" t="s">
        <v>12</v>
      </c>
      <c r="B16034">
        <v>4527041</v>
      </c>
      <c r="C16034">
        <v>4527061</v>
      </c>
      <c r="D16034" t="s">
        <v>53177</v>
      </c>
      <c r="E16034" t="s">
        <v>90</v>
      </c>
      <c r="F16034" t="s">
        <v>15</v>
      </c>
      <c r="G16034" t="s">
        <v>36</v>
      </c>
      <c r="H16034">
        <v>18</v>
      </c>
      <c r="I16034" t="s">
        <v>53178</v>
      </c>
      <c r="J16034" t="s">
        <v>53179</v>
      </c>
      <c r="K16034" t="s">
        <v>53180</v>
      </c>
      <c r="L16034" t="s">
        <v>78007</v>
      </c>
    </row>
    <row r="16035" spans="1:12" x14ac:dyDescent="0.15">
      <c r="A16035" t="s">
        <v>12</v>
      </c>
      <c r="B16035">
        <v>4527063</v>
      </c>
      <c r="C16035">
        <v>4527083</v>
      </c>
      <c r="D16035" t="s">
        <v>53177</v>
      </c>
      <c r="E16035" t="s">
        <v>90</v>
      </c>
      <c r="F16035" t="s">
        <v>15</v>
      </c>
      <c r="G16035" t="s">
        <v>32</v>
      </c>
      <c r="H16035">
        <v>40</v>
      </c>
      <c r="I16035" t="s">
        <v>53181</v>
      </c>
      <c r="J16035" t="s">
        <v>53182</v>
      </c>
      <c r="K16035" t="s">
        <v>53183</v>
      </c>
      <c r="L16035" t="s">
        <v>77952</v>
      </c>
    </row>
    <row r="16036" spans="1:12" x14ac:dyDescent="0.15">
      <c r="A16036" t="s">
        <v>12</v>
      </c>
      <c r="B16036">
        <v>4527099</v>
      </c>
      <c r="C16036">
        <v>4527119</v>
      </c>
      <c r="D16036" t="s">
        <v>53177</v>
      </c>
      <c r="E16036" t="s">
        <v>90</v>
      </c>
      <c r="F16036" t="s">
        <v>15</v>
      </c>
      <c r="G16036" t="s">
        <v>23</v>
      </c>
      <c r="H16036">
        <v>76</v>
      </c>
      <c r="I16036" t="s">
        <v>53184</v>
      </c>
      <c r="J16036" t="s">
        <v>53185</v>
      </c>
      <c r="K16036" t="s">
        <v>53186</v>
      </c>
      <c r="L16036" t="s">
        <v>77985</v>
      </c>
    </row>
    <row r="16037" spans="1:12" x14ac:dyDescent="0.15">
      <c r="A16037" t="s">
        <v>12</v>
      </c>
      <c r="B16037">
        <v>4527119</v>
      </c>
      <c r="C16037">
        <v>4527139</v>
      </c>
      <c r="D16037" t="s">
        <v>53177</v>
      </c>
      <c r="E16037" t="s">
        <v>90</v>
      </c>
      <c r="F16037" t="s">
        <v>15</v>
      </c>
      <c r="G16037" t="s">
        <v>16</v>
      </c>
      <c r="H16037">
        <v>96</v>
      </c>
      <c r="I16037" t="s">
        <v>53187</v>
      </c>
      <c r="J16037" t="s">
        <v>53188</v>
      </c>
      <c r="K16037" t="s">
        <v>53189</v>
      </c>
      <c r="L16037" t="s">
        <v>77912</v>
      </c>
    </row>
    <row r="16038" spans="1:12" x14ac:dyDescent="0.15">
      <c r="A16038" t="s">
        <v>12</v>
      </c>
      <c r="B16038">
        <v>4527892</v>
      </c>
      <c r="C16038">
        <v>4527912</v>
      </c>
      <c r="D16038" t="s">
        <v>53190</v>
      </c>
      <c r="E16038" t="s">
        <v>90</v>
      </c>
      <c r="F16038" t="s">
        <v>15</v>
      </c>
      <c r="G16038" t="s">
        <v>32</v>
      </c>
      <c r="H16038">
        <v>1</v>
      </c>
      <c r="I16038" t="s">
        <v>53191</v>
      </c>
      <c r="J16038" t="s">
        <v>53192</v>
      </c>
      <c r="K16038" t="s">
        <v>53193</v>
      </c>
      <c r="L16038" t="s">
        <v>77917</v>
      </c>
    </row>
    <row r="16039" spans="1:12" x14ac:dyDescent="0.15">
      <c r="A16039" t="s">
        <v>12</v>
      </c>
      <c r="B16039">
        <v>4527923</v>
      </c>
      <c r="C16039">
        <v>4527943</v>
      </c>
      <c r="D16039" t="s">
        <v>53190</v>
      </c>
      <c r="E16039" t="s">
        <v>90</v>
      </c>
      <c r="F16039" t="s">
        <v>15</v>
      </c>
      <c r="G16039" t="s">
        <v>32</v>
      </c>
      <c r="H16039">
        <v>32</v>
      </c>
      <c r="I16039" t="s">
        <v>53194</v>
      </c>
      <c r="J16039" t="s">
        <v>53195</v>
      </c>
      <c r="K16039" t="s">
        <v>53196</v>
      </c>
      <c r="L16039" t="s">
        <v>77918</v>
      </c>
    </row>
    <row r="16040" spans="1:12" x14ac:dyDescent="0.15">
      <c r="A16040" t="s">
        <v>12</v>
      </c>
      <c r="B16040">
        <v>4527944</v>
      </c>
      <c r="C16040">
        <v>4527964</v>
      </c>
      <c r="D16040" t="s">
        <v>53190</v>
      </c>
      <c r="E16040" t="s">
        <v>90</v>
      </c>
      <c r="F16040" t="s">
        <v>15</v>
      </c>
      <c r="G16040" t="s">
        <v>23</v>
      </c>
      <c r="H16040">
        <v>53</v>
      </c>
      <c r="I16040" t="s">
        <v>53197</v>
      </c>
      <c r="J16040" t="s">
        <v>53198</v>
      </c>
      <c r="K16040" t="s">
        <v>53199</v>
      </c>
      <c r="L16040" t="s">
        <v>77922</v>
      </c>
    </row>
    <row r="16041" spans="1:12" x14ac:dyDescent="0.15">
      <c r="A16041" t="s">
        <v>12</v>
      </c>
      <c r="B16041">
        <v>4527967</v>
      </c>
      <c r="C16041">
        <v>4527987</v>
      </c>
      <c r="D16041" t="s">
        <v>53190</v>
      </c>
      <c r="E16041" t="s">
        <v>90</v>
      </c>
      <c r="F16041" t="s">
        <v>15</v>
      </c>
      <c r="G16041" t="s">
        <v>16</v>
      </c>
      <c r="H16041">
        <v>76</v>
      </c>
      <c r="I16041" t="s">
        <v>53200</v>
      </c>
      <c r="J16041" t="s">
        <v>53201</v>
      </c>
      <c r="K16041" t="s">
        <v>53202</v>
      </c>
      <c r="L16041" t="s">
        <v>77985</v>
      </c>
    </row>
    <row r="16042" spans="1:12" x14ac:dyDescent="0.15">
      <c r="A16042" t="s">
        <v>12</v>
      </c>
      <c r="B16042">
        <v>4530317</v>
      </c>
      <c r="C16042">
        <v>4530337</v>
      </c>
      <c r="D16042" t="s">
        <v>53203</v>
      </c>
      <c r="E16042" t="s">
        <v>90</v>
      </c>
      <c r="F16042" t="s">
        <v>76</v>
      </c>
      <c r="G16042" t="s">
        <v>23</v>
      </c>
      <c r="H16042">
        <v>6</v>
      </c>
      <c r="I16042" t="s">
        <v>53204</v>
      </c>
      <c r="J16042" t="s">
        <v>53205</v>
      </c>
      <c r="K16042" t="s">
        <v>53206</v>
      </c>
      <c r="L16042" t="s">
        <v>78025</v>
      </c>
    </row>
    <row r="16043" spans="1:12" x14ac:dyDescent="0.15">
      <c r="A16043" t="s">
        <v>12</v>
      </c>
      <c r="B16043">
        <v>4530283</v>
      </c>
      <c r="C16043">
        <v>4530303</v>
      </c>
      <c r="D16043" t="s">
        <v>53203</v>
      </c>
      <c r="E16043" t="s">
        <v>90</v>
      </c>
      <c r="F16043" t="s">
        <v>76</v>
      </c>
      <c r="G16043" t="s">
        <v>16</v>
      </c>
      <c r="H16043">
        <v>40</v>
      </c>
      <c r="I16043" t="s">
        <v>53207</v>
      </c>
      <c r="J16043" t="s">
        <v>53208</v>
      </c>
      <c r="K16043" t="s">
        <v>53209</v>
      </c>
      <c r="L16043" t="s">
        <v>77952</v>
      </c>
    </row>
    <row r="16044" spans="1:12" x14ac:dyDescent="0.15">
      <c r="A16044" t="s">
        <v>12</v>
      </c>
      <c r="B16044">
        <v>4530262</v>
      </c>
      <c r="C16044">
        <v>4530282</v>
      </c>
      <c r="D16044" t="s">
        <v>53203</v>
      </c>
      <c r="E16044" t="s">
        <v>90</v>
      </c>
      <c r="F16044" t="s">
        <v>76</v>
      </c>
      <c r="G16044" t="s">
        <v>16</v>
      </c>
      <c r="H16044">
        <v>61</v>
      </c>
      <c r="I16044" t="s">
        <v>53210</v>
      </c>
      <c r="J16044" t="s">
        <v>53211</v>
      </c>
      <c r="K16044" t="s">
        <v>53212</v>
      </c>
      <c r="L16044" t="s">
        <v>77979</v>
      </c>
    </row>
    <row r="16045" spans="1:12" x14ac:dyDescent="0.15">
      <c r="A16045" t="s">
        <v>12</v>
      </c>
      <c r="B16045">
        <v>4530236</v>
      </c>
      <c r="C16045">
        <v>4530256</v>
      </c>
      <c r="D16045" t="s">
        <v>53203</v>
      </c>
      <c r="E16045" t="s">
        <v>90</v>
      </c>
      <c r="F16045" t="s">
        <v>76</v>
      </c>
      <c r="G16045" t="s">
        <v>36</v>
      </c>
      <c r="H16045">
        <v>87</v>
      </c>
      <c r="I16045" t="s">
        <v>53213</v>
      </c>
      <c r="J16045" t="s">
        <v>53214</v>
      </c>
      <c r="K16045" t="s">
        <v>53215</v>
      </c>
      <c r="L16045" t="s">
        <v>78024</v>
      </c>
    </row>
    <row r="16046" spans="1:12" x14ac:dyDescent="0.15">
      <c r="A16046" t="s">
        <v>12</v>
      </c>
      <c r="B16046">
        <v>4532305</v>
      </c>
      <c r="C16046">
        <v>4532325</v>
      </c>
      <c r="D16046" t="s">
        <v>53216</v>
      </c>
      <c r="E16046" t="s">
        <v>53217</v>
      </c>
      <c r="F16046" t="s">
        <v>76</v>
      </c>
      <c r="G16046" t="s">
        <v>32</v>
      </c>
      <c r="H16046">
        <v>26</v>
      </c>
      <c r="I16046" t="s">
        <v>53218</v>
      </c>
      <c r="J16046" t="s">
        <v>53219</v>
      </c>
      <c r="K16046" t="s">
        <v>53220</v>
      </c>
      <c r="L16046" t="s">
        <v>78002</v>
      </c>
    </row>
    <row r="16047" spans="1:12" x14ac:dyDescent="0.15">
      <c r="A16047" t="s">
        <v>12</v>
      </c>
      <c r="B16047">
        <v>4532262</v>
      </c>
      <c r="C16047">
        <v>4532282</v>
      </c>
      <c r="D16047" t="s">
        <v>53216</v>
      </c>
      <c r="E16047" t="s">
        <v>53217</v>
      </c>
      <c r="F16047" t="s">
        <v>76</v>
      </c>
      <c r="G16047" t="s">
        <v>16</v>
      </c>
      <c r="H16047">
        <v>69</v>
      </c>
      <c r="I16047" t="s">
        <v>53221</v>
      </c>
      <c r="J16047" t="s">
        <v>53222</v>
      </c>
      <c r="K16047" t="s">
        <v>53223</v>
      </c>
      <c r="L16047" t="s">
        <v>78015</v>
      </c>
    </row>
    <row r="16048" spans="1:12" x14ac:dyDescent="0.15">
      <c r="A16048" t="s">
        <v>12</v>
      </c>
      <c r="B16048">
        <v>4532196</v>
      </c>
      <c r="C16048">
        <v>4532216</v>
      </c>
      <c r="D16048" t="s">
        <v>53216</v>
      </c>
      <c r="E16048" t="s">
        <v>53217</v>
      </c>
      <c r="F16048" t="s">
        <v>76</v>
      </c>
      <c r="G16048" t="s">
        <v>36</v>
      </c>
      <c r="H16048">
        <v>135</v>
      </c>
      <c r="I16048" t="s">
        <v>53224</v>
      </c>
      <c r="J16048" t="s">
        <v>53225</v>
      </c>
      <c r="K16048" t="s">
        <v>53226</v>
      </c>
      <c r="L16048" t="s">
        <v>77978</v>
      </c>
    </row>
    <row r="16049" spans="1:12" x14ac:dyDescent="0.15">
      <c r="A16049" t="s">
        <v>12</v>
      </c>
      <c r="B16049">
        <v>4532170</v>
      </c>
      <c r="C16049">
        <v>4532190</v>
      </c>
      <c r="D16049" t="s">
        <v>53216</v>
      </c>
      <c r="E16049" t="s">
        <v>53217</v>
      </c>
      <c r="F16049" t="s">
        <v>76</v>
      </c>
      <c r="G16049" t="s">
        <v>36</v>
      </c>
      <c r="H16049">
        <v>161</v>
      </c>
      <c r="I16049" t="s">
        <v>53227</v>
      </c>
      <c r="J16049" t="s">
        <v>53228</v>
      </c>
      <c r="K16049" t="s">
        <v>53229</v>
      </c>
      <c r="L16049" t="s">
        <v>77931</v>
      </c>
    </row>
    <row r="16050" spans="1:12" x14ac:dyDescent="0.15">
      <c r="A16050" t="s">
        <v>12</v>
      </c>
      <c r="B16050">
        <v>4532790</v>
      </c>
      <c r="C16050">
        <v>4532810</v>
      </c>
      <c r="D16050" t="s">
        <v>53230</v>
      </c>
      <c r="E16050" t="s">
        <v>90</v>
      </c>
      <c r="F16050" t="s">
        <v>76</v>
      </c>
      <c r="G16050" t="s">
        <v>23</v>
      </c>
      <c r="H16050">
        <v>17</v>
      </c>
      <c r="I16050" t="s">
        <v>53231</v>
      </c>
      <c r="J16050" t="s">
        <v>53232</v>
      </c>
      <c r="K16050" t="s">
        <v>53233</v>
      </c>
      <c r="L16050" t="s">
        <v>77944</v>
      </c>
    </row>
    <row r="16051" spans="1:12" x14ac:dyDescent="0.15">
      <c r="A16051" t="s">
        <v>12</v>
      </c>
      <c r="B16051">
        <v>4532757</v>
      </c>
      <c r="C16051">
        <v>4532777</v>
      </c>
      <c r="D16051" t="s">
        <v>53230</v>
      </c>
      <c r="E16051" t="s">
        <v>90</v>
      </c>
      <c r="F16051" t="s">
        <v>76</v>
      </c>
      <c r="G16051" t="s">
        <v>23</v>
      </c>
      <c r="H16051">
        <v>50</v>
      </c>
      <c r="I16051" t="s">
        <v>53234</v>
      </c>
      <c r="J16051" t="s">
        <v>53235</v>
      </c>
      <c r="K16051" t="s">
        <v>53236</v>
      </c>
      <c r="L16051" t="s">
        <v>77925</v>
      </c>
    </row>
    <row r="16052" spans="1:12" x14ac:dyDescent="0.15">
      <c r="A16052" t="s">
        <v>12</v>
      </c>
      <c r="B16052">
        <v>4532721</v>
      </c>
      <c r="C16052">
        <v>4532741</v>
      </c>
      <c r="D16052" t="s">
        <v>53230</v>
      </c>
      <c r="E16052" t="s">
        <v>90</v>
      </c>
      <c r="F16052" t="s">
        <v>76</v>
      </c>
      <c r="G16052" t="s">
        <v>23</v>
      </c>
      <c r="H16052">
        <v>86</v>
      </c>
      <c r="I16052" t="s">
        <v>53237</v>
      </c>
      <c r="J16052" t="s">
        <v>53238</v>
      </c>
      <c r="K16052" t="s">
        <v>53239</v>
      </c>
      <c r="L16052" t="s">
        <v>77929</v>
      </c>
    </row>
    <row r="16053" spans="1:12" x14ac:dyDescent="0.15">
      <c r="A16053" t="s">
        <v>12</v>
      </c>
      <c r="B16053">
        <v>4532699</v>
      </c>
      <c r="C16053">
        <v>4532719</v>
      </c>
      <c r="D16053" t="s">
        <v>53230</v>
      </c>
      <c r="E16053" t="s">
        <v>90</v>
      </c>
      <c r="F16053" t="s">
        <v>76</v>
      </c>
      <c r="G16053" t="s">
        <v>32</v>
      </c>
      <c r="H16053">
        <v>108</v>
      </c>
      <c r="I16053" t="s">
        <v>53240</v>
      </c>
      <c r="J16053" t="s">
        <v>53241</v>
      </c>
      <c r="K16053" t="s">
        <v>53242</v>
      </c>
      <c r="L16053" t="s">
        <v>77994</v>
      </c>
    </row>
    <row r="16054" spans="1:12" x14ac:dyDescent="0.15">
      <c r="A16054" t="s">
        <v>12</v>
      </c>
      <c r="B16054">
        <v>4533901</v>
      </c>
      <c r="C16054">
        <v>4533921</v>
      </c>
      <c r="D16054" t="s">
        <v>53243</v>
      </c>
      <c r="E16054" t="s">
        <v>90</v>
      </c>
      <c r="F16054" t="s">
        <v>76</v>
      </c>
      <c r="G16054" t="s">
        <v>16</v>
      </c>
      <c r="H16054">
        <v>13</v>
      </c>
      <c r="I16054" t="s">
        <v>53244</v>
      </c>
      <c r="J16054" t="s">
        <v>53245</v>
      </c>
      <c r="K16054" t="s">
        <v>53246</v>
      </c>
      <c r="L16054" t="s">
        <v>77935</v>
      </c>
    </row>
    <row r="16055" spans="1:12" x14ac:dyDescent="0.15">
      <c r="A16055" t="s">
        <v>12</v>
      </c>
      <c r="B16055">
        <v>4533880</v>
      </c>
      <c r="C16055">
        <v>4533900</v>
      </c>
      <c r="D16055" t="s">
        <v>53243</v>
      </c>
      <c r="E16055" t="s">
        <v>90</v>
      </c>
      <c r="F16055" t="s">
        <v>76</v>
      </c>
      <c r="G16055" t="s">
        <v>23</v>
      </c>
      <c r="H16055">
        <v>34</v>
      </c>
      <c r="I16055" t="s">
        <v>53247</v>
      </c>
      <c r="J16055" t="s">
        <v>53248</v>
      </c>
      <c r="K16055" t="s">
        <v>53249</v>
      </c>
      <c r="L16055" t="s">
        <v>77999</v>
      </c>
    </row>
    <row r="16056" spans="1:12" x14ac:dyDescent="0.15">
      <c r="A16056" t="s">
        <v>12</v>
      </c>
      <c r="B16056">
        <v>4533855</v>
      </c>
      <c r="C16056">
        <v>4533875</v>
      </c>
      <c r="D16056" t="s">
        <v>53243</v>
      </c>
      <c r="E16056" t="s">
        <v>90</v>
      </c>
      <c r="F16056" t="s">
        <v>76</v>
      </c>
      <c r="G16056" t="s">
        <v>16</v>
      </c>
      <c r="H16056">
        <v>59</v>
      </c>
      <c r="I16056" t="s">
        <v>53250</v>
      </c>
      <c r="J16056" t="s">
        <v>53251</v>
      </c>
      <c r="K16056" t="s">
        <v>53252</v>
      </c>
      <c r="L16056" t="s">
        <v>78009</v>
      </c>
    </row>
    <row r="16057" spans="1:12" x14ac:dyDescent="0.15">
      <c r="A16057" t="s">
        <v>12</v>
      </c>
      <c r="B16057">
        <v>4533829</v>
      </c>
      <c r="C16057">
        <v>4533849</v>
      </c>
      <c r="D16057" t="s">
        <v>53243</v>
      </c>
      <c r="E16057" t="s">
        <v>90</v>
      </c>
      <c r="F16057" t="s">
        <v>76</v>
      </c>
      <c r="G16057" t="s">
        <v>16</v>
      </c>
      <c r="H16057">
        <v>85</v>
      </c>
      <c r="I16057" t="s">
        <v>53253</v>
      </c>
      <c r="J16057" t="s">
        <v>53254</v>
      </c>
      <c r="K16057" t="s">
        <v>53255</v>
      </c>
      <c r="L16057" t="s">
        <v>77972</v>
      </c>
    </row>
    <row r="16058" spans="1:12" x14ac:dyDescent="0.15">
      <c r="A16058" t="s">
        <v>12</v>
      </c>
      <c r="B16058">
        <v>4534457</v>
      </c>
      <c r="C16058">
        <v>4534477</v>
      </c>
      <c r="D16058" t="s">
        <v>53256</v>
      </c>
      <c r="E16058" t="s">
        <v>90</v>
      </c>
      <c r="F16058" t="s">
        <v>76</v>
      </c>
      <c r="G16058" t="s">
        <v>23</v>
      </c>
      <c r="H16058">
        <v>41</v>
      </c>
      <c r="I16058" t="s">
        <v>53257</v>
      </c>
      <c r="J16058" t="s">
        <v>53258</v>
      </c>
      <c r="K16058" t="s">
        <v>53259</v>
      </c>
      <c r="L16058" t="s">
        <v>78014</v>
      </c>
    </row>
    <row r="16059" spans="1:12" x14ac:dyDescent="0.15">
      <c r="A16059" t="s">
        <v>12</v>
      </c>
      <c r="B16059">
        <v>4534402</v>
      </c>
      <c r="C16059">
        <v>4534422</v>
      </c>
      <c r="D16059" t="s">
        <v>53256</v>
      </c>
      <c r="E16059" t="s">
        <v>90</v>
      </c>
      <c r="F16059" t="s">
        <v>76</v>
      </c>
      <c r="G16059" t="s">
        <v>16</v>
      </c>
      <c r="H16059">
        <v>96</v>
      </c>
      <c r="I16059" t="s">
        <v>53260</v>
      </c>
      <c r="J16059" t="s">
        <v>53261</v>
      </c>
      <c r="K16059" t="s">
        <v>53262</v>
      </c>
      <c r="L16059" t="s">
        <v>77912</v>
      </c>
    </row>
    <row r="16060" spans="1:12" x14ac:dyDescent="0.15">
      <c r="A16060" t="s">
        <v>12</v>
      </c>
      <c r="B16060">
        <v>4534368</v>
      </c>
      <c r="C16060">
        <v>4534388</v>
      </c>
      <c r="D16060" t="s">
        <v>53256</v>
      </c>
      <c r="E16060" t="s">
        <v>90</v>
      </c>
      <c r="F16060" t="s">
        <v>76</v>
      </c>
      <c r="G16060" t="s">
        <v>16</v>
      </c>
      <c r="H16060">
        <v>130</v>
      </c>
      <c r="I16060" t="s">
        <v>53263</v>
      </c>
      <c r="J16060" t="s">
        <v>53264</v>
      </c>
      <c r="K16060" t="s">
        <v>53265</v>
      </c>
      <c r="L16060" t="s">
        <v>77998</v>
      </c>
    </row>
    <row r="16061" spans="1:12" x14ac:dyDescent="0.15">
      <c r="A16061" t="s">
        <v>12</v>
      </c>
      <c r="B16061">
        <v>4534334</v>
      </c>
      <c r="C16061">
        <v>4534354</v>
      </c>
      <c r="D16061" t="s">
        <v>53256</v>
      </c>
      <c r="E16061" t="s">
        <v>90</v>
      </c>
      <c r="F16061" t="s">
        <v>76</v>
      </c>
      <c r="G16061" t="s">
        <v>23</v>
      </c>
      <c r="H16061">
        <v>164</v>
      </c>
      <c r="I16061" t="s">
        <v>53266</v>
      </c>
      <c r="J16061" t="s">
        <v>53267</v>
      </c>
      <c r="K16061" t="s">
        <v>53268</v>
      </c>
      <c r="L16061" t="s">
        <v>78081</v>
      </c>
    </row>
    <row r="16062" spans="1:12" x14ac:dyDescent="0.15">
      <c r="A16062" t="s">
        <v>12</v>
      </c>
      <c r="B16062">
        <v>4534933</v>
      </c>
      <c r="C16062">
        <v>4534953</v>
      </c>
      <c r="D16062" t="s">
        <v>53269</v>
      </c>
      <c r="E16062" t="s">
        <v>90</v>
      </c>
      <c r="F16062" t="s">
        <v>76</v>
      </c>
      <c r="G16062" t="s">
        <v>36</v>
      </c>
      <c r="H16062">
        <v>0</v>
      </c>
      <c r="I16062" t="s">
        <v>53270</v>
      </c>
      <c r="J16062" t="s">
        <v>53271</v>
      </c>
      <c r="K16062" t="s">
        <v>53272</v>
      </c>
      <c r="L16062" t="s">
        <v>77980</v>
      </c>
    </row>
    <row r="16063" spans="1:12" x14ac:dyDescent="0.15">
      <c r="A16063" t="s">
        <v>12</v>
      </c>
      <c r="B16063">
        <v>4534905</v>
      </c>
      <c r="C16063">
        <v>4534925</v>
      </c>
      <c r="D16063" t="s">
        <v>53269</v>
      </c>
      <c r="E16063" t="s">
        <v>90</v>
      </c>
      <c r="F16063" t="s">
        <v>76</v>
      </c>
      <c r="G16063" t="s">
        <v>36</v>
      </c>
      <c r="H16063">
        <v>28</v>
      </c>
      <c r="I16063" t="s">
        <v>53273</v>
      </c>
      <c r="J16063" t="s">
        <v>53274</v>
      </c>
      <c r="K16063" t="s">
        <v>53275</v>
      </c>
      <c r="L16063" t="s">
        <v>77956</v>
      </c>
    </row>
    <row r="16064" spans="1:12" x14ac:dyDescent="0.15">
      <c r="A16064" t="s">
        <v>12</v>
      </c>
      <c r="B16064">
        <v>4534878</v>
      </c>
      <c r="C16064">
        <v>4534898</v>
      </c>
      <c r="D16064" t="s">
        <v>53269</v>
      </c>
      <c r="E16064" t="s">
        <v>90</v>
      </c>
      <c r="F16064" t="s">
        <v>76</v>
      </c>
      <c r="G16064" t="s">
        <v>36</v>
      </c>
      <c r="H16064">
        <v>55</v>
      </c>
      <c r="I16064" t="s">
        <v>53276</v>
      </c>
      <c r="J16064" t="s">
        <v>53277</v>
      </c>
      <c r="K16064" t="s">
        <v>53278</v>
      </c>
      <c r="L16064" t="s">
        <v>77992</v>
      </c>
    </row>
    <row r="16065" spans="1:12" x14ac:dyDescent="0.15">
      <c r="A16065" t="s">
        <v>12</v>
      </c>
      <c r="B16065">
        <v>4534821</v>
      </c>
      <c r="C16065">
        <v>4534841</v>
      </c>
      <c r="D16065" t="s">
        <v>53269</v>
      </c>
      <c r="E16065" t="s">
        <v>90</v>
      </c>
      <c r="F16065" t="s">
        <v>76</v>
      </c>
      <c r="G16065" t="s">
        <v>16</v>
      </c>
      <c r="H16065">
        <v>112</v>
      </c>
      <c r="I16065" t="s">
        <v>53279</v>
      </c>
      <c r="J16065" t="s">
        <v>53280</v>
      </c>
      <c r="K16065" t="s">
        <v>53281</v>
      </c>
      <c r="L16065" t="s">
        <v>77950</v>
      </c>
    </row>
    <row r="16066" spans="1:12" x14ac:dyDescent="0.15">
      <c r="A16066" t="s">
        <v>12</v>
      </c>
      <c r="B16066">
        <v>4535693</v>
      </c>
      <c r="C16066">
        <v>4535713</v>
      </c>
      <c r="D16066" t="s">
        <v>53282</v>
      </c>
      <c r="E16066" t="s">
        <v>90</v>
      </c>
      <c r="F16066" t="s">
        <v>76</v>
      </c>
      <c r="G16066" t="s">
        <v>32</v>
      </c>
      <c r="H16066">
        <v>1</v>
      </c>
      <c r="I16066" t="s">
        <v>53283</v>
      </c>
      <c r="J16066" t="s">
        <v>53284</v>
      </c>
      <c r="K16066" t="s">
        <v>53285</v>
      </c>
      <c r="L16066" t="s">
        <v>77917</v>
      </c>
    </row>
    <row r="16067" spans="1:12" x14ac:dyDescent="0.15">
      <c r="A16067" t="s">
        <v>12</v>
      </c>
      <c r="B16067">
        <v>4535632</v>
      </c>
      <c r="C16067">
        <v>4535652</v>
      </c>
      <c r="D16067" t="s">
        <v>53282</v>
      </c>
      <c r="E16067" t="s">
        <v>90</v>
      </c>
      <c r="F16067" t="s">
        <v>76</v>
      </c>
      <c r="G16067" t="s">
        <v>32</v>
      </c>
      <c r="H16067">
        <v>62</v>
      </c>
      <c r="I16067" t="s">
        <v>53286</v>
      </c>
      <c r="J16067" t="s">
        <v>53287</v>
      </c>
      <c r="K16067" t="s">
        <v>53288</v>
      </c>
      <c r="L16067" t="s">
        <v>77949</v>
      </c>
    </row>
    <row r="16068" spans="1:12" x14ac:dyDescent="0.15">
      <c r="A16068" t="s">
        <v>12</v>
      </c>
      <c r="B16068">
        <v>4535608</v>
      </c>
      <c r="C16068">
        <v>4535628</v>
      </c>
      <c r="D16068" t="s">
        <v>53282</v>
      </c>
      <c r="E16068" t="s">
        <v>90</v>
      </c>
      <c r="F16068" t="s">
        <v>76</v>
      </c>
      <c r="G16068" t="s">
        <v>16</v>
      </c>
      <c r="H16068">
        <v>86</v>
      </c>
      <c r="I16068" t="s">
        <v>53289</v>
      </c>
      <c r="J16068" t="s">
        <v>53290</v>
      </c>
      <c r="K16068" t="s">
        <v>53291</v>
      </c>
      <c r="L16068" t="s">
        <v>77929</v>
      </c>
    </row>
    <row r="16069" spans="1:12" x14ac:dyDescent="0.15">
      <c r="A16069" t="s">
        <v>12</v>
      </c>
      <c r="B16069">
        <v>4535572</v>
      </c>
      <c r="C16069">
        <v>4535592</v>
      </c>
      <c r="D16069" t="s">
        <v>53282</v>
      </c>
      <c r="E16069" t="s">
        <v>90</v>
      </c>
      <c r="F16069" t="s">
        <v>76</v>
      </c>
      <c r="G16069" t="s">
        <v>23</v>
      </c>
      <c r="H16069">
        <v>122</v>
      </c>
      <c r="I16069" t="s">
        <v>53292</v>
      </c>
      <c r="J16069" t="s">
        <v>53293</v>
      </c>
      <c r="K16069" t="s">
        <v>53294</v>
      </c>
      <c r="L16069" t="s">
        <v>78033</v>
      </c>
    </row>
    <row r="16070" spans="1:12" x14ac:dyDescent="0.15">
      <c r="A16070" t="s">
        <v>12</v>
      </c>
      <c r="B16070">
        <v>4536014</v>
      </c>
      <c r="C16070">
        <v>4536034</v>
      </c>
      <c r="D16070" t="s">
        <v>53295</v>
      </c>
      <c r="E16070" t="s">
        <v>90</v>
      </c>
      <c r="F16070" t="s">
        <v>15</v>
      </c>
      <c r="G16070" t="s">
        <v>32</v>
      </c>
      <c r="H16070">
        <v>1</v>
      </c>
      <c r="I16070" t="s">
        <v>53296</v>
      </c>
      <c r="J16070" t="s">
        <v>53297</v>
      </c>
      <c r="K16070" t="s">
        <v>53298</v>
      </c>
      <c r="L16070" t="s">
        <v>77917</v>
      </c>
    </row>
    <row r="16071" spans="1:12" x14ac:dyDescent="0.15">
      <c r="A16071" t="s">
        <v>12</v>
      </c>
      <c r="B16071">
        <v>4536044</v>
      </c>
      <c r="C16071">
        <v>4536064</v>
      </c>
      <c r="D16071" t="s">
        <v>53295</v>
      </c>
      <c r="E16071" t="s">
        <v>90</v>
      </c>
      <c r="F16071" t="s">
        <v>15</v>
      </c>
      <c r="G16071" t="s">
        <v>23</v>
      </c>
      <c r="H16071">
        <v>31</v>
      </c>
      <c r="I16071" t="s">
        <v>53299</v>
      </c>
      <c r="J16071" t="s">
        <v>53300</v>
      </c>
      <c r="K16071" t="s">
        <v>53301</v>
      </c>
      <c r="L16071" t="s">
        <v>77910</v>
      </c>
    </row>
    <row r="16072" spans="1:12" x14ac:dyDescent="0.15">
      <c r="A16072" t="s">
        <v>12</v>
      </c>
      <c r="B16072">
        <v>4536080</v>
      </c>
      <c r="C16072">
        <v>4536100</v>
      </c>
      <c r="D16072" t="s">
        <v>53295</v>
      </c>
      <c r="E16072" t="s">
        <v>90</v>
      </c>
      <c r="F16072" t="s">
        <v>15</v>
      </c>
      <c r="G16072" t="s">
        <v>16</v>
      </c>
      <c r="H16072">
        <v>67</v>
      </c>
      <c r="I16072" t="s">
        <v>53302</v>
      </c>
      <c r="J16072" t="s">
        <v>53303</v>
      </c>
      <c r="K16072" t="s">
        <v>53304</v>
      </c>
      <c r="L16072" t="s">
        <v>77981</v>
      </c>
    </row>
    <row r="16073" spans="1:12" x14ac:dyDescent="0.15">
      <c r="A16073" t="s">
        <v>12</v>
      </c>
      <c r="B16073">
        <v>4536104</v>
      </c>
      <c r="C16073">
        <v>4536124</v>
      </c>
      <c r="D16073" t="s">
        <v>53295</v>
      </c>
      <c r="E16073" t="s">
        <v>90</v>
      </c>
      <c r="F16073" t="s">
        <v>15</v>
      </c>
      <c r="G16073" t="s">
        <v>32</v>
      </c>
      <c r="H16073">
        <v>91</v>
      </c>
      <c r="I16073" t="s">
        <v>53305</v>
      </c>
      <c r="J16073" t="s">
        <v>53306</v>
      </c>
      <c r="K16073" t="s">
        <v>53307</v>
      </c>
      <c r="L16073" t="s">
        <v>77907</v>
      </c>
    </row>
    <row r="16074" spans="1:12" x14ac:dyDescent="0.15">
      <c r="A16074" t="s">
        <v>12</v>
      </c>
      <c r="B16074">
        <v>4537571</v>
      </c>
      <c r="C16074">
        <v>4537591</v>
      </c>
      <c r="D16074" t="s">
        <v>53308</v>
      </c>
      <c r="E16074" t="s">
        <v>90</v>
      </c>
      <c r="F16074" t="s">
        <v>76</v>
      </c>
      <c r="G16074" t="s">
        <v>32</v>
      </c>
      <c r="H16074">
        <v>7</v>
      </c>
      <c r="I16074" t="s">
        <v>53309</v>
      </c>
      <c r="J16074" t="s">
        <v>53310</v>
      </c>
      <c r="K16074" t="s">
        <v>53311</v>
      </c>
      <c r="L16074" t="s">
        <v>77909</v>
      </c>
    </row>
    <row r="16075" spans="1:12" x14ac:dyDescent="0.15">
      <c r="A16075" t="s">
        <v>12</v>
      </c>
      <c r="B16075">
        <v>4537543</v>
      </c>
      <c r="C16075">
        <v>4537563</v>
      </c>
      <c r="D16075" t="s">
        <v>53308</v>
      </c>
      <c r="E16075" t="s">
        <v>90</v>
      </c>
      <c r="F16075" t="s">
        <v>76</v>
      </c>
      <c r="G16075" t="s">
        <v>23</v>
      </c>
      <c r="H16075">
        <v>35</v>
      </c>
      <c r="I16075" t="s">
        <v>53312</v>
      </c>
      <c r="J16075" t="s">
        <v>53313</v>
      </c>
      <c r="K16075" t="s">
        <v>53314</v>
      </c>
      <c r="L16075" t="s">
        <v>77936</v>
      </c>
    </row>
    <row r="16076" spans="1:12" x14ac:dyDescent="0.15">
      <c r="A16076" t="s">
        <v>12</v>
      </c>
      <c r="B16076">
        <v>4537505</v>
      </c>
      <c r="C16076">
        <v>4537525</v>
      </c>
      <c r="D16076" t="s">
        <v>53308</v>
      </c>
      <c r="E16076" t="s">
        <v>90</v>
      </c>
      <c r="F16076" t="s">
        <v>76</v>
      </c>
      <c r="G16076" t="s">
        <v>36</v>
      </c>
      <c r="H16076">
        <v>73</v>
      </c>
      <c r="I16076" t="s">
        <v>53315</v>
      </c>
      <c r="J16076" t="s">
        <v>53316</v>
      </c>
      <c r="K16076" t="s">
        <v>53317</v>
      </c>
      <c r="L16076" t="s">
        <v>77926</v>
      </c>
    </row>
    <row r="16077" spans="1:12" x14ac:dyDescent="0.15">
      <c r="A16077" t="s">
        <v>12</v>
      </c>
      <c r="B16077">
        <v>4537475</v>
      </c>
      <c r="C16077">
        <v>4537495</v>
      </c>
      <c r="D16077" t="s">
        <v>53308</v>
      </c>
      <c r="E16077" t="s">
        <v>90</v>
      </c>
      <c r="F16077" t="s">
        <v>76</v>
      </c>
      <c r="G16077" t="s">
        <v>16</v>
      </c>
      <c r="H16077">
        <v>103</v>
      </c>
      <c r="I16077" t="s">
        <v>53318</v>
      </c>
      <c r="J16077" t="s">
        <v>53319</v>
      </c>
      <c r="K16077" t="s">
        <v>53320</v>
      </c>
      <c r="L16077" t="s">
        <v>77937</v>
      </c>
    </row>
    <row r="16078" spans="1:12" x14ac:dyDescent="0.15">
      <c r="A16078" t="s">
        <v>12</v>
      </c>
      <c r="B16078">
        <v>4538118</v>
      </c>
      <c r="C16078">
        <v>4538138</v>
      </c>
      <c r="D16078" t="s">
        <v>53321</v>
      </c>
      <c r="E16078" t="s">
        <v>90</v>
      </c>
      <c r="F16078" t="s">
        <v>76</v>
      </c>
      <c r="G16078" t="s">
        <v>36</v>
      </c>
      <c r="H16078">
        <v>16</v>
      </c>
      <c r="I16078" t="s">
        <v>53322</v>
      </c>
      <c r="J16078" t="s">
        <v>53323</v>
      </c>
      <c r="K16078" t="s">
        <v>53324</v>
      </c>
      <c r="L16078" t="s">
        <v>77905</v>
      </c>
    </row>
    <row r="16079" spans="1:12" x14ac:dyDescent="0.15">
      <c r="A16079" t="s">
        <v>12</v>
      </c>
      <c r="B16079">
        <v>4538079</v>
      </c>
      <c r="C16079">
        <v>4538099</v>
      </c>
      <c r="D16079" t="s">
        <v>53321</v>
      </c>
      <c r="E16079" t="s">
        <v>90</v>
      </c>
      <c r="F16079" t="s">
        <v>76</v>
      </c>
      <c r="G16079" t="s">
        <v>23</v>
      </c>
      <c r="H16079">
        <v>55</v>
      </c>
      <c r="I16079" t="s">
        <v>53325</v>
      </c>
      <c r="J16079" t="s">
        <v>53326</v>
      </c>
      <c r="K16079" t="s">
        <v>53327</v>
      </c>
      <c r="L16079" t="s">
        <v>77992</v>
      </c>
    </row>
    <row r="16080" spans="1:12" x14ac:dyDescent="0.15">
      <c r="A16080" t="s">
        <v>12</v>
      </c>
      <c r="B16080">
        <v>4538059</v>
      </c>
      <c r="C16080">
        <v>4538079</v>
      </c>
      <c r="D16080" t="s">
        <v>53321</v>
      </c>
      <c r="E16080" t="s">
        <v>90</v>
      </c>
      <c r="F16080" t="s">
        <v>76</v>
      </c>
      <c r="G16080" t="s">
        <v>36</v>
      </c>
      <c r="H16080">
        <v>75</v>
      </c>
      <c r="I16080" t="s">
        <v>53328</v>
      </c>
      <c r="J16080" t="s">
        <v>53329</v>
      </c>
      <c r="K16080" t="s">
        <v>53330</v>
      </c>
      <c r="L16080" t="s">
        <v>78027</v>
      </c>
    </row>
    <row r="16081" spans="1:12" x14ac:dyDescent="0.15">
      <c r="A16081" t="s">
        <v>12</v>
      </c>
      <c r="B16081">
        <v>4538030</v>
      </c>
      <c r="C16081">
        <v>4538050</v>
      </c>
      <c r="D16081" t="s">
        <v>53321</v>
      </c>
      <c r="E16081" t="s">
        <v>90</v>
      </c>
      <c r="F16081" t="s">
        <v>76</v>
      </c>
      <c r="G16081" t="s">
        <v>16</v>
      </c>
      <c r="H16081">
        <v>104</v>
      </c>
      <c r="I16081" t="s">
        <v>53331</v>
      </c>
      <c r="J16081" t="s">
        <v>53332</v>
      </c>
      <c r="K16081" t="s">
        <v>53333</v>
      </c>
      <c r="L16081" t="s">
        <v>77963</v>
      </c>
    </row>
    <row r="16082" spans="1:12" x14ac:dyDescent="0.15">
      <c r="A16082" t="s">
        <v>12</v>
      </c>
      <c r="B16082">
        <v>4538828</v>
      </c>
      <c r="C16082">
        <v>4538848</v>
      </c>
      <c r="D16082" t="s">
        <v>53334</v>
      </c>
      <c r="E16082" t="s">
        <v>90</v>
      </c>
      <c r="F16082" t="s">
        <v>76</v>
      </c>
      <c r="G16082" t="s">
        <v>36</v>
      </c>
      <c r="H16082">
        <v>6</v>
      </c>
      <c r="I16082" t="s">
        <v>53335</v>
      </c>
      <c r="J16082" t="s">
        <v>53336</v>
      </c>
      <c r="K16082" t="s">
        <v>53337</v>
      </c>
      <c r="L16082" t="s">
        <v>78025</v>
      </c>
    </row>
    <row r="16083" spans="1:12" x14ac:dyDescent="0.15">
      <c r="A16083" t="s">
        <v>12</v>
      </c>
      <c r="B16083">
        <v>4538807</v>
      </c>
      <c r="C16083">
        <v>4538827</v>
      </c>
      <c r="D16083" t="s">
        <v>53334</v>
      </c>
      <c r="E16083" t="s">
        <v>90</v>
      </c>
      <c r="F16083" t="s">
        <v>76</v>
      </c>
      <c r="G16083" t="s">
        <v>36</v>
      </c>
      <c r="H16083">
        <v>27</v>
      </c>
      <c r="I16083" t="s">
        <v>53338</v>
      </c>
      <c r="J16083" t="s">
        <v>53339</v>
      </c>
      <c r="K16083" t="s">
        <v>53340</v>
      </c>
      <c r="L16083" t="s">
        <v>78013</v>
      </c>
    </row>
    <row r="16084" spans="1:12" x14ac:dyDescent="0.15">
      <c r="A16084" t="s">
        <v>12</v>
      </c>
      <c r="B16084">
        <v>4538773</v>
      </c>
      <c r="C16084">
        <v>4538793</v>
      </c>
      <c r="D16084" t="s">
        <v>53334</v>
      </c>
      <c r="E16084" t="s">
        <v>90</v>
      </c>
      <c r="F16084" t="s">
        <v>76</v>
      </c>
      <c r="G16084" t="s">
        <v>16</v>
      </c>
      <c r="H16084">
        <v>61</v>
      </c>
      <c r="I16084" t="s">
        <v>53341</v>
      </c>
      <c r="J16084" t="s">
        <v>53342</v>
      </c>
      <c r="K16084" t="s">
        <v>53343</v>
      </c>
      <c r="L16084" t="s">
        <v>77979</v>
      </c>
    </row>
    <row r="16085" spans="1:12" x14ac:dyDescent="0.15">
      <c r="A16085" t="s">
        <v>12</v>
      </c>
      <c r="B16085">
        <v>4538753</v>
      </c>
      <c r="C16085">
        <v>4538773</v>
      </c>
      <c r="D16085" t="s">
        <v>53334</v>
      </c>
      <c r="E16085" t="s">
        <v>90</v>
      </c>
      <c r="F16085" t="s">
        <v>76</v>
      </c>
      <c r="G16085" t="s">
        <v>16</v>
      </c>
      <c r="H16085">
        <v>81</v>
      </c>
      <c r="I16085" t="s">
        <v>53344</v>
      </c>
      <c r="J16085" t="s">
        <v>53345</v>
      </c>
      <c r="K16085" t="s">
        <v>53346</v>
      </c>
      <c r="L16085" t="s">
        <v>78019</v>
      </c>
    </row>
    <row r="16086" spans="1:12" x14ac:dyDescent="0.15">
      <c r="A16086" t="s">
        <v>12</v>
      </c>
      <c r="B16086">
        <v>4539669</v>
      </c>
      <c r="C16086">
        <v>4539689</v>
      </c>
      <c r="D16086" t="s">
        <v>53347</v>
      </c>
      <c r="E16086" t="s">
        <v>90</v>
      </c>
      <c r="F16086" t="s">
        <v>76</v>
      </c>
      <c r="G16086" t="s">
        <v>32</v>
      </c>
      <c r="H16086">
        <v>1</v>
      </c>
      <c r="I16086" t="s">
        <v>53348</v>
      </c>
      <c r="J16086" t="s">
        <v>53349</v>
      </c>
      <c r="K16086" t="s">
        <v>53350</v>
      </c>
      <c r="L16086" t="s">
        <v>77917</v>
      </c>
    </row>
    <row r="16087" spans="1:12" x14ac:dyDescent="0.15">
      <c r="A16087" t="s">
        <v>12</v>
      </c>
      <c r="B16087">
        <v>4539642</v>
      </c>
      <c r="C16087">
        <v>4539662</v>
      </c>
      <c r="D16087" t="s">
        <v>53347</v>
      </c>
      <c r="E16087" t="s">
        <v>90</v>
      </c>
      <c r="F16087" t="s">
        <v>76</v>
      </c>
      <c r="G16087" t="s">
        <v>16</v>
      </c>
      <c r="H16087">
        <v>28</v>
      </c>
      <c r="I16087" t="s">
        <v>53351</v>
      </c>
      <c r="J16087" t="s">
        <v>53352</v>
      </c>
      <c r="K16087" t="s">
        <v>53353</v>
      </c>
      <c r="L16087" t="s">
        <v>77956</v>
      </c>
    </row>
    <row r="16088" spans="1:12" x14ac:dyDescent="0.15">
      <c r="A16088" t="s">
        <v>12</v>
      </c>
      <c r="B16088">
        <v>4539618</v>
      </c>
      <c r="C16088">
        <v>4539638</v>
      </c>
      <c r="D16088" t="s">
        <v>53347</v>
      </c>
      <c r="E16088" t="s">
        <v>90</v>
      </c>
      <c r="F16088" t="s">
        <v>76</v>
      </c>
      <c r="G16088" t="s">
        <v>16</v>
      </c>
      <c r="H16088">
        <v>52</v>
      </c>
      <c r="I16088" t="s">
        <v>53354</v>
      </c>
      <c r="J16088" t="s">
        <v>53355</v>
      </c>
      <c r="K16088" t="s">
        <v>53356</v>
      </c>
      <c r="L16088" t="s">
        <v>77959</v>
      </c>
    </row>
    <row r="16089" spans="1:12" x14ac:dyDescent="0.15">
      <c r="A16089" t="s">
        <v>12</v>
      </c>
      <c r="B16089">
        <v>4539591</v>
      </c>
      <c r="C16089">
        <v>4539611</v>
      </c>
      <c r="D16089" t="s">
        <v>53347</v>
      </c>
      <c r="E16089" t="s">
        <v>90</v>
      </c>
      <c r="F16089" t="s">
        <v>76</v>
      </c>
      <c r="G16089" t="s">
        <v>16</v>
      </c>
      <c r="H16089">
        <v>79</v>
      </c>
      <c r="I16089" t="s">
        <v>53357</v>
      </c>
      <c r="J16089" t="s">
        <v>53358</v>
      </c>
      <c r="K16089" t="s">
        <v>53359</v>
      </c>
      <c r="L16089" t="s">
        <v>77993</v>
      </c>
    </row>
    <row r="16090" spans="1:12" x14ac:dyDescent="0.15">
      <c r="A16090" t="s">
        <v>12</v>
      </c>
      <c r="B16090">
        <v>4541062</v>
      </c>
      <c r="C16090">
        <v>4541082</v>
      </c>
      <c r="D16090" t="s">
        <v>53360</v>
      </c>
      <c r="E16090" t="s">
        <v>90</v>
      </c>
      <c r="F16090" t="s">
        <v>76</v>
      </c>
      <c r="G16090" t="s">
        <v>16</v>
      </c>
      <c r="H16090">
        <v>21</v>
      </c>
      <c r="I16090" t="s">
        <v>53361</v>
      </c>
      <c r="J16090" t="s">
        <v>53362</v>
      </c>
      <c r="K16090" t="s">
        <v>53363</v>
      </c>
      <c r="L16090" t="s">
        <v>78022</v>
      </c>
    </row>
    <row r="16091" spans="1:12" x14ac:dyDescent="0.15">
      <c r="A16091" t="s">
        <v>12</v>
      </c>
      <c r="B16091">
        <v>4541031</v>
      </c>
      <c r="C16091">
        <v>4541051</v>
      </c>
      <c r="D16091" t="s">
        <v>53360</v>
      </c>
      <c r="E16091" t="s">
        <v>90</v>
      </c>
      <c r="F16091" t="s">
        <v>76</v>
      </c>
      <c r="G16091" t="s">
        <v>23</v>
      </c>
      <c r="H16091">
        <v>52</v>
      </c>
      <c r="I16091" t="s">
        <v>53364</v>
      </c>
      <c r="J16091" t="s">
        <v>53365</v>
      </c>
      <c r="K16091" t="s">
        <v>53366</v>
      </c>
      <c r="L16091" t="s">
        <v>77959</v>
      </c>
    </row>
    <row r="16092" spans="1:12" x14ac:dyDescent="0.15">
      <c r="A16092" t="s">
        <v>12</v>
      </c>
      <c r="B16092">
        <v>4541008</v>
      </c>
      <c r="C16092">
        <v>4541028</v>
      </c>
      <c r="D16092" t="s">
        <v>53360</v>
      </c>
      <c r="E16092" t="s">
        <v>90</v>
      </c>
      <c r="F16092" t="s">
        <v>76</v>
      </c>
      <c r="G16092" t="s">
        <v>16</v>
      </c>
      <c r="H16092">
        <v>75</v>
      </c>
      <c r="I16092" t="s">
        <v>53367</v>
      </c>
      <c r="J16092" t="s">
        <v>53368</v>
      </c>
      <c r="K16092" t="s">
        <v>53369</v>
      </c>
      <c r="L16092" t="s">
        <v>78027</v>
      </c>
    </row>
    <row r="16093" spans="1:12" x14ac:dyDescent="0.15">
      <c r="A16093" t="s">
        <v>12</v>
      </c>
      <c r="B16093">
        <v>4540984</v>
      </c>
      <c r="C16093">
        <v>4541004</v>
      </c>
      <c r="D16093" t="s">
        <v>53360</v>
      </c>
      <c r="E16093" t="s">
        <v>90</v>
      </c>
      <c r="F16093" t="s">
        <v>76</v>
      </c>
      <c r="G16093" t="s">
        <v>16</v>
      </c>
      <c r="H16093">
        <v>99</v>
      </c>
      <c r="I16093" t="s">
        <v>53370</v>
      </c>
      <c r="J16093" t="s">
        <v>53371</v>
      </c>
      <c r="K16093" t="s">
        <v>53372</v>
      </c>
      <c r="L16093" t="s">
        <v>78051</v>
      </c>
    </row>
    <row r="16094" spans="1:12" x14ac:dyDescent="0.15">
      <c r="A16094" t="s">
        <v>12</v>
      </c>
      <c r="B16094">
        <v>4541343</v>
      </c>
      <c r="C16094">
        <v>4541363</v>
      </c>
      <c r="D16094" t="s">
        <v>53373</v>
      </c>
      <c r="E16094" t="s">
        <v>90</v>
      </c>
      <c r="F16094" t="s">
        <v>15</v>
      </c>
      <c r="G16094" t="s">
        <v>36</v>
      </c>
      <c r="H16094">
        <v>30</v>
      </c>
      <c r="I16094" t="s">
        <v>53374</v>
      </c>
      <c r="J16094" t="s">
        <v>53375</v>
      </c>
      <c r="K16094" t="s">
        <v>53376</v>
      </c>
      <c r="L16094" t="s">
        <v>77984</v>
      </c>
    </row>
    <row r="16095" spans="1:12" x14ac:dyDescent="0.15">
      <c r="A16095" t="s">
        <v>12</v>
      </c>
      <c r="B16095">
        <v>4541366</v>
      </c>
      <c r="C16095">
        <v>4541386</v>
      </c>
      <c r="D16095" t="s">
        <v>53373</v>
      </c>
      <c r="E16095" t="s">
        <v>90</v>
      </c>
      <c r="F16095" t="s">
        <v>15</v>
      </c>
      <c r="G16095" t="s">
        <v>23</v>
      </c>
      <c r="H16095">
        <v>53</v>
      </c>
      <c r="I16095" t="s">
        <v>53377</v>
      </c>
      <c r="J16095" t="s">
        <v>53378</v>
      </c>
      <c r="K16095" t="s">
        <v>53379</v>
      </c>
      <c r="L16095" t="s">
        <v>77922</v>
      </c>
    </row>
    <row r="16096" spans="1:12" x14ac:dyDescent="0.15">
      <c r="A16096" t="s">
        <v>12</v>
      </c>
      <c r="B16096">
        <v>4541391</v>
      </c>
      <c r="C16096">
        <v>4541411</v>
      </c>
      <c r="D16096" t="s">
        <v>53373</v>
      </c>
      <c r="E16096" t="s">
        <v>90</v>
      </c>
      <c r="F16096" t="s">
        <v>15</v>
      </c>
      <c r="G16096" t="s">
        <v>16</v>
      </c>
      <c r="H16096">
        <v>78</v>
      </c>
      <c r="I16096" t="s">
        <v>53380</v>
      </c>
      <c r="J16096" t="s">
        <v>53381</v>
      </c>
      <c r="K16096" t="s">
        <v>53382</v>
      </c>
      <c r="L16096" t="s">
        <v>78000</v>
      </c>
    </row>
    <row r="16097" spans="1:12" x14ac:dyDescent="0.15">
      <c r="A16097" t="s">
        <v>12</v>
      </c>
      <c r="B16097">
        <v>4541425</v>
      </c>
      <c r="C16097">
        <v>4541445</v>
      </c>
      <c r="D16097" t="s">
        <v>53373</v>
      </c>
      <c r="E16097" t="s">
        <v>90</v>
      </c>
      <c r="F16097" t="s">
        <v>15</v>
      </c>
      <c r="G16097" t="s">
        <v>23</v>
      </c>
      <c r="H16097">
        <v>112</v>
      </c>
      <c r="I16097" t="s">
        <v>53383</v>
      </c>
      <c r="J16097" t="s">
        <v>53384</v>
      </c>
      <c r="K16097" t="s">
        <v>53385</v>
      </c>
      <c r="L16097" t="s">
        <v>77950</v>
      </c>
    </row>
    <row r="16098" spans="1:12" x14ac:dyDescent="0.15">
      <c r="A16098" t="s">
        <v>12</v>
      </c>
      <c r="B16098">
        <v>4542189</v>
      </c>
      <c r="C16098">
        <v>4542209</v>
      </c>
      <c r="D16098" t="s">
        <v>53386</v>
      </c>
      <c r="E16098" t="s">
        <v>90</v>
      </c>
      <c r="F16098" t="s">
        <v>15</v>
      </c>
      <c r="G16098" t="s">
        <v>16</v>
      </c>
      <c r="H16098">
        <v>7</v>
      </c>
      <c r="I16098" t="s">
        <v>53387</v>
      </c>
      <c r="J16098" t="s">
        <v>53388</v>
      </c>
      <c r="K16098" t="s">
        <v>53389</v>
      </c>
      <c r="L16098" t="s">
        <v>77909</v>
      </c>
    </row>
    <row r="16099" spans="1:12" x14ac:dyDescent="0.15">
      <c r="A16099" t="s">
        <v>12</v>
      </c>
      <c r="B16099">
        <v>4542218</v>
      </c>
      <c r="C16099">
        <v>4542238</v>
      </c>
      <c r="D16099" t="s">
        <v>53386</v>
      </c>
      <c r="E16099" t="s">
        <v>90</v>
      </c>
      <c r="F16099" t="s">
        <v>15</v>
      </c>
      <c r="G16099" t="s">
        <v>16</v>
      </c>
      <c r="H16099">
        <v>36</v>
      </c>
      <c r="I16099" t="s">
        <v>53390</v>
      </c>
      <c r="J16099" t="s">
        <v>53391</v>
      </c>
      <c r="K16099" t="s">
        <v>53392</v>
      </c>
      <c r="L16099" t="s">
        <v>78003</v>
      </c>
    </row>
    <row r="16100" spans="1:12" x14ac:dyDescent="0.15">
      <c r="A16100" t="s">
        <v>12</v>
      </c>
      <c r="B16100">
        <v>4542271</v>
      </c>
      <c r="C16100">
        <v>4542291</v>
      </c>
      <c r="D16100" t="s">
        <v>53386</v>
      </c>
      <c r="E16100" t="s">
        <v>90</v>
      </c>
      <c r="F16100" t="s">
        <v>15</v>
      </c>
      <c r="G16100" t="s">
        <v>23</v>
      </c>
      <c r="H16100">
        <v>89</v>
      </c>
      <c r="I16100" t="s">
        <v>53393</v>
      </c>
      <c r="J16100" t="s">
        <v>53394</v>
      </c>
      <c r="K16100" t="s">
        <v>53395</v>
      </c>
      <c r="L16100" t="s">
        <v>77964</v>
      </c>
    </row>
    <row r="16101" spans="1:12" x14ac:dyDescent="0.15">
      <c r="A16101" t="s">
        <v>12</v>
      </c>
      <c r="B16101">
        <v>4542313</v>
      </c>
      <c r="C16101">
        <v>4542333</v>
      </c>
      <c r="D16101" t="s">
        <v>53386</v>
      </c>
      <c r="E16101" t="s">
        <v>90</v>
      </c>
      <c r="F16101" t="s">
        <v>15</v>
      </c>
      <c r="G16101" t="s">
        <v>23</v>
      </c>
      <c r="H16101">
        <v>131</v>
      </c>
      <c r="I16101" t="s">
        <v>53396</v>
      </c>
      <c r="J16101" t="s">
        <v>53397</v>
      </c>
      <c r="K16101" t="s">
        <v>53398</v>
      </c>
      <c r="L16101" t="s">
        <v>77941</v>
      </c>
    </row>
    <row r="16102" spans="1:12" x14ac:dyDescent="0.15">
      <c r="A16102" t="s">
        <v>12</v>
      </c>
      <c r="B16102">
        <v>4544254</v>
      </c>
      <c r="C16102">
        <v>4544274</v>
      </c>
      <c r="D16102" t="s">
        <v>53399</v>
      </c>
      <c r="E16102" t="s">
        <v>90</v>
      </c>
      <c r="F16102" t="s">
        <v>76</v>
      </c>
      <c r="G16102" t="s">
        <v>16</v>
      </c>
      <c r="H16102">
        <v>0</v>
      </c>
      <c r="I16102" t="s">
        <v>53400</v>
      </c>
      <c r="J16102" t="s">
        <v>53401</v>
      </c>
      <c r="K16102" t="s">
        <v>53402</v>
      </c>
      <c r="L16102" t="s">
        <v>77980</v>
      </c>
    </row>
    <row r="16103" spans="1:12" x14ac:dyDescent="0.15">
      <c r="A16103" t="s">
        <v>12</v>
      </c>
      <c r="B16103">
        <v>4544219</v>
      </c>
      <c r="C16103">
        <v>4544239</v>
      </c>
      <c r="D16103" t="s">
        <v>53399</v>
      </c>
      <c r="E16103" t="s">
        <v>90</v>
      </c>
      <c r="F16103" t="s">
        <v>76</v>
      </c>
      <c r="G16103" t="s">
        <v>23</v>
      </c>
      <c r="H16103">
        <v>35</v>
      </c>
      <c r="I16103" t="s">
        <v>53403</v>
      </c>
      <c r="J16103" t="s">
        <v>53404</v>
      </c>
      <c r="K16103" t="s">
        <v>53405</v>
      </c>
      <c r="L16103" t="s">
        <v>77936</v>
      </c>
    </row>
    <row r="16104" spans="1:12" x14ac:dyDescent="0.15">
      <c r="A16104" t="s">
        <v>12</v>
      </c>
      <c r="B16104">
        <v>4544176</v>
      </c>
      <c r="C16104">
        <v>4544196</v>
      </c>
      <c r="D16104" t="s">
        <v>53399</v>
      </c>
      <c r="E16104" t="s">
        <v>90</v>
      </c>
      <c r="F16104" t="s">
        <v>76</v>
      </c>
      <c r="G16104" t="s">
        <v>16</v>
      </c>
      <c r="H16104">
        <v>78</v>
      </c>
      <c r="I16104" t="s">
        <v>53406</v>
      </c>
      <c r="J16104" t="s">
        <v>53407</v>
      </c>
      <c r="K16104" t="s">
        <v>53408</v>
      </c>
      <c r="L16104" t="s">
        <v>78000</v>
      </c>
    </row>
    <row r="16105" spans="1:12" x14ac:dyDescent="0.15">
      <c r="A16105" t="s">
        <v>12</v>
      </c>
      <c r="B16105">
        <v>4544111</v>
      </c>
      <c r="C16105">
        <v>4544131</v>
      </c>
      <c r="D16105" t="s">
        <v>53399</v>
      </c>
      <c r="E16105" t="s">
        <v>90</v>
      </c>
      <c r="F16105" t="s">
        <v>76</v>
      </c>
      <c r="G16105" t="s">
        <v>23</v>
      </c>
      <c r="H16105">
        <v>143</v>
      </c>
      <c r="I16105" t="s">
        <v>53409</v>
      </c>
      <c r="J16105" t="s">
        <v>53410</v>
      </c>
      <c r="K16105" t="s">
        <v>53411</v>
      </c>
      <c r="L16105" t="s">
        <v>78076</v>
      </c>
    </row>
    <row r="16106" spans="1:12" x14ac:dyDescent="0.15">
      <c r="A16106" t="s">
        <v>12</v>
      </c>
      <c r="B16106">
        <v>4545124</v>
      </c>
      <c r="C16106">
        <v>4545144</v>
      </c>
      <c r="D16106" t="s">
        <v>53412</v>
      </c>
      <c r="E16106" t="s">
        <v>90</v>
      </c>
      <c r="F16106" t="s">
        <v>76</v>
      </c>
      <c r="G16106" t="s">
        <v>32</v>
      </c>
      <c r="H16106">
        <v>1</v>
      </c>
      <c r="I16106" t="s">
        <v>53413</v>
      </c>
      <c r="J16106" t="s">
        <v>53414</v>
      </c>
      <c r="K16106" t="s">
        <v>53415</v>
      </c>
      <c r="L16106" t="s">
        <v>77917</v>
      </c>
    </row>
    <row r="16107" spans="1:12" x14ac:dyDescent="0.15">
      <c r="A16107" t="s">
        <v>12</v>
      </c>
      <c r="B16107">
        <v>4545075</v>
      </c>
      <c r="C16107">
        <v>4545095</v>
      </c>
      <c r="D16107" t="s">
        <v>53412</v>
      </c>
      <c r="E16107" t="s">
        <v>90</v>
      </c>
      <c r="F16107" t="s">
        <v>76</v>
      </c>
      <c r="G16107" t="s">
        <v>16</v>
      </c>
      <c r="H16107">
        <v>50</v>
      </c>
      <c r="I16107" t="s">
        <v>53416</v>
      </c>
      <c r="J16107" t="s">
        <v>53417</v>
      </c>
      <c r="K16107" t="s">
        <v>53418</v>
      </c>
      <c r="L16107" t="s">
        <v>77925</v>
      </c>
    </row>
    <row r="16108" spans="1:12" x14ac:dyDescent="0.15">
      <c r="A16108" t="s">
        <v>12</v>
      </c>
      <c r="B16108">
        <v>4545052</v>
      </c>
      <c r="C16108">
        <v>4545072</v>
      </c>
      <c r="D16108" t="s">
        <v>53412</v>
      </c>
      <c r="E16108" t="s">
        <v>90</v>
      </c>
      <c r="F16108" t="s">
        <v>76</v>
      </c>
      <c r="G16108" t="s">
        <v>16</v>
      </c>
      <c r="H16108">
        <v>73</v>
      </c>
      <c r="I16108" t="s">
        <v>53419</v>
      </c>
      <c r="J16108" t="s">
        <v>53420</v>
      </c>
      <c r="K16108" t="s">
        <v>53421</v>
      </c>
      <c r="L16108" t="s">
        <v>77926</v>
      </c>
    </row>
    <row r="16109" spans="1:12" x14ac:dyDescent="0.15">
      <c r="A16109" t="s">
        <v>12</v>
      </c>
      <c r="B16109">
        <v>4545004</v>
      </c>
      <c r="C16109">
        <v>4545024</v>
      </c>
      <c r="D16109" t="s">
        <v>53412</v>
      </c>
      <c r="E16109" t="s">
        <v>90</v>
      </c>
      <c r="F16109" t="s">
        <v>76</v>
      </c>
      <c r="G16109" t="s">
        <v>16</v>
      </c>
      <c r="H16109">
        <v>121</v>
      </c>
      <c r="I16109" t="s">
        <v>53422</v>
      </c>
      <c r="J16109" t="s">
        <v>53423</v>
      </c>
      <c r="K16109" t="s">
        <v>53424</v>
      </c>
      <c r="L16109" t="s">
        <v>77943</v>
      </c>
    </row>
    <row r="16110" spans="1:12" x14ac:dyDescent="0.15">
      <c r="A16110" t="s">
        <v>12</v>
      </c>
      <c r="B16110">
        <v>4546234</v>
      </c>
      <c r="C16110">
        <v>4546254</v>
      </c>
      <c r="D16110" t="s">
        <v>53425</v>
      </c>
      <c r="E16110" t="s">
        <v>90</v>
      </c>
      <c r="F16110" t="s">
        <v>76</v>
      </c>
      <c r="G16110" t="s">
        <v>32</v>
      </c>
      <c r="H16110">
        <v>13</v>
      </c>
      <c r="I16110" t="s">
        <v>53426</v>
      </c>
      <c r="J16110" t="s">
        <v>53427</v>
      </c>
      <c r="K16110" t="s">
        <v>53428</v>
      </c>
      <c r="L16110" t="s">
        <v>77935</v>
      </c>
    </row>
    <row r="16111" spans="1:12" x14ac:dyDescent="0.15">
      <c r="A16111" t="s">
        <v>12</v>
      </c>
      <c r="B16111">
        <v>4546207</v>
      </c>
      <c r="C16111">
        <v>4546227</v>
      </c>
      <c r="D16111" t="s">
        <v>53425</v>
      </c>
      <c r="E16111" t="s">
        <v>90</v>
      </c>
      <c r="F16111" t="s">
        <v>76</v>
      </c>
      <c r="G16111" t="s">
        <v>16</v>
      </c>
      <c r="H16111">
        <v>40</v>
      </c>
      <c r="I16111" t="s">
        <v>53429</v>
      </c>
      <c r="J16111" t="s">
        <v>53430</v>
      </c>
      <c r="K16111" t="s">
        <v>53431</v>
      </c>
      <c r="L16111" t="s">
        <v>77952</v>
      </c>
    </row>
    <row r="16112" spans="1:12" x14ac:dyDescent="0.15">
      <c r="A16112" t="s">
        <v>12</v>
      </c>
      <c r="B16112">
        <v>4546159</v>
      </c>
      <c r="C16112">
        <v>4546179</v>
      </c>
      <c r="D16112" t="s">
        <v>53425</v>
      </c>
      <c r="E16112" t="s">
        <v>90</v>
      </c>
      <c r="F16112" t="s">
        <v>76</v>
      </c>
      <c r="G16112" t="s">
        <v>32</v>
      </c>
      <c r="H16112">
        <v>88</v>
      </c>
      <c r="I16112" t="s">
        <v>53432</v>
      </c>
      <c r="J16112" t="s">
        <v>53433</v>
      </c>
      <c r="K16112" t="s">
        <v>53434</v>
      </c>
      <c r="L16112" t="s">
        <v>77923</v>
      </c>
    </row>
    <row r="16113" spans="1:12" x14ac:dyDescent="0.15">
      <c r="A16113" t="s">
        <v>12</v>
      </c>
      <c r="B16113">
        <v>4546092</v>
      </c>
      <c r="C16113">
        <v>4546112</v>
      </c>
      <c r="D16113" t="s">
        <v>53425</v>
      </c>
      <c r="E16113" t="s">
        <v>90</v>
      </c>
      <c r="F16113" t="s">
        <v>76</v>
      </c>
      <c r="G16113" t="s">
        <v>36</v>
      </c>
      <c r="H16113">
        <v>155</v>
      </c>
      <c r="I16113" t="s">
        <v>53435</v>
      </c>
      <c r="J16113" t="s">
        <v>53436</v>
      </c>
      <c r="K16113" t="s">
        <v>53437</v>
      </c>
      <c r="L16113" t="s">
        <v>78083</v>
      </c>
    </row>
    <row r="16114" spans="1:12" x14ac:dyDescent="0.15">
      <c r="A16114" t="s">
        <v>12</v>
      </c>
      <c r="B16114">
        <v>4547538</v>
      </c>
      <c r="C16114">
        <v>4547558</v>
      </c>
      <c r="D16114" t="s">
        <v>53438</v>
      </c>
      <c r="E16114" t="s">
        <v>90</v>
      </c>
      <c r="F16114" t="s">
        <v>76</v>
      </c>
      <c r="G16114" t="s">
        <v>32</v>
      </c>
      <c r="H16114">
        <v>1</v>
      </c>
      <c r="I16114" t="s">
        <v>53439</v>
      </c>
      <c r="J16114" t="s">
        <v>53440</v>
      </c>
      <c r="K16114" t="s">
        <v>53441</v>
      </c>
      <c r="L16114" t="s">
        <v>77917</v>
      </c>
    </row>
    <row r="16115" spans="1:12" x14ac:dyDescent="0.15">
      <c r="A16115" t="s">
        <v>12</v>
      </c>
      <c r="B16115">
        <v>4547513</v>
      </c>
      <c r="C16115">
        <v>4547533</v>
      </c>
      <c r="D16115" t="s">
        <v>53438</v>
      </c>
      <c r="E16115" t="s">
        <v>90</v>
      </c>
      <c r="F16115" t="s">
        <v>76</v>
      </c>
      <c r="G16115" t="s">
        <v>16</v>
      </c>
      <c r="H16115">
        <v>26</v>
      </c>
      <c r="I16115" t="s">
        <v>53442</v>
      </c>
      <c r="J16115" t="s">
        <v>53443</v>
      </c>
      <c r="K16115" t="s">
        <v>53444</v>
      </c>
      <c r="L16115" t="s">
        <v>78002</v>
      </c>
    </row>
    <row r="16116" spans="1:12" x14ac:dyDescent="0.15">
      <c r="A16116" t="s">
        <v>12</v>
      </c>
      <c r="B16116">
        <v>4547475</v>
      </c>
      <c r="C16116">
        <v>4547495</v>
      </c>
      <c r="D16116" t="s">
        <v>53438</v>
      </c>
      <c r="E16116" t="s">
        <v>90</v>
      </c>
      <c r="F16116" t="s">
        <v>76</v>
      </c>
      <c r="G16116" t="s">
        <v>36</v>
      </c>
      <c r="H16116">
        <v>64</v>
      </c>
      <c r="I16116" t="s">
        <v>53445</v>
      </c>
      <c r="J16116" t="s">
        <v>53446</v>
      </c>
      <c r="K16116" t="s">
        <v>53447</v>
      </c>
      <c r="L16116" t="s">
        <v>77989</v>
      </c>
    </row>
    <row r="16117" spans="1:12" x14ac:dyDescent="0.15">
      <c r="A16117" t="s">
        <v>12</v>
      </c>
      <c r="B16117">
        <v>4547448</v>
      </c>
      <c r="C16117">
        <v>4547468</v>
      </c>
      <c r="D16117" t="s">
        <v>53438</v>
      </c>
      <c r="E16117" t="s">
        <v>90</v>
      </c>
      <c r="F16117" t="s">
        <v>76</v>
      </c>
      <c r="G16117" t="s">
        <v>32</v>
      </c>
      <c r="H16117">
        <v>91</v>
      </c>
      <c r="I16117" t="s">
        <v>53448</v>
      </c>
      <c r="J16117" t="s">
        <v>53449</v>
      </c>
      <c r="K16117" t="s">
        <v>53450</v>
      </c>
      <c r="L16117" t="s">
        <v>77907</v>
      </c>
    </row>
    <row r="16118" spans="1:12" x14ac:dyDescent="0.15">
      <c r="A16118" t="s">
        <v>12</v>
      </c>
      <c r="B16118">
        <v>4549033</v>
      </c>
      <c r="C16118">
        <v>4549053</v>
      </c>
      <c r="D16118" t="s">
        <v>53451</v>
      </c>
      <c r="E16118" t="s">
        <v>90</v>
      </c>
      <c r="F16118" t="s">
        <v>76</v>
      </c>
      <c r="G16118" t="s">
        <v>36</v>
      </c>
      <c r="H16118">
        <v>26</v>
      </c>
      <c r="I16118" t="s">
        <v>53452</v>
      </c>
      <c r="J16118" t="s">
        <v>53453</v>
      </c>
      <c r="K16118" t="s">
        <v>53454</v>
      </c>
      <c r="L16118" t="s">
        <v>78002</v>
      </c>
    </row>
    <row r="16119" spans="1:12" x14ac:dyDescent="0.15">
      <c r="A16119" t="s">
        <v>12</v>
      </c>
      <c r="B16119">
        <v>4549013</v>
      </c>
      <c r="C16119">
        <v>4549033</v>
      </c>
      <c r="D16119" t="s">
        <v>53451</v>
      </c>
      <c r="E16119" t="s">
        <v>90</v>
      </c>
      <c r="F16119" t="s">
        <v>76</v>
      </c>
      <c r="G16119" t="s">
        <v>23</v>
      </c>
      <c r="H16119">
        <v>46</v>
      </c>
      <c r="I16119" t="s">
        <v>53455</v>
      </c>
      <c r="J16119" t="s">
        <v>53456</v>
      </c>
      <c r="K16119" t="s">
        <v>53457</v>
      </c>
      <c r="L16119" t="s">
        <v>78004</v>
      </c>
    </row>
    <row r="16120" spans="1:12" x14ac:dyDescent="0.15">
      <c r="A16120" t="s">
        <v>12</v>
      </c>
      <c r="B16120">
        <v>4548991</v>
      </c>
      <c r="C16120">
        <v>4549011</v>
      </c>
      <c r="D16120" t="s">
        <v>53451</v>
      </c>
      <c r="E16120" t="s">
        <v>90</v>
      </c>
      <c r="F16120" t="s">
        <v>76</v>
      </c>
      <c r="G16120" t="s">
        <v>23</v>
      </c>
      <c r="H16120">
        <v>68</v>
      </c>
      <c r="I16120" t="s">
        <v>53458</v>
      </c>
      <c r="J16120" t="s">
        <v>53459</v>
      </c>
      <c r="K16120" t="s">
        <v>53460</v>
      </c>
      <c r="L16120" t="s">
        <v>77962</v>
      </c>
    </row>
    <row r="16121" spans="1:12" x14ac:dyDescent="0.15">
      <c r="A16121" t="s">
        <v>12</v>
      </c>
      <c r="B16121">
        <v>4548967</v>
      </c>
      <c r="C16121">
        <v>4548987</v>
      </c>
      <c r="D16121" t="s">
        <v>53451</v>
      </c>
      <c r="E16121" t="s">
        <v>90</v>
      </c>
      <c r="F16121" t="s">
        <v>76</v>
      </c>
      <c r="G16121" t="s">
        <v>16</v>
      </c>
      <c r="H16121">
        <v>92</v>
      </c>
      <c r="I16121" t="s">
        <v>53461</v>
      </c>
      <c r="J16121" t="s">
        <v>53462</v>
      </c>
      <c r="K16121" t="s">
        <v>53463</v>
      </c>
      <c r="L16121" t="s">
        <v>78032</v>
      </c>
    </row>
    <row r="16122" spans="1:12" x14ac:dyDescent="0.15">
      <c r="A16122" t="s">
        <v>12</v>
      </c>
      <c r="B16122">
        <v>4549410</v>
      </c>
      <c r="C16122">
        <v>4549430</v>
      </c>
      <c r="D16122" t="s">
        <v>53464</v>
      </c>
      <c r="E16122" t="s">
        <v>90</v>
      </c>
      <c r="F16122" t="s">
        <v>76</v>
      </c>
      <c r="G16122" t="s">
        <v>32</v>
      </c>
      <c r="H16122">
        <v>1</v>
      </c>
      <c r="I16122" t="s">
        <v>53465</v>
      </c>
      <c r="J16122" t="s">
        <v>53466</v>
      </c>
      <c r="K16122" t="s">
        <v>53467</v>
      </c>
      <c r="L16122" t="s">
        <v>77917</v>
      </c>
    </row>
    <row r="16123" spans="1:12" x14ac:dyDescent="0.15">
      <c r="A16123" t="s">
        <v>12</v>
      </c>
      <c r="B16123">
        <v>4549389</v>
      </c>
      <c r="C16123">
        <v>4549409</v>
      </c>
      <c r="D16123" t="s">
        <v>53464</v>
      </c>
      <c r="E16123" t="s">
        <v>90</v>
      </c>
      <c r="F16123" t="s">
        <v>76</v>
      </c>
      <c r="G16123" t="s">
        <v>16</v>
      </c>
      <c r="H16123">
        <v>22</v>
      </c>
      <c r="I16123" t="s">
        <v>53468</v>
      </c>
      <c r="J16123" t="s">
        <v>53469</v>
      </c>
      <c r="K16123" t="s">
        <v>53470</v>
      </c>
      <c r="L16123" t="s">
        <v>77948</v>
      </c>
    </row>
    <row r="16124" spans="1:12" x14ac:dyDescent="0.15">
      <c r="A16124" t="s">
        <v>12</v>
      </c>
      <c r="B16124">
        <v>4549365</v>
      </c>
      <c r="C16124">
        <v>4549385</v>
      </c>
      <c r="D16124" t="s">
        <v>53464</v>
      </c>
      <c r="E16124" t="s">
        <v>90</v>
      </c>
      <c r="F16124" t="s">
        <v>76</v>
      </c>
      <c r="G16124" t="s">
        <v>36</v>
      </c>
      <c r="H16124">
        <v>46</v>
      </c>
      <c r="I16124" t="s">
        <v>53471</v>
      </c>
      <c r="J16124" t="s">
        <v>53472</v>
      </c>
      <c r="K16124" t="s">
        <v>53473</v>
      </c>
      <c r="L16124" t="s">
        <v>78004</v>
      </c>
    </row>
    <row r="16125" spans="1:12" x14ac:dyDescent="0.15">
      <c r="A16125" t="s">
        <v>12</v>
      </c>
      <c r="B16125">
        <v>4549323</v>
      </c>
      <c r="C16125">
        <v>4549343</v>
      </c>
      <c r="D16125" t="s">
        <v>53464</v>
      </c>
      <c r="E16125" t="s">
        <v>90</v>
      </c>
      <c r="F16125" t="s">
        <v>76</v>
      </c>
      <c r="G16125" t="s">
        <v>16</v>
      </c>
      <c r="H16125">
        <v>88</v>
      </c>
      <c r="I16125" t="s">
        <v>53474</v>
      </c>
      <c r="J16125" t="s">
        <v>53475</v>
      </c>
      <c r="K16125" t="s">
        <v>53476</v>
      </c>
      <c r="L16125" t="s">
        <v>77923</v>
      </c>
    </row>
    <row r="16126" spans="1:12" x14ac:dyDescent="0.15">
      <c r="A16126" t="s">
        <v>12</v>
      </c>
      <c r="B16126">
        <v>4550517</v>
      </c>
      <c r="C16126">
        <v>4550537</v>
      </c>
      <c r="D16126" t="s">
        <v>53477</v>
      </c>
      <c r="E16126" t="s">
        <v>90</v>
      </c>
      <c r="F16126" t="s">
        <v>76</v>
      </c>
      <c r="G16126" t="s">
        <v>16</v>
      </c>
      <c r="H16126">
        <v>28</v>
      </c>
      <c r="I16126" t="s">
        <v>53478</v>
      </c>
      <c r="J16126" t="s">
        <v>53479</v>
      </c>
      <c r="K16126" t="s">
        <v>53480</v>
      </c>
      <c r="L16126" t="s">
        <v>77956</v>
      </c>
    </row>
    <row r="16127" spans="1:12" x14ac:dyDescent="0.15">
      <c r="A16127" t="s">
        <v>12</v>
      </c>
      <c r="B16127">
        <v>4550469</v>
      </c>
      <c r="C16127">
        <v>4550489</v>
      </c>
      <c r="D16127" t="s">
        <v>53477</v>
      </c>
      <c r="E16127" t="s">
        <v>90</v>
      </c>
      <c r="F16127" t="s">
        <v>76</v>
      </c>
      <c r="G16127" t="s">
        <v>36</v>
      </c>
      <c r="H16127">
        <v>76</v>
      </c>
      <c r="I16127" t="s">
        <v>53481</v>
      </c>
      <c r="J16127" t="s">
        <v>53482</v>
      </c>
      <c r="K16127" t="s">
        <v>53483</v>
      </c>
      <c r="L16127" t="s">
        <v>77985</v>
      </c>
    </row>
    <row r="16128" spans="1:12" x14ac:dyDescent="0.15">
      <c r="A16128" t="s">
        <v>12</v>
      </c>
      <c r="B16128">
        <v>4550430</v>
      </c>
      <c r="C16128">
        <v>4550450</v>
      </c>
      <c r="D16128" t="s">
        <v>53477</v>
      </c>
      <c r="E16128" t="s">
        <v>90</v>
      </c>
      <c r="F16128" t="s">
        <v>76</v>
      </c>
      <c r="G16128" t="s">
        <v>32</v>
      </c>
      <c r="H16128">
        <v>115</v>
      </c>
      <c r="I16128" t="s">
        <v>53484</v>
      </c>
      <c r="J16128" t="s">
        <v>53485</v>
      </c>
      <c r="K16128" t="s">
        <v>53486</v>
      </c>
      <c r="L16128" t="s">
        <v>78020</v>
      </c>
    </row>
    <row r="16129" spans="1:12" x14ac:dyDescent="0.15">
      <c r="A16129" t="s">
        <v>12</v>
      </c>
      <c r="B16129">
        <v>4550398</v>
      </c>
      <c r="C16129">
        <v>4550418</v>
      </c>
      <c r="D16129" t="s">
        <v>53477</v>
      </c>
      <c r="E16129" t="s">
        <v>90</v>
      </c>
      <c r="F16129" t="s">
        <v>76</v>
      </c>
      <c r="G16129" t="s">
        <v>23</v>
      </c>
      <c r="H16129">
        <v>147</v>
      </c>
      <c r="I16129" t="s">
        <v>53487</v>
      </c>
      <c r="J16129" t="s">
        <v>53488</v>
      </c>
      <c r="K16129" t="s">
        <v>53489</v>
      </c>
      <c r="L16129" t="s">
        <v>78079</v>
      </c>
    </row>
    <row r="16130" spans="1:12" x14ac:dyDescent="0.15">
      <c r="A16130" t="s">
        <v>12</v>
      </c>
      <c r="B16130">
        <v>4550884</v>
      </c>
      <c r="C16130">
        <v>4550904</v>
      </c>
      <c r="D16130" t="s">
        <v>53490</v>
      </c>
      <c r="E16130" t="s">
        <v>90</v>
      </c>
      <c r="F16130" t="s">
        <v>76</v>
      </c>
      <c r="G16130" t="s">
        <v>36</v>
      </c>
      <c r="H16130">
        <v>19</v>
      </c>
      <c r="I16130" t="s">
        <v>53491</v>
      </c>
      <c r="J16130" t="s">
        <v>53492</v>
      </c>
      <c r="K16130" t="s">
        <v>53493</v>
      </c>
      <c r="L16130" t="s">
        <v>77982</v>
      </c>
    </row>
    <row r="16131" spans="1:12" x14ac:dyDescent="0.15">
      <c r="A16131" t="s">
        <v>12</v>
      </c>
      <c r="B16131">
        <v>4550857</v>
      </c>
      <c r="C16131">
        <v>4550877</v>
      </c>
      <c r="D16131" t="s">
        <v>53490</v>
      </c>
      <c r="E16131" t="s">
        <v>90</v>
      </c>
      <c r="F16131" t="s">
        <v>76</v>
      </c>
      <c r="G16131" t="s">
        <v>16</v>
      </c>
      <c r="H16131">
        <v>46</v>
      </c>
      <c r="I16131" t="s">
        <v>53494</v>
      </c>
      <c r="J16131" t="s">
        <v>53495</v>
      </c>
      <c r="K16131" t="s">
        <v>53496</v>
      </c>
      <c r="L16131" t="s">
        <v>78004</v>
      </c>
    </row>
    <row r="16132" spans="1:12" x14ac:dyDescent="0.15">
      <c r="A16132" t="s">
        <v>12</v>
      </c>
      <c r="B16132">
        <v>4550830</v>
      </c>
      <c r="C16132">
        <v>4550850</v>
      </c>
      <c r="D16132" t="s">
        <v>53490</v>
      </c>
      <c r="E16132" t="s">
        <v>90</v>
      </c>
      <c r="F16132" t="s">
        <v>76</v>
      </c>
      <c r="G16132" t="s">
        <v>23</v>
      </c>
      <c r="H16132">
        <v>73</v>
      </c>
      <c r="I16132" t="s">
        <v>53497</v>
      </c>
      <c r="J16132" t="s">
        <v>53498</v>
      </c>
      <c r="K16132" t="s">
        <v>53499</v>
      </c>
      <c r="L16132" t="s">
        <v>77926</v>
      </c>
    </row>
    <row r="16133" spans="1:12" x14ac:dyDescent="0.15">
      <c r="A16133" t="s">
        <v>12</v>
      </c>
      <c r="B16133">
        <v>4550803</v>
      </c>
      <c r="C16133">
        <v>4550823</v>
      </c>
      <c r="D16133" t="s">
        <v>53490</v>
      </c>
      <c r="E16133" t="s">
        <v>90</v>
      </c>
      <c r="F16133" t="s">
        <v>76</v>
      </c>
      <c r="G16133" t="s">
        <v>32</v>
      </c>
      <c r="H16133">
        <v>100</v>
      </c>
      <c r="I16133" t="s">
        <v>53500</v>
      </c>
      <c r="J16133" t="s">
        <v>53501</v>
      </c>
      <c r="K16133" t="s">
        <v>53502</v>
      </c>
      <c r="L16133" t="s">
        <v>77953</v>
      </c>
    </row>
    <row r="16134" spans="1:12" x14ac:dyDescent="0.15">
      <c r="A16134" t="s">
        <v>12</v>
      </c>
      <c r="B16134">
        <v>4551131</v>
      </c>
      <c r="C16134">
        <v>4551151</v>
      </c>
      <c r="D16134" t="s">
        <v>53503</v>
      </c>
      <c r="E16134" t="s">
        <v>90</v>
      </c>
      <c r="F16134" t="s">
        <v>76</v>
      </c>
      <c r="G16134" t="s">
        <v>23</v>
      </c>
      <c r="H16134">
        <v>37</v>
      </c>
      <c r="I16134" t="s">
        <v>53504</v>
      </c>
      <c r="J16134" t="s">
        <v>53505</v>
      </c>
      <c r="K16134" t="s">
        <v>53506</v>
      </c>
      <c r="L16134" t="s">
        <v>77906</v>
      </c>
    </row>
    <row r="16135" spans="1:12" x14ac:dyDescent="0.15">
      <c r="A16135" t="s">
        <v>12</v>
      </c>
      <c r="B16135">
        <v>4551091</v>
      </c>
      <c r="C16135">
        <v>4551111</v>
      </c>
      <c r="D16135" t="s">
        <v>53503</v>
      </c>
      <c r="E16135" t="s">
        <v>90</v>
      </c>
      <c r="F16135" t="s">
        <v>76</v>
      </c>
      <c r="G16135" t="s">
        <v>23</v>
      </c>
      <c r="H16135">
        <v>77</v>
      </c>
      <c r="I16135" t="s">
        <v>53507</v>
      </c>
      <c r="J16135" t="s">
        <v>53508</v>
      </c>
      <c r="K16135" t="s">
        <v>53509</v>
      </c>
      <c r="L16135" t="s">
        <v>77960</v>
      </c>
    </row>
    <row r="16136" spans="1:12" x14ac:dyDescent="0.15">
      <c r="A16136" t="s">
        <v>12</v>
      </c>
      <c r="B16136">
        <v>4551063</v>
      </c>
      <c r="C16136">
        <v>4551083</v>
      </c>
      <c r="D16136" t="s">
        <v>53503</v>
      </c>
      <c r="E16136" t="s">
        <v>90</v>
      </c>
      <c r="F16136" t="s">
        <v>76</v>
      </c>
      <c r="G16136" t="s">
        <v>16</v>
      </c>
      <c r="H16136">
        <v>105</v>
      </c>
      <c r="I16136" t="s">
        <v>53510</v>
      </c>
      <c r="J16136" t="s">
        <v>53511</v>
      </c>
      <c r="K16136" t="s">
        <v>53512</v>
      </c>
      <c r="L16136" t="s">
        <v>78028</v>
      </c>
    </row>
    <row r="16137" spans="1:12" x14ac:dyDescent="0.15">
      <c r="A16137" t="s">
        <v>12</v>
      </c>
      <c r="B16137">
        <v>4551016</v>
      </c>
      <c r="C16137">
        <v>4551036</v>
      </c>
      <c r="D16137" t="s">
        <v>53503</v>
      </c>
      <c r="E16137" t="s">
        <v>90</v>
      </c>
      <c r="F16137" t="s">
        <v>76</v>
      </c>
      <c r="G16137" t="s">
        <v>36</v>
      </c>
      <c r="H16137">
        <v>152</v>
      </c>
      <c r="I16137" t="s">
        <v>53513</v>
      </c>
      <c r="J16137" t="s">
        <v>53514</v>
      </c>
      <c r="K16137" t="s">
        <v>53515</v>
      </c>
      <c r="L16137" t="s">
        <v>77954</v>
      </c>
    </row>
    <row r="16138" spans="1:12" x14ac:dyDescent="0.15">
      <c r="A16138" t="s">
        <v>12</v>
      </c>
      <c r="B16138">
        <v>4551264</v>
      </c>
      <c r="C16138">
        <v>4551284</v>
      </c>
      <c r="D16138" t="s">
        <v>53516</v>
      </c>
      <c r="E16138" t="s">
        <v>90</v>
      </c>
      <c r="F16138" t="s">
        <v>76</v>
      </c>
      <c r="G16138" t="s">
        <v>16</v>
      </c>
      <c r="H16138">
        <v>8</v>
      </c>
      <c r="I16138" t="s">
        <v>53517</v>
      </c>
      <c r="J16138" t="s">
        <v>53518</v>
      </c>
      <c r="K16138" t="s">
        <v>53519</v>
      </c>
      <c r="L16138" t="str">
        <f>HYPERLINK("https://www.ncbi.nlm.nih.gov/nuccore/FM209186.1?report=graph&amp;tracks=[key:gene_model_track,Options:GeneOnly]&amp;mk=4551265:4551284|offset_8|00cc00,4551233:4551252|offset_40|444444,4551202:4551221|offset_71|444444&amp;v=4551064:4551421&amp;c=444444", "offset 8")</f>
        <v>offset 8</v>
      </c>
    </row>
    <row r="16139" spans="1:12" x14ac:dyDescent="0.15">
      <c r="A16139" t="s">
        <v>12</v>
      </c>
      <c r="B16139">
        <v>4551232</v>
      </c>
      <c r="C16139">
        <v>4551252</v>
      </c>
      <c r="D16139" t="s">
        <v>53516</v>
      </c>
      <c r="E16139" t="s">
        <v>90</v>
      </c>
      <c r="F16139" t="s">
        <v>76</v>
      </c>
      <c r="G16139" t="s">
        <v>32</v>
      </c>
      <c r="H16139">
        <v>40</v>
      </c>
      <c r="I16139" t="s">
        <v>53520</v>
      </c>
      <c r="J16139" t="s">
        <v>53521</v>
      </c>
      <c r="K16139" t="s">
        <v>53522</v>
      </c>
      <c r="L16139" t="str">
        <f>HYPERLINK("https://www.ncbi.nlm.nih.gov/nuccore/FM209186.1?report=graph&amp;tracks=[key:gene_model_track,Options:GeneOnly]&amp;mk=4551265:4551284|offset_8|444444,4551233:4551252|offset_40|00cc00,4551202:4551221|offset_71|444444&amp;v=4551064:4551421&amp;c=444444", "offset 40")</f>
        <v>offset 40</v>
      </c>
    </row>
    <row r="16140" spans="1:12" x14ac:dyDescent="0.15">
      <c r="A16140" t="s">
        <v>12</v>
      </c>
      <c r="B16140">
        <v>4551201</v>
      </c>
      <c r="C16140">
        <v>4551221</v>
      </c>
      <c r="D16140" t="s">
        <v>53516</v>
      </c>
      <c r="E16140" t="s">
        <v>90</v>
      </c>
      <c r="F16140" t="s">
        <v>76</v>
      </c>
      <c r="G16140" t="s">
        <v>23</v>
      </c>
      <c r="H16140">
        <v>71</v>
      </c>
      <c r="I16140" t="s">
        <v>53523</v>
      </c>
      <c r="J16140" t="s">
        <v>53524</v>
      </c>
      <c r="K16140" t="s">
        <v>53525</v>
      </c>
      <c r="L16140" t="str">
        <f>HYPERLINK("https://www.ncbi.nlm.nih.gov/nuccore/FM209186.1?report=graph&amp;tracks=[key:gene_model_track,Options:GeneOnly]&amp;mk=4551265:4551284|offset_8|444444,4551233:4551252|offset_40|444444,4551202:4551221|offset_71|00cc00&amp;v=4551064:4551421&amp;c=444444", "offset 71")</f>
        <v>offset 71</v>
      </c>
    </row>
    <row r="16141" spans="1:12" x14ac:dyDescent="0.15">
      <c r="A16141" t="s">
        <v>12</v>
      </c>
      <c r="B16141">
        <v>4551723</v>
      </c>
      <c r="C16141">
        <v>4551743</v>
      </c>
      <c r="D16141" t="s">
        <v>53526</v>
      </c>
      <c r="E16141" t="s">
        <v>90</v>
      </c>
      <c r="F16141" t="s">
        <v>76</v>
      </c>
      <c r="G16141" t="s">
        <v>16</v>
      </c>
      <c r="H16141">
        <v>0</v>
      </c>
      <c r="I16141" t="s">
        <v>53527</v>
      </c>
      <c r="J16141" t="s">
        <v>53528</v>
      </c>
      <c r="K16141" t="s">
        <v>53529</v>
      </c>
      <c r="L16141" t="s">
        <v>77980</v>
      </c>
    </row>
    <row r="16142" spans="1:12" x14ac:dyDescent="0.15">
      <c r="A16142" t="s">
        <v>12</v>
      </c>
      <c r="B16142">
        <v>4551703</v>
      </c>
      <c r="C16142">
        <v>4551723</v>
      </c>
      <c r="D16142" t="s">
        <v>53526</v>
      </c>
      <c r="E16142" t="s">
        <v>90</v>
      </c>
      <c r="F16142" t="s">
        <v>76</v>
      </c>
      <c r="G16142" t="s">
        <v>32</v>
      </c>
      <c r="H16142">
        <v>20</v>
      </c>
      <c r="I16142" t="s">
        <v>53530</v>
      </c>
      <c r="J16142" t="s">
        <v>53531</v>
      </c>
      <c r="K16142" t="s">
        <v>53532</v>
      </c>
      <c r="L16142" t="s">
        <v>77968</v>
      </c>
    </row>
    <row r="16143" spans="1:12" x14ac:dyDescent="0.15">
      <c r="A16143" t="s">
        <v>12</v>
      </c>
      <c r="B16143">
        <v>4551674</v>
      </c>
      <c r="C16143">
        <v>4551694</v>
      </c>
      <c r="D16143" t="s">
        <v>53526</v>
      </c>
      <c r="E16143" t="s">
        <v>90</v>
      </c>
      <c r="F16143" t="s">
        <v>76</v>
      </c>
      <c r="G16143" t="s">
        <v>32</v>
      </c>
      <c r="H16143">
        <v>49</v>
      </c>
      <c r="I16143" t="s">
        <v>53533</v>
      </c>
      <c r="J16143" t="s">
        <v>53534</v>
      </c>
      <c r="K16143" t="s">
        <v>53535</v>
      </c>
      <c r="L16143" t="s">
        <v>77913</v>
      </c>
    </row>
    <row r="16144" spans="1:12" x14ac:dyDescent="0.15">
      <c r="A16144" t="s">
        <v>12</v>
      </c>
      <c r="B16144">
        <v>4551650</v>
      </c>
      <c r="C16144">
        <v>4551670</v>
      </c>
      <c r="D16144" t="s">
        <v>53526</v>
      </c>
      <c r="E16144" t="s">
        <v>90</v>
      </c>
      <c r="F16144" t="s">
        <v>76</v>
      </c>
      <c r="G16144" t="s">
        <v>32</v>
      </c>
      <c r="H16144">
        <v>73</v>
      </c>
      <c r="I16144" t="s">
        <v>53536</v>
      </c>
      <c r="J16144" t="s">
        <v>53537</v>
      </c>
      <c r="K16144" t="s">
        <v>53538</v>
      </c>
      <c r="L16144" t="s">
        <v>77926</v>
      </c>
    </row>
    <row r="16145" spans="1:12" x14ac:dyDescent="0.15">
      <c r="A16145" t="s">
        <v>12</v>
      </c>
      <c r="B16145">
        <v>4552258</v>
      </c>
      <c r="C16145">
        <v>4552278</v>
      </c>
      <c r="D16145" t="s">
        <v>53539</v>
      </c>
      <c r="E16145" t="s">
        <v>90</v>
      </c>
      <c r="F16145" t="s">
        <v>76</v>
      </c>
      <c r="G16145" t="s">
        <v>36</v>
      </c>
      <c r="H16145">
        <v>0</v>
      </c>
      <c r="I16145" t="s">
        <v>53540</v>
      </c>
      <c r="J16145" t="s">
        <v>53541</v>
      </c>
      <c r="K16145" t="s">
        <v>53542</v>
      </c>
      <c r="L16145" t="s">
        <v>77980</v>
      </c>
    </row>
    <row r="16146" spans="1:12" x14ac:dyDescent="0.15">
      <c r="A16146" t="s">
        <v>12</v>
      </c>
      <c r="B16146">
        <v>4552217</v>
      </c>
      <c r="C16146">
        <v>4552237</v>
      </c>
      <c r="D16146" t="s">
        <v>53539</v>
      </c>
      <c r="E16146" t="s">
        <v>90</v>
      </c>
      <c r="F16146" t="s">
        <v>76</v>
      </c>
      <c r="G16146" t="s">
        <v>23</v>
      </c>
      <c r="H16146">
        <v>41</v>
      </c>
      <c r="I16146" t="s">
        <v>53543</v>
      </c>
      <c r="J16146" t="s">
        <v>53544</v>
      </c>
      <c r="K16146" t="s">
        <v>53545</v>
      </c>
      <c r="L16146" t="s">
        <v>78014</v>
      </c>
    </row>
    <row r="16147" spans="1:12" x14ac:dyDescent="0.15">
      <c r="A16147" t="s">
        <v>12</v>
      </c>
      <c r="B16147">
        <v>4552197</v>
      </c>
      <c r="C16147">
        <v>4552217</v>
      </c>
      <c r="D16147" t="s">
        <v>53539</v>
      </c>
      <c r="E16147" t="s">
        <v>90</v>
      </c>
      <c r="F16147" t="s">
        <v>76</v>
      </c>
      <c r="G16147" t="s">
        <v>16</v>
      </c>
      <c r="H16147">
        <v>61</v>
      </c>
      <c r="I16147" t="s">
        <v>53546</v>
      </c>
      <c r="J16147" t="s">
        <v>53547</v>
      </c>
      <c r="K16147" t="s">
        <v>53548</v>
      </c>
      <c r="L16147" t="s">
        <v>77979</v>
      </c>
    </row>
    <row r="16148" spans="1:12" x14ac:dyDescent="0.15">
      <c r="A16148" t="s">
        <v>12</v>
      </c>
      <c r="B16148">
        <v>4552175</v>
      </c>
      <c r="C16148">
        <v>4552195</v>
      </c>
      <c r="D16148" t="s">
        <v>53539</v>
      </c>
      <c r="E16148" t="s">
        <v>90</v>
      </c>
      <c r="F16148" t="s">
        <v>76</v>
      </c>
      <c r="G16148" t="s">
        <v>16</v>
      </c>
      <c r="H16148">
        <v>83</v>
      </c>
      <c r="I16148" t="s">
        <v>53549</v>
      </c>
      <c r="J16148" t="s">
        <v>53550</v>
      </c>
      <c r="K16148" t="s">
        <v>53551</v>
      </c>
      <c r="L16148" t="s">
        <v>77958</v>
      </c>
    </row>
    <row r="16149" spans="1:12" x14ac:dyDescent="0.15">
      <c r="A16149" t="s">
        <v>12</v>
      </c>
      <c r="B16149">
        <v>4552551</v>
      </c>
      <c r="C16149">
        <v>4552571</v>
      </c>
      <c r="D16149" t="s">
        <v>53552</v>
      </c>
      <c r="E16149" t="s">
        <v>90</v>
      </c>
      <c r="F16149" t="s">
        <v>76</v>
      </c>
      <c r="G16149" t="s">
        <v>32</v>
      </c>
      <c r="H16149">
        <v>1</v>
      </c>
      <c r="I16149" t="s">
        <v>53553</v>
      </c>
      <c r="J16149" t="s">
        <v>53554</v>
      </c>
      <c r="K16149" t="s">
        <v>53555</v>
      </c>
      <c r="L16149" t="s">
        <v>77917</v>
      </c>
    </row>
    <row r="16150" spans="1:12" x14ac:dyDescent="0.15">
      <c r="A16150" t="s">
        <v>12</v>
      </c>
      <c r="B16150">
        <v>4552529</v>
      </c>
      <c r="C16150">
        <v>4552549</v>
      </c>
      <c r="D16150" t="s">
        <v>53552</v>
      </c>
      <c r="E16150" t="s">
        <v>90</v>
      </c>
      <c r="F16150" t="s">
        <v>76</v>
      </c>
      <c r="G16150" t="s">
        <v>23</v>
      </c>
      <c r="H16150">
        <v>23</v>
      </c>
      <c r="I16150" t="s">
        <v>53556</v>
      </c>
      <c r="J16150" t="s">
        <v>53557</v>
      </c>
      <c r="K16150" t="s">
        <v>53558</v>
      </c>
      <c r="L16150" t="s">
        <v>77975</v>
      </c>
    </row>
    <row r="16151" spans="1:12" x14ac:dyDescent="0.15">
      <c r="A16151" t="s">
        <v>12</v>
      </c>
      <c r="B16151">
        <v>4552500</v>
      </c>
      <c r="C16151">
        <v>4552520</v>
      </c>
      <c r="D16151" t="s">
        <v>53552</v>
      </c>
      <c r="E16151" t="s">
        <v>90</v>
      </c>
      <c r="F16151" t="s">
        <v>76</v>
      </c>
      <c r="G16151" t="s">
        <v>23</v>
      </c>
      <c r="H16151">
        <v>52</v>
      </c>
      <c r="I16151" t="s">
        <v>53559</v>
      </c>
      <c r="J16151" t="s">
        <v>53560</v>
      </c>
      <c r="K16151" t="s">
        <v>53561</v>
      </c>
      <c r="L16151" t="s">
        <v>77959</v>
      </c>
    </row>
    <row r="16152" spans="1:12" x14ac:dyDescent="0.15">
      <c r="A16152" t="s">
        <v>12</v>
      </c>
      <c r="B16152">
        <v>4552466</v>
      </c>
      <c r="C16152">
        <v>4552486</v>
      </c>
      <c r="D16152" t="s">
        <v>53552</v>
      </c>
      <c r="E16152" t="s">
        <v>90</v>
      </c>
      <c r="F16152" t="s">
        <v>76</v>
      </c>
      <c r="G16152" t="s">
        <v>36</v>
      </c>
      <c r="H16152">
        <v>86</v>
      </c>
      <c r="I16152" t="s">
        <v>53562</v>
      </c>
      <c r="J16152" t="s">
        <v>53563</v>
      </c>
      <c r="K16152" t="s">
        <v>53564</v>
      </c>
      <c r="L16152" t="s">
        <v>77929</v>
      </c>
    </row>
    <row r="16153" spans="1:12" x14ac:dyDescent="0.15">
      <c r="A16153" t="s">
        <v>12</v>
      </c>
      <c r="B16153">
        <v>4552767</v>
      </c>
      <c r="C16153">
        <v>4552787</v>
      </c>
      <c r="D16153" t="s">
        <v>53565</v>
      </c>
      <c r="E16153" t="s">
        <v>90</v>
      </c>
      <c r="F16153" t="s">
        <v>76</v>
      </c>
      <c r="G16153" t="s">
        <v>32</v>
      </c>
      <c r="H16153">
        <v>1</v>
      </c>
      <c r="I16153" t="s">
        <v>53566</v>
      </c>
      <c r="J16153" t="s">
        <v>53567</v>
      </c>
      <c r="K16153" t="s">
        <v>53568</v>
      </c>
      <c r="L16153" t="s">
        <v>77917</v>
      </c>
    </row>
    <row r="16154" spans="1:12" x14ac:dyDescent="0.15">
      <c r="A16154" t="s">
        <v>12</v>
      </c>
      <c r="B16154">
        <v>4552740</v>
      </c>
      <c r="C16154">
        <v>4552760</v>
      </c>
      <c r="D16154" t="s">
        <v>53565</v>
      </c>
      <c r="E16154" t="s">
        <v>90</v>
      </c>
      <c r="F16154" t="s">
        <v>76</v>
      </c>
      <c r="G16154" t="s">
        <v>23</v>
      </c>
      <c r="H16154">
        <v>28</v>
      </c>
      <c r="I16154" t="s">
        <v>53569</v>
      </c>
      <c r="J16154" t="s">
        <v>53570</v>
      </c>
      <c r="K16154" t="s">
        <v>53571</v>
      </c>
      <c r="L16154" t="s">
        <v>77956</v>
      </c>
    </row>
    <row r="16155" spans="1:12" x14ac:dyDescent="0.15">
      <c r="A16155" t="s">
        <v>12</v>
      </c>
      <c r="B16155">
        <v>4552715</v>
      </c>
      <c r="C16155">
        <v>4552735</v>
      </c>
      <c r="D16155" t="s">
        <v>53565</v>
      </c>
      <c r="E16155" t="s">
        <v>90</v>
      </c>
      <c r="F16155" t="s">
        <v>76</v>
      </c>
      <c r="G16155" t="s">
        <v>16</v>
      </c>
      <c r="H16155">
        <v>53</v>
      </c>
      <c r="I16155" t="s">
        <v>53572</v>
      </c>
      <c r="J16155" t="s">
        <v>53573</v>
      </c>
      <c r="K16155" t="s">
        <v>53574</v>
      </c>
      <c r="L16155" t="s">
        <v>77922</v>
      </c>
    </row>
    <row r="16156" spans="1:12" x14ac:dyDescent="0.15">
      <c r="A16156" t="s">
        <v>12</v>
      </c>
      <c r="B16156">
        <v>4552686</v>
      </c>
      <c r="C16156">
        <v>4552706</v>
      </c>
      <c r="D16156" t="s">
        <v>53565</v>
      </c>
      <c r="E16156" t="s">
        <v>90</v>
      </c>
      <c r="F16156" t="s">
        <v>76</v>
      </c>
      <c r="G16156" t="s">
        <v>36</v>
      </c>
      <c r="H16156">
        <v>82</v>
      </c>
      <c r="I16156" t="s">
        <v>53575</v>
      </c>
      <c r="J16156" t="s">
        <v>53576</v>
      </c>
      <c r="K16156" t="s">
        <v>53577</v>
      </c>
      <c r="L16156" t="s">
        <v>78011</v>
      </c>
    </row>
    <row r="16157" spans="1:12" x14ac:dyDescent="0.15">
      <c r="A16157" t="s">
        <v>12</v>
      </c>
      <c r="B16157">
        <v>4553498</v>
      </c>
      <c r="C16157">
        <v>4553518</v>
      </c>
      <c r="D16157" t="s">
        <v>53578</v>
      </c>
      <c r="E16157" t="s">
        <v>90</v>
      </c>
      <c r="F16157" t="s">
        <v>15</v>
      </c>
      <c r="G16157" t="s">
        <v>32</v>
      </c>
      <c r="H16157">
        <v>17</v>
      </c>
      <c r="I16157" t="s">
        <v>53579</v>
      </c>
      <c r="J16157" t="s">
        <v>53580</v>
      </c>
      <c r="K16157" t="s">
        <v>53581</v>
      </c>
      <c r="L16157" t="s">
        <v>77944</v>
      </c>
    </row>
    <row r="16158" spans="1:12" x14ac:dyDescent="0.15">
      <c r="A16158" t="s">
        <v>12</v>
      </c>
      <c r="B16158">
        <v>4553524</v>
      </c>
      <c r="C16158">
        <v>4553544</v>
      </c>
      <c r="D16158" t="s">
        <v>53578</v>
      </c>
      <c r="E16158" t="s">
        <v>90</v>
      </c>
      <c r="F16158" t="s">
        <v>15</v>
      </c>
      <c r="G16158" t="s">
        <v>32</v>
      </c>
      <c r="H16158">
        <v>43</v>
      </c>
      <c r="I16158" t="s">
        <v>53582</v>
      </c>
      <c r="J16158" t="s">
        <v>53583</v>
      </c>
      <c r="K16158" t="s">
        <v>53584</v>
      </c>
      <c r="L16158" t="s">
        <v>77942</v>
      </c>
    </row>
    <row r="16159" spans="1:12" x14ac:dyDescent="0.15">
      <c r="A16159" t="s">
        <v>12</v>
      </c>
      <c r="B16159">
        <v>4553552</v>
      </c>
      <c r="C16159">
        <v>4553572</v>
      </c>
      <c r="D16159" t="s">
        <v>53578</v>
      </c>
      <c r="E16159" t="s">
        <v>90</v>
      </c>
      <c r="F16159" t="s">
        <v>15</v>
      </c>
      <c r="G16159" t="s">
        <v>32</v>
      </c>
      <c r="H16159">
        <v>71</v>
      </c>
      <c r="I16159" t="s">
        <v>53585</v>
      </c>
      <c r="J16159" t="s">
        <v>53586</v>
      </c>
      <c r="K16159" t="s">
        <v>53587</v>
      </c>
      <c r="L16159" t="s">
        <v>77969</v>
      </c>
    </row>
    <row r="16160" spans="1:12" x14ac:dyDescent="0.15">
      <c r="A16160" t="s">
        <v>12</v>
      </c>
      <c r="B16160">
        <v>4553602</v>
      </c>
      <c r="C16160">
        <v>4553622</v>
      </c>
      <c r="D16160" t="s">
        <v>53578</v>
      </c>
      <c r="E16160" t="s">
        <v>90</v>
      </c>
      <c r="F16160" t="s">
        <v>15</v>
      </c>
      <c r="G16160" t="s">
        <v>36</v>
      </c>
      <c r="H16160">
        <v>121</v>
      </c>
      <c r="I16160" t="s">
        <v>53588</v>
      </c>
      <c r="J16160" t="s">
        <v>53589</v>
      </c>
      <c r="K16160" t="s">
        <v>53590</v>
      </c>
      <c r="L16160" t="s">
        <v>77943</v>
      </c>
    </row>
    <row r="16161" spans="1:12" x14ac:dyDescent="0.15">
      <c r="A16161" t="s">
        <v>12</v>
      </c>
      <c r="B16161">
        <v>4555806</v>
      </c>
      <c r="C16161">
        <v>4555826</v>
      </c>
      <c r="D16161" t="s">
        <v>53591</v>
      </c>
      <c r="E16161" t="s">
        <v>90</v>
      </c>
      <c r="F16161" t="s">
        <v>15</v>
      </c>
      <c r="G16161" t="s">
        <v>36</v>
      </c>
      <c r="H16161">
        <v>0</v>
      </c>
      <c r="I16161" t="s">
        <v>53592</v>
      </c>
      <c r="J16161" t="s">
        <v>53593</v>
      </c>
      <c r="K16161" t="s">
        <v>53594</v>
      </c>
      <c r="L16161" t="s">
        <v>77980</v>
      </c>
    </row>
    <row r="16162" spans="1:12" x14ac:dyDescent="0.15">
      <c r="A16162" t="s">
        <v>12</v>
      </c>
      <c r="B16162">
        <v>4555843</v>
      </c>
      <c r="C16162">
        <v>4555863</v>
      </c>
      <c r="D16162" t="s">
        <v>53591</v>
      </c>
      <c r="E16162" t="s">
        <v>90</v>
      </c>
      <c r="F16162" t="s">
        <v>15</v>
      </c>
      <c r="G16162" t="s">
        <v>16</v>
      </c>
      <c r="H16162">
        <v>37</v>
      </c>
      <c r="I16162" t="s">
        <v>53595</v>
      </c>
      <c r="J16162" t="s">
        <v>53596</v>
      </c>
      <c r="K16162" t="s">
        <v>53597</v>
      </c>
      <c r="L16162" t="s">
        <v>77906</v>
      </c>
    </row>
    <row r="16163" spans="1:12" x14ac:dyDescent="0.15">
      <c r="A16163" t="s">
        <v>12</v>
      </c>
      <c r="B16163">
        <v>4555875</v>
      </c>
      <c r="C16163">
        <v>4555895</v>
      </c>
      <c r="D16163" t="s">
        <v>53591</v>
      </c>
      <c r="E16163" t="s">
        <v>90</v>
      </c>
      <c r="F16163" t="s">
        <v>15</v>
      </c>
      <c r="G16163" t="s">
        <v>36</v>
      </c>
      <c r="H16163">
        <v>69</v>
      </c>
      <c r="I16163" t="s">
        <v>53598</v>
      </c>
      <c r="J16163" t="s">
        <v>53599</v>
      </c>
      <c r="K16163" t="s">
        <v>53600</v>
      </c>
      <c r="L16163" t="s">
        <v>78015</v>
      </c>
    </row>
    <row r="16164" spans="1:12" x14ac:dyDescent="0.15">
      <c r="A16164" t="s">
        <v>12</v>
      </c>
      <c r="B16164">
        <v>4555895</v>
      </c>
      <c r="C16164">
        <v>4555915</v>
      </c>
      <c r="D16164" t="s">
        <v>53591</v>
      </c>
      <c r="E16164" t="s">
        <v>90</v>
      </c>
      <c r="F16164" t="s">
        <v>15</v>
      </c>
      <c r="G16164" t="s">
        <v>32</v>
      </c>
      <c r="H16164">
        <v>89</v>
      </c>
      <c r="I16164" t="s">
        <v>53601</v>
      </c>
      <c r="J16164" t="s">
        <v>53602</v>
      </c>
      <c r="K16164" t="s">
        <v>53603</v>
      </c>
      <c r="L16164" t="s">
        <v>77964</v>
      </c>
    </row>
    <row r="16165" spans="1:12" x14ac:dyDescent="0.15">
      <c r="A16165" t="s">
        <v>12</v>
      </c>
      <c r="B16165">
        <v>4556566</v>
      </c>
      <c r="C16165">
        <v>4556586</v>
      </c>
      <c r="D16165" t="s">
        <v>53604</v>
      </c>
      <c r="E16165" t="s">
        <v>90</v>
      </c>
      <c r="F16165" t="s">
        <v>15</v>
      </c>
      <c r="G16165" t="s">
        <v>32</v>
      </c>
      <c r="H16165">
        <v>8</v>
      </c>
      <c r="I16165" t="s">
        <v>53605</v>
      </c>
      <c r="J16165" t="s">
        <v>53606</v>
      </c>
      <c r="K16165" t="s">
        <v>53607</v>
      </c>
      <c r="L16165" t="s">
        <v>77955</v>
      </c>
    </row>
    <row r="16166" spans="1:12" x14ac:dyDescent="0.15">
      <c r="A16166" t="s">
        <v>12</v>
      </c>
      <c r="B16166">
        <v>4556589</v>
      </c>
      <c r="C16166">
        <v>4556609</v>
      </c>
      <c r="D16166" t="s">
        <v>53604</v>
      </c>
      <c r="E16166" t="s">
        <v>90</v>
      </c>
      <c r="F16166" t="s">
        <v>15</v>
      </c>
      <c r="G16166" t="s">
        <v>36</v>
      </c>
      <c r="H16166">
        <v>31</v>
      </c>
      <c r="I16166" t="s">
        <v>53608</v>
      </c>
      <c r="J16166" t="s">
        <v>53609</v>
      </c>
      <c r="K16166" t="s">
        <v>53610</v>
      </c>
      <c r="L16166" t="s">
        <v>77910</v>
      </c>
    </row>
    <row r="16167" spans="1:12" x14ac:dyDescent="0.15">
      <c r="A16167" t="s">
        <v>12</v>
      </c>
      <c r="B16167">
        <v>4556617</v>
      </c>
      <c r="C16167">
        <v>4556637</v>
      </c>
      <c r="D16167" t="s">
        <v>53604</v>
      </c>
      <c r="E16167" t="s">
        <v>90</v>
      </c>
      <c r="F16167" t="s">
        <v>15</v>
      </c>
      <c r="G16167" t="s">
        <v>16</v>
      </c>
      <c r="H16167">
        <v>59</v>
      </c>
      <c r="I16167" t="s">
        <v>53611</v>
      </c>
      <c r="J16167" t="s">
        <v>53612</v>
      </c>
      <c r="K16167" t="s">
        <v>53613</v>
      </c>
      <c r="L16167" t="s">
        <v>78009</v>
      </c>
    </row>
    <row r="16168" spans="1:12" x14ac:dyDescent="0.15">
      <c r="A16168" t="s">
        <v>12</v>
      </c>
      <c r="B16168">
        <v>4556641</v>
      </c>
      <c r="C16168">
        <v>4556661</v>
      </c>
      <c r="D16168" t="s">
        <v>53604</v>
      </c>
      <c r="E16168" t="s">
        <v>90</v>
      </c>
      <c r="F16168" t="s">
        <v>15</v>
      </c>
      <c r="G16168" t="s">
        <v>32</v>
      </c>
      <c r="H16168">
        <v>83</v>
      </c>
      <c r="I16168" t="s">
        <v>53614</v>
      </c>
      <c r="J16168" t="s">
        <v>53615</v>
      </c>
      <c r="K16168" t="s">
        <v>53616</v>
      </c>
      <c r="L16168" t="s">
        <v>77958</v>
      </c>
    </row>
    <row r="16169" spans="1:12" x14ac:dyDescent="0.15">
      <c r="A16169" t="s">
        <v>12</v>
      </c>
      <c r="B16169">
        <v>4557331</v>
      </c>
      <c r="C16169">
        <v>4557351</v>
      </c>
      <c r="D16169" t="s">
        <v>53617</v>
      </c>
      <c r="E16169" t="s">
        <v>90</v>
      </c>
      <c r="F16169" t="s">
        <v>15</v>
      </c>
      <c r="G16169" t="s">
        <v>36</v>
      </c>
      <c r="H16169">
        <v>6</v>
      </c>
      <c r="I16169" t="s">
        <v>53618</v>
      </c>
      <c r="J16169" t="s">
        <v>53619</v>
      </c>
      <c r="K16169" t="s">
        <v>53620</v>
      </c>
      <c r="L16169" t="s">
        <v>78025</v>
      </c>
    </row>
    <row r="16170" spans="1:12" x14ac:dyDescent="0.15">
      <c r="A16170" t="s">
        <v>12</v>
      </c>
      <c r="B16170">
        <v>4557359</v>
      </c>
      <c r="C16170">
        <v>4557379</v>
      </c>
      <c r="D16170" t="s">
        <v>53617</v>
      </c>
      <c r="E16170" t="s">
        <v>90</v>
      </c>
      <c r="F16170" t="s">
        <v>15</v>
      </c>
      <c r="G16170" t="s">
        <v>23</v>
      </c>
      <c r="H16170">
        <v>34</v>
      </c>
      <c r="I16170" t="s">
        <v>53621</v>
      </c>
      <c r="J16170" t="s">
        <v>53622</v>
      </c>
      <c r="K16170" t="s">
        <v>53623</v>
      </c>
      <c r="L16170" t="s">
        <v>77999</v>
      </c>
    </row>
    <row r="16171" spans="1:12" x14ac:dyDescent="0.15">
      <c r="A16171" t="s">
        <v>12</v>
      </c>
      <c r="B16171">
        <v>4557387</v>
      </c>
      <c r="C16171">
        <v>4557407</v>
      </c>
      <c r="D16171" t="s">
        <v>53617</v>
      </c>
      <c r="E16171" t="s">
        <v>90</v>
      </c>
      <c r="F16171" t="s">
        <v>15</v>
      </c>
      <c r="G16171" t="s">
        <v>32</v>
      </c>
      <c r="H16171">
        <v>62</v>
      </c>
      <c r="I16171" t="s">
        <v>53624</v>
      </c>
      <c r="J16171" t="s">
        <v>53625</v>
      </c>
      <c r="K16171" t="s">
        <v>53626</v>
      </c>
      <c r="L16171" t="s">
        <v>77949</v>
      </c>
    </row>
    <row r="16172" spans="1:12" x14ac:dyDescent="0.15">
      <c r="A16172" t="s">
        <v>12</v>
      </c>
      <c r="B16172">
        <v>4557410</v>
      </c>
      <c r="C16172">
        <v>4557430</v>
      </c>
      <c r="D16172" t="s">
        <v>53617</v>
      </c>
      <c r="E16172" t="s">
        <v>90</v>
      </c>
      <c r="F16172" t="s">
        <v>15</v>
      </c>
      <c r="G16172" t="s">
        <v>16</v>
      </c>
      <c r="H16172">
        <v>85</v>
      </c>
      <c r="I16172" t="s">
        <v>53627</v>
      </c>
      <c r="J16172" t="s">
        <v>53628</v>
      </c>
      <c r="K16172" t="s">
        <v>53629</v>
      </c>
      <c r="L16172" t="s">
        <v>77972</v>
      </c>
    </row>
    <row r="16173" spans="1:12" x14ac:dyDescent="0.15">
      <c r="A16173" t="s">
        <v>12</v>
      </c>
      <c r="B16173">
        <v>4558975</v>
      </c>
      <c r="C16173">
        <v>4558995</v>
      </c>
      <c r="D16173" t="s">
        <v>53630</v>
      </c>
      <c r="E16173" t="s">
        <v>90</v>
      </c>
      <c r="F16173" t="s">
        <v>76</v>
      </c>
      <c r="G16173" t="s">
        <v>36</v>
      </c>
      <c r="H16173">
        <v>11</v>
      </c>
      <c r="I16173" t="s">
        <v>53631</v>
      </c>
      <c r="J16173" t="s">
        <v>53632</v>
      </c>
      <c r="K16173" t="s">
        <v>53633</v>
      </c>
      <c r="L16173" t="s">
        <v>77974</v>
      </c>
    </row>
    <row r="16174" spans="1:12" x14ac:dyDescent="0.15">
      <c r="A16174" t="s">
        <v>12</v>
      </c>
      <c r="B16174">
        <v>4558940</v>
      </c>
      <c r="C16174">
        <v>4558960</v>
      </c>
      <c r="D16174" t="s">
        <v>53630</v>
      </c>
      <c r="E16174" t="s">
        <v>90</v>
      </c>
      <c r="F16174" t="s">
        <v>76</v>
      </c>
      <c r="G16174" t="s">
        <v>36</v>
      </c>
      <c r="H16174">
        <v>46</v>
      </c>
      <c r="I16174" t="s">
        <v>53634</v>
      </c>
      <c r="J16174" t="s">
        <v>53635</v>
      </c>
      <c r="K16174" t="s">
        <v>53636</v>
      </c>
      <c r="L16174" t="s">
        <v>78004</v>
      </c>
    </row>
    <row r="16175" spans="1:12" x14ac:dyDescent="0.15">
      <c r="A16175" t="s">
        <v>12</v>
      </c>
      <c r="B16175">
        <v>4558904</v>
      </c>
      <c r="C16175">
        <v>4558924</v>
      </c>
      <c r="D16175" t="s">
        <v>53630</v>
      </c>
      <c r="E16175" t="s">
        <v>90</v>
      </c>
      <c r="F16175" t="s">
        <v>76</v>
      </c>
      <c r="G16175" t="s">
        <v>16</v>
      </c>
      <c r="H16175">
        <v>82</v>
      </c>
      <c r="I16175" t="s">
        <v>53637</v>
      </c>
      <c r="J16175" t="s">
        <v>53638</v>
      </c>
      <c r="K16175" t="s">
        <v>53639</v>
      </c>
      <c r="L16175" t="s">
        <v>78011</v>
      </c>
    </row>
    <row r="16176" spans="1:12" x14ac:dyDescent="0.15">
      <c r="A16176" t="s">
        <v>12</v>
      </c>
      <c r="B16176">
        <v>4558869</v>
      </c>
      <c r="C16176">
        <v>4558889</v>
      </c>
      <c r="D16176" t="s">
        <v>53630</v>
      </c>
      <c r="E16176" t="s">
        <v>90</v>
      </c>
      <c r="F16176" t="s">
        <v>76</v>
      </c>
      <c r="G16176" t="s">
        <v>36</v>
      </c>
      <c r="H16176">
        <v>117</v>
      </c>
      <c r="I16176" t="s">
        <v>53640</v>
      </c>
      <c r="J16176" t="s">
        <v>53641</v>
      </c>
      <c r="K16176" t="s">
        <v>53642</v>
      </c>
      <c r="L16176" t="s">
        <v>77930</v>
      </c>
    </row>
    <row r="16177" spans="1:12" x14ac:dyDescent="0.15">
      <c r="A16177" t="s">
        <v>12</v>
      </c>
      <c r="B16177">
        <v>4560189</v>
      </c>
      <c r="C16177">
        <v>4560209</v>
      </c>
      <c r="D16177" t="s">
        <v>53643</v>
      </c>
      <c r="E16177" t="s">
        <v>90</v>
      </c>
      <c r="F16177" t="s">
        <v>76</v>
      </c>
      <c r="G16177" t="s">
        <v>16</v>
      </c>
      <c r="H16177">
        <v>25</v>
      </c>
      <c r="I16177" t="s">
        <v>53644</v>
      </c>
      <c r="J16177" t="s">
        <v>53645</v>
      </c>
      <c r="K16177" t="s">
        <v>53646</v>
      </c>
      <c r="L16177" t="s">
        <v>78012</v>
      </c>
    </row>
    <row r="16178" spans="1:12" x14ac:dyDescent="0.15">
      <c r="A16178" t="s">
        <v>12</v>
      </c>
      <c r="B16178">
        <v>4560165</v>
      </c>
      <c r="C16178">
        <v>4560185</v>
      </c>
      <c r="D16178" t="s">
        <v>53643</v>
      </c>
      <c r="E16178" t="s">
        <v>90</v>
      </c>
      <c r="F16178" t="s">
        <v>76</v>
      </c>
      <c r="G16178" t="s">
        <v>23</v>
      </c>
      <c r="H16178">
        <v>49</v>
      </c>
      <c r="I16178" t="s">
        <v>53647</v>
      </c>
      <c r="J16178" t="s">
        <v>53648</v>
      </c>
      <c r="K16178" t="s">
        <v>53649</v>
      </c>
      <c r="L16178" t="s">
        <v>77913</v>
      </c>
    </row>
    <row r="16179" spans="1:12" x14ac:dyDescent="0.15">
      <c r="A16179" t="s">
        <v>12</v>
      </c>
      <c r="B16179">
        <v>4560133</v>
      </c>
      <c r="C16179">
        <v>4560153</v>
      </c>
      <c r="D16179" t="s">
        <v>53643</v>
      </c>
      <c r="E16179" t="s">
        <v>90</v>
      </c>
      <c r="F16179" t="s">
        <v>76</v>
      </c>
      <c r="G16179" t="s">
        <v>16</v>
      </c>
      <c r="H16179">
        <v>81</v>
      </c>
      <c r="I16179" t="s">
        <v>53650</v>
      </c>
      <c r="J16179" t="s">
        <v>53651</v>
      </c>
      <c r="K16179" t="s">
        <v>53652</v>
      </c>
      <c r="L16179" t="s">
        <v>78019</v>
      </c>
    </row>
    <row r="16180" spans="1:12" x14ac:dyDescent="0.15">
      <c r="A16180" t="s">
        <v>12</v>
      </c>
      <c r="B16180">
        <v>4560095</v>
      </c>
      <c r="C16180">
        <v>4560115</v>
      </c>
      <c r="D16180" t="s">
        <v>53643</v>
      </c>
      <c r="E16180" t="s">
        <v>90</v>
      </c>
      <c r="F16180" t="s">
        <v>76</v>
      </c>
      <c r="G16180" t="s">
        <v>16</v>
      </c>
      <c r="H16180">
        <v>119</v>
      </c>
      <c r="I16180" t="s">
        <v>53653</v>
      </c>
      <c r="J16180" t="s">
        <v>53654</v>
      </c>
      <c r="K16180" t="s">
        <v>53655</v>
      </c>
      <c r="L16180" t="s">
        <v>78058</v>
      </c>
    </row>
    <row r="16181" spans="1:12" x14ac:dyDescent="0.15">
      <c r="A16181" t="s">
        <v>12</v>
      </c>
      <c r="B16181">
        <v>4561325</v>
      </c>
      <c r="C16181">
        <v>4561345</v>
      </c>
      <c r="D16181" t="s">
        <v>53656</v>
      </c>
      <c r="E16181" t="s">
        <v>90</v>
      </c>
      <c r="F16181" t="s">
        <v>76</v>
      </c>
      <c r="G16181" t="s">
        <v>36</v>
      </c>
      <c r="H16181">
        <v>10</v>
      </c>
      <c r="I16181" t="s">
        <v>53657</v>
      </c>
      <c r="J16181" t="s">
        <v>53658</v>
      </c>
      <c r="K16181" t="s">
        <v>53659</v>
      </c>
      <c r="L16181" t="s">
        <v>78001</v>
      </c>
    </row>
    <row r="16182" spans="1:12" x14ac:dyDescent="0.15">
      <c r="A16182" t="s">
        <v>12</v>
      </c>
      <c r="B16182">
        <v>4561302</v>
      </c>
      <c r="C16182">
        <v>4561322</v>
      </c>
      <c r="D16182" t="s">
        <v>53656</v>
      </c>
      <c r="E16182" t="s">
        <v>90</v>
      </c>
      <c r="F16182" t="s">
        <v>76</v>
      </c>
      <c r="G16182" t="s">
        <v>16</v>
      </c>
      <c r="H16182">
        <v>33</v>
      </c>
      <c r="I16182" t="s">
        <v>53660</v>
      </c>
      <c r="J16182" t="s">
        <v>53661</v>
      </c>
      <c r="K16182" t="s">
        <v>53662</v>
      </c>
      <c r="L16182" t="s">
        <v>77977</v>
      </c>
    </row>
    <row r="16183" spans="1:12" x14ac:dyDescent="0.15">
      <c r="A16183" t="s">
        <v>12</v>
      </c>
      <c r="B16183">
        <v>4561262</v>
      </c>
      <c r="C16183">
        <v>4561282</v>
      </c>
      <c r="D16183" t="s">
        <v>53656</v>
      </c>
      <c r="E16183" t="s">
        <v>90</v>
      </c>
      <c r="F16183" t="s">
        <v>76</v>
      </c>
      <c r="G16183" t="s">
        <v>16</v>
      </c>
      <c r="H16183">
        <v>73</v>
      </c>
      <c r="I16183" t="s">
        <v>53663</v>
      </c>
      <c r="J16183" t="s">
        <v>53664</v>
      </c>
      <c r="K16183" t="s">
        <v>53665</v>
      </c>
      <c r="L16183" t="s">
        <v>77926</v>
      </c>
    </row>
    <row r="16184" spans="1:12" x14ac:dyDescent="0.15">
      <c r="A16184" t="s">
        <v>12</v>
      </c>
      <c r="B16184">
        <v>4561240</v>
      </c>
      <c r="C16184">
        <v>4561260</v>
      </c>
      <c r="D16184" t="s">
        <v>53656</v>
      </c>
      <c r="E16184" t="s">
        <v>90</v>
      </c>
      <c r="F16184" t="s">
        <v>76</v>
      </c>
      <c r="G16184" t="s">
        <v>23</v>
      </c>
      <c r="H16184">
        <v>95</v>
      </c>
      <c r="I16184" t="s">
        <v>53666</v>
      </c>
      <c r="J16184" t="s">
        <v>53667</v>
      </c>
      <c r="K16184" t="s">
        <v>53668</v>
      </c>
      <c r="L16184" t="s">
        <v>77920</v>
      </c>
    </row>
    <row r="16185" spans="1:12" x14ac:dyDescent="0.15">
      <c r="A16185" t="s">
        <v>12</v>
      </c>
      <c r="B16185">
        <v>4561960</v>
      </c>
      <c r="C16185">
        <v>4561980</v>
      </c>
      <c r="D16185" t="s">
        <v>53669</v>
      </c>
      <c r="E16185" t="s">
        <v>90</v>
      </c>
      <c r="F16185" t="s">
        <v>76</v>
      </c>
      <c r="G16185" t="s">
        <v>32</v>
      </c>
      <c r="H16185">
        <v>1</v>
      </c>
      <c r="I16185" t="s">
        <v>53670</v>
      </c>
      <c r="J16185" t="s">
        <v>53671</v>
      </c>
      <c r="K16185" t="s">
        <v>53672</v>
      </c>
      <c r="L16185" t="s">
        <v>77917</v>
      </c>
    </row>
    <row r="16186" spans="1:12" x14ac:dyDescent="0.15">
      <c r="A16186" t="s">
        <v>12</v>
      </c>
      <c r="B16186">
        <v>4561925</v>
      </c>
      <c r="C16186">
        <v>4561945</v>
      </c>
      <c r="D16186" t="s">
        <v>53669</v>
      </c>
      <c r="E16186" t="s">
        <v>90</v>
      </c>
      <c r="F16186" t="s">
        <v>76</v>
      </c>
      <c r="G16186" t="s">
        <v>36</v>
      </c>
      <c r="H16186">
        <v>36</v>
      </c>
      <c r="I16186" t="s">
        <v>53673</v>
      </c>
      <c r="J16186" t="s">
        <v>53674</v>
      </c>
      <c r="K16186" t="s">
        <v>53675</v>
      </c>
      <c r="L16186" t="s">
        <v>78003</v>
      </c>
    </row>
    <row r="16187" spans="1:12" x14ac:dyDescent="0.15">
      <c r="A16187" t="s">
        <v>12</v>
      </c>
      <c r="B16187">
        <v>4561880</v>
      </c>
      <c r="C16187">
        <v>4561900</v>
      </c>
      <c r="D16187" t="s">
        <v>53669</v>
      </c>
      <c r="E16187" t="s">
        <v>90</v>
      </c>
      <c r="F16187" t="s">
        <v>76</v>
      </c>
      <c r="G16187" t="s">
        <v>36</v>
      </c>
      <c r="H16187">
        <v>81</v>
      </c>
      <c r="I16187" t="s">
        <v>53676</v>
      </c>
      <c r="J16187" t="s">
        <v>53677</v>
      </c>
      <c r="K16187" t="s">
        <v>53678</v>
      </c>
      <c r="L16187" t="s">
        <v>78019</v>
      </c>
    </row>
    <row r="16188" spans="1:12" x14ac:dyDescent="0.15">
      <c r="A16188" t="s">
        <v>12</v>
      </c>
      <c r="B16188">
        <v>4561833</v>
      </c>
      <c r="C16188">
        <v>4561853</v>
      </c>
      <c r="D16188" t="s">
        <v>53669</v>
      </c>
      <c r="E16188" t="s">
        <v>90</v>
      </c>
      <c r="F16188" t="s">
        <v>76</v>
      </c>
      <c r="G16188" t="s">
        <v>36</v>
      </c>
      <c r="H16188">
        <v>128</v>
      </c>
      <c r="I16188" t="s">
        <v>53679</v>
      </c>
      <c r="J16188" t="s">
        <v>53680</v>
      </c>
      <c r="K16188" t="s">
        <v>53681</v>
      </c>
      <c r="L16188" t="s">
        <v>77934</v>
      </c>
    </row>
    <row r="16189" spans="1:12" x14ac:dyDescent="0.15">
      <c r="A16189" t="s">
        <v>12</v>
      </c>
      <c r="B16189">
        <v>4562192</v>
      </c>
      <c r="C16189">
        <v>4562212</v>
      </c>
      <c r="D16189" t="s">
        <v>53682</v>
      </c>
      <c r="E16189" t="s">
        <v>90</v>
      </c>
      <c r="F16189" t="s">
        <v>15</v>
      </c>
      <c r="G16189" t="s">
        <v>16</v>
      </c>
      <c r="H16189">
        <v>10</v>
      </c>
      <c r="I16189" t="s">
        <v>53683</v>
      </c>
      <c r="J16189" t="s">
        <v>53684</v>
      </c>
      <c r="K16189" t="s">
        <v>53685</v>
      </c>
      <c r="L16189" t="s">
        <v>78001</v>
      </c>
    </row>
    <row r="16190" spans="1:12" x14ac:dyDescent="0.15">
      <c r="A16190" t="s">
        <v>12</v>
      </c>
      <c r="B16190">
        <v>4562231</v>
      </c>
      <c r="C16190">
        <v>4562251</v>
      </c>
      <c r="D16190" t="s">
        <v>53682</v>
      </c>
      <c r="E16190" t="s">
        <v>90</v>
      </c>
      <c r="F16190" t="s">
        <v>15</v>
      </c>
      <c r="G16190" t="s">
        <v>16</v>
      </c>
      <c r="H16190">
        <v>49</v>
      </c>
      <c r="I16190" t="s">
        <v>53686</v>
      </c>
      <c r="J16190" t="s">
        <v>53687</v>
      </c>
      <c r="K16190" t="s">
        <v>53688</v>
      </c>
      <c r="L16190" t="s">
        <v>77913</v>
      </c>
    </row>
    <row r="16191" spans="1:12" x14ac:dyDescent="0.15">
      <c r="A16191" t="s">
        <v>12</v>
      </c>
      <c r="B16191">
        <v>4562261</v>
      </c>
      <c r="C16191">
        <v>4562281</v>
      </c>
      <c r="D16191" t="s">
        <v>53682</v>
      </c>
      <c r="E16191" t="s">
        <v>90</v>
      </c>
      <c r="F16191" t="s">
        <v>15</v>
      </c>
      <c r="G16191" t="s">
        <v>16</v>
      </c>
      <c r="H16191">
        <v>79</v>
      </c>
      <c r="I16191" t="s">
        <v>53689</v>
      </c>
      <c r="J16191" t="s">
        <v>53690</v>
      </c>
      <c r="K16191" t="s">
        <v>53691</v>
      </c>
      <c r="L16191" t="s">
        <v>77993</v>
      </c>
    </row>
    <row r="16192" spans="1:12" x14ac:dyDescent="0.15">
      <c r="A16192" t="s">
        <v>12</v>
      </c>
      <c r="B16192">
        <v>4562281</v>
      </c>
      <c r="C16192">
        <v>4562301</v>
      </c>
      <c r="D16192" t="s">
        <v>53682</v>
      </c>
      <c r="E16192" t="s">
        <v>90</v>
      </c>
      <c r="F16192" t="s">
        <v>15</v>
      </c>
      <c r="G16192" t="s">
        <v>36</v>
      </c>
      <c r="H16192">
        <v>99</v>
      </c>
      <c r="I16192" t="s">
        <v>53692</v>
      </c>
      <c r="J16192" t="s">
        <v>53693</v>
      </c>
      <c r="K16192" t="s">
        <v>53694</v>
      </c>
      <c r="L16192" t="s">
        <v>78051</v>
      </c>
    </row>
    <row r="16193" spans="1:12" x14ac:dyDescent="0.15">
      <c r="A16193" t="s">
        <v>12</v>
      </c>
      <c r="B16193">
        <v>4564438</v>
      </c>
      <c r="C16193">
        <v>4564458</v>
      </c>
      <c r="D16193" t="s">
        <v>53695</v>
      </c>
      <c r="E16193" t="s">
        <v>53696</v>
      </c>
      <c r="F16193" t="s">
        <v>76</v>
      </c>
      <c r="G16193" t="s">
        <v>36</v>
      </c>
      <c r="H16193">
        <v>0</v>
      </c>
      <c r="I16193" t="s">
        <v>53697</v>
      </c>
      <c r="J16193" t="s">
        <v>53698</v>
      </c>
      <c r="K16193" t="s">
        <v>53699</v>
      </c>
      <c r="L16193" t="s">
        <v>77980</v>
      </c>
    </row>
    <row r="16194" spans="1:12" x14ac:dyDescent="0.15">
      <c r="A16194" t="s">
        <v>12</v>
      </c>
      <c r="B16194">
        <v>4564409</v>
      </c>
      <c r="C16194">
        <v>4564429</v>
      </c>
      <c r="D16194" t="s">
        <v>53695</v>
      </c>
      <c r="E16194" t="s">
        <v>53696</v>
      </c>
      <c r="F16194" t="s">
        <v>76</v>
      </c>
      <c r="G16194" t="s">
        <v>23</v>
      </c>
      <c r="H16194">
        <v>29</v>
      </c>
      <c r="I16194" t="s">
        <v>53700</v>
      </c>
      <c r="J16194" t="s">
        <v>53701</v>
      </c>
      <c r="K16194" t="s">
        <v>53702</v>
      </c>
      <c r="L16194" t="s">
        <v>77921</v>
      </c>
    </row>
    <row r="16195" spans="1:12" x14ac:dyDescent="0.15">
      <c r="A16195" t="s">
        <v>12</v>
      </c>
      <c r="B16195">
        <v>4564380</v>
      </c>
      <c r="C16195">
        <v>4564400</v>
      </c>
      <c r="D16195" t="s">
        <v>53695</v>
      </c>
      <c r="E16195" t="s">
        <v>53696</v>
      </c>
      <c r="F16195" t="s">
        <v>76</v>
      </c>
      <c r="G16195" t="s">
        <v>32</v>
      </c>
      <c r="H16195">
        <v>58</v>
      </c>
      <c r="I16195" t="s">
        <v>53703</v>
      </c>
      <c r="J16195" t="s">
        <v>53704</v>
      </c>
      <c r="K16195" t="s">
        <v>53705</v>
      </c>
      <c r="L16195" t="s">
        <v>77911</v>
      </c>
    </row>
    <row r="16196" spans="1:12" x14ac:dyDescent="0.15">
      <c r="A16196" t="s">
        <v>12</v>
      </c>
      <c r="B16196">
        <v>4564327</v>
      </c>
      <c r="C16196">
        <v>4564347</v>
      </c>
      <c r="D16196" t="s">
        <v>53695</v>
      </c>
      <c r="E16196" t="s">
        <v>53696</v>
      </c>
      <c r="F16196" t="s">
        <v>76</v>
      </c>
      <c r="G16196" t="s">
        <v>16</v>
      </c>
      <c r="H16196">
        <v>111</v>
      </c>
      <c r="I16196" t="s">
        <v>53706</v>
      </c>
      <c r="J16196" t="s">
        <v>53707</v>
      </c>
      <c r="K16196" t="s">
        <v>53708</v>
      </c>
      <c r="L16196" t="s">
        <v>77908</v>
      </c>
    </row>
    <row r="16197" spans="1:12" x14ac:dyDescent="0.15">
      <c r="A16197" t="s">
        <v>12</v>
      </c>
      <c r="B16197">
        <v>4564793</v>
      </c>
      <c r="C16197">
        <v>4564813</v>
      </c>
      <c r="D16197" t="s">
        <v>53709</v>
      </c>
      <c r="E16197" t="s">
        <v>90</v>
      </c>
      <c r="F16197" t="s">
        <v>15</v>
      </c>
      <c r="G16197" t="s">
        <v>32</v>
      </c>
      <c r="H16197">
        <v>1</v>
      </c>
      <c r="I16197" t="s">
        <v>53710</v>
      </c>
      <c r="J16197" t="s">
        <v>53711</v>
      </c>
      <c r="K16197" t="s">
        <v>53712</v>
      </c>
      <c r="L16197" t="s">
        <v>77917</v>
      </c>
    </row>
    <row r="16198" spans="1:12" x14ac:dyDescent="0.15">
      <c r="A16198" t="s">
        <v>12</v>
      </c>
      <c r="B16198">
        <v>4564814</v>
      </c>
      <c r="C16198">
        <v>4564834</v>
      </c>
      <c r="D16198" t="s">
        <v>53709</v>
      </c>
      <c r="E16198" t="s">
        <v>90</v>
      </c>
      <c r="F16198" t="s">
        <v>15</v>
      </c>
      <c r="G16198" t="s">
        <v>32</v>
      </c>
      <c r="H16198">
        <v>22</v>
      </c>
      <c r="I16198" t="s">
        <v>53713</v>
      </c>
      <c r="J16198" t="s">
        <v>53714</v>
      </c>
      <c r="K16198" t="s">
        <v>53715</v>
      </c>
      <c r="L16198" t="s">
        <v>77948</v>
      </c>
    </row>
    <row r="16199" spans="1:12" x14ac:dyDescent="0.15">
      <c r="A16199" t="s">
        <v>12</v>
      </c>
      <c r="B16199">
        <v>4564847</v>
      </c>
      <c r="C16199">
        <v>4564867</v>
      </c>
      <c r="D16199" t="s">
        <v>53709</v>
      </c>
      <c r="E16199" t="s">
        <v>90</v>
      </c>
      <c r="F16199" t="s">
        <v>15</v>
      </c>
      <c r="G16199" t="s">
        <v>32</v>
      </c>
      <c r="H16199">
        <v>55</v>
      </c>
      <c r="I16199" t="s">
        <v>53716</v>
      </c>
      <c r="J16199" t="s">
        <v>53717</v>
      </c>
      <c r="K16199" t="s">
        <v>53718</v>
      </c>
      <c r="L16199" t="s">
        <v>77992</v>
      </c>
    </row>
    <row r="16200" spans="1:12" x14ac:dyDescent="0.15">
      <c r="A16200" t="s">
        <v>12</v>
      </c>
      <c r="B16200">
        <v>4564870</v>
      </c>
      <c r="C16200">
        <v>4564890</v>
      </c>
      <c r="D16200" t="s">
        <v>53709</v>
      </c>
      <c r="E16200" t="s">
        <v>90</v>
      </c>
      <c r="F16200" t="s">
        <v>15</v>
      </c>
      <c r="G16200" t="s">
        <v>36</v>
      </c>
      <c r="H16200">
        <v>78</v>
      </c>
      <c r="I16200" t="s">
        <v>53719</v>
      </c>
      <c r="J16200" t="s">
        <v>53720</v>
      </c>
      <c r="K16200" t="s">
        <v>53721</v>
      </c>
      <c r="L16200" t="s">
        <v>78000</v>
      </c>
    </row>
    <row r="16201" spans="1:12" x14ac:dyDescent="0.15">
      <c r="A16201" t="s">
        <v>12</v>
      </c>
      <c r="B16201">
        <v>4569121</v>
      </c>
      <c r="C16201">
        <v>4569141</v>
      </c>
      <c r="D16201" t="s">
        <v>53722</v>
      </c>
      <c r="E16201" t="s">
        <v>90</v>
      </c>
      <c r="F16201" t="s">
        <v>76</v>
      </c>
      <c r="G16201" t="s">
        <v>16</v>
      </c>
      <c r="H16201">
        <v>19</v>
      </c>
      <c r="I16201" t="s">
        <v>53723</v>
      </c>
      <c r="J16201" t="s">
        <v>53724</v>
      </c>
      <c r="K16201" t="s">
        <v>53725</v>
      </c>
      <c r="L16201" t="s">
        <v>77982</v>
      </c>
    </row>
    <row r="16202" spans="1:12" x14ac:dyDescent="0.15">
      <c r="A16202" t="s">
        <v>12</v>
      </c>
      <c r="B16202">
        <v>4569088</v>
      </c>
      <c r="C16202">
        <v>4569108</v>
      </c>
      <c r="D16202" t="s">
        <v>53722</v>
      </c>
      <c r="E16202" t="s">
        <v>90</v>
      </c>
      <c r="F16202" t="s">
        <v>76</v>
      </c>
      <c r="G16202" t="s">
        <v>16</v>
      </c>
      <c r="H16202">
        <v>52</v>
      </c>
      <c r="I16202" t="s">
        <v>53726</v>
      </c>
      <c r="J16202" t="s">
        <v>53727</v>
      </c>
      <c r="K16202" t="s">
        <v>53728</v>
      </c>
      <c r="L16202" t="s">
        <v>77959</v>
      </c>
    </row>
    <row r="16203" spans="1:12" x14ac:dyDescent="0.15">
      <c r="A16203" t="s">
        <v>12</v>
      </c>
      <c r="B16203">
        <v>4569067</v>
      </c>
      <c r="C16203">
        <v>4569087</v>
      </c>
      <c r="D16203" t="s">
        <v>53722</v>
      </c>
      <c r="E16203" t="s">
        <v>90</v>
      </c>
      <c r="F16203" t="s">
        <v>76</v>
      </c>
      <c r="G16203" t="s">
        <v>16</v>
      </c>
      <c r="H16203">
        <v>73</v>
      </c>
      <c r="I16203" t="s">
        <v>53729</v>
      </c>
      <c r="J16203" t="s">
        <v>53730</v>
      </c>
      <c r="K16203" t="s">
        <v>53731</v>
      </c>
      <c r="L16203" t="s">
        <v>77926</v>
      </c>
    </row>
    <row r="16204" spans="1:12" x14ac:dyDescent="0.15">
      <c r="A16204" t="s">
        <v>12</v>
      </c>
      <c r="B16204">
        <v>4569039</v>
      </c>
      <c r="C16204">
        <v>4569059</v>
      </c>
      <c r="D16204" t="s">
        <v>53722</v>
      </c>
      <c r="E16204" t="s">
        <v>90</v>
      </c>
      <c r="F16204" t="s">
        <v>76</v>
      </c>
      <c r="G16204" t="s">
        <v>32</v>
      </c>
      <c r="H16204">
        <v>101</v>
      </c>
      <c r="I16204" t="s">
        <v>53732</v>
      </c>
      <c r="J16204" t="s">
        <v>53733</v>
      </c>
      <c r="K16204" t="s">
        <v>53734</v>
      </c>
      <c r="L16204" t="s">
        <v>77997</v>
      </c>
    </row>
    <row r="16205" spans="1:12" x14ac:dyDescent="0.15">
      <c r="A16205" t="s">
        <v>12</v>
      </c>
      <c r="B16205">
        <v>4570580</v>
      </c>
      <c r="C16205">
        <v>4570600</v>
      </c>
      <c r="D16205" t="s">
        <v>53735</v>
      </c>
      <c r="E16205" t="s">
        <v>53736</v>
      </c>
      <c r="F16205" t="s">
        <v>76</v>
      </c>
      <c r="G16205" t="s">
        <v>16</v>
      </c>
      <c r="H16205">
        <v>8</v>
      </c>
      <c r="I16205" t="s">
        <v>53737</v>
      </c>
      <c r="J16205" t="s">
        <v>53738</v>
      </c>
      <c r="K16205" t="s">
        <v>53739</v>
      </c>
      <c r="L16205" t="s">
        <v>77955</v>
      </c>
    </row>
    <row r="16206" spans="1:12" x14ac:dyDescent="0.15">
      <c r="A16206" t="s">
        <v>12</v>
      </c>
      <c r="B16206">
        <v>4570541</v>
      </c>
      <c r="C16206">
        <v>4570561</v>
      </c>
      <c r="D16206" t="s">
        <v>53735</v>
      </c>
      <c r="E16206" t="s">
        <v>53736</v>
      </c>
      <c r="F16206" t="s">
        <v>76</v>
      </c>
      <c r="G16206" t="s">
        <v>23</v>
      </c>
      <c r="H16206">
        <v>47</v>
      </c>
      <c r="I16206" t="s">
        <v>53740</v>
      </c>
      <c r="J16206" t="s">
        <v>53741</v>
      </c>
      <c r="K16206" t="s">
        <v>53742</v>
      </c>
      <c r="L16206" t="s">
        <v>77932</v>
      </c>
    </row>
    <row r="16207" spans="1:12" x14ac:dyDescent="0.15">
      <c r="A16207" t="s">
        <v>12</v>
      </c>
      <c r="B16207">
        <v>4570510</v>
      </c>
      <c r="C16207">
        <v>4570530</v>
      </c>
      <c r="D16207" t="s">
        <v>53735</v>
      </c>
      <c r="E16207" t="s">
        <v>53736</v>
      </c>
      <c r="F16207" t="s">
        <v>76</v>
      </c>
      <c r="G16207" t="s">
        <v>16</v>
      </c>
      <c r="H16207">
        <v>78</v>
      </c>
      <c r="I16207" t="s">
        <v>53743</v>
      </c>
      <c r="J16207" t="s">
        <v>53744</v>
      </c>
      <c r="K16207" t="s">
        <v>53745</v>
      </c>
      <c r="L16207" t="s">
        <v>78000</v>
      </c>
    </row>
    <row r="16208" spans="1:12" x14ac:dyDescent="0.15">
      <c r="A16208" t="s">
        <v>12</v>
      </c>
      <c r="B16208">
        <v>4570481</v>
      </c>
      <c r="C16208">
        <v>4570501</v>
      </c>
      <c r="D16208" t="s">
        <v>53735</v>
      </c>
      <c r="E16208" t="s">
        <v>53736</v>
      </c>
      <c r="F16208" t="s">
        <v>76</v>
      </c>
      <c r="G16208" t="s">
        <v>23</v>
      </c>
      <c r="H16208">
        <v>107</v>
      </c>
      <c r="I16208" t="s">
        <v>53746</v>
      </c>
      <c r="J16208" t="s">
        <v>53747</v>
      </c>
      <c r="K16208" t="s">
        <v>53748</v>
      </c>
      <c r="L16208" t="s">
        <v>77983</v>
      </c>
    </row>
    <row r="16209" spans="1:12" x14ac:dyDescent="0.15">
      <c r="A16209" t="s">
        <v>12</v>
      </c>
      <c r="B16209">
        <v>4571221</v>
      </c>
      <c r="C16209">
        <v>4571241</v>
      </c>
      <c r="D16209" t="s">
        <v>53749</v>
      </c>
      <c r="E16209" t="s">
        <v>53750</v>
      </c>
      <c r="F16209" t="s">
        <v>76</v>
      </c>
      <c r="G16209" t="s">
        <v>32</v>
      </c>
      <c r="H16209">
        <v>41</v>
      </c>
      <c r="I16209" t="s">
        <v>53751</v>
      </c>
      <c r="J16209" t="s">
        <v>53752</v>
      </c>
      <c r="K16209" t="s">
        <v>53753</v>
      </c>
      <c r="L16209" t="s">
        <v>78014</v>
      </c>
    </row>
    <row r="16210" spans="1:12" x14ac:dyDescent="0.15">
      <c r="A16210" t="s">
        <v>12</v>
      </c>
      <c r="B16210">
        <v>4571169</v>
      </c>
      <c r="C16210">
        <v>4571189</v>
      </c>
      <c r="D16210" t="s">
        <v>53749</v>
      </c>
      <c r="E16210" t="s">
        <v>53750</v>
      </c>
      <c r="F16210" t="s">
        <v>76</v>
      </c>
      <c r="G16210" t="s">
        <v>16</v>
      </c>
      <c r="H16210">
        <v>93</v>
      </c>
      <c r="I16210" t="s">
        <v>53754</v>
      </c>
      <c r="J16210" t="s">
        <v>53755</v>
      </c>
      <c r="K16210" t="s">
        <v>53756</v>
      </c>
      <c r="L16210" t="s">
        <v>78044</v>
      </c>
    </row>
    <row r="16211" spans="1:12" x14ac:dyDescent="0.15">
      <c r="A16211" t="s">
        <v>12</v>
      </c>
      <c r="B16211">
        <v>4571146</v>
      </c>
      <c r="C16211">
        <v>4571166</v>
      </c>
      <c r="D16211" t="s">
        <v>53749</v>
      </c>
      <c r="E16211" t="s">
        <v>53750</v>
      </c>
      <c r="F16211" t="s">
        <v>76</v>
      </c>
      <c r="G16211" t="s">
        <v>16</v>
      </c>
      <c r="H16211">
        <v>116</v>
      </c>
      <c r="I16211" t="s">
        <v>53757</v>
      </c>
      <c r="J16211" t="s">
        <v>53758</v>
      </c>
      <c r="K16211" t="s">
        <v>53759</v>
      </c>
      <c r="L16211" t="s">
        <v>77976</v>
      </c>
    </row>
    <row r="16212" spans="1:12" x14ac:dyDescent="0.15">
      <c r="A16212" t="s">
        <v>12</v>
      </c>
      <c r="B16212">
        <v>4571107</v>
      </c>
      <c r="C16212">
        <v>4571127</v>
      </c>
      <c r="D16212" t="s">
        <v>53749</v>
      </c>
      <c r="E16212" t="s">
        <v>53750</v>
      </c>
      <c r="F16212" t="s">
        <v>76</v>
      </c>
      <c r="G16212" t="s">
        <v>23</v>
      </c>
      <c r="H16212">
        <v>155</v>
      </c>
      <c r="I16212" t="s">
        <v>53760</v>
      </c>
      <c r="J16212" t="s">
        <v>53761</v>
      </c>
      <c r="K16212" t="s">
        <v>53762</v>
      </c>
      <c r="L16212" t="s">
        <v>78083</v>
      </c>
    </row>
    <row r="16213" spans="1:12" x14ac:dyDescent="0.15">
      <c r="A16213" t="s">
        <v>12</v>
      </c>
      <c r="B16213">
        <v>4571943</v>
      </c>
      <c r="C16213">
        <v>4571963</v>
      </c>
      <c r="D16213" t="s">
        <v>53763</v>
      </c>
      <c r="E16213" t="s">
        <v>53764</v>
      </c>
      <c r="F16213" t="s">
        <v>76</v>
      </c>
      <c r="G16213" t="s">
        <v>32</v>
      </c>
      <c r="H16213">
        <v>1</v>
      </c>
      <c r="I16213" t="s">
        <v>53765</v>
      </c>
      <c r="J16213" t="s">
        <v>53766</v>
      </c>
      <c r="K16213" t="s">
        <v>53767</v>
      </c>
      <c r="L16213" t="s">
        <v>77917</v>
      </c>
    </row>
    <row r="16214" spans="1:12" x14ac:dyDescent="0.15">
      <c r="A16214" t="s">
        <v>12</v>
      </c>
      <c r="B16214">
        <v>4571906</v>
      </c>
      <c r="C16214">
        <v>4571926</v>
      </c>
      <c r="D16214" t="s">
        <v>53763</v>
      </c>
      <c r="E16214" t="s">
        <v>53764</v>
      </c>
      <c r="F16214" t="s">
        <v>76</v>
      </c>
      <c r="G16214" t="s">
        <v>23</v>
      </c>
      <c r="H16214">
        <v>38</v>
      </c>
      <c r="I16214" t="s">
        <v>53768</v>
      </c>
      <c r="J16214" t="s">
        <v>53769</v>
      </c>
      <c r="K16214" t="s">
        <v>53770</v>
      </c>
      <c r="L16214" t="s">
        <v>78008</v>
      </c>
    </row>
    <row r="16215" spans="1:12" x14ac:dyDescent="0.15">
      <c r="A16215" t="s">
        <v>12</v>
      </c>
      <c r="B16215">
        <v>4571874</v>
      </c>
      <c r="C16215">
        <v>4571894</v>
      </c>
      <c r="D16215" t="s">
        <v>53763</v>
      </c>
      <c r="E16215" t="s">
        <v>53764</v>
      </c>
      <c r="F16215" t="s">
        <v>76</v>
      </c>
      <c r="G16215" t="s">
        <v>16</v>
      </c>
      <c r="H16215">
        <v>70</v>
      </c>
      <c r="I16215" t="s">
        <v>53771</v>
      </c>
      <c r="J16215" t="s">
        <v>53772</v>
      </c>
      <c r="K16215" t="s">
        <v>53773</v>
      </c>
      <c r="L16215" t="s">
        <v>77919</v>
      </c>
    </row>
    <row r="16216" spans="1:12" x14ac:dyDescent="0.15">
      <c r="A16216" t="s">
        <v>12</v>
      </c>
      <c r="B16216">
        <v>4571853</v>
      </c>
      <c r="C16216">
        <v>4571873</v>
      </c>
      <c r="D16216" t="s">
        <v>53763</v>
      </c>
      <c r="E16216" t="s">
        <v>53764</v>
      </c>
      <c r="F16216" t="s">
        <v>76</v>
      </c>
      <c r="G16216" t="s">
        <v>23</v>
      </c>
      <c r="H16216">
        <v>91</v>
      </c>
      <c r="I16216" t="s">
        <v>53774</v>
      </c>
      <c r="J16216" t="s">
        <v>53775</v>
      </c>
      <c r="K16216" t="s">
        <v>53776</v>
      </c>
      <c r="L16216" t="s">
        <v>77907</v>
      </c>
    </row>
    <row r="16217" spans="1:12" x14ac:dyDescent="0.15">
      <c r="A16217" t="s">
        <v>12</v>
      </c>
      <c r="B16217">
        <v>4572185</v>
      </c>
      <c r="C16217">
        <v>4572205</v>
      </c>
      <c r="D16217" t="s">
        <v>53777</v>
      </c>
      <c r="E16217" t="s">
        <v>53778</v>
      </c>
      <c r="F16217" t="s">
        <v>15</v>
      </c>
      <c r="G16217" t="s">
        <v>32</v>
      </c>
      <c r="H16217">
        <v>0</v>
      </c>
      <c r="I16217" t="s">
        <v>53779</v>
      </c>
      <c r="J16217" t="s">
        <v>53780</v>
      </c>
      <c r="K16217" t="s">
        <v>53781</v>
      </c>
      <c r="L16217" t="s">
        <v>77980</v>
      </c>
    </row>
    <row r="16218" spans="1:12" x14ac:dyDescent="0.15">
      <c r="A16218" t="s">
        <v>12</v>
      </c>
      <c r="B16218">
        <v>4572205</v>
      </c>
      <c r="C16218">
        <v>4572225</v>
      </c>
      <c r="D16218" t="s">
        <v>53777</v>
      </c>
      <c r="E16218" t="s">
        <v>53778</v>
      </c>
      <c r="F16218" t="s">
        <v>15</v>
      </c>
      <c r="G16218" t="s">
        <v>32</v>
      </c>
      <c r="H16218">
        <v>20</v>
      </c>
      <c r="I16218" t="s">
        <v>53782</v>
      </c>
      <c r="J16218" t="s">
        <v>53783</v>
      </c>
      <c r="K16218" t="s">
        <v>53784</v>
      </c>
      <c r="L16218" t="s">
        <v>77968</v>
      </c>
    </row>
    <row r="16219" spans="1:12" x14ac:dyDescent="0.15">
      <c r="A16219" t="s">
        <v>12</v>
      </c>
      <c r="B16219">
        <v>4572231</v>
      </c>
      <c r="C16219">
        <v>4572251</v>
      </c>
      <c r="D16219" t="s">
        <v>53777</v>
      </c>
      <c r="E16219" t="s">
        <v>53778</v>
      </c>
      <c r="F16219" t="s">
        <v>15</v>
      </c>
      <c r="G16219" t="s">
        <v>32</v>
      </c>
      <c r="H16219">
        <v>46</v>
      </c>
      <c r="I16219" t="s">
        <v>53785</v>
      </c>
      <c r="J16219" t="s">
        <v>53786</v>
      </c>
      <c r="K16219" t="s">
        <v>53787</v>
      </c>
      <c r="L16219" t="s">
        <v>78004</v>
      </c>
    </row>
    <row r="16220" spans="1:12" x14ac:dyDescent="0.15">
      <c r="A16220" t="s">
        <v>12</v>
      </c>
      <c r="B16220">
        <v>4572266</v>
      </c>
      <c r="C16220">
        <v>4572286</v>
      </c>
      <c r="D16220" t="s">
        <v>53777</v>
      </c>
      <c r="E16220" t="s">
        <v>53778</v>
      </c>
      <c r="F16220" t="s">
        <v>15</v>
      </c>
      <c r="G16220" t="s">
        <v>16</v>
      </c>
      <c r="H16220">
        <v>81</v>
      </c>
      <c r="I16220" t="s">
        <v>53788</v>
      </c>
      <c r="J16220" t="s">
        <v>53789</v>
      </c>
      <c r="K16220" t="s">
        <v>53790</v>
      </c>
      <c r="L16220" t="s">
        <v>78019</v>
      </c>
    </row>
    <row r="16221" spans="1:12" x14ac:dyDescent="0.15">
      <c r="A16221" t="s">
        <v>12</v>
      </c>
      <c r="B16221">
        <v>4572375</v>
      </c>
      <c r="C16221">
        <v>4572395</v>
      </c>
      <c r="D16221" t="s">
        <v>53791</v>
      </c>
      <c r="E16221" t="s">
        <v>53792</v>
      </c>
      <c r="F16221" t="s">
        <v>15</v>
      </c>
      <c r="G16221" t="s">
        <v>16</v>
      </c>
      <c r="H16221">
        <v>14</v>
      </c>
      <c r="I16221" t="s">
        <v>53793</v>
      </c>
      <c r="J16221" t="s">
        <v>53794</v>
      </c>
      <c r="K16221" t="s">
        <v>53795</v>
      </c>
      <c r="L16221" t="s">
        <v>77924</v>
      </c>
    </row>
    <row r="16222" spans="1:12" x14ac:dyDescent="0.15">
      <c r="A16222" t="s">
        <v>12</v>
      </c>
      <c r="B16222">
        <v>4572405</v>
      </c>
      <c r="C16222">
        <v>4572425</v>
      </c>
      <c r="D16222" t="s">
        <v>53791</v>
      </c>
      <c r="E16222" t="s">
        <v>53792</v>
      </c>
      <c r="F16222" t="s">
        <v>15</v>
      </c>
      <c r="G16222" t="s">
        <v>36</v>
      </c>
      <c r="H16222">
        <v>44</v>
      </c>
      <c r="I16222" t="s">
        <v>53796</v>
      </c>
      <c r="J16222" t="s">
        <v>53797</v>
      </c>
      <c r="K16222" t="s">
        <v>53798</v>
      </c>
      <c r="L16222" t="s">
        <v>78016</v>
      </c>
    </row>
    <row r="16223" spans="1:12" x14ac:dyDescent="0.15">
      <c r="A16223" t="s">
        <v>12</v>
      </c>
      <c r="B16223">
        <v>4572431</v>
      </c>
      <c r="C16223">
        <v>4572451</v>
      </c>
      <c r="D16223" t="s">
        <v>53791</v>
      </c>
      <c r="E16223" t="s">
        <v>53792</v>
      </c>
      <c r="F16223" t="s">
        <v>15</v>
      </c>
      <c r="G16223" t="s">
        <v>16</v>
      </c>
      <c r="H16223">
        <v>70</v>
      </c>
      <c r="I16223" t="s">
        <v>53799</v>
      </c>
      <c r="J16223" t="s">
        <v>53800</v>
      </c>
      <c r="K16223" t="s">
        <v>53801</v>
      </c>
      <c r="L16223" t="s">
        <v>77919</v>
      </c>
    </row>
    <row r="16224" spans="1:12" x14ac:dyDescent="0.15">
      <c r="A16224" t="s">
        <v>12</v>
      </c>
      <c r="B16224">
        <v>4572482</v>
      </c>
      <c r="C16224">
        <v>4572502</v>
      </c>
      <c r="D16224" t="s">
        <v>53791</v>
      </c>
      <c r="E16224" t="s">
        <v>53792</v>
      </c>
      <c r="F16224" t="s">
        <v>15</v>
      </c>
      <c r="G16224" t="s">
        <v>23</v>
      </c>
      <c r="H16224">
        <v>121</v>
      </c>
      <c r="I16224" t="s">
        <v>53802</v>
      </c>
      <c r="J16224" t="s">
        <v>53803</v>
      </c>
      <c r="K16224" t="s">
        <v>53804</v>
      </c>
      <c r="L16224" t="s">
        <v>77943</v>
      </c>
    </row>
    <row r="16225" spans="1:12" x14ac:dyDescent="0.15">
      <c r="A16225" t="s">
        <v>12</v>
      </c>
      <c r="B16225">
        <v>4572870</v>
      </c>
      <c r="C16225">
        <v>4572890</v>
      </c>
      <c r="D16225" t="s">
        <v>53805</v>
      </c>
      <c r="E16225" t="s">
        <v>53806</v>
      </c>
      <c r="F16225" t="s">
        <v>15</v>
      </c>
      <c r="G16225" t="s">
        <v>32</v>
      </c>
      <c r="H16225">
        <v>25</v>
      </c>
      <c r="I16225" t="s">
        <v>53807</v>
      </c>
      <c r="J16225" t="s">
        <v>53808</v>
      </c>
      <c r="K16225" t="s">
        <v>53809</v>
      </c>
      <c r="L16225" t="s">
        <v>78012</v>
      </c>
    </row>
    <row r="16226" spans="1:12" x14ac:dyDescent="0.15">
      <c r="A16226" t="s">
        <v>12</v>
      </c>
      <c r="B16226">
        <v>4572893</v>
      </c>
      <c r="C16226">
        <v>4572913</v>
      </c>
      <c r="D16226" t="s">
        <v>53805</v>
      </c>
      <c r="E16226" t="s">
        <v>53806</v>
      </c>
      <c r="F16226" t="s">
        <v>15</v>
      </c>
      <c r="G16226" t="s">
        <v>36</v>
      </c>
      <c r="H16226">
        <v>48</v>
      </c>
      <c r="I16226" t="s">
        <v>53810</v>
      </c>
      <c r="J16226" t="s">
        <v>53811</v>
      </c>
      <c r="K16226" t="s">
        <v>53812</v>
      </c>
      <c r="L16226" t="s">
        <v>78018</v>
      </c>
    </row>
    <row r="16227" spans="1:12" x14ac:dyDescent="0.15">
      <c r="A16227" t="s">
        <v>12</v>
      </c>
      <c r="B16227">
        <v>4572940</v>
      </c>
      <c r="C16227">
        <v>4572960</v>
      </c>
      <c r="D16227" t="s">
        <v>53805</v>
      </c>
      <c r="E16227" t="s">
        <v>53806</v>
      </c>
      <c r="F16227" t="s">
        <v>15</v>
      </c>
      <c r="G16227" t="s">
        <v>23</v>
      </c>
      <c r="H16227">
        <v>95</v>
      </c>
      <c r="I16227" t="s">
        <v>53813</v>
      </c>
      <c r="J16227" t="s">
        <v>53814</v>
      </c>
      <c r="K16227" t="s">
        <v>53815</v>
      </c>
      <c r="L16227" t="s">
        <v>77920</v>
      </c>
    </row>
    <row r="16228" spans="1:12" x14ac:dyDescent="0.15">
      <c r="A16228" t="s">
        <v>12</v>
      </c>
      <c r="B16228">
        <v>4572961</v>
      </c>
      <c r="C16228">
        <v>4572981</v>
      </c>
      <c r="D16228" t="s">
        <v>53805</v>
      </c>
      <c r="E16228" t="s">
        <v>53806</v>
      </c>
      <c r="F16228" t="s">
        <v>15</v>
      </c>
      <c r="G16228" t="s">
        <v>36</v>
      </c>
      <c r="H16228">
        <v>116</v>
      </c>
      <c r="I16228" t="s">
        <v>53816</v>
      </c>
      <c r="J16228" t="s">
        <v>53817</v>
      </c>
      <c r="K16228" t="s">
        <v>53818</v>
      </c>
      <c r="L16228" t="s">
        <v>77976</v>
      </c>
    </row>
    <row r="16229" spans="1:12" x14ac:dyDescent="0.15">
      <c r="A16229" t="s">
        <v>12</v>
      </c>
      <c r="B16229">
        <v>4573189</v>
      </c>
      <c r="C16229">
        <v>4573209</v>
      </c>
      <c r="D16229" t="s">
        <v>53819</v>
      </c>
      <c r="E16229" t="s">
        <v>53820</v>
      </c>
      <c r="F16229" t="s">
        <v>15</v>
      </c>
      <c r="G16229" t="s">
        <v>32</v>
      </c>
      <c r="H16229">
        <v>34</v>
      </c>
      <c r="I16229" t="s">
        <v>53821</v>
      </c>
      <c r="J16229" t="s">
        <v>53822</v>
      </c>
      <c r="K16229" t="s">
        <v>53823</v>
      </c>
      <c r="L16229" t="s">
        <v>77999</v>
      </c>
    </row>
    <row r="16230" spans="1:12" x14ac:dyDescent="0.15">
      <c r="A16230" t="s">
        <v>12</v>
      </c>
      <c r="B16230">
        <v>4573227</v>
      </c>
      <c r="C16230">
        <v>4573247</v>
      </c>
      <c r="D16230" t="s">
        <v>53819</v>
      </c>
      <c r="E16230" t="s">
        <v>53820</v>
      </c>
      <c r="F16230" t="s">
        <v>15</v>
      </c>
      <c r="G16230" t="s">
        <v>16</v>
      </c>
      <c r="H16230">
        <v>72</v>
      </c>
      <c r="I16230" t="s">
        <v>53824</v>
      </c>
      <c r="J16230" t="s">
        <v>53825</v>
      </c>
      <c r="K16230" t="s">
        <v>53826</v>
      </c>
      <c r="L16230" t="s">
        <v>78066</v>
      </c>
    </row>
    <row r="16231" spans="1:12" x14ac:dyDescent="0.15">
      <c r="A16231" t="s">
        <v>12</v>
      </c>
      <c r="B16231">
        <v>4573258</v>
      </c>
      <c r="C16231">
        <v>4573278</v>
      </c>
      <c r="D16231" t="s">
        <v>53819</v>
      </c>
      <c r="E16231" t="s">
        <v>53820</v>
      </c>
      <c r="F16231" t="s">
        <v>15</v>
      </c>
      <c r="G16231" t="s">
        <v>16</v>
      </c>
      <c r="H16231">
        <v>103</v>
      </c>
      <c r="I16231" t="s">
        <v>53827</v>
      </c>
      <c r="J16231" t="s">
        <v>53828</v>
      </c>
      <c r="K16231" t="s">
        <v>53829</v>
      </c>
      <c r="L16231" t="s">
        <v>77937</v>
      </c>
    </row>
    <row r="16232" spans="1:12" x14ac:dyDescent="0.15">
      <c r="A16232" t="s">
        <v>12</v>
      </c>
      <c r="B16232">
        <v>4573294</v>
      </c>
      <c r="C16232">
        <v>4573314</v>
      </c>
      <c r="D16232" t="s">
        <v>53819</v>
      </c>
      <c r="E16232" t="s">
        <v>53820</v>
      </c>
      <c r="F16232" t="s">
        <v>15</v>
      </c>
      <c r="G16232" t="s">
        <v>36</v>
      </c>
      <c r="H16232">
        <v>139</v>
      </c>
      <c r="I16232" t="s">
        <v>53830</v>
      </c>
      <c r="J16232" t="s">
        <v>53831</v>
      </c>
      <c r="K16232" t="s">
        <v>53832</v>
      </c>
      <c r="L16232" t="s">
        <v>78029</v>
      </c>
    </row>
    <row r="16233" spans="1:12" x14ac:dyDescent="0.15">
      <c r="A16233" t="s">
        <v>12</v>
      </c>
      <c r="B16233">
        <v>4575671</v>
      </c>
      <c r="C16233">
        <v>4575691</v>
      </c>
      <c r="D16233" t="s">
        <v>53833</v>
      </c>
      <c r="E16233" t="s">
        <v>53834</v>
      </c>
      <c r="F16233" t="s">
        <v>15</v>
      </c>
      <c r="G16233" t="s">
        <v>32</v>
      </c>
      <c r="H16233">
        <v>1</v>
      </c>
      <c r="I16233" t="s">
        <v>53835</v>
      </c>
      <c r="J16233" t="s">
        <v>53836</v>
      </c>
      <c r="K16233" t="s">
        <v>53837</v>
      </c>
      <c r="L16233" t="s">
        <v>77917</v>
      </c>
    </row>
    <row r="16234" spans="1:12" x14ac:dyDescent="0.15">
      <c r="A16234" t="s">
        <v>12</v>
      </c>
      <c r="B16234">
        <v>4575734</v>
      </c>
      <c r="C16234">
        <v>4575754</v>
      </c>
      <c r="D16234" t="s">
        <v>53833</v>
      </c>
      <c r="E16234" t="s">
        <v>53834</v>
      </c>
      <c r="F16234" t="s">
        <v>15</v>
      </c>
      <c r="G16234" t="s">
        <v>16</v>
      </c>
      <c r="H16234">
        <v>64</v>
      </c>
      <c r="I16234" t="s">
        <v>53838</v>
      </c>
      <c r="J16234" t="s">
        <v>53839</v>
      </c>
      <c r="K16234" t="s">
        <v>53840</v>
      </c>
      <c r="L16234" t="s">
        <v>77989</v>
      </c>
    </row>
    <row r="16235" spans="1:12" x14ac:dyDescent="0.15">
      <c r="A16235" t="s">
        <v>12</v>
      </c>
      <c r="B16235">
        <v>4575760</v>
      </c>
      <c r="C16235">
        <v>4575780</v>
      </c>
      <c r="D16235" t="s">
        <v>53833</v>
      </c>
      <c r="E16235" t="s">
        <v>53834</v>
      </c>
      <c r="F16235" t="s">
        <v>15</v>
      </c>
      <c r="G16235" t="s">
        <v>36</v>
      </c>
      <c r="H16235">
        <v>90</v>
      </c>
      <c r="I16235" t="s">
        <v>53841</v>
      </c>
      <c r="J16235" t="s">
        <v>53842</v>
      </c>
      <c r="K16235" t="s">
        <v>53843</v>
      </c>
      <c r="L16235" t="s">
        <v>78017</v>
      </c>
    </row>
    <row r="16236" spans="1:12" x14ac:dyDescent="0.15">
      <c r="A16236" t="s">
        <v>12</v>
      </c>
      <c r="B16236">
        <v>4575797</v>
      </c>
      <c r="C16236">
        <v>4575817</v>
      </c>
      <c r="D16236" t="s">
        <v>53833</v>
      </c>
      <c r="E16236" t="s">
        <v>53834</v>
      </c>
      <c r="F16236" t="s">
        <v>15</v>
      </c>
      <c r="G16236" t="s">
        <v>16</v>
      </c>
      <c r="H16236">
        <v>127</v>
      </c>
      <c r="I16236" t="s">
        <v>53844</v>
      </c>
      <c r="J16236" t="s">
        <v>53845</v>
      </c>
      <c r="K16236" t="s">
        <v>53846</v>
      </c>
      <c r="L16236" t="s">
        <v>78026</v>
      </c>
    </row>
    <row r="16237" spans="1:12" x14ac:dyDescent="0.15">
      <c r="A16237" t="s">
        <v>12</v>
      </c>
      <c r="B16237">
        <v>4576200</v>
      </c>
      <c r="C16237">
        <v>4576220</v>
      </c>
      <c r="D16237" t="s">
        <v>53847</v>
      </c>
      <c r="E16237" t="s">
        <v>53848</v>
      </c>
      <c r="F16237" t="s">
        <v>15</v>
      </c>
      <c r="G16237" t="s">
        <v>16</v>
      </c>
      <c r="H16237">
        <v>28</v>
      </c>
      <c r="I16237" t="s">
        <v>53849</v>
      </c>
      <c r="J16237" t="s">
        <v>53850</v>
      </c>
      <c r="K16237" t="s">
        <v>53851</v>
      </c>
      <c r="L16237" t="s">
        <v>77956</v>
      </c>
    </row>
    <row r="16238" spans="1:12" x14ac:dyDescent="0.15">
      <c r="A16238" t="s">
        <v>12</v>
      </c>
      <c r="B16238">
        <v>4576226</v>
      </c>
      <c r="C16238">
        <v>4576246</v>
      </c>
      <c r="D16238" t="s">
        <v>53847</v>
      </c>
      <c r="E16238" t="s">
        <v>53848</v>
      </c>
      <c r="F16238" t="s">
        <v>15</v>
      </c>
      <c r="G16238" t="s">
        <v>36</v>
      </c>
      <c r="H16238">
        <v>54</v>
      </c>
      <c r="I16238" t="s">
        <v>53852</v>
      </c>
      <c r="J16238" t="s">
        <v>53853</v>
      </c>
      <c r="K16238" t="s">
        <v>53854</v>
      </c>
      <c r="L16238" t="s">
        <v>77961</v>
      </c>
    </row>
    <row r="16239" spans="1:12" x14ac:dyDescent="0.15">
      <c r="A16239" t="s">
        <v>12</v>
      </c>
      <c r="B16239">
        <v>4576258</v>
      </c>
      <c r="C16239">
        <v>4576278</v>
      </c>
      <c r="D16239" t="s">
        <v>53847</v>
      </c>
      <c r="E16239" t="s">
        <v>53848</v>
      </c>
      <c r="F16239" t="s">
        <v>15</v>
      </c>
      <c r="G16239" t="s">
        <v>23</v>
      </c>
      <c r="H16239">
        <v>86</v>
      </c>
      <c r="I16239" t="s">
        <v>53855</v>
      </c>
      <c r="J16239" t="s">
        <v>53856</v>
      </c>
      <c r="K16239" t="s">
        <v>53857</v>
      </c>
      <c r="L16239" t="s">
        <v>77929</v>
      </c>
    </row>
    <row r="16240" spans="1:12" x14ac:dyDescent="0.15">
      <c r="A16240" t="s">
        <v>12</v>
      </c>
      <c r="B16240">
        <v>4576305</v>
      </c>
      <c r="C16240">
        <v>4576325</v>
      </c>
      <c r="D16240" t="s">
        <v>53847</v>
      </c>
      <c r="E16240" t="s">
        <v>53848</v>
      </c>
      <c r="F16240" t="s">
        <v>15</v>
      </c>
      <c r="G16240" t="s">
        <v>16</v>
      </c>
      <c r="H16240">
        <v>133</v>
      </c>
      <c r="I16240" t="s">
        <v>53858</v>
      </c>
      <c r="J16240" t="s">
        <v>53859</v>
      </c>
      <c r="K16240" t="s">
        <v>53860</v>
      </c>
      <c r="L16240" t="s">
        <v>77995</v>
      </c>
    </row>
    <row r="16241" spans="1:12" x14ac:dyDescent="0.15">
      <c r="A16241" t="s">
        <v>12</v>
      </c>
      <c r="B16241">
        <v>4577977</v>
      </c>
      <c r="C16241">
        <v>4577997</v>
      </c>
      <c r="D16241" t="s">
        <v>53861</v>
      </c>
      <c r="E16241" t="s">
        <v>90</v>
      </c>
      <c r="F16241" t="s">
        <v>76</v>
      </c>
      <c r="G16241" t="s">
        <v>36</v>
      </c>
      <c r="H16241">
        <v>0</v>
      </c>
      <c r="I16241" t="s">
        <v>53862</v>
      </c>
      <c r="J16241" t="s">
        <v>53863</v>
      </c>
      <c r="K16241" t="s">
        <v>53864</v>
      </c>
      <c r="L16241" t="s">
        <v>77980</v>
      </c>
    </row>
    <row r="16242" spans="1:12" x14ac:dyDescent="0.15">
      <c r="A16242" t="s">
        <v>12</v>
      </c>
      <c r="B16242">
        <v>4577946</v>
      </c>
      <c r="C16242">
        <v>4577966</v>
      </c>
      <c r="D16242" t="s">
        <v>53861</v>
      </c>
      <c r="E16242" t="s">
        <v>90</v>
      </c>
      <c r="F16242" t="s">
        <v>76</v>
      </c>
      <c r="G16242" t="s">
        <v>36</v>
      </c>
      <c r="H16242">
        <v>31</v>
      </c>
      <c r="I16242" t="s">
        <v>53865</v>
      </c>
      <c r="J16242" t="s">
        <v>53866</v>
      </c>
      <c r="K16242" t="s">
        <v>53867</v>
      </c>
      <c r="L16242" t="s">
        <v>77910</v>
      </c>
    </row>
    <row r="16243" spans="1:12" x14ac:dyDescent="0.15">
      <c r="A16243" t="s">
        <v>12</v>
      </c>
      <c r="B16243">
        <v>4577917</v>
      </c>
      <c r="C16243">
        <v>4577937</v>
      </c>
      <c r="D16243" t="s">
        <v>53861</v>
      </c>
      <c r="E16243" t="s">
        <v>90</v>
      </c>
      <c r="F16243" t="s">
        <v>76</v>
      </c>
      <c r="G16243" t="s">
        <v>36</v>
      </c>
      <c r="H16243">
        <v>60</v>
      </c>
      <c r="I16243" t="s">
        <v>53868</v>
      </c>
      <c r="J16243" t="s">
        <v>53869</v>
      </c>
      <c r="K16243" t="s">
        <v>53870</v>
      </c>
      <c r="L16243" t="s">
        <v>78006</v>
      </c>
    </row>
    <row r="16244" spans="1:12" x14ac:dyDescent="0.15">
      <c r="A16244" t="s">
        <v>12</v>
      </c>
      <c r="B16244">
        <v>4577895</v>
      </c>
      <c r="C16244">
        <v>4577915</v>
      </c>
      <c r="D16244" t="s">
        <v>53861</v>
      </c>
      <c r="E16244" t="s">
        <v>90</v>
      </c>
      <c r="F16244" t="s">
        <v>76</v>
      </c>
      <c r="G16244" t="s">
        <v>23</v>
      </c>
      <c r="H16244">
        <v>82</v>
      </c>
      <c r="I16244" t="s">
        <v>53871</v>
      </c>
      <c r="J16244" t="s">
        <v>53872</v>
      </c>
      <c r="K16244" t="s">
        <v>53873</v>
      </c>
      <c r="L16244" t="s">
        <v>78011</v>
      </c>
    </row>
    <row r="16245" spans="1:12" x14ac:dyDescent="0.15">
      <c r="A16245" t="s">
        <v>12</v>
      </c>
      <c r="B16245">
        <v>4578454</v>
      </c>
      <c r="C16245">
        <v>4578474</v>
      </c>
      <c r="D16245" t="s">
        <v>53874</v>
      </c>
      <c r="E16245" t="s">
        <v>90</v>
      </c>
      <c r="F16245" t="s">
        <v>15</v>
      </c>
      <c r="G16245" t="s">
        <v>23</v>
      </c>
      <c r="H16245">
        <v>1</v>
      </c>
      <c r="I16245" t="s">
        <v>53875</v>
      </c>
      <c r="J16245" t="s">
        <v>53876</v>
      </c>
      <c r="K16245" t="s">
        <v>53877</v>
      </c>
      <c r="L16245" t="s">
        <v>77917</v>
      </c>
    </row>
    <row r="16246" spans="1:12" x14ac:dyDescent="0.15">
      <c r="A16246" t="s">
        <v>12</v>
      </c>
      <c r="B16246">
        <v>4578476</v>
      </c>
      <c r="C16246">
        <v>4578496</v>
      </c>
      <c r="D16246" t="s">
        <v>53874</v>
      </c>
      <c r="E16246" t="s">
        <v>90</v>
      </c>
      <c r="F16246" t="s">
        <v>15</v>
      </c>
      <c r="G16246" t="s">
        <v>36</v>
      </c>
      <c r="H16246">
        <v>23</v>
      </c>
      <c r="I16246" t="s">
        <v>53878</v>
      </c>
      <c r="J16246" t="s">
        <v>53879</v>
      </c>
      <c r="K16246" t="s">
        <v>53880</v>
      </c>
      <c r="L16246" t="s">
        <v>77975</v>
      </c>
    </row>
    <row r="16247" spans="1:12" x14ac:dyDescent="0.15">
      <c r="A16247" t="s">
        <v>12</v>
      </c>
      <c r="B16247">
        <v>4578524</v>
      </c>
      <c r="C16247">
        <v>4578544</v>
      </c>
      <c r="D16247" t="s">
        <v>53874</v>
      </c>
      <c r="E16247" t="s">
        <v>90</v>
      </c>
      <c r="F16247" t="s">
        <v>15</v>
      </c>
      <c r="G16247" t="s">
        <v>23</v>
      </c>
      <c r="H16247">
        <v>71</v>
      </c>
      <c r="I16247" t="s">
        <v>53881</v>
      </c>
      <c r="J16247" t="s">
        <v>53882</v>
      </c>
      <c r="K16247" t="s">
        <v>53883</v>
      </c>
      <c r="L16247" t="s">
        <v>77969</v>
      </c>
    </row>
    <row r="16248" spans="1:12" x14ac:dyDescent="0.15">
      <c r="A16248" t="s">
        <v>12</v>
      </c>
      <c r="B16248">
        <v>4578553</v>
      </c>
      <c r="C16248">
        <v>4578573</v>
      </c>
      <c r="D16248" t="s">
        <v>53874</v>
      </c>
      <c r="E16248" t="s">
        <v>90</v>
      </c>
      <c r="F16248" t="s">
        <v>15</v>
      </c>
      <c r="G16248" t="s">
        <v>36</v>
      </c>
      <c r="H16248">
        <v>100</v>
      </c>
      <c r="I16248" t="s">
        <v>53884</v>
      </c>
      <c r="J16248" t="s">
        <v>53885</v>
      </c>
      <c r="K16248" t="s">
        <v>53886</v>
      </c>
      <c r="L16248" t="s">
        <v>77953</v>
      </c>
    </row>
    <row r="16249" spans="1:12" x14ac:dyDescent="0.15">
      <c r="A16249" t="s">
        <v>12</v>
      </c>
      <c r="B16249">
        <v>4581232</v>
      </c>
      <c r="C16249">
        <v>4581252</v>
      </c>
      <c r="D16249" t="s">
        <v>53887</v>
      </c>
      <c r="E16249" t="s">
        <v>90</v>
      </c>
      <c r="F16249" t="s">
        <v>76</v>
      </c>
      <c r="G16249" t="s">
        <v>36</v>
      </c>
      <c r="H16249">
        <v>37</v>
      </c>
      <c r="I16249" t="s">
        <v>53888</v>
      </c>
      <c r="J16249" t="s">
        <v>53889</v>
      </c>
      <c r="K16249" t="s">
        <v>53890</v>
      </c>
      <c r="L16249" t="s">
        <v>77906</v>
      </c>
    </row>
    <row r="16250" spans="1:12" x14ac:dyDescent="0.15">
      <c r="A16250" t="s">
        <v>12</v>
      </c>
      <c r="B16250">
        <v>4581211</v>
      </c>
      <c r="C16250">
        <v>4581231</v>
      </c>
      <c r="D16250" t="s">
        <v>53887</v>
      </c>
      <c r="E16250" t="s">
        <v>90</v>
      </c>
      <c r="F16250" t="s">
        <v>76</v>
      </c>
      <c r="G16250" t="s">
        <v>32</v>
      </c>
      <c r="H16250">
        <v>58</v>
      </c>
      <c r="I16250" t="s">
        <v>53891</v>
      </c>
      <c r="J16250" t="s">
        <v>53892</v>
      </c>
      <c r="K16250" t="s">
        <v>53893</v>
      </c>
      <c r="L16250" t="s">
        <v>77911</v>
      </c>
    </row>
    <row r="16251" spans="1:12" x14ac:dyDescent="0.15">
      <c r="A16251" t="s">
        <v>12</v>
      </c>
      <c r="B16251">
        <v>4581188</v>
      </c>
      <c r="C16251">
        <v>4581208</v>
      </c>
      <c r="D16251" t="s">
        <v>53887</v>
      </c>
      <c r="E16251" t="s">
        <v>90</v>
      </c>
      <c r="F16251" t="s">
        <v>76</v>
      </c>
      <c r="G16251" t="s">
        <v>36</v>
      </c>
      <c r="H16251">
        <v>81</v>
      </c>
      <c r="I16251" t="s">
        <v>53894</v>
      </c>
      <c r="J16251" t="s">
        <v>53895</v>
      </c>
      <c r="K16251" t="s">
        <v>53896</v>
      </c>
      <c r="L16251" t="s">
        <v>78019</v>
      </c>
    </row>
    <row r="16252" spans="1:12" x14ac:dyDescent="0.15">
      <c r="A16252" t="s">
        <v>12</v>
      </c>
      <c r="B16252">
        <v>4581145</v>
      </c>
      <c r="C16252">
        <v>4581165</v>
      </c>
      <c r="D16252" t="s">
        <v>53887</v>
      </c>
      <c r="E16252" t="s">
        <v>90</v>
      </c>
      <c r="F16252" t="s">
        <v>76</v>
      </c>
      <c r="G16252" t="s">
        <v>23</v>
      </c>
      <c r="H16252">
        <v>124</v>
      </c>
      <c r="I16252" t="s">
        <v>53897</v>
      </c>
      <c r="J16252" t="s">
        <v>53898</v>
      </c>
      <c r="K16252" t="s">
        <v>53899</v>
      </c>
      <c r="L16252" t="s">
        <v>78046</v>
      </c>
    </row>
    <row r="16253" spans="1:12" x14ac:dyDescent="0.15">
      <c r="A16253" t="s">
        <v>12</v>
      </c>
      <c r="B16253">
        <v>4581645</v>
      </c>
      <c r="C16253">
        <v>4581665</v>
      </c>
      <c r="D16253" t="s">
        <v>53900</v>
      </c>
      <c r="E16253" t="s">
        <v>90</v>
      </c>
      <c r="F16253" t="s">
        <v>76</v>
      </c>
      <c r="G16253" t="s">
        <v>36</v>
      </c>
      <c r="H16253">
        <v>22</v>
      </c>
      <c r="I16253" t="s">
        <v>53901</v>
      </c>
      <c r="J16253" t="s">
        <v>53902</v>
      </c>
      <c r="K16253" t="s">
        <v>53903</v>
      </c>
      <c r="L16253" t="s">
        <v>77948</v>
      </c>
    </row>
    <row r="16254" spans="1:12" x14ac:dyDescent="0.15">
      <c r="A16254" t="s">
        <v>12</v>
      </c>
      <c r="B16254">
        <v>4581600</v>
      </c>
      <c r="C16254">
        <v>4581620</v>
      </c>
      <c r="D16254" t="s">
        <v>53900</v>
      </c>
      <c r="E16254" t="s">
        <v>90</v>
      </c>
      <c r="F16254" t="s">
        <v>76</v>
      </c>
      <c r="G16254" t="s">
        <v>16</v>
      </c>
      <c r="H16254">
        <v>67</v>
      </c>
      <c r="I16254" t="s">
        <v>53904</v>
      </c>
      <c r="J16254" t="s">
        <v>53905</v>
      </c>
      <c r="K16254" t="s">
        <v>53906</v>
      </c>
      <c r="L16254" t="s">
        <v>77981</v>
      </c>
    </row>
    <row r="16255" spans="1:12" x14ac:dyDescent="0.15">
      <c r="A16255" t="s">
        <v>12</v>
      </c>
      <c r="B16255">
        <v>4581579</v>
      </c>
      <c r="C16255">
        <v>4581599</v>
      </c>
      <c r="D16255" t="s">
        <v>53900</v>
      </c>
      <c r="E16255" t="s">
        <v>90</v>
      </c>
      <c r="F16255" t="s">
        <v>76</v>
      </c>
      <c r="G16255" t="s">
        <v>32</v>
      </c>
      <c r="H16255">
        <v>88</v>
      </c>
      <c r="I16255" t="s">
        <v>53907</v>
      </c>
      <c r="J16255" t="s">
        <v>53908</v>
      </c>
      <c r="K16255" t="s">
        <v>53909</v>
      </c>
      <c r="L16255" t="s">
        <v>77923</v>
      </c>
    </row>
    <row r="16256" spans="1:12" x14ac:dyDescent="0.15">
      <c r="A16256" t="s">
        <v>12</v>
      </c>
      <c r="B16256">
        <v>4581555</v>
      </c>
      <c r="C16256">
        <v>4581575</v>
      </c>
      <c r="D16256" t="s">
        <v>53900</v>
      </c>
      <c r="E16256" t="s">
        <v>90</v>
      </c>
      <c r="F16256" t="s">
        <v>76</v>
      </c>
      <c r="G16256" t="s">
        <v>32</v>
      </c>
      <c r="H16256">
        <v>112</v>
      </c>
      <c r="I16256" t="s">
        <v>53910</v>
      </c>
      <c r="J16256" t="s">
        <v>53911</v>
      </c>
      <c r="K16256" t="s">
        <v>53912</v>
      </c>
      <c r="L16256" t="s">
        <v>77950</v>
      </c>
    </row>
    <row r="16257" spans="1:12" x14ac:dyDescent="0.15">
      <c r="A16257" t="s">
        <v>12</v>
      </c>
      <c r="B16257">
        <v>4582832</v>
      </c>
      <c r="C16257">
        <v>4582852</v>
      </c>
      <c r="D16257" t="s">
        <v>53913</v>
      </c>
      <c r="E16257" t="s">
        <v>90</v>
      </c>
      <c r="F16257" t="s">
        <v>76</v>
      </c>
      <c r="G16257" t="s">
        <v>23</v>
      </c>
      <c r="H16257">
        <v>6</v>
      </c>
      <c r="I16257" t="s">
        <v>53914</v>
      </c>
      <c r="J16257" t="s">
        <v>53915</v>
      </c>
      <c r="K16257" t="s">
        <v>53916</v>
      </c>
      <c r="L16257" t="s">
        <v>78025</v>
      </c>
    </row>
    <row r="16258" spans="1:12" x14ac:dyDescent="0.15">
      <c r="A16258" t="s">
        <v>12</v>
      </c>
      <c r="B16258">
        <v>4582812</v>
      </c>
      <c r="C16258">
        <v>4582832</v>
      </c>
      <c r="D16258" t="s">
        <v>53913</v>
      </c>
      <c r="E16258" t="s">
        <v>90</v>
      </c>
      <c r="F16258" t="s">
        <v>76</v>
      </c>
      <c r="G16258" t="s">
        <v>23</v>
      </c>
      <c r="H16258">
        <v>26</v>
      </c>
      <c r="I16258" t="s">
        <v>53917</v>
      </c>
      <c r="J16258" t="s">
        <v>53918</v>
      </c>
      <c r="K16258" t="s">
        <v>53919</v>
      </c>
      <c r="L16258" t="s">
        <v>78002</v>
      </c>
    </row>
    <row r="16259" spans="1:12" x14ac:dyDescent="0.15">
      <c r="A16259" t="s">
        <v>12</v>
      </c>
      <c r="B16259">
        <v>4582790</v>
      </c>
      <c r="C16259">
        <v>4582810</v>
      </c>
      <c r="D16259" t="s">
        <v>53913</v>
      </c>
      <c r="E16259" t="s">
        <v>90</v>
      </c>
      <c r="F16259" t="s">
        <v>76</v>
      </c>
      <c r="G16259" t="s">
        <v>16</v>
      </c>
      <c r="H16259">
        <v>48</v>
      </c>
      <c r="I16259" t="s">
        <v>53920</v>
      </c>
      <c r="J16259" t="s">
        <v>53921</v>
      </c>
      <c r="K16259" t="s">
        <v>53922</v>
      </c>
      <c r="L16259" t="s">
        <v>78018</v>
      </c>
    </row>
    <row r="16260" spans="1:12" x14ac:dyDescent="0.15">
      <c r="A16260" t="s">
        <v>12</v>
      </c>
      <c r="B16260">
        <v>4582767</v>
      </c>
      <c r="C16260">
        <v>4582787</v>
      </c>
      <c r="D16260" t="s">
        <v>53913</v>
      </c>
      <c r="E16260" t="s">
        <v>90</v>
      </c>
      <c r="F16260" t="s">
        <v>76</v>
      </c>
      <c r="G16260" t="s">
        <v>32</v>
      </c>
      <c r="H16260">
        <v>71</v>
      </c>
      <c r="I16260" t="s">
        <v>53923</v>
      </c>
      <c r="J16260" t="s">
        <v>53924</v>
      </c>
      <c r="K16260" t="s">
        <v>53925</v>
      </c>
      <c r="L16260" t="s">
        <v>77969</v>
      </c>
    </row>
    <row r="16261" spans="1:12" x14ac:dyDescent="0.15">
      <c r="A16261" t="s">
        <v>12</v>
      </c>
      <c r="B16261">
        <v>4583041</v>
      </c>
      <c r="C16261">
        <v>4583061</v>
      </c>
      <c r="D16261" t="s">
        <v>53926</v>
      </c>
      <c r="E16261" t="s">
        <v>90</v>
      </c>
      <c r="F16261" t="s">
        <v>15</v>
      </c>
      <c r="G16261" t="s">
        <v>23</v>
      </c>
      <c r="H16261">
        <v>8</v>
      </c>
      <c r="I16261" t="s">
        <v>53927</v>
      </c>
      <c r="J16261" t="s">
        <v>53928</v>
      </c>
      <c r="K16261" t="s">
        <v>53929</v>
      </c>
      <c r="L16261" t="s">
        <v>77955</v>
      </c>
    </row>
    <row r="16262" spans="1:12" x14ac:dyDescent="0.15">
      <c r="A16262" t="s">
        <v>12</v>
      </c>
      <c r="B16262">
        <v>4583073</v>
      </c>
      <c r="C16262">
        <v>4583093</v>
      </c>
      <c r="D16262" t="s">
        <v>53926</v>
      </c>
      <c r="E16262" t="s">
        <v>90</v>
      </c>
      <c r="F16262" t="s">
        <v>15</v>
      </c>
      <c r="G16262" t="s">
        <v>16</v>
      </c>
      <c r="H16262">
        <v>40</v>
      </c>
      <c r="I16262" t="s">
        <v>53930</v>
      </c>
      <c r="J16262" t="s">
        <v>53931</v>
      </c>
      <c r="K16262" t="s">
        <v>53932</v>
      </c>
      <c r="L16262" t="s">
        <v>77952</v>
      </c>
    </row>
    <row r="16263" spans="1:12" x14ac:dyDescent="0.15">
      <c r="A16263" t="s">
        <v>12</v>
      </c>
      <c r="B16263">
        <v>4583095</v>
      </c>
      <c r="C16263">
        <v>4583115</v>
      </c>
      <c r="D16263" t="s">
        <v>53926</v>
      </c>
      <c r="E16263" t="s">
        <v>90</v>
      </c>
      <c r="F16263" t="s">
        <v>15</v>
      </c>
      <c r="G16263" t="s">
        <v>32</v>
      </c>
      <c r="H16263">
        <v>62</v>
      </c>
      <c r="I16263" t="s">
        <v>53933</v>
      </c>
      <c r="J16263" t="s">
        <v>53934</v>
      </c>
      <c r="K16263" t="s">
        <v>53935</v>
      </c>
      <c r="L16263" t="s">
        <v>77949</v>
      </c>
    </row>
    <row r="16264" spans="1:12" x14ac:dyDescent="0.15">
      <c r="A16264" t="s">
        <v>12</v>
      </c>
      <c r="B16264">
        <v>4583116</v>
      </c>
      <c r="C16264">
        <v>4583136</v>
      </c>
      <c r="D16264" t="s">
        <v>53926</v>
      </c>
      <c r="E16264" t="s">
        <v>90</v>
      </c>
      <c r="F16264" t="s">
        <v>15</v>
      </c>
      <c r="G16264" t="s">
        <v>16</v>
      </c>
      <c r="H16264">
        <v>83</v>
      </c>
      <c r="I16264" t="s">
        <v>53936</v>
      </c>
      <c r="J16264" t="s">
        <v>53937</v>
      </c>
      <c r="K16264" t="s">
        <v>53938</v>
      </c>
      <c r="L16264" t="s">
        <v>77958</v>
      </c>
    </row>
    <row r="16265" spans="1:12" x14ac:dyDescent="0.15">
      <c r="A16265" t="s">
        <v>12</v>
      </c>
      <c r="B16265">
        <v>4584059</v>
      </c>
      <c r="C16265">
        <v>4584079</v>
      </c>
      <c r="D16265" t="s">
        <v>53939</v>
      </c>
      <c r="E16265" t="s">
        <v>53940</v>
      </c>
      <c r="F16265" t="s">
        <v>15</v>
      </c>
      <c r="G16265" t="s">
        <v>32</v>
      </c>
      <c r="H16265">
        <v>10</v>
      </c>
      <c r="I16265" t="s">
        <v>53941</v>
      </c>
      <c r="J16265" t="s">
        <v>53942</v>
      </c>
      <c r="K16265" t="s">
        <v>53943</v>
      </c>
      <c r="L16265" t="s">
        <v>78001</v>
      </c>
    </row>
    <row r="16266" spans="1:12" x14ac:dyDescent="0.15">
      <c r="A16266" t="s">
        <v>12</v>
      </c>
      <c r="B16266">
        <v>4584080</v>
      </c>
      <c r="C16266">
        <v>4584100</v>
      </c>
      <c r="D16266" t="s">
        <v>53939</v>
      </c>
      <c r="E16266" t="s">
        <v>53940</v>
      </c>
      <c r="F16266" t="s">
        <v>15</v>
      </c>
      <c r="G16266" t="s">
        <v>23</v>
      </c>
      <c r="H16266">
        <v>31</v>
      </c>
      <c r="I16266" t="s">
        <v>53944</v>
      </c>
      <c r="J16266" t="s">
        <v>53945</v>
      </c>
      <c r="K16266" t="s">
        <v>53946</v>
      </c>
      <c r="L16266" t="s">
        <v>77910</v>
      </c>
    </row>
    <row r="16267" spans="1:12" x14ac:dyDescent="0.15">
      <c r="A16267" t="s">
        <v>12</v>
      </c>
      <c r="B16267">
        <v>4584102</v>
      </c>
      <c r="C16267">
        <v>4584122</v>
      </c>
      <c r="D16267" t="s">
        <v>53939</v>
      </c>
      <c r="E16267" t="s">
        <v>53940</v>
      </c>
      <c r="F16267" t="s">
        <v>15</v>
      </c>
      <c r="G16267" t="s">
        <v>16</v>
      </c>
      <c r="H16267">
        <v>53</v>
      </c>
      <c r="I16267" t="s">
        <v>53947</v>
      </c>
      <c r="J16267" t="s">
        <v>53948</v>
      </c>
      <c r="K16267" t="s">
        <v>53949</v>
      </c>
      <c r="L16267" t="s">
        <v>77922</v>
      </c>
    </row>
    <row r="16268" spans="1:12" x14ac:dyDescent="0.15">
      <c r="A16268" t="s">
        <v>12</v>
      </c>
      <c r="B16268">
        <v>4584127</v>
      </c>
      <c r="C16268">
        <v>4584147</v>
      </c>
      <c r="D16268" t="s">
        <v>53939</v>
      </c>
      <c r="E16268" t="s">
        <v>53940</v>
      </c>
      <c r="F16268" t="s">
        <v>15</v>
      </c>
      <c r="G16268" t="s">
        <v>36</v>
      </c>
      <c r="H16268">
        <v>78</v>
      </c>
      <c r="I16268" t="s">
        <v>53950</v>
      </c>
      <c r="J16268" t="s">
        <v>53951</v>
      </c>
      <c r="K16268" t="s">
        <v>53952</v>
      </c>
      <c r="L16268" t="s">
        <v>78000</v>
      </c>
    </row>
    <row r="16269" spans="1:12" x14ac:dyDescent="0.15">
      <c r="A16269" t="s">
        <v>12</v>
      </c>
      <c r="B16269">
        <v>4585533</v>
      </c>
      <c r="C16269">
        <v>4585553</v>
      </c>
      <c r="D16269" t="s">
        <v>53953</v>
      </c>
      <c r="E16269" t="s">
        <v>90</v>
      </c>
      <c r="F16269" t="s">
        <v>76</v>
      </c>
      <c r="G16269" t="s">
        <v>16</v>
      </c>
      <c r="H16269">
        <v>38</v>
      </c>
      <c r="I16269" t="s">
        <v>53954</v>
      </c>
      <c r="J16269" t="s">
        <v>53955</v>
      </c>
      <c r="K16269" t="s">
        <v>53956</v>
      </c>
      <c r="L16269" t="s">
        <v>78008</v>
      </c>
    </row>
    <row r="16270" spans="1:12" x14ac:dyDescent="0.15">
      <c r="A16270" t="s">
        <v>12</v>
      </c>
      <c r="B16270">
        <v>4585498</v>
      </c>
      <c r="C16270">
        <v>4585518</v>
      </c>
      <c r="D16270" t="s">
        <v>53953</v>
      </c>
      <c r="E16270" t="s">
        <v>90</v>
      </c>
      <c r="F16270" t="s">
        <v>76</v>
      </c>
      <c r="G16270" t="s">
        <v>16</v>
      </c>
      <c r="H16270">
        <v>73</v>
      </c>
      <c r="I16270" t="s">
        <v>53957</v>
      </c>
      <c r="J16270" t="s">
        <v>53958</v>
      </c>
      <c r="K16270" t="s">
        <v>53959</v>
      </c>
      <c r="L16270" t="s">
        <v>77926</v>
      </c>
    </row>
    <row r="16271" spans="1:12" x14ac:dyDescent="0.15">
      <c r="A16271" t="s">
        <v>12</v>
      </c>
      <c r="B16271">
        <v>4585456</v>
      </c>
      <c r="C16271">
        <v>4585476</v>
      </c>
      <c r="D16271" t="s">
        <v>53953</v>
      </c>
      <c r="E16271" t="s">
        <v>90</v>
      </c>
      <c r="F16271" t="s">
        <v>76</v>
      </c>
      <c r="G16271" t="s">
        <v>23</v>
      </c>
      <c r="H16271">
        <v>115</v>
      </c>
      <c r="I16271" t="s">
        <v>53960</v>
      </c>
      <c r="J16271" t="s">
        <v>53961</v>
      </c>
      <c r="K16271" t="s">
        <v>53962</v>
      </c>
      <c r="L16271" t="s">
        <v>78020</v>
      </c>
    </row>
    <row r="16272" spans="1:12" x14ac:dyDescent="0.15">
      <c r="A16272" t="s">
        <v>12</v>
      </c>
      <c r="B16272">
        <v>4585435</v>
      </c>
      <c r="C16272">
        <v>4585455</v>
      </c>
      <c r="D16272" t="s">
        <v>53953</v>
      </c>
      <c r="E16272" t="s">
        <v>90</v>
      </c>
      <c r="F16272" t="s">
        <v>76</v>
      </c>
      <c r="G16272" t="s">
        <v>36</v>
      </c>
      <c r="H16272">
        <v>136</v>
      </c>
      <c r="I16272" t="s">
        <v>53963</v>
      </c>
      <c r="J16272" t="s">
        <v>53964</v>
      </c>
      <c r="K16272" t="s">
        <v>53965</v>
      </c>
      <c r="L16272" t="s">
        <v>78057</v>
      </c>
    </row>
    <row r="16273" spans="1:12" x14ac:dyDescent="0.15">
      <c r="A16273" t="s">
        <v>12</v>
      </c>
      <c r="B16273">
        <v>4585831</v>
      </c>
      <c r="C16273">
        <v>4585851</v>
      </c>
      <c r="D16273" t="s">
        <v>53966</v>
      </c>
      <c r="E16273" t="s">
        <v>90</v>
      </c>
      <c r="F16273" t="s">
        <v>15</v>
      </c>
      <c r="G16273" t="s">
        <v>23</v>
      </c>
      <c r="H16273">
        <v>29</v>
      </c>
      <c r="I16273" t="s">
        <v>53967</v>
      </c>
      <c r="J16273" t="s">
        <v>53968</v>
      </c>
      <c r="K16273" t="s">
        <v>53969</v>
      </c>
      <c r="L16273" t="s">
        <v>77921</v>
      </c>
    </row>
    <row r="16274" spans="1:12" x14ac:dyDescent="0.15">
      <c r="A16274" t="s">
        <v>12</v>
      </c>
      <c r="B16274">
        <v>4585854</v>
      </c>
      <c r="C16274">
        <v>4585874</v>
      </c>
      <c r="D16274" t="s">
        <v>53966</v>
      </c>
      <c r="E16274" t="s">
        <v>90</v>
      </c>
      <c r="F16274" t="s">
        <v>15</v>
      </c>
      <c r="G16274" t="s">
        <v>16</v>
      </c>
      <c r="H16274">
        <v>52</v>
      </c>
      <c r="I16274" t="s">
        <v>53970</v>
      </c>
      <c r="J16274" t="s">
        <v>53971</v>
      </c>
      <c r="K16274" t="s">
        <v>53972</v>
      </c>
      <c r="L16274" t="s">
        <v>77959</v>
      </c>
    </row>
    <row r="16275" spans="1:12" x14ac:dyDescent="0.15">
      <c r="A16275" t="s">
        <v>12</v>
      </c>
      <c r="B16275">
        <v>4585878</v>
      </c>
      <c r="C16275">
        <v>4585898</v>
      </c>
      <c r="D16275" t="s">
        <v>53966</v>
      </c>
      <c r="E16275" t="s">
        <v>90</v>
      </c>
      <c r="F16275" t="s">
        <v>15</v>
      </c>
      <c r="G16275" t="s">
        <v>36</v>
      </c>
      <c r="H16275">
        <v>76</v>
      </c>
      <c r="I16275" t="s">
        <v>53973</v>
      </c>
      <c r="J16275" t="s">
        <v>53974</v>
      </c>
      <c r="K16275" t="s">
        <v>53975</v>
      </c>
      <c r="L16275" t="s">
        <v>77985</v>
      </c>
    </row>
    <row r="16276" spans="1:12" x14ac:dyDescent="0.15">
      <c r="A16276" t="s">
        <v>12</v>
      </c>
      <c r="B16276">
        <v>4585904</v>
      </c>
      <c r="C16276">
        <v>4585924</v>
      </c>
      <c r="D16276" t="s">
        <v>53966</v>
      </c>
      <c r="E16276" t="s">
        <v>90</v>
      </c>
      <c r="F16276" t="s">
        <v>15</v>
      </c>
      <c r="G16276" t="s">
        <v>16</v>
      </c>
      <c r="H16276">
        <v>102</v>
      </c>
      <c r="I16276" t="s">
        <v>53976</v>
      </c>
      <c r="J16276" t="s">
        <v>53977</v>
      </c>
      <c r="K16276" t="s">
        <v>53978</v>
      </c>
      <c r="L16276" t="s">
        <v>77933</v>
      </c>
    </row>
    <row r="16277" spans="1:12" x14ac:dyDescent="0.15">
      <c r="A16277" t="s">
        <v>12</v>
      </c>
      <c r="B16277">
        <v>4588526</v>
      </c>
      <c r="C16277">
        <v>4588546</v>
      </c>
      <c r="D16277" t="s">
        <v>53979</v>
      </c>
      <c r="E16277" t="s">
        <v>53980</v>
      </c>
      <c r="F16277" t="s">
        <v>15</v>
      </c>
      <c r="G16277" t="s">
        <v>36</v>
      </c>
      <c r="H16277">
        <v>0</v>
      </c>
      <c r="I16277" t="s">
        <v>53981</v>
      </c>
      <c r="J16277" t="s">
        <v>53982</v>
      </c>
      <c r="K16277" t="s">
        <v>53983</v>
      </c>
      <c r="L16277" t="s">
        <v>77980</v>
      </c>
    </row>
    <row r="16278" spans="1:12" x14ac:dyDescent="0.15">
      <c r="A16278" t="s">
        <v>12</v>
      </c>
      <c r="B16278">
        <v>4588556</v>
      </c>
      <c r="C16278">
        <v>4588576</v>
      </c>
      <c r="D16278" t="s">
        <v>53979</v>
      </c>
      <c r="E16278" t="s">
        <v>53980</v>
      </c>
      <c r="F16278" t="s">
        <v>15</v>
      </c>
      <c r="G16278" t="s">
        <v>16</v>
      </c>
      <c r="H16278">
        <v>30</v>
      </c>
      <c r="I16278" t="s">
        <v>53984</v>
      </c>
      <c r="J16278" t="s">
        <v>53985</v>
      </c>
      <c r="K16278" t="s">
        <v>53986</v>
      </c>
      <c r="L16278" t="s">
        <v>77984</v>
      </c>
    </row>
    <row r="16279" spans="1:12" x14ac:dyDescent="0.15">
      <c r="A16279" t="s">
        <v>12</v>
      </c>
      <c r="B16279">
        <v>4588585</v>
      </c>
      <c r="C16279">
        <v>4588605</v>
      </c>
      <c r="D16279" t="s">
        <v>53979</v>
      </c>
      <c r="E16279" t="s">
        <v>53980</v>
      </c>
      <c r="F16279" t="s">
        <v>15</v>
      </c>
      <c r="G16279" t="s">
        <v>16</v>
      </c>
      <c r="H16279">
        <v>59</v>
      </c>
      <c r="I16279" t="s">
        <v>53987</v>
      </c>
      <c r="J16279" t="s">
        <v>53988</v>
      </c>
      <c r="K16279" t="s">
        <v>53989</v>
      </c>
      <c r="L16279" t="s">
        <v>78009</v>
      </c>
    </row>
    <row r="16280" spans="1:12" x14ac:dyDescent="0.15">
      <c r="A16280" t="s">
        <v>12</v>
      </c>
      <c r="B16280">
        <v>4588614</v>
      </c>
      <c r="C16280">
        <v>4588634</v>
      </c>
      <c r="D16280" t="s">
        <v>53979</v>
      </c>
      <c r="E16280" t="s">
        <v>53980</v>
      </c>
      <c r="F16280" t="s">
        <v>15</v>
      </c>
      <c r="G16280" t="s">
        <v>16</v>
      </c>
      <c r="H16280">
        <v>88</v>
      </c>
      <c r="I16280" t="s">
        <v>53990</v>
      </c>
      <c r="J16280" t="s">
        <v>53991</v>
      </c>
      <c r="K16280" t="s">
        <v>53992</v>
      </c>
      <c r="L16280" t="s">
        <v>77923</v>
      </c>
    </row>
    <row r="16281" spans="1:12" x14ac:dyDescent="0.15">
      <c r="A16281" t="s">
        <v>12</v>
      </c>
      <c r="B16281">
        <v>4589691</v>
      </c>
      <c r="C16281">
        <v>4589711</v>
      </c>
      <c r="D16281" t="s">
        <v>53993</v>
      </c>
      <c r="E16281" t="s">
        <v>53994</v>
      </c>
      <c r="F16281" t="s">
        <v>15</v>
      </c>
      <c r="G16281" t="s">
        <v>36</v>
      </c>
      <c r="H16281">
        <v>14</v>
      </c>
      <c r="I16281" t="s">
        <v>53995</v>
      </c>
      <c r="J16281" t="s">
        <v>53996</v>
      </c>
      <c r="K16281" t="s">
        <v>53997</v>
      </c>
      <c r="L16281" t="s">
        <v>77924</v>
      </c>
    </row>
    <row r="16282" spans="1:12" x14ac:dyDescent="0.15">
      <c r="A16282" t="s">
        <v>12</v>
      </c>
      <c r="B16282">
        <v>4589735</v>
      </c>
      <c r="C16282">
        <v>4589755</v>
      </c>
      <c r="D16282" t="s">
        <v>53993</v>
      </c>
      <c r="E16282" t="s">
        <v>53994</v>
      </c>
      <c r="F16282" t="s">
        <v>15</v>
      </c>
      <c r="G16282" t="s">
        <v>23</v>
      </c>
      <c r="H16282">
        <v>58</v>
      </c>
      <c r="I16282" t="s">
        <v>53998</v>
      </c>
      <c r="J16282" t="s">
        <v>53999</v>
      </c>
      <c r="K16282" t="s">
        <v>54000</v>
      </c>
      <c r="L16282" t="s">
        <v>77911</v>
      </c>
    </row>
    <row r="16283" spans="1:12" x14ac:dyDescent="0.15">
      <c r="A16283" t="s">
        <v>12</v>
      </c>
      <c r="B16283">
        <v>4589769</v>
      </c>
      <c r="C16283">
        <v>4589789</v>
      </c>
      <c r="D16283" t="s">
        <v>53993</v>
      </c>
      <c r="E16283" t="s">
        <v>53994</v>
      </c>
      <c r="F16283" t="s">
        <v>15</v>
      </c>
      <c r="G16283" t="s">
        <v>32</v>
      </c>
      <c r="H16283">
        <v>92</v>
      </c>
      <c r="I16283" t="s">
        <v>54001</v>
      </c>
      <c r="J16283" t="s">
        <v>54002</v>
      </c>
      <c r="K16283" t="s">
        <v>54003</v>
      </c>
      <c r="L16283" t="s">
        <v>78032</v>
      </c>
    </row>
    <row r="16284" spans="1:12" x14ac:dyDescent="0.15">
      <c r="A16284" t="s">
        <v>12</v>
      </c>
      <c r="B16284">
        <v>4589791</v>
      </c>
      <c r="C16284">
        <v>4589811</v>
      </c>
      <c r="D16284" t="s">
        <v>53993</v>
      </c>
      <c r="E16284" t="s">
        <v>53994</v>
      </c>
      <c r="F16284" t="s">
        <v>15</v>
      </c>
      <c r="G16284" t="s">
        <v>16</v>
      </c>
      <c r="H16284">
        <v>114</v>
      </c>
      <c r="I16284" t="s">
        <v>54004</v>
      </c>
      <c r="J16284" t="s">
        <v>54005</v>
      </c>
      <c r="K16284" t="s">
        <v>54006</v>
      </c>
      <c r="L16284" t="s">
        <v>77965</v>
      </c>
    </row>
    <row r="16285" spans="1:12" x14ac:dyDescent="0.15">
      <c r="A16285" t="s">
        <v>12</v>
      </c>
      <c r="B16285">
        <v>4590498</v>
      </c>
      <c r="C16285">
        <v>4590518</v>
      </c>
      <c r="D16285" t="s">
        <v>54007</v>
      </c>
      <c r="E16285" t="s">
        <v>90</v>
      </c>
      <c r="F16285" t="s">
        <v>15</v>
      </c>
      <c r="G16285" t="s">
        <v>36</v>
      </c>
      <c r="H16285">
        <v>0</v>
      </c>
      <c r="I16285" t="s">
        <v>54008</v>
      </c>
      <c r="J16285" t="s">
        <v>54009</v>
      </c>
      <c r="K16285" t="s">
        <v>54010</v>
      </c>
      <c r="L16285" t="s">
        <v>77980</v>
      </c>
    </row>
    <row r="16286" spans="1:12" x14ac:dyDescent="0.15">
      <c r="A16286" t="s">
        <v>12</v>
      </c>
      <c r="B16286">
        <v>4590527</v>
      </c>
      <c r="C16286">
        <v>4590547</v>
      </c>
      <c r="D16286" t="s">
        <v>54007</v>
      </c>
      <c r="E16286" t="s">
        <v>90</v>
      </c>
      <c r="F16286" t="s">
        <v>15</v>
      </c>
      <c r="G16286" t="s">
        <v>23</v>
      </c>
      <c r="H16286">
        <v>29</v>
      </c>
      <c r="I16286" t="s">
        <v>54011</v>
      </c>
      <c r="J16286" t="s">
        <v>54012</v>
      </c>
      <c r="K16286" t="s">
        <v>54013</v>
      </c>
      <c r="L16286" t="s">
        <v>77921</v>
      </c>
    </row>
    <row r="16287" spans="1:12" x14ac:dyDescent="0.15">
      <c r="A16287" t="s">
        <v>12</v>
      </c>
      <c r="B16287">
        <v>4590556</v>
      </c>
      <c r="C16287">
        <v>4590576</v>
      </c>
      <c r="D16287" t="s">
        <v>54007</v>
      </c>
      <c r="E16287" t="s">
        <v>90</v>
      </c>
      <c r="F16287" t="s">
        <v>15</v>
      </c>
      <c r="G16287" t="s">
        <v>16</v>
      </c>
      <c r="H16287">
        <v>58</v>
      </c>
      <c r="I16287" t="s">
        <v>54014</v>
      </c>
      <c r="J16287" t="s">
        <v>54015</v>
      </c>
      <c r="K16287" t="s">
        <v>54016</v>
      </c>
      <c r="L16287" t="s">
        <v>77911</v>
      </c>
    </row>
    <row r="16288" spans="1:12" x14ac:dyDescent="0.15">
      <c r="A16288" t="s">
        <v>12</v>
      </c>
      <c r="B16288">
        <v>4590582</v>
      </c>
      <c r="C16288">
        <v>4590602</v>
      </c>
      <c r="D16288" t="s">
        <v>54007</v>
      </c>
      <c r="E16288" t="s">
        <v>90</v>
      </c>
      <c r="F16288" t="s">
        <v>15</v>
      </c>
      <c r="G16288" t="s">
        <v>36</v>
      </c>
      <c r="H16288">
        <v>84</v>
      </c>
      <c r="I16288" t="s">
        <v>54017</v>
      </c>
      <c r="J16288" t="s">
        <v>54018</v>
      </c>
      <c r="K16288" t="s">
        <v>54019</v>
      </c>
      <c r="L16288" t="s">
        <v>77946</v>
      </c>
    </row>
    <row r="16289" spans="1:12" x14ac:dyDescent="0.15">
      <c r="A16289" t="s">
        <v>12</v>
      </c>
      <c r="B16289">
        <v>4591152</v>
      </c>
      <c r="C16289">
        <v>4591172</v>
      </c>
      <c r="D16289" t="s">
        <v>54020</v>
      </c>
      <c r="E16289" t="s">
        <v>90</v>
      </c>
      <c r="F16289" t="s">
        <v>76</v>
      </c>
      <c r="G16289" t="s">
        <v>16</v>
      </c>
      <c r="H16289">
        <v>25</v>
      </c>
      <c r="I16289" t="s">
        <v>54021</v>
      </c>
      <c r="J16289" t="s">
        <v>54022</v>
      </c>
      <c r="K16289" t="s">
        <v>54023</v>
      </c>
      <c r="L16289" t="s">
        <v>78012</v>
      </c>
    </row>
    <row r="16290" spans="1:12" x14ac:dyDescent="0.15">
      <c r="A16290" t="s">
        <v>12</v>
      </c>
      <c r="B16290">
        <v>4591131</v>
      </c>
      <c r="C16290">
        <v>4591151</v>
      </c>
      <c r="D16290" t="s">
        <v>54020</v>
      </c>
      <c r="E16290" t="s">
        <v>90</v>
      </c>
      <c r="F16290" t="s">
        <v>76</v>
      </c>
      <c r="G16290" t="s">
        <v>32</v>
      </c>
      <c r="H16290">
        <v>46</v>
      </c>
      <c r="I16290" t="s">
        <v>54024</v>
      </c>
      <c r="J16290" t="s">
        <v>54025</v>
      </c>
      <c r="K16290" t="s">
        <v>54026</v>
      </c>
      <c r="L16290" t="s">
        <v>78004</v>
      </c>
    </row>
    <row r="16291" spans="1:12" x14ac:dyDescent="0.15">
      <c r="A16291" t="s">
        <v>12</v>
      </c>
      <c r="B16291">
        <v>4591076</v>
      </c>
      <c r="C16291">
        <v>4591096</v>
      </c>
      <c r="D16291" t="s">
        <v>54020</v>
      </c>
      <c r="E16291" t="s">
        <v>90</v>
      </c>
      <c r="F16291" t="s">
        <v>76</v>
      </c>
      <c r="G16291" t="s">
        <v>16</v>
      </c>
      <c r="H16291">
        <v>101</v>
      </c>
      <c r="I16291" t="s">
        <v>54027</v>
      </c>
      <c r="J16291" t="s">
        <v>54028</v>
      </c>
      <c r="K16291" t="s">
        <v>54029</v>
      </c>
      <c r="L16291" t="s">
        <v>77997</v>
      </c>
    </row>
    <row r="16292" spans="1:12" x14ac:dyDescent="0.15">
      <c r="A16292" t="s">
        <v>12</v>
      </c>
      <c r="B16292">
        <v>4591052</v>
      </c>
      <c r="C16292">
        <v>4591072</v>
      </c>
      <c r="D16292" t="s">
        <v>54020</v>
      </c>
      <c r="E16292" t="s">
        <v>90</v>
      </c>
      <c r="F16292" t="s">
        <v>76</v>
      </c>
      <c r="G16292" t="s">
        <v>16</v>
      </c>
      <c r="H16292">
        <v>125</v>
      </c>
      <c r="I16292" t="s">
        <v>54030</v>
      </c>
      <c r="J16292" t="s">
        <v>54031</v>
      </c>
      <c r="K16292" t="s">
        <v>54032</v>
      </c>
      <c r="L16292" t="s">
        <v>78034</v>
      </c>
    </row>
    <row r="16293" spans="1:12" x14ac:dyDescent="0.15">
      <c r="A16293" t="s">
        <v>12</v>
      </c>
      <c r="B16293">
        <v>4592829</v>
      </c>
      <c r="C16293">
        <v>4592849</v>
      </c>
      <c r="D16293" t="s">
        <v>54033</v>
      </c>
      <c r="E16293" t="s">
        <v>90</v>
      </c>
      <c r="F16293" t="s">
        <v>76</v>
      </c>
      <c r="G16293" t="s">
        <v>23</v>
      </c>
      <c r="H16293">
        <v>26</v>
      </c>
      <c r="I16293" t="s">
        <v>54034</v>
      </c>
      <c r="J16293" t="s">
        <v>54035</v>
      </c>
      <c r="K16293" t="s">
        <v>54036</v>
      </c>
      <c r="L16293" t="s">
        <v>78002</v>
      </c>
    </row>
    <row r="16294" spans="1:12" x14ac:dyDescent="0.15">
      <c r="A16294" t="s">
        <v>12</v>
      </c>
      <c r="B16294">
        <v>4592794</v>
      </c>
      <c r="C16294">
        <v>4592814</v>
      </c>
      <c r="D16294" t="s">
        <v>54033</v>
      </c>
      <c r="E16294" t="s">
        <v>90</v>
      </c>
      <c r="F16294" t="s">
        <v>76</v>
      </c>
      <c r="G16294" t="s">
        <v>16</v>
      </c>
      <c r="H16294">
        <v>61</v>
      </c>
      <c r="I16294" t="s">
        <v>54037</v>
      </c>
      <c r="J16294" t="s">
        <v>54038</v>
      </c>
      <c r="K16294" t="s">
        <v>54039</v>
      </c>
      <c r="L16294" t="s">
        <v>77979</v>
      </c>
    </row>
    <row r="16295" spans="1:12" x14ac:dyDescent="0.15">
      <c r="A16295" t="s">
        <v>12</v>
      </c>
      <c r="B16295">
        <v>4592758</v>
      </c>
      <c r="C16295">
        <v>4592778</v>
      </c>
      <c r="D16295" t="s">
        <v>54033</v>
      </c>
      <c r="E16295" t="s">
        <v>90</v>
      </c>
      <c r="F16295" t="s">
        <v>76</v>
      </c>
      <c r="G16295" t="s">
        <v>16</v>
      </c>
      <c r="H16295">
        <v>97</v>
      </c>
      <c r="I16295" t="s">
        <v>54040</v>
      </c>
      <c r="J16295" t="s">
        <v>54041</v>
      </c>
      <c r="K16295" t="s">
        <v>54042</v>
      </c>
      <c r="L16295" t="s">
        <v>78010</v>
      </c>
    </row>
    <row r="16296" spans="1:12" x14ac:dyDescent="0.15">
      <c r="A16296" t="s">
        <v>12</v>
      </c>
      <c r="B16296">
        <v>4592698</v>
      </c>
      <c r="C16296">
        <v>4592718</v>
      </c>
      <c r="D16296" t="s">
        <v>54033</v>
      </c>
      <c r="E16296" t="s">
        <v>90</v>
      </c>
      <c r="F16296" t="s">
        <v>76</v>
      </c>
      <c r="G16296" t="s">
        <v>32</v>
      </c>
      <c r="H16296">
        <v>157</v>
      </c>
      <c r="I16296" t="s">
        <v>54043</v>
      </c>
      <c r="J16296" t="s">
        <v>54044</v>
      </c>
      <c r="K16296" t="s">
        <v>54045</v>
      </c>
      <c r="L16296" t="s">
        <v>78068</v>
      </c>
    </row>
    <row r="16297" spans="1:12" x14ac:dyDescent="0.15">
      <c r="A16297" t="s">
        <v>12</v>
      </c>
      <c r="B16297">
        <v>4593891</v>
      </c>
      <c r="C16297">
        <v>4593911</v>
      </c>
      <c r="D16297" t="s">
        <v>54046</v>
      </c>
      <c r="E16297" t="s">
        <v>90</v>
      </c>
      <c r="F16297" t="s">
        <v>76</v>
      </c>
      <c r="G16297" t="s">
        <v>23</v>
      </c>
      <c r="H16297">
        <v>16</v>
      </c>
      <c r="I16297" t="s">
        <v>54047</v>
      </c>
      <c r="J16297" t="s">
        <v>54048</v>
      </c>
      <c r="K16297" t="s">
        <v>54049</v>
      </c>
      <c r="L16297" t="s">
        <v>77905</v>
      </c>
    </row>
    <row r="16298" spans="1:12" x14ac:dyDescent="0.15">
      <c r="A16298" t="s">
        <v>12</v>
      </c>
      <c r="B16298">
        <v>4593857</v>
      </c>
      <c r="C16298">
        <v>4593877</v>
      </c>
      <c r="D16298" t="s">
        <v>54046</v>
      </c>
      <c r="E16298" t="s">
        <v>90</v>
      </c>
      <c r="F16298" t="s">
        <v>76</v>
      </c>
      <c r="G16298" t="s">
        <v>23</v>
      </c>
      <c r="H16298">
        <v>50</v>
      </c>
      <c r="I16298" t="s">
        <v>54050</v>
      </c>
      <c r="J16298" t="s">
        <v>54051</v>
      </c>
      <c r="K16298" t="s">
        <v>54052</v>
      </c>
      <c r="L16298" t="s">
        <v>77925</v>
      </c>
    </row>
    <row r="16299" spans="1:12" x14ac:dyDescent="0.15">
      <c r="A16299" t="s">
        <v>12</v>
      </c>
      <c r="B16299">
        <v>4593833</v>
      </c>
      <c r="C16299">
        <v>4593853</v>
      </c>
      <c r="D16299" t="s">
        <v>54046</v>
      </c>
      <c r="E16299" t="s">
        <v>90</v>
      </c>
      <c r="F16299" t="s">
        <v>76</v>
      </c>
      <c r="G16299" t="s">
        <v>23</v>
      </c>
      <c r="H16299">
        <v>74</v>
      </c>
      <c r="I16299" t="s">
        <v>54053</v>
      </c>
      <c r="J16299" t="s">
        <v>54054</v>
      </c>
      <c r="K16299" t="s">
        <v>54055</v>
      </c>
      <c r="L16299" t="s">
        <v>78005</v>
      </c>
    </row>
    <row r="16300" spans="1:12" x14ac:dyDescent="0.15">
      <c r="A16300" t="s">
        <v>12</v>
      </c>
      <c r="B16300">
        <v>4593765</v>
      </c>
      <c r="C16300">
        <v>4593785</v>
      </c>
      <c r="D16300" t="s">
        <v>54046</v>
      </c>
      <c r="E16300" t="s">
        <v>90</v>
      </c>
      <c r="F16300" t="s">
        <v>76</v>
      </c>
      <c r="G16300" t="s">
        <v>16</v>
      </c>
      <c r="H16300">
        <v>142</v>
      </c>
      <c r="I16300" t="s">
        <v>54056</v>
      </c>
      <c r="J16300" t="s">
        <v>54057</v>
      </c>
      <c r="K16300" t="s">
        <v>54058</v>
      </c>
      <c r="L16300" t="s">
        <v>77990</v>
      </c>
    </row>
    <row r="16301" spans="1:12" x14ac:dyDescent="0.15">
      <c r="A16301" t="s">
        <v>12</v>
      </c>
      <c r="B16301">
        <v>4594659</v>
      </c>
      <c r="C16301">
        <v>4594679</v>
      </c>
      <c r="D16301" t="s">
        <v>54059</v>
      </c>
      <c r="E16301" t="s">
        <v>54060</v>
      </c>
      <c r="F16301" t="s">
        <v>15</v>
      </c>
      <c r="G16301" t="s">
        <v>36</v>
      </c>
      <c r="H16301">
        <v>0</v>
      </c>
      <c r="I16301" t="s">
        <v>54061</v>
      </c>
      <c r="J16301" t="s">
        <v>54062</v>
      </c>
      <c r="K16301" t="s">
        <v>54063</v>
      </c>
      <c r="L16301" t="s">
        <v>77980</v>
      </c>
    </row>
    <row r="16302" spans="1:12" x14ac:dyDescent="0.15">
      <c r="A16302" t="s">
        <v>12</v>
      </c>
      <c r="B16302">
        <v>4594689</v>
      </c>
      <c r="C16302">
        <v>4594709</v>
      </c>
      <c r="D16302" t="s">
        <v>54059</v>
      </c>
      <c r="E16302" t="s">
        <v>54060</v>
      </c>
      <c r="F16302" t="s">
        <v>15</v>
      </c>
      <c r="G16302" t="s">
        <v>16</v>
      </c>
      <c r="H16302">
        <v>30</v>
      </c>
      <c r="I16302" t="s">
        <v>54064</v>
      </c>
      <c r="J16302" t="s">
        <v>54065</v>
      </c>
      <c r="K16302" t="s">
        <v>54066</v>
      </c>
      <c r="L16302" t="s">
        <v>77984</v>
      </c>
    </row>
    <row r="16303" spans="1:12" x14ac:dyDescent="0.15">
      <c r="A16303" t="s">
        <v>12</v>
      </c>
      <c r="B16303">
        <v>4594711</v>
      </c>
      <c r="C16303">
        <v>4594731</v>
      </c>
      <c r="D16303" t="s">
        <v>54059</v>
      </c>
      <c r="E16303" t="s">
        <v>54060</v>
      </c>
      <c r="F16303" t="s">
        <v>15</v>
      </c>
      <c r="G16303" t="s">
        <v>16</v>
      </c>
      <c r="H16303">
        <v>52</v>
      </c>
      <c r="I16303" t="s">
        <v>54067</v>
      </c>
      <c r="J16303" t="s">
        <v>54068</v>
      </c>
      <c r="K16303" t="s">
        <v>54069</v>
      </c>
      <c r="L16303" t="s">
        <v>77959</v>
      </c>
    </row>
    <row r="16304" spans="1:12" x14ac:dyDescent="0.15">
      <c r="A16304" t="s">
        <v>12</v>
      </c>
      <c r="B16304">
        <v>4594735</v>
      </c>
      <c r="C16304">
        <v>4594755</v>
      </c>
      <c r="D16304" t="s">
        <v>54059</v>
      </c>
      <c r="E16304" t="s">
        <v>54060</v>
      </c>
      <c r="F16304" t="s">
        <v>15</v>
      </c>
      <c r="G16304" t="s">
        <v>16</v>
      </c>
      <c r="H16304">
        <v>76</v>
      </c>
      <c r="I16304" t="s">
        <v>54070</v>
      </c>
      <c r="J16304" t="s">
        <v>54071</v>
      </c>
      <c r="K16304" t="s">
        <v>54072</v>
      </c>
      <c r="L16304" t="s">
        <v>77985</v>
      </c>
    </row>
    <row r="16305" spans="1:12" x14ac:dyDescent="0.15">
      <c r="A16305" t="s">
        <v>12</v>
      </c>
      <c r="B16305">
        <v>4597850</v>
      </c>
      <c r="C16305">
        <v>4597870</v>
      </c>
      <c r="D16305" t="s">
        <v>54073</v>
      </c>
      <c r="E16305" t="s">
        <v>54074</v>
      </c>
      <c r="F16305" t="s">
        <v>15</v>
      </c>
      <c r="G16305" t="s">
        <v>16</v>
      </c>
      <c r="H16305">
        <v>36</v>
      </c>
      <c r="I16305" t="s">
        <v>54075</v>
      </c>
      <c r="J16305" t="s">
        <v>54076</v>
      </c>
      <c r="K16305" t="s">
        <v>54077</v>
      </c>
      <c r="L16305" t="s">
        <v>78003</v>
      </c>
    </row>
    <row r="16306" spans="1:12" x14ac:dyDescent="0.15">
      <c r="A16306" t="s">
        <v>12</v>
      </c>
      <c r="B16306">
        <v>4597871</v>
      </c>
      <c r="C16306">
        <v>4597891</v>
      </c>
      <c r="D16306" t="s">
        <v>54073</v>
      </c>
      <c r="E16306" t="s">
        <v>54074</v>
      </c>
      <c r="F16306" t="s">
        <v>15</v>
      </c>
      <c r="G16306" t="s">
        <v>36</v>
      </c>
      <c r="H16306">
        <v>57</v>
      </c>
      <c r="I16306" t="s">
        <v>54078</v>
      </c>
      <c r="J16306" t="s">
        <v>54079</v>
      </c>
      <c r="K16306" t="s">
        <v>54080</v>
      </c>
      <c r="L16306" t="s">
        <v>78049</v>
      </c>
    </row>
    <row r="16307" spans="1:12" x14ac:dyDescent="0.15">
      <c r="A16307" t="s">
        <v>12</v>
      </c>
      <c r="B16307">
        <v>4597893</v>
      </c>
      <c r="C16307">
        <v>4597913</v>
      </c>
      <c r="D16307" t="s">
        <v>54073</v>
      </c>
      <c r="E16307" t="s">
        <v>54074</v>
      </c>
      <c r="F16307" t="s">
        <v>15</v>
      </c>
      <c r="G16307" t="s">
        <v>36</v>
      </c>
      <c r="H16307">
        <v>79</v>
      </c>
      <c r="I16307" t="s">
        <v>54081</v>
      </c>
      <c r="J16307" t="s">
        <v>54082</v>
      </c>
      <c r="K16307" t="s">
        <v>54083</v>
      </c>
      <c r="L16307" t="s">
        <v>77993</v>
      </c>
    </row>
    <row r="16308" spans="1:12" x14ac:dyDescent="0.15">
      <c r="A16308" t="s">
        <v>12</v>
      </c>
      <c r="B16308">
        <v>4597923</v>
      </c>
      <c r="C16308">
        <v>4597943</v>
      </c>
      <c r="D16308" t="s">
        <v>54073</v>
      </c>
      <c r="E16308" t="s">
        <v>54074</v>
      </c>
      <c r="F16308" t="s">
        <v>15</v>
      </c>
      <c r="G16308" t="s">
        <v>16</v>
      </c>
      <c r="H16308">
        <v>109</v>
      </c>
      <c r="I16308" t="s">
        <v>54084</v>
      </c>
      <c r="J16308" t="s">
        <v>54085</v>
      </c>
      <c r="K16308" t="s">
        <v>54086</v>
      </c>
      <c r="L16308" t="s">
        <v>77947</v>
      </c>
    </row>
    <row r="16309" spans="1:12" x14ac:dyDescent="0.15">
      <c r="A16309" t="s">
        <v>12</v>
      </c>
      <c r="B16309">
        <v>4599416</v>
      </c>
      <c r="C16309">
        <v>4599436</v>
      </c>
      <c r="D16309" t="s">
        <v>54087</v>
      </c>
      <c r="E16309" t="s">
        <v>90</v>
      </c>
      <c r="F16309" t="s">
        <v>15</v>
      </c>
      <c r="G16309" t="s">
        <v>32</v>
      </c>
      <c r="H16309">
        <v>0</v>
      </c>
      <c r="I16309" t="s">
        <v>54088</v>
      </c>
      <c r="J16309" t="s">
        <v>54089</v>
      </c>
      <c r="K16309" t="s">
        <v>54090</v>
      </c>
      <c r="L16309" t="s">
        <v>77980</v>
      </c>
    </row>
    <row r="16310" spans="1:12" x14ac:dyDescent="0.15">
      <c r="A16310" t="s">
        <v>12</v>
      </c>
      <c r="B16310">
        <v>4599438</v>
      </c>
      <c r="C16310">
        <v>4599458</v>
      </c>
      <c r="D16310" t="s">
        <v>54087</v>
      </c>
      <c r="E16310" t="s">
        <v>90</v>
      </c>
      <c r="F16310" t="s">
        <v>15</v>
      </c>
      <c r="G16310" t="s">
        <v>23</v>
      </c>
      <c r="H16310">
        <v>22</v>
      </c>
      <c r="I16310" t="s">
        <v>54091</v>
      </c>
      <c r="J16310" t="s">
        <v>54092</v>
      </c>
      <c r="K16310" t="s">
        <v>54093</v>
      </c>
      <c r="L16310" t="s">
        <v>77948</v>
      </c>
    </row>
    <row r="16311" spans="1:12" x14ac:dyDescent="0.15">
      <c r="A16311" t="s">
        <v>12</v>
      </c>
      <c r="B16311">
        <v>4599474</v>
      </c>
      <c r="C16311">
        <v>4599494</v>
      </c>
      <c r="D16311" t="s">
        <v>54087</v>
      </c>
      <c r="E16311" t="s">
        <v>90</v>
      </c>
      <c r="F16311" t="s">
        <v>15</v>
      </c>
      <c r="G16311" t="s">
        <v>36</v>
      </c>
      <c r="H16311">
        <v>58</v>
      </c>
      <c r="I16311" t="s">
        <v>54094</v>
      </c>
      <c r="J16311" t="s">
        <v>54095</v>
      </c>
      <c r="K16311" t="s">
        <v>54096</v>
      </c>
      <c r="L16311" t="s">
        <v>77911</v>
      </c>
    </row>
    <row r="16312" spans="1:12" x14ac:dyDescent="0.15">
      <c r="A16312" t="s">
        <v>12</v>
      </c>
      <c r="B16312">
        <v>4599496</v>
      </c>
      <c r="C16312">
        <v>4599516</v>
      </c>
      <c r="D16312" t="s">
        <v>54087</v>
      </c>
      <c r="E16312" t="s">
        <v>90</v>
      </c>
      <c r="F16312" t="s">
        <v>15</v>
      </c>
      <c r="G16312" t="s">
        <v>23</v>
      </c>
      <c r="H16312">
        <v>80</v>
      </c>
      <c r="I16312" t="s">
        <v>54097</v>
      </c>
      <c r="J16312" t="s">
        <v>54098</v>
      </c>
      <c r="K16312" t="s">
        <v>54099</v>
      </c>
      <c r="L16312" t="s">
        <v>77940</v>
      </c>
    </row>
    <row r="16313" spans="1:12" x14ac:dyDescent="0.15">
      <c r="A16313" t="s">
        <v>12</v>
      </c>
      <c r="B16313">
        <v>4600579</v>
      </c>
      <c r="C16313">
        <v>4600599</v>
      </c>
      <c r="D16313" t="s">
        <v>54100</v>
      </c>
      <c r="E16313" t="s">
        <v>90</v>
      </c>
      <c r="F16313" t="s">
        <v>15</v>
      </c>
      <c r="G16313" t="s">
        <v>16</v>
      </c>
      <c r="H16313">
        <v>10</v>
      </c>
      <c r="I16313" t="s">
        <v>54101</v>
      </c>
      <c r="J16313" t="s">
        <v>54102</v>
      </c>
      <c r="K16313" t="s">
        <v>54103</v>
      </c>
      <c r="L16313" t="s">
        <v>78001</v>
      </c>
    </row>
    <row r="16314" spans="1:12" x14ac:dyDescent="0.15">
      <c r="A16314" t="s">
        <v>12</v>
      </c>
      <c r="B16314">
        <v>4600601</v>
      </c>
      <c r="C16314">
        <v>4600621</v>
      </c>
      <c r="D16314" t="s">
        <v>54100</v>
      </c>
      <c r="E16314" t="s">
        <v>90</v>
      </c>
      <c r="F16314" t="s">
        <v>15</v>
      </c>
      <c r="G16314" t="s">
        <v>16</v>
      </c>
      <c r="H16314">
        <v>32</v>
      </c>
      <c r="I16314" t="s">
        <v>54104</v>
      </c>
      <c r="J16314" t="s">
        <v>54105</v>
      </c>
      <c r="K16314" t="s">
        <v>54106</v>
      </c>
      <c r="L16314" t="s">
        <v>77918</v>
      </c>
    </row>
    <row r="16315" spans="1:12" x14ac:dyDescent="0.15">
      <c r="A16315" t="s">
        <v>12</v>
      </c>
      <c r="B16315">
        <v>4600623</v>
      </c>
      <c r="C16315">
        <v>4600643</v>
      </c>
      <c r="D16315" t="s">
        <v>54100</v>
      </c>
      <c r="E16315" t="s">
        <v>90</v>
      </c>
      <c r="F16315" t="s">
        <v>15</v>
      </c>
      <c r="G16315" t="s">
        <v>16</v>
      </c>
      <c r="H16315">
        <v>54</v>
      </c>
      <c r="I16315" t="s">
        <v>54107</v>
      </c>
      <c r="J16315" t="s">
        <v>54108</v>
      </c>
      <c r="K16315" t="s">
        <v>54109</v>
      </c>
      <c r="L16315" t="s">
        <v>77961</v>
      </c>
    </row>
    <row r="16316" spans="1:12" x14ac:dyDescent="0.15">
      <c r="A16316" t="s">
        <v>12</v>
      </c>
      <c r="B16316">
        <v>4600647</v>
      </c>
      <c r="C16316">
        <v>4600667</v>
      </c>
      <c r="D16316" t="s">
        <v>54100</v>
      </c>
      <c r="E16316" t="s">
        <v>90</v>
      </c>
      <c r="F16316" t="s">
        <v>15</v>
      </c>
      <c r="G16316" t="s">
        <v>16</v>
      </c>
      <c r="H16316">
        <v>78</v>
      </c>
      <c r="I16316" t="s">
        <v>54110</v>
      </c>
      <c r="J16316" t="s">
        <v>54111</v>
      </c>
      <c r="K16316" t="s">
        <v>54112</v>
      </c>
      <c r="L16316" t="s">
        <v>78000</v>
      </c>
    </row>
    <row r="16317" spans="1:12" x14ac:dyDescent="0.15">
      <c r="A16317" t="s">
        <v>12</v>
      </c>
      <c r="B16317">
        <v>4603708</v>
      </c>
      <c r="C16317">
        <v>4603728</v>
      </c>
      <c r="D16317" t="s">
        <v>54113</v>
      </c>
      <c r="E16317" t="s">
        <v>54114</v>
      </c>
      <c r="F16317" t="s">
        <v>76</v>
      </c>
      <c r="G16317" t="s">
        <v>23</v>
      </c>
      <c r="H16317">
        <v>24</v>
      </c>
      <c r="I16317" t="s">
        <v>54115</v>
      </c>
      <c r="J16317" t="s">
        <v>54116</v>
      </c>
      <c r="K16317" t="s">
        <v>54117</v>
      </c>
      <c r="L16317" t="s">
        <v>77966</v>
      </c>
    </row>
    <row r="16318" spans="1:12" x14ac:dyDescent="0.15">
      <c r="A16318" t="s">
        <v>12</v>
      </c>
      <c r="B16318">
        <v>4603658</v>
      </c>
      <c r="C16318">
        <v>4603678</v>
      </c>
      <c r="D16318" t="s">
        <v>54113</v>
      </c>
      <c r="E16318" t="s">
        <v>54114</v>
      </c>
      <c r="F16318" t="s">
        <v>76</v>
      </c>
      <c r="G16318" t="s">
        <v>32</v>
      </c>
      <c r="H16318">
        <v>74</v>
      </c>
      <c r="I16318" t="s">
        <v>54118</v>
      </c>
      <c r="J16318" t="s">
        <v>54119</v>
      </c>
      <c r="K16318" t="s">
        <v>54120</v>
      </c>
      <c r="L16318" t="s">
        <v>78005</v>
      </c>
    </row>
    <row r="16319" spans="1:12" x14ac:dyDescent="0.15">
      <c r="A16319" t="s">
        <v>12</v>
      </c>
      <c r="B16319">
        <v>4603624</v>
      </c>
      <c r="C16319">
        <v>4603644</v>
      </c>
      <c r="D16319" t="s">
        <v>54113</v>
      </c>
      <c r="E16319" t="s">
        <v>54114</v>
      </c>
      <c r="F16319" t="s">
        <v>76</v>
      </c>
      <c r="G16319" t="s">
        <v>32</v>
      </c>
      <c r="H16319">
        <v>108</v>
      </c>
      <c r="I16319" t="s">
        <v>54121</v>
      </c>
      <c r="J16319" t="s">
        <v>54122</v>
      </c>
      <c r="K16319" t="s">
        <v>54123</v>
      </c>
      <c r="L16319" t="s">
        <v>77994</v>
      </c>
    </row>
    <row r="16320" spans="1:12" x14ac:dyDescent="0.15">
      <c r="A16320" t="s">
        <v>12</v>
      </c>
      <c r="B16320">
        <v>4603603</v>
      </c>
      <c r="C16320">
        <v>4603623</v>
      </c>
      <c r="D16320" t="s">
        <v>54113</v>
      </c>
      <c r="E16320" t="s">
        <v>54114</v>
      </c>
      <c r="F16320" t="s">
        <v>76</v>
      </c>
      <c r="G16320" t="s">
        <v>32</v>
      </c>
      <c r="H16320">
        <v>129</v>
      </c>
      <c r="I16320" t="s">
        <v>54124</v>
      </c>
      <c r="J16320" t="s">
        <v>54125</v>
      </c>
      <c r="K16320" t="s">
        <v>54126</v>
      </c>
      <c r="L16320" t="s">
        <v>77988</v>
      </c>
    </row>
    <row r="16321" spans="1:12" x14ac:dyDescent="0.15">
      <c r="A16321" t="s">
        <v>12</v>
      </c>
      <c r="B16321">
        <v>4604237</v>
      </c>
      <c r="C16321">
        <v>4604257</v>
      </c>
      <c r="D16321" t="s">
        <v>54127</v>
      </c>
      <c r="E16321" t="s">
        <v>90</v>
      </c>
      <c r="F16321" t="s">
        <v>15</v>
      </c>
      <c r="G16321" t="s">
        <v>32</v>
      </c>
      <c r="H16321">
        <v>10</v>
      </c>
      <c r="I16321" t="s">
        <v>54128</v>
      </c>
      <c r="J16321" t="s">
        <v>54129</v>
      </c>
      <c r="K16321" t="s">
        <v>54130</v>
      </c>
      <c r="L16321" t="s">
        <v>78001</v>
      </c>
    </row>
    <row r="16322" spans="1:12" x14ac:dyDescent="0.15">
      <c r="A16322" t="s">
        <v>12</v>
      </c>
      <c r="B16322">
        <v>4604259</v>
      </c>
      <c r="C16322">
        <v>4604279</v>
      </c>
      <c r="D16322" t="s">
        <v>54127</v>
      </c>
      <c r="E16322" t="s">
        <v>90</v>
      </c>
      <c r="F16322" t="s">
        <v>15</v>
      </c>
      <c r="G16322" t="s">
        <v>23</v>
      </c>
      <c r="H16322">
        <v>32</v>
      </c>
      <c r="I16322" t="s">
        <v>54131</v>
      </c>
      <c r="J16322" t="s">
        <v>54132</v>
      </c>
      <c r="K16322" t="s">
        <v>54133</v>
      </c>
      <c r="L16322" t="s">
        <v>77918</v>
      </c>
    </row>
    <row r="16323" spans="1:12" x14ac:dyDescent="0.15">
      <c r="A16323" t="s">
        <v>12</v>
      </c>
      <c r="B16323">
        <v>4604282</v>
      </c>
      <c r="C16323">
        <v>4604302</v>
      </c>
      <c r="D16323" t="s">
        <v>54127</v>
      </c>
      <c r="E16323" t="s">
        <v>90</v>
      </c>
      <c r="F16323" t="s">
        <v>15</v>
      </c>
      <c r="G16323" t="s">
        <v>16</v>
      </c>
      <c r="H16323">
        <v>55</v>
      </c>
      <c r="I16323" t="s">
        <v>54134</v>
      </c>
      <c r="J16323" t="s">
        <v>54135</v>
      </c>
      <c r="K16323" t="s">
        <v>54136</v>
      </c>
      <c r="L16323" t="s">
        <v>77992</v>
      </c>
    </row>
    <row r="16324" spans="1:12" x14ac:dyDescent="0.15">
      <c r="A16324" t="s">
        <v>12</v>
      </c>
      <c r="B16324">
        <v>4604307</v>
      </c>
      <c r="C16324">
        <v>4604327</v>
      </c>
      <c r="D16324" t="s">
        <v>54127</v>
      </c>
      <c r="E16324" t="s">
        <v>90</v>
      </c>
      <c r="F16324" t="s">
        <v>15</v>
      </c>
      <c r="G16324" t="s">
        <v>23</v>
      </c>
      <c r="H16324">
        <v>80</v>
      </c>
      <c r="I16324" t="s">
        <v>54137</v>
      </c>
      <c r="J16324" t="s">
        <v>54138</v>
      </c>
      <c r="K16324" t="s">
        <v>54139</v>
      </c>
      <c r="L16324" t="s">
        <v>77940</v>
      </c>
    </row>
    <row r="16325" spans="1:12" x14ac:dyDescent="0.15">
      <c r="A16325" t="s">
        <v>12</v>
      </c>
      <c r="B16325">
        <v>4604853</v>
      </c>
      <c r="C16325">
        <v>4604873</v>
      </c>
      <c r="D16325" t="s">
        <v>54140</v>
      </c>
      <c r="E16325" t="s">
        <v>54141</v>
      </c>
      <c r="F16325" t="s">
        <v>15</v>
      </c>
      <c r="G16325" t="s">
        <v>23</v>
      </c>
      <c r="H16325">
        <v>8</v>
      </c>
      <c r="I16325" t="s">
        <v>54142</v>
      </c>
      <c r="J16325" t="s">
        <v>54143</v>
      </c>
      <c r="K16325" t="s">
        <v>54144</v>
      </c>
      <c r="L16325" t="s">
        <v>77955</v>
      </c>
    </row>
    <row r="16326" spans="1:12" x14ac:dyDescent="0.15">
      <c r="A16326" t="s">
        <v>12</v>
      </c>
      <c r="B16326">
        <v>4604873</v>
      </c>
      <c r="C16326">
        <v>4604893</v>
      </c>
      <c r="D16326" t="s">
        <v>54140</v>
      </c>
      <c r="E16326" t="s">
        <v>54141</v>
      </c>
      <c r="F16326" t="s">
        <v>15</v>
      </c>
      <c r="G16326" t="s">
        <v>36</v>
      </c>
      <c r="H16326">
        <v>28</v>
      </c>
      <c r="I16326" t="s">
        <v>54145</v>
      </c>
      <c r="J16326" t="s">
        <v>54146</v>
      </c>
      <c r="K16326" t="s">
        <v>54147</v>
      </c>
      <c r="L16326" t="s">
        <v>77956</v>
      </c>
    </row>
    <row r="16327" spans="1:12" x14ac:dyDescent="0.15">
      <c r="A16327" t="s">
        <v>12</v>
      </c>
      <c r="B16327">
        <v>4604900</v>
      </c>
      <c r="C16327">
        <v>4604920</v>
      </c>
      <c r="D16327" t="s">
        <v>54140</v>
      </c>
      <c r="E16327" t="s">
        <v>54141</v>
      </c>
      <c r="F16327" t="s">
        <v>15</v>
      </c>
      <c r="G16327" t="s">
        <v>16</v>
      </c>
      <c r="H16327">
        <v>55</v>
      </c>
      <c r="I16327" t="s">
        <v>54148</v>
      </c>
      <c r="J16327" t="s">
        <v>54149</v>
      </c>
      <c r="K16327" t="s">
        <v>54150</v>
      </c>
      <c r="L16327" t="s">
        <v>77992</v>
      </c>
    </row>
    <row r="16328" spans="1:12" x14ac:dyDescent="0.15">
      <c r="A16328" t="s">
        <v>12</v>
      </c>
      <c r="B16328">
        <v>4604924</v>
      </c>
      <c r="C16328">
        <v>4604944</v>
      </c>
      <c r="D16328" t="s">
        <v>54140</v>
      </c>
      <c r="E16328" t="s">
        <v>54141</v>
      </c>
      <c r="F16328" t="s">
        <v>15</v>
      </c>
      <c r="G16328" t="s">
        <v>16</v>
      </c>
      <c r="H16328">
        <v>79</v>
      </c>
      <c r="I16328" t="s">
        <v>54151</v>
      </c>
      <c r="J16328" t="s">
        <v>54152</v>
      </c>
      <c r="K16328" t="s">
        <v>54153</v>
      </c>
      <c r="L16328" t="s">
        <v>77993</v>
      </c>
    </row>
    <row r="16329" spans="1:12" x14ac:dyDescent="0.15">
      <c r="A16329" t="s">
        <v>12</v>
      </c>
      <c r="B16329">
        <v>4607022</v>
      </c>
      <c r="C16329">
        <v>4607042</v>
      </c>
      <c r="D16329" t="s">
        <v>54154</v>
      </c>
      <c r="E16329" t="s">
        <v>90</v>
      </c>
      <c r="F16329" t="s">
        <v>15</v>
      </c>
      <c r="G16329" t="s">
        <v>32</v>
      </c>
      <c r="H16329">
        <v>1</v>
      </c>
      <c r="I16329" t="s">
        <v>54155</v>
      </c>
      <c r="J16329" t="s">
        <v>54156</v>
      </c>
      <c r="K16329" t="s">
        <v>54157</v>
      </c>
      <c r="L16329" t="s">
        <v>77917</v>
      </c>
    </row>
    <row r="16330" spans="1:12" x14ac:dyDescent="0.15">
      <c r="A16330" t="s">
        <v>12</v>
      </c>
      <c r="B16330">
        <v>4607043</v>
      </c>
      <c r="C16330">
        <v>4607063</v>
      </c>
      <c r="D16330" t="s">
        <v>54154</v>
      </c>
      <c r="E16330" t="s">
        <v>90</v>
      </c>
      <c r="F16330" t="s">
        <v>15</v>
      </c>
      <c r="G16330" t="s">
        <v>23</v>
      </c>
      <c r="H16330">
        <v>22</v>
      </c>
      <c r="I16330" t="s">
        <v>54158</v>
      </c>
      <c r="J16330" t="s">
        <v>54159</v>
      </c>
      <c r="K16330" t="s">
        <v>54160</v>
      </c>
      <c r="L16330" t="s">
        <v>77948</v>
      </c>
    </row>
    <row r="16331" spans="1:12" x14ac:dyDescent="0.15">
      <c r="A16331" t="s">
        <v>12</v>
      </c>
      <c r="B16331">
        <v>4607070</v>
      </c>
      <c r="C16331">
        <v>4607090</v>
      </c>
      <c r="D16331" t="s">
        <v>54154</v>
      </c>
      <c r="E16331" t="s">
        <v>90</v>
      </c>
      <c r="F16331" t="s">
        <v>15</v>
      </c>
      <c r="G16331" t="s">
        <v>36</v>
      </c>
      <c r="H16331">
        <v>49</v>
      </c>
      <c r="I16331" t="s">
        <v>54161</v>
      </c>
      <c r="J16331" t="s">
        <v>54162</v>
      </c>
      <c r="K16331" t="s">
        <v>54163</v>
      </c>
      <c r="L16331" t="s">
        <v>77913</v>
      </c>
    </row>
    <row r="16332" spans="1:12" x14ac:dyDescent="0.15">
      <c r="A16332" t="s">
        <v>12</v>
      </c>
      <c r="B16332">
        <v>4607107</v>
      </c>
      <c r="C16332">
        <v>4607127</v>
      </c>
      <c r="D16332" t="s">
        <v>54154</v>
      </c>
      <c r="E16332" t="s">
        <v>90</v>
      </c>
      <c r="F16332" t="s">
        <v>15</v>
      </c>
      <c r="G16332" t="s">
        <v>23</v>
      </c>
      <c r="H16332">
        <v>86</v>
      </c>
      <c r="I16332" t="s">
        <v>54164</v>
      </c>
      <c r="J16332" t="s">
        <v>54165</v>
      </c>
      <c r="K16332" t="s">
        <v>54166</v>
      </c>
      <c r="L16332" t="s">
        <v>77929</v>
      </c>
    </row>
    <row r="16333" spans="1:12" x14ac:dyDescent="0.15">
      <c r="A16333" t="s">
        <v>12</v>
      </c>
      <c r="B16333">
        <v>4608614</v>
      </c>
      <c r="C16333">
        <v>4608634</v>
      </c>
      <c r="D16333" t="s">
        <v>54167</v>
      </c>
      <c r="E16333" t="s">
        <v>90</v>
      </c>
      <c r="F16333" t="s">
        <v>15</v>
      </c>
      <c r="G16333" t="s">
        <v>32</v>
      </c>
      <c r="H16333">
        <v>1</v>
      </c>
      <c r="I16333" t="s">
        <v>54168</v>
      </c>
      <c r="J16333" t="s">
        <v>54169</v>
      </c>
      <c r="K16333" t="s">
        <v>54170</v>
      </c>
      <c r="L16333" t="s">
        <v>77917</v>
      </c>
    </row>
    <row r="16334" spans="1:12" x14ac:dyDescent="0.15">
      <c r="A16334" t="s">
        <v>12</v>
      </c>
      <c r="B16334">
        <v>4608642</v>
      </c>
      <c r="C16334">
        <v>4608662</v>
      </c>
      <c r="D16334" t="s">
        <v>54167</v>
      </c>
      <c r="E16334" t="s">
        <v>90</v>
      </c>
      <c r="F16334" t="s">
        <v>15</v>
      </c>
      <c r="G16334" t="s">
        <v>36</v>
      </c>
      <c r="H16334">
        <v>29</v>
      </c>
      <c r="I16334" t="s">
        <v>54171</v>
      </c>
      <c r="J16334" t="s">
        <v>54172</v>
      </c>
      <c r="K16334" t="s">
        <v>54173</v>
      </c>
      <c r="L16334" t="s">
        <v>77921</v>
      </c>
    </row>
    <row r="16335" spans="1:12" x14ac:dyDescent="0.15">
      <c r="A16335" t="s">
        <v>12</v>
      </c>
      <c r="B16335">
        <v>4608671</v>
      </c>
      <c r="C16335">
        <v>4608691</v>
      </c>
      <c r="D16335" t="s">
        <v>54167</v>
      </c>
      <c r="E16335" t="s">
        <v>90</v>
      </c>
      <c r="F16335" t="s">
        <v>15</v>
      </c>
      <c r="G16335" t="s">
        <v>36</v>
      </c>
      <c r="H16335">
        <v>58</v>
      </c>
      <c r="I16335" t="s">
        <v>54174</v>
      </c>
      <c r="J16335" t="s">
        <v>54175</v>
      </c>
      <c r="K16335" t="s">
        <v>54176</v>
      </c>
      <c r="L16335" t="s">
        <v>77911</v>
      </c>
    </row>
    <row r="16336" spans="1:12" x14ac:dyDescent="0.15">
      <c r="A16336" t="s">
        <v>12</v>
      </c>
      <c r="B16336">
        <v>4608714</v>
      </c>
      <c r="C16336">
        <v>4608734</v>
      </c>
      <c r="D16336" t="s">
        <v>54167</v>
      </c>
      <c r="E16336" t="s">
        <v>90</v>
      </c>
      <c r="F16336" t="s">
        <v>15</v>
      </c>
      <c r="G16336" t="s">
        <v>16</v>
      </c>
      <c r="H16336">
        <v>101</v>
      </c>
      <c r="I16336" t="s">
        <v>54177</v>
      </c>
      <c r="J16336" t="s">
        <v>54178</v>
      </c>
      <c r="K16336" t="s">
        <v>54179</v>
      </c>
      <c r="L16336" t="s">
        <v>77997</v>
      </c>
    </row>
    <row r="16337" spans="1:12" x14ac:dyDescent="0.15">
      <c r="A16337" t="s">
        <v>12</v>
      </c>
      <c r="B16337">
        <v>4610681</v>
      </c>
      <c r="C16337">
        <v>4610701</v>
      </c>
      <c r="D16337" t="s">
        <v>54180</v>
      </c>
      <c r="E16337" t="s">
        <v>90</v>
      </c>
      <c r="F16337" t="s">
        <v>76</v>
      </c>
      <c r="G16337" t="s">
        <v>32</v>
      </c>
      <c r="H16337">
        <v>1</v>
      </c>
      <c r="I16337" t="s">
        <v>54181</v>
      </c>
      <c r="J16337" t="s">
        <v>54182</v>
      </c>
      <c r="K16337" t="s">
        <v>54183</v>
      </c>
      <c r="L16337" t="s">
        <v>77917</v>
      </c>
    </row>
    <row r="16338" spans="1:12" x14ac:dyDescent="0.15">
      <c r="A16338" t="s">
        <v>12</v>
      </c>
      <c r="B16338">
        <v>4610659</v>
      </c>
      <c r="C16338">
        <v>4610679</v>
      </c>
      <c r="D16338" t="s">
        <v>54180</v>
      </c>
      <c r="E16338" t="s">
        <v>90</v>
      </c>
      <c r="F16338" t="s">
        <v>76</v>
      </c>
      <c r="G16338" t="s">
        <v>23</v>
      </c>
      <c r="H16338">
        <v>23</v>
      </c>
      <c r="I16338" t="s">
        <v>54184</v>
      </c>
      <c r="J16338" t="s">
        <v>54185</v>
      </c>
      <c r="K16338" t="s">
        <v>54186</v>
      </c>
      <c r="L16338" t="s">
        <v>77975</v>
      </c>
    </row>
    <row r="16339" spans="1:12" x14ac:dyDescent="0.15">
      <c r="A16339" t="s">
        <v>12</v>
      </c>
      <c r="B16339">
        <v>4610630</v>
      </c>
      <c r="C16339">
        <v>4610650</v>
      </c>
      <c r="D16339" t="s">
        <v>54180</v>
      </c>
      <c r="E16339" t="s">
        <v>90</v>
      </c>
      <c r="F16339" t="s">
        <v>76</v>
      </c>
      <c r="G16339" t="s">
        <v>23</v>
      </c>
      <c r="H16339">
        <v>52</v>
      </c>
      <c r="I16339" t="s">
        <v>54187</v>
      </c>
      <c r="J16339" t="s">
        <v>54188</v>
      </c>
      <c r="K16339" t="s">
        <v>54189</v>
      </c>
      <c r="L16339" t="s">
        <v>77959</v>
      </c>
    </row>
    <row r="16340" spans="1:12" x14ac:dyDescent="0.15">
      <c r="A16340" t="s">
        <v>12</v>
      </c>
      <c r="B16340">
        <v>4610597</v>
      </c>
      <c r="C16340">
        <v>4610617</v>
      </c>
      <c r="D16340" t="s">
        <v>54180</v>
      </c>
      <c r="E16340" t="s">
        <v>90</v>
      </c>
      <c r="F16340" t="s">
        <v>76</v>
      </c>
      <c r="G16340" t="s">
        <v>36</v>
      </c>
      <c r="H16340">
        <v>85</v>
      </c>
      <c r="I16340" t="s">
        <v>54190</v>
      </c>
      <c r="J16340" t="s">
        <v>54191</v>
      </c>
      <c r="K16340" t="s">
        <v>54192</v>
      </c>
      <c r="L16340" t="s">
        <v>77972</v>
      </c>
    </row>
    <row r="16341" spans="1:12" x14ac:dyDescent="0.15">
      <c r="A16341" t="s">
        <v>12</v>
      </c>
      <c r="B16341">
        <v>4611206</v>
      </c>
      <c r="C16341">
        <v>4611226</v>
      </c>
      <c r="D16341" t="s">
        <v>54193</v>
      </c>
      <c r="E16341" t="s">
        <v>90</v>
      </c>
      <c r="F16341" t="s">
        <v>15</v>
      </c>
      <c r="G16341" t="s">
        <v>32</v>
      </c>
      <c r="H16341">
        <v>11</v>
      </c>
      <c r="I16341" t="s">
        <v>54194</v>
      </c>
      <c r="J16341" t="s">
        <v>54195</v>
      </c>
      <c r="K16341" t="s">
        <v>54196</v>
      </c>
      <c r="L16341" t="s">
        <v>77974</v>
      </c>
    </row>
    <row r="16342" spans="1:12" x14ac:dyDescent="0.15">
      <c r="A16342" t="s">
        <v>12</v>
      </c>
      <c r="B16342">
        <v>4611313</v>
      </c>
      <c r="C16342">
        <v>4611333</v>
      </c>
      <c r="D16342" t="s">
        <v>54193</v>
      </c>
      <c r="E16342" t="s">
        <v>90</v>
      </c>
      <c r="F16342" t="s">
        <v>15</v>
      </c>
      <c r="G16342" t="s">
        <v>23</v>
      </c>
      <c r="H16342">
        <v>118</v>
      </c>
      <c r="I16342" t="s">
        <v>54197</v>
      </c>
      <c r="J16342" t="s">
        <v>54198</v>
      </c>
      <c r="K16342" t="s">
        <v>54199</v>
      </c>
      <c r="L16342" t="s">
        <v>77973</v>
      </c>
    </row>
    <row r="16343" spans="1:12" x14ac:dyDescent="0.15">
      <c r="A16343" t="s">
        <v>12</v>
      </c>
      <c r="B16343">
        <v>4611340</v>
      </c>
      <c r="C16343">
        <v>4611360</v>
      </c>
      <c r="D16343" t="s">
        <v>54193</v>
      </c>
      <c r="E16343" t="s">
        <v>90</v>
      </c>
      <c r="F16343" t="s">
        <v>15</v>
      </c>
      <c r="G16343" t="s">
        <v>16</v>
      </c>
      <c r="H16343">
        <v>145</v>
      </c>
      <c r="I16343" t="s">
        <v>54200</v>
      </c>
      <c r="J16343" t="s">
        <v>54201</v>
      </c>
      <c r="K16343" t="s">
        <v>54202</v>
      </c>
      <c r="L16343" t="s">
        <v>77915</v>
      </c>
    </row>
    <row r="16344" spans="1:12" x14ac:dyDescent="0.15">
      <c r="A16344" t="s">
        <v>12</v>
      </c>
      <c r="B16344">
        <v>4611391</v>
      </c>
      <c r="C16344">
        <v>4611411</v>
      </c>
      <c r="D16344" t="s">
        <v>54193</v>
      </c>
      <c r="E16344" t="s">
        <v>90</v>
      </c>
      <c r="F16344" t="s">
        <v>15</v>
      </c>
      <c r="G16344" t="s">
        <v>36</v>
      </c>
      <c r="H16344">
        <v>196</v>
      </c>
      <c r="I16344" t="s">
        <v>54203</v>
      </c>
      <c r="J16344" t="s">
        <v>54204</v>
      </c>
      <c r="K16344" t="s">
        <v>54205</v>
      </c>
      <c r="L16344" t="s">
        <v>78090</v>
      </c>
    </row>
    <row r="16345" spans="1:12" x14ac:dyDescent="0.15">
      <c r="A16345" t="s">
        <v>12</v>
      </c>
      <c r="B16345">
        <v>4612597</v>
      </c>
      <c r="C16345">
        <v>4612617</v>
      </c>
      <c r="D16345" t="s">
        <v>54206</v>
      </c>
      <c r="E16345" t="s">
        <v>90</v>
      </c>
      <c r="F16345" t="s">
        <v>15</v>
      </c>
      <c r="G16345" t="s">
        <v>23</v>
      </c>
      <c r="H16345">
        <v>0</v>
      </c>
      <c r="I16345" t="s">
        <v>54207</v>
      </c>
      <c r="J16345" t="s">
        <v>54208</v>
      </c>
      <c r="K16345" t="s">
        <v>54209</v>
      </c>
      <c r="L16345" t="s">
        <v>77980</v>
      </c>
    </row>
    <row r="16346" spans="1:12" x14ac:dyDescent="0.15">
      <c r="A16346" t="s">
        <v>12</v>
      </c>
      <c r="B16346">
        <v>4612631</v>
      </c>
      <c r="C16346">
        <v>4612651</v>
      </c>
      <c r="D16346" t="s">
        <v>54206</v>
      </c>
      <c r="E16346" t="s">
        <v>90</v>
      </c>
      <c r="F16346" t="s">
        <v>15</v>
      </c>
      <c r="G16346" t="s">
        <v>36</v>
      </c>
      <c r="H16346">
        <v>34</v>
      </c>
      <c r="I16346" t="s">
        <v>54210</v>
      </c>
      <c r="J16346" t="s">
        <v>54211</v>
      </c>
      <c r="K16346" t="s">
        <v>54212</v>
      </c>
      <c r="L16346" t="s">
        <v>77999</v>
      </c>
    </row>
    <row r="16347" spans="1:12" x14ac:dyDescent="0.15">
      <c r="A16347" t="s">
        <v>12</v>
      </c>
      <c r="B16347">
        <v>4612655</v>
      </c>
      <c r="C16347">
        <v>4612675</v>
      </c>
      <c r="D16347" t="s">
        <v>54206</v>
      </c>
      <c r="E16347" t="s">
        <v>90</v>
      </c>
      <c r="F16347" t="s">
        <v>15</v>
      </c>
      <c r="G16347" t="s">
        <v>36</v>
      </c>
      <c r="H16347">
        <v>58</v>
      </c>
      <c r="I16347" t="s">
        <v>54213</v>
      </c>
      <c r="J16347" t="s">
        <v>54214</v>
      </c>
      <c r="K16347" t="s">
        <v>54215</v>
      </c>
      <c r="L16347" t="s">
        <v>77911</v>
      </c>
    </row>
    <row r="16348" spans="1:12" x14ac:dyDescent="0.15">
      <c r="A16348" t="s">
        <v>12</v>
      </c>
      <c r="B16348">
        <v>4612676</v>
      </c>
      <c r="C16348">
        <v>4612696</v>
      </c>
      <c r="D16348" t="s">
        <v>54206</v>
      </c>
      <c r="E16348" t="s">
        <v>90</v>
      </c>
      <c r="F16348" t="s">
        <v>15</v>
      </c>
      <c r="G16348" t="s">
        <v>16</v>
      </c>
      <c r="H16348">
        <v>79</v>
      </c>
      <c r="I16348" t="s">
        <v>54216</v>
      </c>
      <c r="J16348" t="s">
        <v>54217</v>
      </c>
      <c r="K16348" t="s">
        <v>54218</v>
      </c>
      <c r="L16348" t="s">
        <v>77993</v>
      </c>
    </row>
    <row r="16349" spans="1:12" x14ac:dyDescent="0.15">
      <c r="A16349" t="s">
        <v>12</v>
      </c>
      <c r="B16349">
        <v>4613347</v>
      </c>
      <c r="C16349">
        <v>4613367</v>
      </c>
      <c r="D16349" t="s">
        <v>54219</v>
      </c>
      <c r="E16349" t="s">
        <v>90</v>
      </c>
      <c r="F16349" t="s">
        <v>15</v>
      </c>
      <c r="G16349" t="s">
        <v>16</v>
      </c>
      <c r="H16349">
        <v>15</v>
      </c>
      <c r="I16349" t="s">
        <v>54220</v>
      </c>
      <c r="J16349" t="s">
        <v>54221</v>
      </c>
      <c r="K16349" t="s">
        <v>54222</v>
      </c>
      <c r="L16349" t="s">
        <v>77970</v>
      </c>
    </row>
    <row r="16350" spans="1:12" x14ac:dyDescent="0.15">
      <c r="A16350" t="s">
        <v>12</v>
      </c>
      <c r="B16350">
        <v>4613373</v>
      </c>
      <c r="C16350">
        <v>4613393</v>
      </c>
      <c r="D16350" t="s">
        <v>54219</v>
      </c>
      <c r="E16350" t="s">
        <v>90</v>
      </c>
      <c r="F16350" t="s">
        <v>15</v>
      </c>
      <c r="G16350" t="s">
        <v>32</v>
      </c>
      <c r="H16350">
        <v>41</v>
      </c>
      <c r="I16350" t="s">
        <v>54223</v>
      </c>
      <c r="J16350" t="s">
        <v>54224</v>
      </c>
      <c r="K16350" t="s">
        <v>54225</v>
      </c>
      <c r="L16350" t="s">
        <v>78014</v>
      </c>
    </row>
    <row r="16351" spans="1:12" x14ac:dyDescent="0.15">
      <c r="A16351" t="s">
        <v>12</v>
      </c>
      <c r="B16351">
        <v>4613403</v>
      </c>
      <c r="C16351">
        <v>4613423</v>
      </c>
      <c r="D16351" t="s">
        <v>54219</v>
      </c>
      <c r="E16351" t="s">
        <v>90</v>
      </c>
      <c r="F16351" t="s">
        <v>15</v>
      </c>
      <c r="G16351" t="s">
        <v>23</v>
      </c>
      <c r="H16351">
        <v>71</v>
      </c>
      <c r="I16351" t="s">
        <v>54226</v>
      </c>
      <c r="J16351" t="s">
        <v>54227</v>
      </c>
      <c r="K16351" t="s">
        <v>54228</v>
      </c>
      <c r="L16351" t="s">
        <v>77969</v>
      </c>
    </row>
    <row r="16352" spans="1:12" x14ac:dyDescent="0.15">
      <c r="A16352" t="s">
        <v>12</v>
      </c>
      <c r="B16352">
        <v>4613428</v>
      </c>
      <c r="C16352">
        <v>4613448</v>
      </c>
      <c r="D16352" t="s">
        <v>54219</v>
      </c>
      <c r="E16352" t="s">
        <v>90</v>
      </c>
      <c r="F16352" t="s">
        <v>15</v>
      </c>
      <c r="G16352" t="s">
        <v>36</v>
      </c>
      <c r="H16352">
        <v>96</v>
      </c>
      <c r="I16352" t="s">
        <v>54229</v>
      </c>
      <c r="J16352" t="s">
        <v>54230</v>
      </c>
      <c r="K16352" t="s">
        <v>54231</v>
      </c>
      <c r="L16352" t="s">
        <v>77912</v>
      </c>
    </row>
    <row r="16353" spans="1:12" x14ac:dyDescent="0.15">
      <c r="A16353" t="s">
        <v>12</v>
      </c>
      <c r="B16353">
        <v>4614215</v>
      </c>
      <c r="C16353">
        <v>4614235</v>
      </c>
      <c r="D16353" t="s">
        <v>54232</v>
      </c>
      <c r="E16353" t="s">
        <v>90</v>
      </c>
      <c r="F16353" t="s">
        <v>15</v>
      </c>
      <c r="G16353" t="s">
        <v>32</v>
      </c>
      <c r="H16353">
        <v>1</v>
      </c>
      <c r="I16353" t="s">
        <v>54233</v>
      </c>
      <c r="J16353" t="s">
        <v>54234</v>
      </c>
      <c r="K16353" t="s">
        <v>54235</v>
      </c>
      <c r="L16353" t="s">
        <v>77917</v>
      </c>
    </row>
    <row r="16354" spans="1:12" x14ac:dyDescent="0.15">
      <c r="A16354" t="s">
        <v>12</v>
      </c>
      <c r="B16354">
        <v>4614243</v>
      </c>
      <c r="C16354">
        <v>4614263</v>
      </c>
      <c r="D16354" t="s">
        <v>54232</v>
      </c>
      <c r="E16354" t="s">
        <v>90</v>
      </c>
      <c r="F16354" t="s">
        <v>15</v>
      </c>
      <c r="G16354" t="s">
        <v>16</v>
      </c>
      <c r="H16354">
        <v>29</v>
      </c>
      <c r="I16354" t="s">
        <v>54236</v>
      </c>
      <c r="J16354" t="s">
        <v>54237</v>
      </c>
      <c r="K16354" t="s">
        <v>54238</v>
      </c>
      <c r="L16354" t="s">
        <v>77921</v>
      </c>
    </row>
    <row r="16355" spans="1:12" x14ac:dyDescent="0.15">
      <c r="A16355" t="s">
        <v>12</v>
      </c>
      <c r="B16355">
        <v>4614267</v>
      </c>
      <c r="C16355">
        <v>4614287</v>
      </c>
      <c r="D16355" t="s">
        <v>54232</v>
      </c>
      <c r="E16355" t="s">
        <v>90</v>
      </c>
      <c r="F16355" t="s">
        <v>15</v>
      </c>
      <c r="G16355" t="s">
        <v>16</v>
      </c>
      <c r="H16355">
        <v>53</v>
      </c>
      <c r="I16355" t="s">
        <v>54239</v>
      </c>
      <c r="J16355" t="s">
        <v>54240</v>
      </c>
      <c r="K16355" t="s">
        <v>54241</v>
      </c>
      <c r="L16355" t="s">
        <v>77922</v>
      </c>
    </row>
    <row r="16356" spans="1:12" x14ac:dyDescent="0.15">
      <c r="A16356" t="s">
        <v>12</v>
      </c>
      <c r="B16356">
        <v>4614287</v>
      </c>
      <c r="C16356">
        <v>4614307</v>
      </c>
      <c r="D16356" t="s">
        <v>54232</v>
      </c>
      <c r="E16356" t="s">
        <v>90</v>
      </c>
      <c r="F16356" t="s">
        <v>15</v>
      </c>
      <c r="G16356" t="s">
        <v>16</v>
      </c>
      <c r="H16356">
        <v>73</v>
      </c>
      <c r="I16356" t="s">
        <v>54242</v>
      </c>
      <c r="J16356" t="s">
        <v>54243</v>
      </c>
      <c r="K16356" t="s">
        <v>54244</v>
      </c>
      <c r="L16356" t="s">
        <v>77926</v>
      </c>
    </row>
    <row r="16357" spans="1:12" x14ac:dyDescent="0.15">
      <c r="A16357" t="s">
        <v>12</v>
      </c>
      <c r="B16357">
        <v>4615254</v>
      </c>
      <c r="C16357">
        <v>4615274</v>
      </c>
      <c r="D16357" t="s">
        <v>54245</v>
      </c>
      <c r="E16357" t="s">
        <v>90</v>
      </c>
      <c r="F16357" t="s">
        <v>15</v>
      </c>
      <c r="G16357" t="s">
        <v>32</v>
      </c>
      <c r="H16357">
        <v>1</v>
      </c>
      <c r="I16357" t="s">
        <v>54246</v>
      </c>
      <c r="J16357" t="s">
        <v>54247</v>
      </c>
      <c r="K16357" t="s">
        <v>54248</v>
      </c>
      <c r="L16357" t="s">
        <v>77917</v>
      </c>
    </row>
    <row r="16358" spans="1:12" x14ac:dyDescent="0.15">
      <c r="A16358" t="s">
        <v>12</v>
      </c>
      <c r="B16358">
        <v>4615280</v>
      </c>
      <c r="C16358">
        <v>4615300</v>
      </c>
      <c r="D16358" t="s">
        <v>54245</v>
      </c>
      <c r="E16358" t="s">
        <v>90</v>
      </c>
      <c r="F16358" t="s">
        <v>15</v>
      </c>
      <c r="G16358" t="s">
        <v>16</v>
      </c>
      <c r="H16358">
        <v>27</v>
      </c>
      <c r="I16358" t="s">
        <v>54249</v>
      </c>
      <c r="J16358" t="s">
        <v>54250</v>
      </c>
      <c r="K16358" t="s">
        <v>54251</v>
      </c>
      <c r="L16358" t="s">
        <v>78013</v>
      </c>
    </row>
    <row r="16359" spans="1:12" x14ac:dyDescent="0.15">
      <c r="A16359" t="s">
        <v>12</v>
      </c>
      <c r="B16359">
        <v>4615317</v>
      </c>
      <c r="C16359">
        <v>4615337</v>
      </c>
      <c r="D16359" t="s">
        <v>54245</v>
      </c>
      <c r="E16359" t="s">
        <v>90</v>
      </c>
      <c r="F16359" t="s">
        <v>15</v>
      </c>
      <c r="G16359" t="s">
        <v>16</v>
      </c>
      <c r="H16359">
        <v>64</v>
      </c>
      <c r="I16359" t="s">
        <v>54252</v>
      </c>
      <c r="J16359" t="s">
        <v>54253</v>
      </c>
      <c r="K16359" t="s">
        <v>54254</v>
      </c>
      <c r="L16359" t="s">
        <v>77989</v>
      </c>
    </row>
    <row r="16360" spans="1:12" x14ac:dyDescent="0.15">
      <c r="A16360" t="s">
        <v>12</v>
      </c>
      <c r="B16360">
        <v>4615341</v>
      </c>
      <c r="C16360">
        <v>4615361</v>
      </c>
      <c r="D16360" t="s">
        <v>54245</v>
      </c>
      <c r="E16360" t="s">
        <v>90</v>
      </c>
      <c r="F16360" t="s">
        <v>15</v>
      </c>
      <c r="G16360" t="s">
        <v>23</v>
      </c>
      <c r="H16360">
        <v>88</v>
      </c>
      <c r="I16360" t="s">
        <v>54255</v>
      </c>
      <c r="J16360" t="s">
        <v>54256</v>
      </c>
      <c r="K16360" t="s">
        <v>54257</v>
      </c>
      <c r="L16360" t="s">
        <v>77923</v>
      </c>
    </row>
    <row r="16361" spans="1:12" x14ac:dyDescent="0.15">
      <c r="A16361" t="s">
        <v>12</v>
      </c>
      <c r="B16361">
        <v>4617015</v>
      </c>
      <c r="C16361">
        <v>4617035</v>
      </c>
      <c r="D16361" t="s">
        <v>54258</v>
      </c>
      <c r="E16361" t="s">
        <v>90</v>
      </c>
      <c r="F16361" t="s">
        <v>76</v>
      </c>
      <c r="G16361" t="s">
        <v>32</v>
      </c>
      <c r="H16361">
        <v>1</v>
      </c>
      <c r="I16361" t="s">
        <v>54259</v>
      </c>
      <c r="J16361" t="s">
        <v>54260</v>
      </c>
      <c r="K16361" t="s">
        <v>54261</v>
      </c>
      <c r="L16361" t="s">
        <v>77917</v>
      </c>
    </row>
    <row r="16362" spans="1:12" x14ac:dyDescent="0.15">
      <c r="A16362" t="s">
        <v>12</v>
      </c>
      <c r="B16362">
        <v>4616995</v>
      </c>
      <c r="C16362">
        <v>4617015</v>
      </c>
      <c r="D16362" t="s">
        <v>54258</v>
      </c>
      <c r="E16362" t="s">
        <v>90</v>
      </c>
      <c r="F16362" t="s">
        <v>76</v>
      </c>
      <c r="G16362" t="s">
        <v>16</v>
      </c>
      <c r="H16362">
        <v>21</v>
      </c>
      <c r="I16362" t="s">
        <v>54262</v>
      </c>
      <c r="J16362" t="s">
        <v>54263</v>
      </c>
      <c r="K16362" t="s">
        <v>54264</v>
      </c>
      <c r="L16362" t="s">
        <v>78022</v>
      </c>
    </row>
    <row r="16363" spans="1:12" x14ac:dyDescent="0.15">
      <c r="A16363" t="s">
        <v>12</v>
      </c>
      <c r="B16363">
        <v>4616952</v>
      </c>
      <c r="C16363">
        <v>4616972</v>
      </c>
      <c r="D16363" t="s">
        <v>54258</v>
      </c>
      <c r="E16363" t="s">
        <v>90</v>
      </c>
      <c r="F16363" t="s">
        <v>76</v>
      </c>
      <c r="G16363" t="s">
        <v>16</v>
      </c>
      <c r="H16363">
        <v>64</v>
      </c>
      <c r="I16363" t="s">
        <v>54265</v>
      </c>
      <c r="J16363" t="s">
        <v>54266</v>
      </c>
      <c r="K16363" t="s">
        <v>54267</v>
      </c>
      <c r="L16363" t="s">
        <v>77989</v>
      </c>
    </row>
    <row r="16364" spans="1:12" x14ac:dyDescent="0.15">
      <c r="A16364" t="s">
        <v>12</v>
      </c>
      <c r="B16364">
        <v>4616907</v>
      </c>
      <c r="C16364">
        <v>4616927</v>
      </c>
      <c r="D16364" t="s">
        <v>54258</v>
      </c>
      <c r="E16364" t="s">
        <v>90</v>
      </c>
      <c r="F16364" t="s">
        <v>76</v>
      </c>
      <c r="G16364" t="s">
        <v>23</v>
      </c>
      <c r="H16364">
        <v>109</v>
      </c>
      <c r="I16364" t="s">
        <v>54268</v>
      </c>
      <c r="J16364" t="s">
        <v>54269</v>
      </c>
      <c r="K16364" t="s">
        <v>54270</v>
      </c>
      <c r="L16364" t="s">
        <v>77947</v>
      </c>
    </row>
    <row r="16365" spans="1:12" x14ac:dyDescent="0.15">
      <c r="A16365" t="s">
        <v>12</v>
      </c>
      <c r="B16365">
        <v>4617981</v>
      </c>
      <c r="C16365">
        <v>4618001</v>
      </c>
      <c r="D16365" t="s">
        <v>54271</v>
      </c>
      <c r="E16365" t="s">
        <v>90</v>
      </c>
      <c r="F16365" t="s">
        <v>76</v>
      </c>
      <c r="G16365" t="s">
        <v>32</v>
      </c>
      <c r="H16365">
        <v>1</v>
      </c>
      <c r="I16365" t="s">
        <v>54272</v>
      </c>
      <c r="J16365" t="s">
        <v>54273</v>
      </c>
      <c r="K16365" t="s">
        <v>54274</v>
      </c>
      <c r="L16365" t="s">
        <v>77917</v>
      </c>
    </row>
    <row r="16366" spans="1:12" x14ac:dyDescent="0.15">
      <c r="A16366" t="s">
        <v>12</v>
      </c>
      <c r="B16366">
        <v>4617953</v>
      </c>
      <c r="C16366">
        <v>4617973</v>
      </c>
      <c r="D16366" t="s">
        <v>54271</v>
      </c>
      <c r="E16366" t="s">
        <v>90</v>
      </c>
      <c r="F16366" t="s">
        <v>76</v>
      </c>
      <c r="G16366" t="s">
        <v>23</v>
      </c>
      <c r="H16366">
        <v>29</v>
      </c>
      <c r="I16366" t="s">
        <v>54275</v>
      </c>
      <c r="J16366" t="s">
        <v>54276</v>
      </c>
      <c r="K16366" t="s">
        <v>54277</v>
      </c>
      <c r="L16366" t="s">
        <v>77921</v>
      </c>
    </row>
    <row r="16367" spans="1:12" x14ac:dyDescent="0.15">
      <c r="A16367" t="s">
        <v>12</v>
      </c>
      <c r="B16367">
        <v>4617918</v>
      </c>
      <c r="C16367">
        <v>4617938</v>
      </c>
      <c r="D16367" t="s">
        <v>54271</v>
      </c>
      <c r="E16367" t="s">
        <v>90</v>
      </c>
      <c r="F16367" t="s">
        <v>76</v>
      </c>
      <c r="G16367" t="s">
        <v>16</v>
      </c>
      <c r="H16367">
        <v>64</v>
      </c>
      <c r="I16367" t="s">
        <v>54278</v>
      </c>
      <c r="J16367" t="s">
        <v>54279</v>
      </c>
      <c r="K16367" t="s">
        <v>54280</v>
      </c>
      <c r="L16367" t="s">
        <v>77989</v>
      </c>
    </row>
    <row r="16368" spans="1:12" x14ac:dyDescent="0.15">
      <c r="A16368" t="s">
        <v>12</v>
      </c>
      <c r="B16368">
        <v>4617896</v>
      </c>
      <c r="C16368">
        <v>4617916</v>
      </c>
      <c r="D16368" t="s">
        <v>54271</v>
      </c>
      <c r="E16368" t="s">
        <v>90</v>
      </c>
      <c r="F16368" t="s">
        <v>76</v>
      </c>
      <c r="G16368" t="s">
        <v>32</v>
      </c>
      <c r="H16368">
        <v>86</v>
      </c>
      <c r="I16368" t="s">
        <v>54281</v>
      </c>
      <c r="J16368" t="s">
        <v>54282</v>
      </c>
      <c r="K16368" t="s">
        <v>54283</v>
      </c>
      <c r="L16368" t="s">
        <v>77929</v>
      </c>
    </row>
    <row r="16369" spans="1:12" x14ac:dyDescent="0.15">
      <c r="A16369" t="s">
        <v>12</v>
      </c>
      <c r="B16369">
        <v>4618169</v>
      </c>
      <c r="C16369">
        <v>4618189</v>
      </c>
      <c r="D16369" t="s">
        <v>54284</v>
      </c>
      <c r="E16369" t="s">
        <v>90</v>
      </c>
      <c r="F16369" t="s">
        <v>15</v>
      </c>
      <c r="G16369" t="s">
        <v>36</v>
      </c>
      <c r="H16369">
        <v>22</v>
      </c>
      <c r="I16369" t="s">
        <v>54285</v>
      </c>
      <c r="J16369" t="s">
        <v>54286</v>
      </c>
      <c r="K16369" t="s">
        <v>54287</v>
      </c>
      <c r="L16369" t="s">
        <v>77948</v>
      </c>
    </row>
    <row r="16370" spans="1:12" x14ac:dyDescent="0.15">
      <c r="A16370" t="s">
        <v>12</v>
      </c>
      <c r="B16370">
        <v>4618223</v>
      </c>
      <c r="C16370">
        <v>4618243</v>
      </c>
      <c r="D16370" t="s">
        <v>54284</v>
      </c>
      <c r="E16370" t="s">
        <v>90</v>
      </c>
      <c r="F16370" t="s">
        <v>15</v>
      </c>
      <c r="G16370" t="s">
        <v>16</v>
      </c>
      <c r="H16370">
        <v>76</v>
      </c>
      <c r="I16370" t="s">
        <v>54288</v>
      </c>
      <c r="J16370" t="s">
        <v>54289</v>
      </c>
      <c r="K16370" t="s">
        <v>54290</v>
      </c>
      <c r="L16370" t="s">
        <v>77985</v>
      </c>
    </row>
    <row r="16371" spans="1:12" x14ac:dyDescent="0.15">
      <c r="A16371" t="s">
        <v>12</v>
      </c>
      <c r="B16371">
        <v>4618256</v>
      </c>
      <c r="C16371">
        <v>4618276</v>
      </c>
      <c r="D16371" t="s">
        <v>54284</v>
      </c>
      <c r="E16371" t="s">
        <v>90</v>
      </c>
      <c r="F16371" t="s">
        <v>15</v>
      </c>
      <c r="G16371" t="s">
        <v>16</v>
      </c>
      <c r="H16371">
        <v>109</v>
      </c>
      <c r="I16371" t="s">
        <v>54291</v>
      </c>
      <c r="J16371" t="s">
        <v>54292</v>
      </c>
      <c r="K16371" t="s">
        <v>54293</v>
      </c>
      <c r="L16371" t="s">
        <v>77947</v>
      </c>
    </row>
    <row r="16372" spans="1:12" x14ac:dyDescent="0.15">
      <c r="A16372" t="s">
        <v>12</v>
      </c>
      <c r="B16372">
        <v>4618305</v>
      </c>
      <c r="C16372">
        <v>4618325</v>
      </c>
      <c r="D16372" t="s">
        <v>54284</v>
      </c>
      <c r="E16372" t="s">
        <v>90</v>
      </c>
      <c r="F16372" t="s">
        <v>15</v>
      </c>
      <c r="G16372" t="s">
        <v>36</v>
      </c>
      <c r="H16372">
        <v>158</v>
      </c>
      <c r="I16372" t="s">
        <v>54294</v>
      </c>
      <c r="J16372" t="s">
        <v>54295</v>
      </c>
      <c r="K16372" t="s">
        <v>54296</v>
      </c>
      <c r="L16372" t="s">
        <v>78070</v>
      </c>
    </row>
    <row r="16373" spans="1:12" x14ac:dyDescent="0.15">
      <c r="A16373" t="s">
        <v>12</v>
      </c>
      <c r="B16373">
        <v>4619851</v>
      </c>
      <c r="C16373">
        <v>4619871</v>
      </c>
      <c r="D16373" t="s">
        <v>54297</v>
      </c>
      <c r="E16373" t="s">
        <v>90</v>
      </c>
      <c r="F16373" t="s">
        <v>76</v>
      </c>
      <c r="G16373" t="s">
        <v>32</v>
      </c>
      <c r="H16373">
        <v>1</v>
      </c>
      <c r="I16373" t="s">
        <v>54298</v>
      </c>
      <c r="J16373" t="s">
        <v>54299</v>
      </c>
      <c r="K16373" t="s">
        <v>54300</v>
      </c>
      <c r="L16373" t="s">
        <v>77917</v>
      </c>
    </row>
    <row r="16374" spans="1:12" x14ac:dyDescent="0.15">
      <c r="A16374" t="s">
        <v>12</v>
      </c>
      <c r="B16374">
        <v>4619812</v>
      </c>
      <c r="C16374">
        <v>4619832</v>
      </c>
      <c r="D16374" t="s">
        <v>54297</v>
      </c>
      <c r="E16374" t="s">
        <v>90</v>
      </c>
      <c r="F16374" t="s">
        <v>76</v>
      </c>
      <c r="G16374" t="s">
        <v>36</v>
      </c>
      <c r="H16374">
        <v>40</v>
      </c>
      <c r="I16374" t="s">
        <v>54301</v>
      </c>
      <c r="J16374" t="s">
        <v>54302</v>
      </c>
      <c r="K16374" t="s">
        <v>54303</v>
      </c>
      <c r="L16374" t="s">
        <v>77952</v>
      </c>
    </row>
    <row r="16375" spans="1:12" x14ac:dyDescent="0.15">
      <c r="A16375" t="s">
        <v>12</v>
      </c>
      <c r="B16375">
        <v>4619791</v>
      </c>
      <c r="C16375">
        <v>4619811</v>
      </c>
      <c r="D16375" t="s">
        <v>54297</v>
      </c>
      <c r="E16375" t="s">
        <v>90</v>
      </c>
      <c r="F16375" t="s">
        <v>76</v>
      </c>
      <c r="G16375" t="s">
        <v>32</v>
      </c>
      <c r="H16375">
        <v>61</v>
      </c>
      <c r="I16375" t="s">
        <v>54304</v>
      </c>
      <c r="J16375" t="s">
        <v>54305</v>
      </c>
      <c r="K16375" t="s">
        <v>54306</v>
      </c>
      <c r="L16375" t="s">
        <v>77979</v>
      </c>
    </row>
    <row r="16376" spans="1:12" x14ac:dyDescent="0.15">
      <c r="A16376" t="s">
        <v>12</v>
      </c>
      <c r="B16376">
        <v>4619755</v>
      </c>
      <c r="C16376">
        <v>4619775</v>
      </c>
      <c r="D16376" t="s">
        <v>54297</v>
      </c>
      <c r="E16376" t="s">
        <v>90</v>
      </c>
      <c r="F16376" t="s">
        <v>76</v>
      </c>
      <c r="G16376" t="s">
        <v>16</v>
      </c>
      <c r="H16376">
        <v>97</v>
      </c>
      <c r="I16376" t="s">
        <v>54307</v>
      </c>
      <c r="J16376" t="s">
        <v>54308</v>
      </c>
      <c r="K16376" t="s">
        <v>54309</v>
      </c>
      <c r="L16376" t="s">
        <v>78010</v>
      </c>
    </row>
    <row r="16377" spans="1:12" x14ac:dyDescent="0.15">
      <c r="A16377" t="s">
        <v>12</v>
      </c>
      <c r="B16377">
        <v>4620044</v>
      </c>
      <c r="C16377">
        <v>4620064</v>
      </c>
      <c r="D16377" t="s">
        <v>54310</v>
      </c>
      <c r="E16377" t="s">
        <v>90</v>
      </c>
      <c r="F16377" t="s">
        <v>15</v>
      </c>
      <c r="G16377" t="s">
        <v>32</v>
      </c>
      <c r="H16377">
        <v>1</v>
      </c>
      <c r="I16377" t="s">
        <v>54311</v>
      </c>
      <c r="J16377" t="s">
        <v>54312</v>
      </c>
      <c r="K16377" t="s">
        <v>54313</v>
      </c>
      <c r="L16377" t="s">
        <v>77917</v>
      </c>
    </row>
    <row r="16378" spans="1:12" x14ac:dyDescent="0.15">
      <c r="A16378" t="s">
        <v>12</v>
      </c>
      <c r="B16378">
        <v>4620065</v>
      </c>
      <c r="C16378">
        <v>4620085</v>
      </c>
      <c r="D16378" t="s">
        <v>54310</v>
      </c>
      <c r="E16378" t="s">
        <v>90</v>
      </c>
      <c r="F16378" t="s">
        <v>15</v>
      </c>
      <c r="G16378" t="s">
        <v>32</v>
      </c>
      <c r="H16378">
        <v>22</v>
      </c>
      <c r="I16378" t="s">
        <v>54314</v>
      </c>
      <c r="J16378" t="s">
        <v>54315</v>
      </c>
      <c r="K16378" t="s">
        <v>54316</v>
      </c>
      <c r="L16378" t="s">
        <v>77948</v>
      </c>
    </row>
    <row r="16379" spans="1:12" x14ac:dyDescent="0.15">
      <c r="A16379" t="s">
        <v>12</v>
      </c>
      <c r="B16379">
        <v>4620087</v>
      </c>
      <c r="C16379">
        <v>4620107</v>
      </c>
      <c r="D16379" t="s">
        <v>54310</v>
      </c>
      <c r="E16379" t="s">
        <v>90</v>
      </c>
      <c r="F16379" t="s">
        <v>15</v>
      </c>
      <c r="G16379" t="s">
        <v>32</v>
      </c>
      <c r="H16379">
        <v>44</v>
      </c>
      <c r="I16379" t="s">
        <v>54317</v>
      </c>
      <c r="J16379" t="s">
        <v>54318</v>
      </c>
      <c r="K16379" t="s">
        <v>54319</v>
      </c>
      <c r="L16379" t="s">
        <v>78016</v>
      </c>
    </row>
    <row r="16380" spans="1:12" x14ac:dyDescent="0.15">
      <c r="A16380" t="s">
        <v>12</v>
      </c>
      <c r="B16380">
        <v>4620112</v>
      </c>
      <c r="C16380">
        <v>4620132</v>
      </c>
      <c r="D16380" t="s">
        <v>54310</v>
      </c>
      <c r="E16380" t="s">
        <v>90</v>
      </c>
      <c r="F16380" t="s">
        <v>15</v>
      </c>
      <c r="G16380" t="s">
        <v>36</v>
      </c>
      <c r="H16380">
        <v>69</v>
      </c>
      <c r="I16380" t="s">
        <v>54320</v>
      </c>
      <c r="J16380" t="s">
        <v>54321</v>
      </c>
      <c r="K16380" t="s">
        <v>54322</v>
      </c>
      <c r="L16380" t="s">
        <v>78015</v>
      </c>
    </row>
    <row r="16381" spans="1:12" x14ac:dyDescent="0.15">
      <c r="A16381" t="s">
        <v>12</v>
      </c>
      <c r="B16381">
        <v>4621186</v>
      </c>
      <c r="C16381">
        <v>4621206</v>
      </c>
      <c r="D16381" t="s">
        <v>54323</v>
      </c>
      <c r="E16381" t="s">
        <v>90</v>
      </c>
      <c r="F16381" t="s">
        <v>15</v>
      </c>
      <c r="G16381" t="s">
        <v>16</v>
      </c>
      <c r="H16381">
        <v>12</v>
      </c>
      <c r="I16381" t="s">
        <v>54324</v>
      </c>
      <c r="J16381" t="s">
        <v>54325</v>
      </c>
      <c r="K16381" t="s">
        <v>54326</v>
      </c>
      <c r="L16381" t="s">
        <v>77991</v>
      </c>
    </row>
    <row r="16382" spans="1:12" x14ac:dyDescent="0.15">
      <c r="A16382" t="s">
        <v>12</v>
      </c>
      <c r="B16382">
        <v>4621227</v>
      </c>
      <c r="C16382">
        <v>4621247</v>
      </c>
      <c r="D16382" t="s">
        <v>54323</v>
      </c>
      <c r="E16382" t="s">
        <v>90</v>
      </c>
      <c r="F16382" t="s">
        <v>15</v>
      </c>
      <c r="G16382" t="s">
        <v>32</v>
      </c>
      <c r="H16382">
        <v>53</v>
      </c>
      <c r="I16382" t="s">
        <v>54327</v>
      </c>
      <c r="J16382" t="s">
        <v>54328</v>
      </c>
      <c r="K16382" t="s">
        <v>54329</v>
      </c>
      <c r="L16382" t="s">
        <v>77922</v>
      </c>
    </row>
    <row r="16383" spans="1:12" x14ac:dyDescent="0.15">
      <c r="A16383" t="s">
        <v>12</v>
      </c>
      <c r="B16383">
        <v>4621263</v>
      </c>
      <c r="C16383">
        <v>4621283</v>
      </c>
      <c r="D16383" t="s">
        <v>54323</v>
      </c>
      <c r="E16383" t="s">
        <v>90</v>
      </c>
      <c r="F16383" t="s">
        <v>15</v>
      </c>
      <c r="G16383" t="s">
        <v>23</v>
      </c>
      <c r="H16383">
        <v>89</v>
      </c>
      <c r="I16383" t="s">
        <v>54330</v>
      </c>
      <c r="J16383" t="s">
        <v>54331</v>
      </c>
      <c r="K16383" t="s">
        <v>54332</v>
      </c>
      <c r="L16383" t="s">
        <v>77964</v>
      </c>
    </row>
    <row r="16384" spans="1:12" x14ac:dyDescent="0.15">
      <c r="A16384" t="s">
        <v>12</v>
      </c>
      <c r="B16384">
        <v>4621284</v>
      </c>
      <c r="C16384">
        <v>4621304</v>
      </c>
      <c r="D16384" t="s">
        <v>54323</v>
      </c>
      <c r="E16384" t="s">
        <v>90</v>
      </c>
      <c r="F16384" t="s">
        <v>15</v>
      </c>
      <c r="G16384" t="s">
        <v>16</v>
      </c>
      <c r="H16384">
        <v>110</v>
      </c>
      <c r="I16384" t="s">
        <v>54333</v>
      </c>
      <c r="J16384" t="s">
        <v>54334</v>
      </c>
      <c r="K16384" t="s">
        <v>54335</v>
      </c>
      <c r="L16384" t="s">
        <v>78030</v>
      </c>
    </row>
    <row r="16385" spans="1:12" x14ac:dyDescent="0.15">
      <c r="A16385" t="s">
        <v>12</v>
      </c>
      <c r="B16385">
        <v>4621655</v>
      </c>
      <c r="C16385">
        <v>4621675</v>
      </c>
      <c r="D16385" t="s">
        <v>54336</v>
      </c>
      <c r="E16385" t="s">
        <v>90</v>
      </c>
      <c r="F16385" t="s">
        <v>15</v>
      </c>
      <c r="G16385" t="s">
        <v>32</v>
      </c>
      <c r="H16385">
        <v>1</v>
      </c>
      <c r="I16385" t="s">
        <v>54337</v>
      </c>
      <c r="J16385" t="s">
        <v>54338</v>
      </c>
      <c r="K16385" t="s">
        <v>54339</v>
      </c>
      <c r="L16385" t="s">
        <v>77917</v>
      </c>
    </row>
    <row r="16386" spans="1:12" x14ac:dyDescent="0.15">
      <c r="A16386" t="s">
        <v>12</v>
      </c>
      <c r="B16386">
        <v>4621680</v>
      </c>
      <c r="C16386">
        <v>4621700</v>
      </c>
      <c r="D16386" t="s">
        <v>54336</v>
      </c>
      <c r="E16386" t="s">
        <v>90</v>
      </c>
      <c r="F16386" t="s">
        <v>15</v>
      </c>
      <c r="G16386" t="s">
        <v>16</v>
      </c>
      <c r="H16386">
        <v>26</v>
      </c>
      <c r="I16386" t="s">
        <v>54340</v>
      </c>
      <c r="J16386" t="s">
        <v>54341</v>
      </c>
      <c r="K16386" t="s">
        <v>54342</v>
      </c>
      <c r="L16386" t="s">
        <v>78002</v>
      </c>
    </row>
    <row r="16387" spans="1:12" x14ac:dyDescent="0.15">
      <c r="A16387" t="s">
        <v>12</v>
      </c>
      <c r="B16387">
        <v>4621709</v>
      </c>
      <c r="C16387">
        <v>4621729</v>
      </c>
      <c r="D16387" t="s">
        <v>54336</v>
      </c>
      <c r="E16387" t="s">
        <v>90</v>
      </c>
      <c r="F16387" t="s">
        <v>15</v>
      </c>
      <c r="G16387" t="s">
        <v>23</v>
      </c>
      <c r="H16387">
        <v>55</v>
      </c>
      <c r="I16387" t="s">
        <v>54343</v>
      </c>
      <c r="J16387" t="s">
        <v>54344</v>
      </c>
      <c r="K16387" t="s">
        <v>54345</v>
      </c>
      <c r="L16387" t="s">
        <v>77992</v>
      </c>
    </row>
    <row r="16388" spans="1:12" x14ac:dyDescent="0.15">
      <c r="A16388" t="s">
        <v>12</v>
      </c>
      <c r="B16388">
        <v>4621732</v>
      </c>
      <c r="C16388">
        <v>4621752</v>
      </c>
      <c r="D16388" t="s">
        <v>54336</v>
      </c>
      <c r="E16388" t="s">
        <v>90</v>
      </c>
      <c r="F16388" t="s">
        <v>15</v>
      </c>
      <c r="G16388" t="s">
        <v>36</v>
      </c>
      <c r="H16388">
        <v>78</v>
      </c>
      <c r="I16388" t="s">
        <v>54346</v>
      </c>
      <c r="J16388" t="s">
        <v>54347</v>
      </c>
      <c r="K16388" t="s">
        <v>54348</v>
      </c>
      <c r="L16388" t="s">
        <v>78000</v>
      </c>
    </row>
    <row r="16389" spans="1:12" x14ac:dyDescent="0.15">
      <c r="A16389" t="s">
        <v>12</v>
      </c>
      <c r="B16389">
        <v>4622674</v>
      </c>
      <c r="C16389">
        <v>4622694</v>
      </c>
      <c r="D16389" t="s">
        <v>54349</v>
      </c>
      <c r="E16389" t="s">
        <v>90</v>
      </c>
      <c r="F16389" t="s">
        <v>76</v>
      </c>
      <c r="G16389" t="s">
        <v>23</v>
      </c>
      <c r="H16389">
        <v>10</v>
      </c>
      <c r="I16389" t="s">
        <v>54350</v>
      </c>
      <c r="J16389" t="s">
        <v>54351</v>
      </c>
      <c r="K16389" t="s">
        <v>54352</v>
      </c>
      <c r="L16389" t="s">
        <v>78001</v>
      </c>
    </row>
    <row r="16390" spans="1:12" x14ac:dyDescent="0.15">
      <c r="A16390" t="s">
        <v>12</v>
      </c>
      <c r="B16390">
        <v>4622648</v>
      </c>
      <c r="C16390">
        <v>4622668</v>
      </c>
      <c r="D16390" t="s">
        <v>54349</v>
      </c>
      <c r="E16390" t="s">
        <v>90</v>
      </c>
      <c r="F16390" t="s">
        <v>76</v>
      </c>
      <c r="G16390" t="s">
        <v>16</v>
      </c>
      <c r="H16390">
        <v>36</v>
      </c>
      <c r="I16390" t="s">
        <v>54353</v>
      </c>
      <c r="J16390" t="s">
        <v>54354</v>
      </c>
      <c r="K16390" t="s">
        <v>54355</v>
      </c>
      <c r="L16390" t="s">
        <v>78003</v>
      </c>
    </row>
    <row r="16391" spans="1:12" x14ac:dyDescent="0.15">
      <c r="A16391" t="s">
        <v>12</v>
      </c>
      <c r="B16391">
        <v>4622608</v>
      </c>
      <c r="C16391">
        <v>4622628</v>
      </c>
      <c r="D16391" t="s">
        <v>54349</v>
      </c>
      <c r="E16391" t="s">
        <v>90</v>
      </c>
      <c r="F16391" t="s">
        <v>76</v>
      </c>
      <c r="G16391" t="s">
        <v>16</v>
      </c>
      <c r="H16391">
        <v>76</v>
      </c>
      <c r="I16391" t="s">
        <v>54356</v>
      </c>
      <c r="J16391" t="s">
        <v>54357</v>
      </c>
      <c r="K16391" t="s">
        <v>54358</v>
      </c>
      <c r="L16391" t="s">
        <v>77985</v>
      </c>
    </row>
    <row r="16392" spans="1:12" x14ac:dyDescent="0.15">
      <c r="A16392" t="s">
        <v>12</v>
      </c>
      <c r="B16392">
        <v>4622587</v>
      </c>
      <c r="C16392">
        <v>4622607</v>
      </c>
      <c r="D16392" t="s">
        <v>54349</v>
      </c>
      <c r="E16392" t="s">
        <v>90</v>
      </c>
      <c r="F16392" t="s">
        <v>76</v>
      </c>
      <c r="G16392" t="s">
        <v>36</v>
      </c>
      <c r="H16392">
        <v>97</v>
      </c>
      <c r="I16392" t="s">
        <v>54359</v>
      </c>
      <c r="J16392" t="s">
        <v>54360</v>
      </c>
      <c r="K16392" t="s">
        <v>54361</v>
      </c>
      <c r="L16392" t="s">
        <v>78010</v>
      </c>
    </row>
    <row r="16393" spans="1:12" x14ac:dyDescent="0.15">
      <c r="A16393" t="s">
        <v>12</v>
      </c>
      <c r="B16393">
        <v>4623023</v>
      </c>
      <c r="C16393">
        <v>4623043</v>
      </c>
      <c r="D16393" t="s">
        <v>54362</v>
      </c>
      <c r="E16393" t="s">
        <v>90</v>
      </c>
      <c r="F16393" t="s">
        <v>15</v>
      </c>
      <c r="G16393" t="s">
        <v>32</v>
      </c>
      <c r="H16393">
        <v>7</v>
      </c>
      <c r="I16393" t="s">
        <v>54363</v>
      </c>
      <c r="J16393" t="s">
        <v>54364</v>
      </c>
      <c r="K16393" t="s">
        <v>54365</v>
      </c>
      <c r="L16393" t="s">
        <v>77909</v>
      </c>
    </row>
    <row r="16394" spans="1:12" x14ac:dyDescent="0.15">
      <c r="A16394" t="s">
        <v>12</v>
      </c>
      <c r="B16394">
        <v>4623044</v>
      </c>
      <c r="C16394">
        <v>4623064</v>
      </c>
      <c r="D16394" t="s">
        <v>54362</v>
      </c>
      <c r="E16394" t="s">
        <v>90</v>
      </c>
      <c r="F16394" t="s">
        <v>15</v>
      </c>
      <c r="G16394" t="s">
        <v>16</v>
      </c>
      <c r="H16394">
        <v>28</v>
      </c>
      <c r="I16394" t="s">
        <v>54366</v>
      </c>
      <c r="J16394" t="s">
        <v>54367</v>
      </c>
      <c r="K16394" t="s">
        <v>54368</v>
      </c>
      <c r="L16394" t="s">
        <v>77956</v>
      </c>
    </row>
    <row r="16395" spans="1:12" x14ac:dyDescent="0.15">
      <c r="A16395" t="s">
        <v>12</v>
      </c>
      <c r="B16395">
        <v>4623064</v>
      </c>
      <c r="C16395">
        <v>4623084</v>
      </c>
      <c r="D16395" t="s">
        <v>54362</v>
      </c>
      <c r="E16395" t="s">
        <v>90</v>
      </c>
      <c r="F16395" t="s">
        <v>15</v>
      </c>
      <c r="G16395" t="s">
        <v>36</v>
      </c>
      <c r="H16395">
        <v>48</v>
      </c>
      <c r="I16395" t="s">
        <v>54369</v>
      </c>
      <c r="J16395" t="s">
        <v>54370</v>
      </c>
      <c r="K16395" t="s">
        <v>54371</v>
      </c>
      <c r="L16395" t="s">
        <v>78018</v>
      </c>
    </row>
    <row r="16396" spans="1:12" x14ac:dyDescent="0.15">
      <c r="A16396" t="s">
        <v>12</v>
      </c>
      <c r="B16396">
        <v>4623085</v>
      </c>
      <c r="C16396">
        <v>4623105</v>
      </c>
      <c r="D16396" t="s">
        <v>54362</v>
      </c>
      <c r="E16396" t="s">
        <v>90</v>
      </c>
      <c r="F16396" t="s">
        <v>15</v>
      </c>
      <c r="G16396" t="s">
        <v>23</v>
      </c>
      <c r="H16396">
        <v>69</v>
      </c>
      <c r="I16396" t="s">
        <v>54372</v>
      </c>
      <c r="J16396" t="s">
        <v>54373</v>
      </c>
      <c r="K16396" t="s">
        <v>54374</v>
      </c>
      <c r="L16396" t="s">
        <v>78015</v>
      </c>
    </row>
    <row r="16397" spans="1:12" x14ac:dyDescent="0.15">
      <c r="A16397" t="s">
        <v>12</v>
      </c>
      <c r="B16397">
        <v>4624317</v>
      </c>
      <c r="C16397">
        <v>4624337</v>
      </c>
      <c r="D16397" t="s">
        <v>54375</v>
      </c>
      <c r="E16397" t="s">
        <v>54376</v>
      </c>
      <c r="F16397" t="s">
        <v>15</v>
      </c>
      <c r="G16397" t="s">
        <v>23</v>
      </c>
      <c r="H16397">
        <v>45</v>
      </c>
      <c r="I16397" t="s">
        <v>54377</v>
      </c>
      <c r="J16397" t="s">
        <v>54378</v>
      </c>
      <c r="K16397" t="s">
        <v>54379</v>
      </c>
      <c r="L16397" t="s">
        <v>77967</v>
      </c>
    </row>
    <row r="16398" spans="1:12" x14ac:dyDescent="0.15">
      <c r="A16398" t="s">
        <v>12</v>
      </c>
      <c r="B16398">
        <v>4624365</v>
      </c>
      <c r="C16398">
        <v>4624385</v>
      </c>
      <c r="D16398" t="s">
        <v>54375</v>
      </c>
      <c r="E16398" t="s">
        <v>54376</v>
      </c>
      <c r="F16398" t="s">
        <v>15</v>
      </c>
      <c r="G16398" t="s">
        <v>16</v>
      </c>
      <c r="H16398">
        <v>93</v>
      </c>
      <c r="I16398" t="s">
        <v>54380</v>
      </c>
      <c r="J16398" t="s">
        <v>54381</v>
      </c>
      <c r="K16398" t="s">
        <v>54382</v>
      </c>
      <c r="L16398" t="s">
        <v>78044</v>
      </c>
    </row>
    <row r="16399" spans="1:12" x14ac:dyDescent="0.15">
      <c r="A16399" t="s">
        <v>12</v>
      </c>
      <c r="B16399">
        <v>4624398</v>
      </c>
      <c r="C16399">
        <v>4624418</v>
      </c>
      <c r="D16399" t="s">
        <v>54375</v>
      </c>
      <c r="E16399" t="s">
        <v>54376</v>
      </c>
      <c r="F16399" t="s">
        <v>15</v>
      </c>
      <c r="G16399" t="s">
        <v>16</v>
      </c>
      <c r="H16399">
        <v>126</v>
      </c>
      <c r="I16399" t="s">
        <v>54383</v>
      </c>
      <c r="J16399" t="s">
        <v>54384</v>
      </c>
      <c r="K16399" t="s">
        <v>54385</v>
      </c>
      <c r="L16399" t="s">
        <v>78078</v>
      </c>
    </row>
    <row r="16400" spans="1:12" x14ac:dyDescent="0.15">
      <c r="A16400" t="s">
        <v>12</v>
      </c>
      <c r="B16400">
        <v>4624423</v>
      </c>
      <c r="C16400">
        <v>4624443</v>
      </c>
      <c r="D16400" t="s">
        <v>54375</v>
      </c>
      <c r="E16400" t="s">
        <v>54376</v>
      </c>
      <c r="F16400" t="s">
        <v>15</v>
      </c>
      <c r="G16400" t="s">
        <v>36</v>
      </c>
      <c r="H16400">
        <v>151</v>
      </c>
      <c r="I16400" t="s">
        <v>54386</v>
      </c>
      <c r="J16400" t="s">
        <v>54387</v>
      </c>
      <c r="K16400" t="s">
        <v>54388</v>
      </c>
      <c r="L16400" t="s">
        <v>78050</v>
      </c>
    </row>
    <row r="16401" spans="1:12" x14ac:dyDescent="0.15">
      <c r="A16401" t="s">
        <v>12</v>
      </c>
      <c r="B16401">
        <v>4625634</v>
      </c>
      <c r="C16401">
        <v>4625654</v>
      </c>
      <c r="D16401" t="s">
        <v>54389</v>
      </c>
      <c r="E16401" t="s">
        <v>90</v>
      </c>
      <c r="F16401" t="s">
        <v>76</v>
      </c>
      <c r="G16401" t="s">
        <v>36</v>
      </c>
      <c r="H16401">
        <v>0</v>
      </c>
      <c r="I16401" t="s">
        <v>54390</v>
      </c>
      <c r="J16401" t="s">
        <v>54391</v>
      </c>
      <c r="K16401" t="s">
        <v>54392</v>
      </c>
      <c r="L16401" t="s">
        <v>77980</v>
      </c>
    </row>
    <row r="16402" spans="1:12" x14ac:dyDescent="0.15">
      <c r="A16402" t="s">
        <v>12</v>
      </c>
      <c r="B16402">
        <v>4625606</v>
      </c>
      <c r="C16402">
        <v>4625626</v>
      </c>
      <c r="D16402" t="s">
        <v>54389</v>
      </c>
      <c r="E16402" t="s">
        <v>90</v>
      </c>
      <c r="F16402" t="s">
        <v>76</v>
      </c>
      <c r="G16402" t="s">
        <v>36</v>
      </c>
      <c r="H16402">
        <v>28</v>
      </c>
      <c r="I16402" t="s">
        <v>54393</v>
      </c>
      <c r="J16402" t="s">
        <v>54394</v>
      </c>
      <c r="K16402" t="s">
        <v>54395</v>
      </c>
      <c r="L16402" t="s">
        <v>77956</v>
      </c>
    </row>
    <row r="16403" spans="1:12" x14ac:dyDescent="0.15">
      <c r="A16403" t="s">
        <v>12</v>
      </c>
      <c r="B16403">
        <v>4625586</v>
      </c>
      <c r="C16403">
        <v>4625606</v>
      </c>
      <c r="D16403" t="s">
        <v>54389</v>
      </c>
      <c r="E16403" t="s">
        <v>90</v>
      </c>
      <c r="F16403" t="s">
        <v>76</v>
      </c>
      <c r="G16403" t="s">
        <v>16</v>
      </c>
      <c r="H16403">
        <v>48</v>
      </c>
      <c r="I16403" t="s">
        <v>54396</v>
      </c>
      <c r="J16403" t="s">
        <v>54397</v>
      </c>
      <c r="K16403" t="s">
        <v>54398</v>
      </c>
      <c r="L16403" t="s">
        <v>78018</v>
      </c>
    </row>
    <row r="16404" spans="1:12" x14ac:dyDescent="0.15">
      <c r="A16404" t="s">
        <v>12</v>
      </c>
      <c r="B16404">
        <v>4625566</v>
      </c>
      <c r="C16404">
        <v>4625586</v>
      </c>
      <c r="D16404" t="s">
        <v>54389</v>
      </c>
      <c r="E16404" t="s">
        <v>90</v>
      </c>
      <c r="F16404" t="s">
        <v>76</v>
      </c>
      <c r="G16404" t="s">
        <v>16</v>
      </c>
      <c r="H16404">
        <v>68</v>
      </c>
      <c r="I16404" t="s">
        <v>54399</v>
      </c>
      <c r="J16404" t="s">
        <v>54400</v>
      </c>
      <c r="K16404" t="s">
        <v>54401</v>
      </c>
      <c r="L16404" t="s">
        <v>77962</v>
      </c>
    </row>
    <row r="16405" spans="1:12" x14ac:dyDescent="0.15">
      <c r="A16405" t="s">
        <v>12</v>
      </c>
      <c r="B16405">
        <v>4626575</v>
      </c>
      <c r="C16405">
        <v>4626595</v>
      </c>
      <c r="D16405" t="s">
        <v>54402</v>
      </c>
      <c r="E16405" t="s">
        <v>90</v>
      </c>
      <c r="F16405" t="s">
        <v>76</v>
      </c>
      <c r="G16405" t="s">
        <v>16</v>
      </c>
      <c r="H16405">
        <v>6</v>
      </c>
      <c r="I16405" t="s">
        <v>54403</v>
      </c>
      <c r="J16405" t="s">
        <v>54404</v>
      </c>
      <c r="K16405" t="s">
        <v>54405</v>
      </c>
      <c r="L16405" t="s">
        <v>78025</v>
      </c>
    </row>
    <row r="16406" spans="1:12" x14ac:dyDescent="0.15">
      <c r="A16406" t="s">
        <v>12</v>
      </c>
      <c r="B16406">
        <v>4626550</v>
      </c>
      <c r="C16406">
        <v>4626570</v>
      </c>
      <c r="D16406" t="s">
        <v>54402</v>
      </c>
      <c r="E16406" t="s">
        <v>90</v>
      </c>
      <c r="F16406" t="s">
        <v>76</v>
      </c>
      <c r="G16406" t="s">
        <v>16</v>
      </c>
      <c r="H16406">
        <v>31</v>
      </c>
      <c r="I16406" t="s">
        <v>54406</v>
      </c>
      <c r="J16406" t="s">
        <v>54407</v>
      </c>
      <c r="K16406" t="s">
        <v>54408</v>
      </c>
      <c r="L16406" t="s">
        <v>77910</v>
      </c>
    </row>
    <row r="16407" spans="1:12" x14ac:dyDescent="0.15">
      <c r="A16407" t="s">
        <v>12</v>
      </c>
      <c r="B16407">
        <v>4626522</v>
      </c>
      <c r="C16407">
        <v>4626542</v>
      </c>
      <c r="D16407" t="s">
        <v>54402</v>
      </c>
      <c r="E16407" t="s">
        <v>90</v>
      </c>
      <c r="F16407" t="s">
        <v>76</v>
      </c>
      <c r="G16407" t="s">
        <v>16</v>
      </c>
      <c r="H16407">
        <v>59</v>
      </c>
      <c r="I16407" t="s">
        <v>54409</v>
      </c>
      <c r="J16407" t="s">
        <v>54410</v>
      </c>
      <c r="K16407" t="s">
        <v>54411</v>
      </c>
      <c r="L16407" t="s">
        <v>78009</v>
      </c>
    </row>
    <row r="16408" spans="1:12" x14ac:dyDescent="0.15">
      <c r="A16408" t="s">
        <v>12</v>
      </c>
      <c r="B16408">
        <v>4626496</v>
      </c>
      <c r="C16408">
        <v>4626516</v>
      </c>
      <c r="D16408" t="s">
        <v>54402</v>
      </c>
      <c r="E16408" t="s">
        <v>90</v>
      </c>
      <c r="F16408" t="s">
        <v>76</v>
      </c>
      <c r="G16408" t="s">
        <v>36</v>
      </c>
      <c r="H16408">
        <v>85</v>
      </c>
      <c r="I16408" t="s">
        <v>54412</v>
      </c>
      <c r="J16408" t="s">
        <v>54413</v>
      </c>
      <c r="K16408" t="s">
        <v>54414</v>
      </c>
      <c r="L16408" t="s">
        <v>77972</v>
      </c>
    </row>
    <row r="16409" spans="1:12" x14ac:dyDescent="0.15">
      <c r="A16409" t="s">
        <v>12</v>
      </c>
      <c r="B16409">
        <v>4626736</v>
      </c>
      <c r="C16409">
        <v>4626756</v>
      </c>
      <c r="D16409" t="s">
        <v>54415</v>
      </c>
      <c r="E16409" t="s">
        <v>90</v>
      </c>
      <c r="F16409" t="s">
        <v>15</v>
      </c>
      <c r="G16409" t="s">
        <v>32</v>
      </c>
      <c r="H16409">
        <v>1</v>
      </c>
      <c r="I16409" t="s">
        <v>54416</v>
      </c>
      <c r="J16409" t="s">
        <v>54417</v>
      </c>
      <c r="K16409" t="s">
        <v>54418</v>
      </c>
      <c r="L16409" t="s">
        <v>77917</v>
      </c>
    </row>
    <row r="16410" spans="1:12" x14ac:dyDescent="0.15">
      <c r="A16410" t="s">
        <v>12</v>
      </c>
      <c r="B16410">
        <v>4626777</v>
      </c>
      <c r="C16410">
        <v>4626797</v>
      </c>
      <c r="D16410" t="s">
        <v>54415</v>
      </c>
      <c r="E16410" t="s">
        <v>90</v>
      </c>
      <c r="F16410" t="s">
        <v>15</v>
      </c>
      <c r="G16410" t="s">
        <v>16</v>
      </c>
      <c r="H16410">
        <v>42</v>
      </c>
      <c r="I16410" t="s">
        <v>54419</v>
      </c>
      <c r="J16410" t="s">
        <v>54420</v>
      </c>
      <c r="K16410" t="s">
        <v>54421</v>
      </c>
      <c r="L16410" t="s">
        <v>77945</v>
      </c>
    </row>
    <row r="16411" spans="1:12" x14ac:dyDescent="0.15">
      <c r="A16411" t="s">
        <v>12</v>
      </c>
      <c r="B16411">
        <v>4626859</v>
      </c>
      <c r="C16411">
        <v>4626879</v>
      </c>
      <c r="D16411" t="s">
        <v>54415</v>
      </c>
      <c r="E16411" t="s">
        <v>90</v>
      </c>
      <c r="F16411" t="s">
        <v>15</v>
      </c>
      <c r="G16411" t="s">
        <v>32</v>
      </c>
      <c r="H16411">
        <v>124</v>
      </c>
      <c r="I16411" t="s">
        <v>54422</v>
      </c>
      <c r="J16411" t="s">
        <v>54423</v>
      </c>
      <c r="K16411" t="s">
        <v>54424</v>
      </c>
      <c r="L16411" t="s">
        <v>78046</v>
      </c>
    </row>
    <row r="16412" spans="1:12" x14ac:dyDescent="0.15">
      <c r="A16412" t="s">
        <v>12</v>
      </c>
      <c r="B16412">
        <v>4626880</v>
      </c>
      <c r="C16412">
        <v>4626900</v>
      </c>
      <c r="D16412" t="s">
        <v>54415</v>
      </c>
      <c r="E16412" t="s">
        <v>90</v>
      </c>
      <c r="F16412" t="s">
        <v>15</v>
      </c>
      <c r="G16412" t="s">
        <v>16</v>
      </c>
      <c r="H16412">
        <v>145</v>
      </c>
      <c r="I16412" t="s">
        <v>54425</v>
      </c>
      <c r="J16412" t="s">
        <v>54426</v>
      </c>
      <c r="K16412" t="s">
        <v>54427</v>
      </c>
      <c r="L16412" t="s">
        <v>77915</v>
      </c>
    </row>
    <row r="16413" spans="1:12" x14ac:dyDescent="0.15">
      <c r="A16413" t="s">
        <v>12</v>
      </c>
      <c r="B16413">
        <v>4627840</v>
      </c>
      <c r="C16413">
        <v>4627860</v>
      </c>
      <c r="D16413" t="s">
        <v>54428</v>
      </c>
      <c r="E16413" t="s">
        <v>90</v>
      </c>
      <c r="F16413" t="s">
        <v>15</v>
      </c>
      <c r="G16413" t="s">
        <v>36</v>
      </c>
      <c r="H16413">
        <v>22</v>
      </c>
      <c r="I16413" t="s">
        <v>54429</v>
      </c>
      <c r="J16413" t="s">
        <v>54430</v>
      </c>
      <c r="K16413" t="s">
        <v>54431</v>
      </c>
      <c r="L16413" t="s">
        <v>77948</v>
      </c>
    </row>
    <row r="16414" spans="1:12" x14ac:dyDescent="0.15">
      <c r="A16414" t="s">
        <v>12</v>
      </c>
      <c r="B16414">
        <v>4627864</v>
      </c>
      <c r="C16414">
        <v>4627884</v>
      </c>
      <c r="D16414" t="s">
        <v>54428</v>
      </c>
      <c r="E16414" t="s">
        <v>90</v>
      </c>
      <c r="F16414" t="s">
        <v>15</v>
      </c>
      <c r="G16414" t="s">
        <v>36</v>
      </c>
      <c r="H16414">
        <v>46</v>
      </c>
      <c r="I16414" t="s">
        <v>54432</v>
      </c>
      <c r="J16414" t="s">
        <v>54433</v>
      </c>
      <c r="K16414" t="s">
        <v>54434</v>
      </c>
      <c r="L16414" t="s">
        <v>78004</v>
      </c>
    </row>
    <row r="16415" spans="1:12" x14ac:dyDescent="0.15">
      <c r="A16415" t="s">
        <v>12</v>
      </c>
      <c r="B16415">
        <v>4627900</v>
      </c>
      <c r="C16415">
        <v>4627920</v>
      </c>
      <c r="D16415" t="s">
        <v>54428</v>
      </c>
      <c r="E16415" t="s">
        <v>90</v>
      </c>
      <c r="F16415" t="s">
        <v>15</v>
      </c>
      <c r="G16415" t="s">
        <v>36</v>
      </c>
      <c r="H16415">
        <v>82</v>
      </c>
      <c r="I16415" t="s">
        <v>54435</v>
      </c>
      <c r="J16415" t="s">
        <v>54436</v>
      </c>
      <c r="K16415" t="s">
        <v>54437</v>
      </c>
      <c r="L16415" t="s">
        <v>78011</v>
      </c>
    </row>
    <row r="16416" spans="1:12" x14ac:dyDescent="0.15">
      <c r="A16416" t="s">
        <v>12</v>
      </c>
      <c r="B16416">
        <v>4627933</v>
      </c>
      <c r="C16416">
        <v>4627953</v>
      </c>
      <c r="D16416" t="s">
        <v>54428</v>
      </c>
      <c r="E16416" t="s">
        <v>90</v>
      </c>
      <c r="F16416" t="s">
        <v>15</v>
      </c>
      <c r="G16416" t="s">
        <v>36</v>
      </c>
      <c r="H16416">
        <v>115</v>
      </c>
      <c r="I16416" t="s">
        <v>54438</v>
      </c>
      <c r="J16416" t="s">
        <v>54439</v>
      </c>
      <c r="K16416" t="s">
        <v>54440</v>
      </c>
      <c r="L16416" t="s">
        <v>78020</v>
      </c>
    </row>
    <row r="16417" spans="1:12" x14ac:dyDescent="0.15">
      <c r="A16417" t="s">
        <v>12</v>
      </c>
      <c r="B16417">
        <v>4629111</v>
      </c>
      <c r="C16417">
        <v>4629131</v>
      </c>
      <c r="D16417" t="s">
        <v>54441</v>
      </c>
      <c r="E16417" t="s">
        <v>90</v>
      </c>
      <c r="F16417" t="s">
        <v>76</v>
      </c>
      <c r="G16417" t="s">
        <v>36</v>
      </c>
      <c r="H16417">
        <v>34</v>
      </c>
      <c r="I16417" t="s">
        <v>54442</v>
      </c>
      <c r="J16417" t="s">
        <v>54443</v>
      </c>
      <c r="K16417" t="s">
        <v>54444</v>
      </c>
      <c r="L16417" t="s">
        <v>77999</v>
      </c>
    </row>
    <row r="16418" spans="1:12" x14ac:dyDescent="0.15">
      <c r="A16418" t="s">
        <v>12</v>
      </c>
      <c r="B16418">
        <v>4629058</v>
      </c>
      <c r="C16418">
        <v>4629078</v>
      </c>
      <c r="D16418" t="s">
        <v>54441</v>
      </c>
      <c r="E16418" t="s">
        <v>90</v>
      </c>
      <c r="F16418" t="s">
        <v>76</v>
      </c>
      <c r="G16418" t="s">
        <v>36</v>
      </c>
      <c r="H16418">
        <v>87</v>
      </c>
      <c r="I16418" t="s">
        <v>54445</v>
      </c>
      <c r="J16418" t="s">
        <v>54446</v>
      </c>
      <c r="K16418" t="s">
        <v>54447</v>
      </c>
      <c r="L16418" t="s">
        <v>78024</v>
      </c>
    </row>
    <row r="16419" spans="1:12" x14ac:dyDescent="0.15">
      <c r="A16419" t="s">
        <v>12</v>
      </c>
      <c r="B16419">
        <v>4629013</v>
      </c>
      <c r="C16419">
        <v>4629033</v>
      </c>
      <c r="D16419" t="s">
        <v>54441</v>
      </c>
      <c r="E16419" t="s">
        <v>90</v>
      </c>
      <c r="F16419" t="s">
        <v>76</v>
      </c>
      <c r="G16419" t="s">
        <v>16</v>
      </c>
      <c r="H16419">
        <v>132</v>
      </c>
      <c r="I16419" t="s">
        <v>54448</v>
      </c>
      <c r="J16419" t="s">
        <v>54449</v>
      </c>
      <c r="K16419" t="s">
        <v>54450</v>
      </c>
      <c r="L16419" t="s">
        <v>77938</v>
      </c>
    </row>
    <row r="16420" spans="1:12" x14ac:dyDescent="0.15">
      <c r="A16420" t="s">
        <v>12</v>
      </c>
      <c r="B16420">
        <v>4628988</v>
      </c>
      <c r="C16420">
        <v>4629008</v>
      </c>
      <c r="D16420" t="s">
        <v>54441</v>
      </c>
      <c r="E16420" t="s">
        <v>90</v>
      </c>
      <c r="F16420" t="s">
        <v>76</v>
      </c>
      <c r="G16420" t="s">
        <v>23</v>
      </c>
      <c r="H16420">
        <v>157</v>
      </c>
      <c r="I16420" t="s">
        <v>54451</v>
      </c>
      <c r="J16420" t="s">
        <v>54452</v>
      </c>
      <c r="K16420" t="s">
        <v>54453</v>
      </c>
      <c r="L16420" t="s">
        <v>78068</v>
      </c>
    </row>
    <row r="16421" spans="1:12" x14ac:dyDescent="0.15">
      <c r="A16421" t="s">
        <v>12</v>
      </c>
      <c r="B16421">
        <v>4630649</v>
      </c>
      <c r="C16421">
        <v>4630669</v>
      </c>
      <c r="D16421" t="s">
        <v>54454</v>
      </c>
      <c r="E16421" t="s">
        <v>54455</v>
      </c>
      <c r="F16421" t="s">
        <v>76</v>
      </c>
      <c r="G16421" t="s">
        <v>32</v>
      </c>
      <c r="H16421">
        <v>6</v>
      </c>
      <c r="I16421" t="s">
        <v>54456</v>
      </c>
      <c r="J16421" t="s">
        <v>54457</v>
      </c>
      <c r="K16421" t="s">
        <v>54458</v>
      </c>
      <c r="L16421" t="s">
        <v>78025</v>
      </c>
    </row>
    <row r="16422" spans="1:12" x14ac:dyDescent="0.15">
      <c r="A16422" t="s">
        <v>12</v>
      </c>
      <c r="B16422">
        <v>4630618</v>
      </c>
      <c r="C16422">
        <v>4630638</v>
      </c>
      <c r="D16422" t="s">
        <v>54454</v>
      </c>
      <c r="E16422" t="s">
        <v>54455</v>
      </c>
      <c r="F16422" t="s">
        <v>76</v>
      </c>
      <c r="G16422" t="s">
        <v>36</v>
      </c>
      <c r="H16422">
        <v>37</v>
      </c>
      <c r="I16422" t="s">
        <v>54459</v>
      </c>
      <c r="J16422" t="s">
        <v>54460</v>
      </c>
      <c r="K16422" t="s">
        <v>54461</v>
      </c>
      <c r="L16422" t="s">
        <v>77906</v>
      </c>
    </row>
    <row r="16423" spans="1:12" x14ac:dyDescent="0.15">
      <c r="A16423" t="s">
        <v>12</v>
      </c>
      <c r="B16423">
        <v>4630591</v>
      </c>
      <c r="C16423">
        <v>4630611</v>
      </c>
      <c r="D16423" t="s">
        <v>54454</v>
      </c>
      <c r="E16423" t="s">
        <v>54455</v>
      </c>
      <c r="F16423" t="s">
        <v>76</v>
      </c>
      <c r="G16423" t="s">
        <v>23</v>
      </c>
      <c r="H16423">
        <v>64</v>
      </c>
      <c r="I16423" t="s">
        <v>54462</v>
      </c>
      <c r="J16423" t="s">
        <v>54463</v>
      </c>
      <c r="K16423" t="s">
        <v>54464</v>
      </c>
      <c r="L16423" t="s">
        <v>77989</v>
      </c>
    </row>
    <row r="16424" spans="1:12" x14ac:dyDescent="0.15">
      <c r="A16424" t="s">
        <v>12</v>
      </c>
      <c r="B16424">
        <v>4630570</v>
      </c>
      <c r="C16424">
        <v>4630590</v>
      </c>
      <c r="D16424" t="s">
        <v>54454</v>
      </c>
      <c r="E16424" t="s">
        <v>54455</v>
      </c>
      <c r="F16424" t="s">
        <v>76</v>
      </c>
      <c r="G16424" t="s">
        <v>16</v>
      </c>
      <c r="H16424">
        <v>85</v>
      </c>
      <c r="I16424" t="s">
        <v>54465</v>
      </c>
      <c r="J16424" t="s">
        <v>54466</v>
      </c>
      <c r="K16424" t="s">
        <v>54467</v>
      </c>
      <c r="L16424" t="s">
        <v>77972</v>
      </c>
    </row>
    <row r="16425" spans="1:12" x14ac:dyDescent="0.15">
      <c r="A16425" t="s">
        <v>12</v>
      </c>
      <c r="B16425">
        <v>4630921</v>
      </c>
      <c r="C16425">
        <v>4630941</v>
      </c>
      <c r="D16425" t="s">
        <v>54468</v>
      </c>
      <c r="E16425" t="s">
        <v>90</v>
      </c>
      <c r="F16425" t="s">
        <v>15</v>
      </c>
      <c r="G16425" t="s">
        <v>32</v>
      </c>
      <c r="H16425">
        <v>16</v>
      </c>
      <c r="I16425" t="s">
        <v>54469</v>
      </c>
      <c r="J16425" t="s">
        <v>54470</v>
      </c>
      <c r="K16425" t="s">
        <v>54471</v>
      </c>
      <c r="L16425" t="s">
        <v>77905</v>
      </c>
    </row>
    <row r="16426" spans="1:12" x14ac:dyDescent="0.15">
      <c r="A16426" t="s">
        <v>12</v>
      </c>
      <c r="B16426">
        <v>4630948</v>
      </c>
      <c r="C16426">
        <v>4630968</v>
      </c>
      <c r="D16426" t="s">
        <v>54468</v>
      </c>
      <c r="E16426" t="s">
        <v>90</v>
      </c>
      <c r="F16426" t="s">
        <v>15</v>
      </c>
      <c r="G16426" t="s">
        <v>36</v>
      </c>
      <c r="H16426">
        <v>43</v>
      </c>
      <c r="I16426" t="s">
        <v>54472</v>
      </c>
      <c r="J16426" t="s">
        <v>54473</v>
      </c>
      <c r="K16426" t="s">
        <v>54474</v>
      </c>
      <c r="L16426" t="s">
        <v>77942</v>
      </c>
    </row>
    <row r="16427" spans="1:12" x14ac:dyDescent="0.15">
      <c r="A16427" t="s">
        <v>12</v>
      </c>
      <c r="B16427">
        <v>4630973</v>
      </c>
      <c r="C16427">
        <v>4630993</v>
      </c>
      <c r="D16427" t="s">
        <v>54468</v>
      </c>
      <c r="E16427" t="s">
        <v>90</v>
      </c>
      <c r="F16427" t="s">
        <v>15</v>
      </c>
      <c r="G16427" t="s">
        <v>16</v>
      </c>
      <c r="H16427">
        <v>68</v>
      </c>
      <c r="I16427" t="s">
        <v>54475</v>
      </c>
      <c r="J16427" t="s">
        <v>54476</v>
      </c>
      <c r="K16427" t="s">
        <v>54477</v>
      </c>
      <c r="L16427" t="s">
        <v>77962</v>
      </c>
    </row>
    <row r="16428" spans="1:12" x14ac:dyDescent="0.15">
      <c r="A16428" t="s">
        <v>12</v>
      </c>
      <c r="B16428">
        <v>4631014</v>
      </c>
      <c r="C16428">
        <v>4631034</v>
      </c>
      <c r="D16428" t="s">
        <v>54468</v>
      </c>
      <c r="E16428" t="s">
        <v>90</v>
      </c>
      <c r="F16428" t="s">
        <v>15</v>
      </c>
      <c r="G16428" t="s">
        <v>23</v>
      </c>
      <c r="H16428">
        <v>109</v>
      </c>
      <c r="I16428" t="s">
        <v>54478</v>
      </c>
      <c r="J16428" t="s">
        <v>54479</v>
      </c>
      <c r="K16428" t="s">
        <v>54480</v>
      </c>
      <c r="L16428" t="s">
        <v>77947</v>
      </c>
    </row>
    <row r="16429" spans="1:12" x14ac:dyDescent="0.15">
      <c r="A16429" t="s">
        <v>12</v>
      </c>
      <c r="B16429">
        <v>4632035</v>
      </c>
      <c r="C16429">
        <v>4632055</v>
      </c>
      <c r="D16429" t="s">
        <v>54481</v>
      </c>
      <c r="E16429" t="s">
        <v>90</v>
      </c>
      <c r="F16429" t="s">
        <v>76</v>
      </c>
      <c r="G16429" t="s">
        <v>16</v>
      </c>
      <c r="H16429">
        <v>8</v>
      </c>
      <c r="I16429" t="s">
        <v>54482</v>
      </c>
      <c r="J16429" t="s">
        <v>54483</v>
      </c>
      <c r="K16429" t="s">
        <v>54484</v>
      </c>
      <c r="L16429" t="s">
        <v>77955</v>
      </c>
    </row>
    <row r="16430" spans="1:12" x14ac:dyDescent="0.15">
      <c r="A16430" t="s">
        <v>12</v>
      </c>
      <c r="B16430">
        <v>4632005</v>
      </c>
      <c r="C16430">
        <v>4632025</v>
      </c>
      <c r="D16430" t="s">
        <v>54481</v>
      </c>
      <c r="E16430" t="s">
        <v>90</v>
      </c>
      <c r="F16430" t="s">
        <v>76</v>
      </c>
      <c r="G16430" t="s">
        <v>23</v>
      </c>
      <c r="H16430">
        <v>38</v>
      </c>
      <c r="I16430" t="s">
        <v>54485</v>
      </c>
      <c r="J16430" t="s">
        <v>54486</v>
      </c>
      <c r="K16430" t="s">
        <v>54487</v>
      </c>
      <c r="L16430" t="s">
        <v>78008</v>
      </c>
    </row>
    <row r="16431" spans="1:12" x14ac:dyDescent="0.15">
      <c r="A16431" t="s">
        <v>12</v>
      </c>
      <c r="B16431">
        <v>4631980</v>
      </c>
      <c r="C16431">
        <v>4632000</v>
      </c>
      <c r="D16431" t="s">
        <v>54481</v>
      </c>
      <c r="E16431" t="s">
        <v>90</v>
      </c>
      <c r="F16431" t="s">
        <v>76</v>
      </c>
      <c r="G16431" t="s">
        <v>16</v>
      </c>
      <c r="H16431">
        <v>63</v>
      </c>
      <c r="I16431" t="s">
        <v>54488</v>
      </c>
      <c r="J16431" t="s">
        <v>54489</v>
      </c>
      <c r="K16431" t="s">
        <v>54490</v>
      </c>
      <c r="L16431" t="s">
        <v>77957</v>
      </c>
    </row>
    <row r="16432" spans="1:12" x14ac:dyDescent="0.15">
      <c r="A16432" t="s">
        <v>12</v>
      </c>
      <c r="B16432">
        <v>4631922</v>
      </c>
      <c r="C16432">
        <v>4631942</v>
      </c>
      <c r="D16432" t="s">
        <v>54481</v>
      </c>
      <c r="E16432" t="s">
        <v>90</v>
      </c>
      <c r="F16432" t="s">
        <v>76</v>
      </c>
      <c r="G16432" t="s">
        <v>32</v>
      </c>
      <c r="H16432">
        <v>121</v>
      </c>
      <c r="I16432" t="s">
        <v>54491</v>
      </c>
      <c r="J16432" t="s">
        <v>54492</v>
      </c>
      <c r="K16432" t="s">
        <v>54493</v>
      </c>
      <c r="L16432" t="s">
        <v>77943</v>
      </c>
    </row>
    <row r="16433" spans="1:12" x14ac:dyDescent="0.15">
      <c r="A16433" t="s">
        <v>12</v>
      </c>
      <c r="B16433">
        <v>4632278</v>
      </c>
      <c r="C16433">
        <v>4632298</v>
      </c>
      <c r="D16433" t="s">
        <v>54494</v>
      </c>
      <c r="E16433" t="s">
        <v>90</v>
      </c>
      <c r="F16433" t="s">
        <v>15</v>
      </c>
      <c r="G16433" t="s">
        <v>23</v>
      </c>
      <c r="H16433">
        <v>6</v>
      </c>
      <c r="I16433" t="s">
        <v>54495</v>
      </c>
      <c r="J16433" t="s">
        <v>54496</v>
      </c>
      <c r="K16433" t="s">
        <v>54497</v>
      </c>
      <c r="L16433" t="s">
        <v>78025</v>
      </c>
    </row>
    <row r="16434" spans="1:12" x14ac:dyDescent="0.15">
      <c r="A16434" t="s">
        <v>12</v>
      </c>
      <c r="B16434">
        <v>4632299</v>
      </c>
      <c r="C16434">
        <v>4632319</v>
      </c>
      <c r="D16434" t="s">
        <v>54494</v>
      </c>
      <c r="E16434" t="s">
        <v>90</v>
      </c>
      <c r="F16434" t="s">
        <v>15</v>
      </c>
      <c r="G16434" t="s">
        <v>36</v>
      </c>
      <c r="H16434">
        <v>27</v>
      </c>
      <c r="I16434" t="s">
        <v>54498</v>
      </c>
      <c r="J16434" t="s">
        <v>54499</v>
      </c>
      <c r="K16434" t="s">
        <v>54500</v>
      </c>
      <c r="L16434" t="s">
        <v>78013</v>
      </c>
    </row>
    <row r="16435" spans="1:12" x14ac:dyDescent="0.15">
      <c r="A16435" t="s">
        <v>12</v>
      </c>
      <c r="B16435">
        <v>4632331</v>
      </c>
      <c r="C16435">
        <v>4632351</v>
      </c>
      <c r="D16435" t="s">
        <v>54494</v>
      </c>
      <c r="E16435" t="s">
        <v>90</v>
      </c>
      <c r="F16435" t="s">
        <v>15</v>
      </c>
      <c r="G16435" t="s">
        <v>23</v>
      </c>
      <c r="H16435">
        <v>59</v>
      </c>
      <c r="I16435" t="s">
        <v>54501</v>
      </c>
      <c r="J16435" t="s">
        <v>54502</v>
      </c>
      <c r="K16435" t="s">
        <v>54503</v>
      </c>
      <c r="L16435" t="s">
        <v>78009</v>
      </c>
    </row>
    <row r="16436" spans="1:12" x14ac:dyDescent="0.15">
      <c r="A16436" t="s">
        <v>12</v>
      </c>
      <c r="B16436">
        <v>4632367</v>
      </c>
      <c r="C16436">
        <v>4632387</v>
      </c>
      <c r="D16436" t="s">
        <v>54494</v>
      </c>
      <c r="E16436" t="s">
        <v>90</v>
      </c>
      <c r="F16436" t="s">
        <v>15</v>
      </c>
      <c r="G16436" t="s">
        <v>23</v>
      </c>
      <c r="H16436">
        <v>95</v>
      </c>
      <c r="I16436" t="s">
        <v>54504</v>
      </c>
      <c r="J16436" t="s">
        <v>54505</v>
      </c>
      <c r="K16436" t="s">
        <v>54506</v>
      </c>
      <c r="L16436" t="s">
        <v>77920</v>
      </c>
    </row>
    <row r="16437" spans="1:12" x14ac:dyDescent="0.15">
      <c r="A16437" t="s">
        <v>12</v>
      </c>
      <c r="B16437">
        <v>4632852</v>
      </c>
      <c r="C16437">
        <v>4632872</v>
      </c>
      <c r="D16437" t="s">
        <v>54507</v>
      </c>
      <c r="E16437" t="s">
        <v>90</v>
      </c>
      <c r="F16437" t="s">
        <v>15</v>
      </c>
      <c r="G16437" t="s">
        <v>16</v>
      </c>
      <c r="H16437">
        <v>8</v>
      </c>
      <c r="I16437" t="s">
        <v>54508</v>
      </c>
      <c r="J16437" t="s">
        <v>54509</v>
      </c>
      <c r="K16437" t="s">
        <v>54510</v>
      </c>
      <c r="L16437" t="s">
        <v>77955</v>
      </c>
    </row>
    <row r="16438" spans="1:12" x14ac:dyDescent="0.15">
      <c r="A16438" t="s">
        <v>12</v>
      </c>
      <c r="B16438">
        <v>4632875</v>
      </c>
      <c r="C16438">
        <v>4632895</v>
      </c>
      <c r="D16438" t="s">
        <v>54507</v>
      </c>
      <c r="E16438" t="s">
        <v>90</v>
      </c>
      <c r="F16438" t="s">
        <v>15</v>
      </c>
      <c r="G16438" t="s">
        <v>32</v>
      </c>
      <c r="H16438">
        <v>31</v>
      </c>
      <c r="I16438" t="s">
        <v>54511</v>
      </c>
      <c r="J16438" t="s">
        <v>54512</v>
      </c>
      <c r="K16438" t="s">
        <v>54513</v>
      </c>
      <c r="L16438" t="s">
        <v>77910</v>
      </c>
    </row>
    <row r="16439" spans="1:12" x14ac:dyDescent="0.15">
      <c r="A16439" t="s">
        <v>12</v>
      </c>
      <c r="B16439">
        <v>4632941</v>
      </c>
      <c r="C16439">
        <v>4632961</v>
      </c>
      <c r="D16439" t="s">
        <v>54507</v>
      </c>
      <c r="E16439" t="s">
        <v>90</v>
      </c>
      <c r="F16439" t="s">
        <v>15</v>
      </c>
      <c r="G16439" t="s">
        <v>16</v>
      </c>
      <c r="H16439">
        <v>97</v>
      </c>
      <c r="I16439" t="s">
        <v>54514</v>
      </c>
      <c r="J16439" t="s">
        <v>54515</v>
      </c>
      <c r="K16439" t="s">
        <v>54516</v>
      </c>
      <c r="L16439" t="s">
        <v>78010</v>
      </c>
    </row>
    <row r="16440" spans="1:12" x14ac:dyDescent="0.15">
      <c r="A16440" t="s">
        <v>12</v>
      </c>
      <c r="B16440">
        <v>4632969</v>
      </c>
      <c r="C16440">
        <v>4632989</v>
      </c>
      <c r="D16440" t="s">
        <v>54507</v>
      </c>
      <c r="E16440" t="s">
        <v>90</v>
      </c>
      <c r="F16440" t="s">
        <v>15</v>
      </c>
      <c r="G16440" t="s">
        <v>23</v>
      </c>
      <c r="H16440">
        <v>125</v>
      </c>
      <c r="I16440" t="s">
        <v>54517</v>
      </c>
      <c r="J16440" t="s">
        <v>54518</v>
      </c>
      <c r="K16440" t="s">
        <v>54519</v>
      </c>
      <c r="L16440" t="s">
        <v>78034</v>
      </c>
    </row>
    <row r="16441" spans="1:12" x14ac:dyDescent="0.15">
      <c r="A16441" t="s">
        <v>12</v>
      </c>
      <c r="B16441">
        <v>4634163</v>
      </c>
      <c r="C16441">
        <v>4634183</v>
      </c>
      <c r="D16441" t="s">
        <v>54520</v>
      </c>
      <c r="E16441" t="s">
        <v>90</v>
      </c>
      <c r="F16441" t="s">
        <v>15</v>
      </c>
      <c r="G16441" t="s">
        <v>36</v>
      </c>
      <c r="H16441">
        <v>40</v>
      </c>
      <c r="I16441" t="s">
        <v>54521</v>
      </c>
      <c r="J16441" t="s">
        <v>54522</v>
      </c>
      <c r="K16441" t="s">
        <v>54523</v>
      </c>
      <c r="L16441" t="s">
        <v>77952</v>
      </c>
    </row>
    <row r="16442" spans="1:12" x14ac:dyDescent="0.15">
      <c r="A16442" t="s">
        <v>12</v>
      </c>
      <c r="B16442">
        <v>4634196</v>
      </c>
      <c r="C16442">
        <v>4634216</v>
      </c>
      <c r="D16442" t="s">
        <v>54520</v>
      </c>
      <c r="E16442" t="s">
        <v>90</v>
      </c>
      <c r="F16442" t="s">
        <v>15</v>
      </c>
      <c r="G16442" t="s">
        <v>16</v>
      </c>
      <c r="H16442">
        <v>73</v>
      </c>
      <c r="I16442" t="s">
        <v>54524</v>
      </c>
      <c r="J16442" t="s">
        <v>54525</v>
      </c>
      <c r="K16442" t="s">
        <v>54526</v>
      </c>
      <c r="L16442" t="s">
        <v>77926</v>
      </c>
    </row>
    <row r="16443" spans="1:12" x14ac:dyDescent="0.15">
      <c r="A16443" t="s">
        <v>12</v>
      </c>
      <c r="B16443">
        <v>4634216</v>
      </c>
      <c r="C16443">
        <v>4634236</v>
      </c>
      <c r="D16443" t="s">
        <v>54520</v>
      </c>
      <c r="E16443" t="s">
        <v>90</v>
      </c>
      <c r="F16443" t="s">
        <v>15</v>
      </c>
      <c r="G16443" t="s">
        <v>16</v>
      </c>
      <c r="H16443">
        <v>93</v>
      </c>
      <c r="I16443" t="s">
        <v>54527</v>
      </c>
      <c r="J16443" t="s">
        <v>54528</v>
      </c>
      <c r="K16443" t="s">
        <v>54529</v>
      </c>
      <c r="L16443" t="s">
        <v>78044</v>
      </c>
    </row>
    <row r="16444" spans="1:12" x14ac:dyDescent="0.15">
      <c r="A16444" t="s">
        <v>12</v>
      </c>
      <c r="B16444">
        <v>4634247</v>
      </c>
      <c r="C16444">
        <v>4634267</v>
      </c>
      <c r="D16444" t="s">
        <v>54520</v>
      </c>
      <c r="E16444" t="s">
        <v>90</v>
      </c>
      <c r="F16444" t="s">
        <v>15</v>
      </c>
      <c r="G16444" t="s">
        <v>16</v>
      </c>
      <c r="H16444">
        <v>124</v>
      </c>
      <c r="I16444" t="s">
        <v>54530</v>
      </c>
      <c r="J16444" t="s">
        <v>54531</v>
      </c>
      <c r="K16444" t="s">
        <v>54532</v>
      </c>
      <c r="L16444" t="s">
        <v>78046</v>
      </c>
    </row>
    <row r="16445" spans="1:12" x14ac:dyDescent="0.15">
      <c r="A16445" t="s">
        <v>12</v>
      </c>
      <c r="B16445">
        <v>4634793</v>
      </c>
      <c r="C16445">
        <v>4634813</v>
      </c>
      <c r="D16445" t="s">
        <v>54533</v>
      </c>
      <c r="E16445" t="s">
        <v>90</v>
      </c>
      <c r="F16445" t="s">
        <v>15</v>
      </c>
      <c r="G16445" t="s">
        <v>16</v>
      </c>
      <c r="H16445">
        <v>18</v>
      </c>
      <c r="I16445" t="s">
        <v>54534</v>
      </c>
      <c r="J16445" t="s">
        <v>54535</v>
      </c>
      <c r="K16445" t="s">
        <v>54536</v>
      </c>
      <c r="L16445" t="s">
        <v>78007</v>
      </c>
    </row>
    <row r="16446" spans="1:12" x14ac:dyDescent="0.15">
      <c r="A16446" t="s">
        <v>12</v>
      </c>
      <c r="B16446">
        <v>4634814</v>
      </c>
      <c r="C16446">
        <v>4634834</v>
      </c>
      <c r="D16446" t="s">
        <v>54533</v>
      </c>
      <c r="E16446" t="s">
        <v>90</v>
      </c>
      <c r="F16446" t="s">
        <v>15</v>
      </c>
      <c r="G16446" t="s">
        <v>16</v>
      </c>
      <c r="H16446">
        <v>39</v>
      </c>
      <c r="I16446" t="s">
        <v>54537</v>
      </c>
      <c r="J16446" t="s">
        <v>54538</v>
      </c>
      <c r="K16446" t="s">
        <v>54539</v>
      </c>
      <c r="L16446" t="s">
        <v>78041</v>
      </c>
    </row>
    <row r="16447" spans="1:12" x14ac:dyDescent="0.15">
      <c r="A16447" t="s">
        <v>12</v>
      </c>
      <c r="B16447">
        <v>4634839</v>
      </c>
      <c r="C16447">
        <v>4634859</v>
      </c>
      <c r="D16447" t="s">
        <v>54533</v>
      </c>
      <c r="E16447" t="s">
        <v>90</v>
      </c>
      <c r="F16447" t="s">
        <v>15</v>
      </c>
      <c r="G16447" t="s">
        <v>16</v>
      </c>
      <c r="H16447">
        <v>64</v>
      </c>
      <c r="I16447" t="s">
        <v>54540</v>
      </c>
      <c r="J16447" t="s">
        <v>54541</v>
      </c>
      <c r="K16447" t="s">
        <v>54542</v>
      </c>
      <c r="L16447" t="s">
        <v>77989</v>
      </c>
    </row>
    <row r="16448" spans="1:12" x14ac:dyDescent="0.15">
      <c r="A16448" t="s">
        <v>12</v>
      </c>
      <c r="B16448">
        <v>4634862</v>
      </c>
      <c r="C16448">
        <v>4634882</v>
      </c>
      <c r="D16448" t="s">
        <v>54533</v>
      </c>
      <c r="E16448" t="s">
        <v>90</v>
      </c>
      <c r="F16448" t="s">
        <v>15</v>
      </c>
      <c r="G16448" t="s">
        <v>23</v>
      </c>
      <c r="H16448">
        <v>87</v>
      </c>
      <c r="I16448" t="s">
        <v>54543</v>
      </c>
      <c r="J16448" t="s">
        <v>54544</v>
      </c>
      <c r="K16448" t="s">
        <v>54545</v>
      </c>
      <c r="L16448" t="s">
        <v>78024</v>
      </c>
    </row>
    <row r="16449" spans="1:12" x14ac:dyDescent="0.15">
      <c r="A16449" t="s">
        <v>12</v>
      </c>
      <c r="B16449">
        <v>4635566</v>
      </c>
      <c r="C16449">
        <v>4635586</v>
      </c>
      <c r="D16449" t="s">
        <v>54546</v>
      </c>
      <c r="E16449" t="s">
        <v>90</v>
      </c>
      <c r="F16449" t="s">
        <v>15</v>
      </c>
      <c r="G16449" t="s">
        <v>32</v>
      </c>
      <c r="H16449">
        <v>1</v>
      </c>
      <c r="I16449" t="s">
        <v>54547</v>
      </c>
      <c r="J16449" t="s">
        <v>54548</v>
      </c>
      <c r="K16449" t="s">
        <v>54549</v>
      </c>
      <c r="L16449" t="s">
        <v>77917</v>
      </c>
    </row>
    <row r="16450" spans="1:12" x14ac:dyDescent="0.15">
      <c r="A16450" t="s">
        <v>12</v>
      </c>
      <c r="B16450">
        <v>4635590</v>
      </c>
      <c r="C16450">
        <v>4635610</v>
      </c>
      <c r="D16450" t="s">
        <v>54546</v>
      </c>
      <c r="E16450" t="s">
        <v>90</v>
      </c>
      <c r="F16450" t="s">
        <v>15</v>
      </c>
      <c r="G16450" t="s">
        <v>32</v>
      </c>
      <c r="H16450">
        <v>25</v>
      </c>
      <c r="I16450" t="s">
        <v>54550</v>
      </c>
      <c r="J16450" t="s">
        <v>54551</v>
      </c>
      <c r="K16450" t="s">
        <v>54552</v>
      </c>
      <c r="L16450" t="s">
        <v>78012</v>
      </c>
    </row>
    <row r="16451" spans="1:12" x14ac:dyDescent="0.15">
      <c r="A16451" t="s">
        <v>12</v>
      </c>
      <c r="B16451">
        <v>4635611</v>
      </c>
      <c r="C16451">
        <v>4635631</v>
      </c>
      <c r="D16451" t="s">
        <v>54546</v>
      </c>
      <c r="E16451" t="s">
        <v>90</v>
      </c>
      <c r="F16451" t="s">
        <v>15</v>
      </c>
      <c r="G16451" t="s">
        <v>23</v>
      </c>
      <c r="H16451">
        <v>46</v>
      </c>
      <c r="I16451" t="s">
        <v>54553</v>
      </c>
      <c r="J16451" t="s">
        <v>54554</v>
      </c>
      <c r="K16451" t="s">
        <v>54555</v>
      </c>
      <c r="L16451" t="s">
        <v>78004</v>
      </c>
    </row>
    <row r="16452" spans="1:12" x14ac:dyDescent="0.15">
      <c r="A16452" t="s">
        <v>12</v>
      </c>
      <c r="B16452">
        <v>4635635</v>
      </c>
      <c r="C16452">
        <v>4635655</v>
      </c>
      <c r="D16452" t="s">
        <v>54546</v>
      </c>
      <c r="E16452" t="s">
        <v>90</v>
      </c>
      <c r="F16452" t="s">
        <v>15</v>
      </c>
      <c r="G16452" t="s">
        <v>16</v>
      </c>
      <c r="H16452">
        <v>70</v>
      </c>
      <c r="I16452" t="s">
        <v>54556</v>
      </c>
      <c r="J16452" t="s">
        <v>54557</v>
      </c>
      <c r="K16452" t="s">
        <v>54558</v>
      </c>
      <c r="L16452" t="s">
        <v>77919</v>
      </c>
    </row>
    <row r="16453" spans="1:12" x14ac:dyDescent="0.15">
      <c r="A16453" t="s">
        <v>12</v>
      </c>
      <c r="B16453">
        <v>4636693</v>
      </c>
      <c r="C16453">
        <v>4636713</v>
      </c>
      <c r="D16453" t="s">
        <v>54559</v>
      </c>
      <c r="E16453" t="s">
        <v>90</v>
      </c>
      <c r="F16453" t="s">
        <v>76</v>
      </c>
      <c r="G16453" t="s">
        <v>36</v>
      </c>
      <c r="H16453">
        <v>76</v>
      </c>
      <c r="I16453" t="s">
        <v>54560</v>
      </c>
      <c r="J16453" t="s">
        <v>54561</v>
      </c>
      <c r="K16453" t="s">
        <v>54562</v>
      </c>
      <c r="L16453" t="s">
        <v>77985</v>
      </c>
    </row>
    <row r="16454" spans="1:12" x14ac:dyDescent="0.15">
      <c r="A16454" t="s">
        <v>12</v>
      </c>
      <c r="B16454">
        <v>4636670</v>
      </c>
      <c r="C16454">
        <v>4636690</v>
      </c>
      <c r="D16454" t="s">
        <v>54559</v>
      </c>
      <c r="E16454" t="s">
        <v>90</v>
      </c>
      <c r="F16454" t="s">
        <v>76</v>
      </c>
      <c r="G16454" t="s">
        <v>36</v>
      </c>
      <c r="H16454">
        <v>99</v>
      </c>
      <c r="I16454" t="s">
        <v>54563</v>
      </c>
      <c r="J16454" t="s">
        <v>54564</v>
      </c>
      <c r="K16454" t="s">
        <v>54565</v>
      </c>
      <c r="L16454" t="s">
        <v>78051</v>
      </c>
    </row>
    <row r="16455" spans="1:12" x14ac:dyDescent="0.15">
      <c r="A16455" t="s">
        <v>12</v>
      </c>
      <c r="B16455">
        <v>4636647</v>
      </c>
      <c r="C16455">
        <v>4636667</v>
      </c>
      <c r="D16455" t="s">
        <v>54559</v>
      </c>
      <c r="E16455" t="s">
        <v>90</v>
      </c>
      <c r="F16455" t="s">
        <v>76</v>
      </c>
      <c r="G16455" t="s">
        <v>32</v>
      </c>
      <c r="H16455">
        <v>122</v>
      </c>
      <c r="I16455" t="s">
        <v>54566</v>
      </c>
      <c r="J16455" t="s">
        <v>54567</v>
      </c>
      <c r="K16455" t="s">
        <v>54568</v>
      </c>
      <c r="L16455" t="s">
        <v>78033</v>
      </c>
    </row>
    <row r="16456" spans="1:12" x14ac:dyDescent="0.15">
      <c r="A16456" t="s">
        <v>12</v>
      </c>
      <c r="B16456">
        <v>4636605</v>
      </c>
      <c r="C16456">
        <v>4636625</v>
      </c>
      <c r="D16456" t="s">
        <v>54559</v>
      </c>
      <c r="E16456" t="s">
        <v>90</v>
      </c>
      <c r="F16456" t="s">
        <v>76</v>
      </c>
      <c r="G16456" t="s">
        <v>23</v>
      </c>
      <c r="H16456">
        <v>164</v>
      </c>
      <c r="I16456" t="s">
        <v>54569</v>
      </c>
      <c r="J16456" t="s">
        <v>54570</v>
      </c>
      <c r="K16456" t="s">
        <v>54571</v>
      </c>
      <c r="L16456" t="s">
        <v>78081</v>
      </c>
    </row>
    <row r="16457" spans="1:12" x14ac:dyDescent="0.15">
      <c r="A16457" t="s">
        <v>12</v>
      </c>
      <c r="B16457">
        <v>4637043</v>
      </c>
      <c r="C16457">
        <v>4637063</v>
      </c>
      <c r="D16457" t="s">
        <v>54572</v>
      </c>
      <c r="E16457" t="s">
        <v>90</v>
      </c>
      <c r="F16457" t="s">
        <v>15</v>
      </c>
      <c r="G16457" t="s">
        <v>23</v>
      </c>
      <c r="H16457">
        <v>0</v>
      </c>
      <c r="I16457" t="s">
        <v>54573</v>
      </c>
      <c r="J16457" t="s">
        <v>54574</v>
      </c>
      <c r="K16457" t="s">
        <v>54575</v>
      </c>
      <c r="L16457" t="s">
        <v>77980</v>
      </c>
    </row>
    <row r="16458" spans="1:12" x14ac:dyDescent="0.15">
      <c r="A16458" t="s">
        <v>12</v>
      </c>
      <c r="B16458">
        <v>4637108</v>
      </c>
      <c r="C16458">
        <v>4637128</v>
      </c>
      <c r="D16458" t="s">
        <v>54572</v>
      </c>
      <c r="E16458" t="s">
        <v>90</v>
      </c>
      <c r="F16458" t="s">
        <v>15</v>
      </c>
      <c r="G16458" t="s">
        <v>23</v>
      </c>
      <c r="H16458">
        <v>65</v>
      </c>
      <c r="I16458" t="s">
        <v>54576</v>
      </c>
      <c r="J16458" t="s">
        <v>54577</v>
      </c>
      <c r="K16458" t="s">
        <v>54578</v>
      </c>
      <c r="L16458" t="s">
        <v>78042</v>
      </c>
    </row>
    <row r="16459" spans="1:12" x14ac:dyDescent="0.15">
      <c r="A16459" t="s">
        <v>12</v>
      </c>
      <c r="B16459">
        <v>4637129</v>
      </c>
      <c r="C16459">
        <v>4637149</v>
      </c>
      <c r="D16459" t="s">
        <v>54572</v>
      </c>
      <c r="E16459" t="s">
        <v>90</v>
      </c>
      <c r="F16459" t="s">
        <v>15</v>
      </c>
      <c r="G16459" t="s">
        <v>16</v>
      </c>
      <c r="H16459">
        <v>86</v>
      </c>
      <c r="I16459" t="s">
        <v>54579</v>
      </c>
      <c r="J16459" t="s">
        <v>54580</v>
      </c>
      <c r="K16459" t="s">
        <v>54581</v>
      </c>
      <c r="L16459" t="s">
        <v>77929</v>
      </c>
    </row>
    <row r="16460" spans="1:12" x14ac:dyDescent="0.15">
      <c r="A16460" t="s">
        <v>12</v>
      </c>
      <c r="B16460">
        <v>4637154</v>
      </c>
      <c r="C16460">
        <v>4637174</v>
      </c>
      <c r="D16460" t="s">
        <v>54572</v>
      </c>
      <c r="E16460" t="s">
        <v>90</v>
      </c>
      <c r="F16460" t="s">
        <v>15</v>
      </c>
      <c r="G16460" t="s">
        <v>16</v>
      </c>
      <c r="H16460">
        <v>111</v>
      </c>
      <c r="I16460" t="s">
        <v>54582</v>
      </c>
      <c r="J16460" t="s">
        <v>54583</v>
      </c>
      <c r="K16460" t="s">
        <v>54584</v>
      </c>
      <c r="L16460" t="s">
        <v>77908</v>
      </c>
    </row>
    <row r="16461" spans="1:12" x14ac:dyDescent="0.15">
      <c r="A16461" t="s">
        <v>12</v>
      </c>
      <c r="B16461">
        <v>4639482</v>
      </c>
      <c r="C16461">
        <v>4639502</v>
      </c>
      <c r="D16461" t="s">
        <v>54585</v>
      </c>
      <c r="E16461" t="s">
        <v>90</v>
      </c>
      <c r="F16461" t="s">
        <v>15</v>
      </c>
      <c r="G16461" t="s">
        <v>23</v>
      </c>
      <c r="H16461">
        <v>11</v>
      </c>
      <c r="I16461" t="s">
        <v>54586</v>
      </c>
      <c r="J16461" t="s">
        <v>54587</v>
      </c>
      <c r="K16461" t="s">
        <v>54588</v>
      </c>
      <c r="L16461" t="s">
        <v>77974</v>
      </c>
    </row>
    <row r="16462" spans="1:12" x14ac:dyDescent="0.15">
      <c r="A16462" t="s">
        <v>12</v>
      </c>
      <c r="B16462">
        <v>4639520</v>
      </c>
      <c r="C16462">
        <v>4639540</v>
      </c>
      <c r="D16462" t="s">
        <v>54585</v>
      </c>
      <c r="E16462" t="s">
        <v>90</v>
      </c>
      <c r="F16462" t="s">
        <v>15</v>
      </c>
      <c r="G16462" t="s">
        <v>36</v>
      </c>
      <c r="H16462">
        <v>49</v>
      </c>
      <c r="I16462" t="s">
        <v>54589</v>
      </c>
      <c r="J16462" t="s">
        <v>54590</v>
      </c>
      <c r="K16462" t="s">
        <v>54591</v>
      </c>
      <c r="L16462" t="s">
        <v>77913</v>
      </c>
    </row>
    <row r="16463" spans="1:12" x14ac:dyDescent="0.15">
      <c r="A16463" t="s">
        <v>12</v>
      </c>
      <c r="B16463">
        <v>4639577</v>
      </c>
      <c r="C16463">
        <v>4639597</v>
      </c>
      <c r="D16463" t="s">
        <v>54585</v>
      </c>
      <c r="E16463" t="s">
        <v>90</v>
      </c>
      <c r="F16463" t="s">
        <v>15</v>
      </c>
      <c r="G16463" t="s">
        <v>32</v>
      </c>
      <c r="H16463">
        <v>106</v>
      </c>
      <c r="I16463" t="s">
        <v>54592</v>
      </c>
      <c r="J16463" t="s">
        <v>54593</v>
      </c>
      <c r="K16463" t="s">
        <v>54594</v>
      </c>
      <c r="L16463" t="s">
        <v>77914</v>
      </c>
    </row>
    <row r="16464" spans="1:12" x14ac:dyDescent="0.15">
      <c r="A16464" t="s">
        <v>12</v>
      </c>
      <c r="B16464">
        <v>4639638</v>
      </c>
      <c r="C16464">
        <v>4639658</v>
      </c>
      <c r="D16464" t="s">
        <v>54585</v>
      </c>
      <c r="E16464" t="s">
        <v>90</v>
      </c>
      <c r="F16464" t="s">
        <v>15</v>
      </c>
      <c r="G16464" t="s">
        <v>23</v>
      </c>
      <c r="H16464">
        <v>167</v>
      </c>
      <c r="I16464" t="s">
        <v>54595</v>
      </c>
      <c r="J16464" t="s">
        <v>54596</v>
      </c>
      <c r="K16464" t="s">
        <v>54597</v>
      </c>
      <c r="L16464" t="s">
        <v>77916</v>
      </c>
    </row>
    <row r="16465" spans="1:12" x14ac:dyDescent="0.15">
      <c r="A16465" t="s">
        <v>12</v>
      </c>
      <c r="B16465">
        <v>4641550</v>
      </c>
      <c r="C16465">
        <v>4641570</v>
      </c>
      <c r="D16465" t="s">
        <v>54598</v>
      </c>
      <c r="E16465" t="s">
        <v>90</v>
      </c>
      <c r="F16465" t="s">
        <v>76</v>
      </c>
      <c r="G16465" t="s">
        <v>32</v>
      </c>
      <c r="H16465">
        <v>6</v>
      </c>
      <c r="I16465" t="s">
        <v>54599</v>
      </c>
      <c r="J16465" t="s">
        <v>54600</v>
      </c>
      <c r="K16465" t="s">
        <v>54601</v>
      </c>
      <c r="L16465" t="s">
        <v>78025</v>
      </c>
    </row>
    <row r="16466" spans="1:12" x14ac:dyDescent="0.15">
      <c r="A16466" t="s">
        <v>12</v>
      </c>
      <c r="B16466">
        <v>4641530</v>
      </c>
      <c r="C16466">
        <v>4641550</v>
      </c>
      <c r="D16466" t="s">
        <v>54598</v>
      </c>
      <c r="E16466" t="s">
        <v>90</v>
      </c>
      <c r="F16466" t="s">
        <v>76</v>
      </c>
      <c r="G16466" t="s">
        <v>32</v>
      </c>
      <c r="H16466">
        <v>26</v>
      </c>
      <c r="I16466" t="s">
        <v>54602</v>
      </c>
      <c r="J16466" t="s">
        <v>54603</v>
      </c>
      <c r="K16466" t="s">
        <v>54604</v>
      </c>
      <c r="L16466" t="s">
        <v>78002</v>
      </c>
    </row>
    <row r="16467" spans="1:12" x14ac:dyDescent="0.15">
      <c r="A16467" t="s">
        <v>12</v>
      </c>
      <c r="B16467">
        <v>4641507</v>
      </c>
      <c r="C16467">
        <v>4641527</v>
      </c>
      <c r="D16467" t="s">
        <v>54598</v>
      </c>
      <c r="E16467" t="s">
        <v>90</v>
      </c>
      <c r="F16467" t="s">
        <v>76</v>
      </c>
      <c r="G16467" t="s">
        <v>23</v>
      </c>
      <c r="H16467">
        <v>49</v>
      </c>
      <c r="I16467" t="s">
        <v>54605</v>
      </c>
      <c r="J16467" t="s">
        <v>54606</v>
      </c>
      <c r="K16467" t="s">
        <v>54607</v>
      </c>
      <c r="L16467" t="s">
        <v>77913</v>
      </c>
    </row>
    <row r="16468" spans="1:12" x14ac:dyDescent="0.15">
      <c r="A16468" t="s">
        <v>12</v>
      </c>
      <c r="B16468">
        <v>4641485</v>
      </c>
      <c r="C16468">
        <v>4641505</v>
      </c>
      <c r="D16468" t="s">
        <v>54598</v>
      </c>
      <c r="E16468" t="s">
        <v>90</v>
      </c>
      <c r="F16468" t="s">
        <v>76</v>
      </c>
      <c r="G16468" t="s">
        <v>16</v>
      </c>
      <c r="H16468">
        <v>71</v>
      </c>
      <c r="I16468" t="s">
        <v>54608</v>
      </c>
      <c r="J16468" t="s">
        <v>54609</v>
      </c>
      <c r="K16468" t="s">
        <v>54610</v>
      </c>
      <c r="L16468" t="s">
        <v>77969</v>
      </c>
    </row>
    <row r="16469" spans="1:12" x14ac:dyDescent="0.15">
      <c r="A16469" t="s">
        <v>12</v>
      </c>
      <c r="B16469">
        <v>4642070</v>
      </c>
      <c r="C16469">
        <v>4642090</v>
      </c>
      <c r="D16469" t="s">
        <v>54611</v>
      </c>
      <c r="E16469" t="s">
        <v>90</v>
      </c>
      <c r="F16469" t="s">
        <v>15</v>
      </c>
      <c r="G16469" t="s">
        <v>16</v>
      </c>
      <c r="H16469">
        <v>13</v>
      </c>
      <c r="I16469" t="s">
        <v>54612</v>
      </c>
      <c r="J16469" t="s">
        <v>54613</v>
      </c>
      <c r="K16469" t="s">
        <v>54614</v>
      </c>
      <c r="L16469" t="s">
        <v>77935</v>
      </c>
    </row>
    <row r="16470" spans="1:12" x14ac:dyDescent="0.15">
      <c r="A16470" t="s">
        <v>12</v>
      </c>
      <c r="B16470">
        <v>4642099</v>
      </c>
      <c r="C16470">
        <v>4642119</v>
      </c>
      <c r="D16470" t="s">
        <v>54611</v>
      </c>
      <c r="E16470" t="s">
        <v>90</v>
      </c>
      <c r="F16470" t="s">
        <v>15</v>
      </c>
      <c r="G16470" t="s">
        <v>36</v>
      </c>
      <c r="H16470">
        <v>42</v>
      </c>
      <c r="I16470" t="s">
        <v>54615</v>
      </c>
      <c r="J16470" t="s">
        <v>54616</v>
      </c>
      <c r="K16470" t="s">
        <v>54617</v>
      </c>
      <c r="L16470" t="s">
        <v>77945</v>
      </c>
    </row>
    <row r="16471" spans="1:12" x14ac:dyDescent="0.15">
      <c r="A16471" t="s">
        <v>12</v>
      </c>
      <c r="B16471">
        <v>4642167</v>
      </c>
      <c r="C16471">
        <v>4642187</v>
      </c>
      <c r="D16471" t="s">
        <v>54611</v>
      </c>
      <c r="E16471" t="s">
        <v>90</v>
      </c>
      <c r="F16471" t="s">
        <v>15</v>
      </c>
      <c r="G16471" t="s">
        <v>32</v>
      </c>
      <c r="H16471">
        <v>110</v>
      </c>
      <c r="I16471" t="s">
        <v>54618</v>
      </c>
      <c r="J16471" t="s">
        <v>54619</v>
      </c>
      <c r="K16471" t="s">
        <v>54620</v>
      </c>
      <c r="L16471" t="s">
        <v>78030</v>
      </c>
    </row>
    <row r="16472" spans="1:12" x14ac:dyDescent="0.15">
      <c r="A16472" t="s">
        <v>12</v>
      </c>
      <c r="B16472">
        <v>4642194</v>
      </c>
      <c r="C16472">
        <v>4642214</v>
      </c>
      <c r="D16472" t="s">
        <v>54611</v>
      </c>
      <c r="E16472" t="s">
        <v>90</v>
      </c>
      <c r="F16472" t="s">
        <v>15</v>
      </c>
      <c r="G16472" t="s">
        <v>32</v>
      </c>
      <c r="H16472">
        <v>137</v>
      </c>
      <c r="I16472" t="s">
        <v>54621</v>
      </c>
      <c r="J16472" t="s">
        <v>54622</v>
      </c>
      <c r="K16472" t="s">
        <v>54623</v>
      </c>
      <c r="L16472" t="s">
        <v>77987</v>
      </c>
    </row>
    <row r="16473" spans="1:12" x14ac:dyDescent="0.15">
      <c r="A16473" t="s">
        <v>12</v>
      </c>
      <c r="B16473">
        <v>4642346</v>
      </c>
      <c r="C16473">
        <v>4642366</v>
      </c>
      <c r="D16473" t="s">
        <v>54624</v>
      </c>
      <c r="E16473" t="s">
        <v>90</v>
      </c>
      <c r="F16473" t="s">
        <v>15</v>
      </c>
      <c r="G16473" t="s">
        <v>23</v>
      </c>
      <c r="H16473">
        <v>6</v>
      </c>
      <c r="I16473" t="s">
        <v>54625</v>
      </c>
      <c r="J16473" t="s">
        <v>54626</v>
      </c>
      <c r="K16473" t="s">
        <v>54627</v>
      </c>
      <c r="L16473" t="s">
        <v>78025</v>
      </c>
    </row>
    <row r="16474" spans="1:12" x14ac:dyDescent="0.15">
      <c r="A16474" t="s">
        <v>12</v>
      </c>
      <c r="B16474">
        <v>4642377</v>
      </c>
      <c r="C16474">
        <v>4642397</v>
      </c>
      <c r="D16474" t="s">
        <v>54624</v>
      </c>
      <c r="E16474" t="s">
        <v>90</v>
      </c>
      <c r="F16474" t="s">
        <v>15</v>
      </c>
      <c r="G16474" t="s">
        <v>36</v>
      </c>
      <c r="H16474">
        <v>37</v>
      </c>
      <c r="I16474" t="s">
        <v>54628</v>
      </c>
      <c r="J16474" t="s">
        <v>54629</v>
      </c>
      <c r="K16474" t="s">
        <v>54630</v>
      </c>
      <c r="L16474" t="s">
        <v>77906</v>
      </c>
    </row>
    <row r="16475" spans="1:12" x14ac:dyDescent="0.15">
      <c r="A16475" t="s">
        <v>12</v>
      </c>
      <c r="B16475">
        <v>4642407</v>
      </c>
      <c r="C16475">
        <v>4642427</v>
      </c>
      <c r="D16475" t="s">
        <v>54624</v>
      </c>
      <c r="E16475" t="s">
        <v>90</v>
      </c>
      <c r="F16475" t="s">
        <v>15</v>
      </c>
      <c r="G16475" t="s">
        <v>36</v>
      </c>
      <c r="H16475">
        <v>67</v>
      </c>
      <c r="I16475" t="s">
        <v>54631</v>
      </c>
      <c r="J16475" t="s">
        <v>54632</v>
      </c>
      <c r="K16475" t="s">
        <v>54633</v>
      </c>
      <c r="L16475" t="s">
        <v>77981</v>
      </c>
    </row>
    <row r="16476" spans="1:12" x14ac:dyDescent="0.15">
      <c r="A16476" t="s">
        <v>12</v>
      </c>
      <c r="B16476">
        <v>4642465</v>
      </c>
      <c r="C16476">
        <v>4642485</v>
      </c>
      <c r="D16476" t="s">
        <v>54624</v>
      </c>
      <c r="E16476" t="s">
        <v>90</v>
      </c>
      <c r="F16476" t="s">
        <v>15</v>
      </c>
      <c r="G16476" t="s">
        <v>36</v>
      </c>
      <c r="H16476">
        <v>125</v>
      </c>
      <c r="I16476" t="s">
        <v>54634</v>
      </c>
      <c r="J16476" t="s">
        <v>54635</v>
      </c>
      <c r="K16476" t="s">
        <v>54636</v>
      </c>
      <c r="L16476" t="s">
        <v>78034</v>
      </c>
    </row>
    <row r="16477" spans="1:12" x14ac:dyDescent="0.15">
      <c r="A16477" t="s">
        <v>12</v>
      </c>
      <c r="B16477">
        <v>4643688</v>
      </c>
      <c r="C16477">
        <v>4643708</v>
      </c>
      <c r="D16477" t="s">
        <v>54637</v>
      </c>
      <c r="E16477" t="s">
        <v>90</v>
      </c>
      <c r="F16477" t="s">
        <v>76</v>
      </c>
      <c r="G16477" t="s">
        <v>16</v>
      </c>
      <c r="H16477">
        <v>6</v>
      </c>
      <c r="I16477" t="s">
        <v>54638</v>
      </c>
      <c r="J16477" t="s">
        <v>54639</v>
      </c>
      <c r="K16477" t="s">
        <v>54640</v>
      </c>
      <c r="L16477" t="s">
        <v>78025</v>
      </c>
    </row>
    <row r="16478" spans="1:12" x14ac:dyDescent="0.15">
      <c r="A16478" t="s">
        <v>12</v>
      </c>
      <c r="B16478">
        <v>4643665</v>
      </c>
      <c r="C16478">
        <v>4643685</v>
      </c>
      <c r="D16478" t="s">
        <v>54637</v>
      </c>
      <c r="E16478" t="s">
        <v>90</v>
      </c>
      <c r="F16478" t="s">
        <v>76</v>
      </c>
      <c r="G16478" t="s">
        <v>23</v>
      </c>
      <c r="H16478">
        <v>29</v>
      </c>
      <c r="I16478" t="s">
        <v>54641</v>
      </c>
      <c r="J16478" t="s">
        <v>54642</v>
      </c>
      <c r="K16478" t="s">
        <v>54643</v>
      </c>
      <c r="L16478" t="s">
        <v>77921</v>
      </c>
    </row>
    <row r="16479" spans="1:12" x14ac:dyDescent="0.15">
      <c r="A16479" t="s">
        <v>12</v>
      </c>
      <c r="B16479">
        <v>4643637</v>
      </c>
      <c r="C16479">
        <v>4643657</v>
      </c>
      <c r="D16479" t="s">
        <v>54637</v>
      </c>
      <c r="E16479" t="s">
        <v>90</v>
      </c>
      <c r="F16479" t="s">
        <v>76</v>
      </c>
      <c r="G16479" t="s">
        <v>16</v>
      </c>
      <c r="H16479">
        <v>57</v>
      </c>
      <c r="I16479" t="s">
        <v>54644</v>
      </c>
      <c r="J16479" t="s">
        <v>54645</v>
      </c>
      <c r="K16479" t="s">
        <v>54646</v>
      </c>
      <c r="L16479" t="s">
        <v>78049</v>
      </c>
    </row>
    <row r="16480" spans="1:12" x14ac:dyDescent="0.15">
      <c r="A16480" t="s">
        <v>12</v>
      </c>
      <c r="B16480">
        <v>4643615</v>
      </c>
      <c r="C16480">
        <v>4643635</v>
      </c>
      <c r="D16480" t="s">
        <v>54637</v>
      </c>
      <c r="E16480" t="s">
        <v>90</v>
      </c>
      <c r="F16480" t="s">
        <v>76</v>
      </c>
      <c r="G16480" t="s">
        <v>16</v>
      </c>
      <c r="H16480">
        <v>79</v>
      </c>
      <c r="I16480" t="s">
        <v>54647</v>
      </c>
      <c r="J16480" t="s">
        <v>54648</v>
      </c>
      <c r="K16480" t="s">
        <v>54649</v>
      </c>
      <c r="L16480" t="s">
        <v>77993</v>
      </c>
    </row>
    <row r="16481" spans="1:12" x14ac:dyDescent="0.15">
      <c r="A16481" t="s">
        <v>12</v>
      </c>
      <c r="B16481">
        <v>4644396</v>
      </c>
      <c r="C16481">
        <v>4644416</v>
      </c>
      <c r="D16481" t="s">
        <v>54650</v>
      </c>
      <c r="E16481" t="s">
        <v>90</v>
      </c>
      <c r="F16481" t="s">
        <v>76</v>
      </c>
      <c r="G16481" t="s">
        <v>23</v>
      </c>
      <c r="H16481">
        <v>14</v>
      </c>
      <c r="I16481" t="s">
        <v>54651</v>
      </c>
      <c r="J16481" t="s">
        <v>54652</v>
      </c>
      <c r="K16481" t="s">
        <v>54653</v>
      </c>
      <c r="L16481" t="s">
        <v>77924</v>
      </c>
    </row>
    <row r="16482" spans="1:12" x14ac:dyDescent="0.15">
      <c r="A16482" t="s">
        <v>12</v>
      </c>
      <c r="B16482">
        <v>4644372</v>
      </c>
      <c r="C16482">
        <v>4644392</v>
      </c>
      <c r="D16482" t="s">
        <v>54650</v>
      </c>
      <c r="E16482" t="s">
        <v>90</v>
      </c>
      <c r="F16482" t="s">
        <v>76</v>
      </c>
      <c r="G16482" t="s">
        <v>23</v>
      </c>
      <c r="H16482">
        <v>38</v>
      </c>
      <c r="I16482" t="s">
        <v>54654</v>
      </c>
      <c r="J16482" t="s">
        <v>54655</v>
      </c>
      <c r="K16482" t="s">
        <v>54656</v>
      </c>
      <c r="L16482" t="s">
        <v>78008</v>
      </c>
    </row>
    <row r="16483" spans="1:12" x14ac:dyDescent="0.15">
      <c r="A16483" t="s">
        <v>12</v>
      </c>
      <c r="B16483">
        <v>4644348</v>
      </c>
      <c r="C16483">
        <v>4644368</v>
      </c>
      <c r="D16483" t="s">
        <v>54650</v>
      </c>
      <c r="E16483" t="s">
        <v>90</v>
      </c>
      <c r="F16483" t="s">
        <v>76</v>
      </c>
      <c r="G16483" t="s">
        <v>23</v>
      </c>
      <c r="H16483">
        <v>62</v>
      </c>
      <c r="I16483" t="s">
        <v>54657</v>
      </c>
      <c r="J16483" t="s">
        <v>54658</v>
      </c>
      <c r="K16483" t="s">
        <v>54659</v>
      </c>
      <c r="L16483" t="s">
        <v>77949</v>
      </c>
    </row>
    <row r="16484" spans="1:12" x14ac:dyDescent="0.15">
      <c r="A16484" t="s">
        <v>12</v>
      </c>
      <c r="B16484">
        <v>4644312</v>
      </c>
      <c r="C16484">
        <v>4644332</v>
      </c>
      <c r="D16484" t="s">
        <v>54650</v>
      </c>
      <c r="E16484" t="s">
        <v>90</v>
      </c>
      <c r="F16484" t="s">
        <v>76</v>
      </c>
      <c r="G16484" t="s">
        <v>32</v>
      </c>
      <c r="H16484">
        <v>98</v>
      </c>
      <c r="I16484" t="s">
        <v>54660</v>
      </c>
      <c r="J16484" t="s">
        <v>54661</v>
      </c>
      <c r="K16484" t="s">
        <v>54662</v>
      </c>
      <c r="L16484" t="s">
        <v>78048</v>
      </c>
    </row>
    <row r="16485" spans="1:12" x14ac:dyDescent="0.15">
      <c r="A16485" t="s">
        <v>12</v>
      </c>
      <c r="B16485">
        <v>4644543</v>
      </c>
      <c r="C16485">
        <v>4644563</v>
      </c>
      <c r="D16485" t="s">
        <v>54663</v>
      </c>
      <c r="E16485" t="s">
        <v>90</v>
      </c>
      <c r="F16485" t="s">
        <v>15</v>
      </c>
      <c r="G16485" t="s">
        <v>32</v>
      </c>
      <c r="H16485">
        <v>1</v>
      </c>
      <c r="I16485" t="s">
        <v>54664</v>
      </c>
      <c r="J16485" t="s">
        <v>54665</v>
      </c>
      <c r="K16485" t="s">
        <v>54666</v>
      </c>
      <c r="L16485" t="s">
        <v>77917</v>
      </c>
    </row>
    <row r="16486" spans="1:12" x14ac:dyDescent="0.15">
      <c r="A16486" t="s">
        <v>12</v>
      </c>
      <c r="B16486">
        <v>4644567</v>
      </c>
      <c r="C16486">
        <v>4644587</v>
      </c>
      <c r="D16486" t="s">
        <v>54663</v>
      </c>
      <c r="E16486" t="s">
        <v>90</v>
      </c>
      <c r="F16486" t="s">
        <v>15</v>
      </c>
      <c r="G16486" t="s">
        <v>32</v>
      </c>
      <c r="H16486">
        <v>25</v>
      </c>
      <c r="I16486" t="s">
        <v>54667</v>
      </c>
      <c r="J16486" t="s">
        <v>54668</v>
      </c>
      <c r="K16486" t="s">
        <v>54669</v>
      </c>
      <c r="L16486" t="s">
        <v>78012</v>
      </c>
    </row>
    <row r="16487" spans="1:12" x14ac:dyDescent="0.15">
      <c r="A16487" t="s">
        <v>12</v>
      </c>
      <c r="B16487">
        <v>4644588</v>
      </c>
      <c r="C16487">
        <v>4644608</v>
      </c>
      <c r="D16487" t="s">
        <v>54663</v>
      </c>
      <c r="E16487" t="s">
        <v>90</v>
      </c>
      <c r="F16487" t="s">
        <v>15</v>
      </c>
      <c r="G16487" t="s">
        <v>16</v>
      </c>
      <c r="H16487">
        <v>46</v>
      </c>
      <c r="I16487" t="s">
        <v>54670</v>
      </c>
      <c r="J16487" t="s">
        <v>54671</v>
      </c>
      <c r="K16487" t="s">
        <v>54672</v>
      </c>
      <c r="L16487" t="s">
        <v>78004</v>
      </c>
    </row>
    <row r="16488" spans="1:12" x14ac:dyDescent="0.15">
      <c r="A16488" t="s">
        <v>12</v>
      </c>
      <c r="B16488">
        <v>4644665</v>
      </c>
      <c r="C16488">
        <v>4644685</v>
      </c>
      <c r="D16488" t="s">
        <v>54663</v>
      </c>
      <c r="E16488" t="s">
        <v>90</v>
      </c>
      <c r="F16488" t="s">
        <v>15</v>
      </c>
      <c r="G16488" t="s">
        <v>32</v>
      </c>
      <c r="H16488">
        <v>123</v>
      </c>
      <c r="I16488" t="s">
        <v>54673</v>
      </c>
      <c r="J16488" t="s">
        <v>54674</v>
      </c>
      <c r="K16488" t="s">
        <v>54675</v>
      </c>
      <c r="L16488" t="s">
        <v>78061</v>
      </c>
    </row>
    <row r="16489" spans="1:12" x14ac:dyDescent="0.15">
      <c r="A16489" t="s">
        <v>12</v>
      </c>
      <c r="B16489">
        <v>4646011</v>
      </c>
      <c r="C16489">
        <v>4646031</v>
      </c>
      <c r="D16489" t="s">
        <v>54676</v>
      </c>
      <c r="E16489" t="s">
        <v>90</v>
      </c>
      <c r="F16489" t="s">
        <v>76</v>
      </c>
      <c r="G16489" t="s">
        <v>16</v>
      </c>
      <c r="H16489">
        <v>6</v>
      </c>
      <c r="I16489" t="s">
        <v>54677</v>
      </c>
      <c r="J16489" t="s">
        <v>54678</v>
      </c>
      <c r="K16489" t="s">
        <v>54679</v>
      </c>
      <c r="L16489" t="s">
        <v>78025</v>
      </c>
    </row>
    <row r="16490" spans="1:12" x14ac:dyDescent="0.15">
      <c r="A16490" t="s">
        <v>12</v>
      </c>
      <c r="B16490">
        <v>4645981</v>
      </c>
      <c r="C16490">
        <v>4646001</v>
      </c>
      <c r="D16490" t="s">
        <v>54676</v>
      </c>
      <c r="E16490" t="s">
        <v>90</v>
      </c>
      <c r="F16490" t="s">
        <v>76</v>
      </c>
      <c r="G16490" t="s">
        <v>36</v>
      </c>
      <c r="H16490">
        <v>36</v>
      </c>
      <c r="I16490" t="s">
        <v>54680</v>
      </c>
      <c r="J16490" t="s">
        <v>54681</v>
      </c>
      <c r="K16490" t="s">
        <v>54682</v>
      </c>
      <c r="L16490" t="s">
        <v>78003</v>
      </c>
    </row>
    <row r="16491" spans="1:12" x14ac:dyDescent="0.15">
      <c r="A16491" t="s">
        <v>12</v>
      </c>
      <c r="B16491">
        <v>4645935</v>
      </c>
      <c r="C16491">
        <v>4645955</v>
      </c>
      <c r="D16491" t="s">
        <v>54676</v>
      </c>
      <c r="E16491" t="s">
        <v>90</v>
      </c>
      <c r="F16491" t="s">
        <v>76</v>
      </c>
      <c r="G16491" t="s">
        <v>16</v>
      </c>
      <c r="H16491">
        <v>82</v>
      </c>
      <c r="I16491" t="s">
        <v>54683</v>
      </c>
      <c r="J16491" t="s">
        <v>54684</v>
      </c>
      <c r="K16491" t="s">
        <v>54685</v>
      </c>
      <c r="L16491" t="s">
        <v>78011</v>
      </c>
    </row>
    <row r="16492" spans="1:12" x14ac:dyDescent="0.15">
      <c r="A16492" t="s">
        <v>12</v>
      </c>
      <c r="B16492">
        <v>4645910</v>
      </c>
      <c r="C16492">
        <v>4645930</v>
      </c>
      <c r="D16492" t="s">
        <v>54676</v>
      </c>
      <c r="E16492" t="s">
        <v>90</v>
      </c>
      <c r="F16492" t="s">
        <v>76</v>
      </c>
      <c r="G16492" t="s">
        <v>32</v>
      </c>
      <c r="H16492">
        <v>107</v>
      </c>
      <c r="I16492" t="s">
        <v>54686</v>
      </c>
      <c r="J16492" t="s">
        <v>54687</v>
      </c>
      <c r="K16492" t="s">
        <v>54688</v>
      </c>
      <c r="L16492" t="s">
        <v>77983</v>
      </c>
    </row>
    <row r="16493" spans="1:12" x14ac:dyDescent="0.15">
      <c r="A16493" t="s">
        <v>12</v>
      </c>
      <c r="B16493">
        <v>4646132</v>
      </c>
      <c r="C16493">
        <v>4646152</v>
      </c>
      <c r="D16493" t="s">
        <v>54689</v>
      </c>
      <c r="E16493" t="s">
        <v>90</v>
      </c>
      <c r="F16493" t="s">
        <v>15</v>
      </c>
      <c r="G16493" t="s">
        <v>23</v>
      </c>
      <c r="H16493">
        <v>6</v>
      </c>
      <c r="I16493" t="s">
        <v>54690</v>
      </c>
      <c r="J16493" t="s">
        <v>54691</v>
      </c>
      <c r="K16493" t="s">
        <v>54692</v>
      </c>
      <c r="L16493" t="s">
        <v>78025</v>
      </c>
    </row>
    <row r="16494" spans="1:12" x14ac:dyDescent="0.15">
      <c r="A16494" t="s">
        <v>12</v>
      </c>
      <c r="B16494">
        <v>4646169</v>
      </c>
      <c r="C16494">
        <v>4646189</v>
      </c>
      <c r="D16494" t="s">
        <v>54689</v>
      </c>
      <c r="E16494" t="s">
        <v>90</v>
      </c>
      <c r="F16494" t="s">
        <v>15</v>
      </c>
      <c r="G16494" t="s">
        <v>36</v>
      </c>
      <c r="H16494">
        <v>43</v>
      </c>
      <c r="I16494" t="s">
        <v>54693</v>
      </c>
      <c r="J16494" t="s">
        <v>54694</v>
      </c>
      <c r="K16494" t="s">
        <v>54695</v>
      </c>
      <c r="L16494" t="s">
        <v>77942</v>
      </c>
    </row>
    <row r="16495" spans="1:12" x14ac:dyDescent="0.15">
      <c r="A16495" t="s">
        <v>12</v>
      </c>
      <c r="B16495">
        <v>4646193</v>
      </c>
      <c r="C16495">
        <v>4646213</v>
      </c>
      <c r="D16495" t="s">
        <v>54689</v>
      </c>
      <c r="E16495" t="s">
        <v>90</v>
      </c>
      <c r="F16495" t="s">
        <v>15</v>
      </c>
      <c r="G16495" t="s">
        <v>16</v>
      </c>
      <c r="H16495">
        <v>67</v>
      </c>
      <c r="I16495" t="s">
        <v>54696</v>
      </c>
      <c r="J16495" t="s">
        <v>54697</v>
      </c>
      <c r="K16495" t="s">
        <v>54698</v>
      </c>
      <c r="L16495" t="s">
        <v>77981</v>
      </c>
    </row>
    <row r="16496" spans="1:12" x14ac:dyDescent="0.15">
      <c r="A16496" t="s">
        <v>12</v>
      </c>
      <c r="B16496">
        <v>4646223</v>
      </c>
      <c r="C16496">
        <v>4646243</v>
      </c>
      <c r="D16496" t="s">
        <v>54689</v>
      </c>
      <c r="E16496" t="s">
        <v>90</v>
      </c>
      <c r="F16496" t="s">
        <v>15</v>
      </c>
      <c r="G16496" t="s">
        <v>36</v>
      </c>
      <c r="H16496">
        <v>97</v>
      </c>
      <c r="I16496" t="s">
        <v>54699</v>
      </c>
      <c r="J16496" t="s">
        <v>54700</v>
      </c>
      <c r="K16496" t="s">
        <v>54701</v>
      </c>
      <c r="L16496" t="s">
        <v>78010</v>
      </c>
    </row>
    <row r="16497" spans="1:12" x14ac:dyDescent="0.15">
      <c r="A16497" t="s">
        <v>12</v>
      </c>
      <c r="B16497">
        <v>4647429</v>
      </c>
      <c r="C16497">
        <v>4647449</v>
      </c>
      <c r="D16497" t="s">
        <v>54702</v>
      </c>
      <c r="E16497" t="s">
        <v>90</v>
      </c>
      <c r="F16497" t="s">
        <v>15</v>
      </c>
      <c r="G16497" t="s">
        <v>32</v>
      </c>
      <c r="H16497">
        <v>29</v>
      </c>
      <c r="I16497" t="s">
        <v>54703</v>
      </c>
      <c r="J16497" t="s">
        <v>54704</v>
      </c>
      <c r="K16497" t="s">
        <v>54705</v>
      </c>
      <c r="L16497" t="s">
        <v>77921</v>
      </c>
    </row>
    <row r="16498" spans="1:12" x14ac:dyDescent="0.15">
      <c r="A16498" t="s">
        <v>12</v>
      </c>
      <c r="B16498">
        <v>4647456</v>
      </c>
      <c r="C16498">
        <v>4647476</v>
      </c>
      <c r="D16498" t="s">
        <v>54702</v>
      </c>
      <c r="E16498" t="s">
        <v>90</v>
      </c>
      <c r="F16498" t="s">
        <v>15</v>
      </c>
      <c r="G16498" t="s">
        <v>23</v>
      </c>
      <c r="H16498">
        <v>56</v>
      </c>
      <c r="I16498" t="s">
        <v>54706</v>
      </c>
      <c r="J16498" t="s">
        <v>54707</v>
      </c>
      <c r="K16498" t="s">
        <v>54708</v>
      </c>
      <c r="L16498" t="s">
        <v>77971</v>
      </c>
    </row>
    <row r="16499" spans="1:12" x14ac:dyDescent="0.15">
      <c r="A16499" t="s">
        <v>12</v>
      </c>
      <c r="B16499">
        <v>4647515</v>
      </c>
      <c r="C16499">
        <v>4647535</v>
      </c>
      <c r="D16499" t="s">
        <v>54702</v>
      </c>
      <c r="E16499" t="s">
        <v>90</v>
      </c>
      <c r="F16499" t="s">
        <v>15</v>
      </c>
      <c r="G16499" t="s">
        <v>16</v>
      </c>
      <c r="H16499">
        <v>115</v>
      </c>
      <c r="I16499" t="s">
        <v>54709</v>
      </c>
      <c r="J16499" t="s">
        <v>54710</v>
      </c>
      <c r="K16499" t="s">
        <v>54711</v>
      </c>
      <c r="L16499" t="s">
        <v>78020</v>
      </c>
    </row>
    <row r="16500" spans="1:12" x14ac:dyDescent="0.15">
      <c r="A16500" t="s">
        <v>12</v>
      </c>
      <c r="B16500">
        <v>4647540</v>
      </c>
      <c r="C16500">
        <v>4647560</v>
      </c>
      <c r="D16500" t="s">
        <v>54702</v>
      </c>
      <c r="E16500" t="s">
        <v>90</v>
      </c>
      <c r="F16500" t="s">
        <v>15</v>
      </c>
      <c r="G16500" t="s">
        <v>23</v>
      </c>
      <c r="H16500">
        <v>140</v>
      </c>
      <c r="I16500" t="s">
        <v>54712</v>
      </c>
      <c r="J16500" t="s">
        <v>54713</v>
      </c>
      <c r="K16500" t="s">
        <v>54714</v>
      </c>
      <c r="L16500" t="s">
        <v>78038</v>
      </c>
    </row>
    <row r="16501" spans="1:12" x14ac:dyDescent="0.15">
      <c r="A16501" t="s">
        <v>12</v>
      </c>
      <c r="B16501">
        <v>4648809</v>
      </c>
      <c r="C16501">
        <v>4648829</v>
      </c>
      <c r="D16501" t="s">
        <v>54715</v>
      </c>
      <c r="E16501" t="s">
        <v>90</v>
      </c>
      <c r="F16501" t="s">
        <v>15</v>
      </c>
      <c r="G16501" t="s">
        <v>23</v>
      </c>
      <c r="H16501">
        <v>14</v>
      </c>
      <c r="I16501" t="s">
        <v>54716</v>
      </c>
      <c r="J16501" t="s">
        <v>54717</v>
      </c>
      <c r="K16501" t="s">
        <v>54718</v>
      </c>
      <c r="L16501" t="s">
        <v>77924</v>
      </c>
    </row>
    <row r="16502" spans="1:12" x14ac:dyDescent="0.15">
      <c r="A16502" t="s">
        <v>12</v>
      </c>
      <c r="B16502">
        <v>4648838</v>
      </c>
      <c r="C16502">
        <v>4648858</v>
      </c>
      <c r="D16502" t="s">
        <v>54715</v>
      </c>
      <c r="E16502" t="s">
        <v>90</v>
      </c>
      <c r="F16502" t="s">
        <v>15</v>
      </c>
      <c r="G16502" t="s">
        <v>32</v>
      </c>
      <c r="H16502">
        <v>43</v>
      </c>
      <c r="I16502" t="s">
        <v>54719</v>
      </c>
      <c r="J16502" t="s">
        <v>54720</v>
      </c>
      <c r="K16502" t="s">
        <v>54721</v>
      </c>
      <c r="L16502" t="s">
        <v>77942</v>
      </c>
    </row>
    <row r="16503" spans="1:12" x14ac:dyDescent="0.15">
      <c r="A16503" t="s">
        <v>12</v>
      </c>
      <c r="B16503">
        <v>4648868</v>
      </c>
      <c r="C16503">
        <v>4648888</v>
      </c>
      <c r="D16503" t="s">
        <v>54715</v>
      </c>
      <c r="E16503" t="s">
        <v>90</v>
      </c>
      <c r="F16503" t="s">
        <v>15</v>
      </c>
      <c r="G16503" t="s">
        <v>36</v>
      </c>
      <c r="H16503">
        <v>73</v>
      </c>
      <c r="I16503" t="s">
        <v>54722</v>
      </c>
      <c r="J16503" t="s">
        <v>54723</v>
      </c>
      <c r="K16503" t="s">
        <v>54724</v>
      </c>
      <c r="L16503" t="s">
        <v>77926</v>
      </c>
    </row>
    <row r="16504" spans="1:12" x14ac:dyDescent="0.15">
      <c r="A16504" t="s">
        <v>12</v>
      </c>
      <c r="B16504">
        <v>4648901</v>
      </c>
      <c r="C16504">
        <v>4648921</v>
      </c>
      <c r="D16504" t="s">
        <v>54715</v>
      </c>
      <c r="E16504" t="s">
        <v>90</v>
      </c>
      <c r="F16504" t="s">
        <v>15</v>
      </c>
      <c r="G16504" t="s">
        <v>32</v>
      </c>
      <c r="H16504">
        <v>106</v>
      </c>
      <c r="I16504" t="s">
        <v>54725</v>
      </c>
      <c r="J16504" t="s">
        <v>54726</v>
      </c>
      <c r="K16504" t="s">
        <v>54727</v>
      </c>
      <c r="L16504" t="s">
        <v>77914</v>
      </c>
    </row>
    <row r="16505" spans="1:12" x14ac:dyDescent="0.15">
      <c r="A16505" t="s">
        <v>12</v>
      </c>
      <c r="B16505">
        <v>4649882</v>
      </c>
      <c r="C16505">
        <v>4649902</v>
      </c>
      <c r="D16505" t="s">
        <v>54728</v>
      </c>
      <c r="E16505" t="s">
        <v>54729</v>
      </c>
      <c r="F16505" t="s">
        <v>76</v>
      </c>
      <c r="G16505" t="s">
        <v>16</v>
      </c>
      <c r="H16505">
        <v>55</v>
      </c>
      <c r="I16505" t="s">
        <v>54730</v>
      </c>
      <c r="J16505" t="s">
        <v>54731</v>
      </c>
      <c r="K16505" t="s">
        <v>54732</v>
      </c>
      <c r="L16505" t="s">
        <v>77992</v>
      </c>
    </row>
    <row r="16506" spans="1:12" x14ac:dyDescent="0.15">
      <c r="A16506" t="s">
        <v>12</v>
      </c>
      <c r="B16506">
        <v>4649797</v>
      </c>
      <c r="C16506">
        <v>4649817</v>
      </c>
      <c r="D16506" t="s">
        <v>54728</v>
      </c>
      <c r="E16506" t="s">
        <v>54729</v>
      </c>
      <c r="F16506" t="s">
        <v>76</v>
      </c>
      <c r="G16506" t="s">
        <v>16</v>
      </c>
      <c r="H16506">
        <v>140</v>
      </c>
      <c r="I16506" t="s">
        <v>54733</v>
      </c>
      <c r="J16506" t="s">
        <v>54734</v>
      </c>
      <c r="K16506" t="s">
        <v>54735</v>
      </c>
      <c r="L16506" t="s">
        <v>78038</v>
      </c>
    </row>
    <row r="16507" spans="1:12" x14ac:dyDescent="0.15">
      <c r="A16507" t="s">
        <v>12</v>
      </c>
      <c r="B16507">
        <v>4649761</v>
      </c>
      <c r="C16507">
        <v>4649781</v>
      </c>
      <c r="D16507" t="s">
        <v>54728</v>
      </c>
      <c r="E16507" t="s">
        <v>54729</v>
      </c>
      <c r="F16507" t="s">
        <v>76</v>
      </c>
      <c r="G16507" t="s">
        <v>32</v>
      </c>
      <c r="H16507">
        <v>176</v>
      </c>
      <c r="I16507" t="s">
        <v>54736</v>
      </c>
      <c r="J16507" t="s">
        <v>54737</v>
      </c>
      <c r="K16507" t="s">
        <v>54738</v>
      </c>
      <c r="L16507" t="s">
        <v>78091</v>
      </c>
    </row>
    <row r="16508" spans="1:12" x14ac:dyDescent="0.15">
      <c r="A16508" t="s">
        <v>12</v>
      </c>
      <c r="B16508">
        <v>4649725</v>
      </c>
      <c r="C16508">
        <v>4649745</v>
      </c>
      <c r="D16508" t="s">
        <v>54728</v>
      </c>
      <c r="E16508" t="s">
        <v>54729</v>
      </c>
      <c r="F16508" t="s">
        <v>76</v>
      </c>
      <c r="G16508" t="s">
        <v>32</v>
      </c>
      <c r="H16508">
        <v>212</v>
      </c>
      <c r="I16508" t="s">
        <v>54739</v>
      </c>
      <c r="J16508" t="s">
        <v>54740</v>
      </c>
      <c r="K16508" t="s">
        <v>54741</v>
      </c>
      <c r="L16508" t="s">
        <v>78152</v>
      </c>
    </row>
    <row r="16509" spans="1:12" x14ac:dyDescent="0.15">
      <c r="A16509" t="s">
        <v>12</v>
      </c>
      <c r="B16509">
        <v>4651287</v>
      </c>
      <c r="C16509">
        <v>4651307</v>
      </c>
      <c r="D16509" t="s">
        <v>54742</v>
      </c>
      <c r="E16509" t="s">
        <v>54743</v>
      </c>
      <c r="F16509" t="s">
        <v>76</v>
      </c>
      <c r="G16509" t="s">
        <v>32</v>
      </c>
      <c r="H16509">
        <v>19</v>
      </c>
      <c r="I16509" t="s">
        <v>54744</v>
      </c>
      <c r="J16509" t="s">
        <v>54745</v>
      </c>
      <c r="K16509" t="s">
        <v>54746</v>
      </c>
      <c r="L16509" t="s">
        <v>77982</v>
      </c>
    </row>
    <row r="16510" spans="1:12" x14ac:dyDescent="0.15">
      <c r="A16510" t="s">
        <v>12</v>
      </c>
      <c r="B16510">
        <v>4651257</v>
      </c>
      <c r="C16510">
        <v>4651277</v>
      </c>
      <c r="D16510" t="s">
        <v>54742</v>
      </c>
      <c r="E16510" t="s">
        <v>54743</v>
      </c>
      <c r="F16510" t="s">
        <v>76</v>
      </c>
      <c r="G16510" t="s">
        <v>16</v>
      </c>
      <c r="H16510">
        <v>49</v>
      </c>
      <c r="I16510" t="s">
        <v>54747</v>
      </c>
      <c r="J16510" t="s">
        <v>54748</v>
      </c>
      <c r="K16510" t="s">
        <v>54749</v>
      </c>
      <c r="L16510" t="s">
        <v>77913</v>
      </c>
    </row>
    <row r="16511" spans="1:12" x14ac:dyDescent="0.15">
      <c r="A16511" t="s">
        <v>12</v>
      </c>
      <c r="B16511">
        <v>4651231</v>
      </c>
      <c r="C16511">
        <v>4651251</v>
      </c>
      <c r="D16511" t="s">
        <v>54742</v>
      </c>
      <c r="E16511" t="s">
        <v>54743</v>
      </c>
      <c r="F16511" t="s">
        <v>76</v>
      </c>
      <c r="G16511" t="s">
        <v>16</v>
      </c>
      <c r="H16511">
        <v>75</v>
      </c>
      <c r="I16511" t="s">
        <v>54750</v>
      </c>
      <c r="J16511" t="s">
        <v>54751</v>
      </c>
      <c r="K16511" t="s">
        <v>54752</v>
      </c>
      <c r="L16511" t="s">
        <v>78027</v>
      </c>
    </row>
    <row r="16512" spans="1:12" x14ac:dyDescent="0.15">
      <c r="A16512" t="s">
        <v>12</v>
      </c>
      <c r="B16512">
        <v>4651196</v>
      </c>
      <c r="C16512">
        <v>4651216</v>
      </c>
      <c r="D16512" t="s">
        <v>54742</v>
      </c>
      <c r="E16512" t="s">
        <v>54743</v>
      </c>
      <c r="F16512" t="s">
        <v>76</v>
      </c>
      <c r="G16512" t="s">
        <v>23</v>
      </c>
      <c r="H16512">
        <v>110</v>
      </c>
      <c r="I16512" t="s">
        <v>54753</v>
      </c>
      <c r="J16512" t="s">
        <v>54754</v>
      </c>
      <c r="K16512" t="s">
        <v>54755</v>
      </c>
      <c r="L16512" t="s">
        <v>78030</v>
      </c>
    </row>
    <row r="16513" spans="1:12" x14ac:dyDescent="0.15">
      <c r="A16513" t="s">
        <v>12</v>
      </c>
      <c r="B16513">
        <v>4652093</v>
      </c>
      <c r="C16513">
        <v>4652113</v>
      </c>
      <c r="D16513" t="s">
        <v>54756</v>
      </c>
      <c r="E16513" t="s">
        <v>90</v>
      </c>
      <c r="F16513" t="s">
        <v>76</v>
      </c>
      <c r="G16513" t="s">
        <v>36</v>
      </c>
      <c r="H16513">
        <v>9</v>
      </c>
      <c r="I16513" t="s">
        <v>54757</v>
      </c>
      <c r="J16513" t="s">
        <v>54758</v>
      </c>
      <c r="K16513" t="s">
        <v>54759</v>
      </c>
      <c r="L16513" t="s">
        <v>77939</v>
      </c>
    </row>
    <row r="16514" spans="1:12" x14ac:dyDescent="0.15">
      <c r="A16514" t="s">
        <v>12</v>
      </c>
      <c r="B16514">
        <v>4652069</v>
      </c>
      <c r="C16514">
        <v>4652089</v>
      </c>
      <c r="D16514" t="s">
        <v>54756</v>
      </c>
      <c r="E16514" t="s">
        <v>90</v>
      </c>
      <c r="F16514" t="s">
        <v>76</v>
      </c>
      <c r="G16514" t="s">
        <v>36</v>
      </c>
      <c r="H16514">
        <v>33</v>
      </c>
      <c r="I16514" t="s">
        <v>54760</v>
      </c>
      <c r="J16514" t="s">
        <v>54761</v>
      </c>
      <c r="K16514" t="s">
        <v>54762</v>
      </c>
      <c r="L16514" t="s">
        <v>77977</v>
      </c>
    </row>
    <row r="16515" spans="1:12" x14ac:dyDescent="0.15">
      <c r="A16515" t="s">
        <v>12</v>
      </c>
      <c r="B16515">
        <v>4652035</v>
      </c>
      <c r="C16515">
        <v>4652055</v>
      </c>
      <c r="D16515" t="s">
        <v>54756</v>
      </c>
      <c r="E16515" t="s">
        <v>90</v>
      </c>
      <c r="F16515" t="s">
        <v>76</v>
      </c>
      <c r="G16515" t="s">
        <v>23</v>
      </c>
      <c r="H16515">
        <v>67</v>
      </c>
      <c r="I16515" t="s">
        <v>54763</v>
      </c>
      <c r="J16515" t="s">
        <v>54764</v>
      </c>
      <c r="K16515" t="s">
        <v>54765</v>
      </c>
      <c r="L16515" t="s">
        <v>77981</v>
      </c>
    </row>
    <row r="16516" spans="1:12" x14ac:dyDescent="0.15">
      <c r="A16516" t="s">
        <v>12</v>
      </c>
      <c r="B16516">
        <v>4652015</v>
      </c>
      <c r="C16516">
        <v>4652035</v>
      </c>
      <c r="D16516" t="s">
        <v>54756</v>
      </c>
      <c r="E16516" t="s">
        <v>90</v>
      </c>
      <c r="F16516" t="s">
        <v>76</v>
      </c>
      <c r="G16516" t="s">
        <v>16</v>
      </c>
      <c r="H16516">
        <v>87</v>
      </c>
      <c r="I16516" t="s">
        <v>54766</v>
      </c>
      <c r="J16516" t="s">
        <v>54767</v>
      </c>
      <c r="K16516" t="s">
        <v>54768</v>
      </c>
      <c r="L16516" t="s">
        <v>78024</v>
      </c>
    </row>
    <row r="16517" spans="1:12" x14ac:dyDescent="0.15">
      <c r="A16517" t="s">
        <v>12</v>
      </c>
      <c r="B16517">
        <v>4653119</v>
      </c>
      <c r="C16517">
        <v>4653139</v>
      </c>
      <c r="D16517" t="s">
        <v>54769</v>
      </c>
      <c r="E16517" t="s">
        <v>54770</v>
      </c>
      <c r="F16517" t="s">
        <v>76</v>
      </c>
      <c r="G16517" t="s">
        <v>32</v>
      </c>
      <c r="H16517">
        <v>1</v>
      </c>
      <c r="I16517" t="s">
        <v>54771</v>
      </c>
      <c r="J16517" t="s">
        <v>54772</v>
      </c>
      <c r="K16517" t="s">
        <v>54773</v>
      </c>
      <c r="L16517" t="s">
        <v>77917</v>
      </c>
    </row>
    <row r="16518" spans="1:12" x14ac:dyDescent="0.15">
      <c r="A16518" t="s">
        <v>12</v>
      </c>
      <c r="B16518">
        <v>4653098</v>
      </c>
      <c r="C16518">
        <v>4653118</v>
      </c>
      <c r="D16518" t="s">
        <v>54769</v>
      </c>
      <c r="E16518" t="s">
        <v>54770</v>
      </c>
      <c r="F16518" t="s">
        <v>76</v>
      </c>
      <c r="G16518" t="s">
        <v>16</v>
      </c>
      <c r="H16518">
        <v>22</v>
      </c>
      <c r="I16518" t="s">
        <v>54774</v>
      </c>
      <c r="J16518" t="s">
        <v>54775</v>
      </c>
      <c r="K16518" t="s">
        <v>54776</v>
      </c>
      <c r="L16518" t="s">
        <v>77948</v>
      </c>
    </row>
    <row r="16519" spans="1:12" x14ac:dyDescent="0.15">
      <c r="A16519" t="s">
        <v>12</v>
      </c>
      <c r="B16519">
        <v>4653071</v>
      </c>
      <c r="C16519">
        <v>4653091</v>
      </c>
      <c r="D16519" t="s">
        <v>54769</v>
      </c>
      <c r="E16519" t="s">
        <v>54770</v>
      </c>
      <c r="F16519" t="s">
        <v>76</v>
      </c>
      <c r="G16519" t="s">
        <v>16</v>
      </c>
      <c r="H16519">
        <v>49</v>
      </c>
      <c r="I16519" t="s">
        <v>54777</v>
      </c>
      <c r="J16519" t="s">
        <v>54778</v>
      </c>
      <c r="K16519" t="s">
        <v>54779</v>
      </c>
      <c r="L16519" t="s">
        <v>77913</v>
      </c>
    </row>
    <row r="16520" spans="1:12" x14ac:dyDescent="0.15">
      <c r="A16520" t="s">
        <v>12</v>
      </c>
      <c r="B16520">
        <v>4653041</v>
      </c>
      <c r="C16520">
        <v>4653061</v>
      </c>
      <c r="D16520" t="s">
        <v>54769</v>
      </c>
      <c r="E16520" t="s">
        <v>54770</v>
      </c>
      <c r="F16520" t="s">
        <v>76</v>
      </c>
      <c r="G16520" t="s">
        <v>16</v>
      </c>
      <c r="H16520">
        <v>79</v>
      </c>
      <c r="I16520" t="s">
        <v>54780</v>
      </c>
      <c r="J16520" t="s">
        <v>54781</v>
      </c>
      <c r="K16520" t="s">
        <v>54782</v>
      </c>
      <c r="L16520" t="s">
        <v>77993</v>
      </c>
    </row>
    <row r="16521" spans="1:12" x14ac:dyDescent="0.15">
      <c r="A16521" t="s">
        <v>12</v>
      </c>
      <c r="B16521">
        <v>4654915</v>
      </c>
      <c r="C16521">
        <v>4654935</v>
      </c>
      <c r="D16521" t="s">
        <v>54783</v>
      </c>
      <c r="E16521" t="s">
        <v>54784</v>
      </c>
      <c r="F16521" t="s">
        <v>76</v>
      </c>
      <c r="G16521" t="s">
        <v>16</v>
      </c>
      <c r="H16521">
        <v>7</v>
      </c>
      <c r="I16521" t="s">
        <v>54785</v>
      </c>
      <c r="J16521" t="s">
        <v>54786</v>
      </c>
      <c r="K16521" t="s">
        <v>54787</v>
      </c>
      <c r="L16521" t="s">
        <v>77909</v>
      </c>
    </row>
    <row r="16522" spans="1:12" x14ac:dyDescent="0.15">
      <c r="A16522" t="s">
        <v>12</v>
      </c>
      <c r="B16522">
        <v>4654889</v>
      </c>
      <c r="C16522">
        <v>4654909</v>
      </c>
      <c r="D16522" t="s">
        <v>54783</v>
      </c>
      <c r="E16522" t="s">
        <v>54784</v>
      </c>
      <c r="F16522" t="s">
        <v>76</v>
      </c>
      <c r="G16522" t="s">
        <v>36</v>
      </c>
      <c r="H16522">
        <v>33</v>
      </c>
      <c r="I16522" t="s">
        <v>54788</v>
      </c>
      <c r="J16522" t="s">
        <v>54789</v>
      </c>
      <c r="K16522" t="s">
        <v>54790</v>
      </c>
      <c r="L16522" t="s">
        <v>77977</v>
      </c>
    </row>
    <row r="16523" spans="1:12" x14ac:dyDescent="0.15">
      <c r="A16523" t="s">
        <v>12</v>
      </c>
      <c r="B16523">
        <v>4654852</v>
      </c>
      <c r="C16523">
        <v>4654872</v>
      </c>
      <c r="D16523" t="s">
        <v>54783</v>
      </c>
      <c r="E16523" t="s">
        <v>54784</v>
      </c>
      <c r="F16523" t="s">
        <v>76</v>
      </c>
      <c r="G16523" t="s">
        <v>23</v>
      </c>
      <c r="H16523">
        <v>70</v>
      </c>
      <c r="I16523" t="s">
        <v>54791</v>
      </c>
      <c r="J16523" t="s">
        <v>54792</v>
      </c>
      <c r="K16523" t="s">
        <v>54793</v>
      </c>
      <c r="L16523" t="s">
        <v>77919</v>
      </c>
    </row>
    <row r="16524" spans="1:12" x14ac:dyDescent="0.15">
      <c r="A16524" t="s">
        <v>12</v>
      </c>
      <c r="B16524">
        <v>4654824</v>
      </c>
      <c r="C16524">
        <v>4654844</v>
      </c>
      <c r="D16524" t="s">
        <v>54783</v>
      </c>
      <c r="E16524" t="s">
        <v>54784</v>
      </c>
      <c r="F16524" t="s">
        <v>76</v>
      </c>
      <c r="G16524" t="s">
        <v>23</v>
      </c>
      <c r="H16524">
        <v>98</v>
      </c>
      <c r="I16524" t="s">
        <v>54794</v>
      </c>
      <c r="J16524" t="s">
        <v>54795</v>
      </c>
      <c r="K16524" t="s">
        <v>54796</v>
      </c>
      <c r="L16524" t="s">
        <v>78048</v>
      </c>
    </row>
    <row r="16525" spans="1:12" x14ac:dyDescent="0.15">
      <c r="A16525" t="s">
        <v>12</v>
      </c>
      <c r="B16525">
        <v>4655225</v>
      </c>
      <c r="C16525">
        <v>4655245</v>
      </c>
      <c r="D16525" t="s">
        <v>54797</v>
      </c>
      <c r="E16525" t="s">
        <v>54798</v>
      </c>
      <c r="F16525" t="s">
        <v>76</v>
      </c>
      <c r="G16525" t="s">
        <v>32</v>
      </c>
      <c r="H16525">
        <v>49</v>
      </c>
      <c r="I16525" t="s">
        <v>54799</v>
      </c>
      <c r="J16525" t="s">
        <v>54800</v>
      </c>
      <c r="K16525" t="s">
        <v>54801</v>
      </c>
      <c r="L16525" t="s">
        <v>77913</v>
      </c>
    </row>
    <row r="16526" spans="1:12" x14ac:dyDescent="0.15">
      <c r="A16526" t="s">
        <v>12</v>
      </c>
      <c r="B16526">
        <v>4655204</v>
      </c>
      <c r="C16526">
        <v>4655224</v>
      </c>
      <c r="D16526" t="s">
        <v>54797</v>
      </c>
      <c r="E16526" t="s">
        <v>54798</v>
      </c>
      <c r="F16526" t="s">
        <v>76</v>
      </c>
      <c r="G16526" t="s">
        <v>32</v>
      </c>
      <c r="H16526">
        <v>70</v>
      </c>
      <c r="I16526" t="s">
        <v>54802</v>
      </c>
      <c r="J16526" t="s">
        <v>54803</v>
      </c>
      <c r="K16526" t="s">
        <v>54804</v>
      </c>
      <c r="L16526" t="s">
        <v>77919</v>
      </c>
    </row>
    <row r="16527" spans="1:12" x14ac:dyDescent="0.15">
      <c r="A16527" t="s">
        <v>12</v>
      </c>
      <c r="B16527">
        <v>4655181</v>
      </c>
      <c r="C16527">
        <v>4655201</v>
      </c>
      <c r="D16527" t="s">
        <v>54797</v>
      </c>
      <c r="E16527" t="s">
        <v>54798</v>
      </c>
      <c r="F16527" t="s">
        <v>76</v>
      </c>
      <c r="G16527" t="s">
        <v>16</v>
      </c>
      <c r="H16527">
        <v>93</v>
      </c>
      <c r="I16527" t="s">
        <v>54805</v>
      </c>
      <c r="J16527" t="s">
        <v>54806</v>
      </c>
      <c r="K16527" t="s">
        <v>54807</v>
      </c>
      <c r="L16527" t="s">
        <v>78044</v>
      </c>
    </row>
    <row r="16528" spans="1:12" x14ac:dyDescent="0.15">
      <c r="A16528" t="s">
        <v>12</v>
      </c>
      <c r="B16528">
        <v>4655141</v>
      </c>
      <c r="C16528">
        <v>4655161</v>
      </c>
      <c r="D16528" t="s">
        <v>54797</v>
      </c>
      <c r="E16528" t="s">
        <v>54798</v>
      </c>
      <c r="F16528" t="s">
        <v>76</v>
      </c>
      <c r="G16528" t="s">
        <v>36</v>
      </c>
      <c r="H16528">
        <v>133</v>
      </c>
      <c r="I16528" t="s">
        <v>54808</v>
      </c>
      <c r="J16528" t="s">
        <v>54809</v>
      </c>
      <c r="K16528" t="s">
        <v>54810</v>
      </c>
      <c r="L16528" t="s">
        <v>77995</v>
      </c>
    </row>
    <row r="16529" spans="1:12" x14ac:dyDescent="0.15">
      <c r="A16529" t="s">
        <v>12</v>
      </c>
      <c r="B16529">
        <v>4656942</v>
      </c>
      <c r="C16529">
        <v>4656962</v>
      </c>
      <c r="D16529" t="s">
        <v>54811</v>
      </c>
      <c r="E16529" t="s">
        <v>54812</v>
      </c>
      <c r="F16529" t="s">
        <v>76</v>
      </c>
      <c r="G16529" t="s">
        <v>36</v>
      </c>
      <c r="H16529">
        <v>0</v>
      </c>
      <c r="I16529" t="s">
        <v>54813</v>
      </c>
      <c r="J16529" t="s">
        <v>54814</v>
      </c>
      <c r="K16529" t="s">
        <v>54815</v>
      </c>
      <c r="L16529" t="s">
        <v>77980</v>
      </c>
    </row>
    <row r="16530" spans="1:12" x14ac:dyDescent="0.15">
      <c r="A16530" t="s">
        <v>12</v>
      </c>
      <c r="B16530">
        <v>4656907</v>
      </c>
      <c r="C16530">
        <v>4656927</v>
      </c>
      <c r="D16530" t="s">
        <v>54811</v>
      </c>
      <c r="E16530" t="s">
        <v>54812</v>
      </c>
      <c r="F16530" t="s">
        <v>76</v>
      </c>
      <c r="G16530" t="s">
        <v>16</v>
      </c>
      <c r="H16530">
        <v>35</v>
      </c>
      <c r="I16530" t="s">
        <v>54816</v>
      </c>
      <c r="J16530" t="s">
        <v>54817</v>
      </c>
      <c r="K16530" t="s">
        <v>54818</v>
      </c>
      <c r="L16530" t="s">
        <v>77936</v>
      </c>
    </row>
    <row r="16531" spans="1:12" x14ac:dyDescent="0.15">
      <c r="A16531" t="s">
        <v>12</v>
      </c>
      <c r="B16531">
        <v>4656878</v>
      </c>
      <c r="C16531">
        <v>4656898</v>
      </c>
      <c r="D16531" t="s">
        <v>54811</v>
      </c>
      <c r="E16531" t="s">
        <v>54812</v>
      </c>
      <c r="F16531" t="s">
        <v>76</v>
      </c>
      <c r="G16531" t="s">
        <v>36</v>
      </c>
      <c r="H16531">
        <v>64</v>
      </c>
      <c r="I16531" t="s">
        <v>54819</v>
      </c>
      <c r="J16531" t="s">
        <v>54820</v>
      </c>
      <c r="K16531" t="s">
        <v>54821</v>
      </c>
      <c r="L16531" t="s">
        <v>77989</v>
      </c>
    </row>
    <row r="16532" spans="1:12" x14ac:dyDescent="0.15">
      <c r="A16532" t="s">
        <v>12</v>
      </c>
      <c r="B16532">
        <v>4656822</v>
      </c>
      <c r="C16532">
        <v>4656842</v>
      </c>
      <c r="D16532" t="s">
        <v>54811</v>
      </c>
      <c r="E16532" t="s">
        <v>54812</v>
      </c>
      <c r="F16532" t="s">
        <v>76</v>
      </c>
      <c r="G16532" t="s">
        <v>16</v>
      </c>
      <c r="H16532">
        <v>120</v>
      </c>
      <c r="I16532" t="s">
        <v>54822</v>
      </c>
      <c r="J16532" t="s">
        <v>54823</v>
      </c>
      <c r="K16532" t="s">
        <v>54824</v>
      </c>
      <c r="L16532" t="s">
        <v>78047</v>
      </c>
    </row>
    <row r="16533" spans="1:12" x14ac:dyDescent="0.15">
      <c r="A16533" t="s">
        <v>12</v>
      </c>
      <c r="B16533">
        <v>4658146</v>
      </c>
      <c r="C16533">
        <v>4658166</v>
      </c>
      <c r="D16533" t="s">
        <v>54825</v>
      </c>
      <c r="E16533" t="s">
        <v>54826</v>
      </c>
      <c r="F16533" t="s">
        <v>76</v>
      </c>
      <c r="G16533" t="s">
        <v>32</v>
      </c>
      <c r="H16533">
        <v>9</v>
      </c>
      <c r="I16533" t="s">
        <v>54827</v>
      </c>
      <c r="J16533" t="s">
        <v>54828</v>
      </c>
      <c r="K16533" t="s">
        <v>54829</v>
      </c>
      <c r="L16533" t="s">
        <v>77939</v>
      </c>
    </row>
    <row r="16534" spans="1:12" x14ac:dyDescent="0.15">
      <c r="A16534" t="s">
        <v>12</v>
      </c>
      <c r="B16534">
        <v>4658119</v>
      </c>
      <c r="C16534">
        <v>4658139</v>
      </c>
      <c r="D16534" t="s">
        <v>54825</v>
      </c>
      <c r="E16534" t="s">
        <v>54826</v>
      </c>
      <c r="F16534" t="s">
        <v>76</v>
      </c>
      <c r="G16534" t="s">
        <v>32</v>
      </c>
      <c r="H16534">
        <v>36</v>
      </c>
      <c r="I16534" t="s">
        <v>54830</v>
      </c>
      <c r="J16534" t="s">
        <v>54831</v>
      </c>
      <c r="K16534" t="s">
        <v>54832</v>
      </c>
      <c r="L16534" t="s">
        <v>78003</v>
      </c>
    </row>
    <row r="16535" spans="1:12" x14ac:dyDescent="0.15">
      <c r="A16535" t="s">
        <v>12</v>
      </c>
      <c r="B16535">
        <v>4658088</v>
      </c>
      <c r="C16535">
        <v>4658108</v>
      </c>
      <c r="D16535" t="s">
        <v>54825</v>
      </c>
      <c r="E16535" t="s">
        <v>54826</v>
      </c>
      <c r="F16535" t="s">
        <v>76</v>
      </c>
      <c r="G16535" t="s">
        <v>16</v>
      </c>
      <c r="H16535">
        <v>67</v>
      </c>
      <c r="I16535" t="s">
        <v>54833</v>
      </c>
      <c r="J16535" t="s">
        <v>54834</v>
      </c>
      <c r="K16535" t="s">
        <v>54835</v>
      </c>
      <c r="L16535" t="s">
        <v>77981</v>
      </c>
    </row>
    <row r="16536" spans="1:12" x14ac:dyDescent="0.15">
      <c r="A16536" t="s">
        <v>12</v>
      </c>
      <c r="B16536">
        <v>4658057</v>
      </c>
      <c r="C16536">
        <v>4658077</v>
      </c>
      <c r="D16536" t="s">
        <v>54825</v>
      </c>
      <c r="E16536" t="s">
        <v>54826</v>
      </c>
      <c r="F16536" t="s">
        <v>76</v>
      </c>
      <c r="G16536" t="s">
        <v>32</v>
      </c>
      <c r="H16536">
        <v>98</v>
      </c>
      <c r="I16536" t="s">
        <v>54836</v>
      </c>
      <c r="J16536" t="s">
        <v>54837</v>
      </c>
      <c r="K16536" t="s">
        <v>54838</v>
      </c>
      <c r="L16536" t="s">
        <v>78048</v>
      </c>
    </row>
    <row r="16537" spans="1:12" x14ac:dyDescent="0.15">
      <c r="A16537" t="s">
        <v>12</v>
      </c>
      <c r="B16537">
        <v>4659724</v>
      </c>
      <c r="C16537">
        <v>4659744</v>
      </c>
      <c r="D16537" t="s">
        <v>54839</v>
      </c>
      <c r="E16537" t="s">
        <v>54840</v>
      </c>
      <c r="F16537" t="s">
        <v>76</v>
      </c>
      <c r="G16537" t="s">
        <v>32</v>
      </c>
      <c r="H16537">
        <v>16</v>
      </c>
      <c r="I16537" t="s">
        <v>54841</v>
      </c>
      <c r="J16537" t="s">
        <v>54842</v>
      </c>
      <c r="K16537" t="s">
        <v>54843</v>
      </c>
      <c r="L16537" t="s">
        <v>77905</v>
      </c>
    </row>
    <row r="16538" spans="1:12" x14ac:dyDescent="0.15">
      <c r="A16538" t="s">
        <v>12</v>
      </c>
      <c r="B16538">
        <v>4659681</v>
      </c>
      <c r="C16538">
        <v>4659701</v>
      </c>
      <c r="D16538" t="s">
        <v>54839</v>
      </c>
      <c r="E16538" t="s">
        <v>54840</v>
      </c>
      <c r="F16538" t="s">
        <v>76</v>
      </c>
      <c r="G16538" t="s">
        <v>23</v>
      </c>
      <c r="H16538">
        <v>59</v>
      </c>
      <c r="I16538" t="s">
        <v>54844</v>
      </c>
      <c r="J16538" t="s">
        <v>54845</v>
      </c>
      <c r="K16538" t="s">
        <v>54846</v>
      </c>
      <c r="L16538" t="s">
        <v>78009</v>
      </c>
    </row>
    <row r="16539" spans="1:12" x14ac:dyDescent="0.15">
      <c r="A16539" t="s">
        <v>12</v>
      </c>
      <c r="B16539">
        <v>4659660</v>
      </c>
      <c r="C16539">
        <v>4659680</v>
      </c>
      <c r="D16539" t="s">
        <v>54839</v>
      </c>
      <c r="E16539" t="s">
        <v>54840</v>
      </c>
      <c r="F16539" t="s">
        <v>76</v>
      </c>
      <c r="G16539" t="s">
        <v>23</v>
      </c>
      <c r="H16539">
        <v>80</v>
      </c>
      <c r="I16539" t="s">
        <v>54847</v>
      </c>
      <c r="J16539" t="s">
        <v>54848</v>
      </c>
      <c r="K16539" t="s">
        <v>54849</v>
      </c>
      <c r="L16539" t="s">
        <v>77940</v>
      </c>
    </row>
    <row r="16540" spans="1:12" x14ac:dyDescent="0.15">
      <c r="A16540" t="s">
        <v>12</v>
      </c>
      <c r="B16540">
        <v>4659640</v>
      </c>
      <c r="C16540">
        <v>4659660</v>
      </c>
      <c r="D16540" t="s">
        <v>54839</v>
      </c>
      <c r="E16540" t="s">
        <v>54840</v>
      </c>
      <c r="F16540" t="s">
        <v>76</v>
      </c>
      <c r="G16540" t="s">
        <v>23</v>
      </c>
      <c r="H16540">
        <v>100</v>
      </c>
      <c r="I16540" t="s">
        <v>54850</v>
      </c>
      <c r="J16540" t="s">
        <v>54851</v>
      </c>
      <c r="K16540" t="s">
        <v>54852</v>
      </c>
      <c r="L16540" t="s">
        <v>77953</v>
      </c>
    </row>
    <row r="16541" spans="1:12" x14ac:dyDescent="0.15">
      <c r="A16541" t="s">
        <v>12</v>
      </c>
      <c r="B16541">
        <v>4660310</v>
      </c>
      <c r="C16541">
        <v>4660330</v>
      </c>
      <c r="D16541" t="s">
        <v>54853</v>
      </c>
      <c r="E16541" t="s">
        <v>90</v>
      </c>
      <c r="F16541" t="s">
        <v>76</v>
      </c>
      <c r="G16541" t="s">
        <v>32</v>
      </c>
      <c r="H16541">
        <v>8</v>
      </c>
      <c r="I16541" t="s">
        <v>54854</v>
      </c>
      <c r="J16541" t="s">
        <v>54855</v>
      </c>
      <c r="K16541" t="s">
        <v>54856</v>
      </c>
      <c r="L16541" t="s">
        <v>77955</v>
      </c>
    </row>
    <row r="16542" spans="1:12" x14ac:dyDescent="0.15">
      <c r="A16542" t="s">
        <v>12</v>
      </c>
      <c r="B16542">
        <v>4660284</v>
      </c>
      <c r="C16542">
        <v>4660304</v>
      </c>
      <c r="D16542" t="s">
        <v>54853</v>
      </c>
      <c r="E16542" t="s">
        <v>90</v>
      </c>
      <c r="F16542" t="s">
        <v>76</v>
      </c>
      <c r="G16542" t="s">
        <v>36</v>
      </c>
      <c r="H16542">
        <v>34</v>
      </c>
      <c r="I16542" t="s">
        <v>54857</v>
      </c>
      <c r="J16542" t="s">
        <v>54858</v>
      </c>
      <c r="K16542" t="s">
        <v>54859</v>
      </c>
      <c r="L16542" t="s">
        <v>77999</v>
      </c>
    </row>
    <row r="16543" spans="1:12" x14ac:dyDescent="0.15">
      <c r="A16543" t="s">
        <v>12</v>
      </c>
      <c r="B16543">
        <v>4660254</v>
      </c>
      <c r="C16543">
        <v>4660274</v>
      </c>
      <c r="D16543" t="s">
        <v>54853</v>
      </c>
      <c r="E16543" t="s">
        <v>90</v>
      </c>
      <c r="F16543" t="s">
        <v>76</v>
      </c>
      <c r="G16543" t="s">
        <v>16</v>
      </c>
      <c r="H16543">
        <v>64</v>
      </c>
      <c r="I16543" t="s">
        <v>54860</v>
      </c>
      <c r="J16543" t="s">
        <v>54861</v>
      </c>
      <c r="K16543" t="s">
        <v>54862</v>
      </c>
      <c r="L16543" t="s">
        <v>77989</v>
      </c>
    </row>
    <row r="16544" spans="1:12" x14ac:dyDescent="0.15">
      <c r="A16544" t="s">
        <v>12</v>
      </c>
      <c r="B16544">
        <v>4660199</v>
      </c>
      <c r="C16544">
        <v>4660219</v>
      </c>
      <c r="D16544" t="s">
        <v>54853</v>
      </c>
      <c r="E16544" t="s">
        <v>90</v>
      </c>
      <c r="F16544" t="s">
        <v>76</v>
      </c>
      <c r="G16544" t="s">
        <v>32</v>
      </c>
      <c r="H16544">
        <v>119</v>
      </c>
      <c r="I16544" t="s">
        <v>54863</v>
      </c>
      <c r="J16544" t="s">
        <v>54864</v>
      </c>
      <c r="K16544" t="s">
        <v>54865</v>
      </c>
      <c r="L16544" t="s">
        <v>78058</v>
      </c>
    </row>
    <row r="16545" spans="1:12" x14ac:dyDescent="0.15">
      <c r="A16545" t="s">
        <v>12</v>
      </c>
      <c r="B16545">
        <v>4660720</v>
      </c>
      <c r="C16545">
        <v>4660740</v>
      </c>
      <c r="D16545" t="s">
        <v>54866</v>
      </c>
      <c r="E16545" t="s">
        <v>90</v>
      </c>
      <c r="F16545" t="s">
        <v>76</v>
      </c>
      <c r="G16545" t="s">
        <v>32</v>
      </c>
      <c r="H16545">
        <v>1</v>
      </c>
      <c r="I16545" t="s">
        <v>54867</v>
      </c>
      <c r="J16545" t="s">
        <v>54868</v>
      </c>
      <c r="K16545" t="s">
        <v>54869</v>
      </c>
      <c r="L16545" t="s">
        <v>77917</v>
      </c>
    </row>
    <row r="16546" spans="1:12" x14ac:dyDescent="0.15">
      <c r="A16546" t="s">
        <v>12</v>
      </c>
      <c r="B16546">
        <v>4660689</v>
      </c>
      <c r="C16546">
        <v>4660709</v>
      </c>
      <c r="D16546" t="s">
        <v>54866</v>
      </c>
      <c r="E16546" t="s">
        <v>90</v>
      </c>
      <c r="F16546" t="s">
        <v>76</v>
      </c>
      <c r="G16546" t="s">
        <v>32</v>
      </c>
      <c r="H16546">
        <v>32</v>
      </c>
      <c r="I16546" t="s">
        <v>54870</v>
      </c>
      <c r="J16546" t="s">
        <v>54871</v>
      </c>
      <c r="K16546" t="s">
        <v>54872</v>
      </c>
      <c r="L16546" t="s">
        <v>77918</v>
      </c>
    </row>
    <row r="16547" spans="1:12" x14ac:dyDescent="0.15">
      <c r="A16547" t="s">
        <v>12</v>
      </c>
      <c r="B16547">
        <v>4660660</v>
      </c>
      <c r="C16547">
        <v>4660680</v>
      </c>
      <c r="D16547" t="s">
        <v>54866</v>
      </c>
      <c r="E16547" t="s">
        <v>90</v>
      </c>
      <c r="F16547" t="s">
        <v>76</v>
      </c>
      <c r="G16547" t="s">
        <v>16</v>
      </c>
      <c r="H16547">
        <v>61</v>
      </c>
      <c r="I16547" t="s">
        <v>54873</v>
      </c>
      <c r="J16547" t="s">
        <v>54874</v>
      </c>
      <c r="K16547" t="s">
        <v>54875</v>
      </c>
      <c r="L16547" t="s">
        <v>77979</v>
      </c>
    </row>
    <row r="16548" spans="1:12" x14ac:dyDescent="0.15">
      <c r="A16548" t="s">
        <v>12</v>
      </c>
      <c r="B16548">
        <v>4660635</v>
      </c>
      <c r="C16548">
        <v>4660655</v>
      </c>
      <c r="D16548" t="s">
        <v>54866</v>
      </c>
      <c r="E16548" t="s">
        <v>90</v>
      </c>
      <c r="F16548" t="s">
        <v>76</v>
      </c>
      <c r="G16548" t="s">
        <v>32</v>
      </c>
      <c r="H16548">
        <v>86</v>
      </c>
      <c r="I16548" t="s">
        <v>54876</v>
      </c>
      <c r="J16548" t="s">
        <v>54877</v>
      </c>
      <c r="K16548" t="s">
        <v>54878</v>
      </c>
      <c r="L16548" t="s">
        <v>77929</v>
      </c>
    </row>
    <row r="16549" spans="1:12" x14ac:dyDescent="0.15">
      <c r="A16549" t="s">
        <v>12</v>
      </c>
      <c r="B16549">
        <v>4662260</v>
      </c>
      <c r="C16549">
        <v>4662280</v>
      </c>
      <c r="D16549" t="s">
        <v>54879</v>
      </c>
      <c r="E16549" t="s">
        <v>54880</v>
      </c>
      <c r="F16549" t="s">
        <v>76</v>
      </c>
      <c r="G16549" t="s">
        <v>16</v>
      </c>
      <c r="H16549">
        <v>7</v>
      </c>
      <c r="I16549" t="s">
        <v>54881</v>
      </c>
      <c r="J16549" t="s">
        <v>54882</v>
      </c>
      <c r="K16549" t="s">
        <v>54883</v>
      </c>
      <c r="L16549" t="s">
        <v>77909</v>
      </c>
    </row>
    <row r="16550" spans="1:12" x14ac:dyDescent="0.15">
      <c r="A16550" t="s">
        <v>12</v>
      </c>
      <c r="B16550">
        <v>4662233</v>
      </c>
      <c r="C16550">
        <v>4662253</v>
      </c>
      <c r="D16550" t="s">
        <v>54879</v>
      </c>
      <c r="E16550" t="s">
        <v>54880</v>
      </c>
      <c r="F16550" t="s">
        <v>76</v>
      </c>
      <c r="G16550" t="s">
        <v>16</v>
      </c>
      <c r="H16550">
        <v>34</v>
      </c>
      <c r="I16550" t="s">
        <v>54884</v>
      </c>
      <c r="J16550" t="s">
        <v>54885</v>
      </c>
      <c r="K16550" t="s">
        <v>54886</v>
      </c>
      <c r="L16550" t="s">
        <v>77999</v>
      </c>
    </row>
    <row r="16551" spans="1:12" x14ac:dyDescent="0.15">
      <c r="A16551" t="s">
        <v>12</v>
      </c>
      <c r="B16551">
        <v>4662199</v>
      </c>
      <c r="C16551">
        <v>4662219</v>
      </c>
      <c r="D16551" t="s">
        <v>54879</v>
      </c>
      <c r="E16551" t="s">
        <v>54880</v>
      </c>
      <c r="F16551" t="s">
        <v>76</v>
      </c>
      <c r="G16551" t="s">
        <v>23</v>
      </c>
      <c r="H16551">
        <v>68</v>
      </c>
      <c r="I16551" t="s">
        <v>54887</v>
      </c>
      <c r="J16551" t="s">
        <v>54888</v>
      </c>
      <c r="K16551" t="s">
        <v>54889</v>
      </c>
      <c r="L16551" t="s">
        <v>77962</v>
      </c>
    </row>
    <row r="16552" spans="1:12" x14ac:dyDescent="0.15">
      <c r="A16552" t="s">
        <v>12</v>
      </c>
      <c r="B16552">
        <v>4662179</v>
      </c>
      <c r="C16552">
        <v>4662199</v>
      </c>
      <c r="D16552" t="s">
        <v>54879</v>
      </c>
      <c r="E16552" t="s">
        <v>54880</v>
      </c>
      <c r="F16552" t="s">
        <v>76</v>
      </c>
      <c r="G16552" t="s">
        <v>32</v>
      </c>
      <c r="H16552">
        <v>88</v>
      </c>
      <c r="I16552" t="s">
        <v>54890</v>
      </c>
      <c r="J16552" t="s">
        <v>54891</v>
      </c>
      <c r="K16552" t="s">
        <v>54892</v>
      </c>
      <c r="L16552" t="s">
        <v>77923</v>
      </c>
    </row>
    <row r="16553" spans="1:12" x14ac:dyDescent="0.15">
      <c r="A16553" t="s">
        <v>12</v>
      </c>
      <c r="B16553">
        <v>4662699</v>
      </c>
      <c r="C16553">
        <v>4662719</v>
      </c>
      <c r="D16553" t="s">
        <v>54893</v>
      </c>
      <c r="E16553" t="s">
        <v>90</v>
      </c>
      <c r="F16553" t="s">
        <v>76</v>
      </c>
      <c r="G16553" t="s">
        <v>36</v>
      </c>
      <c r="H16553">
        <v>25</v>
      </c>
      <c r="I16553" t="s">
        <v>54894</v>
      </c>
      <c r="J16553" t="s">
        <v>54895</v>
      </c>
      <c r="K16553" t="s">
        <v>54896</v>
      </c>
      <c r="L16553" t="s">
        <v>78012</v>
      </c>
    </row>
    <row r="16554" spans="1:12" x14ac:dyDescent="0.15">
      <c r="A16554" t="s">
        <v>12</v>
      </c>
      <c r="B16554">
        <v>4662672</v>
      </c>
      <c r="C16554">
        <v>4662692</v>
      </c>
      <c r="D16554" t="s">
        <v>54893</v>
      </c>
      <c r="E16554" t="s">
        <v>90</v>
      </c>
      <c r="F16554" t="s">
        <v>76</v>
      </c>
      <c r="G16554" t="s">
        <v>36</v>
      </c>
      <c r="H16554">
        <v>52</v>
      </c>
      <c r="I16554" t="s">
        <v>54897</v>
      </c>
      <c r="J16554" t="s">
        <v>54898</v>
      </c>
      <c r="K16554" t="s">
        <v>54899</v>
      </c>
      <c r="L16554" t="s">
        <v>77959</v>
      </c>
    </row>
    <row r="16555" spans="1:12" x14ac:dyDescent="0.15">
      <c r="A16555" t="s">
        <v>12</v>
      </c>
      <c r="B16555">
        <v>4662643</v>
      </c>
      <c r="C16555">
        <v>4662663</v>
      </c>
      <c r="D16555" t="s">
        <v>54893</v>
      </c>
      <c r="E16555" t="s">
        <v>90</v>
      </c>
      <c r="F16555" t="s">
        <v>76</v>
      </c>
      <c r="G16555" t="s">
        <v>16</v>
      </c>
      <c r="H16555">
        <v>81</v>
      </c>
      <c r="I16555" t="s">
        <v>54900</v>
      </c>
      <c r="J16555" t="s">
        <v>54901</v>
      </c>
      <c r="K16555" t="s">
        <v>54902</v>
      </c>
      <c r="L16555" t="s">
        <v>78019</v>
      </c>
    </row>
    <row r="16556" spans="1:12" x14ac:dyDescent="0.15">
      <c r="A16556" t="s">
        <v>12</v>
      </c>
      <c r="B16556">
        <v>4662613</v>
      </c>
      <c r="C16556">
        <v>4662633</v>
      </c>
      <c r="D16556" t="s">
        <v>54893</v>
      </c>
      <c r="E16556" t="s">
        <v>90</v>
      </c>
      <c r="F16556" t="s">
        <v>76</v>
      </c>
      <c r="G16556" t="s">
        <v>16</v>
      </c>
      <c r="H16556">
        <v>111</v>
      </c>
      <c r="I16556" t="s">
        <v>54903</v>
      </c>
      <c r="J16556" t="s">
        <v>54904</v>
      </c>
      <c r="K16556" t="s">
        <v>54905</v>
      </c>
      <c r="L16556" t="s">
        <v>77908</v>
      </c>
    </row>
    <row r="16557" spans="1:12" x14ac:dyDescent="0.15">
      <c r="A16557" t="s">
        <v>12</v>
      </c>
      <c r="B16557">
        <v>4664268</v>
      </c>
      <c r="C16557">
        <v>4664288</v>
      </c>
      <c r="D16557" t="s">
        <v>54906</v>
      </c>
      <c r="E16557" t="s">
        <v>54907</v>
      </c>
      <c r="F16557" t="s">
        <v>76</v>
      </c>
      <c r="G16557" t="s">
        <v>32</v>
      </c>
      <c r="H16557">
        <v>1</v>
      </c>
      <c r="I16557" t="s">
        <v>54908</v>
      </c>
      <c r="J16557" t="s">
        <v>54909</v>
      </c>
      <c r="K16557" t="s">
        <v>54910</v>
      </c>
      <c r="L16557" t="s">
        <v>77917</v>
      </c>
    </row>
    <row r="16558" spans="1:12" x14ac:dyDescent="0.15">
      <c r="A16558" t="s">
        <v>12</v>
      </c>
      <c r="B16558">
        <v>4664235</v>
      </c>
      <c r="C16558">
        <v>4664255</v>
      </c>
      <c r="D16558" t="s">
        <v>54906</v>
      </c>
      <c r="E16558" t="s">
        <v>54907</v>
      </c>
      <c r="F16558" t="s">
        <v>76</v>
      </c>
      <c r="G16558" t="s">
        <v>36</v>
      </c>
      <c r="H16558">
        <v>34</v>
      </c>
      <c r="I16558" t="s">
        <v>54911</v>
      </c>
      <c r="J16558" t="s">
        <v>54912</v>
      </c>
      <c r="K16558" t="s">
        <v>54913</v>
      </c>
      <c r="L16558" t="s">
        <v>77999</v>
      </c>
    </row>
    <row r="16559" spans="1:12" x14ac:dyDescent="0.15">
      <c r="A16559" t="s">
        <v>12</v>
      </c>
      <c r="B16559">
        <v>4664202</v>
      </c>
      <c r="C16559">
        <v>4664222</v>
      </c>
      <c r="D16559" t="s">
        <v>54906</v>
      </c>
      <c r="E16559" t="s">
        <v>54907</v>
      </c>
      <c r="F16559" t="s">
        <v>76</v>
      </c>
      <c r="G16559" t="s">
        <v>32</v>
      </c>
      <c r="H16559">
        <v>67</v>
      </c>
      <c r="I16559" t="s">
        <v>54914</v>
      </c>
      <c r="J16559" t="s">
        <v>54915</v>
      </c>
      <c r="K16559" t="s">
        <v>54916</v>
      </c>
      <c r="L16559" t="s">
        <v>77981</v>
      </c>
    </row>
    <row r="16560" spans="1:12" x14ac:dyDescent="0.15">
      <c r="A16560" t="s">
        <v>12</v>
      </c>
      <c r="B16560">
        <v>4664169</v>
      </c>
      <c r="C16560">
        <v>4664189</v>
      </c>
      <c r="D16560" t="s">
        <v>54906</v>
      </c>
      <c r="E16560" t="s">
        <v>54907</v>
      </c>
      <c r="F16560" t="s">
        <v>76</v>
      </c>
      <c r="G16560" t="s">
        <v>32</v>
      </c>
      <c r="H16560">
        <v>100</v>
      </c>
      <c r="I16560" t="s">
        <v>54917</v>
      </c>
      <c r="J16560" t="s">
        <v>54918</v>
      </c>
      <c r="K16560" t="s">
        <v>54919</v>
      </c>
      <c r="L16560" t="s">
        <v>77953</v>
      </c>
    </row>
    <row r="16561" spans="1:12" x14ac:dyDescent="0.15">
      <c r="A16561" t="s">
        <v>12</v>
      </c>
      <c r="B16561">
        <v>4669687</v>
      </c>
      <c r="C16561">
        <v>4669707</v>
      </c>
      <c r="D16561" t="s">
        <v>54920</v>
      </c>
      <c r="E16561" t="s">
        <v>54921</v>
      </c>
      <c r="F16561" t="s">
        <v>76</v>
      </c>
      <c r="G16561" t="s">
        <v>36</v>
      </c>
      <c r="H16561">
        <v>27</v>
      </c>
      <c r="I16561" t="s">
        <v>54922</v>
      </c>
      <c r="J16561" t="s">
        <v>54923</v>
      </c>
      <c r="K16561" t="s">
        <v>54924</v>
      </c>
      <c r="L16561" t="s">
        <v>78013</v>
      </c>
    </row>
    <row r="16562" spans="1:12" x14ac:dyDescent="0.15">
      <c r="A16562" t="s">
        <v>12</v>
      </c>
      <c r="B16562">
        <v>4669662</v>
      </c>
      <c r="C16562">
        <v>4669682</v>
      </c>
      <c r="D16562" t="s">
        <v>54920</v>
      </c>
      <c r="E16562" t="s">
        <v>54921</v>
      </c>
      <c r="F16562" t="s">
        <v>76</v>
      </c>
      <c r="G16562" t="s">
        <v>16</v>
      </c>
      <c r="H16562">
        <v>52</v>
      </c>
      <c r="I16562" t="s">
        <v>54925</v>
      </c>
      <c r="J16562" t="s">
        <v>54926</v>
      </c>
      <c r="K16562" t="s">
        <v>54927</v>
      </c>
      <c r="L16562" t="s">
        <v>77959</v>
      </c>
    </row>
    <row r="16563" spans="1:12" x14ac:dyDescent="0.15">
      <c r="A16563" t="s">
        <v>12</v>
      </c>
      <c r="B16563">
        <v>4669624</v>
      </c>
      <c r="C16563">
        <v>4669644</v>
      </c>
      <c r="D16563" t="s">
        <v>54920</v>
      </c>
      <c r="E16563" t="s">
        <v>54921</v>
      </c>
      <c r="F16563" t="s">
        <v>76</v>
      </c>
      <c r="G16563" t="s">
        <v>16</v>
      </c>
      <c r="H16563">
        <v>90</v>
      </c>
      <c r="I16563" t="s">
        <v>54928</v>
      </c>
      <c r="J16563" t="s">
        <v>54929</v>
      </c>
      <c r="K16563" t="s">
        <v>54930</v>
      </c>
      <c r="L16563" t="s">
        <v>78017</v>
      </c>
    </row>
    <row r="16564" spans="1:12" x14ac:dyDescent="0.15">
      <c r="A16564" t="s">
        <v>12</v>
      </c>
      <c r="B16564">
        <v>4669590</v>
      </c>
      <c r="C16564">
        <v>4669610</v>
      </c>
      <c r="D16564" t="s">
        <v>54920</v>
      </c>
      <c r="E16564" t="s">
        <v>54921</v>
      </c>
      <c r="F16564" t="s">
        <v>76</v>
      </c>
      <c r="G16564" t="s">
        <v>16</v>
      </c>
      <c r="H16564">
        <v>124</v>
      </c>
      <c r="I16564" t="s">
        <v>54931</v>
      </c>
      <c r="J16564" t="s">
        <v>54932</v>
      </c>
      <c r="K16564" t="s">
        <v>54933</v>
      </c>
      <c r="L16564" t="s">
        <v>78046</v>
      </c>
    </row>
    <row r="16565" spans="1:12" x14ac:dyDescent="0.15">
      <c r="A16565" t="s">
        <v>12</v>
      </c>
      <c r="B16565">
        <v>4670300</v>
      </c>
      <c r="C16565">
        <v>4670320</v>
      </c>
      <c r="D16565" t="s">
        <v>54934</v>
      </c>
      <c r="E16565" t="s">
        <v>90</v>
      </c>
      <c r="F16565" t="s">
        <v>76</v>
      </c>
      <c r="G16565" t="s">
        <v>36</v>
      </c>
      <c r="H16565">
        <v>69</v>
      </c>
      <c r="I16565" t="s">
        <v>54935</v>
      </c>
      <c r="J16565" t="s">
        <v>54936</v>
      </c>
      <c r="K16565" t="s">
        <v>54937</v>
      </c>
      <c r="L16565" t="s">
        <v>78015</v>
      </c>
    </row>
    <row r="16566" spans="1:12" x14ac:dyDescent="0.15">
      <c r="A16566" t="s">
        <v>12</v>
      </c>
      <c r="B16566">
        <v>4670260</v>
      </c>
      <c r="C16566">
        <v>4670280</v>
      </c>
      <c r="D16566" t="s">
        <v>54934</v>
      </c>
      <c r="E16566" t="s">
        <v>90</v>
      </c>
      <c r="F16566" t="s">
        <v>76</v>
      </c>
      <c r="G16566" t="s">
        <v>36</v>
      </c>
      <c r="H16566">
        <v>109</v>
      </c>
      <c r="I16566" t="s">
        <v>54938</v>
      </c>
      <c r="J16566" t="s">
        <v>54939</v>
      </c>
      <c r="K16566" t="s">
        <v>54940</v>
      </c>
      <c r="L16566" t="s">
        <v>77947</v>
      </c>
    </row>
    <row r="16567" spans="1:12" x14ac:dyDescent="0.15">
      <c r="A16567" t="s">
        <v>12</v>
      </c>
      <c r="B16567">
        <v>4670232</v>
      </c>
      <c r="C16567">
        <v>4670252</v>
      </c>
      <c r="D16567" t="s">
        <v>54934</v>
      </c>
      <c r="E16567" t="s">
        <v>90</v>
      </c>
      <c r="F16567" t="s">
        <v>76</v>
      </c>
      <c r="G16567" t="s">
        <v>36</v>
      </c>
      <c r="H16567">
        <v>137</v>
      </c>
      <c r="I16567" t="s">
        <v>54941</v>
      </c>
      <c r="J16567" t="s">
        <v>54942</v>
      </c>
      <c r="K16567" t="s">
        <v>54943</v>
      </c>
      <c r="L16567" t="s">
        <v>77987</v>
      </c>
    </row>
    <row r="16568" spans="1:12" x14ac:dyDescent="0.15">
      <c r="A16568" t="s">
        <v>12</v>
      </c>
      <c r="B16568">
        <v>4670142</v>
      </c>
      <c r="C16568">
        <v>4670162</v>
      </c>
      <c r="D16568" t="s">
        <v>54934</v>
      </c>
      <c r="E16568" t="s">
        <v>90</v>
      </c>
      <c r="F16568" t="s">
        <v>76</v>
      </c>
      <c r="G16568" t="s">
        <v>36</v>
      </c>
      <c r="H16568">
        <v>227</v>
      </c>
      <c r="I16568" t="s">
        <v>54944</v>
      </c>
      <c r="J16568" t="s">
        <v>54945</v>
      </c>
      <c r="K16568" t="s">
        <v>54946</v>
      </c>
      <c r="L16568" t="s">
        <v>78151</v>
      </c>
    </row>
    <row r="16569" spans="1:12" x14ac:dyDescent="0.15">
      <c r="A16569" t="s">
        <v>12</v>
      </c>
      <c r="B16569">
        <v>4670934</v>
      </c>
      <c r="C16569">
        <v>4670954</v>
      </c>
      <c r="D16569" t="s">
        <v>54947</v>
      </c>
      <c r="E16569" t="s">
        <v>90</v>
      </c>
      <c r="F16569" t="s">
        <v>76</v>
      </c>
      <c r="G16569" t="s">
        <v>23</v>
      </c>
      <c r="H16569">
        <v>13</v>
      </c>
      <c r="I16569" t="s">
        <v>54948</v>
      </c>
      <c r="J16569" t="s">
        <v>54949</v>
      </c>
      <c r="K16569" t="s">
        <v>54950</v>
      </c>
      <c r="L16569" t="s">
        <v>77935</v>
      </c>
    </row>
    <row r="16570" spans="1:12" x14ac:dyDescent="0.15">
      <c r="A16570" t="s">
        <v>12</v>
      </c>
      <c r="B16570">
        <v>4670910</v>
      </c>
      <c r="C16570">
        <v>4670930</v>
      </c>
      <c r="D16570" t="s">
        <v>54947</v>
      </c>
      <c r="E16570" t="s">
        <v>90</v>
      </c>
      <c r="F16570" t="s">
        <v>76</v>
      </c>
      <c r="G16570" t="s">
        <v>36</v>
      </c>
      <c r="H16570">
        <v>37</v>
      </c>
      <c r="I16570" t="s">
        <v>54951</v>
      </c>
      <c r="J16570" t="s">
        <v>54952</v>
      </c>
      <c r="K16570" t="s">
        <v>54953</v>
      </c>
      <c r="L16570" t="s">
        <v>77906</v>
      </c>
    </row>
    <row r="16571" spans="1:12" x14ac:dyDescent="0.15">
      <c r="A16571" t="s">
        <v>12</v>
      </c>
      <c r="B16571">
        <v>4670887</v>
      </c>
      <c r="C16571">
        <v>4670907</v>
      </c>
      <c r="D16571" t="s">
        <v>54947</v>
      </c>
      <c r="E16571" t="s">
        <v>90</v>
      </c>
      <c r="F16571" t="s">
        <v>76</v>
      </c>
      <c r="G16571" t="s">
        <v>16</v>
      </c>
      <c r="H16571">
        <v>60</v>
      </c>
      <c r="I16571" t="s">
        <v>54954</v>
      </c>
      <c r="J16571" t="s">
        <v>54955</v>
      </c>
      <c r="K16571" t="s">
        <v>54956</v>
      </c>
      <c r="L16571" t="s">
        <v>78006</v>
      </c>
    </row>
    <row r="16572" spans="1:12" x14ac:dyDescent="0.15">
      <c r="A16572" t="s">
        <v>12</v>
      </c>
      <c r="B16572">
        <v>4670838</v>
      </c>
      <c r="C16572">
        <v>4670858</v>
      </c>
      <c r="D16572" t="s">
        <v>54947</v>
      </c>
      <c r="E16572" t="s">
        <v>90</v>
      </c>
      <c r="F16572" t="s">
        <v>76</v>
      </c>
      <c r="G16572" t="s">
        <v>36</v>
      </c>
      <c r="H16572">
        <v>109</v>
      </c>
      <c r="I16572" t="s">
        <v>54957</v>
      </c>
      <c r="J16572" t="s">
        <v>54958</v>
      </c>
      <c r="K16572" t="s">
        <v>54959</v>
      </c>
      <c r="L16572" t="s">
        <v>77947</v>
      </c>
    </row>
    <row r="16573" spans="1:12" x14ac:dyDescent="0.15">
      <c r="A16573" t="s">
        <v>12</v>
      </c>
      <c r="B16573">
        <v>4671706</v>
      </c>
      <c r="C16573">
        <v>4671726</v>
      </c>
      <c r="D16573" t="s">
        <v>54960</v>
      </c>
      <c r="E16573" t="s">
        <v>90</v>
      </c>
      <c r="F16573" t="s">
        <v>76</v>
      </c>
      <c r="G16573" t="s">
        <v>16</v>
      </c>
      <c r="H16573">
        <v>7</v>
      </c>
      <c r="I16573" t="s">
        <v>54961</v>
      </c>
      <c r="J16573" t="s">
        <v>54962</v>
      </c>
      <c r="K16573" t="s">
        <v>54963</v>
      </c>
      <c r="L16573" t="s">
        <v>77909</v>
      </c>
    </row>
    <row r="16574" spans="1:12" x14ac:dyDescent="0.15">
      <c r="A16574" t="s">
        <v>12</v>
      </c>
      <c r="B16574">
        <v>4671680</v>
      </c>
      <c r="C16574">
        <v>4671700</v>
      </c>
      <c r="D16574" t="s">
        <v>54960</v>
      </c>
      <c r="E16574" t="s">
        <v>90</v>
      </c>
      <c r="F16574" t="s">
        <v>76</v>
      </c>
      <c r="G16574" t="s">
        <v>23</v>
      </c>
      <c r="H16574">
        <v>33</v>
      </c>
      <c r="I16574" t="s">
        <v>54964</v>
      </c>
      <c r="J16574" t="s">
        <v>54965</v>
      </c>
      <c r="K16574" t="s">
        <v>54966</v>
      </c>
      <c r="L16574" t="s">
        <v>77977</v>
      </c>
    </row>
    <row r="16575" spans="1:12" x14ac:dyDescent="0.15">
      <c r="A16575" t="s">
        <v>12</v>
      </c>
      <c r="B16575">
        <v>4671631</v>
      </c>
      <c r="C16575">
        <v>4671651</v>
      </c>
      <c r="D16575" t="s">
        <v>54960</v>
      </c>
      <c r="E16575" t="s">
        <v>90</v>
      </c>
      <c r="F16575" t="s">
        <v>76</v>
      </c>
      <c r="G16575" t="s">
        <v>16</v>
      </c>
      <c r="H16575">
        <v>82</v>
      </c>
      <c r="I16575" t="s">
        <v>54967</v>
      </c>
      <c r="J16575" t="s">
        <v>54968</v>
      </c>
      <c r="K16575" t="s">
        <v>54969</v>
      </c>
      <c r="L16575" t="s">
        <v>78011</v>
      </c>
    </row>
    <row r="16576" spans="1:12" x14ac:dyDescent="0.15">
      <c r="A16576" t="s">
        <v>12</v>
      </c>
      <c r="B16576">
        <v>4671610</v>
      </c>
      <c r="C16576">
        <v>4671630</v>
      </c>
      <c r="D16576" t="s">
        <v>54960</v>
      </c>
      <c r="E16576" t="s">
        <v>90</v>
      </c>
      <c r="F16576" t="s">
        <v>76</v>
      </c>
      <c r="G16576" t="s">
        <v>36</v>
      </c>
      <c r="H16576">
        <v>103</v>
      </c>
      <c r="I16576" t="s">
        <v>54970</v>
      </c>
      <c r="J16576" t="s">
        <v>54971</v>
      </c>
      <c r="K16576" t="s">
        <v>54972</v>
      </c>
      <c r="L16576" t="s">
        <v>77937</v>
      </c>
    </row>
    <row r="16577" spans="1:12" x14ac:dyDescent="0.15">
      <c r="A16577" t="s">
        <v>12</v>
      </c>
      <c r="B16577">
        <v>4673067</v>
      </c>
      <c r="C16577">
        <v>4673087</v>
      </c>
      <c r="D16577" t="s">
        <v>54973</v>
      </c>
      <c r="E16577" t="s">
        <v>54974</v>
      </c>
      <c r="F16577" t="s">
        <v>76</v>
      </c>
      <c r="G16577" t="s">
        <v>32</v>
      </c>
      <c r="H16577">
        <v>20</v>
      </c>
      <c r="I16577" t="s">
        <v>54975</v>
      </c>
      <c r="J16577" t="s">
        <v>54976</v>
      </c>
      <c r="K16577" t="s">
        <v>54977</v>
      </c>
      <c r="L16577" t="s">
        <v>77968</v>
      </c>
    </row>
    <row r="16578" spans="1:12" x14ac:dyDescent="0.15">
      <c r="A16578" t="s">
        <v>12</v>
      </c>
      <c r="B16578">
        <v>4673035</v>
      </c>
      <c r="C16578">
        <v>4673055</v>
      </c>
      <c r="D16578" t="s">
        <v>54973</v>
      </c>
      <c r="E16578" t="s">
        <v>54974</v>
      </c>
      <c r="F16578" t="s">
        <v>76</v>
      </c>
      <c r="G16578" t="s">
        <v>36</v>
      </c>
      <c r="H16578">
        <v>52</v>
      </c>
      <c r="I16578" t="s">
        <v>54978</v>
      </c>
      <c r="J16578" t="s">
        <v>54979</v>
      </c>
      <c r="K16578" t="s">
        <v>54980</v>
      </c>
      <c r="L16578" t="s">
        <v>77959</v>
      </c>
    </row>
    <row r="16579" spans="1:12" x14ac:dyDescent="0.15">
      <c r="A16579" t="s">
        <v>12</v>
      </c>
      <c r="B16579">
        <v>4673008</v>
      </c>
      <c r="C16579">
        <v>4673028</v>
      </c>
      <c r="D16579" t="s">
        <v>54973</v>
      </c>
      <c r="E16579" t="s">
        <v>54974</v>
      </c>
      <c r="F16579" t="s">
        <v>76</v>
      </c>
      <c r="G16579" t="s">
        <v>36</v>
      </c>
      <c r="H16579">
        <v>79</v>
      </c>
      <c r="I16579" t="s">
        <v>54981</v>
      </c>
      <c r="J16579" t="s">
        <v>54982</v>
      </c>
      <c r="K16579" t="s">
        <v>54983</v>
      </c>
      <c r="L16579" t="s">
        <v>77993</v>
      </c>
    </row>
    <row r="16580" spans="1:12" x14ac:dyDescent="0.15">
      <c r="A16580" t="s">
        <v>12</v>
      </c>
      <c r="B16580">
        <v>4672972</v>
      </c>
      <c r="C16580">
        <v>4672992</v>
      </c>
      <c r="D16580" t="s">
        <v>54973</v>
      </c>
      <c r="E16580" t="s">
        <v>54974</v>
      </c>
      <c r="F16580" t="s">
        <v>76</v>
      </c>
      <c r="G16580" t="s">
        <v>36</v>
      </c>
      <c r="H16580">
        <v>115</v>
      </c>
      <c r="I16580" t="s">
        <v>54984</v>
      </c>
      <c r="J16580" t="s">
        <v>54985</v>
      </c>
      <c r="K16580" t="s">
        <v>54986</v>
      </c>
      <c r="L16580" t="s">
        <v>78020</v>
      </c>
    </row>
    <row r="16581" spans="1:12" x14ac:dyDescent="0.15">
      <c r="A16581" t="s">
        <v>12</v>
      </c>
      <c r="B16581">
        <v>4675164</v>
      </c>
      <c r="C16581">
        <v>4675184</v>
      </c>
      <c r="D16581" t="s">
        <v>54987</v>
      </c>
      <c r="E16581" t="s">
        <v>54988</v>
      </c>
      <c r="F16581" t="s">
        <v>76</v>
      </c>
      <c r="G16581" t="s">
        <v>36</v>
      </c>
      <c r="H16581">
        <v>0</v>
      </c>
      <c r="I16581" t="s">
        <v>54989</v>
      </c>
      <c r="J16581" t="s">
        <v>54990</v>
      </c>
      <c r="K16581" t="s">
        <v>54991</v>
      </c>
      <c r="L16581" t="s">
        <v>77980</v>
      </c>
    </row>
    <row r="16582" spans="1:12" x14ac:dyDescent="0.15">
      <c r="A16582" t="s">
        <v>12</v>
      </c>
      <c r="B16582">
        <v>4675138</v>
      </c>
      <c r="C16582">
        <v>4675158</v>
      </c>
      <c r="D16582" t="s">
        <v>54987</v>
      </c>
      <c r="E16582" t="s">
        <v>54988</v>
      </c>
      <c r="F16582" t="s">
        <v>76</v>
      </c>
      <c r="G16582" t="s">
        <v>23</v>
      </c>
      <c r="H16582">
        <v>26</v>
      </c>
      <c r="I16582" t="s">
        <v>54992</v>
      </c>
      <c r="J16582" t="s">
        <v>54993</v>
      </c>
      <c r="K16582" t="s">
        <v>54994</v>
      </c>
      <c r="L16582" t="s">
        <v>78002</v>
      </c>
    </row>
    <row r="16583" spans="1:12" x14ac:dyDescent="0.15">
      <c r="A16583" t="s">
        <v>12</v>
      </c>
      <c r="B16583">
        <v>4675117</v>
      </c>
      <c r="C16583">
        <v>4675137</v>
      </c>
      <c r="D16583" t="s">
        <v>54987</v>
      </c>
      <c r="E16583" t="s">
        <v>54988</v>
      </c>
      <c r="F16583" t="s">
        <v>76</v>
      </c>
      <c r="G16583" t="s">
        <v>32</v>
      </c>
      <c r="H16583">
        <v>47</v>
      </c>
      <c r="I16583" t="s">
        <v>54995</v>
      </c>
      <c r="J16583" t="s">
        <v>54996</v>
      </c>
      <c r="K16583" t="s">
        <v>54997</v>
      </c>
      <c r="L16583" t="s">
        <v>77932</v>
      </c>
    </row>
    <row r="16584" spans="1:12" x14ac:dyDescent="0.15">
      <c r="A16584" t="s">
        <v>12</v>
      </c>
      <c r="B16584">
        <v>4675097</v>
      </c>
      <c r="C16584">
        <v>4675117</v>
      </c>
      <c r="D16584" t="s">
        <v>54987</v>
      </c>
      <c r="E16584" t="s">
        <v>54988</v>
      </c>
      <c r="F16584" t="s">
        <v>76</v>
      </c>
      <c r="G16584" t="s">
        <v>16</v>
      </c>
      <c r="H16584">
        <v>67</v>
      </c>
      <c r="I16584" t="s">
        <v>54998</v>
      </c>
      <c r="J16584" t="s">
        <v>54999</v>
      </c>
      <c r="K16584" t="s">
        <v>55000</v>
      </c>
      <c r="L16584" t="s">
        <v>77981</v>
      </c>
    </row>
    <row r="16585" spans="1:12" x14ac:dyDescent="0.15">
      <c r="A16585" t="s">
        <v>12</v>
      </c>
      <c r="B16585">
        <v>4676384</v>
      </c>
      <c r="C16585">
        <v>4676404</v>
      </c>
      <c r="D16585" t="s">
        <v>55001</v>
      </c>
      <c r="E16585" t="s">
        <v>55002</v>
      </c>
      <c r="F16585" t="s">
        <v>76</v>
      </c>
      <c r="G16585" t="s">
        <v>32</v>
      </c>
      <c r="H16585">
        <v>1</v>
      </c>
      <c r="I16585" t="s">
        <v>55003</v>
      </c>
      <c r="J16585" t="s">
        <v>55004</v>
      </c>
      <c r="K16585" t="s">
        <v>55005</v>
      </c>
      <c r="L16585" t="s">
        <v>77917</v>
      </c>
    </row>
    <row r="16586" spans="1:12" x14ac:dyDescent="0.15">
      <c r="A16586" t="s">
        <v>12</v>
      </c>
      <c r="B16586">
        <v>4676347</v>
      </c>
      <c r="C16586">
        <v>4676367</v>
      </c>
      <c r="D16586" t="s">
        <v>55001</v>
      </c>
      <c r="E16586" t="s">
        <v>55002</v>
      </c>
      <c r="F16586" t="s">
        <v>76</v>
      </c>
      <c r="G16586" t="s">
        <v>36</v>
      </c>
      <c r="H16586">
        <v>38</v>
      </c>
      <c r="I16586" t="s">
        <v>55006</v>
      </c>
      <c r="J16586" t="s">
        <v>55007</v>
      </c>
      <c r="K16586" t="s">
        <v>55008</v>
      </c>
      <c r="L16586" t="s">
        <v>78008</v>
      </c>
    </row>
    <row r="16587" spans="1:12" x14ac:dyDescent="0.15">
      <c r="A16587" t="s">
        <v>12</v>
      </c>
      <c r="B16587">
        <v>4676327</v>
      </c>
      <c r="C16587">
        <v>4676347</v>
      </c>
      <c r="D16587" t="s">
        <v>55001</v>
      </c>
      <c r="E16587" t="s">
        <v>55002</v>
      </c>
      <c r="F16587" t="s">
        <v>76</v>
      </c>
      <c r="G16587" t="s">
        <v>16</v>
      </c>
      <c r="H16587">
        <v>58</v>
      </c>
      <c r="I16587" t="s">
        <v>55009</v>
      </c>
      <c r="J16587" t="s">
        <v>55010</v>
      </c>
      <c r="K16587" t="s">
        <v>55011</v>
      </c>
      <c r="L16587" t="s">
        <v>77911</v>
      </c>
    </row>
    <row r="16588" spans="1:12" x14ac:dyDescent="0.15">
      <c r="A16588" t="s">
        <v>12</v>
      </c>
      <c r="B16588">
        <v>4676287</v>
      </c>
      <c r="C16588">
        <v>4676307</v>
      </c>
      <c r="D16588" t="s">
        <v>55001</v>
      </c>
      <c r="E16588" t="s">
        <v>55002</v>
      </c>
      <c r="F16588" t="s">
        <v>76</v>
      </c>
      <c r="G16588" t="s">
        <v>16</v>
      </c>
      <c r="H16588">
        <v>98</v>
      </c>
      <c r="I16588" t="s">
        <v>55012</v>
      </c>
      <c r="J16588" t="s">
        <v>55013</v>
      </c>
      <c r="K16588" t="s">
        <v>55014</v>
      </c>
      <c r="L16588" t="s">
        <v>78048</v>
      </c>
    </row>
    <row r="16589" spans="1:12" x14ac:dyDescent="0.15">
      <c r="A16589" t="s">
        <v>12</v>
      </c>
      <c r="B16589">
        <v>4677498</v>
      </c>
      <c r="C16589">
        <v>4677518</v>
      </c>
      <c r="D16589" t="s">
        <v>55015</v>
      </c>
      <c r="E16589" t="s">
        <v>55016</v>
      </c>
      <c r="F16589" t="s">
        <v>76</v>
      </c>
      <c r="G16589" t="s">
        <v>32</v>
      </c>
      <c r="H16589">
        <v>7</v>
      </c>
      <c r="I16589" t="s">
        <v>55017</v>
      </c>
      <c r="J16589" t="s">
        <v>55018</v>
      </c>
      <c r="K16589" t="s">
        <v>55019</v>
      </c>
      <c r="L16589" t="s">
        <v>77909</v>
      </c>
    </row>
    <row r="16590" spans="1:12" x14ac:dyDescent="0.15">
      <c r="A16590" t="s">
        <v>12</v>
      </c>
      <c r="B16590">
        <v>4677444</v>
      </c>
      <c r="C16590">
        <v>4677464</v>
      </c>
      <c r="D16590" t="s">
        <v>55015</v>
      </c>
      <c r="E16590" t="s">
        <v>55016</v>
      </c>
      <c r="F16590" t="s">
        <v>76</v>
      </c>
      <c r="G16590" t="s">
        <v>36</v>
      </c>
      <c r="H16590">
        <v>61</v>
      </c>
      <c r="I16590" t="s">
        <v>55020</v>
      </c>
      <c r="J16590" t="s">
        <v>55021</v>
      </c>
      <c r="K16590" t="s">
        <v>55022</v>
      </c>
      <c r="L16590" t="s">
        <v>77979</v>
      </c>
    </row>
    <row r="16591" spans="1:12" x14ac:dyDescent="0.15">
      <c r="A16591" t="s">
        <v>12</v>
      </c>
      <c r="B16591">
        <v>4677417</v>
      </c>
      <c r="C16591">
        <v>4677437</v>
      </c>
      <c r="D16591" t="s">
        <v>55015</v>
      </c>
      <c r="E16591" t="s">
        <v>55016</v>
      </c>
      <c r="F16591" t="s">
        <v>76</v>
      </c>
      <c r="G16591" t="s">
        <v>32</v>
      </c>
      <c r="H16591">
        <v>88</v>
      </c>
      <c r="I16591" t="s">
        <v>55023</v>
      </c>
      <c r="J16591" t="s">
        <v>55024</v>
      </c>
      <c r="K16591" t="s">
        <v>55025</v>
      </c>
      <c r="L16591" t="s">
        <v>77923</v>
      </c>
    </row>
    <row r="16592" spans="1:12" x14ac:dyDescent="0.15">
      <c r="A16592" t="s">
        <v>12</v>
      </c>
      <c r="B16592">
        <v>4677396</v>
      </c>
      <c r="C16592">
        <v>4677416</v>
      </c>
      <c r="D16592" t="s">
        <v>55015</v>
      </c>
      <c r="E16592" t="s">
        <v>55016</v>
      </c>
      <c r="F16592" t="s">
        <v>76</v>
      </c>
      <c r="G16592" t="s">
        <v>32</v>
      </c>
      <c r="H16592">
        <v>109</v>
      </c>
      <c r="I16592" t="s">
        <v>55026</v>
      </c>
      <c r="J16592" t="s">
        <v>55027</v>
      </c>
      <c r="K16592" t="s">
        <v>55028</v>
      </c>
      <c r="L16592" t="s">
        <v>77947</v>
      </c>
    </row>
    <row r="16593" spans="1:12" x14ac:dyDescent="0.15">
      <c r="A16593" t="s">
        <v>12</v>
      </c>
      <c r="B16593">
        <v>4678204</v>
      </c>
      <c r="C16593">
        <v>4678224</v>
      </c>
      <c r="D16593" t="s">
        <v>55029</v>
      </c>
      <c r="E16593" t="s">
        <v>55030</v>
      </c>
      <c r="F16593" t="s">
        <v>76</v>
      </c>
      <c r="G16593" t="s">
        <v>16</v>
      </c>
      <c r="H16593">
        <v>8</v>
      </c>
      <c r="I16593" t="s">
        <v>55031</v>
      </c>
      <c r="J16593" t="s">
        <v>55032</v>
      </c>
      <c r="K16593" t="s">
        <v>55033</v>
      </c>
      <c r="L16593" t="s">
        <v>77955</v>
      </c>
    </row>
    <row r="16594" spans="1:12" x14ac:dyDescent="0.15">
      <c r="A16594" t="s">
        <v>12</v>
      </c>
      <c r="B16594">
        <v>4678172</v>
      </c>
      <c r="C16594">
        <v>4678192</v>
      </c>
      <c r="D16594" t="s">
        <v>55029</v>
      </c>
      <c r="E16594" t="s">
        <v>55030</v>
      </c>
      <c r="F16594" t="s">
        <v>76</v>
      </c>
      <c r="G16594" t="s">
        <v>32</v>
      </c>
      <c r="H16594">
        <v>40</v>
      </c>
      <c r="I16594" t="s">
        <v>55034</v>
      </c>
      <c r="J16594" t="s">
        <v>55035</v>
      </c>
      <c r="K16594" t="s">
        <v>55036</v>
      </c>
      <c r="L16594" t="s">
        <v>77952</v>
      </c>
    </row>
    <row r="16595" spans="1:12" x14ac:dyDescent="0.15">
      <c r="A16595" t="s">
        <v>12</v>
      </c>
      <c r="B16595">
        <v>4678143</v>
      </c>
      <c r="C16595">
        <v>4678163</v>
      </c>
      <c r="D16595" t="s">
        <v>55029</v>
      </c>
      <c r="E16595" t="s">
        <v>55030</v>
      </c>
      <c r="F16595" t="s">
        <v>76</v>
      </c>
      <c r="G16595" t="s">
        <v>16</v>
      </c>
      <c r="H16595">
        <v>69</v>
      </c>
      <c r="I16595" t="s">
        <v>55037</v>
      </c>
      <c r="J16595" t="s">
        <v>55038</v>
      </c>
      <c r="K16595" t="s">
        <v>55039</v>
      </c>
      <c r="L16595" t="s">
        <v>78015</v>
      </c>
    </row>
    <row r="16596" spans="1:12" x14ac:dyDescent="0.15">
      <c r="A16596" t="s">
        <v>12</v>
      </c>
      <c r="B16596">
        <v>4678113</v>
      </c>
      <c r="C16596">
        <v>4678133</v>
      </c>
      <c r="D16596" t="s">
        <v>55029</v>
      </c>
      <c r="E16596" t="s">
        <v>55030</v>
      </c>
      <c r="F16596" t="s">
        <v>76</v>
      </c>
      <c r="G16596" t="s">
        <v>16</v>
      </c>
      <c r="H16596">
        <v>99</v>
      </c>
      <c r="I16596" t="s">
        <v>55040</v>
      </c>
      <c r="J16596" t="s">
        <v>55041</v>
      </c>
      <c r="K16596" t="s">
        <v>55042</v>
      </c>
      <c r="L16596" t="s">
        <v>78051</v>
      </c>
    </row>
    <row r="16597" spans="1:12" x14ac:dyDescent="0.15">
      <c r="A16597" t="s">
        <v>12</v>
      </c>
      <c r="B16597">
        <v>4679012</v>
      </c>
      <c r="C16597">
        <v>4679032</v>
      </c>
      <c r="D16597" t="s">
        <v>55043</v>
      </c>
      <c r="E16597" t="s">
        <v>55044</v>
      </c>
      <c r="F16597" t="s">
        <v>76</v>
      </c>
      <c r="G16597" t="s">
        <v>16</v>
      </c>
      <c r="H16597">
        <v>31</v>
      </c>
      <c r="I16597" t="s">
        <v>55045</v>
      </c>
      <c r="J16597" t="s">
        <v>55046</v>
      </c>
      <c r="K16597" t="s">
        <v>55047</v>
      </c>
      <c r="L16597" t="s">
        <v>77910</v>
      </c>
    </row>
    <row r="16598" spans="1:12" x14ac:dyDescent="0.15">
      <c r="A16598" t="s">
        <v>12</v>
      </c>
      <c r="B16598">
        <v>4678987</v>
      </c>
      <c r="C16598">
        <v>4679007</v>
      </c>
      <c r="D16598" t="s">
        <v>55043</v>
      </c>
      <c r="E16598" t="s">
        <v>55044</v>
      </c>
      <c r="F16598" t="s">
        <v>76</v>
      </c>
      <c r="G16598" t="s">
        <v>23</v>
      </c>
      <c r="H16598">
        <v>56</v>
      </c>
      <c r="I16598" t="s">
        <v>55048</v>
      </c>
      <c r="J16598" t="s">
        <v>55049</v>
      </c>
      <c r="K16598" t="s">
        <v>55050</v>
      </c>
      <c r="L16598" t="s">
        <v>77971</v>
      </c>
    </row>
    <row r="16599" spans="1:12" x14ac:dyDescent="0.15">
      <c r="A16599" t="s">
        <v>12</v>
      </c>
      <c r="B16599">
        <v>4678966</v>
      </c>
      <c r="C16599">
        <v>4678986</v>
      </c>
      <c r="D16599" t="s">
        <v>55043</v>
      </c>
      <c r="E16599" t="s">
        <v>55044</v>
      </c>
      <c r="F16599" t="s">
        <v>76</v>
      </c>
      <c r="G16599" t="s">
        <v>23</v>
      </c>
      <c r="H16599">
        <v>77</v>
      </c>
      <c r="I16599" t="s">
        <v>55051</v>
      </c>
      <c r="J16599" t="s">
        <v>55052</v>
      </c>
      <c r="K16599" t="s">
        <v>55053</v>
      </c>
      <c r="L16599" t="s">
        <v>77960</v>
      </c>
    </row>
    <row r="16600" spans="1:12" x14ac:dyDescent="0.15">
      <c r="A16600" t="s">
        <v>12</v>
      </c>
      <c r="B16600">
        <v>4678946</v>
      </c>
      <c r="C16600">
        <v>4678966</v>
      </c>
      <c r="D16600" t="s">
        <v>55043</v>
      </c>
      <c r="E16600" t="s">
        <v>55044</v>
      </c>
      <c r="F16600" t="s">
        <v>76</v>
      </c>
      <c r="G16600" t="s">
        <v>16</v>
      </c>
      <c r="H16600">
        <v>97</v>
      </c>
      <c r="I16600" t="s">
        <v>55054</v>
      </c>
      <c r="J16600" t="s">
        <v>55055</v>
      </c>
      <c r="K16600" t="s">
        <v>55056</v>
      </c>
      <c r="L16600" t="s">
        <v>78010</v>
      </c>
    </row>
    <row r="16601" spans="1:12" x14ac:dyDescent="0.15">
      <c r="A16601" t="s">
        <v>12</v>
      </c>
      <c r="B16601">
        <v>4679814</v>
      </c>
      <c r="C16601">
        <v>4679834</v>
      </c>
      <c r="D16601" t="s">
        <v>55057</v>
      </c>
      <c r="E16601" t="s">
        <v>55058</v>
      </c>
      <c r="F16601" t="s">
        <v>76</v>
      </c>
      <c r="G16601" t="s">
        <v>32</v>
      </c>
      <c r="H16601">
        <v>25</v>
      </c>
      <c r="I16601" t="s">
        <v>55059</v>
      </c>
      <c r="J16601" t="s">
        <v>55060</v>
      </c>
      <c r="K16601" t="s">
        <v>55061</v>
      </c>
      <c r="L16601" t="s">
        <v>78012</v>
      </c>
    </row>
    <row r="16602" spans="1:12" x14ac:dyDescent="0.15">
      <c r="A16602" t="s">
        <v>12</v>
      </c>
      <c r="B16602">
        <v>4679790</v>
      </c>
      <c r="C16602">
        <v>4679810</v>
      </c>
      <c r="D16602" t="s">
        <v>55057</v>
      </c>
      <c r="E16602" t="s">
        <v>55058</v>
      </c>
      <c r="F16602" t="s">
        <v>76</v>
      </c>
      <c r="G16602" t="s">
        <v>36</v>
      </c>
      <c r="H16602">
        <v>49</v>
      </c>
      <c r="I16602" t="s">
        <v>55062</v>
      </c>
      <c r="J16602" t="s">
        <v>55063</v>
      </c>
      <c r="K16602" t="s">
        <v>55064</v>
      </c>
      <c r="L16602" t="s">
        <v>77913</v>
      </c>
    </row>
    <row r="16603" spans="1:12" x14ac:dyDescent="0.15">
      <c r="A16603" t="s">
        <v>12</v>
      </c>
      <c r="B16603">
        <v>4679769</v>
      </c>
      <c r="C16603">
        <v>4679789</v>
      </c>
      <c r="D16603" t="s">
        <v>55057</v>
      </c>
      <c r="E16603" t="s">
        <v>55058</v>
      </c>
      <c r="F16603" t="s">
        <v>76</v>
      </c>
      <c r="G16603" t="s">
        <v>32</v>
      </c>
      <c r="H16603">
        <v>70</v>
      </c>
      <c r="I16603" t="s">
        <v>55065</v>
      </c>
      <c r="J16603" t="s">
        <v>55066</v>
      </c>
      <c r="K16603" t="s">
        <v>55067</v>
      </c>
      <c r="L16603" t="s">
        <v>77919</v>
      </c>
    </row>
    <row r="16604" spans="1:12" x14ac:dyDescent="0.15">
      <c r="A16604" t="s">
        <v>12</v>
      </c>
      <c r="B16604">
        <v>4679745</v>
      </c>
      <c r="C16604">
        <v>4679765</v>
      </c>
      <c r="D16604" t="s">
        <v>55057</v>
      </c>
      <c r="E16604" t="s">
        <v>55058</v>
      </c>
      <c r="F16604" t="s">
        <v>76</v>
      </c>
      <c r="G16604" t="s">
        <v>32</v>
      </c>
      <c r="H16604">
        <v>94</v>
      </c>
      <c r="I16604" t="s">
        <v>55068</v>
      </c>
      <c r="J16604" t="s">
        <v>55069</v>
      </c>
      <c r="K16604" t="s">
        <v>55070</v>
      </c>
      <c r="L16604" t="s">
        <v>77927</v>
      </c>
    </row>
    <row r="16605" spans="1:12" x14ac:dyDescent="0.15">
      <c r="A16605" t="s">
        <v>12</v>
      </c>
      <c r="B16605">
        <v>4681444</v>
      </c>
      <c r="C16605">
        <v>4681464</v>
      </c>
      <c r="D16605" t="s">
        <v>55071</v>
      </c>
      <c r="E16605" t="s">
        <v>55072</v>
      </c>
      <c r="F16605" t="s">
        <v>76</v>
      </c>
      <c r="G16605" t="s">
        <v>32</v>
      </c>
      <c r="H16605">
        <v>1</v>
      </c>
      <c r="I16605" t="s">
        <v>55073</v>
      </c>
      <c r="J16605" t="s">
        <v>55074</v>
      </c>
      <c r="K16605" t="s">
        <v>55075</v>
      </c>
      <c r="L16605" t="s">
        <v>77917</v>
      </c>
    </row>
    <row r="16606" spans="1:12" x14ac:dyDescent="0.15">
      <c r="A16606" t="s">
        <v>12</v>
      </c>
      <c r="B16606">
        <v>4681413</v>
      </c>
      <c r="C16606">
        <v>4681433</v>
      </c>
      <c r="D16606" t="s">
        <v>55071</v>
      </c>
      <c r="E16606" t="s">
        <v>55072</v>
      </c>
      <c r="F16606" t="s">
        <v>76</v>
      </c>
      <c r="G16606" t="s">
        <v>32</v>
      </c>
      <c r="H16606">
        <v>32</v>
      </c>
      <c r="I16606" t="s">
        <v>55076</v>
      </c>
      <c r="J16606" t="s">
        <v>55077</v>
      </c>
      <c r="K16606" t="s">
        <v>55078</v>
      </c>
      <c r="L16606" t="s">
        <v>77918</v>
      </c>
    </row>
    <row r="16607" spans="1:12" x14ac:dyDescent="0.15">
      <c r="A16607" t="s">
        <v>12</v>
      </c>
      <c r="B16607">
        <v>4681369</v>
      </c>
      <c r="C16607">
        <v>4681389</v>
      </c>
      <c r="D16607" t="s">
        <v>55071</v>
      </c>
      <c r="E16607" t="s">
        <v>55072</v>
      </c>
      <c r="F16607" t="s">
        <v>76</v>
      </c>
      <c r="G16607" t="s">
        <v>32</v>
      </c>
      <c r="H16607">
        <v>76</v>
      </c>
      <c r="I16607" t="s">
        <v>55079</v>
      </c>
      <c r="J16607" t="s">
        <v>55080</v>
      </c>
      <c r="K16607" t="s">
        <v>55081</v>
      </c>
      <c r="L16607" t="s">
        <v>77985</v>
      </c>
    </row>
    <row r="16608" spans="1:12" x14ac:dyDescent="0.15">
      <c r="A16608" t="s">
        <v>12</v>
      </c>
      <c r="B16608">
        <v>4681339</v>
      </c>
      <c r="C16608">
        <v>4681359</v>
      </c>
      <c r="D16608" t="s">
        <v>55071</v>
      </c>
      <c r="E16608" t="s">
        <v>55072</v>
      </c>
      <c r="F16608" t="s">
        <v>76</v>
      </c>
      <c r="G16608" t="s">
        <v>36</v>
      </c>
      <c r="H16608">
        <v>106</v>
      </c>
      <c r="I16608" t="s">
        <v>55082</v>
      </c>
      <c r="J16608" t="s">
        <v>55083</v>
      </c>
      <c r="K16608" t="s">
        <v>55084</v>
      </c>
      <c r="L16608" t="s">
        <v>77914</v>
      </c>
    </row>
    <row r="16609" spans="1:12" x14ac:dyDescent="0.15">
      <c r="A16609" t="s">
        <v>12</v>
      </c>
      <c r="B16609">
        <v>4682146</v>
      </c>
      <c r="C16609">
        <v>4682166</v>
      </c>
      <c r="D16609" t="s">
        <v>55085</v>
      </c>
      <c r="E16609" t="s">
        <v>55086</v>
      </c>
      <c r="F16609" t="s">
        <v>76</v>
      </c>
      <c r="G16609" t="s">
        <v>16</v>
      </c>
      <c r="H16609">
        <v>40</v>
      </c>
      <c r="I16609" t="s">
        <v>55087</v>
      </c>
      <c r="J16609" t="s">
        <v>55088</v>
      </c>
      <c r="K16609" t="s">
        <v>55089</v>
      </c>
      <c r="L16609" t="s">
        <v>77952</v>
      </c>
    </row>
    <row r="16610" spans="1:12" x14ac:dyDescent="0.15">
      <c r="A16610" t="s">
        <v>12</v>
      </c>
      <c r="B16610">
        <v>4682119</v>
      </c>
      <c r="C16610">
        <v>4682139</v>
      </c>
      <c r="D16610" t="s">
        <v>55085</v>
      </c>
      <c r="E16610" t="s">
        <v>55086</v>
      </c>
      <c r="F16610" t="s">
        <v>76</v>
      </c>
      <c r="G16610" t="s">
        <v>16</v>
      </c>
      <c r="H16610">
        <v>67</v>
      </c>
      <c r="I16610" t="s">
        <v>55090</v>
      </c>
      <c r="J16610" t="s">
        <v>55091</v>
      </c>
      <c r="K16610" t="s">
        <v>55092</v>
      </c>
      <c r="L16610" t="s">
        <v>77981</v>
      </c>
    </row>
    <row r="16611" spans="1:12" x14ac:dyDescent="0.15">
      <c r="A16611" t="s">
        <v>12</v>
      </c>
      <c r="B16611">
        <v>4682095</v>
      </c>
      <c r="C16611">
        <v>4682115</v>
      </c>
      <c r="D16611" t="s">
        <v>55085</v>
      </c>
      <c r="E16611" t="s">
        <v>55086</v>
      </c>
      <c r="F16611" t="s">
        <v>76</v>
      </c>
      <c r="G16611" t="s">
        <v>16</v>
      </c>
      <c r="H16611">
        <v>91</v>
      </c>
      <c r="I16611" t="s">
        <v>55093</v>
      </c>
      <c r="J16611" t="s">
        <v>55094</v>
      </c>
      <c r="K16611" t="s">
        <v>55095</v>
      </c>
      <c r="L16611" t="s">
        <v>77907</v>
      </c>
    </row>
    <row r="16612" spans="1:12" x14ac:dyDescent="0.15">
      <c r="A16612" t="s">
        <v>12</v>
      </c>
      <c r="B16612">
        <v>4682067</v>
      </c>
      <c r="C16612">
        <v>4682087</v>
      </c>
      <c r="D16612" t="s">
        <v>55085</v>
      </c>
      <c r="E16612" t="s">
        <v>55086</v>
      </c>
      <c r="F16612" t="s">
        <v>76</v>
      </c>
      <c r="G16612" t="s">
        <v>23</v>
      </c>
      <c r="H16612">
        <v>119</v>
      </c>
      <c r="I16612" t="s">
        <v>55096</v>
      </c>
      <c r="J16612" t="s">
        <v>55097</v>
      </c>
      <c r="K16612" t="s">
        <v>55098</v>
      </c>
      <c r="L16612" t="s">
        <v>78058</v>
      </c>
    </row>
    <row r="16613" spans="1:12" x14ac:dyDescent="0.15">
      <c r="A16613" t="s">
        <v>12</v>
      </c>
      <c r="B16613">
        <v>4682638</v>
      </c>
      <c r="C16613">
        <v>4682658</v>
      </c>
      <c r="D16613" t="s">
        <v>55099</v>
      </c>
      <c r="E16613" t="s">
        <v>55100</v>
      </c>
      <c r="F16613" t="s">
        <v>76</v>
      </c>
      <c r="G16613" t="s">
        <v>32</v>
      </c>
      <c r="H16613">
        <v>1</v>
      </c>
      <c r="I16613" t="s">
        <v>55101</v>
      </c>
      <c r="J16613" t="s">
        <v>55102</v>
      </c>
      <c r="K16613" t="s">
        <v>55103</v>
      </c>
      <c r="L16613" t="s">
        <v>77917</v>
      </c>
    </row>
    <row r="16614" spans="1:12" x14ac:dyDescent="0.15">
      <c r="A16614" t="s">
        <v>12</v>
      </c>
      <c r="B16614">
        <v>4682608</v>
      </c>
      <c r="C16614">
        <v>4682628</v>
      </c>
      <c r="D16614" t="s">
        <v>55099</v>
      </c>
      <c r="E16614" t="s">
        <v>55100</v>
      </c>
      <c r="F16614" t="s">
        <v>76</v>
      </c>
      <c r="G16614" t="s">
        <v>16</v>
      </c>
      <c r="H16614">
        <v>31</v>
      </c>
      <c r="I16614" t="s">
        <v>55104</v>
      </c>
      <c r="J16614" t="s">
        <v>55105</v>
      </c>
      <c r="K16614" t="s">
        <v>55106</v>
      </c>
      <c r="L16614" t="s">
        <v>77910</v>
      </c>
    </row>
    <row r="16615" spans="1:12" x14ac:dyDescent="0.15">
      <c r="A16615" t="s">
        <v>12</v>
      </c>
      <c r="B16615">
        <v>4682580</v>
      </c>
      <c r="C16615">
        <v>4682600</v>
      </c>
      <c r="D16615" t="s">
        <v>55099</v>
      </c>
      <c r="E16615" t="s">
        <v>55100</v>
      </c>
      <c r="F16615" t="s">
        <v>76</v>
      </c>
      <c r="G16615" t="s">
        <v>16</v>
      </c>
      <c r="H16615">
        <v>59</v>
      </c>
      <c r="I16615" t="s">
        <v>55107</v>
      </c>
      <c r="J16615" t="s">
        <v>55108</v>
      </c>
      <c r="K16615" t="s">
        <v>55109</v>
      </c>
      <c r="L16615" t="s">
        <v>78009</v>
      </c>
    </row>
    <row r="16616" spans="1:12" x14ac:dyDescent="0.15">
      <c r="A16616" t="s">
        <v>12</v>
      </c>
      <c r="B16616">
        <v>4682551</v>
      </c>
      <c r="C16616">
        <v>4682571</v>
      </c>
      <c r="D16616" t="s">
        <v>55099</v>
      </c>
      <c r="E16616" t="s">
        <v>55100</v>
      </c>
      <c r="F16616" t="s">
        <v>76</v>
      </c>
      <c r="G16616" t="s">
        <v>32</v>
      </c>
      <c r="H16616">
        <v>88</v>
      </c>
      <c r="I16616" t="s">
        <v>55110</v>
      </c>
      <c r="J16616" t="s">
        <v>55111</v>
      </c>
      <c r="K16616" t="s">
        <v>55112</v>
      </c>
      <c r="L16616" t="s">
        <v>77923</v>
      </c>
    </row>
    <row r="16617" spans="1:12" x14ac:dyDescent="0.15">
      <c r="A16617" t="s">
        <v>12</v>
      </c>
      <c r="B16617">
        <v>4683051</v>
      </c>
      <c r="C16617">
        <v>4683071</v>
      </c>
      <c r="D16617" t="s">
        <v>55113</v>
      </c>
      <c r="E16617" t="s">
        <v>55114</v>
      </c>
      <c r="F16617" t="s">
        <v>76</v>
      </c>
      <c r="G16617" t="s">
        <v>32</v>
      </c>
      <c r="H16617">
        <v>1</v>
      </c>
      <c r="I16617" t="s">
        <v>55115</v>
      </c>
      <c r="J16617" t="s">
        <v>55116</v>
      </c>
      <c r="K16617" t="s">
        <v>55117</v>
      </c>
      <c r="L16617" t="s">
        <v>77917</v>
      </c>
    </row>
    <row r="16618" spans="1:12" x14ac:dyDescent="0.15">
      <c r="A16618" t="s">
        <v>12</v>
      </c>
      <c r="B16618">
        <v>4683017</v>
      </c>
      <c r="C16618">
        <v>4683037</v>
      </c>
      <c r="D16618" t="s">
        <v>55113</v>
      </c>
      <c r="E16618" t="s">
        <v>55114</v>
      </c>
      <c r="F16618" t="s">
        <v>76</v>
      </c>
      <c r="G16618" t="s">
        <v>32</v>
      </c>
      <c r="H16618">
        <v>35</v>
      </c>
      <c r="I16618" t="s">
        <v>55118</v>
      </c>
      <c r="J16618" t="s">
        <v>55119</v>
      </c>
      <c r="K16618" t="s">
        <v>55120</v>
      </c>
      <c r="L16618" t="s">
        <v>77936</v>
      </c>
    </row>
    <row r="16619" spans="1:12" x14ac:dyDescent="0.15">
      <c r="A16619" t="s">
        <v>12</v>
      </c>
      <c r="B16619">
        <v>4682982</v>
      </c>
      <c r="C16619">
        <v>4683002</v>
      </c>
      <c r="D16619" t="s">
        <v>55113</v>
      </c>
      <c r="E16619" t="s">
        <v>55114</v>
      </c>
      <c r="F16619" t="s">
        <v>76</v>
      </c>
      <c r="G16619" t="s">
        <v>16</v>
      </c>
      <c r="H16619">
        <v>70</v>
      </c>
      <c r="I16619" t="s">
        <v>55121</v>
      </c>
      <c r="J16619" t="s">
        <v>55122</v>
      </c>
      <c r="K16619" t="s">
        <v>55123</v>
      </c>
      <c r="L16619" t="s">
        <v>77919</v>
      </c>
    </row>
    <row r="16620" spans="1:12" x14ac:dyDescent="0.15">
      <c r="A16620" t="s">
        <v>12</v>
      </c>
      <c r="B16620">
        <v>4682952</v>
      </c>
      <c r="C16620">
        <v>4682972</v>
      </c>
      <c r="D16620" t="s">
        <v>55113</v>
      </c>
      <c r="E16620" t="s">
        <v>55114</v>
      </c>
      <c r="F16620" t="s">
        <v>76</v>
      </c>
      <c r="G16620" t="s">
        <v>16</v>
      </c>
      <c r="H16620">
        <v>100</v>
      </c>
      <c r="I16620" t="s">
        <v>55124</v>
      </c>
      <c r="J16620" t="s">
        <v>55125</v>
      </c>
      <c r="K16620" t="s">
        <v>55126</v>
      </c>
      <c r="L16620" t="s">
        <v>77953</v>
      </c>
    </row>
    <row r="16621" spans="1:12" x14ac:dyDescent="0.15">
      <c r="A16621" t="s">
        <v>12</v>
      </c>
      <c r="B16621">
        <v>4683655</v>
      </c>
      <c r="C16621">
        <v>4683675</v>
      </c>
      <c r="D16621" t="s">
        <v>55127</v>
      </c>
      <c r="E16621" t="s">
        <v>90</v>
      </c>
      <c r="F16621" t="s">
        <v>76</v>
      </c>
      <c r="G16621" t="s">
        <v>32</v>
      </c>
      <c r="H16621">
        <v>12</v>
      </c>
      <c r="I16621" t="s">
        <v>55128</v>
      </c>
      <c r="J16621" t="s">
        <v>55129</v>
      </c>
      <c r="K16621" t="s">
        <v>55130</v>
      </c>
      <c r="L16621" t="s">
        <v>77991</v>
      </c>
    </row>
    <row r="16622" spans="1:12" x14ac:dyDescent="0.15">
      <c r="A16622" t="s">
        <v>12</v>
      </c>
      <c r="B16622">
        <v>4683628</v>
      </c>
      <c r="C16622">
        <v>4683648</v>
      </c>
      <c r="D16622" t="s">
        <v>55127</v>
      </c>
      <c r="E16622" t="s">
        <v>90</v>
      </c>
      <c r="F16622" t="s">
        <v>76</v>
      </c>
      <c r="G16622" t="s">
        <v>36</v>
      </c>
      <c r="H16622">
        <v>39</v>
      </c>
      <c r="I16622" t="s">
        <v>55131</v>
      </c>
      <c r="J16622" t="s">
        <v>55132</v>
      </c>
      <c r="K16622" t="s">
        <v>55133</v>
      </c>
      <c r="L16622" t="s">
        <v>78041</v>
      </c>
    </row>
    <row r="16623" spans="1:12" x14ac:dyDescent="0.15">
      <c r="A16623" t="s">
        <v>12</v>
      </c>
      <c r="B16623">
        <v>4683599</v>
      </c>
      <c r="C16623">
        <v>4683619</v>
      </c>
      <c r="D16623" t="s">
        <v>55127</v>
      </c>
      <c r="E16623" t="s">
        <v>90</v>
      </c>
      <c r="F16623" t="s">
        <v>76</v>
      </c>
      <c r="G16623" t="s">
        <v>32</v>
      </c>
      <c r="H16623">
        <v>68</v>
      </c>
      <c r="I16623" t="s">
        <v>55134</v>
      </c>
      <c r="J16623" t="s">
        <v>55135</v>
      </c>
      <c r="K16623" t="s">
        <v>55136</v>
      </c>
      <c r="L16623" t="s">
        <v>77962</v>
      </c>
    </row>
    <row r="16624" spans="1:12" x14ac:dyDescent="0.15">
      <c r="A16624" t="s">
        <v>12</v>
      </c>
      <c r="B16624">
        <v>4683570</v>
      </c>
      <c r="C16624">
        <v>4683590</v>
      </c>
      <c r="D16624" t="s">
        <v>55127</v>
      </c>
      <c r="E16624" t="s">
        <v>90</v>
      </c>
      <c r="F16624" t="s">
        <v>76</v>
      </c>
      <c r="G16624" t="s">
        <v>16</v>
      </c>
      <c r="H16624">
        <v>97</v>
      </c>
      <c r="I16624" t="s">
        <v>55137</v>
      </c>
      <c r="J16624" t="s">
        <v>55138</v>
      </c>
      <c r="K16624" t="s">
        <v>55139</v>
      </c>
      <c r="L16624" t="s">
        <v>78010</v>
      </c>
    </row>
    <row r="16625" spans="1:12" x14ac:dyDescent="0.15">
      <c r="A16625" t="s">
        <v>12</v>
      </c>
      <c r="B16625">
        <v>4684051</v>
      </c>
      <c r="C16625">
        <v>4684071</v>
      </c>
      <c r="D16625" t="s">
        <v>55140</v>
      </c>
      <c r="E16625" t="s">
        <v>90</v>
      </c>
      <c r="F16625" t="s">
        <v>76</v>
      </c>
      <c r="G16625" t="s">
        <v>36</v>
      </c>
      <c r="H16625">
        <v>0</v>
      </c>
      <c r="I16625" t="s">
        <v>55141</v>
      </c>
      <c r="J16625" t="s">
        <v>55142</v>
      </c>
      <c r="K16625" t="s">
        <v>55143</v>
      </c>
      <c r="L16625" t="s">
        <v>77980</v>
      </c>
    </row>
    <row r="16626" spans="1:12" x14ac:dyDescent="0.15">
      <c r="A16626" t="s">
        <v>12</v>
      </c>
      <c r="B16626">
        <v>4684029</v>
      </c>
      <c r="C16626">
        <v>4684049</v>
      </c>
      <c r="D16626" t="s">
        <v>55140</v>
      </c>
      <c r="E16626" t="s">
        <v>90</v>
      </c>
      <c r="F16626" t="s">
        <v>76</v>
      </c>
      <c r="G16626" t="s">
        <v>36</v>
      </c>
      <c r="H16626">
        <v>22</v>
      </c>
      <c r="I16626" t="s">
        <v>55144</v>
      </c>
      <c r="J16626" t="s">
        <v>55145</v>
      </c>
      <c r="K16626" t="s">
        <v>55146</v>
      </c>
      <c r="L16626" t="s">
        <v>77948</v>
      </c>
    </row>
    <row r="16627" spans="1:12" x14ac:dyDescent="0.15">
      <c r="A16627" t="s">
        <v>12</v>
      </c>
      <c r="B16627">
        <v>4684002</v>
      </c>
      <c r="C16627">
        <v>4684022</v>
      </c>
      <c r="D16627" t="s">
        <v>55140</v>
      </c>
      <c r="E16627" t="s">
        <v>90</v>
      </c>
      <c r="F16627" t="s">
        <v>76</v>
      </c>
      <c r="G16627" t="s">
        <v>16</v>
      </c>
      <c r="H16627">
        <v>49</v>
      </c>
      <c r="I16627" t="s">
        <v>55147</v>
      </c>
      <c r="J16627" t="s">
        <v>55148</v>
      </c>
      <c r="K16627" t="s">
        <v>55149</v>
      </c>
      <c r="L16627" t="s">
        <v>77913</v>
      </c>
    </row>
    <row r="16628" spans="1:12" x14ac:dyDescent="0.15">
      <c r="A16628" t="s">
        <v>12</v>
      </c>
      <c r="B16628">
        <v>4683973</v>
      </c>
      <c r="C16628">
        <v>4683993</v>
      </c>
      <c r="D16628" t="s">
        <v>55140</v>
      </c>
      <c r="E16628" t="s">
        <v>90</v>
      </c>
      <c r="F16628" t="s">
        <v>76</v>
      </c>
      <c r="G16628" t="s">
        <v>16</v>
      </c>
      <c r="H16628">
        <v>78</v>
      </c>
      <c r="I16628" t="s">
        <v>55150</v>
      </c>
      <c r="J16628" t="s">
        <v>55151</v>
      </c>
      <c r="K16628" t="s">
        <v>55152</v>
      </c>
      <c r="L16628" t="s">
        <v>78000</v>
      </c>
    </row>
    <row r="16629" spans="1:12" x14ac:dyDescent="0.15">
      <c r="A16629" t="s">
        <v>12</v>
      </c>
      <c r="B16629">
        <v>4684099</v>
      </c>
      <c r="C16629">
        <v>4684119</v>
      </c>
      <c r="D16629" t="s">
        <v>55153</v>
      </c>
      <c r="E16629" t="s">
        <v>90</v>
      </c>
      <c r="F16629" t="s">
        <v>15</v>
      </c>
      <c r="G16629" t="s">
        <v>32</v>
      </c>
      <c r="H16629">
        <v>10</v>
      </c>
      <c r="I16629" t="s">
        <v>55154</v>
      </c>
      <c r="J16629" t="s">
        <v>55155</v>
      </c>
      <c r="K16629" t="s">
        <v>55156</v>
      </c>
      <c r="L16629" t="s">
        <v>78001</v>
      </c>
    </row>
    <row r="16630" spans="1:12" x14ac:dyDescent="0.15">
      <c r="A16630" t="s">
        <v>12</v>
      </c>
      <c r="B16630">
        <v>4684121</v>
      </c>
      <c r="C16630">
        <v>4684141</v>
      </c>
      <c r="D16630" t="s">
        <v>55153</v>
      </c>
      <c r="E16630" t="s">
        <v>90</v>
      </c>
      <c r="F16630" t="s">
        <v>15</v>
      </c>
      <c r="G16630" t="s">
        <v>36</v>
      </c>
      <c r="H16630">
        <v>32</v>
      </c>
      <c r="I16630" t="s">
        <v>55157</v>
      </c>
      <c r="J16630" t="s">
        <v>55158</v>
      </c>
      <c r="K16630" t="s">
        <v>55159</v>
      </c>
      <c r="L16630" t="s">
        <v>77918</v>
      </c>
    </row>
    <row r="16631" spans="1:12" x14ac:dyDescent="0.15">
      <c r="A16631" t="s">
        <v>12</v>
      </c>
      <c r="B16631">
        <v>4684142</v>
      </c>
      <c r="C16631">
        <v>4684162</v>
      </c>
      <c r="D16631" t="s">
        <v>55153</v>
      </c>
      <c r="E16631" t="s">
        <v>90</v>
      </c>
      <c r="F16631" t="s">
        <v>15</v>
      </c>
      <c r="G16631" t="s">
        <v>16</v>
      </c>
      <c r="H16631">
        <v>53</v>
      </c>
      <c r="I16631" t="s">
        <v>55160</v>
      </c>
      <c r="J16631" t="s">
        <v>55161</v>
      </c>
      <c r="K16631" t="s">
        <v>55162</v>
      </c>
      <c r="L16631" t="s">
        <v>77922</v>
      </c>
    </row>
    <row r="16632" spans="1:12" x14ac:dyDescent="0.15">
      <c r="A16632" t="s">
        <v>12</v>
      </c>
      <c r="B16632">
        <v>4684167</v>
      </c>
      <c r="C16632">
        <v>4684187</v>
      </c>
      <c r="D16632" t="s">
        <v>55153</v>
      </c>
      <c r="E16632" t="s">
        <v>90</v>
      </c>
      <c r="F16632" t="s">
        <v>15</v>
      </c>
      <c r="G16632" t="s">
        <v>16</v>
      </c>
      <c r="H16632">
        <v>78</v>
      </c>
      <c r="I16632" t="s">
        <v>55163</v>
      </c>
      <c r="J16632" t="s">
        <v>55164</v>
      </c>
      <c r="K16632" t="s">
        <v>55165</v>
      </c>
      <c r="L16632" t="s">
        <v>78000</v>
      </c>
    </row>
    <row r="16633" spans="1:12" x14ac:dyDescent="0.15">
      <c r="A16633" t="s">
        <v>12</v>
      </c>
      <c r="B16633">
        <v>4684397</v>
      </c>
      <c r="C16633">
        <v>4684417</v>
      </c>
      <c r="D16633" t="s">
        <v>55166</v>
      </c>
      <c r="E16633" t="s">
        <v>55167</v>
      </c>
      <c r="F16633" t="s">
        <v>15</v>
      </c>
      <c r="G16633" t="s">
        <v>36</v>
      </c>
      <c r="H16633">
        <v>28</v>
      </c>
      <c r="I16633" t="s">
        <v>55168</v>
      </c>
      <c r="J16633" t="s">
        <v>55169</v>
      </c>
      <c r="K16633" t="s">
        <v>55170</v>
      </c>
      <c r="L16633" t="s">
        <v>77956</v>
      </c>
    </row>
    <row r="16634" spans="1:12" x14ac:dyDescent="0.15">
      <c r="A16634" t="s">
        <v>12</v>
      </c>
      <c r="B16634">
        <v>4684418</v>
      </c>
      <c r="C16634">
        <v>4684438</v>
      </c>
      <c r="D16634" t="s">
        <v>55166</v>
      </c>
      <c r="E16634" t="s">
        <v>55167</v>
      </c>
      <c r="F16634" t="s">
        <v>15</v>
      </c>
      <c r="G16634" t="s">
        <v>32</v>
      </c>
      <c r="H16634">
        <v>49</v>
      </c>
      <c r="I16634" t="s">
        <v>55171</v>
      </c>
      <c r="J16634" t="s">
        <v>55172</v>
      </c>
      <c r="K16634" t="s">
        <v>55173</v>
      </c>
      <c r="L16634" t="s">
        <v>77913</v>
      </c>
    </row>
    <row r="16635" spans="1:12" x14ac:dyDescent="0.15">
      <c r="A16635" t="s">
        <v>12</v>
      </c>
      <c r="B16635">
        <v>4684442</v>
      </c>
      <c r="C16635">
        <v>4684462</v>
      </c>
      <c r="D16635" t="s">
        <v>55166</v>
      </c>
      <c r="E16635" t="s">
        <v>55167</v>
      </c>
      <c r="F16635" t="s">
        <v>15</v>
      </c>
      <c r="G16635" t="s">
        <v>32</v>
      </c>
      <c r="H16635">
        <v>73</v>
      </c>
      <c r="I16635" t="s">
        <v>55174</v>
      </c>
      <c r="J16635" t="s">
        <v>55175</v>
      </c>
      <c r="K16635" t="s">
        <v>55176</v>
      </c>
      <c r="L16635" t="s">
        <v>77926</v>
      </c>
    </row>
    <row r="16636" spans="1:12" x14ac:dyDescent="0.15">
      <c r="A16636" t="s">
        <v>12</v>
      </c>
      <c r="B16636">
        <v>4684469</v>
      </c>
      <c r="C16636">
        <v>4684489</v>
      </c>
      <c r="D16636" t="s">
        <v>55166</v>
      </c>
      <c r="E16636" t="s">
        <v>55167</v>
      </c>
      <c r="F16636" t="s">
        <v>15</v>
      </c>
      <c r="G16636" t="s">
        <v>36</v>
      </c>
      <c r="H16636">
        <v>100</v>
      </c>
      <c r="I16636" t="s">
        <v>55177</v>
      </c>
      <c r="J16636" t="s">
        <v>55178</v>
      </c>
      <c r="K16636" t="s">
        <v>55179</v>
      </c>
      <c r="L16636" t="s">
        <v>77953</v>
      </c>
    </row>
    <row r="16637" spans="1:12" x14ac:dyDescent="0.15">
      <c r="A16637" t="s">
        <v>12</v>
      </c>
      <c r="B16637">
        <v>4685751</v>
      </c>
      <c r="C16637">
        <v>4685771</v>
      </c>
      <c r="D16637" t="s">
        <v>55180</v>
      </c>
      <c r="E16637" t="s">
        <v>55181</v>
      </c>
      <c r="F16637" t="s">
        <v>15</v>
      </c>
      <c r="G16637" t="s">
        <v>36</v>
      </c>
      <c r="H16637">
        <v>0</v>
      </c>
      <c r="I16637" t="s">
        <v>55182</v>
      </c>
      <c r="J16637" t="s">
        <v>55183</v>
      </c>
      <c r="K16637" t="s">
        <v>55184</v>
      </c>
      <c r="L16637" t="s">
        <v>77980</v>
      </c>
    </row>
    <row r="16638" spans="1:12" x14ac:dyDescent="0.15">
      <c r="A16638" t="s">
        <v>12</v>
      </c>
      <c r="B16638">
        <v>4685774</v>
      </c>
      <c r="C16638">
        <v>4685794</v>
      </c>
      <c r="D16638" t="s">
        <v>55180</v>
      </c>
      <c r="E16638" t="s">
        <v>55181</v>
      </c>
      <c r="F16638" t="s">
        <v>15</v>
      </c>
      <c r="G16638" t="s">
        <v>23</v>
      </c>
      <c r="H16638">
        <v>23</v>
      </c>
      <c r="I16638" t="s">
        <v>55185</v>
      </c>
      <c r="J16638" t="s">
        <v>55186</v>
      </c>
      <c r="K16638" t="s">
        <v>55187</v>
      </c>
      <c r="L16638" t="s">
        <v>77975</v>
      </c>
    </row>
    <row r="16639" spans="1:12" x14ac:dyDescent="0.15">
      <c r="A16639" t="s">
        <v>12</v>
      </c>
      <c r="B16639">
        <v>4685795</v>
      </c>
      <c r="C16639">
        <v>4685815</v>
      </c>
      <c r="D16639" t="s">
        <v>55180</v>
      </c>
      <c r="E16639" t="s">
        <v>55181</v>
      </c>
      <c r="F16639" t="s">
        <v>15</v>
      </c>
      <c r="G16639" t="s">
        <v>23</v>
      </c>
      <c r="H16639">
        <v>44</v>
      </c>
      <c r="I16639" t="s">
        <v>55188</v>
      </c>
      <c r="J16639" t="s">
        <v>55189</v>
      </c>
      <c r="K16639" t="s">
        <v>55190</v>
      </c>
      <c r="L16639" t="s">
        <v>78016</v>
      </c>
    </row>
    <row r="16640" spans="1:12" x14ac:dyDescent="0.15">
      <c r="A16640" t="s">
        <v>12</v>
      </c>
      <c r="B16640">
        <v>4685958</v>
      </c>
      <c r="C16640">
        <v>4685978</v>
      </c>
      <c r="D16640" t="s">
        <v>55180</v>
      </c>
      <c r="E16640" t="s">
        <v>55181</v>
      </c>
      <c r="F16640" t="s">
        <v>15</v>
      </c>
      <c r="G16640" t="s">
        <v>16</v>
      </c>
      <c r="H16640">
        <v>207</v>
      </c>
      <c r="I16640" t="s">
        <v>55191</v>
      </c>
      <c r="J16640" t="s">
        <v>55192</v>
      </c>
      <c r="K16640" t="s">
        <v>55193</v>
      </c>
      <c r="L16640" t="s">
        <v>78170</v>
      </c>
    </row>
    <row r="16641" spans="1:12" x14ac:dyDescent="0.15">
      <c r="A16641" t="s">
        <v>12</v>
      </c>
      <c r="B16641">
        <v>4686679</v>
      </c>
      <c r="C16641">
        <v>4686699</v>
      </c>
      <c r="D16641" t="s">
        <v>55194</v>
      </c>
      <c r="E16641" t="s">
        <v>55195</v>
      </c>
      <c r="F16641" t="s">
        <v>15</v>
      </c>
      <c r="G16641" t="s">
        <v>32</v>
      </c>
      <c r="H16641">
        <v>8</v>
      </c>
      <c r="I16641" t="s">
        <v>55196</v>
      </c>
      <c r="J16641" t="s">
        <v>55197</v>
      </c>
      <c r="K16641" t="s">
        <v>55198</v>
      </c>
      <c r="L16641" t="s">
        <v>77955</v>
      </c>
    </row>
    <row r="16642" spans="1:12" x14ac:dyDescent="0.15">
      <c r="A16642" t="s">
        <v>12</v>
      </c>
      <c r="B16642">
        <v>4686708</v>
      </c>
      <c r="C16642">
        <v>4686728</v>
      </c>
      <c r="D16642" t="s">
        <v>55194</v>
      </c>
      <c r="E16642" t="s">
        <v>55195</v>
      </c>
      <c r="F16642" t="s">
        <v>15</v>
      </c>
      <c r="G16642" t="s">
        <v>36</v>
      </c>
      <c r="H16642">
        <v>37</v>
      </c>
      <c r="I16642" t="s">
        <v>55199</v>
      </c>
      <c r="J16642" t="s">
        <v>55200</v>
      </c>
      <c r="K16642" t="s">
        <v>55201</v>
      </c>
      <c r="L16642" t="s">
        <v>77906</v>
      </c>
    </row>
    <row r="16643" spans="1:12" x14ac:dyDescent="0.15">
      <c r="A16643" t="s">
        <v>12</v>
      </c>
      <c r="B16643">
        <v>4686729</v>
      </c>
      <c r="C16643">
        <v>4686749</v>
      </c>
      <c r="D16643" t="s">
        <v>55194</v>
      </c>
      <c r="E16643" t="s">
        <v>55195</v>
      </c>
      <c r="F16643" t="s">
        <v>15</v>
      </c>
      <c r="G16643" t="s">
        <v>23</v>
      </c>
      <c r="H16643">
        <v>58</v>
      </c>
      <c r="I16643" t="s">
        <v>55202</v>
      </c>
      <c r="J16643" t="s">
        <v>55203</v>
      </c>
      <c r="K16643" t="s">
        <v>55204</v>
      </c>
      <c r="L16643" t="s">
        <v>77911</v>
      </c>
    </row>
    <row r="16644" spans="1:12" x14ac:dyDescent="0.15">
      <c r="A16644" t="s">
        <v>12</v>
      </c>
      <c r="B16644">
        <v>4686759</v>
      </c>
      <c r="C16644">
        <v>4686779</v>
      </c>
      <c r="D16644" t="s">
        <v>55194</v>
      </c>
      <c r="E16644" t="s">
        <v>55195</v>
      </c>
      <c r="F16644" t="s">
        <v>15</v>
      </c>
      <c r="G16644" t="s">
        <v>16</v>
      </c>
      <c r="H16644">
        <v>88</v>
      </c>
      <c r="I16644" t="s">
        <v>55205</v>
      </c>
      <c r="J16644" t="s">
        <v>55206</v>
      </c>
      <c r="K16644" t="s">
        <v>55207</v>
      </c>
      <c r="L16644" t="s">
        <v>77923</v>
      </c>
    </row>
    <row r="16645" spans="1:12" x14ac:dyDescent="0.15">
      <c r="A16645" t="s">
        <v>12</v>
      </c>
      <c r="B16645">
        <v>4687929</v>
      </c>
      <c r="C16645">
        <v>4687949</v>
      </c>
      <c r="D16645" t="s">
        <v>55208</v>
      </c>
      <c r="E16645" t="s">
        <v>55209</v>
      </c>
      <c r="F16645" t="s">
        <v>15</v>
      </c>
      <c r="G16645" t="s">
        <v>16</v>
      </c>
      <c r="H16645">
        <v>8</v>
      </c>
      <c r="I16645" t="s">
        <v>55210</v>
      </c>
      <c r="J16645" t="s">
        <v>55211</v>
      </c>
      <c r="K16645" t="s">
        <v>55212</v>
      </c>
      <c r="L16645" t="s">
        <v>77955</v>
      </c>
    </row>
    <row r="16646" spans="1:12" x14ac:dyDescent="0.15">
      <c r="A16646" t="s">
        <v>12</v>
      </c>
      <c r="B16646">
        <v>4687958</v>
      </c>
      <c r="C16646">
        <v>4687978</v>
      </c>
      <c r="D16646" t="s">
        <v>55208</v>
      </c>
      <c r="E16646" t="s">
        <v>55209</v>
      </c>
      <c r="F16646" t="s">
        <v>15</v>
      </c>
      <c r="G16646" t="s">
        <v>32</v>
      </c>
      <c r="H16646">
        <v>37</v>
      </c>
      <c r="I16646" t="s">
        <v>55213</v>
      </c>
      <c r="J16646" t="s">
        <v>55214</v>
      </c>
      <c r="K16646" t="s">
        <v>55215</v>
      </c>
      <c r="L16646" t="s">
        <v>77906</v>
      </c>
    </row>
    <row r="16647" spans="1:12" x14ac:dyDescent="0.15">
      <c r="A16647" t="s">
        <v>12</v>
      </c>
      <c r="B16647">
        <v>4687982</v>
      </c>
      <c r="C16647">
        <v>4688002</v>
      </c>
      <c r="D16647" t="s">
        <v>55208</v>
      </c>
      <c r="E16647" t="s">
        <v>55209</v>
      </c>
      <c r="F16647" t="s">
        <v>15</v>
      </c>
      <c r="G16647" t="s">
        <v>16</v>
      </c>
      <c r="H16647">
        <v>61</v>
      </c>
      <c r="I16647" t="s">
        <v>55216</v>
      </c>
      <c r="J16647" t="s">
        <v>55217</v>
      </c>
      <c r="K16647" t="s">
        <v>55218</v>
      </c>
      <c r="L16647" t="s">
        <v>77979</v>
      </c>
    </row>
    <row r="16648" spans="1:12" x14ac:dyDescent="0.15">
      <c r="A16648" t="s">
        <v>12</v>
      </c>
      <c r="B16648">
        <v>4688073</v>
      </c>
      <c r="C16648">
        <v>4688093</v>
      </c>
      <c r="D16648" t="s">
        <v>55208</v>
      </c>
      <c r="E16648" t="s">
        <v>55209</v>
      </c>
      <c r="F16648" t="s">
        <v>15</v>
      </c>
      <c r="G16648" t="s">
        <v>23</v>
      </c>
      <c r="H16648">
        <v>152</v>
      </c>
      <c r="I16648" t="s">
        <v>55219</v>
      </c>
      <c r="J16648" t="s">
        <v>55220</v>
      </c>
      <c r="K16648" t="s">
        <v>55221</v>
      </c>
      <c r="L16648" t="s">
        <v>77954</v>
      </c>
    </row>
    <row r="16649" spans="1:12" x14ac:dyDescent="0.15">
      <c r="A16649" t="s">
        <v>12</v>
      </c>
      <c r="B16649">
        <v>4688716</v>
      </c>
      <c r="C16649">
        <v>4688736</v>
      </c>
      <c r="D16649" t="s">
        <v>55222</v>
      </c>
      <c r="E16649" t="s">
        <v>55223</v>
      </c>
      <c r="F16649" t="s">
        <v>15</v>
      </c>
      <c r="G16649" t="s">
        <v>32</v>
      </c>
      <c r="H16649">
        <v>25</v>
      </c>
      <c r="I16649" t="s">
        <v>55224</v>
      </c>
      <c r="J16649" t="s">
        <v>55225</v>
      </c>
      <c r="K16649" t="s">
        <v>55226</v>
      </c>
      <c r="L16649" t="s">
        <v>78012</v>
      </c>
    </row>
    <row r="16650" spans="1:12" x14ac:dyDescent="0.15">
      <c r="A16650" t="s">
        <v>12</v>
      </c>
      <c r="B16650">
        <v>4688818</v>
      </c>
      <c r="C16650">
        <v>4688838</v>
      </c>
      <c r="D16650" t="s">
        <v>55222</v>
      </c>
      <c r="E16650" t="s">
        <v>55223</v>
      </c>
      <c r="F16650" t="s">
        <v>15</v>
      </c>
      <c r="G16650" t="s">
        <v>36</v>
      </c>
      <c r="H16650">
        <v>127</v>
      </c>
      <c r="I16650" t="s">
        <v>55227</v>
      </c>
      <c r="J16650" t="s">
        <v>55228</v>
      </c>
      <c r="K16650" t="s">
        <v>55229</v>
      </c>
      <c r="L16650" t="s">
        <v>78026</v>
      </c>
    </row>
    <row r="16651" spans="1:12" x14ac:dyDescent="0.15">
      <c r="A16651" t="s">
        <v>12</v>
      </c>
      <c r="B16651">
        <v>4688854</v>
      </c>
      <c r="C16651">
        <v>4688874</v>
      </c>
      <c r="D16651" t="s">
        <v>55222</v>
      </c>
      <c r="E16651" t="s">
        <v>55223</v>
      </c>
      <c r="F16651" t="s">
        <v>15</v>
      </c>
      <c r="G16651" t="s">
        <v>32</v>
      </c>
      <c r="H16651">
        <v>163</v>
      </c>
      <c r="I16651" t="s">
        <v>55230</v>
      </c>
      <c r="J16651" t="s">
        <v>55231</v>
      </c>
      <c r="K16651" t="s">
        <v>55232</v>
      </c>
      <c r="L16651" t="s">
        <v>78065</v>
      </c>
    </row>
    <row r="16652" spans="1:12" x14ac:dyDescent="0.15">
      <c r="A16652" t="s">
        <v>12</v>
      </c>
      <c r="B16652">
        <v>4688894</v>
      </c>
      <c r="C16652">
        <v>4688914</v>
      </c>
      <c r="D16652" t="s">
        <v>55222</v>
      </c>
      <c r="E16652" t="s">
        <v>55223</v>
      </c>
      <c r="F16652" t="s">
        <v>15</v>
      </c>
      <c r="G16652" t="s">
        <v>23</v>
      </c>
      <c r="H16652">
        <v>203</v>
      </c>
      <c r="I16652" t="s">
        <v>55233</v>
      </c>
      <c r="J16652" t="s">
        <v>55234</v>
      </c>
      <c r="K16652" t="s">
        <v>55235</v>
      </c>
      <c r="L16652" t="s">
        <v>78072</v>
      </c>
    </row>
    <row r="16653" spans="1:12" x14ac:dyDescent="0.15">
      <c r="A16653" t="s">
        <v>12</v>
      </c>
      <c r="B16653">
        <v>4691712</v>
      </c>
      <c r="C16653">
        <v>4691732</v>
      </c>
      <c r="D16653" t="s">
        <v>55236</v>
      </c>
      <c r="E16653" t="s">
        <v>90</v>
      </c>
      <c r="F16653" t="s">
        <v>76</v>
      </c>
      <c r="G16653" t="s">
        <v>16</v>
      </c>
      <c r="H16653">
        <v>32</v>
      </c>
      <c r="I16653" t="s">
        <v>55237</v>
      </c>
      <c r="J16653" t="s">
        <v>55238</v>
      </c>
      <c r="K16653" t="s">
        <v>55239</v>
      </c>
      <c r="L16653" t="s">
        <v>77918</v>
      </c>
    </row>
    <row r="16654" spans="1:12" x14ac:dyDescent="0.15">
      <c r="A16654" t="s">
        <v>12</v>
      </c>
      <c r="B16654">
        <v>4691692</v>
      </c>
      <c r="C16654">
        <v>4691712</v>
      </c>
      <c r="D16654" t="s">
        <v>55236</v>
      </c>
      <c r="E16654" t="s">
        <v>90</v>
      </c>
      <c r="F16654" t="s">
        <v>76</v>
      </c>
      <c r="G16654" t="s">
        <v>16</v>
      </c>
      <c r="H16654">
        <v>52</v>
      </c>
      <c r="I16654" t="s">
        <v>55240</v>
      </c>
      <c r="J16654" t="s">
        <v>55241</v>
      </c>
      <c r="K16654" t="s">
        <v>55242</v>
      </c>
      <c r="L16654" t="s">
        <v>77959</v>
      </c>
    </row>
    <row r="16655" spans="1:12" x14ac:dyDescent="0.15">
      <c r="A16655" t="s">
        <v>12</v>
      </c>
      <c r="B16655">
        <v>4691653</v>
      </c>
      <c r="C16655">
        <v>4691673</v>
      </c>
      <c r="D16655" t="s">
        <v>55236</v>
      </c>
      <c r="E16655" t="s">
        <v>90</v>
      </c>
      <c r="F16655" t="s">
        <v>76</v>
      </c>
      <c r="G16655" t="s">
        <v>16</v>
      </c>
      <c r="H16655">
        <v>91</v>
      </c>
      <c r="I16655" t="s">
        <v>55243</v>
      </c>
      <c r="J16655" t="s">
        <v>55244</v>
      </c>
      <c r="K16655" t="s">
        <v>55245</v>
      </c>
      <c r="L16655" t="s">
        <v>77907</v>
      </c>
    </row>
    <row r="16656" spans="1:12" x14ac:dyDescent="0.15">
      <c r="A16656" t="s">
        <v>12</v>
      </c>
      <c r="B16656">
        <v>4691606</v>
      </c>
      <c r="C16656">
        <v>4691626</v>
      </c>
      <c r="D16656" t="s">
        <v>55236</v>
      </c>
      <c r="E16656" t="s">
        <v>90</v>
      </c>
      <c r="F16656" t="s">
        <v>76</v>
      </c>
      <c r="G16656" t="s">
        <v>16</v>
      </c>
      <c r="H16656">
        <v>138</v>
      </c>
      <c r="I16656" t="s">
        <v>55246</v>
      </c>
      <c r="J16656" t="s">
        <v>55247</v>
      </c>
      <c r="K16656" t="s">
        <v>55248</v>
      </c>
      <c r="L16656" t="s">
        <v>78064</v>
      </c>
    </row>
    <row r="16657" spans="1:12" x14ac:dyDescent="0.15">
      <c r="A16657" t="s">
        <v>12</v>
      </c>
      <c r="B16657">
        <v>4693678</v>
      </c>
      <c r="C16657">
        <v>4693698</v>
      </c>
      <c r="D16657" t="s">
        <v>55249</v>
      </c>
      <c r="E16657" t="s">
        <v>90</v>
      </c>
      <c r="F16657" t="s">
        <v>76</v>
      </c>
      <c r="G16657" t="s">
        <v>36</v>
      </c>
      <c r="H16657">
        <v>13</v>
      </c>
      <c r="I16657" t="s">
        <v>55250</v>
      </c>
      <c r="J16657" t="s">
        <v>55251</v>
      </c>
      <c r="K16657" t="s">
        <v>55252</v>
      </c>
      <c r="L16657" t="s">
        <v>77935</v>
      </c>
    </row>
    <row r="16658" spans="1:12" x14ac:dyDescent="0.15">
      <c r="A16658" t="s">
        <v>12</v>
      </c>
      <c r="B16658">
        <v>4693646</v>
      </c>
      <c r="C16658">
        <v>4693666</v>
      </c>
      <c r="D16658" t="s">
        <v>55249</v>
      </c>
      <c r="E16658" t="s">
        <v>90</v>
      </c>
      <c r="F16658" t="s">
        <v>76</v>
      </c>
      <c r="G16658" t="s">
        <v>32</v>
      </c>
      <c r="H16658">
        <v>45</v>
      </c>
      <c r="I16658" t="s">
        <v>55253</v>
      </c>
      <c r="J16658" t="s">
        <v>55254</v>
      </c>
      <c r="K16658" t="s">
        <v>55255</v>
      </c>
      <c r="L16658" t="s">
        <v>77967</v>
      </c>
    </row>
    <row r="16659" spans="1:12" x14ac:dyDescent="0.15">
      <c r="A16659" t="s">
        <v>12</v>
      </c>
      <c r="B16659">
        <v>4693604</v>
      </c>
      <c r="C16659">
        <v>4693624</v>
      </c>
      <c r="D16659" t="s">
        <v>55249</v>
      </c>
      <c r="E16659" t="s">
        <v>90</v>
      </c>
      <c r="F16659" t="s">
        <v>76</v>
      </c>
      <c r="G16659" t="s">
        <v>16</v>
      </c>
      <c r="H16659">
        <v>87</v>
      </c>
      <c r="I16659" t="s">
        <v>55256</v>
      </c>
      <c r="J16659" t="s">
        <v>55257</v>
      </c>
      <c r="K16659" t="s">
        <v>55258</v>
      </c>
      <c r="L16659" t="s">
        <v>78024</v>
      </c>
    </row>
    <row r="16660" spans="1:12" x14ac:dyDescent="0.15">
      <c r="A16660" t="s">
        <v>12</v>
      </c>
      <c r="B16660">
        <v>4693581</v>
      </c>
      <c r="C16660">
        <v>4693601</v>
      </c>
      <c r="D16660" t="s">
        <v>55249</v>
      </c>
      <c r="E16660" t="s">
        <v>90</v>
      </c>
      <c r="F16660" t="s">
        <v>76</v>
      </c>
      <c r="G16660" t="s">
        <v>16</v>
      </c>
      <c r="H16660">
        <v>110</v>
      </c>
      <c r="I16660" t="s">
        <v>55259</v>
      </c>
      <c r="J16660" t="s">
        <v>55260</v>
      </c>
      <c r="K16660" t="s">
        <v>55261</v>
      </c>
      <c r="L16660" t="s">
        <v>78030</v>
      </c>
    </row>
    <row r="16661" spans="1:12" x14ac:dyDescent="0.15">
      <c r="A16661" t="s">
        <v>12</v>
      </c>
      <c r="B16661">
        <v>4694679</v>
      </c>
      <c r="C16661">
        <v>4694699</v>
      </c>
      <c r="D16661" t="s">
        <v>55262</v>
      </c>
      <c r="E16661" t="s">
        <v>90</v>
      </c>
      <c r="F16661" t="s">
        <v>76</v>
      </c>
      <c r="G16661" t="s">
        <v>16</v>
      </c>
      <c r="H16661">
        <v>25</v>
      </c>
      <c r="I16661" t="s">
        <v>55263</v>
      </c>
      <c r="J16661" t="s">
        <v>55264</v>
      </c>
      <c r="K16661" t="s">
        <v>55265</v>
      </c>
      <c r="L16661" t="s">
        <v>78012</v>
      </c>
    </row>
    <row r="16662" spans="1:12" x14ac:dyDescent="0.15">
      <c r="A16662" t="s">
        <v>12</v>
      </c>
      <c r="B16662">
        <v>4694657</v>
      </c>
      <c r="C16662">
        <v>4694677</v>
      </c>
      <c r="D16662" t="s">
        <v>55262</v>
      </c>
      <c r="E16662" t="s">
        <v>90</v>
      </c>
      <c r="F16662" t="s">
        <v>76</v>
      </c>
      <c r="G16662" t="s">
        <v>23</v>
      </c>
      <c r="H16662">
        <v>47</v>
      </c>
      <c r="I16662" t="s">
        <v>55266</v>
      </c>
      <c r="J16662" t="s">
        <v>55267</v>
      </c>
      <c r="K16662" t="s">
        <v>55268</v>
      </c>
      <c r="L16662" t="s">
        <v>77932</v>
      </c>
    </row>
    <row r="16663" spans="1:12" x14ac:dyDescent="0.15">
      <c r="A16663" t="s">
        <v>12</v>
      </c>
      <c r="B16663">
        <v>4694637</v>
      </c>
      <c r="C16663">
        <v>4694657</v>
      </c>
      <c r="D16663" t="s">
        <v>55262</v>
      </c>
      <c r="E16663" t="s">
        <v>90</v>
      </c>
      <c r="F16663" t="s">
        <v>76</v>
      </c>
      <c r="G16663" t="s">
        <v>16</v>
      </c>
      <c r="H16663">
        <v>67</v>
      </c>
      <c r="I16663" t="s">
        <v>55269</v>
      </c>
      <c r="J16663" t="s">
        <v>55270</v>
      </c>
      <c r="K16663" t="s">
        <v>55271</v>
      </c>
      <c r="L16663" t="s">
        <v>77981</v>
      </c>
    </row>
    <row r="16664" spans="1:12" x14ac:dyDescent="0.15">
      <c r="A16664" t="s">
        <v>12</v>
      </c>
      <c r="B16664">
        <v>4694609</v>
      </c>
      <c r="C16664">
        <v>4694629</v>
      </c>
      <c r="D16664" t="s">
        <v>55262</v>
      </c>
      <c r="E16664" t="s">
        <v>90</v>
      </c>
      <c r="F16664" t="s">
        <v>76</v>
      </c>
      <c r="G16664" t="s">
        <v>32</v>
      </c>
      <c r="H16664">
        <v>95</v>
      </c>
      <c r="I16664" t="s">
        <v>55272</v>
      </c>
      <c r="J16664" t="s">
        <v>55273</v>
      </c>
      <c r="K16664" t="s">
        <v>55274</v>
      </c>
      <c r="L16664" t="s">
        <v>77920</v>
      </c>
    </row>
    <row r="16665" spans="1:12" x14ac:dyDescent="0.15">
      <c r="A16665" t="s">
        <v>12</v>
      </c>
      <c r="B16665">
        <v>4694773</v>
      </c>
      <c r="C16665">
        <v>4694793</v>
      </c>
      <c r="D16665" t="s">
        <v>55275</v>
      </c>
      <c r="E16665" t="s">
        <v>90</v>
      </c>
      <c r="F16665" t="s">
        <v>15</v>
      </c>
      <c r="G16665" t="s">
        <v>32</v>
      </c>
      <c r="H16665">
        <v>1</v>
      </c>
      <c r="I16665" t="s">
        <v>55276</v>
      </c>
      <c r="J16665" t="s">
        <v>55277</v>
      </c>
      <c r="K16665" t="s">
        <v>55278</v>
      </c>
      <c r="L16665" t="s">
        <v>77917</v>
      </c>
    </row>
    <row r="16666" spans="1:12" x14ac:dyDescent="0.15">
      <c r="A16666" t="s">
        <v>12</v>
      </c>
      <c r="B16666">
        <v>4694802</v>
      </c>
      <c r="C16666">
        <v>4694822</v>
      </c>
      <c r="D16666" t="s">
        <v>55275</v>
      </c>
      <c r="E16666" t="s">
        <v>90</v>
      </c>
      <c r="F16666" t="s">
        <v>15</v>
      </c>
      <c r="G16666" t="s">
        <v>32</v>
      </c>
      <c r="H16666">
        <v>30</v>
      </c>
      <c r="I16666" t="s">
        <v>55279</v>
      </c>
      <c r="J16666" t="s">
        <v>55280</v>
      </c>
      <c r="K16666" t="s">
        <v>55281</v>
      </c>
      <c r="L16666" t="s">
        <v>77984</v>
      </c>
    </row>
    <row r="16667" spans="1:12" x14ac:dyDescent="0.15">
      <c r="A16667" t="s">
        <v>12</v>
      </c>
      <c r="B16667">
        <v>4694827</v>
      </c>
      <c r="C16667">
        <v>4694847</v>
      </c>
      <c r="D16667" t="s">
        <v>55275</v>
      </c>
      <c r="E16667" t="s">
        <v>90</v>
      </c>
      <c r="F16667" t="s">
        <v>15</v>
      </c>
      <c r="G16667" t="s">
        <v>23</v>
      </c>
      <c r="H16667">
        <v>55</v>
      </c>
      <c r="I16667" t="s">
        <v>55282</v>
      </c>
      <c r="J16667" t="s">
        <v>55283</v>
      </c>
      <c r="K16667" t="s">
        <v>55284</v>
      </c>
      <c r="L16667" t="s">
        <v>77992</v>
      </c>
    </row>
    <row r="16668" spans="1:12" x14ac:dyDescent="0.15">
      <c r="A16668" t="s">
        <v>12</v>
      </c>
      <c r="B16668">
        <v>4694854</v>
      </c>
      <c r="C16668">
        <v>4694874</v>
      </c>
      <c r="D16668" t="s">
        <v>55275</v>
      </c>
      <c r="E16668" t="s">
        <v>90</v>
      </c>
      <c r="F16668" t="s">
        <v>15</v>
      </c>
      <c r="G16668" t="s">
        <v>32</v>
      </c>
      <c r="H16668">
        <v>82</v>
      </c>
      <c r="I16668" t="s">
        <v>55285</v>
      </c>
      <c r="J16668" t="s">
        <v>55286</v>
      </c>
      <c r="K16668" t="s">
        <v>55287</v>
      </c>
      <c r="L16668" t="s">
        <v>78011</v>
      </c>
    </row>
    <row r="16669" spans="1:12" x14ac:dyDescent="0.15">
      <c r="A16669" t="s">
        <v>12</v>
      </c>
      <c r="B16669">
        <v>4695885</v>
      </c>
      <c r="C16669">
        <v>4695905</v>
      </c>
      <c r="D16669" t="s">
        <v>55288</v>
      </c>
      <c r="E16669" t="s">
        <v>90</v>
      </c>
      <c r="F16669" t="s">
        <v>76</v>
      </c>
      <c r="G16669" t="s">
        <v>36</v>
      </c>
      <c r="H16669">
        <v>8</v>
      </c>
      <c r="I16669" t="s">
        <v>55289</v>
      </c>
      <c r="J16669" t="s">
        <v>55290</v>
      </c>
      <c r="K16669" t="s">
        <v>55291</v>
      </c>
      <c r="L16669" t="s">
        <v>77955</v>
      </c>
    </row>
    <row r="16670" spans="1:12" x14ac:dyDescent="0.15">
      <c r="A16670" t="s">
        <v>12</v>
      </c>
      <c r="B16670">
        <v>4695863</v>
      </c>
      <c r="C16670">
        <v>4695883</v>
      </c>
      <c r="D16670" t="s">
        <v>55288</v>
      </c>
      <c r="E16670" t="s">
        <v>90</v>
      </c>
      <c r="F16670" t="s">
        <v>76</v>
      </c>
      <c r="G16670" t="s">
        <v>23</v>
      </c>
      <c r="H16670">
        <v>30</v>
      </c>
      <c r="I16670" t="s">
        <v>55292</v>
      </c>
      <c r="J16670" t="s">
        <v>55293</v>
      </c>
      <c r="K16670" t="s">
        <v>55294</v>
      </c>
      <c r="L16670" t="s">
        <v>77984</v>
      </c>
    </row>
    <row r="16671" spans="1:12" x14ac:dyDescent="0.15">
      <c r="A16671" t="s">
        <v>12</v>
      </c>
      <c r="B16671">
        <v>4695830</v>
      </c>
      <c r="C16671">
        <v>4695850</v>
      </c>
      <c r="D16671" t="s">
        <v>55288</v>
      </c>
      <c r="E16671" t="s">
        <v>90</v>
      </c>
      <c r="F16671" t="s">
        <v>76</v>
      </c>
      <c r="G16671" t="s">
        <v>32</v>
      </c>
      <c r="H16671">
        <v>63</v>
      </c>
      <c r="I16671" t="s">
        <v>55295</v>
      </c>
      <c r="J16671" t="s">
        <v>55296</v>
      </c>
      <c r="K16671" t="s">
        <v>55297</v>
      </c>
      <c r="L16671" t="s">
        <v>77957</v>
      </c>
    </row>
    <row r="16672" spans="1:12" x14ac:dyDescent="0.15">
      <c r="A16672" t="s">
        <v>12</v>
      </c>
      <c r="B16672">
        <v>4695810</v>
      </c>
      <c r="C16672">
        <v>4695830</v>
      </c>
      <c r="D16672" t="s">
        <v>55288</v>
      </c>
      <c r="E16672" t="s">
        <v>90</v>
      </c>
      <c r="F16672" t="s">
        <v>76</v>
      </c>
      <c r="G16672" t="s">
        <v>32</v>
      </c>
      <c r="H16672">
        <v>83</v>
      </c>
      <c r="I16672" t="s">
        <v>55298</v>
      </c>
      <c r="J16672" t="s">
        <v>55299</v>
      </c>
      <c r="K16672" t="s">
        <v>55300</v>
      </c>
      <c r="L16672" t="s">
        <v>77958</v>
      </c>
    </row>
    <row r="16673" spans="1:12" x14ac:dyDescent="0.15">
      <c r="A16673" t="s">
        <v>12</v>
      </c>
      <c r="B16673">
        <v>4695932</v>
      </c>
      <c r="C16673">
        <v>4695952</v>
      </c>
      <c r="D16673" t="s">
        <v>55301</v>
      </c>
      <c r="E16673" t="s">
        <v>90</v>
      </c>
      <c r="F16673" t="s">
        <v>15</v>
      </c>
      <c r="G16673" t="s">
        <v>23</v>
      </c>
      <c r="H16673">
        <v>0</v>
      </c>
      <c r="I16673" t="s">
        <v>55302</v>
      </c>
      <c r="J16673" t="s">
        <v>55303</v>
      </c>
      <c r="K16673" t="s">
        <v>55304</v>
      </c>
      <c r="L16673" t="s">
        <v>77980</v>
      </c>
    </row>
    <row r="16674" spans="1:12" x14ac:dyDescent="0.15">
      <c r="A16674" t="s">
        <v>12</v>
      </c>
      <c r="B16674">
        <v>4695964</v>
      </c>
      <c r="C16674">
        <v>4695984</v>
      </c>
      <c r="D16674" t="s">
        <v>55301</v>
      </c>
      <c r="E16674" t="s">
        <v>90</v>
      </c>
      <c r="F16674" t="s">
        <v>15</v>
      </c>
      <c r="G16674" t="s">
        <v>23</v>
      </c>
      <c r="H16674">
        <v>32</v>
      </c>
      <c r="I16674" t="s">
        <v>55305</v>
      </c>
      <c r="J16674" t="s">
        <v>55306</v>
      </c>
      <c r="K16674" t="s">
        <v>55307</v>
      </c>
      <c r="L16674" t="s">
        <v>77918</v>
      </c>
    </row>
    <row r="16675" spans="1:12" x14ac:dyDescent="0.15">
      <c r="A16675" t="s">
        <v>12</v>
      </c>
      <c r="B16675">
        <v>4695984</v>
      </c>
      <c r="C16675">
        <v>4696004</v>
      </c>
      <c r="D16675" t="s">
        <v>55301</v>
      </c>
      <c r="E16675" t="s">
        <v>90</v>
      </c>
      <c r="F16675" t="s">
        <v>15</v>
      </c>
      <c r="G16675" t="s">
        <v>23</v>
      </c>
      <c r="H16675">
        <v>52</v>
      </c>
      <c r="I16675" t="s">
        <v>55308</v>
      </c>
      <c r="J16675" t="s">
        <v>55309</v>
      </c>
      <c r="K16675" t="s">
        <v>55310</v>
      </c>
      <c r="L16675" t="s">
        <v>77959</v>
      </c>
    </row>
    <row r="16676" spans="1:12" x14ac:dyDescent="0.15">
      <c r="A16676" t="s">
        <v>12</v>
      </c>
      <c r="B16676">
        <v>4696010</v>
      </c>
      <c r="C16676">
        <v>4696030</v>
      </c>
      <c r="D16676" t="s">
        <v>55301</v>
      </c>
      <c r="E16676" t="s">
        <v>90</v>
      </c>
      <c r="F16676" t="s">
        <v>15</v>
      </c>
      <c r="G16676" t="s">
        <v>16</v>
      </c>
      <c r="H16676">
        <v>78</v>
      </c>
      <c r="I16676" t="s">
        <v>55311</v>
      </c>
      <c r="J16676" t="s">
        <v>55312</v>
      </c>
      <c r="K16676" t="s">
        <v>55313</v>
      </c>
      <c r="L16676" t="s">
        <v>78000</v>
      </c>
    </row>
    <row r="16677" spans="1:12" x14ac:dyDescent="0.15">
      <c r="A16677" t="s">
        <v>12</v>
      </c>
      <c r="B16677">
        <v>4696844</v>
      </c>
      <c r="C16677">
        <v>4696864</v>
      </c>
      <c r="D16677" t="s">
        <v>55314</v>
      </c>
      <c r="E16677" t="s">
        <v>90</v>
      </c>
      <c r="F16677" t="s">
        <v>76</v>
      </c>
      <c r="G16677" t="s">
        <v>16</v>
      </c>
      <c r="H16677">
        <v>14</v>
      </c>
      <c r="I16677" t="s">
        <v>55315</v>
      </c>
      <c r="J16677" t="s">
        <v>55316</v>
      </c>
      <c r="K16677" t="s">
        <v>55317</v>
      </c>
      <c r="L16677" t="s">
        <v>77924</v>
      </c>
    </row>
    <row r="16678" spans="1:12" x14ac:dyDescent="0.15">
      <c r="A16678" t="s">
        <v>12</v>
      </c>
      <c r="B16678">
        <v>4696824</v>
      </c>
      <c r="C16678">
        <v>4696844</v>
      </c>
      <c r="D16678" t="s">
        <v>55314</v>
      </c>
      <c r="E16678" t="s">
        <v>90</v>
      </c>
      <c r="F16678" t="s">
        <v>76</v>
      </c>
      <c r="G16678" t="s">
        <v>23</v>
      </c>
      <c r="H16678">
        <v>34</v>
      </c>
      <c r="I16678" t="s">
        <v>55318</v>
      </c>
      <c r="J16678" t="s">
        <v>55319</v>
      </c>
      <c r="K16678" t="s">
        <v>55320</v>
      </c>
      <c r="L16678" t="s">
        <v>77999</v>
      </c>
    </row>
    <row r="16679" spans="1:12" x14ac:dyDescent="0.15">
      <c r="A16679" t="s">
        <v>12</v>
      </c>
      <c r="B16679">
        <v>4696793</v>
      </c>
      <c r="C16679">
        <v>4696813</v>
      </c>
      <c r="D16679" t="s">
        <v>55314</v>
      </c>
      <c r="E16679" t="s">
        <v>90</v>
      </c>
      <c r="F16679" t="s">
        <v>76</v>
      </c>
      <c r="G16679" t="s">
        <v>16</v>
      </c>
      <c r="H16679">
        <v>65</v>
      </c>
      <c r="I16679" t="s">
        <v>55321</v>
      </c>
      <c r="J16679" t="s">
        <v>55322</v>
      </c>
      <c r="K16679" t="s">
        <v>55323</v>
      </c>
      <c r="L16679" t="s">
        <v>78042</v>
      </c>
    </row>
    <row r="16680" spans="1:12" x14ac:dyDescent="0.15">
      <c r="A16680" t="s">
        <v>12</v>
      </c>
      <c r="B16680">
        <v>4696727</v>
      </c>
      <c r="C16680">
        <v>4696747</v>
      </c>
      <c r="D16680" t="s">
        <v>55314</v>
      </c>
      <c r="E16680" t="s">
        <v>90</v>
      </c>
      <c r="F16680" t="s">
        <v>76</v>
      </c>
      <c r="G16680" t="s">
        <v>32</v>
      </c>
      <c r="H16680">
        <v>131</v>
      </c>
      <c r="I16680" t="s">
        <v>55324</v>
      </c>
      <c r="J16680" t="s">
        <v>55325</v>
      </c>
      <c r="K16680" t="s">
        <v>55326</v>
      </c>
      <c r="L16680" t="s">
        <v>77941</v>
      </c>
    </row>
    <row r="16681" spans="1:12" x14ac:dyDescent="0.15">
      <c r="A16681" t="s">
        <v>12</v>
      </c>
      <c r="B16681">
        <v>4697368</v>
      </c>
      <c r="C16681">
        <v>4697388</v>
      </c>
      <c r="D16681" t="s">
        <v>55327</v>
      </c>
      <c r="E16681" t="s">
        <v>90</v>
      </c>
      <c r="F16681" t="s">
        <v>76</v>
      </c>
      <c r="G16681" t="s">
        <v>16</v>
      </c>
      <c r="H16681">
        <v>8</v>
      </c>
      <c r="I16681" t="s">
        <v>55328</v>
      </c>
      <c r="J16681" t="s">
        <v>55329</v>
      </c>
      <c r="K16681" t="s">
        <v>55330</v>
      </c>
      <c r="L16681" t="s">
        <v>77955</v>
      </c>
    </row>
    <row r="16682" spans="1:12" x14ac:dyDescent="0.15">
      <c r="A16682" t="s">
        <v>12</v>
      </c>
      <c r="B16682">
        <v>4697348</v>
      </c>
      <c r="C16682">
        <v>4697368</v>
      </c>
      <c r="D16682" t="s">
        <v>55327</v>
      </c>
      <c r="E16682" t="s">
        <v>90</v>
      </c>
      <c r="F16682" t="s">
        <v>76</v>
      </c>
      <c r="G16682" t="s">
        <v>16</v>
      </c>
      <c r="H16682">
        <v>28</v>
      </c>
      <c r="I16682" t="s">
        <v>55331</v>
      </c>
      <c r="J16682" t="s">
        <v>55332</v>
      </c>
      <c r="K16682" t="s">
        <v>55333</v>
      </c>
      <c r="L16682" t="s">
        <v>77956</v>
      </c>
    </row>
    <row r="16683" spans="1:12" x14ac:dyDescent="0.15">
      <c r="A16683" t="s">
        <v>12</v>
      </c>
      <c r="B16683">
        <v>4697327</v>
      </c>
      <c r="C16683">
        <v>4697347</v>
      </c>
      <c r="D16683" t="s">
        <v>55327</v>
      </c>
      <c r="E16683" t="s">
        <v>90</v>
      </c>
      <c r="F16683" t="s">
        <v>76</v>
      </c>
      <c r="G16683" t="s">
        <v>16</v>
      </c>
      <c r="H16683">
        <v>49</v>
      </c>
      <c r="I16683" t="s">
        <v>55334</v>
      </c>
      <c r="J16683" t="s">
        <v>55335</v>
      </c>
      <c r="K16683" t="s">
        <v>55336</v>
      </c>
      <c r="L16683" t="s">
        <v>77913</v>
      </c>
    </row>
    <row r="16684" spans="1:12" x14ac:dyDescent="0.15">
      <c r="A16684" t="s">
        <v>12</v>
      </c>
      <c r="B16684">
        <v>4697304</v>
      </c>
      <c r="C16684">
        <v>4697324</v>
      </c>
      <c r="D16684" t="s">
        <v>55327</v>
      </c>
      <c r="E16684" t="s">
        <v>90</v>
      </c>
      <c r="F16684" t="s">
        <v>76</v>
      </c>
      <c r="G16684" t="s">
        <v>16</v>
      </c>
      <c r="H16684">
        <v>72</v>
      </c>
      <c r="I16684" t="s">
        <v>55337</v>
      </c>
      <c r="J16684" t="s">
        <v>55338</v>
      </c>
      <c r="K16684" t="s">
        <v>55339</v>
      </c>
      <c r="L16684" t="s">
        <v>78066</v>
      </c>
    </row>
    <row r="16685" spans="1:12" x14ac:dyDescent="0.15">
      <c r="A16685" t="s">
        <v>12</v>
      </c>
      <c r="B16685">
        <v>4698483</v>
      </c>
      <c r="C16685">
        <v>4698503</v>
      </c>
      <c r="D16685" t="s">
        <v>55340</v>
      </c>
      <c r="E16685" t="s">
        <v>90</v>
      </c>
      <c r="F16685" t="s">
        <v>76</v>
      </c>
      <c r="G16685" t="s">
        <v>32</v>
      </c>
      <c r="H16685">
        <v>1</v>
      </c>
      <c r="I16685" t="s">
        <v>55341</v>
      </c>
      <c r="J16685" t="s">
        <v>55342</v>
      </c>
      <c r="K16685" t="s">
        <v>55343</v>
      </c>
      <c r="L16685" t="s">
        <v>77917</v>
      </c>
    </row>
    <row r="16686" spans="1:12" x14ac:dyDescent="0.15">
      <c r="A16686" t="s">
        <v>12</v>
      </c>
      <c r="B16686">
        <v>4698456</v>
      </c>
      <c r="C16686">
        <v>4698476</v>
      </c>
      <c r="D16686" t="s">
        <v>55340</v>
      </c>
      <c r="E16686" t="s">
        <v>90</v>
      </c>
      <c r="F16686" t="s">
        <v>76</v>
      </c>
      <c r="G16686" t="s">
        <v>36</v>
      </c>
      <c r="H16686">
        <v>28</v>
      </c>
      <c r="I16686" t="s">
        <v>55344</v>
      </c>
      <c r="J16686" t="s">
        <v>55345</v>
      </c>
      <c r="K16686" t="s">
        <v>55346</v>
      </c>
      <c r="L16686" t="s">
        <v>77956</v>
      </c>
    </row>
    <row r="16687" spans="1:12" x14ac:dyDescent="0.15">
      <c r="A16687" t="s">
        <v>12</v>
      </c>
      <c r="B16687">
        <v>4698411</v>
      </c>
      <c r="C16687">
        <v>4698431</v>
      </c>
      <c r="D16687" t="s">
        <v>55340</v>
      </c>
      <c r="E16687" t="s">
        <v>90</v>
      </c>
      <c r="F16687" t="s">
        <v>76</v>
      </c>
      <c r="G16687" t="s">
        <v>16</v>
      </c>
      <c r="H16687">
        <v>73</v>
      </c>
      <c r="I16687" t="s">
        <v>55347</v>
      </c>
      <c r="J16687" t="s">
        <v>55348</v>
      </c>
      <c r="K16687" t="s">
        <v>55349</v>
      </c>
      <c r="L16687" t="s">
        <v>77926</v>
      </c>
    </row>
    <row r="16688" spans="1:12" x14ac:dyDescent="0.15">
      <c r="A16688" t="s">
        <v>12</v>
      </c>
      <c r="B16688">
        <v>4698382</v>
      </c>
      <c r="C16688">
        <v>4698402</v>
      </c>
      <c r="D16688" t="s">
        <v>55340</v>
      </c>
      <c r="E16688" t="s">
        <v>90</v>
      </c>
      <c r="F16688" t="s">
        <v>76</v>
      </c>
      <c r="G16688" t="s">
        <v>36</v>
      </c>
      <c r="H16688">
        <v>102</v>
      </c>
      <c r="I16688" t="s">
        <v>55350</v>
      </c>
      <c r="J16688" t="s">
        <v>55351</v>
      </c>
      <c r="K16688" t="s">
        <v>55352</v>
      </c>
      <c r="L16688" t="s">
        <v>77933</v>
      </c>
    </row>
    <row r="16689" spans="1:12" x14ac:dyDescent="0.15">
      <c r="A16689" t="s">
        <v>12</v>
      </c>
      <c r="B16689">
        <v>4699400</v>
      </c>
      <c r="C16689">
        <v>4699420</v>
      </c>
      <c r="D16689" t="s">
        <v>55353</v>
      </c>
      <c r="E16689" t="s">
        <v>90</v>
      </c>
      <c r="F16689" t="s">
        <v>76</v>
      </c>
      <c r="G16689" t="s">
        <v>36</v>
      </c>
      <c r="H16689">
        <v>0</v>
      </c>
      <c r="I16689" t="s">
        <v>55354</v>
      </c>
      <c r="J16689" t="s">
        <v>55355</v>
      </c>
      <c r="K16689" t="s">
        <v>55356</v>
      </c>
      <c r="L16689" t="s">
        <v>77980</v>
      </c>
    </row>
    <row r="16690" spans="1:12" x14ac:dyDescent="0.15">
      <c r="A16690" t="s">
        <v>12</v>
      </c>
      <c r="B16690">
        <v>4699369</v>
      </c>
      <c r="C16690">
        <v>4699389</v>
      </c>
      <c r="D16690" t="s">
        <v>55353</v>
      </c>
      <c r="E16690" t="s">
        <v>90</v>
      </c>
      <c r="F16690" t="s">
        <v>76</v>
      </c>
      <c r="G16690" t="s">
        <v>23</v>
      </c>
      <c r="H16690">
        <v>31</v>
      </c>
      <c r="I16690" t="s">
        <v>55357</v>
      </c>
      <c r="J16690" t="s">
        <v>55358</v>
      </c>
      <c r="K16690" t="s">
        <v>55359</v>
      </c>
      <c r="L16690" t="s">
        <v>77910</v>
      </c>
    </row>
    <row r="16691" spans="1:12" x14ac:dyDescent="0.15">
      <c r="A16691" t="s">
        <v>12</v>
      </c>
      <c r="B16691">
        <v>4699308</v>
      </c>
      <c r="C16691">
        <v>4699328</v>
      </c>
      <c r="D16691" t="s">
        <v>55353</v>
      </c>
      <c r="E16691" t="s">
        <v>90</v>
      </c>
      <c r="F16691" t="s">
        <v>76</v>
      </c>
      <c r="G16691" t="s">
        <v>16</v>
      </c>
      <c r="H16691">
        <v>92</v>
      </c>
      <c r="I16691" t="s">
        <v>55360</v>
      </c>
      <c r="J16691" t="s">
        <v>55361</v>
      </c>
      <c r="K16691" t="s">
        <v>55362</v>
      </c>
      <c r="L16691" t="s">
        <v>78032</v>
      </c>
    </row>
    <row r="16692" spans="1:12" x14ac:dyDescent="0.15">
      <c r="A16692" t="s">
        <v>12</v>
      </c>
      <c r="B16692">
        <v>4699257</v>
      </c>
      <c r="C16692">
        <v>4699277</v>
      </c>
      <c r="D16692" t="s">
        <v>55353</v>
      </c>
      <c r="E16692" t="s">
        <v>90</v>
      </c>
      <c r="F16692" t="s">
        <v>76</v>
      </c>
      <c r="G16692" t="s">
        <v>23</v>
      </c>
      <c r="H16692">
        <v>143</v>
      </c>
      <c r="I16692" t="s">
        <v>55363</v>
      </c>
      <c r="J16692" t="s">
        <v>55364</v>
      </c>
      <c r="K16692" t="s">
        <v>55365</v>
      </c>
      <c r="L16692" t="s">
        <v>78076</v>
      </c>
    </row>
    <row r="16693" spans="1:12" x14ac:dyDescent="0.15">
      <c r="A16693" t="s">
        <v>12</v>
      </c>
      <c r="B16693">
        <v>4699846</v>
      </c>
      <c r="C16693">
        <v>4699866</v>
      </c>
      <c r="D16693" t="s">
        <v>55366</v>
      </c>
      <c r="E16693" t="s">
        <v>90</v>
      </c>
      <c r="F16693" t="s">
        <v>76</v>
      </c>
      <c r="G16693" t="s">
        <v>36</v>
      </c>
      <c r="H16693">
        <v>15</v>
      </c>
      <c r="I16693" t="s">
        <v>55367</v>
      </c>
      <c r="J16693" t="s">
        <v>55368</v>
      </c>
      <c r="K16693" t="s">
        <v>55369</v>
      </c>
      <c r="L16693" t="s">
        <v>77970</v>
      </c>
    </row>
    <row r="16694" spans="1:12" x14ac:dyDescent="0.15">
      <c r="A16694" t="s">
        <v>12</v>
      </c>
      <c r="B16694">
        <v>4699808</v>
      </c>
      <c r="C16694">
        <v>4699828</v>
      </c>
      <c r="D16694" t="s">
        <v>55366</v>
      </c>
      <c r="E16694" t="s">
        <v>90</v>
      </c>
      <c r="F16694" t="s">
        <v>76</v>
      </c>
      <c r="G16694" t="s">
        <v>23</v>
      </c>
      <c r="H16694">
        <v>53</v>
      </c>
      <c r="I16694" t="s">
        <v>55370</v>
      </c>
      <c r="J16694" t="s">
        <v>55371</v>
      </c>
      <c r="K16694" t="s">
        <v>55372</v>
      </c>
      <c r="L16694" t="s">
        <v>77922</v>
      </c>
    </row>
    <row r="16695" spans="1:12" x14ac:dyDescent="0.15">
      <c r="A16695" t="s">
        <v>12</v>
      </c>
      <c r="B16695">
        <v>4699784</v>
      </c>
      <c r="C16695">
        <v>4699804</v>
      </c>
      <c r="D16695" t="s">
        <v>55366</v>
      </c>
      <c r="E16695" t="s">
        <v>90</v>
      </c>
      <c r="F16695" t="s">
        <v>76</v>
      </c>
      <c r="G16695" t="s">
        <v>23</v>
      </c>
      <c r="H16695">
        <v>77</v>
      </c>
      <c r="I16695" t="s">
        <v>55373</v>
      </c>
      <c r="J16695" t="s">
        <v>55374</v>
      </c>
      <c r="K16695" t="s">
        <v>55375</v>
      </c>
      <c r="L16695" t="s">
        <v>77960</v>
      </c>
    </row>
    <row r="16696" spans="1:12" x14ac:dyDescent="0.15">
      <c r="A16696" t="s">
        <v>12</v>
      </c>
      <c r="B16696">
        <v>4699760</v>
      </c>
      <c r="C16696">
        <v>4699780</v>
      </c>
      <c r="D16696" t="s">
        <v>55366</v>
      </c>
      <c r="E16696" t="s">
        <v>90</v>
      </c>
      <c r="F16696" t="s">
        <v>76</v>
      </c>
      <c r="G16696" t="s">
        <v>16</v>
      </c>
      <c r="H16696">
        <v>101</v>
      </c>
      <c r="I16696" t="s">
        <v>55376</v>
      </c>
      <c r="J16696" t="s">
        <v>55377</v>
      </c>
      <c r="K16696" t="s">
        <v>55378</v>
      </c>
      <c r="L16696" t="s">
        <v>77997</v>
      </c>
    </row>
    <row r="16697" spans="1:12" x14ac:dyDescent="0.15">
      <c r="A16697" t="s">
        <v>12</v>
      </c>
      <c r="B16697">
        <v>4700106</v>
      </c>
      <c r="C16697">
        <v>4700126</v>
      </c>
      <c r="D16697" t="s">
        <v>55379</v>
      </c>
      <c r="E16697" t="s">
        <v>90</v>
      </c>
      <c r="F16697" t="s">
        <v>76</v>
      </c>
      <c r="G16697" t="s">
        <v>16</v>
      </c>
      <c r="H16697">
        <v>21</v>
      </c>
      <c r="I16697" t="s">
        <v>55380</v>
      </c>
      <c r="J16697" t="s">
        <v>55381</v>
      </c>
      <c r="K16697" t="s">
        <v>55382</v>
      </c>
      <c r="L16697" t="s">
        <v>78022</v>
      </c>
    </row>
    <row r="16698" spans="1:12" x14ac:dyDescent="0.15">
      <c r="A16698" t="s">
        <v>12</v>
      </c>
      <c r="B16698">
        <v>4700034</v>
      </c>
      <c r="C16698">
        <v>4700054</v>
      </c>
      <c r="D16698" t="s">
        <v>55379</v>
      </c>
      <c r="E16698" t="s">
        <v>90</v>
      </c>
      <c r="F16698" t="s">
        <v>76</v>
      </c>
      <c r="G16698" t="s">
        <v>16</v>
      </c>
      <c r="H16698">
        <v>93</v>
      </c>
      <c r="I16698" t="s">
        <v>55383</v>
      </c>
      <c r="J16698" t="s">
        <v>55384</v>
      </c>
      <c r="K16698" t="s">
        <v>55385</v>
      </c>
      <c r="L16698" t="s">
        <v>78044</v>
      </c>
    </row>
    <row r="16699" spans="1:12" x14ac:dyDescent="0.15">
      <c r="A16699" t="s">
        <v>12</v>
      </c>
      <c r="B16699">
        <v>4700009</v>
      </c>
      <c r="C16699">
        <v>4700029</v>
      </c>
      <c r="D16699" t="s">
        <v>55379</v>
      </c>
      <c r="E16699" t="s">
        <v>90</v>
      </c>
      <c r="F16699" t="s">
        <v>76</v>
      </c>
      <c r="G16699" t="s">
        <v>36</v>
      </c>
      <c r="H16699">
        <v>118</v>
      </c>
      <c r="I16699" t="s">
        <v>55386</v>
      </c>
      <c r="J16699" t="s">
        <v>55387</v>
      </c>
      <c r="K16699" t="s">
        <v>55388</v>
      </c>
      <c r="L16699" t="s">
        <v>77973</v>
      </c>
    </row>
    <row r="16700" spans="1:12" x14ac:dyDescent="0.15">
      <c r="A16700" t="s">
        <v>12</v>
      </c>
      <c r="B16700">
        <v>4699951</v>
      </c>
      <c r="C16700">
        <v>4699971</v>
      </c>
      <c r="D16700" t="s">
        <v>55379</v>
      </c>
      <c r="E16700" t="s">
        <v>90</v>
      </c>
      <c r="F16700" t="s">
        <v>76</v>
      </c>
      <c r="G16700" t="s">
        <v>23</v>
      </c>
      <c r="H16700">
        <v>176</v>
      </c>
      <c r="I16700" t="s">
        <v>55389</v>
      </c>
      <c r="J16700" t="s">
        <v>55390</v>
      </c>
      <c r="K16700" t="s">
        <v>55391</v>
      </c>
      <c r="L16700" t="s">
        <v>78091</v>
      </c>
    </row>
    <row r="16701" spans="1:12" x14ac:dyDescent="0.15">
      <c r="A16701" t="s">
        <v>12</v>
      </c>
      <c r="B16701">
        <v>4700625</v>
      </c>
      <c r="C16701">
        <v>4700645</v>
      </c>
      <c r="D16701" t="s">
        <v>55392</v>
      </c>
      <c r="E16701" t="s">
        <v>90</v>
      </c>
      <c r="F16701" t="s">
        <v>76</v>
      </c>
      <c r="G16701" t="s">
        <v>16</v>
      </c>
      <c r="H16701">
        <v>11</v>
      </c>
      <c r="I16701" t="s">
        <v>55393</v>
      </c>
      <c r="J16701" t="s">
        <v>55394</v>
      </c>
      <c r="K16701" t="s">
        <v>55395</v>
      </c>
      <c r="L16701" t="s">
        <v>77974</v>
      </c>
    </row>
    <row r="16702" spans="1:12" x14ac:dyDescent="0.15">
      <c r="A16702" t="s">
        <v>12</v>
      </c>
      <c r="B16702">
        <v>4700591</v>
      </c>
      <c r="C16702">
        <v>4700611</v>
      </c>
      <c r="D16702" t="s">
        <v>55392</v>
      </c>
      <c r="E16702" t="s">
        <v>90</v>
      </c>
      <c r="F16702" t="s">
        <v>76</v>
      </c>
      <c r="G16702" t="s">
        <v>23</v>
      </c>
      <c r="H16702">
        <v>45</v>
      </c>
      <c r="I16702" t="s">
        <v>55396</v>
      </c>
      <c r="J16702" t="s">
        <v>55397</v>
      </c>
      <c r="K16702" t="s">
        <v>55398</v>
      </c>
      <c r="L16702" t="s">
        <v>77967</v>
      </c>
    </row>
    <row r="16703" spans="1:12" x14ac:dyDescent="0.15">
      <c r="A16703" t="s">
        <v>12</v>
      </c>
      <c r="B16703">
        <v>4700536</v>
      </c>
      <c r="C16703">
        <v>4700556</v>
      </c>
      <c r="D16703" t="s">
        <v>55392</v>
      </c>
      <c r="E16703" t="s">
        <v>90</v>
      </c>
      <c r="F16703" t="s">
        <v>76</v>
      </c>
      <c r="G16703" t="s">
        <v>23</v>
      </c>
      <c r="H16703">
        <v>100</v>
      </c>
      <c r="I16703" t="s">
        <v>55399</v>
      </c>
      <c r="J16703" t="s">
        <v>55400</v>
      </c>
      <c r="K16703" t="s">
        <v>55401</v>
      </c>
      <c r="L16703" t="s">
        <v>77953</v>
      </c>
    </row>
    <row r="16704" spans="1:12" x14ac:dyDescent="0.15">
      <c r="A16704" t="s">
        <v>12</v>
      </c>
      <c r="B16704">
        <v>4700502</v>
      </c>
      <c r="C16704">
        <v>4700522</v>
      </c>
      <c r="D16704" t="s">
        <v>55392</v>
      </c>
      <c r="E16704" t="s">
        <v>90</v>
      </c>
      <c r="F16704" t="s">
        <v>76</v>
      </c>
      <c r="G16704" t="s">
        <v>23</v>
      </c>
      <c r="H16704">
        <v>134</v>
      </c>
      <c r="I16704" t="s">
        <v>55402</v>
      </c>
      <c r="J16704" t="s">
        <v>55403</v>
      </c>
      <c r="K16704" t="s">
        <v>55404</v>
      </c>
      <c r="L16704" t="s">
        <v>78039</v>
      </c>
    </row>
    <row r="16705" spans="1:12" x14ac:dyDescent="0.15">
      <c r="A16705" t="s">
        <v>12</v>
      </c>
      <c r="B16705">
        <v>4702124</v>
      </c>
      <c r="C16705">
        <v>4702144</v>
      </c>
      <c r="D16705" t="s">
        <v>55405</v>
      </c>
      <c r="E16705" t="s">
        <v>90</v>
      </c>
      <c r="F16705" t="s">
        <v>76</v>
      </c>
      <c r="G16705" t="s">
        <v>32</v>
      </c>
      <c r="H16705">
        <v>8</v>
      </c>
      <c r="I16705" t="s">
        <v>55406</v>
      </c>
      <c r="J16705" t="s">
        <v>55407</v>
      </c>
      <c r="K16705" t="s">
        <v>55408</v>
      </c>
      <c r="L16705" t="s">
        <v>77955</v>
      </c>
    </row>
    <row r="16706" spans="1:12" x14ac:dyDescent="0.15">
      <c r="A16706" t="s">
        <v>12</v>
      </c>
      <c r="B16706">
        <v>4702103</v>
      </c>
      <c r="C16706">
        <v>4702123</v>
      </c>
      <c r="D16706" t="s">
        <v>55405</v>
      </c>
      <c r="E16706" t="s">
        <v>90</v>
      </c>
      <c r="F16706" t="s">
        <v>76</v>
      </c>
      <c r="G16706" t="s">
        <v>23</v>
      </c>
      <c r="H16706">
        <v>29</v>
      </c>
      <c r="I16706" t="s">
        <v>55409</v>
      </c>
      <c r="J16706" t="s">
        <v>55410</v>
      </c>
      <c r="K16706" t="s">
        <v>55411</v>
      </c>
      <c r="L16706" t="s">
        <v>77921</v>
      </c>
    </row>
    <row r="16707" spans="1:12" x14ac:dyDescent="0.15">
      <c r="A16707" t="s">
        <v>12</v>
      </c>
      <c r="B16707">
        <v>4702059</v>
      </c>
      <c r="C16707">
        <v>4702079</v>
      </c>
      <c r="D16707" t="s">
        <v>55405</v>
      </c>
      <c r="E16707" t="s">
        <v>90</v>
      </c>
      <c r="F16707" t="s">
        <v>76</v>
      </c>
      <c r="G16707" t="s">
        <v>16</v>
      </c>
      <c r="H16707">
        <v>73</v>
      </c>
      <c r="I16707" t="s">
        <v>55412</v>
      </c>
      <c r="J16707" t="s">
        <v>55413</v>
      </c>
      <c r="K16707" t="s">
        <v>55414</v>
      </c>
      <c r="L16707" t="s">
        <v>77926</v>
      </c>
    </row>
    <row r="16708" spans="1:12" x14ac:dyDescent="0.15">
      <c r="A16708" t="s">
        <v>12</v>
      </c>
      <c r="B16708">
        <v>4702009</v>
      </c>
      <c r="C16708">
        <v>4702029</v>
      </c>
      <c r="D16708" t="s">
        <v>55405</v>
      </c>
      <c r="E16708" t="s">
        <v>90</v>
      </c>
      <c r="F16708" t="s">
        <v>76</v>
      </c>
      <c r="G16708" t="s">
        <v>36</v>
      </c>
      <c r="H16708">
        <v>123</v>
      </c>
      <c r="I16708" t="s">
        <v>55415</v>
      </c>
      <c r="J16708" t="s">
        <v>55416</v>
      </c>
      <c r="K16708" t="s">
        <v>55417</v>
      </c>
      <c r="L16708" t="s">
        <v>78061</v>
      </c>
    </row>
    <row r="16709" spans="1:12" x14ac:dyDescent="0.15">
      <c r="A16709" t="s">
        <v>12</v>
      </c>
      <c r="B16709">
        <v>4702457</v>
      </c>
      <c r="C16709">
        <v>4702477</v>
      </c>
      <c r="D16709" t="s">
        <v>55418</v>
      </c>
      <c r="E16709" t="s">
        <v>90</v>
      </c>
      <c r="F16709" t="s">
        <v>76</v>
      </c>
      <c r="G16709" t="s">
        <v>36</v>
      </c>
      <c r="H16709">
        <v>10</v>
      </c>
      <c r="I16709" t="s">
        <v>55419</v>
      </c>
      <c r="J16709" t="s">
        <v>55420</v>
      </c>
      <c r="K16709" t="s">
        <v>55421</v>
      </c>
      <c r="L16709" t="s">
        <v>78001</v>
      </c>
    </row>
    <row r="16710" spans="1:12" x14ac:dyDescent="0.15">
      <c r="A16710" t="s">
        <v>12</v>
      </c>
      <c r="B16710">
        <v>4702435</v>
      </c>
      <c r="C16710">
        <v>4702455</v>
      </c>
      <c r="D16710" t="s">
        <v>55418</v>
      </c>
      <c r="E16710" t="s">
        <v>90</v>
      </c>
      <c r="F16710" t="s">
        <v>76</v>
      </c>
      <c r="G16710" t="s">
        <v>23</v>
      </c>
      <c r="H16710">
        <v>32</v>
      </c>
      <c r="I16710" t="s">
        <v>55422</v>
      </c>
      <c r="J16710" t="s">
        <v>55423</v>
      </c>
      <c r="K16710" t="s">
        <v>55424</v>
      </c>
      <c r="L16710" t="s">
        <v>77918</v>
      </c>
    </row>
    <row r="16711" spans="1:12" x14ac:dyDescent="0.15">
      <c r="A16711" t="s">
        <v>12</v>
      </c>
      <c r="B16711">
        <v>4702411</v>
      </c>
      <c r="C16711">
        <v>4702431</v>
      </c>
      <c r="D16711" t="s">
        <v>55418</v>
      </c>
      <c r="E16711" t="s">
        <v>90</v>
      </c>
      <c r="F16711" t="s">
        <v>76</v>
      </c>
      <c r="G16711" t="s">
        <v>23</v>
      </c>
      <c r="H16711">
        <v>56</v>
      </c>
      <c r="I16711" t="s">
        <v>55425</v>
      </c>
      <c r="J16711" t="s">
        <v>55426</v>
      </c>
      <c r="K16711" t="s">
        <v>55427</v>
      </c>
      <c r="L16711" t="s">
        <v>77971</v>
      </c>
    </row>
    <row r="16712" spans="1:12" x14ac:dyDescent="0.15">
      <c r="A16712" t="s">
        <v>12</v>
      </c>
      <c r="B16712">
        <v>4702387</v>
      </c>
      <c r="C16712">
        <v>4702407</v>
      </c>
      <c r="D16712" t="s">
        <v>55418</v>
      </c>
      <c r="E16712" t="s">
        <v>90</v>
      </c>
      <c r="F16712" t="s">
        <v>76</v>
      </c>
      <c r="G16712" t="s">
        <v>36</v>
      </c>
      <c r="H16712">
        <v>80</v>
      </c>
      <c r="I16712" t="s">
        <v>55428</v>
      </c>
      <c r="J16712" t="s">
        <v>55429</v>
      </c>
      <c r="K16712" t="s">
        <v>55430</v>
      </c>
      <c r="L16712" t="s">
        <v>77940</v>
      </c>
    </row>
    <row r="16713" spans="1:12" x14ac:dyDescent="0.15">
      <c r="A16713" t="s">
        <v>12</v>
      </c>
      <c r="B16713">
        <v>4705268</v>
      </c>
      <c r="C16713">
        <v>4705288</v>
      </c>
      <c r="D16713" t="s">
        <v>55431</v>
      </c>
      <c r="E16713" t="s">
        <v>90</v>
      </c>
      <c r="F16713" t="s">
        <v>76</v>
      </c>
      <c r="G16713" t="s">
        <v>36</v>
      </c>
      <c r="H16713">
        <v>0</v>
      </c>
      <c r="I16713" t="s">
        <v>55432</v>
      </c>
      <c r="J16713" t="s">
        <v>55433</v>
      </c>
      <c r="K16713" t="s">
        <v>55434</v>
      </c>
      <c r="L16713" t="s">
        <v>77980</v>
      </c>
    </row>
    <row r="16714" spans="1:12" x14ac:dyDescent="0.15">
      <c r="A16714" t="s">
        <v>12</v>
      </c>
      <c r="B16714">
        <v>4705238</v>
      </c>
      <c r="C16714">
        <v>4705258</v>
      </c>
      <c r="D16714" t="s">
        <v>55431</v>
      </c>
      <c r="E16714" t="s">
        <v>90</v>
      </c>
      <c r="F16714" t="s">
        <v>76</v>
      </c>
      <c r="G16714" t="s">
        <v>16</v>
      </c>
      <c r="H16714">
        <v>30</v>
      </c>
      <c r="I16714" t="s">
        <v>55435</v>
      </c>
      <c r="J16714" t="s">
        <v>55436</v>
      </c>
      <c r="K16714" t="s">
        <v>55437</v>
      </c>
      <c r="L16714" t="s">
        <v>77984</v>
      </c>
    </row>
    <row r="16715" spans="1:12" x14ac:dyDescent="0.15">
      <c r="A16715" t="s">
        <v>12</v>
      </c>
      <c r="B16715">
        <v>4705217</v>
      </c>
      <c r="C16715">
        <v>4705237</v>
      </c>
      <c r="D16715" t="s">
        <v>55431</v>
      </c>
      <c r="E16715" t="s">
        <v>90</v>
      </c>
      <c r="F16715" t="s">
        <v>76</v>
      </c>
      <c r="G16715" t="s">
        <v>36</v>
      </c>
      <c r="H16715">
        <v>51</v>
      </c>
      <c r="I16715" t="s">
        <v>55438</v>
      </c>
      <c r="J16715" t="s">
        <v>55439</v>
      </c>
      <c r="K16715" t="s">
        <v>55440</v>
      </c>
      <c r="L16715" t="s">
        <v>78023</v>
      </c>
    </row>
    <row r="16716" spans="1:12" x14ac:dyDescent="0.15">
      <c r="A16716" t="s">
        <v>12</v>
      </c>
      <c r="B16716">
        <v>4705194</v>
      </c>
      <c r="C16716">
        <v>4705214</v>
      </c>
      <c r="D16716" t="s">
        <v>55431</v>
      </c>
      <c r="E16716" t="s">
        <v>90</v>
      </c>
      <c r="F16716" t="s">
        <v>76</v>
      </c>
      <c r="G16716" t="s">
        <v>16</v>
      </c>
      <c r="H16716">
        <v>74</v>
      </c>
      <c r="I16716" t="s">
        <v>55441</v>
      </c>
      <c r="J16716" t="s">
        <v>55442</v>
      </c>
      <c r="K16716" t="s">
        <v>55443</v>
      </c>
      <c r="L16716" t="s">
        <v>78005</v>
      </c>
    </row>
    <row r="16717" spans="1:12" x14ac:dyDescent="0.15">
      <c r="A16717" t="s">
        <v>12</v>
      </c>
      <c r="B16717">
        <v>4705327</v>
      </c>
      <c r="C16717">
        <v>4705347</v>
      </c>
      <c r="D16717" t="s">
        <v>55444</v>
      </c>
      <c r="E16717" t="s">
        <v>90</v>
      </c>
      <c r="F16717" t="s">
        <v>15</v>
      </c>
      <c r="G16717" t="s">
        <v>23</v>
      </c>
      <c r="H16717">
        <v>6</v>
      </c>
      <c r="I16717" t="s">
        <v>55445</v>
      </c>
      <c r="J16717" t="s">
        <v>55446</v>
      </c>
      <c r="K16717" t="s">
        <v>55447</v>
      </c>
      <c r="L16717" t="str">
        <f>HYPERLINK("https://www.ncbi.nlm.nih.gov/nuccore/FM209186.1?report=graph&amp;tracks=[key:gene_model_track,Options:GeneOnly]&amp;mk=4705328:4705347|offset_6|00cc00,4705375:4705394|offset_53|444444,4705487:4705506|offset_165|444444&amp;v=4705127:4705706&amp;c=444444", "offset 6")</f>
        <v>offset 6</v>
      </c>
    </row>
    <row r="16718" spans="1:12" x14ac:dyDescent="0.15">
      <c r="A16718" t="s">
        <v>12</v>
      </c>
      <c r="B16718">
        <v>4705374</v>
      </c>
      <c r="C16718">
        <v>4705394</v>
      </c>
      <c r="D16718" t="s">
        <v>55444</v>
      </c>
      <c r="E16718" t="s">
        <v>90</v>
      </c>
      <c r="F16718" t="s">
        <v>15</v>
      </c>
      <c r="G16718" t="s">
        <v>32</v>
      </c>
      <c r="H16718">
        <v>53</v>
      </c>
      <c r="I16718" t="s">
        <v>55448</v>
      </c>
      <c r="J16718" t="s">
        <v>55449</v>
      </c>
      <c r="K16718" t="s">
        <v>55450</v>
      </c>
      <c r="L16718" t="str">
        <f>HYPERLINK("https://www.ncbi.nlm.nih.gov/nuccore/FM209186.1?report=graph&amp;tracks=[key:gene_model_track,Options:GeneOnly]&amp;mk=4705328:4705347|offset_6|444444,4705375:4705394|offset_53|00cc00,4705487:4705506|offset_165|444444&amp;v=4705127:4705706&amp;c=444444", "offset 53")</f>
        <v>offset 53</v>
      </c>
    </row>
    <row r="16719" spans="1:12" x14ac:dyDescent="0.15">
      <c r="A16719" t="s">
        <v>12</v>
      </c>
      <c r="B16719">
        <v>4705486</v>
      </c>
      <c r="C16719">
        <v>4705506</v>
      </c>
      <c r="D16719" t="s">
        <v>55444</v>
      </c>
      <c r="E16719" t="s">
        <v>90</v>
      </c>
      <c r="F16719" t="s">
        <v>15</v>
      </c>
      <c r="G16719" t="s">
        <v>16</v>
      </c>
      <c r="H16719">
        <v>165</v>
      </c>
      <c r="I16719" t="s">
        <v>55451</v>
      </c>
      <c r="J16719" t="s">
        <v>55452</v>
      </c>
      <c r="K16719" t="s">
        <v>55453</v>
      </c>
      <c r="L16719" t="str">
        <f>HYPERLINK("https://www.ncbi.nlm.nih.gov/nuccore/FM209186.1?report=graph&amp;tracks=[key:gene_model_track,Options:GeneOnly]&amp;mk=4705328:4705347|offset_6|444444,4705375:4705394|offset_53|444444,4705487:4705506|offset_165|00cc00&amp;v=4705127:4705706&amp;c=444444", "offset 165")</f>
        <v>offset 165</v>
      </c>
    </row>
    <row r="16720" spans="1:12" x14ac:dyDescent="0.15">
      <c r="A16720" t="s">
        <v>12</v>
      </c>
      <c r="B16720">
        <v>4706045</v>
      </c>
      <c r="C16720">
        <v>4706065</v>
      </c>
      <c r="D16720" t="s">
        <v>55454</v>
      </c>
      <c r="E16720" t="s">
        <v>90</v>
      </c>
      <c r="F16720" t="s">
        <v>76</v>
      </c>
      <c r="G16720" t="s">
        <v>23</v>
      </c>
      <c r="H16720">
        <v>16</v>
      </c>
      <c r="I16720" t="s">
        <v>55455</v>
      </c>
      <c r="J16720" t="s">
        <v>55456</v>
      </c>
      <c r="K16720" t="s">
        <v>55457</v>
      </c>
      <c r="L16720" t="s">
        <v>77905</v>
      </c>
    </row>
    <row r="16721" spans="1:12" x14ac:dyDescent="0.15">
      <c r="A16721" t="s">
        <v>12</v>
      </c>
      <c r="B16721">
        <v>4706024</v>
      </c>
      <c r="C16721">
        <v>4706044</v>
      </c>
      <c r="D16721" t="s">
        <v>55454</v>
      </c>
      <c r="E16721" t="s">
        <v>90</v>
      </c>
      <c r="F16721" t="s">
        <v>76</v>
      </c>
      <c r="G16721" t="s">
        <v>16</v>
      </c>
      <c r="H16721">
        <v>37</v>
      </c>
      <c r="I16721" t="s">
        <v>55458</v>
      </c>
      <c r="J16721" t="s">
        <v>55459</v>
      </c>
      <c r="K16721" t="s">
        <v>55460</v>
      </c>
      <c r="L16721" t="s">
        <v>77906</v>
      </c>
    </row>
    <row r="16722" spans="1:12" x14ac:dyDescent="0.15">
      <c r="A16722" t="s">
        <v>12</v>
      </c>
      <c r="B16722">
        <v>4705996</v>
      </c>
      <c r="C16722">
        <v>4706016</v>
      </c>
      <c r="D16722" t="s">
        <v>55454</v>
      </c>
      <c r="E16722" t="s">
        <v>90</v>
      </c>
      <c r="F16722" t="s">
        <v>76</v>
      </c>
      <c r="G16722" t="s">
        <v>32</v>
      </c>
      <c r="H16722">
        <v>65</v>
      </c>
      <c r="I16722" t="s">
        <v>55461</v>
      </c>
      <c r="J16722" t="s">
        <v>55462</v>
      </c>
      <c r="K16722" t="s">
        <v>55463</v>
      </c>
      <c r="L16722" t="s">
        <v>78042</v>
      </c>
    </row>
    <row r="16723" spans="1:12" x14ac:dyDescent="0.15">
      <c r="A16723" t="s">
        <v>12</v>
      </c>
      <c r="B16723">
        <v>4705973</v>
      </c>
      <c r="C16723">
        <v>4705993</v>
      </c>
      <c r="D16723" t="s">
        <v>55454</v>
      </c>
      <c r="E16723" t="s">
        <v>90</v>
      </c>
      <c r="F16723" t="s">
        <v>76</v>
      </c>
      <c r="G16723" t="s">
        <v>23</v>
      </c>
      <c r="H16723">
        <v>88</v>
      </c>
      <c r="I16723" t="s">
        <v>55464</v>
      </c>
      <c r="J16723" t="s">
        <v>55465</v>
      </c>
      <c r="K16723" t="s">
        <v>55466</v>
      </c>
      <c r="L16723" t="s">
        <v>77923</v>
      </c>
    </row>
    <row r="16724" spans="1:12" x14ac:dyDescent="0.15">
      <c r="A16724" t="s">
        <v>12</v>
      </c>
      <c r="B16724">
        <v>4707594</v>
      </c>
      <c r="C16724">
        <v>4707614</v>
      </c>
      <c r="D16724" t="s">
        <v>55467</v>
      </c>
      <c r="E16724" t="s">
        <v>90</v>
      </c>
      <c r="F16724" t="s">
        <v>76</v>
      </c>
      <c r="G16724" t="s">
        <v>23</v>
      </c>
      <c r="H16724">
        <v>21</v>
      </c>
      <c r="I16724" t="s">
        <v>55468</v>
      </c>
      <c r="J16724" t="s">
        <v>55469</v>
      </c>
      <c r="K16724" t="s">
        <v>55470</v>
      </c>
      <c r="L16724" t="s">
        <v>78022</v>
      </c>
    </row>
    <row r="16725" spans="1:12" x14ac:dyDescent="0.15">
      <c r="A16725" t="s">
        <v>12</v>
      </c>
      <c r="B16725">
        <v>4707574</v>
      </c>
      <c r="C16725">
        <v>4707594</v>
      </c>
      <c r="D16725" t="s">
        <v>55467</v>
      </c>
      <c r="E16725" t="s">
        <v>90</v>
      </c>
      <c r="F16725" t="s">
        <v>76</v>
      </c>
      <c r="G16725" t="s">
        <v>23</v>
      </c>
      <c r="H16725">
        <v>41</v>
      </c>
      <c r="I16725" t="s">
        <v>55471</v>
      </c>
      <c r="J16725" t="s">
        <v>55472</v>
      </c>
      <c r="K16725" t="s">
        <v>55473</v>
      </c>
      <c r="L16725" t="s">
        <v>78014</v>
      </c>
    </row>
    <row r="16726" spans="1:12" x14ac:dyDescent="0.15">
      <c r="A16726" t="s">
        <v>12</v>
      </c>
      <c r="B16726">
        <v>4707554</v>
      </c>
      <c r="C16726">
        <v>4707574</v>
      </c>
      <c r="D16726" t="s">
        <v>55467</v>
      </c>
      <c r="E16726" t="s">
        <v>90</v>
      </c>
      <c r="F16726" t="s">
        <v>76</v>
      </c>
      <c r="G16726" t="s">
        <v>16</v>
      </c>
      <c r="H16726">
        <v>61</v>
      </c>
      <c r="I16726" t="s">
        <v>55474</v>
      </c>
      <c r="J16726" t="s">
        <v>55475</v>
      </c>
      <c r="K16726" t="s">
        <v>55476</v>
      </c>
      <c r="L16726" t="s">
        <v>77979</v>
      </c>
    </row>
    <row r="16727" spans="1:12" x14ac:dyDescent="0.15">
      <c r="A16727" t="s">
        <v>12</v>
      </c>
      <c r="B16727">
        <v>4707520</v>
      </c>
      <c r="C16727">
        <v>4707540</v>
      </c>
      <c r="D16727" t="s">
        <v>55467</v>
      </c>
      <c r="E16727" t="s">
        <v>90</v>
      </c>
      <c r="F16727" t="s">
        <v>76</v>
      </c>
      <c r="G16727" t="s">
        <v>36</v>
      </c>
      <c r="H16727">
        <v>95</v>
      </c>
      <c r="I16727" t="s">
        <v>55477</v>
      </c>
      <c r="J16727" t="s">
        <v>55478</v>
      </c>
      <c r="K16727" t="s">
        <v>55479</v>
      </c>
      <c r="L16727" t="s">
        <v>77920</v>
      </c>
    </row>
    <row r="16728" spans="1:12" x14ac:dyDescent="0.15">
      <c r="A16728" t="s">
        <v>12</v>
      </c>
      <c r="B16728">
        <v>4709007</v>
      </c>
      <c r="C16728">
        <v>4709027</v>
      </c>
      <c r="D16728" t="s">
        <v>55480</v>
      </c>
      <c r="E16728" t="s">
        <v>90</v>
      </c>
      <c r="F16728" t="s">
        <v>76</v>
      </c>
      <c r="G16728" t="s">
        <v>23</v>
      </c>
      <c r="H16728">
        <v>8</v>
      </c>
      <c r="I16728" t="s">
        <v>55481</v>
      </c>
      <c r="J16728" t="s">
        <v>55482</v>
      </c>
      <c r="K16728" t="s">
        <v>55483</v>
      </c>
      <c r="L16728" t="s">
        <v>77955</v>
      </c>
    </row>
    <row r="16729" spans="1:12" x14ac:dyDescent="0.15">
      <c r="A16729" t="s">
        <v>12</v>
      </c>
      <c r="B16729">
        <v>4708978</v>
      </c>
      <c r="C16729">
        <v>4708998</v>
      </c>
      <c r="D16729" t="s">
        <v>55480</v>
      </c>
      <c r="E16729" t="s">
        <v>90</v>
      </c>
      <c r="F16729" t="s">
        <v>76</v>
      </c>
      <c r="G16729" t="s">
        <v>23</v>
      </c>
      <c r="H16729">
        <v>37</v>
      </c>
      <c r="I16729" t="s">
        <v>55484</v>
      </c>
      <c r="J16729" t="s">
        <v>55485</v>
      </c>
      <c r="K16729" t="s">
        <v>55486</v>
      </c>
      <c r="L16729" t="s">
        <v>77906</v>
      </c>
    </row>
    <row r="16730" spans="1:12" x14ac:dyDescent="0.15">
      <c r="A16730" t="s">
        <v>12</v>
      </c>
      <c r="B16730">
        <v>4708940</v>
      </c>
      <c r="C16730">
        <v>4708960</v>
      </c>
      <c r="D16730" t="s">
        <v>55480</v>
      </c>
      <c r="E16730" t="s">
        <v>90</v>
      </c>
      <c r="F16730" t="s">
        <v>76</v>
      </c>
      <c r="G16730" t="s">
        <v>16</v>
      </c>
      <c r="H16730">
        <v>75</v>
      </c>
      <c r="I16730" t="s">
        <v>55487</v>
      </c>
      <c r="J16730" t="s">
        <v>55488</v>
      </c>
      <c r="K16730" t="s">
        <v>55489</v>
      </c>
      <c r="L16730" t="s">
        <v>78027</v>
      </c>
    </row>
    <row r="16731" spans="1:12" x14ac:dyDescent="0.15">
      <c r="A16731" t="s">
        <v>12</v>
      </c>
      <c r="B16731">
        <v>4708918</v>
      </c>
      <c r="C16731">
        <v>4708938</v>
      </c>
      <c r="D16731" t="s">
        <v>55480</v>
      </c>
      <c r="E16731" t="s">
        <v>90</v>
      </c>
      <c r="F16731" t="s">
        <v>76</v>
      </c>
      <c r="G16731" t="s">
        <v>16</v>
      </c>
      <c r="H16731">
        <v>97</v>
      </c>
      <c r="I16731" t="s">
        <v>55490</v>
      </c>
      <c r="J16731" t="s">
        <v>55491</v>
      </c>
      <c r="K16731" t="s">
        <v>55492</v>
      </c>
      <c r="L16731" t="s">
        <v>78010</v>
      </c>
    </row>
    <row r="16732" spans="1:12" x14ac:dyDescent="0.15">
      <c r="A16732" t="s">
        <v>12</v>
      </c>
      <c r="B16732">
        <v>4710285</v>
      </c>
      <c r="C16732">
        <v>4710305</v>
      </c>
      <c r="D16732" t="s">
        <v>55493</v>
      </c>
      <c r="E16732" t="s">
        <v>90</v>
      </c>
      <c r="F16732" t="s">
        <v>76</v>
      </c>
      <c r="G16732" t="s">
        <v>32</v>
      </c>
      <c r="H16732">
        <v>1</v>
      </c>
      <c r="I16732" t="s">
        <v>55494</v>
      </c>
      <c r="J16732" t="s">
        <v>55495</v>
      </c>
      <c r="K16732" t="s">
        <v>55496</v>
      </c>
      <c r="L16732" t="s">
        <v>77917</v>
      </c>
    </row>
    <row r="16733" spans="1:12" x14ac:dyDescent="0.15">
      <c r="A16733" t="s">
        <v>12</v>
      </c>
      <c r="B16733">
        <v>4710227</v>
      </c>
      <c r="C16733">
        <v>4710247</v>
      </c>
      <c r="D16733" t="s">
        <v>55493</v>
      </c>
      <c r="E16733" t="s">
        <v>90</v>
      </c>
      <c r="F16733" t="s">
        <v>76</v>
      </c>
      <c r="G16733" t="s">
        <v>23</v>
      </c>
      <c r="H16733">
        <v>59</v>
      </c>
      <c r="I16733" t="s">
        <v>55497</v>
      </c>
      <c r="J16733" t="s">
        <v>55498</v>
      </c>
      <c r="K16733" t="s">
        <v>55499</v>
      </c>
      <c r="L16733" t="s">
        <v>78009</v>
      </c>
    </row>
    <row r="16734" spans="1:12" x14ac:dyDescent="0.15">
      <c r="A16734" t="s">
        <v>12</v>
      </c>
      <c r="B16734">
        <v>4710198</v>
      </c>
      <c r="C16734">
        <v>4710218</v>
      </c>
      <c r="D16734" t="s">
        <v>55493</v>
      </c>
      <c r="E16734" t="s">
        <v>90</v>
      </c>
      <c r="F16734" t="s">
        <v>76</v>
      </c>
      <c r="G16734" t="s">
        <v>36</v>
      </c>
      <c r="H16734">
        <v>88</v>
      </c>
      <c r="I16734" t="s">
        <v>55500</v>
      </c>
      <c r="J16734" t="s">
        <v>55501</v>
      </c>
      <c r="K16734" t="s">
        <v>55502</v>
      </c>
      <c r="L16734" t="s">
        <v>77923</v>
      </c>
    </row>
    <row r="16735" spans="1:12" x14ac:dyDescent="0.15">
      <c r="A16735" t="s">
        <v>12</v>
      </c>
      <c r="B16735">
        <v>4710169</v>
      </c>
      <c r="C16735">
        <v>4710189</v>
      </c>
      <c r="D16735" t="s">
        <v>55493</v>
      </c>
      <c r="E16735" t="s">
        <v>90</v>
      </c>
      <c r="F16735" t="s">
        <v>76</v>
      </c>
      <c r="G16735" t="s">
        <v>32</v>
      </c>
      <c r="H16735">
        <v>117</v>
      </c>
      <c r="I16735" t="s">
        <v>55503</v>
      </c>
      <c r="J16735" t="s">
        <v>55504</v>
      </c>
      <c r="K16735" t="s">
        <v>55505</v>
      </c>
      <c r="L16735" t="s">
        <v>77930</v>
      </c>
    </row>
    <row r="16736" spans="1:12" x14ac:dyDescent="0.15">
      <c r="A16736" t="s">
        <v>12</v>
      </c>
      <c r="B16736">
        <v>4710940</v>
      </c>
      <c r="C16736">
        <v>4710960</v>
      </c>
      <c r="D16736" t="s">
        <v>55506</v>
      </c>
      <c r="E16736" t="s">
        <v>55507</v>
      </c>
      <c r="F16736" t="s">
        <v>76</v>
      </c>
      <c r="G16736" t="s">
        <v>32</v>
      </c>
      <c r="H16736">
        <v>1</v>
      </c>
      <c r="I16736" t="s">
        <v>55508</v>
      </c>
      <c r="J16736" t="s">
        <v>55509</v>
      </c>
      <c r="K16736" t="s">
        <v>55510</v>
      </c>
      <c r="L16736" t="s">
        <v>77917</v>
      </c>
    </row>
    <row r="16737" spans="1:12" x14ac:dyDescent="0.15">
      <c r="A16737" t="s">
        <v>12</v>
      </c>
      <c r="B16737">
        <v>4710912</v>
      </c>
      <c r="C16737">
        <v>4710932</v>
      </c>
      <c r="D16737" t="s">
        <v>55506</v>
      </c>
      <c r="E16737" t="s">
        <v>55507</v>
      </c>
      <c r="F16737" t="s">
        <v>76</v>
      </c>
      <c r="G16737" t="s">
        <v>16</v>
      </c>
      <c r="H16737">
        <v>29</v>
      </c>
      <c r="I16737" t="s">
        <v>55511</v>
      </c>
      <c r="J16737" t="s">
        <v>55512</v>
      </c>
      <c r="K16737" t="s">
        <v>55513</v>
      </c>
      <c r="L16737" t="s">
        <v>77921</v>
      </c>
    </row>
    <row r="16738" spans="1:12" x14ac:dyDescent="0.15">
      <c r="A16738" t="s">
        <v>12</v>
      </c>
      <c r="B16738">
        <v>4710891</v>
      </c>
      <c r="C16738">
        <v>4710911</v>
      </c>
      <c r="D16738" t="s">
        <v>55506</v>
      </c>
      <c r="E16738" t="s">
        <v>55507</v>
      </c>
      <c r="F16738" t="s">
        <v>76</v>
      </c>
      <c r="G16738" t="s">
        <v>23</v>
      </c>
      <c r="H16738">
        <v>50</v>
      </c>
      <c r="I16738" t="s">
        <v>55514</v>
      </c>
      <c r="J16738" t="s">
        <v>55515</v>
      </c>
      <c r="K16738" t="s">
        <v>55516</v>
      </c>
      <c r="L16738" t="s">
        <v>77925</v>
      </c>
    </row>
    <row r="16739" spans="1:12" x14ac:dyDescent="0.15">
      <c r="A16739" t="s">
        <v>12</v>
      </c>
      <c r="B16739">
        <v>4710863</v>
      </c>
      <c r="C16739">
        <v>4710883</v>
      </c>
      <c r="D16739" t="s">
        <v>55506</v>
      </c>
      <c r="E16739" t="s">
        <v>55507</v>
      </c>
      <c r="F16739" t="s">
        <v>76</v>
      </c>
      <c r="G16739" t="s">
        <v>36</v>
      </c>
      <c r="H16739">
        <v>78</v>
      </c>
      <c r="I16739" t="s">
        <v>55517</v>
      </c>
      <c r="J16739" t="s">
        <v>55518</v>
      </c>
      <c r="K16739" t="s">
        <v>55519</v>
      </c>
      <c r="L16739" t="s">
        <v>78000</v>
      </c>
    </row>
    <row r="16740" spans="1:12" x14ac:dyDescent="0.15">
      <c r="A16740" t="s">
        <v>12</v>
      </c>
      <c r="B16740">
        <v>4711902</v>
      </c>
      <c r="C16740">
        <v>4711922</v>
      </c>
      <c r="D16740" t="s">
        <v>55520</v>
      </c>
      <c r="E16740" t="s">
        <v>90</v>
      </c>
      <c r="F16740" t="s">
        <v>76</v>
      </c>
      <c r="G16740" t="s">
        <v>23</v>
      </c>
      <c r="H16740">
        <v>19</v>
      </c>
      <c r="I16740" t="s">
        <v>55521</v>
      </c>
      <c r="J16740" t="s">
        <v>55522</v>
      </c>
      <c r="K16740" t="s">
        <v>55523</v>
      </c>
      <c r="L16740" t="s">
        <v>77982</v>
      </c>
    </row>
    <row r="16741" spans="1:12" x14ac:dyDescent="0.15">
      <c r="A16741" t="s">
        <v>12</v>
      </c>
      <c r="B16741">
        <v>4711878</v>
      </c>
      <c r="C16741">
        <v>4711898</v>
      </c>
      <c r="D16741" t="s">
        <v>55520</v>
      </c>
      <c r="E16741" t="s">
        <v>90</v>
      </c>
      <c r="F16741" t="s">
        <v>76</v>
      </c>
      <c r="G16741" t="s">
        <v>16</v>
      </c>
      <c r="H16741">
        <v>43</v>
      </c>
      <c r="I16741" t="s">
        <v>55524</v>
      </c>
      <c r="J16741" t="s">
        <v>55525</v>
      </c>
      <c r="K16741" t="s">
        <v>55526</v>
      </c>
      <c r="L16741" t="s">
        <v>77942</v>
      </c>
    </row>
    <row r="16742" spans="1:12" x14ac:dyDescent="0.15">
      <c r="A16742" t="s">
        <v>12</v>
      </c>
      <c r="B16742">
        <v>4711856</v>
      </c>
      <c r="C16742">
        <v>4711876</v>
      </c>
      <c r="D16742" t="s">
        <v>55520</v>
      </c>
      <c r="E16742" t="s">
        <v>90</v>
      </c>
      <c r="F16742" t="s">
        <v>76</v>
      </c>
      <c r="G16742" t="s">
        <v>32</v>
      </c>
      <c r="H16742">
        <v>65</v>
      </c>
      <c r="I16742" t="s">
        <v>55527</v>
      </c>
      <c r="J16742" t="s">
        <v>55528</v>
      </c>
      <c r="K16742" t="s">
        <v>55529</v>
      </c>
      <c r="L16742" t="s">
        <v>78042</v>
      </c>
    </row>
    <row r="16743" spans="1:12" x14ac:dyDescent="0.15">
      <c r="A16743" t="s">
        <v>12</v>
      </c>
      <c r="B16743">
        <v>4711831</v>
      </c>
      <c r="C16743">
        <v>4711851</v>
      </c>
      <c r="D16743" t="s">
        <v>55520</v>
      </c>
      <c r="E16743" t="s">
        <v>90</v>
      </c>
      <c r="F16743" t="s">
        <v>76</v>
      </c>
      <c r="G16743" t="s">
        <v>32</v>
      </c>
      <c r="H16743">
        <v>90</v>
      </c>
      <c r="I16743" t="s">
        <v>55530</v>
      </c>
      <c r="J16743" t="s">
        <v>55531</v>
      </c>
      <c r="K16743" t="s">
        <v>55532</v>
      </c>
      <c r="L16743" t="s">
        <v>78017</v>
      </c>
    </row>
    <row r="16744" spans="1:12" x14ac:dyDescent="0.15">
      <c r="A16744" t="s">
        <v>12</v>
      </c>
      <c r="B16744">
        <v>4713299</v>
      </c>
      <c r="C16744">
        <v>4713319</v>
      </c>
      <c r="D16744" t="s">
        <v>55533</v>
      </c>
      <c r="E16744" t="s">
        <v>90</v>
      </c>
      <c r="F16744" t="s">
        <v>76</v>
      </c>
      <c r="G16744" t="s">
        <v>36</v>
      </c>
      <c r="H16744">
        <v>6</v>
      </c>
      <c r="I16744" t="s">
        <v>55534</v>
      </c>
      <c r="J16744" t="s">
        <v>55535</v>
      </c>
      <c r="K16744" t="s">
        <v>55536</v>
      </c>
      <c r="L16744" t="s">
        <v>78025</v>
      </c>
    </row>
    <row r="16745" spans="1:12" x14ac:dyDescent="0.15">
      <c r="A16745" t="s">
        <v>12</v>
      </c>
      <c r="B16745">
        <v>4713272</v>
      </c>
      <c r="C16745">
        <v>4713292</v>
      </c>
      <c r="D16745" t="s">
        <v>55533</v>
      </c>
      <c r="E16745" t="s">
        <v>90</v>
      </c>
      <c r="F16745" t="s">
        <v>76</v>
      </c>
      <c r="G16745" t="s">
        <v>36</v>
      </c>
      <c r="H16745">
        <v>33</v>
      </c>
      <c r="I16745" t="s">
        <v>55537</v>
      </c>
      <c r="J16745" t="s">
        <v>55538</v>
      </c>
      <c r="K16745" t="s">
        <v>55539</v>
      </c>
      <c r="L16745" t="s">
        <v>77977</v>
      </c>
    </row>
    <row r="16746" spans="1:12" x14ac:dyDescent="0.15">
      <c r="A16746" t="s">
        <v>12</v>
      </c>
      <c r="B16746">
        <v>4713243</v>
      </c>
      <c r="C16746">
        <v>4713263</v>
      </c>
      <c r="D16746" t="s">
        <v>55533</v>
      </c>
      <c r="E16746" t="s">
        <v>90</v>
      </c>
      <c r="F16746" t="s">
        <v>76</v>
      </c>
      <c r="G16746" t="s">
        <v>16</v>
      </c>
      <c r="H16746">
        <v>62</v>
      </c>
      <c r="I16746" t="s">
        <v>55540</v>
      </c>
      <c r="J16746" t="s">
        <v>55541</v>
      </c>
      <c r="K16746" t="s">
        <v>55542</v>
      </c>
      <c r="L16746" t="s">
        <v>77949</v>
      </c>
    </row>
    <row r="16747" spans="1:12" x14ac:dyDescent="0.15">
      <c r="A16747" t="s">
        <v>12</v>
      </c>
      <c r="B16747">
        <v>4713220</v>
      </c>
      <c r="C16747">
        <v>4713240</v>
      </c>
      <c r="D16747" t="s">
        <v>55533</v>
      </c>
      <c r="E16747" t="s">
        <v>90</v>
      </c>
      <c r="F16747" t="s">
        <v>76</v>
      </c>
      <c r="G16747" t="s">
        <v>23</v>
      </c>
      <c r="H16747">
        <v>85</v>
      </c>
      <c r="I16747" t="s">
        <v>55543</v>
      </c>
      <c r="J16747" t="s">
        <v>55544</v>
      </c>
      <c r="K16747" t="s">
        <v>55545</v>
      </c>
      <c r="L16747" t="s">
        <v>77972</v>
      </c>
    </row>
    <row r="16748" spans="1:12" x14ac:dyDescent="0.15">
      <c r="A16748" t="s">
        <v>12</v>
      </c>
      <c r="B16748">
        <v>4715623</v>
      </c>
      <c r="C16748">
        <v>4715643</v>
      </c>
      <c r="D16748" t="s">
        <v>55546</v>
      </c>
      <c r="E16748" t="s">
        <v>90</v>
      </c>
      <c r="F16748" t="s">
        <v>76</v>
      </c>
      <c r="G16748" t="s">
        <v>16</v>
      </c>
      <c r="H16748">
        <v>32</v>
      </c>
      <c r="I16748" t="s">
        <v>55547</v>
      </c>
      <c r="J16748" t="s">
        <v>55548</v>
      </c>
      <c r="K16748" t="s">
        <v>55549</v>
      </c>
      <c r="L16748" t="s">
        <v>77918</v>
      </c>
    </row>
    <row r="16749" spans="1:12" x14ac:dyDescent="0.15">
      <c r="A16749" t="s">
        <v>12</v>
      </c>
      <c r="B16749">
        <v>4715571</v>
      </c>
      <c r="C16749">
        <v>4715591</v>
      </c>
      <c r="D16749" t="s">
        <v>55546</v>
      </c>
      <c r="E16749" t="s">
        <v>90</v>
      </c>
      <c r="F16749" t="s">
        <v>76</v>
      </c>
      <c r="G16749" t="s">
        <v>16</v>
      </c>
      <c r="H16749">
        <v>84</v>
      </c>
      <c r="I16749" t="s">
        <v>55550</v>
      </c>
      <c r="J16749" t="s">
        <v>55551</v>
      </c>
      <c r="K16749" t="s">
        <v>55552</v>
      </c>
      <c r="L16749" t="s">
        <v>77946</v>
      </c>
    </row>
    <row r="16750" spans="1:12" x14ac:dyDescent="0.15">
      <c r="A16750" t="s">
        <v>12</v>
      </c>
      <c r="B16750">
        <v>4715551</v>
      </c>
      <c r="C16750">
        <v>4715571</v>
      </c>
      <c r="D16750" t="s">
        <v>55546</v>
      </c>
      <c r="E16750" t="s">
        <v>90</v>
      </c>
      <c r="F16750" t="s">
        <v>76</v>
      </c>
      <c r="G16750" t="s">
        <v>32</v>
      </c>
      <c r="H16750">
        <v>104</v>
      </c>
      <c r="I16750" t="s">
        <v>55553</v>
      </c>
      <c r="J16750" t="s">
        <v>55554</v>
      </c>
      <c r="K16750" t="s">
        <v>55555</v>
      </c>
      <c r="L16750" t="s">
        <v>77963</v>
      </c>
    </row>
    <row r="16751" spans="1:12" x14ac:dyDescent="0.15">
      <c r="A16751" t="s">
        <v>12</v>
      </c>
      <c r="B16751">
        <v>4715523</v>
      </c>
      <c r="C16751">
        <v>4715543</v>
      </c>
      <c r="D16751" t="s">
        <v>55546</v>
      </c>
      <c r="E16751" t="s">
        <v>90</v>
      </c>
      <c r="F16751" t="s">
        <v>76</v>
      </c>
      <c r="G16751" t="s">
        <v>32</v>
      </c>
      <c r="H16751">
        <v>132</v>
      </c>
      <c r="I16751" t="s">
        <v>55556</v>
      </c>
      <c r="J16751" t="s">
        <v>55557</v>
      </c>
      <c r="K16751" t="s">
        <v>55558</v>
      </c>
      <c r="L16751" t="s">
        <v>77938</v>
      </c>
    </row>
    <row r="16752" spans="1:12" x14ac:dyDescent="0.15">
      <c r="A16752" t="s">
        <v>12</v>
      </c>
      <c r="B16752">
        <v>4717877</v>
      </c>
      <c r="C16752">
        <v>4717897</v>
      </c>
      <c r="D16752" t="s">
        <v>55559</v>
      </c>
      <c r="E16752" t="s">
        <v>90</v>
      </c>
      <c r="F16752" t="s">
        <v>76</v>
      </c>
      <c r="G16752" t="s">
        <v>32</v>
      </c>
      <c r="H16752">
        <v>1</v>
      </c>
      <c r="I16752" t="s">
        <v>55560</v>
      </c>
      <c r="J16752" t="s">
        <v>55561</v>
      </c>
      <c r="K16752" t="s">
        <v>55562</v>
      </c>
      <c r="L16752" t="s">
        <v>77917</v>
      </c>
    </row>
    <row r="16753" spans="1:12" x14ac:dyDescent="0.15">
      <c r="A16753" t="s">
        <v>12</v>
      </c>
      <c r="B16753">
        <v>4717853</v>
      </c>
      <c r="C16753">
        <v>4717873</v>
      </c>
      <c r="D16753" t="s">
        <v>55559</v>
      </c>
      <c r="E16753" t="s">
        <v>90</v>
      </c>
      <c r="F16753" t="s">
        <v>76</v>
      </c>
      <c r="G16753" t="s">
        <v>36</v>
      </c>
      <c r="H16753">
        <v>25</v>
      </c>
      <c r="I16753" t="s">
        <v>55563</v>
      </c>
      <c r="J16753" t="s">
        <v>55564</v>
      </c>
      <c r="K16753" t="s">
        <v>55565</v>
      </c>
      <c r="L16753" t="s">
        <v>78012</v>
      </c>
    </row>
    <row r="16754" spans="1:12" x14ac:dyDescent="0.15">
      <c r="A16754" t="s">
        <v>12</v>
      </c>
      <c r="B16754">
        <v>4717832</v>
      </c>
      <c r="C16754">
        <v>4717852</v>
      </c>
      <c r="D16754" t="s">
        <v>55559</v>
      </c>
      <c r="E16754" t="s">
        <v>90</v>
      </c>
      <c r="F16754" t="s">
        <v>76</v>
      </c>
      <c r="G16754" t="s">
        <v>36</v>
      </c>
      <c r="H16754">
        <v>46</v>
      </c>
      <c r="I16754" t="s">
        <v>55566</v>
      </c>
      <c r="J16754" t="s">
        <v>55567</v>
      </c>
      <c r="K16754" t="s">
        <v>55568</v>
      </c>
      <c r="L16754" t="s">
        <v>78004</v>
      </c>
    </row>
    <row r="16755" spans="1:12" x14ac:dyDescent="0.15">
      <c r="A16755" t="s">
        <v>12</v>
      </c>
      <c r="B16755">
        <v>4717803</v>
      </c>
      <c r="C16755">
        <v>4717823</v>
      </c>
      <c r="D16755" t="s">
        <v>55559</v>
      </c>
      <c r="E16755" t="s">
        <v>90</v>
      </c>
      <c r="F16755" t="s">
        <v>76</v>
      </c>
      <c r="G16755" t="s">
        <v>23</v>
      </c>
      <c r="H16755">
        <v>75</v>
      </c>
      <c r="I16755" t="s">
        <v>55569</v>
      </c>
      <c r="J16755" t="s">
        <v>55570</v>
      </c>
      <c r="K16755" t="s">
        <v>55571</v>
      </c>
      <c r="L16755" t="s">
        <v>78027</v>
      </c>
    </row>
    <row r="16756" spans="1:12" x14ac:dyDescent="0.15">
      <c r="A16756" t="s">
        <v>12</v>
      </c>
      <c r="B16756">
        <v>4718035</v>
      </c>
      <c r="C16756">
        <v>4718055</v>
      </c>
      <c r="D16756" t="s">
        <v>55572</v>
      </c>
      <c r="E16756" t="s">
        <v>90</v>
      </c>
      <c r="F16756" t="s">
        <v>15</v>
      </c>
      <c r="G16756" t="s">
        <v>36</v>
      </c>
      <c r="H16756">
        <v>8</v>
      </c>
      <c r="I16756" t="s">
        <v>55573</v>
      </c>
      <c r="J16756" t="s">
        <v>55574</v>
      </c>
      <c r="K16756" t="s">
        <v>55575</v>
      </c>
      <c r="L16756" t="s">
        <v>77955</v>
      </c>
    </row>
    <row r="16757" spans="1:12" x14ac:dyDescent="0.15">
      <c r="A16757" t="s">
        <v>12</v>
      </c>
      <c r="B16757">
        <v>4718055</v>
      </c>
      <c r="C16757">
        <v>4718075</v>
      </c>
      <c r="D16757" t="s">
        <v>55572</v>
      </c>
      <c r="E16757" t="s">
        <v>90</v>
      </c>
      <c r="F16757" t="s">
        <v>15</v>
      </c>
      <c r="G16757" t="s">
        <v>36</v>
      </c>
      <c r="H16757">
        <v>28</v>
      </c>
      <c r="I16757" t="s">
        <v>55576</v>
      </c>
      <c r="J16757" t="s">
        <v>55577</v>
      </c>
      <c r="K16757" t="s">
        <v>55578</v>
      </c>
      <c r="L16757" t="s">
        <v>77956</v>
      </c>
    </row>
    <row r="16758" spans="1:12" x14ac:dyDescent="0.15">
      <c r="A16758" t="s">
        <v>12</v>
      </c>
      <c r="B16758">
        <v>4718103</v>
      </c>
      <c r="C16758">
        <v>4718123</v>
      </c>
      <c r="D16758" t="s">
        <v>55572</v>
      </c>
      <c r="E16758" t="s">
        <v>90</v>
      </c>
      <c r="F16758" t="s">
        <v>15</v>
      </c>
      <c r="G16758" t="s">
        <v>23</v>
      </c>
      <c r="H16758">
        <v>76</v>
      </c>
      <c r="I16758" t="s">
        <v>55579</v>
      </c>
      <c r="J16758" t="s">
        <v>55580</v>
      </c>
      <c r="K16758" t="s">
        <v>55581</v>
      </c>
      <c r="L16758" t="s">
        <v>77985</v>
      </c>
    </row>
    <row r="16759" spans="1:12" x14ac:dyDescent="0.15">
      <c r="A16759" t="s">
        <v>12</v>
      </c>
      <c r="B16759">
        <v>4718127</v>
      </c>
      <c r="C16759">
        <v>4718147</v>
      </c>
      <c r="D16759" t="s">
        <v>55572</v>
      </c>
      <c r="E16759" t="s">
        <v>90</v>
      </c>
      <c r="F16759" t="s">
        <v>15</v>
      </c>
      <c r="G16759" t="s">
        <v>16</v>
      </c>
      <c r="H16759">
        <v>100</v>
      </c>
      <c r="I16759" t="s">
        <v>55582</v>
      </c>
      <c r="J16759" t="s">
        <v>55583</v>
      </c>
      <c r="K16759" t="s">
        <v>55584</v>
      </c>
      <c r="L16759" t="s">
        <v>77953</v>
      </c>
    </row>
    <row r="16760" spans="1:12" x14ac:dyDescent="0.15">
      <c r="A16760" t="s">
        <v>12</v>
      </c>
      <c r="B16760">
        <v>4719307</v>
      </c>
      <c r="C16760">
        <v>4719327</v>
      </c>
      <c r="D16760" t="s">
        <v>55585</v>
      </c>
      <c r="E16760" t="s">
        <v>90</v>
      </c>
      <c r="F16760" t="s">
        <v>76</v>
      </c>
      <c r="G16760" t="s">
        <v>32</v>
      </c>
      <c r="H16760">
        <v>13</v>
      </c>
      <c r="I16760" t="s">
        <v>55586</v>
      </c>
      <c r="J16760" t="s">
        <v>55587</v>
      </c>
      <c r="K16760" t="s">
        <v>55588</v>
      </c>
      <c r="L16760" t="s">
        <v>77935</v>
      </c>
    </row>
    <row r="16761" spans="1:12" x14ac:dyDescent="0.15">
      <c r="A16761" t="s">
        <v>12</v>
      </c>
      <c r="B16761">
        <v>4719281</v>
      </c>
      <c r="C16761">
        <v>4719301</v>
      </c>
      <c r="D16761" t="s">
        <v>55585</v>
      </c>
      <c r="E16761" t="s">
        <v>90</v>
      </c>
      <c r="F16761" t="s">
        <v>76</v>
      </c>
      <c r="G16761" t="s">
        <v>36</v>
      </c>
      <c r="H16761">
        <v>39</v>
      </c>
      <c r="I16761" t="s">
        <v>55589</v>
      </c>
      <c r="J16761" t="s">
        <v>55590</v>
      </c>
      <c r="K16761" t="s">
        <v>55591</v>
      </c>
      <c r="L16761" t="s">
        <v>78041</v>
      </c>
    </row>
    <row r="16762" spans="1:12" x14ac:dyDescent="0.15">
      <c r="A16762" t="s">
        <v>12</v>
      </c>
      <c r="B16762">
        <v>4719250</v>
      </c>
      <c r="C16762">
        <v>4719270</v>
      </c>
      <c r="D16762" t="s">
        <v>55585</v>
      </c>
      <c r="E16762" t="s">
        <v>90</v>
      </c>
      <c r="F16762" t="s">
        <v>76</v>
      </c>
      <c r="G16762" t="s">
        <v>16</v>
      </c>
      <c r="H16762">
        <v>70</v>
      </c>
      <c r="I16762" t="s">
        <v>55592</v>
      </c>
      <c r="J16762" t="s">
        <v>55593</v>
      </c>
      <c r="K16762" t="s">
        <v>55594</v>
      </c>
      <c r="L16762" t="s">
        <v>77919</v>
      </c>
    </row>
    <row r="16763" spans="1:12" x14ac:dyDescent="0.15">
      <c r="A16763" t="s">
        <v>12</v>
      </c>
      <c r="B16763">
        <v>4719211</v>
      </c>
      <c r="C16763">
        <v>4719231</v>
      </c>
      <c r="D16763" t="s">
        <v>55585</v>
      </c>
      <c r="E16763" t="s">
        <v>90</v>
      </c>
      <c r="F16763" t="s">
        <v>76</v>
      </c>
      <c r="G16763" t="s">
        <v>16</v>
      </c>
      <c r="H16763">
        <v>109</v>
      </c>
      <c r="I16763" t="s">
        <v>55595</v>
      </c>
      <c r="J16763" t="s">
        <v>55596</v>
      </c>
      <c r="K16763" t="s">
        <v>55597</v>
      </c>
      <c r="L16763" t="s">
        <v>77947</v>
      </c>
    </row>
    <row r="16764" spans="1:12" x14ac:dyDescent="0.15">
      <c r="A16764" t="s">
        <v>12</v>
      </c>
      <c r="B16764">
        <v>4719611</v>
      </c>
      <c r="C16764">
        <v>4719631</v>
      </c>
      <c r="D16764" t="s">
        <v>55598</v>
      </c>
      <c r="E16764" t="s">
        <v>90</v>
      </c>
      <c r="F16764" t="s">
        <v>76</v>
      </c>
      <c r="G16764" t="s">
        <v>32</v>
      </c>
      <c r="H16764">
        <v>1</v>
      </c>
      <c r="I16764" t="s">
        <v>55599</v>
      </c>
      <c r="J16764" t="s">
        <v>55600</v>
      </c>
      <c r="K16764" t="s">
        <v>55601</v>
      </c>
      <c r="L16764" t="s">
        <v>77917</v>
      </c>
    </row>
    <row r="16765" spans="1:12" x14ac:dyDescent="0.15">
      <c r="A16765" t="s">
        <v>12</v>
      </c>
      <c r="B16765">
        <v>4719534</v>
      </c>
      <c r="C16765">
        <v>4719554</v>
      </c>
      <c r="D16765" t="s">
        <v>55598</v>
      </c>
      <c r="E16765" t="s">
        <v>90</v>
      </c>
      <c r="F16765" t="s">
        <v>76</v>
      </c>
      <c r="G16765" t="s">
        <v>16</v>
      </c>
      <c r="H16765">
        <v>78</v>
      </c>
      <c r="I16765" t="s">
        <v>55602</v>
      </c>
      <c r="J16765" t="s">
        <v>55603</v>
      </c>
      <c r="K16765" t="s">
        <v>55604</v>
      </c>
      <c r="L16765" t="s">
        <v>78000</v>
      </c>
    </row>
    <row r="16766" spans="1:12" x14ac:dyDescent="0.15">
      <c r="A16766" t="s">
        <v>12</v>
      </c>
      <c r="B16766">
        <v>4719490</v>
      </c>
      <c r="C16766">
        <v>4719510</v>
      </c>
      <c r="D16766" t="s">
        <v>55598</v>
      </c>
      <c r="E16766" t="s">
        <v>90</v>
      </c>
      <c r="F16766" t="s">
        <v>76</v>
      </c>
      <c r="G16766" t="s">
        <v>23</v>
      </c>
      <c r="H16766">
        <v>122</v>
      </c>
      <c r="I16766" t="s">
        <v>55605</v>
      </c>
      <c r="J16766" t="s">
        <v>55606</v>
      </c>
      <c r="K16766" t="s">
        <v>55607</v>
      </c>
      <c r="L16766" t="s">
        <v>78033</v>
      </c>
    </row>
    <row r="16767" spans="1:12" x14ac:dyDescent="0.15">
      <c r="A16767" t="s">
        <v>12</v>
      </c>
      <c r="B16767">
        <v>4719454</v>
      </c>
      <c r="C16767">
        <v>4719474</v>
      </c>
      <c r="D16767" t="s">
        <v>55598</v>
      </c>
      <c r="E16767" t="s">
        <v>90</v>
      </c>
      <c r="F16767" t="s">
        <v>76</v>
      </c>
      <c r="G16767" t="s">
        <v>23</v>
      </c>
      <c r="H16767">
        <v>158</v>
      </c>
      <c r="I16767" t="s">
        <v>55608</v>
      </c>
      <c r="J16767" t="s">
        <v>55609</v>
      </c>
      <c r="K16767" t="s">
        <v>55610</v>
      </c>
      <c r="L16767" t="s">
        <v>78070</v>
      </c>
    </row>
    <row r="16768" spans="1:12" x14ac:dyDescent="0.15">
      <c r="A16768" t="s">
        <v>12</v>
      </c>
      <c r="B16768">
        <v>4720360</v>
      </c>
      <c r="C16768">
        <v>4720380</v>
      </c>
      <c r="D16768" t="s">
        <v>55611</v>
      </c>
      <c r="E16768" t="s">
        <v>90</v>
      </c>
      <c r="F16768" t="s">
        <v>76</v>
      </c>
      <c r="G16768" t="s">
        <v>32</v>
      </c>
      <c r="H16768">
        <v>0</v>
      </c>
      <c r="I16768" t="s">
        <v>55612</v>
      </c>
      <c r="J16768" t="s">
        <v>55613</v>
      </c>
      <c r="K16768" t="s">
        <v>55614</v>
      </c>
      <c r="L16768" t="s">
        <v>77980</v>
      </c>
    </row>
    <row r="16769" spans="1:12" x14ac:dyDescent="0.15">
      <c r="A16769" t="s">
        <v>12</v>
      </c>
      <c r="B16769">
        <v>4720333</v>
      </c>
      <c r="C16769">
        <v>4720353</v>
      </c>
      <c r="D16769" t="s">
        <v>55611</v>
      </c>
      <c r="E16769" t="s">
        <v>90</v>
      </c>
      <c r="F16769" t="s">
        <v>76</v>
      </c>
      <c r="G16769" t="s">
        <v>36</v>
      </c>
      <c r="H16769">
        <v>27</v>
      </c>
      <c r="I16769" t="s">
        <v>55615</v>
      </c>
      <c r="J16769" t="s">
        <v>55616</v>
      </c>
      <c r="K16769" t="s">
        <v>55617</v>
      </c>
      <c r="L16769" t="s">
        <v>78013</v>
      </c>
    </row>
    <row r="16770" spans="1:12" x14ac:dyDescent="0.15">
      <c r="A16770" t="s">
        <v>12</v>
      </c>
      <c r="B16770">
        <v>4720305</v>
      </c>
      <c r="C16770">
        <v>4720325</v>
      </c>
      <c r="D16770" t="s">
        <v>55611</v>
      </c>
      <c r="E16770" t="s">
        <v>90</v>
      </c>
      <c r="F16770" t="s">
        <v>76</v>
      </c>
      <c r="G16770" t="s">
        <v>16</v>
      </c>
      <c r="H16770">
        <v>55</v>
      </c>
      <c r="I16770" t="s">
        <v>55618</v>
      </c>
      <c r="J16770" t="s">
        <v>55619</v>
      </c>
      <c r="K16770" t="s">
        <v>55620</v>
      </c>
      <c r="L16770" t="s">
        <v>77992</v>
      </c>
    </row>
    <row r="16771" spans="1:12" x14ac:dyDescent="0.15">
      <c r="A16771" t="s">
        <v>12</v>
      </c>
      <c r="B16771">
        <v>4720273</v>
      </c>
      <c r="C16771">
        <v>4720293</v>
      </c>
      <c r="D16771" t="s">
        <v>55611</v>
      </c>
      <c r="E16771" t="s">
        <v>90</v>
      </c>
      <c r="F16771" t="s">
        <v>76</v>
      </c>
      <c r="G16771" t="s">
        <v>16</v>
      </c>
      <c r="H16771">
        <v>87</v>
      </c>
      <c r="I16771" t="s">
        <v>55621</v>
      </c>
      <c r="J16771" t="s">
        <v>55622</v>
      </c>
      <c r="K16771" t="s">
        <v>55623</v>
      </c>
      <c r="L16771" t="s">
        <v>78024</v>
      </c>
    </row>
    <row r="16772" spans="1:12" x14ac:dyDescent="0.15">
      <c r="A16772" t="s">
        <v>12</v>
      </c>
      <c r="B16772">
        <v>4720510</v>
      </c>
      <c r="C16772">
        <v>4720530</v>
      </c>
      <c r="D16772" t="s">
        <v>55624</v>
      </c>
      <c r="E16772" t="s">
        <v>90</v>
      </c>
      <c r="F16772" t="s">
        <v>15</v>
      </c>
      <c r="G16772" t="s">
        <v>36</v>
      </c>
      <c r="H16772">
        <v>0</v>
      </c>
      <c r="I16772" t="s">
        <v>55625</v>
      </c>
      <c r="J16772" t="s">
        <v>55626</v>
      </c>
      <c r="K16772" t="s">
        <v>55627</v>
      </c>
      <c r="L16772" t="s">
        <v>77980</v>
      </c>
    </row>
    <row r="16773" spans="1:12" x14ac:dyDescent="0.15">
      <c r="A16773" t="s">
        <v>12</v>
      </c>
      <c r="B16773">
        <v>4720531</v>
      </c>
      <c r="C16773">
        <v>4720551</v>
      </c>
      <c r="D16773" t="s">
        <v>55624</v>
      </c>
      <c r="E16773" t="s">
        <v>90</v>
      </c>
      <c r="F16773" t="s">
        <v>15</v>
      </c>
      <c r="G16773" t="s">
        <v>36</v>
      </c>
      <c r="H16773">
        <v>21</v>
      </c>
      <c r="I16773" t="s">
        <v>55628</v>
      </c>
      <c r="J16773" t="s">
        <v>55629</v>
      </c>
      <c r="K16773" t="s">
        <v>55630</v>
      </c>
      <c r="L16773" t="s">
        <v>78022</v>
      </c>
    </row>
    <row r="16774" spans="1:12" x14ac:dyDescent="0.15">
      <c r="A16774" t="s">
        <v>12</v>
      </c>
      <c r="B16774">
        <v>4720551</v>
      </c>
      <c r="C16774">
        <v>4720571</v>
      </c>
      <c r="D16774" t="s">
        <v>55624</v>
      </c>
      <c r="E16774" t="s">
        <v>90</v>
      </c>
      <c r="F16774" t="s">
        <v>15</v>
      </c>
      <c r="G16774" t="s">
        <v>23</v>
      </c>
      <c r="H16774">
        <v>41</v>
      </c>
      <c r="I16774" t="s">
        <v>55631</v>
      </c>
      <c r="J16774" t="s">
        <v>55632</v>
      </c>
      <c r="K16774" t="s">
        <v>55633</v>
      </c>
      <c r="L16774" t="s">
        <v>78014</v>
      </c>
    </row>
    <row r="16775" spans="1:12" x14ac:dyDescent="0.15">
      <c r="A16775" t="s">
        <v>12</v>
      </c>
      <c r="B16775">
        <v>4720579</v>
      </c>
      <c r="C16775">
        <v>4720599</v>
      </c>
      <c r="D16775" t="s">
        <v>55624</v>
      </c>
      <c r="E16775" t="s">
        <v>90</v>
      </c>
      <c r="F16775" t="s">
        <v>15</v>
      </c>
      <c r="G16775" t="s">
        <v>16</v>
      </c>
      <c r="H16775">
        <v>69</v>
      </c>
      <c r="I16775" t="s">
        <v>55634</v>
      </c>
      <c r="J16775" t="s">
        <v>55635</v>
      </c>
      <c r="K16775" t="s">
        <v>55636</v>
      </c>
      <c r="L16775" t="s">
        <v>78015</v>
      </c>
    </row>
    <row r="16776" spans="1:12" x14ac:dyDescent="0.15">
      <c r="A16776" t="s">
        <v>12</v>
      </c>
      <c r="B16776">
        <v>4721011</v>
      </c>
      <c r="C16776">
        <v>4721031</v>
      </c>
      <c r="D16776" t="s">
        <v>55637</v>
      </c>
      <c r="E16776" t="s">
        <v>90</v>
      </c>
      <c r="F16776" t="s">
        <v>15</v>
      </c>
      <c r="G16776" t="s">
        <v>32</v>
      </c>
      <c r="H16776">
        <v>1</v>
      </c>
      <c r="I16776" t="s">
        <v>55638</v>
      </c>
      <c r="J16776" t="s">
        <v>55639</v>
      </c>
      <c r="K16776" t="s">
        <v>55640</v>
      </c>
      <c r="L16776" t="s">
        <v>77917</v>
      </c>
    </row>
    <row r="16777" spans="1:12" x14ac:dyDescent="0.15">
      <c r="A16777" t="s">
        <v>12</v>
      </c>
      <c r="B16777">
        <v>4721031</v>
      </c>
      <c r="C16777">
        <v>4721051</v>
      </c>
      <c r="D16777" t="s">
        <v>55637</v>
      </c>
      <c r="E16777" t="s">
        <v>90</v>
      </c>
      <c r="F16777" t="s">
        <v>15</v>
      </c>
      <c r="G16777" t="s">
        <v>36</v>
      </c>
      <c r="H16777">
        <v>21</v>
      </c>
      <c r="I16777" t="s">
        <v>55641</v>
      </c>
      <c r="J16777" t="s">
        <v>55642</v>
      </c>
      <c r="K16777" t="s">
        <v>55643</v>
      </c>
      <c r="L16777" t="s">
        <v>78022</v>
      </c>
    </row>
    <row r="16778" spans="1:12" x14ac:dyDescent="0.15">
      <c r="A16778" t="s">
        <v>12</v>
      </c>
      <c r="B16778">
        <v>4721069</v>
      </c>
      <c r="C16778">
        <v>4721089</v>
      </c>
      <c r="D16778" t="s">
        <v>55637</v>
      </c>
      <c r="E16778" t="s">
        <v>90</v>
      </c>
      <c r="F16778" t="s">
        <v>15</v>
      </c>
      <c r="G16778" t="s">
        <v>16</v>
      </c>
      <c r="H16778">
        <v>59</v>
      </c>
      <c r="I16778" t="s">
        <v>55644</v>
      </c>
      <c r="J16778" t="s">
        <v>55645</v>
      </c>
      <c r="K16778" t="s">
        <v>55646</v>
      </c>
      <c r="L16778" t="s">
        <v>78009</v>
      </c>
    </row>
    <row r="16779" spans="1:12" x14ac:dyDescent="0.15">
      <c r="A16779" t="s">
        <v>12</v>
      </c>
      <c r="B16779">
        <v>4721094</v>
      </c>
      <c r="C16779">
        <v>4721114</v>
      </c>
      <c r="D16779" t="s">
        <v>55637</v>
      </c>
      <c r="E16779" t="s">
        <v>90</v>
      </c>
      <c r="F16779" t="s">
        <v>15</v>
      </c>
      <c r="G16779" t="s">
        <v>23</v>
      </c>
      <c r="H16779">
        <v>84</v>
      </c>
      <c r="I16779" t="s">
        <v>55647</v>
      </c>
      <c r="J16779" t="s">
        <v>55648</v>
      </c>
      <c r="K16779" t="s">
        <v>55649</v>
      </c>
      <c r="L16779" t="s">
        <v>77946</v>
      </c>
    </row>
    <row r="16780" spans="1:12" x14ac:dyDescent="0.15">
      <c r="A16780" t="s">
        <v>12</v>
      </c>
      <c r="B16780">
        <v>4721499</v>
      </c>
      <c r="C16780">
        <v>4721519</v>
      </c>
      <c r="D16780" t="s">
        <v>55650</v>
      </c>
      <c r="E16780" t="s">
        <v>90</v>
      </c>
      <c r="F16780" t="s">
        <v>15</v>
      </c>
      <c r="G16780" t="s">
        <v>32</v>
      </c>
      <c r="H16780">
        <v>16</v>
      </c>
      <c r="I16780" t="s">
        <v>55651</v>
      </c>
      <c r="J16780" t="s">
        <v>55652</v>
      </c>
      <c r="K16780" t="s">
        <v>55653</v>
      </c>
      <c r="L16780" t="s">
        <v>77905</v>
      </c>
    </row>
    <row r="16781" spans="1:12" x14ac:dyDescent="0.15">
      <c r="A16781" t="s">
        <v>12</v>
      </c>
      <c r="B16781">
        <v>4721523</v>
      </c>
      <c r="C16781">
        <v>4721543</v>
      </c>
      <c r="D16781" t="s">
        <v>55650</v>
      </c>
      <c r="E16781" t="s">
        <v>90</v>
      </c>
      <c r="F16781" t="s">
        <v>15</v>
      </c>
      <c r="G16781" t="s">
        <v>36</v>
      </c>
      <c r="H16781">
        <v>40</v>
      </c>
      <c r="I16781" t="s">
        <v>55654</v>
      </c>
      <c r="J16781" t="s">
        <v>55655</v>
      </c>
      <c r="K16781" t="s">
        <v>55656</v>
      </c>
      <c r="L16781" t="s">
        <v>77952</v>
      </c>
    </row>
    <row r="16782" spans="1:12" x14ac:dyDescent="0.15">
      <c r="A16782" t="s">
        <v>12</v>
      </c>
      <c r="B16782">
        <v>4721596</v>
      </c>
      <c r="C16782">
        <v>4721616</v>
      </c>
      <c r="D16782" t="s">
        <v>55650</v>
      </c>
      <c r="E16782" t="s">
        <v>90</v>
      </c>
      <c r="F16782" t="s">
        <v>15</v>
      </c>
      <c r="G16782" t="s">
        <v>32</v>
      </c>
      <c r="H16782">
        <v>113</v>
      </c>
      <c r="I16782" t="s">
        <v>55657</v>
      </c>
      <c r="J16782" t="s">
        <v>55658</v>
      </c>
      <c r="K16782" t="s">
        <v>55659</v>
      </c>
      <c r="L16782" t="s">
        <v>77986</v>
      </c>
    </row>
    <row r="16783" spans="1:12" x14ac:dyDescent="0.15">
      <c r="A16783" t="s">
        <v>12</v>
      </c>
      <c r="B16783">
        <v>4721617</v>
      </c>
      <c r="C16783">
        <v>4721637</v>
      </c>
      <c r="D16783" t="s">
        <v>55650</v>
      </c>
      <c r="E16783" t="s">
        <v>90</v>
      </c>
      <c r="F16783" t="s">
        <v>15</v>
      </c>
      <c r="G16783" t="s">
        <v>16</v>
      </c>
      <c r="H16783">
        <v>134</v>
      </c>
      <c r="I16783" t="s">
        <v>55660</v>
      </c>
      <c r="J16783" t="s">
        <v>55661</v>
      </c>
      <c r="K16783" t="s">
        <v>55662</v>
      </c>
      <c r="L16783" t="s">
        <v>78039</v>
      </c>
    </row>
    <row r="16784" spans="1:12" x14ac:dyDescent="0.15">
      <c r="A16784" t="s">
        <v>12</v>
      </c>
      <c r="B16784">
        <v>4721883</v>
      </c>
      <c r="C16784">
        <v>4721903</v>
      </c>
      <c r="D16784" t="s">
        <v>55663</v>
      </c>
      <c r="E16784" t="s">
        <v>90</v>
      </c>
      <c r="F16784" t="s">
        <v>15</v>
      </c>
      <c r="G16784" t="s">
        <v>36</v>
      </c>
      <c r="H16784">
        <v>0</v>
      </c>
      <c r="I16784" t="s">
        <v>55664</v>
      </c>
      <c r="J16784" t="s">
        <v>55665</v>
      </c>
      <c r="K16784" t="s">
        <v>55666</v>
      </c>
      <c r="L16784" t="s">
        <v>77980</v>
      </c>
    </row>
    <row r="16785" spans="1:12" x14ac:dyDescent="0.15">
      <c r="A16785" t="s">
        <v>12</v>
      </c>
      <c r="B16785">
        <v>4721914</v>
      </c>
      <c r="C16785">
        <v>4721934</v>
      </c>
      <c r="D16785" t="s">
        <v>55663</v>
      </c>
      <c r="E16785" t="s">
        <v>90</v>
      </c>
      <c r="F16785" t="s">
        <v>15</v>
      </c>
      <c r="G16785" t="s">
        <v>32</v>
      </c>
      <c r="H16785">
        <v>31</v>
      </c>
      <c r="I16785" t="s">
        <v>55667</v>
      </c>
      <c r="J16785" t="s">
        <v>55668</v>
      </c>
      <c r="K16785" t="s">
        <v>55669</v>
      </c>
      <c r="L16785" t="s">
        <v>77910</v>
      </c>
    </row>
    <row r="16786" spans="1:12" x14ac:dyDescent="0.15">
      <c r="A16786" t="s">
        <v>12</v>
      </c>
      <c r="B16786">
        <v>4721935</v>
      </c>
      <c r="C16786">
        <v>4721955</v>
      </c>
      <c r="D16786" t="s">
        <v>55663</v>
      </c>
      <c r="E16786" t="s">
        <v>90</v>
      </c>
      <c r="F16786" t="s">
        <v>15</v>
      </c>
      <c r="G16786" t="s">
        <v>16</v>
      </c>
      <c r="H16786">
        <v>52</v>
      </c>
      <c r="I16786" t="s">
        <v>55670</v>
      </c>
      <c r="J16786" t="s">
        <v>55671</v>
      </c>
      <c r="K16786" t="s">
        <v>55672</v>
      </c>
      <c r="L16786" t="s">
        <v>77959</v>
      </c>
    </row>
    <row r="16787" spans="1:12" x14ac:dyDescent="0.15">
      <c r="A16787" t="s">
        <v>12</v>
      </c>
      <c r="B16787">
        <v>4722041</v>
      </c>
      <c r="C16787">
        <v>4722061</v>
      </c>
      <c r="D16787" t="s">
        <v>55663</v>
      </c>
      <c r="E16787" t="s">
        <v>90</v>
      </c>
      <c r="F16787" t="s">
        <v>15</v>
      </c>
      <c r="G16787" t="s">
        <v>32</v>
      </c>
      <c r="H16787">
        <v>158</v>
      </c>
      <c r="I16787" t="s">
        <v>55673</v>
      </c>
      <c r="J16787" t="s">
        <v>55674</v>
      </c>
      <c r="K16787" t="s">
        <v>55675</v>
      </c>
      <c r="L16787" t="s">
        <v>78070</v>
      </c>
    </row>
    <row r="16788" spans="1:12" x14ac:dyDescent="0.15">
      <c r="A16788" t="s">
        <v>12</v>
      </c>
      <c r="B16788">
        <v>4723164</v>
      </c>
      <c r="C16788">
        <v>4723184</v>
      </c>
      <c r="D16788" t="s">
        <v>55676</v>
      </c>
      <c r="E16788" t="s">
        <v>90</v>
      </c>
      <c r="F16788" t="s">
        <v>76</v>
      </c>
      <c r="G16788" t="s">
        <v>32</v>
      </c>
      <c r="H16788">
        <v>0</v>
      </c>
      <c r="I16788" t="s">
        <v>55677</v>
      </c>
      <c r="J16788" t="s">
        <v>55678</v>
      </c>
      <c r="K16788" t="s">
        <v>55679</v>
      </c>
      <c r="L16788" t="s">
        <v>77980</v>
      </c>
    </row>
    <row r="16789" spans="1:12" x14ac:dyDescent="0.15">
      <c r="A16789" t="s">
        <v>12</v>
      </c>
      <c r="B16789">
        <v>4723142</v>
      </c>
      <c r="C16789">
        <v>4723162</v>
      </c>
      <c r="D16789" t="s">
        <v>55676</v>
      </c>
      <c r="E16789" t="s">
        <v>90</v>
      </c>
      <c r="F16789" t="s">
        <v>76</v>
      </c>
      <c r="G16789" t="s">
        <v>23</v>
      </c>
      <c r="H16789">
        <v>22</v>
      </c>
      <c r="I16789" t="s">
        <v>55680</v>
      </c>
      <c r="J16789" t="s">
        <v>55681</v>
      </c>
      <c r="K16789" t="s">
        <v>55682</v>
      </c>
      <c r="L16789" t="s">
        <v>77948</v>
      </c>
    </row>
    <row r="16790" spans="1:12" x14ac:dyDescent="0.15">
      <c r="A16790" t="s">
        <v>12</v>
      </c>
      <c r="B16790">
        <v>4723121</v>
      </c>
      <c r="C16790">
        <v>4723141</v>
      </c>
      <c r="D16790" t="s">
        <v>55676</v>
      </c>
      <c r="E16790" t="s">
        <v>90</v>
      </c>
      <c r="F16790" t="s">
        <v>76</v>
      </c>
      <c r="G16790" t="s">
        <v>16</v>
      </c>
      <c r="H16790">
        <v>43</v>
      </c>
      <c r="I16790" t="s">
        <v>55683</v>
      </c>
      <c r="J16790" t="s">
        <v>55684</v>
      </c>
      <c r="K16790" t="s">
        <v>55685</v>
      </c>
      <c r="L16790" t="s">
        <v>77942</v>
      </c>
    </row>
    <row r="16791" spans="1:12" x14ac:dyDescent="0.15">
      <c r="A16791" t="s">
        <v>12</v>
      </c>
      <c r="B16791">
        <v>4723090</v>
      </c>
      <c r="C16791">
        <v>4723110</v>
      </c>
      <c r="D16791" t="s">
        <v>55676</v>
      </c>
      <c r="E16791" t="s">
        <v>90</v>
      </c>
      <c r="F16791" t="s">
        <v>76</v>
      </c>
      <c r="G16791" t="s">
        <v>23</v>
      </c>
      <c r="H16791">
        <v>74</v>
      </c>
      <c r="I16791" t="s">
        <v>55686</v>
      </c>
      <c r="J16791" t="s">
        <v>55687</v>
      </c>
      <c r="K16791" t="s">
        <v>55688</v>
      </c>
      <c r="L16791" t="s">
        <v>78005</v>
      </c>
    </row>
    <row r="16792" spans="1:12" x14ac:dyDescent="0.15">
      <c r="A16792" t="s">
        <v>12</v>
      </c>
      <c r="B16792">
        <v>4723509</v>
      </c>
      <c r="C16792">
        <v>4723529</v>
      </c>
      <c r="D16792" t="s">
        <v>55689</v>
      </c>
      <c r="E16792" t="s">
        <v>90</v>
      </c>
      <c r="F16792" t="s">
        <v>15</v>
      </c>
      <c r="G16792" t="s">
        <v>32</v>
      </c>
      <c r="H16792">
        <v>11</v>
      </c>
      <c r="I16792" t="s">
        <v>55690</v>
      </c>
      <c r="J16792" t="s">
        <v>55691</v>
      </c>
      <c r="K16792" t="s">
        <v>55692</v>
      </c>
      <c r="L16792" t="s">
        <v>77974</v>
      </c>
    </row>
    <row r="16793" spans="1:12" x14ac:dyDescent="0.15">
      <c r="A16793" t="s">
        <v>12</v>
      </c>
      <c r="B16793">
        <v>4723536</v>
      </c>
      <c r="C16793">
        <v>4723556</v>
      </c>
      <c r="D16793" t="s">
        <v>55689</v>
      </c>
      <c r="E16793" t="s">
        <v>90</v>
      </c>
      <c r="F16793" t="s">
        <v>15</v>
      </c>
      <c r="G16793" t="s">
        <v>23</v>
      </c>
      <c r="H16793">
        <v>38</v>
      </c>
      <c r="I16793" t="s">
        <v>55693</v>
      </c>
      <c r="J16793" t="s">
        <v>55694</v>
      </c>
      <c r="K16793" t="s">
        <v>55695</v>
      </c>
      <c r="L16793" t="s">
        <v>78008</v>
      </c>
    </row>
    <row r="16794" spans="1:12" x14ac:dyDescent="0.15">
      <c r="A16794" t="s">
        <v>12</v>
      </c>
      <c r="B16794">
        <v>4723562</v>
      </c>
      <c r="C16794">
        <v>4723582</v>
      </c>
      <c r="D16794" t="s">
        <v>55689</v>
      </c>
      <c r="E16794" t="s">
        <v>90</v>
      </c>
      <c r="F16794" t="s">
        <v>15</v>
      </c>
      <c r="G16794" t="s">
        <v>36</v>
      </c>
      <c r="H16794">
        <v>64</v>
      </c>
      <c r="I16794" t="s">
        <v>55696</v>
      </c>
      <c r="J16794" t="s">
        <v>55697</v>
      </c>
      <c r="K16794" t="s">
        <v>55698</v>
      </c>
      <c r="L16794" t="s">
        <v>77989</v>
      </c>
    </row>
    <row r="16795" spans="1:12" x14ac:dyDescent="0.15">
      <c r="A16795" t="s">
        <v>12</v>
      </c>
      <c r="B16795">
        <v>4723589</v>
      </c>
      <c r="C16795">
        <v>4723609</v>
      </c>
      <c r="D16795" t="s">
        <v>55689</v>
      </c>
      <c r="E16795" t="s">
        <v>90</v>
      </c>
      <c r="F16795" t="s">
        <v>15</v>
      </c>
      <c r="G16795" t="s">
        <v>16</v>
      </c>
      <c r="H16795">
        <v>91</v>
      </c>
      <c r="I16795" t="s">
        <v>55699</v>
      </c>
      <c r="J16795" t="s">
        <v>55700</v>
      </c>
      <c r="K16795" t="s">
        <v>55701</v>
      </c>
      <c r="L16795" t="s">
        <v>77907</v>
      </c>
    </row>
    <row r="16796" spans="1:12" x14ac:dyDescent="0.15">
      <c r="A16796" t="s">
        <v>12</v>
      </c>
      <c r="B16796">
        <v>4724001</v>
      </c>
      <c r="C16796">
        <v>4724021</v>
      </c>
      <c r="D16796" t="s">
        <v>55702</v>
      </c>
      <c r="E16796" t="s">
        <v>90</v>
      </c>
      <c r="F16796" t="s">
        <v>15</v>
      </c>
      <c r="G16796" t="s">
        <v>32</v>
      </c>
      <c r="H16796">
        <v>1</v>
      </c>
      <c r="I16796" t="s">
        <v>55703</v>
      </c>
      <c r="J16796" t="s">
        <v>55704</v>
      </c>
      <c r="K16796" t="s">
        <v>55705</v>
      </c>
      <c r="L16796" t="s">
        <v>77917</v>
      </c>
    </row>
    <row r="16797" spans="1:12" x14ac:dyDescent="0.15">
      <c r="A16797" t="s">
        <v>12</v>
      </c>
      <c r="B16797">
        <v>4724029</v>
      </c>
      <c r="C16797">
        <v>4724049</v>
      </c>
      <c r="D16797" t="s">
        <v>55702</v>
      </c>
      <c r="E16797" t="s">
        <v>90</v>
      </c>
      <c r="F16797" t="s">
        <v>15</v>
      </c>
      <c r="G16797" t="s">
        <v>36</v>
      </c>
      <c r="H16797">
        <v>29</v>
      </c>
      <c r="I16797" t="s">
        <v>55706</v>
      </c>
      <c r="J16797" t="s">
        <v>55707</v>
      </c>
      <c r="K16797" t="s">
        <v>55708</v>
      </c>
      <c r="L16797" t="s">
        <v>77921</v>
      </c>
    </row>
    <row r="16798" spans="1:12" x14ac:dyDescent="0.15">
      <c r="A16798" t="s">
        <v>12</v>
      </c>
      <c r="B16798">
        <v>4724071</v>
      </c>
      <c r="C16798">
        <v>4724091</v>
      </c>
      <c r="D16798" t="s">
        <v>55702</v>
      </c>
      <c r="E16798" t="s">
        <v>90</v>
      </c>
      <c r="F16798" t="s">
        <v>15</v>
      </c>
      <c r="G16798" t="s">
        <v>32</v>
      </c>
      <c r="H16798">
        <v>71</v>
      </c>
      <c r="I16798" t="s">
        <v>55709</v>
      </c>
      <c r="J16798" t="s">
        <v>55710</v>
      </c>
      <c r="K16798" t="s">
        <v>55711</v>
      </c>
      <c r="L16798" t="s">
        <v>77969</v>
      </c>
    </row>
    <row r="16799" spans="1:12" x14ac:dyDescent="0.15">
      <c r="A16799" t="s">
        <v>12</v>
      </c>
      <c r="B16799">
        <v>4724101</v>
      </c>
      <c r="C16799">
        <v>4724121</v>
      </c>
      <c r="D16799" t="s">
        <v>55702</v>
      </c>
      <c r="E16799" t="s">
        <v>90</v>
      </c>
      <c r="F16799" t="s">
        <v>15</v>
      </c>
      <c r="G16799" t="s">
        <v>32</v>
      </c>
      <c r="H16799">
        <v>101</v>
      </c>
      <c r="I16799" t="s">
        <v>55712</v>
      </c>
      <c r="J16799" t="s">
        <v>55713</v>
      </c>
      <c r="K16799" t="s">
        <v>55714</v>
      </c>
      <c r="L16799" t="s">
        <v>77997</v>
      </c>
    </row>
    <row r="16800" spans="1:12" x14ac:dyDescent="0.15">
      <c r="A16800" t="s">
        <v>12</v>
      </c>
      <c r="B16800">
        <v>4724367</v>
      </c>
      <c r="C16800">
        <v>4724387</v>
      </c>
      <c r="D16800" t="s">
        <v>55715</v>
      </c>
      <c r="E16800" t="s">
        <v>90</v>
      </c>
      <c r="F16800" t="s">
        <v>15</v>
      </c>
      <c r="G16800" t="s">
        <v>16</v>
      </c>
      <c r="H16800">
        <v>0</v>
      </c>
      <c r="I16800" t="s">
        <v>55716</v>
      </c>
      <c r="J16800" t="s">
        <v>55717</v>
      </c>
      <c r="K16800" t="s">
        <v>55718</v>
      </c>
      <c r="L16800" t="s">
        <v>77980</v>
      </c>
    </row>
    <row r="16801" spans="1:12" x14ac:dyDescent="0.15">
      <c r="A16801" t="s">
        <v>12</v>
      </c>
      <c r="B16801">
        <v>4724395</v>
      </c>
      <c r="C16801">
        <v>4724415</v>
      </c>
      <c r="D16801" t="s">
        <v>55715</v>
      </c>
      <c r="E16801" t="s">
        <v>90</v>
      </c>
      <c r="F16801" t="s">
        <v>15</v>
      </c>
      <c r="G16801" t="s">
        <v>36</v>
      </c>
      <c r="H16801">
        <v>28</v>
      </c>
      <c r="I16801" t="s">
        <v>55719</v>
      </c>
      <c r="J16801" t="s">
        <v>55720</v>
      </c>
      <c r="K16801" t="s">
        <v>55721</v>
      </c>
      <c r="L16801" t="s">
        <v>77956</v>
      </c>
    </row>
    <row r="16802" spans="1:12" x14ac:dyDescent="0.15">
      <c r="A16802" t="s">
        <v>12</v>
      </c>
      <c r="B16802">
        <v>4724438</v>
      </c>
      <c r="C16802">
        <v>4724458</v>
      </c>
      <c r="D16802" t="s">
        <v>55715</v>
      </c>
      <c r="E16802" t="s">
        <v>90</v>
      </c>
      <c r="F16802" t="s">
        <v>15</v>
      </c>
      <c r="G16802" t="s">
        <v>23</v>
      </c>
      <c r="H16802">
        <v>71</v>
      </c>
      <c r="I16802" t="s">
        <v>55722</v>
      </c>
      <c r="J16802" t="s">
        <v>55723</v>
      </c>
      <c r="K16802" t="s">
        <v>55724</v>
      </c>
      <c r="L16802" t="s">
        <v>77969</v>
      </c>
    </row>
    <row r="16803" spans="1:12" x14ac:dyDescent="0.15">
      <c r="A16803" t="s">
        <v>12</v>
      </c>
      <c r="B16803">
        <v>4724471</v>
      </c>
      <c r="C16803">
        <v>4724491</v>
      </c>
      <c r="D16803" t="s">
        <v>55715</v>
      </c>
      <c r="E16803" t="s">
        <v>90</v>
      </c>
      <c r="F16803" t="s">
        <v>15</v>
      </c>
      <c r="G16803" t="s">
        <v>32</v>
      </c>
      <c r="H16803">
        <v>104</v>
      </c>
      <c r="I16803" t="s">
        <v>55725</v>
      </c>
      <c r="J16803" t="s">
        <v>55726</v>
      </c>
      <c r="K16803" t="s">
        <v>55727</v>
      </c>
      <c r="L16803" t="s">
        <v>77963</v>
      </c>
    </row>
    <row r="16804" spans="1:12" x14ac:dyDescent="0.15">
      <c r="A16804" t="s">
        <v>12</v>
      </c>
      <c r="B16804">
        <v>4725131</v>
      </c>
      <c r="C16804">
        <v>4725151</v>
      </c>
      <c r="D16804" t="s">
        <v>55728</v>
      </c>
      <c r="E16804" t="s">
        <v>55729</v>
      </c>
      <c r="F16804" t="s">
        <v>15</v>
      </c>
      <c r="G16804" t="s">
        <v>36</v>
      </c>
      <c r="H16804">
        <v>0</v>
      </c>
      <c r="I16804" t="s">
        <v>55730</v>
      </c>
      <c r="J16804" t="s">
        <v>55731</v>
      </c>
      <c r="K16804" t="s">
        <v>55732</v>
      </c>
      <c r="L16804" t="s">
        <v>77980</v>
      </c>
    </row>
    <row r="16805" spans="1:12" x14ac:dyDescent="0.15">
      <c r="A16805" t="s">
        <v>12</v>
      </c>
      <c r="B16805">
        <v>4725164</v>
      </c>
      <c r="C16805">
        <v>4725184</v>
      </c>
      <c r="D16805" t="s">
        <v>55728</v>
      </c>
      <c r="E16805" t="s">
        <v>55729</v>
      </c>
      <c r="F16805" t="s">
        <v>15</v>
      </c>
      <c r="G16805" t="s">
        <v>36</v>
      </c>
      <c r="H16805">
        <v>33</v>
      </c>
      <c r="I16805" t="s">
        <v>55733</v>
      </c>
      <c r="J16805" t="s">
        <v>55734</v>
      </c>
      <c r="K16805" t="s">
        <v>55735</v>
      </c>
      <c r="L16805" t="s">
        <v>77977</v>
      </c>
    </row>
    <row r="16806" spans="1:12" x14ac:dyDescent="0.15">
      <c r="A16806" t="s">
        <v>12</v>
      </c>
      <c r="B16806">
        <v>4725195</v>
      </c>
      <c r="C16806">
        <v>4725215</v>
      </c>
      <c r="D16806" t="s">
        <v>55728</v>
      </c>
      <c r="E16806" t="s">
        <v>55729</v>
      </c>
      <c r="F16806" t="s">
        <v>15</v>
      </c>
      <c r="G16806" t="s">
        <v>36</v>
      </c>
      <c r="H16806">
        <v>64</v>
      </c>
      <c r="I16806" t="s">
        <v>55736</v>
      </c>
      <c r="J16806" t="s">
        <v>55737</v>
      </c>
      <c r="K16806" t="s">
        <v>55738</v>
      </c>
      <c r="L16806" t="s">
        <v>77989</v>
      </c>
    </row>
    <row r="16807" spans="1:12" x14ac:dyDescent="0.15">
      <c r="A16807" t="s">
        <v>12</v>
      </c>
      <c r="B16807">
        <v>4725217</v>
      </c>
      <c r="C16807">
        <v>4725237</v>
      </c>
      <c r="D16807" t="s">
        <v>55728</v>
      </c>
      <c r="E16807" t="s">
        <v>55729</v>
      </c>
      <c r="F16807" t="s">
        <v>15</v>
      </c>
      <c r="G16807" t="s">
        <v>32</v>
      </c>
      <c r="H16807">
        <v>86</v>
      </c>
      <c r="I16807" t="s">
        <v>55739</v>
      </c>
      <c r="J16807" t="s">
        <v>55740</v>
      </c>
      <c r="K16807" t="s">
        <v>55741</v>
      </c>
      <c r="L16807" t="s">
        <v>77929</v>
      </c>
    </row>
    <row r="16808" spans="1:12" x14ac:dyDescent="0.15">
      <c r="A16808" t="s">
        <v>12</v>
      </c>
      <c r="B16808">
        <v>4729170</v>
      </c>
      <c r="C16808">
        <v>4729190</v>
      </c>
      <c r="D16808" t="s">
        <v>55742</v>
      </c>
      <c r="E16808" t="s">
        <v>90</v>
      </c>
      <c r="F16808" t="s">
        <v>76</v>
      </c>
      <c r="G16808" t="s">
        <v>23</v>
      </c>
      <c r="H16808">
        <v>1</v>
      </c>
      <c r="I16808" t="s">
        <v>55743</v>
      </c>
      <c r="J16808" t="s">
        <v>55744</v>
      </c>
      <c r="K16808" t="s">
        <v>55745</v>
      </c>
      <c r="L16808" t="s">
        <v>77917</v>
      </c>
    </row>
    <row r="16809" spans="1:12" x14ac:dyDescent="0.15">
      <c r="A16809" t="s">
        <v>12</v>
      </c>
      <c r="B16809">
        <v>4729146</v>
      </c>
      <c r="C16809">
        <v>4729166</v>
      </c>
      <c r="D16809" t="s">
        <v>55742</v>
      </c>
      <c r="E16809" t="s">
        <v>90</v>
      </c>
      <c r="F16809" t="s">
        <v>76</v>
      </c>
      <c r="G16809" t="s">
        <v>16</v>
      </c>
      <c r="H16809">
        <v>25</v>
      </c>
      <c r="I16809" t="s">
        <v>55746</v>
      </c>
      <c r="J16809" t="s">
        <v>55747</v>
      </c>
      <c r="K16809" t="s">
        <v>55748</v>
      </c>
      <c r="L16809" t="s">
        <v>78012</v>
      </c>
    </row>
    <row r="16810" spans="1:12" x14ac:dyDescent="0.15">
      <c r="A16810" t="s">
        <v>12</v>
      </c>
      <c r="B16810">
        <v>4729104</v>
      </c>
      <c r="C16810">
        <v>4729124</v>
      </c>
      <c r="D16810" t="s">
        <v>55742</v>
      </c>
      <c r="E16810" t="s">
        <v>90</v>
      </c>
      <c r="F16810" t="s">
        <v>76</v>
      </c>
      <c r="G16810" t="s">
        <v>32</v>
      </c>
      <c r="H16810">
        <v>67</v>
      </c>
      <c r="I16810" t="s">
        <v>55749</v>
      </c>
      <c r="J16810" t="s">
        <v>55750</v>
      </c>
      <c r="K16810" t="s">
        <v>55751</v>
      </c>
      <c r="L16810" t="s">
        <v>77981</v>
      </c>
    </row>
    <row r="16811" spans="1:12" x14ac:dyDescent="0.15">
      <c r="A16811" t="s">
        <v>12</v>
      </c>
      <c r="B16811">
        <v>4729070</v>
      </c>
      <c r="C16811">
        <v>4729090</v>
      </c>
      <c r="D16811" t="s">
        <v>55742</v>
      </c>
      <c r="E16811" t="s">
        <v>90</v>
      </c>
      <c r="F16811" t="s">
        <v>76</v>
      </c>
      <c r="G16811" t="s">
        <v>32</v>
      </c>
      <c r="H16811">
        <v>101</v>
      </c>
      <c r="I16811" t="s">
        <v>55752</v>
      </c>
      <c r="J16811" t="s">
        <v>55753</v>
      </c>
      <c r="K16811" t="s">
        <v>55754</v>
      </c>
      <c r="L16811" t="s">
        <v>77997</v>
      </c>
    </row>
    <row r="16812" spans="1:12" x14ac:dyDescent="0.15">
      <c r="A16812" t="s">
        <v>12</v>
      </c>
      <c r="B16812">
        <v>4730650</v>
      </c>
      <c r="C16812">
        <v>4730670</v>
      </c>
      <c r="D16812" t="s">
        <v>55755</v>
      </c>
      <c r="E16812" t="s">
        <v>90</v>
      </c>
      <c r="F16812" t="s">
        <v>76</v>
      </c>
      <c r="G16812" t="s">
        <v>16</v>
      </c>
      <c r="H16812">
        <v>44</v>
      </c>
      <c r="I16812" t="s">
        <v>55756</v>
      </c>
      <c r="J16812" t="s">
        <v>55757</v>
      </c>
      <c r="K16812" t="s">
        <v>55758</v>
      </c>
      <c r="L16812" t="s">
        <v>78016</v>
      </c>
    </row>
    <row r="16813" spans="1:12" x14ac:dyDescent="0.15">
      <c r="A16813" t="s">
        <v>12</v>
      </c>
      <c r="B16813">
        <v>4730611</v>
      </c>
      <c r="C16813">
        <v>4730631</v>
      </c>
      <c r="D16813" t="s">
        <v>55755</v>
      </c>
      <c r="E16813" t="s">
        <v>90</v>
      </c>
      <c r="F16813" t="s">
        <v>76</v>
      </c>
      <c r="G16813" t="s">
        <v>32</v>
      </c>
      <c r="H16813">
        <v>83</v>
      </c>
      <c r="I16813" t="s">
        <v>55759</v>
      </c>
      <c r="J16813" t="s">
        <v>55760</v>
      </c>
      <c r="K16813" t="s">
        <v>55761</v>
      </c>
      <c r="L16813" t="s">
        <v>77958</v>
      </c>
    </row>
    <row r="16814" spans="1:12" x14ac:dyDescent="0.15">
      <c r="A16814" t="s">
        <v>12</v>
      </c>
      <c r="B16814">
        <v>4730576</v>
      </c>
      <c r="C16814">
        <v>4730596</v>
      </c>
      <c r="D16814" t="s">
        <v>55755</v>
      </c>
      <c r="E16814" t="s">
        <v>90</v>
      </c>
      <c r="F16814" t="s">
        <v>76</v>
      </c>
      <c r="G16814" t="s">
        <v>36</v>
      </c>
      <c r="H16814">
        <v>118</v>
      </c>
      <c r="I16814" t="s">
        <v>55762</v>
      </c>
      <c r="J16814" t="s">
        <v>55763</v>
      </c>
      <c r="K16814" t="s">
        <v>55764</v>
      </c>
      <c r="L16814" t="s">
        <v>77973</v>
      </c>
    </row>
    <row r="16815" spans="1:12" x14ac:dyDescent="0.15">
      <c r="A16815" t="s">
        <v>12</v>
      </c>
      <c r="B16815">
        <v>4730529</v>
      </c>
      <c r="C16815">
        <v>4730549</v>
      </c>
      <c r="D16815" t="s">
        <v>55755</v>
      </c>
      <c r="E16815" t="s">
        <v>90</v>
      </c>
      <c r="F16815" t="s">
        <v>76</v>
      </c>
      <c r="G16815" t="s">
        <v>16</v>
      </c>
      <c r="H16815">
        <v>165</v>
      </c>
      <c r="I16815" t="s">
        <v>55765</v>
      </c>
      <c r="J16815" t="s">
        <v>55766</v>
      </c>
      <c r="K16815" t="s">
        <v>55767</v>
      </c>
      <c r="L16815" t="s">
        <v>78162</v>
      </c>
    </row>
    <row r="16816" spans="1:12" x14ac:dyDescent="0.15">
      <c r="A16816" t="s">
        <v>12</v>
      </c>
      <c r="B16816">
        <v>4731170</v>
      </c>
      <c r="C16816">
        <v>4731190</v>
      </c>
      <c r="D16816" t="s">
        <v>55768</v>
      </c>
      <c r="E16816" t="s">
        <v>90</v>
      </c>
      <c r="F16816" t="s">
        <v>76</v>
      </c>
      <c r="G16816" t="s">
        <v>36</v>
      </c>
      <c r="H16816">
        <v>27</v>
      </c>
      <c r="I16816" t="s">
        <v>55769</v>
      </c>
      <c r="J16816" t="s">
        <v>55770</v>
      </c>
      <c r="K16816" t="s">
        <v>55771</v>
      </c>
      <c r="L16816" t="s">
        <v>78013</v>
      </c>
    </row>
    <row r="16817" spans="1:12" x14ac:dyDescent="0.15">
      <c r="A16817" t="s">
        <v>12</v>
      </c>
      <c r="B16817">
        <v>4731133</v>
      </c>
      <c r="C16817">
        <v>4731153</v>
      </c>
      <c r="D16817" t="s">
        <v>55768</v>
      </c>
      <c r="E16817" t="s">
        <v>90</v>
      </c>
      <c r="F16817" t="s">
        <v>76</v>
      </c>
      <c r="G16817" t="s">
        <v>16</v>
      </c>
      <c r="H16817">
        <v>64</v>
      </c>
      <c r="I16817" t="s">
        <v>55772</v>
      </c>
      <c r="J16817" t="s">
        <v>55773</v>
      </c>
      <c r="K16817" t="s">
        <v>55774</v>
      </c>
      <c r="L16817" t="s">
        <v>77989</v>
      </c>
    </row>
    <row r="16818" spans="1:12" x14ac:dyDescent="0.15">
      <c r="A16818" t="s">
        <v>12</v>
      </c>
      <c r="B16818">
        <v>4731094</v>
      </c>
      <c r="C16818">
        <v>4731114</v>
      </c>
      <c r="D16818" t="s">
        <v>55768</v>
      </c>
      <c r="E16818" t="s">
        <v>90</v>
      </c>
      <c r="F16818" t="s">
        <v>76</v>
      </c>
      <c r="G16818" t="s">
        <v>16</v>
      </c>
      <c r="H16818">
        <v>103</v>
      </c>
      <c r="I16818" t="s">
        <v>55775</v>
      </c>
      <c r="J16818" t="s">
        <v>55776</v>
      </c>
      <c r="K16818" t="s">
        <v>55777</v>
      </c>
      <c r="L16818" t="s">
        <v>77937</v>
      </c>
    </row>
    <row r="16819" spans="1:12" x14ac:dyDescent="0.15">
      <c r="A16819" t="s">
        <v>12</v>
      </c>
      <c r="B16819">
        <v>4731067</v>
      </c>
      <c r="C16819">
        <v>4731087</v>
      </c>
      <c r="D16819" t="s">
        <v>55768</v>
      </c>
      <c r="E16819" t="s">
        <v>90</v>
      </c>
      <c r="F16819" t="s">
        <v>76</v>
      </c>
      <c r="G16819" t="s">
        <v>32</v>
      </c>
      <c r="H16819">
        <v>130</v>
      </c>
      <c r="I16819" t="s">
        <v>55778</v>
      </c>
      <c r="J16819" t="s">
        <v>55779</v>
      </c>
      <c r="K16819" t="s">
        <v>55780</v>
      </c>
      <c r="L16819" t="s">
        <v>77998</v>
      </c>
    </row>
    <row r="16820" spans="1:12" x14ac:dyDescent="0.15">
      <c r="A16820" t="s">
        <v>12</v>
      </c>
      <c r="B16820">
        <v>4732511</v>
      </c>
      <c r="C16820">
        <v>4732531</v>
      </c>
      <c r="D16820" t="s">
        <v>55781</v>
      </c>
      <c r="E16820" t="s">
        <v>90</v>
      </c>
      <c r="F16820" t="s">
        <v>76</v>
      </c>
      <c r="G16820" t="s">
        <v>23</v>
      </c>
      <c r="H16820">
        <v>45</v>
      </c>
      <c r="I16820" t="s">
        <v>55782</v>
      </c>
      <c r="J16820" t="s">
        <v>55783</v>
      </c>
      <c r="K16820" t="s">
        <v>55784</v>
      </c>
      <c r="L16820" t="s">
        <v>77967</v>
      </c>
    </row>
    <row r="16821" spans="1:12" x14ac:dyDescent="0.15">
      <c r="A16821" t="s">
        <v>12</v>
      </c>
      <c r="B16821">
        <v>4732468</v>
      </c>
      <c r="C16821">
        <v>4732488</v>
      </c>
      <c r="D16821" t="s">
        <v>55781</v>
      </c>
      <c r="E16821" t="s">
        <v>90</v>
      </c>
      <c r="F16821" t="s">
        <v>76</v>
      </c>
      <c r="G16821" t="s">
        <v>16</v>
      </c>
      <c r="H16821">
        <v>88</v>
      </c>
      <c r="I16821" t="s">
        <v>55785</v>
      </c>
      <c r="J16821" t="s">
        <v>55786</v>
      </c>
      <c r="K16821" t="s">
        <v>55787</v>
      </c>
      <c r="L16821" t="s">
        <v>77923</v>
      </c>
    </row>
    <row r="16822" spans="1:12" x14ac:dyDescent="0.15">
      <c r="A16822" t="s">
        <v>12</v>
      </c>
      <c r="B16822">
        <v>4732447</v>
      </c>
      <c r="C16822">
        <v>4732467</v>
      </c>
      <c r="D16822" t="s">
        <v>55781</v>
      </c>
      <c r="E16822" t="s">
        <v>90</v>
      </c>
      <c r="F16822" t="s">
        <v>76</v>
      </c>
      <c r="G16822" t="s">
        <v>16</v>
      </c>
      <c r="H16822">
        <v>109</v>
      </c>
      <c r="I16822" t="s">
        <v>55788</v>
      </c>
      <c r="J16822" t="s">
        <v>55789</v>
      </c>
      <c r="K16822" t="s">
        <v>55790</v>
      </c>
      <c r="L16822" t="s">
        <v>77947</v>
      </c>
    </row>
    <row r="16823" spans="1:12" x14ac:dyDescent="0.15">
      <c r="A16823" t="s">
        <v>12</v>
      </c>
      <c r="B16823">
        <v>4732416</v>
      </c>
      <c r="C16823">
        <v>4732436</v>
      </c>
      <c r="D16823" t="s">
        <v>55781</v>
      </c>
      <c r="E16823" t="s">
        <v>90</v>
      </c>
      <c r="F16823" t="s">
        <v>76</v>
      </c>
      <c r="G16823" t="s">
        <v>23</v>
      </c>
      <c r="H16823">
        <v>140</v>
      </c>
      <c r="I16823" t="s">
        <v>55791</v>
      </c>
      <c r="J16823" t="s">
        <v>55792</v>
      </c>
      <c r="K16823" t="s">
        <v>55793</v>
      </c>
      <c r="L16823" t="s">
        <v>78038</v>
      </c>
    </row>
    <row r="16824" spans="1:12" x14ac:dyDescent="0.15">
      <c r="A16824" t="s">
        <v>12</v>
      </c>
      <c r="B16824">
        <v>4734153</v>
      </c>
      <c r="C16824">
        <v>4734173</v>
      </c>
      <c r="D16824" t="s">
        <v>55794</v>
      </c>
      <c r="E16824" t="s">
        <v>90</v>
      </c>
      <c r="F16824" t="s">
        <v>76</v>
      </c>
      <c r="G16824" t="s">
        <v>16</v>
      </c>
      <c r="H16824">
        <v>48</v>
      </c>
      <c r="I16824" t="s">
        <v>55795</v>
      </c>
      <c r="J16824" t="s">
        <v>55796</v>
      </c>
      <c r="K16824" t="s">
        <v>55797</v>
      </c>
      <c r="L16824" t="s">
        <v>78018</v>
      </c>
    </row>
    <row r="16825" spans="1:12" x14ac:dyDescent="0.15">
      <c r="A16825" t="s">
        <v>12</v>
      </c>
      <c r="B16825">
        <v>4734117</v>
      </c>
      <c r="C16825">
        <v>4734137</v>
      </c>
      <c r="D16825" t="s">
        <v>55794</v>
      </c>
      <c r="E16825" t="s">
        <v>90</v>
      </c>
      <c r="F16825" t="s">
        <v>76</v>
      </c>
      <c r="G16825" t="s">
        <v>32</v>
      </c>
      <c r="H16825">
        <v>84</v>
      </c>
      <c r="I16825" t="s">
        <v>55798</v>
      </c>
      <c r="J16825" t="s">
        <v>55799</v>
      </c>
      <c r="K16825" t="s">
        <v>55800</v>
      </c>
      <c r="L16825" t="s">
        <v>77946</v>
      </c>
    </row>
    <row r="16826" spans="1:12" x14ac:dyDescent="0.15">
      <c r="A16826" t="s">
        <v>12</v>
      </c>
      <c r="B16826">
        <v>4734073</v>
      </c>
      <c r="C16826">
        <v>4734093</v>
      </c>
      <c r="D16826" t="s">
        <v>55794</v>
      </c>
      <c r="E16826" t="s">
        <v>90</v>
      </c>
      <c r="F16826" t="s">
        <v>76</v>
      </c>
      <c r="G16826" t="s">
        <v>23</v>
      </c>
      <c r="H16826">
        <v>128</v>
      </c>
      <c r="I16826" t="s">
        <v>55801</v>
      </c>
      <c r="J16826" t="s">
        <v>55802</v>
      </c>
      <c r="K16826" t="s">
        <v>55803</v>
      </c>
      <c r="L16826" t="s">
        <v>77934</v>
      </c>
    </row>
    <row r="16827" spans="1:12" x14ac:dyDescent="0.15">
      <c r="A16827" t="s">
        <v>12</v>
      </c>
      <c r="B16827">
        <v>4734038</v>
      </c>
      <c r="C16827">
        <v>4734058</v>
      </c>
      <c r="D16827" t="s">
        <v>55794</v>
      </c>
      <c r="E16827" t="s">
        <v>90</v>
      </c>
      <c r="F16827" t="s">
        <v>76</v>
      </c>
      <c r="G16827" t="s">
        <v>16</v>
      </c>
      <c r="H16827">
        <v>163</v>
      </c>
      <c r="I16827" t="s">
        <v>55804</v>
      </c>
      <c r="J16827" t="s">
        <v>55805</v>
      </c>
      <c r="K16827" t="s">
        <v>55806</v>
      </c>
      <c r="L16827" t="s">
        <v>78065</v>
      </c>
    </row>
    <row r="16828" spans="1:12" x14ac:dyDescent="0.15">
      <c r="A16828" t="s">
        <v>12</v>
      </c>
      <c r="B16828">
        <v>4734325</v>
      </c>
      <c r="C16828">
        <v>4734345</v>
      </c>
      <c r="D16828" t="s">
        <v>55807</v>
      </c>
      <c r="E16828" t="s">
        <v>90</v>
      </c>
      <c r="F16828" t="s">
        <v>15</v>
      </c>
      <c r="G16828" t="s">
        <v>23</v>
      </c>
      <c r="H16828">
        <v>26</v>
      </c>
      <c r="I16828" t="s">
        <v>55808</v>
      </c>
      <c r="J16828" t="s">
        <v>55809</v>
      </c>
      <c r="K16828" t="s">
        <v>55810</v>
      </c>
      <c r="L16828" t="s">
        <v>78002</v>
      </c>
    </row>
    <row r="16829" spans="1:12" x14ac:dyDescent="0.15">
      <c r="A16829" t="s">
        <v>12</v>
      </c>
      <c r="B16829">
        <v>4734363</v>
      </c>
      <c r="C16829">
        <v>4734383</v>
      </c>
      <c r="D16829" t="s">
        <v>55807</v>
      </c>
      <c r="E16829" t="s">
        <v>90</v>
      </c>
      <c r="F16829" t="s">
        <v>15</v>
      </c>
      <c r="G16829" t="s">
        <v>16</v>
      </c>
      <c r="H16829">
        <v>64</v>
      </c>
      <c r="I16829" t="s">
        <v>55811</v>
      </c>
      <c r="J16829" t="s">
        <v>55812</v>
      </c>
      <c r="K16829" t="s">
        <v>55813</v>
      </c>
      <c r="L16829" t="s">
        <v>77989</v>
      </c>
    </row>
    <row r="16830" spans="1:12" x14ac:dyDescent="0.15">
      <c r="A16830" t="s">
        <v>12</v>
      </c>
      <c r="B16830">
        <v>4734384</v>
      </c>
      <c r="C16830">
        <v>4734404</v>
      </c>
      <c r="D16830" t="s">
        <v>55807</v>
      </c>
      <c r="E16830" t="s">
        <v>90</v>
      </c>
      <c r="F16830" t="s">
        <v>15</v>
      </c>
      <c r="G16830" t="s">
        <v>36</v>
      </c>
      <c r="H16830">
        <v>85</v>
      </c>
      <c r="I16830" t="s">
        <v>55814</v>
      </c>
      <c r="J16830" t="s">
        <v>55815</v>
      </c>
      <c r="K16830" t="s">
        <v>55816</v>
      </c>
      <c r="L16830" t="s">
        <v>77972</v>
      </c>
    </row>
    <row r="16831" spans="1:12" x14ac:dyDescent="0.15">
      <c r="A16831" t="s">
        <v>12</v>
      </c>
      <c r="B16831">
        <v>4734417</v>
      </c>
      <c r="C16831">
        <v>4734437</v>
      </c>
      <c r="D16831" t="s">
        <v>55807</v>
      </c>
      <c r="E16831" t="s">
        <v>90</v>
      </c>
      <c r="F16831" t="s">
        <v>15</v>
      </c>
      <c r="G16831" t="s">
        <v>16</v>
      </c>
      <c r="H16831">
        <v>118</v>
      </c>
      <c r="I16831" t="s">
        <v>55817</v>
      </c>
      <c r="J16831" t="s">
        <v>55818</v>
      </c>
      <c r="K16831" t="s">
        <v>55819</v>
      </c>
      <c r="L16831" t="s">
        <v>77973</v>
      </c>
    </row>
    <row r="16832" spans="1:12" x14ac:dyDescent="0.15">
      <c r="A16832" t="s">
        <v>12</v>
      </c>
      <c r="B16832">
        <v>4734907</v>
      </c>
      <c r="C16832">
        <v>4734927</v>
      </c>
      <c r="D16832" t="s">
        <v>55820</v>
      </c>
      <c r="E16832" t="s">
        <v>90</v>
      </c>
      <c r="F16832" t="s">
        <v>76</v>
      </c>
      <c r="G16832" t="s">
        <v>23</v>
      </c>
      <c r="H16832">
        <v>7</v>
      </c>
      <c r="I16832" t="s">
        <v>55821</v>
      </c>
      <c r="J16832" t="s">
        <v>55822</v>
      </c>
      <c r="K16832" t="s">
        <v>55823</v>
      </c>
      <c r="L16832" t="s">
        <v>77909</v>
      </c>
    </row>
    <row r="16833" spans="1:12" x14ac:dyDescent="0.15">
      <c r="A16833" t="s">
        <v>12</v>
      </c>
      <c r="B16833">
        <v>4734844</v>
      </c>
      <c r="C16833">
        <v>4734864</v>
      </c>
      <c r="D16833" t="s">
        <v>55820</v>
      </c>
      <c r="E16833" t="s">
        <v>90</v>
      </c>
      <c r="F16833" t="s">
        <v>76</v>
      </c>
      <c r="G16833" t="s">
        <v>36</v>
      </c>
      <c r="H16833">
        <v>70</v>
      </c>
      <c r="I16833" t="s">
        <v>55824</v>
      </c>
      <c r="J16833" t="s">
        <v>55825</v>
      </c>
      <c r="K16833" t="s">
        <v>55826</v>
      </c>
      <c r="L16833" t="s">
        <v>77919</v>
      </c>
    </row>
    <row r="16834" spans="1:12" x14ac:dyDescent="0.15">
      <c r="A16834" t="s">
        <v>12</v>
      </c>
      <c r="B16834">
        <v>4734820</v>
      </c>
      <c r="C16834">
        <v>4734840</v>
      </c>
      <c r="D16834" t="s">
        <v>55820</v>
      </c>
      <c r="E16834" t="s">
        <v>90</v>
      </c>
      <c r="F16834" t="s">
        <v>76</v>
      </c>
      <c r="G16834" t="s">
        <v>23</v>
      </c>
      <c r="H16834">
        <v>94</v>
      </c>
      <c r="I16834" t="s">
        <v>55827</v>
      </c>
      <c r="J16834" t="s">
        <v>55828</v>
      </c>
      <c r="K16834" t="s">
        <v>55829</v>
      </c>
      <c r="L16834" t="s">
        <v>77927</v>
      </c>
    </row>
    <row r="16835" spans="1:12" x14ac:dyDescent="0.15">
      <c r="A16835" t="s">
        <v>12</v>
      </c>
      <c r="B16835">
        <v>4734778</v>
      </c>
      <c r="C16835">
        <v>4734798</v>
      </c>
      <c r="D16835" t="s">
        <v>55820</v>
      </c>
      <c r="E16835" t="s">
        <v>90</v>
      </c>
      <c r="F16835" t="s">
        <v>76</v>
      </c>
      <c r="G16835" t="s">
        <v>23</v>
      </c>
      <c r="H16835">
        <v>136</v>
      </c>
      <c r="I16835" t="s">
        <v>55830</v>
      </c>
      <c r="J16835" t="s">
        <v>55831</v>
      </c>
      <c r="K16835" t="s">
        <v>55832</v>
      </c>
      <c r="L16835" t="s">
        <v>78057</v>
      </c>
    </row>
    <row r="16836" spans="1:12" x14ac:dyDescent="0.15">
      <c r="A16836" t="s">
        <v>12</v>
      </c>
      <c r="B16836">
        <v>4736368</v>
      </c>
      <c r="C16836">
        <v>4736388</v>
      </c>
      <c r="D16836" t="s">
        <v>55833</v>
      </c>
      <c r="E16836" t="s">
        <v>90</v>
      </c>
      <c r="F16836" t="s">
        <v>76</v>
      </c>
      <c r="G16836" t="s">
        <v>36</v>
      </c>
      <c r="H16836">
        <v>15</v>
      </c>
      <c r="I16836" t="s">
        <v>55834</v>
      </c>
      <c r="J16836" t="s">
        <v>55835</v>
      </c>
      <c r="K16836" t="s">
        <v>55836</v>
      </c>
      <c r="L16836" t="s">
        <v>77970</v>
      </c>
    </row>
    <row r="16837" spans="1:12" x14ac:dyDescent="0.15">
      <c r="A16837" t="s">
        <v>12</v>
      </c>
      <c r="B16837">
        <v>4736332</v>
      </c>
      <c r="C16837">
        <v>4736352</v>
      </c>
      <c r="D16837" t="s">
        <v>55833</v>
      </c>
      <c r="E16837" t="s">
        <v>90</v>
      </c>
      <c r="F16837" t="s">
        <v>76</v>
      </c>
      <c r="G16837" t="s">
        <v>16</v>
      </c>
      <c r="H16837">
        <v>51</v>
      </c>
      <c r="I16837" t="s">
        <v>55837</v>
      </c>
      <c r="J16837" t="s">
        <v>55838</v>
      </c>
      <c r="K16837" t="s">
        <v>55839</v>
      </c>
      <c r="L16837" t="s">
        <v>78023</v>
      </c>
    </row>
    <row r="16838" spans="1:12" x14ac:dyDescent="0.15">
      <c r="A16838" t="s">
        <v>12</v>
      </c>
      <c r="B16838">
        <v>4736304</v>
      </c>
      <c r="C16838">
        <v>4736324</v>
      </c>
      <c r="D16838" t="s">
        <v>55833</v>
      </c>
      <c r="E16838" t="s">
        <v>90</v>
      </c>
      <c r="F16838" t="s">
        <v>76</v>
      </c>
      <c r="G16838" t="s">
        <v>16</v>
      </c>
      <c r="H16838">
        <v>79</v>
      </c>
      <c r="I16838" t="s">
        <v>55840</v>
      </c>
      <c r="J16838" t="s">
        <v>55841</v>
      </c>
      <c r="K16838" t="s">
        <v>55842</v>
      </c>
      <c r="L16838" t="s">
        <v>77993</v>
      </c>
    </row>
    <row r="16839" spans="1:12" x14ac:dyDescent="0.15">
      <c r="A16839" t="s">
        <v>12</v>
      </c>
      <c r="B16839">
        <v>4736249</v>
      </c>
      <c r="C16839">
        <v>4736269</v>
      </c>
      <c r="D16839" t="s">
        <v>55833</v>
      </c>
      <c r="E16839" t="s">
        <v>90</v>
      </c>
      <c r="F16839" t="s">
        <v>76</v>
      </c>
      <c r="G16839" t="s">
        <v>32</v>
      </c>
      <c r="H16839">
        <v>134</v>
      </c>
      <c r="I16839" t="s">
        <v>55843</v>
      </c>
      <c r="J16839" t="s">
        <v>55844</v>
      </c>
      <c r="K16839" t="s">
        <v>55845</v>
      </c>
      <c r="L16839" t="s">
        <v>78039</v>
      </c>
    </row>
    <row r="16840" spans="1:12" x14ac:dyDescent="0.15">
      <c r="A16840" t="s">
        <v>12</v>
      </c>
      <c r="B16840">
        <v>4737447</v>
      </c>
      <c r="C16840">
        <v>4737467</v>
      </c>
      <c r="D16840" t="s">
        <v>55846</v>
      </c>
      <c r="E16840" t="s">
        <v>90</v>
      </c>
      <c r="F16840" t="s">
        <v>76</v>
      </c>
      <c r="G16840" t="s">
        <v>32</v>
      </c>
      <c r="H16840">
        <v>1</v>
      </c>
      <c r="I16840" t="s">
        <v>55847</v>
      </c>
      <c r="J16840" t="s">
        <v>55848</v>
      </c>
      <c r="K16840" t="s">
        <v>55849</v>
      </c>
      <c r="L16840" t="s">
        <v>77917</v>
      </c>
    </row>
    <row r="16841" spans="1:12" x14ac:dyDescent="0.15">
      <c r="A16841" t="s">
        <v>12</v>
      </c>
      <c r="B16841">
        <v>4737420</v>
      </c>
      <c r="C16841">
        <v>4737440</v>
      </c>
      <c r="D16841" t="s">
        <v>55846</v>
      </c>
      <c r="E16841" t="s">
        <v>90</v>
      </c>
      <c r="F16841" t="s">
        <v>76</v>
      </c>
      <c r="G16841" t="s">
        <v>16</v>
      </c>
      <c r="H16841">
        <v>28</v>
      </c>
      <c r="I16841" t="s">
        <v>55850</v>
      </c>
      <c r="J16841" t="s">
        <v>55851</v>
      </c>
      <c r="K16841" t="s">
        <v>55852</v>
      </c>
      <c r="L16841" t="s">
        <v>77956</v>
      </c>
    </row>
    <row r="16842" spans="1:12" x14ac:dyDescent="0.15">
      <c r="A16842" t="s">
        <v>12</v>
      </c>
      <c r="B16842">
        <v>4737398</v>
      </c>
      <c r="C16842">
        <v>4737418</v>
      </c>
      <c r="D16842" t="s">
        <v>55846</v>
      </c>
      <c r="E16842" t="s">
        <v>90</v>
      </c>
      <c r="F16842" t="s">
        <v>76</v>
      </c>
      <c r="G16842" t="s">
        <v>36</v>
      </c>
      <c r="H16842">
        <v>50</v>
      </c>
      <c r="I16842" t="s">
        <v>55853</v>
      </c>
      <c r="J16842" t="s">
        <v>55854</v>
      </c>
      <c r="K16842" t="s">
        <v>55855</v>
      </c>
      <c r="L16842" t="s">
        <v>77925</v>
      </c>
    </row>
    <row r="16843" spans="1:12" x14ac:dyDescent="0.15">
      <c r="A16843" t="s">
        <v>12</v>
      </c>
      <c r="B16843">
        <v>4737365</v>
      </c>
      <c r="C16843">
        <v>4737385</v>
      </c>
      <c r="D16843" t="s">
        <v>55846</v>
      </c>
      <c r="E16843" t="s">
        <v>90</v>
      </c>
      <c r="F16843" t="s">
        <v>76</v>
      </c>
      <c r="G16843" t="s">
        <v>16</v>
      </c>
      <c r="H16843">
        <v>83</v>
      </c>
      <c r="I16843" t="s">
        <v>55856</v>
      </c>
      <c r="J16843" t="s">
        <v>55857</v>
      </c>
      <c r="K16843" t="s">
        <v>55858</v>
      </c>
      <c r="L16843" t="s">
        <v>77958</v>
      </c>
    </row>
    <row r="16844" spans="1:12" x14ac:dyDescent="0.15">
      <c r="A16844" t="s">
        <v>12</v>
      </c>
      <c r="B16844">
        <v>4738381</v>
      </c>
      <c r="C16844">
        <v>4738401</v>
      </c>
      <c r="D16844" t="s">
        <v>55859</v>
      </c>
      <c r="E16844" t="s">
        <v>90</v>
      </c>
      <c r="F16844" t="s">
        <v>76</v>
      </c>
      <c r="G16844" t="s">
        <v>36</v>
      </c>
      <c r="H16844">
        <v>0</v>
      </c>
      <c r="I16844" t="s">
        <v>55860</v>
      </c>
      <c r="J16844" t="s">
        <v>55861</v>
      </c>
      <c r="K16844" t="s">
        <v>55862</v>
      </c>
      <c r="L16844" t="s">
        <v>77980</v>
      </c>
    </row>
    <row r="16845" spans="1:12" x14ac:dyDescent="0.15">
      <c r="A16845" t="s">
        <v>12</v>
      </c>
      <c r="B16845">
        <v>4738299</v>
      </c>
      <c r="C16845">
        <v>4738319</v>
      </c>
      <c r="D16845" t="s">
        <v>55859</v>
      </c>
      <c r="E16845" t="s">
        <v>90</v>
      </c>
      <c r="F16845" t="s">
        <v>76</v>
      </c>
      <c r="G16845" t="s">
        <v>36</v>
      </c>
      <c r="H16845">
        <v>82</v>
      </c>
      <c r="I16845" t="s">
        <v>55863</v>
      </c>
      <c r="J16845" t="s">
        <v>55864</v>
      </c>
      <c r="K16845" t="s">
        <v>55865</v>
      </c>
      <c r="L16845" t="s">
        <v>78011</v>
      </c>
    </row>
    <row r="16846" spans="1:12" x14ac:dyDescent="0.15">
      <c r="A16846" t="s">
        <v>12</v>
      </c>
      <c r="B16846">
        <v>4738227</v>
      </c>
      <c r="C16846">
        <v>4738247</v>
      </c>
      <c r="D16846" t="s">
        <v>55859</v>
      </c>
      <c r="E16846" t="s">
        <v>90</v>
      </c>
      <c r="F16846" t="s">
        <v>76</v>
      </c>
      <c r="G16846" t="s">
        <v>23</v>
      </c>
      <c r="H16846">
        <v>154</v>
      </c>
      <c r="I16846" t="s">
        <v>55866</v>
      </c>
      <c r="J16846" t="s">
        <v>55867</v>
      </c>
      <c r="K16846" t="s">
        <v>55868</v>
      </c>
      <c r="L16846" t="s">
        <v>78107</v>
      </c>
    </row>
    <row r="16847" spans="1:12" x14ac:dyDescent="0.15">
      <c r="A16847" t="s">
        <v>12</v>
      </c>
      <c r="B16847">
        <v>4738202</v>
      </c>
      <c r="C16847">
        <v>4738222</v>
      </c>
      <c r="D16847" t="s">
        <v>55859</v>
      </c>
      <c r="E16847" t="s">
        <v>90</v>
      </c>
      <c r="F16847" t="s">
        <v>76</v>
      </c>
      <c r="G16847" t="s">
        <v>23</v>
      </c>
      <c r="H16847">
        <v>179</v>
      </c>
      <c r="I16847" t="s">
        <v>55869</v>
      </c>
      <c r="J16847" t="s">
        <v>55870</v>
      </c>
      <c r="K16847" t="s">
        <v>55871</v>
      </c>
      <c r="L16847" t="s">
        <v>78163</v>
      </c>
    </row>
    <row r="16848" spans="1:12" x14ac:dyDescent="0.15">
      <c r="A16848" t="s">
        <v>12</v>
      </c>
      <c r="B16848">
        <v>4739560</v>
      </c>
      <c r="C16848">
        <v>4739580</v>
      </c>
      <c r="D16848" t="s">
        <v>55872</v>
      </c>
      <c r="E16848" t="s">
        <v>90</v>
      </c>
      <c r="F16848" t="s">
        <v>76</v>
      </c>
      <c r="G16848" t="s">
        <v>16</v>
      </c>
      <c r="H16848">
        <v>7</v>
      </c>
      <c r="I16848" t="s">
        <v>55873</v>
      </c>
      <c r="J16848" t="s">
        <v>55874</v>
      </c>
      <c r="K16848" t="s">
        <v>55875</v>
      </c>
      <c r="L16848" t="s">
        <v>77909</v>
      </c>
    </row>
    <row r="16849" spans="1:12" x14ac:dyDescent="0.15">
      <c r="A16849" t="s">
        <v>12</v>
      </c>
      <c r="B16849">
        <v>4739533</v>
      </c>
      <c r="C16849">
        <v>4739553</v>
      </c>
      <c r="D16849" t="s">
        <v>55872</v>
      </c>
      <c r="E16849" t="s">
        <v>90</v>
      </c>
      <c r="F16849" t="s">
        <v>76</v>
      </c>
      <c r="G16849" t="s">
        <v>23</v>
      </c>
      <c r="H16849">
        <v>34</v>
      </c>
      <c r="I16849" t="s">
        <v>55876</v>
      </c>
      <c r="J16849" t="s">
        <v>55877</v>
      </c>
      <c r="K16849" t="s">
        <v>55878</v>
      </c>
      <c r="L16849" t="s">
        <v>77999</v>
      </c>
    </row>
    <row r="16850" spans="1:12" x14ac:dyDescent="0.15">
      <c r="A16850" t="s">
        <v>12</v>
      </c>
      <c r="B16850">
        <v>4739503</v>
      </c>
      <c r="C16850">
        <v>4739523</v>
      </c>
      <c r="D16850" t="s">
        <v>55872</v>
      </c>
      <c r="E16850" t="s">
        <v>90</v>
      </c>
      <c r="F16850" t="s">
        <v>76</v>
      </c>
      <c r="G16850" t="s">
        <v>16</v>
      </c>
      <c r="H16850">
        <v>64</v>
      </c>
      <c r="I16850" t="s">
        <v>55879</v>
      </c>
      <c r="J16850" t="s">
        <v>55880</v>
      </c>
      <c r="K16850" t="s">
        <v>55881</v>
      </c>
      <c r="L16850" t="s">
        <v>77989</v>
      </c>
    </row>
    <row r="16851" spans="1:12" x14ac:dyDescent="0.15">
      <c r="A16851" t="s">
        <v>12</v>
      </c>
      <c r="B16851">
        <v>4739481</v>
      </c>
      <c r="C16851">
        <v>4739501</v>
      </c>
      <c r="D16851" t="s">
        <v>55872</v>
      </c>
      <c r="E16851" t="s">
        <v>90</v>
      </c>
      <c r="F16851" t="s">
        <v>76</v>
      </c>
      <c r="G16851" t="s">
        <v>16</v>
      </c>
      <c r="H16851">
        <v>86</v>
      </c>
      <c r="I16851" t="s">
        <v>55882</v>
      </c>
      <c r="J16851" t="s">
        <v>55883</v>
      </c>
      <c r="K16851" t="s">
        <v>55884</v>
      </c>
      <c r="L16851" t="s">
        <v>77929</v>
      </c>
    </row>
    <row r="16852" spans="1:12" x14ac:dyDescent="0.15">
      <c r="A16852" t="s">
        <v>12</v>
      </c>
      <c r="B16852">
        <v>4740271</v>
      </c>
      <c r="C16852">
        <v>4740291</v>
      </c>
      <c r="D16852" t="s">
        <v>55885</v>
      </c>
      <c r="E16852" t="s">
        <v>90</v>
      </c>
      <c r="F16852" t="s">
        <v>76</v>
      </c>
      <c r="G16852" t="s">
        <v>36</v>
      </c>
      <c r="H16852">
        <v>59</v>
      </c>
      <c r="I16852" t="s">
        <v>55886</v>
      </c>
      <c r="J16852" t="s">
        <v>55887</v>
      </c>
      <c r="K16852" t="s">
        <v>55888</v>
      </c>
      <c r="L16852" t="s">
        <v>78009</v>
      </c>
    </row>
    <row r="16853" spans="1:12" x14ac:dyDescent="0.15">
      <c r="A16853" t="s">
        <v>12</v>
      </c>
      <c r="B16853">
        <v>4740246</v>
      </c>
      <c r="C16853">
        <v>4740266</v>
      </c>
      <c r="D16853" t="s">
        <v>55885</v>
      </c>
      <c r="E16853" t="s">
        <v>90</v>
      </c>
      <c r="F16853" t="s">
        <v>76</v>
      </c>
      <c r="G16853" t="s">
        <v>16</v>
      </c>
      <c r="H16853">
        <v>84</v>
      </c>
      <c r="I16853" t="s">
        <v>55889</v>
      </c>
      <c r="J16853" t="s">
        <v>55890</v>
      </c>
      <c r="K16853" t="s">
        <v>55891</v>
      </c>
      <c r="L16853" t="s">
        <v>77946</v>
      </c>
    </row>
    <row r="16854" spans="1:12" x14ac:dyDescent="0.15">
      <c r="A16854" t="s">
        <v>12</v>
      </c>
      <c r="B16854">
        <v>4740206</v>
      </c>
      <c r="C16854">
        <v>4740226</v>
      </c>
      <c r="D16854" t="s">
        <v>55885</v>
      </c>
      <c r="E16854" t="s">
        <v>90</v>
      </c>
      <c r="F16854" t="s">
        <v>76</v>
      </c>
      <c r="G16854" t="s">
        <v>16</v>
      </c>
      <c r="H16854">
        <v>124</v>
      </c>
      <c r="I16854" t="s">
        <v>55892</v>
      </c>
      <c r="J16854" t="s">
        <v>55893</v>
      </c>
      <c r="K16854" t="s">
        <v>55894</v>
      </c>
      <c r="L16854" t="s">
        <v>78046</v>
      </c>
    </row>
    <row r="16855" spans="1:12" x14ac:dyDescent="0.15">
      <c r="A16855" t="s">
        <v>12</v>
      </c>
      <c r="B16855">
        <v>4740170</v>
      </c>
      <c r="C16855">
        <v>4740190</v>
      </c>
      <c r="D16855" t="s">
        <v>55885</v>
      </c>
      <c r="E16855" t="s">
        <v>90</v>
      </c>
      <c r="F16855" t="s">
        <v>76</v>
      </c>
      <c r="G16855" t="s">
        <v>16</v>
      </c>
      <c r="H16855">
        <v>160</v>
      </c>
      <c r="I16855" t="s">
        <v>55895</v>
      </c>
      <c r="J16855" t="s">
        <v>55896</v>
      </c>
      <c r="K16855" t="s">
        <v>55897</v>
      </c>
      <c r="L16855" t="s">
        <v>78075</v>
      </c>
    </row>
    <row r="16856" spans="1:12" x14ac:dyDescent="0.15">
      <c r="A16856" t="s">
        <v>12</v>
      </c>
      <c r="B16856">
        <v>4741442</v>
      </c>
      <c r="C16856">
        <v>4741462</v>
      </c>
      <c r="D16856" t="s">
        <v>55898</v>
      </c>
      <c r="E16856" t="s">
        <v>90</v>
      </c>
      <c r="F16856" t="s">
        <v>76</v>
      </c>
      <c r="G16856" t="s">
        <v>36</v>
      </c>
      <c r="H16856">
        <v>0</v>
      </c>
      <c r="I16856" t="s">
        <v>55899</v>
      </c>
      <c r="J16856" t="s">
        <v>55900</v>
      </c>
      <c r="K16856" t="s">
        <v>55901</v>
      </c>
      <c r="L16856" t="s">
        <v>77980</v>
      </c>
    </row>
    <row r="16857" spans="1:12" x14ac:dyDescent="0.15">
      <c r="A16857" t="s">
        <v>12</v>
      </c>
      <c r="B16857">
        <v>4741369</v>
      </c>
      <c r="C16857">
        <v>4741389</v>
      </c>
      <c r="D16857" t="s">
        <v>55898</v>
      </c>
      <c r="E16857" t="s">
        <v>90</v>
      </c>
      <c r="F16857" t="s">
        <v>76</v>
      </c>
      <c r="G16857" t="s">
        <v>16</v>
      </c>
      <c r="H16857">
        <v>73</v>
      </c>
      <c r="I16857" t="s">
        <v>55902</v>
      </c>
      <c r="J16857" t="s">
        <v>55903</v>
      </c>
      <c r="K16857" t="s">
        <v>55904</v>
      </c>
      <c r="L16857" t="s">
        <v>77926</v>
      </c>
    </row>
    <row r="16858" spans="1:12" x14ac:dyDescent="0.15">
      <c r="A16858" t="s">
        <v>12</v>
      </c>
      <c r="B16858">
        <v>4741338</v>
      </c>
      <c r="C16858">
        <v>4741358</v>
      </c>
      <c r="D16858" t="s">
        <v>55898</v>
      </c>
      <c r="E16858" t="s">
        <v>90</v>
      </c>
      <c r="F16858" t="s">
        <v>76</v>
      </c>
      <c r="G16858" t="s">
        <v>16</v>
      </c>
      <c r="H16858">
        <v>104</v>
      </c>
      <c r="I16858" t="s">
        <v>55905</v>
      </c>
      <c r="J16858" t="s">
        <v>55906</v>
      </c>
      <c r="K16858" t="s">
        <v>55907</v>
      </c>
      <c r="L16858" t="s">
        <v>77963</v>
      </c>
    </row>
    <row r="16859" spans="1:12" x14ac:dyDescent="0.15">
      <c r="A16859" t="s">
        <v>12</v>
      </c>
      <c r="B16859">
        <v>4741313</v>
      </c>
      <c r="C16859">
        <v>4741333</v>
      </c>
      <c r="D16859" t="s">
        <v>55898</v>
      </c>
      <c r="E16859" t="s">
        <v>90</v>
      </c>
      <c r="F16859" t="s">
        <v>76</v>
      </c>
      <c r="G16859" t="s">
        <v>16</v>
      </c>
      <c r="H16859">
        <v>129</v>
      </c>
      <c r="I16859" t="s">
        <v>55908</v>
      </c>
      <c r="J16859" t="s">
        <v>55909</v>
      </c>
      <c r="K16859" t="s">
        <v>55910</v>
      </c>
      <c r="L16859" t="s">
        <v>77988</v>
      </c>
    </row>
    <row r="16860" spans="1:12" x14ac:dyDescent="0.15">
      <c r="A16860" t="s">
        <v>12</v>
      </c>
      <c r="B16860">
        <v>4741941</v>
      </c>
      <c r="C16860">
        <v>4741961</v>
      </c>
      <c r="D16860" t="s">
        <v>55911</v>
      </c>
      <c r="E16860" t="s">
        <v>90</v>
      </c>
      <c r="F16860" t="s">
        <v>76</v>
      </c>
      <c r="G16860" t="s">
        <v>32</v>
      </c>
      <c r="H16860">
        <v>1</v>
      </c>
      <c r="I16860" t="s">
        <v>55912</v>
      </c>
      <c r="J16860" t="s">
        <v>55913</v>
      </c>
      <c r="K16860" t="s">
        <v>55914</v>
      </c>
      <c r="L16860" t="s">
        <v>77917</v>
      </c>
    </row>
    <row r="16861" spans="1:12" x14ac:dyDescent="0.15">
      <c r="A16861" t="s">
        <v>12</v>
      </c>
      <c r="B16861">
        <v>4741900</v>
      </c>
      <c r="C16861">
        <v>4741920</v>
      </c>
      <c r="D16861" t="s">
        <v>55911</v>
      </c>
      <c r="E16861" t="s">
        <v>90</v>
      </c>
      <c r="F16861" t="s">
        <v>76</v>
      </c>
      <c r="G16861" t="s">
        <v>36</v>
      </c>
      <c r="H16861">
        <v>42</v>
      </c>
      <c r="I16861" t="s">
        <v>55915</v>
      </c>
      <c r="J16861" t="s">
        <v>55916</v>
      </c>
      <c r="K16861" t="s">
        <v>55917</v>
      </c>
      <c r="L16861" t="s">
        <v>77945</v>
      </c>
    </row>
    <row r="16862" spans="1:12" x14ac:dyDescent="0.15">
      <c r="A16862" t="s">
        <v>12</v>
      </c>
      <c r="B16862">
        <v>4741874</v>
      </c>
      <c r="C16862">
        <v>4741894</v>
      </c>
      <c r="D16862" t="s">
        <v>55911</v>
      </c>
      <c r="E16862" t="s">
        <v>90</v>
      </c>
      <c r="F16862" t="s">
        <v>76</v>
      </c>
      <c r="G16862" t="s">
        <v>23</v>
      </c>
      <c r="H16862">
        <v>68</v>
      </c>
      <c r="I16862" t="s">
        <v>55918</v>
      </c>
      <c r="J16862" t="s">
        <v>55919</v>
      </c>
      <c r="K16862" t="s">
        <v>55920</v>
      </c>
      <c r="L16862" t="s">
        <v>77962</v>
      </c>
    </row>
    <row r="16863" spans="1:12" x14ac:dyDescent="0.15">
      <c r="A16863" t="s">
        <v>12</v>
      </c>
      <c r="B16863">
        <v>4741854</v>
      </c>
      <c r="C16863">
        <v>4741874</v>
      </c>
      <c r="D16863" t="s">
        <v>55911</v>
      </c>
      <c r="E16863" t="s">
        <v>90</v>
      </c>
      <c r="F16863" t="s">
        <v>76</v>
      </c>
      <c r="G16863" t="s">
        <v>16</v>
      </c>
      <c r="H16863">
        <v>88</v>
      </c>
      <c r="I16863" t="s">
        <v>55921</v>
      </c>
      <c r="J16863" t="s">
        <v>55922</v>
      </c>
      <c r="K16863" t="s">
        <v>55923</v>
      </c>
      <c r="L16863" t="s">
        <v>77923</v>
      </c>
    </row>
    <row r="16864" spans="1:12" x14ac:dyDescent="0.15">
      <c r="A16864" t="s">
        <v>12</v>
      </c>
      <c r="B16864">
        <v>4743308</v>
      </c>
      <c r="C16864">
        <v>4743328</v>
      </c>
      <c r="D16864" t="s">
        <v>55924</v>
      </c>
      <c r="E16864" t="s">
        <v>55925</v>
      </c>
      <c r="F16864" t="s">
        <v>76</v>
      </c>
      <c r="G16864" t="s">
        <v>16</v>
      </c>
      <c r="H16864">
        <v>13</v>
      </c>
      <c r="I16864" t="s">
        <v>55926</v>
      </c>
      <c r="J16864" t="s">
        <v>55927</v>
      </c>
      <c r="K16864" t="s">
        <v>55928</v>
      </c>
      <c r="L16864" t="s">
        <v>77935</v>
      </c>
    </row>
    <row r="16865" spans="1:12" x14ac:dyDescent="0.15">
      <c r="A16865" t="s">
        <v>12</v>
      </c>
      <c r="B16865">
        <v>4743285</v>
      </c>
      <c r="C16865">
        <v>4743305</v>
      </c>
      <c r="D16865" t="s">
        <v>55924</v>
      </c>
      <c r="E16865" t="s">
        <v>55925</v>
      </c>
      <c r="F16865" t="s">
        <v>76</v>
      </c>
      <c r="G16865" t="s">
        <v>16</v>
      </c>
      <c r="H16865">
        <v>36</v>
      </c>
      <c r="I16865" t="s">
        <v>55929</v>
      </c>
      <c r="J16865" t="s">
        <v>55930</v>
      </c>
      <c r="K16865" t="s">
        <v>55931</v>
      </c>
      <c r="L16865" t="s">
        <v>78003</v>
      </c>
    </row>
    <row r="16866" spans="1:12" x14ac:dyDescent="0.15">
      <c r="A16866" t="s">
        <v>12</v>
      </c>
      <c r="B16866">
        <v>4743254</v>
      </c>
      <c r="C16866">
        <v>4743274</v>
      </c>
      <c r="D16866" t="s">
        <v>55924</v>
      </c>
      <c r="E16866" t="s">
        <v>55925</v>
      </c>
      <c r="F16866" t="s">
        <v>76</v>
      </c>
      <c r="G16866" t="s">
        <v>23</v>
      </c>
      <c r="H16866">
        <v>67</v>
      </c>
      <c r="I16866" t="s">
        <v>55932</v>
      </c>
      <c r="J16866" t="s">
        <v>55933</v>
      </c>
      <c r="K16866" t="s">
        <v>55934</v>
      </c>
      <c r="L16866" t="s">
        <v>77981</v>
      </c>
    </row>
    <row r="16867" spans="1:12" x14ac:dyDescent="0.15">
      <c r="A16867" t="s">
        <v>12</v>
      </c>
      <c r="B16867">
        <v>4743211</v>
      </c>
      <c r="C16867">
        <v>4743231</v>
      </c>
      <c r="D16867" t="s">
        <v>55924</v>
      </c>
      <c r="E16867" t="s">
        <v>55925</v>
      </c>
      <c r="F16867" t="s">
        <v>76</v>
      </c>
      <c r="G16867" t="s">
        <v>23</v>
      </c>
      <c r="H16867">
        <v>110</v>
      </c>
      <c r="I16867" t="s">
        <v>55935</v>
      </c>
      <c r="J16867" t="s">
        <v>55936</v>
      </c>
      <c r="K16867" t="s">
        <v>55937</v>
      </c>
      <c r="L16867" t="s">
        <v>78030</v>
      </c>
    </row>
    <row r="16868" spans="1:12" x14ac:dyDescent="0.15">
      <c r="A16868" t="s">
        <v>12</v>
      </c>
      <c r="B16868">
        <v>4744243</v>
      </c>
      <c r="C16868">
        <v>4744263</v>
      </c>
      <c r="D16868" t="s">
        <v>55938</v>
      </c>
      <c r="E16868" t="s">
        <v>90</v>
      </c>
      <c r="F16868" t="s">
        <v>76</v>
      </c>
      <c r="G16868" t="s">
        <v>23</v>
      </c>
      <c r="H16868">
        <v>26</v>
      </c>
      <c r="I16868" t="s">
        <v>55939</v>
      </c>
      <c r="J16868" t="s">
        <v>55940</v>
      </c>
      <c r="K16868" t="s">
        <v>55941</v>
      </c>
      <c r="L16868" t="s">
        <v>78002</v>
      </c>
    </row>
    <row r="16869" spans="1:12" x14ac:dyDescent="0.15">
      <c r="A16869" t="s">
        <v>12</v>
      </c>
      <c r="B16869">
        <v>4744216</v>
      </c>
      <c r="C16869">
        <v>4744236</v>
      </c>
      <c r="D16869" t="s">
        <v>55938</v>
      </c>
      <c r="E16869" t="s">
        <v>90</v>
      </c>
      <c r="F16869" t="s">
        <v>76</v>
      </c>
      <c r="G16869" t="s">
        <v>32</v>
      </c>
      <c r="H16869">
        <v>53</v>
      </c>
      <c r="I16869" t="s">
        <v>55942</v>
      </c>
      <c r="J16869" t="s">
        <v>55943</v>
      </c>
      <c r="K16869" t="s">
        <v>55944</v>
      </c>
      <c r="L16869" t="s">
        <v>77922</v>
      </c>
    </row>
    <row r="16870" spans="1:12" x14ac:dyDescent="0.15">
      <c r="A16870" t="s">
        <v>12</v>
      </c>
      <c r="B16870">
        <v>4744190</v>
      </c>
      <c r="C16870">
        <v>4744210</v>
      </c>
      <c r="D16870" t="s">
        <v>55938</v>
      </c>
      <c r="E16870" t="s">
        <v>90</v>
      </c>
      <c r="F16870" t="s">
        <v>76</v>
      </c>
      <c r="G16870" t="s">
        <v>23</v>
      </c>
      <c r="H16870">
        <v>79</v>
      </c>
      <c r="I16870" t="s">
        <v>55945</v>
      </c>
      <c r="J16870" t="s">
        <v>55946</v>
      </c>
      <c r="K16870" t="s">
        <v>55947</v>
      </c>
      <c r="L16870" t="s">
        <v>77993</v>
      </c>
    </row>
    <row r="16871" spans="1:12" x14ac:dyDescent="0.15">
      <c r="A16871" t="s">
        <v>12</v>
      </c>
      <c r="B16871">
        <v>4744156</v>
      </c>
      <c r="C16871">
        <v>4744176</v>
      </c>
      <c r="D16871" t="s">
        <v>55938</v>
      </c>
      <c r="E16871" t="s">
        <v>90</v>
      </c>
      <c r="F16871" t="s">
        <v>76</v>
      </c>
      <c r="G16871" t="s">
        <v>36</v>
      </c>
      <c r="H16871">
        <v>113</v>
      </c>
      <c r="I16871" t="s">
        <v>55948</v>
      </c>
      <c r="J16871" t="s">
        <v>55949</v>
      </c>
      <c r="K16871" t="s">
        <v>55950</v>
      </c>
      <c r="L16871" t="s">
        <v>77986</v>
      </c>
    </row>
    <row r="16872" spans="1:12" x14ac:dyDescent="0.15">
      <c r="A16872" t="s">
        <v>12</v>
      </c>
      <c r="B16872">
        <v>4746400</v>
      </c>
      <c r="C16872">
        <v>4746420</v>
      </c>
      <c r="D16872" t="s">
        <v>55951</v>
      </c>
      <c r="E16872" t="s">
        <v>55952</v>
      </c>
      <c r="F16872" t="s">
        <v>76</v>
      </c>
      <c r="G16872" t="s">
        <v>36</v>
      </c>
      <c r="H16872">
        <v>0</v>
      </c>
      <c r="I16872" t="s">
        <v>55953</v>
      </c>
      <c r="J16872" t="s">
        <v>55954</v>
      </c>
      <c r="K16872" t="s">
        <v>55955</v>
      </c>
      <c r="L16872" t="s">
        <v>77980</v>
      </c>
    </row>
    <row r="16873" spans="1:12" x14ac:dyDescent="0.15">
      <c r="A16873" t="s">
        <v>12</v>
      </c>
      <c r="B16873">
        <v>4746361</v>
      </c>
      <c r="C16873">
        <v>4746381</v>
      </c>
      <c r="D16873" t="s">
        <v>55951</v>
      </c>
      <c r="E16873" t="s">
        <v>55952</v>
      </c>
      <c r="F16873" t="s">
        <v>76</v>
      </c>
      <c r="G16873" t="s">
        <v>36</v>
      </c>
      <c r="H16873">
        <v>39</v>
      </c>
      <c r="I16873" t="s">
        <v>55956</v>
      </c>
      <c r="J16873" t="s">
        <v>55957</v>
      </c>
      <c r="K16873" t="s">
        <v>55958</v>
      </c>
      <c r="L16873" t="s">
        <v>78041</v>
      </c>
    </row>
    <row r="16874" spans="1:12" x14ac:dyDescent="0.15">
      <c r="A16874" t="s">
        <v>12</v>
      </c>
      <c r="B16874">
        <v>4746340</v>
      </c>
      <c r="C16874">
        <v>4746360</v>
      </c>
      <c r="D16874" t="s">
        <v>55951</v>
      </c>
      <c r="E16874" t="s">
        <v>55952</v>
      </c>
      <c r="F16874" t="s">
        <v>76</v>
      </c>
      <c r="G16874" t="s">
        <v>32</v>
      </c>
      <c r="H16874">
        <v>60</v>
      </c>
      <c r="I16874" t="s">
        <v>55959</v>
      </c>
      <c r="J16874" t="s">
        <v>55960</v>
      </c>
      <c r="K16874" t="s">
        <v>55961</v>
      </c>
      <c r="L16874" t="s">
        <v>78006</v>
      </c>
    </row>
    <row r="16875" spans="1:12" x14ac:dyDescent="0.15">
      <c r="A16875" t="s">
        <v>12</v>
      </c>
      <c r="B16875">
        <v>4746300</v>
      </c>
      <c r="C16875">
        <v>4746320</v>
      </c>
      <c r="D16875" t="s">
        <v>55951</v>
      </c>
      <c r="E16875" t="s">
        <v>55952</v>
      </c>
      <c r="F16875" t="s">
        <v>76</v>
      </c>
      <c r="G16875" t="s">
        <v>32</v>
      </c>
      <c r="H16875">
        <v>100</v>
      </c>
      <c r="I16875" t="s">
        <v>55962</v>
      </c>
      <c r="J16875" t="s">
        <v>55963</v>
      </c>
      <c r="K16875" t="s">
        <v>55964</v>
      </c>
      <c r="L16875" t="s">
        <v>77953</v>
      </c>
    </row>
    <row r="16876" spans="1:12" x14ac:dyDescent="0.15">
      <c r="A16876" t="s">
        <v>12</v>
      </c>
      <c r="B16876">
        <v>4747660</v>
      </c>
      <c r="C16876">
        <v>4747680</v>
      </c>
      <c r="D16876" t="s">
        <v>55965</v>
      </c>
      <c r="E16876" t="s">
        <v>90</v>
      </c>
      <c r="F16876" t="s">
        <v>76</v>
      </c>
      <c r="G16876" t="s">
        <v>32</v>
      </c>
      <c r="H16876">
        <v>1</v>
      </c>
      <c r="I16876" t="s">
        <v>55966</v>
      </c>
      <c r="J16876" t="s">
        <v>55967</v>
      </c>
      <c r="K16876" t="s">
        <v>55968</v>
      </c>
      <c r="L16876" t="s">
        <v>77917</v>
      </c>
    </row>
    <row r="16877" spans="1:12" x14ac:dyDescent="0.15">
      <c r="A16877" t="s">
        <v>12</v>
      </c>
      <c r="B16877">
        <v>4747633</v>
      </c>
      <c r="C16877">
        <v>4747653</v>
      </c>
      <c r="D16877" t="s">
        <v>55965</v>
      </c>
      <c r="E16877" t="s">
        <v>90</v>
      </c>
      <c r="F16877" t="s">
        <v>76</v>
      </c>
      <c r="G16877" t="s">
        <v>16</v>
      </c>
      <c r="H16877">
        <v>28</v>
      </c>
      <c r="I16877" t="s">
        <v>55969</v>
      </c>
      <c r="J16877" t="s">
        <v>55970</v>
      </c>
      <c r="K16877" t="s">
        <v>55971</v>
      </c>
      <c r="L16877" t="s">
        <v>77956</v>
      </c>
    </row>
    <row r="16878" spans="1:12" x14ac:dyDescent="0.15">
      <c r="A16878" t="s">
        <v>12</v>
      </c>
      <c r="B16878">
        <v>4747592</v>
      </c>
      <c r="C16878">
        <v>4747612</v>
      </c>
      <c r="D16878" t="s">
        <v>55965</v>
      </c>
      <c r="E16878" t="s">
        <v>90</v>
      </c>
      <c r="F16878" t="s">
        <v>76</v>
      </c>
      <c r="G16878" t="s">
        <v>16</v>
      </c>
      <c r="H16878">
        <v>69</v>
      </c>
      <c r="I16878" t="s">
        <v>55972</v>
      </c>
      <c r="J16878" t="s">
        <v>55973</v>
      </c>
      <c r="K16878" t="s">
        <v>55974</v>
      </c>
      <c r="L16878" t="s">
        <v>78015</v>
      </c>
    </row>
    <row r="16879" spans="1:12" x14ac:dyDescent="0.15">
      <c r="A16879" t="s">
        <v>12</v>
      </c>
      <c r="B16879">
        <v>4747563</v>
      </c>
      <c r="C16879">
        <v>4747583</v>
      </c>
      <c r="D16879" t="s">
        <v>55965</v>
      </c>
      <c r="E16879" t="s">
        <v>90</v>
      </c>
      <c r="F16879" t="s">
        <v>76</v>
      </c>
      <c r="G16879" t="s">
        <v>32</v>
      </c>
      <c r="H16879">
        <v>98</v>
      </c>
      <c r="I16879" t="s">
        <v>55975</v>
      </c>
      <c r="J16879" t="s">
        <v>55976</v>
      </c>
      <c r="K16879" t="s">
        <v>55977</v>
      </c>
      <c r="L16879" t="s">
        <v>78048</v>
      </c>
    </row>
    <row r="16880" spans="1:12" x14ac:dyDescent="0.15">
      <c r="A16880" t="s">
        <v>12</v>
      </c>
      <c r="B16880">
        <v>4748228</v>
      </c>
      <c r="C16880">
        <v>4748248</v>
      </c>
      <c r="D16880" t="s">
        <v>55978</v>
      </c>
      <c r="E16880" t="s">
        <v>90</v>
      </c>
      <c r="F16880" t="s">
        <v>15</v>
      </c>
      <c r="G16880" t="s">
        <v>32</v>
      </c>
      <c r="H16880">
        <v>7</v>
      </c>
      <c r="I16880" t="s">
        <v>55979</v>
      </c>
      <c r="J16880" t="s">
        <v>55980</v>
      </c>
      <c r="K16880" t="s">
        <v>55981</v>
      </c>
      <c r="L16880" t="s">
        <v>77909</v>
      </c>
    </row>
    <row r="16881" spans="1:12" x14ac:dyDescent="0.15">
      <c r="A16881" t="s">
        <v>12</v>
      </c>
      <c r="B16881">
        <v>4748252</v>
      </c>
      <c r="C16881">
        <v>4748272</v>
      </c>
      <c r="D16881" t="s">
        <v>55978</v>
      </c>
      <c r="E16881" t="s">
        <v>90</v>
      </c>
      <c r="F16881" t="s">
        <v>15</v>
      </c>
      <c r="G16881" t="s">
        <v>32</v>
      </c>
      <c r="H16881">
        <v>31</v>
      </c>
      <c r="I16881" t="s">
        <v>55982</v>
      </c>
      <c r="J16881" t="s">
        <v>55983</v>
      </c>
      <c r="K16881" t="s">
        <v>55984</v>
      </c>
      <c r="L16881" t="s">
        <v>77910</v>
      </c>
    </row>
    <row r="16882" spans="1:12" x14ac:dyDescent="0.15">
      <c r="A16882" t="s">
        <v>12</v>
      </c>
      <c r="B16882">
        <v>4748285</v>
      </c>
      <c r="C16882">
        <v>4748305</v>
      </c>
      <c r="D16882" t="s">
        <v>55978</v>
      </c>
      <c r="E16882" t="s">
        <v>90</v>
      </c>
      <c r="F16882" t="s">
        <v>15</v>
      </c>
      <c r="G16882" t="s">
        <v>32</v>
      </c>
      <c r="H16882">
        <v>64</v>
      </c>
      <c r="I16882" t="s">
        <v>55985</v>
      </c>
      <c r="J16882" t="s">
        <v>55986</v>
      </c>
      <c r="K16882" t="s">
        <v>55987</v>
      </c>
      <c r="L16882" t="s">
        <v>77989</v>
      </c>
    </row>
    <row r="16883" spans="1:12" x14ac:dyDescent="0.15">
      <c r="A16883" t="s">
        <v>12</v>
      </c>
      <c r="B16883">
        <v>4748309</v>
      </c>
      <c r="C16883">
        <v>4748329</v>
      </c>
      <c r="D16883" t="s">
        <v>55978</v>
      </c>
      <c r="E16883" t="s">
        <v>90</v>
      </c>
      <c r="F16883" t="s">
        <v>15</v>
      </c>
      <c r="G16883" t="s">
        <v>36</v>
      </c>
      <c r="H16883">
        <v>88</v>
      </c>
      <c r="I16883" t="s">
        <v>55988</v>
      </c>
      <c r="J16883" t="s">
        <v>55989</v>
      </c>
      <c r="K16883" t="s">
        <v>55990</v>
      </c>
      <c r="L16883" t="s">
        <v>77923</v>
      </c>
    </row>
    <row r="16884" spans="1:12" x14ac:dyDescent="0.15">
      <c r="A16884" t="s">
        <v>12</v>
      </c>
      <c r="B16884">
        <v>4750025</v>
      </c>
      <c r="C16884">
        <v>4750045</v>
      </c>
      <c r="D16884" t="s">
        <v>55991</v>
      </c>
      <c r="E16884" t="s">
        <v>90</v>
      </c>
      <c r="F16884" t="s">
        <v>76</v>
      </c>
      <c r="G16884" t="s">
        <v>16</v>
      </c>
      <c r="H16884">
        <v>9</v>
      </c>
      <c r="I16884" t="s">
        <v>55992</v>
      </c>
      <c r="J16884" t="s">
        <v>55993</v>
      </c>
      <c r="K16884" t="s">
        <v>55994</v>
      </c>
      <c r="L16884" t="s">
        <v>77939</v>
      </c>
    </row>
    <row r="16885" spans="1:12" x14ac:dyDescent="0.15">
      <c r="A16885" t="s">
        <v>12</v>
      </c>
      <c r="B16885">
        <v>4750004</v>
      </c>
      <c r="C16885">
        <v>4750024</v>
      </c>
      <c r="D16885" t="s">
        <v>55991</v>
      </c>
      <c r="E16885" t="s">
        <v>90</v>
      </c>
      <c r="F16885" t="s">
        <v>76</v>
      </c>
      <c r="G16885" t="s">
        <v>23</v>
      </c>
      <c r="H16885">
        <v>30</v>
      </c>
      <c r="I16885" t="s">
        <v>55995</v>
      </c>
      <c r="J16885" t="s">
        <v>55996</v>
      </c>
      <c r="K16885" t="s">
        <v>55997</v>
      </c>
      <c r="L16885" t="s">
        <v>77984</v>
      </c>
    </row>
    <row r="16886" spans="1:12" x14ac:dyDescent="0.15">
      <c r="A16886" t="s">
        <v>12</v>
      </c>
      <c r="B16886">
        <v>4749971</v>
      </c>
      <c r="C16886">
        <v>4749991</v>
      </c>
      <c r="D16886" t="s">
        <v>55991</v>
      </c>
      <c r="E16886" t="s">
        <v>90</v>
      </c>
      <c r="F16886" t="s">
        <v>76</v>
      </c>
      <c r="G16886" t="s">
        <v>16</v>
      </c>
      <c r="H16886">
        <v>63</v>
      </c>
      <c r="I16886" t="s">
        <v>55998</v>
      </c>
      <c r="J16886" t="s">
        <v>55999</v>
      </c>
      <c r="K16886" t="s">
        <v>56000</v>
      </c>
      <c r="L16886" t="s">
        <v>77957</v>
      </c>
    </row>
    <row r="16887" spans="1:12" x14ac:dyDescent="0.15">
      <c r="A16887" t="s">
        <v>12</v>
      </c>
      <c r="B16887">
        <v>4749932</v>
      </c>
      <c r="C16887">
        <v>4749952</v>
      </c>
      <c r="D16887" t="s">
        <v>55991</v>
      </c>
      <c r="E16887" t="s">
        <v>90</v>
      </c>
      <c r="F16887" t="s">
        <v>76</v>
      </c>
      <c r="G16887" t="s">
        <v>16</v>
      </c>
      <c r="H16887">
        <v>102</v>
      </c>
      <c r="I16887" t="s">
        <v>56001</v>
      </c>
      <c r="J16887" t="s">
        <v>56002</v>
      </c>
      <c r="K16887" t="s">
        <v>56003</v>
      </c>
      <c r="L16887" t="s">
        <v>77933</v>
      </c>
    </row>
    <row r="16888" spans="1:12" x14ac:dyDescent="0.15">
      <c r="A16888" t="s">
        <v>12</v>
      </c>
      <c r="B16888">
        <v>4751252</v>
      </c>
      <c r="C16888">
        <v>4751272</v>
      </c>
      <c r="D16888" t="s">
        <v>56004</v>
      </c>
      <c r="E16888" t="s">
        <v>56005</v>
      </c>
      <c r="F16888" t="s">
        <v>76</v>
      </c>
      <c r="G16888" t="s">
        <v>16</v>
      </c>
      <c r="H16888">
        <v>26</v>
      </c>
      <c r="I16888" t="s">
        <v>56006</v>
      </c>
      <c r="J16888" t="s">
        <v>56007</v>
      </c>
      <c r="K16888" t="s">
        <v>56008</v>
      </c>
      <c r="L16888" t="s">
        <v>78002</v>
      </c>
    </row>
    <row r="16889" spans="1:12" x14ac:dyDescent="0.15">
      <c r="A16889" t="s">
        <v>12</v>
      </c>
      <c r="B16889">
        <v>4751228</v>
      </c>
      <c r="C16889">
        <v>4751248</v>
      </c>
      <c r="D16889" t="s">
        <v>56004</v>
      </c>
      <c r="E16889" t="s">
        <v>56005</v>
      </c>
      <c r="F16889" t="s">
        <v>76</v>
      </c>
      <c r="G16889" t="s">
        <v>32</v>
      </c>
      <c r="H16889">
        <v>50</v>
      </c>
      <c r="I16889" t="s">
        <v>56009</v>
      </c>
      <c r="J16889" t="s">
        <v>56010</v>
      </c>
      <c r="K16889" t="s">
        <v>56011</v>
      </c>
      <c r="L16889" t="s">
        <v>77925</v>
      </c>
    </row>
    <row r="16890" spans="1:12" x14ac:dyDescent="0.15">
      <c r="A16890" t="s">
        <v>12</v>
      </c>
      <c r="B16890">
        <v>4751201</v>
      </c>
      <c r="C16890">
        <v>4751221</v>
      </c>
      <c r="D16890" t="s">
        <v>56004</v>
      </c>
      <c r="E16890" t="s">
        <v>56005</v>
      </c>
      <c r="F16890" t="s">
        <v>76</v>
      </c>
      <c r="G16890" t="s">
        <v>23</v>
      </c>
      <c r="H16890">
        <v>77</v>
      </c>
      <c r="I16890" t="s">
        <v>56012</v>
      </c>
      <c r="J16890" t="s">
        <v>56013</v>
      </c>
      <c r="K16890" t="s">
        <v>56014</v>
      </c>
      <c r="L16890" t="s">
        <v>77960</v>
      </c>
    </row>
    <row r="16891" spans="1:12" x14ac:dyDescent="0.15">
      <c r="A16891" t="s">
        <v>12</v>
      </c>
      <c r="B16891">
        <v>4751181</v>
      </c>
      <c r="C16891">
        <v>4751201</v>
      </c>
      <c r="D16891" t="s">
        <v>56004</v>
      </c>
      <c r="E16891" t="s">
        <v>56005</v>
      </c>
      <c r="F16891" t="s">
        <v>76</v>
      </c>
      <c r="G16891" t="s">
        <v>23</v>
      </c>
      <c r="H16891">
        <v>97</v>
      </c>
      <c r="I16891" t="s">
        <v>56015</v>
      </c>
      <c r="J16891" t="s">
        <v>56016</v>
      </c>
      <c r="K16891" t="s">
        <v>56017</v>
      </c>
      <c r="L16891" t="s">
        <v>78010</v>
      </c>
    </row>
    <row r="16892" spans="1:12" x14ac:dyDescent="0.15">
      <c r="A16892" t="s">
        <v>12</v>
      </c>
      <c r="B16892">
        <v>4751998</v>
      </c>
      <c r="C16892">
        <v>4752018</v>
      </c>
      <c r="D16892" t="s">
        <v>56018</v>
      </c>
      <c r="E16892" t="s">
        <v>90</v>
      </c>
      <c r="F16892" t="s">
        <v>76</v>
      </c>
      <c r="G16892" t="s">
        <v>36</v>
      </c>
      <c r="H16892">
        <v>67</v>
      </c>
      <c r="I16892" t="s">
        <v>56019</v>
      </c>
      <c r="J16892" t="s">
        <v>56020</v>
      </c>
      <c r="K16892" t="s">
        <v>56021</v>
      </c>
      <c r="L16892" t="s">
        <v>77981</v>
      </c>
    </row>
    <row r="16893" spans="1:12" x14ac:dyDescent="0.15">
      <c r="A16893" t="s">
        <v>12</v>
      </c>
      <c r="B16893">
        <v>4751973</v>
      </c>
      <c r="C16893">
        <v>4751993</v>
      </c>
      <c r="D16893" t="s">
        <v>56018</v>
      </c>
      <c r="E16893" t="s">
        <v>90</v>
      </c>
      <c r="F16893" t="s">
        <v>76</v>
      </c>
      <c r="G16893" t="s">
        <v>36</v>
      </c>
      <c r="H16893">
        <v>92</v>
      </c>
      <c r="I16893" t="s">
        <v>56022</v>
      </c>
      <c r="J16893" t="s">
        <v>56023</v>
      </c>
      <c r="K16893" t="s">
        <v>56024</v>
      </c>
      <c r="L16893" t="s">
        <v>78032</v>
      </c>
    </row>
    <row r="16894" spans="1:12" x14ac:dyDescent="0.15">
      <c r="A16894" t="s">
        <v>12</v>
      </c>
      <c r="B16894">
        <v>4751940</v>
      </c>
      <c r="C16894">
        <v>4751960</v>
      </c>
      <c r="D16894" t="s">
        <v>56018</v>
      </c>
      <c r="E16894" t="s">
        <v>90</v>
      </c>
      <c r="F16894" t="s">
        <v>76</v>
      </c>
      <c r="G16894" t="s">
        <v>23</v>
      </c>
      <c r="H16894">
        <v>125</v>
      </c>
      <c r="I16894" t="s">
        <v>56025</v>
      </c>
      <c r="J16894" t="s">
        <v>56026</v>
      </c>
      <c r="K16894" t="s">
        <v>56027</v>
      </c>
      <c r="L16894" t="s">
        <v>78034</v>
      </c>
    </row>
    <row r="16895" spans="1:12" x14ac:dyDescent="0.15">
      <c r="A16895" t="s">
        <v>12</v>
      </c>
      <c r="B16895">
        <v>4751907</v>
      </c>
      <c r="C16895">
        <v>4751927</v>
      </c>
      <c r="D16895" t="s">
        <v>56018</v>
      </c>
      <c r="E16895" t="s">
        <v>90</v>
      </c>
      <c r="F16895" t="s">
        <v>76</v>
      </c>
      <c r="G16895" t="s">
        <v>23</v>
      </c>
      <c r="H16895">
        <v>158</v>
      </c>
      <c r="I16895" t="s">
        <v>56028</v>
      </c>
      <c r="J16895" t="s">
        <v>56029</v>
      </c>
      <c r="K16895" t="s">
        <v>56030</v>
      </c>
      <c r="L16895" t="s">
        <v>78070</v>
      </c>
    </row>
    <row r="16896" spans="1:12" x14ac:dyDescent="0.15">
      <c r="A16896" t="s">
        <v>12</v>
      </c>
      <c r="B16896">
        <v>4753165</v>
      </c>
      <c r="C16896">
        <v>4753185</v>
      </c>
      <c r="D16896" t="s">
        <v>56031</v>
      </c>
      <c r="E16896" t="s">
        <v>90</v>
      </c>
      <c r="F16896" t="s">
        <v>76</v>
      </c>
      <c r="G16896" t="s">
        <v>23</v>
      </c>
      <c r="H16896">
        <v>29</v>
      </c>
      <c r="I16896" t="s">
        <v>56032</v>
      </c>
      <c r="J16896" t="s">
        <v>56033</v>
      </c>
      <c r="K16896" t="s">
        <v>56034</v>
      </c>
      <c r="L16896" t="s">
        <v>77921</v>
      </c>
    </row>
    <row r="16897" spans="1:12" x14ac:dyDescent="0.15">
      <c r="A16897" t="s">
        <v>12</v>
      </c>
      <c r="B16897">
        <v>4753116</v>
      </c>
      <c r="C16897">
        <v>4753136</v>
      </c>
      <c r="D16897" t="s">
        <v>56031</v>
      </c>
      <c r="E16897" t="s">
        <v>90</v>
      </c>
      <c r="F16897" t="s">
        <v>76</v>
      </c>
      <c r="G16897" t="s">
        <v>16</v>
      </c>
      <c r="H16897">
        <v>78</v>
      </c>
      <c r="I16897" t="s">
        <v>56035</v>
      </c>
      <c r="J16897" t="s">
        <v>56036</v>
      </c>
      <c r="K16897" t="s">
        <v>56037</v>
      </c>
      <c r="L16897" t="s">
        <v>78000</v>
      </c>
    </row>
    <row r="16898" spans="1:12" x14ac:dyDescent="0.15">
      <c r="A16898" t="s">
        <v>12</v>
      </c>
      <c r="B16898">
        <v>4753096</v>
      </c>
      <c r="C16898">
        <v>4753116</v>
      </c>
      <c r="D16898" t="s">
        <v>56031</v>
      </c>
      <c r="E16898" t="s">
        <v>90</v>
      </c>
      <c r="F16898" t="s">
        <v>76</v>
      </c>
      <c r="G16898" t="s">
        <v>16</v>
      </c>
      <c r="H16898">
        <v>98</v>
      </c>
      <c r="I16898" t="s">
        <v>56038</v>
      </c>
      <c r="J16898" t="s">
        <v>56039</v>
      </c>
      <c r="K16898" t="s">
        <v>56040</v>
      </c>
      <c r="L16898" t="s">
        <v>78048</v>
      </c>
    </row>
    <row r="16899" spans="1:12" x14ac:dyDescent="0.15">
      <c r="A16899" t="s">
        <v>12</v>
      </c>
      <c r="B16899">
        <v>4753073</v>
      </c>
      <c r="C16899">
        <v>4753093</v>
      </c>
      <c r="D16899" t="s">
        <v>56031</v>
      </c>
      <c r="E16899" t="s">
        <v>90</v>
      </c>
      <c r="F16899" t="s">
        <v>76</v>
      </c>
      <c r="G16899" t="s">
        <v>36</v>
      </c>
      <c r="H16899">
        <v>121</v>
      </c>
      <c r="I16899" t="s">
        <v>56041</v>
      </c>
      <c r="J16899" t="s">
        <v>56042</v>
      </c>
      <c r="K16899" t="s">
        <v>56043</v>
      </c>
      <c r="L16899" t="s">
        <v>77943</v>
      </c>
    </row>
    <row r="16900" spans="1:12" x14ac:dyDescent="0.15">
      <c r="A16900" t="s">
        <v>12</v>
      </c>
      <c r="B16900">
        <v>4754056</v>
      </c>
      <c r="C16900">
        <v>4754076</v>
      </c>
      <c r="D16900" t="s">
        <v>56044</v>
      </c>
      <c r="E16900" t="s">
        <v>56045</v>
      </c>
      <c r="F16900" t="s">
        <v>76</v>
      </c>
      <c r="G16900" t="s">
        <v>36</v>
      </c>
      <c r="H16900">
        <v>34</v>
      </c>
      <c r="I16900" t="s">
        <v>56046</v>
      </c>
      <c r="J16900" t="s">
        <v>56047</v>
      </c>
      <c r="K16900" t="s">
        <v>56048</v>
      </c>
      <c r="L16900" t="s">
        <v>77999</v>
      </c>
    </row>
    <row r="16901" spans="1:12" x14ac:dyDescent="0.15">
      <c r="A16901" t="s">
        <v>12</v>
      </c>
      <c r="B16901">
        <v>4754019</v>
      </c>
      <c r="C16901">
        <v>4754039</v>
      </c>
      <c r="D16901" t="s">
        <v>56044</v>
      </c>
      <c r="E16901" t="s">
        <v>56045</v>
      </c>
      <c r="F16901" t="s">
        <v>76</v>
      </c>
      <c r="G16901" t="s">
        <v>23</v>
      </c>
      <c r="H16901">
        <v>71</v>
      </c>
      <c r="I16901" t="s">
        <v>56049</v>
      </c>
      <c r="J16901" t="s">
        <v>56050</v>
      </c>
      <c r="K16901" t="s">
        <v>56051</v>
      </c>
      <c r="L16901" t="s">
        <v>77969</v>
      </c>
    </row>
    <row r="16902" spans="1:12" x14ac:dyDescent="0.15">
      <c r="A16902" t="s">
        <v>12</v>
      </c>
      <c r="B16902">
        <v>4753998</v>
      </c>
      <c r="C16902">
        <v>4754018</v>
      </c>
      <c r="D16902" t="s">
        <v>56044</v>
      </c>
      <c r="E16902" t="s">
        <v>56045</v>
      </c>
      <c r="F16902" t="s">
        <v>76</v>
      </c>
      <c r="G16902" t="s">
        <v>32</v>
      </c>
      <c r="H16902">
        <v>92</v>
      </c>
      <c r="I16902" t="s">
        <v>56052</v>
      </c>
      <c r="J16902" t="s">
        <v>56053</v>
      </c>
      <c r="K16902" t="s">
        <v>56054</v>
      </c>
      <c r="L16902" t="s">
        <v>78032</v>
      </c>
    </row>
    <row r="16903" spans="1:12" x14ac:dyDescent="0.15">
      <c r="A16903" t="s">
        <v>12</v>
      </c>
      <c r="B16903">
        <v>4753975</v>
      </c>
      <c r="C16903">
        <v>4753995</v>
      </c>
      <c r="D16903" t="s">
        <v>56044</v>
      </c>
      <c r="E16903" t="s">
        <v>56045</v>
      </c>
      <c r="F16903" t="s">
        <v>76</v>
      </c>
      <c r="G16903" t="s">
        <v>32</v>
      </c>
      <c r="H16903">
        <v>115</v>
      </c>
      <c r="I16903" t="s">
        <v>56055</v>
      </c>
      <c r="J16903" t="s">
        <v>56056</v>
      </c>
      <c r="K16903" t="s">
        <v>56057</v>
      </c>
      <c r="L16903" t="s">
        <v>78020</v>
      </c>
    </row>
    <row r="16904" spans="1:12" x14ac:dyDescent="0.15">
      <c r="A16904" t="s">
        <v>12</v>
      </c>
      <c r="B16904">
        <v>4754300</v>
      </c>
      <c r="C16904">
        <v>4754320</v>
      </c>
      <c r="D16904" t="s">
        <v>56058</v>
      </c>
      <c r="E16904" t="s">
        <v>90</v>
      </c>
      <c r="F16904" t="s">
        <v>15</v>
      </c>
      <c r="G16904" t="s">
        <v>32</v>
      </c>
      <c r="H16904">
        <v>7</v>
      </c>
      <c r="I16904" t="s">
        <v>56059</v>
      </c>
      <c r="J16904" t="s">
        <v>56060</v>
      </c>
      <c r="K16904" t="s">
        <v>56061</v>
      </c>
      <c r="L16904" t="s">
        <v>77909</v>
      </c>
    </row>
    <row r="16905" spans="1:12" x14ac:dyDescent="0.15">
      <c r="A16905" t="s">
        <v>12</v>
      </c>
      <c r="B16905">
        <v>4754325</v>
      </c>
      <c r="C16905">
        <v>4754345</v>
      </c>
      <c r="D16905" t="s">
        <v>56058</v>
      </c>
      <c r="E16905" t="s">
        <v>90</v>
      </c>
      <c r="F16905" t="s">
        <v>15</v>
      </c>
      <c r="G16905" t="s">
        <v>23</v>
      </c>
      <c r="H16905">
        <v>32</v>
      </c>
      <c r="I16905" t="s">
        <v>56062</v>
      </c>
      <c r="J16905" t="s">
        <v>56063</v>
      </c>
      <c r="K16905" t="s">
        <v>56064</v>
      </c>
      <c r="L16905" t="s">
        <v>77918</v>
      </c>
    </row>
    <row r="16906" spans="1:12" x14ac:dyDescent="0.15">
      <c r="A16906" t="s">
        <v>12</v>
      </c>
      <c r="B16906">
        <v>4754346</v>
      </c>
      <c r="C16906">
        <v>4754366</v>
      </c>
      <c r="D16906" t="s">
        <v>56058</v>
      </c>
      <c r="E16906" t="s">
        <v>90</v>
      </c>
      <c r="F16906" t="s">
        <v>15</v>
      </c>
      <c r="G16906" t="s">
        <v>36</v>
      </c>
      <c r="H16906">
        <v>53</v>
      </c>
      <c r="I16906" t="s">
        <v>56065</v>
      </c>
      <c r="J16906" t="s">
        <v>56066</v>
      </c>
      <c r="K16906" t="s">
        <v>56067</v>
      </c>
      <c r="L16906" t="s">
        <v>77922</v>
      </c>
    </row>
    <row r="16907" spans="1:12" x14ac:dyDescent="0.15">
      <c r="A16907" t="s">
        <v>12</v>
      </c>
      <c r="B16907">
        <v>4754369</v>
      </c>
      <c r="C16907">
        <v>4754389</v>
      </c>
      <c r="D16907" t="s">
        <v>56058</v>
      </c>
      <c r="E16907" t="s">
        <v>90</v>
      </c>
      <c r="F16907" t="s">
        <v>15</v>
      </c>
      <c r="G16907" t="s">
        <v>36</v>
      </c>
      <c r="H16907">
        <v>76</v>
      </c>
      <c r="I16907" t="s">
        <v>56068</v>
      </c>
      <c r="J16907" t="s">
        <v>56069</v>
      </c>
      <c r="K16907" t="s">
        <v>56070</v>
      </c>
      <c r="L16907" t="s">
        <v>77985</v>
      </c>
    </row>
    <row r="16908" spans="1:12" x14ac:dyDescent="0.15">
      <c r="A16908" t="s">
        <v>12</v>
      </c>
      <c r="B16908">
        <v>4754863</v>
      </c>
      <c r="C16908">
        <v>4754883</v>
      </c>
      <c r="D16908" t="s">
        <v>56071</v>
      </c>
      <c r="E16908" t="s">
        <v>56072</v>
      </c>
      <c r="F16908" t="s">
        <v>15</v>
      </c>
      <c r="G16908" t="s">
        <v>32</v>
      </c>
      <c r="H16908">
        <v>1</v>
      </c>
      <c r="I16908" t="s">
        <v>56073</v>
      </c>
      <c r="J16908" t="s">
        <v>56074</v>
      </c>
      <c r="K16908" t="s">
        <v>56075</v>
      </c>
      <c r="L16908" t="s">
        <v>77917</v>
      </c>
    </row>
    <row r="16909" spans="1:12" x14ac:dyDescent="0.15">
      <c r="A16909" t="s">
        <v>12</v>
      </c>
      <c r="B16909">
        <v>4754886</v>
      </c>
      <c r="C16909">
        <v>4754906</v>
      </c>
      <c r="D16909" t="s">
        <v>56071</v>
      </c>
      <c r="E16909" t="s">
        <v>56072</v>
      </c>
      <c r="F16909" t="s">
        <v>15</v>
      </c>
      <c r="G16909" t="s">
        <v>36</v>
      </c>
      <c r="H16909">
        <v>24</v>
      </c>
      <c r="I16909" t="s">
        <v>56076</v>
      </c>
      <c r="J16909" t="s">
        <v>56077</v>
      </c>
      <c r="K16909" t="s">
        <v>56078</v>
      </c>
      <c r="L16909" t="s">
        <v>77966</v>
      </c>
    </row>
    <row r="16910" spans="1:12" x14ac:dyDescent="0.15">
      <c r="A16910" t="s">
        <v>12</v>
      </c>
      <c r="B16910">
        <v>4754906</v>
      </c>
      <c r="C16910">
        <v>4754926</v>
      </c>
      <c r="D16910" t="s">
        <v>56071</v>
      </c>
      <c r="E16910" t="s">
        <v>56072</v>
      </c>
      <c r="F16910" t="s">
        <v>15</v>
      </c>
      <c r="G16910" t="s">
        <v>36</v>
      </c>
      <c r="H16910">
        <v>44</v>
      </c>
      <c r="I16910" t="s">
        <v>56079</v>
      </c>
      <c r="J16910" t="s">
        <v>56080</v>
      </c>
      <c r="K16910" t="s">
        <v>56081</v>
      </c>
      <c r="L16910" t="s">
        <v>78016</v>
      </c>
    </row>
    <row r="16911" spans="1:12" x14ac:dyDescent="0.15">
      <c r="A16911" t="s">
        <v>12</v>
      </c>
      <c r="B16911">
        <v>4754932</v>
      </c>
      <c r="C16911">
        <v>4754952</v>
      </c>
      <c r="D16911" t="s">
        <v>56071</v>
      </c>
      <c r="E16911" t="s">
        <v>56072</v>
      </c>
      <c r="F16911" t="s">
        <v>15</v>
      </c>
      <c r="G16911" t="s">
        <v>36</v>
      </c>
      <c r="H16911">
        <v>70</v>
      </c>
      <c r="I16911" t="s">
        <v>56082</v>
      </c>
      <c r="J16911" t="s">
        <v>56083</v>
      </c>
      <c r="K16911" t="s">
        <v>56084</v>
      </c>
      <c r="L16911" t="s">
        <v>77919</v>
      </c>
    </row>
    <row r="16912" spans="1:12" x14ac:dyDescent="0.15">
      <c r="A16912" t="s">
        <v>12</v>
      </c>
      <c r="B16912">
        <v>4756449</v>
      </c>
      <c r="C16912">
        <v>4756469</v>
      </c>
      <c r="D16912" t="s">
        <v>56085</v>
      </c>
      <c r="E16912" t="s">
        <v>90</v>
      </c>
      <c r="F16912" t="s">
        <v>76</v>
      </c>
      <c r="G16912" t="s">
        <v>16</v>
      </c>
      <c r="H16912">
        <v>0</v>
      </c>
      <c r="I16912" t="s">
        <v>56086</v>
      </c>
      <c r="J16912" t="s">
        <v>56087</v>
      </c>
      <c r="K16912" t="s">
        <v>56088</v>
      </c>
      <c r="L16912" t="s">
        <v>77980</v>
      </c>
    </row>
    <row r="16913" spans="1:12" x14ac:dyDescent="0.15">
      <c r="A16913" t="s">
        <v>12</v>
      </c>
      <c r="B16913">
        <v>4756406</v>
      </c>
      <c r="C16913">
        <v>4756426</v>
      </c>
      <c r="D16913" t="s">
        <v>56085</v>
      </c>
      <c r="E16913" t="s">
        <v>90</v>
      </c>
      <c r="F16913" t="s">
        <v>76</v>
      </c>
      <c r="G16913" t="s">
        <v>16</v>
      </c>
      <c r="H16913">
        <v>43</v>
      </c>
      <c r="I16913" t="s">
        <v>56089</v>
      </c>
      <c r="J16913" t="s">
        <v>56090</v>
      </c>
      <c r="K16913" t="s">
        <v>56091</v>
      </c>
      <c r="L16913" t="s">
        <v>77942</v>
      </c>
    </row>
    <row r="16914" spans="1:12" x14ac:dyDescent="0.15">
      <c r="A16914" t="s">
        <v>12</v>
      </c>
      <c r="B16914">
        <v>4756351</v>
      </c>
      <c r="C16914">
        <v>4756371</v>
      </c>
      <c r="D16914" t="s">
        <v>56085</v>
      </c>
      <c r="E16914" t="s">
        <v>90</v>
      </c>
      <c r="F16914" t="s">
        <v>76</v>
      </c>
      <c r="G16914" t="s">
        <v>23</v>
      </c>
      <c r="H16914">
        <v>98</v>
      </c>
      <c r="I16914" t="s">
        <v>56092</v>
      </c>
      <c r="J16914" t="s">
        <v>56093</v>
      </c>
      <c r="K16914" t="s">
        <v>56094</v>
      </c>
      <c r="L16914" t="s">
        <v>78048</v>
      </c>
    </row>
    <row r="16915" spans="1:12" x14ac:dyDescent="0.15">
      <c r="A16915" t="s">
        <v>12</v>
      </c>
      <c r="B16915">
        <v>4756326</v>
      </c>
      <c r="C16915">
        <v>4756346</v>
      </c>
      <c r="D16915" t="s">
        <v>56085</v>
      </c>
      <c r="E16915" t="s">
        <v>90</v>
      </c>
      <c r="F16915" t="s">
        <v>76</v>
      </c>
      <c r="G16915" t="s">
        <v>16</v>
      </c>
      <c r="H16915">
        <v>123</v>
      </c>
      <c r="I16915" t="s">
        <v>56095</v>
      </c>
      <c r="J16915" t="s">
        <v>56096</v>
      </c>
      <c r="K16915" t="s">
        <v>56097</v>
      </c>
      <c r="L16915" t="s">
        <v>78061</v>
      </c>
    </row>
    <row r="16916" spans="1:12" x14ac:dyDescent="0.15">
      <c r="A16916" t="s">
        <v>12</v>
      </c>
      <c r="B16916">
        <v>4756712</v>
      </c>
      <c r="C16916">
        <v>4756732</v>
      </c>
      <c r="D16916" t="s">
        <v>56098</v>
      </c>
      <c r="E16916" t="s">
        <v>90</v>
      </c>
      <c r="F16916" t="s">
        <v>76</v>
      </c>
      <c r="G16916" t="s">
        <v>36</v>
      </c>
      <c r="H16916">
        <v>22</v>
      </c>
      <c r="I16916" t="s">
        <v>56099</v>
      </c>
      <c r="J16916" t="s">
        <v>56100</v>
      </c>
      <c r="K16916" t="s">
        <v>56101</v>
      </c>
      <c r="L16916" t="s">
        <v>77948</v>
      </c>
    </row>
    <row r="16917" spans="1:12" x14ac:dyDescent="0.15">
      <c r="A16917" t="s">
        <v>12</v>
      </c>
      <c r="B16917">
        <v>4756682</v>
      </c>
      <c r="C16917">
        <v>4756702</v>
      </c>
      <c r="D16917" t="s">
        <v>56098</v>
      </c>
      <c r="E16917" t="s">
        <v>90</v>
      </c>
      <c r="F16917" t="s">
        <v>76</v>
      </c>
      <c r="G16917" t="s">
        <v>32</v>
      </c>
      <c r="H16917">
        <v>52</v>
      </c>
      <c r="I16917" t="s">
        <v>56102</v>
      </c>
      <c r="J16917" t="s">
        <v>56103</v>
      </c>
      <c r="K16917" t="s">
        <v>56104</v>
      </c>
      <c r="L16917" t="s">
        <v>77959</v>
      </c>
    </row>
    <row r="16918" spans="1:12" x14ac:dyDescent="0.15">
      <c r="A16918" t="s">
        <v>12</v>
      </c>
      <c r="B16918">
        <v>4756659</v>
      </c>
      <c r="C16918">
        <v>4756679</v>
      </c>
      <c r="D16918" t="s">
        <v>56098</v>
      </c>
      <c r="E16918" t="s">
        <v>90</v>
      </c>
      <c r="F16918" t="s">
        <v>76</v>
      </c>
      <c r="G16918" t="s">
        <v>36</v>
      </c>
      <c r="H16918">
        <v>75</v>
      </c>
      <c r="I16918" t="s">
        <v>56105</v>
      </c>
      <c r="J16918" t="s">
        <v>56106</v>
      </c>
      <c r="K16918" t="s">
        <v>56107</v>
      </c>
      <c r="L16918" t="s">
        <v>78027</v>
      </c>
    </row>
    <row r="16919" spans="1:12" x14ac:dyDescent="0.15">
      <c r="A16919" t="s">
        <v>12</v>
      </c>
      <c r="B16919">
        <v>4756623</v>
      </c>
      <c r="C16919">
        <v>4756643</v>
      </c>
      <c r="D16919" t="s">
        <v>56098</v>
      </c>
      <c r="E16919" t="s">
        <v>90</v>
      </c>
      <c r="F16919" t="s">
        <v>76</v>
      </c>
      <c r="G16919" t="s">
        <v>36</v>
      </c>
      <c r="H16919">
        <v>111</v>
      </c>
      <c r="I16919" t="s">
        <v>56108</v>
      </c>
      <c r="J16919" t="s">
        <v>56109</v>
      </c>
      <c r="K16919" t="s">
        <v>56110</v>
      </c>
      <c r="L16919" t="s">
        <v>77908</v>
      </c>
    </row>
    <row r="16920" spans="1:12" x14ac:dyDescent="0.15">
      <c r="A16920" t="s">
        <v>12</v>
      </c>
      <c r="B16920">
        <v>4756933</v>
      </c>
      <c r="C16920">
        <v>4756953</v>
      </c>
      <c r="D16920" t="s">
        <v>56111</v>
      </c>
      <c r="E16920" t="s">
        <v>90</v>
      </c>
      <c r="F16920" t="s">
        <v>15</v>
      </c>
      <c r="G16920" t="s">
        <v>36</v>
      </c>
      <c r="H16920">
        <v>17</v>
      </c>
      <c r="I16920" t="s">
        <v>56112</v>
      </c>
      <c r="J16920" t="s">
        <v>56113</v>
      </c>
      <c r="K16920" t="s">
        <v>56114</v>
      </c>
      <c r="L16920" t="s">
        <v>77944</v>
      </c>
    </row>
    <row r="16921" spans="1:12" x14ac:dyDescent="0.15">
      <c r="A16921" t="s">
        <v>12</v>
      </c>
      <c r="B16921">
        <v>4756953</v>
      </c>
      <c r="C16921">
        <v>4756973</v>
      </c>
      <c r="D16921" t="s">
        <v>56111</v>
      </c>
      <c r="E16921" t="s">
        <v>90</v>
      </c>
      <c r="F16921" t="s">
        <v>15</v>
      </c>
      <c r="G16921" t="s">
        <v>23</v>
      </c>
      <c r="H16921">
        <v>37</v>
      </c>
      <c r="I16921" t="s">
        <v>56115</v>
      </c>
      <c r="J16921" t="s">
        <v>56116</v>
      </c>
      <c r="K16921" t="s">
        <v>56117</v>
      </c>
      <c r="L16921" t="s">
        <v>77906</v>
      </c>
    </row>
    <row r="16922" spans="1:12" x14ac:dyDescent="0.15">
      <c r="A16922" t="s">
        <v>12</v>
      </c>
      <c r="B16922">
        <v>4756991</v>
      </c>
      <c r="C16922">
        <v>4757011</v>
      </c>
      <c r="D16922" t="s">
        <v>56111</v>
      </c>
      <c r="E16922" t="s">
        <v>90</v>
      </c>
      <c r="F16922" t="s">
        <v>15</v>
      </c>
      <c r="G16922" t="s">
        <v>36</v>
      </c>
      <c r="H16922">
        <v>75</v>
      </c>
      <c r="I16922" t="s">
        <v>56118</v>
      </c>
      <c r="J16922" t="s">
        <v>56119</v>
      </c>
      <c r="K16922" t="s">
        <v>56120</v>
      </c>
      <c r="L16922" t="s">
        <v>78027</v>
      </c>
    </row>
    <row r="16923" spans="1:12" x14ac:dyDescent="0.15">
      <c r="A16923" t="s">
        <v>12</v>
      </c>
      <c r="B16923">
        <v>4757013</v>
      </c>
      <c r="C16923">
        <v>4757033</v>
      </c>
      <c r="D16923" t="s">
        <v>56111</v>
      </c>
      <c r="E16923" t="s">
        <v>90</v>
      </c>
      <c r="F16923" t="s">
        <v>15</v>
      </c>
      <c r="G16923" t="s">
        <v>23</v>
      </c>
      <c r="H16923">
        <v>97</v>
      </c>
      <c r="I16923" t="s">
        <v>56121</v>
      </c>
      <c r="J16923" t="s">
        <v>56122</v>
      </c>
      <c r="K16923" t="s">
        <v>56123</v>
      </c>
      <c r="L16923" t="s">
        <v>78010</v>
      </c>
    </row>
    <row r="16924" spans="1:12" x14ac:dyDescent="0.15">
      <c r="A16924" t="s">
        <v>12</v>
      </c>
      <c r="B16924">
        <v>4759481</v>
      </c>
      <c r="C16924">
        <v>4759501</v>
      </c>
      <c r="D16924" t="s">
        <v>56124</v>
      </c>
      <c r="E16924" t="s">
        <v>56125</v>
      </c>
      <c r="F16924" t="s">
        <v>76</v>
      </c>
      <c r="G16924" t="s">
        <v>16</v>
      </c>
      <c r="H16924">
        <v>16</v>
      </c>
      <c r="I16924" t="s">
        <v>56126</v>
      </c>
      <c r="J16924" t="s">
        <v>56127</v>
      </c>
      <c r="K16924" t="s">
        <v>56128</v>
      </c>
      <c r="L16924" t="s">
        <v>77905</v>
      </c>
    </row>
    <row r="16925" spans="1:12" x14ac:dyDescent="0.15">
      <c r="A16925" t="s">
        <v>12</v>
      </c>
      <c r="B16925">
        <v>4759460</v>
      </c>
      <c r="C16925">
        <v>4759480</v>
      </c>
      <c r="D16925" t="s">
        <v>56124</v>
      </c>
      <c r="E16925" t="s">
        <v>56125</v>
      </c>
      <c r="F16925" t="s">
        <v>76</v>
      </c>
      <c r="G16925" t="s">
        <v>36</v>
      </c>
      <c r="H16925">
        <v>37</v>
      </c>
      <c r="I16925" t="s">
        <v>56129</v>
      </c>
      <c r="J16925" t="s">
        <v>56130</v>
      </c>
      <c r="K16925" t="s">
        <v>56131</v>
      </c>
      <c r="L16925" t="s">
        <v>77906</v>
      </c>
    </row>
    <row r="16926" spans="1:12" x14ac:dyDescent="0.15">
      <c r="A16926" t="s">
        <v>12</v>
      </c>
      <c r="B16926">
        <v>4759440</v>
      </c>
      <c r="C16926">
        <v>4759460</v>
      </c>
      <c r="D16926" t="s">
        <v>56124</v>
      </c>
      <c r="E16926" t="s">
        <v>56125</v>
      </c>
      <c r="F16926" t="s">
        <v>76</v>
      </c>
      <c r="G16926" t="s">
        <v>36</v>
      </c>
      <c r="H16926">
        <v>57</v>
      </c>
      <c r="I16926" t="s">
        <v>56132</v>
      </c>
      <c r="J16926" t="s">
        <v>56133</v>
      </c>
      <c r="K16926" t="s">
        <v>56134</v>
      </c>
      <c r="L16926" t="s">
        <v>78049</v>
      </c>
    </row>
    <row r="16927" spans="1:12" x14ac:dyDescent="0.15">
      <c r="A16927" t="s">
        <v>12</v>
      </c>
      <c r="B16927">
        <v>4759412</v>
      </c>
      <c r="C16927">
        <v>4759432</v>
      </c>
      <c r="D16927" t="s">
        <v>56124</v>
      </c>
      <c r="E16927" t="s">
        <v>56125</v>
      </c>
      <c r="F16927" t="s">
        <v>76</v>
      </c>
      <c r="G16927" t="s">
        <v>16</v>
      </c>
      <c r="H16927">
        <v>85</v>
      </c>
      <c r="I16927" t="s">
        <v>56135</v>
      </c>
      <c r="J16927" t="s">
        <v>56136</v>
      </c>
      <c r="K16927" t="s">
        <v>56137</v>
      </c>
      <c r="L16927" t="s">
        <v>77972</v>
      </c>
    </row>
    <row r="16928" spans="1:12" x14ac:dyDescent="0.15">
      <c r="A16928" t="s">
        <v>12</v>
      </c>
      <c r="B16928">
        <v>4760271</v>
      </c>
      <c r="C16928">
        <v>4760291</v>
      </c>
      <c r="D16928" t="s">
        <v>56138</v>
      </c>
      <c r="E16928" t="s">
        <v>56139</v>
      </c>
      <c r="F16928" t="s">
        <v>15</v>
      </c>
      <c r="G16928" t="s">
        <v>23</v>
      </c>
      <c r="H16928">
        <v>6</v>
      </c>
      <c r="I16928" t="s">
        <v>56140</v>
      </c>
      <c r="J16928" t="s">
        <v>56141</v>
      </c>
      <c r="K16928" t="s">
        <v>56142</v>
      </c>
      <c r="L16928" t="s">
        <v>78025</v>
      </c>
    </row>
    <row r="16929" spans="1:12" x14ac:dyDescent="0.15">
      <c r="A16929" t="s">
        <v>12</v>
      </c>
      <c r="B16929">
        <v>4760303</v>
      </c>
      <c r="C16929">
        <v>4760323</v>
      </c>
      <c r="D16929" t="s">
        <v>56138</v>
      </c>
      <c r="E16929" t="s">
        <v>56139</v>
      </c>
      <c r="F16929" t="s">
        <v>15</v>
      </c>
      <c r="G16929" t="s">
        <v>23</v>
      </c>
      <c r="H16929">
        <v>38</v>
      </c>
      <c r="I16929" t="s">
        <v>56143</v>
      </c>
      <c r="J16929" t="s">
        <v>56144</v>
      </c>
      <c r="K16929" t="s">
        <v>56145</v>
      </c>
      <c r="L16929" t="s">
        <v>78008</v>
      </c>
    </row>
    <row r="16930" spans="1:12" x14ac:dyDescent="0.15">
      <c r="A16930" t="s">
        <v>12</v>
      </c>
      <c r="B16930">
        <v>4760335</v>
      </c>
      <c r="C16930">
        <v>4760355</v>
      </c>
      <c r="D16930" t="s">
        <v>56138</v>
      </c>
      <c r="E16930" t="s">
        <v>56139</v>
      </c>
      <c r="F16930" t="s">
        <v>15</v>
      </c>
      <c r="G16930" t="s">
        <v>16</v>
      </c>
      <c r="H16930">
        <v>70</v>
      </c>
      <c r="I16930" t="s">
        <v>56146</v>
      </c>
      <c r="J16930" t="s">
        <v>56147</v>
      </c>
      <c r="K16930" t="s">
        <v>56148</v>
      </c>
      <c r="L16930" t="s">
        <v>77919</v>
      </c>
    </row>
    <row r="16931" spans="1:12" x14ac:dyDescent="0.15">
      <c r="A16931" t="s">
        <v>12</v>
      </c>
      <c r="B16931">
        <v>4760390</v>
      </c>
      <c r="C16931">
        <v>4760410</v>
      </c>
      <c r="D16931" t="s">
        <v>56138</v>
      </c>
      <c r="E16931" t="s">
        <v>56139</v>
      </c>
      <c r="F16931" t="s">
        <v>15</v>
      </c>
      <c r="G16931" t="s">
        <v>23</v>
      </c>
      <c r="H16931">
        <v>125</v>
      </c>
      <c r="I16931" t="s">
        <v>56149</v>
      </c>
      <c r="J16931" t="s">
        <v>56150</v>
      </c>
      <c r="K16931" t="s">
        <v>56151</v>
      </c>
      <c r="L16931" t="s">
        <v>78034</v>
      </c>
    </row>
    <row r="16932" spans="1:12" x14ac:dyDescent="0.15">
      <c r="A16932" t="s">
        <v>12</v>
      </c>
      <c r="B16932">
        <v>4761759</v>
      </c>
      <c r="C16932">
        <v>4761779</v>
      </c>
      <c r="D16932" t="s">
        <v>56152</v>
      </c>
      <c r="E16932" t="s">
        <v>56153</v>
      </c>
      <c r="F16932" t="s">
        <v>76</v>
      </c>
      <c r="G16932" t="s">
        <v>23</v>
      </c>
      <c r="H16932">
        <v>40</v>
      </c>
      <c r="I16932" t="s">
        <v>56154</v>
      </c>
      <c r="J16932" t="s">
        <v>56155</v>
      </c>
      <c r="K16932" t="s">
        <v>56156</v>
      </c>
      <c r="L16932" t="s">
        <v>77952</v>
      </c>
    </row>
    <row r="16933" spans="1:12" x14ac:dyDescent="0.15">
      <c r="A16933" t="s">
        <v>12</v>
      </c>
      <c r="B16933">
        <v>4761716</v>
      </c>
      <c r="C16933">
        <v>4761736</v>
      </c>
      <c r="D16933" t="s">
        <v>56152</v>
      </c>
      <c r="E16933" t="s">
        <v>56153</v>
      </c>
      <c r="F16933" t="s">
        <v>76</v>
      </c>
      <c r="G16933" t="s">
        <v>16</v>
      </c>
      <c r="H16933">
        <v>83</v>
      </c>
      <c r="I16933" t="s">
        <v>56157</v>
      </c>
      <c r="J16933" t="s">
        <v>56158</v>
      </c>
      <c r="K16933" t="s">
        <v>56159</v>
      </c>
      <c r="L16933" t="s">
        <v>77958</v>
      </c>
    </row>
    <row r="16934" spans="1:12" x14ac:dyDescent="0.15">
      <c r="A16934" t="s">
        <v>12</v>
      </c>
      <c r="B16934">
        <v>4761694</v>
      </c>
      <c r="C16934">
        <v>4761714</v>
      </c>
      <c r="D16934" t="s">
        <v>56152</v>
      </c>
      <c r="E16934" t="s">
        <v>56153</v>
      </c>
      <c r="F16934" t="s">
        <v>76</v>
      </c>
      <c r="G16934" t="s">
        <v>16</v>
      </c>
      <c r="H16934">
        <v>105</v>
      </c>
      <c r="I16934" t="s">
        <v>56160</v>
      </c>
      <c r="J16934" t="s">
        <v>56161</v>
      </c>
      <c r="K16934" t="s">
        <v>56162</v>
      </c>
      <c r="L16934" t="s">
        <v>78028</v>
      </c>
    </row>
    <row r="16935" spans="1:12" x14ac:dyDescent="0.15">
      <c r="A16935" t="s">
        <v>12</v>
      </c>
      <c r="B16935">
        <v>4761663</v>
      </c>
      <c r="C16935">
        <v>4761683</v>
      </c>
      <c r="D16935" t="s">
        <v>56152</v>
      </c>
      <c r="E16935" t="s">
        <v>56153</v>
      </c>
      <c r="F16935" t="s">
        <v>76</v>
      </c>
      <c r="G16935" t="s">
        <v>16</v>
      </c>
      <c r="H16935">
        <v>136</v>
      </c>
      <c r="I16935" t="s">
        <v>56163</v>
      </c>
      <c r="J16935" t="s">
        <v>56164</v>
      </c>
      <c r="K16935" t="s">
        <v>56165</v>
      </c>
      <c r="L16935" t="s">
        <v>78057</v>
      </c>
    </row>
    <row r="16936" spans="1:12" x14ac:dyDescent="0.15">
      <c r="A16936" t="s">
        <v>12</v>
      </c>
      <c r="B16936">
        <v>4763369</v>
      </c>
      <c r="C16936">
        <v>4763389</v>
      </c>
      <c r="D16936" t="s">
        <v>56166</v>
      </c>
      <c r="E16936" t="s">
        <v>56167</v>
      </c>
      <c r="F16936" t="s">
        <v>76</v>
      </c>
      <c r="G16936" t="s">
        <v>36</v>
      </c>
      <c r="H16936">
        <v>0</v>
      </c>
      <c r="I16936" t="s">
        <v>56168</v>
      </c>
      <c r="J16936" t="s">
        <v>56169</v>
      </c>
      <c r="K16936" t="s">
        <v>56170</v>
      </c>
      <c r="L16936" t="s">
        <v>77980</v>
      </c>
    </row>
    <row r="16937" spans="1:12" x14ac:dyDescent="0.15">
      <c r="A16937" t="s">
        <v>12</v>
      </c>
      <c r="B16937">
        <v>4763304</v>
      </c>
      <c r="C16937">
        <v>4763324</v>
      </c>
      <c r="D16937" t="s">
        <v>56166</v>
      </c>
      <c r="E16937" t="s">
        <v>56167</v>
      </c>
      <c r="F16937" t="s">
        <v>76</v>
      </c>
      <c r="G16937" t="s">
        <v>16</v>
      </c>
      <c r="H16937">
        <v>65</v>
      </c>
      <c r="I16937" t="s">
        <v>56171</v>
      </c>
      <c r="J16937" t="s">
        <v>56172</v>
      </c>
      <c r="K16937" t="s">
        <v>56173</v>
      </c>
      <c r="L16937" t="s">
        <v>78042</v>
      </c>
    </row>
    <row r="16938" spans="1:12" x14ac:dyDescent="0.15">
      <c r="A16938" t="s">
        <v>12</v>
      </c>
      <c r="B16938">
        <v>4763263</v>
      </c>
      <c r="C16938">
        <v>4763283</v>
      </c>
      <c r="D16938" t="s">
        <v>56166</v>
      </c>
      <c r="E16938" t="s">
        <v>56167</v>
      </c>
      <c r="F16938" t="s">
        <v>76</v>
      </c>
      <c r="G16938" t="s">
        <v>16</v>
      </c>
      <c r="H16938">
        <v>106</v>
      </c>
      <c r="I16938" t="s">
        <v>56174</v>
      </c>
      <c r="J16938" t="s">
        <v>56175</v>
      </c>
      <c r="K16938" t="s">
        <v>56176</v>
      </c>
      <c r="L16938" t="s">
        <v>77914</v>
      </c>
    </row>
    <row r="16939" spans="1:12" x14ac:dyDescent="0.15">
      <c r="A16939" t="s">
        <v>12</v>
      </c>
      <c r="B16939">
        <v>4763193</v>
      </c>
      <c r="C16939">
        <v>4763213</v>
      </c>
      <c r="D16939" t="s">
        <v>56166</v>
      </c>
      <c r="E16939" t="s">
        <v>56167</v>
      </c>
      <c r="F16939" t="s">
        <v>76</v>
      </c>
      <c r="G16939" t="s">
        <v>23</v>
      </c>
      <c r="H16939">
        <v>176</v>
      </c>
      <c r="I16939" t="s">
        <v>56177</v>
      </c>
      <c r="J16939" t="s">
        <v>56178</v>
      </c>
      <c r="K16939" t="s">
        <v>56179</v>
      </c>
      <c r="L16939" t="s">
        <v>78091</v>
      </c>
    </row>
    <row r="16940" spans="1:12" x14ac:dyDescent="0.15">
      <c r="A16940" t="s">
        <v>12</v>
      </c>
      <c r="B16940">
        <v>4764370</v>
      </c>
      <c r="C16940">
        <v>4764390</v>
      </c>
      <c r="D16940" t="s">
        <v>56180</v>
      </c>
      <c r="E16940" t="s">
        <v>56181</v>
      </c>
      <c r="F16940" t="s">
        <v>76</v>
      </c>
      <c r="G16940" t="s">
        <v>36</v>
      </c>
      <c r="H16940">
        <v>21</v>
      </c>
      <c r="I16940" t="s">
        <v>56182</v>
      </c>
      <c r="J16940" t="s">
        <v>56183</v>
      </c>
      <c r="K16940" t="s">
        <v>56184</v>
      </c>
      <c r="L16940" t="s">
        <v>78022</v>
      </c>
    </row>
    <row r="16941" spans="1:12" x14ac:dyDescent="0.15">
      <c r="A16941" t="s">
        <v>12</v>
      </c>
      <c r="B16941">
        <v>4764350</v>
      </c>
      <c r="C16941">
        <v>4764370</v>
      </c>
      <c r="D16941" t="s">
        <v>56180</v>
      </c>
      <c r="E16941" t="s">
        <v>56181</v>
      </c>
      <c r="F16941" t="s">
        <v>76</v>
      </c>
      <c r="G16941" t="s">
        <v>23</v>
      </c>
      <c r="H16941">
        <v>41</v>
      </c>
      <c r="I16941" t="s">
        <v>56185</v>
      </c>
      <c r="J16941" t="s">
        <v>56186</v>
      </c>
      <c r="K16941" t="s">
        <v>56187</v>
      </c>
      <c r="L16941" t="s">
        <v>78014</v>
      </c>
    </row>
    <row r="16942" spans="1:12" x14ac:dyDescent="0.15">
      <c r="A16942" t="s">
        <v>12</v>
      </c>
      <c r="B16942">
        <v>4764322</v>
      </c>
      <c r="C16942">
        <v>4764342</v>
      </c>
      <c r="D16942" t="s">
        <v>56180</v>
      </c>
      <c r="E16942" t="s">
        <v>56181</v>
      </c>
      <c r="F16942" t="s">
        <v>76</v>
      </c>
      <c r="G16942" t="s">
        <v>16</v>
      </c>
      <c r="H16942">
        <v>69</v>
      </c>
      <c r="I16942" t="s">
        <v>56188</v>
      </c>
      <c r="J16942" t="s">
        <v>56189</v>
      </c>
      <c r="K16942" t="s">
        <v>56190</v>
      </c>
      <c r="L16942" t="s">
        <v>78015</v>
      </c>
    </row>
    <row r="16943" spans="1:12" x14ac:dyDescent="0.15">
      <c r="A16943" t="s">
        <v>12</v>
      </c>
      <c r="B16943">
        <v>4764263</v>
      </c>
      <c r="C16943">
        <v>4764283</v>
      </c>
      <c r="D16943" t="s">
        <v>56180</v>
      </c>
      <c r="E16943" t="s">
        <v>56181</v>
      </c>
      <c r="F16943" t="s">
        <v>76</v>
      </c>
      <c r="G16943" t="s">
        <v>16</v>
      </c>
      <c r="H16943">
        <v>128</v>
      </c>
      <c r="I16943" t="s">
        <v>56191</v>
      </c>
      <c r="J16943" t="s">
        <v>56192</v>
      </c>
      <c r="K16943" t="s">
        <v>56193</v>
      </c>
      <c r="L16943" t="s">
        <v>77934</v>
      </c>
    </row>
    <row r="16944" spans="1:12" x14ac:dyDescent="0.15">
      <c r="A16944" t="s">
        <v>12</v>
      </c>
      <c r="B16944">
        <v>4765386</v>
      </c>
      <c r="C16944">
        <v>4765406</v>
      </c>
      <c r="D16944" t="s">
        <v>56194</v>
      </c>
      <c r="E16944" t="s">
        <v>56195</v>
      </c>
      <c r="F16944" t="s">
        <v>76</v>
      </c>
      <c r="G16944" t="s">
        <v>16</v>
      </c>
      <c r="H16944">
        <v>12</v>
      </c>
      <c r="I16944" t="s">
        <v>56196</v>
      </c>
      <c r="J16944" t="s">
        <v>56197</v>
      </c>
      <c r="K16944" t="s">
        <v>56198</v>
      </c>
      <c r="L16944" t="s">
        <v>77991</v>
      </c>
    </row>
    <row r="16945" spans="1:12" x14ac:dyDescent="0.15">
      <c r="A16945" t="s">
        <v>12</v>
      </c>
      <c r="B16945">
        <v>4765360</v>
      </c>
      <c r="C16945">
        <v>4765380</v>
      </c>
      <c r="D16945" t="s">
        <v>56194</v>
      </c>
      <c r="E16945" t="s">
        <v>56195</v>
      </c>
      <c r="F16945" t="s">
        <v>76</v>
      </c>
      <c r="G16945" t="s">
        <v>23</v>
      </c>
      <c r="H16945">
        <v>38</v>
      </c>
      <c r="I16945" t="s">
        <v>56199</v>
      </c>
      <c r="J16945" t="s">
        <v>56200</v>
      </c>
      <c r="K16945" t="s">
        <v>56201</v>
      </c>
      <c r="L16945" t="s">
        <v>78008</v>
      </c>
    </row>
    <row r="16946" spans="1:12" x14ac:dyDescent="0.15">
      <c r="A16946" t="s">
        <v>12</v>
      </c>
      <c r="B16946">
        <v>4765330</v>
      </c>
      <c r="C16946">
        <v>4765350</v>
      </c>
      <c r="D16946" t="s">
        <v>56194</v>
      </c>
      <c r="E16946" t="s">
        <v>56195</v>
      </c>
      <c r="F16946" t="s">
        <v>76</v>
      </c>
      <c r="G16946" t="s">
        <v>23</v>
      </c>
      <c r="H16946">
        <v>68</v>
      </c>
      <c r="I16946" t="s">
        <v>56202</v>
      </c>
      <c r="J16946" t="s">
        <v>56203</v>
      </c>
      <c r="K16946" t="s">
        <v>56204</v>
      </c>
      <c r="L16946" t="s">
        <v>77962</v>
      </c>
    </row>
    <row r="16947" spans="1:12" x14ac:dyDescent="0.15">
      <c r="A16947" t="s">
        <v>12</v>
      </c>
      <c r="B16947">
        <v>4765283</v>
      </c>
      <c r="C16947">
        <v>4765303</v>
      </c>
      <c r="D16947" t="s">
        <v>56194</v>
      </c>
      <c r="E16947" t="s">
        <v>56195</v>
      </c>
      <c r="F16947" t="s">
        <v>76</v>
      </c>
      <c r="G16947" t="s">
        <v>16</v>
      </c>
      <c r="H16947">
        <v>115</v>
      </c>
      <c r="I16947" t="s">
        <v>56205</v>
      </c>
      <c r="J16947" t="s">
        <v>56206</v>
      </c>
      <c r="K16947" t="s">
        <v>56207</v>
      </c>
      <c r="L16947" t="s">
        <v>78020</v>
      </c>
    </row>
    <row r="16948" spans="1:12" x14ac:dyDescent="0.15">
      <c r="A16948" t="s">
        <v>12</v>
      </c>
      <c r="B16948">
        <v>4766456</v>
      </c>
      <c r="C16948">
        <v>4766476</v>
      </c>
      <c r="D16948" t="s">
        <v>56208</v>
      </c>
      <c r="E16948" t="s">
        <v>56209</v>
      </c>
      <c r="F16948" t="s">
        <v>76</v>
      </c>
      <c r="G16948" t="s">
        <v>23</v>
      </c>
      <c r="H16948">
        <v>31</v>
      </c>
      <c r="I16948" t="s">
        <v>56210</v>
      </c>
      <c r="J16948" t="s">
        <v>56211</v>
      </c>
      <c r="K16948" t="s">
        <v>56212</v>
      </c>
      <c r="L16948" t="s">
        <v>77910</v>
      </c>
    </row>
    <row r="16949" spans="1:12" x14ac:dyDescent="0.15">
      <c r="A16949" t="s">
        <v>12</v>
      </c>
      <c r="B16949">
        <v>4766418</v>
      </c>
      <c r="C16949">
        <v>4766438</v>
      </c>
      <c r="D16949" t="s">
        <v>56208</v>
      </c>
      <c r="E16949" t="s">
        <v>56209</v>
      </c>
      <c r="F16949" t="s">
        <v>76</v>
      </c>
      <c r="G16949" t="s">
        <v>16</v>
      </c>
      <c r="H16949">
        <v>69</v>
      </c>
      <c r="I16949" t="s">
        <v>56213</v>
      </c>
      <c r="J16949" t="s">
        <v>56214</v>
      </c>
      <c r="K16949" t="s">
        <v>56215</v>
      </c>
      <c r="L16949" t="s">
        <v>78015</v>
      </c>
    </row>
    <row r="16950" spans="1:12" x14ac:dyDescent="0.15">
      <c r="A16950" t="s">
        <v>12</v>
      </c>
      <c r="B16950">
        <v>4766395</v>
      </c>
      <c r="C16950">
        <v>4766415</v>
      </c>
      <c r="D16950" t="s">
        <v>56208</v>
      </c>
      <c r="E16950" t="s">
        <v>56209</v>
      </c>
      <c r="F16950" t="s">
        <v>76</v>
      </c>
      <c r="G16950" t="s">
        <v>23</v>
      </c>
      <c r="H16950">
        <v>92</v>
      </c>
      <c r="I16950" t="s">
        <v>56216</v>
      </c>
      <c r="J16950" t="s">
        <v>56217</v>
      </c>
      <c r="K16950" t="s">
        <v>56218</v>
      </c>
      <c r="L16950" t="s">
        <v>78032</v>
      </c>
    </row>
    <row r="16951" spans="1:12" x14ac:dyDescent="0.15">
      <c r="A16951" t="s">
        <v>12</v>
      </c>
      <c r="B16951">
        <v>4766341</v>
      </c>
      <c r="C16951">
        <v>4766361</v>
      </c>
      <c r="D16951" t="s">
        <v>56208</v>
      </c>
      <c r="E16951" t="s">
        <v>56209</v>
      </c>
      <c r="F16951" t="s">
        <v>76</v>
      </c>
      <c r="G16951" t="s">
        <v>36</v>
      </c>
      <c r="H16951">
        <v>146</v>
      </c>
      <c r="I16951" t="s">
        <v>56219</v>
      </c>
      <c r="J16951" t="s">
        <v>56220</v>
      </c>
      <c r="K16951" t="s">
        <v>56221</v>
      </c>
      <c r="L16951" t="s">
        <v>78063</v>
      </c>
    </row>
    <row r="16952" spans="1:12" x14ac:dyDescent="0.15">
      <c r="A16952" t="s">
        <v>12</v>
      </c>
      <c r="B16952">
        <v>4767302</v>
      </c>
      <c r="C16952">
        <v>4767322</v>
      </c>
      <c r="D16952" t="s">
        <v>56222</v>
      </c>
      <c r="E16952" t="s">
        <v>56223</v>
      </c>
      <c r="F16952" t="s">
        <v>76</v>
      </c>
      <c r="G16952" t="s">
        <v>23</v>
      </c>
      <c r="H16952">
        <v>29</v>
      </c>
      <c r="I16952" t="s">
        <v>56224</v>
      </c>
      <c r="J16952" t="s">
        <v>56225</v>
      </c>
      <c r="K16952" t="s">
        <v>56226</v>
      </c>
      <c r="L16952" t="s">
        <v>77921</v>
      </c>
    </row>
    <row r="16953" spans="1:12" x14ac:dyDescent="0.15">
      <c r="A16953" t="s">
        <v>12</v>
      </c>
      <c r="B16953">
        <v>4767271</v>
      </c>
      <c r="C16953">
        <v>4767291</v>
      </c>
      <c r="D16953" t="s">
        <v>56222</v>
      </c>
      <c r="E16953" t="s">
        <v>56223</v>
      </c>
      <c r="F16953" t="s">
        <v>76</v>
      </c>
      <c r="G16953" t="s">
        <v>16</v>
      </c>
      <c r="H16953">
        <v>60</v>
      </c>
      <c r="I16953" t="s">
        <v>56227</v>
      </c>
      <c r="J16953" t="s">
        <v>56228</v>
      </c>
      <c r="K16953" t="s">
        <v>56229</v>
      </c>
      <c r="L16953" t="s">
        <v>78006</v>
      </c>
    </row>
    <row r="16954" spans="1:12" x14ac:dyDescent="0.15">
      <c r="A16954" t="s">
        <v>12</v>
      </c>
      <c r="B16954">
        <v>4767246</v>
      </c>
      <c r="C16954">
        <v>4767266</v>
      </c>
      <c r="D16954" t="s">
        <v>56222</v>
      </c>
      <c r="E16954" t="s">
        <v>56223</v>
      </c>
      <c r="F16954" t="s">
        <v>76</v>
      </c>
      <c r="G16954" t="s">
        <v>36</v>
      </c>
      <c r="H16954">
        <v>85</v>
      </c>
      <c r="I16954" t="s">
        <v>56230</v>
      </c>
      <c r="J16954" t="s">
        <v>56231</v>
      </c>
      <c r="K16954" t="s">
        <v>56232</v>
      </c>
      <c r="L16954" t="s">
        <v>77972</v>
      </c>
    </row>
    <row r="16955" spans="1:12" x14ac:dyDescent="0.15">
      <c r="A16955" t="s">
        <v>12</v>
      </c>
      <c r="B16955">
        <v>4767211</v>
      </c>
      <c r="C16955">
        <v>4767231</v>
      </c>
      <c r="D16955" t="s">
        <v>56222</v>
      </c>
      <c r="E16955" t="s">
        <v>56223</v>
      </c>
      <c r="F16955" t="s">
        <v>76</v>
      </c>
      <c r="G16955" t="s">
        <v>16</v>
      </c>
      <c r="H16955">
        <v>120</v>
      </c>
      <c r="I16955" t="s">
        <v>56233</v>
      </c>
      <c r="J16955" t="s">
        <v>56234</v>
      </c>
      <c r="K16955" t="s">
        <v>56235</v>
      </c>
      <c r="L16955" t="s">
        <v>78047</v>
      </c>
    </row>
    <row r="16956" spans="1:12" x14ac:dyDescent="0.15">
      <c r="A16956" t="s">
        <v>12</v>
      </c>
      <c r="B16956">
        <v>4768871</v>
      </c>
      <c r="C16956">
        <v>4768891</v>
      </c>
      <c r="D16956" t="s">
        <v>56236</v>
      </c>
      <c r="E16956" t="s">
        <v>56237</v>
      </c>
      <c r="F16956" t="s">
        <v>76</v>
      </c>
      <c r="G16956" t="s">
        <v>32</v>
      </c>
      <c r="H16956">
        <v>7</v>
      </c>
      <c r="I16956" t="s">
        <v>56238</v>
      </c>
      <c r="J16956" t="s">
        <v>56239</v>
      </c>
      <c r="K16956" t="s">
        <v>56240</v>
      </c>
      <c r="L16956" t="s">
        <v>77909</v>
      </c>
    </row>
    <row r="16957" spans="1:12" x14ac:dyDescent="0.15">
      <c r="A16957" t="s">
        <v>12</v>
      </c>
      <c r="B16957">
        <v>4768840</v>
      </c>
      <c r="C16957">
        <v>4768860</v>
      </c>
      <c r="D16957" t="s">
        <v>56236</v>
      </c>
      <c r="E16957" t="s">
        <v>56237</v>
      </c>
      <c r="F16957" t="s">
        <v>76</v>
      </c>
      <c r="G16957" t="s">
        <v>16</v>
      </c>
      <c r="H16957">
        <v>38</v>
      </c>
      <c r="I16957" t="s">
        <v>56241</v>
      </c>
      <c r="J16957" t="s">
        <v>56242</v>
      </c>
      <c r="K16957" t="s">
        <v>56243</v>
      </c>
      <c r="L16957" t="s">
        <v>78008</v>
      </c>
    </row>
    <row r="16958" spans="1:12" x14ac:dyDescent="0.15">
      <c r="A16958" t="s">
        <v>12</v>
      </c>
      <c r="B16958">
        <v>4768817</v>
      </c>
      <c r="C16958">
        <v>4768837</v>
      </c>
      <c r="D16958" t="s">
        <v>56236</v>
      </c>
      <c r="E16958" t="s">
        <v>56237</v>
      </c>
      <c r="F16958" t="s">
        <v>76</v>
      </c>
      <c r="G16958" t="s">
        <v>16</v>
      </c>
      <c r="H16958">
        <v>61</v>
      </c>
      <c r="I16958" t="s">
        <v>56244</v>
      </c>
      <c r="J16958" t="s">
        <v>56245</v>
      </c>
      <c r="K16958" t="s">
        <v>56246</v>
      </c>
      <c r="L16958" t="s">
        <v>77979</v>
      </c>
    </row>
    <row r="16959" spans="1:12" x14ac:dyDescent="0.15">
      <c r="A16959" t="s">
        <v>12</v>
      </c>
      <c r="B16959">
        <v>4768795</v>
      </c>
      <c r="C16959">
        <v>4768815</v>
      </c>
      <c r="D16959" t="s">
        <v>56236</v>
      </c>
      <c r="E16959" t="s">
        <v>56237</v>
      </c>
      <c r="F16959" t="s">
        <v>76</v>
      </c>
      <c r="G16959" t="s">
        <v>32</v>
      </c>
      <c r="H16959">
        <v>83</v>
      </c>
      <c r="I16959" t="s">
        <v>56247</v>
      </c>
      <c r="J16959" t="s">
        <v>56248</v>
      </c>
      <c r="K16959" t="s">
        <v>56249</v>
      </c>
      <c r="L16959" t="s">
        <v>77958</v>
      </c>
    </row>
    <row r="16960" spans="1:12" x14ac:dyDescent="0.15">
      <c r="A16960" t="s">
        <v>12</v>
      </c>
      <c r="B16960">
        <v>4769461</v>
      </c>
      <c r="C16960">
        <v>4769481</v>
      </c>
      <c r="D16960" t="s">
        <v>56250</v>
      </c>
      <c r="E16960" t="s">
        <v>56251</v>
      </c>
      <c r="F16960" t="s">
        <v>15</v>
      </c>
      <c r="G16960" t="s">
        <v>36</v>
      </c>
      <c r="H16960">
        <v>6</v>
      </c>
      <c r="I16960" t="s">
        <v>56252</v>
      </c>
      <c r="J16960" t="s">
        <v>56253</v>
      </c>
      <c r="K16960" t="s">
        <v>56254</v>
      </c>
      <c r="L16960" t="s">
        <v>78025</v>
      </c>
    </row>
    <row r="16961" spans="1:12" x14ac:dyDescent="0.15">
      <c r="A16961" t="s">
        <v>12</v>
      </c>
      <c r="B16961">
        <v>4769488</v>
      </c>
      <c r="C16961">
        <v>4769508</v>
      </c>
      <c r="D16961" t="s">
        <v>56250</v>
      </c>
      <c r="E16961" t="s">
        <v>56251</v>
      </c>
      <c r="F16961" t="s">
        <v>15</v>
      </c>
      <c r="G16961" t="s">
        <v>16</v>
      </c>
      <c r="H16961">
        <v>33</v>
      </c>
      <c r="I16961" t="s">
        <v>56255</v>
      </c>
      <c r="J16961" t="s">
        <v>56256</v>
      </c>
      <c r="K16961" t="s">
        <v>56257</v>
      </c>
      <c r="L16961" t="s">
        <v>77977</v>
      </c>
    </row>
    <row r="16962" spans="1:12" x14ac:dyDescent="0.15">
      <c r="A16962" t="s">
        <v>12</v>
      </c>
      <c r="B16962">
        <v>4769513</v>
      </c>
      <c r="C16962">
        <v>4769533</v>
      </c>
      <c r="D16962" t="s">
        <v>56250</v>
      </c>
      <c r="E16962" t="s">
        <v>56251</v>
      </c>
      <c r="F16962" t="s">
        <v>15</v>
      </c>
      <c r="G16962" t="s">
        <v>32</v>
      </c>
      <c r="H16962">
        <v>58</v>
      </c>
      <c r="I16962" t="s">
        <v>56258</v>
      </c>
      <c r="J16962" t="s">
        <v>56259</v>
      </c>
      <c r="K16962" t="s">
        <v>56260</v>
      </c>
      <c r="L16962" t="s">
        <v>77911</v>
      </c>
    </row>
    <row r="16963" spans="1:12" x14ac:dyDescent="0.15">
      <c r="A16963" t="s">
        <v>12</v>
      </c>
      <c r="B16963">
        <v>4769560</v>
      </c>
      <c r="C16963">
        <v>4769580</v>
      </c>
      <c r="D16963" t="s">
        <v>56250</v>
      </c>
      <c r="E16963" t="s">
        <v>56251</v>
      </c>
      <c r="F16963" t="s">
        <v>15</v>
      </c>
      <c r="G16963" t="s">
        <v>36</v>
      </c>
      <c r="H16963">
        <v>105</v>
      </c>
      <c r="I16963" t="s">
        <v>56261</v>
      </c>
      <c r="J16963" t="s">
        <v>56262</v>
      </c>
      <c r="K16963" t="s">
        <v>56263</v>
      </c>
      <c r="L16963" t="s">
        <v>78028</v>
      </c>
    </row>
    <row r="16964" spans="1:12" x14ac:dyDescent="0.15">
      <c r="A16964" t="s">
        <v>12</v>
      </c>
      <c r="B16964">
        <v>4772549</v>
      </c>
      <c r="C16964">
        <v>4772569</v>
      </c>
      <c r="D16964" t="s">
        <v>56264</v>
      </c>
      <c r="E16964" t="s">
        <v>56265</v>
      </c>
      <c r="F16964" t="s">
        <v>76</v>
      </c>
      <c r="G16964" t="s">
        <v>32</v>
      </c>
      <c r="H16964">
        <v>7</v>
      </c>
      <c r="I16964" t="s">
        <v>56266</v>
      </c>
      <c r="J16964" t="s">
        <v>56267</v>
      </c>
      <c r="K16964" t="s">
        <v>56268</v>
      </c>
      <c r="L16964" t="s">
        <v>77909</v>
      </c>
    </row>
    <row r="16965" spans="1:12" x14ac:dyDescent="0.15">
      <c r="A16965" t="s">
        <v>12</v>
      </c>
      <c r="B16965">
        <v>4772516</v>
      </c>
      <c r="C16965">
        <v>4772536</v>
      </c>
      <c r="D16965" t="s">
        <v>56264</v>
      </c>
      <c r="E16965" t="s">
        <v>56265</v>
      </c>
      <c r="F16965" t="s">
        <v>76</v>
      </c>
      <c r="G16965" t="s">
        <v>16</v>
      </c>
      <c r="H16965">
        <v>40</v>
      </c>
      <c r="I16965" t="s">
        <v>56269</v>
      </c>
      <c r="J16965" t="s">
        <v>56270</v>
      </c>
      <c r="K16965" t="s">
        <v>56271</v>
      </c>
      <c r="L16965" t="s">
        <v>77952</v>
      </c>
    </row>
    <row r="16966" spans="1:12" x14ac:dyDescent="0.15">
      <c r="A16966" t="s">
        <v>12</v>
      </c>
      <c r="B16966">
        <v>4772486</v>
      </c>
      <c r="C16966">
        <v>4772506</v>
      </c>
      <c r="D16966" t="s">
        <v>56264</v>
      </c>
      <c r="E16966" t="s">
        <v>56265</v>
      </c>
      <c r="F16966" t="s">
        <v>76</v>
      </c>
      <c r="G16966" t="s">
        <v>23</v>
      </c>
      <c r="H16966">
        <v>70</v>
      </c>
      <c r="I16966" t="s">
        <v>56272</v>
      </c>
      <c r="J16966" t="s">
        <v>56273</v>
      </c>
      <c r="K16966" t="s">
        <v>56274</v>
      </c>
      <c r="L16966" t="s">
        <v>77919</v>
      </c>
    </row>
    <row r="16967" spans="1:12" x14ac:dyDescent="0.15">
      <c r="A16967" t="s">
        <v>12</v>
      </c>
      <c r="B16967">
        <v>4772465</v>
      </c>
      <c r="C16967">
        <v>4772485</v>
      </c>
      <c r="D16967" t="s">
        <v>56264</v>
      </c>
      <c r="E16967" t="s">
        <v>56265</v>
      </c>
      <c r="F16967" t="s">
        <v>76</v>
      </c>
      <c r="G16967" t="s">
        <v>16</v>
      </c>
      <c r="H16967">
        <v>91</v>
      </c>
      <c r="I16967" t="s">
        <v>56275</v>
      </c>
      <c r="J16967" t="s">
        <v>56276</v>
      </c>
      <c r="K16967" t="s">
        <v>56277</v>
      </c>
      <c r="L16967" t="s">
        <v>77907</v>
      </c>
    </row>
    <row r="16968" spans="1:12" x14ac:dyDescent="0.15">
      <c r="A16968" t="s">
        <v>12</v>
      </c>
      <c r="B16968">
        <v>4773358</v>
      </c>
      <c r="C16968">
        <v>4773378</v>
      </c>
      <c r="D16968" t="s">
        <v>56278</v>
      </c>
      <c r="E16968" t="s">
        <v>56279</v>
      </c>
      <c r="F16968" t="s">
        <v>76</v>
      </c>
      <c r="G16968" t="s">
        <v>32</v>
      </c>
      <c r="H16968">
        <v>12</v>
      </c>
      <c r="I16968" t="s">
        <v>56280</v>
      </c>
      <c r="J16968" t="s">
        <v>56281</v>
      </c>
      <c r="K16968" t="s">
        <v>56282</v>
      </c>
      <c r="L16968" t="s">
        <v>77991</v>
      </c>
    </row>
    <row r="16969" spans="1:12" x14ac:dyDescent="0.15">
      <c r="A16969" t="s">
        <v>12</v>
      </c>
      <c r="B16969">
        <v>4773326</v>
      </c>
      <c r="C16969">
        <v>4773346</v>
      </c>
      <c r="D16969" t="s">
        <v>56278</v>
      </c>
      <c r="E16969" t="s">
        <v>56279</v>
      </c>
      <c r="F16969" t="s">
        <v>76</v>
      </c>
      <c r="G16969" t="s">
        <v>23</v>
      </c>
      <c r="H16969">
        <v>44</v>
      </c>
      <c r="I16969" t="s">
        <v>56283</v>
      </c>
      <c r="J16969" t="s">
        <v>56284</v>
      </c>
      <c r="K16969" t="s">
        <v>56285</v>
      </c>
      <c r="L16969" t="s">
        <v>78016</v>
      </c>
    </row>
    <row r="16970" spans="1:12" x14ac:dyDescent="0.15">
      <c r="A16970" t="s">
        <v>12</v>
      </c>
      <c r="B16970">
        <v>4773303</v>
      </c>
      <c r="C16970">
        <v>4773323</v>
      </c>
      <c r="D16970" t="s">
        <v>56278</v>
      </c>
      <c r="E16970" t="s">
        <v>56279</v>
      </c>
      <c r="F16970" t="s">
        <v>76</v>
      </c>
      <c r="G16970" t="s">
        <v>32</v>
      </c>
      <c r="H16970">
        <v>67</v>
      </c>
      <c r="I16970" t="s">
        <v>56286</v>
      </c>
      <c r="J16970" t="s">
        <v>56287</v>
      </c>
      <c r="K16970" t="s">
        <v>56288</v>
      </c>
      <c r="L16970" t="s">
        <v>77981</v>
      </c>
    </row>
    <row r="16971" spans="1:12" x14ac:dyDescent="0.15">
      <c r="A16971" t="s">
        <v>12</v>
      </c>
      <c r="B16971">
        <v>4773276</v>
      </c>
      <c r="C16971">
        <v>4773296</v>
      </c>
      <c r="D16971" t="s">
        <v>56278</v>
      </c>
      <c r="E16971" t="s">
        <v>56279</v>
      </c>
      <c r="F16971" t="s">
        <v>76</v>
      </c>
      <c r="G16971" t="s">
        <v>36</v>
      </c>
      <c r="H16971">
        <v>94</v>
      </c>
      <c r="I16971" t="s">
        <v>56289</v>
      </c>
      <c r="J16971" t="s">
        <v>56290</v>
      </c>
      <c r="K16971" t="s">
        <v>56291</v>
      </c>
      <c r="L16971" t="s">
        <v>77927</v>
      </c>
    </row>
    <row r="16972" spans="1:12" x14ac:dyDescent="0.15">
      <c r="A16972" t="s">
        <v>12</v>
      </c>
      <c r="B16972">
        <v>4774026</v>
      </c>
      <c r="C16972">
        <v>4774046</v>
      </c>
      <c r="D16972" t="s">
        <v>56292</v>
      </c>
      <c r="E16972" t="s">
        <v>56293</v>
      </c>
      <c r="F16972" t="s">
        <v>76</v>
      </c>
      <c r="G16972" t="s">
        <v>32</v>
      </c>
      <c r="H16972">
        <v>1</v>
      </c>
      <c r="I16972" t="s">
        <v>56294</v>
      </c>
      <c r="J16972" t="s">
        <v>56295</v>
      </c>
      <c r="K16972" t="s">
        <v>56296</v>
      </c>
      <c r="L16972" t="s">
        <v>77917</v>
      </c>
    </row>
    <row r="16973" spans="1:12" x14ac:dyDescent="0.15">
      <c r="A16973" t="s">
        <v>12</v>
      </c>
      <c r="B16973">
        <v>4774005</v>
      </c>
      <c r="C16973">
        <v>4774025</v>
      </c>
      <c r="D16973" t="s">
        <v>56292</v>
      </c>
      <c r="E16973" t="s">
        <v>56293</v>
      </c>
      <c r="F16973" t="s">
        <v>76</v>
      </c>
      <c r="G16973" t="s">
        <v>16</v>
      </c>
      <c r="H16973">
        <v>22</v>
      </c>
      <c r="I16973" t="s">
        <v>56297</v>
      </c>
      <c r="J16973" t="s">
        <v>56298</v>
      </c>
      <c r="K16973" t="s">
        <v>56299</v>
      </c>
      <c r="L16973" t="s">
        <v>77948</v>
      </c>
    </row>
    <row r="16974" spans="1:12" x14ac:dyDescent="0.15">
      <c r="A16974" t="s">
        <v>12</v>
      </c>
      <c r="B16974">
        <v>4773975</v>
      </c>
      <c r="C16974">
        <v>4773995</v>
      </c>
      <c r="D16974" t="s">
        <v>56292</v>
      </c>
      <c r="E16974" t="s">
        <v>56293</v>
      </c>
      <c r="F16974" t="s">
        <v>76</v>
      </c>
      <c r="G16974" t="s">
        <v>32</v>
      </c>
      <c r="H16974">
        <v>52</v>
      </c>
      <c r="I16974" t="s">
        <v>56300</v>
      </c>
      <c r="J16974" t="s">
        <v>56301</v>
      </c>
      <c r="K16974" t="s">
        <v>56302</v>
      </c>
      <c r="L16974" t="s">
        <v>77959</v>
      </c>
    </row>
    <row r="16975" spans="1:12" x14ac:dyDescent="0.15">
      <c r="A16975" t="s">
        <v>12</v>
      </c>
      <c r="B16975">
        <v>4773933</v>
      </c>
      <c r="C16975">
        <v>4773953</v>
      </c>
      <c r="D16975" t="s">
        <v>56292</v>
      </c>
      <c r="E16975" t="s">
        <v>56293</v>
      </c>
      <c r="F16975" t="s">
        <v>76</v>
      </c>
      <c r="G16975" t="s">
        <v>16</v>
      </c>
      <c r="H16975">
        <v>94</v>
      </c>
      <c r="I16975" t="s">
        <v>56303</v>
      </c>
      <c r="J16975" t="s">
        <v>56304</v>
      </c>
      <c r="K16975" t="s">
        <v>56305</v>
      </c>
      <c r="L16975" t="s">
        <v>77927</v>
      </c>
    </row>
    <row r="16976" spans="1:12" x14ac:dyDescent="0.15">
      <c r="A16976" t="s">
        <v>12</v>
      </c>
      <c r="B16976">
        <v>4774832</v>
      </c>
      <c r="C16976">
        <v>4774852</v>
      </c>
      <c r="D16976" t="s">
        <v>56306</v>
      </c>
      <c r="E16976" t="s">
        <v>90</v>
      </c>
      <c r="F16976" t="s">
        <v>76</v>
      </c>
      <c r="G16976" t="s">
        <v>16</v>
      </c>
      <c r="H16976">
        <v>27</v>
      </c>
      <c r="I16976" t="s">
        <v>56307</v>
      </c>
      <c r="J16976" t="s">
        <v>56308</v>
      </c>
      <c r="K16976" t="s">
        <v>56309</v>
      </c>
      <c r="L16976" t="s">
        <v>78013</v>
      </c>
    </row>
    <row r="16977" spans="1:12" x14ac:dyDescent="0.15">
      <c r="A16977" t="s">
        <v>12</v>
      </c>
      <c r="B16977">
        <v>4774795</v>
      </c>
      <c r="C16977">
        <v>4774815</v>
      </c>
      <c r="D16977" t="s">
        <v>56306</v>
      </c>
      <c r="E16977" t="s">
        <v>90</v>
      </c>
      <c r="F16977" t="s">
        <v>76</v>
      </c>
      <c r="G16977" t="s">
        <v>32</v>
      </c>
      <c r="H16977">
        <v>64</v>
      </c>
      <c r="I16977" t="s">
        <v>56310</v>
      </c>
      <c r="J16977" t="s">
        <v>56311</v>
      </c>
      <c r="K16977" t="s">
        <v>56312</v>
      </c>
      <c r="L16977" t="s">
        <v>77989</v>
      </c>
    </row>
    <row r="16978" spans="1:12" x14ac:dyDescent="0.15">
      <c r="A16978" t="s">
        <v>12</v>
      </c>
      <c r="B16978">
        <v>4774741</v>
      </c>
      <c r="C16978">
        <v>4774761</v>
      </c>
      <c r="D16978" t="s">
        <v>56306</v>
      </c>
      <c r="E16978" t="s">
        <v>90</v>
      </c>
      <c r="F16978" t="s">
        <v>76</v>
      </c>
      <c r="G16978" t="s">
        <v>32</v>
      </c>
      <c r="H16978">
        <v>118</v>
      </c>
      <c r="I16978" t="s">
        <v>56313</v>
      </c>
      <c r="J16978" t="s">
        <v>56314</v>
      </c>
      <c r="K16978" t="s">
        <v>56315</v>
      </c>
      <c r="L16978" t="s">
        <v>77973</v>
      </c>
    </row>
    <row r="16979" spans="1:12" x14ac:dyDescent="0.15">
      <c r="A16979" t="s">
        <v>12</v>
      </c>
      <c r="B16979">
        <v>4774689</v>
      </c>
      <c r="C16979">
        <v>4774709</v>
      </c>
      <c r="D16979" t="s">
        <v>56306</v>
      </c>
      <c r="E16979" t="s">
        <v>90</v>
      </c>
      <c r="F16979" t="s">
        <v>76</v>
      </c>
      <c r="G16979" t="s">
        <v>23</v>
      </c>
      <c r="H16979">
        <v>170</v>
      </c>
      <c r="I16979" t="s">
        <v>56316</v>
      </c>
      <c r="J16979" t="s">
        <v>56317</v>
      </c>
      <c r="K16979" t="s">
        <v>56318</v>
      </c>
      <c r="L16979" t="s">
        <v>78040</v>
      </c>
    </row>
    <row r="16980" spans="1:12" x14ac:dyDescent="0.15">
      <c r="A16980" t="s">
        <v>12</v>
      </c>
      <c r="B16980">
        <v>4775468</v>
      </c>
      <c r="C16980">
        <v>4775488</v>
      </c>
      <c r="D16980" t="s">
        <v>56319</v>
      </c>
      <c r="E16980" t="s">
        <v>90</v>
      </c>
      <c r="F16980" t="s">
        <v>15</v>
      </c>
      <c r="G16980" t="s">
        <v>32</v>
      </c>
      <c r="H16980">
        <v>6</v>
      </c>
      <c r="I16980" t="s">
        <v>56320</v>
      </c>
      <c r="J16980" t="s">
        <v>56321</v>
      </c>
      <c r="K16980" t="s">
        <v>56322</v>
      </c>
      <c r="L16980" t="s">
        <v>78025</v>
      </c>
    </row>
    <row r="16981" spans="1:12" x14ac:dyDescent="0.15">
      <c r="A16981" t="s">
        <v>12</v>
      </c>
      <c r="B16981">
        <v>4775496</v>
      </c>
      <c r="C16981">
        <v>4775516</v>
      </c>
      <c r="D16981" t="s">
        <v>56319</v>
      </c>
      <c r="E16981" t="s">
        <v>90</v>
      </c>
      <c r="F16981" t="s">
        <v>15</v>
      </c>
      <c r="G16981" t="s">
        <v>36</v>
      </c>
      <c r="H16981">
        <v>34</v>
      </c>
      <c r="I16981" t="s">
        <v>56323</v>
      </c>
      <c r="J16981" t="s">
        <v>56324</v>
      </c>
      <c r="K16981" t="s">
        <v>56325</v>
      </c>
      <c r="L16981" t="s">
        <v>77999</v>
      </c>
    </row>
    <row r="16982" spans="1:12" x14ac:dyDescent="0.15">
      <c r="A16982" t="s">
        <v>12</v>
      </c>
      <c r="B16982">
        <v>4775526</v>
      </c>
      <c r="C16982">
        <v>4775546</v>
      </c>
      <c r="D16982" t="s">
        <v>56319</v>
      </c>
      <c r="E16982" t="s">
        <v>90</v>
      </c>
      <c r="F16982" t="s">
        <v>15</v>
      </c>
      <c r="G16982" t="s">
        <v>36</v>
      </c>
      <c r="H16982">
        <v>64</v>
      </c>
      <c r="I16982" t="s">
        <v>56326</v>
      </c>
      <c r="J16982" t="s">
        <v>56327</v>
      </c>
      <c r="K16982" t="s">
        <v>56328</v>
      </c>
      <c r="L16982" t="s">
        <v>77989</v>
      </c>
    </row>
    <row r="16983" spans="1:12" x14ac:dyDescent="0.15">
      <c r="A16983" t="s">
        <v>12</v>
      </c>
      <c r="B16983">
        <v>4775547</v>
      </c>
      <c r="C16983">
        <v>4775567</v>
      </c>
      <c r="D16983" t="s">
        <v>56319</v>
      </c>
      <c r="E16983" t="s">
        <v>90</v>
      </c>
      <c r="F16983" t="s">
        <v>15</v>
      </c>
      <c r="G16983" t="s">
        <v>32</v>
      </c>
      <c r="H16983">
        <v>85</v>
      </c>
      <c r="I16983" t="s">
        <v>56329</v>
      </c>
      <c r="J16983" t="s">
        <v>56330</v>
      </c>
      <c r="K16983" t="s">
        <v>56331</v>
      </c>
      <c r="L16983" t="s">
        <v>77972</v>
      </c>
    </row>
    <row r="16984" spans="1:12" x14ac:dyDescent="0.15">
      <c r="A16984" t="s">
        <v>12</v>
      </c>
      <c r="B16984">
        <v>4776497</v>
      </c>
      <c r="C16984">
        <v>4776517</v>
      </c>
      <c r="D16984" t="s">
        <v>56332</v>
      </c>
      <c r="E16984" t="s">
        <v>90</v>
      </c>
      <c r="F16984" t="s">
        <v>15</v>
      </c>
      <c r="G16984" t="s">
        <v>32</v>
      </c>
      <c r="H16984">
        <v>12</v>
      </c>
      <c r="I16984" t="s">
        <v>56333</v>
      </c>
      <c r="J16984" t="s">
        <v>56334</v>
      </c>
      <c r="K16984" t="s">
        <v>56335</v>
      </c>
      <c r="L16984" t="s">
        <v>77991</v>
      </c>
    </row>
    <row r="16985" spans="1:12" x14ac:dyDescent="0.15">
      <c r="A16985" t="s">
        <v>12</v>
      </c>
      <c r="B16985">
        <v>4776527</v>
      </c>
      <c r="C16985">
        <v>4776547</v>
      </c>
      <c r="D16985" t="s">
        <v>56332</v>
      </c>
      <c r="E16985" t="s">
        <v>90</v>
      </c>
      <c r="F16985" t="s">
        <v>15</v>
      </c>
      <c r="G16985" t="s">
        <v>16</v>
      </c>
      <c r="H16985">
        <v>42</v>
      </c>
      <c r="I16985" t="s">
        <v>56336</v>
      </c>
      <c r="J16985" t="s">
        <v>56337</v>
      </c>
      <c r="K16985" t="s">
        <v>56338</v>
      </c>
      <c r="L16985" t="s">
        <v>77945</v>
      </c>
    </row>
    <row r="16986" spans="1:12" x14ac:dyDescent="0.15">
      <c r="A16986" t="s">
        <v>12</v>
      </c>
      <c r="B16986">
        <v>4776564</v>
      </c>
      <c r="C16986">
        <v>4776584</v>
      </c>
      <c r="D16986" t="s">
        <v>56332</v>
      </c>
      <c r="E16986" t="s">
        <v>90</v>
      </c>
      <c r="F16986" t="s">
        <v>15</v>
      </c>
      <c r="G16986" t="s">
        <v>16</v>
      </c>
      <c r="H16986">
        <v>79</v>
      </c>
      <c r="I16986" t="s">
        <v>56339</v>
      </c>
      <c r="J16986" t="s">
        <v>56340</v>
      </c>
      <c r="K16986" t="s">
        <v>56341</v>
      </c>
      <c r="L16986" t="s">
        <v>77993</v>
      </c>
    </row>
    <row r="16987" spans="1:12" x14ac:dyDescent="0.15">
      <c r="A16987" t="s">
        <v>12</v>
      </c>
      <c r="B16987">
        <v>4776633</v>
      </c>
      <c r="C16987">
        <v>4776653</v>
      </c>
      <c r="D16987" t="s">
        <v>56332</v>
      </c>
      <c r="E16987" t="s">
        <v>90</v>
      </c>
      <c r="F16987" t="s">
        <v>15</v>
      </c>
      <c r="G16987" t="s">
        <v>32</v>
      </c>
      <c r="H16987">
        <v>148</v>
      </c>
      <c r="I16987" t="s">
        <v>56342</v>
      </c>
      <c r="J16987" t="s">
        <v>56343</v>
      </c>
      <c r="K16987" t="s">
        <v>56344</v>
      </c>
      <c r="L16987" t="s">
        <v>78043</v>
      </c>
    </row>
    <row r="16988" spans="1:12" x14ac:dyDescent="0.15">
      <c r="A16988" t="s">
        <v>12</v>
      </c>
      <c r="B16988">
        <v>4777551</v>
      </c>
      <c r="C16988">
        <v>4777571</v>
      </c>
      <c r="D16988" t="s">
        <v>56345</v>
      </c>
      <c r="E16988" t="s">
        <v>90</v>
      </c>
      <c r="F16988" t="s">
        <v>76</v>
      </c>
      <c r="G16988" t="s">
        <v>16</v>
      </c>
      <c r="H16988">
        <v>0</v>
      </c>
      <c r="I16988" t="s">
        <v>56346</v>
      </c>
      <c r="J16988" t="s">
        <v>56347</v>
      </c>
      <c r="K16988" t="s">
        <v>56348</v>
      </c>
      <c r="L16988" t="s">
        <v>77980</v>
      </c>
    </row>
    <row r="16989" spans="1:12" x14ac:dyDescent="0.15">
      <c r="A16989" t="s">
        <v>12</v>
      </c>
      <c r="B16989">
        <v>4777497</v>
      </c>
      <c r="C16989">
        <v>4777517</v>
      </c>
      <c r="D16989" t="s">
        <v>56345</v>
      </c>
      <c r="E16989" t="s">
        <v>90</v>
      </c>
      <c r="F16989" t="s">
        <v>76</v>
      </c>
      <c r="G16989" t="s">
        <v>36</v>
      </c>
      <c r="H16989">
        <v>54</v>
      </c>
      <c r="I16989" t="s">
        <v>56349</v>
      </c>
      <c r="J16989" t="s">
        <v>56350</v>
      </c>
      <c r="K16989" t="s">
        <v>56351</v>
      </c>
      <c r="L16989" t="s">
        <v>77961</v>
      </c>
    </row>
    <row r="16990" spans="1:12" x14ac:dyDescent="0.15">
      <c r="A16990" t="s">
        <v>12</v>
      </c>
      <c r="B16990">
        <v>4777476</v>
      </c>
      <c r="C16990">
        <v>4777496</v>
      </c>
      <c r="D16990" t="s">
        <v>56345</v>
      </c>
      <c r="E16990" t="s">
        <v>90</v>
      </c>
      <c r="F16990" t="s">
        <v>76</v>
      </c>
      <c r="G16990" t="s">
        <v>32</v>
      </c>
      <c r="H16990">
        <v>75</v>
      </c>
      <c r="I16990" t="s">
        <v>56352</v>
      </c>
      <c r="J16990" t="s">
        <v>56353</v>
      </c>
      <c r="K16990" t="s">
        <v>56354</v>
      </c>
      <c r="L16990" t="s">
        <v>78027</v>
      </c>
    </row>
    <row r="16991" spans="1:12" x14ac:dyDescent="0.15">
      <c r="A16991" t="s">
        <v>12</v>
      </c>
      <c r="B16991">
        <v>4777414</v>
      </c>
      <c r="C16991">
        <v>4777434</v>
      </c>
      <c r="D16991" t="s">
        <v>56345</v>
      </c>
      <c r="E16991" t="s">
        <v>90</v>
      </c>
      <c r="F16991" t="s">
        <v>76</v>
      </c>
      <c r="G16991" t="s">
        <v>36</v>
      </c>
      <c r="H16991">
        <v>137</v>
      </c>
      <c r="I16991" t="s">
        <v>56355</v>
      </c>
      <c r="J16991" t="s">
        <v>56356</v>
      </c>
      <c r="K16991" t="s">
        <v>56357</v>
      </c>
      <c r="L16991" t="s">
        <v>77987</v>
      </c>
    </row>
    <row r="16992" spans="1:12" x14ac:dyDescent="0.15">
      <c r="A16992" t="s">
        <v>12</v>
      </c>
      <c r="B16992">
        <v>4778740</v>
      </c>
      <c r="C16992">
        <v>4778760</v>
      </c>
      <c r="D16992" t="s">
        <v>56358</v>
      </c>
      <c r="E16992" t="s">
        <v>90</v>
      </c>
      <c r="F16992" t="s">
        <v>76</v>
      </c>
      <c r="G16992" t="s">
        <v>32</v>
      </c>
      <c r="H16992">
        <v>8</v>
      </c>
      <c r="I16992" t="s">
        <v>56359</v>
      </c>
      <c r="J16992" t="s">
        <v>56360</v>
      </c>
      <c r="K16992" t="s">
        <v>56361</v>
      </c>
      <c r="L16992" t="s">
        <v>77955</v>
      </c>
    </row>
    <row r="16993" spans="1:12" x14ac:dyDescent="0.15">
      <c r="A16993" t="s">
        <v>12</v>
      </c>
      <c r="B16993">
        <v>4778714</v>
      </c>
      <c r="C16993">
        <v>4778734</v>
      </c>
      <c r="D16993" t="s">
        <v>56358</v>
      </c>
      <c r="E16993" t="s">
        <v>90</v>
      </c>
      <c r="F16993" t="s">
        <v>76</v>
      </c>
      <c r="G16993" t="s">
        <v>16</v>
      </c>
      <c r="H16993">
        <v>34</v>
      </c>
      <c r="I16993" t="s">
        <v>56362</v>
      </c>
      <c r="J16993" t="s">
        <v>56363</v>
      </c>
      <c r="K16993" t="s">
        <v>56364</v>
      </c>
      <c r="L16993" t="s">
        <v>77999</v>
      </c>
    </row>
    <row r="16994" spans="1:12" x14ac:dyDescent="0.15">
      <c r="A16994" t="s">
        <v>12</v>
      </c>
      <c r="B16994">
        <v>4778693</v>
      </c>
      <c r="C16994">
        <v>4778713</v>
      </c>
      <c r="D16994" t="s">
        <v>56358</v>
      </c>
      <c r="E16994" t="s">
        <v>90</v>
      </c>
      <c r="F16994" t="s">
        <v>76</v>
      </c>
      <c r="G16994" t="s">
        <v>16</v>
      </c>
      <c r="H16994">
        <v>55</v>
      </c>
      <c r="I16994" t="s">
        <v>56365</v>
      </c>
      <c r="J16994" t="s">
        <v>56366</v>
      </c>
      <c r="K16994" t="s">
        <v>56367</v>
      </c>
      <c r="L16994" t="s">
        <v>77992</v>
      </c>
    </row>
    <row r="16995" spans="1:12" x14ac:dyDescent="0.15">
      <c r="A16995" t="s">
        <v>12</v>
      </c>
      <c r="B16995">
        <v>4778660</v>
      </c>
      <c r="C16995">
        <v>4778680</v>
      </c>
      <c r="D16995" t="s">
        <v>56358</v>
      </c>
      <c r="E16995" t="s">
        <v>90</v>
      </c>
      <c r="F16995" t="s">
        <v>76</v>
      </c>
      <c r="G16995" t="s">
        <v>23</v>
      </c>
      <c r="H16995">
        <v>88</v>
      </c>
      <c r="I16995" t="s">
        <v>56368</v>
      </c>
      <c r="J16995" t="s">
        <v>56369</v>
      </c>
      <c r="K16995" t="s">
        <v>56370</v>
      </c>
      <c r="L16995" t="s">
        <v>77923</v>
      </c>
    </row>
    <row r="16996" spans="1:12" x14ac:dyDescent="0.15">
      <c r="A16996" t="s">
        <v>12</v>
      </c>
      <c r="B16996">
        <v>4779528</v>
      </c>
      <c r="C16996">
        <v>4779548</v>
      </c>
      <c r="D16996" t="s">
        <v>56371</v>
      </c>
      <c r="E16996" t="s">
        <v>90</v>
      </c>
      <c r="F16996" t="s">
        <v>76</v>
      </c>
      <c r="G16996" t="s">
        <v>23</v>
      </c>
      <c r="H16996">
        <v>30</v>
      </c>
      <c r="I16996" t="s">
        <v>56372</v>
      </c>
      <c r="J16996" t="s">
        <v>56373</v>
      </c>
      <c r="K16996" t="s">
        <v>56374</v>
      </c>
      <c r="L16996" t="s">
        <v>77984</v>
      </c>
    </row>
    <row r="16997" spans="1:12" x14ac:dyDescent="0.15">
      <c r="A16997" t="s">
        <v>12</v>
      </c>
      <c r="B16997">
        <v>4779494</v>
      </c>
      <c r="C16997">
        <v>4779514</v>
      </c>
      <c r="D16997" t="s">
        <v>56371</v>
      </c>
      <c r="E16997" t="s">
        <v>90</v>
      </c>
      <c r="F16997" t="s">
        <v>76</v>
      </c>
      <c r="G16997" t="s">
        <v>32</v>
      </c>
      <c r="H16997">
        <v>64</v>
      </c>
      <c r="I16997" t="s">
        <v>56375</v>
      </c>
      <c r="J16997" t="s">
        <v>56376</v>
      </c>
      <c r="K16997" t="s">
        <v>56377</v>
      </c>
      <c r="L16997" t="s">
        <v>77989</v>
      </c>
    </row>
    <row r="16998" spans="1:12" x14ac:dyDescent="0.15">
      <c r="A16998" t="s">
        <v>12</v>
      </c>
      <c r="B16998">
        <v>4779467</v>
      </c>
      <c r="C16998">
        <v>4779487</v>
      </c>
      <c r="D16998" t="s">
        <v>56371</v>
      </c>
      <c r="E16998" t="s">
        <v>90</v>
      </c>
      <c r="F16998" t="s">
        <v>76</v>
      </c>
      <c r="G16998" t="s">
        <v>23</v>
      </c>
      <c r="H16998">
        <v>91</v>
      </c>
      <c r="I16998" t="s">
        <v>56378</v>
      </c>
      <c r="J16998" t="s">
        <v>56379</v>
      </c>
      <c r="K16998" t="s">
        <v>56380</v>
      </c>
      <c r="L16998" t="s">
        <v>77907</v>
      </c>
    </row>
    <row r="16999" spans="1:12" x14ac:dyDescent="0.15">
      <c r="A16999" t="s">
        <v>12</v>
      </c>
      <c r="B16999">
        <v>4779438</v>
      </c>
      <c r="C16999">
        <v>4779458</v>
      </c>
      <c r="D16999" t="s">
        <v>56371</v>
      </c>
      <c r="E16999" t="s">
        <v>90</v>
      </c>
      <c r="F16999" t="s">
        <v>76</v>
      </c>
      <c r="G16999" t="s">
        <v>23</v>
      </c>
      <c r="H16999">
        <v>120</v>
      </c>
      <c r="I16999" t="s">
        <v>56381</v>
      </c>
      <c r="J16999" t="s">
        <v>56382</v>
      </c>
      <c r="K16999" t="s">
        <v>56383</v>
      </c>
      <c r="L16999" t="s">
        <v>78047</v>
      </c>
    </row>
    <row r="17000" spans="1:12" x14ac:dyDescent="0.15">
      <c r="A17000" t="s">
        <v>12</v>
      </c>
      <c r="B17000">
        <v>4780449</v>
      </c>
      <c r="C17000">
        <v>4780469</v>
      </c>
      <c r="D17000" t="s">
        <v>56384</v>
      </c>
      <c r="E17000" t="s">
        <v>90</v>
      </c>
      <c r="F17000" t="s">
        <v>76</v>
      </c>
      <c r="G17000" t="s">
        <v>36</v>
      </c>
      <c r="H17000">
        <v>6</v>
      </c>
      <c r="I17000" t="s">
        <v>56385</v>
      </c>
      <c r="J17000" t="s">
        <v>56386</v>
      </c>
      <c r="K17000" t="s">
        <v>56387</v>
      </c>
      <c r="L17000" t="s">
        <v>78025</v>
      </c>
    </row>
    <row r="17001" spans="1:12" x14ac:dyDescent="0.15">
      <c r="A17001" t="s">
        <v>12</v>
      </c>
      <c r="B17001">
        <v>4780423</v>
      </c>
      <c r="C17001">
        <v>4780443</v>
      </c>
      <c r="D17001" t="s">
        <v>56384</v>
      </c>
      <c r="E17001" t="s">
        <v>90</v>
      </c>
      <c r="F17001" t="s">
        <v>76</v>
      </c>
      <c r="G17001" t="s">
        <v>23</v>
      </c>
      <c r="H17001">
        <v>32</v>
      </c>
      <c r="I17001" t="s">
        <v>56388</v>
      </c>
      <c r="J17001" t="s">
        <v>56389</v>
      </c>
      <c r="K17001" t="s">
        <v>56390</v>
      </c>
      <c r="L17001" t="s">
        <v>77918</v>
      </c>
    </row>
    <row r="17002" spans="1:12" x14ac:dyDescent="0.15">
      <c r="A17002" t="s">
        <v>12</v>
      </c>
      <c r="B17002">
        <v>4780397</v>
      </c>
      <c r="C17002">
        <v>4780417</v>
      </c>
      <c r="D17002" t="s">
        <v>56384</v>
      </c>
      <c r="E17002" t="s">
        <v>90</v>
      </c>
      <c r="F17002" t="s">
        <v>76</v>
      </c>
      <c r="G17002" t="s">
        <v>23</v>
      </c>
      <c r="H17002">
        <v>58</v>
      </c>
      <c r="I17002" t="s">
        <v>56391</v>
      </c>
      <c r="J17002" t="s">
        <v>56392</v>
      </c>
      <c r="K17002" t="s">
        <v>56393</v>
      </c>
      <c r="L17002" t="s">
        <v>77911</v>
      </c>
    </row>
    <row r="17003" spans="1:12" x14ac:dyDescent="0.15">
      <c r="A17003" t="s">
        <v>12</v>
      </c>
      <c r="B17003">
        <v>4780364</v>
      </c>
      <c r="C17003">
        <v>4780384</v>
      </c>
      <c r="D17003" t="s">
        <v>56384</v>
      </c>
      <c r="E17003" t="s">
        <v>90</v>
      </c>
      <c r="F17003" t="s">
        <v>76</v>
      </c>
      <c r="G17003" t="s">
        <v>16</v>
      </c>
      <c r="H17003">
        <v>91</v>
      </c>
      <c r="I17003" t="s">
        <v>56394</v>
      </c>
      <c r="J17003" t="s">
        <v>56395</v>
      </c>
      <c r="K17003" t="s">
        <v>56396</v>
      </c>
      <c r="L17003" t="s">
        <v>77907</v>
      </c>
    </row>
    <row r="17004" spans="1:12" x14ac:dyDescent="0.15">
      <c r="A17004" t="s">
        <v>12</v>
      </c>
      <c r="B17004">
        <v>4780925</v>
      </c>
      <c r="C17004">
        <v>4780945</v>
      </c>
      <c r="D17004" t="s">
        <v>56397</v>
      </c>
      <c r="E17004" t="s">
        <v>56398</v>
      </c>
      <c r="F17004" t="s">
        <v>76</v>
      </c>
      <c r="G17004" t="s">
        <v>32</v>
      </c>
      <c r="H17004">
        <v>46</v>
      </c>
      <c r="I17004" t="s">
        <v>56399</v>
      </c>
      <c r="J17004" t="s">
        <v>56400</v>
      </c>
      <c r="K17004" t="s">
        <v>56401</v>
      </c>
      <c r="L17004" t="s">
        <v>78004</v>
      </c>
    </row>
    <row r="17005" spans="1:12" x14ac:dyDescent="0.15">
      <c r="A17005" t="s">
        <v>12</v>
      </c>
      <c r="B17005">
        <v>4780901</v>
      </c>
      <c r="C17005">
        <v>4780921</v>
      </c>
      <c r="D17005" t="s">
        <v>56397</v>
      </c>
      <c r="E17005" t="s">
        <v>56398</v>
      </c>
      <c r="F17005" t="s">
        <v>76</v>
      </c>
      <c r="G17005" t="s">
        <v>23</v>
      </c>
      <c r="H17005">
        <v>70</v>
      </c>
      <c r="I17005" t="s">
        <v>56402</v>
      </c>
      <c r="J17005" t="s">
        <v>56403</v>
      </c>
      <c r="K17005" t="s">
        <v>56404</v>
      </c>
      <c r="L17005" t="s">
        <v>77919</v>
      </c>
    </row>
    <row r="17006" spans="1:12" x14ac:dyDescent="0.15">
      <c r="A17006" t="s">
        <v>12</v>
      </c>
      <c r="B17006">
        <v>4780880</v>
      </c>
      <c r="C17006">
        <v>4780900</v>
      </c>
      <c r="D17006" t="s">
        <v>56397</v>
      </c>
      <c r="E17006" t="s">
        <v>56398</v>
      </c>
      <c r="F17006" t="s">
        <v>76</v>
      </c>
      <c r="G17006" t="s">
        <v>16</v>
      </c>
      <c r="H17006">
        <v>91</v>
      </c>
      <c r="I17006" t="s">
        <v>56405</v>
      </c>
      <c r="J17006" t="s">
        <v>56406</v>
      </c>
      <c r="K17006" t="s">
        <v>56407</v>
      </c>
      <c r="L17006" t="s">
        <v>77907</v>
      </c>
    </row>
    <row r="17007" spans="1:12" x14ac:dyDescent="0.15">
      <c r="A17007" t="s">
        <v>12</v>
      </c>
      <c r="B17007">
        <v>4780852</v>
      </c>
      <c r="C17007">
        <v>4780872</v>
      </c>
      <c r="D17007" t="s">
        <v>56397</v>
      </c>
      <c r="E17007" t="s">
        <v>56398</v>
      </c>
      <c r="F17007" t="s">
        <v>76</v>
      </c>
      <c r="G17007" t="s">
        <v>36</v>
      </c>
      <c r="H17007">
        <v>119</v>
      </c>
      <c r="I17007" t="s">
        <v>56408</v>
      </c>
      <c r="J17007" t="s">
        <v>56409</v>
      </c>
      <c r="K17007" t="s">
        <v>56410</v>
      </c>
      <c r="L17007" t="s">
        <v>78058</v>
      </c>
    </row>
    <row r="17008" spans="1:12" x14ac:dyDescent="0.15">
      <c r="A17008" t="s">
        <v>12</v>
      </c>
      <c r="B17008">
        <v>4782312</v>
      </c>
      <c r="C17008">
        <v>4782332</v>
      </c>
      <c r="D17008" t="s">
        <v>56411</v>
      </c>
      <c r="E17008" t="s">
        <v>56412</v>
      </c>
      <c r="F17008" t="s">
        <v>76</v>
      </c>
      <c r="G17008" t="s">
        <v>36</v>
      </c>
      <c r="H17008">
        <v>10</v>
      </c>
      <c r="I17008" t="s">
        <v>56413</v>
      </c>
      <c r="J17008" t="s">
        <v>56414</v>
      </c>
      <c r="K17008" t="s">
        <v>56415</v>
      </c>
      <c r="L17008" t="s">
        <v>78001</v>
      </c>
    </row>
    <row r="17009" spans="1:12" x14ac:dyDescent="0.15">
      <c r="A17009" t="s">
        <v>12</v>
      </c>
      <c r="B17009">
        <v>4782288</v>
      </c>
      <c r="C17009">
        <v>4782308</v>
      </c>
      <c r="D17009" t="s">
        <v>56411</v>
      </c>
      <c r="E17009" t="s">
        <v>56412</v>
      </c>
      <c r="F17009" t="s">
        <v>76</v>
      </c>
      <c r="G17009" t="s">
        <v>36</v>
      </c>
      <c r="H17009">
        <v>34</v>
      </c>
      <c r="I17009" t="s">
        <v>56416</v>
      </c>
      <c r="J17009" t="s">
        <v>56417</v>
      </c>
      <c r="K17009" t="s">
        <v>56418</v>
      </c>
      <c r="L17009" t="s">
        <v>77999</v>
      </c>
    </row>
    <row r="17010" spans="1:12" x14ac:dyDescent="0.15">
      <c r="A17010" t="s">
        <v>12</v>
      </c>
      <c r="B17010">
        <v>4782255</v>
      </c>
      <c r="C17010">
        <v>4782275</v>
      </c>
      <c r="D17010" t="s">
        <v>56411</v>
      </c>
      <c r="E17010" t="s">
        <v>56412</v>
      </c>
      <c r="F17010" t="s">
        <v>76</v>
      </c>
      <c r="G17010" t="s">
        <v>16</v>
      </c>
      <c r="H17010">
        <v>67</v>
      </c>
      <c r="I17010" t="s">
        <v>56419</v>
      </c>
      <c r="J17010" t="s">
        <v>56420</v>
      </c>
      <c r="K17010" t="s">
        <v>56421</v>
      </c>
      <c r="L17010" t="s">
        <v>77981</v>
      </c>
    </row>
    <row r="17011" spans="1:12" x14ac:dyDescent="0.15">
      <c r="A17011" t="s">
        <v>12</v>
      </c>
      <c r="B17011">
        <v>4782224</v>
      </c>
      <c r="C17011">
        <v>4782244</v>
      </c>
      <c r="D17011" t="s">
        <v>56411</v>
      </c>
      <c r="E17011" t="s">
        <v>56412</v>
      </c>
      <c r="F17011" t="s">
        <v>76</v>
      </c>
      <c r="G17011" t="s">
        <v>16</v>
      </c>
      <c r="H17011">
        <v>98</v>
      </c>
      <c r="I17011" t="s">
        <v>56422</v>
      </c>
      <c r="J17011" t="s">
        <v>56423</v>
      </c>
      <c r="K17011" t="s">
        <v>56424</v>
      </c>
      <c r="L17011" t="s">
        <v>78048</v>
      </c>
    </row>
    <row r="17012" spans="1:12" x14ac:dyDescent="0.15">
      <c r="A17012" t="s">
        <v>12</v>
      </c>
      <c r="B17012">
        <v>4783335</v>
      </c>
      <c r="C17012">
        <v>4783355</v>
      </c>
      <c r="D17012" t="s">
        <v>56425</v>
      </c>
      <c r="E17012" t="s">
        <v>56426</v>
      </c>
      <c r="F17012" t="s">
        <v>76</v>
      </c>
      <c r="G17012" t="s">
        <v>23</v>
      </c>
      <c r="H17012">
        <v>27</v>
      </c>
      <c r="I17012" t="s">
        <v>56427</v>
      </c>
      <c r="J17012" t="s">
        <v>56428</v>
      </c>
      <c r="K17012" t="s">
        <v>56429</v>
      </c>
      <c r="L17012" t="s">
        <v>78013</v>
      </c>
    </row>
    <row r="17013" spans="1:12" x14ac:dyDescent="0.15">
      <c r="A17013" t="s">
        <v>12</v>
      </c>
      <c r="B17013">
        <v>4783314</v>
      </c>
      <c r="C17013">
        <v>4783334</v>
      </c>
      <c r="D17013" t="s">
        <v>56425</v>
      </c>
      <c r="E17013" t="s">
        <v>56426</v>
      </c>
      <c r="F17013" t="s">
        <v>76</v>
      </c>
      <c r="G17013" t="s">
        <v>36</v>
      </c>
      <c r="H17013">
        <v>48</v>
      </c>
      <c r="I17013" t="s">
        <v>56430</v>
      </c>
      <c r="J17013" t="s">
        <v>56431</v>
      </c>
      <c r="K17013" t="s">
        <v>56432</v>
      </c>
      <c r="L17013" t="s">
        <v>78018</v>
      </c>
    </row>
    <row r="17014" spans="1:12" x14ac:dyDescent="0.15">
      <c r="A17014" t="s">
        <v>12</v>
      </c>
      <c r="B17014">
        <v>4783294</v>
      </c>
      <c r="C17014">
        <v>4783314</v>
      </c>
      <c r="D17014" t="s">
        <v>56425</v>
      </c>
      <c r="E17014" t="s">
        <v>56426</v>
      </c>
      <c r="F17014" t="s">
        <v>76</v>
      </c>
      <c r="G17014" t="s">
        <v>23</v>
      </c>
      <c r="H17014">
        <v>68</v>
      </c>
      <c r="I17014" t="s">
        <v>56433</v>
      </c>
      <c r="J17014" t="s">
        <v>56434</v>
      </c>
      <c r="K17014" t="s">
        <v>56435</v>
      </c>
      <c r="L17014" t="s">
        <v>77962</v>
      </c>
    </row>
    <row r="17015" spans="1:12" x14ac:dyDescent="0.15">
      <c r="A17015" t="s">
        <v>12</v>
      </c>
      <c r="B17015">
        <v>4783274</v>
      </c>
      <c r="C17015">
        <v>4783294</v>
      </c>
      <c r="D17015" t="s">
        <v>56425</v>
      </c>
      <c r="E17015" t="s">
        <v>56426</v>
      </c>
      <c r="F17015" t="s">
        <v>76</v>
      </c>
      <c r="G17015" t="s">
        <v>32</v>
      </c>
      <c r="H17015">
        <v>88</v>
      </c>
      <c r="I17015" t="s">
        <v>56436</v>
      </c>
      <c r="J17015" t="s">
        <v>56437</v>
      </c>
      <c r="K17015" t="s">
        <v>56438</v>
      </c>
      <c r="L17015" t="s">
        <v>77923</v>
      </c>
    </row>
    <row r="17016" spans="1:12" x14ac:dyDescent="0.15">
      <c r="A17016" t="s">
        <v>12</v>
      </c>
      <c r="B17016">
        <v>4783775</v>
      </c>
      <c r="C17016">
        <v>4783795</v>
      </c>
      <c r="D17016" t="s">
        <v>56439</v>
      </c>
      <c r="E17016" t="s">
        <v>56440</v>
      </c>
      <c r="F17016" t="s">
        <v>76</v>
      </c>
      <c r="G17016" t="s">
        <v>16</v>
      </c>
      <c r="H17016">
        <v>30</v>
      </c>
      <c r="I17016" t="s">
        <v>56441</v>
      </c>
      <c r="J17016" t="s">
        <v>56442</v>
      </c>
      <c r="K17016" t="s">
        <v>56443</v>
      </c>
      <c r="L17016" t="s">
        <v>77984</v>
      </c>
    </row>
    <row r="17017" spans="1:12" x14ac:dyDescent="0.15">
      <c r="A17017" t="s">
        <v>12</v>
      </c>
      <c r="B17017">
        <v>4783751</v>
      </c>
      <c r="C17017">
        <v>4783771</v>
      </c>
      <c r="D17017" t="s">
        <v>56439</v>
      </c>
      <c r="E17017" t="s">
        <v>56440</v>
      </c>
      <c r="F17017" t="s">
        <v>76</v>
      </c>
      <c r="G17017" t="s">
        <v>23</v>
      </c>
      <c r="H17017">
        <v>54</v>
      </c>
      <c r="I17017" t="s">
        <v>56444</v>
      </c>
      <c r="J17017" t="s">
        <v>56445</v>
      </c>
      <c r="K17017" t="s">
        <v>56446</v>
      </c>
      <c r="L17017" t="s">
        <v>77961</v>
      </c>
    </row>
    <row r="17018" spans="1:12" x14ac:dyDescent="0.15">
      <c r="A17018" t="s">
        <v>12</v>
      </c>
      <c r="B17018">
        <v>4783705</v>
      </c>
      <c r="C17018">
        <v>4783725</v>
      </c>
      <c r="D17018" t="s">
        <v>56439</v>
      </c>
      <c r="E17018" t="s">
        <v>56440</v>
      </c>
      <c r="F17018" t="s">
        <v>76</v>
      </c>
      <c r="G17018" t="s">
        <v>16</v>
      </c>
      <c r="H17018">
        <v>100</v>
      </c>
      <c r="I17018" t="s">
        <v>56447</v>
      </c>
      <c r="J17018" t="s">
        <v>56448</v>
      </c>
      <c r="K17018" t="s">
        <v>56449</v>
      </c>
      <c r="L17018" t="s">
        <v>77953</v>
      </c>
    </row>
    <row r="17019" spans="1:12" x14ac:dyDescent="0.15">
      <c r="A17019" t="s">
        <v>12</v>
      </c>
      <c r="B17019">
        <v>4783671</v>
      </c>
      <c r="C17019">
        <v>4783691</v>
      </c>
      <c r="D17019" t="s">
        <v>56439</v>
      </c>
      <c r="E17019" t="s">
        <v>56440</v>
      </c>
      <c r="F17019" t="s">
        <v>76</v>
      </c>
      <c r="G17019" t="s">
        <v>23</v>
      </c>
      <c r="H17019">
        <v>134</v>
      </c>
      <c r="I17019" t="s">
        <v>56450</v>
      </c>
      <c r="J17019" t="s">
        <v>56451</v>
      </c>
      <c r="K17019" t="s">
        <v>56452</v>
      </c>
      <c r="L17019" t="s">
        <v>78039</v>
      </c>
    </row>
    <row r="17020" spans="1:12" x14ac:dyDescent="0.15">
      <c r="A17020" t="s">
        <v>12</v>
      </c>
      <c r="B17020">
        <v>4784514</v>
      </c>
      <c r="C17020">
        <v>4784534</v>
      </c>
      <c r="D17020" t="s">
        <v>56453</v>
      </c>
      <c r="E17020" t="s">
        <v>56454</v>
      </c>
      <c r="F17020" t="s">
        <v>76</v>
      </c>
      <c r="G17020" t="s">
        <v>16</v>
      </c>
      <c r="H17020">
        <v>9</v>
      </c>
      <c r="I17020" t="s">
        <v>56455</v>
      </c>
      <c r="J17020" t="s">
        <v>56456</v>
      </c>
      <c r="K17020" t="s">
        <v>56457</v>
      </c>
      <c r="L17020" t="s">
        <v>77939</v>
      </c>
    </row>
    <row r="17021" spans="1:12" x14ac:dyDescent="0.15">
      <c r="A17021" t="s">
        <v>12</v>
      </c>
      <c r="B17021">
        <v>4784492</v>
      </c>
      <c r="C17021">
        <v>4784512</v>
      </c>
      <c r="D17021" t="s">
        <v>56453</v>
      </c>
      <c r="E17021" t="s">
        <v>56454</v>
      </c>
      <c r="F17021" t="s">
        <v>76</v>
      </c>
      <c r="G17021" t="s">
        <v>32</v>
      </c>
      <c r="H17021">
        <v>31</v>
      </c>
      <c r="I17021" t="s">
        <v>56458</v>
      </c>
      <c r="J17021" t="s">
        <v>56459</v>
      </c>
      <c r="K17021" t="s">
        <v>56460</v>
      </c>
      <c r="L17021" t="s">
        <v>77910</v>
      </c>
    </row>
    <row r="17022" spans="1:12" x14ac:dyDescent="0.15">
      <c r="A17022" t="s">
        <v>12</v>
      </c>
      <c r="B17022">
        <v>4784468</v>
      </c>
      <c r="C17022">
        <v>4784488</v>
      </c>
      <c r="D17022" t="s">
        <v>56453</v>
      </c>
      <c r="E17022" t="s">
        <v>56454</v>
      </c>
      <c r="F17022" t="s">
        <v>76</v>
      </c>
      <c r="G17022" t="s">
        <v>32</v>
      </c>
      <c r="H17022">
        <v>55</v>
      </c>
      <c r="I17022" t="s">
        <v>56461</v>
      </c>
      <c r="J17022" t="s">
        <v>56462</v>
      </c>
      <c r="K17022" t="s">
        <v>56463</v>
      </c>
      <c r="L17022" t="s">
        <v>77992</v>
      </c>
    </row>
    <row r="17023" spans="1:12" x14ac:dyDescent="0.15">
      <c r="A17023" t="s">
        <v>12</v>
      </c>
      <c r="B17023">
        <v>4784438</v>
      </c>
      <c r="C17023">
        <v>4784458</v>
      </c>
      <c r="D17023" t="s">
        <v>56453</v>
      </c>
      <c r="E17023" t="s">
        <v>56454</v>
      </c>
      <c r="F17023" t="s">
        <v>76</v>
      </c>
      <c r="G17023" t="s">
        <v>36</v>
      </c>
      <c r="H17023">
        <v>85</v>
      </c>
      <c r="I17023" t="s">
        <v>56464</v>
      </c>
      <c r="J17023" t="s">
        <v>56465</v>
      </c>
      <c r="K17023" t="s">
        <v>56466</v>
      </c>
      <c r="L17023" t="s">
        <v>77972</v>
      </c>
    </row>
    <row r="17024" spans="1:12" x14ac:dyDescent="0.15">
      <c r="A17024" t="s">
        <v>12</v>
      </c>
      <c r="B17024">
        <v>4784944</v>
      </c>
      <c r="C17024">
        <v>4784964</v>
      </c>
      <c r="D17024" t="s">
        <v>56467</v>
      </c>
      <c r="E17024" t="s">
        <v>90</v>
      </c>
      <c r="F17024" t="s">
        <v>76</v>
      </c>
      <c r="G17024" t="s">
        <v>16</v>
      </c>
      <c r="H17024">
        <v>27</v>
      </c>
      <c r="I17024" t="s">
        <v>56468</v>
      </c>
      <c r="J17024" t="s">
        <v>56469</v>
      </c>
      <c r="K17024" t="s">
        <v>56470</v>
      </c>
      <c r="L17024" t="s">
        <v>78013</v>
      </c>
    </row>
    <row r="17025" spans="1:12" x14ac:dyDescent="0.15">
      <c r="A17025" t="s">
        <v>12</v>
      </c>
      <c r="B17025">
        <v>4784901</v>
      </c>
      <c r="C17025">
        <v>4784921</v>
      </c>
      <c r="D17025" t="s">
        <v>56467</v>
      </c>
      <c r="E17025" t="s">
        <v>90</v>
      </c>
      <c r="F17025" t="s">
        <v>76</v>
      </c>
      <c r="G17025" t="s">
        <v>16</v>
      </c>
      <c r="H17025">
        <v>70</v>
      </c>
      <c r="I17025" t="s">
        <v>56471</v>
      </c>
      <c r="J17025" t="s">
        <v>56472</v>
      </c>
      <c r="K17025" t="s">
        <v>56473</v>
      </c>
      <c r="L17025" t="s">
        <v>77919</v>
      </c>
    </row>
    <row r="17026" spans="1:12" x14ac:dyDescent="0.15">
      <c r="A17026" t="s">
        <v>12</v>
      </c>
      <c r="B17026">
        <v>4784847</v>
      </c>
      <c r="C17026">
        <v>4784867</v>
      </c>
      <c r="D17026" t="s">
        <v>56467</v>
      </c>
      <c r="E17026" t="s">
        <v>90</v>
      </c>
      <c r="F17026" t="s">
        <v>76</v>
      </c>
      <c r="G17026" t="s">
        <v>16</v>
      </c>
      <c r="H17026">
        <v>124</v>
      </c>
      <c r="I17026" t="s">
        <v>56474</v>
      </c>
      <c r="J17026" t="s">
        <v>56475</v>
      </c>
      <c r="K17026" t="s">
        <v>56476</v>
      </c>
      <c r="L17026" t="s">
        <v>78046</v>
      </c>
    </row>
    <row r="17027" spans="1:12" x14ac:dyDescent="0.15">
      <c r="A17027" t="s">
        <v>12</v>
      </c>
      <c r="B17027">
        <v>4784820</v>
      </c>
      <c r="C17027">
        <v>4784840</v>
      </c>
      <c r="D17027" t="s">
        <v>56467</v>
      </c>
      <c r="E17027" t="s">
        <v>90</v>
      </c>
      <c r="F17027" t="s">
        <v>76</v>
      </c>
      <c r="G17027" t="s">
        <v>36</v>
      </c>
      <c r="H17027">
        <v>151</v>
      </c>
      <c r="I17027" t="s">
        <v>56477</v>
      </c>
      <c r="J17027" t="s">
        <v>56478</v>
      </c>
      <c r="K17027" t="s">
        <v>56479</v>
      </c>
      <c r="L17027" t="s">
        <v>78050</v>
      </c>
    </row>
    <row r="17028" spans="1:12" x14ac:dyDescent="0.15">
      <c r="A17028" t="s">
        <v>12</v>
      </c>
      <c r="B17028">
        <v>4786082</v>
      </c>
      <c r="C17028">
        <v>4786102</v>
      </c>
      <c r="D17028" t="s">
        <v>56480</v>
      </c>
      <c r="E17028" t="s">
        <v>56481</v>
      </c>
      <c r="F17028" t="s">
        <v>76</v>
      </c>
      <c r="G17028" t="s">
        <v>16</v>
      </c>
      <c r="H17028">
        <v>0</v>
      </c>
      <c r="I17028" t="s">
        <v>56482</v>
      </c>
      <c r="J17028" t="s">
        <v>56483</v>
      </c>
      <c r="K17028" t="s">
        <v>56484</v>
      </c>
      <c r="L17028" t="s">
        <v>77980</v>
      </c>
    </row>
    <row r="17029" spans="1:12" x14ac:dyDescent="0.15">
      <c r="A17029" t="s">
        <v>12</v>
      </c>
      <c r="B17029">
        <v>4786062</v>
      </c>
      <c r="C17029">
        <v>4786082</v>
      </c>
      <c r="D17029" t="s">
        <v>56480</v>
      </c>
      <c r="E17029" t="s">
        <v>56481</v>
      </c>
      <c r="F17029" t="s">
        <v>76</v>
      </c>
      <c r="G17029" t="s">
        <v>23</v>
      </c>
      <c r="H17029">
        <v>20</v>
      </c>
      <c r="I17029" t="s">
        <v>56485</v>
      </c>
      <c r="J17029" t="s">
        <v>56486</v>
      </c>
      <c r="K17029" t="s">
        <v>56487</v>
      </c>
      <c r="L17029" t="s">
        <v>77968</v>
      </c>
    </row>
    <row r="17030" spans="1:12" x14ac:dyDescent="0.15">
      <c r="A17030" t="s">
        <v>12</v>
      </c>
      <c r="B17030">
        <v>4786017</v>
      </c>
      <c r="C17030">
        <v>4786037</v>
      </c>
      <c r="D17030" t="s">
        <v>56480</v>
      </c>
      <c r="E17030" t="s">
        <v>56481</v>
      </c>
      <c r="F17030" t="s">
        <v>76</v>
      </c>
      <c r="G17030" t="s">
        <v>16</v>
      </c>
      <c r="H17030">
        <v>65</v>
      </c>
      <c r="I17030" t="s">
        <v>56488</v>
      </c>
      <c r="J17030" t="s">
        <v>56489</v>
      </c>
      <c r="K17030" t="s">
        <v>56490</v>
      </c>
      <c r="L17030" t="s">
        <v>78042</v>
      </c>
    </row>
    <row r="17031" spans="1:12" x14ac:dyDescent="0.15">
      <c r="A17031" t="s">
        <v>12</v>
      </c>
      <c r="B17031">
        <v>4785991</v>
      </c>
      <c r="C17031">
        <v>4786011</v>
      </c>
      <c r="D17031" t="s">
        <v>56480</v>
      </c>
      <c r="E17031" t="s">
        <v>56481</v>
      </c>
      <c r="F17031" t="s">
        <v>76</v>
      </c>
      <c r="G17031" t="s">
        <v>16</v>
      </c>
      <c r="H17031">
        <v>91</v>
      </c>
      <c r="I17031" t="s">
        <v>56491</v>
      </c>
      <c r="J17031" t="s">
        <v>56492</v>
      </c>
      <c r="K17031" t="s">
        <v>56493</v>
      </c>
      <c r="L17031" t="s">
        <v>77907</v>
      </c>
    </row>
    <row r="17032" spans="1:12" x14ac:dyDescent="0.15">
      <c r="A17032" t="s">
        <v>12</v>
      </c>
      <c r="B17032">
        <v>4786673</v>
      </c>
      <c r="C17032">
        <v>4786693</v>
      </c>
      <c r="D17032" t="s">
        <v>56494</v>
      </c>
      <c r="E17032" t="s">
        <v>56495</v>
      </c>
      <c r="F17032" t="s">
        <v>76</v>
      </c>
      <c r="G17032" t="s">
        <v>36</v>
      </c>
      <c r="H17032">
        <v>25</v>
      </c>
      <c r="I17032" t="s">
        <v>56496</v>
      </c>
      <c r="J17032" t="s">
        <v>56497</v>
      </c>
      <c r="K17032" t="s">
        <v>56498</v>
      </c>
      <c r="L17032" t="s">
        <v>78012</v>
      </c>
    </row>
    <row r="17033" spans="1:12" x14ac:dyDescent="0.15">
      <c r="A17033" t="s">
        <v>12</v>
      </c>
      <c r="B17033">
        <v>4786653</v>
      </c>
      <c r="C17033">
        <v>4786673</v>
      </c>
      <c r="D17033" t="s">
        <v>56494</v>
      </c>
      <c r="E17033" t="s">
        <v>56495</v>
      </c>
      <c r="F17033" t="s">
        <v>76</v>
      </c>
      <c r="G17033" t="s">
        <v>32</v>
      </c>
      <c r="H17033">
        <v>45</v>
      </c>
      <c r="I17033" t="s">
        <v>56499</v>
      </c>
      <c r="J17033" t="s">
        <v>56500</v>
      </c>
      <c r="K17033" t="s">
        <v>56501</v>
      </c>
      <c r="L17033" t="s">
        <v>77967</v>
      </c>
    </row>
    <row r="17034" spans="1:12" x14ac:dyDescent="0.15">
      <c r="A17034" t="s">
        <v>12</v>
      </c>
      <c r="B17034">
        <v>4786605</v>
      </c>
      <c r="C17034">
        <v>4786625</v>
      </c>
      <c r="D17034" t="s">
        <v>56494</v>
      </c>
      <c r="E17034" t="s">
        <v>56495</v>
      </c>
      <c r="F17034" t="s">
        <v>76</v>
      </c>
      <c r="G17034" t="s">
        <v>16</v>
      </c>
      <c r="H17034">
        <v>93</v>
      </c>
      <c r="I17034" t="s">
        <v>56502</v>
      </c>
      <c r="J17034" t="s">
        <v>56503</v>
      </c>
      <c r="K17034" t="s">
        <v>56504</v>
      </c>
      <c r="L17034" t="s">
        <v>78044</v>
      </c>
    </row>
    <row r="17035" spans="1:12" x14ac:dyDescent="0.15">
      <c r="A17035" t="s">
        <v>12</v>
      </c>
      <c r="B17035">
        <v>4786581</v>
      </c>
      <c r="C17035">
        <v>4786601</v>
      </c>
      <c r="D17035" t="s">
        <v>56494</v>
      </c>
      <c r="E17035" t="s">
        <v>56495</v>
      </c>
      <c r="F17035" t="s">
        <v>76</v>
      </c>
      <c r="G17035" t="s">
        <v>23</v>
      </c>
      <c r="H17035">
        <v>117</v>
      </c>
      <c r="I17035" t="s">
        <v>56505</v>
      </c>
      <c r="J17035" t="s">
        <v>56506</v>
      </c>
      <c r="K17035" t="s">
        <v>56507</v>
      </c>
      <c r="L17035" t="s">
        <v>77930</v>
      </c>
    </row>
    <row r="17036" spans="1:12" x14ac:dyDescent="0.15">
      <c r="A17036" t="s">
        <v>12</v>
      </c>
      <c r="B17036">
        <v>4787213</v>
      </c>
      <c r="C17036">
        <v>4787233</v>
      </c>
      <c r="D17036" t="s">
        <v>56508</v>
      </c>
      <c r="E17036" t="s">
        <v>56509</v>
      </c>
      <c r="F17036" t="s">
        <v>76</v>
      </c>
      <c r="G17036" t="s">
        <v>36</v>
      </c>
      <c r="H17036">
        <v>26</v>
      </c>
      <c r="I17036" t="s">
        <v>56510</v>
      </c>
      <c r="J17036" t="s">
        <v>56511</v>
      </c>
      <c r="K17036" t="s">
        <v>56512</v>
      </c>
      <c r="L17036" t="s">
        <v>78002</v>
      </c>
    </row>
    <row r="17037" spans="1:12" x14ac:dyDescent="0.15">
      <c r="A17037" t="s">
        <v>12</v>
      </c>
      <c r="B17037">
        <v>4787145</v>
      </c>
      <c r="C17037">
        <v>4787165</v>
      </c>
      <c r="D17037" t="s">
        <v>56508</v>
      </c>
      <c r="E17037" t="s">
        <v>56509</v>
      </c>
      <c r="F17037" t="s">
        <v>76</v>
      </c>
      <c r="G17037" t="s">
        <v>16</v>
      </c>
      <c r="H17037">
        <v>94</v>
      </c>
      <c r="I17037" t="s">
        <v>56513</v>
      </c>
      <c r="J17037" t="s">
        <v>56514</v>
      </c>
      <c r="K17037" t="s">
        <v>56515</v>
      </c>
      <c r="L17037" t="s">
        <v>77927</v>
      </c>
    </row>
    <row r="17038" spans="1:12" x14ac:dyDescent="0.15">
      <c r="A17038" t="s">
        <v>12</v>
      </c>
      <c r="B17038">
        <v>4787120</v>
      </c>
      <c r="C17038">
        <v>4787140</v>
      </c>
      <c r="D17038" t="s">
        <v>56508</v>
      </c>
      <c r="E17038" t="s">
        <v>56509</v>
      </c>
      <c r="F17038" t="s">
        <v>76</v>
      </c>
      <c r="G17038" t="s">
        <v>36</v>
      </c>
      <c r="H17038">
        <v>119</v>
      </c>
      <c r="I17038" t="s">
        <v>56516</v>
      </c>
      <c r="J17038" t="s">
        <v>56517</v>
      </c>
      <c r="K17038" t="s">
        <v>56518</v>
      </c>
      <c r="L17038" t="s">
        <v>78058</v>
      </c>
    </row>
    <row r="17039" spans="1:12" x14ac:dyDescent="0.15">
      <c r="A17039" t="s">
        <v>12</v>
      </c>
      <c r="B17039">
        <v>4787069</v>
      </c>
      <c r="C17039">
        <v>4787089</v>
      </c>
      <c r="D17039" t="s">
        <v>56508</v>
      </c>
      <c r="E17039" t="s">
        <v>56509</v>
      </c>
      <c r="F17039" t="s">
        <v>76</v>
      </c>
      <c r="G17039" t="s">
        <v>16</v>
      </c>
      <c r="H17039">
        <v>170</v>
      </c>
      <c r="I17039" t="s">
        <v>56519</v>
      </c>
      <c r="J17039" t="s">
        <v>56520</v>
      </c>
      <c r="K17039" t="s">
        <v>56521</v>
      </c>
      <c r="L17039" t="s">
        <v>78040</v>
      </c>
    </row>
    <row r="17040" spans="1:12" x14ac:dyDescent="0.15">
      <c r="A17040" t="s">
        <v>12</v>
      </c>
      <c r="B17040">
        <v>4788044</v>
      </c>
      <c r="C17040">
        <v>4788064</v>
      </c>
      <c r="D17040" t="s">
        <v>56522</v>
      </c>
      <c r="E17040" t="s">
        <v>90</v>
      </c>
      <c r="F17040" t="s">
        <v>76</v>
      </c>
      <c r="G17040" t="s">
        <v>32</v>
      </c>
      <c r="H17040">
        <v>25</v>
      </c>
      <c r="I17040" t="s">
        <v>56523</v>
      </c>
      <c r="J17040" t="s">
        <v>56524</v>
      </c>
      <c r="K17040" t="s">
        <v>56525</v>
      </c>
      <c r="L17040" t="s">
        <v>78012</v>
      </c>
    </row>
    <row r="17041" spans="1:12" x14ac:dyDescent="0.15">
      <c r="A17041" t="s">
        <v>12</v>
      </c>
      <c r="B17041">
        <v>4788011</v>
      </c>
      <c r="C17041">
        <v>4788031</v>
      </c>
      <c r="D17041" t="s">
        <v>56522</v>
      </c>
      <c r="E17041" t="s">
        <v>90</v>
      </c>
      <c r="F17041" t="s">
        <v>76</v>
      </c>
      <c r="G17041" t="s">
        <v>32</v>
      </c>
      <c r="H17041">
        <v>58</v>
      </c>
      <c r="I17041" t="s">
        <v>56526</v>
      </c>
      <c r="J17041" t="s">
        <v>56527</v>
      </c>
      <c r="K17041" t="s">
        <v>56528</v>
      </c>
      <c r="L17041" t="s">
        <v>77911</v>
      </c>
    </row>
    <row r="17042" spans="1:12" x14ac:dyDescent="0.15">
      <c r="A17042" t="s">
        <v>12</v>
      </c>
      <c r="B17042">
        <v>4787990</v>
      </c>
      <c r="C17042">
        <v>4788010</v>
      </c>
      <c r="D17042" t="s">
        <v>56522</v>
      </c>
      <c r="E17042" t="s">
        <v>90</v>
      </c>
      <c r="F17042" t="s">
        <v>76</v>
      </c>
      <c r="G17042" t="s">
        <v>32</v>
      </c>
      <c r="H17042">
        <v>79</v>
      </c>
      <c r="I17042" t="s">
        <v>56529</v>
      </c>
      <c r="J17042" t="s">
        <v>56530</v>
      </c>
      <c r="K17042" t="s">
        <v>56531</v>
      </c>
      <c r="L17042" t="s">
        <v>77993</v>
      </c>
    </row>
    <row r="17043" spans="1:12" x14ac:dyDescent="0.15">
      <c r="A17043" t="s">
        <v>12</v>
      </c>
      <c r="B17043">
        <v>4787969</v>
      </c>
      <c r="C17043">
        <v>4787989</v>
      </c>
      <c r="D17043" t="s">
        <v>56522</v>
      </c>
      <c r="E17043" t="s">
        <v>90</v>
      </c>
      <c r="F17043" t="s">
        <v>76</v>
      </c>
      <c r="G17043" t="s">
        <v>16</v>
      </c>
      <c r="H17043">
        <v>100</v>
      </c>
      <c r="I17043" t="s">
        <v>56532</v>
      </c>
      <c r="J17043" t="s">
        <v>56533</v>
      </c>
      <c r="K17043" t="s">
        <v>56534</v>
      </c>
      <c r="L17043" t="s">
        <v>77953</v>
      </c>
    </row>
    <row r="17044" spans="1:12" x14ac:dyDescent="0.15">
      <c r="A17044" t="s">
        <v>12</v>
      </c>
      <c r="B17044">
        <v>4789910</v>
      </c>
      <c r="C17044">
        <v>4789930</v>
      </c>
      <c r="D17044" t="s">
        <v>56535</v>
      </c>
      <c r="E17044" t="s">
        <v>56536</v>
      </c>
      <c r="F17044" t="s">
        <v>76</v>
      </c>
      <c r="G17044" t="s">
        <v>32</v>
      </c>
      <c r="H17044">
        <v>1</v>
      </c>
      <c r="I17044" t="s">
        <v>56537</v>
      </c>
      <c r="J17044" t="s">
        <v>56538</v>
      </c>
      <c r="K17044" t="s">
        <v>56539</v>
      </c>
      <c r="L17044" t="s">
        <v>77917</v>
      </c>
    </row>
    <row r="17045" spans="1:12" x14ac:dyDescent="0.15">
      <c r="A17045" t="s">
        <v>12</v>
      </c>
      <c r="B17045">
        <v>4789885</v>
      </c>
      <c r="C17045">
        <v>4789905</v>
      </c>
      <c r="D17045" t="s">
        <v>56535</v>
      </c>
      <c r="E17045" t="s">
        <v>56536</v>
      </c>
      <c r="F17045" t="s">
        <v>76</v>
      </c>
      <c r="G17045" t="s">
        <v>32</v>
      </c>
      <c r="H17045">
        <v>26</v>
      </c>
      <c r="I17045" t="s">
        <v>56540</v>
      </c>
      <c r="J17045" t="s">
        <v>56541</v>
      </c>
      <c r="K17045" t="s">
        <v>56542</v>
      </c>
      <c r="L17045" t="s">
        <v>78002</v>
      </c>
    </row>
    <row r="17046" spans="1:12" x14ac:dyDescent="0.15">
      <c r="A17046" t="s">
        <v>12</v>
      </c>
      <c r="B17046">
        <v>4789861</v>
      </c>
      <c r="C17046">
        <v>4789881</v>
      </c>
      <c r="D17046" t="s">
        <v>56535</v>
      </c>
      <c r="E17046" t="s">
        <v>56536</v>
      </c>
      <c r="F17046" t="s">
        <v>76</v>
      </c>
      <c r="G17046" t="s">
        <v>32</v>
      </c>
      <c r="H17046">
        <v>50</v>
      </c>
      <c r="I17046" t="s">
        <v>56543</v>
      </c>
      <c r="J17046" t="s">
        <v>56544</v>
      </c>
      <c r="K17046" t="s">
        <v>56545</v>
      </c>
      <c r="L17046" t="s">
        <v>77925</v>
      </c>
    </row>
    <row r="17047" spans="1:12" x14ac:dyDescent="0.15">
      <c r="A17047" t="s">
        <v>12</v>
      </c>
      <c r="B17047">
        <v>4789828</v>
      </c>
      <c r="C17047">
        <v>4789848</v>
      </c>
      <c r="D17047" t="s">
        <v>56535</v>
      </c>
      <c r="E17047" t="s">
        <v>56536</v>
      </c>
      <c r="F17047" t="s">
        <v>76</v>
      </c>
      <c r="G17047" t="s">
        <v>16</v>
      </c>
      <c r="H17047">
        <v>83</v>
      </c>
      <c r="I17047" t="s">
        <v>56546</v>
      </c>
      <c r="J17047" t="s">
        <v>56547</v>
      </c>
      <c r="K17047" t="s">
        <v>56548</v>
      </c>
      <c r="L17047" t="s">
        <v>77958</v>
      </c>
    </row>
    <row r="17048" spans="1:12" x14ac:dyDescent="0.15">
      <c r="A17048" t="s">
        <v>12</v>
      </c>
      <c r="B17048">
        <v>4790371</v>
      </c>
      <c r="C17048">
        <v>4790391</v>
      </c>
      <c r="D17048" t="s">
        <v>56549</v>
      </c>
      <c r="E17048" t="s">
        <v>90</v>
      </c>
      <c r="F17048" t="s">
        <v>15</v>
      </c>
      <c r="G17048" t="s">
        <v>32</v>
      </c>
      <c r="H17048">
        <v>1</v>
      </c>
      <c r="I17048" t="s">
        <v>56550</v>
      </c>
      <c r="J17048" t="s">
        <v>56551</v>
      </c>
      <c r="K17048" t="s">
        <v>56552</v>
      </c>
      <c r="L17048" t="s">
        <v>77917</v>
      </c>
    </row>
    <row r="17049" spans="1:12" x14ac:dyDescent="0.15">
      <c r="A17049" t="s">
        <v>12</v>
      </c>
      <c r="B17049">
        <v>4790413</v>
      </c>
      <c r="C17049">
        <v>4790433</v>
      </c>
      <c r="D17049" t="s">
        <v>56549</v>
      </c>
      <c r="E17049" t="s">
        <v>90</v>
      </c>
      <c r="F17049" t="s">
        <v>15</v>
      </c>
      <c r="G17049" t="s">
        <v>32</v>
      </c>
      <c r="H17049">
        <v>43</v>
      </c>
      <c r="I17049" t="s">
        <v>56553</v>
      </c>
      <c r="J17049" t="s">
        <v>56554</v>
      </c>
      <c r="K17049" t="s">
        <v>56555</v>
      </c>
      <c r="L17049" t="s">
        <v>77942</v>
      </c>
    </row>
    <row r="17050" spans="1:12" x14ac:dyDescent="0.15">
      <c r="A17050" t="s">
        <v>12</v>
      </c>
      <c r="B17050">
        <v>4790443</v>
      </c>
      <c r="C17050">
        <v>4790463</v>
      </c>
      <c r="D17050" t="s">
        <v>56549</v>
      </c>
      <c r="E17050" t="s">
        <v>90</v>
      </c>
      <c r="F17050" t="s">
        <v>15</v>
      </c>
      <c r="G17050" t="s">
        <v>16</v>
      </c>
      <c r="H17050">
        <v>73</v>
      </c>
      <c r="I17050" t="s">
        <v>56556</v>
      </c>
      <c r="J17050" t="s">
        <v>56557</v>
      </c>
      <c r="K17050" t="s">
        <v>56558</v>
      </c>
      <c r="L17050" t="s">
        <v>77926</v>
      </c>
    </row>
    <row r="17051" spans="1:12" x14ac:dyDescent="0.15">
      <c r="A17051" t="s">
        <v>12</v>
      </c>
      <c r="B17051">
        <v>4790470</v>
      </c>
      <c r="C17051">
        <v>4790490</v>
      </c>
      <c r="D17051" t="s">
        <v>56549</v>
      </c>
      <c r="E17051" t="s">
        <v>90</v>
      </c>
      <c r="F17051" t="s">
        <v>15</v>
      </c>
      <c r="G17051" t="s">
        <v>36</v>
      </c>
      <c r="H17051">
        <v>100</v>
      </c>
      <c r="I17051" t="s">
        <v>56559</v>
      </c>
      <c r="J17051" t="s">
        <v>56560</v>
      </c>
      <c r="K17051" t="s">
        <v>56561</v>
      </c>
      <c r="L17051" t="s">
        <v>77953</v>
      </c>
    </row>
    <row r="17052" spans="1:12" x14ac:dyDescent="0.15">
      <c r="A17052" t="s">
        <v>12</v>
      </c>
      <c r="B17052">
        <v>4791480</v>
      </c>
      <c r="C17052">
        <v>4791500</v>
      </c>
      <c r="D17052" t="s">
        <v>56562</v>
      </c>
      <c r="E17052" t="s">
        <v>90</v>
      </c>
      <c r="F17052" t="s">
        <v>15</v>
      </c>
      <c r="G17052" t="s">
        <v>16</v>
      </c>
      <c r="H17052">
        <v>1</v>
      </c>
      <c r="I17052" t="s">
        <v>56563</v>
      </c>
      <c r="J17052" t="s">
        <v>56564</v>
      </c>
      <c r="K17052" t="s">
        <v>56565</v>
      </c>
      <c r="L17052" t="s">
        <v>77917</v>
      </c>
    </row>
    <row r="17053" spans="1:12" x14ac:dyDescent="0.15">
      <c r="A17053" t="s">
        <v>12</v>
      </c>
      <c r="B17053">
        <v>4791522</v>
      </c>
      <c r="C17053">
        <v>4791542</v>
      </c>
      <c r="D17053" t="s">
        <v>56562</v>
      </c>
      <c r="E17053" t="s">
        <v>90</v>
      </c>
      <c r="F17053" t="s">
        <v>15</v>
      </c>
      <c r="G17053" t="s">
        <v>36</v>
      </c>
      <c r="H17053">
        <v>43</v>
      </c>
      <c r="I17053" t="s">
        <v>56566</v>
      </c>
      <c r="J17053" t="s">
        <v>56567</v>
      </c>
      <c r="K17053" t="s">
        <v>56568</v>
      </c>
      <c r="L17053" t="s">
        <v>77942</v>
      </c>
    </row>
    <row r="17054" spans="1:12" x14ac:dyDescent="0.15">
      <c r="A17054" t="s">
        <v>12</v>
      </c>
      <c r="B17054">
        <v>4791556</v>
      </c>
      <c r="C17054">
        <v>4791576</v>
      </c>
      <c r="D17054" t="s">
        <v>56562</v>
      </c>
      <c r="E17054" t="s">
        <v>90</v>
      </c>
      <c r="F17054" t="s">
        <v>15</v>
      </c>
      <c r="G17054" t="s">
        <v>16</v>
      </c>
      <c r="H17054">
        <v>77</v>
      </c>
      <c r="I17054" t="s">
        <v>56569</v>
      </c>
      <c r="J17054" t="s">
        <v>56570</v>
      </c>
      <c r="K17054" t="s">
        <v>56571</v>
      </c>
      <c r="L17054" t="s">
        <v>77960</v>
      </c>
    </row>
    <row r="17055" spans="1:12" x14ac:dyDescent="0.15">
      <c r="A17055" t="s">
        <v>12</v>
      </c>
      <c r="B17055">
        <v>4791586</v>
      </c>
      <c r="C17055">
        <v>4791606</v>
      </c>
      <c r="D17055" t="s">
        <v>56562</v>
      </c>
      <c r="E17055" t="s">
        <v>90</v>
      </c>
      <c r="F17055" t="s">
        <v>15</v>
      </c>
      <c r="G17055" t="s">
        <v>23</v>
      </c>
      <c r="H17055">
        <v>107</v>
      </c>
      <c r="I17055" t="s">
        <v>56572</v>
      </c>
      <c r="J17055" t="s">
        <v>56573</v>
      </c>
      <c r="K17055" t="s">
        <v>56574</v>
      </c>
      <c r="L17055" t="s">
        <v>77983</v>
      </c>
    </row>
    <row r="17056" spans="1:12" x14ac:dyDescent="0.15">
      <c r="A17056" t="s">
        <v>12</v>
      </c>
      <c r="B17056">
        <v>4791880</v>
      </c>
      <c r="C17056">
        <v>4791900</v>
      </c>
      <c r="D17056" t="s">
        <v>56575</v>
      </c>
      <c r="E17056" t="s">
        <v>90</v>
      </c>
      <c r="F17056" t="s">
        <v>76</v>
      </c>
      <c r="G17056" t="s">
        <v>23</v>
      </c>
      <c r="H17056">
        <v>29</v>
      </c>
      <c r="I17056" t="s">
        <v>56576</v>
      </c>
      <c r="J17056" t="s">
        <v>56577</v>
      </c>
      <c r="K17056" t="s">
        <v>56578</v>
      </c>
      <c r="L17056" t="str">
        <f>HYPERLINK("https://www.ncbi.nlm.nih.gov/nuccore/FM209186.1?report=graph&amp;tracks=[key:gene_model_track,Options:GeneOnly]&amp;mk=4791881:4791900|offset_29|00cc00,4791860:4791879|offset_50|444444,4791752:4791771|offset_158|444444&amp;v=4791680:4791971&amp;c=444444", "offset 29")</f>
        <v>offset 29</v>
      </c>
    </row>
    <row r="17057" spans="1:12" x14ac:dyDescent="0.15">
      <c r="A17057" t="s">
        <v>12</v>
      </c>
      <c r="B17057">
        <v>4791859</v>
      </c>
      <c r="C17057">
        <v>4791879</v>
      </c>
      <c r="D17057" t="s">
        <v>56575</v>
      </c>
      <c r="E17057" t="s">
        <v>90</v>
      </c>
      <c r="F17057" t="s">
        <v>76</v>
      </c>
      <c r="G17057" t="s">
        <v>32</v>
      </c>
      <c r="H17057">
        <v>50</v>
      </c>
      <c r="I17057" t="s">
        <v>56579</v>
      </c>
      <c r="J17057" t="s">
        <v>56580</v>
      </c>
      <c r="K17057" t="s">
        <v>56581</v>
      </c>
      <c r="L17057" t="str">
        <f>HYPERLINK("https://www.ncbi.nlm.nih.gov/nuccore/FM209186.1?report=graph&amp;tracks=[key:gene_model_track,Options:GeneOnly]&amp;mk=4791881:4791900|offset_29|444444,4791860:4791879|offset_50|00cc00,4791752:4791771|offset_158|444444&amp;v=4791680:4791971&amp;c=444444", "offset 50")</f>
        <v>offset 50</v>
      </c>
    </row>
    <row r="17058" spans="1:12" x14ac:dyDescent="0.15">
      <c r="A17058" t="s">
        <v>12</v>
      </c>
      <c r="B17058">
        <v>4791751</v>
      </c>
      <c r="C17058">
        <v>4791771</v>
      </c>
      <c r="D17058" t="s">
        <v>56575</v>
      </c>
      <c r="E17058" t="s">
        <v>90</v>
      </c>
      <c r="F17058" t="s">
        <v>76</v>
      </c>
      <c r="G17058" t="s">
        <v>32</v>
      </c>
      <c r="H17058">
        <v>158</v>
      </c>
      <c r="I17058" t="s">
        <v>56582</v>
      </c>
      <c r="J17058" t="s">
        <v>56583</v>
      </c>
      <c r="K17058" t="s">
        <v>56584</v>
      </c>
      <c r="L17058" t="str">
        <f>HYPERLINK("https://www.ncbi.nlm.nih.gov/nuccore/FM209186.1?report=graph&amp;tracks=[key:gene_model_track,Options:GeneOnly]&amp;mk=4791881:4791900|offset_29|444444,4791860:4791879|offset_50|444444,4791752:4791771|offset_158|00cc00&amp;v=4791680:4791971&amp;c=444444", "offset 158")</f>
        <v>offset 158</v>
      </c>
    </row>
    <row r="17059" spans="1:12" x14ac:dyDescent="0.15">
      <c r="A17059" t="s">
        <v>12</v>
      </c>
      <c r="B17059">
        <v>4792507</v>
      </c>
      <c r="C17059">
        <v>4792527</v>
      </c>
      <c r="D17059" t="s">
        <v>56585</v>
      </c>
      <c r="E17059" t="s">
        <v>90</v>
      </c>
      <c r="F17059" t="s">
        <v>76</v>
      </c>
      <c r="G17059" t="s">
        <v>16</v>
      </c>
      <c r="H17059">
        <v>32</v>
      </c>
      <c r="I17059" t="s">
        <v>56586</v>
      </c>
      <c r="J17059" t="s">
        <v>56587</v>
      </c>
      <c r="K17059" t="s">
        <v>56588</v>
      </c>
      <c r="L17059" t="s">
        <v>77918</v>
      </c>
    </row>
    <row r="17060" spans="1:12" x14ac:dyDescent="0.15">
      <c r="A17060" t="s">
        <v>12</v>
      </c>
      <c r="B17060">
        <v>4792471</v>
      </c>
      <c r="C17060">
        <v>4792491</v>
      </c>
      <c r="D17060" t="s">
        <v>56585</v>
      </c>
      <c r="E17060" t="s">
        <v>90</v>
      </c>
      <c r="F17060" t="s">
        <v>76</v>
      </c>
      <c r="G17060" t="s">
        <v>32</v>
      </c>
      <c r="H17060">
        <v>68</v>
      </c>
      <c r="I17060" t="s">
        <v>56589</v>
      </c>
      <c r="J17060" t="s">
        <v>56590</v>
      </c>
      <c r="K17060" t="s">
        <v>56591</v>
      </c>
      <c r="L17060" t="s">
        <v>77962</v>
      </c>
    </row>
    <row r="17061" spans="1:12" x14ac:dyDescent="0.15">
      <c r="A17061" t="s">
        <v>12</v>
      </c>
      <c r="B17061">
        <v>4792418</v>
      </c>
      <c r="C17061">
        <v>4792438</v>
      </c>
      <c r="D17061" t="s">
        <v>56585</v>
      </c>
      <c r="E17061" t="s">
        <v>90</v>
      </c>
      <c r="F17061" t="s">
        <v>76</v>
      </c>
      <c r="G17061" t="s">
        <v>23</v>
      </c>
      <c r="H17061">
        <v>121</v>
      </c>
      <c r="I17061" t="s">
        <v>56592</v>
      </c>
      <c r="J17061" t="s">
        <v>56593</v>
      </c>
      <c r="K17061" t="s">
        <v>56594</v>
      </c>
      <c r="L17061" t="s">
        <v>77943</v>
      </c>
    </row>
    <row r="17062" spans="1:12" x14ac:dyDescent="0.15">
      <c r="A17062" t="s">
        <v>12</v>
      </c>
      <c r="B17062">
        <v>4792395</v>
      </c>
      <c r="C17062">
        <v>4792415</v>
      </c>
      <c r="D17062" t="s">
        <v>56585</v>
      </c>
      <c r="E17062" t="s">
        <v>90</v>
      </c>
      <c r="F17062" t="s">
        <v>76</v>
      </c>
      <c r="G17062" t="s">
        <v>36</v>
      </c>
      <c r="H17062">
        <v>144</v>
      </c>
      <c r="I17062" t="s">
        <v>56595</v>
      </c>
      <c r="J17062" t="s">
        <v>56596</v>
      </c>
      <c r="K17062" t="s">
        <v>56597</v>
      </c>
      <c r="L17062" t="s">
        <v>78067</v>
      </c>
    </row>
    <row r="17063" spans="1:12" x14ac:dyDescent="0.15">
      <c r="A17063" t="s">
        <v>12</v>
      </c>
      <c r="B17063">
        <v>4793101</v>
      </c>
      <c r="C17063">
        <v>4793121</v>
      </c>
      <c r="D17063" t="s">
        <v>56598</v>
      </c>
      <c r="E17063" t="s">
        <v>56599</v>
      </c>
      <c r="F17063" t="s">
        <v>15</v>
      </c>
      <c r="G17063" t="s">
        <v>32</v>
      </c>
      <c r="H17063">
        <v>25</v>
      </c>
      <c r="I17063" t="s">
        <v>56600</v>
      </c>
      <c r="J17063" t="s">
        <v>56601</v>
      </c>
      <c r="K17063" t="s">
        <v>56602</v>
      </c>
      <c r="L17063" t="s">
        <v>78012</v>
      </c>
    </row>
    <row r="17064" spans="1:12" x14ac:dyDescent="0.15">
      <c r="A17064" t="s">
        <v>12</v>
      </c>
      <c r="B17064">
        <v>4793140</v>
      </c>
      <c r="C17064">
        <v>4793160</v>
      </c>
      <c r="D17064" t="s">
        <v>56598</v>
      </c>
      <c r="E17064" t="s">
        <v>56599</v>
      </c>
      <c r="F17064" t="s">
        <v>15</v>
      </c>
      <c r="G17064" t="s">
        <v>16</v>
      </c>
      <c r="H17064">
        <v>64</v>
      </c>
      <c r="I17064" t="s">
        <v>56603</v>
      </c>
      <c r="J17064" t="s">
        <v>56604</v>
      </c>
      <c r="K17064" t="s">
        <v>56605</v>
      </c>
      <c r="L17064" t="s">
        <v>77989</v>
      </c>
    </row>
    <row r="17065" spans="1:12" x14ac:dyDescent="0.15">
      <c r="A17065" t="s">
        <v>12</v>
      </c>
      <c r="B17065">
        <v>4793170</v>
      </c>
      <c r="C17065">
        <v>4793190</v>
      </c>
      <c r="D17065" t="s">
        <v>56598</v>
      </c>
      <c r="E17065" t="s">
        <v>56599</v>
      </c>
      <c r="F17065" t="s">
        <v>15</v>
      </c>
      <c r="G17065" t="s">
        <v>16</v>
      </c>
      <c r="H17065">
        <v>94</v>
      </c>
      <c r="I17065" t="s">
        <v>56606</v>
      </c>
      <c r="J17065" t="s">
        <v>56607</v>
      </c>
      <c r="K17065" t="s">
        <v>56608</v>
      </c>
      <c r="L17065" t="s">
        <v>77927</v>
      </c>
    </row>
    <row r="17066" spans="1:12" x14ac:dyDescent="0.15">
      <c r="A17066" t="s">
        <v>12</v>
      </c>
      <c r="B17066">
        <v>4793201</v>
      </c>
      <c r="C17066">
        <v>4793221</v>
      </c>
      <c r="D17066" t="s">
        <v>56598</v>
      </c>
      <c r="E17066" t="s">
        <v>56599</v>
      </c>
      <c r="F17066" t="s">
        <v>15</v>
      </c>
      <c r="G17066" t="s">
        <v>23</v>
      </c>
      <c r="H17066">
        <v>125</v>
      </c>
      <c r="I17066" t="s">
        <v>56609</v>
      </c>
      <c r="J17066" t="s">
        <v>56610</v>
      </c>
      <c r="K17066" t="s">
        <v>56611</v>
      </c>
      <c r="L17066" t="s">
        <v>78034</v>
      </c>
    </row>
    <row r="17067" spans="1:12" x14ac:dyDescent="0.15">
      <c r="A17067" t="s">
        <v>12</v>
      </c>
      <c r="B17067">
        <v>4794821</v>
      </c>
      <c r="C17067">
        <v>4794841</v>
      </c>
      <c r="D17067" t="s">
        <v>56612</v>
      </c>
      <c r="E17067" t="s">
        <v>90</v>
      </c>
      <c r="F17067" t="s">
        <v>76</v>
      </c>
      <c r="G17067" t="s">
        <v>16</v>
      </c>
      <c r="H17067">
        <v>32</v>
      </c>
      <c r="I17067" t="s">
        <v>56613</v>
      </c>
      <c r="J17067" t="s">
        <v>56614</v>
      </c>
      <c r="K17067" t="s">
        <v>56615</v>
      </c>
      <c r="L17067" t="s">
        <v>77918</v>
      </c>
    </row>
    <row r="17068" spans="1:12" x14ac:dyDescent="0.15">
      <c r="A17068" t="s">
        <v>12</v>
      </c>
      <c r="B17068">
        <v>4794801</v>
      </c>
      <c r="C17068">
        <v>4794821</v>
      </c>
      <c r="D17068" t="s">
        <v>56612</v>
      </c>
      <c r="E17068" t="s">
        <v>90</v>
      </c>
      <c r="F17068" t="s">
        <v>76</v>
      </c>
      <c r="G17068" t="s">
        <v>16</v>
      </c>
      <c r="H17068">
        <v>52</v>
      </c>
      <c r="I17068" t="s">
        <v>56616</v>
      </c>
      <c r="J17068" t="s">
        <v>56617</v>
      </c>
      <c r="K17068" t="s">
        <v>56618</v>
      </c>
      <c r="L17068" t="s">
        <v>77959</v>
      </c>
    </row>
    <row r="17069" spans="1:12" x14ac:dyDescent="0.15">
      <c r="A17069" t="s">
        <v>12</v>
      </c>
      <c r="B17069">
        <v>4794742</v>
      </c>
      <c r="C17069">
        <v>4794762</v>
      </c>
      <c r="D17069" t="s">
        <v>56612</v>
      </c>
      <c r="E17069" t="s">
        <v>90</v>
      </c>
      <c r="F17069" t="s">
        <v>76</v>
      </c>
      <c r="G17069" t="s">
        <v>23</v>
      </c>
      <c r="H17069">
        <v>111</v>
      </c>
      <c r="I17069" t="s">
        <v>56619</v>
      </c>
      <c r="J17069" t="s">
        <v>56620</v>
      </c>
      <c r="K17069" t="s">
        <v>56621</v>
      </c>
      <c r="L17069" t="s">
        <v>77908</v>
      </c>
    </row>
    <row r="17070" spans="1:12" x14ac:dyDescent="0.15">
      <c r="A17070" t="s">
        <v>12</v>
      </c>
      <c r="B17070">
        <v>4794718</v>
      </c>
      <c r="C17070">
        <v>4794738</v>
      </c>
      <c r="D17070" t="s">
        <v>56612</v>
      </c>
      <c r="E17070" t="s">
        <v>90</v>
      </c>
      <c r="F17070" t="s">
        <v>76</v>
      </c>
      <c r="G17070" t="s">
        <v>36</v>
      </c>
      <c r="H17070">
        <v>135</v>
      </c>
      <c r="I17070" t="s">
        <v>56622</v>
      </c>
      <c r="J17070" t="s">
        <v>56623</v>
      </c>
      <c r="K17070" t="s">
        <v>56624</v>
      </c>
      <c r="L17070" t="s">
        <v>77978</v>
      </c>
    </row>
    <row r="17071" spans="1:12" x14ac:dyDescent="0.15">
      <c r="A17071" t="s">
        <v>12</v>
      </c>
      <c r="B17071">
        <v>4794990</v>
      </c>
      <c r="C17071">
        <v>4795010</v>
      </c>
      <c r="D17071" t="s">
        <v>56625</v>
      </c>
      <c r="E17071" t="s">
        <v>56626</v>
      </c>
      <c r="F17071" t="s">
        <v>15</v>
      </c>
      <c r="G17071" t="s">
        <v>32</v>
      </c>
      <c r="H17071">
        <v>10</v>
      </c>
      <c r="I17071" t="s">
        <v>56627</v>
      </c>
      <c r="J17071" t="s">
        <v>56628</v>
      </c>
      <c r="K17071" t="s">
        <v>56629</v>
      </c>
      <c r="L17071" t="s">
        <v>78001</v>
      </c>
    </row>
    <row r="17072" spans="1:12" x14ac:dyDescent="0.15">
      <c r="A17072" t="s">
        <v>12</v>
      </c>
      <c r="B17072">
        <v>4795023</v>
      </c>
      <c r="C17072">
        <v>4795043</v>
      </c>
      <c r="D17072" t="s">
        <v>56625</v>
      </c>
      <c r="E17072" t="s">
        <v>56626</v>
      </c>
      <c r="F17072" t="s">
        <v>15</v>
      </c>
      <c r="G17072" t="s">
        <v>36</v>
      </c>
      <c r="H17072">
        <v>43</v>
      </c>
      <c r="I17072" t="s">
        <v>56630</v>
      </c>
      <c r="J17072" t="s">
        <v>56631</v>
      </c>
      <c r="K17072" t="s">
        <v>56632</v>
      </c>
      <c r="L17072" t="s">
        <v>77942</v>
      </c>
    </row>
    <row r="17073" spans="1:12" x14ac:dyDescent="0.15">
      <c r="A17073" t="s">
        <v>12</v>
      </c>
      <c r="B17073">
        <v>4795068</v>
      </c>
      <c r="C17073">
        <v>4795088</v>
      </c>
      <c r="D17073" t="s">
        <v>56625</v>
      </c>
      <c r="E17073" t="s">
        <v>56626</v>
      </c>
      <c r="F17073" t="s">
        <v>15</v>
      </c>
      <c r="G17073" t="s">
        <v>16</v>
      </c>
      <c r="H17073">
        <v>88</v>
      </c>
      <c r="I17073" t="s">
        <v>56633</v>
      </c>
      <c r="J17073" t="s">
        <v>56634</v>
      </c>
      <c r="K17073" t="s">
        <v>56635</v>
      </c>
      <c r="L17073" t="s">
        <v>77923</v>
      </c>
    </row>
    <row r="17074" spans="1:12" x14ac:dyDescent="0.15">
      <c r="A17074" t="s">
        <v>12</v>
      </c>
      <c r="B17074">
        <v>4795089</v>
      </c>
      <c r="C17074">
        <v>4795109</v>
      </c>
      <c r="D17074" t="s">
        <v>56625</v>
      </c>
      <c r="E17074" t="s">
        <v>56626</v>
      </c>
      <c r="F17074" t="s">
        <v>15</v>
      </c>
      <c r="G17074" t="s">
        <v>23</v>
      </c>
      <c r="H17074">
        <v>109</v>
      </c>
      <c r="I17074" t="s">
        <v>56636</v>
      </c>
      <c r="J17074" t="s">
        <v>56637</v>
      </c>
      <c r="K17074" t="s">
        <v>56638</v>
      </c>
      <c r="L17074" t="s">
        <v>77947</v>
      </c>
    </row>
    <row r="17075" spans="1:12" x14ac:dyDescent="0.15">
      <c r="A17075" t="s">
        <v>12</v>
      </c>
      <c r="B17075">
        <v>4796710</v>
      </c>
      <c r="C17075">
        <v>4796730</v>
      </c>
      <c r="D17075" t="s">
        <v>56639</v>
      </c>
      <c r="E17075" t="s">
        <v>90</v>
      </c>
      <c r="F17075" t="s">
        <v>15</v>
      </c>
      <c r="G17075" t="s">
        <v>36</v>
      </c>
      <c r="H17075">
        <v>6</v>
      </c>
      <c r="I17075" t="s">
        <v>56640</v>
      </c>
      <c r="J17075" t="s">
        <v>56641</v>
      </c>
      <c r="K17075" t="s">
        <v>56642</v>
      </c>
      <c r="L17075" t="s">
        <v>78025</v>
      </c>
    </row>
    <row r="17076" spans="1:12" x14ac:dyDescent="0.15">
      <c r="A17076" t="s">
        <v>12</v>
      </c>
      <c r="B17076">
        <v>4796730</v>
      </c>
      <c r="C17076">
        <v>4796750</v>
      </c>
      <c r="D17076" t="s">
        <v>56639</v>
      </c>
      <c r="E17076" t="s">
        <v>90</v>
      </c>
      <c r="F17076" t="s">
        <v>15</v>
      </c>
      <c r="G17076" t="s">
        <v>23</v>
      </c>
      <c r="H17076">
        <v>26</v>
      </c>
      <c r="I17076" t="s">
        <v>56643</v>
      </c>
      <c r="J17076" t="s">
        <v>56644</v>
      </c>
      <c r="K17076" t="s">
        <v>56645</v>
      </c>
      <c r="L17076" t="s">
        <v>78002</v>
      </c>
    </row>
    <row r="17077" spans="1:12" x14ac:dyDescent="0.15">
      <c r="A17077" t="s">
        <v>12</v>
      </c>
      <c r="B17077">
        <v>4796757</v>
      </c>
      <c r="C17077">
        <v>4796777</v>
      </c>
      <c r="D17077" t="s">
        <v>56639</v>
      </c>
      <c r="E17077" t="s">
        <v>90</v>
      </c>
      <c r="F17077" t="s">
        <v>15</v>
      </c>
      <c r="G17077" t="s">
        <v>23</v>
      </c>
      <c r="H17077">
        <v>53</v>
      </c>
      <c r="I17077" t="s">
        <v>56646</v>
      </c>
      <c r="J17077" t="s">
        <v>56647</v>
      </c>
      <c r="K17077" t="s">
        <v>56648</v>
      </c>
      <c r="L17077" t="s">
        <v>77922</v>
      </c>
    </row>
    <row r="17078" spans="1:12" x14ac:dyDescent="0.15">
      <c r="A17078" t="s">
        <v>12</v>
      </c>
      <c r="B17078">
        <v>4796777</v>
      </c>
      <c r="C17078">
        <v>4796797</v>
      </c>
      <c r="D17078" t="s">
        <v>56639</v>
      </c>
      <c r="E17078" t="s">
        <v>90</v>
      </c>
      <c r="F17078" t="s">
        <v>15</v>
      </c>
      <c r="G17078" t="s">
        <v>32</v>
      </c>
      <c r="H17078">
        <v>73</v>
      </c>
      <c r="I17078" t="s">
        <v>56649</v>
      </c>
      <c r="J17078" t="s">
        <v>56650</v>
      </c>
      <c r="K17078" t="s">
        <v>56651</v>
      </c>
      <c r="L17078" t="s">
        <v>77926</v>
      </c>
    </row>
    <row r="17079" spans="1:12" x14ac:dyDescent="0.15">
      <c r="A17079" t="s">
        <v>12</v>
      </c>
      <c r="B17079">
        <v>4797908</v>
      </c>
      <c r="C17079">
        <v>4797928</v>
      </c>
      <c r="D17079" t="s">
        <v>56652</v>
      </c>
      <c r="E17079" t="s">
        <v>90</v>
      </c>
      <c r="F17079" t="s">
        <v>76</v>
      </c>
      <c r="G17079" t="s">
        <v>23</v>
      </c>
      <c r="H17079">
        <v>25</v>
      </c>
      <c r="I17079" t="s">
        <v>56653</v>
      </c>
      <c r="J17079" t="s">
        <v>56654</v>
      </c>
      <c r="K17079" t="s">
        <v>56655</v>
      </c>
      <c r="L17079" t="s">
        <v>78012</v>
      </c>
    </row>
    <row r="17080" spans="1:12" x14ac:dyDescent="0.15">
      <c r="A17080" t="s">
        <v>12</v>
      </c>
      <c r="B17080">
        <v>4797874</v>
      </c>
      <c r="C17080">
        <v>4797894</v>
      </c>
      <c r="D17080" t="s">
        <v>56652</v>
      </c>
      <c r="E17080" t="s">
        <v>90</v>
      </c>
      <c r="F17080" t="s">
        <v>76</v>
      </c>
      <c r="G17080" t="s">
        <v>16</v>
      </c>
      <c r="H17080">
        <v>59</v>
      </c>
      <c r="I17080" t="s">
        <v>56656</v>
      </c>
      <c r="J17080" t="s">
        <v>56657</v>
      </c>
      <c r="K17080" t="s">
        <v>56658</v>
      </c>
      <c r="L17080" t="s">
        <v>78009</v>
      </c>
    </row>
    <row r="17081" spans="1:12" x14ac:dyDescent="0.15">
      <c r="A17081" t="s">
        <v>12</v>
      </c>
      <c r="B17081">
        <v>4797844</v>
      </c>
      <c r="C17081">
        <v>4797864</v>
      </c>
      <c r="D17081" t="s">
        <v>56652</v>
      </c>
      <c r="E17081" t="s">
        <v>90</v>
      </c>
      <c r="F17081" t="s">
        <v>76</v>
      </c>
      <c r="G17081" t="s">
        <v>23</v>
      </c>
      <c r="H17081">
        <v>89</v>
      </c>
      <c r="I17081" t="s">
        <v>56659</v>
      </c>
      <c r="J17081" t="s">
        <v>56660</v>
      </c>
      <c r="K17081" t="s">
        <v>56661</v>
      </c>
      <c r="L17081" t="s">
        <v>77964</v>
      </c>
    </row>
    <row r="17082" spans="1:12" x14ac:dyDescent="0.15">
      <c r="A17082" t="s">
        <v>12</v>
      </c>
      <c r="B17082">
        <v>4797817</v>
      </c>
      <c r="C17082">
        <v>4797837</v>
      </c>
      <c r="D17082" t="s">
        <v>56652</v>
      </c>
      <c r="E17082" t="s">
        <v>90</v>
      </c>
      <c r="F17082" t="s">
        <v>76</v>
      </c>
      <c r="G17082" t="s">
        <v>23</v>
      </c>
      <c r="H17082">
        <v>116</v>
      </c>
      <c r="I17082" t="s">
        <v>56662</v>
      </c>
      <c r="J17082" t="s">
        <v>56663</v>
      </c>
      <c r="K17082" t="s">
        <v>56664</v>
      </c>
      <c r="L17082" t="s">
        <v>77976</v>
      </c>
    </row>
    <row r="17083" spans="1:12" x14ac:dyDescent="0.15">
      <c r="A17083" t="s">
        <v>12</v>
      </c>
      <c r="B17083">
        <v>4798376</v>
      </c>
      <c r="C17083">
        <v>4798396</v>
      </c>
      <c r="D17083" t="s">
        <v>56665</v>
      </c>
      <c r="E17083" t="s">
        <v>90</v>
      </c>
      <c r="F17083" t="s">
        <v>76</v>
      </c>
      <c r="G17083" t="s">
        <v>16</v>
      </c>
      <c r="H17083">
        <v>21</v>
      </c>
      <c r="I17083" t="s">
        <v>56666</v>
      </c>
      <c r="J17083" t="s">
        <v>56667</v>
      </c>
      <c r="K17083" t="s">
        <v>56668</v>
      </c>
      <c r="L17083" t="s">
        <v>78022</v>
      </c>
    </row>
    <row r="17084" spans="1:12" x14ac:dyDescent="0.15">
      <c r="A17084" t="s">
        <v>12</v>
      </c>
      <c r="B17084">
        <v>4798317</v>
      </c>
      <c r="C17084">
        <v>4798337</v>
      </c>
      <c r="D17084" t="s">
        <v>56665</v>
      </c>
      <c r="E17084" t="s">
        <v>90</v>
      </c>
      <c r="F17084" t="s">
        <v>76</v>
      </c>
      <c r="G17084" t="s">
        <v>32</v>
      </c>
      <c r="H17084">
        <v>80</v>
      </c>
      <c r="I17084" t="s">
        <v>56669</v>
      </c>
      <c r="J17084" t="s">
        <v>56670</v>
      </c>
      <c r="K17084" t="s">
        <v>56671</v>
      </c>
      <c r="L17084" t="s">
        <v>77940</v>
      </c>
    </row>
    <row r="17085" spans="1:12" x14ac:dyDescent="0.15">
      <c r="A17085" t="s">
        <v>12</v>
      </c>
      <c r="B17085">
        <v>4798238</v>
      </c>
      <c r="C17085">
        <v>4798258</v>
      </c>
      <c r="D17085" t="s">
        <v>56665</v>
      </c>
      <c r="E17085" t="s">
        <v>90</v>
      </c>
      <c r="F17085" t="s">
        <v>76</v>
      </c>
      <c r="G17085" t="s">
        <v>36</v>
      </c>
      <c r="H17085">
        <v>159</v>
      </c>
      <c r="I17085" t="s">
        <v>56672</v>
      </c>
      <c r="J17085" t="s">
        <v>56673</v>
      </c>
      <c r="K17085" t="s">
        <v>56674</v>
      </c>
      <c r="L17085" t="s">
        <v>78114</v>
      </c>
    </row>
    <row r="17086" spans="1:12" x14ac:dyDescent="0.15">
      <c r="A17086" t="s">
        <v>12</v>
      </c>
      <c r="B17086">
        <v>4798206</v>
      </c>
      <c r="C17086">
        <v>4798226</v>
      </c>
      <c r="D17086" t="s">
        <v>56665</v>
      </c>
      <c r="E17086" t="s">
        <v>90</v>
      </c>
      <c r="F17086" t="s">
        <v>76</v>
      </c>
      <c r="G17086" t="s">
        <v>23</v>
      </c>
      <c r="H17086">
        <v>191</v>
      </c>
      <c r="I17086" t="s">
        <v>56675</v>
      </c>
      <c r="J17086" t="s">
        <v>56676</v>
      </c>
      <c r="K17086" t="s">
        <v>56677</v>
      </c>
      <c r="L17086" t="s">
        <v>78133</v>
      </c>
    </row>
    <row r="17087" spans="1:12" x14ac:dyDescent="0.15">
      <c r="A17087" t="s">
        <v>12</v>
      </c>
      <c r="B17087">
        <v>4798772</v>
      </c>
      <c r="C17087">
        <v>4798792</v>
      </c>
      <c r="D17087" t="s">
        <v>56678</v>
      </c>
      <c r="E17087" t="s">
        <v>90</v>
      </c>
      <c r="F17087" t="s">
        <v>15</v>
      </c>
      <c r="G17087" t="s">
        <v>32</v>
      </c>
      <c r="H17087">
        <v>11</v>
      </c>
      <c r="I17087" t="s">
        <v>56679</v>
      </c>
      <c r="J17087" t="s">
        <v>56680</v>
      </c>
      <c r="K17087" t="s">
        <v>56681</v>
      </c>
      <c r="L17087" t="s">
        <v>77974</v>
      </c>
    </row>
    <row r="17088" spans="1:12" x14ac:dyDescent="0.15">
      <c r="A17088" t="s">
        <v>12</v>
      </c>
      <c r="B17088">
        <v>4798792</v>
      </c>
      <c r="C17088">
        <v>4798812</v>
      </c>
      <c r="D17088" t="s">
        <v>56678</v>
      </c>
      <c r="E17088" t="s">
        <v>90</v>
      </c>
      <c r="F17088" t="s">
        <v>15</v>
      </c>
      <c r="G17088" t="s">
        <v>16</v>
      </c>
      <c r="H17088">
        <v>31</v>
      </c>
      <c r="I17088" t="s">
        <v>56682</v>
      </c>
      <c r="J17088" t="s">
        <v>56683</v>
      </c>
      <c r="K17088" t="s">
        <v>56684</v>
      </c>
      <c r="L17088" t="s">
        <v>77910</v>
      </c>
    </row>
    <row r="17089" spans="1:12" x14ac:dyDescent="0.15">
      <c r="A17089" t="s">
        <v>12</v>
      </c>
      <c r="B17089">
        <v>4798817</v>
      </c>
      <c r="C17089">
        <v>4798837</v>
      </c>
      <c r="D17089" t="s">
        <v>56678</v>
      </c>
      <c r="E17089" t="s">
        <v>90</v>
      </c>
      <c r="F17089" t="s">
        <v>15</v>
      </c>
      <c r="G17089" t="s">
        <v>36</v>
      </c>
      <c r="H17089">
        <v>56</v>
      </c>
      <c r="I17089" t="s">
        <v>56685</v>
      </c>
      <c r="J17089" t="s">
        <v>56686</v>
      </c>
      <c r="K17089" t="s">
        <v>56687</v>
      </c>
      <c r="L17089" t="s">
        <v>77971</v>
      </c>
    </row>
    <row r="17090" spans="1:12" x14ac:dyDescent="0.15">
      <c r="A17090" t="s">
        <v>12</v>
      </c>
      <c r="B17090">
        <v>4798841</v>
      </c>
      <c r="C17090">
        <v>4798861</v>
      </c>
      <c r="D17090" t="s">
        <v>56678</v>
      </c>
      <c r="E17090" t="s">
        <v>90</v>
      </c>
      <c r="F17090" t="s">
        <v>15</v>
      </c>
      <c r="G17090" t="s">
        <v>23</v>
      </c>
      <c r="H17090">
        <v>80</v>
      </c>
      <c r="I17090" t="s">
        <v>56688</v>
      </c>
      <c r="J17090" t="s">
        <v>56689</v>
      </c>
      <c r="K17090" t="s">
        <v>56690</v>
      </c>
      <c r="L17090" t="s">
        <v>77940</v>
      </c>
    </row>
    <row r="17091" spans="1:12" x14ac:dyDescent="0.15">
      <c r="A17091" t="s">
        <v>12</v>
      </c>
      <c r="B17091">
        <v>4799321</v>
      </c>
      <c r="C17091">
        <v>4799341</v>
      </c>
      <c r="D17091" t="s">
        <v>56691</v>
      </c>
      <c r="E17091" t="s">
        <v>90</v>
      </c>
      <c r="F17091" t="s">
        <v>76</v>
      </c>
      <c r="G17091" t="s">
        <v>32</v>
      </c>
      <c r="H17091">
        <v>0</v>
      </c>
      <c r="I17091" t="s">
        <v>56692</v>
      </c>
      <c r="J17091" t="s">
        <v>56693</v>
      </c>
      <c r="K17091" t="s">
        <v>56694</v>
      </c>
      <c r="L17091" t="s">
        <v>77980</v>
      </c>
    </row>
    <row r="17092" spans="1:12" x14ac:dyDescent="0.15">
      <c r="A17092" t="s">
        <v>12</v>
      </c>
      <c r="B17092">
        <v>4799301</v>
      </c>
      <c r="C17092">
        <v>4799321</v>
      </c>
      <c r="D17092" t="s">
        <v>56691</v>
      </c>
      <c r="E17092" t="s">
        <v>90</v>
      </c>
      <c r="F17092" t="s">
        <v>76</v>
      </c>
      <c r="G17092" t="s">
        <v>32</v>
      </c>
      <c r="H17092">
        <v>20</v>
      </c>
      <c r="I17092" t="s">
        <v>56695</v>
      </c>
      <c r="J17092" t="s">
        <v>56696</v>
      </c>
      <c r="K17092" t="s">
        <v>56697</v>
      </c>
      <c r="L17092" t="s">
        <v>77968</v>
      </c>
    </row>
    <row r="17093" spans="1:12" x14ac:dyDescent="0.15">
      <c r="A17093" t="s">
        <v>12</v>
      </c>
      <c r="B17093">
        <v>4799256</v>
      </c>
      <c r="C17093">
        <v>4799276</v>
      </c>
      <c r="D17093" t="s">
        <v>56691</v>
      </c>
      <c r="E17093" t="s">
        <v>90</v>
      </c>
      <c r="F17093" t="s">
        <v>76</v>
      </c>
      <c r="G17093" t="s">
        <v>16</v>
      </c>
      <c r="H17093">
        <v>65</v>
      </c>
      <c r="I17093" t="s">
        <v>56698</v>
      </c>
      <c r="J17093" t="s">
        <v>56699</v>
      </c>
      <c r="K17093" t="s">
        <v>56700</v>
      </c>
      <c r="L17093" t="s">
        <v>78042</v>
      </c>
    </row>
    <row r="17094" spans="1:12" x14ac:dyDescent="0.15">
      <c r="A17094" t="s">
        <v>12</v>
      </c>
      <c r="B17094">
        <v>4799225</v>
      </c>
      <c r="C17094">
        <v>4799245</v>
      </c>
      <c r="D17094" t="s">
        <v>56691</v>
      </c>
      <c r="E17094" t="s">
        <v>90</v>
      </c>
      <c r="F17094" t="s">
        <v>76</v>
      </c>
      <c r="G17094" t="s">
        <v>16</v>
      </c>
      <c r="H17094">
        <v>96</v>
      </c>
      <c r="I17094" t="s">
        <v>56701</v>
      </c>
      <c r="J17094" t="s">
        <v>56702</v>
      </c>
      <c r="K17094" t="s">
        <v>56703</v>
      </c>
      <c r="L17094" t="s">
        <v>77912</v>
      </c>
    </row>
    <row r="17095" spans="1:12" x14ac:dyDescent="0.15">
      <c r="A17095" t="s">
        <v>12</v>
      </c>
      <c r="B17095">
        <v>4800671</v>
      </c>
      <c r="C17095">
        <v>4800691</v>
      </c>
      <c r="D17095" t="s">
        <v>56704</v>
      </c>
      <c r="E17095" t="s">
        <v>90</v>
      </c>
      <c r="F17095" t="s">
        <v>76</v>
      </c>
      <c r="G17095" t="s">
        <v>23</v>
      </c>
      <c r="H17095">
        <v>44</v>
      </c>
      <c r="I17095" t="s">
        <v>56705</v>
      </c>
      <c r="J17095" t="s">
        <v>56706</v>
      </c>
      <c r="K17095" t="s">
        <v>56707</v>
      </c>
      <c r="L17095" t="s">
        <v>78016</v>
      </c>
    </row>
    <row r="17096" spans="1:12" x14ac:dyDescent="0.15">
      <c r="A17096" t="s">
        <v>12</v>
      </c>
      <c r="B17096">
        <v>4800651</v>
      </c>
      <c r="C17096">
        <v>4800671</v>
      </c>
      <c r="D17096" t="s">
        <v>56704</v>
      </c>
      <c r="E17096" t="s">
        <v>90</v>
      </c>
      <c r="F17096" t="s">
        <v>76</v>
      </c>
      <c r="G17096" t="s">
        <v>16</v>
      </c>
      <c r="H17096">
        <v>64</v>
      </c>
      <c r="I17096" t="s">
        <v>56708</v>
      </c>
      <c r="J17096" t="s">
        <v>56709</v>
      </c>
      <c r="K17096" t="s">
        <v>56710</v>
      </c>
      <c r="L17096" t="s">
        <v>77989</v>
      </c>
    </row>
    <row r="17097" spans="1:12" x14ac:dyDescent="0.15">
      <c r="A17097" t="s">
        <v>12</v>
      </c>
      <c r="B17097">
        <v>4800618</v>
      </c>
      <c r="C17097">
        <v>4800638</v>
      </c>
      <c r="D17097" t="s">
        <v>56704</v>
      </c>
      <c r="E17097" t="s">
        <v>90</v>
      </c>
      <c r="F17097" t="s">
        <v>76</v>
      </c>
      <c r="G17097" t="s">
        <v>23</v>
      </c>
      <c r="H17097">
        <v>97</v>
      </c>
      <c r="I17097" t="s">
        <v>56711</v>
      </c>
      <c r="J17097" t="s">
        <v>56712</v>
      </c>
      <c r="K17097" t="s">
        <v>56713</v>
      </c>
      <c r="L17097" t="s">
        <v>78010</v>
      </c>
    </row>
    <row r="17098" spans="1:12" x14ac:dyDescent="0.15">
      <c r="A17098" t="s">
        <v>12</v>
      </c>
      <c r="B17098">
        <v>4800592</v>
      </c>
      <c r="C17098">
        <v>4800612</v>
      </c>
      <c r="D17098" t="s">
        <v>56704</v>
      </c>
      <c r="E17098" t="s">
        <v>90</v>
      </c>
      <c r="F17098" t="s">
        <v>76</v>
      </c>
      <c r="G17098" t="s">
        <v>16</v>
      </c>
      <c r="H17098">
        <v>123</v>
      </c>
      <c r="I17098" t="s">
        <v>56714</v>
      </c>
      <c r="J17098" t="s">
        <v>56715</v>
      </c>
      <c r="K17098" t="s">
        <v>56716</v>
      </c>
      <c r="L17098" t="s">
        <v>78061</v>
      </c>
    </row>
    <row r="17099" spans="1:12" x14ac:dyDescent="0.15">
      <c r="A17099" t="s">
        <v>12</v>
      </c>
      <c r="B17099">
        <v>4800876</v>
      </c>
      <c r="C17099">
        <v>4800896</v>
      </c>
      <c r="D17099" t="s">
        <v>56717</v>
      </c>
      <c r="E17099" t="s">
        <v>90</v>
      </c>
      <c r="F17099" t="s">
        <v>15</v>
      </c>
      <c r="G17099" t="s">
        <v>23</v>
      </c>
      <c r="H17099">
        <v>17</v>
      </c>
      <c r="I17099" t="s">
        <v>56718</v>
      </c>
      <c r="J17099" t="s">
        <v>56719</v>
      </c>
      <c r="K17099" t="s">
        <v>56720</v>
      </c>
      <c r="L17099" t="s">
        <v>77944</v>
      </c>
    </row>
    <row r="17100" spans="1:12" x14ac:dyDescent="0.15">
      <c r="A17100" t="s">
        <v>12</v>
      </c>
      <c r="B17100">
        <v>4800905</v>
      </c>
      <c r="C17100">
        <v>4800925</v>
      </c>
      <c r="D17100" t="s">
        <v>56717</v>
      </c>
      <c r="E17100" t="s">
        <v>90</v>
      </c>
      <c r="F17100" t="s">
        <v>15</v>
      </c>
      <c r="G17100" t="s">
        <v>36</v>
      </c>
      <c r="H17100">
        <v>46</v>
      </c>
      <c r="I17100" t="s">
        <v>56721</v>
      </c>
      <c r="J17100" t="s">
        <v>56722</v>
      </c>
      <c r="K17100" t="s">
        <v>56723</v>
      </c>
      <c r="L17100" t="s">
        <v>78004</v>
      </c>
    </row>
    <row r="17101" spans="1:12" x14ac:dyDescent="0.15">
      <c r="A17101" t="s">
        <v>12</v>
      </c>
      <c r="B17101">
        <v>4800939</v>
      </c>
      <c r="C17101">
        <v>4800959</v>
      </c>
      <c r="D17101" t="s">
        <v>56717</v>
      </c>
      <c r="E17101" t="s">
        <v>90</v>
      </c>
      <c r="F17101" t="s">
        <v>15</v>
      </c>
      <c r="G17101" t="s">
        <v>23</v>
      </c>
      <c r="H17101">
        <v>80</v>
      </c>
      <c r="I17101" t="s">
        <v>56724</v>
      </c>
      <c r="J17101" t="s">
        <v>56725</v>
      </c>
      <c r="K17101" t="s">
        <v>56726</v>
      </c>
      <c r="L17101" t="s">
        <v>77940</v>
      </c>
    </row>
    <row r="17102" spans="1:12" x14ac:dyDescent="0.15">
      <c r="A17102" t="s">
        <v>12</v>
      </c>
      <c r="B17102">
        <v>4800971</v>
      </c>
      <c r="C17102">
        <v>4800991</v>
      </c>
      <c r="D17102" t="s">
        <v>56717</v>
      </c>
      <c r="E17102" t="s">
        <v>90</v>
      </c>
      <c r="F17102" t="s">
        <v>15</v>
      </c>
      <c r="G17102" t="s">
        <v>36</v>
      </c>
      <c r="H17102">
        <v>112</v>
      </c>
      <c r="I17102" t="s">
        <v>56727</v>
      </c>
      <c r="J17102" t="s">
        <v>56728</v>
      </c>
      <c r="K17102" t="s">
        <v>56729</v>
      </c>
      <c r="L17102" t="s">
        <v>77950</v>
      </c>
    </row>
    <row r="17103" spans="1:12" x14ac:dyDescent="0.15">
      <c r="A17103" t="s">
        <v>12</v>
      </c>
      <c r="B17103">
        <v>4801222</v>
      </c>
      <c r="C17103">
        <v>4801242</v>
      </c>
      <c r="D17103" t="s">
        <v>56730</v>
      </c>
      <c r="E17103" t="s">
        <v>56731</v>
      </c>
      <c r="F17103" t="s">
        <v>15</v>
      </c>
      <c r="G17103" t="s">
        <v>23</v>
      </c>
      <c r="H17103">
        <v>13</v>
      </c>
      <c r="I17103" t="s">
        <v>56732</v>
      </c>
      <c r="J17103" t="s">
        <v>56733</v>
      </c>
      <c r="K17103" t="s">
        <v>56734</v>
      </c>
      <c r="L17103" t="s">
        <v>77935</v>
      </c>
    </row>
    <row r="17104" spans="1:12" x14ac:dyDescent="0.15">
      <c r="A17104" t="s">
        <v>12</v>
      </c>
      <c r="B17104">
        <v>4801250</v>
      </c>
      <c r="C17104">
        <v>4801270</v>
      </c>
      <c r="D17104" t="s">
        <v>56730</v>
      </c>
      <c r="E17104" t="s">
        <v>56731</v>
      </c>
      <c r="F17104" t="s">
        <v>15</v>
      </c>
      <c r="G17104" t="s">
        <v>32</v>
      </c>
      <c r="H17104">
        <v>41</v>
      </c>
      <c r="I17104" t="s">
        <v>56735</v>
      </c>
      <c r="J17104" t="s">
        <v>56736</v>
      </c>
      <c r="K17104" t="s">
        <v>56737</v>
      </c>
      <c r="L17104" t="s">
        <v>78014</v>
      </c>
    </row>
    <row r="17105" spans="1:12" x14ac:dyDescent="0.15">
      <c r="A17105" t="s">
        <v>12</v>
      </c>
      <c r="B17105">
        <v>4801274</v>
      </c>
      <c r="C17105">
        <v>4801294</v>
      </c>
      <c r="D17105" t="s">
        <v>56730</v>
      </c>
      <c r="E17105" t="s">
        <v>56731</v>
      </c>
      <c r="F17105" t="s">
        <v>15</v>
      </c>
      <c r="G17105" t="s">
        <v>16</v>
      </c>
      <c r="H17105">
        <v>65</v>
      </c>
      <c r="I17105" t="s">
        <v>56738</v>
      </c>
      <c r="J17105" t="s">
        <v>56739</v>
      </c>
      <c r="K17105" t="s">
        <v>56740</v>
      </c>
      <c r="L17105" t="s">
        <v>78042</v>
      </c>
    </row>
    <row r="17106" spans="1:12" x14ac:dyDescent="0.15">
      <c r="A17106" t="s">
        <v>12</v>
      </c>
      <c r="B17106">
        <v>4801332</v>
      </c>
      <c r="C17106">
        <v>4801352</v>
      </c>
      <c r="D17106" t="s">
        <v>56730</v>
      </c>
      <c r="E17106" t="s">
        <v>56731</v>
      </c>
      <c r="F17106" t="s">
        <v>15</v>
      </c>
      <c r="G17106" t="s">
        <v>36</v>
      </c>
      <c r="H17106">
        <v>123</v>
      </c>
      <c r="I17106" t="s">
        <v>56741</v>
      </c>
      <c r="J17106" t="s">
        <v>56742</v>
      </c>
      <c r="K17106" t="s">
        <v>56743</v>
      </c>
      <c r="L17106" t="s">
        <v>78061</v>
      </c>
    </row>
    <row r="17107" spans="1:12" x14ac:dyDescent="0.15">
      <c r="A17107" t="s">
        <v>12</v>
      </c>
      <c r="B17107">
        <v>4801814</v>
      </c>
      <c r="C17107">
        <v>4801834</v>
      </c>
      <c r="D17107" t="s">
        <v>56744</v>
      </c>
      <c r="E17107" t="s">
        <v>90</v>
      </c>
      <c r="F17107" t="s">
        <v>15</v>
      </c>
      <c r="G17107" t="s">
        <v>36</v>
      </c>
      <c r="H17107">
        <v>7</v>
      </c>
      <c r="I17107" t="s">
        <v>56745</v>
      </c>
      <c r="J17107" t="s">
        <v>56746</v>
      </c>
      <c r="K17107" t="s">
        <v>56747</v>
      </c>
      <c r="L17107" t="s">
        <v>77909</v>
      </c>
    </row>
    <row r="17108" spans="1:12" x14ac:dyDescent="0.15">
      <c r="A17108" t="s">
        <v>12</v>
      </c>
      <c r="B17108">
        <v>4801834</v>
      </c>
      <c r="C17108">
        <v>4801854</v>
      </c>
      <c r="D17108" t="s">
        <v>56744</v>
      </c>
      <c r="E17108" t="s">
        <v>90</v>
      </c>
      <c r="F17108" t="s">
        <v>15</v>
      </c>
      <c r="G17108" t="s">
        <v>36</v>
      </c>
      <c r="H17108">
        <v>27</v>
      </c>
      <c r="I17108" t="s">
        <v>56748</v>
      </c>
      <c r="J17108" t="s">
        <v>56749</v>
      </c>
      <c r="K17108" t="s">
        <v>56750</v>
      </c>
      <c r="L17108" t="s">
        <v>78013</v>
      </c>
    </row>
    <row r="17109" spans="1:12" x14ac:dyDescent="0.15">
      <c r="A17109" t="s">
        <v>12</v>
      </c>
      <c r="B17109">
        <v>4801860</v>
      </c>
      <c r="C17109">
        <v>4801880</v>
      </c>
      <c r="D17109" t="s">
        <v>56744</v>
      </c>
      <c r="E17109" t="s">
        <v>90</v>
      </c>
      <c r="F17109" t="s">
        <v>15</v>
      </c>
      <c r="G17109" t="s">
        <v>23</v>
      </c>
      <c r="H17109">
        <v>53</v>
      </c>
      <c r="I17109" t="s">
        <v>56751</v>
      </c>
      <c r="J17109" t="s">
        <v>56752</v>
      </c>
      <c r="K17109" t="s">
        <v>56753</v>
      </c>
      <c r="L17109" t="s">
        <v>77922</v>
      </c>
    </row>
    <row r="17110" spans="1:12" x14ac:dyDescent="0.15">
      <c r="A17110" t="s">
        <v>12</v>
      </c>
      <c r="B17110">
        <v>4801884</v>
      </c>
      <c r="C17110">
        <v>4801904</v>
      </c>
      <c r="D17110" t="s">
        <v>56744</v>
      </c>
      <c r="E17110" t="s">
        <v>90</v>
      </c>
      <c r="F17110" t="s">
        <v>15</v>
      </c>
      <c r="G17110" t="s">
        <v>23</v>
      </c>
      <c r="H17110">
        <v>77</v>
      </c>
      <c r="I17110" t="s">
        <v>56754</v>
      </c>
      <c r="J17110" t="s">
        <v>56755</v>
      </c>
      <c r="K17110" t="s">
        <v>56756</v>
      </c>
      <c r="L17110" t="s">
        <v>77960</v>
      </c>
    </row>
    <row r="17111" spans="1:12" x14ac:dyDescent="0.15">
      <c r="A17111" t="s">
        <v>12</v>
      </c>
      <c r="B17111">
        <v>4803083</v>
      </c>
      <c r="C17111">
        <v>4803103</v>
      </c>
      <c r="D17111" t="s">
        <v>56757</v>
      </c>
      <c r="E17111" t="s">
        <v>90</v>
      </c>
      <c r="F17111" t="s">
        <v>76</v>
      </c>
      <c r="G17111" t="s">
        <v>23</v>
      </c>
      <c r="H17111">
        <v>9</v>
      </c>
      <c r="I17111" t="s">
        <v>56758</v>
      </c>
      <c r="J17111" t="s">
        <v>56759</v>
      </c>
      <c r="K17111" t="s">
        <v>56760</v>
      </c>
      <c r="L17111" t="s">
        <v>77939</v>
      </c>
    </row>
    <row r="17112" spans="1:12" x14ac:dyDescent="0.15">
      <c r="A17112" t="s">
        <v>12</v>
      </c>
      <c r="B17112">
        <v>4803043</v>
      </c>
      <c r="C17112">
        <v>4803063</v>
      </c>
      <c r="D17112" t="s">
        <v>56757</v>
      </c>
      <c r="E17112" t="s">
        <v>90</v>
      </c>
      <c r="F17112" t="s">
        <v>76</v>
      </c>
      <c r="G17112" t="s">
        <v>32</v>
      </c>
      <c r="H17112">
        <v>49</v>
      </c>
      <c r="I17112" t="s">
        <v>56761</v>
      </c>
      <c r="J17112" t="s">
        <v>56762</v>
      </c>
      <c r="K17112" t="s">
        <v>56763</v>
      </c>
      <c r="L17112" t="s">
        <v>77913</v>
      </c>
    </row>
    <row r="17113" spans="1:12" x14ac:dyDescent="0.15">
      <c r="A17113" t="s">
        <v>12</v>
      </c>
      <c r="B17113">
        <v>4803023</v>
      </c>
      <c r="C17113">
        <v>4803043</v>
      </c>
      <c r="D17113" t="s">
        <v>56757</v>
      </c>
      <c r="E17113" t="s">
        <v>90</v>
      </c>
      <c r="F17113" t="s">
        <v>76</v>
      </c>
      <c r="G17113" t="s">
        <v>36</v>
      </c>
      <c r="H17113">
        <v>69</v>
      </c>
      <c r="I17113" t="s">
        <v>56764</v>
      </c>
      <c r="J17113" t="s">
        <v>56765</v>
      </c>
      <c r="K17113" t="s">
        <v>56766</v>
      </c>
      <c r="L17113" t="s">
        <v>78015</v>
      </c>
    </row>
    <row r="17114" spans="1:12" x14ac:dyDescent="0.15">
      <c r="A17114" t="s">
        <v>12</v>
      </c>
      <c r="B17114">
        <v>4802974</v>
      </c>
      <c r="C17114">
        <v>4802994</v>
      </c>
      <c r="D17114" t="s">
        <v>56757</v>
      </c>
      <c r="E17114" t="s">
        <v>90</v>
      </c>
      <c r="F17114" t="s">
        <v>76</v>
      </c>
      <c r="G17114" t="s">
        <v>16</v>
      </c>
      <c r="H17114">
        <v>118</v>
      </c>
      <c r="I17114" t="s">
        <v>56767</v>
      </c>
      <c r="J17114" t="s">
        <v>56768</v>
      </c>
      <c r="K17114" t="s">
        <v>56769</v>
      </c>
      <c r="L17114" t="s">
        <v>77973</v>
      </c>
    </row>
    <row r="17115" spans="1:12" x14ac:dyDescent="0.15">
      <c r="A17115" t="s">
        <v>12</v>
      </c>
      <c r="B17115">
        <v>4804330</v>
      </c>
      <c r="C17115">
        <v>4804350</v>
      </c>
      <c r="D17115" t="s">
        <v>56770</v>
      </c>
      <c r="E17115" t="s">
        <v>90</v>
      </c>
      <c r="F17115" t="s">
        <v>76</v>
      </c>
      <c r="G17115" t="s">
        <v>32</v>
      </c>
      <c r="H17115">
        <v>1</v>
      </c>
      <c r="I17115" t="s">
        <v>56771</v>
      </c>
      <c r="J17115" t="s">
        <v>56772</v>
      </c>
      <c r="K17115" t="s">
        <v>56773</v>
      </c>
      <c r="L17115" t="s">
        <v>77917</v>
      </c>
    </row>
    <row r="17116" spans="1:12" x14ac:dyDescent="0.15">
      <c r="A17116" t="s">
        <v>12</v>
      </c>
      <c r="B17116">
        <v>4804294</v>
      </c>
      <c r="C17116">
        <v>4804314</v>
      </c>
      <c r="D17116" t="s">
        <v>56770</v>
      </c>
      <c r="E17116" t="s">
        <v>90</v>
      </c>
      <c r="F17116" t="s">
        <v>76</v>
      </c>
      <c r="G17116" t="s">
        <v>36</v>
      </c>
      <c r="H17116">
        <v>37</v>
      </c>
      <c r="I17116" t="s">
        <v>56774</v>
      </c>
      <c r="J17116" t="s">
        <v>56775</v>
      </c>
      <c r="K17116" t="s">
        <v>56776</v>
      </c>
      <c r="L17116" t="s">
        <v>77906</v>
      </c>
    </row>
    <row r="17117" spans="1:12" x14ac:dyDescent="0.15">
      <c r="A17117" t="s">
        <v>12</v>
      </c>
      <c r="B17117">
        <v>4804260</v>
      </c>
      <c r="C17117">
        <v>4804280</v>
      </c>
      <c r="D17117" t="s">
        <v>56770</v>
      </c>
      <c r="E17117" t="s">
        <v>90</v>
      </c>
      <c r="F17117" t="s">
        <v>76</v>
      </c>
      <c r="G17117" t="s">
        <v>36</v>
      </c>
      <c r="H17117">
        <v>71</v>
      </c>
      <c r="I17117" t="s">
        <v>56777</v>
      </c>
      <c r="J17117" t="s">
        <v>56778</v>
      </c>
      <c r="K17117" t="s">
        <v>56779</v>
      </c>
      <c r="L17117" t="s">
        <v>77969</v>
      </c>
    </row>
    <row r="17118" spans="1:12" x14ac:dyDescent="0.15">
      <c r="A17118" t="s">
        <v>12</v>
      </c>
      <c r="B17118">
        <v>4804235</v>
      </c>
      <c r="C17118">
        <v>4804255</v>
      </c>
      <c r="D17118" t="s">
        <v>56770</v>
      </c>
      <c r="E17118" t="s">
        <v>90</v>
      </c>
      <c r="F17118" t="s">
        <v>76</v>
      </c>
      <c r="G17118" t="s">
        <v>16</v>
      </c>
      <c r="H17118">
        <v>96</v>
      </c>
      <c r="I17118" t="s">
        <v>56780</v>
      </c>
      <c r="J17118" t="s">
        <v>56781</v>
      </c>
      <c r="K17118" t="s">
        <v>56782</v>
      </c>
      <c r="L17118" t="s">
        <v>77912</v>
      </c>
    </row>
    <row r="17119" spans="1:12" x14ac:dyDescent="0.15">
      <c r="A17119" t="s">
        <v>12</v>
      </c>
      <c r="B17119">
        <v>4804582</v>
      </c>
      <c r="C17119">
        <v>4804602</v>
      </c>
      <c r="D17119" t="s">
        <v>56783</v>
      </c>
      <c r="E17119" t="s">
        <v>56784</v>
      </c>
      <c r="F17119" t="s">
        <v>15</v>
      </c>
      <c r="G17119" t="s">
        <v>36</v>
      </c>
      <c r="H17119">
        <v>18</v>
      </c>
      <c r="I17119" t="s">
        <v>56785</v>
      </c>
      <c r="J17119" t="s">
        <v>56786</v>
      </c>
      <c r="K17119" t="s">
        <v>56787</v>
      </c>
      <c r="L17119" t="s">
        <v>78007</v>
      </c>
    </row>
    <row r="17120" spans="1:12" x14ac:dyDescent="0.15">
      <c r="A17120" t="s">
        <v>12</v>
      </c>
      <c r="B17120">
        <v>4804631</v>
      </c>
      <c r="C17120">
        <v>4804651</v>
      </c>
      <c r="D17120" t="s">
        <v>56783</v>
      </c>
      <c r="E17120" t="s">
        <v>56784</v>
      </c>
      <c r="F17120" t="s">
        <v>15</v>
      </c>
      <c r="G17120" t="s">
        <v>36</v>
      </c>
      <c r="H17120">
        <v>67</v>
      </c>
      <c r="I17120" t="s">
        <v>56788</v>
      </c>
      <c r="J17120" t="s">
        <v>56789</v>
      </c>
      <c r="K17120" t="s">
        <v>56790</v>
      </c>
      <c r="L17120" t="s">
        <v>77981</v>
      </c>
    </row>
    <row r="17121" spans="1:12" x14ac:dyDescent="0.15">
      <c r="A17121" t="s">
        <v>12</v>
      </c>
      <c r="B17121">
        <v>4804658</v>
      </c>
      <c r="C17121">
        <v>4804678</v>
      </c>
      <c r="D17121" t="s">
        <v>56783</v>
      </c>
      <c r="E17121" t="s">
        <v>56784</v>
      </c>
      <c r="F17121" t="s">
        <v>15</v>
      </c>
      <c r="G17121" t="s">
        <v>32</v>
      </c>
      <c r="H17121">
        <v>94</v>
      </c>
      <c r="I17121" t="s">
        <v>56791</v>
      </c>
      <c r="J17121" t="s">
        <v>56792</v>
      </c>
      <c r="K17121" t="s">
        <v>56793</v>
      </c>
      <c r="L17121" t="s">
        <v>77927</v>
      </c>
    </row>
    <row r="17122" spans="1:12" x14ac:dyDescent="0.15">
      <c r="A17122" t="s">
        <v>12</v>
      </c>
      <c r="B17122">
        <v>4804709</v>
      </c>
      <c r="C17122">
        <v>4804729</v>
      </c>
      <c r="D17122" t="s">
        <v>56783</v>
      </c>
      <c r="E17122" t="s">
        <v>56784</v>
      </c>
      <c r="F17122" t="s">
        <v>15</v>
      </c>
      <c r="G17122" t="s">
        <v>36</v>
      </c>
      <c r="H17122">
        <v>145</v>
      </c>
      <c r="I17122" t="s">
        <v>56794</v>
      </c>
      <c r="J17122" t="s">
        <v>56795</v>
      </c>
      <c r="K17122" t="s">
        <v>56796</v>
      </c>
      <c r="L17122" t="s">
        <v>77915</v>
      </c>
    </row>
    <row r="17123" spans="1:12" x14ac:dyDescent="0.15">
      <c r="A17123" t="s">
        <v>12</v>
      </c>
      <c r="B17123">
        <v>4805631</v>
      </c>
      <c r="C17123">
        <v>4805651</v>
      </c>
      <c r="D17123" t="s">
        <v>56797</v>
      </c>
      <c r="E17123" t="s">
        <v>56798</v>
      </c>
      <c r="F17123" t="s">
        <v>15</v>
      </c>
      <c r="G17123" t="s">
        <v>16</v>
      </c>
      <c r="H17123">
        <v>6</v>
      </c>
      <c r="I17123" t="s">
        <v>56799</v>
      </c>
      <c r="J17123" t="s">
        <v>56800</v>
      </c>
      <c r="K17123" t="s">
        <v>56801</v>
      </c>
      <c r="L17123" t="s">
        <v>78025</v>
      </c>
    </row>
    <row r="17124" spans="1:12" x14ac:dyDescent="0.15">
      <c r="A17124" t="s">
        <v>12</v>
      </c>
      <c r="B17124">
        <v>4805662</v>
      </c>
      <c r="C17124">
        <v>4805682</v>
      </c>
      <c r="D17124" t="s">
        <v>56797</v>
      </c>
      <c r="E17124" t="s">
        <v>56798</v>
      </c>
      <c r="F17124" t="s">
        <v>15</v>
      </c>
      <c r="G17124" t="s">
        <v>16</v>
      </c>
      <c r="H17124">
        <v>37</v>
      </c>
      <c r="I17124" t="s">
        <v>56802</v>
      </c>
      <c r="J17124" t="s">
        <v>56803</v>
      </c>
      <c r="K17124" t="s">
        <v>56804</v>
      </c>
      <c r="L17124" t="s">
        <v>77906</v>
      </c>
    </row>
    <row r="17125" spans="1:12" x14ac:dyDescent="0.15">
      <c r="A17125" t="s">
        <v>12</v>
      </c>
      <c r="B17125">
        <v>4805699</v>
      </c>
      <c r="C17125">
        <v>4805719</v>
      </c>
      <c r="D17125" t="s">
        <v>56797</v>
      </c>
      <c r="E17125" t="s">
        <v>56798</v>
      </c>
      <c r="F17125" t="s">
        <v>15</v>
      </c>
      <c r="G17125" t="s">
        <v>23</v>
      </c>
      <c r="H17125">
        <v>74</v>
      </c>
      <c r="I17125" t="s">
        <v>56805</v>
      </c>
      <c r="J17125" t="s">
        <v>56806</v>
      </c>
      <c r="K17125" t="s">
        <v>56807</v>
      </c>
      <c r="L17125" t="s">
        <v>78005</v>
      </c>
    </row>
    <row r="17126" spans="1:12" x14ac:dyDescent="0.15">
      <c r="A17126" t="s">
        <v>12</v>
      </c>
      <c r="B17126">
        <v>4805743</v>
      </c>
      <c r="C17126">
        <v>4805763</v>
      </c>
      <c r="D17126" t="s">
        <v>56797</v>
      </c>
      <c r="E17126" t="s">
        <v>56798</v>
      </c>
      <c r="F17126" t="s">
        <v>15</v>
      </c>
      <c r="G17126" t="s">
        <v>32</v>
      </c>
      <c r="H17126">
        <v>118</v>
      </c>
      <c r="I17126" t="s">
        <v>56808</v>
      </c>
      <c r="J17126" t="s">
        <v>56809</v>
      </c>
      <c r="K17126" t="s">
        <v>56810</v>
      </c>
      <c r="L17126" t="s">
        <v>77973</v>
      </c>
    </row>
    <row r="17127" spans="1:12" x14ac:dyDescent="0.15">
      <c r="A17127" t="s">
        <v>12</v>
      </c>
      <c r="B17127">
        <v>4806309</v>
      </c>
      <c r="C17127">
        <v>4806329</v>
      </c>
      <c r="D17127" t="s">
        <v>56811</v>
      </c>
      <c r="E17127" t="s">
        <v>90</v>
      </c>
      <c r="F17127" t="s">
        <v>15</v>
      </c>
      <c r="G17127" t="s">
        <v>23</v>
      </c>
      <c r="H17127">
        <v>23</v>
      </c>
      <c r="I17127" t="s">
        <v>56812</v>
      </c>
      <c r="J17127" t="s">
        <v>56813</v>
      </c>
      <c r="K17127" t="s">
        <v>56814</v>
      </c>
      <c r="L17127" t="s">
        <v>77975</v>
      </c>
    </row>
    <row r="17128" spans="1:12" x14ac:dyDescent="0.15">
      <c r="A17128" t="s">
        <v>12</v>
      </c>
      <c r="B17128">
        <v>4806331</v>
      </c>
      <c r="C17128">
        <v>4806351</v>
      </c>
      <c r="D17128" t="s">
        <v>56811</v>
      </c>
      <c r="E17128" t="s">
        <v>90</v>
      </c>
      <c r="F17128" t="s">
        <v>15</v>
      </c>
      <c r="G17128" t="s">
        <v>16</v>
      </c>
      <c r="H17128">
        <v>45</v>
      </c>
      <c r="I17128" t="s">
        <v>56815</v>
      </c>
      <c r="J17128" t="s">
        <v>56816</v>
      </c>
      <c r="K17128" t="s">
        <v>56817</v>
      </c>
      <c r="L17128" t="s">
        <v>77967</v>
      </c>
    </row>
    <row r="17129" spans="1:12" x14ac:dyDescent="0.15">
      <c r="A17129" t="s">
        <v>12</v>
      </c>
      <c r="B17129">
        <v>4806355</v>
      </c>
      <c r="C17129">
        <v>4806375</v>
      </c>
      <c r="D17129" t="s">
        <v>56811</v>
      </c>
      <c r="E17129" t="s">
        <v>90</v>
      </c>
      <c r="F17129" t="s">
        <v>15</v>
      </c>
      <c r="G17129" t="s">
        <v>16</v>
      </c>
      <c r="H17129">
        <v>69</v>
      </c>
      <c r="I17129" t="s">
        <v>56818</v>
      </c>
      <c r="J17129" t="s">
        <v>56819</v>
      </c>
      <c r="K17129" t="s">
        <v>56820</v>
      </c>
      <c r="L17129" t="s">
        <v>78015</v>
      </c>
    </row>
    <row r="17130" spans="1:12" x14ac:dyDescent="0.15">
      <c r="A17130" t="s">
        <v>12</v>
      </c>
      <c r="B17130">
        <v>4806377</v>
      </c>
      <c r="C17130">
        <v>4806397</v>
      </c>
      <c r="D17130" t="s">
        <v>56811</v>
      </c>
      <c r="E17130" t="s">
        <v>90</v>
      </c>
      <c r="F17130" t="s">
        <v>15</v>
      </c>
      <c r="G17130" t="s">
        <v>16</v>
      </c>
      <c r="H17130">
        <v>91</v>
      </c>
      <c r="I17130" t="s">
        <v>56821</v>
      </c>
      <c r="J17130" t="s">
        <v>56822</v>
      </c>
      <c r="K17130" t="s">
        <v>56823</v>
      </c>
      <c r="L17130" t="s">
        <v>77907</v>
      </c>
    </row>
    <row r="17131" spans="1:12" x14ac:dyDescent="0.15">
      <c r="A17131" t="s">
        <v>12</v>
      </c>
      <c r="B17131">
        <v>4807590</v>
      </c>
      <c r="C17131">
        <v>4807610</v>
      </c>
      <c r="D17131" t="s">
        <v>56824</v>
      </c>
      <c r="E17131" t="s">
        <v>90</v>
      </c>
      <c r="F17131" t="s">
        <v>76</v>
      </c>
      <c r="G17131" t="s">
        <v>16</v>
      </c>
      <c r="H17131">
        <v>7</v>
      </c>
      <c r="I17131" t="s">
        <v>56825</v>
      </c>
      <c r="J17131" t="s">
        <v>56826</v>
      </c>
      <c r="K17131" t="s">
        <v>56827</v>
      </c>
      <c r="L17131" t="s">
        <v>77909</v>
      </c>
    </row>
    <row r="17132" spans="1:12" x14ac:dyDescent="0.15">
      <c r="A17132" t="s">
        <v>12</v>
      </c>
      <c r="B17132">
        <v>4807554</v>
      </c>
      <c r="C17132">
        <v>4807574</v>
      </c>
      <c r="D17132" t="s">
        <v>56824</v>
      </c>
      <c r="E17132" t="s">
        <v>90</v>
      </c>
      <c r="F17132" t="s">
        <v>76</v>
      </c>
      <c r="G17132" t="s">
        <v>32</v>
      </c>
      <c r="H17132">
        <v>43</v>
      </c>
      <c r="I17132" t="s">
        <v>56828</v>
      </c>
      <c r="J17132" t="s">
        <v>56829</v>
      </c>
      <c r="K17132" t="s">
        <v>56830</v>
      </c>
      <c r="L17132" t="s">
        <v>77942</v>
      </c>
    </row>
    <row r="17133" spans="1:12" x14ac:dyDescent="0.15">
      <c r="A17133" t="s">
        <v>12</v>
      </c>
      <c r="B17133">
        <v>4807533</v>
      </c>
      <c r="C17133">
        <v>4807553</v>
      </c>
      <c r="D17133" t="s">
        <v>56824</v>
      </c>
      <c r="E17133" t="s">
        <v>90</v>
      </c>
      <c r="F17133" t="s">
        <v>76</v>
      </c>
      <c r="G17133" t="s">
        <v>36</v>
      </c>
      <c r="H17133">
        <v>64</v>
      </c>
      <c r="I17133" t="s">
        <v>56831</v>
      </c>
      <c r="J17133" t="s">
        <v>56832</v>
      </c>
      <c r="K17133" t="s">
        <v>56833</v>
      </c>
      <c r="L17133" t="s">
        <v>77989</v>
      </c>
    </row>
    <row r="17134" spans="1:12" x14ac:dyDescent="0.15">
      <c r="A17134" t="s">
        <v>12</v>
      </c>
      <c r="B17134">
        <v>4807501</v>
      </c>
      <c r="C17134">
        <v>4807521</v>
      </c>
      <c r="D17134" t="s">
        <v>56824</v>
      </c>
      <c r="E17134" t="s">
        <v>90</v>
      </c>
      <c r="F17134" t="s">
        <v>76</v>
      </c>
      <c r="G17134" t="s">
        <v>16</v>
      </c>
      <c r="H17134">
        <v>96</v>
      </c>
      <c r="I17134" t="s">
        <v>56834</v>
      </c>
      <c r="J17134" t="s">
        <v>56835</v>
      </c>
      <c r="K17134" t="s">
        <v>56836</v>
      </c>
      <c r="L17134" t="s">
        <v>77912</v>
      </c>
    </row>
    <row r="17135" spans="1:12" x14ac:dyDescent="0.15">
      <c r="A17135" t="s">
        <v>12</v>
      </c>
      <c r="B17135">
        <v>4807739</v>
      </c>
      <c r="C17135">
        <v>4807759</v>
      </c>
      <c r="D17135" t="s">
        <v>56837</v>
      </c>
      <c r="E17135" t="s">
        <v>90</v>
      </c>
      <c r="F17135" t="s">
        <v>15</v>
      </c>
      <c r="G17135" t="s">
        <v>32</v>
      </c>
      <c r="H17135">
        <v>7</v>
      </c>
      <c r="I17135" t="s">
        <v>56838</v>
      </c>
      <c r="J17135" t="s">
        <v>56839</v>
      </c>
      <c r="K17135" t="s">
        <v>56840</v>
      </c>
      <c r="L17135" t="s">
        <v>77909</v>
      </c>
    </row>
    <row r="17136" spans="1:12" x14ac:dyDescent="0.15">
      <c r="A17136" t="s">
        <v>12</v>
      </c>
      <c r="B17136">
        <v>4807760</v>
      </c>
      <c r="C17136">
        <v>4807780</v>
      </c>
      <c r="D17136" t="s">
        <v>56837</v>
      </c>
      <c r="E17136" t="s">
        <v>90</v>
      </c>
      <c r="F17136" t="s">
        <v>15</v>
      </c>
      <c r="G17136" t="s">
        <v>16</v>
      </c>
      <c r="H17136">
        <v>28</v>
      </c>
      <c r="I17136" t="s">
        <v>56841</v>
      </c>
      <c r="J17136" t="s">
        <v>56842</v>
      </c>
      <c r="K17136" t="s">
        <v>56843</v>
      </c>
      <c r="L17136" t="s">
        <v>77956</v>
      </c>
    </row>
    <row r="17137" spans="1:12" x14ac:dyDescent="0.15">
      <c r="A17137" t="s">
        <v>12</v>
      </c>
      <c r="B17137">
        <v>4807793</v>
      </c>
      <c r="C17137">
        <v>4807813</v>
      </c>
      <c r="D17137" t="s">
        <v>56837</v>
      </c>
      <c r="E17137" t="s">
        <v>90</v>
      </c>
      <c r="F17137" t="s">
        <v>15</v>
      </c>
      <c r="G17137" t="s">
        <v>23</v>
      </c>
      <c r="H17137">
        <v>61</v>
      </c>
      <c r="I17137" t="s">
        <v>56844</v>
      </c>
      <c r="J17137" t="s">
        <v>56845</v>
      </c>
      <c r="K17137" t="s">
        <v>56846</v>
      </c>
      <c r="L17137" t="s">
        <v>77979</v>
      </c>
    </row>
    <row r="17138" spans="1:12" x14ac:dyDescent="0.15">
      <c r="A17138" t="s">
        <v>12</v>
      </c>
      <c r="B17138">
        <v>4807847</v>
      </c>
      <c r="C17138">
        <v>4807867</v>
      </c>
      <c r="D17138" t="s">
        <v>56837</v>
      </c>
      <c r="E17138" t="s">
        <v>90</v>
      </c>
      <c r="F17138" t="s">
        <v>15</v>
      </c>
      <c r="G17138" t="s">
        <v>16</v>
      </c>
      <c r="H17138">
        <v>115</v>
      </c>
      <c r="I17138" t="s">
        <v>56847</v>
      </c>
      <c r="J17138" t="s">
        <v>56848</v>
      </c>
      <c r="K17138" t="s">
        <v>56849</v>
      </c>
      <c r="L17138" t="s">
        <v>78020</v>
      </c>
    </row>
    <row r="17139" spans="1:12" x14ac:dyDescent="0.15">
      <c r="A17139" t="s">
        <v>12</v>
      </c>
      <c r="B17139">
        <v>4807978</v>
      </c>
      <c r="C17139">
        <v>4807998</v>
      </c>
      <c r="D17139" t="s">
        <v>56850</v>
      </c>
      <c r="E17139" t="s">
        <v>90</v>
      </c>
      <c r="F17139" t="s">
        <v>15</v>
      </c>
      <c r="G17139" t="s">
        <v>32</v>
      </c>
      <c r="H17139">
        <v>1</v>
      </c>
      <c r="I17139" t="s">
        <v>56851</v>
      </c>
      <c r="J17139" t="s">
        <v>56852</v>
      </c>
      <c r="K17139" t="s">
        <v>56853</v>
      </c>
      <c r="L17139" t="s">
        <v>77917</v>
      </c>
    </row>
    <row r="17140" spans="1:12" x14ac:dyDescent="0.15">
      <c r="A17140" t="s">
        <v>12</v>
      </c>
      <c r="B17140">
        <v>4808002</v>
      </c>
      <c r="C17140">
        <v>4808022</v>
      </c>
      <c r="D17140" t="s">
        <v>56850</v>
      </c>
      <c r="E17140" t="s">
        <v>90</v>
      </c>
      <c r="F17140" t="s">
        <v>15</v>
      </c>
      <c r="G17140" t="s">
        <v>36</v>
      </c>
      <c r="H17140">
        <v>25</v>
      </c>
      <c r="I17140" t="s">
        <v>56854</v>
      </c>
      <c r="J17140" t="s">
        <v>56855</v>
      </c>
      <c r="K17140" t="s">
        <v>56856</v>
      </c>
      <c r="L17140" t="s">
        <v>78012</v>
      </c>
    </row>
    <row r="17141" spans="1:12" x14ac:dyDescent="0.15">
      <c r="A17141" t="s">
        <v>12</v>
      </c>
      <c r="B17141">
        <v>4808024</v>
      </c>
      <c r="C17141">
        <v>4808044</v>
      </c>
      <c r="D17141" t="s">
        <v>56850</v>
      </c>
      <c r="E17141" t="s">
        <v>90</v>
      </c>
      <c r="F17141" t="s">
        <v>15</v>
      </c>
      <c r="G17141" t="s">
        <v>16</v>
      </c>
      <c r="H17141">
        <v>47</v>
      </c>
      <c r="I17141" t="s">
        <v>56857</v>
      </c>
      <c r="J17141" t="s">
        <v>56858</v>
      </c>
      <c r="K17141" t="s">
        <v>56859</v>
      </c>
      <c r="L17141" t="s">
        <v>77932</v>
      </c>
    </row>
    <row r="17142" spans="1:12" x14ac:dyDescent="0.15">
      <c r="A17142" t="s">
        <v>12</v>
      </c>
      <c r="B17142">
        <v>4808045</v>
      </c>
      <c r="C17142">
        <v>4808065</v>
      </c>
      <c r="D17142" t="s">
        <v>56850</v>
      </c>
      <c r="E17142" t="s">
        <v>90</v>
      </c>
      <c r="F17142" t="s">
        <v>15</v>
      </c>
      <c r="G17142" t="s">
        <v>23</v>
      </c>
      <c r="H17142">
        <v>68</v>
      </c>
      <c r="I17142" t="s">
        <v>56860</v>
      </c>
      <c r="J17142" t="s">
        <v>56861</v>
      </c>
      <c r="K17142" t="s">
        <v>56862</v>
      </c>
      <c r="L17142" t="s">
        <v>77962</v>
      </c>
    </row>
    <row r="17143" spans="1:12" x14ac:dyDescent="0.15">
      <c r="A17143" t="s">
        <v>12</v>
      </c>
      <c r="B17143">
        <v>4808237</v>
      </c>
      <c r="C17143">
        <v>4808257</v>
      </c>
      <c r="D17143" t="s">
        <v>56863</v>
      </c>
      <c r="E17143" t="s">
        <v>90</v>
      </c>
      <c r="F17143" t="s">
        <v>15</v>
      </c>
      <c r="G17143" t="s">
        <v>32</v>
      </c>
      <c r="H17143">
        <v>0</v>
      </c>
      <c r="I17143" t="s">
        <v>56864</v>
      </c>
      <c r="J17143" t="s">
        <v>56865</v>
      </c>
      <c r="K17143" t="s">
        <v>56866</v>
      </c>
      <c r="L17143" t="s">
        <v>77980</v>
      </c>
    </row>
    <row r="17144" spans="1:12" x14ac:dyDescent="0.15">
      <c r="A17144" t="s">
        <v>12</v>
      </c>
      <c r="B17144">
        <v>4808262</v>
      </c>
      <c r="C17144">
        <v>4808282</v>
      </c>
      <c r="D17144" t="s">
        <v>56863</v>
      </c>
      <c r="E17144" t="s">
        <v>90</v>
      </c>
      <c r="F17144" t="s">
        <v>15</v>
      </c>
      <c r="G17144" t="s">
        <v>23</v>
      </c>
      <c r="H17144">
        <v>25</v>
      </c>
      <c r="I17144" t="s">
        <v>56867</v>
      </c>
      <c r="J17144" t="s">
        <v>56868</v>
      </c>
      <c r="K17144" t="s">
        <v>56869</v>
      </c>
      <c r="L17144" t="s">
        <v>78012</v>
      </c>
    </row>
    <row r="17145" spans="1:12" x14ac:dyDescent="0.15">
      <c r="A17145" t="s">
        <v>12</v>
      </c>
      <c r="B17145">
        <v>4808292</v>
      </c>
      <c r="C17145">
        <v>4808312</v>
      </c>
      <c r="D17145" t="s">
        <v>56863</v>
      </c>
      <c r="E17145" t="s">
        <v>90</v>
      </c>
      <c r="F17145" t="s">
        <v>15</v>
      </c>
      <c r="G17145" t="s">
        <v>23</v>
      </c>
      <c r="H17145">
        <v>55</v>
      </c>
      <c r="I17145" t="s">
        <v>56870</v>
      </c>
      <c r="J17145" t="s">
        <v>56871</v>
      </c>
      <c r="K17145" t="s">
        <v>56872</v>
      </c>
      <c r="L17145" t="s">
        <v>77992</v>
      </c>
    </row>
    <row r="17146" spans="1:12" x14ac:dyDescent="0.15">
      <c r="A17146" t="s">
        <v>12</v>
      </c>
      <c r="B17146">
        <v>4808317</v>
      </c>
      <c r="C17146">
        <v>4808337</v>
      </c>
      <c r="D17146" t="s">
        <v>56863</v>
      </c>
      <c r="E17146" t="s">
        <v>90</v>
      </c>
      <c r="F17146" t="s">
        <v>15</v>
      </c>
      <c r="G17146" t="s">
        <v>23</v>
      </c>
      <c r="H17146">
        <v>80</v>
      </c>
      <c r="I17146" t="s">
        <v>56873</v>
      </c>
      <c r="J17146" t="s">
        <v>56874</v>
      </c>
      <c r="K17146" t="s">
        <v>56875</v>
      </c>
      <c r="L17146" t="s">
        <v>77940</v>
      </c>
    </row>
    <row r="17147" spans="1:12" x14ac:dyDescent="0.15">
      <c r="A17147" t="s">
        <v>12</v>
      </c>
      <c r="B17147">
        <v>4808644</v>
      </c>
      <c r="C17147">
        <v>4808664</v>
      </c>
      <c r="D17147" t="s">
        <v>56876</v>
      </c>
      <c r="E17147" t="s">
        <v>90</v>
      </c>
      <c r="F17147" t="s">
        <v>15</v>
      </c>
      <c r="G17147" t="s">
        <v>36</v>
      </c>
      <c r="H17147">
        <v>14</v>
      </c>
      <c r="I17147" t="s">
        <v>56877</v>
      </c>
      <c r="J17147" t="s">
        <v>56878</v>
      </c>
      <c r="K17147" t="s">
        <v>56879</v>
      </c>
      <c r="L17147" t="s">
        <v>77924</v>
      </c>
    </row>
    <row r="17148" spans="1:12" x14ac:dyDescent="0.15">
      <c r="A17148" t="s">
        <v>12</v>
      </c>
      <c r="B17148">
        <v>4808676</v>
      </c>
      <c r="C17148">
        <v>4808696</v>
      </c>
      <c r="D17148" t="s">
        <v>56876</v>
      </c>
      <c r="E17148" t="s">
        <v>90</v>
      </c>
      <c r="F17148" t="s">
        <v>15</v>
      </c>
      <c r="G17148" t="s">
        <v>16</v>
      </c>
      <c r="H17148">
        <v>46</v>
      </c>
      <c r="I17148" t="s">
        <v>56880</v>
      </c>
      <c r="J17148" t="s">
        <v>56881</v>
      </c>
      <c r="K17148" t="s">
        <v>56882</v>
      </c>
      <c r="L17148" t="s">
        <v>78004</v>
      </c>
    </row>
    <row r="17149" spans="1:12" x14ac:dyDescent="0.15">
      <c r="A17149" t="s">
        <v>12</v>
      </c>
      <c r="B17149">
        <v>4808700</v>
      </c>
      <c r="C17149">
        <v>4808720</v>
      </c>
      <c r="D17149" t="s">
        <v>56876</v>
      </c>
      <c r="E17149" t="s">
        <v>90</v>
      </c>
      <c r="F17149" t="s">
        <v>15</v>
      </c>
      <c r="G17149" t="s">
        <v>36</v>
      </c>
      <c r="H17149">
        <v>70</v>
      </c>
      <c r="I17149" t="s">
        <v>56883</v>
      </c>
      <c r="J17149" t="s">
        <v>56884</v>
      </c>
      <c r="K17149" t="s">
        <v>56885</v>
      </c>
      <c r="L17149" t="s">
        <v>77919</v>
      </c>
    </row>
    <row r="17150" spans="1:12" x14ac:dyDescent="0.15">
      <c r="A17150" t="s">
        <v>12</v>
      </c>
      <c r="B17150">
        <v>4808722</v>
      </c>
      <c r="C17150">
        <v>4808742</v>
      </c>
      <c r="D17150" t="s">
        <v>56876</v>
      </c>
      <c r="E17150" t="s">
        <v>90</v>
      </c>
      <c r="F17150" t="s">
        <v>15</v>
      </c>
      <c r="G17150" t="s">
        <v>16</v>
      </c>
      <c r="H17150">
        <v>92</v>
      </c>
      <c r="I17150" t="s">
        <v>56886</v>
      </c>
      <c r="J17150" t="s">
        <v>56887</v>
      </c>
      <c r="K17150" t="s">
        <v>56888</v>
      </c>
      <c r="L17150" t="s">
        <v>78032</v>
      </c>
    </row>
    <row r="17151" spans="1:12" x14ac:dyDescent="0.15">
      <c r="A17151" t="s">
        <v>12</v>
      </c>
      <c r="B17151">
        <v>4810192</v>
      </c>
      <c r="C17151">
        <v>4810212</v>
      </c>
      <c r="D17151" t="s">
        <v>56889</v>
      </c>
      <c r="E17151" t="s">
        <v>90</v>
      </c>
      <c r="F17151" t="s">
        <v>76</v>
      </c>
      <c r="G17151" t="s">
        <v>23</v>
      </c>
      <c r="H17151">
        <v>6</v>
      </c>
      <c r="I17151" t="s">
        <v>56890</v>
      </c>
      <c r="J17151" t="s">
        <v>56891</v>
      </c>
      <c r="K17151" t="s">
        <v>56892</v>
      </c>
      <c r="L17151" t="s">
        <v>78025</v>
      </c>
    </row>
    <row r="17152" spans="1:12" x14ac:dyDescent="0.15">
      <c r="A17152" t="s">
        <v>12</v>
      </c>
      <c r="B17152">
        <v>4810165</v>
      </c>
      <c r="C17152">
        <v>4810185</v>
      </c>
      <c r="D17152" t="s">
        <v>56889</v>
      </c>
      <c r="E17152" t="s">
        <v>90</v>
      </c>
      <c r="F17152" t="s">
        <v>76</v>
      </c>
      <c r="G17152" t="s">
        <v>36</v>
      </c>
      <c r="H17152">
        <v>33</v>
      </c>
      <c r="I17152" t="s">
        <v>56893</v>
      </c>
      <c r="J17152" t="s">
        <v>56894</v>
      </c>
      <c r="K17152" t="s">
        <v>56895</v>
      </c>
      <c r="L17152" t="s">
        <v>77977</v>
      </c>
    </row>
    <row r="17153" spans="1:12" x14ac:dyDescent="0.15">
      <c r="A17153" t="s">
        <v>12</v>
      </c>
      <c r="B17153">
        <v>4810136</v>
      </c>
      <c r="C17153">
        <v>4810156</v>
      </c>
      <c r="D17153" t="s">
        <v>56889</v>
      </c>
      <c r="E17153" t="s">
        <v>90</v>
      </c>
      <c r="F17153" t="s">
        <v>76</v>
      </c>
      <c r="G17153" t="s">
        <v>32</v>
      </c>
      <c r="H17153">
        <v>62</v>
      </c>
      <c r="I17153" t="s">
        <v>56896</v>
      </c>
      <c r="J17153" t="s">
        <v>56897</v>
      </c>
      <c r="K17153" t="s">
        <v>56898</v>
      </c>
      <c r="L17153" t="s">
        <v>77949</v>
      </c>
    </row>
    <row r="17154" spans="1:12" x14ac:dyDescent="0.15">
      <c r="A17154" t="s">
        <v>12</v>
      </c>
      <c r="B17154">
        <v>4810092</v>
      </c>
      <c r="C17154">
        <v>4810112</v>
      </c>
      <c r="D17154" t="s">
        <v>56889</v>
      </c>
      <c r="E17154" t="s">
        <v>90</v>
      </c>
      <c r="F17154" t="s">
        <v>76</v>
      </c>
      <c r="G17154" t="s">
        <v>23</v>
      </c>
      <c r="H17154">
        <v>106</v>
      </c>
      <c r="I17154" t="s">
        <v>56899</v>
      </c>
      <c r="J17154" t="s">
        <v>56900</v>
      </c>
      <c r="K17154" t="s">
        <v>56901</v>
      </c>
      <c r="L17154" t="s">
        <v>77914</v>
      </c>
    </row>
    <row r="17155" spans="1:12" x14ac:dyDescent="0.15">
      <c r="A17155" t="s">
        <v>12</v>
      </c>
      <c r="B17155">
        <v>4810902</v>
      </c>
      <c r="C17155">
        <v>4810922</v>
      </c>
      <c r="D17155" t="s">
        <v>56902</v>
      </c>
      <c r="E17155" t="s">
        <v>90</v>
      </c>
      <c r="F17155" t="s">
        <v>76</v>
      </c>
      <c r="G17155" t="s">
        <v>32</v>
      </c>
      <c r="H17155">
        <v>23</v>
      </c>
      <c r="I17155" t="s">
        <v>56903</v>
      </c>
      <c r="J17155" t="s">
        <v>56904</v>
      </c>
      <c r="K17155" t="s">
        <v>56905</v>
      </c>
      <c r="L17155" t="s">
        <v>77975</v>
      </c>
    </row>
    <row r="17156" spans="1:12" x14ac:dyDescent="0.15">
      <c r="A17156" t="s">
        <v>12</v>
      </c>
      <c r="B17156">
        <v>4810864</v>
      </c>
      <c r="C17156">
        <v>4810884</v>
      </c>
      <c r="D17156" t="s">
        <v>56902</v>
      </c>
      <c r="E17156" t="s">
        <v>90</v>
      </c>
      <c r="F17156" t="s">
        <v>76</v>
      </c>
      <c r="G17156" t="s">
        <v>32</v>
      </c>
      <c r="H17156">
        <v>61</v>
      </c>
      <c r="I17156" t="s">
        <v>56906</v>
      </c>
      <c r="J17156" t="s">
        <v>56907</v>
      </c>
      <c r="K17156" t="s">
        <v>56908</v>
      </c>
      <c r="L17156" t="s">
        <v>77979</v>
      </c>
    </row>
    <row r="17157" spans="1:12" x14ac:dyDescent="0.15">
      <c r="A17157" t="s">
        <v>12</v>
      </c>
      <c r="B17157">
        <v>4810812</v>
      </c>
      <c r="C17157">
        <v>4810832</v>
      </c>
      <c r="D17157" t="s">
        <v>56902</v>
      </c>
      <c r="E17157" t="s">
        <v>90</v>
      </c>
      <c r="F17157" t="s">
        <v>76</v>
      </c>
      <c r="G17157" t="s">
        <v>32</v>
      </c>
      <c r="H17157">
        <v>113</v>
      </c>
      <c r="I17157" t="s">
        <v>56909</v>
      </c>
      <c r="J17157" t="s">
        <v>56910</v>
      </c>
      <c r="K17157" t="s">
        <v>56911</v>
      </c>
      <c r="L17157" t="s">
        <v>77986</v>
      </c>
    </row>
    <row r="17158" spans="1:12" x14ac:dyDescent="0.15">
      <c r="A17158" t="s">
        <v>12</v>
      </c>
      <c r="B17158">
        <v>4810743</v>
      </c>
      <c r="C17158">
        <v>4810763</v>
      </c>
      <c r="D17158" t="s">
        <v>56902</v>
      </c>
      <c r="E17158" t="s">
        <v>90</v>
      </c>
      <c r="F17158" t="s">
        <v>76</v>
      </c>
      <c r="G17158" t="s">
        <v>32</v>
      </c>
      <c r="H17158">
        <v>182</v>
      </c>
      <c r="I17158" t="s">
        <v>56912</v>
      </c>
      <c r="J17158" t="s">
        <v>56913</v>
      </c>
      <c r="K17158" t="s">
        <v>56914</v>
      </c>
      <c r="L17158" t="s">
        <v>78111</v>
      </c>
    </row>
    <row r="17159" spans="1:12" x14ac:dyDescent="0.15">
      <c r="A17159" t="s">
        <v>12</v>
      </c>
      <c r="B17159">
        <v>4811194</v>
      </c>
      <c r="C17159">
        <v>4811214</v>
      </c>
      <c r="D17159" t="s">
        <v>56915</v>
      </c>
      <c r="E17159" t="s">
        <v>56916</v>
      </c>
      <c r="F17159" t="s">
        <v>15</v>
      </c>
      <c r="G17159" t="s">
        <v>23</v>
      </c>
      <c r="H17159">
        <v>17</v>
      </c>
      <c r="I17159" t="s">
        <v>56917</v>
      </c>
      <c r="J17159" t="s">
        <v>56918</v>
      </c>
      <c r="K17159" t="s">
        <v>56919</v>
      </c>
      <c r="L17159" t="s">
        <v>77944</v>
      </c>
    </row>
    <row r="17160" spans="1:12" x14ac:dyDescent="0.15">
      <c r="A17160" t="s">
        <v>12</v>
      </c>
      <c r="B17160">
        <v>4811218</v>
      </c>
      <c r="C17160">
        <v>4811238</v>
      </c>
      <c r="D17160" t="s">
        <v>56915</v>
      </c>
      <c r="E17160" t="s">
        <v>56916</v>
      </c>
      <c r="F17160" t="s">
        <v>15</v>
      </c>
      <c r="G17160" t="s">
        <v>23</v>
      </c>
      <c r="H17160">
        <v>41</v>
      </c>
      <c r="I17160" t="s">
        <v>56920</v>
      </c>
      <c r="J17160" t="s">
        <v>56921</v>
      </c>
      <c r="K17160" t="s">
        <v>56922</v>
      </c>
      <c r="L17160" t="s">
        <v>78014</v>
      </c>
    </row>
    <row r="17161" spans="1:12" x14ac:dyDescent="0.15">
      <c r="A17161" t="s">
        <v>12</v>
      </c>
      <c r="B17161">
        <v>4811245</v>
      </c>
      <c r="C17161">
        <v>4811265</v>
      </c>
      <c r="D17161" t="s">
        <v>56915</v>
      </c>
      <c r="E17161" t="s">
        <v>56916</v>
      </c>
      <c r="F17161" t="s">
        <v>15</v>
      </c>
      <c r="G17161" t="s">
        <v>32</v>
      </c>
      <c r="H17161">
        <v>68</v>
      </c>
      <c r="I17161" t="s">
        <v>56923</v>
      </c>
      <c r="J17161" t="s">
        <v>56924</v>
      </c>
      <c r="K17161" t="s">
        <v>56925</v>
      </c>
      <c r="L17161" t="s">
        <v>77962</v>
      </c>
    </row>
    <row r="17162" spans="1:12" x14ac:dyDescent="0.15">
      <c r="A17162" t="s">
        <v>12</v>
      </c>
      <c r="B17162">
        <v>4811270</v>
      </c>
      <c r="C17162">
        <v>4811290</v>
      </c>
      <c r="D17162" t="s">
        <v>56915</v>
      </c>
      <c r="E17162" t="s">
        <v>56916</v>
      </c>
      <c r="F17162" t="s">
        <v>15</v>
      </c>
      <c r="G17162" t="s">
        <v>36</v>
      </c>
      <c r="H17162">
        <v>93</v>
      </c>
      <c r="I17162" t="s">
        <v>56926</v>
      </c>
      <c r="J17162" t="s">
        <v>56927</v>
      </c>
      <c r="K17162" t="s">
        <v>56928</v>
      </c>
      <c r="L17162" t="s">
        <v>78044</v>
      </c>
    </row>
    <row r="17163" spans="1:12" x14ac:dyDescent="0.15">
      <c r="A17163" t="s">
        <v>12</v>
      </c>
      <c r="B17163">
        <v>4812969</v>
      </c>
      <c r="C17163">
        <v>4812989</v>
      </c>
      <c r="D17163" t="s">
        <v>56929</v>
      </c>
      <c r="E17163" t="s">
        <v>90</v>
      </c>
      <c r="F17163" t="s">
        <v>76</v>
      </c>
      <c r="G17163" t="s">
        <v>36</v>
      </c>
      <c r="H17163">
        <v>0</v>
      </c>
      <c r="I17163" t="s">
        <v>56930</v>
      </c>
      <c r="J17163" t="s">
        <v>56931</v>
      </c>
      <c r="K17163" t="s">
        <v>56932</v>
      </c>
      <c r="L17163" t="s">
        <v>77980</v>
      </c>
    </row>
    <row r="17164" spans="1:12" x14ac:dyDescent="0.15">
      <c r="A17164" t="s">
        <v>12</v>
      </c>
      <c r="B17164">
        <v>4812949</v>
      </c>
      <c r="C17164">
        <v>4812969</v>
      </c>
      <c r="D17164" t="s">
        <v>56929</v>
      </c>
      <c r="E17164" t="s">
        <v>90</v>
      </c>
      <c r="F17164" t="s">
        <v>76</v>
      </c>
      <c r="G17164" t="s">
        <v>23</v>
      </c>
      <c r="H17164">
        <v>20</v>
      </c>
      <c r="I17164" t="s">
        <v>56933</v>
      </c>
      <c r="J17164" t="s">
        <v>56934</v>
      </c>
      <c r="K17164" t="s">
        <v>56935</v>
      </c>
      <c r="L17164" t="s">
        <v>77968</v>
      </c>
    </row>
    <row r="17165" spans="1:12" x14ac:dyDescent="0.15">
      <c r="A17165" t="s">
        <v>12</v>
      </c>
      <c r="B17165">
        <v>4812928</v>
      </c>
      <c r="C17165">
        <v>4812948</v>
      </c>
      <c r="D17165" t="s">
        <v>56929</v>
      </c>
      <c r="E17165" t="s">
        <v>90</v>
      </c>
      <c r="F17165" t="s">
        <v>76</v>
      </c>
      <c r="G17165" t="s">
        <v>23</v>
      </c>
      <c r="H17165">
        <v>41</v>
      </c>
      <c r="I17165" t="s">
        <v>56936</v>
      </c>
      <c r="J17165" t="s">
        <v>56937</v>
      </c>
      <c r="K17165" t="s">
        <v>56938</v>
      </c>
      <c r="L17165" t="s">
        <v>78014</v>
      </c>
    </row>
    <row r="17166" spans="1:12" x14ac:dyDescent="0.15">
      <c r="A17166" t="s">
        <v>12</v>
      </c>
      <c r="B17166">
        <v>4812904</v>
      </c>
      <c r="C17166">
        <v>4812924</v>
      </c>
      <c r="D17166" t="s">
        <v>56929</v>
      </c>
      <c r="E17166" t="s">
        <v>90</v>
      </c>
      <c r="F17166" t="s">
        <v>76</v>
      </c>
      <c r="G17166" t="s">
        <v>36</v>
      </c>
      <c r="H17166">
        <v>65</v>
      </c>
      <c r="I17166" t="s">
        <v>56939</v>
      </c>
      <c r="J17166" t="s">
        <v>56940</v>
      </c>
      <c r="K17166" t="s">
        <v>56941</v>
      </c>
      <c r="L17166" t="s">
        <v>78042</v>
      </c>
    </row>
    <row r="17167" spans="1:12" x14ac:dyDescent="0.15">
      <c r="A17167" t="s">
        <v>12</v>
      </c>
      <c r="B17167">
        <v>4815294</v>
      </c>
      <c r="C17167">
        <v>4815314</v>
      </c>
      <c r="D17167" t="s">
        <v>56942</v>
      </c>
      <c r="E17167" t="s">
        <v>56943</v>
      </c>
      <c r="F17167" t="s">
        <v>76</v>
      </c>
      <c r="G17167" t="s">
        <v>32</v>
      </c>
      <c r="H17167">
        <v>23</v>
      </c>
      <c r="I17167" t="s">
        <v>56944</v>
      </c>
      <c r="J17167" t="s">
        <v>56945</v>
      </c>
      <c r="K17167" t="s">
        <v>56946</v>
      </c>
      <c r="L17167" t="s">
        <v>77975</v>
      </c>
    </row>
    <row r="17168" spans="1:12" x14ac:dyDescent="0.15">
      <c r="A17168" t="s">
        <v>12</v>
      </c>
      <c r="B17168">
        <v>4815246</v>
      </c>
      <c r="C17168">
        <v>4815266</v>
      </c>
      <c r="D17168" t="s">
        <v>56942</v>
      </c>
      <c r="E17168" t="s">
        <v>56943</v>
      </c>
      <c r="F17168" t="s">
        <v>76</v>
      </c>
      <c r="G17168" t="s">
        <v>32</v>
      </c>
      <c r="H17168">
        <v>71</v>
      </c>
      <c r="I17168" t="s">
        <v>56947</v>
      </c>
      <c r="J17168" t="s">
        <v>56948</v>
      </c>
      <c r="K17168" t="s">
        <v>56949</v>
      </c>
      <c r="L17168" t="s">
        <v>77969</v>
      </c>
    </row>
    <row r="17169" spans="1:12" x14ac:dyDescent="0.15">
      <c r="A17169" t="s">
        <v>12</v>
      </c>
      <c r="B17169">
        <v>4815226</v>
      </c>
      <c r="C17169">
        <v>4815246</v>
      </c>
      <c r="D17169" t="s">
        <v>56942</v>
      </c>
      <c r="E17169" t="s">
        <v>56943</v>
      </c>
      <c r="F17169" t="s">
        <v>76</v>
      </c>
      <c r="G17169" t="s">
        <v>16</v>
      </c>
      <c r="H17169">
        <v>91</v>
      </c>
      <c r="I17169" t="s">
        <v>56950</v>
      </c>
      <c r="J17169" t="s">
        <v>56951</v>
      </c>
      <c r="K17169" t="s">
        <v>56952</v>
      </c>
      <c r="L17169" t="s">
        <v>77907</v>
      </c>
    </row>
    <row r="17170" spans="1:12" x14ac:dyDescent="0.15">
      <c r="A17170" t="s">
        <v>12</v>
      </c>
      <c r="B17170">
        <v>4815175</v>
      </c>
      <c r="C17170">
        <v>4815195</v>
      </c>
      <c r="D17170" t="s">
        <v>56942</v>
      </c>
      <c r="E17170" t="s">
        <v>56943</v>
      </c>
      <c r="F17170" t="s">
        <v>76</v>
      </c>
      <c r="G17170" t="s">
        <v>16</v>
      </c>
      <c r="H17170">
        <v>142</v>
      </c>
      <c r="I17170" t="s">
        <v>56953</v>
      </c>
      <c r="J17170" t="s">
        <v>56954</v>
      </c>
      <c r="K17170" t="s">
        <v>56955</v>
      </c>
      <c r="L17170" t="s">
        <v>77990</v>
      </c>
    </row>
    <row r="17171" spans="1:12" x14ac:dyDescent="0.15">
      <c r="A17171" t="s">
        <v>12</v>
      </c>
      <c r="B17171">
        <v>4816753</v>
      </c>
      <c r="C17171">
        <v>4816773</v>
      </c>
      <c r="D17171" t="s">
        <v>56956</v>
      </c>
      <c r="E17171" t="s">
        <v>56957</v>
      </c>
      <c r="F17171" t="s">
        <v>76</v>
      </c>
      <c r="G17171" t="s">
        <v>32</v>
      </c>
      <c r="H17171">
        <v>1</v>
      </c>
      <c r="I17171" t="s">
        <v>56958</v>
      </c>
      <c r="J17171" t="s">
        <v>56959</v>
      </c>
      <c r="K17171" t="s">
        <v>56960</v>
      </c>
      <c r="L17171" t="s">
        <v>77917</v>
      </c>
    </row>
    <row r="17172" spans="1:12" x14ac:dyDescent="0.15">
      <c r="A17172" t="s">
        <v>12</v>
      </c>
      <c r="B17172">
        <v>4816722</v>
      </c>
      <c r="C17172">
        <v>4816742</v>
      </c>
      <c r="D17172" t="s">
        <v>56956</v>
      </c>
      <c r="E17172" t="s">
        <v>56957</v>
      </c>
      <c r="F17172" t="s">
        <v>76</v>
      </c>
      <c r="G17172" t="s">
        <v>32</v>
      </c>
      <c r="H17172">
        <v>32</v>
      </c>
      <c r="I17172" t="s">
        <v>56961</v>
      </c>
      <c r="J17172" t="s">
        <v>56962</v>
      </c>
      <c r="K17172" t="s">
        <v>56963</v>
      </c>
      <c r="L17172" t="s">
        <v>77918</v>
      </c>
    </row>
    <row r="17173" spans="1:12" x14ac:dyDescent="0.15">
      <c r="A17173" t="s">
        <v>12</v>
      </c>
      <c r="B17173">
        <v>4816697</v>
      </c>
      <c r="C17173">
        <v>4816717</v>
      </c>
      <c r="D17173" t="s">
        <v>56956</v>
      </c>
      <c r="E17173" t="s">
        <v>56957</v>
      </c>
      <c r="F17173" t="s">
        <v>76</v>
      </c>
      <c r="G17173" t="s">
        <v>36</v>
      </c>
      <c r="H17173">
        <v>57</v>
      </c>
      <c r="I17173" t="s">
        <v>56964</v>
      </c>
      <c r="J17173" t="s">
        <v>56965</v>
      </c>
      <c r="K17173" t="s">
        <v>56966</v>
      </c>
      <c r="L17173" t="s">
        <v>78049</v>
      </c>
    </row>
    <row r="17174" spans="1:12" x14ac:dyDescent="0.15">
      <c r="A17174" t="s">
        <v>12</v>
      </c>
      <c r="B17174">
        <v>4816653</v>
      </c>
      <c r="C17174">
        <v>4816673</v>
      </c>
      <c r="D17174" t="s">
        <v>56956</v>
      </c>
      <c r="E17174" t="s">
        <v>56957</v>
      </c>
      <c r="F17174" t="s">
        <v>76</v>
      </c>
      <c r="G17174" t="s">
        <v>23</v>
      </c>
      <c r="H17174">
        <v>101</v>
      </c>
      <c r="I17174" t="s">
        <v>56967</v>
      </c>
      <c r="J17174" t="s">
        <v>56968</v>
      </c>
      <c r="K17174" t="s">
        <v>56969</v>
      </c>
      <c r="L17174" t="s">
        <v>77997</v>
      </c>
    </row>
    <row r="17175" spans="1:12" x14ac:dyDescent="0.15">
      <c r="A17175" t="s">
        <v>12</v>
      </c>
      <c r="B17175">
        <v>4817655</v>
      </c>
      <c r="C17175">
        <v>4817675</v>
      </c>
      <c r="D17175" t="s">
        <v>56970</v>
      </c>
      <c r="E17175" t="s">
        <v>56971</v>
      </c>
      <c r="F17175" t="s">
        <v>76</v>
      </c>
      <c r="G17175" t="s">
        <v>16</v>
      </c>
      <c r="H17175">
        <v>7</v>
      </c>
      <c r="I17175" t="s">
        <v>56972</v>
      </c>
      <c r="J17175" t="s">
        <v>56973</v>
      </c>
      <c r="K17175" t="s">
        <v>56974</v>
      </c>
      <c r="L17175" t="s">
        <v>77909</v>
      </c>
    </row>
    <row r="17176" spans="1:12" x14ac:dyDescent="0.15">
      <c r="A17176" t="s">
        <v>12</v>
      </c>
      <c r="B17176">
        <v>4817634</v>
      </c>
      <c r="C17176">
        <v>4817654</v>
      </c>
      <c r="D17176" t="s">
        <v>56970</v>
      </c>
      <c r="E17176" t="s">
        <v>56971</v>
      </c>
      <c r="F17176" t="s">
        <v>76</v>
      </c>
      <c r="G17176" t="s">
        <v>16</v>
      </c>
      <c r="H17176">
        <v>28</v>
      </c>
      <c r="I17176" t="s">
        <v>56975</v>
      </c>
      <c r="J17176" t="s">
        <v>56976</v>
      </c>
      <c r="K17176" t="s">
        <v>56977</v>
      </c>
      <c r="L17176" t="s">
        <v>77956</v>
      </c>
    </row>
    <row r="17177" spans="1:12" x14ac:dyDescent="0.15">
      <c r="A17177" t="s">
        <v>12</v>
      </c>
      <c r="B17177">
        <v>4817614</v>
      </c>
      <c r="C17177">
        <v>4817634</v>
      </c>
      <c r="D17177" t="s">
        <v>56970</v>
      </c>
      <c r="E17177" t="s">
        <v>56971</v>
      </c>
      <c r="F17177" t="s">
        <v>76</v>
      </c>
      <c r="G17177" t="s">
        <v>23</v>
      </c>
      <c r="H17177">
        <v>48</v>
      </c>
      <c r="I17177" t="s">
        <v>56978</v>
      </c>
      <c r="J17177" t="s">
        <v>56979</v>
      </c>
      <c r="K17177" t="s">
        <v>56980</v>
      </c>
      <c r="L17177" t="s">
        <v>78018</v>
      </c>
    </row>
    <row r="17178" spans="1:12" x14ac:dyDescent="0.15">
      <c r="A17178" t="s">
        <v>12</v>
      </c>
      <c r="B17178">
        <v>4817594</v>
      </c>
      <c r="C17178">
        <v>4817614</v>
      </c>
      <c r="D17178" t="s">
        <v>56970</v>
      </c>
      <c r="E17178" t="s">
        <v>56971</v>
      </c>
      <c r="F17178" t="s">
        <v>76</v>
      </c>
      <c r="G17178" t="s">
        <v>23</v>
      </c>
      <c r="H17178">
        <v>68</v>
      </c>
      <c r="I17178" t="s">
        <v>56981</v>
      </c>
      <c r="J17178" t="s">
        <v>56982</v>
      </c>
      <c r="K17178" t="s">
        <v>56983</v>
      </c>
      <c r="L17178" t="s">
        <v>77962</v>
      </c>
    </row>
    <row r="17179" spans="1:12" x14ac:dyDescent="0.15">
      <c r="A17179" t="s">
        <v>12</v>
      </c>
      <c r="B17179">
        <v>4820132</v>
      </c>
      <c r="C17179">
        <v>4820152</v>
      </c>
      <c r="D17179" t="s">
        <v>56984</v>
      </c>
      <c r="E17179" t="s">
        <v>56985</v>
      </c>
      <c r="F17179" t="s">
        <v>76</v>
      </c>
      <c r="G17179" t="s">
        <v>36</v>
      </c>
      <c r="H17179">
        <v>8</v>
      </c>
      <c r="I17179" t="s">
        <v>56986</v>
      </c>
      <c r="J17179" t="s">
        <v>56987</v>
      </c>
      <c r="K17179" t="s">
        <v>56988</v>
      </c>
      <c r="L17179" t="s">
        <v>77955</v>
      </c>
    </row>
    <row r="17180" spans="1:12" x14ac:dyDescent="0.15">
      <c r="A17180" t="s">
        <v>12</v>
      </c>
      <c r="B17180">
        <v>4820106</v>
      </c>
      <c r="C17180">
        <v>4820126</v>
      </c>
      <c r="D17180" t="s">
        <v>56984</v>
      </c>
      <c r="E17180" t="s">
        <v>56985</v>
      </c>
      <c r="F17180" t="s">
        <v>76</v>
      </c>
      <c r="G17180" t="s">
        <v>16</v>
      </c>
      <c r="H17180">
        <v>34</v>
      </c>
      <c r="I17180" t="s">
        <v>56989</v>
      </c>
      <c r="J17180" t="s">
        <v>56990</v>
      </c>
      <c r="K17180" t="s">
        <v>56991</v>
      </c>
      <c r="L17180" t="s">
        <v>77999</v>
      </c>
    </row>
    <row r="17181" spans="1:12" x14ac:dyDescent="0.15">
      <c r="A17181" t="s">
        <v>12</v>
      </c>
      <c r="B17181">
        <v>4820078</v>
      </c>
      <c r="C17181">
        <v>4820098</v>
      </c>
      <c r="D17181" t="s">
        <v>56984</v>
      </c>
      <c r="E17181" t="s">
        <v>56985</v>
      </c>
      <c r="F17181" t="s">
        <v>76</v>
      </c>
      <c r="G17181" t="s">
        <v>23</v>
      </c>
      <c r="H17181">
        <v>62</v>
      </c>
      <c r="I17181" t="s">
        <v>56992</v>
      </c>
      <c r="J17181" t="s">
        <v>56993</v>
      </c>
      <c r="K17181" t="s">
        <v>56994</v>
      </c>
      <c r="L17181" t="s">
        <v>77949</v>
      </c>
    </row>
    <row r="17182" spans="1:12" x14ac:dyDescent="0.15">
      <c r="A17182" t="s">
        <v>12</v>
      </c>
      <c r="B17182">
        <v>4820055</v>
      </c>
      <c r="C17182">
        <v>4820075</v>
      </c>
      <c r="D17182" t="s">
        <v>56984</v>
      </c>
      <c r="E17182" t="s">
        <v>56985</v>
      </c>
      <c r="F17182" t="s">
        <v>76</v>
      </c>
      <c r="G17182" t="s">
        <v>16</v>
      </c>
      <c r="H17182">
        <v>85</v>
      </c>
      <c r="I17182" t="s">
        <v>56995</v>
      </c>
      <c r="J17182" t="s">
        <v>56996</v>
      </c>
      <c r="K17182" t="s">
        <v>56997</v>
      </c>
      <c r="L17182" t="s">
        <v>77972</v>
      </c>
    </row>
    <row r="17183" spans="1:12" x14ac:dyDescent="0.15">
      <c r="A17183" t="s">
        <v>12</v>
      </c>
      <c r="B17183">
        <v>4821707</v>
      </c>
      <c r="C17183">
        <v>4821727</v>
      </c>
      <c r="D17183" t="s">
        <v>56998</v>
      </c>
      <c r="E17183" t="s">
        <v>90</v>
      </c>
      <c r="F17183" t="s">
        <v>76</v>
      </c>
      <c r="G17183" t="s">
        <v>36</v>
      </c>
      <c r="H17183">
        <v>6</v>
      </c>
      <c r="I17183" t="s">
        <v>56999</v>
      </c>
      <c r="J17183" t="s">
        <v>57000</v>
      </c>
      <c r="K17183" t="s">
        <v>57001</v>
      </c>
      <c r="L17183" t="s">
        <v>78025</v>
      </c>
    </row>
    <row r="17184" spans="1:12" x14ac:dyDescent="0.15">
      <c r="A17184" t="s">
        <v>12</v>
      </c>
      <c r="B17184">
        <v>4821654</v>
      </c>
      <c r="C17184">
        <v>4821674</v>
      </c>
      <c r="D17184" t="s">
        <v>56998</v>
      </c>
      <c r="E17184" t="s">
        <v>90</v>
      </c>
      <c r="F17184" t="s">
        <v>76</v>
      </c>
      <c r="G17184" t="s">
        <v>23</v>
      </c>
      <c r="H17184">
        <v>59</v>
      </c>
      <c r="I17184" t="s">
        <v>57002</v>
      </c>
      <c r="J17184" t="s">
        <v>57003</v>
      </c>
      <c r="K17184" t="s">
        <v>57004</v>
      </c>
      <c r="L17184" t="s">
        <v>78009</v>
      </c>
    </row>
    <row r="17185" spans="1:12" x14ac:dyDescent="0.15">
      <c r="A17185" t="s">
        <v>12</v>
      </c>
      <c r="B17185">
        <v>4821634</v>
      </c>
      <c r="C17185">
        <v>4821654</v>
      </c>
      <c r="D17185" t="s">
        <v>56998</v>
      </c>
      <c r="E17185" t="s">
        <v>90</v>
      </c>
      <c r="F17185" t="s">
        <v>76</v>
      </c>
      <c r="G17185" t="s">
        <v>23</v>
      </c>
      <c r="H17185">
        <v>79</v>
      </c>
      <c r="I17185" t="s">
        <v>57005</v>
      </c>
      <c r="J17185" t="s">
        <v>57006</v>
      </c>
      <c r="K17185" t="s">
        <v>57007</v>
      </c>
      <c r="L17185" t="s">
        <v>77993</v>
      </c>
    </row>
    <row r="17186" spans="1:12" x14ac:dyDescent="0.15">
      <c r="A17186" t="s">
        <v>12</v>
      </c>
      <c r="B17186">
        <v>4821613</v>
      </c>
      <c r="C17186">
        <v>4821633</v>
      </c>
      <c r="D17186" t="s">
        <v>56998</v>
      </c>
      <c r="E17186" t="s">
        <v>90</v>
      </c>
      <c r="F17186" t="s">
        <v>76</v>
      </c>
      <c r="G17186" t="s">
        <v>16</v>
      </c>
      <c r="H17186">
        <v>100</v>
      </c>
      <c r="I17186" t="s">
        <v>57008</v>
      </c>
      <c r="J17186" t="s">
        <v>57009</v>
      </c>
      <c r="K17186" t="s">
        <v>57010</v>
      </c>
      <c r="L17186" t="s">
        <v>77953</v>
      </c>
    </row>
    <row r="17187" spans="1:12" x14ac:dyDescent="0.15">
      <c r="A17187" t="s">
        <v>12</v>
      </c>
      <c r="B17187">
        <v>4822431</v>
      </c>
      <c r="C17187">
        <v>4822451</v>
      </c>
      <c r="D17187" t="s">
        <v>57011</v>
      </c>
      <c r="E17187" t="s">
        <v>90</v>
      </c>
      <c r="F17187" t="s">
        <v>76</v>
      </c>
      <c r="G17187" t="s">
        <v>32</v>
      </c>
      <c r="H17187">
        <v>1</v>
      </c>
      <c r="I17187" t="s">
        <v>57012</v>
      </c>
      <c r="J17187" t="s">
        <v>57013</v>
      </c>
      <c r="K17187" t="s">
        <v>57014</v>
      </c>
      <c r="L17187" t="s">
        <v>77917</v>
      </c>
    </row>
    <row r="17188" spans="1:12" x14ac:dyDescent="0.15">
      <c r="A17188" t="s">
        <v>12</v>
      </c>
      <c r="B17188">
        <v>4822411</v>
      </c>
      <c r="C17188">
        <v>4822431</v>
      </c>
      <c r="D17188" t="s">
        <v>57011</v>
      </c>
      <c r="E17188" t="s">
        <v>90</v>
      </c>
      <c r="F17188" t="s">
        <v>76</v>
      </c>
      <c r="G17188" t="s">
        <v>36</v>
      </c>
      <c r="H17188">
        <v>21</v>
      </c>
      <c r="I17188" t="s">
        <v>57015</v>
      </c>
      <c r="J17188" t="s">
        <v>57016</v>
      </c>
      <c r="K17188" t="s">
        <v>57017</v>
      </c>
      <c r="L17188" t="s">
        <v>78022</v>
      </c>
    </row>
    <row r="17189" spans="1:12" x14ac:dyDescent="0.15">
      <c r="A17189" t="s">
        <v>12</v>
      </c>
      <c r="B17189">
        <v>4822378</v>
      </c>
      <c r="C17189">
        <v>4822398</v>
      </c>
      <c r="D17189" t="s">
        <v>57011</v>
      </c>
      <c r="E17189" t="s">
        <v>90</v>
      </c>
      <c r="F17189" t="s">
        <v>76</v>
      </c>
      <c r="G17189" t="s">
        <v>16</v>
      </c>
      <c r="H17189">
        <v>54</v>
      </c>
      <c r="I17189" t="s">
        <v>57018</v>
      </c>
      <c r="J17189" t="s">
        <v>57019</v>
      </c>
      <c r="K17189" t="s">
        <v>57020</v>
      </c>
      <c r="L17189" t="s">
        <v>77961</v>
      </c>
    </row>
    <row r="17190" spans="1:12" x14ac:dyDescent="0.15">
      <c r="A17190" t="s">
        <v>12</v>
      </c>
      <c r="B17190">
        <v>4822355</v>
      </c>
      <c r="C17190">
        <v>4822375</v>
      </c>
      <c r="D17190" t="s">
        <v>57011</v>
      </c>
      <c r="E17190" t="s">
        <v>90</v>
      </c>
      <c r="F17190" t="s">
        <v>76</v>
      </c>
      <c r="G17190" t="s">
        <v>32</v>
      </c>
      <c r="H17190">
        <v>77</v>
      </c>
      <c r="I17190" t="s">
        <v>57021</v>
      </c>
      <c r="J17190" t="s">
        <v>57022</v>
      </c>
      <c r="K17190" t="s">
        <v>57023</v>
      </c>
      <c r="L17190" t="s">
        <v>77960</v>
      </c>
    </row>
    <row r="17191" spans="1:12" x14ac:dyDescent="0.15">
      <c r="A17191" t="s">
        <v>12</v>
      </c>
      <c r="B17191">
        <v>4822683</v>
      </c>
      <c r="C17191">
        <v>4822703</v>
      </c>
      <c r="D17191" t="s">
        <v>57024</v>
      </c>
      <c r="E17191" t="s">
        <v>57025</v>
      </c>
      <c r="F17191" t="s">
        <v>15</v>
      </c>
      <c r="G17191" t="s">
        <v>36</v>
      </c>
      <c r="H17191">
        <v>46</v>
      </c>
      <c r="I17191" t="s">
        <v>57026</v>
      </c>
      <c r="J17191" t="s">
        <v>57027</v>
      </c>
      <c r="K17191" t="s">
        <v>57028</v>
      </c>
      <c r="L17191" t="s">
        <v>78004</v>
      </c>
    </row>
    <row r="17192" spans="1:12" x14ac:dyDescent="0.15">
      <c r="A17192" t="s">
        <v>12</v>
      </c>
      <c r="B17192">
        <v>4822731</v>
      </c>
      <c r="C17192">
        <v>4822751</v>
      </c>
      <c r="D17192" t="s">
        <v>57024</v>
      </c>
      <c r="E17192" t="s">
        <v>57025</v>
      </c>
      <c r="F17192" t="s">
        <v>15</v>
      </c>
      <c r="G17192" t="s">
        <v>23</v>
      </c>
      <c r="H17192">
        <v>94</v>
      </c>
      <c r="I17192" t="s">
        <v>57029</v>
      </c>
      <c r="J17192" t="s">
        <v>57030</v>
      </c>
      <c r="K17192" t="s">
        <v>57031</v>
      </c>
      <c r="L17192" t="s">
        <v>77927</v>
      </c>
    </row>
    <row r="17193" spans="1:12" x14ac:dyDescent="0.15">
      <c r="A17193" t="s">
        <v>12</v>
      </c>
      <c r="B17193">
        <v>4822758</v>
      </c>
      <c r="C17193">
        <v>4822778</v>
      </c>
      <c r="D17193" t="s">
        <v>57024</v>
      </c>
      <c r="E17193" t="s">
        <v>57025</v>
      </c>
      <c r="F17193" t="s">
        <v>15</v>
      </c>
      <c r="G17193" t="s">
        <v>36</v>
      </c>
      <c r="H17193">
        <v>121</v>
      </c>
      <c r="I17193" t="s">
        <v>57032</v>
      </c>
      <c r="J17193" t="s">
        <v>57033</v>
      </c>
      <c r="K17193" t="s">
        <v>57034</v>
      </c>
      <c r="L17193" t="s">
        <v>77943</v>
      </c>
    </row>
    <row r="17194" spans="1:12" x14ac:dyDescent="0.15">
      <c r="A17194" t="s">
        <v>12</v>
      </c>
      <c r="B17194">
        <v>4822809</v>
      </c>
      <c r="C17194">
        <v>4822829</v>
      </c>
      <c r="D17194" t="s">
        <v>57024</v>
      </c>
      <c r="E17194" t="s">
        <v>57025</v>
      </c>
      <c r="F17194" t="s">
        <v>15</v>
      </c>
      <c r="G17194" t="s">
        <v>16</v>
      </c>
      <c r="H17194">
        <v>172</v>
      </c>
      <c r="I17194" t="s">
        <v>57035</v>
      </c>
      <c r="J17194" t="s">
        <v>57036</v>
      </c>
      <c r="K17194" t="s">
        <v>57037</v>
      </c>
      <c r="L17194" t="s">
        <v>78117</v>
      </c>
    </row>
    <row r="17195" spans="1:12" x14ac:dyDescent="0.15">
      <c r="A17195" t="s">
        <v>12</v>
      </c>
      <c r="B17195">
        <v>4825418</v>
      </c>
      <c r="C17195">
        <v>4825438</v>
      </c>
      <c r="D17195" t="s">
        <v>57038</v>
      </c>
      <c r="E17195" t="s">
        <v>57039</v>
      </c>
      <c r="F17195" t="s">
        <v>15</v>
      </c>
      <c r="G17195" t="s">
        <v>32</v>
      </c>
      <c r="H17195">
        <v>1</v>
      </c>
      <c r="I17195" t="s">
        <v>57040</v>
      </c>
      <c r="J17195" t="s">
        <v>57041</v>
      </c>
      <c r="K17195" t="s">
        <v>57042</v>
      </c>
      <c r="L17195" t="s">
        <v>77917</v>
      </c>
    </row>
    <row r="17196" spans="1:12" x14ac:dyDescent="0.15">
      <c r="A17196" t="s">
        <v>12</v>
      </c>
      <c r="B17196">
        <v>4825448</v>
      </c>
      <c r="C17196">
        <v>4825468</v>
      </c>
      <c r="D17196" t="s">
        <v>57038</v>
      </c>
      <c r="E17196" t="s">
        <v>57039</v>
      </c>
      <c r="F17196" t="s">
        <v>15</v>
      </c>
      <c r="G17196" t="s">
        <v>23</v>
      </c>
      <c r="H17196">
        <v>31</v>
      </c>
      <c r="I17196" t="s">
        <v>57043</v>
      </c>
      <c r="J17196" t="s">
        <v>57044</v>
      </c>
      <c r="K17196" t="s">
        <v>57045</v>
      </c>
      <c r="L17196" t="s">
        <v>77910</v>
      </c>
    </row>
    <row r="17197" spans="1:12" x14ac:dyDescent="0.15">
      <c r="A17197" t="s">
        <v>12</v>
      </c>
      <c r="B17197">
        <v>4825472</v>
      </c>
      <c r="C17197">
        <v>4825492</v>
      </c>
      <c r="D17197" t="s">
        <v>57038</v>
      </c>
      <c r="E17197" t="s">
        <v>57039</v>
      </c>
      <c r="F17197" t="s">
        <v>15</v>
      </c>
      <c r="G17197" t="s">
        <v>32</v>
      </c>
      <c r="H17197">
        <v>55</v>
      </c>
      <c r="I17197" t="s">
        <v>57046</v>
      </c>
      <c r="J17197" t="s">
        <v>57047</v>
      </c>
      <c r="K17197" t="s">
        <v>57048</v>
      </c>
      <c r="L17197" t="s">
        <v>77992</v>
      </c>
    </row>
    <row r="17198" spans="1:12" x14ac:dyDescent="0.15">
      <c r="A17198" t="s">
        <v>12</v>
      </c>
      <c r="B17198">
        <v>4825514</v>
      </c>
      <c r="C17198">
        <v>4825534</v>
      </c>
      <c r="D17198" t="s">
        <v>57038</v>
      </c>
      <c r="E17198" t="s">
        <v>57039</v>
      </c>
      <c r="F17198" t="s">
        <v>15</v>
      </c>
      <c r="G17198" t="s">
        <v>36</v>
      </c>
      <c r="H17198">
        <v>97</v>
      </c>
      <c r="I17198" t="s">
        <v>57049</v>
      </c>
      <c r="J17198" t="s">
        <v>57050</v>
      </c>
      <c r="K17198" t="s">
        <v>57051</v>
      </c>
      <c r="L17198" t="s">
        <v>78010</v>
      </c>
    </row>
    <row r="17199" spans="1:12" x14ac:dyDescent="0.15">
      <c r="A17199" t="s">
        <v>12</v>
      </c>
      <c r="B17199">
        <v>4826443</v>
      </c>
      <c r="C17199">
        <v>4826463</v>
      </c>
      <c r="D17199" t="s">
        <v>57052</v>
      </c>
      <c r="E17199" t="s">
        <v>90</v>
      </c>
      <c r="F17199" t="s">
        <v>15</v>
      </c>
      <c r="G17199" t="s">
        <v>32</v>
      </c>
      <c r="H17199">
        <v>1</v>
      </c>
      <c r="I17199" t="s">
        <v>57053</v>
      </c>
      <c r="J17199" t="s">
        <v>57054</v>
      </c>
      <c r="K17199" t="s">
        <v>57055</v>
      </c>
      <c r="L17199" t="s">
        <v>77917</v>
      </c>
    </row>
    <row r="17200" spans="1:12" x14ac:dyDescent="0.15">
      <c r="A17200" t="s">
        <v>12</v>
      </c>
      <c r="B17200">
        <v>4826470</v>
      </c>
      <c r="C17200">
        <v>4826490</v>
      </c>
      <c r="D17200" t="s">
        <v>57052</v>
      </c>
      <c r="E17200" t="s">
        <v>90</v>
      </c>
      <c r="F17200" t="s">
        <v>15</v>
      </c>
      <c r="G17200" t="s">
        <v>36</v>
      </c>
      <c r="H17200">
        <v>28</v>
      </c>
      <c r="I17200" t="s">
        <v>57056</v>
      </c>
      <c r="J17200" t="s">
        <v>57057</v>
      </c>
      <c r="K17200" t="s">
        <v>57058</v>
      </c>
      <c r="L17200" t="s">
        <v>77956</v>
      </c>
    </row>
    <row r="17201" spans="1:12" x14ac:dyDescent="0.15">
      <c r="A17201" t="s">
        <v>12</v>
      </c>
      <c r="B17201">
        <v>4826491</v>
      </c>
      <c r="C17201">
        <v>4826511</v>
      </c>
      <c r="D17201" t="s">
        <v>57052</v>
      </c>
      <c r="E17201" t="s">
        <v>90</v>
      </c>
      <c r="F17201" t="s">
        <v>15</v>
      </c>
      <c r="G17201" t="s">
        <v>36</v>
      </c>
      <c r="H17201">
        <v>49</v>
      </c>
      <c r="I17201" t="s">
        <v>57059</v>
      </c>
      <c r="J17201" t="s">
        <v>57060</v>
      </c>
      <c r="K17201" t="s">
        <v>57061</v>
      </c>
      <c r="L17201" t="s">
        <v>77913</v>
      </c>
    </row>
    <row r="17202" spans="1:12" x14ac:dyDescent="0.15">
      <c r="A17202" t="s">
        <v>12</v>
      </c>
      <c r="B17202">
        <v>4826515</v>
      </c>
      <c r="C17202">
        <v>4826535</v>
      </c>
      <c r="D17202" t="s">
        <v>57052</v>
      </c>
      <c r="E17202" t="s">
        <v>90</v>
      </c>
      <c r="F17202" t="s">
        <v>15</v>
      </c>
      <c r="G17202" t="s">
        <v>36</v>
      </c>
      <c r="H17202">
        <v>73</v>
      </c>
      <c r="I17202" t="s">
        <v>57062</v>
      </c>
      <c r="J17202" t="s">
        <v>57063</v>
      </c>
      <c r="K17202" t="s">
        <v>57064</v>
      </c>
      <c r="L17202" t="s">
        <v>77926</v>
      </c>
    </row>
    <row r="17203" spans="1:12" x14ac:dyDescent="0.15">
      <c r="A17203" t="s">
        <v>12</v>
      </c>
      <c r="B17203">
        <v>4826936</v>
      </c>
      <c r="C17203">
        <v>4826956</v>
      </c>
      <c r="D17203" t="s">
        <v>57065</v>
      </c>
      <c r="E17203" t="s">
        <v>90</v>
      </c>
      <c r="F17203" t="s">
        <v>15</v>
      </c>
      <c r="G17203" t="s">
        <v>32</v>
      </c>
      <c r="H17203">
        <v>1</v>
      </c>
      <c r="I17203" t="s">
        <v>57066</v>
      </c>
      <c r="J17203" t="s">
        <v>57067</v>
      </c>
      <c r="K17203" t="s">
        <v>57068</v>
      </c>
      <c r="L17203" t="s">
        <v>77917</v>
      </c>
    </row>
    <row r="17204" spans="1:12" x14ac:dyDescent="0.15">
      <c r="A17204" t="s">
        <v>12</v>
      </c>
      <c r="B17204">
        <v>4826969</v>
      </c>
      <c r="C17204">
        <v>4826989</v>
      </c>
      <c r="D17204" t="s">
        <v>57065</v>
      </c>
      <c r="E17204" t="s">
        <v>90</v>
      </c>
      <c r="F17204" t="s">
        <v>15</v>
      </c>
      <c r="G17204" t="s">
        <v>16</v>
      </c>
      <c r="H17204">
        <v>34</v>
      </c>
      <c r="I17204" t="s">
        <v>57069</v>
      </c>
      <c r="J17204" t="s">
        <v>57070</v>
      </c>
      <c r="K17204" t="s">
        <v>57071</v>
      </c>
      <c r="L17204" t="s">
        <v>77999</v>
      </c>
    </row>
    <row r="17205" spans="1:12" x14ac:dyDescent="0.15">
      <c r="A17205" t="s">
        <v>12</v>
      </c>
      <c r="B17205">
        <v>4826993</v>
      </c>
      <c r="C17205">
        <v>4827013</v>
      </c>
      <c r="D17205" t="s">
        <v>57065</v>
      </c>
      <c r="E17205" t="s">
        <v>90</v>
      </c>
      <c r="F17205" t="s">
        <v>15</v>
      </c>
      <c r="G17205" t="s">
        <v>32</v>
      </c>
      <c r="H17205">
        <v>58</v>
      </c>
      <c r="I17205" t="s">
        <v>57072</v>
      </c>
      <c r="J17205" t="s">
        <v>57073</v>
      </c>
      <c r="K17205" t="s">
        <v>57074</v>
      </c>
      <c r="L17205" t="s">
        <v>77911</v>
      </c>
    </row>
    <row r="17206" spans="1:12" x14ac:dyDescent="0.15">
      <c r="A17206" t="s">
        <v>12</v>
      </c>
      <c r="B17206">
        <v>4827026</v>
      </c>
      <c r="C17206">
        <v>4827046</v>
      </c>
      <c r="D17206" t="s">
        <v>57065</v>
      </c>
      <c r="E17206" t="s">
        <v>90</v>
      </c>
      <c r="F17206" t="s">
        <v>15</v>
      </c>
      <c r="G17206" t="s">
        <v>23</v>
      </c>
      <c r="H17206">
        <v>91</v>
      </c>
      <c r="I17206" t="s">
        <v>57075</v>
      </c>
      <c r="J17206" t="s">
        <v>57076</v>
      </c>
      <c r="K17206" t="s">
        <v>57077</v>
      </c>
      <c r="L17206" t="s">
        <v>77907</v>
      </c>
    </row>
    <row r="17207" spans="1:12" x14ac:dyDescent="0.15">
      <c r="A17207" t="s">
        <v>12</v>
      </c>
      <c r="B17207">
        <v>4827465</v>
      </c>
      <c r="C17207">
        <v>4827485</v>
      </c>
      <c r="D17207" t="s">
        <v>57078</v>
      </c>
      <c r="E17207" t="s">
        <v>90</v>
      </c>
      <c r="F17207" t="s">
        <v>15</v>
      </c>
      <c r="G17207" t="s">
        <v>36</v>
      </c>
      <c r="H17207">
        <v>10</v>
      </c>
      <c r="I17207" t="s">
        <v>57079</v>
      </c>
      <c r="J17207" t="s">
        <v>57080</v>
      </c>
      <c r="K17207" t="s">
        <v>57081</v>
      </c>
      <c r="L17207" t="s">
        <v>78001</v>
      </c>
    </row>
    <row r="17208" spans="1:12" x14ac:dyDescent="0.15">
      <c r="A17208" t="s">
        <v>12</v>
      </c>
      <c r="B17208">
        <v>4827490</v>
      </c>
      <c r="C17208">
        <v>4827510</v>
      </c>
      <c r="D17208" t="s">
        <v>57078</v>
      </c>
      <c r="E17208" t="s">
        <v>90</v>
      </c>
      <c r="F17208" t="s">
        <v>15</v>
      </c>
      <c r="G17208" t="s">
        <v>16</v>
      </c>
      <c r="H17208">
        <v>35</v>
      </c>
      <c r="I17208" t="s">
        <v>57082</v>
      </c>
      <c r="J17208" t="s">
        <v>57083</v>
      </c>
      <c r="K17208" t="s">
        <v>57084</v>
      </c>
      <c r="L17208" t="s">
        <v>77936</v>
      </c>
    </row>
    <row r="17209" spans="1:12" x14ac:dyDescent="0.15">
      <c r="A17209" t="s">
        <v>12</v>
      </c>
      <c r="B17209">
        <v>4827567</v>
      </c>
      <c r="C17209">
        <v>4827587</v>
      </c>
      <c r="D17209" t="s">
        <v>57078</v>
      </c>
      <c r="E17209" t="s">
        <v>90</v>
      </c>
      <c r="F17209" t="s">
        <v>15</v>
      </c>
      <c r="G17209" t="s">
        <v>23</v>
      </c>
      <c r="H17209">
        <v>112</v>
      </c>
      <c r="I17209" t="s">
        <v>57085</v>
      </c>
      <c r="J17209" t="s">
        <v>57086</v>
      </c>
      <c r="K17209" t="s">
        <v>57087</v>
      </c>
      <c r="L17209" t="s">
        <v>77950</v>
      </c>
    </row>
    <row r="17210" spans="1:12" x14ac:dyDescent="0.15">
      <c r="A17210" t="s">
        <v>12</v>
      </c>
      <c r="B17210">
        <v>4827594</v>
      </c>
      <c r="C17210">
        <v>4827614</v>
      </c>
      <c r="D17210" t="s">
        <v>57078</v>
      </c>
      <c r="E17210" t="s">
        <v>90</v>
      </c>
      <c r="F17210" t="s">
        <v>15</v>
      </c>
      <c r="G17210" t="s">
        <v>32</v>
      </c>
      <c r="H17210">
        <v>139</v>
      </c>
      <c r="I17210" t="s">
        <v>57088</v>
      </c>
      <c r="J17210" t="s">
        <v>57089</v>
      </c>
      <c r="K17210" t="s">
        <v>57090</v>
      </c>
      <c r="L17210" t="s">
        <v>78029</v>
      </c>
    </row>
    <row r="17211" spans="1:12" x14ac:dyDescent="0.15">
      <c r="A17211" t="s">
        <v>12</v>
      </c>
      <c r="B17211">
        <v>4830420</v>
      </c>
      <c r="C17211">
        <v>4830440</v>
      </c>
      <c r="D17211" t="s">
        <v>57091</v>
      </c>
      <c r="E17211" t="s">
        <v>57092</v>
      </c>
      <c r="F17211" t="s">
        <v>76</v>
      </c>
      <c r="G17211" t="s">
        <v>16</v>
      </c>
      <c r="H17211">
        <v>0</v>
      </c>
      <c r="I17211" t="s">
        <v>57093</v>
      </c>
      <c r="J17211" t="s">
        <v>57094</v>
      </c>
      <c r="K17211" t="s">
        <v>57095</v>
      </c>
      <c r="L17211" t="s">
        <v>77980</v>
      </c>
    </row>
    <row r="17212" spans="1:12" x14ac:dyDescent="0.15">
      <c r="A17212" t="s">
        <v>12</v>
      </c>
      <c r="B17212">
        <v>4830377</v>
      </c>
      <c r="C17212">
        <v>4830397</v>
      </c>
      <c r="D17212" t="s">
        <v>57091</v>
      </c>
      <c r="E17212" t="s">
        <v>57092</v>
      </c>
      <c r="F17212" t="s">
        <v>76</v>
      </c>
      <c r="G17212" t="s">
        <v>16</v>
      </c>
      <c r="H17212">
        <v>43</v>
      </c>
      <c r="I17212" t="s">
        <v>57096</v>
      </c>
      <c r="J17212" t="s">
        <v>57097</v>
      </c>
      <c r="K17212" t="s">
        <v>57098</v>
      </c>
      <c r="L17212" t="s">
        <v>77942</v>
      </c>
    </row>
    <row r="17213" spans="1:12" x14ac:dyDescent="0.15">
      <c r="A17213" t="s">
        <v>12</v>
      </c>
      <c r="B17213">
        <v>4830354</v>
      </c>
      <c r="C17213">
        <v>4830374</v>
      </c>
      <c r="D17213" t="s">
        <v>57091</v>
      </c>
      <c r="E17213" t="s">
        <v>57092</v>
      </c>
      <c r="F17213" t="s">
        <v>76</v>
      </c>
      <c r="G17213" t="s">
        <v>36</v>
      </c>
      <c r="H17213">
        <v>66</v>
      </c>
      <c r="I17213" t="s">
        <v>57099</v>
      </c>
      <c r="J17213" t="s">
        <v>57100</v>
      </c>
      <c r="K17213" t="s">
        <v>57101</v>
      </c>
      <c r="L17213" t="s">
        <v>77928</v>
      </c>
    </row>
    <row r="17214" spans="1:12" x14ac:dyDescent="0.15">
      <c r="A17214" t="s">
        <v>12</v>
      </c>
      <c r="B17214">
        <v>4830315</v>
      </c>
      <c r="C17214">
        <v>4830335</v>
      </c>
      <c r="D17214" t="s">
        <v>57091</v>
      </c>
      <c r="E17214" t="s">
        <v>57092</v>
      </c>
      <c r="F17214" t="s">
        <v>76</v>
      </c>
      <c r="G17214" t="s">
        <v>16</v>
      </c>
      <c r="H17214">
        <v>105</v>
      </c>
      <c r="I17214" t="s">
        <v>57102</v>
      </c>
      <c r="J17214" t="s">
        <v>57103</v>
      </c>
      <c r="K17214" t="s">
        <v>57104</v>
      </c>
      <c r="L17214" t="s">
        <v>78028</v>
      </c>
    </row>
    <row r="17215" spans="1:12" x14ac:dyDescent="0.15">
      <c r="A17215" t="s">
        <v>12</v>
      </c>
      <c r="B17215">
        <v>4830879</v>
      </c>
      <c r="C17215">
        <v>4830899</v>
      </c>
      <c r="D17215" t="s">
        <v>57105</v>
      </c>
      <c r="E17215" t="s">
        <v>90</v>
      </c>
      <c r="F17215" t="s">
        <v>15</v>
      </c>
      <c r="G17215" t="s">
        <v>16</v>
      </c>
      <c r="H17215">
        <v>38</v>
      </c>
      <c r="I17215" t="s">
        <v>57106</v>
      </c>
      <c r="J17215" t="s">
        <v>57107</v>
      </c>
      <c r="K17215" t="s">
        <v>57108</v>
      </c>
      <c r="L17215" t="s">
        <v>78008</v>
      </c>
    </row>
    <row r="17216" spans="1:12" x14ac:dyDescent="0.15">
      <c r="A17216" t="s">
        <v>12</v>
      </c>
      <c r="B17216">
        <v>4830903</v>
      </c>
      <c r="C17216">
        <v>4830923</v>
      </c>
      <c r="D17216" t="s">
        <v>57105</v>
      </c>
      <c r="E17216" t="s">
        <v>90</v>
      </c>
      <c r="F17216" t="s">
        <v>15</v>
      </c>
      <c r="G17216" t="s">
        <v>32</v>
      </c>
      <c r="H17216">
        <v>62</v>
      </c>
      <c r="I17216" t="s">
        <v>57109</v>
      </c>
      <c r="J17216" t="s">
        <v>57110</v>
      </c>
      <c r="K17216" t="s">
        <v>57111</v>
      </c>
      <c r="L17216" t="s">
        <v>77949</v>
      </c>
    </row>
    <row r="17217" spans="1:12" x14ac:dyDescent="0.15">
      <c r="A17217" t="s">
        <v>12</v>
      </c>
      <c r="B17217">
        <v>4830933</v>
      </c>
      <c r="C17217">
        <v>4830953</v>
      </c>
      <c r="D17217" t="s">
        <v>57105</v>
      </c>
      <c r="E17217" t="s">
        <v>90</v>
      </c>
      <c r="F17217" t="s">
        <v>15</v>
      </c>
      <c r="G17217" t="s">
        <v>23</v>
      </c>
      <c r="H17217">
        <v>92</v>
      </c>
      <c r="I17217" t="s">
        <v>57112</v>
      </c>
      <c r="J17217" t="s">
        <v>57113</v>
      </c>
      <c r="K17217" t="s">
        <v>57114</v>
      </c>
      <c r="L17217" t="s">
        <v>78032</v>
      </c>
    </row>
    <row r="17218" spans="1:12" x14ac:dyDescent="0.15">
      <c r="A17218" t="s">
        <v>12</v>
      </c>
      <c r="B17218">
        <v>4830955</v>
      </c>
      <c r="C17218">
        <v>4830975</v>
      </c>
      <c r="D17218" t="s">
        <v>57105</v>
      </c>
      <c r="E17218" t="s">
        <v>90</v>
      </c>
      <c r="F17218" t="s">
        <v>15</v>
      </c>
      <c r="G17218" t="s">
        <v>16</v>
      </c>
      <c r="H17218">
        <v>114</v>
      </c>
      <c r="I17218" t="s">
        <v>57115</v>
      </c>
      <c r="J17218" t="s">
        <v>57116</v>
      </c>
      <c r="K17218" t="s">
        <v>57117</v>
      </c>
      <c r="L17218" t="s">
        <v>77965</v>
      </c>
    </row>
    <row r="17219" spans="1:12" x14ac:dyDescent="0.15">
      <c r="A17219" t="s">
        <v>12</v>
      </c>
      <c r="B17219">
        <v>4831502</v>
      </c>
      <c r="C17219">
        <v>4831522</v>
      </c>
      <c r="D17219" t="s">
        <v>57118</v>
      </c>
      <c r="E17219" t="s">
        <v>90</v>
      </c>
      <c r="F17219" t="s">
        <v>76</v>
      </c>
      <c r="G17219" t="s">
        <v>32</v>
      </c>
      <c r="H17219">
        <v>8</v>
      </c>
      <c r="I17219" t="s">
        <v>57119</v>
      </c>
      <c r="J17219" t="s">
        <v>57120</v>
      </c>
      <c r="K17219" t="s">
        <v>57121</v>
      </c>
      <c r="L17219" t="s">
        <v>77955</v>
      </c>
    </row>
    <row r="17220" spans="1:12" x14ac:dyDescent="0.15">
      <c r="A17220" t="s">
        <v>12</v>
      </c>
      <c r="B17220">
        <v>4831479</v>
      </c>
      <c r="C17220">
        <v>4831499</v>
      </c>
      <c r="D17220" t="s">
        <v>57118</v>
      </c>
      <c r="E17220" t="s">
        <v>90</v>
      </c>
      <c r="F17220" t="s">
        <v>76</v>
      </c>
      <c r="G17220" t="s">
        <v>16</v>
      </c>
      <c r="H17220">
        <v>31</v>
      </c>
      <c r="I17220" t="s">
        <v>57122</v>
      </c>
      <c r="J17220" t="s">
        <v>57123</v>
      </c>
      <c r="K17220" t="s">
        <v>57124</v>
      </c>
      <c r="L17220" t="s">
        <v>77910</v>
      </c>
    </row>
    <row r="17221" spans="1:12" x14ac:dyDescent="0.15">
      <c r="A17221" t="s">
        <v>12</v>
      </c>
      <c r="B17221">
        <v>4831458</v>
      </c>
      <c r="C17221">
        <v>4831478</v>
      </c>
      <c r="D17221" t="s">
        <v>57118</v>
      </c>
      <c r="E17221" t="s">
        <v>90</v>
      </c>
      <c r="F17221" t="s">
        <v>76</v>
      </c>
      <c r="G17221" t="s">
        <v>16</v>
      </c>
      <c r="H17221">
        <v>52</v>
      </c>
      <c r="I17221" t="s">
        <v>57125</v>
      </c>
      <c r="J17221" t="s">
        <v>57126</v>
      </c>
      <c r="K17221" t="s">
        <v>57127</v>
      </c>
      <c r="L17221" t="s">
        <v>77959</v>
      </c>
    </row>
    <row r="17222" spans="1:12" x14ac:dyDescent="0.15">
      <c r="A17222" t="s">
        <v>12</v>
      </c>
      <c r="B17222">
        <v>4831388</v>
      </c>
      <c r="C17222">
        <v>4831408</v>
      </c>
      <c r="D17222" t="s">
        <v>57118</v>
      </c>
      <c r="E17222" t="s">
        <v>90</v>
      </c>
      <c r="F17222" t="s">
        <v>76</v>
      </c>
      <c r="G17222" t="s">
        <v>23</v>
      </c>
      <c r="H17222">
        <v>122</v>
      </c>
      <c r="I17222" t="s">
        <v>57128</v>
      </c>
      <c r="J17222" t="s">
        <v>57129</v>
      </c>
      <c r="K17222" t="s">
        <v>57130</v>
      </c>
      <c r="L17222" t="s">
        <v>78033</v>
      </c>
    </row>
    <row r="17223" spans="1:12" x14ac:dyDescent="0.15">
      <c r="A17223" t="s">
        <v>12</v>
      </c>
      <c r="B17223">
        <v>4831788</v>
      </c>
      <c r="C17223">
        <v>4831808</v>
      </c>
      <c r="D17223" t="s">
        <v>57131</v>
      </c>
      <c r="E17223" t="s">
        <v>90</v>
      </c>
      <c r="F17223" t="s">
        <v>15</v>
      </c>
      <c r="G17223" t="s">
        <v>16</v>
      </c>
      <c r="H17223">
        <v>10</v>
      </c>
      <c r="I17223" t="s">
        <v>57132</v>
      </c>
      <c r="J17223" t="s">
        <v>57133</v>
      </c>
      <c r="K17223" t="s">
        <v>57134</v>
      </c>
      <c r="L17223" t="s">
        <v>78001</v>
      </c>
    </row>
    <row r="17224" spans="1:12" x14ac:dyDescent="0.15">
      <c r="A17224" t="s">
        <v>12</v>
      </c>
      <c r="B17224">
        <v>4831811</v>
      </c>
      <c r="C17224">
        <v>4831831</v>
      </c>
      <c r="D17224" t="s">
        <v>57131</v>
      </c>
      <c r="E17224" t="s">
        <v>90</v>
      </c>
      <c r="F17224" t="s">
        <v>15</v>
      </c>
      <c r="G17224" t="s">
        <v>36</v>
      </c>
      <c r="H17224">
        <v>33</v>
      </c>
      <c r="I17224" t="s">
        <v>57135</v>
      </c>
      <c r="J17224" t="s">
        <v>57136</v>
      </c>
      <c r="K17224" t="s">
        <v>57137</v>
      </c>
      <c r="L17224" t="s">
        <v>77977</v>
      </c>
    </row>
    <row r="17225" spans="1:12" x14ac:dyDescent="0.15">
      <c r="A17225" t="s">
        <v>12</v>
      </c>
      <c r="B17225">
        <v>4831836</v>
      </c>
      <c r="C17225">
        <v>4831856</v>
      </c>
      <c r="D17225" t="s">
        <v>57131</v>
      </c>
      <c r="E17225" t="s">
        <v>90</v>
      </c>
      <c r="F17225" t="s">
        <v>15</v>
      </c>
      <c r="G17225" t="s">
        <v>36</v>
      </c>
      <c r="H17225">
        <v>58</v>
      </c>
      <c r="I17225" t="s">
        <v>57138</v>
      </c>
      <c r="J17225" t="s">
        <v>57139</v>
      </c>
      <c r="K17225" t="s">
        <v>57140</v>
      </c>
      <c r="L17225" t="s">
        <v>77911</v>
      </c>
    </row>
    <row r="17226" spans="1:12" x14ac:dyDescent="0.15">
      <c r="A17226" t="s">
        <v>12</v>
      </c>
      <c r="B17226">
        <v>4831869</v>
      </c>
      <c r="C17226">
        <v>4831889</v>
      </c>
      <c r="D17226" t="s">
        <v>57131</v>
      </c>
      <c r="E17226" t="s">
        <v>90</v>
      </c>
      <c r="F17226" t="s">
        <v>15</v>
      </c>
      <c r="G17226" t="s">
        <v>16</v>
      </c>
      <c r="H17226">
        <v>91</v>
      </c>
      <c r="I17226" t="s">
        <v>57141</v>
      </c>
      <c r="J17226" t="s">
        <v>57142</v>
      </c>
      <c r="K17226" t="s">
        <v>57143</v>
      </c>
      <c r="L17226" t="s">
        <v>77907</v>
      </c>
    </row>
    <row r="17227" spans="1:12" x14ac:dyDescent="0.15">
      <c r="A17227" t="s">
        <v>12</v>
      </c>
      <c r="B17227">
        <v>4834454</v>
      </c>
      <c r="C17227">
        <v>4834474</v>
      </c>
      <c r="D17227" t="s">
        <v>57144</v>
      </c>
      <c r="E17227" t="s">
        <v>90</v>
      </c>
      <c r="F17227" t="s">
        <v>15</v>
      </c>
      <c r="G17227" t="s">
        <v>16</v>
      </c>
      <c r="H17227">
        <v>29</v>
      </c>
      <c r="I17227" t="s">
        <v>57145</v>
      </c>
      <c r="J17227" t="s">
        <v>57146</v>
      </c>
      <c r="K17227" t="s">
        <v>57147</v>
      </c>
      <c r="L17227" t="s">
        <v>77921</v>
      </c>
    </row>
    <row r="17228" spans="1:12" x14ac:dyDescent="0.15">
      <c r="A17228" t="s">
        <v>12</v>
      </c>
      <c r="B17228">
        <v>4834492</v>
      </c>
      <c r="C17228">
        <v>4834512</v>
      </c>
      <c r="D17228" t="s">
        <v>57144</v>
      </c>
      <c r="E17228" t="s">
        <v>90</v>
      </c>
      <c r="F17228" t="s">
        <v>15</v>
      </c>
      <c r="G17228" t="s">
        <v>16</v>
      </c>
      <c r="H17228">
        <v>67</v>
      </c>
      <c r="I17228" t="s">
        <v>57148</v>
      </c>
      <c r="J17228" t="s">
        <v>57149</v>
      </c>
      <c r="K17228" t="s">
        <v>57150</v>
      </c>
      <c r="L17228" t="s">
        <v>77981</v>
      </c>
    </row>
    <row r="17229" spans="1:12" x14ac:dyDescent="0.15">
      <c r="A17229" t="s">
        <v>12</v>
      </c>
      <c r="B17229">
        <v>4834515</v>
      </c>
      <c r="C17229">
        <v>4834535</v>
      </c>
      <c r="D17229" t="s">
        <v>57144</v>
      </c>
      <c r="E17229" t="s">
        <v>90</v>
      </c>
      <c r="F17229" t="s">
        <v>15</v>
      </c>
      <c r="G17229" t="s">
        <v>16</v>
      </c>
      <c r="H17229">
        <v>90</v>
      </c>
      <c r="I17229" t="s">
        <v>57151</v>
      </c>
      <c r="J17229" t="s">
        <v>57152</v>
      </c>
      <c r="K17229" t="s">
        <v>57153</v>
      </c>
      <c r="L17229" t="s">
        <v>78017</v>
      </c>
    </row>
    <row r="17230" spans="1:12" x14ac:dyDescent="0.15">
      <c r="A17230" t="s">
        <v>12</v>
      </c>
      <c r="B17230">
        <v>4834540</v>
      </c>
      <c r="C17230">
        <v>4834560</v>
      </c>
      <c r="D17230" t="s">
        <v>57144</v>
      </c>
      <c r="E17230" t="s">
        <v>90</v>
      </c>
      <c r="F17230" t="s">
        <v>15</v>
      </c>
      <c r="G17230" t="s">
        <v>36</v>
      </c>
      <c r="H17230">
        <v>115</v>
      </c>
      <c r="I17230" t="s">
        <v>57154</v>
      </c>
      <c r="J17230" t="s">
        <v>57155</v>
      </c>
      <c r="K17230" t="s">
        <v>57156</v>
      </c>
      <c r="L17230" t="s">
        <v>78020</v>
      </c>
    </row>
    <row r="17231" spans="1:12" x14ac:dyDescent="0.15">
      <c r="A17231" t="s">
        <v>12</v>
      </c>
      <c r="B17231">
        <v>4835888</v>
      </c>
      <c r="C17231">
        <v>4835908</v>
      </c>
      <c r="D17231" t="s">
        <v>57157</v>
      </c>
      <c r="E17231" t="s">
        <v>90</v>
      </c>
      <c r="F17231" t="s">
        <v>15</v>
      </c>
      <c r="G17231" t="s">
        <v>16</v>
      </c>
      <c r="H17231">
        <v>19</v>
      </c>
      <c r="I17231" t="s">
        <v>57158</v>
      </c>
      <c r="J17231" t="s">
        <v>57159</v>
      </c>
      <c r="K17231" t="s">
        <v>57160</v>
      </c>
      <c r="L17231" t="s">
        <v>77982</v>
      </c>
    </row>
    <row r="17232" spans="1:12" x14ac:dyDescent="0.15">
      <c r="A17232" t="s">
        <v>12</v>
      </c>
      <c r="B17232">
        <v>4835912</v>
      </c>
      <c r="C17232">
        <v>4835932</v>
      </c>
      <c r="D17232" t="s">
        <v>57157</v>
      </c>
      <c r="E17232" t="s">
        <v>90</v>
      </c>
      <c r="F17232" t="s">
        <v>15</v>
      </c>
      <c r="G17232" t="s">
        <v>32</v>
      </c>
      <c r="H17232">
        <v>43</v>
      </c>
      <c r="I17232" t="s">
        <v>57161</v>
      </c>
      <c r="J17232" t="s">
        <v>57162</v>
      </c>
      <c r="K17232" t="s">
        <v>57163</v>
      </c>
      <c r="L17232" t="s">
        <v>77942</v>
      </c>
    </row>
    <row r="17233" spans="1:12" x14ac:dyDescent="0.15">
      <c r="A17233" t="s">
        <v>12</v>
      </c>
      <c r="B17233">
        <v>4835948</v>
      </c>
      <c r="C17233">
        <v>4835968</v>
      </c>
      <c r="D17233" t="s">
        <v>57157</v>
      </c>
      <c r="E17233" t="s">
        <v>90</v>
      </c>
      <c r="F17233" t="s">
        <v>15</v>
      </c>
      <c r="G17233" t="s">
        <v>16</v>
      </c>
      <c r="H17233">
        <v>79</v>
      </c>
      <c r="I17233" t="s">
        <v>57164</v>
      </c>
      <c r="J17233" t="s">
        <v>57165</v>
      </c>
      <c r="K17233" t="s">
        <v>57166</v>
      </c>
      <c r="L17233" t="s">
        <v>77993</v>
      </c>
    </row>
    <row r="17234" spans="1:12" x14ac:dyDescent="0.15">
      <c r="A17234" t="s">
        <v>12</v>
      </c>
      <c r="B17234">
        <v>4835986</v>
      </c>
      <c r="C17234">
        <v>4836006</v>
      </c>
      <c r="D17234" t="s">
        <v>57157</v>
      </c>
      <c r="E17234" t="s">
        <v>90</v>
      </c>
      <c r="F17234" t="s">
        <v>15</v>
      </c>
      <c r="G17234" t="s">
        <v>36</v>
      </c>
      <c r="H17234">
        <v>117</v>
      </c>
      <c r="I17234" t="s">
        <v>57167</v>
      </c>
      <c r="J17234" t="s">
        <v>57168</v>
      </c>
      <c r="K17234" t="s">
        <v>57169</v>
      </c>
      <c r="L17234" t="s">
        <v>77930</v>
      </c>
    </row>
    <row r="17235" spans="1:12" x14ac:dyDescent="0.15">
      <c r="A17235" t="s">
        <v>12</v>
      </c>
      <c r="B17235">
        <v>4838332</v>
      </c>
      <c r="C17235">
        <v>4838352</v>
      </c>
      <c r="D17235" t="s">
        <v>57170</v>
      </c>
      <c r="E17235" t="s">
        <v>57171</v>
      </c>
      <c r="F17235" t="s">
        <v>76</v>
      </c>
      <c r="G17235" t="s">
        <v>16</v>
      </c>
      <c r="H17235">
        <v>25</v>
      </c>
      <c r="I17235" t="s">
        <v>57172</v>
      </c>
      <c r="J17235" t="s">
        <v>57173</v>
      </c>
      <c r="K17235" t="s">
        <v>57174</v>
      </c>
      <c r="L17235" t="s">
        <v>78012</v>
      </c>
    </row>
    <row r="17236" spans="1:12" x14ac:dyDescent="0.15">
      <c r="A17236" t="s">
        <v>12</v>
      </c>
      <c r="B17236">
        <v>4838308</v>
      </c>
      <c r="C17236">
        <v>4838328</v>
      </c>
      <c r="D17236" t="s">
        <v>57170</v>
      </c>
      <c r="E17236" t="s">
        <v>57171</v>
      </c>
      <c r="F17236" t="s">
        <v>76</v>
      </c>
      <c r="G17236" t="s">
        <v>32</v>
      </c>
      <c r="H17236">
        <v>49</v>
      </c>
      <c r="I17236" t="s">
        <v>57175</v>
      </c>
      <c r="J17236" t="s">
        <v>57176</v>
      </c>
      <c r="K17236" t="s">
        <v>57177</v>
      </c>
      <c r="L17236" t="s">
        <v>77913</v>
      </c>
    </row>
    <row r="17237" spans="1:12" x14ac:dyDescent="0.15">
      <c r="A17237" t="s">
        <v>12</v>
      </c>
      <c r="B17237">
        <v>4838248</v>
      </c>
      <c r="C17237">
        <v>4838268</v>
      </c>
      <c r="D17237" t="s">
        <v>57170</v>
      </c>
      <c r="E17237" t="s">
        <v>57171</v>
      </c>
      <c r="F17237" t="s">
        <v>76</v>
      </c>
      <c r="G17237" t="s">
        <v>32</v>
      </c>
      <c r="H17237">
        <v>109</v>
      </c>
      <c r="I17237" t="s">
        <v>57178</v>
      </c>
      <c r="J17237" t="s">
        <v>57179</v>
      </c>
      <c r="K17237" t="s">
        <v>57180</v>
      </c>
      <c r="L17237" t="s">
        <v>77947</v>
      </c>
    </row>
    <row r="17238" spans="1:12" x14ac:dyDescent="0.15">
      <c r="A17238" t="s">
        <v>12</v>
      </c>
      <c r="B17238">
        <v>4838194</v>
      </c>
      <c r="C17238">
        <v>4838214</v>
      </c>
      <c r="D17238" t="s">
        <v>57170</v>
      </c>
      <c r="E17238" t="s">
        <v>57171</v>
      </c>
      <c r="F17238" t="s">
        <v>76</v>
      </c>
      <c r="G17238" t="s">
        <v>32</v>
      </c>
      <c r="H17238">
        <v>163</v>
      </c>
      <c r="I17238" t="s">
        <v>57181</v>
      </c>
      <c r="J17238" t="s">
        <v>57182</v>
      </c>
      <c r="K17238" t="s">
        <v>57183</v>
      </c>
      <c r="L17238" t="s">
        <v>78065</v>
      </c>
    </row>
    <row r="17239" spans="1:12" x14ac:dyDescent="0.15">
      <c r="A17239" t="s">
        <v>12</v>
      </c>
      <c r="B17239">
        <v>4838624</v>
      </c>
      <c r="C17239">
        <v>4838644</v>
      </c>
      <c r="D17239" t="s">
        <v>57184</v>
      </c>
      <c r="E17239" t="s">
        <v>90</v>
      </c>
      <c r="F17239" t="s">
        <v>15</v>
      </c>
      <c r="G17239" t="s">
        <v>32</v>
      </c>
      <c r="H17239">
        <v>1</v>
      </c>
      <c r="I17239" t="s">
        <v>57185</v>
      </c>
      <c r="J17239" t="s">
        <v>57186</v>
      </c>
      <c r="K17239" t="s">
        <v>57187</v>
      </c>
      <c r="L17239" t="s">
        <v>77917</v>
      </c>
    </row>
    <row r="17240" spans="1:12" x14ac:dyDescent="0.15">
      <c r="A17240" t="s">
        <v>12</v>
      </c>
      <c r="B17240">
        <v>4838670</v>
      </c>
      <c r="C17240">
        <v>4838690</v>
      </c>
      <c r="D17240" t="s">
        <v>57184</v>
      </c>
      <c r="E17240" t="s">
        <v>90</v>
      </c>
      <c r="F17240" t="s">
        <v>15</v>
      </c>
      <c r="G17240" t="s">
        <v>36</v>
      </c>
      <c r="H17240">
        <v>47</v>
      </c>
      <c r="I17240" t="s">
        <v>57188</v>
      </c>
      <c r="J17240" t="s">
        <v>57189</v>
      </c>
      <c r="K17240" t="s">
        <v>57190</v>
      </c>
      <c r="L17240" t="s">
        <v>77932</v>
      </c>
    </row>
    <row r="17241" spans="1:12" x14ac:dyDescent="0.15">
      <c r="A17241" t="s">
        <v>12</v>
      </c>
      <c r="B17241">
        <v>4838700</v>
      </c>
      <c r="C17241">
        <v>4838720</v>
      </c>
      <c r="D17241" t="s">
        <v>57184</v>
      </c>
      <c r="E17241" t="s">
        <v>90</v>
      </c>
      <c r="F17241" t="s">
        <v>15</v>
      </c>
      <c r="G17241" t="s">
        <v>23</v>
      </c>
      <c r="H17241">
        <v>77</v>
      </c>
      <c r="I17241" t="s">
        <v>57191</v>
      </c>
      <c r="J17241" t="s">
        <v>57192</v>
      </c>
      <c r="K17241" t="s">
        <v>57193</v>
      </c>
      <c r="L17241" t="s">
        <v>77960</v>
      </c>
    </row>
    <row r="17242" spans="1:12" x14ac:dyDescent="0.15">
      <c r="A17242" t="s">
        <v>12</v>
      </c>
      <c r="B17242">
        <v>4838737</v>
      </c>
      <c r="C17242">
        <v>4838757</v>
      </c>
      <c r="D17242" t="s">
        <v>57184</v>
      </c>
      <c r="E17242" t="s">
        <v>90</v>
      </c>
      <c r="F17242" t="s">
        <v>15</v>
      </c>
      <c r="G17242" t="s">
        <v>16</v>
      </c>
      <c r="H17242">
        <v>114</v>
      </c>
      <c r="I17242" t="s">
        <v>57194</v>
      </c>
      <c r="J17242" t="s">
        <v>57195</v>
      </c>
      <c r="K17242" t="s">
        <v>57196</v>
      </c>
      <c r="L17242" t="s">
        <v>77965</v>
      </c>
    </row>
    <row r="17243" spans="1:12" x14ac:dyDescent="0.15">
      <c r="A17243" t="s">
        <v>12</v>
      </c>
      <c r="B17243">
        <v>4840044</v>
      </c>
      <c r="C17243">
        <v>4840064</v>
      </c>
      <c r="D17243" t="s">
        <v>57197</v>
      </c>
      <c r="E17243" t="s">
        <v>90</v>
      </c>
      <c r="F17243" t="s">
        <v>15</v>
      </c>
      <c r="G17243" t="s">
        <v>23</v>
      </c>
      <c r="H17243">
        <v>38</v>
      </c>
      <c r="I17243" t="s">
        <v>57198</v>
      </c>
      <c r="J17243" t="s">
        <v>57199</v>
      </c>
      <c r="K17243" t="s">
        <v>57200</v>
      </c>
      <c r="L17243" t="s">
        <v>78008</v>
      </c>
    </row>
    <row r="17244" spans="1:12" x14ac:dyDescent="0.15">
      <c r="A17244" t="s">
        <v>12</v>
      </c>
      <c r="B17244">
        <v>4840073</v>
      </c>
      <c r="C17244">
        <v>4840093</v>
      </c>
      <c r="D17244" t="s">
        <v>57197</v>
      </c>
      <c r="E17244" t="s">
        <v>90</v>
      </c>
      <c r="F17244" t="s">
        <v>15</v>
      </c>
      <c r="G17244" t="s">
        <v>16</v>
      </c>
      <c r="H17244">
        <v>67</v>
      </c>
      <c r="I17244" t="s">
        <v>57201</v>
      </c>
      <c r="J17244" t="s">
        <v>57202</v>
      </c>
      <c r="K17244" t="s">
        <v>57203</v>
      </c>
      <c r="L17244" t="s">
        <v>77981</v>
      </c>
    </row>
    <row r="17245" spans="1:12" x14ac:dyDescent="0.15">
      <c r="A17245" t="s">
        <v>12</v>
      </c>
      <c r="B17245">
        <v>4840113</v>
      </c>
      <c r="C17245">
        <v>4840133</v>
      </c>
      <c r="D17245" t="s">
        <v>57197</v>
      </c>
      <c r="E17245" t="s">
        <v>90</v>
      </c>
      <c r="F17245" t="s">
        <v>15</v>
      </c>
      <c r="G17245" t="s">
        <v>23</v>
      </c>
      <c r="H17245">
        <v>107</v>
      </c>
      <c r="I17245" t="s">
        <v>57204</v>
      </c>
      <c r="J17245" t="s">
        <v>57205</v>
      </c>
      <c r="K17245" t="s">
        <v>57206</v>
      </c>
      <c r="L17245" t="s">
        <v>77983</v>
      </c>
    </row>
    <row r="17246" spans="1:12" x14ac:dyDescent="0.15">
      <c r="A17246" t="s">
        <v>12</v>
      </c>
      <c r="B17246">
        <v>4840160</v>
      </c>
      <c r="C17246">
        <v>4840180</v>
      </c>
      <c r="D17246" t="s">
        <v>57197</v>
      </c>
      <c r="E17246" t="s">
        <v>90</v>
      </c>
      <c r="F17246" t="s">
        <v>15</v>
      </c>
      <c r="G17246" t="s">
        <v>23</v>
      </c>
      <c r="H17246">
        <v>154</v>
      </c>
      <c r="I17246" t="s">
        <v>57207</v>
      </c>
      <c r="J17246" t="s">
        <v>57208</v>
      </c>
      <c r="K17246" t="s">
        <v>57209</v>
      </c>
      <c r="L17246" t="s">
        <v>78107</v>
      </c>
    </row>
    <row r="17247" spans="1:12" x14ac:dyDescent="0.15">
      <c r="A17247" t="s">
        <v>12</v>
      </c>
      <c r="B17247">
        <v>4840501</v>
      </c>
      <c r="C17247">
        <v>4840521</v>
      </c>
      <c r="D17247" t="s">
        <v>57210</v>
      </c>
      <c r="E17247" t="s">
        <v>90</v>
      </c>
      <c r="F17247" t="s">
        <v>15</v>
      </c>
      <c r="G17247" t="s">
        <v>32</v>
      </c>
      <c r="H17247">
        <v>41</v>
      </c>
      <c r="I17247" t="s">
        <v>57211</v>
      </c>
      <c r="J17247" t="s">
        <v>57212</v>
      </c>
      <c r="K17247" t="s">
        <v>57213</v>
      </c>
      <c r="L17247" t="s">
        <v>78014</v>
      </c>
    </row>
    <row r="17248" spans="1:12" x14ac:dyDescent="0.15">
      <c r="A17248" t="s">
        <v>12</v>
      </c>
      <c r="B17248">
        <v>4840522</v>
      </c>
      <c r="C17248">
        <v>4840542</v>
      </c>
      <c r="D17248" t="s">
        <v>57210</v>
      </c>
      <c r="E17248" t="s">
        <v>90</v>
      </c>
      <c r="F17248" t="s">
        <v>15</v>
      </c>
      <c r="G17248" t="s">
        <v>36</v>
      </c>
      <c r="H17248">
        <v>62</v>
      </c>
      <c r="I17248" t="s">
        <v>57214</v>
      </c>
      <c r="J17248" t="s">
        <v>57215</v>
      </c>
      <c r="K17248" t="s">
        <v>57216</v>
      </c>
      <c r="L17248" t="s">
        <v>77949</v>
      </c>
    </row>
    <row r="17249" spans="1:12" x14ac:dyDescent="0.15">
      <c r="A17249" t="s">
        <v>12</v>
      </c>
      <c r="B17249">
        <v>4840543</v>
      </c>
      <c r="C17249">
        <v>4840563</v>
      </c>
      <c r="D17249" t="s">
        <v>57210</v>
      </c>
      <c r="E17249" t="s">
        <v>90</v>
      </c>
      <c r="F17249" t="s">
        <v>15</v>
      </c>
      <c r="G17249" t="s">
        <v>32</v>
      </c>
      <c r="H17249">
        <v>83</v>
      </c>
      <c r="I17249" t="s">
        <v>57217</v>
      </c>
      <c r="J17249" t="s">
        <v>57218</v>
      </c>
      <c r="K17249" t="s">
        <v>57219</v>
      </c>
      <c r="L17249" t="s">
        <v>77958</v>
      </c>
    </row>
    <row r="17250" spans="1:12" x14ac:dyDescent="0.15">
      <c r="A17250" t="s">
        <v>12</v>
      </c>
      <c r="B17250">
        <v>4840567</v>
      </c>
      <c r="C17250">
        <v>4840587</v>
      </c>
      <c r="D17250" t="s">
        <v>57210</v>
      </c>
      <c r="E17250" t="s">
        <v>90</v>
      </c>
      <c r="F17250" t="s">
        <v>15</v>
      </c>
      <c r="G17250" t="s">
        <v>23</v>
      </c>
      <c r="H17250">
        <v>107</v>
      </c>
      <c r="I17250" t="s">
        <v>57220</v>
      </c>
      <c r="J17250" t="s">
        <v>57221</v>
      </c>
      <c r="K17250" t="s">
        <v>57222</v>
      </c>
      <c r="L17250" t="s">
        <v>77983</v>
      </c>
    </row>
    <row r="17251" spans="1:12" x14ac:dyDescent="0.15">
      <c r="A17251" t="s">
        <v>12</v>
      </c>
      <c r="B17251">
        <v>4842324</v>
      </c>
      <c r="C17251">
        <v>4842344</v>
      </c>
      <c r="D17251" t="s">
        <v>57223</v>
      </c>
      <c r="E17251" t="s">
        <v>57224</v>
      </c>
      <c r="F17251" t="s">
        <v>76</v>
      </c>
      <c r="G17251" t="s">
        <v>16</v>
      </c>
      <c r="H17251">
        <v>7</v>
      </c>
      <c r="I17251" t="s">
        <v>57225</v>
      </c>
      <c r="J17251" t="s">
        <v>57226</v>
      </c>
      <c r="K17251" t="s">
        <v>57227</v>
      </c>
      <c r="L17251" t="s">
        <v>77909</v>
      </c>
    </row>
    <row r="17252" spans="1:12" x14ac:dyDescent="0.15">
      <c r="A17252" t="s">
        <v>12</v>
      </c>
      <c r="B17252">
        <v>4842304</v>
      </c>
      <c r="C17252">
        <v>4842324</v>
      </c>
      <c r="D17252" t="s">
        <v>57223</v>
      </c>
      <c r="E17252" t="s">
        <v>57224</v>
      </c>
      <c r="F17252" t="s">
        <v>76</v>
      </c>
      <c r="G17252" t="s">
        <v>16</v>
      </c>
      <c r="H17252">
        <v>27</v>
      </c>
      <c r="I17252" t="s">
        <v>57228</v>
      </c>
      <c r="J17252" t="s">
        <v>57229</v>
      </c>
      <c r="K17252" t="s">
        <v>57230</v>
      </c>
      <c r="L17252" t="s">
        <v>78013</v>
      </c>
    </row>
    <row r="17253" spans="1:12" x14ac:dyDescent="0.15">
      <c r="A17253" t="s">
        <v>12</v>
      </c>
      <c r="B17253">
        <v>4842281</v>
      </c>
      <c r="C17253">
        <v>4842301</v>
      </c>
      <c r="D17253" t="s">
        <v>57223</v>
      </c>
      <c r="E17253" t="s">
        <v>57224</v>
      </c>
      <c r="F17253" t="s">
        <v>76</v>
      </c>
      <c r="G17253" t="s">
        <v>23</v>
      </c>
      <c r="H17253">
        <v>50</v>
      </c>
      <c r="I17253" t="s">
        <v>57231</v>
      </c>
      <c r="J17253" t="s">
        <v>57232</v>
      </c>
      <c r="K17253" t="s">
        <v>57233</v>
      </c>
      <c r="L17253" t="s">
        <v>77925</v>
      </c>
    </row>
    <row r="17254" spans="1:12" x14ac:dyDescent="0.15">
      <c r="A17254" t="s">
        <v>12</v>
      </c>
      <c r="B17254">
        <v>4842251</v>
      </c>
      <c r="C17254">
        <v>4842271</v>
      </c>
      <c r="D17254" t="s">
        <v>57223</v>
      </c>
      <c r="E17254" t="s">
        <v>57224</v>
      </c>
      <c r="F17254" t="s">
        <v>76</v>
      </c>
      <c r="G17254" t="s">
        <v>32</v>
      </c>
      <c r="H17254">
        <v>80</v>
      </c>
      <c r="I17254" t="s">
        <v>57234</v>
      </c>
      <c r="J17254" t="s">
        <v>57235</v>
      </c>
      <c r="K17254" t="s">
        <v>57236</v>
      </c>
      <c r="L17254" t="s">
        <v>77940</v>
      </c>
    </row>
    <row r="17255" spans="1:12" x14ac:dyDescent="0.15">
      <c r="A17255" t="s">
        <v>12</v>
      </c>
      <c r="B17255">
        <v>4842677</v>
      </c>
      <c r="C17255">
        <v>4842697</v>
      </c>
      <c r="D17255" t="s">
        <v>57237</v>
      </c>
      <c r="E17255" t="s">
        <v>90</v>
      </c>
      <c r="F17255" t="s">
        <v>15</v>
      </c>
      <c r="G17255" t="s">
        <v>36</v>
      </c>
      <c r="H17255">
        <v>0</v>
      </c>
      <c r="I17255" t="s">
        <v>57238</v>
      </c>
      <c r="J17255" t="s">
        <v>57239</v>
      </c>
      <c r="K17255" t="s">
        <v>57240</v>
      </c>
      <c r="L17255" t="s">
        <v>77980</v>
      </c>
    </row>
    <row r="17256" spans="1:12" x14ac:dyDescent="0.15">
      <c r="A17256" t="s">
        <v>12</v>
      </c>
      <c r="B17256">
        <v>4842697</v>
      </c>
      <c r="C17256">
        <v>4842717</v>
      </c>
      <c r="D17256" t="s">
        <v>57237</v>
      </c>
      <c r="E17256" t="s">
        <v>90</v>
      </c>
      <c r="F17256" t="s">
        <v>15</v>
      </c>
      <c r="G17256" t="s">
        <v>23</v>
      </c>
      <c r="H17256">
        <v>20</v>
      </c>
      <c r="I17256" t="s">
        <v>57241</v>
      </c>
      <c r="J17256" t="s">
        <v>57242</v>
      </c>
      <c r="K17256" t="s">
        <v>57243</v>
      </c>
      <c r="L17256" t="s">
        <v>77968</v>
      </c>
    </row>
    <row r="17257" spans="1:12" x14ac:dyDescent="0.15">
      <c r="A17257" t="s">
        <v>12</v>
      </c>
      <c r="B17257">
        <v>4842720</v>
      </c>
      <c r="C17257">
        <v>4842740</v>
      </c>
      <c r="D17257" t="s">
        <v>57237</v>
      </c>
      <c r="E17257" t="s">
        <v>90</v>
      </c>
      <c r="F17257" t="s">
        <v>15</v>
      </c>
      <c r="G17257" t="s">
        <v>32</v>
      </c>
      <c r="H17257">
        <v>43</v>
      </c>
      <c r="I17257" t="s">
        <v>57244</v>
      </c>
      <c r="J17257" t="s">
        <v>57245</v>
      </c>
      <c r="K17257" t="s">
        <v>57246</v>
      </c>
      <c r="L17257" t="s">
        <v>77942</v>
      </c>
    </row>
    <row r="17258" spans="1:12" x14ac:dyDescent="0.15">
      <c r="A17258" t="s">
        <v>12</v>
      </c>
      <c r="B17258">
        <v>4842745</v>
      </c>
      <c r="C17258">
        <v>4842765</v>
      </c>
      <c r="D17258" t="s">
        <v>57237</v>
      </c>
      <c r="E17258" t="s">
        <v>90</v>
      </c>
      <c r="F17258" t="s">
        <v>15</v>
      </c>
      <c r="G17258" t="s">
        <v>16</v>
      </c>
      <c r="H17258">
        <v>68</v>
      </c>
      <c r="I17258" t="s">
        <v>57247</v>
      </c>
      <c r="J17258" t="s">
        <v>57248</v>
      </c>
      <c r="K17258" t="s">
        <v>57249</v>
      </c>
      <c r="L17258" t="s">
        <v>77962</v>
      </c>
    </row>
    <row r="17259" spans="1:12" x14ac:dyDescent="0.15">
      <c r="A17259" t="s">
        <v>12</v>
      </c>
      <c r="B17259">
        <v>4843669</v>
      </c>
      <c r="C17259">
        <v>4843689</v>
      </c>
      <c r="D17259" t="s">
        <v>57250</v>
      </c>
      <c r="E17259" t="s">
        <v>90</v>
      </c>
      <c r="F17259" t="s">
        <v>76</v>
      </c>
      <c r="G17259" t="s">
        <v>32</v>
      </c>
      <c r="H17259">
        <v>1</v>
      </c>
      <c r="I17259" t="s">
        <v>57251</v>
      </c>
      <c r="J17259" t="s">
        <v>57252</v>
      </c>
      <c r="K17259" t="s">
        <v>57253</v>
      </c>
      <c r="L17259" t="s">
        <v>77917</v>
      </c>
    </row>
    <row r="17260" spans="1:12" x14ac:dyDescent="0.15">
      <c r="A17260" t="s">
        <v>12</v>
      </c>
      <c r="B17260">
        <v>4843629</v>
      </c>
      <c r="C17260">
        <v>4843649</v>
      </c>
      <c r="D17260" t="s">
        <v>57250</v>
      </c>
      <c r="E17260" t="s">
        <v>90</v>
      </c>
      <c r="F17260" t="s">
        <v>76</v>
      </c>
      <c r="G17260" t="s">
        <v>23</v>
      </c>
      <c r="H17260">
        <v>41</v>
      </c>
      <c r="I17260" t="s">
        <v>57254</v>
      </c>
      <c r="J17260" t="s">
        <v>57255</v>
      </c>
      <c r="K17260" t="s">
        <v>57256</v>
      </c>
      <c r="L17260" t="s">
        <v>78014</v>
      </c>
    </row>
    <row r="17261" spans="1:12" x14ac:dyDescent="0.15">
      <c r="A17261" t="s">
        <v>12</v>
      </c>
      <c r="B17261">
        <v>4843591</v>
      </c>
      <c r="C17261">
        <v>4843611</v>
      </c>
      <c r="D17261" t="s">
        <v>57250</v>
      </c>
      <c r="E17261" t="s">
        <v>90</v>
      </c>
      <c r="F17261" t="s">
        <v>76</v>
      </c>
      <c r="G17261" t="s">
        <v>16</v>
      </c>
      <c r="H17261">
        <v>79</v>
      </c>
      <c r="I17261" t="s">
        <v>57257</v>
      </c>
      <c r="J17261" t="s">
        <v>57258</v>
      </c>
      <c r="K17261" t="s">
        <v>57259</v>
      </c>
      <c r="L17261" t="s">
        <v>77993</v>
      </c>
    </row>
    <row r="17262" spans="1:12" x14ac:dyDescent="0.15">
      <c r="A17262" t="s">
        <v>12</v>
      </c>
      <c r="B17262">
        <v>4843561</v>
      </c>
      <c r="C17262">
        <v>4843581</v>
      </c>
      <c r="D17262" t="s">
        <v>57250</v>
      </c>
      <c r="E17262" t="s">
        <v>90</v>
      </c>
      <c r="F17262" t="s">
        <v>76</v>
      </c>
      <c r="G17262" t="s">
        <v>32</v>
      </c>
      <c r="H17262">
        <v>109</v>
      </c>
      <c r="I17262" t="s">
        <v>57260</v>
      </c>
      <c r="J17262" t="s">
        <v>57261</v>
      </c>
      <c r="K17262" t="s">
        <v>57262</v>
      </c>
      <c r="L17262" t="s">
        <v>77947</v>
      </c>
    </row>
    <row r="17263" spans="1:12" x14ac:dyDescent="0.15">
      <c r="A17263" t="s">
        <v>12</v>
      </c>
      <c r="B17263">
        <v>4844225</v>
      </c>
      <c r="C17263">
        <v>4844245</v>
      </c>
      <c r="D17263" t="s">
        <v>57263</v>
      </c>
      <c r="E17263" t="s">
        <v>90</v>
      </c>
      <c r="F17263" t="s">
        <v>76</v>
      </c>
      <c r="G17263" t="s">
        <v>32</v>
      </c>
      <c r="H17263">
        <v>1</v>
      </c>
      <c r="I17263" t="s">
        <v>57264</v>
      </c>
      <c r="J17263" t="s">
        <v>57265</v>
      </c>
      <c r="K17263" t="s">
        <v>57266</v>
      </c>
      <c r="L17263" t="s">
        <v>77917</v>
      </c>
    </row>
    <row r="17264" spans="1:12" x14ac:dyDescent="0.15">
      <c r="A17264" t="s">
        <v>12</v>
      </c>
      <c r="B17264">
        <v>4844203</v>
      </c>
      <c r="C17264">
        <v>4844223</v>
      </c>
      <c r="D17264" t="s">
        <v>57263</v>
      </c>
      <c r="E17264" t="s">
        <v>90</v>
      </c>
      <c r="F17264" t="s">
        <v>76</v>
      </c>
      <c r="G17264" t="s">
        <v>23</v>
      </c>
      <c r="H17264">
        <v>23</v>
      </c>
      <c r="I17264" t="s">
        <v>57267</v>
      </c>
      <c r="J17264" t="s">
        <v>57268</v>
      </c>
      <c r="K17264" t="s">
        <v>57269</v>
      </c>
      <c r="L17264" t="s">
        <v>77975</v>
      </c>
    </row>
    <row r="17265" spans="1:12" x14ac:dyDescent="0.15">
      <c r="A17265" t="s">
        <v>12</v>
      </c>
      <c r="B17265">
        <v>4844150</v>
      </c>
      <c r="C17265">
        <v>4844170</v>
      </c>
      <c r="D17265" t="s">
        <v>57263</v>
      </c>
      <c r="E17265" t="s">
        <v>90</v>
      </c>
      <c r="F17265" t="s">
        <v>76</v>
      </c>
      <c r="G17265" t="s">
        <v>16</v>
      </c>
      <c r="H17265">
        <v>76</v>
      </c>
      <c r="I17265" t="s">
        <v>57270</v>
      </c>
      <c r="J17265" t="s">
        <v>57271</v>
      </c>
      <c r="K17265" t="s">
        <v>57272</v>
      </c>
      <c r="L17265" t="s">
        <v>77985</v>
      </c>
    </row>
    <row r="17266" spans="1:12" x14ac:dyDescent="0.15">
      <c r="A17266" t="s">
        <v>12</v>
      </c>
      <c r="B17266">
        <v>4844117</v>
      </c>
      <c r="C17266">
        <v>4844137</v>
      </c>
      <c r="D17266" t="s">
        <v>57263</v>
      </c>
      <c r="E17266" t="s">
        <v>90</v>
      </c>
      <c r="F17266" t="s">
        <v>76</v>
      </c>
      <c r="G17266" t="s">
        <v>36</v>
      </c>
      <c r="H17266">
        <v>109</v>
      </c>
      <c r="I17266" t="s">
        <v>57273</v>
      </c>
      <c r="J17266" t="s">
        <v>57274</v>
      </c>
      <c r="K17266" t="s">
        <v>57275</v>
      </c>
      <c r="L17266" t="s">
        <v>77947</v>
      </c>
    </row>
    <row r="17267" spans="1:12" x14ac:dyDescent="0.15">
      <c r="A17267" t="s">
        <v>12</v>
      </c>
      <c r="B17267">
        <v>4844581</v>
      </c>
      <c r="C17267">
        <v>4844601</v>
      </c>
      <c r="D17267" t="s">
        <v>57276</v>
      </c>
      <c r="E17267" t="s">
        <v>90</v>
      </c>
      <c r="F17267" t="s">
        <v>76</v>
      </c>
      <c r="G17267" t="s">
        <v>16</v>
      </c>
      <c r="H17267">
        <v>12</v>
      </c>
      <c r="I17267" t="s">
        <v>57277</v>
      </c>
      <c r="J17267" t="s">
        <v>57278</v>
      </c>
      <c r="K17267" t="s">
        <v>57279</v>
      </c>
      <c r="L17267" t="s">
        <v>77991</v>
      </c>
    </row>
    <row r="17268" spans="1:12" x14ac:dyDescent="0.15">
      <c r="A17268" t="s">
        <v>12</v>
      </c>
      <c r="B17268">
        <v>4844534</v>
      </c>
      <c r="C17268">
        <v>4844554</v>
      </c>
      <c r="D17268" t="s">
        <v>57276</v>
      </c>
      <c r="E17268" t="s">
        <v>90</v>
      </c>
      <c r="F17268" t="s">
        <v>76</v>
      </c>
      <c r="G17268" t="s">
        <v>23</v>
      </c>
      <c r="H17268">
        <v>59</v>
      </c>
      <c r="I17268" t="s">
        <v>57280</v>
      </c>
      <c r="J17268" t="s">
        <v>57281</v>
      </c>
      <c r="K17268" t="s">
        <v>57282</v>
      </c>
      <c r="L17268" t="s">
        <v>78009</v>
      </c>
    </row>
    <row r="17269" spans="1:12" x14ac:dyDescent="0.15">
      <c r="A17269" t="s">
        <v>12</v>
      </c>
      <c r="B17269">
        <v>4844514</v>
      </c>
      <c r="C17269">
        <v>4844534</v>
      </c>
      <c r="D17269" t="s">
        <v>57276</v>
      </c>
      <c r="E17269" t="s">
        <v>90</v>
      </c>
      <c r="F17269" t="s">
        <v>76</v>
      </c>
      <c r="G17269" t="s">
        <v>16</v>
      </c>
      <c r="H17269">
        <v>79</v>
      </c>
      <c r="I17269" t="s">
        <v>57283</v>
      </c>
      <c r="J17269" t="s">
        <v>57284</v>
      </c>
      <c r="K17269" t="s">
        <v>57285</v>
      </c>
      <c r="L17269" t="s">
        <v>77993</v>
      </c>
    </row>
    <row r="17270" spans="1:12" x14ac:dyDescent="0.15">
      <c r="A17270" t="s">
        <v>12</v>
      </c>
      <c r="B17270">
        <v>4844487</v>
      </c>
      <c r="C17270">
        <v>4844507</v>
      </c>
      <c r="D17270" t="s">
        <v>57276</v>
      </c>
      <c r="E17270" t="s">
        <v>90</v>
      </c>
      <c r="F17270" t="s">
        <v>76</v>
      </c>
      <c r="G17270" t="s">
        <v>36</v>
      </c>
      <c r="H17270">
        <v>106</v>
      </c>
      <c r="I17270" t="s">
        <v>57286</v>
      </c>
      <c r="J17270" t="s">
        <v>57287</v>
      </c>
      <c r="K17270" t="s">
        <v>57288</v>
      </c>
      <c r="L17270" t="s">
        <v>77914</v>
      </c>
    </row>
    <row r="17271" spans="1:12" x14ac:dyDescent="0.15">
      <c r="A17271" t="s">
        <v>12</v>
      </c>
      <c r="B17271">
        <v>4844959</v>
      </c>
      <c r="C17271">
        <v>4844979</v>
      </c>
      <c r="D17271" t="s">
        <v>57289</v>
      </c>
      <c r="E17271" t="s">
        <v>90</v>
      </c>
      <c r="F17271" t="s">
        <v>76</v>
      </c>
      <c r="G17271" t="s">
        <v>32</v>
      </c>
      <c r="H17271">
        <v>1</v>
      </c>
      <c r="I17271" t="s">
        <v>57290</v>
      </c>
      <c r="J17271" t="s">
        <v>57291</v>
      </c>
      <c r="K17271" t="s">
        <v>57292</v>
      </c>
      <c r="L17271" t="s">
        <v>77917</v>
      </c>
    </row>
    <row r="17272" spans="1:12" x14ac:dyDescent="0.15">
      <c r="A17272" t="s">
        <v>12</v>
      </c>
      <c r="B17272">
        <v>4844935</v>
      </c>
      <c r="C17272">
        <v>4844955</v>
      </c>
      <c r="D17272" t="s">
        <v>57289</v>
      </c>
      <c r="E17272" t="s">
        <v>90</v>
      </c>
      <c r="F17272" t="s">
        <v>76</v>
      </c>
      <c r="G17272" t="s">
        <v>23</v>
      </c>
      <c r="H17272">
        <v>25</v>
      </c>
      <c r="I17272" t="s">
        <v>57293</v>
      </c>
      <c r="J17272" t="s">
        <v>57294</v>
      </c>
      <c r="K17272" t="s">
        <v>57295</v>
      </c>
      <c r="L17272" t="s">
        <v>78012</v>
      </c>
    </row>
    <row r="17273" spans="1:12" x14ac:dyDescent="0.15">
      <c r="A17273" t="s">
        <v>12</v>
      </c>
      <c r="B17273">
        <v>4844899</v>
      </c>
      <c r="C17273">
        <v>4844919</v>
      </c>
      <c r="D17273" t="s">
        <v>57289</v>
      </c>
      <c r="E17273" t="s">
        <v>90</v>
      </c>
      <c r="F17273" t="s">
        <v>76</v>
      </c>
      <c r="G17273" t="s">
        <v>32</v>
      </c>
      <c r="H17273">
        <v>61</v>
      </c>
      <c r="I17273" t="s">
        <v>57296</v>
      </c>
      <c r="J17273" t="s">
        <v>57297</v>
      </c>
      <c r="K17273" t="s">
        <v>57298</v>
      </c>
      <c r="L17273" t="s">
        <v>77979</v>
      </c>
    </row>
    <row r="17274" spans="1:12" x14ac:dyDescent="0.15">
      <c r="A17274" t="s">
        <v>12</v>
      </c>
      <c r="B17274">
        <v>4844869</v>
      </c>
      <c r="C17274">
        <v>4844889</v>
      </c>
      <c r="D17274" t="s">
        <v>57289</v>
      </c>
      <c r="E17274" t="s">
        <v>90</v>
      </c>
      <c r="F17274" t="s">
        <v>76</v>
      </c>
      <c r="G17274" t="s">
        <v>23</v>
      </c>
      <c r="H17274">
        <v>91</v>
      </c>
      <c r="I17274" t="s">
        <v>57299</v>
      </c>
      <c r="J17274" t="s">
        <v>57300</v>
      </c>
      <c r="K17274" t="s">
        <v>57301</v>
      </c>
      <c r="L17274" t="s">
        <v>77907</v>
      </c>
    </row>
    <row r="17275" spans="1:12" x14ac:dyDescent="0.15">
      <c r="A17275" t="s">
        <v>12</v>
      </c>
      <c r="B17275">
        <v>4845654</v>
      </c>
      <c r="C17275">
        <v>4845674</v>
      </c>
      <c r="D17275" t="s">
        <v>57302</v>
      </c>
      <c r="E17275" t="s">
        <v>90</v>
      </c>
      <c r="F17275" t="s">
        <v>76</v>
      </c>
      <c r="G17275" t="s">
        <v>32</v>
      </c>
      <c r="H17275">
        <v>1</v>
      </c>
      <c r="I17275" t="s">
        <v>57303</v>
      </c>
      <c r="J17275" t="s">
        <v>57304</v>
      </c>
      <c r="K17275" t="s">
        <v>57305</v>
      </c>
      <c r="L17275" t="s">
        <v>77917</v>
      </c>
    </row>
    <row r="17276" spans="1:12" x14ac:dyDescent="0.15">
      <c r="A17276" t="s">
        <v>12</v>
      </c>
      <c r="B17276">
        <v>4845624</v>
      </c>
      <c r="C17276">
        <v>4845644</v>
      </c>
      <c r="D17276" t="s">
        <v>57302</v>
      </c>
      <c r="E17276" t="s">
        <v>90</v>
      </c>
      <c r="F17276" t="s">
        <v>76</v>
      </c>
      <c r="G17276" t="s">
        <v>16</v>
      </c>
      <c r="H17276">
        <v>31</v>
      </c>
      <c r="I17276" t="s">
        <v>57306</v>
      </c>
      <c r="J17276" t="s">
        <v>57307</v>
      </c>
      <c r="K17276" t="s">
        <v>57308</v>
      </c>
      <c r="L17276" t="s">
        <v>77910</v>
      </c>
    </row>
    <row r="17277" spans="1:12" x14ac:dyDescent="0.15">
      <c r="A17277" t="s">
        <v>12</v>
      </c>
      <c r="B17277">
        <v>4845599</v>
      </c>
      <c r="C17277">
        <v>4845619</v>
      </c>
      <c r="D17277" t="s">
        <v>57302</v>
      </c>
      <c r="E17277" t="s">
        <v>90</v>
      </c>
      <c r="F17277" t="s">
        <v>76</v>
      </c>
      <c r="G17277" t="s">
        <v>32</v>
      </c>
      <c r="H17277">
        <v>56</v>
      </c>
      <c r="I17277" t="s">
        <v>57309</v>
      </c>
      <c r="J17277" t="s">
        <v>57310</v>
      </c>
      <c r="K17277" t="s">
        <v>57311</v>
      </c>
      <c r="L17277" t="s">
        <v>77971</v>
      </c>
    </row>
    <row r="17278" spans="1:12" x14ac:dyDescent="0.15">
      <c r="A17278" t="s">
        <v>12</v>
      </c>
      <c r="B17278">
        <v>4845521</v>
      </c>
      <c r="C17278">
        <v>4845541</v>
      </c>
      <c r="D17278" t="s">
        <v>57302</v>
      </c>
      <c r="E17278" t="s">
        <v>90</v>
      </c>
      <c r="F17278" t="s">
        <v>76</v>
      </c>
      <c r="G17278" t="s">
        <v>23</v>
      </c>
      <c r="H17278">
        <v>134</v>
      </c>
      <c r="I17278" t="s">
        <v>57312</v>
      </c>
      <c r="J17278" t="s">
        <v>57313</v>
      </c>
      <c r="K17278" t="s">
        <v>57314</v>
      </c>
      <c r="L17278" t="s">
        <v>78039</v>
      </c>
    </row>
    <row r="17279" spans="1:12" x14ac:dyDescent="0.15">
      <c r="A17279" t="s">
        <v>12</v>
      </c>
      <c r="B17279">
        <v>4845845</v>
      </c>
      <c r="C17279">
        <v>4845865</v>
      </c>
      <c r="D17279" t="s">
        <v>57315</v>
      </c>
      <c r="E17279" t="s">
        <v>90</v>
      </c>
      <c r="F17279" t="s">
        <v>15</v>
      </c>
      <c r="G17279" t="s">
        <v>23</v>
      </c>
      <c r="H17279">
        <v>0</v>
      </c>
      <c r="I17279" t="s">
        <v>57316</v>
      </c>
      <c r="J17279" t="s">
        <v>57317</v>
      </c>
      <c r="K17279" t="s">
        <v>57318</v>
      </c>
      <c r="L17279" t="s">
        <v>77980</v>
      </c>
    </row>
    <row r="17280" spans="1:12" x14ac:dyDescent="0.15">
      <c r="A17280" t="s">
        <v>12</v>
      </c>
      <c r="B17280">
        <v>4845888</v>
      </c>
      <c r="C17280">
        <v>4845908</v>
      </c>
      <c r="D17280" t="s">
        <v>57315</v>
      </c>
      <c r="E17280" t="s">
        <v>90</v>
      </c>
      <c r="F17280" t="s">
        <v>15</v>
      </c>
      <c r="G17280" t="s">
        <v>36</v>
      </c>
      <c r="H17280">
        <v>43</v>
      </c>
      <c r="I17280" t="s">
        <v>57319</v>
      </c>
      <c r="J17280" t="s">
        <v>57320</v>
      </c>
      <c r="K17280" t="s">
        <v>57321</v>
      </c>
      <c r="L17280" t="s">
        <v>77942</v>
      </c>
    </row>
    <row r="17281" spans="1:12" x14ac:dyDescent="0.15">
      <c r="A17281" t="s">
        <v>12</v>
      </c>
      <c r="B17281">
        <v>4845912</v>
      </c>
      <c r="C17281">
        <v>4845932</v>
      </c>
      <c r="D17281" t="s">
        <v>57315</v>
      </c>
      <c r="E17281" t="s">
        <v>90</v>
      </c>
      <c r="F17281" t="s">
        <v>15</v>
      </c>
      <c r="G17281" t="s">
        <v>36</v>
      </c>
      <c r="H17281">
        <v>67</v>
      </c>
      <c r="I17281" t="s">
        <v>57322</v>
      </c>
      <c r="J17281" t="s">
        <v>57323</v>
      </c>
      <c r="K17281" t="s">
        <v>57324</v>
      </c>
      <c r="L17281" t="s">
        <v>77981</v>
      </c>
    </row>
    <row r="17282" spans="1:12" x14ac:dyDescent="0.15">
      <c r="A17282" t="s">
        <v>12</v>
      </c>
      <c r="B17282">
        <v>4845936</v>
      </c>
      <c r="C17282">
        <v>4845956</v>
      </c>
      <c r="D17282" t="s">
        <v>57315</v>
      </c>
      <c r="E17282" t="s">
        <v>90</v>
      </c>
      <c r="F17282" t="s">
        <v>15</v>
      </c>
      <c r="G17282" t="s">
        <v>23</v>
      </c>
      <c r="H17282">
        <v>91</v>
      </c>
      <c r="I17282" t="s">
        <v>57325</v>
      </c>
      <c r="J17282" t="s">
        <v>57326</v>
      </c>
      <c r="K17282" t="s">
        <v>57327</v>
      </c>
      <c r="L17282" t="s">
        <v>77907</v>
      </c>
    </row>
    <row r="17283" spans="1:12" x14ac:dyDescent="0.15">
      <c r="A17283" t="s">
        <v>12</v>
      </c>
      <c r="B17283">
        <v>4847322</v>
      </c>
      <c r="C17283">
        <v>4847342</v>
      </c>
      <c r="D17283" t="s">
        <v>57328</v>
      </c>
      <c r="E17283" t="s">
        <v>57329</v>
      </c>
      <c r="F17283" t="s">
        <v>76</v>
      </c>
      <c r="G17283" t="s">
        <v>36</v>
      </c>
      <c r="H17283">
        <v>34</v>
      </c>
      <c r="I17283" t="s">
        <v>57330</v>
      </c>
      <c r="J17283" t="s">
        <v>57331</v>
      </c>
      <c r="K17283" t="s">
        <v>57332</v>
      </c>
      <c r="L17283" t="s">
        <v>77999</v>
      </c>
    </row>
    <row r="17284" spans="1:12" x14ac:dyDescent="0.15">
      <c r="A17284" t="s">
        <v>12</v>
      </c>
      <c r="B17284">
        <v>4847298</v>
      </c>
      <c r="C17284">
        <v>4847318</v>
      </c>
      <c r="D17284" t="s">
        <v>57328</v>
      </c>
      <c r="E17284" t="s">
        <v>57329</v>
      </c>
      <c r="F17284" t="s">
        <v>76</v>
      </c>
      <c r="G17284" t="s">
        <v>16</v>
      </c>
      <c r="H17284">
        <v>58</v>
      </c>
      <c r="I17284" t="s">
        <v>57333</v>
      </c>
      <c r="J17284" t="s">
        <v>57334</v>
      </c>
      <c r="K17284" t="s">
        <v>57335</v>
      </c>
      <c r="L17284" t="s">
        <v>77911</v>
      </c>
    </row>
    <row r="17285" spans="1:12" x14ac:dyDescent="0.15">
      <c r="A17285" t="s">
        <v>12</v>
      </c>
      <c r="B17285">
        <v>4847245</v>
      </c>
      <c r="C17285">
        <v>4847265</v>
      </c>
      <c r="D17285" t="s">
        <v>57328</v>
      </c>
      <c r="E17285" t="s">
        <v>57329</v>
      </c>
      <c r="F17285" t="s">
        <v>76</v>
      </c>
      <c r="G17285" t="s">
        <v>16</v>
      </c>
      <c r="H17285">
        <v>111</v>
      </c>
      <c r="I17285" t="s">
        <v>57336</v>
      </c>
      <c r="J17285" t="s">
        <v>57337</v>
      </c>
      <c r="K17285" t="s">
        <v>57338</v>
      </c>
      <c r="L17285" t="s">
        <v>77908</v>
      </c>
    </row>
    <row r="17286" spans="1:12" x14ac:dyDescent="0.15">
      <c r="A17286" t="s">
        <v>12</v>
      </c>
      <c r="B17286">
        <v>4847225</v>
      </c>
      <c r="C17286">
        <v>4847245</v>
      </c>
      <c r="D17286" t="s">
        <v>57328</v>
      </c>
      <c r="E17286" t="s">
        <v>57329</v>
      </c>
      <c r="F17286" t="s">
        <v>76</v>
      </c>
      <c r="G17286" t="s">
        <v>16</v>
      </c>
      <c r="H17286">
        <v>131</v>
      </c>
      <c r="I17286" t="s">
        <v>57339</v>
      </c>
      <c r="J17286" t="s">
        <v>57340</v>
      </c>
      <c r="K17286" t="s">
        <v>57341</v>
      </c>
      <c r="L17286" t="s">
        <v>77941</v>
      </c>
    </row>
    <row r="17287" spans="1:12" x14ac:dyDescent="0.15">
      <c r="A17287" t="s">
        <v>12</v>
      </c>
      <c r="B17287">
        <v>4848745</v>
      </c>
      <c r="C17287">
        <v>4848765</v>
      </c>
      <c r="D17287" t="s">
        <v>57342</v>
      </c>
      <c r="E17287" t="s">
        <v>57343</v>
      </c>
      <c r="F17287" t="s">
        <v>76</v>
      </c>
      <c r="G17287" t="s">
        <v>23</v>
      </c>
      <c r="H17287">
        <v>34</v>
      </c>
      <c r="I17287" t="s">
        <v>57344</v>
      </c>
      <c r="J17287" t="s">
        <v>57345</v>
      </c>
      <c r="K17287" t="s">
        <v>57346</v>
      </c>
      <c r="L17287" t="s">
        <v>77999</v>
      </c>
    </row>
    <row r="17288" spans="1:12" x14ac:dyDescent="0.15">
      <c r="A17288" t="s">
        <v>12</v>
      </c>
      <c r="B17288">
        <v>4848709</v>
      </c>
      <c r="C17288">
        <v>4848729</v>
      </c>
      <c r="D17288" t="s">
        <v>57342</v>
      </c>
      <c r="E17288" t="s">
        <v>57343</v>
      </c>
      <c r="F17288" t="s">
        <v>76</v>
      </c>
      <c r="G17288" t="s">
        <v>16</v>
      </c>
      <c r="H17288">
        <v>70</v>
      </c>
      <c r="I17288" t="s">
        <v>57347</v>
      </c>
      <c r="J17288" t="s">
        <v>57348</v>
      </c>
      <c r="K17288" t="s">
        <v>57349</v>
      </c>
      <c r="L17288" t="s">
        <v>77919</v>
      </c>
    </row>
    <row r="17289" spans="1:12" x14ac:dyDescent="0.15">
      <c r="A17289" t="s">
        <v>12</v>
      </c>
      <c r="B17289">
        <v>4848655</v>
      </c>
      <c r="C17289">
        <v>4848675</v>
      </c>
      <c r="D17289" t="s">
        <v>57342</v>
      </c>
      <c r="E17289" t="s">
        <v>57343</v>
      </c>
      <c r="F17289" t="s">
        <v>76</v>
      </c>
      <c r="G17289" t="s">
        <v>16</v>
      </c>
      <c r="H17289">
        <v>124</v>
      </c>
      <c r="I17289" t="s">
        <v>57350</v>
      </c>
      <c r="J17289" t="s">
        <v>57351</v>
      </c>
      <c r="K17289" t="s">
        <v>57352</v>
      </c>
      <c r="L17289" t="s">
        <v>78046</v>
      </c>
    </row>
    <row r="17290" spans="1:12" x14ac:dyDescent="0.15">
      <c r="A17290" t="s">
        <v>12</v>
      </c>
      <c r="B17290">
        <v>4848633</v>
      </c>
      <c r="C17290">
        <v>4848653</v>
      </c>
      <c r="D17290" t="s">
        <v>57342</v>
      </c>
      <c r="E17290" t="s">
        <v>57343</v>
      </c>
      <c r="F17290" t="s">
        <v>76</v>
      </c>
      <c r="G17290" t="s">
        <v>16</v>
      </c>
      <c r="H17290">
        <v>146</v>
      </c>
      <c r="I17290" t="s">
        <v>57353</v>
      </c>
      <c r="J17290" t="s">
        <v>57354</v>
      </c>
      <c r="K17290" t="s">
        <v>57355</v>
      </c>
      <c r="L17290" t="s">
        <v>78063</v>
      </c>
    </row>
    <row r="17291" spans="1:12" x14ac:dyDescent="0.15">
      <c r="A17291" t="s">
        <v>12</v>
      </c>
      <c r="B17291">
        <v>4851551</v>
      </c>
      <c r="C17291">
        <v>4851571</v>
      </c>
      <c r="D17291" t="s">
        <v>57356</v>
      </c>
      <c r="E17291" t="s">
        <v>57357</v>
      </c>
      <c r="F17291" t="s">
        <v>76</v>
      </c>
      <c r="G17291" t="s">
        <v>23</v>
      </c>
      <c r="H17291">
        <v>0</v>
      </c>
      <c r="I17291" t="s">
        <v>57358</v>
      </c>
      <c r="J17291" t="s">
        <v>57359</v>
      </c>
      <c r="K17291" t="s">
        <v>57360</v>
      </c>
      <c r="L17291" t="s">
        <v>77980</v>
      </c>
    </row>
    <row r="17292" spans="1:12" x14ac:dyDescent="0.15">
      <c r="A17292" t="s">
        <v>12</v>
      </c>
      <c r="B17292">
        <v>4851531</v>
      </c>
      <c r="C17292">
        <v>4851551</v>
      </c>
      <c r="D17292" t="s">
        <v>57356</v>
      </c>
      <c r="E17292" t="s">
        <v>57357</v>
      </c>
      <c r="F17292" t="s">
        <v>76</v>
      </c>
      <c r="G17292" t="s">
        <v>16</v>
      </c>
      <c r="H17292">
        <v>20</v>
      </c>
      <c r="I17292" t="s">
        <v>57361</v>
      </c>
      <c r="J17292" t="s">
        <v>57362</v>
      </c>
      <c r="K17292" t="s">
        <v>57363</v>
      </c>
      <c r="L17292" t="s">
        <v>77968</v>
      </c>
    </row>
    <row r="17293" spans="1:12" x14ac:dyDescent="0.15">
      <c r="A17293" t="s">
        <v>12</v>
      </c>
      <c r="B17293">
        <v>4851490</v>
      </c>
      <c r="C17293">
        <v>4851510</v>
      </c>
      <c r="D17293" t="s">
        <v>57356</v>
      </c>
      <c r="E17293" t="s">
        <v>57357</v>
      </c>
      <c r="F17293" t="s">
        <v>76</v>
      </c>
      <c r="G17293" t="s">
        <v>36</v>
      </c>
      <c r="H17293">
        <v>61</v>
      </c>
      <c r="I17293" t="s">
        <v>57364</v>
      </c>
      <c r="J17293" t="s">
        <v>57365</v>
      </c>
      <c r="K17293" t="s">
        <v>57366</v>
      </c>
      <c r="L17293" t="s">
        <v>77979</v>
      </c>
    </row>
    <row r="17294" spans="1:12" x14ac:dyDescent="0.15">
      <c r="A17294" t="s">
        <v>12</v>
      </c>
      <c r="B17294">
        <v>4851465</v>
      </c>
      <c r="C17294">
        <v>4851485</v>
      </c>
      <c r="D17294" t="s">
        <v>57356</v>
      </c>
      <c r="E17294" t="s">
        <v>57357</v>
      </c>
      <c r="F17294" t="s">
        <v>76</v>
      </c>
      <c r="G17294" t="s">
        <v>36</v>
      </c>
      <c r="H17294">
        <v>86</v>
      </c>
      <c r="I17294" t="s">
        <v>57367</v>
      </c>
      <c r="J17294" t="s">
        <v>57368</v>
      </c>
      <c r="K17294" t="s">
        <v>57369</v>
      </c>
      <c r="L17294" t="s">
        <v>77929</v>
      </c>
    </row>
    <row r="17295" spans="1:12" x14ac:dyDescent="0.15">
      <c r="A17295" t="s">
        <v>12</v>
      </c>
      <c r="B17295">
        <v>4852676</v>
      </c>
      <c r="C17295">
        <v>4852696</v>
      </c>
      <c r="D17295" t="s">
        <v>57370</v>
      </c>
      <c r="E17295" t="s">
        <v>90</v>
      </c>
      <c r="F17295" t="s">
        <v>76</v>
      </c>
      <c r="G17295" t="s">
        <v>16</v>
      </c>
      <c r="H17295">
        <v>1</v>
      </c>
      <c r="I17295" t="s">
        <v>57371</v>
      </c>
      <c r="J17295" t="s">
        <v>57372</v>
      </c>
      <c r="K17295" t="s">
        <v>57373</v>
      </c>
      <c r="L17295" t="s">
        <v>77917</v>
      </c>
    </row>
    <row r="17296" spans="1:12" x14ac:dyDescent="0.15">
      <c r="A17296" t="s">
        <v>12</v>
      </c>
      <c r="B17296">
        <v>4852646</v>
      </c>
      <c r="C17296">
        <v>4852666</v>
      </c>
      <c r="D17296" t="s">
        <v>57370</v>
      </c>
      <c r="E17296" t="s">
        <v>90</v>
      </c>
      <c r="F17296" t="s">
        <v>76</v>
      </c>
      <c r="G17296" t="s">
        <v>16</v>
      </c>
      <c r="H17296">
        <v>31</v>
      </c>
      <c r="I17296" t="s">
        <v>57374</v>
      </c>
      <c r="J17296" t="s">
        <v>57375</v>
      </c>
      <c r="K17296" t="s">
        <v>57376</v>
      </c>
      <c r="L17296" t="s">
        <v>77910</v>
      </c>
    </row>
    <row r="17297" spans="1:12" x14ac:dyDescent="0.15">
      <c r="A17297" t="s">
        <v>12</v>
      </c>
      <c r="B17297">
        <v>4852607</v>
      </c>
      <c r="C17297">
        <v>4852627</v>
      </c>
      <c r="D17297" t="s">
        <v>57370</v>
      </c>
      <c r="E17297" t="s">
        <v>90</v>
      </c>
      <c r="F17297" t="s">
        <v>76</v>
      </c>
      <c r="G17297" t="s">
        <v>16</v>
      </c>
      <c r="H17297">
        <v>70</v>
      </c>
      <c r="I17297" t="s">
        <v>57377</v>
      </c>
      <c r="J17297" t="s">
        <v>57378</v>
      </c>
      <c r="K17297" t="s">
        <v>57379</v>
      </c>
      <c r="L17297" t="s">
        <v>77919</v>
      </c>
    </row>
    <row r="17298" spans="1:12" x14ac:dyDescent="0.15">
      <c r="A17298" t="s">
        <v>12</v>
      </c>
      <c r="B17298">
        <v>4852570</v>
      </c>
      <c r="C17298">
        <v>4852590</v>
      </c>
      <c r="D17298" t="s">
        <v>57370</v>
      </c>
      <c r="E17298" t="s">
        <v>90</v>
      </c>
      <c r="F17298" t="s">
        <v>76</v>
      </c>
      <c r="G17298" t="s">
        <v>36</v>
      </c>
      <c r="H17298">
        <v>107</v>
      </c>
      <c r="I17298" t="s">
        <v>57380</v>
      </c>
      <c r="J17298" t="s">
        <v>57381</v>
      </c>
      <c r="K17298" t="s">
        <v>57382</v>
      </c>
      <c r="L17298" t="s">
        <v>77983</v>
      </c>
    </row>
    <row r="17299" spans="1:12" x14ac:dyDescent="0.15">
      <c r="A17299" t="s">
        <v>12</v>
      </c>
      <c r="B17299">
        <v>4853820</v>
      </c>
      <c r="C17299">
        <v>4853840</v>
      </c>
      <c r="D17299" t="s">
        <v>57383</v>
      </c>
      <c r="E17299" t="s">
        <v>57384</v>
      </c>
      <c r="F17299" t="s">
        <v>76</v>
      </c>
      <c r="G17299" t="s">
        <v>36</v>
      </c>
      <c r="H17299">
        <v>0</v>
      </c>
      <c r="I17299" t="s">
        <v>57385</v>
      </c>
      <c r="J17299" t="s">
        <v>57386</v>
      </c>
      <c r="K17299" t="s">
        <v>57387</v>
      </c>
      <c r="L17299" t="s">
        <v>77980</v>
      </c>
    </row>
    <row r="17300" spans="1:12" x14ac:dyDescent="0.15">
      <c r="A17300" t="s">
        <v>12</v>
      </c>
      <c r="B17300">
        <v>4853780</v>
      </c>
      <c r="C17300">
        <v>4853800</v>
      </c>
      <c r="D17300" t="s">
        <v>57383</v>
      </c>
      <c r="E17300" t="s">
        <v>57384</v>
      </c>
      <c r="F17300" t="s">
        <v>76</v>
      </c>
      <c r="G17300" t="s">
        <v>16</v>
      </c>
      <c r="H17300">
        <v>40</v>
      </c>
      <c r="I17300" t="s">
        <v>57388</v>
      </c>
      <c r="J17300" t="s">
        <v>57389</v>
      </c>
      <c r="K17300" t="s">
        <v>57390</v>
      </c>
      <c r="L17300" t="s">
        <v>77952</v>
      </c>
    </row>
    <row r="17301" spans="1:12" x14ac:dyDescent="0.15">
      <c r="A17301" t="s">
        <v>12</v>
      </c>
      <c r="B17301">
        <v>4853694</v>
      </c>
      <c r="C17301">
        <v>4853714</v>
      </c>
      <c r="D17301" t="s">
        <v>57383</v>
      </c>
      <c r="E17301" t="s">
        <v>57384</v>
      </c>
      <c r="F17301" t="s">
        <v>76</v>
      </c>
      <c r="G17301" t="s">
        <v>16</v>
      </c>
      <c r="H17301">
        <v>126</v>
      </c>
      <c r="I17301" t="s">
        <v>57391</v>
      </c>
      <c r="J17301" t="s">
        <v>57392</v>
      </c>
      <c r="K17301" t="s">
        <v>57393</v>
      </c>
      <c r="L17301" t="s">
        <v>78078</v>
      </c>
    </row>
    <row r="17302" spans="1:12" x14ac:dyDescent="0.15">
      <c r="A17302" t="s">
        <v>12</v>
      </c>
      <c r="B17302">
        <v>4853665</v>
      </c>
      <c r="C17302">
        <v>4853685</v>
      </c>
      <c r="D17302" t="s">
        <v>57383</v>
      </c>
      <c r="E17302" t="s">
        <v>57384</v>
      </c>
      <c r="F17302" t="s">
        <v>76</v>
      </c>
      <c r="G17302" t="s">
        <v>23</v>
      </c>
      <c r="H17302">
        <v>155</v>
      </c>
      <c r="I17302" t="s">
        <v>57394</v>
      </c>
      <c r="J17302" t="s">
        <v>57395</v>
      </c>
      <c r="K17302" t="s">
        <v>57396</v>
      </c>
      <c r="L17302" t="s">
        <v>78083</v>
      </c>
    </row>
    <row r="17303" spans="1:12" x14ac:dyDescent="0.15">
      <c r="A17303" t="s">
        <v>12</v>
      </c>
      <c r="B17303">
        <v>4854123</v>
      </c>
      <c r="C17303">
        <v>4854143</v>
      </c>
      <c r="D17303" t="s">
        <v>57397</v>
      </c>
      <c r="E17303" t="s">
        <v>90</v>
      </c>
      <c r="F17303" t="s">
        <v>76</v>
      </c>
      <c r="G17303" t="s">
        <v>32</v>
      </c>
      <c r="H17303">
        <v>1</v>
      </c>
      <c r="I17303" t="s">
        <v>57398</v>
      </c>
      <c r="J17303" t="s">
        <v>57399</v>
      </c>
      <c r="K17303" t="s">
        <v>57400</v>
      </c>
      <c r="L17303" t="s">
        <v>77917</v>
      </c>
    </row>
    <row r="17304" spans="1:12" x14ac:dyDescent="0.15">
      <c r="A17304" t="s">
        <v>12</v>
      </c>
      <c r="B17304">
        <v>4854098</v>
      </c>
      <c r="C17304">
        <v>4854118</v>
      </c>
      <c r="D17304" t="s">
        <v>57397</v>
      </c>
      <c r="E17304" t="s">
        <v>90</v>
      </c>
      <c r="F17304" t="s">
        <v>76</v>
      </c>
      <c r="G17304" t="s">
        <v>23</v>
      </c>
      <c r="H17304">
        <v>26</v>
      </c>
      <c r="I17304" t="s">
        <v>57401</v>
      </c>
      <c r="J17304" t="s">
        <v>57402</v>
      </c>
      <c r="K17304" t="s">
        <v>57403</v>
      </c>
      <c r="L17304" t="s">
        <v>78002</v>
      </c>
    </row>
    <row r="17305" spans="1:12" x14ac:dyDescent="0.15">
      <c r="A17305" t="s">
        <v>12</v>
      </c>
      <c r="B17305">
        <v>4854078</v>
      </c>
      <c r="C17305">
        <v>4854098</v>
      </c>
      <c r="D17305" t="s">
        <v>57397</v>
      </c>
      <c r="E17305" t="s">
        <v>90</v>
      </c>
      <c r="F17305" t="s">
        <v>76</v>
      </c>
      <c r="G17305" t="s">
        <v>36</v>
      </c>
      <c r="H17305">
        <v>46</v>
      </c>
      <c r="I17305" t="s">
        <v>57404</v>
      </c>
      <c r="J17305" t="s">
        <v>57405</v>
      </c>
      <c r="K17305" t="s">
        <v>57406</v>
      </c>
      <c r="L17305" t="s">
        <v>78004</v>
      </c>
    </row>
    <row r="17306" spans="1:12" x14ac:dyDescent="0.15">
      <c r="A17306" t="s">
        <v>12</v>
      </c>
      <c r="B17306">
        <v>4854057</v>
      </c>
      <c r="C17306">
        <v>4854077</v>
      </c>
      <c r="D17306" t="s">
        <v>57397</v>
      </c>
      <c r="E17306" t="s">
        <v>90</v>
      </c>
      <c r="F17306" t="s">
        <v>76</v>
      </c>
      <c r="G17306" t="s">
        <v>36</v>
      </c>
      <c r="H17306">
        <v>67</v>
      </c>
      <c r="I17306" t="s">
        <v>57407</v>
      </c>
      <c r="J17306" t="s">
        <v>57408</v>
      </c>
      <c r="K17306" t="s">
        <v>57409</v>
      </c>
      <c r="L17306" t="s">
        <v>77981</v>
      </c>
    </row>
    <row r="17307" spans="1:12" x14ac:dyDescent="0.15">
      <c r="A17307" t="s">
        <v>12</v>
      </c>
      <c r="B17307">
        <v>4855474</v>
      </c>
      <c r="C17307">
        <v>4855494</v>
      </c>
      <c r="D17307" t="s">
        <v>57410</v>
      </c>
      <c r="E17307" t="s">
        <v>57411</v>
      </c>
      <c r="F17307" t="s">
        <v>76</v>
      </c>
      <c r="G17307" t="s">
        <v>36</v>
      </c>
      <c r="H17307">
        <v>10</v>
      </c>
      <c r="I17307" t="s">
        <v>57412</v>
      </c>
      <c r="J17307" t="s">
        <v>57413</v>
      </c>
      <c r="K17307" t="s">
        <v>57414</v>
      </c>
      <c r="L17307" t="s">
        <v>78001</v>
      </c>
    </row>
    <row r="17308" spans="1:12" x14ac:dyDescent="0.15">
      <c r="A17308" t="s">
        <v>12</v>
      </c>
      <c r="B17308">
        <v>4855452</v>
      </c>
      <c r="C17308">
        <v>4855472</v>
      </c>
      <c r="D17308" t="s">
        <v>57410</v>
      </c>
      <c r="E17308" t="s">
        <v>57411</v>
      </c>
      <c r="F17308" t="s">
        <v>76</v>
      </c>
      <c r="G17308" t="s">
        <v>23</v>
      </c>
      <c r="H17308">
        <v>32</v>
      </c>
      <c r="I17308" t="s">
        <v>57415</v>
      </c>
      <c r="J17308" t="s">
        <v>57416</v>
      </c>
      <c r="K17308" t="s">
        <v>57417</v>
      </c>
      <c r="L17308" t="s">
        <v>77918</v>
      </c>
    </row>
    <row r="17309" spans="1:12" x14ac:dyDescent="0.15">
      <c r="A17309" t="s">
        <v>12</v>
      </c>
      <c r="B17309">
        <v>4855422</v>
      </c>
      <c r="C17309">
        <v>4855442</v>
      </c>
      <c r="D17309" t="s">
        <v>57410</v>
      </c>
      <c r="E17309" t="s">
        <v>57411</v>
      </c>
      <c r="F17309" t="s">
        <v>76</v>
      </c>
      <c r="G17309" t="s">
        <v>23</v>
      </c>
      <c r="H17309">
        <v>62</v>
      </c>
      <c r="I17309" t="s">
        <v>57418</v>
      </c>
      <c r="J17309" t="s">
        <v>57419</v>
      </c>
      <c r="K17309" t="s">
        <v>57420</v>
      </c>
      <c r="L17309" t="s">
        <v>77949</v>
      </c>
    </row>
    <row r="17310" spans="1:12" x14ac:dyDescent="0.15">
      <c r="A17310" t="s">
        <v>12</v>
      </c>
      <c r="B17310">
        <v>4855386</v>
      </c>
      <c r="C17310">
        <v>4855406</v>
      </c>
      <c r="D17310" t="s">
        <v>57410</v>
      </c>
      <c r="E17310" t="s">
        <v>57411</v>
      </c>
      <c r="F17310" t="s">
        <v>76</v>
      </c>
      <c r="G17310" t="s">
        <v>32</v>
      </c>
      <c r="H17310">
        <v>98</v>
      </c>
      <c r="I17310" t="s">
        <v>57421</v>
      </c>
      <c r="J17310" t="s">
        <v>57422</v>
      </c>
      <c r="K17310" t="s">
        <v>57423</v>
      </c>
      <c r="L17310" t="s">
        <v>78048</v>
      </c>
    </row>
    <row r="17311" spans="1:12" x14ac:dyDescent="0.15">
      <c r="A17311" t="s">
        <v>12</v>
      </c>
      <c r="B17311">
        <v>4856934</v>
      </c>
      <c r="C17311">
        <v>4856954</v>
      </c>
      <c r="D17311" t="s">
        <v>57424</v>
      </c>
      <c r="E17311" t="s">
        <v>57425</v>
      </c>
      <c r="F17311" t="s">
        <v>76</v>
      </c>
      <c r="G17311" t="s">
        <v>36</v>
      </c>
      <c r="H17311">
        <v>13</v>
      </c>
      <c r="I17311" t="s">
        <v>57426</v>
      </c>
      <c r="J17311" t="s">
        <v>57427</v>
      </c>
      <c r="K17311" t="s">
        <v>57428</v>
      </c>
      <c r="L17311" t="s">
        <v>77935</v>
      </c>
    </row>
    <row r="17312" spans="1:12" x14ac:dyDescent="0.15">
      <c r="A17312" t="s">
        <v>12</v>
      </c>
      <c r="B17312">
        <v>4856903</v>
      </c>
      <c r="C17312">
        <v>4856923</v>
      </c>
      <c r="D17312" t="s">
        <v>57424</v>
      </c>
      <c r="E17312" t="s">
        <v>57425</v>
      </c>
      <c r="F17312" t="s">
        <v>76</v>
      </c>
      <c r="G17312" t="s">
        <v>32</v>
      </c>
      <c r="H17312">
        <v>44</v>
      </c>
      <c r="I17312" t="s">
        <v>57429</v>
      </c>
      <c r="J17312" t="s">
        <v>57430</v>
      </c>
      <c r="K17312" t="s">
        <v>57431</v>
      </c>
      <c r="L17312" t="s">
        <v>78016</v>
      </c>
    </row>
    <row r="17313" spans="1:12" x14ac:dyDescent="0.15">
      <c r="A17313" t="s">
        <v>12</v>
      </c>
      <c r="B17313">
        <v>4856883</v>
      </c>
      <c r="C17313">
        <v>4856903</v>
      </c>
      <c r="D17313" t="s">
        <v>57424</v>
      </c>
      <c r="E17313" t="s">
        <v>57425</v>
      </c>
      <c r="F17313" t="s">
        <v>76</v>
      </c>
      <c r="G17313" t="s">
        <v>36</v>
      </c>
      <c r="H17313">
        <v>64</v>
      </c>
      <c r="I17313" t="s">
        <v>57432</v>
      </c>
      <c r="J17313" t="s">
        <v>57433</v>
      </c>
      <c r="K17313" t="s">
        <v>57434</v>
      </c>
      <c r="L17313" t="s">
        <v>77989</v>
      </c>
    </row>
    <row r="17314" spans="1:12" x14ac:dyDescent="0.15">
      <c r="A17314" t="s">
        <v>12</v>
      </c>
      <c r="B17314">
        <v>4856832</v>
      </c>
      <c r="C17314">
        <v>4856852</v>
      </c>
      <c r="D17314" t="s">
        <v>57424</v>
      </c>
      <c r="E17314" t="s">
        <v>57425</v>
      </c>
      <c r="F17314" t="s">
        <v>76</v>
      </c>
      <c r="G17314" t="s">
        <v>32</v>
      </c>
      <c r="H17314">
        <v>115</v>
      </c>
      <c r="I17314" t="s">
        <v>57435</v>
      </c>
      <c r="J17314" t="s">
        <v>57436</v>
      </c>
      <c r="K17314" t="s">
        <v>57437</v>
      </c>
      <c r="L17314" t="s">
        <v>78020</v>
      </c>
    </row>
    <row r="17315" spans="1:12" x14ac:dyDescent="0.15">
      <c r="A17315" t="s">
        <v>12</v>
      </c>
      <c r="B17315">
        <v>4857997</v>
      </c>
      <c r="C17315">
        <v>4858017</v>
      </c>
      <c r="D17315" t="s">
        <v>57438</v>
      </c>
      <c r="E17315" t="s">
        <v>57439</v>
      </c>
      <c r="F17315" t="s">
        <v>76</v>
      </c>
      <c r="G17315" t="s">
        <v>23</v>
      </c>
      <c r="H17315">
        <v>15</v>
      </c>
      <c r="I17315" t="s">
        <v>57440</v>
      </c>
      <c r="J17315" t="s">
        <v>57441</v>
      </c>
      <c r="K17315" t="s">
        <v>57442</v>
      </c>
      <c r="L17315" t="s">
        <v>77970</v>
      </c>
    </row>
    <row r="17316" spans="1:12" x14ac:dyDescent="0.15">
      <c r="A17316" t="s">
        <v>12</v>
      </c>
      <c r="B17316">
        <v>4857976</v>
      </c>
      <c r="C17316">
        <v>4857996</v>
      </c>
      <c r="D17316" t="s">
        <v>57438</v>
      </c>
      <c r="E17316" t="s">
        <v>57439</v>
      </c>
      <c r="F17316" t="s">
        <v>76</v>
      </c>
      <c r="G17316" t="s">
        <v>16</v>
      </c>
      <c r="H17316">
        <v>36</v>
      </c>
      <c r="I17316" t="s">
        <v>57443</v>
      </c>
      <c r="J17316" t="s">
        <v>57444</v>
      </c>
      <c r="K17316" t="s">
        <v>57445</v>
      </c>
      <c r="L17316" t="s">
        <v>78003</v>
      </c>
    </row>
    <row r="17317" spans="1:12" x14ac:dyDescent="0.15">
      <c r="A17317" t="s">
        <v>12</v>
      </c>
      <c r="B17317">
        <v>4857942</v>
      </c>
      <c r="C17317">
        <v>4857962</v>
      </c>
      <c r="D17317" t="s">
        <v>57438</v>
      </c>
      <c r="E17317" t="s">
        <v>57439</v>
      </c>
      <c r="F17317" t="s">
        <v>76</v>
      </c>
      <c r="G17317" t="s">
        <v>16</v>
      </c>
      <c r="H17317">
        <v>70</v>
      </c>
      <c r="I17317" t="s">
        <v>57446</v>
      </c>
      <c r="J17317" t="s">
        <v>57447</v>
      </c>
      <c r="K17317" t="s">
        <v>57448</v>
      </c>
      <c r="L17317" t="s">
        <v>77919</v>
      </c>
    </row>
    <row r="17318" spans="1:12" x14ac:dyDescent="0.15">
      <c r="A17318" t="s">
        <v>12</v>
      </c>
      <c r="B17318">
        <v>4857921</v>
      </c>
      <c r="C17318">
        <v>4857941</v>
      </c>
      <c r="D17318" t="s">
        <v>57438</v>
      </c>
      <c r="E17318" t="s">
        <v>57439</v>
      </c>
      <c r="F17318" t="s">
        <v>76</v>
      </c>
      <c r="G17318" t="s">
        <v>32</v>
      </c>
      <c r="H17318">
        <v>91</v>
      </c>
      <c r="I17318" t="s">
        <v>57449</v>
      </c>
      <c r="J17318" t="s">
        <v>57450</v>
      </c>
      <c r="K17318" t="s">
        <v>57451</v>
      </c>
      <c r="L17318" t="s">
        <v>77907</v>
      </c>
    </row>
    <row r="17319" spans="1:12" x14ac:dyDescent="0.15">
      <c r="A17319" t="s">
        <v>12</v>
      </c>
      <c r="B17319">
        <v>4859039</v>
      </c>
      <c r="C17319">
        <v>4859059</v>
      </c>
      <c r="D17319" t="s">
        <v>57452</v>
      </c>
      <c r="E17319" t="s">
        <v>57453</v>
      </c>
      <c r="F17319" t="s">
        <v>76</v>
      </c>
      <c r="G17319" t="s">
        <v>32</v>
      </c>
      <c r="H17319">
        <v>1</v>
      </c>
      <c r="I17319" t="s">
        <v>57454</v>
      </c>
      <c r="J17319" t="s">
        <v>57455</v>
      </c>
      <c r="K17319" t="s">
        <v>57456</v>
      </c>
      <c r="L17319" t="s">
        <v>77917</v>
      </c>
    </row>
    <row r="17320" spans="1:12" x14ac:dyDescent="0.15">
      <c r="A17320" t="s">
        <v>12</v>
      </c>
      <c r="B17320">
        <v>4859018</v>
      </c>
      <c r="C17320">
        <v>4859038</v>
      </c>
      <c r="D17320" t="s">
        <v>57452</v>
      </c>
      <c r="E17320" t="s">
        <v>57453</v>
      </c>
      <c r="F17320" t="s">
        <v>76</v>
      </c>
      <c r="G17320" t="s">
        <v>36</v>
      </c>
      <c r="H17320">
        <v>22</v>
      </c>
      <c r="I17320" t="s">
        <v>57457</v>
      </c>
      <c r="J17320" t="s">
        <v>57458</v>
      </c>
      <c r="K17320" t="s">
        <v>57459</v>
      </c>
      <c r="L17320" t="s">
        <v>77948</v>
      </c>
    </row>
    <row r="17321" spans="1:12" x14ac:dyDescent="0.15">
      <c r="A17321" t="s">
        <v>12</v>
      </c>
      <c r="B17321">
        <v>4858972</v>
      </c>
      <c r="C17321">
        <v>4858992</v>
      </c>
      <c r="D17321" t="s">
        <v>57452</v>
      </c>
      <c r="E17321" t="s">
        <v>57453</v>
      </c>
      <c r="F17321" t="s">
        <v>76</v>
      </c>
      <c r="G17321" t="s">
        <v>36</v>
      </c>
      <c r="H17321">
        <v>68</v>
      </c>
      <c r="I17321" t="s">
        <v>57460</v>
      </c>
      <c r="J17321" t="s">
        <v>57461</v>
      </c>
      <c r="K17321" t="s">
        <v>57462</v>
      </c>
      <c r="L17321" t="s">
        <v>77962</v>
      </c>
    </row>
    <row r="17322" spans="1:12" x14ac:dyDescent="0.15">
      <c r="A17322" t="s">
        <v>12</v>
      </c>
      <c r="B17322">
        <v>4858933</v>
      </c>
      <c r="C17322">
        <v>4858953</v>
      </c>
      <c r="D17322" t="s">
        <v>57452</v>
      </c>
      <c r="E17322" t="s">
        <v>57453</v>
      </c>
      <c r="F17322" t="s">
        <v>76</v>
      </c>
      <c r="G17322" t="s">
        <v>23</v>
      </c>
      <c r="H17322">
        <v>107</v>
      </c>
      <c r="I17322" t="s">
        <v>57463</v>
      </c>
      <c r="J17322" t="s">
        <v>57464</v>
      </c>
      <c r="K17322" t="s">
        <v>57465</v>
      </c>
      <c r="L17322" t="s">
        <v>77983</v>
      </c>
    </row>
    <row r="17323" spans="1:12" x14ac:dyDescent="0.15">
      <c r="A17323" t="s">
        <v>12</v>
      </c>
      <c r="B17323">
        <v>4860459</v>
      </c>
      <c r="C17323">
        <v>4860479</v>
      </c>
      <c r="D17323" t="s">
        <v>57466</v>
      </c>
      <c r="E17323" t="s">
        <v>57467</v>
      </c>
      <c r="F17323" t="s">
        <v>76</v>
      </c>
      <c r="G17323" t="s">
        <v>16</v>
      </c>
      <c r="H17323">
        <v>0</v>
      </c>
      <c r="I17323" t="s">
        <v>57468</v>
      </c>
      <c r="J17323" t="s">
        <v>57469</v>
      </c>
      <c r="K17323" t="s">
        <v>57470</v>
      </c>
      <c r="L17323" t="s">
        <v>77980</v>
      </c>
    </row>
    <row r="17324" spans="1:12" x14ac:dyDescent="0.15">
      <c r="A17324" t="s">
        <v>12</v>
      </c>
      <c r="B17324">
        <v>4860425</v>
      </c>
      <c r="C17324">
        <v>4860445</v>
      </c>
      <c r="D17324" t="s">
        <v>57466</v>
      </c>
      <c r="E17324" t="s">
        <v>57467</v>
      </c>
      <c r="F17324" t="s">
        <v>76</v>
      </c>
      <c r="G17324" t="s">
        <v>16</v>
      </c>
      <c r="H17324">
        <v>34</v>
      </c>
      <c r="I17324" t="s">
        <v>57471</v>
      </c>
      <c r="J17324" t="s">
        <v>57472</v>
      </c>
      <c r="K17324" t="s">
        <v>57473</v>
      </c>
      <c r="L17324" t="s">
        <v>77999</v>
      </c>
    </row>
    <row r="17325" spans="1:12" x14ac:dyDescent="0.15">
      <c r="A17325" t="s">
        <v>12</v>
      </c>
      <c r="B17325">
        <v>4860403</v>
      </c>
      <c r="C17325">
        <v>4860423</v>
      </c>
      <c r="D17325" t="s">
        <v>57466</v>
      </c>
      <c r="E17325" t="s">
        <v>57467</v>
      </c>
      <c r="F17325" t="s">
        <v>76</v>
      </c>
      <c r="G17325" t="s">
        <v>36</v>
      </c>
      <c r="H17325">
        <v>56</v>
      </c>
      <c r="I17325" t="s">
        <v>57474</v>
      </c>
      <c r="J17325" t="s">
        <v>57475</v>
      </c>
      <c r="K17325" t="s">
        <v>57476</v>
      </c>
      <c r="L17325" t="s">
        <v>77971</v>
      </c>
    </row>
    <row r="17326" spans="1:12" x14ac:dyDescent="0.15">
      <c r="A17326" t="s">
        <v>12</v>
      </c>
      <c r="B17326">
        <v>4860383</v>
      </c>
      <c r="C17326">
        <v>4860403</v>
      </c>
      <c r="D17326" t="s">
        <v>57466</v>
      </c>
      <c r="E17326" t="s">
        <v>57467</v>
      </c>
      <c r="F17326" t="s">
        <v>76</v>
      </c>
      <c r="G17326" t="s">
        <v>23</v>
      </c>
      <c r="H17326">
        <v>76</v>
      </c>
      <c r="I17326" t="s">
        <v>57477</v>
      </c>
      <c r="J17326" t="s">
        <v>57478</v>
      </c>
      <c r="K17326" t="s">
        <v>57479</v>
      </c>
      <c r="L17326" t="s">
        <v>77985</v>
      </c>
    </row>
    <row r="17327" spans="1:12" x14ac:dyDescent="0.15">
      <c r="A17327" t="s">
        <v>12</v>
      </c>
      <c r="B17327">
        <v>4860676</v>
      </c>
      <c r="C17327">
        <v>4860696</v>
      </c>
      <c r="D17327" t="s">
        <v>57480</v>
      </c>
      <c r="E17327" t="s">
        <v>90</v>
      </c>
      <c r="F17327" t="s">
        <v>15</v>
      </c>
      <c r="G17327" t="s">
        <v>16</v>
      </c>
      <c r="H17327">
        <v>31</v>
      </c>
      <c r="I17327" t="s">
        <v>57481</v>
      </c>
      <c r="J17327" t="s">
        <v>57482</v>
      </c>
      <c r="K17327" t="s">
        <v>57483</v>
      </c>
      <c r="L17327" t="s">
        <v>77910</v>
      </c>
    </row>
    <row r="17328" spans="1:12" x14ac:dyDescent="0.15">
      <c r="A17328" t="s">
        <v>12</v>
      </c>
      <c r="B17328">
        <v>4860709</v>
      </c>
      <c r="C17328">
        <v>4860729</v>
      </c>
      <c r="D17328" t="s">
        <v>57480</v>
      </c>
      <c r="E17328" t="s">
        <v>90</v>
      </c>
      <c r="F17328" t="s">
        <v>15</v>
      </c>
      <c r="G17328" t="s">
        <v>32</v>
      </c>
      <c r="H17328">
        <v>64</v>
      </c>
      <c r="I17328" t="s">
        <v>57484</v>
      </c>
      <c r="J17328" t="s">
        <v>57485</v>
      </c>
      <c r="K17328" t="s">
        <v>57486</v>
      </c>
      <c r="L17328" t="s">
        <v>77989</v>
      </c>
    </row>
    <row r="17329" spans="1:12" x14ac:dyDescent="0.15">
      <c r="A17329" t="s">
        <v>12</v>
      </c>
      <c r="B17329">
        <v>4860734</v>
      </c>
      <c r="C17329">
        <v>4860754</v>
      </c>
      <c r="D17329" t="s">
        <v>57480</v>
      </c>
      <c r="E17329" t="s">
        <v>90</v>
      </c>
      <c r="F17329" t="s">
        <v>15</v>
      </c>
      <c r="G17329" t="s">
        <v>16</v>
      </c>
      <c r="H17329">
        <v>89</v>
      </c>
      <c r="I17329" t="s">
        <v>57487</v>
      </c>
      <c r="J17329" t="s">
        <v>57488</v>
      </c>
      <c r="K17329" t="s">
        <v>57489</v>
      </c>
      <c r="L17329" t="s">
        <v>77964</v>
      </c>
    </row>
    <row r="17330" spans="1:12" x14ac:dyDescent="0.15">
      <c r="A17330" t="s">
        <v>12</v>
      </c>
      <c r="B17330">
        <v>4860762</v>
      </c>
      <c r="C17330">
        <v>4860782</v>
      </c>
      <c r="D17330" t="s">
        <v>57480</v>
      </c>
      <c r="E17330" t="s">
        <v>90</v>
      </c>
      <c r="F17330" t="s">
        <v>15</v>
      </c>
      <c r="G17330" t="s">
        <v>16</v>
      </c>
      <c r="H17330">
        <v>117</v>
      </c>
      <c r="I17330" t="s">
        <v>57490</v>
      </c>
      <c r="J17330" t="s">
        <v>57491</v>
      </c>
      <c r="K17330" t="s">
        <v>57492</v>
      </c>
      <c r="L17330" t="s">
        <v>77930</v>
      </c>
    </row>
    <row r="17331" spans="1:12" x14ac:dyDescent="0.15">
      <c r="A17331" t="s">
        <v>12</v>
      </c>
      <c r="B17331">
        <v>4861959</v>
      </c>
      <c r="C17331">
        <v>4861979</v>
      </c>
      <c r="D17331" t="s">
        <v>57493</v>
      </c>
      <c r="E17331" t="s">
        <v>57494</v>
      </c>
      <c r="F17331" t="s">
        <v>76</v>
      </c>
      <c r="G17331" t="s">
        <v>36</v>
      </c>
      <c r="H17331">
        <v>0</v>
      </c>
      <c r="I17331" t="s">
        <v>57495</v>
      </c>
      <c r="J17331" t="s">
        <v>57496</v>
      </c>
      <c r="K17331" t="s">
        <v>57497</v>
      </c>
      <c r="L17331" t="s">
        <v>77980</v>
      </c>
    </row>
    <row r="17332" spans="1:12" x14ac:dyDescent="0.15">
      <c r="A17332" t="s">
        <v>12</v>
      </c>
      <c r="B17332">
        <v>4861927</v>
      </c>
      <c r="C17332">
        <v>4861947</v>
      </c>
      <c r="D17332" t="s">
        <v>57493</v>
      </c>
      <c r="E17332" t="s">
        <v>57494</v>
      </c>
      <c r="F17332" t="s">
        <v>76</v>
      </c>
      <c r="G17332" t="s">
        <v>23</v>
      </c>
      <c r="H17332">
        <v>32</v>
      </c>
      <c r="I17332" t="s">
        <v>57498</v>
      </c>
      <c r="J17332" t="s">
        <v>57499</v>
      </c>
      <c r="K17332" t="s">
        <v>57500</v>
      </c>
      <c r="L17332" t="s">
        <v>77918</v>
      </c>
    </row>
    <row r="17333" spans="1:12" x14ac:dyDescent="0.15">
      <c r="A17333" t="s">
        <v>12</v>
      </c>
      <c r="B17333">
        <v>4861877</v>
      </c>
      <c r="C17333">
        <v>4861897</v>
      </c>
      <c r="D17333" t="s">
        <v>57493</v>
      </c>
      <c r="E17333" t="s">
        <v>57494</v>
      </c>
      <c r="F17333" t="s">
        <v>76</v>
      </c>
      <c r="G17333" t="s">
        <v>36</v>
      </c>
      <c r="H17333">
        <v>82</v>
      </c>
      <c r="I17333" t="s">
        <v>57501</v>
      </c>
      <c r="J17333" t="s">
        <v>57502</v>
      </c>
      <c r="K17333" t="s">
        <v>57503</v>
      </c>
      <c r="L17333" t="s">
        <v>78011</v>
      </c>
    </row>
    <row r="17334" spans="1:12" x14ac:dyDescent="0.15">
      <c r="A17334" t="s">
        <v>12</v>
      </c>
      <c r="B17334">
        <v>4861852</v>
      </c>
      <c r="C17334">
        <v>4861872</v>
      </c>
      <c r="D17334" t="s">
        <v>57493</v>
      </c>
      <c r="E17334" t="s">
        <v>57494</v>
      </c>
      <c r="F17334" t="s">
        <v>76</v>
      </c>
      <c r="G17334" t="s">
        <v>36</v>
      </c>
      <c r="H17334">
        <v>107</v>
      </c>
      <c r="I17334" t="s">
        <v>57504</v>
      </c>
      <c r="J17334" t="s">
        <v>57505</v>
      </c>
      <c r="K17334" t="s">
        <v>57506</v>
      </c>
      <c r="L17334" t="s">
        <v>77983</v>
      </c>
    </row>
    <row r="17335" spans="1:12" x14ac:dyDescent="0.15">
      <c r="A17335" t="s">
        <v>12</v>
      </c>
      <c r="B17335">
        <v>4862736</v>
      </c>
      <c r="C17335">
        <v>4862756</v>
      </c>
      <c r="D17335" t="s">
        <v>57507</v>
      </c>
      <c r="E17335" t="s">
        <v>57508</v>
      </c>
      <c r="F17335" t="s">
        <v>76</v>
      </c>
      <c r="G17335" t="s">
        <v>32</v>
      </c>
      <c r="H17335">
        <v>20</v>
      </c>
      <c r="I17335" t="s">
        <v>57509</v>
      </c>
      <c r="J17335" t="s">
        <v>57510</v>
      </c>
      <c r="K17335" t="s">
        <v>57511</v>
      </c>
      <c r="L17335" t="s">
        <v>77968</v>
      </c>
    </row>
    <row r="17336" spans="1:12" x14ac:dyDescent="0.15">
      <c r="A17336" t="s">
        <v>12</v>
      </c>
      <c r="B17336">
        <v>4862604</v>
      </c>
      <c r="C17336">
        <v>4862624</v>
      </c>
      <c r="D17336" t="s">
        <v>57507</v>
      </c>
      <c r="E17336" t="s">
        <v>57508</v>
      </c>
      <c r="F17336" t="s">
        <v>76</v>
      </c>
      <c r="G17336" t="s">
        <v>23</v>
      </c>
      <c r="H17336">
        <v>152</v>
      </c>
      <c r="I17336" t="s">
        <v>57512</v>
      </c>
      <c r="J17336" t="s">
        <v>57513</v>
      </c>
      <c r="K17336" t="s">
        <v>57514</v>
      </c>
      <c r="L17336" t="s">
        <v>77954</v>
      </c>
    </row>
    <row r="17337" spans="1:12" x14ac:dyDescent="0.15">
      <c r="A17337" t="s">
        <v>12</v>
      </c>
      <c r="B17337">
        <v>4862584</v>
      </c>
      <c r="C17337">
        <v>4862604</v>
      </c>
      <c r="D17337" t="s">
        <v>57507</v>
      </c>
      <c r="E17337" t="s">
        <v>57508</v>
      </c>
      <c r="F17337" t="s">
        <v>76</v>
      </c>
      <c r="G17337" t="s">
        <v>16</v>
      </c>
      <c r="H17337">
        <v>172</v>
      </c>
      <c r="I17337" t="s">
        <v>57515</v>
      </c>
      <c r="J17337" t="s">
        <v>57516</v>
      </c>
      <c r="K17337" t="s">
        <v>57517</v>
      </c>
      <c r="L17337" t="s">
        <v>78117</v>
      </c>
    </row>
    <row r="17338" spans="1:12" x14ac:dyDescent="0.15">
      <c r="A17338" t="s">
        <v>12</v>
      </c>
      <c r="B17338">
        <v>4862543</v>
      </c>
      <c r="C17338">
        <v>4862563</v>
      </c>
      <c r="D17338" t="s">
        <v>57507</v>
      </c>
      <c r="E17338" t="s">
        <v>57508</v>
      </c>
      <c r="F17338" t="s">
        <v>76</v>
      </c>
      <c r="G17338" t="s">
        <v>36</v>
      </c>
      <c r="H17338">
        <v>213</v>
      </c>
      <c r="I17338" t="s">
        <v>57518</v>
      </c>
      <c r="J17338" t="s">
        <v>57519</v>
      </c>
      <c r="K17338" t="s">
        <v>57520</v>
      </c>
      <c r="L17338" t="s">
        <v>78160</v>
      </c>
    </row>
    <row r="17339" spans="1:12" x14ac:dyDescent="0.15">
      <c r="A17339" t="s">
        <v>12</v>
      </c>
      <c r="B17339">
        <v>4863870</v>
      </c>
      <c r="C17339">
        <v>4863890</v>
      </c>
      <c r="D17339" t="s">
        <v>57521</v>
      </c>
      <c r="E17339" t="s">
        <v>90</v>
      </c>
      <c r="F17339" t="s">
        <v>76</v>
      </c>
      <c r="G17339" t="s">
        <v>32</v>
      </c>
      <c r="H17339">
        <v>17</v>
      </c>
      <c r="I17339" t="s">
        <v>57522</v>
      </c>
      <c r="J17339" t="s">
        <v>57523</v>
      </c>
      <c r="K17339" t="s">
        <v>57524</v>
      </c>
      <c r="L17339" t="s">
        <v>77944</v>
      </c>
    </row>
    <row r="17340" spans="1:12" x14ac:dyDescent="0.15">
      <c r="A17340" t="s">
        <v>12</v>
      </c>
      <c r="B17340">
        <v>4863850</v>
      </c>
      <c r="C17340">
        <v>4863870</v>
      </c>
      <c r="D17340" t="s">
        <v>57521</v>
      </c>
      <c r="E17340" t="s">
        <v>90</v>
      </c>
      <c r="F17340" t="s">
        <v>76</v>
      </c>
      <c r="G17340" t="s">
        <v>36</v>
      </c>
      <c r="H17340">
        <v>37</v>
      </c>
      <c r="I17340" t="s">
        <v>57525</v>
      </c>
      <c r="J17340" t="s">
        <v>57526</v>
      </c>
      <c r="K17340" t="s">
        <v>57527</v>
      </c>
      <c r="L17340" t="s">
        <v>77906</v>
      </c>
    </row>
    <row r="17341" spans="1:12" x14ac:dyDescent="0.15">
      <c r="A17341" t="s">
        <v>12</v>
      </c>
      <c r="B17341">
        <v>4863819</v>
      </c>
      <c r="C17341">
        <v>4863839</v>
      </c>
      <c r="D17341" t="s">
        <v>57521</v>
      </c>
      <c r="E17341" t="s">
        <v>90</v>
      </c>
      <c r="F17341" t="s">
        <v>76</v>
      </c>
      <c r="G17341" t="s">
        <v>16</v>
      </c>
      <c r="H17341">
        <v>68</v>
      </c>
      <c r="I17341" t="s">
        <v>57528</v>
      </c>
      <c r="J17341" t="s">
        <v>57529</v>
      </c>
      <c r="K17341" t="s">
        <v>57530</v>
      </c>
      <c r="L17341" t="s">
        <v>77962</v>
      </c>
    </row>
    <row r="17342" spans="1:12" x14ac:dyDescent="0.15">
      <c r="A17342" t="s">
        <v>12</v>
      </c>
      <c r="B17342">
        <v>4863777</v>
      </c>
      <c r="C17342">
        <v>4863797</v>
      </c>
      <c r="D17342" t="s">
        <v>57521</v>
      </c>
      <c r="E17342" t="s">
        <v>90</v>
      </c>
      <c r="F17342" t="s">
        <v>76</v>
      </c>
      <c r="G17342" t="s">
        <v>23</v>
      </c>
      <c r="H17342">
        <v>110</v>
      </c>
      <c r="I17342" t="s">
        <v>57531</v>
      </c>
      <c r="J17342" t="s">
        <v>57532</v>
      </c>
      <c r="K17342" t="s">
        <v>57533</v>
      </c>
      <c r="L17342" t="s">
        <v>78030</v>
      </c>
    </row>
    <row r="17343" spans="1:12" x14ac:dyDescent="0.15">
      <c r="A17343" t="s">
        <v>12</v>
      </c>
      <c r="B17343">
        <v>4864580</v>
      </c>
      <c r="C17343">
        <v>4864600</v>
      </c>
      <c r="D17343" t="s">
        <v>57534</v>
      </c>
      <c r="E17343" t="s">
        <v>57535</v>
      </c>
      <c r="F17343" t="s">
        <v>76</v>
      </c>
      <c r="G17343" t="s">
        <v>16</v>
      </c>
      <c r="H17343">
        <v>19</v>
      </c>
      <c r="I17343" t="s">
        <v>57536</v>
      </c>
      <c r="J17343" t="s">
        <v>57537</v>
      </c>
      <c r="K17343" t="s">
        <v>57538</v>
      </c>
      <c r="L17343" t="s">
        <v>77982</v>
      </c>
    </row>
    <row r="17344" spans="1:12" x14ac:dyDescent="0.15">
      <c r="A17344" t="s">
        <v>12</v>
      </c>
      <c r="B17344">
        <v>4864560</v>
      </c>
      <c r="C17344">
        <v>4864580</v>
      </c>
      <c r="D17344" t="s">
        <v>57534</v>
      </c>
      <c r="E17344" t="s">
        <v>57535</v>
      </c>
      <c r="F17344" t="s">
        <v>76</v>
      </c>
      <c r="G17344" t="s">
        <v>16</v>
      </c>
      <c r="H17344">
        <v>39</v>
      </c>
      <c r="I17344" t="s">
        <v>57539</v>
      </c>
      <c r="J17344" t="s">
        <v>57540</v>
      </c>
      <c r="K17344" t="s">
        <v>57541</v>
      </c>
      <c r="L17344" t="s">
        <v>78041</v>
      </c>
    </row>
    <row r="17345" spans="1:12" x14ac:dyDescent="0.15">
      <c r="A17345" t="s">
        <v>12</v>
      </c>
      <c r="B17345">
        <v>4864532</v>
      </c>
      <c r="C17345">
        <v>4864552</v>
      </c>
      <c r="D17345" t="s">
        <v>57534</v>
      </c>
      <c r="E17345" t="s">
        <v>57535</v>
      </c>
      <c r="F17345" t="s">
        <v>76</v>
      </c>
      <c r="G17345" t="s">
        <v>36</v>
      </c>
      <c r="H17345">
        <v>67</v>
      </c>
      <c r="I17345" t="s">
        <v>57542</v>
      </c>
      <c r="J17345" t="s">
        <v>57543</v>
      </c>
      <c r="K17345" t="s">
        <v>57544</v>
      </c>
      <c r="L17345" t="s">
        <v>77981</v>
      </c>
    </row>
    <row r="17346" spans="1:12" x14ac:dyDescent="0.15">
      <c r="A17346" t="s">
        <v>12</v>
      </c>
      <c r="B17346">
        <v>4864482</v>
      </c>
      <c r="C17346">
        <v>4864502</v>
      </c>
      <c r="D17346" t="s">
        <v>57534</v>
      </c>
      <c r="E17346" t="s">
        <v>57535</v>
      </c>
      <c r="F17346" t="s">
        <v>76</v>
      </c>
      <c r="G17346" t="s">
        <v>16</v>
      </c>
      <c r="H17346">
        <v>117</v>
      </c>
      <c r="I17346" t="s">
        <v>57545</v>
      </c>
      <c r="J17346" t="s">
        <v>57546</v>
      </c>
      <c r="K17346" t="s">
        <v>57547</v>
      </c>
      <c r="L17346" t="s">
        <v>77930</v>
      </c>
    </row>
    <row r="17347" spans="1:12" x14ac:dyDescent="0.15">
      <c r="A17347" t="s">
        <v>12</v>
      </c>
      <c r="B17347">
        <v>4865265</v>
      </c>
      <c r="C17347">
        <v>4865285</v>
      </c>
      <c r="D17347" t="s">
        <v>57548</v>
      </c>
      <c r="E17347" t="s">
        <v>57549</v>
      </c>
      <c r="F17347" t="s">
        <v>76</v>
      </c>
      <c r="G17347" t="s">
        <v>23</v>
      </c>
      <c r="H17347">
        <v>40</v>
      </c>
      <c r="I17347" t="s">
        <v>57550</v>
      </c>
      <c r="J17347" t="s">
        <v>57551</v>
      </c>
      <c r="K17347" t="s">
        <v>57552</v>
      </c>
      <c r="L17347" t="s">
        <v>77952</v>
      </c>
    </row>
    <row r="17348" spans="1:12" x14ac:dyDescent="0.15">
      <c r="A17348" t="s">
        <v>12</v>
      </c>
      <c r="B17348">
        <v>4865243</v>
      </c>
      <c r="C17348">
        <v>4865263</v>
      </c>
      <c r="D17348" t="s">
        <v>57548</v>
      </c>
      <c r="E17348" t="s">
        <v>57549</v>
      </c>
      <c r="F17348" t="s">
        <v>76</v>
      </c>
      <c r="G17348" t="s">
        <v>23</v>
      </c>
      <c r="H17348">
        <v>62</v>
      </c>
      <c r="I17348" t="s">
        <v>57553</v>
      </c>
      <c r="J17348" t="s">
        <v>57554</v>
      </c>
      <c r="K17348" t="s">
        <v>57555</v>
      </c>
      <c r="L17348" t="s">
        <v>77949</v>
      </c>
    </row>
    <row r="17349" spans="1:12" x14ac:dyDescent="0.15">
      <c r="A17349" t="s">
        <v>12</v>
      </c>
      <c r="B17349">
        <v>4865210</v>
      </c>
      <c r="C17349">
        <v>4865230</v>
      </c>
      <c r="D17349" t="s">
        <v>57548</v>
      </c>
      <c r="E17349" t="s">
        <v>57549</v>
      </c>
      <c r="F17349" t="s">
        <v>76</v>
      </c>
      <c r="G17349" t="s">
        <v>23</v>
      </c>
      <c r="H17349">
        <v>95</v>
      </c>
      <c r="I17349" t="s">
        <v>57556</v>
      </c>
      <c r="J17349" t="s">
        <v>57557</v>
      </c>
      <c r="K17349" t="s">
        <v>57558</v>
      </c>
      <c r="L17349" t="s">
        <v>77920</v>
      </c>
    </row>
    <row r="17350" spans="1:12" x14ac:dyDescent="0.15">
      <c r="A17350" t="s">
        <v>12</v>
      </c>
      <c r="B17350">
        <v>4865182</v>
      </c>
      <c r="C17350">
        <v>4865202</v>
      </c>
      <c r="D17350" t="s">
        <v>57548</v>
      </c>
      <c r="E17350" t="s">
        <v>57549</v>
      </c>
      <c r="F17350" t="s">
        <v>76</v>
      </c>
      <c r="G17350" t="s">
        <v>16</v>
      </c>
      <c r="H17350">
        <v>123</v>
      </c>
      <c r="I17350" t="s">
        <v>57559</v>
      </c>
      <c r="J17350" t="s">
        <v>57560</v>
      </c>
      <c r="K17350" t="s">
        <v>57561</v>
      </c>
      <c r="L17350" t="s">
        <v>78061</v>
      </c>
    </row>
    <row r="17351" spans="1:12" x14ac:dyDescent="0.15">
      <c r="A17351" t="s">
        <v>12</v>
      </c>
      <c r="B17351">
        <v>4866175</v>
      </c>
      <c r="C17351">
        <v>4866195</v>
      </c>
      <c r="D17351" t="s">
        <v>57562</v>
      </c>
      <c r="E17351" t="s">
        <v>57563</v>
      </c>
      <c r="F17351" t="s">
        <v>76</v>
      </c>
      <c r="G17351" t="s">
        <v>36</v>
      </c>
      <c r="H17351">
        <v>28</v>
      </c>
      <c r="I17351" t="s">
        <v>57564</v>
      </c>
      <c r="J17351" t="s">
        <v>57565</v>
      </c>
      <c r="K17351" t="s">
        <v>57566</v>
      </c>
      <c r="L17351" t="s">
        <v>77956</v>
      </c>
    </row>
    <row r="17352" spans="1:12" x14ac:dyDescent="0.15">
      <c r="A17352" t="s">
        <v>12</v>
      </c>
      <c r="B17352">
        <v>4866154</v>
      </c>
      <c r="C17352">
        <v>4866174</v>
      </c>
      <c r="D17352" t="s">
        <v>57562</v>
      </c>
      <c r="E17352" t="s">
        <v>57563</v>
      </c>
      <c r="F17352" t="s">
        <v>76</v>
      </c>
      <c r="G17352" t="s">
        <v>36</v>
      </c>
      <c r="H17352">
        <v>49</v>
      </c>
      <c r="I17352" t="s">
        <v>57567</v>
      </c>
      <c r="J17352" t="s">
        <v>57568</v>
      </c>
      <c r="K17352" t="s">
        <v>57569</v>
      </c>
      <c r="L17352" t="s">
        <v>77913</v>
      </c>
    </row>
    <row r="17353" spans="1:12" x14ac:dyDescent="0.15">
      <c r="A17353" t="s">
        <v>12</v>
      </c>
      <c r="B17353">
        <v>4866103</v>
      </c>
      <c r="C17353">
        <v>4866123</v>
      </c>
      <c r="D17353" t="s">
        <v>57562</v>
      </c>
      <c r="E17353" t="s">
        <v>57563</v>
      </c>
      <c r="F17353" t="s">
        <v>76</v>
      </c>
      <c r="G17353" t="s">
        <v>23</v>
      </c>
      <c r="H17353">
        <v>100</v>
      </c>
      <c r="I17353" t="s">
        <v>57570</v>
      </c>
      <c r="J17353" t="s">
        <v>57571</v>
      </c>
      <c r="K17353" t="s">
        <v>57572</v>
      </c>
      <c r="L17353" t="s">
        <v>77953</v>
      </c>
    </row>
    <row r="17354" spans="1:12" x14ac:dyDescent="0.15">
      <c r="A17354" t="s">
        <v>12</v>
      </c>
      <c r="B17354">
        <v>4866078</v>
      </c>
      <c r="C17354">
        <v>4866098</v>
      </c>
      <c r="D17354" t="s">
        <v>57562</v>
      </c>
      <c r="E17354" t="s">
        <v>57563</v>
      </c>
      <c r="F17354" t="s">
        <v>76</v>
      </c>
      <c r="G17354" t="s">
        <v>36</v>
      </c>
      <c r="H17354">
        <v>125</v>
      </c>
      <c r="I17354" t="s">
        <v>57573</v>
      </c>
      <c r="J17354" t="s">
        <v>57574</v>
      </c>
      <c r="K17354" t="s">
        <v>57575</v>
      </c>
      <c r="L17354" t="s">
        <v>78034</v>
      </c>
    </row>
    <row r="17355" spans="1:12" x14ac:dyDescent="0.15">
      <c r="A17355" t="s">
        <v>12</v>
      </c>
      <c r="B17355">
        <v>4868698</v>
      </c>
      <c r="C17355">
        <v>4868718</v>
      </c>
      <c r="D17355" t="s">
        <v>57576</v>
      </c>
      <c r="E17355" t="s">
        <v>57577</v>
      </c>
      <c r="F17355" t="s">
        <v>76</v>
      </c>
      <c r="G17355" t="s">
        <v>32</v>
      </c>
      <c r="H17355">
        <v>1</v>
      </c>
      <c r="I17355" t="s">
        <v>57578</v>
      </c>
      <c r="J17355" t="s">
        <v>57579</v>
      </c>
      <c r="K17355" t="s">
        <v>57580</v>
      </c>
      <c r="L17355" t="s">
        <v>77917</v>
      </c>
    </row>
    <row r="17356" spans="1:12" x14ac:dyDescent="0.15">
      <c r="A17356" t="s">
        <v>12</v>
      </c>
      <c r="B17356">
        <v>4868676</v>
      </c>
      <c r="C17356">
        <v>4868696</v>
      </c>
      <c r="D17356" t="s">
        <v>57576</v>
      </c>
      <c r="E17356" t="s">
        <v>57577</v>
      </c>
      <c r="F17356" t="s">
        <v>76</v>
      </c>
      <c r="G17356" t="s">
        <v>36</v>
      </c>
      <c r="H17356">
        <v>23</v>
      </c>
      <c r="I17356" t="s">
        <v>57581</v>
      </c>
      <c r="J17356" t="s">
        <v>57582</v>
      </c>
      <c r="K17356" t="s">
        <v>57583</v>
      </c>
      <c r="L17356" t="s">
        <v>77975</v>
      </c>
    </row>
    <row r="17357" spans="1:12" x14ac:dyDescent="0.15">
      <c r="A17357" t="s">
        <v>12</v>
      </c>
      <c r="B17357">
        <v>4868641</v>
      </c>
      <c r="C17357">
        <v>4868661</v>
      </c>
      <c r="D17357" t="s">
        <v>57576</v>
      </c>
      <c r="E17357" t="s">
        <v>57577</v>
      </c>
      <c r="F17357" t="s">
        <v>76</v>
      </c>
      <c r="G17357" t="s">
        <v>16</v>
      </c>
      <c r="H17357">
        <v>58</v>
      </c>
      <c r="I17357" t="s">
        <v>57584</v>
      </c>
      <c r="J17357" t="s">
        <v>57585</v>
      </c>
      <c r="K17357" t="s">
        <v>57586</v>
      </c>
      <c r="L17357" t="s">
        <v>77911</v>
      </c>
    </row>
    <row r="17358" spans="1:12" x14ac:dyDescent="0.15">
      <c r="A17358" t="s">
        <v>12</v>
      </c>
      <c r="B17358">
        <v>4868613</v>
      </c>
      <c r="C17358">
        <v>4868633</v>
      </c>
      <c r="D17358" t="s">
        <v>57576</v>
      </c>
      <c r="E17358" t="s">
        <v>57577</v>
      </c>
      <c r="F17358" t="s">
        <v>76</v>
      </c>
      <c r="G17358" t="s">
        <v>32</v>
      </c>
      <c r="H17358">
        <v>86</v>
      </c>
      <c r="I17358" t="s">
        <v>57587</v>
      </c>
      <c r="J17358" t="s">
        <v>57588</v>
      </c>
      <c r="K17358" t="s">
        <v>57589</v>
      </c>
      <c r="L17358" t="s">
        <v>77929</v>
      </c>
    </row>
    <row r="17359" spans="1:12" x14ac:dyDescent="0.15">
      <c r="A17359" t="s">
        <v>12</v>
      </c>
      <c r="B17359">
        <v>4870157</v>
      </c>
      <c r="C17359">
        <v>4870177</v>
      </c>
      <c r="D17359" t="s">
        <v>57590</v>
      </c>
      <c r="E17359" t="s">
        <v>90</v>
      </c>
      <c r="F17359" t="s">
        <v>76</v>
      </c>
      <c r="G17359" t="s">
        <v>16</v>
      </c>
      <c r="H17359">
        <v>7</v>
      </c>
      <c r="I17359" t="s">
        <v>57591</v>
      </c>
      <c r="J17359" t="s">
        <v>57592</v>
      </c>
      <c r="K17359" t="s">
        <v>57593</v>
      </c>
      <c r="L17359" t="s">
        <v>77909</v>
      </c>
    </row>
    <row r="17360" spans="1:12" x14ac:dyDescent="0.15">
      <c r="A17360" t="s">
        <v>12</v>
      </c>
      <c r="B17360">
        <v>4870129</v>
      </c>
      <c r="C17360">
        <v>4870149</v>
      </c>
      <c r="D17360" t="s">
        <v>57590</v>
      </c>
      <c r="E17360" t="s">
        <v>90</v>
      </c>
      <c r="F17360" t="s">
        <v>76</v>
      </c>
      <c r="G17360" t="s">
        <v>23</v>
      </c>
      <c r="H17360">
        <v>35</v>
      </c>
      <c r="I17360" t="s">
        <v>57594</v>
      </c>
      <c r="J17360" t="s">
        <v>57595</v>
      </c>
      <c r="K17360" t="s">
        <v>57596</v>
      </c>
      <c r="L17360" t="s">
        <v>77936</v>
      </c>
    </row>
    <row r="17361" spans="1:12" x14ac:dyDescent="0.15">
      <c r="A17361" t="s">
        <v>12</v>
      </c>
      <c r="B17361">
        <v>4870106</v>
      </c>
      <c r="C17361">
        <v>4870126</v>
      </c>
      <c r="D17361" t="s">
        <v>57590</v>
      </c>
      <c r="E17361" t="s">
        <v>90</v>
      </c>
      <c r="F17361" t="s">
        <v>76</v>
      </c>
      <c r="G17361" t="s">
        <v>32</v>
      </c>
      <c r="H17361">
        <v>58</v>
      </c>
      <c r="I17361" t="s">
        <v>57597</v>
      </c>
      <c r="J17361" t="s">
        <v>57598</v>
      </c>
      <c r="K17361" t="s">
        <v>57599</v>
      </c>
      <c r="L17361" t="s">
        <v>77911</v>
      </c>
    </row>
    <row r="17362" spans="1:12" x14ac:dyDescent="0.15">
      <c r="A17362" t="s">
        <v>12</v>
      </c>
      <c r="B17362">
        <v>4870075</v>
      </c>
      <c r="C17362">
        <v>4870095</v>
      </c>
      <c r="D17362" t="s">
        <v>57590</v>
      </c>
      <c r="E17362" t="s">
        <v>90</v>
      </c>
      <c r="F17362" t="s">
        <v>76</v>
      </c>
      <c r="G17362" t="s">
        <v>23</v>
      </c>
      <c r="H17362">
        <v>89</v>
      </c>
      <c r="I17362" t="s">
        <v>57600</v>
      </c>
      <c r="J17362" t="s">
        <v>57601</v>
      </c>
      <c r="K17362" t="s">
        <v>57602</v>
      </c>
      <c r="L17362" t="s">
        <v>77964</v>
      </c>
    </row>
    <row r="17363" spans="1:12" x14ac:dyDescent="0.15">
      <c r="A17363" t="s">
        <v>12</v>
      </c>
      <c r="B17363">
        <v>4870770</v>
      </c>
      <c r="C17363">
        <v>4870790</v>
      </c>
      <c r="D17363" t="s">
        <v>57603</v>
      </c>
      <c r="E17363" t="s">
        <v>90</v>
      </c>
      <c r="F17363" t="s">
        <v>76</v>
      </c>
      <c r="G17363" t="s">
        <v>16</v>
      </c>
      <c r="H17363">
        <v>29</v>
      </c>
      <c r="I17363" t="s">
        <v>57604</v>
      </c>
      <c r="J17363" t="s">
        <v>57605</v>
      </c>
      <c r="K17363" t="s">
        <v>57606</v>
      </c>
      <c r="L17363" t="s">
        <v>77921</v>
      </c>
    </row>
    <row r="17364" spans="1:12" x14ac:dyDescent="0.15">
      <c r="A17364" t="s">
        <v>12</v>
      </c>
      <c r="B17364">
        <v>4870717</v>
      </c>
      <c r="C17364">
        <v>4870737</v>
      </c>
      <c r="D17364" t="s">
        <v>57603</v>
      </c>
      <c r="E17364" t="s">
        <v>90</v>
      </c>
      <c r="F17364" t="s">
        <v>76</v>
      </c>
      <c r="G17364" t="s">
        <v>23</v>
      </c>
      <c r="H17364">
        <v>82</v>
      </c>
      <c r="I17364" t="s">
        <v>57607</v>
      </c>
      <c r="J17364" t="s">
        <v>57608</v>
      </c>
      <c r="K17364" t="s">
        <v>57609</v>
      </c>
      <c r="L17364" t="s">
        <v>78011</v>
      </c>
    </row>
    <row r="17365" spans="1:12" x14ac:dyDescent="0.15">
      <c r="A17365" t="s">
        <v>12</v>
      </c>
      <c r="B17365">
        <v>4870684</v>
      </c>
      <c r="C17365">
        <v>4870704</v>
      </c>
      <c r="D17365" t="s">
        <v>57603</v>
      </c>
      <c r="E17365" t="s">
        <v>90</v>
      </c>
      <c r="F17365" t="s">
        <v>76</v>
      </c>
      <c r="G17365" t="s">
        <v>36</v>
      </c>
      <c r="H17365">
        <v>115</v>
      </c>
      <c r="I17365" t="s">
        <v>57610</v>
      </c>
      <c r="J17365" t="s">
        <v>57611</v>
      </c>
      <c r="K17365" t="s">
        <v>57612</v>
      </c>
      <c r="L17365" t="s">
        <v>78020</v>
      </c>
    </row>
    <row r="17366" spans="1:12" x14ac:dyDescent="0.15">
      <c r="A17366" t="s">
        <v>12</v>
      </c>
      <c r="B17366">
        <v>4870662</v>
      </c>
      <c r="C17366">
        <v>4870682</v>
      </c>
      <c r="D17366" t="s">
        <v>57603</v>
      </c>
      <c r="E17366" t="s">
        <v>90</v>
      </c>
      <c r="F17366" t="s">
        <v>76</v>
      </c>
      <c r="G17366" t="s">
        <v>16</v>
      </c>
      <c r="H17366">
        <v>137</v>
      </c>
      <c r="I17366" t="s">
        <v>57613</v>
      </c>
      <c r="J17366" t="s">
        <v>57614</v>
      </c>
      <c r="K17366" t="s">
        <v>57615</v>
      </c>
      <c r="L17366" t="s">
        <v>77987</v>
      </c>
    </row>
    <row r="17367" spans="1:12" x14ac:dyDescent="0.15">
      <c r="A17367" t="s">
        <v>12</v>
      </c>
      <c r="B17367">
        <v>4871806</v>
      </c>
      <c r="C17367">
        <v>4871826</v>
      </c>
      <c r="D17367" t="s">
        <v>57616</v>
      </c>
      <c r="E17367" t="s">
        <v>90</v>
      </c>
      <c r="F17367" t="s">
        <v>76</v>
      </c>
      <c r="G17367" t="s">
        <v>36</v>
      </c>
      <c r="H17367">
        <v>37</v>
      </c>
      <c r="I17367" t="s">
        <v>57617</v>
      </c>
      <c r="J17367" t="s">
        <v>57618</v>
      </c>
      <c r="K17367" t="s">
        <v>57619</v>
      </c>
      <c r="L17367" t="s">
        <v>77906</v>
      </c>
    </row>
    <row r="17368" spans="1:12" x14ac:dyDescent="0.15">
      <c r="A17368" t="s">
        <v>12</v>
      </c>
      <c r="B17368">
        <v>4871784</v>
      </c>
      <c r="C17368">
        <v>4871804</v>
      </c>
      <c r="D17368" t="s">
        <v>57616</v>
      </c>
      <c r="E17368" t="s">
        <v>90</v>
      </c>
      <c r="F17368" t="s">
        <v>76</v>
      </c>
      <c r="G17368" t="s">
        <v>23</v>
      </c>
      <c r="H17368">
        <v>59</v>
      </c>
      <c r="I17368" t="s">
        <v>57620</v>
      </c>
      <c r="J17368" t="s">
        <v>57621</v>
      </c>
      <c r="K17368" t="s">
        <v>57622</v>
      </c>
      <c r="L17368" t="s">
        <v>78009</v>
      </c>
    </row>
    <row r="17369" spans="1:12" x14ac:dyDescent="0.15">
      <c r="A17369" t="s">
        <v>12</v>
      </c>
      <c r="B17369">
        <v>4871746</v>
      </c>
      <c r="C17369">
        <v>4871766</v>
      </c>
      <c r="D17369" t="s">
        <v>57616</v>
      </c>
      <c r="E17369" t="s">
        <v>90</v>
      </c>
      <c r="F17369" t="s">
        <v>76</v>
      </c>
      <c r="G17369" t="s">
        <v>36</v>
      </c>
      <c r="H17369">
        <v>97</v>
      </c>
      <c r="I17369" t="s">
        <v>57623</v>
      </c>
      <c r="J17369" t="s">
        <v>57624</v>
      </c>
      <c r="K17369" t="s">
        <v>57625</v>
      </c>
      <c r="L17369" t="s">
        <v>78010</v>
      </c>
    </row>
    <row r="17370" spans="1:12" x14ac:dyDescent="0.15">
      <c r="A17370" t="s">
        <v>12</v>
      </c>
      <c r="B17370">
        <v>4871667</v>
      </c>
      <c r="C17370">
        <v>4871687</v>
      </c>
      <c r="D17370" t="s">
        <v>57616</v>
      </c>
      <c r="E17370" t="s">
        <v>90</v>
      </c>
      <c r="F17370" t="s">
        <v>76</v>
      </c>
      <c r="G17370" t="s">
        <v>16</v>
      </c>
      <c r="H17370">
        <v>176</v>
      </c>
      <c r="I17370" t="s">
        <v>57626</v>
      </c>
      <c r="J17370" t="s">
        <v>57627</v>
      </c>
      <c r="K17370" t="s">
        <v>57628</v>
      </c>
      <c r="L17370" t="s">
        <v>78091</v>
      </c>
    </row>
    <row r="17371" spans="1:12" x14ac:dyDescent="0.15">
      <c r="A17371" t="s">
        <v>12</v>
      </c>
      <c r="B17371">
        <v>4872776</v>
      </c>
      <c r="C17371">
        <v>4872796</v>
      </c>
      <c r="D17371" t="s">
        <v>57629</v>
      </c>
      <c r="E17371" t="s">
        <v>90</v>
      </c>
      <c r="F17371" t="s">
        <v>76</v>
      </c>
      <c r="G17371" t="s">
        <v>16</v>
      </c>
      <c r="H17371">
        <v>8</v>
      </c>
      <c r="I17371" t="s">
        <v>57630</v>
      </c>
      <c r="J17371" t="s">
        <v>57631</v>
      </c>
      <c r="K17371" t="s">
        <v>57632</v>
      </c>
      <c r="L17371" t="s">
        <v>77955</v>
      </c>
    </row>
    <row r="17372" spans="1:12" x14ac:dyDescent="0.15">
      <c r="A17372" t="s">
        <v>12</v>
      </c>
      <c r="B17372">
        <v>4872746</v>
      </c>
      <c r="C17372">
        <v>4872766</v>
      </c>
      <c r="D17372" t="s">
        <v>57629</v>
      </c>
      <c r="E17372" t="s">
        <v>90</v>
      </c>
      <c r="F17372" t="s">
        <v>76</v>
      </c>
      <c r="G17372" t="s">
        <v>36</v>
      </c>
      <c r="H17372">
        <v>38</v>
      </c>
      <c r="I17372" t="s">
        <v>57633</v>
      </c>
      <c r="J17372" t="s">
        <v>57634</v>
      </c>
      <c r="K17372" t="s">
        <v>57635</v>
      </c>
      <c r="L17372" t="s">
        <v>78008</v>
      </c>
    </row>
    <row r="17373" spans="1:12" x14ac:dyDescent="0.15">
      <c r="A17373" t="s">
        <v>12</v>
      </c>
      <c r="B17373">
        <v>4872714</v>
      </c>
      <c r="C17373">
        <v>4872734</v>
      </c>
      <c r="D17373" t="s">
        <v>57629</v>
      </c>
      <c r="E17373" t="s">
        <v>90</v>
      </c>
      <c r="F17373" t="s">
        <v>76</v>
      </c>
      <c r="G17373" t="s">
        <v>36</v>
      </c>
      <c r="H17373">
        <v>70</v>
      </c>
      <c r="I17373" t="s">
        <v>57636</v>
      </c>
      <c r="J17373" t="s">
        <v>57637</v>
      </c>
      <c r="K17373" t="s">
        <v>57638</v>
      </c>
      <c r="L17373" t="s">
        <v>77919</v>
      </c>
    </row>
    <row r="17374" spans="1:12" x14ac:dyDescent="0.15">
      <c r="A17374" t="s">
        <v>12</v>
      </c>
      <c r="B17374">
        <v>4872680</v>
      </c>
      <c r="C17374">
        <v>4872700</v>
      </c>
      <c r="D17374" t="s">
        <v>57629</v>
      </c>
      <c r="E17374" t="s">
        <v>90</v>
      </c>
      <c r="F17374" t="s">
        <v>76</v>
      </c>
      <c r="G17374" t="s">
        <v>23</v>
      </c>
      <c r="H17374">
        <v>104</v>
      </c>
      <c r="I17374" t="s">
        <v>57639</v>
      </c>
      <c r="J17374" t="s">
        <v>57640</v>
      </c>
      <c r="K17374" t="s">
        <v>57641</v>
      </c>
      <c r="L17374" t="s">
        <v>77963</v>
      </c>
    </row>
    <row r="17375" spans="1:12" x14ac:dyDescent="0.15">
      <c r="A17375" t="s">
        <v>12</v>
      </c>
      <c r="B17375">
        <v>4873997</v>
      </c>
      <c r="C17375">
        <v>4874017</v>
      </c>
      <c r="D17375" t="s">
        <v>57642</v>
      </c>
      <c r="E17375" t="s">
        <v>90</v>
      </c>
      <c r="F17375" t="s">
        <v>76</v>
      </c>
      <c r="G17375" t="s">
        <v>36</v>
      </c>
      <c r="H17375">
        <v>0</v>
      </c>
      <c r="I17375" t="s">
        <v>57643</v>
      </c>
      <c r="J17375" t="s">
        <v>57644</v>
      </c>
      <c r="K17375" t="s">
        <v>57645</v>
      </c>
      <c r="L17375" t="s">
        <v>77980</v>
      </c>
    </row>
    <row r="17376" spans="1:12" x14ac:dyDescent="0.15">
      <c r="A17376" t="s">
        <v>12</v>
      </c>
      <c r="B17376">
        <v>4873976</v>
      </c>
      <c r="C17376">
        <v>4873996</v>
      </c>
      <c r="D17376" t="s">
        <v>57642</v>
      </c>
      <c r="E17376" t="s">
        <v>90</v>
      </c>
      <c r="F17376" t="s">
        <v>76</v>
      </c>
      <c r="G17376" t="s">
        <v>16</v>
      </c>
      <c r="H17376">
        <v>21</v>
      </c>
      <c r="I17376" t="s">
        <v>57646</v>
      </c>
      <c r="J17376" t="s">
        <v>57647</v>
      </c>
      <c r="K17376" t="s">
        <v>57648</v>
      </c>
      <c r="L17376" t="s">
        <v>78022</v>
      </c>
    </row>
    <row r="17377" spans="1:12" x14ac:dyDescent="0.15">
      <c r="A17377" t="s">
        <v>12</v>
      </c>
      <c r="B17377">
        <v>4873954</v>
      </c>
      <c r="C17377">
        <v>4873974</v>
      </c>
      <c r="D17377" t="s">
        <v>57642</v>
      </c>
      <c r="E17377" t="s">
        <v>90</v>
      </c>
      <c r="F17377" t="s">
        <v>76</v>
      </c>
      <c r="G17377" t="s">
        <v>16</v>
      </c>
      <c r="H17377">
        <v>43</v>
      </c>
      <c r="I17377" t="s">
        <v>57649</v>
      </c>
      <c r="J17377" t="s">
        <v>57650</v>
      </c>
      <c r="K17377" t="s">
        <v>57651</v>
      </c>
      <c r="L17377" t="s">
        <v>77942</v>
      </c>
    </row>
    <row r="17378" spans="1:12" x14ac:dyDescent="0.15">
      <c r="A17378" t="s">
        <v>12</v>
      </c>
      <c r="B17378">
        <v>4873933</v>
      </c>
      <c r="C17378">
        <v>4873953</v>
      </c>
      <c r="D17378" t="s">
        <v>57642</v>
      </c>
      <c r="E17378" t="s">
        <v>90</v>
      </c>
      <c r="F17378" t="s">
        <v>76</v>
      </c>
      <c r="G17378" t="s">
        <v>32</v>
      </c>
      <c r="H17378">
        <v>64</v>
      </c>
      <c r="I17378" t="s">
        <v>57652</v>
      </c>
      <c r="J17378" t="s">
        <v>57653</v>
      </c>
      <c r="K17378" t="s">
        <v>57654</v>
      </c>
      <c r="L17378" t="s">
        <v>77989</v>
      </c>
    </row>
    <row r="17379" spans="1:12" x14ac:dyDescent="0.15">
      <c r="A17379" t="s">
        <v>12</v>
      </c>
      <c r="B17379">
        <v>4875389</v>
      </c>
      <c r="C17379">
        <v>4875409</v>
      </c>
      <c r="D17379" t="s">
        <v>57655</v>
      </c>
      <c r="E17379" t="s">
        <v>90</v>
      </c>
      <c r="F17379" t="s">
        <v>76</v>
      </c>
      <c r="G17379" t="s">
        <v>36</v>
      </c>
      <c r="H17379">
        <v>16</v>
      </c>
      <c r="I17379" t="s">
        <v>57656</v>
      </c>
      <c r="J17379" t="s">
        <v>57657</v>
      </c>
      <c r="K17379" t="s">
        <v>57658</v>
      </c>
      <c r="L17379" t="s">
        <v>77905</v>
      </c>
    </row>
    <row r="17380" spans="1:12" x14ac:dyDescent="0.15">
      <c r="A17380" t="s">
        <v>12</v>
      </c>
      <c r="B17380">
        <v>4875352</v>
      </c>
      <c r="C17380">
        <v>4875372</v>
      </c>
      <c r="D17380" t="s">
        <v>57655</v>
      </c>
      <c r="E17380" t="s">
        <v>90</v>
      </c>
      <c r="F17380" t="s">
        <v>76</v>
      </c>
      <c r="G17380" t="s">
        <v>32</v>
      </c>
      <c r="H17380">
        <v>53</v>
      </c>
      <c r="I17380" t="s">
        <v>57659</v>
      </c>
      <c r="J17380" t="s">
        <v>57660</v>
      </c>
      <c r="K17380" t="s">
        <v>57661</v>
      </c>
      <c r="L17380" t="s">
        <v>77922</v>
      </c>
    </row>
    <row r="17381" spans="1:12" x14ac:dyDescent="0.15">
      <c r="A17381" t="s">
        <v>12</v>
      </c>
      <c r="B17381">
        <v>4875307</v>
      </c>
      <c r="C17381">
        <v>4875327</v>
      </c>
      <c r="D17381" t="s">
        <v>57655</v>
      </c>
      <c r="E17381" t="s">
        <v>90</v>
      </c>
      <c r="F17381" t="s">
        <v>76</v>
      </c>
      <c r="G17381" t="s">
        <v>23</v>
      </c>
      <c r="H17381">
        <v>98</v>
      </c>
      <c r="I17381" t="s">
        <v>57662</v>
      </c>
      <c r="J17381" t="s">
        <v>57663</v>
      </c>
      <c r="K17381" t="s">
        <v>57664</v>
      </c>
      <c r="L17381" t="s">
        <v>78048</v>
      </c>
    </row>
    <row r="17382" spans="1:12" x14ac:dyDescent="0.15">
      <c r="A17382" t="s">
        <v>12</v>
      </c>
      <c r="B17382">
        <v>4875281</v>
      </c>
      <c r="C17382">
        <v>4875301</v>
      </c>
      <c r="D17382" t="s">
        <v>57655</v>
      </c>
      <c r="E17382" t="s">
        <v>90</v>
      </c>
      <c r="F17382" t="s">
        <v>76</v>
      </c>
      <c r="G17382" t="s">
        <v>16</v>
      </c>
      <c r="H17382">
        <v>124</v>
      </c>
      <c r="I17382" t="s">
        <v>57665</v>
      </c>
      <c r="J17382" t="s">
        <v>57666</v>
      </c>
      <c r="K17382" t="s">
        <v>57667</v>
      </c>
      <c r="L17382" t="s">
        <v>78046</v>
      </c>
    </row>
    <row r="17383" spans="1:12" x14ac:dyDescent="0.15">
      <c r="A17383" t="s">
        <v>12</v>
      </c>
      <c r="B17383">
        <v>4875824</v>
      </c>
      <c r="C17383">
        <v>4875844</v>
      </c>
      <c r="D17383" t="s">
        <v>57668</v>
      </c>
      <c r="E17383" t="s">
        <v>90</v>
      </c>
      <c r="F17383" t="s">
        <v>76</v>
      </c>
      <c r="G17383" t="s">
        <v>36</v>
      </c>
      <c r="H17383">
        <v>0</v>
      </c>
      <c r="I17383" t="s">
        <v>57669</v>
      </c>
      <c r="J17383" t="s">
        <v>57670</v>
      </c>
      <c r="K17383" t="s">
        <v>57671</v>
      </c>
      <c r="L17383" t="s">
        <v>77980</v>
      </c>
    </row>
    <row r="17384" spans="1:12" x14ac:dyDescent="0.15">
      <c r="A17384" t="s">
        <v>12</v>
      </c>
      <c r="B17384">
        <v>4875801</v>
      </c>
      <c r="C17384">
        <v>4875821</v>
      </c>
      <c r="D17384" t="s">
        <v>57668</v>
      </c>
      <c r="E17384" t="s">
        <v>90</v>
      </c>
      <c r="F17384" t="s">
        <v>76</v>
      </c>
      <c r="G17384" t="s">
        <v>32</v>
      </c>
      <c r="H17384">
        <v>23</v>
      </c>
      <c r="I17384" t="s">
        <v>57672</v>
      </c>
      <c r="J17384" t="s">
        <v>57673</v>
      </c>
      <c r="K17384" t="s">
        <v>57674</v>
      </c>
      <c r="L17384" t="s">
        <v>77975</v>
      </c>
    </row>
    <row r="17385" spans="1:12" x14ac:dyDescent="0.15">
      <c r="A17385" t="s">
        <v>12</v>
      </c>
      <c r="B17385">
        <v>4875769</v>
      </c>
      <c r="C17385">
        <v>4875789</v>
      </c>
      <c r="D17385" t="s">
        <v>57668</v>
      </c>
      <c r="E17385" t="s">
        <v>90</v>
      </c>
      <c r="F17385" t="s">
        <v>76</v>
      </c>
      <c r="G17385" t="s">
        <v>32</v>
      </c>
      <c r="H17385">
        <v>55</v>
      </c>
      <c r="I17385" t="s">
        <v>57675</v>
      </c>
      <c r="J17385" t="s">
        <v>57676</v>
      </c>
      <c r="K17385" t="s">
        <v>57677</v>
      </c>
      <c r="L17385" t="s">
        <v>77992</v>
      </c>
    </row>
    <row r="17386" spans="1:12" x14ac:dyDescent="0.15">
      <c r="A17386" t="s">
        <v>12</v>
      </c>
      <c r="B17386">
        <v>4875730</v>
      </c>
      <c r="C17386">
        <v>4875750</v>
      </c>
      <c r="D17386" t="s">
        <v>57668</v>
      </c>
      <c r="E17386" t="s">
        <v>90</v>
      </c>
      <c r="F17386" t="s">
        <v>76</v>
      </c>
      <c r="G17386" t="s">
        <v>16</v>
      </c>
      <c r="H17386">
        <v>94</v>
      </c>
      <c r="I17386" t="s">
        <v>57678</v>
      </c>
      <c r="J17386" t="s">
        <v>57679</v>
      </c>
      <c r="K17386" t="s">
        <v>57680</v>
      </c>
      <c r="L17386" t="s">
        <v>77927</v>
      </c>
    </row>
    <row r="17387" spans="1:12" x14ac:dyDescent="0.15">
      <c r="A17387" t="s">
        <v>12</v>
      </c>
      <c r="B17387">
        <v>4876999</v>
      </c>
      <c r="C17387">
        <v>4877019</v>
      </c>
      <c r="D17387" t="s">
        <v>57681</v>
      </c>
      <c r="E17387" t="s">
        <v>90</v>
      </c>
      <c r="F17387" t="s">
        <v>76</v>
      </c>
      <c r="G17387" t="s">
        <v>16</v>
      </c>
      <c r="H17387">
        <v>0</v>
      </c>
      <c r="I17387" t="s">
        <v>57682</v>
      </c>
      <c r="J17387" t="s">
        <v>57683</v>
      </c>
      <c r="K17387" t="s">
        <v>57684</v>
      </c>
      <c r="L17387" t="s">
        <v>77980</v>
      </c>
    </row>
    <row r="17388" spans="1:12" x14ac:dyDescent="0.15">
      <c r="A17388" t="s">
        <v>12</v>
      </c>
      <c r="B17388">
        <v>4876964</v>
      </c>
      <c r="C17388">
        <v>4876984</v>
      </c>
      <c r="D17388" t="s">
        <v>57681</v>
      </c>
      <c r="E17388" t="s">
        <v>90</v>
      </c>
      <c r="F17388" t="s">
        <v>76</v>
      </c>
      <c r="G17388" t="s">
        <v>16</v>
      </c>
      <c r="H17388">
        <v>35</v>
      </c>
      <c r="I17388" t="s">
        <v>57685</v>
      </c>
      <c r="J17388" t="s">
        <v>57686</v>
      </c>
      <c r="K17388" t="s">
        <v>57687</v>
      </c>
      <c r="L17388" t="s">
        <v>77936</v>
      </c>
    </row>
    <row r="17389" spans="1:12" x14ac:dyDescent="0.15">
      <c r="A17389" t="s">
        <v>12</v>
      </c>
      <c r="B17389">
        <v>4876938</v>
      </c>
      <c r="C17389">
        <v>4876958</v>
      </c>
      <c r="D17389" t="s">
        <v>57681</v>
      </c>
      <c r="E17389" t="s">
        <v>90</v>
      </c>
      <c r="F17389" t="s">
        <v>76</v>
      </c>
      <c r="G17389" t="s">
        <v>16</v>
      </c>
      <c r="H17389">
        <v>61</v>
      </c>
      <c r="I17389" t="s">
        <v>57688</v>
      </c>
      <c r="J17389" t="s">
        <v>57689</v>
      </c>
      <c r="K17389" t="s">
        <v>57690</v>
      </c>
      <c r="L17389" t="s">
        <v>77979</v>
      </c>
    </row>
    <row r="17390" spans="1:12" x14ac:dyDescent="0.15">
      <c r="A17390" t="s">
        <v>12</v>
      </c>
      <c r="B17390">
        <v>4876913</v>
      </c>
      <c r="C17390">
        <v>4876933</v>
      </c>
      <c r="D17390" t="s">
        <v>57681</v>
      </c>
      <c r="E17390" t="s">
        <v>90</v>
      </c>
      <c r="F17390" t="s">
        <v>76</v>
      </c>
      <c r="G17390" t="s">
        <v>16</v>
      </c>
      <c r="H17390">
        <v>86</v>
      </c>
      <c r="I17390" t="s">
        <v>57691</v>
      </c>
      <c r="J17390" t="s">
        <v>57692</v>
      </c>
      <c r="K17390" t="s">
        <v>57693</v>
      </c>
      <c r="L17390" t="s">
        <v>77929</v>
      </c>
    </row>
    <row r="17391" spans="1:12" x14ac:dyDescent="0.15">
      <c r="A17391" t="s">
        <v>12</v>
      </c>
      <c r="B17391">
        <v>4877859</v>
      </c>
      <c r="C17391">
        <v>4877879</v>
      </c>
      <c r="D17391" t="s">
        <v>57694</v>
      </c>
      <c r="E17391" t="s">
        <v>90</v>
      </c>
      <c r="F17391" t="s">
        <v>76</v>
      </c>
      <c r="G17391" t="s">
        <v>16</v>
      </c>
      <c r="H17391">
        <v>13</v>
      </c>
      <c r="I17391" t="s">
        <v>57695</v>
      </c>
      <c r="J17391" t="s">
        <v>57696</v>
      </c>
      <c r="K17391" t="s">
        <v>57697</v>
      </c>
      <c r="L17391" t="s">
        <v>77935</v>
      </c>
    </row>
    <row r="17392" spans="1:12" x14ac:dyDescent="0.15">
      <c r="A17392" t="s">
        <v>12</v>
      </c>
      <c r="B17392">
        <v>4877834</v>
      </c>
      <c r="C17392">
        <v>4877854</v>
      </c>
      <c r="D17392" t="s">
        <v>57694</v>
      </c>
      <c r="E17392" t="s">
        <v>90</v>
      </c>
      <c r="F17392" t="s">
        <v>76</v>
      </c>
      <c r="G17392" t="s">
        <v>32</v>
      </c>
      <c r="H17392">
        <v>38</v>
      </c>
      <c r="I17392" t="s">
        <v>57698</v>
      </c>
      <c r="J17392" t="s">
        <v>57699</v>
      </c>
      <c r="K17392" t="s">
        <v>57700</v>
      </c>
      <c r="L17392" t="s">
        <v>78008</v>
      </c>
    </row>
    <row r="17393" spans="1:12" x14ac:dyDescent="0.15">
      <c r="A17393" t="s">
        <v>12</v>
      </c>
      <c r="B17393">
        <v>4877807</v>
      </c>
      <c r="C17393">
        <v>4877827</v>
      </c>
      <c r="D17393" t="s">
        <v>57694</v>
      </c>
      <c r="E17393" t="s">
        <v>90</v>
      </c>
      <c r="F17393" t="s">
        <v>76</v>
      </c>
      <c r="G17393" t="s">
        <v>16</v>
      </c>
      <c r="H17393">
        <v>65</v>
      </c>
      <c r="I17393" t="s">
        <v>57701</v>
      </c>
      <c r="J17393" t="s">
        <v>57702</v>
      </c>
      <c r="K17393" t="s">
        <v>57703</v>
      </c>
      <c r="L17393" t="s">
        <v>78042</v>
      </c>
    </row>
    <row r="17394" spans="1:12" x14ac:dyDescent="0.15">
      <c r="A17394" t="s">
        <v>12</v>
      </c>
      <c r="B17394">
        <v>4877784</v>
      </c>
      <c r="C17394">
        <v>4877804</v>
      </c>
      <c r="D17394" t="s">
        <v>57694</v>
      </c>
      <c r="E17394" t="s">
        <v>90</v>
      </c>
      <c r="F17394" t="s">
        <v>76</v>
      </c>
      <c r="G17394" t="s">
        <v>16</v>
      </c>
      <c r="H17394">
        <v>88</v>
      </c>
      <c r="I17394" t="s">
        <v>57704</v>
      </c>
      <c r="J17394" t="s">
        <v>57705</v>
      </c>
      <c r="K17394" t="s">
        <v>57706</v>
      </c>
      <c r="L17394" t="s">
        <v>77923</v>
      </c>
    </row>
    <row r="17395" spans="1:12" x14ac:dyDescent="0.15">
      <c r="A17395" t="s">
        <v>12</v>
      </c>
      <c r="B17395">
        <v>4878008</v>
      </c>
      <c r="C17395">
        <v>4878028</v>
      </c>
      <c r="D17395" t="s">
        <v>57707</v>
      </c>
      <c r="E17395" t="s">
        <v>90</v>
      </c>
      <c r="F17395" t="s">
        <v>15</v>
      </c>
      <c r="G17395" t="s">
        <v>36</v>
      </c>
      <c r="H17395">
        <v>0</v>
      </c>
      <c r="I17395" t="s">
        <v>57708</v>
      </c>
      <c r="J17395" t="s">
        <v>57709</v>
      </c>
      <c r="K17395" t="s">
        <v>57710</v>
      </c>
      <c r="L17395" t="s">
        <v>77980</v>
      </c>
    </row>
    <row r="17396" spans="1:12" x14ac:dyDescent="0.15">
      <c r="A17396" t="s">
        <v>12</v>
      </c>
      <c r="B17396">
        <v>4878031</v>
      </c>
      <c r="C17396">
        <v>4878051</v>
      </c>
      <c r="D17396" t="s">
        <v>57707</v>
      </c>
      <c r="E17396" t="s">
        <v>90</v>
      </c>
      <c r="F17396" t="s">
        <v>15</v>
      </c>
      <c r="G17396" t="s">
        <v>23</v>
      </c>
      <c r="H17396">
        <v>23</v>
      </c>
      <c r="I17396" t="s">
        <v>57711</v>
      </c>
      <c r="J17396" t="s">
        <v>57712</v>
      </c>
      <c r="K17396" t="s">
        <v>57713</v>
      </c>
      <c r="L17396" t="s">
        <v>77975</v>
      </c>
    </row>
    <row r="17397" spans="1:12" x14ac:dyDescent="0.15">
      <c r="A17397" t="s">
        <v>12</v>
      </c>
      <c r="B17397">
        <v>4878054</v>
      </c>
      <c r="C17397">
        <v>4878074</v>
      </c>
      <c r="D17397" t="s">
        <v>57707</v>
      </c>
      <c r="E17397" t="s">
        <v>90</v>
      </c>
      <c r="F17397" t="s">
        <v>15</v>
      </c>
      <c r="G17397" t="s">
        <v>16</v>
      </c>
      <c r="H17397">
        <v>46</v>
      </c>
      <c r="I17397" t="s">
        <v>57714</v>
      </c>
      <c r="J17397" t="s">
        <v>57715</v>
      </c>
      <c r="K17397" t="s">
        <v>57716</v>
      </c>
      <c r="L17397" t="s">
        <v>78004</v>
      </c>
    </row>
    <row r="17398" spans="1:12" x14ac:dyDescent="0.15">
      <c r="A17398" t="s">
        <v>12</v>
      </c>
      <c r="B17398">
        <v>4878085</v>
      </c>
      <c r="C17398">
        <v>4878105</v>
      </c>
      <c r="D17398" t="s">
        <v>57707</v>
      </c>
      <c r="E17398" t="s">
        <v>90</v>
      </c>
      <c r="F17398" t="s">
        <v>15</v>
      </c>
      <c r="G17398" t="s">
        <v>16</v>
      </c>
      <c r="H17398">
        <v>77</v>
      </c>
      <c r="I17398" t="s">
        <v>57717</v>
      </c>
      <c r="J17398" t="s">
        <v>57718</v>
      </c>
      <c r="K17398" t="s">
        <v>57719</v>
      </c>
      <c r="L17398" t="s">
        <v>77960</v>
      </c>
    </row>
    <row r="17399" spans="1:12" x14ac:dyDescent="0.15">
      <c r="A17399" t="s">
        <v>12</v>
      </c>
      <c r="B17399">
        <v>4879951</v>
      </c>
      <c r="C17399">
        <v>4879971</v>
      </c>
      <c r="D17399" t="s">
        <v>57720</v>
      </c>
      <c r="E17399" t="s">
        <v>90</v>
      </c>
      <c r="F17399" t="s">
        <v>76</v>
      </c>
      <c r="G17399" t="s">
        <v>23</v>
      </c>
      <c r="H17399">
        <v>11</v>
      </c>
      <c r="I17399" t="s">
        <v>57721</v>
      </c>
      <c r="J17399" t="s">
        <v>57722</v>
      </c>
      <c r="K17399" t="s">
        <v>57723</v>
      </c>
      <c r="L17399" t="s">
        <v>77974</v>
      </c>
    </row>
    <row r="17400" spans="1:12" x14ac:dyDescent="0.15">
      <c r="A17400" t="s">
        <v>12</v>
      </c>
      <c r="B17400">
        <v>4879913</v>
      </c>
      <c r="C17400">
        <v>4879933</v>
      </c>
      <c r="D17400" t="s">
        <v>57720</v>
      </c>
      <c r="E17400" t="s">
        <v>90</v>
      </c>
      <c r="F17400" t="s">
        <v>76</v>
      </c>
      <c r="G17400" t="s">
        <v>16</v>
      </c>
      <c r="H17400">
        <v>49</v>
      </c>
      <c r="I17400" t="s">
        <v>57724</v>
      </c>
      <c r="J17400" t="s">
        <v>57725</v>
      </c>
      <c r="K17400" t="s">
        <v>57726</v>
      </c>
      <c r="L17400" t="s">
        <v>77913</v>
      </c>
    </row>
    <row r="17401" spans="1:12" x14ac:dyDescent="0.15">
      <c r="A17401" t="s">
        <v>12</v>
      </c>
      <c r="B17401">
        <v>4879891</v>
      </c>
      <c r="C17401">
        <v>4879911</v>
      </c>
      <c r="D17401" t="s">
        <v>57720</v>
      </c>
      <c r="E17401" t="s">
        <v>90</v>
      </c>
      <c r="F17401" t="s">
        <v>76</v>
      </c>
      <c r="G17401" t="s">
        <v>32</v>
      </c>
      <c r="H17401">
        <v>71</v>
      </c>
      <c r="I17401" t="s">
        <v>57727</v>
      </c>
      <c r="J17401" t="s">
        <v>57728</v>
      </c>
      <c r="K17401" t="s">
        <v>57729</v>
      </c>
      <c r="L17401" t="s">
        <v>77969</v>
      </c>
    </row>
    <row r="17402" spans="1:12" x14ac:dyDescent="0.15">
      <c r="A17402" t="s">
        <v>12</v>
      </c>
      <c r="B17402">
        <v>4879871</v>
      </c>
      <c r="C17402">
        <v>4879891</v>
      </c>
      <c r="D17402" t="s">
        <v>57720</v>
      </c>
      <c r="E17402" t="s">
        <v>90</v>
      </c>
      <c r="F17402" t="s">
        <v>76</v>
      </c>
      <c r="G17402" t="s">
        <v>16</v>
      </c>
      <c r="H17402">
        <v>91</v>
      </c>
      <c r="I17402" t="s">
        <v>57730</v>
      </c>
      <c r="J17402" t="s">
        <v>57731</v>
      </c>
      <c r="K17402" t="s">
        <v>57732</v>
      </c>
      <c r="L17402" t="s">
        <v>77907</v>
      </c>
    </row>
    <row r="17403" spans="1:12" x14ac:dyDescent="0.15">
      <c r="A17403" t="s">
        <v>12</v>
      </c>
      <c r="B17403">
        <v>4880207</v>
      </c>
      <c r="C17403">
        <v>4880227</v>
      </c>
      <c r="D17403" t="s">
        <v>57733</v>
      </c>
      <c r="E17403" t="s">
        <v>90</v>
      </c>
      <c r="F17403" t="s">
        <v>15</v>
      </c>
      <c r="G17403" t="s">
        <v>36</v>
      </c>
      <c r="H17403">
        <v>6</v>
      </c>
      <c r="I17403" t="s">
        <v>57734</v>
      </c>
      <c r="J17403" t="s">
        <v>57735</v>
      </c>
      <c r="K17403" t="s">
        <v>57736</v>
      </c>
      <c r="L17403" t="s">
        <v>78025</v>
      </c>
    </row>
    <row r="17404" spans="1:12" x14ac:dyDescent="0.15">
      <c r="A17404" t="s">
        <v>12</v>
      </c>
      <c r="B17404">
        <v>4880230</v>
      </c>
      <c r="C17404">
        <v>4880250</v>
      </c>
      <c r="D17404" t="s">
        <v>57733</v>
      </c>
      <c r="E17404" t="s">
        <v>90</v>
      </c>
      <c r="F17404" t="s">
        <v>15</v>
      </c>
      <c r="G17404" t="s">
        <v>36</v>
      </c>
      <c r="H17404">
        <v>29</v>
      </c>
      <c r="I17404" t="s">
        <v>57737</v>
      </c>
      <c r="J17404" t="s">
        <v>57738</v>
      </c>
      <c r="K17404" t="s">
        <v>57739</v>
      </c>
      <c r="L17404" t="s">
        <v>77921</v>
      </c>
    </row>
    <row r="17405" spans="1:12" x14ac:dyDescent="0.15">
      <c r="A17405" t="s">
        <v>12</v>
      </c>
      <c r="B17405">
        <v>4880250</v>
      </c>
      <c r="C17405">
        <v>4880270</v>
      </c>
      <c r="D17405" t="s">
        <v>57733</v>
      </c>
      <c r="E17405" t="s">
        <v>90</v>
      </c>
      <c r="F17405" t="s">
        <v>15</v>
      </c>
      <c r="G17405" t="s">
        <v>36</v>
      </c>
      <c r="H17405">
        <v>49</v>
      </c>
      <c r="I17405" t="s">
        <v>57740</v>
      </c>
      <c r="J17405" t="s">
        <v>57741</v>
      </c>
      <c r="K17405" t="s">
        <v>57742</v>
      </c>
      <c r="L17405" t="s">
        <v>77913</v>
      </c>
    </row>
    <row r="17406" spans="1:12" x14ac:dyDescent="0.15">
      <c r="A17406" t="s">
        <v>12</v>
      </c>
      <c r="B17406">
        <v>4880270</v>
      </c>
      <c r="C17406">
        <v>4880290</v>
      </c>
      <c r="D17406" t="s">
        <v>57733</v>
      </c>
      <c r="E17406" t="s">
        <v>90</v>
      </c>
      <c r="F17406" t="s">
        <v>15</v>
      </c>
      <c r="G17406" t="s">
        <v>36</v>
      </c>
      <c r="H17406">
        <v>69</v>
      </c>
      <c r="I17406" t="s">
        <v>57743</v>
      </c>
      <c r="J17406" t="s">
        <v>57744</v>
      </c>
      <c r="K17406" t="s">
        <v>57745</v>
      </c>
      <c r="L17406" t="s">
        <v>78015</v>
      </c>
    </row>
    <row r="17407" spans="1:12" x14ac:dyDescent="0.15">
      <c r="A17407" t="s">
        <v>12</v>
      </c>
      <c r="B17407">
        <v>4882681</v>
      </c>
      <c r="C17407">
        <v>4882701</v>
      </c>
      <c r="D17407" t="s">
        <v>57746</v>
      </c>
      <c r="E17407" t="s">
        <v>90</v>
      </c>
      <c r="F17407" t="s">
        <v>15</v>
      </c>
      <c r="G17407" t="s">
        <v>36</v>
      </c>
      <c r="H17407">
        <v>16</v>
      </c>
      <c r="I17407" t="s">
        <v>57747</v>
      </c>
      <c r="J17407" t="s">
        <v>57748</v>
      </c>
      <c r="K17407" t="s">
        <v>57749</v>
      </c>
      <c r="L17407" t="s">
        <v>77905</v>
      </c>
    </row>
    <row r="17408" spans="1:12" x14ac:dyDescent="0.15">
      <c r="A17408" t="s">
        <v>12</v>
      </c>
      <c r="B17408">
        <v>4882707</v>
      </c>
      <c r="C17408">
        <v>4882727</v>
      </c>
      <c r="D17408" t="s">
        <v>57746</v>
      </c>
      <c r="E17408" t="s">
        <v>90</v>
      </c>
      <c r="F17408" t="s">
        <v>15</v>
      </c>
      <c r="G17408" t="s">
        <v>16</v>
      </c>
      <c r="H17408">
        <v>42</v>
      </c>
      <c r="I17408" t="s">
        <v>57750</v>
      </c>
      <c r="J17408" t="s">
        <v>57751</v>
      </c>
      <c r="K17408" t="s">
        <v>57752</v>
      </c>
      <c r="L17408" t="s">
        <v>77945</v>
      </c>
    </row>
    <row r="17409" spans="1:12" x14ac:dyDescent="0.15">
      <c r="A17409" t="s">
        <v>12</v>
      </c>
      <c r="B17409">
        <v>4882729</v>
      </c>
      <c r="C17409">
        <v>4882749</v>
      </c>
      <c r="D17409" t="s">
        <v>57746</v>
      </c>
      <c r="E17409" t="s">
        <v>90</v>
      </c>
      <c r="F17409" t="s">
        <v>15</v>
      </c>
      <c r="G17409" t="s">
        <v>36</v>
      </c>
      <c r="H17409">
        <v>64</v>
      </c>
      <c r="I17409" t="s">
        <v>57753</v>
      </c>
      <c r="J17409" t="s">
        <v>57754</v>
      </c>
      <c r="K17409" t="s">
        <v>57755</v>
      </c>
      <c r="L17409" t="s">
        <v>77989</v>
      </c>
    </row>
    <row r="17410" spans="1:12" x14ac:dyDescent="0.15">
      <c r="A17410" t="s">
        <v>12</v>
      </c>
      <c r="B17410">
        <v>4882777</v>
      </c>
      <c r="C17410">
        <v>4882797</v>
      </c>
      <c r="D17410" t="s">
        <v>57746</v>
      </c>
      <c r="E17410" t="s">
        <v>90</v>
      </c>
      <c r="F17410" t="s">
        <v>15</v>
      </c>
      <c r="G17410" t="s">
        <v>23</v>
      </c>
      <c r="H17410">
        <v>112</v>
      </c>
      <c r="I17410" t="s">
        <v>57756</v>
      </c>
      <c r="J17410" t="s">
        <v>57757</v>
      </c>
      <c r="K17410" t="s">
        <v>57758</v>
      </c>
      <c r="L17410" t="s">
        <v>77950</v>
      </c>
    </row>
    <row r="17411" spans="1:12" x14ac:dyDescent="0.15">
      <c r="A17411" t="s">
        <v>12</v>
      </c>
      <c r="B17411">
        <v>4884676</v>
      </c>
      <c r="C17411">
        <v>4884696</v>
      </c>
      <c r="D17411" t="s">
        <v>57759</v>
      </c>
      <c r="E17411" t="s">
        <v>57760</v>
      </c>
      <c r="F17411" t="s">
        <v>76</v>
      </c>
      <c r="G17411" t="s">
        <v>32</v>
      </c>
      <c r="H17411">
        <v>1</v>
      </c>
      <c r="I17411" t="s">
        <v>57761</v>
      </c>
      <c r="J17411" t="s">
        <v>57762</v>
      </c>
      <c r="K17411" t="s">
        <v>57763</v>
      </c>
      <c r="L17411" t="s">
        <v>77917</v>
      </c>
    </row>
    <row r="17412" spans="1:12" x14ac:dyDescent="0.15">
      <c r="A17412" t="s">
        <v>12</v>
      </c>
      <c r="B17412">
        <v>4884654</v>
      </c>
      <c r="C17412">
        <v>4884674</v>
      </c>
      <c r="D17412" t="s">
        <v>57759</v>
      </c>
      <c r="E17412" t="s">
        <v>57760</v>
      </c>
      <c r="F17412" t="s">
        <v>76</v>
      </c>
      <c r="G17412" t="s">
        <v>32</v>
      </c>
      <c r="H17412">
        <v>23</v>
      </c>
      <c r="I17412" t="s">
        <v>57764</v>
      </c>
      <c r="J17412" t="s">
        <v>57765</v>
      </c>
      <c r="K17412" t="s">
        <v>57766</v>
      </c>
      <c r="L17412" t="s">
        <v>77975</v>
      </c>
    </row>
    <row r="17413" spans="1:12" x14ac:dyDescent="0.15">
      <c r="A17413" t="s">
        <v>12</v>
      </c>
      <c r="B17413">
        <v>4884624</v>
      </c>
      <c r="C17413">
        <v>4884644</v>
      </c>
      <c r="D17413" t="s">
        <v>57759</v>
      </c>
      <c r="E17413" t="s">
        <v>57760</v>
      </c>
      <c r="F17413" t="s">
        <v>76</v>
      </c>
      <c r="G17413" t="s">
        <v>23</v>
      </c>
      <c r="H17413">
        <v>53</v>
      </c>
      <c r="I17413" t="s">
        <v>57767</v>
      </c>
      <c r="J17413" t="s">
        <v>57768</v>
      </c>
      <c r="K17413" t="s">
        <v>57769</v>
      </c>
      <c r="L17413" t="s">
        <v>77922</v>
      </c>
    </row>
    <row r="17414" spans="1:12" x14ac:dyDescent="0.15">
      <c r="A17414" t="s">
        <v>12</v>
      </c>
      <c r="B17414">
        <v>4884556</v>
      </c>
      <c r="C17414">
        <v>4884576</v>
      </c>
      <c r="D17414" t="s">
        <v>57759</v>
      </c>
      <c r="E17414" t="s">
        <v>57760</v>
      </c>
      <c r="F17414" t="s">
        <v>76</v>
      </c>
      <c r="G17414" t="s">
        <v>32</v>
      </c>
      <c r="H17414">
        <v>121</v>
      </c>
      <c r="I17414" t="s">
        <v>57770</v>
      </c>
      <c r="J17414" t="s">
        <v>57771</v>
      </c>
      <c r="K17414" t="s">
        <v>57772</v>
      </c>
      <c r="L17414" t="s">
        <v>77943</v>
      </c>
    </row>
    <row r="17415" spans="1:12" x14ac:dyDescent="0.15">
      <c r="A17415" t="s">
        <v>12</v>
      </c>
      <c r="B17415">
        <v>4885006</v>
      </c>
      <c r="C17415">
        <v>4885026</v>
      </c>
      <c r="D17415" t="s">
        <v>57773</v>
      </c>
      <c r="E17415" t="s">
        <v>57774</v>
      </c>
      <c r="F17415" t="s">
        <v>15</v>
      </c>
      <c r="G17415" t="s">
        <v>16</v>
      </c>
      <c r="H17415">
        <v>26</v>
      </c>
      <c r="I17415" t="s">
        <v>57775</v>
      </c>
      <c r="J17415" t="s">
        <v>57776</v>
      </c>
      <c r="K17415" t="s">
        <v>57777</v>
      </c>
      <c r="L17415" t="s">
        <v>78002</v>
      </c>
    </row>
    <row r="17416" spans="1:12" x14ac:dyDescent="0.15">
      <c r="A17416" t="s">
        <v>12</v>
      </c>
      <c r="B17416">
        <v>4885033</v>
      </c>
      <c r="C17416">
        <v>4885053</v>
      </c>
      <c r="D17416" t="s">
        <v>57773</v>
      </c>
      <c r="E17416" t="s">
        <v>57774</v>
      </c>
      <c r="F17416" t="s">
        <v>15</v>
      </c>
      <c r="G17416" t="s">
        <v>32</v>
      </c>
      <c r="H17416">
        <v>53</v>
      </c>
      <c r="I17416" t="s">
        <v>57778</v>
      </c>
      <c r="J17416" t="s">
        <v>57779</v>
      </c>
      <c r="K17416" t="s">
        <v>57780</v>
      </c>
      <c r="L17416" t="s">
        <v>77922</v>
      </c>
    </row>
    <row r="17417" spans="1:12" x14ac:dyDescent="0.15">
      <c r="A17417" t="s">
        <v>12</v>
      </c>
      <c r="B17417">
        <v>4885054</v>
      </c>
      <c r="C17417">
        <v>4885074</v>
      </c>
      <c r="D17417" t="s">
        <v>57773</v>
      </c>
      <c r="E17417" t="s">
        <v>57774</v>
      </c>
      <c r="F17417" t="s">
        <v>15</v>
      </c>
      <c r="G17417" t="s">
        <v>32</v>
      </c>
      <c r="H17417">
        <v>74</v>
      </c>
      <c r="I17417" t="s">
        <v>57781</v>
      </c>
      <c r="J17417" t="s">
        <v>57782</v>
      </c>
      <c r="K17417" t="s">
        <v>57783</v>
      </c>
      <c r="L17417" t="s">
        <v>78005</v>
      </c>
    </row>
    <row r="17418" spans="1:12" x14ac:dyDescent="0.15">
      <c r="A17418" t="s">
        <v>12</v>
      </c>
      <c r="B17418">
        <v>4885077</v>
      </c>
      <c r="C17418">
        <v>4885097</v>
      </c>
      <c r="D17418" t="s">
        <v>57773</v>
      </c>
      <c r="E17418" t="s">
        <v>57774</v>
      </c>
      <c r="F17418" t="s">
        <v>15</v>
      </c>
      <c r="G17418" t="s">
        <v>36</v>
      </c>
      <c r="H17418">
        <v>97</v>
      </c>
      <c r="I17418" t="s">
        <v>57784</v>
      </c>
      <c r="J17418" t="s">
        <v>57785</v>
      </c>
      <c r="K17418" t="s">
        <v>57786</v>
      </c>
      <c r="L17418" t="s">
        <v>78010</v>
      </c>
    </row>
    <row r="17419" spans="1:12" x14ac:dyDescent="0.15">
      <c r="A17419" t="s">
        <v>12</v>
      </c>
      <c r="B17419">
        <v>4885874</v>
      </c>
      <c r="C17419">
        <v>4885894</v>
      </c>
      <c r="D17419" t="s">
        <v>57787</v>
      </c>
      <c r="E17419" t="s">
        <v>57788</v>
      </c>
      <c r="F17419" t="s">
        <v>15</v>
      </c>
      <c r="G17419" t="s">
        <v>32</v>
      </c>
      <c r="H17419">
        <v>1</v>
      </c>
      <c r="I17419" t="s">
        <v>57789</v>
      </c>
      <c r="J17419" t="s">
        <v>57790</v>
      </c>
      <c r="K17419" t="s">
        <v>57791</v>
      </c>
      <c r="L17419" t="s">
        <v>77917</v>
      </c>
    </row>
    <row r="17420" spans="1:12" x14ac:dyDescent="0.15">
      <c r="A17420" t="s">
        <v>12</v>
      </c>
      <c r="B17420">
        <v>4885895</v>
      </c>
      <c r="C17420">
        <v>4885915</v>
      </c>
      <c r="D17420" t="s">
        <v>57787</v>
      </c>
      <c r="E17420" t="s">
        <v>57788</v>
      </c>
      <c r="F17420" t="s">
        <v>15</v>
      </c>
      <c r="G17420" t="s">
        <v>36</v>
      </c>
      <c r="H17420">
        <v>22</v>
      </c>
      <c r="I17420" t="s">
        <v>57792</v>
      </c>
      <c r="J17420" t="s">
        <v>57793</v>
      </c>
      <c r="K17420" t="s">
        <v>57794</v>
      </c>
      <c r="L17420" t="s">
        <v>77948</v>
      </c>
    </row>
    <row r="17421" spans="1:12" x14ac:dyDescent="0.15">
      <c r="A17421" t="s">
        <v>12</v>
      </c>
      <c r="B17421">
        <v>4885922</v>
      </c>
      <c r="C17421">
        <v>4885942</v>
      </c>
      <c r="D17421" t="s">
        <v>57787</v>
      </c>
      <c r="E17421" t="s">
        <v>57788</v>
      </c>
      <c r="F17421" t="s">
        <v>15</v>
      </c>
      <c r="G17421" t="s">
        <v>36</v>
      </c>
      <c r="H17421">
        <v>49</v>
      </c>
      <c r="I17421" t="s">
        <v>57795</v>
      </c>
      <c r="J17421" t="s">
        <v>57796</v>
      </c>
      <c r="K17421" t="s">
        <v>57797</v>
      </c>
      <c r="L17421" t="s">
        <v>77913</v>
      </c>
    </row>
    <row r="17422" spans="1:12" x14ac:dyDescent="0.15">
      <c r="A17422" t="s">
        <v>12</v>
      </c>
      <c r="B17422">
        <v>4885948</v>
      </c>
      <c r="C17422">
        <v>4885968</v>
      </c>
      <c r="D17422" t="s">
        <v>57787</v>
      </c>
      <c r="E17422" t="s">
        <v>57788</v>
      </c>
      <c r="F17422" t="s">
        <v>15</v>
      </c>
      <c r="G17422" t="s">
        <v>36</v>
      </c>
      <c r="H17422">
        <v>75</v>
      </c>
      <c r="I17422" t="s">
        <v>57798</v>
      </c>
      <c r="J17422" t="s">
        <v>57799</v>
      </c>
      <c r="K17422" t="s">
        <v>57800</v>
      </c>
      <c r="L17422" t="s">
        <v>78027</v>
      </c>
    </row>
    <row r="17423" spans="1:12" x14ac:dyDescent="0.15">
      <c r="A17423" t="s">
        <v>12</v>
      </c>
      <c r="B17423">
        <v>4886242</v>
      </c>
      <c r="C17423">
        <v>4886262</v>
      </c>
      <c r="D17423" t="s">
        <v>57801</v>
      </c>
      <c r="E17423" t="s">
        <v>57802</v>
      </c>
      <c r="F17423" t="s">
        <v>15</v>
      </c>
      <c r="G17423" t="s">
        <v>32</v>
      </c>
      <c r="H17423">
        <v>16</v>
      </c>
      <c r="I17423" t="s">
        <v>57803</v>
      </c>
      <c r="J17423" t="s">
        <v>57804</v>
      </c>
      <c r="K17423" t="s">
        <v>57805</v>
      </c>
      <c r="L17423" t="s">
        <v>77905</v>
      </c>
    </row>
    <row r="17424" spans="1:12" x14ac:dyDescent="0.15">
      <c r="A17424" t="s">
        <v>12</v>
      </c>
      <c r="B17424">
        <v>4886267</v>
      </c>
      <c r="C17424">
        <v>4886287</v>
      </c>
      <c r="D17424" t="s">
        <v>57801</v>
      </c>
      <c r="E17424" t="s">
        <v>57802</v>
      </c>
      <c r="F17424" t="s">
        <v>15</v>
      </c>
      <c r="G17424" t="s">
        <v>36</v>
      </c>
      <c r="H17424">
        <v>41</v>
      </c>
      <c r="I17424" t="s">
        <v>57806</v>
      </c>
      <c r="J17424" t="s">
        <v>57807</v>
      </c>
      <c r="K17424" t="s">
        <v>57808</v>
      </c>
      <c r="L17424" t="s">
        <v>78014</v>
      </c>
    </row>
    <row r="17425" spans="1:12" x14ac:dyDescent="0.15">
      <c r="A17425" t="s">
        <v>12</v>
      </c>
      <c r="B17425">
        <v>4886290</v>
      </c>
      <c r="C17425">
        <v>4886310</v>
      </c>
      <c r="D17425" t="s">
        <v>57801</v>
      </c>
      <c r="E17425" t="s">
        <v>57802</v>
      </c>
      <c r="F17425" t="s">
        <v>15</v>
      </c>
      <c r="G17425" t="s">
        <v>23</v>
      </c>
      <c r="H17425">
        <v>64</v>
      </c>
      <c r="I17425" t="s">
        <v>57809</v>
      </c>
      <c r="J17425" t="s">
        <v>57810</v>
      </c>
      <c r="K17425" t="s">
        <v>57811</v>
      </c>
      <c r="L17425" t="s">
        <v>77989</v>
      </c>
    </row>
    <row r="17426" spans="1:12" x14ac:dyDescent="0.15">
      <c r="A17426" t="s">
        <v>12</v>
      </c>
      <c r="B17426">
        <v>4886324</v>
      </c>
      <c r="C17426">
        <v>4886344</v>
      </c>
      <c r="D17426" t="s">
        <v>57801</v>
      </c>
      <c r="E17426" t="s">
        <v>57802</v>
      </c>
      <c r="F17426" t="s">
        <v>15</v>
      </c>
      <c r="G17426" t="s">
        <v>23</v>
      </c>
      <c r="H17426">
        <v>98</v>
      </c>
      <c r="I17426" t="s">
        <v>57812</v>
      </c>
      <c r="J17426" t="s">
        <v>57813</v>
      </c>
      <c r="K17426" t="s">
        <v>57814</v>
      </c>
      <c r="L17426" t="s">
        <v>78048</v>
      </c>
    </row>
    <row r="17427" spans="1:12" x14ac:dyDescent="0.15">
      <c r="A17427" t="s">
        <v>12</v>
      </c>
      <c r="B17427">
        <v>4887750</v>
      </c>
      <c r="C17427">
        <v>4887770</v>
      </c>
      <c r="D17427" t="s">
        <v>57815</v>
      </c>
      <c r="E17427" t="s">
        <v>57816</v>
      </c>
      <c r="F17427" t="s">
        <v>15</v>
      </c>
      <c r="G17427" t="s">
        <v>16</v>
      </c>
      <c r="H17427">
        <v>11</v>
      </c>
      <c r="I17427" t="s">
        <v>57817</v>
      </c>
      <c r="J17427" t="s">
        <v>57818</v>
      </c>
      <c r="K17427" t="s">
        <v>57819</v>
      </c>
      <c r="L17427" t="s">
        <v>77974</v>
      </c>
    </row>
    <row r="17428" spans="1:12" x14ac:dyDescent="0.15">
      <c r="A17428" t="s">
        <v>12</v>
      </c>
      <c r="B17428">
        <v>4887770</v>
      </c>
      <c r="C17428">
        <v>4887790</v>
      </c>
      <c r="D17428" t="s">
        <v>57815</v>
      </c>
      <c r="E17428" t="s">
        <v>57816</v>
      </c>
      <c r="F17428" t="s">
        <v>15</v>
      </c>
      <c r="G17428" t="s">
        <v>36</v>
      </c>
      <c r="H17428">
        <v>31</v>
      </c>
      <c r="I17428" t="s">
        <v>57820</v>
      </c>
      <c r="J17428" t="s">
        <v>57821</v>
      </c>
      <c r="K17428" t="s">
        <v>57822</v>
      </c>
      <c r="L17428" t="s">
        <v>77910</v>
      </c>
    </row>
    <row r="17429" spans="1:12" x14ac:dyDescent="0.15">
      <c r="A17429" t="s">
        <v>12</v>
      </c>
      <c r="B17429">
        <v>4887794</v>
      </c>
      <c r="C17429">
        <v>4887814</v>
      </c>
      <c r="D17429" t="s">
        <v>57815</v>
      </c>
      <c r="E17429" t="s">
        <v>57816</v>
      </c>
      <c r="F17429" t="s">
        <v>15</v>
      </c>
      <c r="G17429" t="s">
        <v>32</v>
      </c>
      <c r="H17429">
        <v>55</v>
      </c>
      <c r="I17429" t="s">
        <v>57823</v>
      </c>
      <c r="J17429" t="s">
        <v>57824</v>
      </c>
      <c r="K17429" t="s">
        <v>57825</v>
      </c>
      <c r="L17429" t="s">
        <v>77992</v>
      </c>
    </row>
    <row r="17430" spans="1:12" x14ac:dyDescent="0.15">
      <c r="A17430" t="s">
        <v>12</v>
      </c>
      <c r="B17430">
        <v>4887814</v>
      </c>
      <c r="C17430">
        <v>4887834</v>
      </c>
      <c r="D17430" t="s">
        <v>57815</v>
      </c>
      <c r="E17430" t="s">
        <v>57816</v>
      </c>
      <c r="F17430" t="s">
        <v>15</v>
      </c>
      <c r="G17430" t="s">
        <v>16</v>
      </c>
      <c r="H17430">
        <v>75</v>
      </c>
      <c r="I17430" t="s">
        <v>57826</v>
      </c>
      <c r="J17430" t="s">
        <v>57827</v>
      </c>
      <c r="K17430" t="s">
        <v>57828</v>
      </c>
      <c r="L17430" t="s">
        <v>78027</v>
      </c>
    </row>
    <row r="17431" spans="1:12" x14ac:dyDescent="0.15">
      <c r="A17431" t="s">
        <v>12</v>
      </c>
      <c r="B17431">
        <v>4889088</v>
      </c>
      <c r="C17431">
        <v>4889108</v>
      </c>
      <c r="D17431" t="s">
        <v>57829</v>
      </c>
      <c r="E17431" t="s">
        <v>90</v>
      </c>
      <c r="F17431" t="s">
        <v>76</v>
      </c>
      <c r="G17431" t="s">
        <v>36</v>
      </c>
      <c r="H17431">
        <v>0</v>
      </c>
      <c r="I17431" t="s">
        <v>57830</v>
      </c>
      <c r="J17431" t="s">
        <v>57831</v>
      </c>
      <c r="K17431" t="s">
        <v>57832</v>
      </c>
      <c r="L17431" t="s">
        <v>77980</v>
      </c>
    </row>
    <row r="17432" spans="1:12" x14ac:dyDescent="0.15">
      <c r="A17432" t="s">
        <v>12</v>
      </c>
      <c r="B17432">
        <v>4889066</v>
      </c>
      <c r="C17432">
        <v>4889086</v>
      </c>
      <c r="D17432" t="s">
        <v>57829</v>
      </c>
      <c r="E17432" t="s">
        <v>90</v>
      </c>
      <c r="F17432" t="s">
        <v>76</v>
      </c>
      <c r="G17432" t="s">
        <v>16</v>
      </c>
      <c r="H17432">
        <v>22</v>
      </c>
      <c r="I17432" t="s">
        <v>57833</v>
      </c>
      <c r="J17432" t="s">
        <v>57834</v>
      </c>
      <c r="K17432" t="s">
        <v>57835</v>
      </c>
      <c r="L17432" t="s">
        <v>77948</v>
      </c>
    </row>
    <row r="17433" spans="1:12" x14ac:dyDescent="0.15">
      <c r="A17433" t="s">
        <v>12</v>
      </c>
      <c r="B17433">
        <v>4889030</v>
      </c>
      <c r="C17433">
        <v>4889050</v>
      </c>
      <c r="D17433" t="s">
        <v>57829</v>
      </c>
      <c r="E17433" t="s">
        <v>90</v>
      </c>
      <c r="F17433" t="s">
        <v>76</v>
      </c>
      <c r="G17433" t="s">
        <v>32</v>
      </c>
      <c r="H17433">
        <v>58</v>
      </c>
      <c r="I17433" t="s">
        <v>57836</v>
      </c>
      <c r="J17433" t="s">
        <v>57837</v>
      </c>
      <c r="K17433" t="s">
        <v>57838</v>
      </c>
      <c r="L17433" t="s">
        <v>77911</v>
      </c>
    </row>
    <row r="17434" spans="1:12" x14ac:dyDescent="0.15">
      <c r="A17434" t="s">
        <v>12</v>
      </c>
      <c r="B17434">
        <v>4888957</v>
      </c>
      <c r="C17434">
        <v>4888977</v>
      </c>
      <c r="D17434" t="s">
        <v>57829</v>
      </c>
      <c r="E17434" t="s">
        <v>90</v>
      </c>
      <c r="F17434" t="s">
        <v>76</v>
      </c>
      <c r="G17434" t="s">
        <v>32</v>
      </c>
      <c r="H17434">
        <v>131</v>
      </c>
      <c r="I17434" t="s">
        <v>57839</v>
      </c>
      <c r="J17434" t="s">
        <v>57840</v>
      </c>
      <c r="K17434" t="s">
        <v>57841</v>
      </c>
      <c r="L17434" t="s">
        <v>77941</v>
      </c>
    </row>
    <row r="17435" spans="1:12" x14ac:dyDescent="0.15">
      <c r="A17435" t="s">
        <v>12</v>
      </c>
      <c r="B17435">
        <v>4889591</v>
      </c>
      <c r="C17435">
        <v>4889611</v>
      </c>
      <c r="D17435" t="s">
        <v>57842</v>
      </c>
      <c r="E17435" t="s">
        <v>90</v>
      </c>
      <c r="F17435" t="s">
        <v>76</v>
      </c>
      <c r="G17435" t="s">
        <v>32</v>
      </c>
      <c r="H17435">
        <v>1</v>
      </c>
      <c r="I17435" t="s">
        <v>57843</v>
      </c>
      <c r="J17435" t="s">
        <v>57844</v>
      </c>
      <c r="K17435" t="s">
        <v>57845</v>
      </c>
      <c r="L17435" t="s">
        <v>77917</v>
      </c>
    </row>
    <row r="17436" spans="1:12" x14ac:dyDescent="0.15">
      <c r="A17436" t="s">
        <v>12</v>
      </c>
      <c r="B17436">
        <v>4889558</v>
      </c>
      <c r="C17436">
        <v>4889578</v>
      </c>
      <c r="D17436" t="s">
        <v>57842</v>
      </c>
      <c r="E17436" t="s">
        <v>90</v>
      </c>
      <c r="F17436" t="s">
        <v>76</v>
      </c>
      <c r="G17436" t="s">
        <v>16</v>
      </c>
      <c r="H17436">
        <v>34</v>
      </c>
      <c r="I17436" t="s">
        <v>57846</v>
      </c>
      <c r="J17436" t="s">
        <v>57847</v>
      </c>
      <c r="K17436" t="s">
        <v>57848</v>
      </c>
      <c r="L17436" t="s">
        <v>77999</v>
      </c>
    </row>
    <row r="17437" spans="1:12" x14ac:dyDescent="0.15">
      <c r="A17437" t="s">
        <v>12</v>
      </c>
      <c r="B17437">
        <v>4889507</v>
      </c>
      <c r="C17437">
        <v>4889527</v>
      </c>
      <c r="D17437" t="s">
        <v>57842</v>
      </c>
      <c r="E17437" t="s">
        <v>90</v>
      </c>
      <c r="F17437" t="s">
        <v>76</v>
      </c>
      <c r="G17437" t="s">
        <v>16</v>
      </c>
      <c r="H17437">
        <v>85</v>
      </c>
      <c r="I17437" t="s">
        <v>57849</v>
      </c>
      <c r="J17437" t="s">
        <v>57850</v>
      </c>
      <c r="K17437" t="s">
        <v>57851</v>
      </c>
      <c r="L17437" t="s">
        <v>77972</v>
      </c>
    </row>
    <row r="17438" spans="1:12" x14ac:dyDescent="0.15">
      <c r="A17438" t="s">
        <v>12</v>
      </c>
      <c r="B17438">
        <v>4889486</v>
      </c>
      <c r="C17438">
        <v>4889506</v>
      </c>
      <c r="D17438" t="s">
        <v>57842</v>
      </c>
      <c r="E17438" t="s">
        <v>90</v>
      </c>
      <c r="F17438" t="s">
        <v>76</v>
      </c>
      <c r="G17438" t="s">
        <v>36</v>
      </c>
      <c r="H17438">
        <v>106</v>
      </c>
      <c r="I17438" t="s">
        <v>57852</v>
      </c>
      <c r="J17438" t="s">
        <v>57853</v>
      </c>
      <c r="K17438" t="s">
        <v>57854</v>
      </c>
      <c r="L17438" t="s">
        <v>77914</v>
      </c>
    </row>
    <row r="17439" spans="1:12" x14ac:dyDescent="0.15">
      <c r="A17439" t="s">
        <v>12</v>
      </c>
      <c r="B17439">
        <v>4891152</v>
      </c>
      <c r="C17439">
        <v>4891172</v>
      </c>
      <c r="D17439" t="s">
        <v>57855</v>
      </c>
      <c r="E17439" t="s">
        <v>57856</v>
      </c>
      <c r="F17439" t="s">
        <v>76</v>
      </c>
      <c r="G17439" t="s">
        <v>32</v>
      </c>
      <c r="H17439">
        <v>11</v>
      </c>
      <c r="I17439" t="s">
        <v>57857</v>
      </c>
      <c r="J17439" t="s">
        <v>57858</v>
      </c>
      <c r="K17439" t="s">
        <v>57859</v>
      </c>
      <c r="L17439" t="s">
        <v>77974</v>
      </c>
    </row>
    <row r="17440" spans="1:12" x14ac:dyDescent="0.15">
      <c r="A17440" t="s">
        <v>12</v>
      </c>
      <c r="B17440">
        <v>4891059</v>
      </c>
      <c r="C17440">
        <v>4891079</v>
      </c>
      <c r="D17440" t="s">
        <v>57855</v>
      </c>
      <c r="E17440" t="s">
        <v>57856</v>
      </c>
      <c r="F17440" t="s">
        <v>76</v>
      </c>
      <c r="G17440" t="s">
        <v>23</v>
      </c>
      <c r="H17440">
        <v>104</v>
      </c>
      <c r="I17440" t="s">
        <v>57860</v>
      </c>
      <c r="J17440" t="s">
        <v>57861</v>
      </c>
      <c r="K17440" t="s">
        <v>57862</v>
      </c>
      <c r="L17440" t="s">
        <v>77963</v>
      </c>
    </row>
    <row r="17441" spans="1:12" x14ac:dyDescent="0.15">
      <c r="A17441" t="s">
        <v>12</v>
      </c>
      <c r="B17441">
        <v>4890997</v>
      </c>
      <c r="C17441">
        <v>4891017</v>
      </c>
      <c r="D17441" t="s">
        <v>57855</v>
      </c>
      <c r="E17441" t="s">
        <v>57856</v>
      </c>
      <c r="F17441" t="s">
        <v>76</v>
      </c>
      <c r="G17441" t="s">
        <v>16</v>
      </c>
      <c r="H17441">
        <v>166</v>
      </c>
      <c r="I17441" t="s">
        <v>57863</v>
      </c>
      <c r="J17441" t="s">
        <v>57864</v>
      </c>
      <c r="K17441" t="s">
        <v>57865</v>
      </c>
      <c r="L17441" t="s">
        <v>77996</v>
      </c>
    </row>
    <row r="17442" spans="1:12" x14ac:dyDescent="0.15">
      <c r="A17442" t="s">
        <v>12</v>
      </c>
      <c r="B17442">
        <v>4890921</v>
      </c>
      <c r="C17442">
        <v>4890941</v>
      </c>
      <c r="D17442" t="s">
        <v>57855</v>
      </c>
      <c r="E17442" t="s">
        <v>57856</v>
      </c>
      <c r="F17442" t="s">
        <v>76</v>
      </c>
      <c r="G17442" t="s">
        <v>32</v>
      </c>
      <c r="H17442">
        <v>242</v>
      </c>
      <c r="I17442" t="s">
        <v>57866</v>
      </c>
      <c r="J17442" t="s">
        <v>57867</v>
      </c>
      <c r="K17442" t="s">
        <v>57868</v>
      </c>
      <c r="L17442" t="s">
        <v>78080</v>
      </c>
    </row>
    <row r="17443" spans="1:12" x14ac:dyDescent="0.15">
      <c r="A17443" t="s">
        <v>12</v>
      </c>
      <c r="B17443">
        <v>4892518</v>
      </c>
      <c r="C17443">
        <v>4892538</v>
      </c>
      <c r="D17443" t="s">
        <v>57869</v>
      </c>
      <c r="E17443" t="s">
        <v>57870</v>
      </c>
      <c r="F17443" t="s">
        <v>76</v>
      </c>
      <c r="G17443" t="s">
        <v>32</v>
      </c>
      <c r="H17443">
        <v>16</v>
      </c>
      <c r="I17443" t="s">
        <v>57871</v>
      </c>
      <c r="J17443" t="s">
        <v>57872</v>
      </c>
      <c r="K17443" t="s">
        <v>57873</v>
      </c>
      <c r="L17443" t="s">
        <v>77905</v>
      </c>
    </row>
    <row r="17444" spans="1:12" x14ac:dyDescent="0.15">
      <c r="A17444" t="s">
        <v>12</v>
      </c>
      <c r="B17444">
        <v>4892498</v>
      </c>
      <c r="C17444">
        <v>4892518</v>
      </c>
      <c r="D17444" t="s">
        <v>57869</v>
      </c>
      <c r="E17444" t="s">
        <v>57870</v>
      </c>
      <c r="F17444" t="s">
        <v>76</v>
      </c>
      <c r="G17444" t="s">
        <v>36</v>
      </c>
      <c r="H17444">
        <v>36</v>
      </c>
      <c r="I17444" t="s">
        <v>57874</v>
      </c>
      <c r="J17444" t="s">
        <v>57875</v>
      </c>
      <c r="K17444" t="s">
        <v>57876</v>
      </c>
      <c r="L17444" t="s">
        <v>78003</v>
      </c>
    </row>
    <row r="17445" spans="1:12" x14ac:dyDescent="0.15">
      <c r="A17445" t="s">
        <v>12</v>
      </c>
      <c r="B17445">
        <v>4892461</v>
      </c>
      <c r="C17445">
        <v>4892481</v>
      </c>
      <c r="D17445" t="s">
        <v>57869</v>
      </c>
      <c r="E17445" t="s">
        <v>57870</v>
      </c>
      <c r="F17445" t="s">
        <v>76</v>
      </c>
      <c r="G17445" t="s">
        <v>16</v>
      </c>
      <c r="H17445">
        <v>73</v>
      </c>
      <c r="I17445" t="s">
        <v>57877</v>
      </c>
      <c r="J17445" t="s">
        <v>57878</v>
      </c>
      <c r="K17445" t="s">
        <v>57879</v>
      </c>
      <c r="L17445" t="s">
        <v>77926</v>
      </c>
    </row>
    <row r="17446" spans="1:12" x14ac:dyDescent="0.15">
      <c r="A17446" t="s">
        <v>12</v>
      </c>
      <c r="B17446">
        <v>4892427</v>
      </c>
      <c r="C17446">
        <v>4892447</v>
      </c>
      <c r="D17446" t="s">
        <v>57869</v>
      </c>
      <c r="E17446" t="s">
        <v>57870</v>
      </c>
      <c r="F17446" t="s">
        <v>76</v>
      </c>
      <c r="G17446" t="s">
        <v>32</v>
      </c>
      <c r="H17446">
        <v>107</v>
      </c>
      <c r="I17446" t="s">
        <v>57880</v>
      </c>
      <c r="J17446" t="s">
        <v>57881</v>
      </c>
      <c r="K17446" t="s">
        <v>57882</v>
      </c>
      <c r="L17446" t="s">
        <v>77983</v>
      </c>
    </row>
    <row r="17447" spans="1:12" x14ac:dyDescent="0.15">
      <c r="A17447" t="s">
        <v>12</v>
      </c>
      <c r="B17447">
        <v>4892624</v>
      </c>
      <c r="C17447">
        <v>4892644</v>
      </c>
      <c r="D17447" t="s">
        <v>57883</v>
      </c>
      <c r="E17447" t="s">
        <v>90</v>
      </c>
      <c r="F17447" t="s">
        <v>15</v>
      </c>
      <c r="G17447" t="s">
        <v>23</v>
      </c>
      <c r="H17447">
        <v>13</v>
      </c>
      <c r="I17447" t="s">
        <v>57884</v>
      </c>
      <c r="J17447" t="s">
        <v>57885</v>
      </c>
      <c r="K17447" t="s">
        <v>57886</v>
      </c>
      <c r="L17447" t="s">
        <v>77935</v>
      </c>
    </row>
    <row r="17448" spans="1:12" x14ac:dyDescent="0.15">
      <c r="A17448" t="s">
        <v>12</v>
      </c>
      <c r="B17448">
        <v>4892659</v>
      </c>
      <c r="C17448">
        <v>4892679</v>
      </c>
      <c r="D17448" t="s">
        <v>57883</v>
      </c>
      <c r="E17448" t="s">
        <v>90</v>
      </c>
      <c r="F17448" t="s">
        <v>15</v>
      </c>
      <c r="G17448" t="s">
        <v>16</v>
      </c>
      <c r="H17448">
        <v>48</v>
      </c>
      <c r="I17448" t="s">
        <v>57887</v>
      </c>
      <c r="J17448" t="s">
        <v>57888</v>
      </c>
      <c r="K17448" t="s">
        <v>57889</v>
      </c>
      <c r="L17448" t="s">
        <v>78018</v>
      </c>
    </row>
    <row r="17449" spans="1:12" x14ac:dyDescent="0.15">
      <c r="A17449" t="s">
        <v>12</v>
      </c>
      <c r="B17449">
        <v>4892683</v>
      </c>
      <c r="C17449">
        <v>4892703</v>
      </c>
      <c r="D17449" t="s">
        <v>57883</v>
      </c>
      <c r="E17449" t="s">
        <v>90</v>
      </c>
      <c r="F17449" t="s">
        <v>15</v>
      </c>
      <c r="G17449" t="s">
        <v>23</v>
      </c>
      <c r="H17449">
        <v>72</v>
      </c>
      <c r="I17449" t="s">
        <v>57890</v>
      </c>
      <c r="J17449" t="s">
        <v>57891</v>
      </c>
      <c r="K17449" t="s">
        <v>57892</v>
      </c>
      <c r="L17449" t="s">
        <v>78066</v>
      </c>
    </row>
    <row r="17450" spans="1:12" x14ac:dyDescent="0.15">
      <c r="A17450" t="s">
        <v>12</v>
      </c>
      <c r="B17450">
        <v>4892710</v>
      </c>
      <c r="C17450">
        <v>4892730</v>
      </c>
      <c r="D17450" t="s">
        <v>57883</v>
      </c>
      <c r="E17450" t="s">
        <v>90</v>
      </c>
      <c r="F17450" t="s">
        <v>15</v>
      </c>
      <c r="G17450" t="s">
        <v>23</v>
      </c>
      <c r="H17450">
        <v>99</v>
      </c>
      <c r="I17450" t="s">
        <v>57893</v>
      </c>
      <c r="J17450" t="s">
        <v>57894</v>
      </c>
      <c r="K17450" t="s">
        <v>57895</v>
      </c>
      <c r="L17450" t="s">
        <v>78051</v>
      </c>
    </row>
    <row r="17451" spans="1:12" x14ac:dyDescent="0.15">
      <c r="A17451" t="s">
        <v>12</v>
      </c>
      <c r="B17451">
        <v>4892875</v>
      </c>
      <c r="C17451">
        <v>4892895</v>
      </c>
      <c r="D17451" t="s">
        <v>57896</v>
      </c>
      <c r="E17451" t="s">
        <v>90</v>
      </c>
      <c r="F17451" t="s">
        <v>15</v>
      </c>
      <c r="G17451" t="s">
        <v>36</v>
      </c>
      <c r="H17451">
        <v>0</v>
      </c>
      <c r="I17451" t="s">
        <v>57897</v>
      </c>
      <c r="J17451" t="s">
        <v>57898</v>
      </c>
      <c r="K17451" t="s">
        <v>57899</v>
      </c>
      <c r="L17451" t="s">
        <v>77980</v>
      </c>
    </row>
    <row r="17452" spans="1:12" x14ac:dyDescent="0.15">
      <c r="A17452" t="s">
        <v>12</v>
      </c>
      <c r="B17452">
        <v>4892896</v>
      </c>
      <c r="C17452">
        <v>4892916</v>
      </c>
      <c r="D17452" t="s">
        <v>57896</v>
      </c>
      <c r="E17452" t="s">
        <v>90</v>
      </c>
      <c r="F17452" t="s">
        <v>15</v>
      </c>
      <c r="G17452" t="s">
        <v>36</v>
      </c>
      <c r="H17452">
        <v>21</v>
      </c>
      <c r="I17452" t="s">
        <v>57900</v>
      </c>
      <c r="J17452" t="s">
        <v>57901</v>
      </c>
      <c r="K17452" t="s">
        <v>57902</v>
      </c>
      <c r="L17452" t="s">
        <v>78022</v>
      </c>
    </row>
    <row r="17453" spans="1:12" x14ac:dyDescent="0.15">
      <c r="A17453" t="s">
        <v>12</v>
      </c>
      <c r="B17453">
        <v>4892920</v>
      </c>
      <c r="C17453">
        <v>4892940</v>
      </c>
      <c r="D17453" t="s">
        <v>57896</v>
      </c>
      <c r="E17453" t="s">
        <v>90</v>
      </c>
      <c r="F17453" t="s">
        <v>15</v>
      </c>
      <c r="G17453" t="s">
        <v>36</v>
      </c>
      <c r="H17453">
        <v>45</v>
      </c>
      <c r="I17453" t="s">
        <v>57903</v>
      </c>
      <c r="J17453" t="s">
        <v>57904</v>
      </c>
      <c r="K17453" t="s">
        <v>57905</v>
      </c>
      <c r="L17453" t="s">
        <v>77967</v>
      </c>
    </row>
    <row r="17454" spans="1:12" x14ac:dyDescent="0.15">
      <c r="A17454" t="s">
        <v>12</v>
      </c>
      <c r="B17454">
        <v>4892970</v>
      </c>
      <c r="C17454">
        <v>4892990</v>
      </c>
      <c r="D17454" t="s">
        <v>57896</v>
      </c>
      <c r="E17454" t="s">
        <v>90</v>
      </c>
      <c r="F17454" t="s">
        <v>15</v>
      </c>
      <c r="G17454" t="s">
        <v>32</v>
      </c>
      <c r="H17454">
        <v>95</v>
      </c>
      <c r="I17454" t="s">
        <v>57906</v>
      </c>
      <c r="J17454" t="s">
        <v>57907</v>
      </c>
      <c r="K17454" t="s">
        <v>57908</v>
      </c>
      <c r="L17454" t="s">
        <v>77920</v>
      </c>
    </row>
    <row r="17455" spans="1:12" x14ac:dyDescent="0.15">
      <c r="A17455" t="s">
        <v>12</v>
      </c>
      <c r="B17455">
        <v>4893748</v>
      </c>
      <c r="C17455">
        <v>4893768</v>
      </c>
      <c r="D17455" t="s">
        <v>57909</v>
      </c>
      <c r="E17455" t="s">
        <v>90</v>
      </c>
      <c r="F17455" t="s">
        <v>15</v>
      </c>
      <c r="G17455" t="s">
        <v>32</v>
      </c>
      <c r="H17455">
        <v>1</v>
      </c>
      <c r="I17455" t="s">
        <v>57910</v>
      </c>
      <c r="J17455" t="s">
        <v>57911</v>
      </c>
      <c r="K17455" t="s">
        <v>57912</v>
      </c>
      <c r="L17455" t="s">
        <v>77917</v>
      </c>
    </row>
    <row r="17456" spans="1:12" x14ac:dyDescent="0.15">
      <c r="A17456" t="s">
        <v>12</v>
      </c>
      <c r="B17456">
        <v>4893802</v>
      </c>
      <c r="C17456">
        <v>4893822</v>
      </c>
      <c r="D17456" t="s">
        <v>57909</v>
      </c>
      <c r="E17456" t="s">
        <v>90</v>
      </c>
      <c r="F17456" t="s">
        <v>15</v>
      </c>
      <c r="G17456" t="s">
        <v>16</v>
      </c>
      <c r="H17456">
        <v>55</v>
      </c>
      <c r="I17456" t="s">
        <v>57913</v>
      </c>
      <c r="J17456" t="s">
        <v>57914</v>
      </c>
      <c r="K17456" t="s">
        <v>57915</v>
      </c>
      <c r="L17456" t="s">
        <v>77992</v>
      </c>
    </row>
    <row r="17457" spans="1:12" x14ac:dyDescent="0.15">
      <c r="A17457" t="s">
        <v>12</v>
      </c>
      <c r="B17457">
        <v>4893822</v>
      </c>
      <c r="C17457">
        <v>4893842</v>
      </c>
      <c r="D17457" t="s">
        <v>57909</v>
      </c>
      <c r="E17457" t="s">
        <v>90</v>
      </c>
      <c r="F17457" t="s">
        <v>15</v>
      </c>
      <c r="G17457" t="s">
        <v>16</v>
      </c>
      <c r="H17457">
        <v>75</v>
      </c>
      <c r="I17457" t="s">
        <v>57916</v>
      </c>
      <c r="J17457" t="s">
        <v>57917</v>
      </c>
      <c r="K17457" t="s">
        <v>57918</v>
      </c>
      <c r="L17457" t="s">
        <v>78027</v>
      </c>
    </row>
    <row r="17458" spans="1:12" x14ac:dyDescent="0.15">
      <c r="A17458" t="s">
        <v>12</v>
      </c>
      <c r="B17458">
        <v>4893885</v>
      </c>
      <c r="C17458">
        <v>4893905</v>
      </c>
      <c r="D17458" t="s">
        <v>57909</v>
      </c>
      <c r="E17458" t="s">
        <v>90</v>
      </c>
      <c r="F17458" t="s">
        <v>15</v>
      </c>
      <c r="G17458" t="s">
        <v>36</v>
      </c>
      <c r="H17458">
        <v>138</v>
      </c>
      <c r="I17458" t="s">
        <v>57919</v>
      </c>
      <c r="J17458" t="s">
        <v>57920</v>
      </c>
      <c r="K17458" t="s">
        <v>57921</v>
      </c>
      <c r="L17458" t="s">
        <v>78064</v>
      </c>
    </row>
    <row r="17459" spans="1:12" x14ac:dyDescent="0.15">
      <c r="A17459" t="s">
        <v>12</v>
      </c>
      <c r="B17459">
        <v>4893946</v>
      </c>
      <c r="C17459">
        <v>4893966</v>
      </c>
      <c r="D17459" t="s">
        <v>57922</v>
      </c>
      <c r="E17459" t="s">
        <v>90</v>
      </c>
      <c r="F17459" t="s">
        <v>15</v>
      </c>
      <c r="G17459" t="s">
        <v>16</v>
      </c>
      <c r="H17459">
        <v>0</v>
      </c>
      <c r="I17459" t="s">
        <v>57923</v>
      </c>
      <c r="J17459" t="s">
        <v>57924</v>
      </c>
      <c r="K17459" t="s">
        <v>57925</v>
      </c>
      <c r="L17459" t="s">
        <v>77980</v>
      </c>
    </row>
    <row r="17460" spans="1:12" x14ac:dyDescent="0.15">
      <c r="A17460" t="s">
        <v>12</v>
      </c>
      <c r="B17460">
        <v>4893969</v>
      </c>
      <c r="C17460">
        <v>4893989</v>
      </c>
      <c r="D17460" t="s">
        <v>57922</v>
      </c>
      <c r="E17460" t="s">
        <v>90</v>
      </c>
      <c r="F17460" t="s">
        <v>15</v>
      </c>
      <c r="G17460" t="s">
        <v>32</v>
      </c>
      <c r="H17460">
        <v>23</v>
      </c>
      <c r="I17460" t="s">
        <v>57926</v>
      </c>
      <c r="J17460" t="s">
        <v>57927</v>
      </c>
      <c r="K17460" t="s">
        <v>57928</v>
      </c>
      <c r="L17460" t="s">
        <v>77975</v>
      </c>
    </row>
    <row r="17461" spans="1:12" x14ac:dyDescent="0.15">
      <c r="A17461" t="s">
        <v>12</v>
      </c>
      <c r="B17461">
        <v>4893989</v>
      </c>
      <c r="C17461">
        <v>4894009</v>
      </c>
      <c r="D17461" t="s">
        <v>57922</v>
      </c>
      <c r="E17461" t="s">
        <v>90</v>
      </c>
      <c r="F17461" t="s">
        <v>15</v>
      </c>
      <c r="G17461" t="s">
        <v>36</v>
      </c>
      <c r="H17461">
        <v>43</v>
      </c>
      <c r="I17461" t="s">
        <v>57929</v>
      </c>
      <c r="J17461" t="s">
        <v>57930</v>
      </c>
      <c r="K17461" t="s">
        <v>57931</v>
      </c>
      <c r="L17461" t="s">
        <v>77942</v>
      </c>
    </row>
    <row r="17462" spans="1:12" x14ac:dyDescent="0.15">
      <c r="A17462" t="s">
        <v>12</v>
      </c>
      <c r="B17462">
        <v>4894009</v>
      </c>
      <c r="C17462">
        <v>4894029</v>
      </c>
      <c r="D17462" t="s">
        <v>57922</v>
      </c>
      <c r="E17462" t="s">
        <v>90</v>
      </c>
      <c r="F17462" t="s">
        <v>15</v>
      </c>
      <c r="G17462" t="s">
        <v>36</v>
      </c>
      <c r="H17462">
        <v>63</v>
      </c>
      <c r="I17462" t="s">
        <v>57932</v>
      </c>
      <c r="J17462" t="s">
        <v>57933</v>
      </c>
      <c r="K17462" t="s">
        <v>57934</v>
      </c>
      <c r="L17462" t="s">
        <v>77957</v>
      </c>
    </row>
    <row r="17463" spans="1:12" x14ac:dyDescent="0.15">
      <c r="A17463" t="s">
        <v>12</v>
      </c>
      <c r="B17463">
        <v>4895699</v>
      </c>
      <c r="C17463">
        <v>4895719</v>
      </c>
      <c r="D17463" t="s">
        <v>57935</v>
      </c>
      <c r="E17463" t="s">
        <v>90</v>
      </c>
      <c r="F17463" t="s">
        <v>76</v>
      </c>
      <c r="G17463" t="s">
        <v>16</v>
      </c>
      <c r="H17463">
        <v>20</v>
      </c>
      <c r="I17463" t="s">
        <v>57936</v>
      </c>
      <c r="J17463" t="s">
        <v>57937</v>
      </c>
      <c r="K17463" t="s">
        <v>57938</v>
      </c>
      <c r="L17463" t="s">
        <v>77968</v>
      </c>
    </row>
    <row r="17464" spans="1:12" x14ac:dyDescent="0.15">
      <c r="A17464" t="s">
        <v>12</v>
      </c>
      <c r="B17464">
        <v>4895665</v>
      </c>
      <c r="C17464">
        <v>4895685</v>
      </c>
      <c r="D17464" t="s">
        <v>57935</v>
      </c>
      <c r="E17464" t="s">
        <v>90</v>
      </c>
      <c r="F17464" t="s">
        <v>76</v>
      </c>
      <c r="G17464" t="s">
        <v>16</v>
      </c>
      <c r="H17464">
        <v>54</v>
      </c>
      <c r="I17464" t="s">
        <v>57939</v>
      </c>
      <c r="J17464" t="s">
        <v>57940</v>
      </c>
      <c r="K17464" t="s">
        <v>57941</v>
      </c>
      <c r="L17464" t="s">
        <v>77961</v>
      </c>
    </row>
    <row r="17465" spans="1:12" x14ac:dyDescent="0.15">
      <c r="A17465" t="s">
        <v>12</v>
      </c>
      <c r="B17465">
        <v>4895633</v>
      </c>
      <c r="C17465">
        <v>4895653</v>
      </c>
      <c r="D17465" t="s">
        <v>57935</v>
      </c>
      <c r="E17465" t="s">
        <v>90</v>
      </c>
      <c r="F17465" t="s">
        <v>76</v>
      </c>
      <c r="G17465" t="s">
        <v>32</v>
      </c>
      <c r="H17465">
        <v>86</v>
      </c>
      <c r="I17465" t="s">
        <v>57942</v>
      </c>
      <c r="J17465" t="s">
        <v>57943</v>
      </c>
      <c r="K17465" t="s">
        <v>57944</v>
      </c>
      <c r="L17465" t="s">
        <v>77929</v>
      </c>
    </row>
    <row r="17466" spans="1:12" x14ac:dyDescent="0.15">
      <c r="A17466" t="s">
        <v>12</v>
      </c>
      <c r="B17466">
        <v>4895610</v>
      </c>
      <c r="C17466">
        <v>4895630</v>
      </c>
      <c r="D17466" t="s">
        <v>57935</v>
      </c>
      <c r="E17466" t="s">
        <v>90</v>
      </c>
      <c r="F17466" t="s">
        <v>76</v>
      </c>
      <c r="G17466" t="s">
        <v>16</v>
      </c>
      <c r="H17466">
        <v>109</v>
      </c>
      <c r="I17466" t="s">
        <v>57945</v>
      </c>
      <c r="J17466" t="s">
        <v>57946</v>
      </c>
      <c r="K17466" t="s">
        <v>57947</v>
      </c>
      <c r="L17466" t="s">
        <v>77947</v>
      </c>
    </row>
    <row r="17467" spans="1:12" x14ac:dyDescent="0.15">
      <c r="A17467" t="s">
        <v>12</v>
      </c>
      <c r="B17467">
        <v>4898236</v>
      </c>
      <c r="C17467">
        <v>4898256</v>
      </c>
      <c r="D17467" t="s">
        <v>57948</v>
      </c>
      <c r="E17467" t="s">
        <v>90</v>
      </c>
      <c r="F17467" t="s">
        <v>76</v>
      </c>
      <c r="G17467" t="s">
        <v>16</v>
      </c>
      <c r="H17467">
        <v>14</v>
      </c>
      <c r="I17467" t="s">
        <v>57949</v>
      </c>
      <c r="J17467" t="s">
        <v>57950</v>
      </c>
      <c r="K17467" t="s">
        <v>57951</v>
      </c>
      <c r="L17467" t="s">
        <v>77924</v>
      </c>
    </row>
    <row r="17468" spans="1:12" x14ac:dyDescent="0.15">
      <c r="A17468" t="s">
        <v>12</v>
      </c>
      <c r="B17468">
        <v>4898206</v>
      </c>
      <c r="C17468">
        <v>4898226</v>
      </c>
      <c r="D17468" t="s">
        <v>57948</v>
      </c>
      <c r="E17468" t="s">
        <v>90</v>
      </c>
      <c r="F17468" t="s">
        <v>76</v>
      </c>
      <c r="G17468" t="s">
        <v>23</v>
      </c>
      <c r="H17468">
        <v>44</v>
      </c>
      <c r="I17468" t="s">
        <v>57952</v>
      </c>
      <c r="J17468" t="s">
        <v>57953</v>
      </c>
      <c r="K17468" t="s">
        <v>57954</v>
      </c>
      <c r="L17468" t="s">
        <v>78016</v>
      </c>
    </row>
    <row r="17469" spans="1:12" x14ac:dyDescent="0.15">
      <c r="A17469" t="s">
        <v>12</v>
      </c>
      <c r="B17469">
        <v>4898140</v>
      </c>
      <c r="C17469">
        <v>4898160</v>
      </c>
      <c r="D17469" t="s">
        <v>57948</v>
      </c>
      <c r="E17469" t="s">
        <v>90</v>
      </c>
      <c r="F17469" t="s">
        <v>76</v>
      </c>
      <c r="G17469" t="s">
        <v>23</v>
      </c>
      <c r="H17469">
        <v>110</v>
      </c>
      <c r="I17469" t="s">
        <v>57955</v>
      </c>
      <c r="J17469" t="s">
        <v>57956</v>
      </c>
      <c r="K17469" t="s">
        <v>57957</v>
      </c>
      <c r="L17469" t="s">
        <v>78030</v>
      </c>
    </row>
    <row r="17470" spans="1:12" x14ac:dyDescent="0.15">
      <c r="A17470" t="s">
        <v>12</v>
      </c>
      <c r="B17470">
        <v>4898104</v>
      </c>
      <c r="C17470">
        <v>4898124</v>
      </c>
      <c r="D17470" t="s">
        <v>57948</v>
      </c>
      <c r="E17470" t="s">
        <v>90</v>
      </c>
      <c r="F17470" t="s">
        <v>76</v>
      </c>
      <c r="G17470" t="s">
        <v>23</v>
      </c>
      <c r="H17470">
        <v>146</v>
      </c>
      <c r="I17470" t="s">
        <v>57958</v>
      </c>
      <c r="J17470" t="s">
        <v>57959</v>
      </c>
      <c r="K17470" t="s">
        <v>57960</v>
      </c>
      <c r="L17470" t="s">
        <v>78063</v>
      </c>
    </row>
    <row r="17471" spans="1:12" x14ac:dyDescent="0.15">
      <c r="A17471" t="s">
        <v>12</v>
      </c>
      <c r="B17471">
        <v>4900315</v>
      </c>
      <c r="C17471">
        <v>4900335</v>
      </c>
      <c r="D17471" t="s">
        <v>57961</v>
      </c>
      <c r="E17471" t="s">
        <v>90</v>
      </c>
      <c r="F17471" t="s">
        <v>76</v>
      </c>
      <c r="G17471" t="s">
        <v>16</v>
      </c>
      <c r="H17471">
        <v>20</v>
      </c>
      <c r="I17471" t="s">
        <v>57962</v>
      </c>
      <c r="J17471" t="s">
        <v>57963</v>
      </c>
      <c r="K17471" t="s">
        <v>57964</v>
      </c>
      <c r="L17471" t="s">
        <v>77968</v>
      </c>
    </row>
    <row r="17472" spans="1:12" x14ac:dyDescent="0.15">
      <c r="A17472" t="s">
        <v>12</v>
      </c>
      <c r="B17472">
        <v>4900276</v>
      </c>
      <c r="C17472">
        <v>4900296</v>
      </c>
      <c r="D17472" t="s">
        <v>57961</v>
      </c>
      <c r="E17472" t="s">
        <v>90</v>
      </c>
      <c r="F17472" t="s">
        <v>76</v>
      </c>
      <c r="G17472" t="s">
        <v>32</v>
      </c>
      <c r="H17472">
        <v>59</v>
      </c>
      <c r="I17472" t="s">
        <v>57965</v>
      </c>
      <c r="J17472" t="s">
        <v>57966</v>
      </c>
      <c r="K17472" t="s">
        <v>57967</v>
      </c>
      <c r="L17472" t="s">
        <v>78009</v>
      </c>
    </row>
    <row r="17473" spans="1:12" x14ac:dyDescent="0.15">
      <c r="A17473" t="s">
        <v>12</v>
      </c>
      <c r="B17473">
        <v>4900232</v>
      </c>
      <c r="C17473">
        <v>4900252</v>
      </c>
      <c r="D17473" t="s">
        <v>57961</v>
      </c>
      <c r="E17473" t="s">
        <v>90</v>
      </c>
      <c r="F17473" t="s">
        <v>76</v>
      </c>
      <c r="G17473" t="s">
        <v>32</v>
      </c>
      <c r="H17473">
        <v>103</v>
      </c>
      <c r="I17473" t="s">
        <v>57968</v>
      </c>
      <c r="J17473" t="s">
        <v>57969</v>
      </c>
      <c r="K17473" t="s">
        <v>57970</v>
      </c>
      <c r="L17473" t="s">
        <v>77937</v>
      </c>
    </row>
    <row r="17474" spans="1:12" x14ac:dyDescent="0.15">
      <c r="A17474" t="s">
        <v>12</v>
      </c>
      <c r="B17474">
        <v>4900209</v>
      </c>
      <c r="C17474">
        <v>4900229</v>
      </c>
      <c r="D17474" t="s">
        <v>57961</v>
      </c>
      <c r="E17474" t="s">
        <v>90</v>
      </c>
      <c r="F17474" t="s">
        <v>76</v>
      </c>
      <c r="G17474" t="s">
        <v>36</v>
      </c>
      <c r="H17474">
        <v>126</v>
      </c>
      <c r="I17474" t="s">
        <v>57971</v>
      </c>
      <c r="J17474" t="s">
        <v>57972</v>
      </c>
      <c r="K17474" t="s">
        <v>57973</v>
      </c>
      <c r="L17474" t="s">
        <v>78078</v>
      </c>
    </row>
    <row r="17475" spans="1:12" x14ac:dyDescent="0.15">
      <c r="A17475" t="s">
        <v>12</v>
      </c>
      <c r="B17475">
        <v>4900930</v>
      </c>
      <c r="C17475">
        <v>4900950</v>
      </c>
      <c r="D17475" t="s">
        <v>57974</v>
      </c>
      <c r="E17475" t="s">
        <v>90</v>
      </c>
      <c r="F17475" t="s">
        <v>76</v>
      </c>
      <c r="G17475" t="s">
        <v>36</v>
      </c>
      <c r="H17475">
        <v>0</v>
      </c>
      <c r="I17475" t="s">
        <v>57975</v>
      </c>
      <c r="J17475" t="s">
        <v>57976</v>
      </c>
      <c r="K17475" t="s">
        <v>57977</v>
      </c>
      <c r="L17475" t="s">
        <v>77980</v>
      </c>
    </row>
    <row r="17476" spans="1:12" x14ac:dyDescent="0.15">
      <c r="A17476" t="s">
        <v>12</v>
      </c>
      <c r="B17476">
        <v>4900902</v>
      </c>
      <c r="C17476">
        <v>4900922</v>
      </c>
      <c r="D17476" t="s">
        <v>57974</v>
      </c>
      <c r="E17476" t="s">
        <v>90</v>
      </c>
      <c r="F17476" t="s">
        <v>76</v>
      </c>
      <c r="G17476" t="s">
        <v>36</v>
      </c>
      <c r="H17476">
        <v>28</v>
      </c>
      <c r="I17476" t="s">
        <v>57978</v>
      </c>
      <c r="J17476" t="s">
        <v>57979</v>
      </c>
      <c r="K17476" t="s">
        <v>57980</v>
      </c>
      <c r="L17476" t="s">
        <v>77956</v>
      </c>
    </row>
    <row r="17477" spans="1:12" x14ac:dyDescent="0.15">
      <c r="A17477" t="s">
        <v>12</v>
      </c>
      <c r="B17477">
        <v>4900869</v>
      </c>
      <c r="C17477">
        <v>4900889</v>
      </c>
      <c r="D17477" t="s">
        <v>57974</v>
      </c>
      <c r="E17477" t="s">
        <v>90</v>
      </c>
      <c r="F17477" t="s">
        <v>76</v>
      </c>
      <c r="G17477" t="s">
        <v>16</v>
      </c>
      <c r="H17477">
        <v>61</v>
      </c>
      <c r="I17477" t="s">
        <v>57981</v>
      </c>
      <c r="J17477" t="s">
        <v>57982</v>
      </c>
      <c r="K17477" t="s">
        <v>57983</v>
      </c>
      <c r="L17477" t="s">
        <v>77979</v>
      </c>
    </row>
    <row r="17478" spans="1:12" x14ac:dyDescent="0.15">
      <c r="A17478" t="s">
        <v>12</v>
      </c>
      <c r="B17478">
        <v>4900847</v>
      </c>
      <c r="C17478">
        <v>4900867</v>
      </c>
      <c r="D17478" t="s">
        <v>57974</v>
      </c>
      <c r="E17478" t="s">
        <v>90</v>
      </c>
      <c r="F17478" t="s">
        <v>76</v>
      </c>
      <c r="G17478" t="s">
        <v>23</v>
      </c>
      <c r="H17478">
        <v>83</v>
      </c>
      <c r="I17478" t="s">
        <v>57984</v>
      </c>
      <c r="J17478" t="s">
        <v>57985</v>
      </c>
      <c r="K17478" t="s">
        <v>57986</v>
      </c>
      <c r="L17478" t="s">
        <v>77958</v>
      </c>
    </row>
    <row r="17479" spans="1:12" x14ac:dyDescent="0.15">
      <c r="A17479" t="s">
        <v>12</v>
      </c>
      <c r="B17479">
        <v>4901908</v>
      </c>
      <c r="C17479">
        <v>4901928</v>
      </c>
      <c r="D17479" t="s">
        <v>57987</v>
      </c>
      <c r="E17479" t="s">
        <v>90</v>
      </c>
      <c r="F17479" t="s">
        <v>76</v>
      </c>
      <c r="G17479" t="s">
        <v>36</v>
      </c>
      <c r="H17479">
        <v>0</v>
      </c>
      <c r="I17479" t="s">
        <v>57988</v>
      </c>
      <c r="J17479" t="s">
        <v>57989</v>
      </c>
      <c r="K17479" t="s">
        <v>57990</v>
      </c>
      <c r="L17479" t="s">
        <v>77980</v>
      </c>
    </row>
    <row r="17480" spans="1:12" x14ac:dyDescent="0.15">
      <c r="A17480" t="s">
        <v>12</v>
      </c>
      <c r="B17480">
        <v>4901836</v>
      </c>
      <c r="C17480">
        <v>4901856</v>
      </c>
      <c r="D17480" t="s">
        <v>57987</v>
      </c>
      <c r="E17480" t="s">
        <v>90</v>
      </c>
      <c r="F17480" t="s">
        <v>76</v>
      </c>
      <c r="G17480" t="s">
        <v>36</v>
      </c>
      <c r="H17480">
        <v>72</v>
      </c>
      <c r="I17480" t="s">
        <v>57991</v>
      </c>
      <c r="J17480" t="s">
        <v>57992</v>
      </c>
      <c r="K17480" t="s">
        <v>57993</v>
      </c>
      <c r="L17480" t="s">
        <v>78066</v>
      </c>
    </row>
    <row r="17481" spans="1:12" x14ac:dyDescent="0.15">
      <c r="A17481" t="s">
        <v>12</v>
      </c>
      <c r="B17481">
        <v>4901784</v>
      </c>
      <c r="C17481">
        <v>4901804</v>
      </c>
      <c r="D17481" t="s">
        <v>57987</v>
      </c>
      <c r="E17481" t="s">
        <v>90</v>
      </c>
      <c r="F17481" t="s">
        <v>76</v>
      </c>
      <c r="G17481" t="s">
        <v>16</v>
      </c>
      <c r="H17481">
        <v>124</v>
      </c>
      <c r="I17481" t="s">
        <v>57994</v>
      </c>
      <c r="J17481" t="s">
        <v>57995</v>
      </c>
      <c r="K17481" t="s">
        <v>57996</v>
      </c>
      <c r="L17481" t="s">
        <v>78046</v>
      </c>
    </row>
    <row r="17482" spans="1:12" x14ac:dyDescent="0.15">
      <c r="A17482" t="s">
        <v>12</v>
      </c>
      <c r="B17482">
        <v>4901763</v>
      </c>
      <c r="C17482">
        <v>4901783</v>
      </c>
      <c r="D17482" t="s">
        <v>57987</v>
      </c>
      <c r="E17482" t="s">
        <v>90</v>
      </c>
      <c r="F17482" t="s">
        <v>76</v>
      </c>
      <c r="G17482" t="s">
        <v>16</v>
      </c>
      <c r="H17482">
        <v>145</v>
      </c>
      <c r="I17482" t="s">
        <v>57997</v>
      </c>
      <c r="J17482" t="s">
        <v>57998</v>
      </c>
      <c r="K17482" t="s">
        <v>57999</v>
      </c>
      <c r="L17482" t="s">
        <v>77915</v>
      </c>
    </row>
    <row r="17483" spans="1:12" x14ac:dyDescent="0.15">
      <c r="A17483" t="s">
        <v>12</v>
      </c>
      <c r="B17483">
        <v>4902361</v>
      </c>
      <c r="C17483">
        <v>4902381</v>
      </c>
      <c r="D17483" t="s">
        <v>58000</v>
      </c>
      <c r="E17483" t="s">
        <v>58001</v>
      </c>
      <c r="F17483" t="s">
        <v>76</v>
      </c>
      <c r="G17483" t="s">
        <v>16</v>
      </c>
      <c r="H17483">
        <v>17</v>
      </c>
      <c r="I17483" t="s">
        <v>58002</v>
      </c>
      <c r="J17483" t="s">
        <v>58003</v>
      </c>
      <c r="K17483" t="s">
        <v>58004</v>
      </c>
      <c r="L17483" t="s">
        <v>77944</v>
      </c>
    </row>
    <row r="17484" spans="1:12" x14ac:dyDescent="0.15">
      <c r="A17484" t="s">
        <v>12</v>
      </c>
      <c r="B17484">
        <v>4902338</v>
      </c>
      <c r="C17484">
        <v>4902358</v>
      </c>
      <c r="D17484" t="s">
        <v>58000</v>
      </c>
      <c r="E17484" t="s">
        <v>58001</v>
      </c>
      <c r="F17484" t="s">
        <v>76</v>
      </c>
      <c r="G17484" t="s">
        <v>36</v>
      </c>
      <c r="H17484">
        <v>40</v>
      </c>
      <c r="I17484" t="s">
        <v>58005</v>
      </c>
      <c r="J17484" t="s">
        <v>58006</v>
      </c>
      <c r="K17484" t="s">
        <v>58007</v>
      </c>
      <c r="L17484" t="s">
        <v>77952</v>
      </c>
    </row>
    <row r="17485" spans="1:12" x14ac:dyDescent="0.15">
      <c r="A17485" t="s">
        <v>12</v>
      </c>
      <c r="B17485">
        <v>4902289</v>
      </c>
      <c r="C17485">
        <v>4902309</v>
      </c>
      <c r="D17485" t="s">
        <v>58000</v>
      </c>
      <c r="E17485" t="s">
        <v>58001</v>
      </c>
      <c r="F17485" t="s">
        <v>76</v>
      </c>
      <c r="G17485" t="s">
        <v>16</v>
      </c>
      <c r="H17485">
        <v>89</v>
      </c>
      <c r="I17485" t="s">
        <v>58008</v>
      </c>
      <c r="J17485" t="s">
        <v>58009</v>
      </c>
      <c r="K17485" t="s">
        <v>58010</v>
      </c>
      <c r="L17485" t="s">
        <v>77964</v>
      </c>
    </row>
    <row r="17486" spans="1:12" x14ac:dyDescent="0.15">
      <c r="A17486" t="s">
        <v>12</v>
      </c>
      <c r="B17486">
        <v>4902249</v>
      </c>
      <c r="C17486">
        <v>4902269</v>
      </c>
      <c r="D17486" t="s">
        <v>58000</v>
      </c>
      <c r="E17486" t="s">
        <v>58001</v>
      </c>
      <c r="F17486" t="s">
        <v>76</v>
      </c>
      <c r="G17486" t="s">
        <v>16</v>
      </c>
      <c r="H17486">
        <v>129</v>
      </c>
      <c r="I17486" t="s">
        <v>58011</v>
      </c>
      <c r="J17486" t="s">
        <v>58012</v>
      </c>
      <c r="K17486" t="s">
        <v>58013</v>
      </c>
      <c r="L17486" t="s">
        <v>77988</v>
      </c>
    </row>
    <row r="17487" spans="1:12" x14ac:dyDescent="0.15">
      <c r="A17487" t="s">
        <v>12</v>
      </c>
      <c r="B17487">
        <v>4902928</v>
      </c>
      <c r="C17487">
        <v>4902948</v>
      </c>
      <c r="D17487" t="s">
        <v>58014</v>
      </c>
      <c r="E17487" t="s">
        <v>90</v>
      </c>
      <c r="F17487" t="s">
        <v>76</v>
      </c>
      <c r="G17487" t="s">
        <v>36</v>
      </c>
      <c r="H17487">
        <v>12</v>
      </c>
      <c r="I17487" t="s">
        <v>58015</v>
      </c>
      <c r="J17487" t="s">
        <v>58016</v>
      </c>
      <c r="K17487" t="s">
        <v>58017</v>
      </c>
      <c r="L17487" t="s">
        <v>77991</v>
      </c>
    </row>
    <row r="17488" spans="1:12" x14ac:dyDescent="0.15">
      <c r="A17488" t="s">
        <v>12</v>
      </c>
      <c r="B17488">
        <v>4902907</v>
      </c>
      <c r="C17488">
        <v>4902927</v>
      </c>
      <c r="D17488" t="s">
        <v>58014</v>
      </c>
      <c r="E17488" t="s">
        <v>90</v>
      </c>
      <c r="F17488" t="s">
        <v>76</v>
      </c>
      <c r="G17488" t="s">
        <v>23</v>
      </c>
      <c r="H17488">
        <v>33</v>
      </c>
      <c r="I17488" t="s">
        <v>58018</v>
      </c>
      <c r="J17488" t="s">
        <v>58019</v>
      </c>
      <c r="K17488" t="s">
        <v>58020</v>
      </c>
      <c r="L17488" t="s">
        <v>77977</v>
      </c>
    </row>
    <row r="17489" spans="1:12" x14ac:dyDescent="0.15">
      <c r="A17489" t="s">
        <v>12</v>
      </c>
      <c r="B17489">
        <v>4902887</v>
      </c>
      <c r="C17489">
        <v>4902907</v>
      </c>
      <c r="D17489" t="s">
        <v>58014</v>
      </c>
      <c r="E17489" t="s">
        <v>90</v>
      </c>
      <c r="F17489" t="s">
        <v>76</v>
      </c>
      <c r="G17489" t="s">
        <v>16</v>
      </c>
      <c r="H17489">
        <v>53</v>
      </c>
      <c r="I17489" t="s">
        <v>58021</v>
      </c>
      <c r="J17489" t="s">
        <v>58022</v>
      </c>
      <c r="K17489" t="s">
        <v>58023</v>
      </c>
      <c r="L17489" t="s">
        <v>77922</v>
      </c>
    </row>
    <row r="17490" spans="1:12" x14ac:dyDescent="0.15">
      <c r="A17490" t="s">
        <v>12</v>
      </c>
      <c r="B17490">
        <v>4902864</v>
      </c>
      <c r="C17490">
        <v>4902884</v>
      </c>
      <c r="D17490" t="s">
        <v>58014</v>
      </c>
      <c r="E17490" t="s">
        <v>90</v>
      </c>
      <c r="F17490" t="s">
        <v>76</v>
      </c>
      <c r="G17490" t="s">
        <v>16</v>
      </c>
      <c r="H17490">
        <v>76</v>
      </c>
      <c r="I17490" t="s">
        <v>58024</v>
      </c>
      <c r="J17490" t="s">
        <v>58025</v>
      </c>
      <c r="K17490" t="s">
        <v>58026</v>
      </c>
      <c r="L17490" t="s">
        <v>77985</v>
      </c>
    </row>
    <row r="17491" spans="1:12" x14ac:dyDescent="0.15">
      <c r="A17491" t="s">
        <v>12</v>
      </c>
      <c r="B17491">
        <v>4903140</v>
      </c>
      <c r="C17491">
        <v>4903160</v>
      </c>
      <c r="D17491" t="s">
        <v>58027</v>
      </c>
      <c r="E17491" t="s">
        <v>90</v>
      </c>
      <c r="F17491" t="s">
        <v>15</v>
      </c>
      <c r="G17491" t="s">
        <v>16</v>
      </c>
      <c r="H17491">
        <v>13</v>
      </c>
      <c r="I17491" t="s">
        <v>58028</v>
      </c>
      <c r="J17491" t="s">
        <v>58029</v>
      </c>
      <c r="K17491" t="s">
        <v>58030</v>
      </c>
      <c r="L17491" t="s">
        <v>77935</v>
      </c>
    </row>
    <row r="17492" spans="1:12" x14ac:dyDescent="0.15">
      <c r="A17492" t="s">
        <v>12</v>
      </c>
      <c r="B17492">
        <v>4903166</v>
      </c>
      <c r="C17492">
        <v>4903186</v>
      </c>
      <c r="D17492" t="s">
        <v>58027</v>
      </c>
      <c r="E17492" t="s">
        <v>90</v>
      </c>
      <c r="F17492" t="s">
        <v>15</v>
      </c>
      <c r="G17492" t="s">
        <v>36</v>
      </c>
      <c r="H17492">
        <v>39</v>
      </c>
      <c r="I17492" t="s">
        <v>58031</v>
      </c>
      <c r="J17492" t="s">
        <v>58032</v>
      </c>
      <c r="K17492" t="s">
        <v>58033</v>
      </c>
      <c r="L17492" t="s">
        <v>78041</v>
      </c>
    </row>
    <row r="17493" spans="1:12" x14ac:dyDescent="0.15">
      <c r="A17493" t="s">
        <v>12</v>
      </c>
      <c r="B17493">
        <v>4903201</v>
      </c>
      <c r="C17493">
        <v>4903221</v>
      </c>
      <c r="D17493" t="s">
        <v>58027</v>
      </c>
      <c r="E17493" t="s">
        <v>90</v>
      </c>
      <c r="F17493" t="s">
        <v>15</v>
      </c>
      <c r="G17493" t="s">
        <v>16</v>
      </c>
      <c r="H17493">
        <v>74</v>
      </c>
      <c r="I17493" t="s">
        <v>58034</v>
      </c>
      <c r="J17493" t="s">
        <v>58035</v>
      </c>
      <c r="K17493" t="s">
        <v>58036</v>
      </c>
      <c r="L17493" t="s">
        <v>78005</v>
      </c>
    </row>
    <row r="17494" spans="1:12" x14ac:dyDescent="0.15">
      <c r="A17494" t="s">
        <v>12</v>
      </c>
      <c r="B17494">
        <v>4903230</v>
      </c>
      <c r="C17494">
        <v>4903250</v>
      </c>
      <c r="D17494" t="s">
        <v>58027</v>
      </c>
      <c r="E17494" t="s">
        <v>90</v>
      </c>
      <c r="F17494" t="s">
        <v>15</v>
      </c>
      <c r="G17494" t="s">
        <v>16</v>
      </c>
      <c r="H17494">
        <v>103</v>
      </c>
      <c r="I17494" t="s">
        <v>58037</v>
      </c>
      <c r="J17494" t="s">
        <v>58038</v>
      </c>
      <c r="K17494" t="s">
        <v>58039</v>
      </c>
      <c r="L17494" t="s">
        <v>77937</v>
      </c>
    </row>
    <row r="17495" spans="1:12" x14ac:dyDescent="0.15">
      <c r="A17495" t="s">
        <v>12</v>
      </c>
      <c r="B17495">
        <v>4904288</v>
      </c>
      <c r="C17495">
        <v>4904308</v>
      </c>
      <c r="D17495" t="s">
        <v>58040</v>
      </c>
      <c r="E17495" t="s">
        <v>58041</v>
      </c>
      <c r="F17495" t="s">
        <v>15</v>
      </c>
      <c r="G17495" t="s">
        <v>16</v>
      </c>
      <c r="H17495">
        <v>13</v>
      </c>
      <c r="I17495" t="s">
        <v>58042</v>
      </c>
      <c r="J17495" t="s">
        <v>58043</v>
      </c>
      <c r="K17495" t="s">
        <v>58044</v>
      </c>
      <c r="L17495" t="s">
        <v>77935</v>
      </c>
    </row>
    <row r="17496" spans="1:12" x14ac:dyDescent="0.15">
      <c r="A17496" t="s">
        <v>12</v>
      </c>
      <c r="B17496">
        <v>4904320</v>
      </c>
      <c r="C17496">
        <v>4904340</v>
      </c>
      <c r="D17496" t="s">
        <v>58040</v>
      </c>
      <c r="E17496" t="s">
        <v>58041</v>
      </c>
      <c r="F17496" t="s">
        <v>15</v>
      </c>
      <c r="G17496" t="s">
        <v>36</v>
      </c>
      <c r="H17496">
        <v>45</v>
      </c>
      <c r="I17496" t="s">
        <v>58045</v>
      </c>
      <c r="J17496" t="s">
        <v>58046</v>
      </c>
      <c r="K17496" t="s">
        <v>58047</v>
      </c>
      <c r="L17496" t="s">
        <v>77967</v>
      </c>
    </row>
    <row r="17497" spans="1:12" x14ac:dyDescent="0.15">
      <c r="A17497" t="s">
        <v>12</v>
      </c>
      <c r="B17497">
        <v>4904342</v>
      </c>
      <c r="C17497">
        <v>4904362</v>
      </c>
      <c r="D17497" t="s">
        <v>58040</v>
      </c>
      <c r="E17497" t="s">
        <v>58041</v>
      </c>
      <c r="F17497" t="s">
        <v>15</v>
      </c>
      <c r="G17497" t="s">
        <v>36</v>
      </c>
      <c r="H17497">
        <v>67</v>
      </c>
      <c r="I17497" t="s">
        <v>58048</v>
      </c>
      <c r="J17497" t="s">
        <v>58049</v>
      </c>
      <c r="K17497" t="s">
        <v>58050</v>
      </c>
      <c r="L17497" t="s">
        <v>77981</v>
      </c>
    </row>
    <row r="17498" spans="1:12" x14ac:dyDescent="0.15">
      <c r="A17498" t="s">
        <v>12</v>
      </c>
      <c r="B17498">
        <v>4904382</v>
      </c>
      <c r="C17498">
        <v>4904402</v>
      </c>
      <c r="D17498" t="s">
        <v>58040</v>
      </c>
      <c r="E17498" t="s">
        <v>58041</v>
      </c>
      <c r="F17498" t="s">
        <v>15</v>
      </c>
      <c r="G17498" t="s">
        <v>32</v>
      </c>
      <c r="H17498">
        <v>107</v>
      </c>
      <c r="I17498" t="s">
        <v>58051</v>
      </c>
      <c r="J17498" t="s">
        <v>58052</v>
      </c>
      <c r="K17498" t="s">
        <v>58053</v>
      </c>
      <c r="L17498" t="s">
        <v>77983</v>
      </c>
    </row>
    <row r="17499" spans="1:12" x14ac:dyDescent="0.15">
      <c r="A17499" t="s">
        <v>12</v>
      </c>
      <c r="B17499">
        <v>4905678</v>
      </c>
      <c r="C17499">
        <v>4905698</v>
      </c>
      <c r="D17499" t="s">
        <v>58054</v>
      </c>
      <c r="E17499" t="s">
        <v>90</v>
      </c>
      <c r="F17499" t="s">
        <v>15</v>
      </c>
      <c r="G17499" t="s">
        <v>32</v>
      </c>
      <c r="H17499">
        <v>16</v>
      </c>
      <c r="I17499" t="s">
        <v>58055</v>
      </c>
      <c r="J17499" t="s">
        <v>58056</v>
      </c>
      <c r="K17499" t="s">
        <v>58057</v>
      </c>
      <c r="L17499" t="s">
        <v>77905</v>
      </c>
    </row>
    <row r="17500" spans="1:12" x14ac:dyDescent="0.15">
      <c r="A17500" t="s">
        <v>12</v>
      </c>
      <c r="B17500">
        <v>4905740</v>
      </c>
      <c r="C17500">
        <v>4905760</v>
      </c>
      <c r="D17500" t="s">
        <v>58054</v>
      </c>
      <c r="E17500" t="s">
        <v>90</v>
      </c>
      <c r="F17500" t="s">
        <v>15</v>
      </c>
      <c r="G17500" t="s">
        <v>36</v>
      </c>
      <c r="H17500">
        <v>78</v>
      </c>
      <c r="I17500" t="s">
        <v>58058</v>
      </c>
      <c r="J17500" t="s">
        <v>58059</v>
      </c>
      <c r="K17500" t="s">
        <v>58060</v>
      </c>
      <c r="L17500" t="s">
        <v>78000</v>
      </c>
    </row>
    <row r="17501" spans="1:12" x14ac:dyDescent="0.15">
      <c r="A17501" t="s">
        <v>12</v>
      </c>
      <c r="B17501">
        <v>4905763</v>
      </c>
      <c r="C17501">
        <v>4905783</v>
      </c>
      <c r="D17501" t="s">
        <v>58054</v>
      </c>
      <c r="E17501" t="s">
        <v>90</v>
      </c>
      <c r="F17501" t="s">
        <v>15</v>
      </c>
      <c r="G17501" t="s">
        <v>23</v>
      </c>
      <c r="H17501">
        <v>101</v>
      </c>
      <c r="I17501" t="s">
        <v>58061</v>
      </c>
      <c r="J17501" t="s">
        <v>58062</v>
      </c>
      <c r="K17501" t="s">
        <v>58063</v>
      </c>
      <c r="L17501" t="s">
        <v>77997</v>
      </c>
    </row>
    <row r="17502" spans="1:12" x14ac:dyDescent="0.15">
      <c r="A17502" t="s">
        <v>12</v>
      </c>
      <c r="B17502">
        <v>4905783</v>
      </c>
      <c r="C17502">
        <v>4905803</v>
      </c>
      <c r="D17502" t="s">
        <v>58054</v>
      </c>
      <c r="E17502" t="s">
        <v>90</v>
      </c>
      <c r="F17502" t="s">
        <v>15</v>
      </c>
      <c r="G17502" t="s">
        <v>36</v>
      </c>
      <c r="H17502">
        <v>121</v>
      </c>
      <c r="I17502" t="s">
        <v>58064</v>
      </c>
      <c r="J17502" t="s">
        <v>58065</v>
      </c>
      <c r="K17502" t="s">
        <v>58066</v>
      </c>
      <c r="L17502" t="s">
        <v>77943</v>
      </c>
    </row>
    <row r="17503" spans="1:12" x14ac:dyDescent="0.15">
      <c r="A17503" t="s">
        <v>12</v>
      </c>
      <c r="B17503">
        <v>4906584</v>
      </c>
      <c r="C17503">
        <v>4906604</v>
      </c>
      <c r="D17503" t="s">
        <v>58067</v>
      </c>
      <c r="E17503" t="s">
        <v>58068</v>
      </c>
      <c r="F17503" t="s">
        <v>15</v>
      </c>
      <c r="G17503" t="s">
        <v>32</v>
      </c>
      <c r="H17503">
        <v>19</v>
      </c>
      <c r="I17503" t="s">
        <v>58069</v>
      </c>
      <c r="J17503" t="s">
        <v>58070</v>
      </c>
      <c r="K17503" t="s">
        <v>58071</v>
      </c>
      <c r="L17503" t="s">
        <v>77982</v>
      </c>
    </row>
    <row r="17504" spans="1:12" x14ac:dyDescent="0.15">
      <c r="A17504" t="s">
        <v>12</v>
      </c>
      <c r="B17504">
        <v>4906614</v>
      </c>
      <c r="C17504">
        <v>4906634</v>
      </c>
      <c r="D17504" t="s">
        <v>58067</v>
      </c>
      <c r="E17504" t="s">
        <v>58068</v>
      </c>
      <c r="F17504" t="s">
        <v>15</v>
      </c>
      <c r="G17504" t="s">
        <v>36</v>
      </c>
      <c r="H17504">
        <v>49</v>
      </c>
      <c r="I17504" t="s">
        <v>58072</v>
      </c>
      <c r="J17504" t="s">
        <v>58073</v>
      </c>
      <c r="K17504" t="s">
        <v>58074</v>
      </c>
      <c r="L17504" t="s">
        <v>77913</v>
      </c>
    </row>
    <row r="17505" spans="1:12" x14ac:dyDescent="0.15">
      <c r="A17505" t="s">
        <v>12</v>
      </c>
      <c r="B17505">
        <v>4906635</v>
      </c>
      <c r="C17505">
        <v>4906655</v>
      </c>
      <c r="D17505" t="s">
        <v>58067</v>
      </c>
      <c r="E17505" t="s">
        <v>58068</v>
      </c>
      <c r="F17505" t="s">
        <v>15</v>
      </c>
      <c r="G17505" t="s">
        <v>36</v>
      </c>
      <c r="H17505">
        <v>70</v>
      </c>
      <c r="I17505" t="s">
        <v>58075</v>
      </c>
      <c r="J17505" t="s">
        <v>58076</v>
      </c>
      <c r="K17505" t="s">
        <v>58077</v>
      </c>
      <c r="L17505" t="s">
        <v>77919</v>
      </c>
    </row>
    <row r="17506" spans="1:12" x14ac:dyDescent="0.15">
      <c r="A17506" t="s">
        <v>12</v>
      </c>
      <c r="B17506">
        <v>4906661</v>
      </c>
      <c r="C17506">
        <v>4906681</v>
      </c>
      <c r="D17506" t="s">
        <v>58067</v>
      </c>
      <c r="E17506" t="s">
        <v>58068</v>
      </c>
      <c r="F17506" t="s">
        <v>15</v>
      </c>
      <c r="G17506" t="s">
        <v>16</v>
      </c>
      <c r="H17506">
        <v>96</v>
      </c>
      <c r="I17506" t="s">
        <v>58078</v>
      </c>
      <c r="J17506" t="s">
        <v>58079</v>
      </c>
      <c r="K17506" t="s">
        <v>58080</v>
      </c>
      <c r="L17506" t="s">
        <v>77912</v>
      </c>
    </row>
    <row r="17507" spans="1:12" x14ac:dyDescent="0.15">
      <c r="A17507" t="s">
        <v>12</v>
      </c>
      <c r="B17507">
        <v>4907917</v>
      </c>
      <c r="C17507">
        <v>4907937</v>
      </c>
      <c r="D17507" t="s">
        <v>58081</v>
      </c>
      <c r="E17507" t="s">
        <v>90</v>
      </c>
      <c r="F17507" t="s">
        <v>15</v>
      </c>
      <c r="G17507" t="s">
        <v>23</v>
      </c>
      <c r="H17507">
        <v>6</v>
      </c>
      <c r="I17507" t="s">
        <v>58082</v>
      </c>
      <c r="J17507" t="s">
        <v>58083</v>
      </c>
      <c r="K17507" t="s">
        <v>58084</v>
      </c>
      <c r="L17507" t="s">
        <v>78025</v>
      </c>
    </row>
    <row r="17508" spans="1:12" x14ac:dyDescent="0.15">
      <c r="A17508" t="s">
        <v>12</v>
      </c>
      <c r="B17508">
        <v>4907945</v>
      </c>
      <c r="C17508">
        <v>4907965</v>
      </c>
      <c r="D17508" t="s">
        <v>58081</v>
      </c>
      <c r="E17508" t="s">
        <v>90</v>
      </c>
      <c r="F17508" t="s">
        <v>15</v>
      </c>
      <c r="G17508" t="s">
        <v>16</v>
      </c>
      <c r="H17508">
        <v>34</v>
      </c>
      <c r="I17508" t="s">
        <v>58085</v>
      </c>
      <c r="J17508" t="s">
        <v>58086</v>
      </c>
      <c r="K17508" t="s">
        <v>58087</v>
      </c>
      <c r="L17508" t="s">
        <v>77999</v>
      </c>
    </row>
    <row r="17509" spans="1:12" x14ac:dyDescent="0.15">
      <c r="A17509" t="s">
        <v>12</v>
      </c>
      <c r="B17509">
        <v>4907967</v>
      </c>
      <c r="C17509">
        <v>4907987</v>
      </c>
      <c r="D17509" t="s">
        <v>58081</v>
      </c>
      <c r="E17509" t="s">
        <v>90</v>
      </c>
      <c r="F17509" t="s">
        <v>15</v>
      </c>
      <c r="G17509" t="s">
        <v>23</v>
      </c>
      <c r="H17509">
        <v>56</v>
      </c>
      <c r="I17509" t="s">
        <v>58088</v>
      </c>
      <c r="J17509" t="s">
        <v>58089</v>
      </c>
      <c r="K17509" t="s">
        <v>58090</v>
      </c>
      <c r="L17509" t="s">
        <v>77971</v>
      </c>
    </row>
    <row r="17510" spans="1:12" x14ac:dyDescent="0.15">
      <c r="A17510" t="s">
        <v>12</v>
      </c>
      <c r="B17510">
        <v>4907995</v>
      </c>
      <c r="C17510">
        <v>4908015</v>
      </c>
      <c r="D17510" t="s">
        <v>58081</v>
      </c>
      <c r="E17510" t="s">
        <v>90</v>
      </c>
      <c r="F17510" t="s">
        <v>15</v>
      </c>
      <c r="G17510" t="s">
        <v>16</v>
      </c>
      <c r="H17510">
        <v>84</v>
      </c>
      <c r="I17510" t="s">
        <v>58091</v>
      </c>
      <c r="J17510" t="s">
        <v>58092</v>
      </c>
      <c r="K17510" t="s">
        <v>58093</v>
      </c>
      <c r="L17510" t="s">
        <v>77946</v>
      </c>
    </row>
    <row r="17511" spans="1:12" x14ac:dyDescent="0.15">
      <c r="A17511" t="s">
        <v>12</v>
      </c>
      <c r="B17511">
        <v>4909283</v>
      </c>
      <c r="C17511">
        <v>4909303</v>
      </c>
      <c r="D17511" t="s">
        <v>58094</v>
      </c>
      <c r="E17511" t="s">
        <v>90</v>
      </c>
      <c r="F17511" t="s">
        <v>76</v>
      </c>
      <c r="G17511" t="s">
        <v>32</v>
      </c>
      <c r="H17511">
        <v>1</v>
      </c>
      <c r="I17511" t="s">
        <v>58095</v>
      </c>
      <c r="J17511" t="s">
        <v>58096</v>
      </c>
      <c r="K17511" t="s">
        <v>58097</v>
      </c>
      <c r="L17511" t="s">
        <v>77917</v>
      </c>
    </row>
    <row r="17512" spans="1:12" x14ac:dyDescent="0.15">
      <c r="A17512" t="s">
        <v>12</v>
      </c>
      <c r="B17512">
        <v>4909246</v>
      </c>
      <c r="C17512">
        <v>4909266</v>
      </c>
      <c r="D17512" t="s">
        <v>58094</v>
      </c>
      <c r="E17512" t="s">
        <v>90</v>
      </c>
      <c r="F17512" t="s">
        <v>76</v>
      </c>
      <c r="G17512" t="s">
        <v>23</v>
      </c>
      <c r="H17512">
        <v>38</v>
      </c>
      <c r="I17512" t="s">
        <v>58098</v>
      </c>
      <c r="J17512" t="s">
        <v>58099</v>
      </c>
      <c r="K17512" t="s">
        <v>58100</v>
      </c>
      <c r="L17512" t="s">
        <v>78008</v>
      </c>
    </row>
    <row r="17513" spans="1:12" x14ac:dyDescent="0.15">
      <c r="A17513" t="s">
        <v>12</v>
      </c>
      <c r="B17513">
        <v>4909216</v>
      </c>
      <c r="C17513">
        <v>4909236</v>
      </c>
      <c r="D17513" t="s">
        <v>58094</v>
      </c>
      <c r="E17513" t="s">
        <v>90</v>
      </c>
      <c r="F17513" t="s">
        <v>76</v>
      </c>
      <c r="G17513" t="s">
        <v>23</v>
      </c>
      <c r="H17513">
        <v>68</v>
      </c>
      <c r="I17513" t="s">
        <v>58101</v>
      </c>
      <c r="J17513" t="s">
        <v>58102</v>
      </c>
      <c r="K17513" t="s">
        <v>58103</v>
      </c>
      <c r="L17513" t="s">
        <v>77962</v>
      </c>
    </row>
    <row r="17514" spans="1:12" x14ac:dyDescent="0.15">
      <c r="A17514" t="s">
        <v>12</v>
      </c>
      <c r="B17514">
        <v>4909195</v>
      </c>
      <c r="C17514">
        <v>4909215</v>
      </c>
      <c r="D17514" t="s">
        <v>58094</v>
      </c>
      <c r="E17514" t="s">
        <v>90</v>
      </c>
      <c r="F17514" t="s">
        <v>76</v>
      </c>
      <c r="G17514" t="s">
        <v>23</v>
      </c>
      <c r="H17514">
        <v>89</v>
      </c>
      <c r="I17514" t="s">
        <v>58104</v>
      </c>
      <c r="J17514" t="s">
        <v>58105</v>
      </c>
      <c r="K17514" t="s">
        <v>58106</v>
      </c>
      <c r="L17514" t="s">
        <v>77964</v>
      </c>
    </row>
    <row r="17515" spans="1:12" x14ac:dyDescent="0.15">
      <c r="A17515" t="s">
        <v>12</v>
      </c>
      <c r="B17515">
        <v>4910482</v>
      </c>
      <c r="C17515">
        <v>4910502</v>
      </c>
      <c r="D17515" t="s">
        <v>58107</v>
      </c>
      <c r="E17515" t="s">
        <v>58108</v>
      </c>
      <c r="F17515" t="s">
        <v>76</v>
      </c>
      <c r="G17515" t="s">
        <v>36</v>
      </c>
      <c r="H17515">
        <v>6</v>
      </c>
      <c r="I17515" t="s">
        <v>58109</v>
      </c>
      <c r="J17515" t="s">
        <v>58110</v>
      </c>
      <c r="K17515" t="s">
        <v>58111</v>
      </c>
      <c r="L17515" t="s">
        <v>78025</v>
      </c>
    </row>
    <row r="17516" spans="1:12" x14ac:dyDescent="0.15">
      <c r="A17516" t="s">
        <v>12</v>
      </c>
      <c r="B17516">
        <v>4910462</v>
      </c>
      <c r="C17516">
        <v>4910482</v>
      </c>
      <c r="D17516" t="s">
        <v>58107</v>
      </c>
      <c r="E17516" t="s">
        <v>58108</v>
      </c>
      <c r="F17516" t="s">
        <v>76</v>
      </c>
      <c r="G17516" t="s">
        <v>16</v>
      </c>
      <c r="H17516">
        <v>26</v>
      </c>
      <c r="I17516" t="s">
        <v>58112</v>
      </c>
      <c r="J17516" t="s">
        <v>58113</v>
      </c>
      <c r="K17516" t="s">
        <v>58114</v>
      </c>
      <c r="L17516" t="s">
        <v>78002</v>
      </c>
    </row>
    <row r="17517" spans="1:12" x14ac:dyDescent="0.15">
      <c r="A17517" t="s">
        <v>12</v>
      </c>
      <c r="B17517">
        <v>4910437</v>
      </c>
      <c r="C17517">
        <v>4910457</v>
      </c>
      <c r="D17517" t="s">
        <v>58107</v>
      </c>
      <c r="E17517" t="s">
        <v>58108</v>
      </c>
      <c r="F17517" t="s">
        <v>76</v>
      </c>
      <c r="G17517" t="s">
        <v>36</v>
      </c>
      <c r="H17517">
        <v>51</v>
      </c>
      <c r="I17517" t="s">
        <v>58115</v>
      </c>
      <c r="J17517" t="s">
        <v>58116</v>
      </c>
      <c r="K17517" t="s">
        <v>58117</v>
      </c>
      <c r="L17517" t="s">
        <v>78023</v>
      </c>
    </row>
    <row r="17518" spans="1:12" x14ac:dyDescent="0.15">
      <c r="A17518" t="s">
        <v>12</v>
      </c>
      <c r="B17518">
        <v>4910409</v>
      </c>
      <c r="C17518">
        <v>4910429</v>
      </c>
      <c r="D17518" t="s">
        <v>58107</v>
      </c>
      <c r="E17518" t="s">
        <v>58108</v>
      </c>
      <c r="F17518" t="s">
        <v>76</v>
      </c>
      <c r="G17518" t="s">
        <v>16</v>
      </c>
      <c r="H17518">
        <v>79</v>
      </c>
      <c r="I17518" t="s">
        <v>58118</v>
      </c>
      <c r="J17518" t="s">
        <v>58119</v>
      </c>
      <c r="K17518" t="s">
        <v>58120</v>
      </c>
      <c r="L17518" t="s">
        <v>77993</v>
      </c>
    </row>
    <row r="17519" spans="1:12" x14ac:dyDescent="0.15">
      <c r="A17519" t="s">
        <v>12</v>
      </c>
      <c r="B17519">
        <v>4911142</v>
      </c>
      <c r="C17519">
        <v>4911162</v>
      </c>
      <c r="D17519" t="s">
        <v>58121</v>
      </c>
      <c r="E17519" t="s">
        <v>90</v>
      </c>
      <c r="F17519" t="s">
        <v>76</v>
      </c>
      <c r="G17519" t="s">
        <v>23</v>
      </c>
      <c r="H17519">
        <v>79</v>
      </c>
      <c r="I17519" t="s">
        <v>58122</v>
      </c>
      <c r="J17519" t="s">
        <v>58123</v>
      </c>
      <c r="K17519" t="s">
        <v>58124</v>
      </c>
      <c r="L17519" t="s">
        <v>77993</v>
      </c>
    </row>
    <row r="17520" spans="1:12" x14ac:dyDescent="0.15">
      <c r="A17520" t="s">
        <v>12</v>
      </c>
      <c r="B17520">
        <v>4911092</v>
      </c>
      <c r="C17520">
        <v>4911112</v>
      </c>
      <c r="D17520" t="s">
        <v>58121</v>
      </c>
      <c r="E17520" t="s">
        <v>90</v>
      </c>
      <c r="F17520" t="s">
        <v>76</v>
      </c>
      <c r="G17520" t="s">
        <v>16</v>
      </c>
      <c r="H17520">
        <v>129</v>
      </c>
      <c r="I17520" t="s">
        <v>58125</v>
      </c>
      <c r="J17520" t="s">
        <v>58126</v>
      </c>
      <c r="K17520" t="s">
        <v>58127</v>
      </c>
      <c r="L17520" t="s">
        <v>77988</v>
      </c>
    </row>
    <row r="17521" spans="1:12" x14ac:dyDescent="0.15">
      <c r="A17521" t="s">
        <v>12</v>
      </c>
      <c r="B17521">
        <v>4911069</v>
      </c>
      <c r="C17521">
        <v>4911089</v>
      </c>
      <c r="D17521" t="s">
        <v>58121</v>
      </c>
      <c r="E17521" t="s">
        <v>90</v>
      </c>
      <c r="F17521" t="s">
        <v>76</v>
      </c>
      <c r="G17521" t="s">
        <v>36</v>
      </c>
      <c r="H17521">
        <v>152</v>
      </c>
      <c r="I17521" t="s">
        <v>58128</v>
      </c>
      <c r="J17521" t="s">
        <v>58129</v>
      </c>
      <c r="K17521" t="s">
        <v>58130</v>
      </c>
      <c r="L17521" t="s">
        <v>77954</v>
      </c>
    </row>
    <row r="17522" spans="1:12" x14ac:dyDescent="0.15">
      <c r="A17522" t="s">
        <v>12</v>
      </c>
      <c r="B17522">
        <v>4911042</v>
      </c>
      <c r="C17522">
        <v>4911062</v>
      </c>
      <c r="D17522" t="s">
        <v>58121</v>
      </c>
      <c r="E17522" t="s">
        <v>90</v>
      </c>
      <c r="F17522" t="s">
        <v>76</v>
      </c>
      <c r="G17522" t="s">
        <v>16</v>
      </c>
      <c r="H17522">
        <v>179</v>
      </c>
      <c r="I17522" t="s">
        <v>58131</v>
      </c>
      <c r="J17522" t="s">
        <v>58132</v>
      </c>
      <c r="K17522" t="s">
        <v>58133</v>
      </c>
      <c r="L17522" t="s">
        <v>78163</v>
      </c>
    </row>
    <row r="17523" spans="1:12" x14ac:dyDescent="0.15">
      <c r="A17523" t="s">
        <v>12</v>
      </c>
      <c r="B17523">
        <v>4911253</v>
      </c>
      <c r="C17523">
        <v>4911273</v>
      </c>
      <c r="D17523" t="s">
        <v>58134</v>
      </c>
      <c r="E17523" t="s">
        <v>90</v>
      </c>
      <c r="F17523" t="s">
        <v>15</v>
      </c>
      <c r="G17523" t="s">
        <v>23</v>
      </c>
      <c r="H17523">
        <v>80</v>
      </c>
      <c r="I17523" t="s">
        <v>58135</v>
      </c>
      <c r="J17523" t="s">
        <v>58136</v>
      </c>
      <c r="K17523" t="s">
        <v>58137</v>
      </c>
      <c r="L17523" t="s">
        <v>77940</v>
      </c>
    </row>
    <row r="17524" spans="1:12" x14ac:dyDescent="0.15">
      <c r="A17524" t="s">
        <v>12</v>
      </c>
      <c r="B17524">
        <v>4911282</v>
      </c>
      <c r="C17524">
        <v>4911302</v>
      </c>
      <c r="D17524" t="s">
        <v>58134</v>
      </c>
      <c r="E17524" t="s">
        <v>90</v>
      </c>
      <c r="F17524" t="s">
        <v>15</v>
      </c>
      <c r="G17524" t="s">
        <v>32</v>
      </c>
      <c r="H17524">
        <v>109</v>
      </c>
      <c r="I17524" t="s">
        <v>58138</v>
      </c>
      <c r="J17524" t="s">
        <v>58139</v>
      </c>
      <c r="K17524" t="s">
        <v>58140</v>
      </c>
      <c r="L17524" t="s">
        <v>77947</v>
      </c>
    </row>
    <row r="17525" spans="1:12" x14ac:dyDescent="0.15">
      <c r="A17525" t="s">
        <v>12</v>
      </c>
      <c r="B17525">
        <v>4911315</v>
      </c>
      <c r="C17525">
        <v>4911335</v>
      </c>
      <c r="D17525" t="s">
        <v>58134</v>
      </c>
      <c r="E17525" t="s">
        <v>90</v>
      </c>
      <c r="F17525" t="s">
        <v>15</v>
      </c>
      <c r="G17525" t="s">
        <v>36</v>
      </c>
      <c r="H17525">
        <v>142</v>
      </c>
      <c r="I17525" t="s">
        <v>58141</v>
      </c>
      <c r="J17525" t="s">
        <v>58142</v>
      </c>
      <c r="K17525" t="s">
        <v>58143</v>
      </c>
      <c r="L17525" t="s">
        <v>77990</v>
      </c>
    </row>
    <row r="17526" spans="1:12" x14ac:dyDescent="0.15">
      <c r="A17526" t="s">
        <v>12</v>
      </c>
      <c r="B17526">
        <v>4911370</v>
      </c>
      <c r="C17526">
        <v>4911390</v>
      </c>
      <c r="D17526" t="s">
        <v>58134</v>
      </c>
      <c r="E17526" t="s">
        <v>90</v>
      </c>
      <c r="F17526" t="s">
        <v>15</v>
      </c>
      <c r="G17526" t="s">
        <v>23</v>
      </c>
      <c r="H17526">
        <v>197</v>
      </c>
      <c r="I17526" t="s">
        <v>58144</v>
      </c>
      <c r="J17526" t="s">
        <v>58145</v>
      </c>
      <c r="K17526" t="s">
        <v>58146</v>
      </c>
      <c r="L17526" t="s">
        <v>78035</v>
      </c>
    </row>
    <row r="17527" spans="1:12" x14ac:dyDescent="0.15">
      <c r="A17527" t="s">
        <v>12</v>
      </c>
      <c r="B17527">
        <v>4913465</v>
      </c>
      <c r="C17527">
        <v>4913485</v>
      </c>
      <c r="D17527" t="s">
        <v>58147</v>
      </c>
      <c r="E17527" t="s">
        <v>90</v>
      </c>
      <c r="F17527" t="s">
        <v>15</v>
      </c>
      <c r="G17527" t="s">
        <v>23</v>
      </c>
      <c r="H17527">
        <v>0</v>
      </c>
      <c r="I17527" t="s">
        <v>58148</v>
      </c>
      <c r="J17527" t="s">
        <v>58149</v>
      </c>
      <c r="K17527" t="s">
        <v>58150</v>
      </c>
      <c r="L17527" t="s">
        <v>77980</v>
      </c>
    </row>
    <row r="17528" spans="1:12" x14ac:dyDescent="0.15">
      <c r="A17528" t="s">
        <v>12</v>
      </c>
      <c r="B17528">
        <v>4913485</v>
      </c>
      <c r="C17528">
        <v>4913505</v>
      </c>
      <c r="D17528" t="s">
        <v>58147</v>
      </c>
      <c r="E17528" t="s">
        <v>90</v>
      </c>
      <c r="F17528" t="s">
        <v>15</v>
      </c>
      <c r="G17528" t="s">
        <v>36</v>
      </c>
      <c r="H17528">
        <v>20</v>
      </c>
      <c r="I17528" t="s">
        <v>58151</v>
      </c>
      <c r="J17528" t="s">
        <v>58152</v>
      </c>
      <c r="K17528" t="s">
        <v>58153</v>
      </c>
      <c r="L17528" t="s">
        <v>77968</v>
      </c>
    </row>
    <row r="17529" spans="1:12" x14ac:dyDescent="0.15">
      <c r="A17529" t="s">
        <v>12</v>
      </c>
      <c r="B17529">
        <v>4913506</v>
      </c>
      <c r="C17529">
        <v>4913526</v>
      </c>
      <c r="D17529" t="s">
        <v>58147</v>
      </c>
      <c r="E17529" t="s">
        <v>90</v>
      </c>
      <c r="F17529" t="s">
        <v>15</v>
      </c>
      <c r="G17529" t="s">
        <v>23</v>
      </c>
      <c r="H17529">
        <v>41</v>
      </c>
      <c r="I17529" t="s">
        <v>58154</v>
      </c>
      <c r="J17529" t="s">
        <v>58155</v>
      </c>
      <c r="K17529" t="s">
        <v>58156</v>
      </c>
      <c r="L17529" t="s">
        <v>78014</v>
      </c>
    </row>
    <row r="17530" spans="1:12" x14ac:dyDescent="0.15">
      <c r="A17530" t="s">
        <v>12</v>
      </c>
      <c r="B17530">
        <v>4913526</v>
      </c>
      <c r="C17530">
        <v>4913546</v>
      </c>
      <c r="D17530" t="s">
        <v>58147</v>
      </c>
      <c r="E17530" t="s">
        <v>90</v>
      </c>
      <c r="F17530" t="s">
        <v>15</v>
      </c>
      <c r="G17530" t="s">
        <v>16</v>
      </c>
      <c r="H17530">
        <v>61</v>
      </c>
      <c r="I17530" t="s">
        <v>58157</v>
      </c>
      <c r="J17530" t="s">
        <v>58158</v>
      </c>
      <c r="K17530" t="s">
        <v>58159</v>
      </c>
      <c r="L17530" t="s">
        <v>77979</v>
      </c>
    </row>
    <row r="17531" spans="1:12" x14ac:dyDescent="0.15">
      <c r="A17531" t="s">
        <v>12</v>
      </c>
      <c r="B17531">
        <v>4914584</v>
      </c>
      <c r="C17531">
        <v>4914604</v>
      </c>
      <c r="D17531" t="s">
        <v>58160</v>
      </c>
      <c r="E17531" t="s">
        <v>90</v>
      </c>
      <c r="F17531" t="s">
        <v>15</v>
      </c>
      <c r="G17531" t="s">
        <v>32</v>
      </c>
      <c r="H17531">
        <v>1</v>
      </c>
      <c r="I17531" t="s">
        <v>58161</v>
      </c>
      <c r="J17531" t="s">
        <v>58162</v>
      </c>
      <c r="K17531" t="s">
        <v>58163</v>
      </c>
      <c r="L17531" t="s">
        <v>77917</v>
      </c>
    </row>
    <row r="17532" spans="1:12" x14ac:dyDescent="0.15">
      <c r="A17532" t="s">
        <v>12</v>
      </c>
      <c r="B17532">
        <v>4914605</v>
      </c>
      <c r="C17532">
        <v>4914625</v>
      </c>
      <c r="D17532" t="s">
        <v>58160</v>
      </c>
      <c r="E17532" t="s">
        <v>90</v>
      </c>
      <c r="F17532" t="s">
        <v>15</v>
      </c>
      <c r="G17532" t="s">
        <v>16</v>
      </c>
      <c r="H17532">
        <v>22</v>
      </c>
      <c r="I17532" t="s">
        <v>58164</v>
      </c>
      <c r="J17532" t="s">
        <v>58165</v>
      </c>
      <c r="K17532" t="s">
        <v>58166</v>
      </c>
      <c r="L17532" t="s">
        <v>77948</v>
      </c>
    </row>
    <row r="17533" spans="1:12" x14ac:dyDescent="0.15">
      <c r="A17533" t="s">
        <v>12</v>
      </c>
      <c r="B17533">
        <v>4914627</v>
      </c>
      <c r="C17533">
        <v>4914647</v>
      </c>
      <c r="D17533" t="s">
        <v>58160</v>
      </c>
      <c r="E17533" t="s">
        <v>90</v>
      </c>
      <c r="F17533" t="s">
        <v>15</v>
      </c>
      <c r="G17533" t="s">
        <v>23</v>
      </c>
      <c r="H17533">
        <v>44</v>
      </c>
      <c r="I17533" t="s">
        <v>58167</v>
      </c>
      <c r="J17533" t="s">
        <v>58168</v>
      </c>
      <c r="K17533" t="s">
        <v>58169</v>
      </c>
      <c r="L17533" t="s">
        <v>78016</v>
      </c>
    </row>
    <row r="17534" spans="1:12" x14ac:dyDescent="0.15">
      <c r="A17534" t="s">
        <v>12</v>
      </c>
      <c r="B17534">
        <v>4914650</v>
      </c>
      <c r="C17534">
        <v>4914670</v>
      </c>
      <c r="D17534" t="s">
        <v>58160</v>
      </c>
      <c r="E17534" t="s">
        <v>90</v>
      </c>
      <c r="F17534" t="s">
        <v>15</v>
      </c>
      <c r="G17534" t="s">
        <v>32</v>
      </c>
      <c r="H17534">
        <v>67</v>
      </c>
      <c r="I17534" t="s">
        <v>58170</v>
      </c>
      <c r="J17534" t="s">
        <v>58171</v>
      </c>
      <c r="K17534" t="s">
        <v>58172</v>
      </c>
      <c r="L17534" t="s">
        <v>77981</v>
      </c>
    </row>
    <row r="17535" spans="1:12" x14ac:dyDescent="0.15">
      <c r="A17535" t="s">
        <v>12</v>
      </c>
      <c r="B17535">
        <v>4916944</v>
      </c>
      <c r="C17535">
        <v>4916964</v>
      </c>
      <c r="D17535" t="s">
        <v>58173</v>
      </c>
      <c r="E17535" t="s">
        <v>58174</v>
      </c>
      <c r="F17535" t="s">
        <v>15</v>
      </c>
      <c r="G17535" t="s">
        <v>16</v>
      </c>
      <c r="H17535">
        <v>7</v>
      </c>
      <c r="I17535" t="s">
        <v>58175</v>
      </c>
      <c r="J17535" t="s">
        <v>58176</v>
      </c>
      <c r="K17535" t="s">
        <v>58177</v>
      </c>
      <c r="L17535" t="s">
        <v>77909</v>
      </c>
    </row>
    <row r="17536" spans="1:12" x14ac:dyDescent="0.15">
      <c r="A17536" t="s">
        <v>12</v>
      </c>
      <c r="B17536">
        <v>4916971</v>
      </c>
      <c r="C17536">
        <v>4916991</v>
      </c>
      <c r="D17536" t="s">
        <v>58173</v>
      </c>
      <c r="E17536" t="s">
        <v>58174</v>
      </c>
      <c r="F17536" t="s">
        <v>15</v>
      </c>
      <c r="G17536" t="s">
        <v>23</v>
      </c>
      <c r="H17536">
        <v>34</v>
      </c>
      <c r="I17536" t="s">
        <v>58178</v>
      </c>
      <c r="J17536" t="s">
        <v>58179</v>
      </c>
      <c r="K17536" t="s">
        <v>58180</v>
      </c>
      <c r="L17536" t="s">
        <v>77999</v>
      </c>
    </row>
    <row r="17537" spans="1:12" x14ac:dyDescent="0.15">
      <c r="A17537" t="s">
        <v>12</v>
      </c>
      <c r="B17537">
        <v>4916995</v>
      </c>
      <c r="C17537">
        <v>4917015</v>
      </c>
      <c r="D17537" t="s">
        <v>58173</v>
      </c>
      <c r="E17537" t="s">
        <v>58174</v>
      </c>
      <c r="F17537" t="s">
        <v>15</v>
      </c>
      <c r="G17537" t="s">
        <v>16</v>
      </c>
      <c r="H17537">
        <v>58</v>
      </c>
      <c r="I17537" t="s">
        <v>58181</v>
      </c>
      <c r="J17537" t="s">
        <v>58182</v>
      </c>
      <c r="K17537" t="s">
        <v>58183</v>
      </c>
      <c r="L17537" t="s">
        <v>77911</v>
      </c>
    </row>
    <row r="17538" spans="1:12" x14ac:dyDescent="0.15">
      <c r="A17538" t="s">
        <v>12</v>
      </c>
      <c r="B17538">
        <v>4917016</v>
      </c>
      <c r="C17538">
        <v>4917036</v>
      </c>
      <c r="D17538" t="s">
        <v>58173</v>
      </c>
      <c r="E17538" t="s">
        <v>58174</v>
      </c>
      <c r="F17538" t="s">
        <v>15</v>
      </c>
      <c r="G17538" t="s">
        <v>16</v>
      </c>
      <c r="H17538">
        <v>79</v>
      </c>
      <c r="I17538" t="s">
        <v>58184</v>
      </c>
      <c r="J17538" t="s">
        <v>58185</v>
      </c>
      <c r="K17538" t="s">
        <v>58186</v>
      </c>
      <c r="L17538" t="s">
        <v>77993</v>
      </c>
    </row>
    <row r="17539" spans="1:12" x14ac:dyDescent="0.15">
      <c r="A17539" t="s">
        <v>12</v>
      </c>
      <c r="B17539">
        <v>4919156</v>
      </c>
      <c r="C17539">
        <v>4919176</v>
      </c>
      <c r="D17539" t="s">
        <v>58187</v>
      </c>
      <c r="E17539" t="s">
        <v>58188</v>
      </c>
      <c r="F17539" t="s">
        <v>15</v>
      </c>
      <c r="G17539" t="s">
        <v>23</v>
      </c>
      <c r="H17539">
        <v>9</v>
      </c>
      <c r="I17539" t="s">
        <v>58189</v>
      </c>
      <c r="J17539" t="s">
        <v>58190</v>
      </c>
      <c r="K17539" t="s">
        <v>58191</v>
      </c>
      <c r="L17539" t="s">
        <v>77939</v>
      </c>
    </row>
    <row r="17540" spans="1:12" x14ac:dyDescent="0.15">
      <c r="A17540" t="s">
        <v>12</v>
      </c>
      <c r="B17540">
        <v>4919211</v>
      </c>
      <c r="C17540">
        <v>4919231</v>
      </c>
      <c r="D17540" t="s">
        <v>58187</v>
      </c>
      <c r="E17540" t="s">
        <v>58188</v>
      </c>
      <c r="F17540" t="s">
        <v>15</v>
      </c>
      <c r="G17540" t="s">
        <v>16</v>
      </c>
      <c r="H17540">
        <v>64</v>
      </c>
      <c r="I17540" t="s">
        <v>58192</v>
      </c>
      <c r="J17540" t="s">
        <v>58193</v>
      </c>
      <c r="K17540" t="s">
        <v>58194</v>
      </c>
      <c r="L17540" t="s">
        <v>77989</v>
      </c>
    </row>
    <row r="17541" spans="1:12" x14ac:dyDescent="0.15">
      <c r="A17541" t="s">
        <v>12</v>
      </c>
      <c r="B17541">
        <v>4919237</v>
      </c>
      <c r="C17541">
        <v>4919257</v>
      </c>
      <c r="D17541" t="s">
        <v>58187</v>
      </c>
      <c r="E17541" t="s">
        <v>58188</v>
      </c>
      <c r="F17541" t="s">
        <v>15</v>
      </c>
      <c r="G17541" t="s">
        <v>16</v>
      </c>
      <c r="H17541">
        <v>90</v>
      </c>
      <c r="I17541" t="s">
        <v>58195</v>
      </c>
      <c r="J17541" t="s">
        <v>58196</v>
      </c>
      <c r="K17541" t="s">
        <v>58197</v>
      </c>
      <c r="L17541" t="s">
        <v>78017</v>
      </c>
    </row>
    <row r="17542" spans="1:12" x14ac:dyDescent="0.15">
      <c r="A17542" t="s">
        <v>12</v>
      </c>
      <c r="B17542">
        <v>4919264</v>
      </c>
      <c r="C17542">
        <v>4919284</v>
      </c>
      <c r="D17542" t="s">
        <v>58187</v>
      </c>
      <c r="E17542" t="s">
        <v>58188</v>
      </c>
      <c r="F17542" t="s">
        <v>15</v>
      </c>
      <c r="G17542" t="s">
        <v>36</v>
      </c>
      <c r="H17542">
        <v>117</v>
      </c>
      <c r="I17542" t="s">
        <v>58198</v>
      </c>
      <c r="J17542" t="s">
        <v>58199</v>
      </c>
      <c r="K17542" t="s">
        <v>58200</v>
      </c>
      <c r="L17542" t="s">
        <v>77930</v>
      </c>
    </row>
    <row r="17543" spans="1:12" x14ac:dyDescent="0.15">
      <c r="A17543" t="s">
        <v>12</v>
      </c>
      <c r="B17543">
        <v>4919870</v>
      </c>
      <c r="C17543">
        <v>4919890</v>
      </c>
      <c r="D17543" t="s">
        <v>58201</v>
      </c>
      <c r="E17543" t="s">
        <v>90</v>
      </c>
      <c r="F17543" t="s">
        <v>15</v>
      </c>
      <c r="G17543" t="s">
        <v>23</v>
      </c>
      <c r="H17543">
        <v>12</v>
      </c>
      <c r="I17543" t="s">
        <v>58202</v>
      </c>
      <c r="J17543" t="s">
        <v>58203</v>
      </c>
      <c r="K17543" t="s">
        <v>58204</v>
      </c>
      <c r="L17543" t="s">
        <v>77991</v>
      </c>
    </row>
    <row r="17544" spans="1:12" x14ac:dyDescent="0.15">
      <c r="A17544" t="s">
        <v>12</v>
      </c>
      <c r="B17544">
        <v>4919898</v>
      </c>
      <c r="C17544">
        <v>4919918</v>
      </c>
      <c r="D17544" t="s">
        <v>58201</v>
      </c>
      <c r="E17544" t="s">
        <v>90</v>
      </c>
      <c r="F17544" t="s">
        <v>15</v>
      </c>
      <c r="G17544" t="s">
        <v>23</v>
      </c>
      <c r="H17544">
        <v>40</v>
      </c>
      <c r="I17544" t="s">
        <v>58205</v>
      </c>
      <c r="J17544" t="s">
        <v>58206</v>
      </c>
      <c r="K17544" t="s">
        <v>58207</v>
      </c>
      <c r="L17544" t="s">
        <v>77952</v>
      </c>
    </row>
    <row r="17545" spans="1:12" x14ac:dyDescent="0.15">
      <c r="A17545" t="s">
        <v>12</v>
      </c>
      <c r="B17545">
        <v>4919925</v>
      </c>
      <c r="C17545">
        <v>4919945</v>
      </c>
      <c r="D17545" t="s">
        <v>58201</v>
      </c>
      <c r="E17545" t="s">
        <v>90</v>
      </c>
      <c r="F17545" t="s">
        <v>15</v>
      </c>
      <c r="G17545" t="s">
        <v>32</v>
      </c>
      <c r="H17545">
        <v>67</v>
      </c>
      <c r="I17545" t="s">
        <v>58208</v>
      </c>
      <c r="J17545" t="s">
        <v>58209</v>
      </c>
      <c r="K17545" t="s">
        <v>58210</v>
      </c>
      <c r="L17545" t="s">
        <v>77981</v>
      </c>
    </row>
    <row r="17546" spans="1:12" x14ac:dyDescent="0.15">
      <c r="A17546" t="s">
        <v>12</v>
      </c>
      <c r="B17546">
        <v>4919949</v>
      </c>
      <c r="C17546">
        <v>4919969</v>
      </c>
      <c r="D17546" t="s">
        <v>58201</v>
      </c>
      <c r="E17546" t="s">
        <v>90</v>
      </c>
      <c r="F17546" t="s">
        <v>15</v>
      </c>
      <c r="G17546" t="s">
        <v>16</v>
      </c>
      <c r="H17546">
        <v>91</v>
      </c>
      <c r="I17546" t="s">
        <v>58211</v>
      </c>
      <c r="J17546" t="s">
        <v>58212</v>
      </c>
      <c r="K17546" t="s">
        <v>58213</v>
      </c>
      <c r="L17546" t="s">
        <v>77907</v>
      </c>
    </row>
    <row r="17547" spans="1:12" x14ac:dyDescent="0.15">
      <c r="A17547" t="s">
        <v>12</v>
      </c>
      <c r="B17547">
        <v>4922021</v>
      </c>
      <c r="C17547">
        <v>4922041</v>
      </c>
      <c r="D17547" t="s">
        <v>58214</v>
      </c>
      <c r="E17547" t="s">
        <v>90</v>
      </c>
      <c r="F17547" t="s">
        <v>76</v>
      </c>
      <c r="G17547" t="s">
        <v>32</v>
      </c>
      <c r="H17547">
        <v>1</v>
      </c>
      <c r="I17547" t="s">
        <v>58215</v>
      </c>
      <c r="J17547" t="s">
        <v>58216</v>
      </c>
      <c r="K17547" t="s">
        <v>58217</v>
      </c>
      <c r="L17547" t="s">
        <v>77917</v>
      </c>
    </row>
    <row r="17548" spans="1:12" x14ac:dyDescent="0.15">
      <c r="A17548" t="s">
        <v>12</v>
      </c>
      <c r="B17548">
        <v>4921991</v>
      </c>
      <c r="C17548">
        <v>4922011</v>
      </c>
      <c r="D17548" t="s">
        <v>58214</v>
      </c>
      <c r="E17548" t="s">
        <v>90</v>
      </c>
      <c r="F17548" t="s">
        <v>76</v>
      </c>
      <c r="G17548" t="s">
        <v>23</v>
      </c>
      <c r="H17548">
        <v>31</v>
      </c>
      <c r="I17548" t="s">
        <v>58218</v>
      </c>
      <c r="J17548" t="s">
        <v>58219</v>
      </c>
      <c r="K17548" t="s">
        <v>58220</v>
      </c>
      <c r="L17548" t="s">
        <v>77910</v>
      </c>
    </row>
    <row r="17549" spans="1:12" x14ac:dyDescent="0.15">
      <c r="A17549" t="s">
        <v>12</v>
      </c>
      <c r="B17549">
        <v>4921964</v>
      </c>
      <c r="C17549">
        <v>4921984</v>
      </c>
      <c r="D17549" t="s">
        <v>58214</v>
      </c>
      <c r="E17549" t="s">
        <v>90</v>
      </c>
      <c r="F17549" t="s">
        <v>76</v>
      </c>
      <c r="G17549" t="s">
        <v>16</v>
      </c>
      <c r="H17549">
        <v>58</v>
      </c>
      <c r="I17549" t="s">
        <v>58221</v>
      </c>
      <c r="J17549" t="s">
        <v>58222</v>
      </c>
      <c r="K17549" t="s">
        <v>58223</v>
      </c>
      <c r="L17549" t="s">
        <v>77911</v>
      </c>
    </row>
    <row r="17550" spans="1:12" x14ac:dyDescent="0.15">
      <c r="A17550" t="s">
        <v>12</v>
      </c>
      <c r="B17550">
        <v>4921941</v>
      </c>
      <c r="C17550">
        <v>4921961</v>
      </c>
      <c r="D17550" t="s">
        <v>58214</v>
      </c>
      <c r="E17550" t="s">
        <v>90</v>
      </c>
      <c r="F17550" t="s">
        <v>76</v>
      </c>
      <c r="G17550" t="s">
        <v>16</v>
      </c>
      <c r="H17550">
        <v>81</v>
      </c>
      <c r="I17550" t="s">
        <v>58224</v>
      </c>
      <c r="J17550" t="s">
        <v>58225</v>
      </c>
      <c r="K17550" t="s">
        <v>58226</v>
      </c>
      <c r="L17550" t="s">
        <v>78019</v>
      </c>
    </row>
    <row r="17551" spans="1:12" x14ac:dyDescent="0.15">
      <c r="A17551" t="s">
        <v>12</v>
      </c>
      <c r="B17551">
        <v>4923324</v>
      </c>
      <c r="C17551">
        <v>4923344</v>
      </c>
      <c r="D17551" t="s">
        <v>58227</v>
      </c>
      <c r="E17551" t="s">
        <v>90</v>
      </c>
      <c r="F17551" t="s">
        <v>76</v>
      </c>
      <c r="G17551" t="s">
        <v>32</v>
      </c>
      <c r="H17551">
        <v>1</v>
      </c>
      <c r="I17551" t="s">
        <v>58228</v>
      </c>
      <c r="J17551" t="s">
        <v>58229</v>
      </c>
      <c r="K17551" t="s">
        <v>58230</v>
      </c>
      <c r="L17551" t="s">
        <v>77917</v>
      </c>
    </row>
    <row r="17552" spans="1:12" x14ac:dyDescent="0.15">
      <c r="A17552" t="s">
        <v>12</v>
      </c>
      <c r="B17552">
        <v>4923303</v>
      </c>
      <c r="C17552">
        <v>4923323</v>
      </c>
      <c r="D17552" t="s">
        <v>58227</v>
      </c>
      <c r="E17552" t="s">
        <v>90</v>
      </c>
      <c r="F17552" t="s">
        <v>76</v>
      </c>
      <c r="G17552" t="s">
        <v>36</v>
      </c>
      <c r="H17552">
        <v>22</v>
      </c>
      <c r="I17552" t="s">
        <v>58231</v>
      </c>
      <c r="J17552" t="s">
        <v>58232</v>
      </c>
      <c r="K17552" t="s">
        <v>58233</v>
      </c>
      <c r="L17552" t="s">
        <v>77948</v>
      </c>
    </row>
    <row r="17553" spans="1:12" x14ac:dyDescent="0.15">
      <c r="A17553" t="s">
        <v>12</v>
      </c>
      <c r="B17553">
        <v>4923276</v>
      </c>
      <c r="C17553">
        <v>4923296</v>
      </c>
      <c r="D17553" t="s">
        <v>58227</v>
      </c>
      <c r="E17553" t="s">
        <v>90</v>
      </c>
      <c r="F17553" t="s">
        <v>76</v>
      </c>
      <c r="G17553" t="s">
        <v>36</v>
      </c>
      <c r="H17553">
        <v>49</v>
      </c>
      <c r="I17553" t="s">
        <v>58234</v>
      </c>
      <c r="J17553" t="s">
        <v>58235</v>
      </c>
      <c r="K17553" t="s">
        <v>58236</v>
      </c>
      <c r="L17553" t="s">
        <v>77913</v>
      </c>
    </row>
    <row r="17554" spans="1:12" x14ac:dyDescent="0.15">
      <c r="A17554" t="s">
        <v>12</v>
      </c>
      <c r="B17554">
        <v>4923244</v>
      </c>
      <c r="C17554">
        <v>4923264</v>
      </c>
      <c r="D17554" t="s">
        <v>58227</v>
      </c>
      <c r="E17554" t="s">
        <v>90</v>
      </c>
      <c r="F17554" t="s">
        <v>76</v>
      </c>
      <c r="G17554" t="s">
        <v>16</v>
      </c>
      <c r="H17554">
        <v>81</v>
      </c>
      <c r="I17554" t="s">
        <v>58237</v>
      </c>
      <c r="J17554" t="s">
        <v>58238</v>
      </c>
      <c r="K17554" t="s">
        <v>58239</v>
      </c>
      <c r="L17554" t="s">
        <v>78019</v>
      </c>
    </row>
    <row r="17555" spans="1:12" x14ac:dyDescent="0.15">
      <c r="A17555" t="s">
        <v>12</v>
      </c>
      <c r="B17555">
        <v>4923955</v>
      </c>
      <c r="C17555">
        <v>4923975</v>
      </c>
      <c r="D17555" t="s">
        <v>58240</v>
      </c>
      <c r="E17555" t="s">
        <v>90</v>
      </c>
      <c r="F17555" t="s">
        <v>76</v>
      </c>
      <c r="G17555" t="s">
        <v>32</v>
      </c>
      <c r="H17555">
        <v>1</v>
      </c>
      <c r="I17555" t="s">
        <v>58241</v>
      </c>
      <c r="J17555" t="s">
        <v>58242</v>
      </c>
      <c r="K17555" t="s">
        <v>58243</v>
      </c>
      <c r="L17555" t="s">
        <v>77917</v>
      </c>
    </row>
    <row r="17556" spans="1:12" x14ac:dyDescent="0.15">
      <c r="A17556" t="s">
        <v>12</v>
      </c>
      <c r="B17556">
        <v>4923918</v>
      </c>
      <c r="C17556">
        <v>4923938</v>
      </c>
      <c r="D17556" t="s">
        <v>58240</v>
      </c>
      <c r="E17556" t="s">
        <v>90</v>
      </c>
      <c r="F17556" t="s">
        <v>76</v>
      </c>
      <c r="G17556" t="s">
        <v>23</v>
      </c>
      <c r="H17556">
        <v>38</v>
      </c>
      <c r="I17556" t="s">
        <v>58244</v>
      </c>
      <c r="J17556" t="s">
        <v>58245</v>
      </c>
      <c r="K17556" t="s">
        <v>58246</v>
      </c>
      <c r="L17556" t="s">
        <v>78008</v>
      </c>
    </row>
    <row r="17557" spans="1:12" x14ac:dyDescent="0.15">
      <c r="A17557" t="s">
        <v>12</v>
      </c>
      <c r="B17557">
        <v>4923892</v>
      </c>
      <c r="C17557">
        <v>4923912</v>
      </c>
      <c r="D17557" t="s">
        <v>58240</v>
      </c>
      <c r="E17557" t="s">
        <v>90</v>
      </c>
      <c r="F17557" t="s">
        <v>76</v>
      </c>
      <c r="G17557" t="s">
        <v>36</v>
      </c>
      <c r="H17557">
        <v>64</v>
      </c>
      <c r="I17557" t="s">
        <v>58247</v>
      </c>
      <c r="J17557" t="s">
        <v>58248</v>
      </c>
      <c r="K17557" t="s">
        <v>58249</v>
      </c>
      <c r="L17557" t="s">
        <v>77989</v>
      </c>
    </row>
    <row r="17558" spans="1:12" x14ac:dyDescent="0.15">
      <c r="A17558" t="s">
        <v>12</v>
      </c>
      <c r="B17558">
        <v>4923871</v>
      </c>
      <c r="C17558">
        <v>4923891</v>
      </c>
      <c r="D17558" t="s">
        <v>58240</v>
      </c>
      <c r="E17558" t="s">
        <v>90</v>
      </c>
      <c r="F17558" t="s">
        <v>76</v>
      </c>
      <c r="G17558" t="s">
        <v>16</v>
      </c>
      <c r="H17558">
        <v>85</v>
      </c>
      <c r="I17558" t="s">
        <v>58250</v>
      </c>
      <c r="J17558" t="s">
        <v>58251</v>
      </c>
      <c r="K17558" t="s">
        <v>58252</v>
      </c>
      <c r="L17558" t="s">
        <v>77972</v>
      </c>
    </row>
    <row r="17559" spans="1:12" x14ac:dyDescent="0.15">
      <c r="A17559" t="s">
        <v>12</v>
      </c>
      <c r="B17559">
        <v>4924579</v>
      </c>
      <c r="C17559">
        <v>4924599</v>
      </c>
      <c r="D17559" t="s">
        <v>58253</v>
      </c>
      <c r="E17559" t="s">
        <v>90</v>
      </c>
      <c r="F17559" t="s">
        <v>76</v>
      </c>
      <c r="G17559" t="s">
        <v>23</v>
      </c>
      <c r="H17559">
        <v>10</v>
      </c>
      <c r="I17559" t="s">
        <v>58254</v>
      </c>
      <c r="J17559" t="s">
        <v>58255</v>
      </c>
      <c r="K17559" t="s">
        <v>58256</v>
      </c>
      <c r="L17559" t="s">
        <v>78001</v>
      </c>
    </row>
    <row r="17560" spans="1:12" x14ac:dyDescent="0.15">
      <c r="A17560" t="s">
        <v>12</v>
      </c>
      <c r="B17560">
        <v>4924539</v>
      </c>
      <c r="C17560">
        <v>4924559</v>
      </c>
      <c r="D17560" t="s">
        <v>58253</v>
      </c>
      <c r="E17560" t="s">
        <v>90</v>
      </c>
      <c r="F17560" t="s">
        <v>76</v>
      </c>
      <c r="G17560" t="s">
        <v>23</v>
      </c>
      <c r="H17560">
        <v>50</v>
      </c>
      <c r="I17560" t="s">
        <v>58257</v>
      </c>
      <c r="J17560" t="s">
        <v>58258</v>
      </c>
      <c r="K17560" t="s">
        <v>58259</v>
      </c>
      <c r="L17560" t="s">
        <v>77925</v>
      </c>
    </row>
    <row r="17561" spans="1:12" x14ac:dyDescent="0.15">
      <c r="A17561" t="s">
        <v>12</v>
      </c>
      <c r="B17561">
        <v>4924489</v>
      </c>
      <c r="C17561">
        <v>4924509</v>
      </c>
      <c r="D17561" t="s">
        <v>58253</v>
      </c>
      <c r="E17561" t="s">
        <v>90</v>
      </c>
      <c r="F17561" t="s">
        <v>76</v>
      </c>
      <c r="G17561" t="s">
        <v>23</v>
      </c>
      <c r="H17561">
        <v>100</v>
      </c>
      <c r="I17561" t="s">
        <v>58260</v>
      </c>
      <c r="J17561" t="s">
        <v>58261</v>
      </c>
      <c r="K17561" t="s">
        <v>58262</v>
      </c>
      <c r="L17561" t="s">
        <v>77953</v>
      </c>
    </row>
    <row r="17562" spans="1:12" x14ac:dyDescent="0.15">
      <c r="A17562" t="s">
        <v>12</v>
      </c>
      <c r="B17562">
        <v>4924469</v>
      </c>
      <c r="C17562">
        <v>4924489</v>
      </c>
      <c r="D17562" t="s">
        <v>58253</v>
      </c>
      <c r="E17562" t="s">
        <v>90</v>
      </c>
      <c r="F17562" t="s">
        <v>76</v>
      </c>
      <c r="G17562" t="s">
        <v>36</v>
      </c>
      <c r="H17562">
        <v>120</v>
      </c>
      <c r="I17562" t="s">
        <v>58263</v>
      </c>
      <c r="J17562" t="s">
        <v>58264</v>
      </c>
      <c r="K17562" t="s">
        <v>58265</v>
      </c>
      <c r="L17562" t="s">
        <v>78047</v>
      </c>
    </row>
    <row r="17563" spans="1:12" x14ac:dyDescent="0.15">
      <c r="A17563" t="s">
        <v>12</v>
      </c>
      <c r="B17563">
        <v>4925279</v>
      </c>
      <c r="C17563">
        <v>4925299</v>
      </c>
      <c r="D17563" t="s">
        <v>58266</v>
      </c>
      <c r="E17563" t="s">
        <v>58267</v>
      </c>
      <c r="F17563" t="s">
        <v>76</v>
      </c>
      <c r="G17563" t="s">
        <v>32</v>
      </c>
      <c r="H17563">
        <v>1</v>
      </c>
      <c r="I17563" t="s">
        <v>58268</v>
      </c>
      <c r="J17563" t="s">
        <v>58269</v>
      </c>
      <c r="K17563" t="s">
        <v>58270</v>
      </c>
      <c r="L17563" t="s">
        <v>77917</v>
      </c>
    </row>
    <row r="17564" spans="1:12" x14ac:dyDescent="0.15">
      <c r="A17564" t="s">
        <v>12</v>
      </c>
      <c r="B17564">
        <v>4925249</v>
      </c>
      <c r="C17564">
        <v>4925269</v>
      </c>
      <c r="D17564" t="s">
        <v>58266</v>
      </c>
      <c r="E17564" t="s">
        <v>58267</v>
      </c>
      <c r="F17564" t="s">
        <v>76</v>
      </c>
      <c r="G17564" t="s">
        <v>32</v>
      </c>
      <c r="H17564">
        <v>31</v>
      </c>
      <c r="I17564" t="s">
        <v>58271</v>
      </c>
      <c r="J17564" t="s">
        <v>58272</v>
      </c>
      <c r="K17564" t="s">
        <v>58273</v>
      </c>
      <c r="L17564" t="s">
        <v>77910</v>
      </c>
    </row>
    <row r="17565" spans="1:12" x14ac:dyDescent="0.15">
      <c r="A17565" t="s">
        <v>12</v>
      </c>
      <c r="B17565">
        <v>4925222</v>
      </c>
      <c r="C17565">
        <v>4925242</v>
      </c>
      <c r="D17565" t="s">
        <v>58266</v>
      </c>
      <c r="E17565" t="s">
        <v>58267</v>
      </c>
      <c r="F17565" t="s">
        <v>76</v>
      </c>
      <c r="G17565" t="s">
        <v>16</v>
      </c>
      <c r="H17565">
        <v>58</v>
      </c>
      <c r="I17565" t="s">
        <v>58274</v>
      </c>
      <c r="J17565" t="s">
        <v>58275</v>
      </c>
      <c r="K17565" t="s">
        <v>58276</v>
      </c>
      <c r="L17565" t="s">
        <v>77911</v>
      </c>
    </row>
    <row r="17566" spans="1:12" x14ac:dyDescent="0.15">
      <c r="A17566" t="s">
        <v>12</v>
      </c>
      <c r="B17566">
        <v>4925201</v>
      </c>
      <c r="C17566">
        <v>4925221</v>
      </c>
      <c r="D17566" t="s">
        <v>58266</v>
      </c>
      <c r="E17566" t="s">
        <v>58267</v>
      </c>
      <c r="F17566" t="s">
        <v>76</v>
      </c>
      <c r="G17566" t="s">
        <v>16</v>
      </c>
      <c r="H17566">
        <v>79</v>
      </c>
      <c r="I17566" t="s">
        <v>58277</v>
      </c>
      <c r="J17566" t="s">
        <v>58278</v>
      </c>
      <c r="K17566" t="s">
        <v>58279</v>
      </c>
      <c r="L17566" t="s">
        <v>77993</v>
      </c>
    </row>
    <row r="17567" spans="1:12" x14ac:dyDescent="0.15">
      <c r="A17567" t="s">
        <v>12</v>
      </c>
      <c r="B17567">
        <v>4925612</v>
      </c>
      <c r="C17567">
        <v>4925632</v>
      </c>
      <c r="D17567" t="s">
        <v>58280</v>
      </c>
      <c r="E17567" t="s">
        <v>58281</v>
      </c>
      <c r="F17567" t="s">
        <v>15</v>
      </c>
      <c r="G17567" t="s">
        <v>36</v>
      </c>
      <c r="H17567">
        <v>6</v>
      </c>
      <c r="I17567" t="s">
        <v>58282</v>
      </c>
      <c r="J17567" t="s">
        <v>58283</v>
      </c>
      <c r="K17567" t="s">
        <v>58284</v>
      </c>
      <c r="L17567" t="s">
        <v>78025</v>
      </c>
    </row>
    <row r="17568" spans="1:12" x14ac:dyDescent="0.15">
      <c r="A17568" t="s">
        <v>12</v>
      </c>
      <c r="B17568">
        <v>4925664</v>
      </c>
      <c r="C17568">
        <v>4925684</v>
      </c>
      <c r="D17568" t="s">
        <v>58280</v>
      </c>
      <c r="E17568" t="s">
        <v>58281</v>
      </c>
      <c r="F17568" t="s">
        <v>15</v>
      </c>
      <c r="G17568" t="s">
        <v>36</v>
      </c>
      <c r="H17568">
        <v>58</v>
      </c>
      <c r="I17568" t="s">
        <v>58285</v>
      </c>
      <c r="J17568" t="s">
        <v>58286</v>
      </c>
      <c r="K17568" t="s">
        <v>58287</v>
      </c>
      <c r="L17568" t="s">
        <v>77911</v>
      </c>
    </row>
    <row r="17569" spans="1:12" x14ac:dyDescent="0.15">
      <c r="A17569" t="s">
        <v>12</v>
      </c>
      <c r="B17569">
        <v>4925685</v>
      </c>
      <c r="C17569">
        <v>4925705</v>
      </c>
      <c r="D17569" t="s">
        <v>58280</v>
      </c>
      <c r="E17569" t="s">
        <v>58281</v>
      </c>
      <c r="F17569" t="s">
        <v>15</v>
      </c>
      <c r="G17569" t="s">
        <v>36</v>
      </c>
      <c r="H17569">
        <v>79</v>
      </c>
      <c r="I17569" t="s">
        <v>58288</v>
      </c>
      <c r="J17569" t="s">
        <v>58289</v>
      </c>
      <c r="K17569" t="s">
        <v>58290</v>
      </c>
      <c r="L17569" t="s">
        <v>77993</v>
      </c>
    </row>
    <row r="17570" spans="1:12" x14ac:dyDescent="0.15">
      <c r="A17570" t="s">
        <v>12</v>
      </c>
      <c r="B17570">
        <v>4925709</v>
      </c>
      <c r="C17570">
        <v>4925729</v>
      </c>
      <c r="D17570" t="s">
        <v>58280</v>
      </c>
      <c r="E17570" t="s">
        <v>58281</v>
      </c>
      <c r="F17570" t="s">
        <v>15</v>
      </c>
      <c r="G17570" t="s">
        <v>16</v>
      </c>
      <c r="H17570">
        <v>103</v>
      </c>
      <c r="I17570" t="s">
        <v>58291</v>
      </c>
      <c r="J17570" t="s">
        <v>58292</v>
      </c>
      <c r="K17570" t="s">
        <v>58293</v>
      </c>
      <c r="L17570" t="s">
        <v>77937</v>
      </c>
    </row>
    <row r="17571" spans="1:12" x14ac:dyDescent="0.15">
      <c r="A17571" t="s">
        <v>12</v>
      </c>
      <c r="B17571">
        <v>4926863</v>
      </c>
      <c r="C17571">
        <v>4926883</v>
      </c>
      <c r="D17571" t="s">
        <v>58294</v>
      </c>
      <c r="E17571" t="s">
        <v>58295</v>
      </c>
      <c r="F17571" t="s">
        <v>15</v>
      </c>
      <c r="G17571" t="s">
        <v>23</v>
      </c>
      <c r="H17571">
        <v>10</v>
      </c>
      <c r="I17571" t="s">
        <v>58296</v>
      </c>
      <c r="J17571" t="s">
        <v>58297</v>
      </c>
      <c r="K17571" t="s">
        <v>58298</v>
      </c>
      <c r="L17571" t="s">
        <v>78001</v>
      </c>
    </row>
    <row r="17572" spans="1:12" x14ac:dyDescent="0.15">
      <c r="A17572" t="s">
        <v>12</v>
      </c>
      <c r="B17572">
        <v>4926897</v>
      </c>
      <c r="C17572">
        <v>4926917</v>
      </c>
      <c r="D17572" t="s">
        <v>58294</v>
      </c>
      <c r="E17572" t="s">
        <v>58295</v>
      </c>
      <c r="F17572" t="s">
        <v>15</v>
      </c>
      <c r="G17572" t="s">
        <v>23</v>
      </c>
      <c r="H17572">
        <v>44</v>
      </c>
      <c r="I17572" t="s">
        <v>58299</v>
      </c>
      <c r="J17572" t="s">
        <v>58300</v>
      </c>
      <c r="K17572" t="s">
        <v>58301</v>
      </c>
      <c r="L17572" t="s">
        <v>78016</v>
      </c>
    </row>
    <row r="17573" spans="1:12" x14ac:dyDescent="0.15">
      <c r="A17573" t="s">
        <v>12</v>
      </c>
      <c r="B17573">
        <v>4926929</v>
      </c>
      <c r="C17573">
        <v>4926949</v>
      </c>
      <c r="D17573" t="s">
        <v>58294</v>
      </c>
      <c r="E17573" t="s">
        <v>58295</v>
      </c>
      <c r="F17573" t="s">
        <v>15</v>
      </c>
      <c r="G17573" t="s">
        <v>36</v>
      </c>
      <c r="H17573">
        <v>76</v>
      </c>
      <c r="I17573" t="s">
        <v>58302</v>
      </c>
      <c r="J17573" t="s">
        <v>58303</v>
      </c>
      <c r="K17573" t="s">
        <v>58304</v>
      </c>
      <c r="L17573" t="s">
        <v>77985</v>
      </c>
    </row>
    <row r="17574" spans="1:12" x14ac:dyDescent="0.15">
      <c r="A17574" t="s">
        <v>12</v>
      </c>
      <c r="B17574">
        <v>4926967</v>
      </c>
      <c r="C17574">
        <v>4926987</v>
      </c>
      <c r="D17574" t="s">
        <v>58294</v>
      </c>
      <c r="E17574" t="s">
        <v>58295</v>
      </c>
      <c r="F17574" t="s">
        <v>15</v>
      </c>
      <c r="G17574" t="s">
        <v>36</v>
      </c>
      <c r="H17574">
        <v>114</v>
      </c>
      <c r="I17574" t="s">
        <v>58305</v>
      </c>
      <c r="J17574" t="s">
        <v>58306</v>
      </c>
      <c r="K17574" t="s">
        <v>58307</v>
      </c>
      <c r="L17574" t="s">
        <v>77965</v>
      </c>
    </row>
    <row r="17575" spans="1:12" x14ac:dyDescent="0.15">
      <c r="A17575" t="s">
        <v>12</v>
      </c>
      <c r="B17575">
        <v>4929111</v>
      </c>
      <c r="C17575">
        <v>4929131</v>
      </c>
      <c r="D17575" t="s">
        <v>58308</v>
      </c>
      <c r="E17575" t="s">
        <v>90</v>
      </c>
      <c r="F17575" t="s">
        <v>15</v>
      </c>
      <c r="G17575" t="s">
        <v>36</v>
      </c>
      <c r="H17575">
        <v>17</v>
      </c>
      <c r="I17575" t="s">
        <v>58309</v>
      </c>
      <c r="J17575" t="s">
        <v>58310</v>
      </c>
      <c r="K17575" t="s">
        <v>58311</v>
      </c>
      <c r="L17575" t="s">
        <v>77944</v>
      </c>
    </row>
    <row r="17576" spans="1:12" x14ac:dyDescent="0.15">
      <c r="A17576" t="s">
        <v>12</v>
      </c>
      <c r="B17576">
        <v>4929141</v>
      </c>
      <c r="C17576">
        <v>4929161</v>
      </c>
      <c r="D17576" t="s">
        <v>58308</v>
      </c>
      <c r="E17576" t="s">
        <v>90</v>
      </c>
      <c r="F17576" t="s">
        <v>15</v>
      </c>
      <c r="G17576" t="s">
        <v>23</v>
      </c>
      <c r="H17576">
        <v>47</v>
      </c>
      <c r="I17576" t="s">
        <v>58312</v>
      </c>
      <c r="J17576" t="s">
        <v>58313</v>
      </c>
      <c r="K17576" t="s">
        <v>58314</v>
      </c>
      <c r="L17576" t="s">
        <v>77932</v>
      </c>
    </row>
    <row r="17577" spans="1:12" x14ac:dyDescent="0.15">
      <c r="A17577" t="s">
        <v>12</v>
      </c>
      <c r="B17577">
        <v>4929161</v>
      </c>
      <c r="C17577">
        <v>4929181</v>
      </c>
      <c r="D17577" t="s">
        <v>58308</v>
      </c>
      <c r="E17577" t="s">
        <v>90</v>
      </c>
      <c r="F17577" t="s">
        <v>15</v>
      </c>
      <c r="G17577" t="s">
        <v>36</v>
      </c>
      <c r="H17577">
        <v>67</v>
      </c>
      <c r="I17577" t="s">
        <v>58315</v>
      </c>
      <c r="J17577" t="s">
        <v>58316</v>
      </c>
      <c r="K17577" t="s">
        <v>58317</v>
      </c>
      <c r="L17577" t="s">
        <v>77981</v>
      </c>
    </row>
    <row r="17578" spans="1:12" x14ac:dyDescent="0.15">
      <c r="A17578" t="s">
        <v>12</v>
      </c>
      <c r="B17578">
        <v>4929194</v>
      </c>
      <c r="C17578">
        <v>4929214</v>
      </c>
      <c r="D17578" t="s">
        <v>58308</v>
      </c>
      <c r="E17578" t="s">
        <v>90</v>
      </c>
      <c r="F17578" t="s">
        <v>15</v>
      </c>
      <c r="G17578" t="s">
        <v>36</v>
      </c>
      <c r="H17578">
        <v>100</v>
      </c>
      <c r="I17578" t="s">
        <v>58318</v>
      </c>
      <c r="J17578" t="s">
        <v>58319</v>
      </c>
      <c r="K17578" t="s">
        <v>58320</v>
      </c>
      <c r="L17578" t="s">
        <v>77953</v>
      </c>
    </row>
    <row r="17579" spans="1:12" x14ac:dyDescent="0.15">
      <c r="A17579" t="s">
        <v>12</v>
      </c>
      <c r="B17579">
        <v>4930772</v>
      </c>
      <c r="C17579">
        <v>4930792</v>
      </c>
      <c r="D17579" t="s">
        <v>58321</v>
      </c>
      <c r="E17579" t="s">
        <v>90</v>
      </c>
      <c r="F17579" t="s">
        <v>76</v>
      </c>
      <c r="G17579" t="s">
        <v>36</v>
      </c>
      <c r="H17579">
        <v>0</v>
      </c>
      <c r="I17579" t="s">
        <v>58322</v>
      </c>
      <c r="J17579" t="s">
        <v>58323</v>
      </c>
      <c r="K17579" t="s">
        <v>58324</v>
      </c>
      <c r="L17579" t="s">
        <v>77980</v>
      </c>
    </row>
    <row r="17580" spans="1:12" x14ac:dyDescent="0.15">
      <c r="A17580" t="s">
        <v>12</v>
      </c>
      <c r="B17580">
        <v>4930752</v>
      </c>
      <c r="C17580">
        <v>4930772</v>
      </c>
      <c r="D17580" t="s">
        <v>58321</v>
      </c>
      <c r="E17580" t="s">
        <v>90</v>
      </c>
      <c r="F17580" t="s">
        <v>76</v>
      </c>
      <c r="G17580" t="s">
        <v>23</v>
      </c>
      <c r="H17580">
        <v>20</v>
      </c>
      <c r="I17580" t="s">
        <v>58325</v>
      </c>
      <c r="J17580" t="s">
        <v>58326</v>
      </c>
      <c r="K17580" t="s">
        <v>58327</v>
      </c>
      <c r="L17580" t="s">
        <v>77968</v>
      </c>
    </row>
    <row r="17581" spans="1:12" x14ac:dyDescent="0.15">
      <c r="A17581" t="s">
        <v>12</v>
      </c>
      <c r="B17581">
        <v>4930729</v>
      </c>
      <c r="C17581">
        <v>4930749</v>
      </c>
      <c r="D17581" t="s">
        <v>58321</v>
      </c>
      <c r="E17581" t="s">
        <v>90</v>
      </c>
      <c r="F17581" t="s">
        <v>76</v>
      </c>
      <c r="G17581" t="s">
        <v>16</v>
      </c>
      <c r="H17581">
        <v>43</v>
      </c>
      <c r="I17581" t="s">
        <v>58328</v>
      </c>
      <c r="J17581" t="s">
        <v>58329</v>
      </c>
      <c r="K17581" t="s">
        <v>58330</v>
      </c>
      <c r="L17581" t="s">
        <v>77942</v>
      </c>
    </row>
    <row r="17582" spans="1:12" x14ac:dyDescent="0.15">
      <c r="A17582" t="s">
        <v>12</v>
      </c>
      <c r="B17582">
        <v>4930702</v>
      </c>
      <c r="C17582">
        <v>4930722</v>
      </c>
      <c r="D17582" t="s">
        <v>58321</v>
      </c>
      <c r="E17582" t="s">
        <v>90</v>
      </c>
      <c r="F17582" t="s">
        <v>76</v>
      </c>
      <c r="G17582" t="s">
        <v>32</v>
      </c>
      <c r="H17582">
        <v>70</v>
      </c>
      <c r="I17582" t="s">
        <v>58331</v>
      </c>
      <c r="J17582" t="s">
        <v>58332</v>
      </c>
      <c r="K17582" t="s">
        <v>58333</v>
      </c>
      <c r="L17582" t="s">
        <v>77919</v>
      </c>
    </row>
    <row r="17583" spans="1:12" x14ac:dyDescent="0.15">
      <c r="A17583" t="s">
        <v>12</v>
      </c>
      <c r="B17583">
        <v>4931522</v>
      </c>
      <c r="C17583">
        <v>4931542</v>
      </c>
      <c r="D17583" t="s">
        <v>58334</v>
      </c>
      <c r="E17583" t="s">
        <v>90</v>
      </c>
      <c r="F17583" t="s">
        <v>76</v>
      </c>
      <c r="G17583" t="s">
        <v>23</v>
      </c>
      <c r="H17583">
        <v>0</v>
      </c>
      <c r="I17583" t="s">
        <v>58335</v>
      </c>
      <c r="J17583" t="s">
        <v>58336</v>
      </c>
      <c r="K17583" t="s">
        <v>58337</v>
      </c>
      <c r="L17583" t="s">
        <v>77980</v>
      </c>
    </row>
    <row r="17584" spans="1:12" x14ac:dyDescent="0.15">
      <c r="A17584" t="s">
        <v>12</v>
      </c>
      <c r="B17584">
        <v>4931481</v>
      </c>
      <c r="C17584">
        <v>4931501</v>
      </c>
      <c r="D17584" t="s">
        <v>58334</v>
      </c>
      <c r="E17584" t="s">
        <v>90</v>
      </c>
      <c r="F17584" t="s">
        <v>76</v>
      </c>
      <c r="G17584" t="s">
        <v>36</v>
      </c>
      <c r="H17584">
        <v>41</v>
      </c>
      <c r="I17584" t="s">
        <v>58338</v>
      </c>
      <c r="J17584" t="s">
        <v>58339</v>
      </c>
      <c r="K17584" t="s">
        <v>58340</v>
      </c>
      <c r="L17584" t="s">
        <v>78014</v>
      </c>
    </row>
    <row r="17585" spans="1:12" x14ac:dyDescent="0.15">
      <c r="A17585" t="s">
        <v>12</v>
      </c>
      <c r="B17585">
        <v>4931452</v>
      </c>
      <c r="C17585">
        <v>4931472</v>
      </c>
      <c r="D17585" t="s">
        <v>58334</v>
      </c>
      <c r="E17585" t="s">
        <v>90</v>
      </c>
      <c r="F17585" t="s">
        <v>76</v>
      </c>
      <c r="G17585" t="s">
        <v>32</v>
      </c>
      <c r="H17585">
        <v>70</v>
      </c>
      <c r="I17585" t="s">
        <v>58341</v>
      </c>
      <c r="J17585" t="s">
        <v>58342</v>
      </c>
      <c r="K17585" t="s">
        <v>58343</v>
      </c>
      <c r="L17585" t="s">
        <v>77919</v>
      </c>
    </row>
    <row r="17586" spans="1:12" x14ac:dyDescent="0.15">
      <c r="A17586" t="s">
        <v>12</v>
      </c>
      <c r="B17586">
        <v>4931431</v>
      </c>
      <c r="C17586">
        <v>4931451</v>
      </c>
      <c r="D17586" t="s">
        <v>58334</v>
      </c>
      <c r="E17586" t="s">
        <v>90</v>
      </c>
      <c r="F17586" t="s">
        <v>76</v>
      </c>
      <c r="G17586" t="s">
        <v>32</v>
      </c>
      <c r="H17586">
        <v>91</v>
      </c>
      <c r="I17586" t="s">
        <v>58344</v>
      </c>
      <c r="J17586" t="s">
        <v>58345</v>
      </c>
      <c r="K17586" t="s">
        <v>58346</v>
      </c>
      <c r="L17586" t="s">
        <v>77907</v>
      </c>
    </row>
    <row r="17587" spans="1:12" x14ac:dyDescent="0.15">
      <c r="A17587" t="s">
        <v>12</v>
      </c>
      <c r="B17587">
        <v>4931602</v>
      </c>
      <c r="C17587">
        <v>4931622</v>
      </c>
      <c r="D17587" t="s">
        <v>58347</v>
      </c>
      <c r="E17587" t="s">
        <v>90</v>
      </c>
      <c r="F17587" t="s">
        <v>15</v>
      </c>
      <c r="G17587" t="s">
        <v>36</v>
      </c>
      <c r="H17587">
        <v>10</v>
      </c>
      <c r="I17587" t="s">
        <v>58348</v>
      </c>
      <c r="J17587" t="s">
        <v>58349</v>
      </c>
      <c r="K17587" t="s">
        <v>58350</v>
      </c>
      <c r="L17587" t="s">
        <v>78001</v>
      </c>
    </row>
    <row r="17588" spans="1:12" x14ac:dyDescent="0.15">
      <c r="A17588" t="s">
        <v>12</v>
      </c>
      <c r="B17588">
        <v>4931623</v>
      </c>
      <c r="C17588">
        <v>4931643</v>
      </c>
      <c r="D17588" t="s">
        <v>58347</v>
      </c>
      <c r="E17588" t="s">
        <v>90</v>
      </c>
      <c r="F17588" t="s">
        <v>15</v>
      </c>
      <c r="G17588" t="s">
        <v>36</v>
      </c>
      <c r="H17588">
        <v>31</v>
      </c>
      <c r="I17588" t="s">
        <v>58351</v>
      </c>
      <c r="J17588" t="s">
        <v>58352</v>
      </c>
      <c r="K17588" t="s">
        <v>58353</v>
      </c>
      <c r="L17588" t="s">
        <v>77910</v>
      </c>
    </row>
    <row r="17589" spans="1:12" x14ac:dyDescent="0.15">
      <c r="A17589" t="s">
        <v>12</v>
      </c>
      <c r="B17589">
        <v>4931658</v>
      </c>
      <c r="C17589">
        <v>4931678</v>
      </c>
      <c r="D17589" t="s">
        <v>58347</v>
      </c>
      <c r="E17589" t="s">
        <v>90</v>
      </c>
      <c r="F17589" t="s">
        <v>15</v>
      </c>
      <c r="G17589" t="s">
        <v>36</v>
      </c>
      <c r="H17589">
        <v>66</v>
      </c>
      <c r="I17589" t="s">
        <v>58354</v>
      </c>
      <c r="J17589" t="s">
        <v>58355</v>
      </c>
      <c r="K17589" t="s">
        <v>58356</v>
      </c>
      <c r="L17589" t="s">
        <v>77928</v>
      </c>
    </row>
    <row r="17590" spans="1:12" x14ac:dyDescent="0.15">
      <c r="A17590" t="s">
        <v>12</v>
      </c>
      <c r="B17590">
        <v>4931683</v>
      </c>
      <c r="C17590">
        <v>4931703</v>
      </c>
      <c r="D17590" t="s">
        <v>58347</v>
      </c>
      <c r="E17590" t="s">
        <v>90</v>
      </c>
      <c r="F17590" t="s">
        <v>15</v>
      </c>
      <c r="G17590" t="s">
        <v>36</v>
      </c>
      <c r="H17590">
        <v>91</v>
      </c>
      <c r="I17590" t="s">
        <v>58357</v>
      </c>
      <c r="J17590" t="s">
        <v>58358</v>
      </c>
      <c r="K17590" t="s">
        <v>58359</v>
      </c>
      <c r="L17590" t="s">
        <v>77907</v>
      </c>
    </row>
    <row r="17591" spans="1:12" x14ac:dyDescent="0.15">
      <c r="A17591" t="s">
        <v>12</v>
      </c>
      <c r="B17591">
        <v>4934959</v>
      </c>
      <c r="C17591">
        <v>4934979</v>
      </c>
      <c r="D17591" t="s">
        <v>58360</v>
      </c>
      <c r="E17591" t="s">
        <v>90</v>
      </c>
      <c r="F17591" t="s">
        <v>76</v>
      </c>
      <c r="G17591" t="s">
        <v>32</v>
      </c>
      <c r="H17591">
        <v>0</v>
      </c>
      <c r="I17591" t="s">
        <v>58361</v>
      </c>
      <c r="J17591" t="s">
        <v>58362</v>
      </c>
      <c r="K17591" t="s">
        <v>58363</v>
      </c>
      <c r="L17591" t="s">
        <v>77980</v>
      </c>
    </row>
    <row r="17592" spans="1:12" x14ac:dyDescent="0.15">
      <c r="A17592" t="s">
        <v>12</v>
      </c>
      <c r="B17592">
        <v>4934937</v>
      </c>
      <c r="C17592">
        <v>4934957</v>
      </c>
      <c r="D17592" t="s">
        <v>58360</v>
      </c>
      <c r="E17592" t="s">
        <v>90</v>
      </c>
      <c r="F17592" t="s">
        <v>76</v>
      </c>
      <c r="G17592" t="s">
        <v>36</v>
      </c>
      <c r="H17592">
        <v>22</v>
      </c>
      <c r="I17592" t="s">
        <v>58364</v>
      </c>
      <c r="J17592" t="s">
        <v>58365</v>
      </c>
      <c r="K17592" t="s">
        <v>58366</v>
      </c>
      <c r="L17592" t="s">
        <v>77948</v>
      </c>
    </row>
    <row r="17593" spans="1:12" x14ac:dyDescent="0.15">
      <c r="A17593" t="s">
        <v>12</v>
      </c>
      <c r="B17593">
        <v>4934913</v>
      </c>
      <c r="C17593">
        <v>4934933</v>
      </c>
      <c r="D17593" t="s">
        <v>58360</v>
      </c>
      <c r="E17593" t="s">
        <v>90</v>
      </c>
      <c r="F17593" t="s">
        <v>76</v>
      </c>
      <c r="G17593" t="s">
        <v>32</v>
      </c>
      <c r="H17593">
        <v>46</v>
      </c>
      <c r="I17593" t="s">
        <v>58367</v>
      </c>
      <c r="J17593" t="s">
        <v>58368</v>
      </c>
      <c r="K17593" t="s">
        <v>58369</v>
      </c>
      <c r="L17593" t="s">
        <v>78004</v>
      </c>
    </row>
    <row r="17594" spans="1:12" x14ac:dyDescent="0.15">
      <c r="A17594" t="s">
        <v>12</v>
      </c>
      <c r="B17594">
        <v>4934885</v>
      </c>
      <c r="C17594">
        <v>4934905</v>
      </c>
      <c r="D17594" t="s">
        <v>58360</v>
      </c>
      <c r="E17594" t="s">
        <v>90</v>
      </c>
      <c r="F17594" t="s">
        <v>76</v>
      </c>
      <c r="G17594" t="s">
        <v>32</v>
      </c>
      <c r="H17594">
        <v>74</v>
      </c>
      <c r="I17594" t="s">
        <v>58370</v>
      </c>
      <c r="J17594" t="s">
        <v>58371</v>
      </c>
      <c r="K17594" t="s">
        <v>58372</v>
      </c>
      <c r="L17594" t="s">
        <v>78005</v>
      </c>
    </row>
    <row r="17595" spans="1:12" x14ac:dyDescent="0.15">
      <c r="A17595" t="s">
        <v>12</v>
      </c>
      <c r="B17595">
        <v>4938876</v>
      </c>
      <c r="C17595">
        <v>4938896</v>
      </c>
      <c r="D17595" t="s">
        <v>58373</v>
      </c>
      <c r="E17595" t="s">
        <v>90</v>
      </c>
      <c r="F17595" t="s">
        <v>76</v>
      </c>
      <c r="G17595" t="s">
        <v>23</v>
      </c>
      <c r="H17595">
        <v>33</v>
      </c>
      <c r="I17595" t="s">
        <v>58374</v>
      </c>
      <c r="J17595" t="s">
        <v>58375</v>
      </c>
      <c r="K17595" t="s">
        <v>58376</v>
      </c>
      <c r="L17595" t="s">
        <v>77977</v>
      </c>
    </row>
    <row r="17596" spans="1:12" x14ac:dyDescent="0.15">
      <c r="A17596" t="s">
        <v>12</v>
      </c>
      <c r="B17596">
        <v>4938849</v>
      </c>
      <c r="C17596">
        <v>4938869</v>
      </c>
      <c r="D17596" t="s">
        <v>58373</v>
      </c>
      <c r="E17596" t="s">
        <v>90</v>
      </c>
      <c r="F17596" t="s">
        <v>76</v>
      </c>
      <c r="G17596" t="s">
        <v>16</v>
      </c>
      <c r="H17596">
        <v>60</v>
      </c>
      <c r="I17596" t="s">
        <v>58377</v>
      </c>
      <c r="J17596" t="s">
        <v>58378</v>
      </c>
      <c r="K17596" t="s">
        <v>58379</v>
      </c>
      <c r="L17596" t="s">
        <v>78006</v>
      </c>
    </row>
    <row r="17597" spans="1:12" x14ac:dyDescent="0.15">
      <c r="A17597" t="s">
        <v>12</v>
      </c>
      <c r="B17597">
        <v>4938811</v>
      </c>
      <c r="C17597">
        <v>4938831</v>
      </c>
      <c r="D17597" t="s">
        <v>58373</v>
      </c>
      <c r="E17597" t="s">
        <v>90</v>
      </c>
      <c r="F17597" t="s">
        <v>76</v>
      </c>
      <c r="G17597" t="s">
        <v>23</v>
      </c>
      <c r="H17597">
        <v>98</v>
      </c>
      <c r="I17597" t="s">
        <v>58380</v>
      </c>
      <c r="J17597" t="s">
        <v>58381</v>
      </c>
      <c r="K17597" t="s">
        <v>58382</v>
      </c>
      <c r="L17597" t="s">
        <v>78048</v>
      </c>
    </row>
    <row r="17598" spans="1:12" x14ac:dyDescent="0.15">
      <c r="A17598" t="s">
        <v>12</v>
      </c>
      <c r="B17598">
        <v>4938767</v>
      </c>
      <c r="C17598">
        <v>4938787</v>
      </c>
      <c r="D17598" t="s">
        <v>58373</v>
      </c>
      <c r="E17598" t="s">
        <v>90</v>
      </c>
      <c r="F17598" t="s">
        <v>76</v>
      </c>
      <c r="G17598" t="s">
        <v>23</v>
      </c>
      <c r="H17598">
        <v>142</v>
      </c>
      <c r="I17598" t="s">
        <v>58383</v>
      </c>
      <c r="J17598" t="s">
        <v>58384</v>
      </c>
      <c r="K17598" t="s">
        <v>58385</v>
      </c>
      <c r="L17598" t="s">
        <v>77990</v>
      </c>
    </row>
    <row r="17599" spans="1:12" x14ac:dyDescent="0.15">
      <c r="A17599" t="s">
        <v>12</v>
      </c>
      <c r="B17599">
        <v>4939462</v>
      </c>
      <c r="C17599">
        <v>4939482</v>
      </c>
      <c r="D17599" t="s">
        <v>58386</v>
      </c>
      <c r="E17599" t="s">
        <v>90</v>
      </c>
      <c r="F17599" t="s">
        <v>76</v>
      </c>
      <c r="G17599" t="s">
        <v>36</v>
      </c>
      <c r="H17599">
        <v>13</v>
      </c>
      <c r="I17599" t="s">
        <v>58387</v>
      </c>
      <c r="J17599" t="s">
        <v>58388</v>
      </c>
      <c r="K17599" t="s">
        <v>58389</v>
      </c>
      <c r="L17599" t="s">
        <v>77935</v>
      </c>
    </row>
    <row r="17600" spans="1:12" x14ac:dyDescent="0.15">
      <c r="A17600" t="s">
        <v>12</v>
      </c>
      <c r="B17600">
        <v>4939386</v>
      </c>
      <c r="C17600">
        <v>4939406</v>
      </c>
      <c r="D17600" t="s">
        <v>58386</v>
      </c>
      <c r="E17600" t="s">
        <v>90</v>
      </c>
      <c r="F17600" t="s">
        <v>76</v>
      </c>
      <c r="G17600" t="s">
        <v>32</v>
      </c>
      <c r="H17600">
        <v>89</v>
      </c>
      <c r="I17600" t="s">
        <v>58390</v>
      </c>
      <c r="J17600" t="s">
        <v>58391</v>
      </c>
      <c r="K17600" t="s">
        <v>58392</v>
      </c>
      <c r="L17600" t="s">
        <v>77964</v>
      </c>
    </row>
    <row r="17601" spans="1:12" x14ac:dyDescent="0.15">
      <c r="A17601" t="s">
        <v>12</v>
      </c>
      <c r="B17601">
        <v>4939329</v>
      </c>
      <c r="C17601">
        <v>4939349</v>
      </c>
      <c r="D17601" t="s">
        <v>58386</v>
      </c>
      <c r="E17601" t="s">
        <v>90</v>
      </c>
      <c r="F17601" t="s">
        <v>76</v>
      </c>
      <c r="G17601" t="s">
        <v>32</v>
      </c>
      <c r="H17601">
        <v>146</v>
      </c>
      <c r="I17601" t="s">
        <v>58393</v>
      </c>
      <c r="J17601" t="s">
        <v>58394</v>
      </c>
      <c r="K17601" t="s">
        <v>58395</v>
      </c>
      <c r="L17601" t="s">
        <v>78063</v>
      </c>
    </row>
    <row r="17602" spans="1:12" x14ac:dyDescent="0.15">
      <c r="A17602" t="s">
        <v>12</v>
      </c>
      <c r="B17602">
        <v>4939304</v>
      </c>
      <c r="C17602">
        <v>4939324</v>
      </c>
      <c r="D17602" t="s">
        <v>58386</v>
      </c>
      <c r="E17602" t="s">
        <v>90</v>
      </c>
      <c r="F17602" t="s">
        <v>76</v>
      </c>
      <c r="G17602" t="s">
        <v>23</v>
      </c>
      <c r="H17602">
        <v>171</v>
      </c>
      <c r="I17602" t="s">
        <v>58396</v>
      </c>
      <c r="J17602" t="s">
        <v>58397</v>
      </c>
      <c r="K17602" t="s">
        <v>58398</v>
      </c>
      <c r="L17602" t="s">
        <v>78134</v>
      </c>
    </row>
    <row r="17603" spans="1:12" x14ac:dyDescent="0.15">
      <c r="A17603" t="s">
        <v>12</v>
      </c>
      <c r="B17603">
        <v>4940048</v>
      </c>
      <c r="C17603">
        <v>4940068</v>
      </c>
      <c r="D17603" t="s">
        <v>58399</v>
      </c>
      <c r="E17603" t="s">
        <v>90</v>
      </c>
      <c r="F17603" t="s">
        <v>76</v>
      </c>
      <c r="G17603" t="s">
        <v>32</v>
      </c>
      <c r="H17603">
        <v>11</v>
      </c>
      <c r="I17603" t="s">
        <v>58400</v>
      </c>
      <c r="J17603" t="s">
        <v>58401</v>
      </c>
      <c r="K17603" t="s">
        <v>58402</v>
      </c>
      <c r="L17603" t="s">
        <v>77974</v>
      </c>
    </row>
    <row r="17604" spans="1:12" x14ac:dyDescent="0.15">
      <c r="A17604" t="s">
        <v>12</v>
      </c>
      <c r="B17604">
        <v>4939967</v>
      </c>
      <c r="C17604">
        <v>4939987</v>
      </c>
      <c r="D17604" t="s">
        <v>58399</v>
      </c>
      <c r="E17604" t="s">
        <v>90</v>
      </c>
      <c r="F17604" t="s">
        <v>76</v>
      </c>
      <c r="G17604" t="s">
        <v>32</v>
      </c>
      <c r="H17604">
        <v>92</v>
      </c>
      <c r="I17604" t="s">
        <v>58403</v>
      </c>
      <c r="J17604" t="s">
        <v>58404</v>
      </c>
      <c r="K17604" t="s">
        <v>58405</v>
      </c>
      <c r="L17604" t="s">
        <v>78032</v>
      </c>
    </row>
    <row r="17605" spans="1:12" x14ac:dyDescent="0.15">
      <c r="A17605" t="s">
        <v>12</v>
      </c>
      <c r="B17605">
        <v>4939809</v>
      </c>
      <c r="C17605">
        <v>4939829</v>
      </c>
      <c r="D17605" t="s">
        <v>58399</v>
      </c>
      <c r="E17605" t="s">
        <v>90</v>
      </c>
      <c r="F17605" t="s">
        <v>76</v>
      </c>
      <c r="G17605" t="s">
        <v>23</v>
      </c>
      <c r="H17605">
        <v>250</v>
      </c>
      <c r="I17605" t="s">
        <v>58406</v>
      </c>
      <c r="J17605" t="s">
        <v>58407</v>
      </c>
      <c r="K17605" t="s">
        <v>58408</v>
      </c>
      <c r="L17605" t="s">
        <v>78200</v>
      </c>
    </row>
    <row r="17606" spans="1:12" x14ac:dyDescent="0.15">
      <c r="A17606" t="s">
        <v>12</v>
      </c>
      <c r="B17606">
        <v>4939695</v>
      </c>
      <c r="C17606">
        <v>4939715</v>
      </c>
      <c r="D17606" t="s">
        <v>58399</v>
      </c>
      <c r="E17606" t="s">
        <v>90</v>
      </c>
      <c r="F17606" t="s">
        <v>76</v>
      </c>
      <c r="G17606" t="s">
        <v>16</v>
      </c>
      <c r="H17606">
        <v>364</v>
      </c>
      <c r="I17606" t="s">
        <v>58409</v>
      </c>
      <c r="J17606" t="s">
        <v>58410</v>
      </c>
      <c r="K17606" t="s">
        <v>58411</v>
      </c>
      <c r="L17606" t="s">
        <v>78202</v>
      </c>
    </row>
    <row r="17607" spans="1:12" x14ac:dyDescent="0.15">
      <c r="A17607" t="s">
        <v>12</v>
      </c>
      <c r="B17607">
        <v>4940499</v>
      </c>
      <c r="C17607">
        <v>4940519</v>
      </c>
      <c r="D17607" t="s">
        <v>58412</v>
      </c>
      <c r="E17607" t="s">
        <v>58413</v>
      </c>
      <c r="F17607" t="s">
        <v>76</v>
      </c>
      <c r="G17607" t="s">
        <v>32</v>
      </c>
      <c r="H17607">
        <v>6</v>
      </c>
      <c r="I17607" t="s">
        <v>58414</v>
      </c>
      <c r="J17607" t="s">
        <v>58415</v>
      </c>
      <c r="K17607" t="s">
        <v>58416</v>
      </c>
      <c r="L17607" t="s">
        <v>78025</v>
      </c>
    </row>
    <row r="17608" spans="1:12" x14ac:dyDescent="0.15">
      <c r="A17608" t="s">
        <v>12</v>
      </c>
      <c r="B17608">
        <v>4940474</v>
      </c>
      <c r="C17608">
        <v>4940494</v>
      </c>
      <c r="D17608" t="s">
        <v>58412</v>
      </c>
      <c r="E17608" t="s">
        <v>58413</v>
      </c>
      <c r="F17608" t="s">
        <v>76</v>
      </c>
      <c r="G17608" t="s">
        <v>16</v>
      </c>
      <c r="H17608">
        <v>31</v>
      </c>
      <c r="I17608" t="s">
        <v>58417</v>
      </c>
      <c r="J17608" t="s">
        <v>58418</v>
      </c>
      <c r="K17608" t="s">
        <v>58419</v>
      </c>
      <c r="L17608" t="s">
        <v>77910</v>
      </c>
    </row>
    <row r="17609" spans="1:12" x14ac:dyDescent="0.15">
      <c r="A17609" t="s">
        <v>12</v>
      </c>
      <c r="B17609">
        <v>4940451</v>
      </c>
      <c r="C17609">
        <v>4940471</v>
      </c>
      <c r="D17609" t="s">
        <v>58412</v>
      </c>
      <c r="E17609" t="s">
        <v>58413</v>
      </c>
      <c r="F17609" t="s">
        <v>76</v>
      </c>
      <c r="G17609" t="s">
        <v>36</v>
      </c>
      <c r="H17609">
        <v>54</v>
      </c>
      <c r="I17609" t="s">
        <v>58420</v>
      </c>
      <c r="J17609" t="s">
        <v>58421</v>
      </c>
      <c r="K17609" t="s">
        <v>58422</v>
      </c>
      <c r="L17609" t="s">
        <v>77961</v>
      </c>
    </row>
    <row r="17610" spans="1:12" x14ac:dyDescent="0.15">
      <c r="A17610" t="s">
        <v>12</v>
      </c>
      <c r="B17610">
        <v>4940431</v>
      </c>
      <c r="C17610">
        <v>4940451</v>
      </c>
      <c r="D17610" t="s">
        <v>58412</v>
      </c>
      <c r="E17610" t="s">
        <v>58413</v>
      </c>
      <c r="F17610" t="s">
        <v>76</v>
      </c>
      <c r="G17610" t="s">
        <v>16</v>
      </c>
      <c r="H17610">
        <v>74</v>
      </c>
      <c r="I17610" t="s">
        <v>58423</v>
      </c>
      <c r="J17610" t="s">
        <v>58424</v>
      </c>
      <c r="K17610" t="s">
        <v>58425</v>
      </c>
      <c r="L17610" t="s">
        <v>78005</v>
      </c>
    </row>
    <row r="17611" spans="1:12" x14ac:dyDescent="0.15">
      <c r="A17611" t="s">
        <v>12</v>
      </c>
      <c r="B17611">
        <v>4940718</v>
      </c>
      <c r="C17611">
        <v>4940738</v>
      </c>
      <c r="D17611" t="s">
        <v>58426</v>
      </c>
      <c r="E17611" t="s">
        <v>90</v>
      </c>
      <c r="F17611" t="s">
        <v>15</v>
      </c>
      <c r="G17611" t="s">
        <v>23</v>
      </c>
      <c r="H17611">
        <v>17</v>
      </c>
      <c r="I17611" t="s">
        <v>58427</v>
      </c>
      <c r="J17611" t="s">
        <v>58428</v>
      </c>
      <c r="K17611" t="s">
        <v>58429</v>
      </c>
      <c r="L17611" t="s">
        <v>77944</v>
      </c>
    </row>
    <row r="17612" spans="1:12" x14ac:dyDescent="0.15">
      <c r="A17612" t="s">
        <v>12</v>
      </c>
      <c r="B17612">
        <v>4940745</v>
      </c>
      <c r="C17612">
        <v>4940765</v>
      </c>
      <c r="D17612" t="s">
        <v>58426</v>
      </c>
      <c r="E17612" t="s">
        <v>90</v>
      </c>
      <c r="F17612" t="s">
        <v>15</v>
      </c>
      <c r="G17612" t="s">
        <v>23</v>
      </c>
      <c r="H17612">
        <v>44</v>
      </c>
      <c r="I17612" t="s">
        <v>58430</v>
      </c>
      <c r="J17612" t="s">
        <v>58431</v>
      </c>
      <c r="K17612" t="s">
        <v>58432</v>
      </c>
      <c r="L17612" t="s">
        <v>78016</v>
      </c>
    </row>
    <row r="17613" spans="1:12" x14ac:dyDescent="0.15">
      <c r="A17613" t="s">
        <v>12</v>
      </c>
      <c r="B17613">
        <v>4940766</v>
      </c>
      <c r="C17613">
        <v>4940786</v>
      </c>
      <c r="D17613" t="s">
        <v>58426</v>
      </c>
      <c r="E17613" t="s">
        <v>90</v>
      </c>
      <c r="F17613" t="s">
        <v>15</v>
      </c>
      <c r="G17613" t="s">
        <v>23</v>
      </c>
      <c r="H17613">
        <v>65</v>
      </c>
      <c r="I17613" t="s">
        <v>58433</v>
      </c>
      <c r="J17613" t="s">
        <v>58434</v>
      </c>
      <c r="K17613" t="s">
        <v>58435</v>
      </c>
      <c r="L17613" t="s">
        <v>78042</v>
      </c>
    </row>
    <row r="17614" spans="1:12" x14ac:dyDescent="0.15">
      <c r="A17614" t="s">
        <v>12</v>
      </c>
      <c r="B17614">
        <v>4940787</v>
      </c>
      <c r="C17614">
        <v>4940807</v>
      </c>
      <c r="D17614" t="s">
        <v>58426</v>
      </c>
      <c r="E17614" t="s">
        <v>90</v>
      </c>
      <c r="F17614" t="s">
        <v>15</v>
      </c>
      <c r="G17614" t="s">
        <v>36</v>
      </c>
      <c r="H17614">
        <v>86</v>
      </c>
      <c r="I17614" t="s">
        <v>58436</v>
      </c>
      <c r="J17614" t="s">
        <v>58437</v>
      </c>
      <c r="K17614" t="s">
        <v>58438</v>
      </c>
      <c r="L17614" t="s">
        <v>77929</v>
      </c>
    </row>
    <row r="17615" spans="1:12" x14ac:dyDescent="0.15">
      <c r="A17615" t="s">
        <v>12</v>
      </c>
      <c r="B17615">
        <v>4943625</v>
      </c>
      <c r="C17615">
        <v>4943645</v>
      </c>
      <c r="D17615" t="s">
        <v>58439</v>
      </c>
      <c r="E17615" t="s">
        <v>90</v>
      </c>
      <c r="F17615" t="s">
        <v>76</v>
      </c>
      <c r="G17615" t="s">
        <v>36</v>
      </c>
      <c r="H17615">
        <v>33</v>
      </c>
      <c r="I17615" t="s">
        <v>58440</v>
      </c>
      <c r="J17615" t="s">
        <v>58441</v>
      </c>
      <c r="K17615" t="s">
        <v>58442</v>
      </c>
      <c r="L17615" t="s">
        <v>77977</v>
      </c>
    </row>
    <row r="17616" spans="1:12" x14ac:dyDescent="0.15">
      <c r="A17616" t="s">
        <v>12</v>
      </c>
      <c r="B17616">
        <v>4943515</v>
      </c>
      <c r="C17616">
        <v>4943535</v>
      </c>
      <c r="D17616" t="s">
        <v>58439</v>
      </c>
      <c r="E17616" t="s">
        <v>90</v>
      </c>
      <c r="F17616" t="s">
        <v>76</v>
      </c>
      <c r="G17616" t="s">
        <v>23</v>
      </c>
      <c r="H17616">
        <v>143</v>
      </c>
      <c r="I17616" t="s">
        <v>58443</v>
      </c>
      <c r="J17616" t="s">
        <v>58444</v>
      </c>
      <c r="K17616" t="s">
        <v>58445</v>
      </c>
      <c r="L17616" t="s">
        <v>78076</v>
      </c>
    </row>
    <row r="17617" spans="1:12" x14ac:dyDescent="0.15">
      <c r="A17617" t="s">
        <v>12</v>
      </c>
      <c r="B17617">
        <v>4943479</v>
      </c>
      <c r="C17617">
        <v>4943499</v>
      </c>
      <c r="D17617" t="s">
        <v>58439</v>
      </c>
      <c r="E17617" t="s">
        <v>90</v>
      </c>
      <c r="F17617" t="s">
        <v>76</v>
      </c>
      <c r="G17617" t="s">
        <v>32</v>
      </c>
      <c r="H17617">
        <v>179</v>
      </c>
      <c r="I17617" t="s">
        <v>58446</v>
      </c>
      <c r="J17617" t="s">
        <v>58447</v>
      </c>
      <c r="K17617" t="s">
        <v>58448</v>
      </c>
      <c r="L17617" t="s">
        <v>78163</v>
      </c>
    </row>
    <row r="17618" spans="1:12" x14ac:dyDescent="0.15">
      <c r="A17618" t="s">
        <v>12</v>
      </c>
      <c r="B17618">
        <v>4943427</v>
      </c>
      <c r="C17618">
        <v>4943447</v>
      </c>
      <c r="D17618" t="s">
        <v>58439</v>
      </c>
      <c r="E17618" t="s">
        <v>90</v>
      </c>
      <c r="F17618" t="s">
        <v>76</v>
      </c>
      <c r="G17618" t="s">
        <v>23</v>
      </c>
      <c r="H17618">
        <v>231</v>
      </c>
      <c r="I17618" t="s">
        <v>58449</v>
      </c>
      <c r="J17618" t="s">
        <v>58450</v>
      </c>
      <c r="K17618" t="s">
        <v>58451</v>
      </c>
      <c r="L17618" t="s">
        <v>78203</v>
      </c>
    </row>
    <row r="17619" spans="1:12" x14ac:dyDescent="0.15">
      <c r="A17619" t="s">
        <v>12</v>
      </c>
      <c r="B17619">
        <v>4944991</v>
      </c>
      <c r="C17619">
        <v>4945011</v>
      </c>
      <c r="D17619" t="s">
        <v>58452</v>
      </c>
      <c r="E17619" t="s">
        <v>90</v>
      </c>
      <c r="F17619" t="s">
        <v>76</v>
      </c>
      <c r="G17619" t="s">
        <v>36</v>
      </c>
      <c r="H17619">
        <v>27</v>
      </c>
      <c r="I17619" t="s">
        <v>58453</v>
      </c>
      <c r="J17619" t="s">
        <v>58454</v>
      </c>
      <c r="K17619" t="s">
        <v>58455</v>
      </c>
      <c r="L17619" t="s">
        <v>78013</v>
      </c>
    </row>
    <row r="17620" spans="1:12" x14ac:dyDescent="0.15">
      <c r="A17620" t="s">
        <v>12</v>
      </c>
      <c r="B17620">
        <v>4944939</v>
      </c>
      <c r="C17620">
        <v>4944959</v>
      </c>
      <c r="D17620" t="s">
        <v>58452</v>
      </c>
      <c r="E17620" t="s">
        <v>90</v>
      </c>
      <c r="F17620" t="s">
        <v>76</v>
      </c>
      <c r="G17620" t="s">
        <v>32</v>
      </c>
      <c r="H17620">
        <v>79</v>
      </c>
      <c r="I17620" t="s">
        <v>58456</v>
      </c>
      <c r="J17620" t="s">
        <v>58457</v>
      </c>
      <c r="K17620" t="s">
        <v>58458</v>
      </c>
      <c r="L17620" t="s">
        <v>77993</v>
      </c>
    </row>
    <row r="17621" spans="1:12" x14ac:dyDescent="0.15">
      <c r="A17621" t="s">
        <v>12</v>
      </c>
      <c r="B17621">
        <v>4944917</v>
      </c>
      <c r="C17621">
        <v>4944937</v>
      </c>
      <c r="D17621" t="s">
        <v>58452</v>
      </c>
      <c r="E17621" t="s">
        <v>90</v>
      </c>
      <c r="F17621" t="s">
        <v>76</v>
      </c>
      <c r="G17621" t="s">
        <v>23</v>
      </c>
      <c r="H17621">
        <v>101</v>
      </c>
      <c r="I17621" t="s">
        <v>58459</v>
      </c>
      <c r="J17621" t="s">
        <v>58460</v>
      </c>
      <c r="K17621" t="s">
        <v>58461</v>
      </c>
      <c r="L17621" t="s">
        <v>77997</v>
      </c>
    </row>
    <row r="17622" spans="1:12" x14ac:dyDescent="0.15">
      <c r="A17622" t="s">
        <v>12</v>
      </c>
      <c r="B17622">
        <v>4944894</v>
      </c>
      <c r="C17622">
        <v>4944914</v>
      </c>
      <c r="D17622" t="s">
        <v>58452</v>
      </c>
      <c r="E17622" t="s">
        <v>90</v>
      </c>
      <c r="F17622" t="s">
        <v>76</v>
      </c>
      <c r="G17622" t="s">
        <v>36</v>
      </c>
      <c r="H17622">
        <v>124</v>
      </c>
      <c r="I17622" t="s">
        <v>58462</v>
      </c>
      <c r="J17622" t="s">
        <v>58463</v>
      </c>
      <c r="K17622" t="s">
        <v>58464</v>
      </c>
      <c r="L17622" t="s">
        <v>78046</v>
      </c>
    </row>
    <row r="17623" spans="1:12" x14ac:dyDescent="0.15">
      <c r="A17623" t="s">
        <v>12</v>
      </c>
      <c r="B17623">
        <v>4945886</v>
      </c>
      <c r="C17623">
        <v>4945906</v>
      </c>
      <c r="D17623" t="s">
        <v>58465</v>
      </c>
      <c r="E17623" t="s">
        <v>90</v>
      </c>
      <c r="F17623" t="s">
        <v>76</v>
      </c>
      <c r="G17623" t="s">
        <v>23</v>
      </c>
      <c r="H17623">
        <v>68</v>
      </c>
      <c r="I17623" t="s">
        <v>58466</v>
      </c>
      <c r="J17623" t="s">
        <v>58467</v>
      </c>
      <c r="K17623" t="s">
        <v>58468</v>
      </c>
      <c r="L17623" t="s">
        <v>77962</v>
      </c>
    </row>
    <row r="17624" spans="1:12" x14ac:dyDescent="0.15">
      <c r="A17624" t="s">
        <v>12</v>
      </c>
      <c r="B17624">
        <v>4945866</v>
      </c>
      <c r="C17624">
        <v>4945886</v>
      </c>
      <c r="D17624" t="s">
        <v>58465</v>
      </c>
      <c r="E17624" t="s">
        <v>90</v>
      </c>
      <c r="F17624" t="s">
        <v>76</v>
      </c>
      <c r="G17624" t="s">
        <v>32</v>
      </c>
      <c r="H17624">
        <v>88</v>
      </c>
      <c r="I17624" t="s">
        <v>58469</v>
      </c>
      <c r="J17624" t="s">
        <v>58470</v>
      </c>
      <c r="K17624" t="s">
        <v>58471</v>
      </c>
      <c r="L17624" t="s">
        <v>77923</v>
      </c>
    </row>
    <row r="17625" spans="1:12" x14ac:dyDescent="0.15">
      <c r="A17625" t="s">
        <v>12</v>
      </c>
      <c r="B17625">
        <v>4945833</v>
      </c>
      <c r="C17625">
        <v>4945853</v>
      </c>
      <c r="D17625" t="s">
        <v>58465</v>
      </c>
      <c r="E17625" t="s">
        <v>90</v>
      </c>
      <c r="F17625" t="s">
        <v>76</v>
      </c>
      <c r="G17625" t="s">
        <v>16</v>
      </c>
      <c r="H17625">
        <v>121</v>
      </c>
      <c r="I17625" t="s">
        <v>58472</v>
      </c>
      <c r="J17625" t="s">
        <v>58473</v>
      </c>
      <c r="K17625" t="s">
        <v>58474</v>
      </c>
      <c r="L17625" t="s">
        <v>77943</v>
      </c>
    </row>
    <row r="17626" spans="1:12" x14ac:dyDescent="0.15">
      <c r="A17626" t="s">
        <v>12</v>
      </c>
      <c r="B17626">
        <v>4945806</v>
      </c>
      <c r="C17626">
        <v>4945826</v>
      </c>
      <c r="D17626" t="s">
        <v>58465</v>
      </c>
      <c r="E17626" t="s">
        <v>90</v>
      </c>
      <c r="F17626" t="s">
        <v>76</v>
      </c>
      <c r="G17626" t="s">
        <v>23</v>
      </c>
      <c r="H17626">
        <v>148</v>
      </c>
      <c r="I17626" t="s">
        <v>58475</v>
      </c>
      <c r="J17626" t="s">
        <v>58476</v>
      </c>
      <c r="K17626" t="s">
        <v>58477</v>
      </c>
      <c r="L17626" t="s">
        <v>78043</v>
      </c>
    </row>
    <row r="17627" spans="1:12" x14ac:dyDescent="0.15">
      <c r="A17627" t="s">
        <v>12</v>
      </c>
      <c r="B17627">
        <v>4948095</v>
      </c>
      <c r="C17627">
        <v>4948115</v>
      </c>
      <c r="D17627" t="s">
        <v>58478</v>
      </c>
      <c r="E17627" t="s">
        <v>90</v>
      </c>
      <c r="F17627" t="s">
        <v>76</v>
      </c>
      <c r="G17627" t="s">
        <v>16</v>
      </c>
      <c r="H17627">
        <v>7</v>
      </c>
      <c r="I17627" t="s">
        <v>58479</v>
      </c>
      <c r="J17627" t="s">
        <v>58480</v>
      </c>
      <c r="K17627" t="s">
        <v>58481</v>
      </c>
      <c r="L17627" t="s">
        <v>77909</v>
      </c>
    </row>
    <row r="17628" spans="1:12" x14ac:dyDescent="0.15">
      <c r="A17628" t="s">
        <v>12</v>
      </c>
      <c r="B17628">
        <v>4948074</v>
      </c>
      <c r="C17628">
        <v>4948094</v>
      </c>
      <c r="D17628" t="s">
        <v>58478</v>
      </c>
      <c r="E17628" t="s">
        <v>90</v>
      </c>
      <c r="F17628" t="s">
        <v>76</v>
      </c>
      <c r="G17628" t="s">
        <v>23</v>
      </c>
      <c r="H17628">
        <v>28</v>
      </c>
      <c r="I17628" t="s">
        <v>58482</v>
      </c>
      <c r="J17628" t="s">
        <v>58483</v>
      </c>
      <c r="K17628" t="s">
        <v>58484</v>
      </c>
      <c r="L17628" t="s">
        <v>77956</v>
      </c>
    </row>
    <row r="17629" spans="1:12" x14ac:dyDescent="0.15">
      <c r="A17629" t="s">
        <v>12</v>
      </c>
      <c r="B17629">
        <v>4948034</v>
      </c>
      <c r="C17629">
        <v>4948054</v>
      </c>
      <c r="D17629" t="s">
        <v>58478</v>
      </c>
      <c r="E17629" t="s">
        <v>90</v>
      </c>
      <c r="F17629" t="s">
        <v>76</v>
      </c>
      <c r="G17629" t="s">
        <v>36</v>
      </c>
      <c r="H17629">
        <v>68</v>
      </c>
      <c r="I17629" t="s">
        <v>58485</v>
      </c>
      <c r="J17629" t="s">
        <v>58486</v>
      </c>
      <c r="K17629" t="s">
        <v>58487</v>
      </c>
      <c r="L17629" t="s">
        <v>77962</v>
      </c>
    </row>
    <row r="17630" spans="1:12" x14ac:dyDescent="0.15">
      <c r="A17630" t="s">
        <v>12</v>
      </c>
      <c r="B17630">
        <v>4947954</v>
      </c>
      <c r="C17630">
        <v>4947974</v>
      </c>
      <c r="D17630" t="s">
        <v>58478</v>
      </c>
      <c r="E17630" t="s">
        <v>90</v>
      </c>
      <c r="F17630" t="s">
        <v>76</v>
      </c>
      <c r="G17630" t="s">
        <v>16</v>
      </c>
      <c r="H17630">
        <v>148</v>
      </c>
      <c r="I17630" t="s">
        <v>58488</v>
      </c>
      <c r="J17630" t="s">
        <v>58489</v>
      </c>
      <c r="K17630" t="s">
        <v>58490</v>
      </c>
      <c r="L17630" t="s">
        <v>78043</v>
      </c>
    </row>
    <row r="17631" spans="1:12" x14ac:dyDescent="0.15">
      <c r="A17631" t="s">
        <v>12</v>
      </c>
      <c r="B17631">
        <v>4949914</v>
      </c>
      <c r="C17631">
        <v>4949934</v>
      </c>
      <c r="D17631" t="s">
        <v>58491</v>
      </c>
      <c r="E17631" t="s">
        <v>90</v>
      </c>
      <c r="F17631" t="s">
        <v>76</v>
      </c>
      <c r="G17631" t="s">
        <v>16</v>
      </c>
      <c r="H17631">
        <v>22</v>
      </c>
      <c r="I17631" t="s">
        <v>58492</v>
      </c>
      <c r="J17631" t="s">
        <v>58493</v>
      </c>
      <c r="K17631" t="s">
        <v>58494</v>
      </c>
      <c r="L17631" t="s">
        <v>77948</v>
      </c>
    </row>
    <row r="17632" spans="1:12" x14ac:dyDescent="0.15">
      <c r="A17632" t="s">
        <v>12</v>
      </c>
      <c r="B17632">
        <v>4949869</v>
      </c>
      <c r="C17632">
        <v>4949889</v>
      </c>
      <c r="D17632" t="s">
        <v>58491</v>
      </c>
      <c r="E17632" t="s">
        <v>90</v>
      </c>
      <c r="F17632" t="s">
        <v>76</v>
      </c>
      <c r="G17632" t="s">
        <v>16</v>
      </c>
      <c r="H17632">
        <v>67</v>
      </c>
      <c r="I17632" t="s">
        <v>58495</v>
      </c>
      <c r="J17632" t="s">
        <v>58496</v>
      </c>
      <c r="K17632" t="s">
        <v>58497</v>
      </c>
      <c r="L17632" t="s">
        <v>77981</v>
      </c>
    </row>
    <row r="17633" spans="1:12" x14ac:dyDescent="0.15">
      <c r="A17633" t="s">
        <v>12</v>
      </c>
      <c r="B17633">
        <v>4949840</v>
      </c>
      <c r="C17633">
        <v>4949860</v>
      </c>
      <c r="D17633" t="s">
        <v>58491</v>
      </c>
      <c r="E17633" t="s">
        <v>90</v>
      </c>
      <c r="F17633" t="s">
        <v>76</v>
      </c>
      <c r="G17633" t="s">
        <v>32</v>
      </c>
      <c r="H17633">
        <v>96</v>
      </c>
      <c r="I17633" t="s">
        <v>58498</v>
      </c>
      <c r="J17633" t="s">
        <v>58499</v>
      </c>
      <c r="K17633" t="s">
        <v>58500</v>
      </c>
      <c r="L17633" t="s">
        <v>77912</v>
      </c>
    </row>
    <row r="17634" spans="1:12" x14ac:dyDescent="0.15">
      <c r="A17634" t="s">
        <v>12</v>
      </c>
      <c r="B17634">
        <v>4949811</v>
      </c>
      <c r="C17634">
        <v>4949831</v>
      </c>
      <c r="D17634" t="s">
        <v>58491</v>
      </c>
      <c r="E17634" t="s">
        <v>90</v>
      </c>
      <c r="F17634" t="s">
        <v>76</v>
      </c>
      <c r="G17634" t="s">
        <v>23</v>
      </c>
      <c r="H17634">
        <v>125</v>
      </c>
      <c r="I17634" t="s">
        <v>58501</v>
      </c>
      <c r="J17634" t="s">
        <v>58502</v>
      </c>
      <c r="K17634" t="s">
        <v>58503</v>
      </c>
      <c r="L17634" t="s">
        <v>78034</v>
      </c>
    </row>
    <row r="17635" spans="1:12" x14ac:dyDescent="0.15">
      <c r="A17635" t="s">
        <v>12</v>
      </c>
      <c r="B17635">
        <v>4950641</v>
      </c>
      <c r="C17635">
        <v>4950661</v>
      </c>
      <c r="D17635" t="s">
        <v>58504</v>
      </c>
      <c r="E17635" t="s">
        <v>58505</v>
      </c>
      <c r="F17635" t="s">
        <v>76</v>
      </c>
      <c r="G17635" t="s">
        <v>23</v>
      </c>
      <c r="H17635">
        <v>14</v>
      </c>
      <c r="I17635" t="s">
        <v>58506</v>
      </c>
      <c r="J17635" t="s">
        <v>58507</v>
      </c>
      <c r="K17635" t="s">
        <v>58508</v>
      </c>
      <c r="L17635" t="s">
        <v>77924</v>
      </c>
    </row>
    <row r="17636" spans="1:12" x14ac:dyDescent="0.15">
      <c r="A17636" t="s">
        <v>12</v>
      </c>
      <c r="B17636">
        <v>4950588</v>
      </c>
      <c r="C17636">
        <v>4950608</v>
      </c>
      <c r="D17636" t="s">
        <v>58504</v>
      </c>
      <c r="E17636" t="s">
        <v>58505</v>
      </c>
      <c r="F17636" t="s">
        <v>76</v>
      </c>
      <c r="G17636" t="s">
        <v>23</v>
      </c>
      <c r="H17636">
        <v>67</v>
      </c>
      <c r="I17636" t="s">
        <v>58509</v>
      </c>
      <c r="J17636" t="s">
        <v>58510</v>
      </c>
      <c r="K17636" t="s">
        <v>58511</v>
      </c>
      <c r="L17636" t="s">
        <v>77981</v>
      </c>
    </row>
    <row r="17637" spans="1:12" x14ac:dyDescent="0.15">
      <c r="A17637" t="s">
        <v>12</v>
      </c>
      <c r="B17637">
        <v>4950515</v>
      </c>
      <c r="C17637">
        <v>4950535</v>
      </c>
      <c r="D17637" t="s">
        <v>58504</v>
      </c>
      <c r="E17637" t="s">
        <v>58505</v>
      </c>
      <c r="F17637" t="s">
        <v>76</v>
      </c>
      <c r="G17637" t="s">
        <v>32</v>
      </c>
      <c r="H17637">
        <v>140</v>
      </c>
      <c r="I17637" t="s">
        <v>58512</v>
      </c>
      <c r="J17637" t="s">
        <v>58513</v>
      </c>
      <c r="K17637" t="s">
        <v>58514</v>
      </c>
      <c r="L17637" t="s">
        <v>78038</v>
      </c>
    </row>
    <row r="17638" spans="1:12" x14ac:dyDescent="0.15">
      <c r="A17638" t="s">
        <v>12</v>
      </c>
      <c r="B17638">
        <v>4950479</v>
      </c>
      <c r="C17638">
        <v>4950499</v>
      </c>
      <c r="D17638" t="s">
        <v>58504</v>
      </c>
      <c r="E17638" t="s">
        <v>58505</v>
      </c>
      <c r="F17638" t="s">
        <v>76</v>
      </c>
      <c r="G17638" t="s">
        <v>16</v>
      </c>
      <c r="H17638">
        <v>176</v>
      </c>
      <c r="I17638" t="s">
        <v>58515</v>
      </c>
      <c r="J17638" t="s">
        <v>58516</v>
      </c>
      <c r="K17638" t="s">
        <v>58517</v>
      </c>
      <c r="L17638" t="s">
        <v>78091</v>
      </c>
    </row>
    <row r="17639" spans="1:12" x14ac:dyDescent="0.15">
      <c r="A17639" t="s">
        <v>12</v>
      </c>
      <c r="B17639">
        <v>4951390</v>
      </c>
      <c r="C17639">
        <v>4951410</v>
      </c>
      <c r="D17639" t="s">
        <v>58518</v>
      </c>
      <c r="E17639" t="s">
        <v>90</v>
      </c>
      <c r="F17639" t="s">
        <v>76</v>
      </c>
      <c r="G17639" t="s">
        <v>36</v>
      </c>
      <c r="H17639">
        <v>27</v>
      </c>
      <c r="I17639" t="s">
        <v>58519</v>
      </c>
      <c r="J17639" t="s">
        <v>58520</v>
      </c>
      <c r="K17639" t="s">
        <v>58521</v>
      </c>
      <c r="L17639" t="s">
        <v>78013</v>
      </c>
    </row>
    <row r="17640" spans="1:12" x14ac:dyDescent="0.15">
      <c r="A17640" t="s">
        <v>12</v>
      </c>
      <c r="B17640">
        <v>4951360</v>
      </c>
      <c r="C17640">
        <v>4951380</v>
      </c>
      <c r="D17640" t="s">
        <v>58518</v>
      </c>
      <c r="E17640" t="s">
        <v>90</v>
      </c>
      <c r="F17640" t="s">
        <v>76</v>
      </c>
      <c r="G17640" t="s">
        <v>36</v>
      </c>
      <c r="H17640">
        <v>57</v>
      </c>
      <c r="I17640" t="s">
        <v>58522</v>
      </c>
      <c r="J17640" t="s">
        <v>58523</v>
      </c>
      <c r="K17640" t="s">
        <v>58524</v>
      </c>
      <c r="L17640" t="s">
        <v>78049</v>
      </c>
    </row>
    <row r="17641" spans="1:12" x14ac:dyDescent="0.15">
      <c r="A17641" t="s">
        <v>12</v>
      </c>
      <c r="B17641">
        <v>4951333</v>
      </c>
      <c r="C17641">
        <v>4951353</v>
      </c>
      <c r="D17641" t="s">
        <v>58518</v>
      </c>
      <c r="E17641" t="s">
        <v>90</v>
      </c>
      <c r="F17641" t="s">
        <v>76</v>
      </c>
      <c r="G17641" t="s">
        <v>23</v>
      </c>
      <c r="H17641">
        <v>84</v>
      </c>
      <c r="I17641" t="s">
        <v>58525</v>
      </c>
      <c r="J17641" t="s">
        <v>58526</v>
      </c>
      <c r="K17641" t="s">
        <v>58527</v>
      </c>
      <c r="L17641" t="s">
        <v>77946</v>
      </c>
    </row>
    <row r="17642" spans="1:12" x14ac:dyDescent="0.15">
      <c r="A17642" t="s">
        <v>12</v>
      </c>
      <c r="B17642">
        <v>4951313</v>
      </c>
      <c r="C17642">
        <v>4951333</v>
      </c>
      <c r="D17642" t="s">
        <v>58518</v>
      </c>
      <c r="E17642" t="s">
        <v>90</v>
      </c>
      <c r="F17642" t="s">
        <v>76</v>
      </c>
      <c r="G17642" t="s">
        <v>23</v>
      </c>
      <c r="H17642">
        <v>104</v>
      </c>
      <c r="I17642" t="s">
        <v>58528</v>
      </c>
      <c r="J17642" t="s">
        <v>58529</v>
      </c>
      <c r="K17642" t="s">
        <v>58530</v>
      </c>
      <c r="L17642" t="s">
        <v>77963</v>
      </c>
    </row>
    <row r="17643" spans="1:12" x14ac:dyDescent="0.15">
      <c r="A17643" t="s">
        <v>12</v>
      </c>
      <c r="B17643">
        <v>4951561</v>
      </c>
      <c r="C17643">
        <v>4951581</v>
      </c>
      <c r="D17643" t="s">
        <v>58531</v>
      </c>
      <c r="E17643" t="s">
        <v>90</v>
      </c>
      <c r="F17643" t="s">
        <v>15</v>
      </c>
      <c r="G17643" t="s">
        <v>32</v>
      </c>
      <c r="H17643">
        <v>44</v>
      </c>
      <c r="I17643" t="s">
        <v>58532</v>
      </c>
      <c r="J17643" t="s">
        <v>58533</v>
      </c>
      <c r="K17643" t="s">
        <v>58534</v>
      </c>
      <c r="L17643" t="s">
        <v>78016</v>
      </c>
    </row>
    <row r="17644" spans="1:12" x14ac:dyDescent="0.15">
      <c r="A17644" t="s">
        <v>12</v>
      </c>
      <c r="B17644">
        <v>4951617</v>
      </c>
      <c r="C17644">
        <v>4951637</v>
      </c>
      <c r="D17644" t="s">
        <v>58531</v>
      </c>
      <c r="E17644" t="s">
        <v>90</v>
      </c>
      <c r="F17644" t="s">
        <v>15</v>
      </c>
      <c r="G17644" t="s">
        <v>36</v>
      </c>
      <c r="H17644">
        <v>100</v>
      </c>
      <c r="I17644" t="s">
        <v>58535</v>
      </c>
      <c r="J17644" t="s">
        <v>58536</v>
      </c>
      <c r="K17644" t="s">
        <v>58537</v>
      </c>
      <c r="L17644" t="s">
        <v>77953</v>
      </c>
    </row>
    <row r="17645" spans="1:12" x14ac:dyDescent="0.15">
      <c r="A17645" t="s">
        <v>12</v>
      </c>
      <c r="B17645">
        <v>4951663</v>
      </c>
      <c r="C17645">
        <v>4951683</v>
      </c>
      <c r="D17645" t="s">
        <v>58531</v>
      </c>
      <c r="E17645" t="s">
        <v>90</v>
      </c>
      <c r="F17645" t="s">
        <v>15</v>
      </c>
      <c r="G17645" t="s">
        <v>32</v>
      </c>
      <c r="H17645">
        <v>146</v>
      </c>
      <c r="I17645" t="s">
        <v>58538</v>
      </c>
      <c r="J17645" t="s">
        <v>58539</v>
      </c>
      <c r="K17645" t="s">
        <v>58540</v>
      </c>
      <c r="L17645" t="s">
        <v>78063</v>
      </c>
    </row>
    <row r="17646" spans="1:12" x14ac:dyDescent="0.15">
      <c r="A17646" t="s">
        <v>12</v>
      </c>
      <c r="B17646">
        <v>4951683</v>
      </c>
      <c r="C17646">
        <v>4951703</v>
      </c>
      <c r="D17646" t="s">
        <v>58531</v>
      </c>
      <c r="E17646" t="s">
        <v>90</v>
      </c>
      <c r="F17646" t="s">
        <v>15</v>
      </c>
      <c r="G17646" t="s">
        <v>36</v>
      </c>
      <c r="H17646">
        <v>166</v>
      </c>
      <c r="I17646" t="s">
        <v>58541</v>
      </c>
      <c r="J17646" t="s">
        <v>58542</v>
      </c>
      <c r="K17646" t="s">
        <v>58543</v>
      </c>
      <c r="L17646" t="s">
        <v>77996</v>
      </c>
    </row>
    <row r="17647" spans="1:12" x14ac:dyDescent="0.15">
      <c r="A17647" t="s">
        <v>12</v>
      </c>
      <c r="B17647">
        <v>4955207</v>
      </c>
      <c r="C17647">
        <v>4955227</v>
      </c>
      <c r="D17647" t="s">
        <v>58544</v>
      </c>
      <c r="E17647" t="s">
        <v>90</v>
      </c>
      <c r="F17647" t="s">
        <v>76</v>
      </c>
      <c r="G17647" t="s">
        <v>23</v>
      </c>
      <c r="H17647">
        <v>31</v>
      </c>
      <c r="I17647" t="s">
        <v>58545</v>
      </c>
      <c r="J17647" t="s">
        <v>58546</v>
      </c>
      <c r="K17647" t="s">
        <v>58547</v>
      </c>
      <c r="L17647" t="s">
        <v>77910</v>
      </c>
    </row>
    <row r="17648" spans="1:12" x14ac:dyDescent="0.15">
      <c r="A17648" t="s">
        <v>12</v>
      </c>
      <c r="B17648">
        <v>4955175</v>
      </c>
      <c r="C17648">
        <v>4955195</v>
      </c>
      <c r="D17648" t="s">
        <v>58544</v>
      </c>
      <c r="E17648" t="s">
        <v>90</v>
      </c>
      <c r="F17648" t="s">
        <v>76</v>
      </c>
      <c r="G17648" t="s">
        <v>23</v>
      </c>
      <c r="H17648">
        <v>63</v>
      </c>
      <c r="I17648" t="s">
        <v>58548</v>
      </c>
      <c r="J17648" t="s">
        <v>58549</v>
      </c>
      <c r="K17648" t="s">
        <v>58550</v>
      </c>
      <c r="L17648" t="s">
        <v>77957</v>
      </c>
    </row>
    <row r="17649" spans="1:12" x14ac:dyDescent="0.15">
      <c r="A17649" t="s">
        <v>12</v>
      </c>
      <c r="B17649">
        <v>4955153</v>
      </c>
      <c r="C17649">
        <v>4955173</v>
      </c>
      <c r="D17649" t="s">
        <v>58544</v>
      </c>
      <c r="E17649" t="s">
        <v>90</v>
      </c>
      <c r="F17649" t="s">
        <v>76</v>
      </c>
      <c r="G17649" t="s">
        <v>36</v>
      </c>
      <c r="H17649">
        <v>85</v>
      </c>
      <c r="I17649" t="s">
        <v>58551</v>
      </c>
      <c r="J17649" t="s">
        <v>58552</v>
      </c>
      <c r="K17649" t="s">
        <v>58553</v>
      </c>
      <c r="L17649" t="s">
        <v>77972</v>
      </c>
    </row>
    <row r="17650" spans="1:12" x14ac:dyDescent="0.15">
      <c r="A17650" t="s">
        <v>12</v>
      </c>
      <c r="B17650">
        <v>4955132</v>
      </c>
      <c r="C17650">
        <v>4955152</v>
      </c>
      <c r="D17650" t="s">
        <v>58544</v>
      </c>
      <c r="E17650" t="s">
        <v>90</v>
      </c>
      <c r="F17650" t="s">
        <v>76</v>
      </c>
      <c r="G17650" t="s">
        <v>32</v>
      </c>
      <c r="H17650">
        <v>106</v>
      </c>
      <c r="I17650" t="s">
        <v>58554</v>
      </c>
      <c r="J17650" t="s">
        <v>58555</v>
      </c>
      <c r="K17650" t="s">
        <v>58556</v>
      </c>
      <c r="L17650" t="s">
        <v>77914</v>
      </c>
    </row>
    <row r="17651" spans="1:12" x14ac:dyDescent="0.15">
      <c r="A17651" t="s">
        <v>12</v>
      </c>
      <c r="B17651">
        <v>4955688</v>
      </c>
      <c r="C17651">
        <v>4955708</v>
      </c>
      <c r="D17651" t="s">
        <v>58557</v>
      </c>
      <c r="E17651" t="s">
        <v>90</v>
      </c>
      <c r="F17651" t="s">
        <v>76</v>
      </c>
      <c r="G17651" t="s">
        <v>23</v>
      </c>
      <c r="H17651">
        <v>79</v>
      </c>
      <c r="I17651" t="s">
        <v>58558</v>
      </c>
      <c r="J17651" t="s">
        <v>58559</v>
      </c>
      <c r="K17651" t="s">
        <v>58560</v>
      </c>
      <c r="L17651" t="s">
        <v>77993</v>
      </c>
    </row>
    <row r="17652" spans="1:12" x14ac:dyDescent="0.15">
      <c r="A17652" t="s">
        <v>12</v>
      </c>
      <c r="B17652">
        <v>4955654</v>
      </c>
      <c r="C17652">
        <v>4955674</v>
      </c>
      <c r="D17652" t="s">
        <v>58557</v>
      </c>
      <c r="E17652" t="s">
        <v>90</v>
      </c>
      <c r="F17652" t="s">
        <v>76</v>
      </c>
      <c r="G17652" t="s">
        <v>23</v>
      </c>
      <c r="H17652">
        <v>113</v>
      </c>
      <c r="I17652" t="s">
        <v>58561</v>
      </c>
      <c r="J17652" t="s">
        <v>58562</v>
      </c>
      <c r="K17652" t="s">
        <v>58563</v>
      </c>
      <c r="L17652" t="s">
        <v>77986</v>
      </c>
    </row>
    <row r="17653" spans="1:12" x14ac:dyDescent="0.15">
      <c r="A17653" t="s">
        <v>12</v>
      </c>
      <c r="B17653">
        <v>4955610</v>
      </c>
      <c r="C17653">
        <v>4955630</v>
      </c>
      <c r="D17653" t="s">
        <v>58557</v>
      </c>
      <c r="E17653" t="s">
        <v>90</v>
      </c>
      <c r="F17653" t="s">
        <v>76</v>
      </c>
      <c r="G17653" t="s">
        <v>32</v>
      </c>
      <c r="H17653">
        <v>157</v>
      </c>
      <c r="I17653" t="s">
        <v>58564</v>
      </c>
      <c r="J17653" t="s">
        <v>58565</v>
      </c>
      <c r="K17653" t="s">
        <v>58566</v>
      </c>
      <c r="L17653" t="s">
        <v>78068</v>
      </c>
    </row>
    <row r="17654" spans="1:12" x14ac:dyDescent="0.15">
      <c r="A17654" t="s">
        <v>12</v>
      </c>
      <c r="B17654">
        <v>4955561</v>
      </c>
      <c r="C17654">
        <v>4955581</v>
      </c>
      <c r="D17654" t="s">
        <v>58557</v>
      </c>
      <c r="E17654" t="s">
        <v>90</v>
      </c>
      <c r="F17654" t="s">
        <v>76</v>
      </c>
      <c r="G17654" t="s">
        <v>16</v>
      </c>
      <c r="H17654">
        <v>206</v>
      </c>
      <c r="I17654" t="s">
        <v>58567</v>
      </c>
      <c r="J17654" t="s">
        <v>58568</v>
      </c>
      <c r="K17654" t="s">
        <v>58569</v>
      </c>
      <c r="L17654" t="s">
        <v>78106</v>
      </c>
    </row>
    <row r="17655" spans="1:12" x14ac:dyDescent="0.15">
      <c r="A17655" t="s">
        <v>12</v>
      </c>
      <c r="B17655">
        <v>4956167</v>
      </c>
      <c r="C17655">
        <v>4956187</v>
      </c>
      <c r="D17655" t="s">
        <v>58570</v>
      </c>
      <c r="E17655" t="s">
        <v>90</v>
      </c>
      <c r="F17655" t="s">
        <v>76</v>
      </c>
      <c r="G17655" t="s">
        <v>32</v>
      </c>
      <c r="H17655">
        <v>1</v>
      </c>
      <c r="I17655" t="s">
        <v>58571</v>
      </c>
      <c r="J17655" t="s">
        <v>58572</v>
      </c>
      <c r="K17655" t="s">
        <v>58573</v>
      </c>
      <c r="L17655" t="s">
        <v>77917</v>
      </c>
    </row>
    <row r="17656" spans="1:12" x14ac:dyDescent="0.15">
      <c r="A17656" t="s">
        <v>12</v>
      </c>
      <c r="B17656">
        <v>4956141</v>
      </c>
      <c r="C17656">
        <v>4956161</v>
      </c>
      <c r="D17656" t="s">
        <v>58570</v>
      </c>
      <c r="E17656" t="s">
        <v>90</v>
      </c>
      <c r="F17656" t="s">
        <v>76</v>
      </c>
      <c r="G17656" t="s">
        <v>32</v>
      </c>
      <c r="H17656">
        <v>27</v>
      </c>
      <c r="I17656" t="s">
        <v>58574</v>
      </c>
      <c r="J17656" t="s">
        <v>58575</v>
      </c>
      <c r="K17656" t="s">
        <v>58576</v>
      </c>
      <c r="L17656" t="s">
        <v>78013</v>
      </c>
    </row>
    <row r="17657" spans="1:12" x14ac:dyDescent="0.15">
      <c r="A17657" t="s">
        <v>12</v>
      </c>
      <c r="B17657">
        <v>4956090</v>
      </c>
      <c r="C17657">
        <v>4956110</v>
      </c>
      <c r="D17657" t="s">
        <v>58570</v>
      </c>
      <c r="E17657" t="s">
        <v>90</v>
      </c>
      <c r="F17657" t="s">
        <v>76</v>
      </c>
      <c r="G17657" t="s">
        <v>32</v>
      </c>
      <c r="H17657">
        <v>78</v>
      </c>
      <c r="I17657" t="s">
        <v>58577</v>
      </c>
      <c r="J17657" t="s">
        <v>58578</v>
      </c>
      <c r="K17657" t="s">
        <v>58579</v>
      </c>
      <c r="L17657" t="s">
        <v>78000</v>
      </c>
    </row>
    <row r="17658" spans="1:12" x14ac:dyDescent="0.15">
      <c r="A17658" t="s">
        <v>12</v>
      </c>
      <c r="B17658">
        <v>4956062</v>
      </c>
      <c r="C17658">
        <v>4956082</v>
      </c>
      <c r="D17658" t="s">
        <v>58570</v>
      </c>
      <c r="E17658" t="s">
        <v>90</v>
      </c>
      <c r="F17658" t="s">
        <v>76</v>
      </c>
      <c r="G17658" t="s">
        <v>16</v>
      </c>
      <c r="H17658">
        <v>106</v>
      </c>
      <c r="I17658" t="s">
        <v>58580</v>
      </c>
      <c r="J17658" t="s">
        <v>58581</v>
      </c>
      <c r="K17658" t="s">
        <v>58582</v>
      </c>
      <c r="L17658" t="s">
        <v>77914</v>
      </c>
    </row>
    <row r="17659" spans="1:12" x14ac:dyDescent="0.15">
      <c r="A17659" t="s">
        <v>12</v>
      </c>
      <c r="B17659">
        <v>4956771</v>
      </c>
      <c r="C17659">
        <v>4956791</v>
      </c>
      <c r="D17659" t="s">
        <v>58583</v>
      </c>
      <c r="E17659" t="s">
        <v>90</v>
      </c>
      <c r="F17659" t="s">
        <v>76</v>
      </c>
      <c r="G17659" t="s">
        <v>16</v>
      </c>
      <c r="H17659">
        <v>40</v>
      </c>
      <c r="I17659" t="s">
        <v>58584</v>
      </c>
      <c r="J17659" t="s">
        <v>58585</v>
      </c>
      <c r="K17659" t="s">
        <v>58586</v>
      </c>
      <c r="L17659" t="s">
        <v>77952</v>
      </c>
    </row>
    <row r="17660" spans="1:12" x14ac:dyDescent="0.15">
      <c r="A17660" t="s">
        <v>12</v>
      </c>
      <c r="B17660">
        <v>4956727</v>
      </c>
      <c r="C17660">
        <v>4956747</v>
      </c>
      <c r="D17660" t="s">
        <v>58583</v>
      </c>
      <c r="E17660" t="s">
        <v>90</v>
      </c>
      <c r="F17660" t="s">
        <v>76</v>
      </c>
      <c r="G17660" t="s">
        <v>16</v>
      </c>
      <c r="H17660">
        <v>84</v>
      </c>
      <c r="I17660" t="s">
        <v>58587</v>
      </c>
      <c r="J17660" t="s">
        <v>58588</v>
      </c>
      <c r="K17660" t="s">
        <v>58589</v>
      </c>
      <c r="L17660" t="s">
        <v>77946</v>
      </c>
    </row>
    <row r="17661" spans="1:12" x14ac:dyDescent="0.15">
      <c r="A17661" t="s">
        <v>12</v>
      </c>
      <c r="B17661">
        <v>4956655</v>
      </c>
      <c r="C17661">
        <v>4956675</v>
      </c>
      <c r="D17661" t="s">
        <v>58583</v>
      </c>
      <c r="E17661" t="s">
        <v>90</v>
      </c>
      <c r="F17661" t="s">
        <v>76</v>
      </c>
      <c r="G17661" t="s">
        <v>36</v>
      </c>
      <c r="H17661">
        <v>156</v>
      </c>
      <c r="I17661" t="s">
        <v>58590</v>
      </c>
      <c r="J17661" t="s">
        <v>58591</v>
      </c>
      <c r="K17661" t="s">
        <v>58592</v>
      </c>
      <c r="L17661" t="s">
        <v>78109</v>
      </c>
    </row>
    <row r="17662" spans="1:12" x14ac:dyDescent="0.15">
      <c r="A17662" t="s">
        <v>12</v>
      </c>
      <c r="B17662">
        <v>4956608</v>
      </c>
      <c r="C17662">
        <v>4956628</v>
      </c>
      <c r="D17662" t="s">
        <v>58583</v>
      </c>
      <c r="E17662" t="s">
        <v>90</v>
      </c>
      <c r="F17662" t="s">
        <v>76</v>
      </c>
      <c r="G17662" t="s">
        <v>36</v>
      </c>
      <c r="H17662">
        <v>203</v>
      </c>
      <c r="I17662" t="s">
        <v>58593</v>
      </c>
      <c r="J17662" t="s">
        <v>58594</v>
      </c>
      <c r="K17662" t="s">
        <v>58595</v>
      </c>
      <c r="L17662" t="s">
        <v>78072</v>
      </c>
    </row>
    <row r="17663" spans="1:12" x14ac:dyDescent="0.15">
      <c r="A17663" t="s">
        <v>12</v>
      </c>
      <c r="B17663">
        <v>4957292</v>
      </c>
      <c r="C17663">
        <v>4957312</v>
      </c>
      <c r="D17663" t="s">
        <v>58596</v>
      </c>
      <c r="E17663" t="s">
        <v>90</v>
      </c>
      <c r="F17663" t="s">
        <v>76</v>
      </c>
      <c r="G17663" t="s">
        <v>32</v>
      </c>
      <c r="H17663">
        <v>85</v>
      </c>
      <c r="I17663" t="s">
        <v>58597</v>
      </c>
      <c r="J17663" t="s">
        <v>58598</v>
      </c>
      <c r="K17663" t="s">
        <v>58599</v>
      </c>
      <c r="L17663" t="s">
        <v>77972</v>
      </c>
    </row>
    <row r="17664" spans="1:12" x14ac:dyDescent="0.15">
      <c r="A17664" t="s">
        <v>12</v>
      </c>
      <c r="B17664">
        <v>4957248</v>
      </c>
      <c r="C17664">
        <v>4957268</v>
      </c>
      <c r="D17664" t="s">
        <v>58596</v>
      </c>
      <c r="E17664" t="s">
        <v>90</v>
      </c>
      <c r="F17664" t="s">
        <v>76</v>
      </c>
      <c r="G17664" t="s">
        <v>23</v>
      </c>
      <c r="H17664">
        <v>129</v>
      </c>
      <c r="I17664" t="s">
        <v>58600</v>
      </c>
      <c r="J17664" t="s">
        <v>58601</v>
      </c>
      <c r="K17664" t="s">
        <v>58602</v>
      </c>
      <c r="L17664" t="s">
        <v>77988</v>
      </c>
    </row>
    <row r="17665" spans="1:12" x14ac:dyDescent="0.15">
      <c r="A17665" t="s">
        <v>12</v>
      </c>
      <c r="B17665">
        <v>4957219</v>
      </c>
      <c r="C17665">
        <v>4957239</v>
      </c>
      <c r="D17665" t="s">
        <v>58596</v>
      </c>
      <c r="E17665" t="s">
        <v>90</v>
      </c>
      <c r="F17665" t="s">
        <v>76</v>
      </c>
      <c r="G17665" t="s">
        <v>23</v>
      </c>
      <c r="H17665">
        <v>158</v>
      </c>
      <c r="I17665" t="s">
        <v>58603</v>
      </c>
      <c r="J17665" t="s">
        <v>58604</v>
      </c>
      <c r="K17665" t="s">
        <v>58605</v>
      </c>
      <c r="L17665" t="s">
        <v>78070</v>
      </c>
    </row>
    <row r="17666" spans="1:12" x14ac:dyDescent="0.15">
      <c r="A17666" t="s">
        <v>12</v>
      </c>
      <c r="B17666">
        <v>4957162</v>
      </c>
      <c r="C17666">
        <v>4957182</v>
      </c>
      <c r="D17666" t="s">
        <v>58596</v>
      </c>
      <c r="E17666" t="s">
        <v>90</v>
      </c>
      <c r="F17666" t="s">
        <v>76</v>
      </c>
      <c r="G17666" t="s">
        <v>32</v>
      </c>
      <c r="H17666">
        <v>215</v>
      </c>
      <c r="I17666" t="s">
        <v>58606</v>
      </c>
      <c r="J17666" t="s">
        <v>58607</v>
      </c>
      <c r="K17666" t="s">
        <v>58608</v>
      </c>
      <c r="L17666" t="s">
        <v>78158</v>
      </c>
    </row>
    <row r="17667" spans="1:12" x14ac:dyDescent="0.15">
      <c r="A17667" t="s">
        <v>12</v>
      </c>
      <c r="B17667">
        <v>4957694</v>
      </c>
      <c r="C17667">
        <v>4957714</v>
      </c>
      <c r="D17667" t="s">
        <v>58609</v>
      </c>
      <c r="E17667" t="s">
        <v>90</v>
      </c>
      <c r="F17667" t="s">
        <v>76</v>
      </c>
      <c r="G17667" t="s">
        <v>32</v>
      </c>
      <c r="H17667">
        <v>77</v>
      </c>
      <c r="I17667" t="s">
        <v>58610</v>
      </c>
      <c r="J17667" t="s">
        <v>58611</v>
      </c>
      <c r="K17667" t="s">
        <v>58612</v>
      </c>
      <c r="L17667" t="s">
        <v>77960</v>
      </c>
    </row>
    <row r="17668" spans="1:12" x14ac:dyDescent="0.15">
      <c r="A17668" t="s">
        <v>12</v>
      </c>
      <c r="B17668">
        <v>4957644</v>
      </c>
      <c r="C17668">
        <v>4957664</v>
      </c>
      <c r="D17668" t="s">
        <v>58609</v>
      </c>
      <c r="E17668" t="s">
        <v>90</v>
      </c>
      <c r="F17668" t="s">
        <v>76</v>
      </c>
      <c r="G17668" t="s">
        <v>36</v>
      </c>
      <c r="H17668">
        <v>127</v>
      </c>
      <c r="I17668" t="s">
        <v>58613</v>
      </c>
      <c r="J17668" t="s">
        <v>58614</v>
      </c>
      <c r="K17668" t="s">
        <v>58615</v>
      </c>
      <c r="L17668" t="s">
        <v>78026</v>
      </c>
    </row>
    <row r="17669" spans="1:12" x14ac:dyDescent="0.15">
      <c r="A17669" t="s">
        <v>12</v>
      </c>
      <c r="B17669">
        <v>4957623</v>
      </c>
      <c r="C17669">
        <v>4957643</v>
      </c>
      <c r="D17669" t="s">
        <v>58609</v>
      </c>
      <c r="E17669" t="s">
        <v>90</v>
      </c>
      <c r="F17669" t="s">
        <v>76</v>
      </c>
      <c r="G17669" t="s">
        <v>23</v>
      </c>
      <c r="H17669">
        <v>148</v>
      </c>
      <c r="I17669" t="s">
        <v>58616</v>
      </c>
      <c r="J17669" t="s">
        <v>58617</v>
      </c>
      <c r="K17669" t="s">
        <v>58618</v>
      </c>
      <c r="L17669" t="s">
        <v>78043</v>
      </c>
    </row>
    <row r="17670" spans="1:12" x14ac:dyDescent="0.15">
      <c r="A17670" t="s">
        <v>12</v>
      </c>
      <c r="B17670">
        <v>4957561</v>
      </c>
      <c r="C17670">
        <v>4957581</v>
      </c>
      <c r="D17670" t="s">
        <v>58609</v>
      </c>
      <c r="E17670" t="s">
        <v>90</v>
      </c>
      <c r="F17670" t="s">
        <v>76</v>
      </c>
      <c r="G17670" t="s">
        <v>16</v>
      </c>
      <c r="H17670">
        <v>210</v>
      </c>
      <c r="I17670" t="s">
        <v>58619</v>
      </c>
      <c r="J17670" t="s">
        <v>58620</v>
      </c>
      <c r="K17670" t="s">
        <v>58621</v>
      </c>
      <c r="L17670" t="s">
        <v>78089</v>
      </c>
    </row>
    <row r="17671" spans="1:12" x14ac:dyDescent="0.15">
      <c r="A17671" t="s">
        <v>12</v>
      </c>
      <c r="B17671">
        <v>4958092</v>
      </c>
      <c r="C17671">
        <v>4958112</v>
      </c>
      <c r="D17671" t="s">
        <v>58622</v>
      </c>
      <c r="E17671" t="s">
        <v>90</v>
      </c>
      <c r="F17671" t="s">
        <v>15</v>
      </c>
      <c r="G17671" t="s">
        <v>32</v>
      </c>
      <c r="H17671">
        <v>0</v>
      </c>
      <c r="I17671" t="s">
        <v>58623</v>
      </c>
      <c r="J17671" t="s">
        <v>58624</v>
      </c>
      <c r="K17671" t="s">
        <v>58625</v>
      </c>
      <c r="L17671" t="s">
        <v>77980</v>
      </c>
    </row>
    <row r="17672" spans="1:12" x14ac:dyDescent="0.15">
      <c r="A17672" t="s">
        <v>12</v>
      </c>
      <c r="B17672">
        <v>4958153</v>
      </c>
      <c r="C17672">
        <v>4958173</v>
      </c>
      <c r="D17672" t="s">
        <v>58622</v>
      </c>
      <c r="E17672" t="s">
        <v>90</v>
      </c>
      <c r="F17672" t="s">
        <v>15</v>
      </c>
      <c r="G17672" t="s">
        <v>32</v>
      </c>
      <c r="H17672">
        <v>61</v>
      </c>
      <c r="I17672" t="s">
        <v>58626</v>
      </c>
      <c r="J17672" t="s">
        <v>58627</v>
      </c>
      <c r="K17672" t="s">
        <v>58628</v>
      </c>
      <c r="L17672" t="s">
        <v>77979</v>
      </c>
    </row>
    <row r="17673" spans="1:12" x14ac:dyDescent="0.15">
      <c r="A17673" t="s">
        <v>12</v>
      </c>
      <c r="B17673">
        <v>4958188</v>
      </c>
      <c r="C17673">
        <v>4958208</v>
      </c>
      <c r="D17673" t="s">
        <v>58622</v>
      </c>
      <c r="E17673" t="s">
        <v>90</v>
      </c>
      <c r="F17673" t="s">
        <v>15</v>
      </c>
      <c r="G17673" t="s">
        <v>23</v>
      </c>
      <c r="H17673">
        <v>96</v>
      </c>
      <c r="I17673" t="s">
        <v>58629</v>
      </c>
      <c r="J17673" t="s">
        <v>58630</v>
      </c>
      <c r="K17673" t="s">
        <v>58631</v>
      </c>
      <c r="L17673" t="s">
        <v>77912</v>
      </c>
    </row>
    <row r="17674" spans="1:12" x14ac:dyDescent="0.15">
      <c r="A17674" t="s">
        <v>12</v>
      </c>
      <c r="B17674">
        <v>4958222</v>
      </c>
      <c r="C17674">
        <v>4958242</v>
      </c>
      <c r="D17674" t="s">
        <v>58622</v>
      </c>
      <c r="E17674" t="s">
        <v>90</v>
      </c>
      <c r="F17674" t="s">
        <v>15</v>
      </c>
      <c r="G17674" t="s">
        <v>32</v>
      </c>
      <c r="H17674">
        <v>130</v>
      </c>
      <c r="I17674" t="s">
        <v>58632</v>
      </c>
      <c r="J17674" t="s">
        <v>58633</v>
      </c>
      <c r="K17674" t="s">
        <v>58634</v>
      </c>
      <c r="L17674" t="s">
        <v>77998</v>
      </c>
    </row>
    <row r="17675" spans="1:12" x14ac:dyDescent="0.15">
      <c r="A17675" t="s">
        <v>12</v>
      </c>
      <c r="B17675">
        <v>4960140</v>
      </c>
      <c r="C17675">
        <v>4960160</v>
      </c>
      <c r="D17675" t="s">
        <v>58635</v>
      </c>
      <c r="E17675" t="s">
        <v>58636</v>
      </c>
      <c r="F17675" t="s">
        <v>76</v>
      </c>
      <c r="G17675" t="s">
        <v>23</v>
      </c>
      <c r="H17675">
        <v>8</v>
      </c>
      <c r="I17675" t="s">
        <v>58637</v>
      </c>
      <c r="J17675" t="s">
        <v>58638</v>
      </c>
      <c r="K17675" t="s">
        <v>58639</v>
      </c>
      <c r="L17675" t="s">
        <v>77955</v>
      </c>
    </row>
    <row r="17676" spans="1:12" x14ac:dyDescent="0.15">
      <c r="A17676" t="s">
        <v>12</v>
      </c>
      <c r="B17676">
        <v>4960113</v>
      </c>
      <c r="C17676">
        <v>4960133</v>
      </c>
      <c r="D17676" t="s">
        <v>58635</v>
      </c>
      <c r="E17676" t="s">
        <v>58636</v>
      </c>
      <c r="F17676" t="s">
        <v>76</v>
      </c>
      <c r="G17676" t="s">
        <v>23</v>
      </c>
      <c r="H17676">
        <v>35</v>
      </c>
      <c r="I17676" t="s">
        <v>58640</v>
      </c>
      <c r="J17676" t="s">
        <v>58641</v>
      </c>
      <c r="K17676" t="s">
        <v>58642</v>
      </c>
      <c r="L17676" t="s">
        <v>77936</v>
      </c>
    </row>
    <row r="17677" spans="1:12" x14ac:dyDescent="0.15">
      <c r="A17677" t="s">
        <v>12</v>
      </c>
      <c r="B17677">
        <v>4960053</v>
      </c>
      <c r="C17677">
        <v>4960073</v>
      </c>
      <c r="D17677" t="s">
        <v>58635</v>
      </c>
      <c r="E17677" t="s">
        <v>58636</v>
      </c>
      <c r="F17677" t="s">
        <v>76</v>
      </c>
      <c r="G17677" t="s">
        <v>32</v>
      </c>
      <c r="H17677">
        <v>95</v>
      </c>
      <c r="I17677" t="s">
        <v>58643</v>
      </c>
      <c r="J17677" t="s">
        <v>58644</v>
      </c>
      <c r="K17677" t="s">
        <v>58645</v>
      </c>
      <c r="L17677" t="s">
        <v>77920</v>
      </c>
    </row>
    <row r="17678" spans="1:12" x14ac:dyDescent="0.15">
      <c r="A17678" t="s">
        <v>12</v>
      </c>
      <c r="B17678">
        <v>4959977</v>
      </c>
      <c r="C17678">
        <v>4959997</v>
      </c>
      <c r="D17678" t="s">
        <v>58635</v>
      </c>
      <c r="E17678" t="s">
        <v>58636</v>
      </c>
      <c r="F17678" t="s">
        <v>76</v>
      </c>
      <c r="G17678" t="s">
        <v>23</v>
      </c>
      <c r="H17678">
        <v>171</v>
      </c>
      <c r="I17678" t="s">
        <v>58646</v>
      </c>
      <c r="J17678" t="s">
        <v>58647</v>
      </c>
      <c r="K17678" t="s">
        <v>58648</v>
      </c>
      <c r="L17678" t="s">
        <v>78134</v>
      </c>
    </row>
    <row r="17679" spans="1:12" x14ac:dyDescent="0.15">
      <c r="A17679" t="s">
        <v>12</v>
      </c>
      <c r="B17679">
        <v>4962084</v>
      </c>
      <c r="C17679">
        <v>4962104</v>
      </c>
      <c r="D17679" t="s">
        <v>58649</v>
      </c>
      <c r="E17679" t="s">
        <v>58650</v>
      </c>
      <c r="F17679" t="s">
        <v>76</v>
      </c>
      <c r="G17679" t="s">
        <v>32</v>
      </c>
      <c r="H17679">
        <v>1</v>
      </c>
      <c r="I17679" t="s">
        <v>58651</v>
      </c>
      <c r="J17679" t="s">
        <v>58652</v>
      </c>
      <c r="K17679" t="s">
        <v>58653</v>
      </c>
      <c r="L17679" t="s">
        <v>77917</v>
      </c>
    </row>
    <row r="17680" spans="1:12" x14ac:dyDescent="0.15">
      <c r="A17680" t="s">
        <v>12</v>
      </c>
      <c r="B17680">
        <v>4962057</v>
      </c>
      <c r="C17680">
        <v>4962077</v>
      </c>
      <c r="D17680" t="s">
        <v>58649</v>
      </c>
      <c r="E17680" t="s">
        <v>58650</v>
      </c>
      <c r="F17680" t="s">
        <v>76</v>
      </c>
      <c r="G17680" t="s">
        <v>16</v>
      </c>
      <c r="H17680">
        <v>28</v>
      </c>
      <c r="I17680" t="s">
        <v>58654</v>
      </c>
      <c r="J17680" t="s">
        <v>58655</v>
      </c>
      <c r="K17680" t="s">
        <v>58656</v>
      </c>
      <c r="L17680" t="s">
        <v>77956</v>
      </c>
    </row>
    <row r="17681" spans="1:12" x14ac:dyDescent="0.15">
      <c r="A17681" t="s">
        <v>12</v>
      </c>
      <c r="B17681">
        <v>4962033</v>
      </c>
      <c r="C17681">
        <v>4962053</v>
      </c>
      <c r="D17681" t="s">
        <v>58649</v>
      </c>
      <c r="E17681" t="s">
        <v>58650</v>
      </c>
      <c r="F17681" t="s">
        <v>76</v>
      </c>
      <c r="G17681" t="s">
        <v>16</v>
      </c>
      <c r="H17681">
        <v>52</v>
      </c>
      <c r="I17681" t="s">
        <v>58657</v>
      </c>
      <c r="J17681" t="s">
        <v>58658</v>
      </c>
      <c r="K17681" t="s">
        <v>58659</v>
      </c>
      <c r="L17681" t="s">
        <v>77959</v>
      </c>
    </row>
    <row r="17682" spans="1:12" x14ac:dyDescent="0.15">
      <c r="A17682" t="s">
        <v>12</v>
      </c>
      <c r="B17682">
        <v>4961959</v>
      </c>
      <c r="C17682">
        <v>4961979</v>
      </c>
      <c r="D17682" t="s">
        <v>58649</v>
      </c>
      <c r="E17682" t="s">
        <v>58650</v>
      </c>
      <c r="F17682" t="s">
        <v>76</v>
      </c>
      <c r="G17682" t="s">
        <v>36</v>
      </c>
      <c r="H17682">
        <v>126</v>
      </c>
      <c r="I17682" t="s">
        <v>58660</v>
      </c>
      <c r="J17682" t="s">
        <v>58661</v>
      </c>
      <c r="K17682" t="s">
        <v>58662</v>
      </c>
      <c r="L17682" t="s">
        <v>78078</v>
      </c>
    </row>
    <row r="17683" spans="1:12" x14ac:dyDescent="0.15">
      <c r="A17683" t="s">
        <v>12</v>
      </c>
      <c r="B17683">
        <v>4962236</v>
      </c>
      <c r="C17683">
        <v>4962256</v>
      </c>
      <c r="D17683" t="s">
        <v>58663</v>
      </c>
      <c r="E17683" t="s">
        <v>90</v>
      </c>
      <c r="F17683" t="s">
        <v>15</v>
      </c>
      <c r="G17683" t="s">
        <v>32</v>
      </c>
      <c r="H17683">
        <v>7</v>
      </c>
      <c r="I17683" t="s">
        <v>58664</v>
      </c>
      <c r="J17683" t="s">
        <v>58665</v>
      </c>
      <c r="K17683" t="s">
        <v>58666</v>
      </c>
      <c r="L17683" t="s">
        <v>77909</v>
      </c>
    </row>
    <row r="17684" spans="1:12" x14ac:dyDescent="0.15">
      <c r="A17684" t="s">
        <v>12</v>
      </c>
      <c r="B17684">
        <v>4962264</v>
      </c>
      <c r="C17684">
        <v>4962284</v>
      </c>
      <c r="D17684" t="s">
        <v>58663</v>
      </c>
      <c r="E17684" t="s">
        <v>90</v>
      </c>
      <c r="F17684" t="s">
        <v>15</v>
      </c>
      <c r="G17684" t="s">
        <v>16</v>
      </c>
      <c r="H17684">
        <v>35</v>
      </c>
      <c r="I17684" t="s">
        <v>58667</v>
      </c>
      <c r="J17684" t="s">
        <v>58668</v>
      </c>
      <c r="K17684" t="s">
        <v>58669</v>
      </c>
      <c r="L17684" t="s">
        <v>77936</v>
      </c>
    </row>
    <row r="17685" spans="1:12" x14ac:dyDescent="0.15">
      <c r="A17685" t="s">
        <v>12</v>
      </c>
      <c r="B17685">
        <v>4962288</v>
      </c>
      <c r="C17685">
        <v>4962308</v>
      </c>
      <c r="D17685" t="s">
        <v>58663</v>
      </c>
      <c r="E17685" t="s">
        <v>90</v>
      </c>
      <c r="F17685" t="s">
        <v>15</v>
      </c>
      <c r="G17685" t="s">
        <v>23</v>
      </c>
      <c r="H17685">
        <v>59</v>
      </c>
      <c r="I17685" t="s">
        <v>58670</v>
      </c>
      <c r="J17685" t="s">
        <v>58671</v>
      </c>
      <c r="K17685" t="s">
        <v>58672</v>
      </c>
      <c r="L17685" t="s">
        <v>78009</v>
      </c>
    </row>
    <row r="17686" spans="1:12" x14ac:dyDescent="0.15">
      <c r="A17686" t="s">
        <v>12</v>
      </c>
      <c r="B17686">
        <v>4962309</v>
      </c>
      <c r="C17686">
        <v>4962329</v>
      </c>
      <c r="D17686" t="s">
        <v>58663</v>
      </c>
      <c r="E17686" t="s">
        <v>90</v>
      </c>
      <c r="F17686" t="s">
        <v>15</v>
      </c>
      <c r="G17686" t="s">
        <v>32</v>
      </c>
      <c r="H17686">
        <v>80</v>
      </c>
      <c r="I17686" t="s">
        <v>58673</v>
      </c>
      <c r="J17686" t="s">
        <v>58674</v>
      </c>
      <c r="K17686" t="s">
        <v>58675</v>
      </c>
      <c r="L17686" t="s">
        <v>77940</v>
      </c>
    </row>
    <row r="17687" spans="1:12" x14ac:dyDescent="0.15">
      <c r="A17687" t="s">
        <v>12</v>
      </c>
      <c r="B17687">
        <v>4964118</v>
      </c>
      <c r="C17687">
        <v>4964138</v>
      </c>
      <c r="D17687" t="s">
        <v>58676</v>
      </c>
      <c r="E17687" t="s">
        <v>90</v>
      </c>
      <c r="F17687" t="s">
        <v>76</v>
      </c>
      <c r="G17687" t="s">
        <v>32</v>
      </c>
      <c r="H17687">
        <v>1</v>
      </c>
      <c r="I17687" t="s">
        <v>58677</v>
      </c>
      <c r="J17687" t="s">
        <v>58678</v>
      </c>
      <c r="K17687" t="s">
        <v>58679</v>
      </c>
      <c r="L17687" t="s">
        <v>77917</v>
      </c>
    </row>
    <row r="17688" spans="1:12" x14ac:dyDescent="0.15">
      <c r="A17688" t="s">
        <v>12</v>
      </c>
      <c r="B17688">
        <v>4964089</v>
      </c>
      <c r="C17688">
        <v>4964109</v>
      </c>
      <c r="D17688" t="s">
        <v>58676</v>
      </c>
      <c r="E17688" t="s">
        <v>90</v>
      </c>
      <c r="F17688" t="s">
        <v>76</v>
      </c>
      <c r="G17688" t="s">
        <v>16</v>
      </c>
      <c r="H17688">
        <v>30</v>
      </c>
      <c r="I17688" t="s">
        <v>58680</v>
      </c>
      <c r="J17688" t="s">
        <v>58681</v>
      </c>
      <c r="K17688" t="s">
        <v>58682</v>
      </c>
      <c r="L17688" t="s">
        <v>77984</v>
      </c>
    </row>
    <row r="17689" spans="1:12" x14ac:dyDescent="0.15">
      <c r="A17689" t="s">
        <v>12</v>
      </c>
      <c r="B17689">
        <v>4964066</v>
      </c>
      <c r="C17689">
        <v>4964086</v>
      </c>
      <c r="D17689" t="s">
        <v>58676</v>
      </c>
      <c r="E17689" t="s">
        <v>90</v>
      </c>
      <c r="F17689" t="s">
        <v>76</v>
      </c>
      <c r="G17689" t="s">
        <v>16</v>
      </c>
      <c r="H17689">
        <v>53</v>
      </c>
      <c r="I17689" t="s">
        <v>58683</v>
      </c>
      <c r="J17689" t="s">
        <v>58684</v>
      </c>
      <c r="K17689" t="s">
        <v>58685</v>
      </c>
      <c r="L17689" t="s">
        <v>77922</v>
      </c>
    </row>
    <row r="17690" spans="1:12" x14ac:dyDescent="0.15">
      <c r="A17690" t="s">
        <v>12</v>
      </c>
      <c r="B17690">
        <v>4964016</v>
      </c>
      <c r="C17690">
        <v>4964036</v>
      </c>
      <c r="D17690" t="s">
        <v>58676</v>
      </c>
      <c r="E17690" t="s">
        <v>90</v>
      </c>
      <c r="F17690" t="s">
        <v>76</v>
      </c>
      <c r="G17690" t="s">
        <v>16</v>
      </c>
      <c r="H17690">
        <v>103</v>
      </c>
      <c r="I17690" t="s">
        <v>58686</v>
      </c>
      <c r="J17690" t="s">
        <v>58687</v>
      </c>
      <c r="K17690" t="s">
        <v>58688</v>
      </c>
      <c r="L17690" t="s">
        <v>77937</v>
      </c>
    </row>
    <row r="17691" spans="1:12" x14ac:dyDescent="0.15">
      <c r="A17691" t="s">
        <v>12</v>
      </c>
      <c r="B17691">
        <v>4964815</v>
      </c>
      <c r="C17691">
        <v>4964835</v>
      </c>
      <c r="D17691" t="s">
        <v>58689</v>
      </c>
      <c r="E17691" t="s">
        <v>90</v>
      </c>
      <c r="F17691" t="s">
        <v>76</v>
      </c>
      <c r="G17691" t="s">
        <v>16</v>
      </c>
      <c r="H17691">
        <v>96</v>
      </c>
      <c r="I17691" t="s">
        <v>58690</v>
      </c>
      <c r="J17691" t="s">
        <v>58691</v>
      </c>
      <c r="K17691" t="s">
        <v>58692</v>
      </c>
      <c r="L17691" t="s">
        <v>77912</v>
      </c>
    </row>
    <row r="17692" spans="1:12" x14ac:dyDescent="0.15">
      <c r="A17692" t="s">
        <v>12</v>
      </c>
      <c r="B17692">
        <v>4964790</v>
      </c>
      <c r="C17692">
        <v>4964810</v>
      </c>
      <c r="D17692" t="s">
        <v>58689</v>
      </c>
      <c r="E17692" t="s">
        <v>90</v>
      </c>
      <c r="F17692" t="s">
        <v>76</v>
      </c>
      <c r="G17692" t="s">
        <v>32</v>
      </c>
      <c r="H17692">
        <v>121</v>
      </c>
      <c r="I17692" t="s">
        <v>58693</v>
      </c>
      <c r="J17692" t="s">
        <v>58694</v>
      </c>
      <c r="K17692" t="s">
        <v>58695</v>
      </c>
      <c r="L17692" t="s">
        <v>77943</v>
      </c>
    </row>
    <row r="17693" spans="1:12" x14ac:dyDescent="0.15">
      <c r="A17693" t="s">
        <v>12</v>
      </c>
      <c r="B17693">
        <v>4964768</v>
      </c>
      <c r="C17693">
        <v>4964788</v>
      </c>
      <c r="D17693" t="s">
        <v>58689</v>
      </c>
      <c r="E17693" t="s">
        <v>90</v>
      </c>
      <c r="F17693" t="s">
        <v>76</v>
      </c>
      <c r="G17693" t="s">
        <v>36</v>
      </c>
      <c r="H17693">
        <v>143</v>
      </c>
      <c r="I17693" t="s">
        <v>58696</v>
      </c>
      <c r="J17693" t="s">
        <v>58697</v>
      </c>
      <c r="K17693" t="s">
        <v>58698</v>
      </c>
      <c r="L17693" t="s">
        <v>78076</v>
      </c>
    </row>
    <row r="17694" spans="1:12" x14ac:dyDescent="0.15">
      <c r="A17694" t="s">
        <v>12</v>
      </c>
      <c r="B17694">
        <v>4964742</v>
      </c>
      <c r="C17694">
        <v>4964762</v>
      </c>
      <c r="D17694" t="s">
        <v>58689</v>
      </c>
      <c r="E17694" t="s">
        <v>90</v>
      </c>
      <c r="F17694" t="s">
        <v>76</v>
      </c>
      <c r="G17694" t="s">
        <v>16</v>
      </c>
      <c r="H17694">
        <v>169</v>
      </c>
      <c r="I17694" t="s">
        <v>58699</v>
      </c>
      <c r="J17694" t="s">
        <v>58700</v>
      </c>
      <c r="K17694" t="s">
        <v>58701</v>
      </c>
      <c r="L17694" t="s">
        <v>78135</v>
      </c>
    </row>
    <row r="17695" spans="1:12" x14ac:dyDescent="0.15">
      <c r="A17695" t="s">
        <v>12</v>
      </c>
      <c r="B17695">
        <v>4965019</v>
      </c>
      <c r="C17695">
        <v>4965039</v>
      </c>
      <c r="D17695" t="s">
        <v>58702</v>
      </c>
      <c r="E17695" t="s">
        <v>90</v>
      </c>
      <c r="F17695" t="s">
        <v>15</v>
      </c>
      <c r="G17695" t="s">
        <v>16</v>
      </c>
      <c r="H17695">
        <v>1</v>
      </c>
      <c r="I17695" t="s">
        <v>58703</v>
      </c>
      <c r="J17695" t="s">
        <v>58704</v>
      </c>
      <c r="K17695" t="s">
        <v>58705</v>
      </c>
      <c r="L17695" t="s">
        <v>77917</v>
      </c>
    </row>
    <row r="17696" spans="1:12" x14ac:dyDescent="0.15">
      <c r="A17696" t="s">
        <v>12</v>
      </c>
      <c r="B17696">
        <v>4965041</v>
      </c>
      <c r="C17696">
        <v>4965061</v>
      </c>
      <c r="D17696" t="s">
        <v>58702</v>
      </c>
      <c r="E17696" t="s">
        <v>90</v>
      </c>
      <c r="F17696" t="s">
        <v>15</v>
      </c>
      <c r="G17696" t="s">
        <v>23</v>
      </c>
      <c r="H17696">
        <v>23</v>
      </c>
      <c r="I17696" t="s">
        <v>58706</v>
      </c>
      <c r="J17696" t="s">
        <v>58707</v>
      </c>
      <c r="K17696" t="s">
        <v>58708</v>
      </c>
      <c r="L17696" t="s">
        <v>77975</v>
      </c>
    </row>
    <row r="17697" spans="1:12" x14ac:dyDescent="0.15">
      <c r="A17697" t="s">
        <v>12</v>
      </c>
      <c r="B17697">
        <v>4965062</v>
      </c>
      <c r="C17697">
        <v>4965082</v>
      </c>
      <c r="D17697" t="s">
        <v>58702</v>
      </c>
      <c r="E17697" t="s">
        <v>90</v>
      </c>
      <c r="F17697" t="s">
        <v>15</v>
      </c>
      <c r="G17697" t="s">
        <v>23</v>
      </c>
      <c r="H17697">
        <v>44</v>
      </c>
      <c r="I17697" t="s">
        <v>58709</v>
      </c>
      <c r="J17697" t="s">
        <v>58710</v>
      </c>
      <c r="K17697" t="s">
        <v>58711</v>
      </c>
      <c r="L17697" t="s">
        <v>78016</v>
      </c>
    </row>
    <row r="17698" spans="1:12" x14ac:dyDescent="0.15">
      <c r="A17698" t="s">
        <v>12</v>
      </c>
      <c r="B17698">
        <v>4965084</v>
      </c>
      <c r="C17698">
        <v>4965104</v>
      </c>
      <c r="D17698" t="s">
        <v>58702</v>
      </c>
      <c r="E17698" t="s">
        <v>90</v>
      </c>
      <c r="F17698" t="s">
        <v>15</v>
      </c>
      <c r="G17698" t="s">
        <v>16</v>
      </c>
      <c r="H17698">
        <v>66</v>
      </c>
      <c r="I17698" t="s">
        <v>58712</v>
      </c>
      <c r="J17698" t="s">
        <v>58713</v>
      </c>
      <c r="K17698" t="s">
        <v>58714</v>
      </c>
      <c r="L17698" t="s">
        <v>77928</v>
      </c>
    </row>
    <row r="17699" spans="1:12" x14ac:dyDescent="0.15">
      <c r="A17699" t="s">
        <v>12</v>
      </c>
      <c r="B17699">
        <v>4966798</v>
      </c>
      <c r="C17699">
        <v>4966818</v>
      </c>
      <c r="D17699" t="s">
        <v>58715</v>
      </c>
      <c r="E17699" t="s">
        <v>90</v>
      </c>
      <c r="F17699" t="s">
        <v>15</v>
      </c>
      <c r="G17699" t="s">
        <v>16</v>
      </c>
      <c r="H17699">
        <v>15</v>
      </c>
      <c r="I17699" t="s">
        <v>58716</v>
      </c>
      <c r="J17699" t="s">
        <v>58717</v>
      </c>
      <c r="K17699" t="s">
        <v>58718</v>
      </c>
      <c r="L17699" t="s">
        <v>77970</v>
      </c>
    </row>
    <row r="17700" spans="1:12" x14ac:dyDescent="0.15">
      <c r="A17700" t="s">
        <v>12</v>
      </c>
      <c r="B17700">
        <v>4966829</v>
      </c>
      <c r="C17700">
        <v>4966849</v>
      </c>
      <c r="D17700" t="s">
        <v>58715</v>
      </c>
      <c r="E17700" t="s">
        <v>90</v>
      </c>
      <c r="F17700" t="s">
        <v>15</v>
      </c>
      <c r="G17700" t="s">
        <v>32</v>
      </c>
      <c r="H17700">
        <v>46</v>
      </c>
      <c r="I17700" t="s">
        <v>58719</v>
      </c>
      <c r="J17700" t="s">
        <v>58720</v>
      </c>
      <c r="K17700" t="s">
        <v>58721</v>
      </c>
      <c r="L17700" t="s">
        <v>78004</v>
      </c>
    </row>
    <row r="17701" spans="1:12" x14ac:dyDescent="0.15">
      <c r="A17701" t="s">
        <v>12</v>
      </c>
      <c r="B17701">
        <v>4966853</v>
      </c>
      <c r="C17701">
        <v>4966873</v>
      </c>
      <c r="D17701" t="s">
        <v>58715</v>
      </c>
      <c r="E17701" t="s">
        <v>90</v>
      </c>
      <c r="F17701" t="s">
        <v>15</v>
      </c>
      <c r="G17701" t="s">
        <v>23</v>
      </c>
      <c r="H17701">
        <v>70</v>
      </c>
      <c r="I17701" t="s">
        <v>58722</v>
      </c>
      <c r="J17701" t="s">
        <v>58723</v>
      </c>
      <c r="K17701" t="s">
        <v>58724</v>
      </c>
      <c r="L17701" t="s">
        <v>77919</v>
      </c>
    </row>
    <row r="17702" spans="1:12" x14ac:dyDescent="0.15">
      <c r="A17702" t="s">
        <v>12</v>
      </c>
      <c r="B17702">
        <v>4966882</v>
      </c>
      <c r="C17702">
        <v>4966902</v>
      </c>
      <c r="D17702" t="s">
        <v>58715</v>
      </c>
      <c r="E17702" t="s">
        <v>90</v>
      </c>
      <c r="F17702" t="s">
        <v>15</v>
      </c>
      <c r="G17702" t="s">
        <v>32</v>
      </c>
      <c r="H17702">
        <v>99</v>
      </c>
      <c r="I17702" t="s">
        <v>58725</v>
      </c>
      <c r="J17702" t="s">
        <v>58726</v>
      </c>
      <c r="K17702" t="s">
        <v>58727</v>
      </c>
      <c r="L17702" t="s">
        <v>78051</v>
      </c>
    </row>
    <row r="17703" spans="1:12" x14ac:dyDescent="0.15">
      <c r="A17703" t="s">
        <v>12</v>
      </c>
      <c r="B17703">
        <v>4967707</v>
      </c>
      <c r="C17703">
        <v>4967727</v>
      </c>
      <c r="D17703" t="s">
        <v>58728</v>
      </c>
      <c r="E17703" t="s">
        <v>90</v>
      </c>
      <c r="F17703" t="s">
        <v>15</v>
      </c>
      <c r="G17703" t="s">
        <v>32</v>
      </c>
      <c r="H17703">
        <v>43</v>
      </c>
      <c r="I17703" t="s">
        <v>58729</v>
      </c>
      <c r="J17703" t="s">
        <v>58730</v>
      </c>
      <c r="K17703" t="s">
        <v>58731</v>
      </c>
      <c r="L17703" t="s">
        <v>77942</v>
      </c>
    </row>
    <row r="17704" spans="1:12" x14ac:dyDescent="0.15">
      <c r="A17704" t="s">
        <v>12</v>
      </c>
      <c r="B17704">
        <v>4967731</v>
      </c>
      <c r="C17704">
        <v>4967751</v>
      </c>
      <c r="D17704" t="s">
        <v>58728</v>
      </c>
      <c r="E17704" t="s">
        <v>90</v>
      </c>
      <c r="F17704" t="s">
        <v>15</v>
      </c>
      <c r="G17704" t="s">
        <v>16</v>
      </c>
      <c r="H17704">
        <v>67</v>
      </c>
      <c r="I17704" t="s">
        <v>58732</v>
      </c>
      <c r="J17704" t="s">
        <v>58733</v>
      </c>
      <c r="K17704" t="s">
        <v>58734</v>
      </c>
      <c r="L17704" t="s">
        <v>77981</v>
      </c>
    </row>
    <row r="17705" spans="1:12" x14ac:dyDescent="0.15">
      <c r="A17705" t="s">
        <v>12</v>
      </c>
      <c r="B17705">
        <v>4967753</v>
      </c>
      <c r="C17705">
        <v>4967773</v>
      </c>
      <c r="D17705" t="s">
        <v>58728</v>
      </c>
      <c r="E17705" t="s">
        <v>90</v>
      </c>
      <c r="F17705" t="s">
        <v>15</v>
      </c>
      <c r="G17705" t="s">
        <v>23</v>
      </c>
      <c r="H17705">
        <v>89</v>
      </c>
      <c r="I17705" t="s">
        <v>58735</v>
      </c>
      <c r="J17705" t="s">
        <v>58736</v>
      </c>
      <c r="K17705" t="s">
        <v>58737</v>
      </c>
      <c r="L17705" t="s">
        <v>77964</v>
      </c>
    </row>
    <row r="17706" spans="1:12" x14ac:dyDescent="0.15">
      <c r="A17706" t="s">
        <v>12</v>
      </c>
      <c r="B17706">
        <v>4967774</v>
      </c>
      <c r="C17706">
        <v>4967794</v>
      </c>
      <c r="D17706" t="s">
        <v>58728</v>
      </c>
      <c r="E17706" t="s">
        <v>90</v>
      </c>
      <c r="F17706" t="s">
        <v>15</v>
      </c>
      <c r="G17706" t="s">
        <v>16</v>
      </c>
      <c r="H17706">
        <v>110</v>
      </c>
      <c r="I17706" t="s">
        <v>58738</v>
      </c>
      <c r="J17706" t="s">
        <v>58739</v>
      </c>
      <c r="K17706" t="s">
        <v>58740</v>
      </c>
      <c r="L17706" t="s">
        <v>78030</v>
      </c>
    </row>
    <row r="17707" spans="1:12" x14ac:dyDescent="0.15">
      <c r="A17707" t="s">
        <v>12</v>
      </c>
      <c r="B17707">
        <v>4968188</v>
      </c>
      <c r="C17707">
        <v>4968208</v>
      </c>
      <c r="D17707" t="s">
        <v>58741</v>
      </c>
      <c r="E17707" t="s">
        <v>90</v>
      </c>
      <c r="F17707" t="s">
        <v>15</v>
      </c>
      <c r="G17707" t="s">
        <v>36</v>
      </c>
      <c r="H17707">
        <v>15</v>
      </c>
      <c r="I17707" t="s">
        <v>58742</v>
      </c>
      <c r="J17707" t="s">
        <v>58743</v>
      </c>
      <c r="K17707" t="s">
        <v>58744</v>
      </c>
      <c r="L17707" t="s">
        <v>77970</v>
      </c>
    </row>
    <row r="17708" spans="1:12" x14ac:dyDescent="0.15">
      <c r="A17708" t="s">
        <v>12</v>
      </c>
      <c r="B17708">
        <v>4968209</v>
      </c>
      <c r="C17708">
        <v>4968229</v>
      </c>
      <c r="D17708" t="s">
        <v>58741</v>
      </c>
      <c r="E17708" t="s">
        <v>90</v>
      </c>
      <c r="F17708" t="s">
        <v>15</v>
      </c>
      <c r="G17708" t="s">
        <v>32</v>
      </c>
      <c r="H17708">
        <v>36</v>
      </c>
      <c r="I17708" t="s">
        <v>58745</v>
      </c>
      <c r="J17708" t="s">
        <v>58746</v>
      </c>
      <c r="K17708" t="s">
        <v>58747</v>
      </c>
      <c r="L17708" t="s">
        <v>78003</v>
      </c>
    </row>
    <row r="17709" spans="1:12" x14ac:dyDescent="0.15">
      <c r="A17709" t="s">
        <v>12</v>
      </c>
      <c r="B17709">
        <v>4968244</v>
      </c>
      <c r="C17709">
        <v>4968264</v>
      </c>
      <c r="D17709" t="s">
        <v>58741</v>
      </c>
      <c r="E17709" t="s">
        <v>90</v>
      </c>
      <c r="F17709" t="s">
        <v>15</v>
      </c>
      <c r="G17709" t="s">
        <v>36</v>
      </c>
      <c r="H17709">
        <v>71</v>
      </c>
      <c r="I17709" t="s">
        <v>58748</v>
      </c>
      <c r="J17709" t="s">
        <v>58749</v>
      </c>
      <c r="K17709" t="s">
        <v>58750</v>
      </c>
      <c r="L17709" t="s">
        <v>77969</v>
      </c>
    </row>
    <row r="17710" spans="1:12" x14ac:dyDescent="0.15">
      <c r="A17710" t="s">
        <v>12</v>
      </c>
      <c r="B17710">
        <v>4968264</v>
      </c>
      <c r="C17710">
        <v>4968284</v>
      </c>
      <c r="D17710" t="s">
        <v>58741</v>
      </c>
      <c r="E17710" t="s">
        <v>90</v>
      </c>
      <c r="F17710" t="s">
        <v>15</v>
      </c>
      <c r="G17710" t="s">
        <v>16</v>
      </c>
      <c r="H17710">
        <v>91</v>
      </c>
      <c r="I17710" t="s">
        <v>58751</v>
      </c>
      <c r="J17710" t="s">
        <v>58752</v>
      </c>
      <c r="K17710" t="s">
        <v>58753</v>
      </c>
      <c r="L17710" t="s">
        <v>77907</v>
      </c>
    </row>
    <row r="17711" spans="1:12" x14ac:dyDescent="0.15">
      <c r="A17711" t="s">
        <v>12</v>
      </c>
      <c r="B17711">
        <v>4968950</v>
      </c>
      <c r="C17711">
        <v>4968970</v>
      </c>
      <c r="D17711" t="s">
        <v>58754</v>
      </c>
      <c r="E17711" t="s">
        <v>90</v>
      </c>
      <c r="F17711" t="s">
        <v>15</v>
      </c>
      <c r="G17711" t="s">
        <v>32</v>
      </c>
      <c r="H17711">
        <v>7</v>
      </c>
      <c r="I17711" t="s">
        <v>58755</v>
      </c>
      <c r="J17711" t="s">
        <v>58756</v>
      </c>
      <c r="K17711" t="s">
        <v>58757</v>
      </c>
      <c r="L17711" t="s">
        <v>77909</v>
      </c>
    </row>
    <row r="17712" spans="1:12" x14ac:dyDescent="0.15">
      <c r="A17712" t="s">
        <v>12</v>
      </c>
      <c r="B17712">
        <v>4968981</v>
      </c>
      <c r="C17712">
        <v>4969001</v>
      </c>
      <c r="D17712" t="s">
        <v>58754</v>
      </c>
      <c r="E17712" t="s">
        <v>90</v>
      </c>
      <c r="F17712" t="s">
        <v>15</v>
      </c>
      <c r="G17712" t="s">
        <v>32</v>
      </c>
      <c r="H17712">
        <v>38</v>
      </c>
      <c r="I17712" t="s">
        <v>58758</v>
      </c>
      <c r="J17712" t="s">
        <v>58759</v>
      </c>
      <c r="K17712" t="s">
        <v>58760</v>
      </c>
      <c r="L17712" t="s">
        <v>78008</v>
      </c>
    </row>
    <row r="17713" spans="1:12" x14ac:dyDescent="0.15">
      <c r="A17713" t="s">
        <v>12</v>
      </c>
      <c r="B17713">
        <v>4969012</v>
      </c>
      <c r="C17713">
        <v>4969032</v>
      </c>
      <c r="D17713" t="s">
        <v>58754</v>
      </c>
      <c r="E17713" t="s">
        <v>90</v>
      </c>
      <c r="F17713" t="s">
        <v>15</v>
      </c>
      <c r="G17713" t="s">
        <v>16</v>
      </c>
      <c r="H17713">
        <v>69</v>
      </c>
      <c r="I17713" t="s">
        <v>58761</v>
      </c>
      <c r="J17713" t="s">
        <v>58762</v>
      </c>
      <c r="K17713" t="s">
        <v>58763</v>
      </c>
      <c r="L17713" t="s">
        <v>78015</v>
      </c>
    </row>
    <row r="17714" spans="1:12" x14ac:dyDescent="0.15">
      <c r="A17714" t="s">
        <v>12</v>
      </c>
      <c r="B17714">
        <v>4969045</v>
      </c>
      <c r="C17714">
        <v>4969065</v>
      </c>
      <c r="D17714" t="s">
        <v>58754</v>
      </c>
      <c r="E17714" t="s">
        <v>90</v>
      </c>
      <c r="F17714" t="s">
        <v>15</v>
      </c>
      <c r="G17714" t="s">
        <v>16</v>
      </c>
      <c r="H17714">
        <v>102</v>
      </c>
      <c r="I17714" t="s">
        <v>58764</v>
      </c>
      <c r="J17714" t="s">
        <v>58765</v>
      </c>
      <c r="K17714" t="s">
        <v>58766</v>
      </c>
      <c r="L17714" t="s">
        <v>77933</v>
      </c>
    </row>
    <row r="17715" spans="1:12" x14ac:dyDescent="0.15">
      <c r="A17715" t="s">
        <v>12</v>
      </c>
      <c r="B17715">
        <v>4969406</v>
      </c>
      <c r="C17715">
        <v>4969426</v>
      </c>
      <c r="D17715" t="s">
        <v>58767</v>
      </c>
      <c r="E17715" t="s">
        <v>90</v>
      </c>
      <c r="F17715" t="s">
        <v>15</v>
      </c>
      <c r="G17715" t="s">
        <v>36</v>
      </c>
      <c r="H17715">
        <v>0</v>
      </c>
      <c r="I17715" t="s">
        <v>58768</v>
      </c>
      <c r="J17715" t="s">
        <v>58769</v>
      </c>
      <c r="K17715" t="s">
        <v>58770</v>
      </c>
      <c r="L17715" t="s">
        <v>77980</v>
      </c>
    </row>
    <row r="17716" spans="1:12" x14ac:dyDescent="0.15">
      <c r="A17716" t="s">
        <v>12</v>
      </c>
      <c r="B17716">
        <v>4969443</v>
      </c>
      <c r="C17716">
        <v>4969463</v>
      </c>
      <c r="D17716" t="s">
        <v>58767</v>
      </c>
      <c r="E17716" t="s">
        <v>90</v>
      </c>
      <c r="F17716" t="s">
        <v>15</v>
      </c>
      <c r="G17716" t="s">
        <v>32</v>
      </c>
      <c r="H17716">
        <v>37</v>
      </c>
      <c r="I17716" t="s">
        <v>58771</v>
      </c>
      <c r="J17716" t="s">
        <v>58772</v>
      </c>
      <c r="K17716" t="s">
        <v>58773</v>
      </c>
      <c r="L17716" t="s">
        <v>77906</v>
      </c>
    </row>
    <row r="17717" spans="1:12" x14ac:dyDescent="0.15">
      <c r="A17717" t="s">
        <v>12</v>
      </c>
      <c r="B17717">
        <v>4969470</v>
      </c>
      <c r="C17717">
        <v>4969490</v>
      </c>
      <c r="D17717" t="s">
        <v>58767</v>
      </c>
      <c r="E17717" t="s">
        <v>90</v>
      </c>
      <c r="F17717" t="s">
        <v>15</v>
      </c>
      <c r="G17717" t="s">
        <v>16</v>
      </c>
      <c r="H17717">
        <v>64</v>
      </c>
      <c r="I17717" t="s">
        <v>58774</v>
      </c>
      <c r="J17717" t="s">
        <v>58775</v>
      </c>
      <c r="K17717" t="s">
        <v>58776</v>
      </c>
      <c r="L17717" t="s">
        <v>77989</v>
      </c>
    </row>
    <row r="17718" spans="1:12" x14ac:dyDescent="0.15">
      <c r="A17718" t="s">
        <v>12</v>
      </c>
      <c r="B17718">
        <v>4969495</v>
      </c>
      <c r="C17718">
        <v>4969515</v>
      </c>
      <c r="D17718" t="s">
        <v>58767</v>
      </c>
      <c r="E17718" t="s">
        <v>90</v>
      </c>
      <c r="F17718" t="s">
        <v>15</v>
      </c>
      <c r="G17718" t="s">
        <v>36</v>
      </c>
      <c r="H17718">
        <v>89</v>
      </c>
      <c r="I17718" t="s">
        <v>58777</v>
      </c>
      <c r="J17718" t="s">
        <v>58778</v>
      </c>
      <c r="K17718" t="s">
        <v>58779</v>
      </c>
      <c r="L17718" t="s">
        <v>77964</v>
      </c>
    </row>
    <row r="17719" spans="1:12" x14ac:dyDescent="0.15">
      <c r="A17719" t="s">
        <v>12</v>
      </c>
      <c r="B17719">
        <v>4971155</v>
      </c>
      <c r="C17719">
        <v>4971175</v>
      </c>
      <c r="D17719" t="s">
        <v>58780</v>
      </c>
      <c r="E17719" t="s">
        <v>90</v>
      </c>
      <c r="F17719" t="s">
        <v>76</v>
      </c>
      <c r="G17719" t="s">
        <v>16</v>
      </c>
      <c r="H17719">
        <v>19</v>
      </c>
      <c r="I17719" t="s">
        <v>58781</v>
      </c>
      <c r="J17719" t="s">
        <v>58782</v>
      </c>
      <c r="K17719" t="s">
        <v>58783</v>
      </c>
      <c r="L17719" t="s">
        <v>77982</v>
      </c>
    </row>
    <row r="17720" spans="1:12" x14ac:dyDescent="0.15">
      <c r="A17720" t="s">
        <v>12</v>
      </c>
      <c r="B17720">
        <v>4971132</v>
      </c>
      <c r="C17720">
        <v>4971152</v>
      </c>
      <c r="D17720" t="s">
        <v>58780</v>
      </c>
      <c r="E17720" t="s">
        <v>90</v>
      </c>
      <c r="F17720" t="s">
        <v>76</v>
      </c>
      <c r="G17720" t="s">
        <v>23</v>
      </c>
      <c r="H17720">
        <v>42</v>
      </c>
      <c r="I17720" t="s">
        <v>58784</v>
      </c>
      <c r="J17720" t="s">
        <v>58785</v>
      </c>
      <c r="K17720" t="s">
        <v>58786</v>
      </c>
      <c r="L17720" t="s">
        <v>77945</v>
      </c>
    </row>
    <row r="17721" spans="1:12" x14ac:dyDescent="0.15">
      <c r="A17721" t="s">
        <v>12</v>
      </c>
      <c r="B17721">
        <v>4971107</v>
      </c>
      <c r="C17721">
        <v>4971127</v>
      </c>
      <c r="D17721" t="s">
        <v>58780</v>
      </c>
      <c r="E17721" t="s">
        <v>90</v>
      </c>
      <c r="F17721" t="s">
        <v>76</v>
      </c>
      <c r="G17721" t="s">
        <v>32</v>
      </c>
      <c r="H17721">
        <v>67</v>
      </c>
      <c r="I17721" t="s">
        <v>58787</v>
      </c>
      <c r="J17721" t="s">
        <v>58788</v>
      </c>
      <c r="K17721" t="s">
        <v>58789</v>
      </c>
      <c r="L17721" t="s">
        <v>77981</v>
      </c>
    </row>
    <row r="17722" spans="1:12" x14ac:dyDescent="0.15">
      <c r="A17722" t="s">
        <v>12</v>
      </c>
      <c r="B17722">
        <v>4971078</v>
      </c>
      <c r="C17722">
        <v>4971098</v>
      </c>
      <c r="D17722" t="s">
        <v>58780</v>
      </c>
      <c r="E17722" t="s">
        <v>90</v>
      </c>
      <c r="F17722" t="s">
        <v>76</v>
      </c>
      <c r="G17722" t="s">
        <v>36</v>
      </c>
      <c r="H17722">
        <v>96</v>
      </c>
      <c r="I17722" t="s">
        <v>58790</v>
      </c>
      <c r="J17722" t="s">
        <v>58791</v>
      </c>
      <c r="K17722" t="s">
        <v>58792</v>
      </c>
      <c r="L17722" t="s">
        <v>77912</v>
      </c>
    </row>
    <row r="17723" spans="1:12" x14ac:dyDescent="0.15">
      <c r="A17723" t="s">
        <v>12</v>
      </c>
      <c r="B17723">
        <v>4972291</v>
      </c>
      <c r="C17723">
        <v>4972311</v>
      </c>
      <c r="D17723" t="s">
        <v>58793</v>
      </c>
      <c r="E17723" t="s">
        <v>90</v>
      </c>
      <c r="F17723" t="s">
        <v>15</v>
      </c>
      <c r="G17723" t="s">
        <v>23</v>
      </c>
      <c r="H17723">
        <v>0</v>
      </c>
      <c r="I17723" t="s">
        <v>58794</v>
      </c>
      <c r="J17723" t="s">
        <v>58795</v>
      </c>
      <c r="K17723" t="s">
        <v>58796</v>
      </c>
      <c r="L17723" t="s">
        <v>77980</v>
      </c>
    </row>
    <row r="17724" spans="1:12" x14ac:dyDescent="0.15">
      <c r="A17724" t="s">
        <v>12</v>
      </c>
      <c r="B17724">
        <v>4972311</v>
      </c>
      <c r="C17724">
        <v>4972331</v>
      </c>
      <c r="D17724" t="s">
        <v>58793</v>
      </c>
      <c r="E17724" t="s">
        <v>90</v>
      </c>
      <c r="F17724" t="s">
        <v>15</v>
      </c>
      <c r="G17724" t="s">
        <v>23</v>
      </c>
      <c r="H17724">
        <v>20</v>
      </c>
      <c r="I17724" t="s">
        <v>58797</v>
      </c>
      <c r="J17724" t="s">
        <v>58798</v>
      </c>
      <c r="K17724" t="s">
        <v>58799</v>
      </c>
      <c r="L17724" t="s">
        <v>77968</v>
      </c>
    </row>
    <row r="17725" spans="1:12" x14ac:dyDescent="0.15">
      <c r="A17725" t="s">
        <v>12</v>
      </c>
      <c r="B17725">
        <v>4972333</v>
      </c>
      <c r="C17725">
        <v>4972353</v>
      </c>
      <c r="D17725" t="s">
        <v>58793</v>
      </c>
      <c r="E17725" t="s">
        <v>90</v>
      </c>
      <c r="F17725" t="s">
        <v>15</v>
      </c>
      <c r="G17725" t="s">
        <v>36</v>
      </c>
      <c r="H17725">
        <v>42</v>
      </c>
      <c r="I17725" t="s">
        <v>58800</v>
      </c>
      <c r="J17725" t="s">
        <v>58801</v>
      </c>
      <c r="K17725" t="s">
        <v>58802</v>
      </c>
      <c r="L17725" t="s">
        <v>77945</v>
      </c>
    </row>
    <row r="17726" spans="1:12" x14ac:dyDescent="0.15">
      <c r="A17726" t="s">
        <v>12</v>
      </c>
      <c r="B17726">
        <v>4972355</v>
      </c>
      <c r="C17726">
        <v>4972375</v>
      </c>
      <c r="D17726" t="s">
        <v>58793</v>
      </c>
      <c r="E17726" t="s">
        <v>90</v>
      </c>
      <c r="F17726" t="s">
        <v>15</v>
      </c>
      <c r="G17726" t="s">
        <v>36</v>
      </c>
      <c r="H17726">
        <v>64</v>
      </c>
      <c r="I17726" t="s">
        <v>58803</v>
      </c>
      <c r="J17726" t="s">
        <v>58804</v>
      </c>
      <c r="K17726" t="s">
        <v>58805</v>
      </c>
      <c r="L17726" t="s">
        <v>77989</v>
      </c>
    </row>
    <row r="17727" spans="1:12" x14ac:dyDescent="0.15">
      <c r="A17727" t="s">
        <v>12</v>
      </c>
      <c r="B17727">
        <v>4972987</v>
      </c>
      <c r="C17727">
        <v>4973007</v>
      </c>
      <c r="D17727" t="s">
        <v>58806</v>
      </c>
      <c r="E17727" t="s">
        <v>90</v>
      </c>
      <c r="F17727" t="s">
        <v>76</v>
      </c>
      <c r="G17727" t="s">
        <v>32</v>
      </c>
      <c r="H17727">
        <v>1</v>
      </c>
      <c r="I17727" t="s">
        <v>58807</v>
      </c>
      <c r="J17727" t="s">
        <v>58808</v>
      </c>
      <c r="K17727" t="s">
        <v>58809</v>
      </c>
      <c r="L17727" t="s">
        <v>77917</v>
      </c>
    </row>
    <row r="17728" spans="1:12" x14ac:dyDescent="0.15">
      <c r="A17728" t="s">
        <v>12</v>
      </c>
      <c r="B17728">
        <v>4972965</v>
      </c>
      <c r="C17728">
        <v>4972985</v>
      </c>
      <c r="D17728" t="s">
        <v>58806</v>
      </c>
      <c r="E17728" t="s">
        <v>90</v>
      </c>
      <c r="F17728" t="s">
        <v>76</v>
      </c>
      <c r="G17728" t="s">
        <v>23</v>
      </c>
      <c r="H17728">
        <v>23</v>
      </c>
      <c r="I17728" t="s">
        <v>58810</v>
      </c>
      <c r="J17728" t="s">
        <v>58811</v>
      </c>
      <c r="K17728" t="s">
        <v>58812</v>
      </c>
      <c r="L17728" t="s">
        <v>77975</v>
      </c>
    </row>
    <row r="17729" spans="1:12" x14ac:dyDescent="0.15">
      <c r="A17729" t="s">
        <v>12</v>
      </c>
      <c r="B17729">
        <v>4972944</v>
      </c>
      <c r="C17729">
        <v>4972964</v>
      </c>
      <c r="D17729" t="s">
        <v>58806</v>
      </c>
      <c r="E17729" t="s">
        <v>90</v>
      </c>
      <c r="F17729" t="s">
        <v>76</v>
      </c>
      <c r="G17729" t="s">
        <v>23</v>
      </c>
      <c r="H17729">
        <v>44</v>
      </c>
      <c r="I17729" t="s">
        <v>58813</v>
      </c>
      <c r="J17729" t="s">
        <v>58814</v>
      </c>
      <c r="K17729" t="s">
        <v>58815</v>
      </c>
      <c r="L17729" t="s">
        <v>78016</v>
      </c>
    </row>
    <row r="17730" spans="1:12" x14ac:dyDescent="0.15">
      <c r="A17730" t="s">
        <v>12</v>
      </c>
      <c r="B17730">
        <v>4972893</v>
      </c>
      <c r="C17730">
        <v>4972913</v>
      </c>
      <c r="D17730" t="s">
        <v>58806</v>
      </c>
      <c r="E17730" t="s">
        <v>90</v>
      </c>
      <c r="F17730" t="s">
        <v>76</v>
      </c>
      <c r="G17730" t="s">
        <v>16</v>
      </c>
      <c r="H17730">
        <v>95</v>
      </c>
      <c r="I17730" t="s">
        <v>58816</v>
      </c>
      <c r="J17730" t="s">
        <v>58817</v>
      </c>
      <c r="K17730" t="s">
        <v>58818</v>
      </c>
      <c r="L17730" t="s">
        <v>77920</v>
      </c>
    </row>
    <row r="17731" spans="1:12" x14ac:dyDescent="0.15">
      <c r="A17731" t="s">
        <v>12</v>
      </c>
      <c r="B17731">
        <v>4973116</v>
      </c>
      <c r="C17731">
        <v>4973136</v>
      </c>
      <c r="D17731" t="s">
        <v>58819</v>
      </c>
      <c r="E17731" t="s">
        <v>90</v>
      </c>
      <c r="F17731" t="s">
        <v>15</v>
      </c>
      <c r="G17731" t="s">
        <v>16</v>
      </c>
      <c r="H17731">
        <v>8</v>
      </c>
      <c r="I17731" t="s">
        <v>58820</v>
      </c>
      <c r="J17731" t="s">
        <v>58821</v>
      </c>
      <c r="K17731" t="s">
        <v>58822</v>
      </c>
      <c r="L17731" t="s">
        <v>77955</v>
      </c>
    </row>
    <row r="17732" spans="1:12" x14ac:dyDescent="0.15">
      <c r="A17732" t="s">
        <v>12</v>
      </c>
      <c r="B17732">
        <v>4973139</v>
      </c>
      <c r="C17732">
        <v>4973159</v>
      </c>
      <c r="D17732" t="s">
        <v>58819</v>
      </c>
      <c r="E17732" t="s">
        <v>90</v>
      </c>
      <c r="F17732" t="s">
        <v>15</v>
      </c>
      <c r="G17732" t="s">
        <v>16</v>
      </c>
      <c r="H17732">
        <v>31</v>
      </c>
      <c r="I17732" t="s">
        <v>58823</v>
      </c>
      <c r="J17732" t="s">
        <v>58824</v>
      </c>
      <c r="K17732" t="s">
        <v>58825</v>
      </c>
      <c r="L17732" t="s">
        <v>77910</v>
      </c>
    </row>
    <row r="17733" spans="1:12" x14ac:dyDescent="0.15">
      <c r="A17733" t="s">
        <v>12</v>
      </c>
      <c r="B17733">
        <v>4973215</v>
      </c>
      <c r="C17733">
        <v>4973235</v>
      </c>
      <c r="D17733" t="s">
        <v>58819</v>
      </c>
      <c r="E17733" t="s">
        <v>90</v>
      </c>
      <c r="F17733" t="s">
        <v>15</v>
      </c>
      <c r="G17733" t="s">
        <v>16</v>
      </c>
      <c r="H17733">
        <v>107</v>
      </c>
      <c r="I17733" t="s">
        <v>58826</v>
      </c>
      <c r="J17733" t="s">
        <v>58827</v>
      </c>
      <c r="K17733" t="s">
        <v>58828</v>
      </c>
      <c r="L17733" t="s">
        <v>77983</v>
      </c>
    </row>
    <row r="17734" spans="1:12" x14ac:dyDescent="0.15">
      <c r="A17734" t="s">
        <v>12</v>
      </c>
      <c r="B17734">
        <v>4973261</v>
      </c>
      <c r="C17734">
        <v>4973281</v>
      </c>
      <c r="D17734" t="s">
        <v>58819</v>
      </c>
      <c r="E17734" t="s">
        <v>90</v>
      </c>
      <c r="F17734" t="s">
        <v>15</v>
      </c>
      <c r="G17734" t="s">
        <v>16</v>
      </c>
      <c r="H17734">
        <v>153</v>
      </c>
      <c r="I17734" t="s">
        <v>58829</v>
      </c>
      <c r="J17734" t="s">
        <v>58830</v>
      </c>
      <c r="K17734" t="s">
        <v>58831</v>
      </c>
      <c r="L17734" t="s">
        <v>78112</v>
      </c>
    </row>
    <row r="17735" spans="1:12" x14ac:dyDescent="0.15">
      <c r="A17735" t="s">
        <v>12</v>
      </c>
      <c r="B17735">
        <v>4974888</v>
      </c>
      <c r="C17735">
        <v>4974908</v>
      </c>
      <c r="D17735" t="s">
        <v>58832</v>
      </c>
      <c r="E17735" t="s">
        <v>90</v>
      </c>
      <c r="F17735" t="s">
        <v>76</v>
      </c>
      <c r="G17735" t="s">
        <v>23</v>
      </c>
      <c r="H17735">
        <v>11</v>
      </c>
      <c r="I17735" t="s">
        <v>58833</v>
      </c>
      <c r="J17735" t="s">
        <v>58834</v>
      </c>
      <c r="K17735" t="s">
        <v>58835</v>
      </c>
      <c r="L17735" t="s">
        <v>77974</v>
      </c>
    </row>
    <row r="17736" spans="1:12" x14ac:dyDescent="0.15">
      <c r="A17736" t="s">
        <v>12</v>
      </c>
      <c r="B17736">
        <v>4974867</v>
      </c>
      <c r="C17736">
        <v>4974887</v>
      </c>
      <c r="D17736" t="s">
        <v>58832</v>
      </c>
      <c r="E17736" t="s">
        <v>90</v>
      </c>
      <c r="F17736" t="s">
        <v>76</v>
      </c>
      <c r="G17736" t="s">
        <v>23</v>
      </c>
      <c r="H17736">
        <v>32</v>
      </c>
      <c r="I17736" t="s">
        <v>58836</v>
      </c>
      <c r="J17736" t="s">
        <v>58837</v>
      </c>
      <c r="K17736" t="s">
        <v>58838</v>
      </c>
      <c r="L17736" t="s">
        <v>77918</v>
      </c>
    </row>
    <row r="17737" spans="1:12" x14ac:dyDescent="0.15">
      <c r="A17737" t="s">
        <v>12</v>
      </c>
      <c r="B17737">
        <v>4974837</v>
      </c>
      <c r="C17737">
        <v>4974857</v>
      </c>
      <c r="D17737" t="s">
        <v>58832</v>
      </c>
      <c r="E17737" t="s">
        <v>90</v>
      </c>
      <c r="F17737" t="s">
        <v>76</v>
      </c>
      <c r="G17737" t="s">
        <v>16</v>
      </c>
      <c r="H17737">
        <v>62</v>
      </c>
      <c r="I17737" t="s">
        <v>58839</v>
      </c>
      <c r="J17737" t="s">
        <v>58840</v>
      </c>
      <c r="K17737" t="s">
        <v>58841</v>
      </c>
      <c r="L17737" t="s">
        <v>77949</v>
      </c>
    </row>
    <row r="17738" spans="1:12" x14ac:dyDescent="0.15">
      <c r="A17738" t="s">
        <v>12</v>
      </c>
      <c r="B17738">
        <v>4974795</v>
      </c>
      <c r="C17738">
        <v>4974815</v>
      </c>
      <c r="D17738" t="s">
        <v>58832</v>
      </c>
      <c r="E17738" t="s">
        <v>90</v>
      </c>
      <c r="F17738" t="s">
        <v>76</v>
      </c>
      <c r="G17738" t="s">
        <v>16</v>
      </c>
      <c r="H17738">
        <v>104</v>
      </c>
      <c r="I17738" t="s">
        <v>58842</v>
      </c>
      <c r="J17738" t="s">
        <v>58843</v>
      </c>
      <c r="K17738" t="s">
        <v>58844</v>
      </c>
      <c r="L17738" t="s">
        <v>77963</v>
      </c>
    </row>
    <row r="17739" spans="1:12" x14ac:dyDescent="0.15">
      <c r="A17739" t="s">
        <v>12</v>
      </c>
      <c r="B17739">
        <v>4975140</v>
      </c>
      <c r="C17739">
        <v>4975160</v>
      </c>
      <c r="D17739" t="s">
        <v>58845</v>
      </c>
      <c r="E17739" t="s">
        <v>90</v>
      </c>
      <c r="F17739" t="s">
        <v>15</v>
      </c>
      <c r="G17739" t="s">
        <v>32</v>
      </c>
      <c r="H17739">
        <v>1</v>
      </c>
      <c r="I17739" t="s">
        <v>58846</v>
      </c>
      <c r="J17739" t="s">
        <v>58847</v>
      </c>
      <c r="K17739" t="s">
        <v>58848</v>
      </c>
      <c r="L17739" t="s">
        <v>77917</v>
      </c>
    </row>
    <row r="17740" spans="1:12" x14ac:dyDescent="0.15">
      <c r="A17740" t="s">
        <v>12</v>
      </c>
      <c r="B17740">
        <v>4975182</v>
      </c>
      <c r="C17740">
        <v>4975202</v>
      </c>
      <c r="D17740" t="s">
        <v>58845</v>
      </c>
      <c r="E17740" t="s">
        <v>90</v>
      </c>
      <c r="F17740" t="s">
        <v>15</v>
      </c>
      <c r="G17740" t="s">
        <v>23</v>
      </c>
      <c r="H17740">
        <v>43</v>
      </c>
      <c r="I17740" t="s">
        <v>58849</v>
      </c>
      <c r="J17740" t="s">
        <v>58850</v>
      </c>
      <c r="K17740" t="s">
        <v>58851</v>
      </c>
      <c r="L17740" t="s">
        <v>77942</v>
      </c>
    </row>
    <row r="17741" spans="1:12" x14ac:dyDescent="0.15">
      <c r="A17741" t="s">
        <v>12</v>
      </c>
      <c r="B17741">
        <v>4975206</v>
      </c>
      <c r="C17741">
        <v>4975226</v>
      </c>
      <c r="D17741" t="s">
        <v>58845</v>
      </c>
      <c r="E17741" t="s">
        <v>90</v>
      </c>
      <c r="F17741" t="s">
        <v>15</v>
      </c>
      <c r="G17741" t="s">
        <v>16</v>
      </c>
      <c r="H17741">
        <v>67</v>
      </c>
      <c r="I17741" t="s">
        <v>58852</v>
      </c>
      <c r="J17741" t="s">
        <v>58853</v>
      </c>
      <c r="K17741" t="s">
        <v>58854</v>
      </c>
      <c r="L17741" t="s">
        <v>77981</v>
      </c>
    </row>
    <row r="17742" spans="1:12" x14ac:dyDescent="0.15">
      <c r="A17742" t="s">
        <v>12</v>
      </c>
      <c r="B17742">
        <v>4975235</v>
      </c>
      <c r="C17742">
        <v>4975255</v>
      </c>
      <c r="D17742" t="s">
        <v>58845</v>
      </c>
      <c r="E17742" t="s">
        <v>90</v>
      </c>
      <c r="F17742" t="s">
        <v>15</v>
      </c>
      <c r="G17742" t="s">
        <v>16</v>
      </c>
      <c r="H17742">
        <v>96</v>
      </c>
      <c r="I17742" t="s">
        <v>58855</v>
      </c>
      <c r="J17742" t="s">
        <v>58856</v>
      </c>
      <c r="K17742" t="s">
        <v>58857</v>
      </c>
      <c r="L17742" t="s">
        <v>77912</v>
      </c>
    </row>
    <row r="17743" spans="1:12" x14ac:dyDescent="0.15">
      <c r="A17743" t="s">
        <v>12</v>
      </c>
      <c r="B17743">
        <v>4975588</v>
      </c>
      <c r="C17743">
        <v>4975608</v>
      </c>
      <c r="D17743" t="s">
        <v>58858</v>
      </c>
      <c r="E17743" t="s">
        <v>90</v>
      </c>
      <c r="F17743" t="s">
        <v>15</v>
      </c>
      <c r="G17743" t="s">
        <v>36</v>
      </c>
      <c r="H17743">
        <v>18</v>
      </c>
      <c r="I17743" t="s">
        <v>58859</v>
      </c>
      <c r="J17743" t="s">
        <v>58860</v>
      </c>
      <c r="K17743" t="s">
        <v>58861</v>
      </c>
      <c r="L17743" t="s">
        <v>78007</v>
      </c>
    </row>
    <row r="17744" spans="1:12" x14ac:dyDescent="0.15">
      <c r="A17744" t="s">
        <v>12</v>
      </c>
      <c r="B17744">
        <v>4975613</v>
      </c>
      <c r="C17744">
        <v>4975633</v>
      </c>
      <c r="D17744" t="s">
        <v>58858</v>
      </c>
      <c r="E17744" t="s">
        <v>90</v>
      </c>
      <c r="F17744" t="s">
        <v>15</v>
      </c>
      <c r="G17744" t="s">
        <v>16</v>
      </c>
      <c r="H17744">
        <v>43</v>
      </c>
      <c r="I17744" t="s">
        <v>58862</v>
      </c>
      <c r="J17744" t="s">
        <v>58863</v>
      </c>
      <c r="K17744" t="s">
        <v>58864</v>
      </c>
      <c r="L17744" t="s">
        <v>77942</v>
      </c>
    </row>
    <row r="17745" spans="1:12" x14ac:dyDescent="0.15">
      <c r="A17745" t="s">
        <v>12</v>
      </c>
      <c r="B17745">
        <v>4975635</v>
      </c>
      <c r="C17745">
        <v>4975655</v>
      </c>
      <c r="D17745" t="s">
        <v>58858</v>
      </c>
      <c r="E17745" t="s">
        <v>90</v>
      </c>
      <c r="F17745" t="s">
        <v>15</v>
      </c>
      <c r="G17745" t="s">
        <v>16</v>
      </c>
      <c r="H17745">
        <v>65</v>
      </c>
      <c r="I17745" t="s">
        <v>58865</v>
      </c>
      <c r="J17745" t="s">
        <v>58866</v>
      </c>
      <c r="K17745" t="s">
        <v>58867</v>
      </c>
      <c r="L17745" t="s">
        <v>78042</v>
      </c>
    </row>
    <row r="17746" spans="1:12" x14ac:dyDescent="0.15">
      <c r="A17746" t="s">
        <v>12</v>
      </c>
      <c r="B17746">
        <v>4975673</v>
      </c>
      <c r="C17746">
        <v>4975693</v>
      </c>
      <c r="D17746" t="s">
        <v>58858</v>
      </c>
      <c r="E17746" t="s">
        <v>90</v>
      </c>
      <c r="F17746" t="s">
        <v>15</v>
      </c>
      <c r="G17746" t="s">
        <v>36</v>
      </c>
      <c r="H17746">
        <v>103</v>
      </c>
      <c r="I17746" t="s">
        <v>58868</v>
      </c>
      <c r="J17746" t="s">
        <v>58869</v>
      </c>
      <c r="K17746" t="s">
        <v>58870</v>
      </c>
      <c r="L17746" t="s">
        <v>77937</v>
      </c>
    </row>
    <row r="17747" spans="1:12" x14ac:dyDescent="0.15">
      <c r="A17747" t="s">
        <v>12</v>
      </c>
      <c r="B17747">
        <v>4977107</v>
      </c>
      <c r="C17747">
        <v>4977127</v>
      </c>
      <c r="D17747" t="s">
        <v>58871</v>
      </c>
      <c r="E17747" t="s">
        <v>90</v>
      </c>
      <c r="F17747" t="s">
        <v>15</v>
      </c>
      <c r="G17747" t="s">
        <v>32</v>
      </c>
      <c r="H17747">
        <v>1</v>
      </c>
      <c r="I17747" t="s">
        <v>58872</v>
      </c>
      <c r="J17747" t="s">
        <v>58873</v>
      </c>
      <c r="K17747" t="s">
        <v>58874</v>
      </c>
      <c r="L17747" t="s">
        <v>77917</v>
      </c>
    </row>
    <row r="17748" spans="1:12" x14ac:dyDescent="0.15">
      <c r="A17748" t="s">
        <v>12</v>
      </c>
      <c r="B17748">
        <v>4977128</v>
      </c>
      <c r="C17748">
        <v>4977148</v>
      </c>
      <c r="D17748" t="s">
        <v>58871</v>
      </c>
      <c r="E17748" t="s">
        <v>90</v>
      </c>
      <c r="F17748" t="s">
        <v>15</v>
      </c>
      <c r="G17748" t="s">
        <v>36</v>
      </c>
      <c r="H17748">
        <v>22</v>
      </c>
      <c r="I17748" t="s">
        <v>58875</v>
      </c>
      <c r="J17748" t="s">
        <v>58876</v>
      </c>
      <c r="K17748" t="s">
        <v>58877</v>
      </c>
      <c r="L17748" t="s">
        <v>77948</v>
      </c>
    </row>
    <row r="17749" spans="1:12" x14ac:dyDescent="0.15">
      <c r="A17749" t="s">
        <v>12</v>
      </c>
      <c r="B17749">
        <v>4977149</v>
      </c>
      <c r="C17749">
        <v>4977169</v>
      </c>
      <c r="D17749" t="s">
        <v>58871</v>
      </c>
      <c r="E17749" t="s">
        <v>90</v>
      </c>
      <c r="F17749" t="s">
        <v>15</v>
      </c>
      <c r="G17749" t="s">
        <v>32</v>
      </c>
      <c r="H17749">
        <v>43</v>
      </c>
      <c r="I17749" t="s">
        <v>58878</v>
      </c>
      <c r="J17749" t="s">
        <v>58879</v>
      </c>
      <c r="K17749" t="s">
        <v>58880</v>
      </c>
      <c r="L17749" t="s">
        <v>77942</v>
      </c>
    </row>
    <row r="17750" spans="1:12" x14ac:dyDescent="0.15">
      <c r="A17750" t="s">
        <v>12</v>
      </c>
      <c r="B17750">
        <v>4977182</v>
      </c>
      <c r="C17750">
        <v>4977202</v>
      </c>
      <c r="D17750" t="s">
        <v>58871</v>
      </c>
      <c r="E17750" t="s">
        <v>90</v>
      </c>
      <c r="F17750" t="s">
        <v>15</v>
      </c>
      <c r="G17750" t="s">
        <v>16</v>
      </c>
      <c r="H17750">
        <v>76</v>
      </c>
      <c r="I17750" t="s">
        <v>58881</v>
      </c>
      <c r="J17750" t="s">
        <v>58882</v>
      </c>
      <c r="K17750" t="s">
        <v>58883</v>
      </c>
      <c r="L17750" t="s">
        <v>77985</v>
      </c>
    </row>
    <row r="17751" spans="1:12" x14ac:dyDescent="0.15">
      <c r="A17751" t="s">
        <v>12</v>
      </c>
      <c r="B17751">
        <v>4978405</v>
      </c>
      <c r="C17751">
        <v>4978425</v>
      </c>
      <c r="D17751" t="s">
        <v>58884</v>
      </c>
      <c r="E17751" t="s">
        <v>90</v>
      </c>
      <c r="F17751" t="s">
        <v>15</v>
      </c>
      <c r="G17751" t="s">
        <v>16</v>
      </c>
      <c r="H17751">
        <v>7</v>
      </c>
      <c r="I17751" t="s">
        <v>58885</v>
      </c>
      <c r="J17751" t="s">
        <v>58886</v>
      </c>
      <c r="K17751" t="s">
        <v>58887</v>
      </c>
      <c r="L17751" t="s">
        <v>77909</v>
      </c>
    </row>
    <row r="17752" spans="1:12" x14ac:dyDescent="0.15">
      <c r="A17752" t="s">
        <v>12</v>
      </c>
      <c r="B17752">
        <v>4978425</v>
      </c>
      <c r="C17752">
        <v>4978445</v>
      </c>
      <c r="D17752" t="s">
        <v>58884</v>
      </c>
      <c r="E17752" t="s">
        <v>90</v>
      </c>
      <c r="F17752" t="s">
        <v>15</v>
      </c>
      <c r="G17752" t="s">
        <v>36</v>
      </c>
      <c r="H17752">
        <v>27</v>
      </c>
      <c r="I17752" t="s">
        <v>58888</v>
      </c>
      <c r="J17752" t="s">
        <v>58889</v>
      </c>
      <c r="K17752" t="s">
        <v>58890</v>
      </c>
      <c r="L17752" t="s">
        <v>78013</v>
      </c>
    </row>
    <row r="17753" spans="1:12" x14ac:dyDescent="0.15">
      <c r="A17753" t="s">
        <v>12</v>
      </c>
      <c r="B17753">
        <v>4978471</v>
      </c>
      <c r="C17753">
        <v>4978491</v>
      </c>
      <c r="D17753" t="s">
        <v>58884</v>
      </c>
      <c r="E17753" t="s">
        <v>90</v>
      </c>
      <c r="F17753" t="s">
        <v>15</v>
      </c>
      <c r="G17753" t="s">
        <v>36</v>
      </c>
      <c r="H17753">
        <v>73</v>
      </c>
      <c r="I17753" t="s">
        <v>58891</v>
      </c>
      <c r="J17753" t="s">
        <v>58892</v>
      </c>
      <c r="K17753" t="s">
        <v>58893</v>
      </c>
      <c r="L17753" t="s">
        <v>77926</v>
      </c>
    </row>
    <row r="17754" spans="1:12" x14ac:dyDescent="0.15">
      <c r="A17754" t="s">
        <v>12</v>
      </c>
      <c r="B17754">
        <v>4978516</v>
      </c>
      <c r="C17754">
        <v>4978536</v>
      </c>
      <c r="D17754" t="s">
        <v>58884</v>
      </c>
      <c r="E17754" t="s">
        <v>90</v>
      </c>
      <c r="F17754" t="s">
        <v>15</v>
      </c>
      <c r="G17754" t="s">
        <v>16</v>
      </c>
      <c r="H17754">
        <v>118</v>
      </c>
      <c r="I17754" t="s">
        <v>58894</v>
      </c>
      <c r="J17754" t="s">
        <v>58895</v>
      </c>
      <c r="K17754" t="s">
        <v>58896</v>
      </c>
      <c r="L17754" t="s">
        <v>77973</v>
      </c>
    </row>
    <row r="17755" spans="1:12" x14ac:dyDescent="0.15">
      <c r="A17755" t="s">
        <v>12</v>
      </c>
      <c r="B17755">
        <v>4979690</v>
      </c>
      <c r="C17755">
        <v>4979710</v>
      </c>
      <c r="D17755" t="s">
        <v>58897</v>
      </c>
      <c r="E17755" t="s">
        <v>90</v>
      </c>
      <c r="F17755" t="s">
        <v>15</v>
      </c>
      <c r="G17755" t="s">
        <v>23</v>
      </c>
      <c r="H17755">
        <v>14</v>
      </c>
      <c r="I17755" t="s">
        <v>58898</v>
      </c>
      <c r="J17755" t="s">
        <v>58899</v>
      </c>
      <c r="K17755" t="s">
        <v>58900</v>
      </c>
      <c r="L17755" t="s">
        <v>77924</v>
      </c>
    </row>
    <row r="17756" spans="1:12" x14ac:dyDescent="0.15">
      <c r="A17756" t="s">
        <v>12</v>
      </c>
      <c r="B17756">
        <v>4979728</v>
      </c>
      <c r="C17756">
        <v>4979748</v>
      </c>
      <c r="D17756" t="s">
        <v>58897</v>
      </c>
      <c r="E17756" t="s">
        <v>90</v>
      </c>
      <c r="F17756" t="s">
        <v>15</v>
      </c>
      <c r="G17756" t="s">
        <v>32</v>
      </c>
      <c r="H17756">
        <v>52</v>
      </c>
      <c r="I17756" t="s">
        <v>58901</v>
      </c>
      <c r="J17756" t="s">
        <v>58902</v>
      </c>
      <c r="K17756" t="s">
        <v>58903</v>
      </c>
      <c r="L17756" t="s">
        <v>77959</v>
      </c>
    </row>
    <row r="17757" spans="1:12" x14ac:dyDescent="0.15">
      <c r="A17757" t="s">
        <v>12</v>
      </c>
      <c r="B17757">
        <v>4979776</v>
      </c>
      <c r="C17757">
        <v>4979796</v>
      </c>
      <c r="D17757" t="s">
        <v>58897</v>
      </c>
      <c r="E17757" t="s">
        <v>90</v>
      </c>
      <c r="F17757" t="s">
        <v>15</v>
      </c>
      <c r="G17757" t="s">
        <v>36</v>
      </c>
      <c r="H17757">
        <v>100</v>
      </c>
      <c r="I17757" t="s">
        <v>58904</v>
      </c>
      <c r="J17757" t="s">
        <v>58905</v>
      </c>
      <c r="K17757" t="s">
        <v>58906</v>
      </c>
      <c r="L17757" t="s">
        <v>77953</v>
      </c>
    </row>
    <row r="17758" spans="1:12" x14ac:dyDescent="0.15">
      <c r="A17758" t="s">
        <v>12</v>
      </c>
      <c r="B17758">
        <v>4979797</v>
      </c>
      <c r="C17758">
        <v>4979817</v>
      </c>
      <c r="D17758" t="s">
        <v>58897</v>
      </c>
      <c r="E17758" t="s">
        <v>90</v>
      </c>
      <c r="F17758" t="s">
        <v>15</v>
      </c>
      <c r="G17758" t="s">
        <v>16</v>
      </c>
      <c r="H17758">
        <v>121</v>
      </c>
      <c r="I17758" t="s">
        <v>58907</v>
      </c>
      <c r="J17758" t="s">
        <v>58908</v>
      </c>
      <c r="K17758" t="s">
        <v>58909</v>
      </c>
      <c r="L17758" t="s">
        <v>77943</v>
      </c>
    </row>
    <row r="17759" spans="1:12" x14ac:dyDescent="0.15">
      <c r="A17759" t="s">
        <v>12</v>
      </c>
      <c r="B17759">
        <v>4980491</v>
      </c>
      <c r="C17759">
        <v>4980511</v>
      </c>
      <c r="D17759" t="s">
        <v>58910</v>
      </c>
      <c r="E17759" t="s">
        <v>90</v>
      </c>
      <c r="F17759" t="s">
        <v>15</v>
      </c>
      <c r="G17759" t="s">
        <v>16</v>
      </c>
      <c r="H17759">
        <v>7</v>
      </c>
      <c r="I17759" t="s">
        <v>58911</v>
      </c>
      <c r="J17759" t="s">
        <v>58912</v>
      </c>
      <c r="K17759" t="s">
        <v>58913</v>
      </c>
      <c r="L17759" t="s">
        <v>77909</v>
      </c>
    </row>
    <row r="17760" spans="1:12" x14ac:dyDescent="0.15">
      <c r="A17760" t="s">
        <v>12</v>
      </c>
      <c r="B17760">
        <v>4980511</v>
      </c>
      <c r="C17760">
        <v>4980531</v>
      </c>
      <c r="D17760" t="s">
        <v>58910</v>
      </c>
      <c r="E17760" t="s">
        <v>90</v>
      </c>
      <c r="F17760" t="s">
        <v>15</v>
      </c>
      <c r="G17760" t="s">
        <v>36</v>
      </c>
      <c r="H17760">
        <v>27</v>
      </c>
      <c r="I17760" t="s">
        <v>58914</v>
      </c>
      <c r="J17760" t="s">
        <v>58915</v>
      </c>
      <c r="K17760" t="s">
        <v>58916</v>
      </c>
      <c r="L17760" t="s">
        <v>78013</v>
      </c>
    </row>
    <row r="17761" spans="1:12" x14ac:dyDescent="0.15">
      <c r="A17761" t="s">
        <v>12</v>
      </c>
      <c r="B17761">
        <v>4980536</v>
      </c>
      <c r="C17761">
        <v>4980556</v>
      </c>
      <c r="D17761" t="s">
        <v>58910</v>
      </c>
      <c r="E17761" t="s">
        <v>90</v>
      </c>
      <c r="F17761" t="s">
        <v>15</v>
      </c>
      <c r="G17761" t="s">
        <v>36</v>
      </c>
      <c r="H17761">
        <v>52</v>
      </c>
      <c r="I17761" t="s">
        <v>58917</v>
      </c>
      <c r="J17761" t="s">
        <v>58918</v>
      </c>
      <c r="K17761" t="s">
        <v>58919</v>
      </c>
      <c r="L17761" t="s">
        <v>77959</v>
      </c>
    </row>
    <row r="17762" spans="1:12" x14ac:dyDescent="0.15">
      <c r="A17762" t="s">
        <v>12</v>
      </c>
      <c r="B17762">
        <v>4980564</v>
      </c>
      <c r="C17762">
        <v>4980584</v>
      </c>
      <c r="D17762" t="s">
        <v>58910</v>
      </c>
      <c r="E17762" t="s">
        <v>90</v>
      </c>
      <c r="F17762" t="s">
        <v>15</v>
      </c>
      <c r="G17762" t="s">
        <v>32</v>
      </c>
      <c r="H17762">
        <v>80</v>
      </c>
      <c r="I17762" t="s">
        <v>58920</v>
      </c>
      <c r="J17762" t="s">
        <v>58921</v>
      </c>
      <c r="K17762" t="s">
        <v>58922</v>
      </c>
      <c r="L17762" t="s">
        <v>77940</v>
      </c>
    </row>
    <row r="17763" spans="1:12" x14ac:dyDescent="0.15">
      <c r="A17763" t="s">
        <v>12</v>
      </c>
      <c r="B17763">
        <v>4982305</v>
      </c>
      <c r="C17763">
        <v>4982325</v>
      </c>
      <c r="D17763" t="s">
        <v>58923</v>
      </c>
      <c r="E17763" t="s">
        <v>90</v>
      </c>
      <c r="F17763" t="s">
        <v>76</v>
      </c>
      <c r="G17763" t="s">
        <v>32</v>
      </c>
      <c r="H17763">
        <v>1</v>
      </c>
      <c r="I17763" t="s">
        <v>58924</v>
      </c>
      <c r="J17763" t="s">
        <v>58925</v>
      </c>
      <c r="K17763" t="s">
        <v>58926</v>
      </c>
      <c r="L17763" t="s">
        <v>77917</v>
      </c>
    </row>
    <row r="17764" spans="1:12" x14ac:dyDescent="0.15">
      <c r="A17764" t="s">
        <v>12</v>
      </c>
      <c r="B17764">
        <v>4982278</v>
      </c>
      <c r="C17764">
        <v>4982298</v>
      </c>
      <c r="D17764" t="s">
        <v>58923</v>
      </c>
      <c r="E17764" t="s">
        <v>90</v>
      </c>
      <c r="F17764" t="s">
        <v>76</v>
      </c>
      <c r="G17764" t="s">
        <v>32</v>
      </c>
      <c r="H17764">
        <v>28</v>
      </c>
      <c r="I17764" t="s">
        <v>58927</v>
      </c>
      <c r="J17764" t="s">
        <v>58928</v>
      </c>
      <c r="K17764" t="s">
        <v>58929</v>
      </c>
      <c r="L17764" t="s">
        <v>77956</v>
      </c>
    </row>
    <row r="17765" spans="1:12" x14ac:dyDescent="0.15">
      <c r="A17765" t="s">
        <v>12</v>
      </c>
      <c r="B17765">
        <v>4982256</v>
      </c>
      <c r="C17765">
        <v>4982276</v>
      </c>
      <c r="D17765" t="s">
        <v>58923</v>
      </c>
      <c r="E17765" t="s">
        <v>90</v>
      </c>
      <c r="F17765" t="s">
        <v>76</v>
      </c>
      <c r="G17765" t="s">
        <v>16</v>
      </c>
      <c r="H17765">
        <v>50</v>
      </c>
      <c r="I17765" t="s">
        <v>58930</v>
      </c>
      <c r="J17765" t="s">
        <v>58931</v>
      </c>
      <c r="K17765" t="s">
        <v>58932</v>
      </c>
      <c r="L17765" t="s">
        <v>77925</v>
      </c>
    </row>
    <row r="17766" spans="1:12" x14ac:dyDescent="0.15">
      <c r="A17766" t="s">
        <v>12</v>
      </c>
      <c r="B17766">
        <v>4982230</v>
      </c>
      <c r="C17766">
        <v>4982250</v>
      </c>
      <c r="D17766" t="s">
        <v>58923</v>
      </c>
      <c r="E17766" t="s">
        <v>90</v>
      </c>
      <c r="F17766" t="s">
        <v>76</v>
      </c>
      <c r="G17766" t="s">
        <v>23</v>
      </c>
      <c r="H17766">
        <v>76</v>
      </c>
      <c r="I17766" t="s">
        <v>58933</v>
      </c>
      <c r="J17766" t="s">
        <v>58934</v>
      </c>
      <c r="K17766" t="s">
        <v>58935</v>
      </c>
      <c r="L17766" t="s">
        <v>77985</v>
      </c>
    </row>
    <row r="17767" spans="1:12" x14ac:dyDescent="0.15">
      <c r="A17767" t="s">
        <v>12</v>
      </c>
      <c r="B17767">
        <v>4983141</v>
      </c>
      <c r="C17767">
        <v>4983161</v>
      </c>
      <c r="D17767" t="s">
        <v>58936</v>
      </c>
      <c r="E17767" t="s">
        <v>58937</v>
      </c>
      <c r="F17767" t="s">
        <v>76</v>
      </c>
      <c r="G17767" t="s">
        <v>32</v>
      </c>
      <c r="H17767">
        <v>1</v>
      </c>
      <c r="I17767" t="s">
        <v>58938</v>
      </c>
      <c r="J17767" t="s">
        <v>58939</v>
      </c>
      <c r="K17767" t="s">
        <v>58940</v>
      </c>
      <c r="L17767" t="s">
        <v>77917</v>
      </c>
    </row>
    <row r="17768" spans="1:12" x14ac:dyDescent="0.15">
      <c r="A17768" t="s">
        <v>12</v>
      </c>
      <c r="B17768">
        <v>4983108</v>
      </c>
      <c r="C17768">
        <v>4983128</v>
      </c>
      <c r="D17768" t="s">
        <v>58936</v>
      </c>
      <c r="E17768" t="s">
        <v>58937</v>
      </c>
      <c r="F17768" t="s">
        <v>76</v>
      </c>
      <c r="G17768" t="s">
        <v>32</v>
      </c>
      <c r="H17768">
        <v>34</v>
      </c>
      <c r="I17768" t="s">
        <v>58941</v>
      </c>
      <c r="J17768" t="s">
        <v>58942</v>
      </c>
      <c r="K17768" t="s">
        <v>58943</v>
      </c>
      <c r="L17768" t="s">
        <v>77999</v>
      </c>
    </row>
    <row r="17769" spans="1:12" x14ac:dyDescent="0.15">
      <c r="A17769" t="s">
        <v>12</v>
      </c>
      <c r="B17769">
        <v>4983077</v>
      </c>
      <c r="C17769">
        <v>4983097</v>
      </c>
      <c r="D17769" t="s">
        <v>58936</v>
      </c>
      <c r="E17769" t="s">
        <v>58937</v>
      </c>
      <c r="F17769" t="s">
        <v>76</v>
      </c>
      <c r="G17769" t="s">
        <v>23</v>
      </c>
      <c r="H17769">
        <v>65</v>
      </c>
      <c r="I17769" t="s">
        <v>58944</v>
      </c>
      <c r="J17769" t="s">
        <v>58945</v>
      </c>
      <c r="K17769" t="s">
        <v>58946</v>
      </c>
      <c r="L17769" t="s">
        <v>78042</v>
      </c>
    </row>
    <row r="17770" spans="1:12" x14ac:dyDescent="0.15">
      <c r="A17770" t="s">
        <v>12</v>
      </c>
      <c r="B17770">
        <v>4983045</v>
      </c>
      <c r="C17770">
        <v>4983065</v>
      </c>
      <c r="D17770" t="s">
        <v>58936</v>
      </c>
      <c r="E17770" t="s">
        <v>58937</v>
      </c>
      <c r="F17770" t="s">
        <v>76</v>
      </c>
      <c r="G17770" t="s">
        <v>16</v>
      </c>
      <c r="H17770">
        <v>97</v>
      </c>
      <c r="I17770" t="s">
        <v>58947</v>
      </c>
      <c r="J17770" t="s">
        <v>58948</v>
      </c>
      <c r="K17770" t="s">
        <v>58949</v>
      </c>
      <c r="L17770" t="s">
        <v>78010</v>
      </c>
    </row>
    <row r="17771" spans="1:12" x14ac:dyDescent="0.15">
      <c r="A17771" t="s">
        <v>12</v>
      </c>
      <c r="B17771">
        <v>4984163</v>
      </c>
      <c r="C17771">
        <v>4984183</v>
      </c>
      <c r="D17771" t="s">
        <v>58950</v>
      </c>
      <c r="E17771" t="s">
        <v>90</v>
      </c>
      <c r="F17771" t="s">
        <v>76</v>
      </c>
      <c r="G17771" t="s">
        <v>32</v>
      </c>
      <c r="H17771">
        <v>1</v>
      </c>
      <c r="I17771" t="s">
        <v>58951</v>
      </c>
      <c r="J17771" t="s">
        <v>58952</v>
      </c>
      <c r="K17771" t="s">
        <v>58953</v>
      </c>
      <c r="L17771" t="s">
        <v>77917</v>
      </c>
    </row>
    <row r="17772" spans="1:12" x14ac:dyDescent="0.15">
      <c r="A17772" t="s">
        <v>12</v>
      </c>
      <c r="B17772">
        <v>4984130</v>
      </c>
      <c r="C17772">
        <v>4984150</v>
      </c>
      <c r="D17772" t="s">
        <v>58950</v>
      </c>
      <c r="E17772" t="s">
        <v>90</v>
      </c>
      <c r="F17772" t="s">
        <v>76</v>
      </c>
      <c r="G17772" t="s">
        <v>23</v>
      </c>
      <c r="H17772">
        <v>34</v>
      </c>
      <c r="I17772" t="s">
        <v>58954</v>
      </c>
      <c r="J17772" t="s">
        <v>58955</v>
      </c>
      <c r="K17772" t="s">
        <v>58956</v>
      </c>
      <c r="L17772" t="s">
        <v>77999</v>
      </c>
    </row>
    <row r="17773" spans="1:12" x14ac:dyDescent="0.15">
      <c r="A17773" t="s">
        <v>12</v>
      </c>
      <c r="B17773">
        <v>4984093</v>
      </c>
      <c r="C17773">
        <v>4984113</v>
      </c>
      <c r="D17773" t="s">
        <v>58950</v>
      </c>
      <c r="E17773" t="s">
        <v>90</v>
      </c>
      <c r="F17773" t="s">
        <v>76</v>
      </c>
      <c r="G17773" t="s">
        <v>32</v>
      </c>
      <c r="H17773">
        <v>71</v>
      </c>
      <c r="I17773" t="s">
        <v>58957</v>
      </c>
      <c r="J17773" t="s">
        <v>58958</v>
      </c>
      <c r="K17773" t="s">
        <v>58959</v>
      </c>
      <c r="L17773" t="s">
        <v>77969</v>
      </c>
    </row>
    <row r="17774" spans="1:12" x14ac:dyDescent="0.15">
      <c r="A17774" t="s">
        <v>12</v>
      </c>
      <c r="B17774">
        <v>4984057</v>
      </c>
      <c r="C17774">
        <v>4984077</v>
      </c>
      <c r="D17774" t="s">
        <v>58950</v>
      </c>
      <c r="E17774" t="s">
        <v>90</v>
      </c>
      <c r="F17774" t="s">
        <v>76</v>
      </c>
      <c r="G17774" t="s">
        <v>36</v>
      </c>
      <c r="H17774">
        <v>107</v>
      </c>
      <c r="I17774" t="s">
        <v>58960</v>
      </c>
      <c r="J17774" t="s">
        <v>58961</v>
      </c>
      <c r="K17774" t="s">
        <v>58962</v>
      </c>
      <c r="L17774" t="s">
        <v>77983</v>
      </c>
    </row>
    <row r="17775" spans="1:12" x14ac:dyDescent="0.15">
      <c r="A17775" t="s">
        <v>12</v>
      </c>
      <c r="B17775">
        <v>4984784</v>
      </c>
      <c r="C17775">
        <v>4984804</v>
      </c>
      <c r="D17775" t="s">
        <v>58963</v>
      </c>
      <c r="E17775" t="s">
        <v>90</v>
      </c>
      <c r="F17775" t="s">
        <v>15</v>
      </c>
      <c r="G17775" t="s">
        <v>36</v>
      </c>
      <c r="H17775">
        <v>40</v>
      </c>
      <c r="I17775" t="s">
        <v>58964</v>
      </c>
      <c r="J17775" t="s">
        <v>58965</v>
      </c>
      <c r="K17775" t="s">
        <v>58966</v>
      </c>
      <c r="L17775" t="s">
        <v>77952</v>
      </c>
    </row>
    <row r="17776" spans="1:12" x14ac:dyDescent="0.15">
      <c r="A17776" t="s">
        <v>12</v>
      </c>
      <c r="B17776">
        <v>4984804</v>
      </c>
      <c r="C17776">
        <v>4984824</v>
      </c>
      <c r="D17776" t="s">
        <v>58963</v>
      </c>
      <c r="E17776" t="s">
        <v>90</v>
      </c>
      <c r="F17776" t="s">
        <v>15</v>
      </c>
      <c r="G17776" t="s">
        <v>16</v>
      </c>
      <c r="H17776">
        <v>60</v>
      </c>
      <c r="I17776" t="s">
        <v>58967</v>
      </c>
      <c r="J17776" t="s">
        <v>58968</v>
      </c>
      <c r="K17776" t="s">
        <v>58969</v>
      </c>
      <c r="L17776" t="s">
        <v>78006</v>
      </c>
    </row>
    <row r="17777" spans="1:12" x14ac:dyDescent="0.15">
      <c r="A17777" t="s">
        <v>12</v>
      </c>
      <c r="B17777">
        <v>4984863</v>
      </c>
      <c r="C17777">
        <v>4984883</v>
      </c>
      <c r="D17777" t="s">
        <v>58963</v>
      </c>
      <c r="E17777" t="s">
        <v>90</v>
      </c>
      <c r="F17777" t="s">
        <v>15</v>
      </c>
      <c r="G17777" t="s">
        <v>32</v>
      </c>
      <c r="H17777">
        <v>119</v>
      </c>
      <c r="I17777" t="s">
        <v>58970</v>
      </c>
      <c r="J17777" t="s">
        <v>58971</v>
      </c>
      <c r="K17777" t="s">
        <v>58972</v>
      </c>
      <c r="L17777" t="s">
        <v>78058</v>
      </c>
    </row>
    <row r="17778" spans="1:12" x14ac:dyDescent="0.15">
      <c r="A17778" t="s">
        <v>12</v>
      </c>
      <c r="B17778">
        <v>4984893</v>
      </c>
      <c r="C17778">
        <v>4984913</v>
      </c>
      <c r="D17778" t="s">
        <v>58963</v>
      </c>
      <c r="E17778" t="s">
        <v>90</v>
      </c>
      <c r="F17778" t="s">
        <v>15</v>
      </c>
      <c r="G17778" t="s">
        <v>23</v>
      </c>
      <c r="H17778">
        <v>149</v>
      </c>
      <c r="I17778" t="s">
        <v>58973</v>
      </c>
      <c r="J17778" t="s">
        <v>58974</v>
      </c>
      <c r="K17778" t="s">
        <v>58975</v>
      </c>
      <c r="L17778" t="s">
        <v>78045</v>
      </c>
    </row>
    <row r="17779" spans="1:12" x14ac:dyDescent="0.15">
      <c r="A17779" t="s">
        <v>12</v>
      </c>
      <c r="B17779">
        <v>4985954</v>
      </c>
      <c r="C17779">
        <v>4985974</v>
      </c>
      <c r="D17779" t="s">
        <v>58976</v>
      </c>
      <c r="E17779" t="s">
        <v>90</v>
      </c>
      <c r="F17779" t="s">
        <v>76</v>
      </c>
      <c r="G17779" t="s">
        <v>32</v>
      </c>
      <c r="H17779">
        <v>29</v>
      </c>
      <c r="I17779" t="s">
        <v>58977</v>
      </c>
      <c r="J17779" t="s">
        <v>58978</v>
      </c>
      <c r="K17779" t="s">
        <v>58979</v>
      </c>
      <c r="L17779" t="s">
        <v>77921</v>
      </c>
    </row>
    <row r="17780" spans="1:12" x14ac:dyDescent="0.15">
      <c r="A17780" t="s">
        <v>12</v>
      </c>
      <c r="B17780">
        <v>4985933</v>
      </c>
      <c r="C17780">
        <v>4985953</v>
      </c>
      <c r="D17780" t="s">
        <v>58976</v>
      </c>
      <c r="E17780" t="s">
        <v>90</v>
      </c>
      <c r="F17780" t="s">
        <v>76</v>
      </c>
      <c r="G17780" t="s">
        <v>32</v>
      </c>
      <c r="H17780">
        <v>50</v>
      </c>
      <c r="I17780" t="s">
        <v>58980</v>
      </c>
      <c r="J17780" t="s">
        <v>58981</v>
      </c>
      <c r="K17780" t="s">
        <v>58982</v>
      </c>
      <c r="L17780" t="s">
        <v>77925</v>
      </c>
    </row>
    <row r="17781" spans="1:12" x14ac:dyDescent="0.15">
      <c r="A17781" t="s">
        <v>12</v>
      </c>
      <c r="B17781">
        <v>4985905</v>
      </c>
      <c r="C17781">
        <v>4985925</v>
      </c>
      <c r="D17781" t="s">
        <v>58976</v>
      </c>
      <c r="E17781" t="s">
        <v>90</v>
      </c>
      <c r="F17781" t="s">
        <v>76</v>
      </c>
      <c r="G17781" t="s">
        <v>36</v>
      </c>
      <c r="H17781">
        <v>78</v>
      </c>
      <c r="I17781" t="s">
        <v>58983</v>
      </c>
      <c r="J17781" t="s">
        <v>58984</v>
      </c>
      <c r="K17781" t="s">
        <v>58985</v>
      </c>
      <c r="L17781" t="s">
        <v>78000</v>
      </c>
    </row>
    <row r="17782" spans="1:12" x14ac:dyDescent="0.15">
      <c r="A17782" t="s">
        <v>12</v>
      </c>
      <c r="B17782">
        <v>4985835</v>
      </c>
      <c r="C17782">
        <v>4985855</v>
      </c>
      <c r="D17782" t="s">
        <v>58976</v>
      </c>
      <c r="E17782" t="s">
        <v>90</v>
      </c>
      <c r="F17782" t="s">
        <v>76</v>
      </c>
      <c r="G17782" t="s">
        <v>16</v>
      </c>
      <c r="H17782">
        <v>148</v>
      </c>
      <c r="I17782" t="s">
        <v>58986</v>
      </c>
      <c r="J17782" t="s">
        <v>58987</v>
      </c>
      <c r="K17782" t="s">
        <v>58988</v>
      </c>
      <c r="L17782" t="s">
        <v>78043</v>
      </c>
    </row>
    <row r="17783" spans="1:12" x14ac:dyDescent="0.15">
      <c r="A17783" t="s">
        <v>12</v>
      </c>
      <c r="B17783">
        <v>4986454</v>
      </c>
      <c r="C17783">
        <v>4986474</v>
      </c>
      <c r="D17783" t="s">
        <v>58989</v>
      </c>
      <c r="E17783" t="s">
        <v>90</v>
      </c>
      <c r="F17783" t="s">
        <v>76</v>
      </c>
      <c r="G17783" t="s">
        <v>32</v>
      </c>
      <c r="H17783">
        <v>1</v>
      </c>
      <c r="I17783" t="s">
        <v>58990</v>
      </c>
      <c r="J17783" t="s">
        <v>58991</v>
      </c>
      <c r="K17783" t="s">
        <v>58992</v>
      </c>
      <c r="L17783" t="s">
        <v>77917</v>
      </c>
    </row>
    <row r="17784" spans="1:12" x14ac:dyDescent="0.15">
      <c r="A17784" t="s">
        <v>12</v>
      </c>
      <c r="B17784">
        <v>4986430</v>
      </c>
      <c r="C17784">
        <v>4986450</v>
      </c>
      <c r="D17784" t="s">
        <v>58989</v>
      </c>
      <c r="E17784" t="s">
        <v>90</v>
      </c>
      <c r="F17784" t="s">
        <v>76</v>
      </c>
      <c r="G17784" t="s">
        <v>16</v>
      </c>
      <c r="H17784">
        <v>25</v>
      </c>
      <c r="I17784" t="s">
        <v>58993</v>
      </c>
      <c r="J17784" t="s">
        <v>58994</v>
      </c>
      <c r="K17784" t="s">
        <v>58995</v>
      </c>
      <c r="L17784" t="s">
        <v>78012</v>
      </c>
    </row>
    <row r="17785" spans="1:12" x14ac:dyDescent="0.15">
      <c r="A17785" t="s">
        <v>12</v>
      </c>
      <c r="B17785">
        <v>4986389</v>
      </c>
      <c r="C17785">
        <v>4986409</v>
      </c>
      <c r="D17785" t="s">
        <v>58989</v>
      </c>
      <c r="E17785" t="s">
        <v>90</v>
      </c>
      <c r="F17785" t="s">
        <v>76</v>
      </c>
      <c r="G17785" t="s">
        <v>16</v>
      </c>
      <c r="H17785">
        <v>66</v>
      </c>
      <c r="I17785" t="s">
        <v>58996</v>
      </c>
      <c r="J17785" t="s">
        <v>58997</v>
      </c>
      <c r="K17785" t="s">
        <v>58998</v>
      </c>
      <c r="L17785" t="s">
        <v>77928</v>
      </c>
    </row>
    <row r="17786" spans="1:12" x14ac:dyDescent="0.15">
      <c r="A17786" t="s">
        <v>12</v>
      </c>
      <c r="B17786">
        <v>4986366</v>
      </c>
      <c r="C17786">
        <v>4986386</v>
      </c>
      <c r="D17786" t="s">
        <v>58989</v>
      </c>
      <c r="E17786" t="s">
        <v>90</v>
      </c>
      <c r="F17786" t="s">
        <v>76</v>
      </c>
      <c r="G17786" t="s">
        <v>16</v>
      </c>
      <c r="H17786">
        <v>89</v>
      </c>
      <c r="I17786" t="s">
        <v>58999</v>
      </c>
      <c r="J17786" t="s">
        <v>59000</v>
      </c>
      <c r="K17786" t="s">
        <v>59001</v>
      </c>
      <c r="L17786" t="s">
        <v>77964</v>
      </c>
    </row>
    <row r="17787" spans="1:12" x14ac:dyDescent="0.15">
      <c r="A17787" t="s">
        <v>12</v>
      </c>
      <c r="B17787">
        <v>4986844</v>
      </c>
      <c r="C17787">
        <v>4986864</v>
      </c>
      <c r="D17787" t="s">
        <v>59002</v>
      </c>
      <c r="E17787" t="s">
        <v>90</v>
      </c>
      <c r="F17787" t="s">
        <v>76</v>
      </c>
      <c r="G17787" t="s">
        <v>23</v>
      </c>
      <c r="H17787">
        <v>20</v>
      </c>
      <c r="I17787" t="s">
        <v>59003</v>
      </c>
      <c r="J17787" t="s">
        <v>59004</v>
      </c>
      <c r="K17787" t="s">
        <v>59005</v>
      </c>
      <c r="L17787" t="s">
        <v>77968</v>
      </c>
    </row>
    <row r="17788" spans="1:12" x14ac:dyDescent="0.15">
      <c r="A17788" t="s">
        <v>12</v>
      </c>
      <c r="B17788">
        <v>4986824</v>
      </c>
      <c r="C17788">
        <v>4986844</v>
      </c>
      <c r="D17788" t="s">
        <v>59002</v>
      </c>
      <c r="E17788" t="s">
        <v>90</v>
      </c>
      <c r="F17788" t="s">
        <v>76</v>
      </c>
      <c r="G17788" t="s">
        <v>16</v>
      </c>
      <c r="H17788">
        <v>40</v>
      </c>
      <c r="I17788" t="s">
        <v>59006</v>
      </c>
      <c r="J17788" t="s">
        <v>59007</v>
      </c>
      <c r="K17788" t="s">
        <v>59008</v>
      </c>
      <c r="L17788" t="s">
        <v>77952</v>
      </c>
    </row>
    <row r="17789" spans="1:12" x14ac:dyDescent="0.15">
      <c r="A17789" t="s">
        <v>12</v>
      </c>
      <c r="B17789">
        <v>4986802</v>
      </c>
      <c r="C17789">
        <v>4986822</v>
      </c>
      <c r="D17789" t="s">
        <v>59002</v>
      </c>
      <c r="E17789" t="s">
        <v>90</v>
      </c>
      <c r="F17789" t="s">
        <v>76</v>
      </c>
      <c r="G17789" t="s">
        <v>16</v>
      </c>
      <c r="H17789">
        <v>62</v>
      </c>
      <c r="I17789" t="s">
        <v>59009</v>
      </c>
      <c r="J17789" t="s">
        <v>59010</v>
      </c>
      <c r="K17789" t="s">
        <v>59011</v>
      </c>
      <c r="L17789" t="s">
        <v>77949</v>
      </c>
    </row>
    <row r="17790" spans="1:12" x14ac:dyDescent="0.15">
      <c r="A17790" t="s">
        <v>12</v>
      </c>
      <c r="B17790">
        <v>4986778</v>
      </c>
      <c r="C17790">
        <v>4986798</v>
      </c>
      <c r="D17790" t="s">
        <v>59002</v>
      </c>
      <c r="E17790" t="s">
        <v>90</v>
      </c>
      <c r="F17790" t="s">
        <v>76</v>
      </c>
      <c r="G17790" t="s">
        <v>32</v>
      </c>
      <c r="H17790">
        <v>86</v>
      </c>
      <c r="I17790" t="s">
        <v>59012</v>
      </c>
      <c r="J17790" t="s">
        <v>59013</v>
      </c>
      <c r="K17790" t="s">
        <v>59014</v>
      </c>
      <c r="L17790" t="s">
        <v>77929</v>
      </c>
    </row>
    <row r="17791" spans="1:12" x14ac:dyDescent="0.15">
      <c r="A17791" t="s">
        <v>12</v>
      </c>
      <c r="B17791">
        <v>4988376</v>
      </c>
      <c r="C17791">
        <v>4988396</v>
      </c>
      <c r="D17791" t="s">
        <v>59015</v>
      </c>
      <c r="E17791" t="s">
        <v>90</v>
      </c>
      <c r="F17791" t="s">
        <v>76</v>
      </c>
      <c r="G17791" t="s">
        <v>23</v>
      </c>
      <c r="H17791">
        <v>8</v>
      </c>
      <c r="I17791" t="s">
        <v>59016</v>
      </c>
      <c r="J17791" t="s">
        <v>59017</v>
      </c>
      <c r="K17791" t="s">
        <v>59018</v>
      </c>
      <c r="L17791" t="s">
        <v>77955</v>
      </c>
    </row>
    <row r="17792" spans="1:12" x14ac:dyDescent="0.15">
      <c r="A17792" t="s">
        <v>12</v>
      </c>
      <c r="B17792">
        <v>4988355</v>
      </c>
      <c r="C17792">
        <v>4988375</v>
      </c>
      <c r="D17792" t="s">
        <v>59015</v>
      </c>
      <c r="E17792" t="s">
        <v>90</v>
      </c>
      <c r="F17792" t="s">
        <v>76</v>
      </c>
      <c r="G17792" t="s">
        <v>23</v>
      </c>
      <c r="H17792">
        <v>29</v>
      </c>
      <c r="I17792" t="s">
        <v>59019</v>
      </c>
      <c r="J17792" t="s">
        <v>59020</v>
      </c>
      <c r="K17792" t="s">
        <v>59021</v>
      </c>
      <c r="L17792" t="s">
        <v>77921</v>
      </c>
    </row>
    <row r="17793" spans="1:12" x14ac:dyDescent="0.15">
      <c r="A17793" t="s">
        <v>12</v>
      </c>
      <c r="B17793">
        <v>4988292</v>
      </c>
      <c r="C17793">
        <v>4988312</v>
      </c>
      <c r="D17793" t="s">
        <v>59015</v>
      </c>
      <c r="E17793" t="s">
        <v>90</v>
      </c>
      <c r="F17793" t="s">
        <v>76</v>
      </c>
      <c r="G17793" t="s">
        <v>23</v>
      </c>
      <c r="H17793">
        <v>92</v>
      </c>
      <c r="I17793" t="s">
        <v>59022</v>
      </c>
      <c r="J17793" t="s">
        <v>59023</v>
      </c>
      <c r="K17793" t="s">
        <v>59024</v>
      </c>
      <c r="L17793" t="s">
        <v>78032</v>
      </c>
    </row>
    <row r="17794" spans="1:12" x14ac:dyDescent="0.15">
      <c r="A17794" t="s">
        <v>12</v>
      </c>
      <c r="B17794">
        <v>4988266</v>
      </c>
      <c r="C17794">
        <v>4988286</v>
      </c>
      <c r="D17794" t="s">
        <v>59015</v>
      </c>
      <c r="E17794" t="s">
        <v>90</v>
      </c>
      <c r="F17794" t="s">
        <v>76</v>
      </c>
      <c r="G17794" t="s">
        <v>36</v>
      </c>
      <c r="H17794">
        <v>118</v>
      </c>
      <c r="I17794" t="s">
        <v>59025</v>
      </c>
      <c r="J17794" t="s">
        <v>59026</v>
      </c>
      <c r="K17794" t="s">
        <v>59027</v>
      </c>
      <c r="L17794" t="s">
        <v>77973</v>
      </c>
    </row>
    <row r="17795" spans="1:12" x14ac:dyDescent="0.15">
      <c r="A17795" t="s">
        <v>12</v>
      </c>
      <c r="B17795">
        <v>4988879</v>
      </c>
      <c r="C17795">
        <v>4988899</v>
      </c>
      <c r="D17795" t="s">
        <v>59028</v>
      </c>
      <c r="E17795" t="s">
        <v>90</v>
      </c>
      <c r="F17795" t="s">
        <v>76</v>
      </c>
      <c r="G17795" t="s">
        <v>36</v>
      </c>
      <c r="H17795">
        <v>35</v>
      </c>
      <c r="I17795" t="s">
        <v>59029</v>
      </c>
      <c r="J17795" t="s">
        <v>59030</v>
      </c>
      <c r="K17795" t="s">
        <v>59031</v>
      </c>
      <c r="L17795" t="s">
        <v>77936</v>
      </c>
    </row>
    <row r="17796" spans="1:12" x14ac:dyDescent="0.15">
      <c r="A17796" t="s">
        <v>12</v>
      </c>
      <c r="B17796">
        <v>4988854</v>
      </c>
      <c r="C17796">
        <v>4988874</v>
      </c>
      <c r="D17796" t="s">
        <v>59028</v>
      </c>
      <c r="E17796" t="s">
        <v>90</v>
      </c>
      <c r="F17796" t="s">
        <v>76</v>
      </c>
      <c r="G17796" t="s">
        <v>36</v>
      </c>
      <c r="H17796">
        <v>60</v>
      </c>
      <c r="I17796" t="s">
        <v>59032</v>
      </c>
      <c r="J17796" t="s">
        <v>59033</v>
      </c>
      <c r="K17796" t="s">
        <v>59034</v>
      </c>
      <c r="L17796" t="s">
        <v>78006</v>
      </c>
    </row>
    <row r="17797" spans="1:12" x14ac:dyDescent="0.15">
      <c r="A17797" t="s">
        <v>12</v>
      </c>
      <c r="B17797">
        <v>4988826</v>
      </c>
      <c r="C17797">
        <v>4988846</v>
      </c>
      <c r="D17797" t="s">
        <v>59028</v>
      </c>
      <c r="E17797" t="s">
        <v>90</v>
      </c>
      <c r="F17797" t="s">
        <v>76</v>
      </c>
      <c r="G17797" t="s">
        <v>16</v>
      </c>
      <c r="H17797">
        <v>88</v>
      </c>
      <c r="I17797" t="s">
        <v>59035</v>
      </c>
      <c r="J17797" t="s">
        <v>59036</v>
      </c>
      <c r="K17797" t="s">
        <v>59037</v>
      </c>
      <c r="L17797" t="s">
        <v>77923</v>
      </c>
    </row>
    <row r="17798" spans="1:12" x14ac:dyDescent="0.15">
      <c r="A17798" t="s">
        <v>12</v>
      </c>
      <c r="B17798">
        <v>4988781</v>
      </c>
      <c r="C17798">
        <v>4988801</v>
      </c>
      <c r="D17798" t="s">
        <v>59028</v>
      </c>
      <c r="E17798" t="s">
        <v>90</v>
      </c>
      <c r="F17798" t="s">
        <v>76</v>
      </c>
      <c r="G17798" t="s">
        <v>23</v>
      </c>
      <c r="H17798">
        <v>133</v>
      </c>
      <c r="I17798" t="s">
        <v>59038</v>
      </c>
      <c r="J17798" t="s">
        <v>59039</v>
      </c>
      <c r="K17798" t="s">
        <v>59040</v>
      </c>
      <c r="L17798" t="s">
        <v>77995</v>
      </c>
    </row>
    <row r="17799" spans="1:12" x14ac:dyDescent="0.15">
      <c r="A17799" t="s">
        <v>12</v>
      </c>
      <c r="B17799">
        <v>4989367</v>
      </c>
      <c r="C17799">
        <v>4989387</v>
      </c>
      <c r="D17799" t="s">
        <v>59041</v>
      </c>
      <c r="E17799" t="s">
        <v>90</v>
      </c>
      <c r="F17799" t="s">
        <v>15</v>
      </c>
      <c r="G17799" t="s">
        <v>36</v>
      </c>
      <c r="H17799">
        <v>15</v>
      </c>
      <c r="I17799" t="s">
        <v>59042</v>
      </c>
      <c r="J17799" t="s">
        <v>59043</v>
      </c>
      <c r="K17799" t="s">
        <v>59044</v>
      </c>
      <c r="L17799" t="s">
        <v>77970</v>
      </c>
    </row>
    <row r="17800" spans="1:12" x14ac:dyDescent="0.15">
      <c r="A17800" t="s">
        <v>12</v>
      </c>
      <c r="B17800">
        <v>4989409</v>
      </c>
      <c r="C17800">
        <v>4989429</v>
      </c>
      <c r="D17800" t="s">
        <v>59041</v>
      </c>
      <c r="E17800" t="s">
        <v>90</v>
      </c>
      <c r="F17800" t="s">
        <v>15</v>
      </c>
      <c r="G17800" t="s">
        <v>16</v>
      </c>
      <c r="H17800">
        <v>57</v>
      </c>
      <c r="I17800" t="s">
        <v>59045</v>
      </c>
      <c r="J17800" t="s">
        <v>59046</v>
      </c>
      <c r="K17800" t="s">
        <v>59047</v>
      </c>
      <c r="L17800" t="s">
        <v>78049</v>
      </c>
    </row>
    <row r="17801" spans="1:12" x14ac:dyDescent="0.15">
      <c r="A17801" t="s">
        <v>12</v>
      </c>
      <c r="B17801">
        <v>4989444</v>
      </c>
      <c r="C17801">
        <v>4989464</v>
      </c>
      <c r="D17801" t="s">
        <v>59041</v>
      </c>
      <c r="E17801" t="s">
        <v>90</v>
      </c>
      <c r="F17801" t="s">
        <v>15</v>
      </c>
      <c r="G17801" t="s">
        <v>16</v>
      </c>
      <c r="H17801">
        <v>92</v>
      </c>
      <c r="I17801" t="s">
        <v>59048</v>
      </c>
      <c r="J17801" t="s">
        <v>59049</v>
      </c>
      <c r="K17801" t="s">
        <v>59050</v>
      </c>
      <c r="L17801" t="s">
        <v>78032</v>
      </c>
    </row>
    <row r="17802" spans="1:12" x14ac:dyDescent="0.15">
      <c r="A17802" t="s">
        <v>12</v>
      </c>
      <c r="B17802">
        <v>4989465</v>
      </c>
      <c r="C17802">
        <v>4989485</v>
      </c>
      <c r="D17802" t="s">
        <v>59041</v>
      </c>
      <c r="E17802" t="s">
        <v>90</v>
      </c>
      <c r="F17802" t="s">
        <v>15</v>
      </c>
      <c r="G17802" t="s">
        <v>23</v>
      </c>
      <c r="H17802">
        <v>113</v>
      </c>
      <c r="I17802" t="s">
        <v>59051</v>
      </c>
      <c r="J17802" t="s">
        <v>59052</v>
      </c>
      <c r="K17802" t="s">
        <v>59053</v>
      </c>
      <c r="L17802" t="s">
        <v>77986</v>
      </c>
    </row>
    <row r="17803" spans="1:12" x14ac:dyDescent="0.15">
      <c r="A17803" t="s">
        <v>12</v>
      </c>
      <c r="B17803">
        <v>4991978</v>
      </c>
      <c r="C17803">
        <v>4991998</v>
      </c>
      <c r="D17803" t="s">
        <v>59054</v>
      </c>
      <c r="E17803" t="s">
        <v>59055</v>
      </c>
      <c r="F17803" t="s">
        <v>76</v>
      </c>
      <c r="G17803" t="s">
        <v>36</v>
      </c>
      <c r="H17803">
        <v>10</v>
      </c>
      <c r="I17803" t="s">
        <v>59056</v>
      </c>
      <c r="J17803" t="s">
        <v>59057</v>
      </c>
      <c r="K17803" t="s">
        <v>59058</v>
      </c>
      <c r="L17803" t="s">
        <v>78001</v>
      </c>
    </row>
    <row r="17804" spans="1:12" x14ac:dyDescent="0.15">
      <c r="A17804" t="s">
        <v>12</v>
      </c>
      <c r="B17804">
        <v>4991932</v>
      </c>
      <c r="C17804">
        <v>4991952</v>
      </c>
      <c r="D17804" t="s">
        <v>59054</v>
      </c>
      <c r="E17804" t="s">
        <v>59055</v>
      </c>
      <c r="F17804" t="s">
        <v>76</v>
      </c>
      <c r="G17804" t="s">
        <v>16</v>
      </c>
      <c r="H17804">
        <v>56</v>
      </c>
      <c r="I17804" t="s">
        <v>59059</v>
      </c>
      <c r="J17804" t="s">
        <v>59060</v>
      </c>
      <c r="K17804" t="s">
        <v>59061</v>
      </c>
      <c r="L17804" t="s">
        <v>77971</v>
      </c>
    </row>
    <row r="17805" spans="1:12" x14ac:dyDescent="0.15">
      <c r="A17805" t="s">
        <v>12</v>
      </c>
      <c r="B17805">
        <v>4991856</v>
      </c>
      <c r="C17805">
        <v>4991876</v>
      </c>
      <c r="D17805" t="s">
        <v>59054</v>
      </c>
      <c r="E17805" t="s">
        <v>59055</v>
      </c>
      <c r="F17805" t="s">
        <v>76</v>
      </c>
      <c r="G17805" t="s">
        <v>16</v>
      </c>
      <c r="H17805">
        <v>132</v>
      </c>
      <c r="I17805" t="s">
        <v>59062</v>
      </c>
      <c r="J17805" t="s">
        <v>59063</v>
      </c>
      <c r="K17805" t="s">
        <v>59064</v>
      </c>
      <c r="L17805" t="s">
        <v>77938</v>
      </c>
    </row>
    <row r="17806" spans="1:12" x14ac:dyDescent="0.15">
      <c r="A17806" t="s">
        <v>12</v>
      </c>
      <c r="B17806">
        <v>4991816</v>
      </c>
      <c r="C17806">
        <v>4991836</v>
      </c>
      <c r="D17806" t="s">
        <v>59054</v>
      </c>
      <c r="E17806" t="s">
        <v>59055</v>
      </c>
      <c r="F17806" t="s">
        <v>76</v>
      </c>
      <c r="G17806" t="s">
        <v>16</v>
      </c>
      <c r="H17806">
        <v>172</v>
      </c>
      <c r="I17806" t="s">
        <v>59065</v>
      </c>
      <c r="J17806" t="s">
        <v>59066</v>
      </c>
      <c r="K17806" t="s">
        <v>59067</v>
      </c>
      <c r="L17806" t="s">
        <v>78117</v>
      </c>
    </row>
    <row r="17807" spans="1:12" x14ac:dyDescent="0.15">
      <c r="A17807" t="s">
        <v>12</v>
      </c>
      <c r="B17807">
        <v>4992126</v>
      </c>
      <c r="C17807">
        <v>4992146</v>
      </c>
      <c r="D17807" t="s">
        <v>59068</v>
      </c>
      <c r="E17807" t="s">
        <v>90</v>
      </c>
      <c r="F17807" t="s">
        <v>15</v>
      </c>
      <c r="G17807" t="s">
        <v>32</v>
      </c>
      <c r="H17807">
        <v>1</v>
      </c>
      <c r="I17807" t="s">
        <v>59069</v>
      </c>
      <c r="J17807" t="s">
        <v>59070</v>
      </c>
      <c r="K17807" t="s">
        <v>59071</v>
      </c>
      <c r="L17807" t="s">
        <v>77917</v>
      </c>
    </row>
    <row r="17808" spans="1:12" x14ac:dyDescent="0.15">
      <c r="A17808" t="s">
        <v>12</v>
      </c>
      <c r="B17808">
        <v>4992146</v>
      </c>
      <c r="C17808">
        <v>4992166</v>
      </c>
      <c r="D17808" t="s">
        <v>59068</v>
      </c>
      <c r="E17808" t="s">
        <v>90</v>
      </c>
      <c r="F17808" t="s">
        <v>15</v>
      </c>
      <c r="G17808" t="s">
        <v>23</v>
      </c>
      <c r="H17808">
        <v>21</v>
      </c>
      <c r="I17808" t="s">
        <v>59072</v>
      </c>
      <c r="J17808" t="s">
        <v>59073</v>
      </c>
      <c r="K17808" t="s">
        <v>59074</v>
      </c>
      <c r="L17808" t="s">
        <v>78022</v>
      </c>
    </row>
    <row r="17809" spans="1:12" x14ac:dyDescent="0.15">
      <c r="A17809" t="s">
        <v>12</v>
      </c>
      <c r="B17809">
        <v>4992177</v>
      </c>
      <c r="C17809">
        <v>4992197</v>
      </c>
      <c r="D17809" t="s">
        <v>59068</v>
      </c>
      <c r="E17809" t="s">
        <v>90</v>
      </c>
      <c r="F17809" t="s">
        <v>15</v>
      </c>
      <c r="G17809" t="s">
        <v>23</v>
      </c>
      <c r="H17809">
        <v>52</v>
      </c>
      <c r="I17809" t="s">
        <v>59075</v>
      </c>
      <c r="J17809" t="s">
        <v>59076</v>
      </c>
      <c r="K17809" t="s">
        <v>59077</v>
      </c>
      <c r="L17809" t="s">
        <v>77959</v>
      </c>
    </row>
    <row r="17810" spans="1:12" x14ac:dyDescent="0.15">
      <c r="A17810" t="s">
        <v>12</v>
      </c>
      <c r="B17810">
        <v>4992205</v>
      </c>
      <c r="C17810">
        <v>4992225</v>
      </c>
      <c r="D17810" t="s">
        <v>59068</v>
      </c>
      <c r="E17810" t="s">
        <v>90</v>
      </c>
      <c r="F17810" t="s">
        <v>15</v>
      </c>
      <c r="G17810" t="s">
        <v>32</v>
      </c>
      <c r="H17810">
        <v>80</v>
      </c>
      <c r="I17810" t="s">
        <v>59078</v>
      </c>
      <c r="J17810" t="s">
        <v>59079</v>
      </c>
      <c r="K17810" t="s">
        <v>59080</v>
      </c>
      <c r="L17810" t="s">
        <v>77940</v>
      </c>
    </row>
    <row r="17811" spans="1:12" x14ac:dyDescent="0.15">
      <c r="A17811" t="s">
        <v>12</v>
      </c>
      <c r="B17811">
        <v>4992866</v>
      </c>
      <c r="C17811">
        <v>4992886</v>
      </c>
      <c r="D17811" t="s">
        <v>59081</v>
      </c>
      <c r="E17811" t="s">
        <v>59082</v>
      </c>
      <c r="F17811" t="s">
        <v>15</v>
      </c>
      <c r="G17811" t="s">
        <v>32</v>
      </c>
      <c r="H17811">
        <v>8</v>
      </c>
      <c r="I17811" t="s">
        <v>59083</v>
      </c>
      <c r="J17811" t="s">
        <v>59084</v>
      </c>
      <c r="K17811" t="s">
        <v>59085</v>
      </c>
      <c r="L17811" t="s">
        <v>77955</v>
      </c>
    </row>
    <row r="17812" spans="1:12" x14ac:dyDescent="0.15">
      <c r="A17812" t="s">
        <v>12</v>
      </c>
      <c r="B17812">
        <v>4992896</v>
      </c>
      <c r="C17812">
        <v>4992916</v>
      </c>
      <c r="D17812" t="s">
        <v>59081</v>
      </c>
      <c r="E17812" t="s">
        <v>59082</v>
      </c>
      <c r="F17812" t="s">
        <v>15</v>
      </c>
      <c r="G17812" t="s">
        <v>16</v>
      </c>
      <c r="H17812">
        <v>38</v>
      </c>
      <c r="I17812" t="s">
        <v>59086</v>
      </c>
      <c r="J17812" t="s">
        <v>59087</v>
      </c>
      <c r="K17812" t="s">
        <v>59088</v>
      </c>
      <c r="L17812" t="s">
        <v>78008</v>
      </c>
    </row>
    <row r="17813" spans="1:12" x14ac:dyDescent="0.15">
      <c r="A17813" t="s">
        <v>12</v>
      </c>
      <c r="B17813">
        <v>4992921</v>
      </c>
      <c r="C17813">
        <v>4992941</v>
      </c>
      <c r="D17813" t="s">
        <v>59081</v>
      </c>
      <c r="E17813" t="s">
        <v>59082</v>
      </c>
      <c r="F17813" t="s">
        <v>15</v>
      </c>
      <c r="G17813" t="s">
        <v>16</v>
      </c>
      <c r="H17813">
        <v>63</v>
      </c>
      <c r="I17813" t="s">
        <v>59089</v>
      </c>
      <c r="J17813" t="s">
        <v>59090</v>
      </c>
      <c r="K17813" t="s">
        <v>59091</v>
      </c>
      <c r="L17813" t="s">
        <v>77957</v>
      </c>
    </row>
    <row r="17814" spans="1:12" x14ac:dyDescent="0.15">
      <c r="A17814" t="s">
        <v>12</v>
      </c>
      <c r="B17814">
        <v>4992949</v>
      </c>
      <c r="C17814">
        <v>4992969</v>
      </c>
      <c r="D17814" t="s">
        <v>59081</v>
      </c>
      <c r="E17814" t="s">
        <v>59082</v>
      </c>
      <c r="F17814" t="s">
        <v>15</v>
      </c>
      <c r="G17814" t="s">
        <v>32</v>
      </c>
      <c r="H17814">
        <v>91</v>
      </c>
      <c r="I17814" t="s">
        <v>59092</v>
      </c>
      <c r="J17814" t="s">
        <v>59093</v>
      </c>
      <c r="K17814" t="s">
        <v>59094</v>
      </c>
      <c r="L17814" t="s">
        <v>77907</v>
      </c>
    </row>
    <row r="17815" spans="1:12" x14ac:dyDescent="0.15">
      <c r="A17815" t="s">
        <v>12</v>
      </c>
      <c r="B17815">
        <v>4993882</v>
      </c>
      <c r="C17815">
        <v>4993902</v>
      </c>
      <c r="D17815" t="s">
        <v>59095</v>
      </c>
      <c r="E17815" t="s">
        <v>59096</v>
      </c>
      <c r="F17815" t="s">
        <v>15</v>
      </c>
      <c r="G17815" t="s">
        <v>23</v>
      </c>
      <c r="H17815">
        <v>35</v>
      </c>
      <c r="I17815" t="s">
        <v>59097</v>
      </c>
      <c r="J17815" t="s">
        <v>59098</v>
      </c>
      <c r="K17815" t="s">
        <v>59099</v>
      </c>
      <c r="L17815" t="s">
        <v>77936</v>
      </c>
    </row>
    <row r="17816" spans="1:12" x14ac:dyDescent="0.15">
      <c r="A17816" t="s">
        <v>12</v>
      </c>
      <c r="B17816">
        <v>4993911</v>
      </c>
      <c r="C17816">
        <v>4993931</v>
      </c>
      <c r="D17816" t="s">
        <v>59095</v>
      </c>
      <c r="E17816" t="s">
        <v>59096</v>
      </c>
      <c r="F17816" t="s">
        <v>15</v>
      </c>
      <c r="G17816" t="s">
        <v>36</v>
      </c>
      <c r="H17816">
        <v>64</v>
      </c>
      <c r="I17816" t="s">
        <v>59100</v>
      </c>
      <c r="J17816" t="s">
        <v>59101</v>
      </c>
      <c r="K17816" t="s">
        <v>59102</v>
      </c>
      <c r="L17816" t="s">
        <v>77989</v>
      </c>
    </row>
    <row r="17817" spans="1:12" x14ac:dyDescent="0.15">
      <c r="A17817" t="s">
        <v>12</v>
      </c>
      <c r="B17817">
        <v>4993938</v>
      </c>
      <c r="C17817">
        <v>4993958</v>
      </c>
      <c r="D17817" t="s">
        <v>59095</v>
      </c>
      <c r="E17817" t="s">
        <v>59096</v>
      </c>
      <c r="F17817" t="s">
        <v>15</v>
      </c>
      <c r="G17817" t="s">
        <v>16</v>
      </c>
      <c r="H17817">
        <v>91</v>
      </c>
      <c r="I17817" t="s">
        <v>59103</v>
      </c>
      <c r="J17817" t="s">
        <v>59104</v>
      </c>
      <c r="K17817" t="s">
        <v>59105</v>
      </c>
      <c r="L17817" t="s">
        <v>77907</v>
      </c>
    </row>
    <row r="17818" spans="1:12" x14ac:dyDescent="0.15">
      <c r="A17818" t="s">
        <v>12</v>
      </c>
      <c r="B17818">
        <v>4993966</v>
      </c>
      <c r="C17818">
        <v>4993986</v>
      </c>
      <c r="D17818" t="s">
        <v>59095</v>
      </c>
      <c r="E17818" t="s">
        <v>59096</v>
      </c>
      <c r="F17818" t="s">
        <v>15</v>
      </c>
      <c r="G17818" t="s">
        <v>16</v>
      </c>
      <c r="H17818">
        <v>119</v>
      </c>
      <c r="I17818" t="s">
        <v>59106</v>
      </c>
      <c r="J17818" t="s">
        <v>59107</v>
      </c>
      <c r="K17818" t="s">
        <v>59108</v>
      </c>
      <c r="L17818" t="s">
        <v>78058</v>
      </c>
    </row>
    <row r="17819" spans="1:12" x14ac:dyDescent="0.15">
      <c r="A17819" t="s">
        <v>12</v>
      </c>
      <c r="B17819">
        <v>4995106</v>
      </c>
      <c r="C17819">
        <v>4995126</v>
      </c>
      <c r="D17819" t="s">
        <v>59109</v>
      </c>
      <c r="E17819" t="s">
        <v>90</v>
      </c>
      <c r="F17819" t="s">
        <v>15</v>
      </c>
      <c r="G17819" t="s">
        <v>32</v>
      </c>
      <c r="H17819">
        <v>1</v>
      </c>
      <c r="I17819" t="s">
        <v>59110</v>
      </c>
      <c r="J17819" t="s">
        <v>59111</v>
      </c>
      <c r="K17819" t="s">
        <v>59112</v>
      </c>
      <c r="L17819" t="s">
        <v>77917</v>
      </c>
    </row>
    <row r="17820" spans="1:12" x14ac:dyDescent="0.15">
      <c r="A17820" t="s">
        <v>12</v>
      </c>
      <c r="B17820">
        <v>4995129</v>
      </c>
      <c r="C17820">
        <v>4995149</v>
      </c>
      <c r="D17820" t="s">
        <v>59109</v>
      </c>
      <c r="E17820" t="s">
        <v>90</v>
      </c>
      <c r="F17820" t="s">
        <v>15</v>
      </c>
      <c r="G17820" t="s">
        <v>16</v>
      </c>
      <c r="H17820">
        <v>24</v>
      </c>
      <c r="I17820" t="s">
        <v>59113</v>
      </c>
      <c r="J17820" t="s">
        <v>59114</v>
      </c>
      <c r="K17820" t="s">
        <v>59115</v>
      </c>
      <c r="L17820" t="s">
        <v>77966</v>
      </c>
    </row>
    <row r="17821" spans="1:12" x14ac:dyDescent="0.15">
      <c r="A17821" t="s">
        <v>12</v>
      </c>
      <c r="B17821">
        <v>4995163</v>
      </c>
      <c r="C17821">
        <v>4995183</v>
      </c>
      <c r="D17821" t="s">
        <v>59109</v>
      </c>
      <c r="E17821" t="s">
        <v>90</v>
      </c>
      <c r="F17821" t="s">
        <v>15</v>
      </c>
      <c r="G17821" t="s">
        <v>36</v>
      </c>
      <c r="H17821">
        <v>58</v>
      </c>
      <c r="I17821" t="s">
        <v>59116</v>
      </c>
      <c r="J17821" t="s">
        <v>59117</v>
      </c>
      <c r="K17821" t="s">
        <v>59118</v>
      </c>
      <c r="L17821" t="s">
        <v>77911</v>
      </c>
    </row>
    <row r="17822" spans="1:12" x14ac:dyDescent="0.15">
      <c r="A17822" t="s">
        <v>12</v>
      </c>
      <c r="B17822">
        <v>4995189</v>
      </c>
      <c r="C17822">
        <v>4995209</v>
      </c>
      <c r="D17822" t="s">
        <v>59109</v>
      </c>
      <c r="E17822" t="s">
        <v>90</v>
      </c>
      <c r="F17822" t="s">
        <v>15</v>
      </c>
      <c r="G17822" t="s">
        <v>36</v>
      </c>
      <c r="H17822">
        <v>84</v>
      </c>
      <c r="I17822" t="s">
        <v>59119</v>
      </c>
      <c r="J17822" t="s">
        <v>59120</v>
      </c>
      <c r="K17822" t="s">
        <v>59121</v>
      </c>
      <c r="L17822" t="s">
        <v>77946</v>
      </c>
    </row>
    <row r="17823" spans="1:12" x14ac:dyDescent="0.15">
      <c r="A17823" t="s">
        <v>12</v>
      </c>
      <c r="B17823">
        <v>4997837</v>
      </c>
      <c r="C17823">
        <v>4997857</v>
      </c>
      <c r="D17823" t="s">
        <v>59122</v>
      </c>
      <c r="E17823" t="s">
        <v>90</v>
      </c>
      <c r="F17823" t="s">
        <v>15</v>
      </c>
      <c r="G17823" t="s">
        <v>36</v>
      </c>
      <c r="H17823">
        <v>7</v>
      </c>
      <c r="I17823" t="s">
        <v>59123</v>
      </c>
      <c r="J17823" t="s">
        <v>59124</v>
      </c>
      <c r="K17823" t="s">
        <v>59125</v>
      </c>
      <c r="L17823" t="s">
        <v>77909</v>
      </c>
    </row>
    <row r="17824" spans="1:12" x14ac:dyDescent="0.15">
      <c r="A17824" t="s">
        <v>12</v>
      </c>
      <c r="B17824">
        <v>4997859</v>
      </c>
      <c r="C17824">
        <v>4997879</v>
      </c>
      <c r="D17824" t="s">
        <v>59122</v>
      </c>
      <c r="E17824" t="s">
        <v>90</v>
      </c>
      <c r="F17824" t="s">
        <v>15</v>
      </c>
      <c r="G17824" t="s">
        <v>36</v>
      </c>
      <c r="H17824">
        <v>29</v>
      </c>
      <c r="I17824" t="s">
        <v>59126</v>
      </c>
      <c r="J17824" t="s">
        <v>59127</v>
      </c>
      <c r="K17824" t="s">
        <v>59128</v>
      </c>
      <c r="L17824" t="s">
        <v>77921</v>
      </c>
    </row>
    <row r="17825" spans="1:12" x14ac:dyDescent="0.15">
      <c r="A17825" t="s">
        <v>12</v>
      </c>
      <c r="B17825">
        <v>4997885</v>
      </c>
      <c r="C17825">
        <v>4997905</v>
      </c>
      <c r="D17825" t="s">
        <v>59122</v>
      </c>
      <c r="E17825" t="s">
        <v>90</v>
      </c>
      <c r="F17825" t="s">
        <v>15</v>
      </c>
      <c r="G17825" t="s">
        <v>32</v>
      </c>
      <c r="H17825">
        <v>55</v>
      </c>
      <c r="I17825" t="s">
        <v>59129</v>
      </c>
      <c r="J17825" t="s">
        <v>59130</v>
      </c>
      <c r="K17825" t="s">
        <v>59131</v>
      </c>
      <c r="L17825" t="s">
        <v>77992</v>
      </c>
    </row>
    <row r="17826" spans="1:12" x14ac:dyDescent="0.15">
      <c r="A17826" t="s">
        <v>12</v>
      </c>
      <c r="B17826">
        <v>4997907</v>
      </c>
      <c r="C17826">
        <v>4997927</v>
      </c>
      <c r="D17826" t="s">
        <v>59122</v>
      </c>
      <c r="E17826" t="s">
        <v>90</v>
      </c>
      <c r="F17826" t="s">
        <v>15</v>
      </c>
      <c r="G17826" t="s">
        <v>23</v>
      </c>
      <c r="H17826">
        <v>77</v>
      </c>
      <c r="I17826" t="s">
        <v>59132</v>
      </c>
      <c r="J17826" t="s">
        <v>59133</v>
      </c>
      <c r="K17826" t="s">
        <v>59134</v>
      </c>
      <c r="L17826" t="s">
        <v>77960</v>
      </c>
    </row>
    <row r="17827" spans="1:12" x14ac:dyDescent="0.15">
      <c r="A17827" t="s">
        <v>12</v>
      </c>
      <c r="B17827">
        <v>4999162</v>
      </c>
      <c r="C17827">
        <v>4999182</v>
      </c>
      <c r="D17827" t="s">
        <v>59135</v>
      </c>
      <c r="E17827" t="s">
        <v>59136</v>
      </c>
      <c r="F17827" t="s">
        <v>15</v>
      </c>
      <c r="G17827" t="s">
        <v>32</v>
      </c>
      <c r="H17827">
        <v>10</v>
      </c>
      <c r="I17827" t="s">
        <v>59137</v>
      </c>
      <c r="J17827" t="s">
        <v>59138</v>
      </c>
      <c r="K17827" t="s">
        <v>59139</v>
      </c>
      <c r="L17827" t="s">
        <v>78001</v>
      </c>
    </row>
    <row r="17828" spans="1:12" x14ac:dyDescent="0.15">
      <c r="A17828" t="s">
        <v>12</v>
      </c>
      <c r="B17828">
        <v>4999185</v>
      </c>
      <c r="C17828">
        <v>4999205</v>
      </c>
      <c r="D17828" t="s">
        <v>59135</v>
      </c>
      <c r="E17828" t="s">
        <v>59136</v>
      </c>
      <c r="F17828" t="s">
        <v>15</v>
      </c>
      <c r="G17828" t="s">
        <v>36</v>
      </c>
      <c r="H17828">
        <v>33</v>
      </c>
      <c r="I17828" t="s">
        <v>59140</v>
      </c>
      <c r="J17828" t="s">
        <v>59141</v>
      </c>
      <c r="K17828" t="s">
        <v>59142</v>
      </c>
      <c r="L17828" t="s">
        <v>77977</v>
      </c>
    </row>
    <row r="17829" spans="1:12" x14ac:dyDescent="0.15">
      <c r="A17829" t="s">
        <v>12</v>
      </c>
      <c r="B17829">
        <v>4999216</v>
      </c>
      <c r="C17829">
        <v>4999236</v>
      </c>
      <c r="D17829" t="s">
        <v>59135</v>
      </c>
      <c r="E17829" t="s">
        <v>59136</v>
      </c>
      <c r="F17829" t="s">
        <v>15</v>
      </c>
      <c r="G17829" t="s">
        <v>16</v>
      </c>
      <c r="H17829">
        <v>64</v>
      </c>
      <c r="I17829" t="s">
        <v>59143</v>
      </c>
      <c r="J17829" t="s">
        <v>59144</v>
      </c>
      <c r="K17829" t="s">
        <v>59145</v>
      </c>
      <c r="L17829" t="s">
        <v>77989</v>
      </c>
    </row>
    <row r="17830" spans="1:12" x14ac:dyDescent="0.15">
      <c r="A17830" t="s">
        <v>12</v>
      </c>
      <c r="B17830">
        <v>4999246</v>
      </c>
      <c r="C17830">
        <v>4999266</v>
      </c>
      <c r="D17830" t="s">
        <v>59135</v>
      </c>
      <c r="E17830" t="s">
        <v>59136</v>
      </c>
      <c r="F17830" t="s">
        <v>15</v>
      </c>
      <c r="G17830" t="s">
        <v>32</v>
      </c>
      <c r="H17830">
        <v>94</v>
      </c>
      <c r="I17830" t="s">
        <v>59146</v>
      </c>
      <c r="J17830" t="s">
        <v>59147</v>
      </c>
      <c r="K17830" t="s">
        <v>59148</v>
      </c>
      <c r="L17830" t="s">
        <v>77927</v>
      </c>
    </row>
    <row r="17831" spans="1:12" x14ac:dyDescent="0.15">
      <c r="A17831" t="s">
        <v>12</v>
      </c>
      <c r="B17831">
        <v>5001382</v>
      </c>
      <c r="C17831">
        <v>5001402</v>
      </c>
      <c r="D17831" t="s">
        <v>59149</v>
      </c>
      <c r="E17831" t="s">
        <v>90</v>
      </c>
      <c r="F17831" t="s">
        <v>76</v>
      </c>
      <c r="G17831" t="s">
        <v>32</v>
      </c>
      <c r="H17831">
        <v>1</v>
      </c>
      <c r="I17831" t="s">
        <v>59150</v>
      </c>
      <c r="J17831" t="s">
        <v>59151</v>
      </c>
      <c r="K17831" t="s">
        <v>59152</v>
      </c>
      <c r="L17831" t="s">
        <v>77917</v>
      </c>
    </row>
    <row r="17832" spans="1:12" x14ac:dyDescent="0.15">
      <c r="A17832" t="s">
        <v>12</v>
      </c>
      <c r="B17832">
        <v>5001349</v>
      </c>
      <c r="C17832">
        <v>5001369</v>
      </c>
      <c r="D17832" t="s">
        <v>59149</v>
      </c>
      <c r="E17832" t="s">
        <v>90</v>
      </c>
      <c r="F17832" t="s">
        <v>76</v>
      </c>
      <c r="G17832" t="s">
        <v>32</v>
      </c>
      <c r="H17832">
        <v>34</v>
      </c>
      <c r="I17832" t="s">
        <v>59153</v>
      </c>
      <c r="J17832" t="s">
        <v>59154</v>
      </c>
      <c r="K17832" t="s">
        <v>59155</v>
      </c>
      <c r="L17832" t="s">
        <v>77999</v>
      </c>
    </row>
    <row r="17833" spans="1:12" x14ac:dyDescent="0.15">
      <c r="A17833" t="s">
        <v>12</v>
      </c>
      <c r="B17833">
        <v>5001328</v>
      </c>
      <c r="C17833">
        <v>5001348</v>
      </c>
      <c r="D17833" t="s">
        <v>59149</v>
      </c>
      <c r="E17833" t="s">
        <v>90</v>
      </c>
      <c r="F17833" t="s">
        <v>76</v>
      </c>
      <c r="G17833" t="s">
        <v>32</v>
      </c>
      <c r="H17833">
        <v>55</v>
      </c>
      <c r="I17833" t="s">
        <v>59156</v>
      </c>
      <c r="J17833" t="s">
        <v>59157</v>
      </c>
      <c r="K17833" t="s">
        <v>59158</v>
      </c>
      <c r="L17833" t="s">
        <v>77992</v>
      </c>
    </row>
    <row r="17834" spans="1:12" x14ac:dyDescent="0.15">
      <c r="A17834" t="s">
        <v>12</v>
      </c>
      <c r="B17834">
        <v>5001300</v>
      </c>
      <c r="C17834">
        <v>5001320</v>
      </c>
      <c r="D17834" t="s">
        <v>59149</v>
      </c>
      <c r="E17834" t="s">
        <v>90</v>
      </c>
      <c r="F17834" t="s">
        <v>76</v>
      </c>
      <c r="G17834" t="s">
        <v>23</v>
      </c>
      <c r="H17834">
        <v>83</v>
      </c>
      <c r="I17834" t="s">
        <v>59159</v>
      </c>
      <c r="J17834" t="s">
        <v>59160</v>
      </c>
      <c r="K17834" t="s">
        <v>59161</v>
      </c>
      <c r="L17834" t="s">
        <v>77958</v>
      </c>
    </row>
    <row r="17835" spans="1:12" x14ac:dyDescent="0.15">
      <c r="A17835" t="s">
        <v>12</v>
      </c>
      <c r="B17835">
        <v>5001510</v>
      </c>
      <c r="C17835">
        <v>5001530</v>
      </c>
      <c r="D17835" t="s">
        <v>59162</v>
      </c>
      <c r="E17835" t="s">
        <v>90</v>
      </c>
      <c r="F17835" t="s">
        <v>15</v>
      </c>
      <c r="G17835" t="s">
        <v>32</v>
      </c>
      <c r="H17835">
        <v>1</v>
      </c>
      <c r="I17835" t="s">
        <v>59163</v>
      </c>
      <c r="J17835" t="s">
        <v>59164</v>
      </c>
      <c r="K17835" t="s">
        <v>59165</v>
      </c>
      <c r="L17835" t="s">
        <v>77917</v>
      </c>
    </row>
    <row r="17836" spans="1:12" x14ac:dyDescent="0.15">
      <c r="A17836" t="s">
        <v>12</v>
      </c>
      <c r="B17836">
        <v>5001544</v>
      </c>
      <c r="C17836">
        <v>5001564</v>
      </c>
      <c r="D17836" t="s">
        <v>59162</v>
      </c>
      <c r="E17836" t="s">
        <v>90</v>
      </c>
      <c r="F17836" t="s">
        <v>15</v>
      </c>
      <c r="G17836" t="s">
        <v>23</v>
      </c>
      <c r="H17836">
        <v>35</v>
      </c>
      <c r="I17836" t="s">
        <v>59166</v>
      </c>
      <c r="J17836" t="s">
        <v>59167</v>
      </c>
      <c r="K17836" t="s">
        <v>59168</v>
      </c>
      <c r="L17836" t="s">
        <v>77936</v>
      </c>
    </row>
    <row r="17837" spans="1:12" x14ac:dyDescent="0.15">
      <c r="A17837" t="s">
        <v>12</v>
      </c>
      <c r="B17837">
        <v>5001599</v>
      </c>
      <c r="C17837">
        <v>5001619</v>
      </c>
      <c r="D17837" t="s">
        <v>59162</v>
      </c>
      <c r="E17837" t="s">
        <v>90</v>
      </c>
      <c r="F17837" t="s">
        <v>15</v>
      </c>
      <c r="G17837" t="s">
        <v>16</v>
      </c>
      <c r="H17837">
        <v>90</v>
      </c>
      <c r="I17837" t="s">
        <v>59169</v>
      </c>
      <c r="J17837" t="s">
        <v>59170</v>
      </c>
      <c r="K17837" t="s">
        <v>59171</v>
      </c>
      <c r="L17837" t="s">
        <v>78017</v>
      </c>
    </row>
    <row r="17838" spans="1:12" x14ac:dyDescent="0.15">
      <c r="A17838" t="s">
        <v>12</v>
      </c>
      <c r="B17838">
        <v>5001636</v>
      </c>
      <c r="C17838">
        <v>5001656</v>
      </c>
      <c r="D17838" t="s">
        <v>59162</v>
      </c>
      <c r="E17838" t="s">
        <v>90</v>
      </c>
      <c r="F17838" t="s">
        <v>15</v>
      </c>
      <c r="G17838" t="s">
        <v>16</v>
      </c>
      <c r="H17838">
        <v>127</v>
      </c>
      <c r="I17838" t="s">
        <v>59172</v>
      </c>
      <c r="J17838" t="s">
        <v>59173</v>
      </c>
      <c r="K17838" t="s">
        <v>59174</v>
      </c>
      <c r="L17838" t="s">
        <v>78026</v>
      </c>
    </row>
    <row r="17839" spans="1:12" x14ac:dyDescent="0.15">
      <c r="A17839" t="s">
        <v>12</v>
      </c>
      <c r="B17839">
        <v>5003846</v>
      </c>
      <c r="C17839">
        <v>5003866</v>
      </c>
      <c r="D17839" t="s">
        <v>59175</v>
      </c>
      <c r="E17839" t="s">
        <v>90</v>
      </c>
      <c r="F17839" t="s">
        <v>76</v>
      </c>
      <c r="G17839" t="s">
        <v>36</v>
      </c>
      <c r="H17839">
        <v>0</v>
      </c>
      <c r="I17839" t="s">
        <v>59176</v>
      </c>
      <c r="J17839" t="s">
        <v>59177</v>
      </c>
      <c r="K17839" t="s">
        <v>59178</v>
      </c>
      <c r="L17839" t="s">
        <v>77980</v>
      </c>
    </row>
    <row r="17840" spans="1:12" x14ac:dyDescent="0.15">
      <c r="A17840" t="s">
        <v>12</v>
      </c>
      <c r="B17840">
        <v>5003806</v>
      </c>
      <c r="C17840">
        <v>5003826</v>
      </c>
      <c r="D17840" t="s">
        <v>59175</v>
      </c>
      <c r="E17840" t="s">
        <v>90</v>
      </c>
      <c r="F17840" t="s">
        <v>76</v>
      </c>
      <c r="G17840" t="s">
        <v>36</v>
      </c>
      <c r="H17840">
        <v>40</v>
      </c>
      <c r="I17840" t="s">
        <v>59179</v>
      </c>
      <c r="J17840" t="s">
        <v>59180</v>
      </c>
      <c r="K17840" t="s">
        <v>59181</v>
      </c>
      <c r="L17840" t="s">
        <v>77952</v>
      </c>
    </row>
    <row r="17841" spans="1:12" x14ac:dyDescent="0.15">
      <c r="A17841" t="s">
        <v>12</v>
      </c>
      <c r="B17841">
        <v>5003775</v>
      </c>
      <c r="C17841">
        <v>5003795</v>
      </c>
      <c r="D17841" t="s">
        <v>59175</v>
      </c>
      <c r="E17841" t="s">
        <v>90</v>
      </c>
      <c r="F17841" t="s">
        <v>76</v>
      </c>
      <c r="G17841" t="s">
        <v>16</v>
      </c>
      <c r="H17841">
        <v>71</v>
      </c>
      <c r="I17841" t="s">
        <v>59182</v>
      </c>
      <c r="J17841" t="s">
        <v>59183</v>
      </c>
      <c r="K17841" t="s">
        <v>59184</v>
      </c>
      <c r="L17841" t="s">
        <v>77969</v>
      </c>
    </row>
    <row r="17842" spans="1:12" x14ac:dyDescent="0.15">
      <c r="A17842" t="s">
        <v>12</v>
      </c>
      <c r="B17842">
        <v>5003755</v>
      </c>
      <c r="C17842">
        <v>5003775</v>
      </c>
      <c r="D17842" t="s">
        <v>59175</v>
      </c>
      <c r="E17842" t="s">
        <v>90</v>
      </c>
      <c r="F17842" t="s">
        <v>76</v>
      </c>
      <c r="G17842" t="s">
        <v>23</v>
      </c>
      <c r="H17842">
        <v>91</v>
      </c>
      <c r="I17842" t="s">
        <v>59185</v>
      </c>
      <c r="J17842" t="s">
        <v>59186</v>
      </c>
      <c r="K17842" t="s">
        <v>59187</v>
      </c>
      <c r="L17842" t="s">
        <v>77907</v>
      </c>
    </row>
    <row r="17843" spans="1:12" x14ac:dyDescent="0.15">
      <c r="A17843" t="s">
        <v>12</v>
      </c>
      <c r="B17843">
        <v>5004461</v>
      </c>
      <c r="C17843">
        <v>5004481</v>
      </c>
      <c r="D17843" t="s">
        <v>59188</v>
      </c>
      <c r="E17843" t="s">
        <v>90</v>
      </c>
      <c r="F17843" t="s">
        <v>76</v>
      </c>
      <c r="G17843" t="s">
        <v>36</v>
      </c>
      <c r="H17843">
        <v>19</v>
      </c>
      <c r="I17843" t="s">
        <v>59189</v>
      </c>
      <c r="J17843" t="s">
        <v>59190</v>
      </c>
      <c r="K17843" t="s">
        <v>59191</v>
      </c>
      <c r="L17843" t="s">
        <v>77982</v>
      </c>
    </row>
    <row r="17844" spans="1:12" x14ac:dyDescent="0.15">
      <c r="A17844" t="s">
        <v>12</v>
      </c>
      <c r="B17844">
        <v>5004410</v>
      </c>
      <c r="C17844">
        <v>5004430</v>
      </c>
      <c r="D17844" t="s">
        <v>59188</v>
      </c>
      <c r="E17844" t="s">
        <v>90</v>
      </c>
      <c r="F17844" t="s">
        <v>76</v>
      </c>
      <c r="G17844" t="s">
        <v>16</v>
      </c>
      <c r="H17844">
        <v>70</v>
      </c>
      <c r="I17844" t="s">
        <v>59192</v>
      </c>
      <c r="J17844" t="s">
        <v>59193</v>
      </c>
      <c r="K17844" t="s">
        <v>59194</v>
      </c>
      <c r="L17844" t="s">
        <v>77919</v>
      </c>
    </row>
    <row r="17845" spans="1:12" x14ac:dyDescent="0.15">
      <c r="A17845" t="s">
        <v>12</v>
      </c>
      <c r="B17845">
        <v>5004359</v>
      </c>
      <c r="C17845">
        <v>5004379</v>
      </c>
      <c r="D17845" t="s">
        <v>59188</v>
      </c>
      <c r="E17845" t="s">
        <v>90</v>
      </c>
      <c r="F17845" t="s">
        <v>76</v>
      </c>
      <c r="G17845" t="s">
        <v>23</v>
      </c>
      <c r="H17845">
        <v>121</v>
      </c>
      <c r="I17845" t="s">
        <v>59195</v>
      </c>
      <c r="J17845" t="s">
        <v>59196</v>
      </c>
      <c r="K17845" t="s">
        <v>59197</v>
      </c>
      <c r="L17845" t="s">
        <v>77943</v>
      </c>
    </row>
    <row r="17846" spans="1:12" x14ac:dyDescent="0.15">
      <c r="A17846" t="s">
        <v>12</v>
      </c>
      <c r="B17846">
        <v>5004313</v>
      </c>
      <c r="C17846">
        <v>5004333</v>
      </c>
      <c r="D17846" t="s">
        <v>59188</v>
      </c>
      <c r="E17846" t="s">
        <v>90</v>
      </c>
      <c r="F17846" t="s">
        <v>76</v>
      </c>
      <c r="G17846" t="s">
        <v>36</v>
      </c>
      <c r="H17846">
        <v>167</v>
      </c>
      <c r="I17846" t="s">
        <v>59198</v>
      </c>
      <c r="J17846" t="s">
        <v>59199</v>
      </c>
      <c r="K17846" t="s">
        <v>59200</v>
      </c>
      <c r="L17846" t="s">
        <v>77916</v>
      </c>
    </row>
    <row r="17847" spans="1:12" x14ac:dyDescent="0.15">
      <c r="A17847" t="s">
        <v>12</v>
      </c>
      <c r="B17847">
        <v>5004712</v>
      </c>
      <c r="C17847">
        <v>5004732</v>
      </c>
      <c r="D17847" t="s">
        <v>59201</v>
      </c>
      <c r="E17847" t="s">
        <v>90</v>
      </c>
      <c r="F17847" t="s">
        <v>15</v>
      </c>
      <c r="G17847" t="s">
        <v>32</v>
      </c>
      <c r="H17847">
        <v>52</v>
      </c>
      <c r="I17847" t="s">
        <v>59202</v>
      </c>
      <c r="J17847" t="s">
        <v>59203</v>
      </c>
      <c r="K17847" t="s">
        <v>59204</v>
      </c>
      <c r="L17847" t="s">
        <v>77959</v>
      </c>
    </row>
    <row r="17848" spans="1:12" x14ac:dyDescent="0.15">
      <c r="A17848" t="s">
        <v>12</v>
      </c>
      <c r="B17848">
        <v>5004738</v>
      </c>
      <c r="C17848">
        <v>5004758</v>
      </c>
      <c r="D17848" t="s">
        <v>59201</v>
      </c>
      <c r="E17848" t="s">
        <v>90</v>
      </c>
      <c r="F17848" t="s">
        <v>15</v>
      </c>
      <c r="G17848" t="s">
        <v>36</v>
      </c>
      <c r="H17848">
        <v>78</v>
      </c>
      <c r="I17848" t="s">
        <v>59205</v>
      </c>
      <c r="J17848" t="s">
        <v>59206</v>
      </c>
      <c r="K17848" t="s">
        <v>59207</v>
      </c>
      <c r="L17848" t="s">
        <v>78000</v>
      </c>
    </row>
    <row r="17849" spans="1:12" x14ac:dyDescent="0.15">
      <c r="A17849" t="s">
        <v>12</v>
      </c>
      <c r="B17849">
        <v>5004765</v>
      </c>
      <c r="C17849">
        <v>5004785</v>
      </c>
      <c r="D17849" t="s">
        <v>59201</v>
      </c>
      <c r="E17849" t="s">
        <v>90</v>
      </c>
      <c r="F17849" t="s">
        <v>15</v>
      </c>
      <c r="G17849" t="s">
        <v>23</v>
      </c>
      <c r="H17849">
        <v>105</v>
      </c>
      <c r="I17849" t="s">
        <v>59208</v>
      </c>
      <c r="J17849" t="s">
        <v>59209</v>
      </c>
      <c r="K17849" t="s">
        <v>59210</v>
      </c>
      <c r="L17849" t="s">
        <v>78028</v>
      </c>
    </row>
    <row r="17850" spans="1:12" x14ac:dyDescent="0.15">
      <c r="A17850" t="s">
        <v>12</v>
      </c>
      <c r="B17850">
        <v>5004785</v>
      </c>
      <c r="C17850">
        <v>5004805</v>
      </c>
      <c r="D17850" t="s">
        <v>59201</v>
      </c>
      <c r="E17850" t="s">
        <v>90</v>
      </c>
      <c r="F17850" t="s">
        <v>15</v>
      </c>
      <c r="G17850" t="s">
        <v>32</v>
      </c>
      <c r="H17850">
        <v>125</v>
      </c>
      <c r="I17850" t="s">
        <v>59211</v>
      </c>
      <c r="J17850" t="s">
        <v>59212</v>
      </c>
      <c r="K17850" t="s">
        <v>59213</v>
      </c>
      <c r="L17850" t="s">
        <v>78034</v>
      </c>
    </row>
    <row r="17851" spans="1:12" x14ac:dyDescent="0.15">
      <c r="A17851" t="s">
        <v>12</v>
      </c>
      <c r="B17851">
        <v>5008933</v>
      </c>
      <c r="C17851">
        <v>5008953</v>
      </c>
      <c r="D17851" t="s">
        <v>59214</v>
      </c>
      <c r="E17851" t="s">
        <v>90</v>
      </c>
      <c r="F17851" t="s">
        <v>76</v>
      </c>
      <c r="G17851" t="s">
        <v>32</v>
      </c>
      <c r="H17851">
        <v>1</v>
      </c>
      <c r="I17851" t="s">
        <v>59215</v>
      </c>
      <c r="J17851" t="s">
        <v>59216</v>
      </c>
      <c r="K17851" t="s">
        <v>59217</v>
      </c>
      <c r="L17851" t="s">
        <v>77917</v>
      </c>
    </row>
    <row r="17852" spans="1:12" x14ac:dyDescent="0.15">
      <c r="A17852" t="s">
        <v>12</v>
      </c>
      <c r="B17852">
        <v>5008909</v>
      </c>
      <c r="C17852">
        <v>5008929</v>
      </c>
      <c r="D17852" t="s">
        <v>59214</v>
      </c>
      <c r="E17852" t="s">
        <v>90</v>
      </c>
      <c r="F17852" t="s">
        <v>76</v>
      </c>
      <c r="G17852" t="s">
        <v>32</v>
      </c>
      <c r="H17852">
        <v>25</v>
      </c>
      <c r="I17852" t="s">
        <v>59218</v>
      </c>
      <c r="J17852" t="s">
        <v>59219</v>
      </c>
      <c r="K17852" t="s">
        <v>59220</v>
      </c>
      <c r="L17852" t="s">
        <v>78012</v>
      </c>
    </row>
    <row r="17853" spans="1:12" x14ac:dyDescent="0.15">
      <c r="A17853" t="s">
        <v>12</v>
      </c>
      <c r="B17853">
        <v>5008887</v>
      </c>
      <c r="C17853">
        <v>5008907</v>
      </c>
      <c r="D17853" t="s">
        <v>59214</v>
      </c>
      <c r="E17853" t="s">
        <v>90</v>
      </c>
      <c r="F17853" t="s">
        <v>76</v>
      </c>
      <c r="G17853" t="s">
        <v>23</v>
      </c>
      <c r="H17853">
        <v>47</v>
      </c>
      <c r="I17853" t="s">
        <v>59221</v>
      </c>
      <c r="J17853" t="s">
        <v>59222</v>
      </c>
      <c r="K17853" t="s">
        <v>59223</v>
      </c>
      <c r="L17853" t="s">
        <v>77932</v>
      </c>
    </row>
    <row r="17854" spans="1:12" x14ac:dyDescent="0.15">
      <c r="A17854" t="s">
        <v>12</v>
      </c>
      <c r="B17854">
        <v>5008837</v>
      </c>
      <c r="C17854">
        <v>5008857</v>
      </c>
      <c r="D17854" t="s">
        <v>59214</v>
      </c>
      <c r="E17854" t="s">
        <v>90</v>
      </c>
      <c r="F17854" t="s">
        <v>76</v>
      </c>
      <c r="G17854" t="s">
        <v>16</v>
      </c>
      <c r="H17854">
        <v>97</v>
      </c>
      <c r="I17854" t="s">
        <v>59224</v>
      </c>
      <c r="J17854" t="s">
        <v>59225</v>
      </c>
      <c r="K17854" t="s">
        <v>59226</v>
      </c>
      <c r="L17854" t="s">
        <v>78010</v>
      </c>
    </row>
    <row r="17855" spans="1:12" x14ac:dyDescent="0.15">
      <c r="A17855" t="s">
        <v>12</v>
      </c>
      <c r="B17855">
        <v>5009294</v>
      </c>
      <c r="C17855">
        <v>5009314</v>
      </c>
      <c r="D17855" t="s">
        <v>59227</v>
      </c>
      <c r="E17855" t="s">
        <v>90</v>
      </c>
      <c r="F17855" t="s">
        <v>76</v>
      </c>
      <c r="G17855" t="s">
        <v>32</v>
      </c>
      <c r="H17855">
        <v>1</v>
      </c>
      <c r="I17855" t="s">
        <v>59228</v>
      </c>
      <c r="J17855" t="s">
        <v>59229</v>
      </c>
      <c r="K17855" t="s">
        <v>59230</v>
      </c>
      <c r="L17855" t="s">
        <v>77917</v>
      </c>
    </row>
    <row r="17856" spans="1:12" x14ac:dyDescent="0.15">
      <c r="A17856" t="s">
        <v>12</v>
      </c>
      <c r="B17856">
        <v>5009261</v>
      </c>
      <c r="C17856">
        <v>5009281</v>
      </c>
      <c r="D17856" t="s">
        <v>59227</v>
      </c>
      <c r="E17856" t="s">
        <v>90</v>
      </c>
      <c r="F17856" t="s">
        <v>76</v>
      </c>
      <c r="G17856" t="s">
        <v>23</v>
      </c>
      <c r="H17856">
        <v>34</v>
      </c>
      <c r="I17856" t="s">
        <v>59231</v>
      </c>
      <c r="J17856" t="s">
        <v>59232</v>
      </c>
      <c r="K17856" t="s">
        <v>59233</v>
      </c>
      <c r="L17856" t="s">
        <v>77999</v>
      </c>
    </row>
    <row r="17857" spans="1:12" x14ac:dyDescent="0.15">
      <c r="A17857" t="s">
        <v>12</v>
      </c>
      <c r="B17857">
        <v>5009225</v>
      </c>
      <c r="C17857">
        <v>5009245</v>
      </c>
      <c r="D17857" t="s">
        <v>59227</v>
      </c>
      <c r="E17857" t="s">
        <v>90</v>
      </c>
      <c r="F17857" t="s">
        <v>76</v>
      </c>
      <c r="G17857" t="s">
        <v>32</v>
      </c>
      <c r="H17857">
        <v>70</v>
      </c>
      <c r="I17857" t="s">
        <v>59234</v>
      </c>
      <c r="J17857" t="s">
        <v>59235</v>
      </c>
      <c r="K17857" t="s">
        <v>59236</v>
      </c>
      <c r="L17857" t="s">
        <v>77919</v>
      </c>
    </row>
    <row r="17858" spans="1:12" x14ac:dyDescent="0.15">
      <c r="A17858" t="s">
        <v>12</v>
      </c>
      <c r="B17858">
        <v>5009202</v>
      </c>
      <c r="C17858">
        <v>5009222</v>
      </c>
      <c r="D17858" t="s">
        <v>59227</v>
      </c>
      <c r="E17858" t="s">
        <v>90</v>
      </c>
      <c r="F17858" t="s">
        <v>76</v>
      </c>
      <c r="G17858" t="s">
        <v>16</v>
      </c>
      <c r="H17858">
        <v>93</v>
      </c>
      <c r="I17858" t="s">
        <v>59237</v>
      </c>
      <c r="J17858" t="s">
        <v>59238</v>
      </c>
      <c r="K17858" t="s">
        <v>59239</v>
      </c>
      <c r="L17858" t="s">
        <v>78044</v>
      </c>
    </row>
    <row r="17859" spans="1:12" x14ac:dyDescent="0.15">
      <c r="A17859" t="s">
        <v>12</v>
      </c>
      <c r="B17859">
        <v>5009915</v>
      </c>
      <c r="C17859">
        <v>5009935</v>
      </c>
      <c r="D17859" t="s">
        <v>59240</v>
      </c>
      <c r="E17859" t="s">
        <v>90</v>
      </c>
      <c r="F17859" t="s">
        <v>76</v>
      </c>
      <c r="G17859" t="s">
        <v>32</v>
      </c>
      <c r="H17859">
        <v>28</v>
      </c>
      <c r="I17859" t="s">
        <v>59241</v>
      </c>
      <c r="J17859" t="s">
        <v>59242</v>
      </c>
      <c r="K17859" t="s">
        <v>59243</v>
      </c>
      <c r="L17859" t="s">
        <v>77956</v>
      </c>
    </row>
    <row r="17860" spans="1:12" x14ac:dyDescent="0.15">
      <c r="A17860" t="s">
        <v>12</v>
      </c>
      <c r="B17860">
        <v>5009888</v>
      </c>
      <c r="C17860">
        <v>5009908</v>
      </c>
      <c r="D17860" t="s">
        <v>59240</v>
      </c>
      <c r="E17860" t="s">
        <v>90</v>
      </c>
      <c r="F17860" t="s">
        <v>76</v>
      </c>
      <c r="G17860" t="s">
        <v>36</v>
      </c>
      <c r="H17860">
        <v>55</v>
      </c>
      <c r="I17860" t="s">
        <v>59244</v>
      </c>
      <c r="J17860" t="s">
        <v>59245</v>
      </c>
      <c r="K17860" t="s">
        <v>59246</v>
      </c>
      <c r="L17860" t="s">
        <v>77992</v>
      </c>
    </row>
    <row r="17861" spans="1:12" x14ac:dyDescent="0.15">
      <c r="A17861" t="s">
        <v>12</v>
      </c>
      <c r="B17861">
        <v>5009866</v>
      </c>
      <c r="C17861">
        <v>5009886</v>
      </c>
      <c r="D17861" t="s">
        <v>59240</v>
      </c>
      <c r="E17861" t="s">
        <v>90</v>
      </c>
      <c r="F17861" t="s">
        <v>76</v>
      </c>
      <c r="G17861" t="s">
        <v>23</v>
      </c>
      <c r="H17861">
        <v>77</v>
      </c>
      <c r="I17861" t="s">
        <v>59247</v>
      </c>
      <c r="J17861" t="s">
        <v>59248</v>
      </c>
      <c r="K17861" t="s">
        <v>59249</v>
      </c>
      <c r="L17861" t="s">
        <v>77960</v>
      </c>
    </row>
    <row r="17862" spans="1:12" x14ac:dyDescent="0.15">
      <c r="A17862" t="s">
        <v>12</v>
      </c>
      <c r="B17862">
        <v>5009846</v>
      </c>
      <c r="C17862">
        <v>5009866</v>
      </c>
      <c r="D17862" t="s">
        <v>59240</v>
      </c>
      <c r="E17862" t="s">
        <v>90</v>
      </c>
      <c r="F17862" t="s">
        <v>76</v>
      </c>
      <c r="G17862" t="s">
        <v>36</v>
      </c>
      <c r="H17862">
        <v>97</v>
      </c>
      <c r="I17862" t="s">
        <v>59250</v>
      </c>
      <c r="J17862" t="s">
        <v>59251</v>
      </c>
      <c r="K17862" t="s">
        <v>59252</v>
      </c>
      <c r="L17862" t="s">
        <v>78010</v>
      </c>
    </row>
    <row r="17863" spans="1:12" x14ac:dyDescent="0.15">
      <c r="A17863" t="s">
        <v>12</v>
      </c>
      <c r="B17863">
        <v>5010089</v>
      </c>
      <c r="C17863">
        <v>5010109</v>
      </c>
      <c r="D17863" t="s">
        <v>59253</v>
      </c>
      <c r="E17863" t="s">
        <v>90</v>
      </c>
      <c r="F17863" t="s">
        <v>15</v>
      </c>
      <c r="G17863" t="s">
        <v>36</v>
      </c>
      <c r="H17863">
        <v>0</v>
      </c>
      <c r="I17863" t="s">
        <v>59254</v>
      </c>
      <c r="J17863" t="s">
        <v>59255</v>
      </c>
      <c r="K17863" t="s">
        <v>59256</v>
      </c>
      <c r="L17863" t="s">
        <v>77980</v>
      </c>
    </row>
    <row r="17864" spans="1:12" x14ac:dyDescent="0.15">
      <c r="A17864" t="s">
        <v>12</v>
      </c>
      <c r="B17864">
        <v>5010114</v>
      </c>
      <c r="C17864">
        <v>5010134</v>
      </c>
      <c r="D17864" t="s">
        <v>59253</v>
      </c>
      <c r="E17864" t="s">
        <v>90</v>
      </c>
      <c r="F17864" t="s">
        <v>15</v>
      </c>
      <c r="G17864" t="s">
        <v>36</v>
      </c>
      <c r="H17864">
        <v>25</v>
      </c>
      <c r="I17864" t="s">
        <v>59257</v>
      </c>
      <c r="J17864" t="s">
        <v>59258</v>
      </c>
      <c r="K17864" t="s">
        <v>59259</v>
      </c>
      <c r="L17864" t="s">
        <v>78012</v>
      </c>
    </row>
    <row r="17865" spans="1:12" x14ac:dyDescent="0.15">
      <c r="A17865" t="s">
        <v>12</v>
      </c>
      <c r="B17865">
        <v>5010138</v>
      </c>
      <c r="C17865">
        <v>5010158</v>
      </c>
      <c r="D17865" t="s">
        <v>59253</v>
      </c>
      <c r="E17865" t="s">
        <v>90</v>
      </c>
      <c r="F17865" t="s">
        <v>15</v>
      </c>
      <c r="G17865" t="s">
        <v>23</v>
      </c>
      <c r="H17865">
        <v>49</v>
      </c>
      <c r="I17865" t="s">
        <v>59260</v>
      </c>
      <c r="J17865" t="s">
        <v>59261</v>
      </c>
      <c r="K17865" t="s">
        <v>59262</v>
      </c>
      <c r="L17865" t="s">
        <v>77913</v>
      </c>
    </row>
    <row r="17866" spans="1:12" x14ac:dyDescent="0.15">
      <c r="A17866" t="s">
        <v>12</v>
      </c>
      <c r="B17866">
        <v>5010174</v>
      </c>
      <c r="C17866">
        <v>5010194</v>
      </c>
      <c r="D17866" t="s">
        <v>59253</v>
      </c>
      <c r="E17866" t="s">
        <v>90</v>
      </c>
      <c r="F17866" t="s">
        <v>15</v>
      </c>
      <c r="G17866" t="s">
        <v>16</v>
      </c>
      <c r="H17866">
        <v>85</v>
      </c>
      <c r="I17866" t="s">
        <v>59263</v>
      </c>
      <c r="J17866" t="s">
        <v>59264</v>
      </c>
      <c r="K17866" t="s">
        <v>59265</v>
      </c>
      <c r="L17866" t="s">
        <v>77972</v>
      </c>
    </row>
    <row r="17867" spans="1:12" x14ac:dyDescent="0.15">
      <c r="A17867" t="s">
        <v>12</v>
      </c>
      <c r="B17867">
        <v>5012664</v>
      </c>
      <c r="C17867">
        <v>5012684</v>
      </c>
      <c r="D17867" t="s">
        <v>59266</v>
      </c>
      <c r="E17867" t="s">
        <v>59267</v>
      </c>
      <c r="F17867" t="s">
        <v>76</v>
      </c>
      <c r="G17867" t="s">
        <v>23</v>
      </c>
      <c r="H17867">
        <v>0</v>
      </c>
      <c r="I17867" t="s">
        <v>59268</v>
      </c>
      <c r="J17867" t="s">
        <v>59269</v>
      </c>
      <c r="K17867" t="s">
        <v>59270</v>
      </c>
      <c r="L17867" t="s">
        <v>77980</v>
      </c>
    </row>
    <row r="17868" spans="1:12" x14ac:dyDescent="0.15">
      <c r="A17868" t="s">
        <v>12</v>
      </c>
      <c r="B17868">
        <v>5012605</v>
      </c>
      <c r="C17868">
        <v>5012625</v>
      </c>
      <c r="D17868" t="s">
        <v>59266</v>
      </c>
      <c r="E17868" t="s">
        <v>59267</v>
      </c>
      <c r="F17868" t="s">
        <v>76</v>
      </c>
      <c r="G17868" t="s">
        <v>23</v>
      </c>
      <c r="H17868">
        <v>59</v>
      </c>
      <c r="I17868" t="s">
        <v>59271</v>
      </c>
      <c r="J17868" t="s">
        <v>59272</v>
      </c>
      <c r="K17868" t="s">
        <v>59273</v>
      </c>
      <c r="L17868" t="s">
        <v>78009</v>
      </c>
    </row>
    <row r="17869" spans="1:12" x14ac:dyDescent="0.15">
      <c r="A17869" t="s">
        <v>12</v>
      </c>
      <c r="B17869">
        <v>5012579</v>
      </c>
      <c r="C17869">
        <v>5012599</v>
      </c>
      <c r="D17869" t="s">
        <v>59266</v>
      </c>
      <c r="E17869" t="s">
        <v>59267</v>
      </c>
      <c r="F17869" t="s">
        <v>76</v>
      </c>
      <c r="G17869" t="s">
        <v>32</v>
      </c>
      <c r="H17869">
        <v>85</v>
      </c>
      <c r="I17869" t="s">
        <v>59274</v>
      </c>
      <c r="J17869" t="s">
        <v>59275</v>
      </c>
      <c r="K17869" t="s">
        <v>59276</v>
      </c>
      <c r="L17869" t="s">
        <v>77972</v>
      </c>
    </row>
    <row r="17870" spans="1:12" x14ac:dyDescent="0.15">
      <c r="A17870" t="s">
        <v>12</v>
      </c>
      <c r="B17870">
        <v>5012545</v>
      </c>
      <c r="C17870">
        <v>5012565</v>
      </c>
      <c r="D17870" t="s">
        <v>59266</v>
      </c>
      <c r="E17870" t="s">
        <v>59267</v>
      </c>
      <c r="F17870" t="s">
        <v>76</v>
      </c>
      <c r="G17870" t="s">
        <v>16</v>
      </c>
      <c r="H17870">
        <v>119</v>
      </c>
      <c r="I17870" t="s">
        <v>59277</v>
      </c>
      <c r="J17870" t="s">
        <v>59278</v>
      </c>
      <c r="K17870" t="s">
        <v>59279</v>
      </c>
      <c r="L17870" t="s">
        <v>78058</v>
      </c>
    </row>
    <row r="17871" spans="1:12" x14ac:dyDescent="0.15">
      <c r="A17871" t="s">
        <v>12</v>
      </c>
      <c r="B17871">
        <v>5016145</v>
      </c>
      <c r="C17871">
        <v>5016165</v>
      </c>
      <c r="D17871" t="s">
        <v>59280</v>
      </c>
      <c r="E17871" t="s">
        <v>59281</v>
      </c>
      <c r="F17871" t="s">
        <v>76</v>
      </c>
      <c r="G17871" t="s">
        <v>32</v>
      </c>
      <c r="H17871">
        <v>13</v>
      </c>
      <c r="I17871" t="s">
        <v>59282</v>
      </c>
      <c r="J17871" t="s">
        <v>59283</v>
      </c>
      <c r="K17871" t="s">
        <v>59284</v>
      </c>
      <c r="L17871" t="s">
        <v>77935</v>
      </c>
    </row>
    <row r="17872" spans="1:12" x14ac:dyDescent="0.15">
      <c r="A17872" t="s">
        <v>12</v>
      </c>
      <c r="B17872">
        <v>5016120</v>
      </c>
      <c r="C17872">
        <v>5016140</v>
      </c>
      <c r="D17872" t="s">
        <v>59280</v>
      </c>
      <c r="E17872" t="s">
        <v>59281</v>
      </c>
      <c r="F17872" t="s">
        <v>76</v>
      </c>
      <c r="G17872" t="s">
        <v>32</v>
      </c>
      <c r="H17872">
        <v>38</v>
      </c>
      <c r="I17872" t="s">
        <v>59285</v>
      </c>
      <c r="J17872" t="s">
        <v>59286</v>
      </c>
      <c r="K17872" t="s">
        <v>59287</v>
      </c>
      <c r="L17872" t="s">
        <v>78008</v>
      </c>
    </row>
    <row r="17873" spans="1:12" x14ac:dyDescent="0.15">
      <c r="A17873" t="s">
        <v>12</v>
      </c>
      <c r="B17873">
        <v>5016093</v>
      </c>
      <c r="C17873">
        <v>5016113</v>
      </c>
      <c r="D17873" t="s">
        <v>59280</v>
      </c>
      <c r="E17873" t="s">
        <v>59281</v>
      </c>
      <c r="F17873" t="s">
        <v>76</v>
      </c>
      <c r="G17873" t="s">
        <v>36</v>
      </c>
      <c r="H17873">
        <v>65</v>
      </c>
      <c r="I17873" t="s">
        <v>59288</v>
      </c>
      <c r="J17873" t="s">
        <v>59289</v>
      </c>
      <c r="K17873" t="s">
        <v>59290</v>
      </c>
      <c r="L17873" t="s">
        <v>78042</v>
      </c>
    </row>
    <row r="17874" spans="1:12" x14ac:dyDescent="0.15">
      <c r="A17874" t="s">
        <v>12</v>
      </c>
      <c r="B17874">
        <v>5016055</v>
      </c>
      <c r="C17874">
        <v>5016075</v>
      </c>
      <c r="D17874" t="s">
        <v>59280</v>
      </c>
      <c r="E17874" t="s">
        <v>59281</v>
      </c>
      <c r="F17874" t="s">
        <v>76</v>
      </c>
      <c r="G17874" t="s">
        <v>23</v>
      </c>
      <c r="H17874">
        <v>103</v>
      </c>
      <c r="I17874" t="s">
        <v>59291</v>
      </c>
      <c r="J17874" t="s">
        <v>59292</v>
      </c>
      <c r="K17874" t="s">
        <v>59293</v>
      </c>
      <c r="L17874" t="s">
        <v>77937</v>
      </c>
    </row>
    <row r="17875" spans="1:12" x14ac:dyDescent="0.15">
      <c r="A17875" t="s">
        <v>12</v>
      </c>
      <c r="B17875">
        <v>5016648</v>
      </c>
      <c r="C17875">
        <v>5016668</v>
      </c>
      <c r="D17875" t="s">
        <v>59294</v>
      </c>
      <c r="E17875" t="s">
        <v>90</v>
      </c>
      <c r="F17875" t="s">
        <v>15</v>
      </c>
      <c r="G17875" t="s">
        <v>23</v>
      </c>
      <c r="H17875">
        <v>7</v>
      </c>
      <c r="I17875" t="s">
        <v>59295</v>
      </c>
      <c r="J17875" t="s">
        <v>59296</v>
      </c>
      <c r="K17875" t="s">
        <v>59297</v>
      </c>
      <c r="L17875" t="s">
        <v>77909</v>
      </c>
    </row>
    <row r="17876" spans="1:12" x14ac:dyDescent="0.15">
      <c r="A17876" t="s">
        <v>12</v>
      </c>
      <c r="B17876">
        <v>5016669</v>
      </c>
      <c r="C17876">
        <v>5016689</v>
      </c>
      <c r="D17876" t="s">
        <v>59294</v>
      </c>
      <c r="E17876" t="s">
        <v>90</v>
      </c>
      <c r="F17876" t="s">
        <v>15</v>
      </c>
      <c r="G17876" t="s">
        <v>36</v>
      </c>
      <c r="H17876">
        <v>28</v>
      </c>
      <c r="I17876" t="s">
        <v>59298</v>
      </c>
      <c r="J17876" t="s">
        <v>59299</v>
      </c>
      <c r="K17876" t="s">
        <v>59300</v>
      </c>
      <c r="L17876" t="s">
        <v>77956</v>
      </c>
    </row>
    <row r="17877" spans="1:12" x14ac:dyDescent="0.15">
      <c r="A17877" t="s">
        <v>12</v>
      </c>
      <c r="B17877">
        <v>5016705</v>
      </c>
      <c r="C17877">
        <v>5016725</v>
      </c>
      <c r="D17877" t="s">
        <v>59294</v>
      </c>
      <c r="E17877" t="s">
        <v>90</v>
      </c>
      <c r="F17877" t="s">
        <v>15</v>
      </c>
      <c r="G17877" t="s">
        <v>23</v>
      </c>
      <c r="H17877">
        <v>64</v>
      </c>
      <c r="I17877" t="s">
        <v>59301</v>
      </c>
      <c r="J17877" t="s">
        <v>59302</v>
      </c>
      <c r="K17877" t="s">
        <v>59303</v>
      </c>
      <c r="L17877" t="s">
        <v>77989</v>
      </c>
    </row>
    <row r="17878" spans="1:12" x14ac:dyDescent="0.15">
      <c r="A17878" t="s">
        <v>12</v>
      </c>
      <c r="B17878">
        <v>5016738</v>
      </c>
      <c r="C17878">
        <v>5016758</v>
      </c>
      <c r="D17878" t="s">
        <v>59294</v>
      </c>
      <c r="E17878" t="s">
        <v>90</v>
      </c>
      <c r="F17878" t="s">
        <v>15</v>
      </c>
      <c r="G17878" t="s">
        <v>16</v>
      </c>
      <c r="H17878">
        <v>97</v>
      </c>
      <c r="I17878" t="s">
        <v>59304</v>
      </c>
      <c r="J17878" t="s">
        <v>59305</v>
      </c>
      <c r="K17878" t="s">
        <v>59306</v>
      </c>
      <c r="L17878" t="s">
        <v>78010</v>
      </c>
    </row>
    <row r="17879" spans="1:12" x14ac:dyDescent="0.15">
      <c r="A17879" t="s">
        <v>12</v>
      </c>
      <c r="B17879">
        <v>5019545</v>
      </c>
      <c r="C17879">
        <v>5019565</v>
      </c>
      <c r="D17879" t="s">
        <v>59307</v>
      </c>
      <c r="E17879" t="s">
        <v>59308</v>
      </c>
      <c r="F17879" t="s">
        <v>76</v>
      </c>
      <c r="G17879" t="s">
        <v>36</v>
      </c>
      <c r="H17879">
        <v>13</v>
      </c>
      <c r="I17879" t="s">
        <v>59309</v>
      </c>
      <c r="J17879" t="s">
        <v>59310</v>
      </c>
      <c r="K17879" t="s">
        <v>59311</v>
      </c>
      <c r="L17879" t="s">
        <v>77935</v>
      </c>
    </row>
    <row r="17880" spans="1:12" x14ac:dyDescent="0.15">
      <c r="A17880" t="s">
        <v>12</v>
      </c>
      <c r="B17880">
        <v>5019523</v>
      </c>
      <c r="C17880">
        <v>5019543</v>
      </c>
      <c r="D17880" t="s">
        <v>59307</v>
      </c>
      <c r="E17880" t="s">
        <v>59308</v>
      </c>
      <c r="F17880" t="s">
        <v>76</v>
      </c>
      <c r="G17880" t="s">
        <v>32</v>
      </c>
      <c r="H17880">
        <v>35</v>
      </c>
      <c r="I17880" t="s">
        <v>59312</v>
      </c>
      <c r="J17880" t="s">
        <v>59313</v>
      </c>
      <c r="K17880" t="s">
        <v>59314</v>
      </c>
      <c r="L17880" t="s">
        <v>77936</v>
      </c>
    </row>
    <row r="17881" spans="1:12" x14ac:dyDescent="0.15">
      <c r="A17881" t="s">
        <v>12</v>
      </c>
      <c r="B17881">
        <v>5019473</v>
      </c>
      <c r="C17881">
        <v>5019493</v>
      </c>
      <c r="D17881" t="s">
        <v>59307</v>
      </c>
      <c r="E17881" t="s">
        <v>59308</v>
      </c>
      <c r="F17881" t="s">
        <v>76</v>
      </c>
      <c r="G17881" t="s">
        <v>16</v>
      </c>
      <c r="H17881">
        <v>85</v>
      </c>
      <c r="I17881" t="s">
        <v>59315</v>
      </c>
      <c r="J17881" t="s">
        <v>59316</v>
      </c>
      <c r="K17881" t="s">
        <v>59317</v>
      </c>
      <c r="L17881" t="s">
        <v>77972</v>
      </c>
    </row>
    <row r="17882" spans="1:12" x14ac:dyDescent="0.15">
      <c r="A17882" t="s">
        <v>12</v>
      </c>
      <c r="B17882">
        <v>5019427</v>
      </c>
      <c r="C17882">
        <v>5019447</v>
      </c>
      <c r="D17882" t="s">
        <v>59307</v>
      </c>
      <c r="E17882" t="s">
        <v>59308</v>
      </c>
      <c r="F17882" t="s">
        <v>76</v>
      </c>
      <c r="G17882" t="s">
        <v>16</v>
      </c>
      <c r="H17882">
        <v>131</v>
      </c>
      <c r="I17882" t="s">
        <v>59318</v>
      </c>
      <c r="J17882" t="s">
        <v>59319</v>
      </c>
      <c r="K17882" t="s">
        <v>59320</v>
      </c>
      <c r="L17882" t="s">
        <v>77941</v>
      </c>
    </row>
    <row r="17883" spans="1:12" x14ac:dyDescent="0.15">
      <c r="A17883" t="s">
        <v>12</v>
      </c>
      <c r="B17883">
        <v>5019779</v>
      </c>
      <c r="C17883">
        <v>5019799</v>
      </c>
      <c r="D17883" t="s">
        <v>59321</v>
      </c>
      <c r="E17883" t="s">
        <v>90</v>
      </c>
      <c r="F17883" t="s">
        <v>15</v>
      </c>
      <c r="G17883" t="s">
        <v>32</v>
      </c>
      <c r="H17883">
        <v>11</v>
      </c>
      <c r="I17883" t="s">
        <v>59322</v>
      </c>
      <c r="J17883" t="s">
        <v>59323</v>
      </c>
      <c r="K17883" t="s">
        <v>59324</v>
      </c>
      <c r="L17883" t="s">
        <v>77974</v>
      </c>
    </row>
    <row r="17884" spans="1:12" x14ac:dyDescent="0.15">
      <c r="A17884" t="s">
        <v>12</v>
      </c>
      <c r="B17884">
        <v>5019840</v>
      </c>
      <c r="C17884">
        <v>5019860</v>
      </c>
      <c r="D17884" t="s">
        <v>59321</v>
      </c>
      <c r="E17884" t="s">
        <v>90</v>
      </c>
      <c r="F17884" t="s">
        <v>15</v>
      </c>
      <c r="G17884" t="s">
        <v>36</v>
      </c>
      <c r="H17884">
        <v>72</v>
      </c>
      <c r="I17884" t="s">
        <v>59325</v>
      </c>
      <c r="J17884" t="s">
        <v>59326</v>
      </c>
      <c r="K17884" t="s">
        <v>59327</v>
      </c>
      <c r="L17884" t="s">
        <v>78066</v>
      </c>
    </row>
    <row r="17885" spans="1:12" x14ac:dyDescent="0.15">
      <c r="A17885" t="s">
        <v>12</v>
      </c>
      <c r="B17885">
        <v>5019862</v>
      </c>
      <c r="C17885">
        <v>5019882</v>
      </c>
      <c r="D17885" t="s">
        <v>59321</v>
      </c>
      <c r="E17885" t="s">
        <v>90</v>
      </c>
      <c r="F17885" t="s">
        <v>15</v>
      </c>
      <c r="G17885" t="s">
        <v>36</v>
      </c>
      <c r="H17885">
        <v>94</v>
      </c>
      <c r="I17885" t="s">
        <v>59328</v>
      </c>
      <c r="J17885" t="s">
        <v>59329</v>
      </c>
      <c r="K17885" t="s">
        <v>59330</v>
      </c>
      <c r="L17885" t="s">
        <v>77927</v>
      </c>
    </row>
    <row r="17886" spans="1:12" x14ac:dyDescent="0.15">
      <c r="A17886" t="s">
        <v>12</v>
      </c>
      <c r="B17886">
        <v>5019887</v>
      </c>
      <c r="C17886">
        <v>5019907</v>
      </c>
      <c r="D17886" t="s">
        <v>59321</v>
      </c>
      <c r="E17886" t="s">
        <v>90</v>
      </c>
      <c r="F17886" t="s">
        <v>15</v>
      </c>
      <c r="G17886" t="s">
        <v>16</v>
      </c>
      <c r="H17886">
        <v>119</v>
      </c>
      <c r="I17886" t="s">
        <v>59331</v>
      </c>
      <c r="J17886" t="s">
        <v>59332</v>
      </c>
      <c r="K17886" t="s">
        <v>59333</v>
      </c>
      <c r="L17886" t="s">
        <v>78058</v>
      </c>
    </row>
    <row r="17887" spans="1:12" x14ac:dyDescent="0.15">
      <c r="A17887" t="s">
        <v>12</v>
      </c>
      <c r="B17887">
        <v>5022285</v>
      </c>
      <c r="C17887">
        <v>5022305</v>
      </c>
      <c r="D17887" t="s">
        <v>59334</v>
      </c>
      <c r="E17887" t="s">
        <v>59335</v>
      </c>
      <c r="F17887" t="s">
        <v>15</v>
      </c>
      <c r="G17887" t="s">
        <v>23</v>
      </c>
      <c r="H17887">
        <v>7</v>
      </c>
      <c r="I17887" t="s">
        <v>59336</v>
      </c>
      <c r="J17887" t="s">
        <v>59337</v>
      </c>
      <c r="K17887" t="s">
        <v>59338</v>
      </c>
      <c r="L17887" t="s">
        <v>77909</v>
      </c>
    </row>
    <row r="17888" spans="1:12" x14ac:dyDescent="0.15">
      <c r="A17888" t="s">
        <v>12</v>
      </c>
      <c r="B17888">
        <v>5022318</v>
      </c>
      <c r="C17888">
        <v>5022338</v>
      </c>
      <c r="D17888" t="s">
        <v>59334</v>
      </c>
      <c r="E17888" t="s">
        <v>59335</v>
      </c>
      <c r="F17888" t="s">
        <v>15</v>
      </c>
      <c r="G17888" t="s">
        <v>32</v>
      </c>
      <c r="H17888">
        <v>40</v>
      </c>
      <c r="I17888" t="s">
        <v>59339</v>
      </c>
      <c r="J17888" t="s">
        <v>59340</v>
      </c>
      <c r="K17888" t="s">
        <v>59341</v>
      </c>
      <c r="L17888" t="s">
        <v>77952</v>
      </c>
    </row>
    <row r="17889" spans="1:12" x14ac:dyDescent="0.15">
      <c r="A17889" t="s">
        <v>12</v>
      </c>
      <c r="B17889">
        <v>5022342</v>
      </c>
      <c r="C17889">
        <v>5022362</v>
      </c>
      <c r="D17889" t="s">
        <v>59334</v>
      </c>
      <c r="E17889" t="s">
        <v>59335</v>
      </c>
      <c r="F17889" t="s">
        <v>15</v>
      </c>
      <c r="G17889" t="s">
        <v>16</v>
      </c>
      <c r="H17889">
        <v>64</v>
      </c>
      <c r="I17889" t="s">
        <v>59342</v>
      </c>
      <c r="J17889" t="s">
        <v>59343</v>
      </c>
      <c r="K17889" t="s">
        <v>59344</v>
      </c>
      <c r="L17889" t="s">
        <v>77989</v>
      </c>
    </row>
    <row r="17890" spans="1:12" x14ac:dyDescent="0.15">
      <c r="A17890" t="s">
        <v>12</v>
      </c>
      <c r="B17890">
        <v>5022367</v>
      </c>
      <c r="C17890">
        <v>5022387</v>
      </c>
      <c r="D17890" t="s">
        <v>59334</v>
      </c>
      <c r="E17890" t="s">
        <v>59335</v>
      </c>
      <c r="F17890" t="s">
        <v>15</v>
      </c>
      <c r="G17890" t="s">
        <v>23</v>
      </c>
      <c r="H17890">
        <v>89</v>
      </c>
      <c r="I17890" t="s">
        <v>59345</v>
      </c>
      <c r="J17890" t="s">
        <v>59346</v>
      </c>
      <c r="K17890" t="s">
        <v>59347</v>
      </c>
      <c r="L17890" t="s">
        <v>77964</v>
      </c>
    </row>
    <row r="17891" spans="1:12" x14ac:dyDescent="0.15">
      <c r="A17891" t="s">
        <v>12</v>
      </c>
      <c r="B17891">
        <v>5022782</v>
      </c>
      <c r="C17891">
        <v>5022802</v>
      </c>
      <c r="D17891" t="s">
        <v>59348</v>
      </c>
      <c r="E17891" t="s">
        <v>90</v>
      </c>
      <c r="F17891" t="s">
        <v>15</v>
      </c>
      <c r="G17891" t="s">
        <v>32</v>
      </c>
      <c r="H17891">
        <v>1</v>
      </c>
      <c r="I17891" t="s">
        <v>59349</v>
      </c>
      <c r="J17891" t="s">
        <v>59350</v>
      </c>
      <c r="K17891" t="s">
        <v>59351</v>
      </c>
      <c r="L17891" t="s">
        <v>77917</v>
      </c>
    </row>
    <row r="17892" spans="1:12" x14ac:dyDescent="0.15">
      <c r="A17892" t="s">
        <v>12</v>
      </c>
      <c r="B17892">
        <v>5022812</v>
      </c>
      <c r="C17892">
        <v>5022832</v>
      </c>
      <c r="D17892" t="s">
        <v>59348</v>
      </c>
      <c r="E17892" t="s">
        <v>90</v>
      </c>
      <c r="F17892" t="s">
        <v>15</v>
      </c>
      <c r="G17892" t="s">
        <v>36</v>
      </c>
      <c r="H17892">
        <v>31</v>
      </c>
      <c r="I17892" t="s">
        <v>59352</v>
      </c>
      <c r="J17892" t="s">
        <v>59353</v>
      </c>
      <c r="K17892" t="s">
        <v>59354</v>
      </c>
      <c r="L17892" t="s">
        <v>77910</v>
      </c>
    </row>
    <row r="17893" spans="1:12" x14ac:dyDescent="0.15">
      <c r="A17893" t="s">
        <v>12</v>
      </c>
      <c r="B17893">
        <v>5022845</v>
      </c>
      <c r="C17893">
        <v>5022865</v>
      </c>
      <c r="D17893" t="s">
        <v>59348</v>
      </c>
      <c r="E17893" t="s">
        <v>90</v>
      </c>
      <c r="F17893" t="s">
        <v>15</v>
      </c>
      <c r="G17893" t="s">
        <v>16</v>
      </c>
      <c r="H17893">
        <v>64</v>
      </c>
      <c r="I17893" t="s">
        <v>59355</v>
      </c>
      <c r="J17893" t="s">
        <v>59356</v>
      </c>
      <c r="K17893" t="s">
        <v>59357</v>
      </c>
      <c r="L17893" t="s">
        <v>77989</v>
      </c>
    </row>
    <row r="17894" spans="1:12" x14ac:dyDescent="0.15">
      <c r="A17894" t="s">
        <v>12</v>
      </c>
      <c r="B17894">
        <v>5022879</v>
      </c>
      <c r="C17894">
        <v>5022899</v>
      </c>
      <c r="D17894" t="s">
        <v>59348</v>
      </c>
      <c r="E17894" t="s">
        <v>90</v>
      </c>
      <c r="F17894" t="s">
        <v>15</v>
      </c>
      <c r="G17894" t="s">
        <v>36</v>
      </c>
      <c r="H17894">
        <v>98</v>
      </c>
      <c r="I17894" t="s">
        <v>59358</v>
      </c>
      <c r="J17894" t="s">
        <v>59359</v>
      </c>
      <c r="K17894" t="s">
        <v>59360</v>
      </c>
      <c r="L17894" t="s">
        <v>78048</v>
      </c>
    </row>
    <row r="17895" spans="1:12" x14ac:dyDescent="0.15">
      <c r="A17895" t="s">
        <v>12</v>
      </c>
      <c r="B17895">
        <v>5023675</v>
      </c>
      <c r="C17895">
        <v>5023695</v>
      </c>
      <c r="D17895" t="s">
        <v>59361</v>
      </c>
      <c r="E17895" t="s">
        <v>90</v>
      </c>
      <c r="F17895" t="s">
        <v>15</v>
      </c>
      <c r="G17895" t="s">
        <v>16</v>
      </c>
      <c r="H17895">
        <v>10</v>
      </c>
      <c r="I17895" t="s">
        <v>59362</v>
      </c>
      <c r="J17895" t="s">
        <v>59363</v>
      </c>
      <c r="K17895" t="s">
        <v>59364</v>
      </c>
      <c r="L17895" t="s">
        <v>78001</v>
      </c>
    </row>
    <row r="17896" spans="1:12" x14ac:dyDescent="0.15">
      <c r="A17896" t="s">
        <v>12</v>
      </c>
      <c r="B17896">
        <v>5023705</v>
      </c>
      <c r="C17896">
        <v>5023725</v>
      </c>
      <c r="D17896" t="s">
        <v>59361</v>
      </c>
      <c r="E17896" t="s">
        <v>90</v>
      </c>
      <c r="F17896" t="s">
        <v>15</v>
      </c>
      <c r="G17896" t="s">
        <v>32</v>
      </c>
      <c r="H17896">
        <v>40</v>
      </c>
      <c r="I17896" t="s">
        <v>59365</v>
      </c>
      <c r="J17896" t="s">
        <v>59366</v>
      </c>
      <c r="K17896" t="s">
        <v>59367</v>
      </c>
      <c r="L17896" t="s">
        <v>77952</v>
      </c>
    </row>
    <row r="17897" spans="1:12" x14ac:dyDescent="0.15">
      <c r="A17897" t="s">
        <v>12</v>
      </c>
      <c r="B17897">
        <v>5023733</v>
      </c>
      <c r="C17897">
        <v>5023753</v>
      </c>
      <c r="D17897" t="s">
        <v>59361</v>
      </c>
      <c r="E17897" t="s">
        <v>90</v>
      </c>
      <c r="F17897" t="s">
        <v>15</v>
      </c>
      <c r="G17897" t="s">
        <v>23</v>
      </c>
      <c r="H17897">
        <v>68</v>
      </c>
      <c r="I17897" t="s">
        <v>59368</v>
      </c>
      <c r="J17897" t="s">
        <v>59369</v>
      </c>
      <c r="K17897" t="s">
        <v>59370</v>
      </c>
      <c r="L17897" t="s">
        <v>77962</v>
      </c>
    </row>
    <row r="17898" spans="1:12" x14ac:dyDescent="0.15">
      <c r="A17898" t="s">
        <v>12</v>
      </c>
      <c r="B17898">
        <v>5023760</v>
      </c>
      <c r="C17898">
        <v>5023780</v>
      </c>
      <c r="D17898" t="s">
        <v>59361</v>
      </c>
      <c r="E17898" t="s">
        <v>90</v>
      </c>
      <c r="F17898" t="s">
        <v>15</v>
      </c>
      <c r="G17898" t="s">
        <v>32</v>
      </c>
      <c r="H17898">
        <v>95</v>
      </c>
      <c r="I17898" t="s">
        <v>59371</v>
      </c>
      <c r="J17898" t="s">
        <v>59372</v>
      </c>
      <c r="K17898" t="s">
        <v>59373</v>
      </c>
      <c r="L17898" t="s">
        <v>77920</v>
      </c>
    </row>
    <row r="17899" spans="1:12" x14ac:dyDescent="0.15">
      <c r="A17899" t="s">
        <v>12</v>
      </c>
      <c r="B17899">
        <v>5024355</v>
      </c>
      <c r="C17899">
        <v>5024375</v>
      </c>
      <c r="D17899" t="s">
        <v>59374</v>
      </c>
      <c r="E17899" t="s">
        <v>90</v>
      </c>
      <c r="F17899" t="s">
        <v>15</v>
      </c>
      <c r="G17899" t="s">
        <v>16</v>
      </c>
      <c r="H17899">
        <v>13</v>
      </c>
      <c r="I17899" t="s">
        <v>59375</v>
      </c>
      <c r="J17899" t="s">
        <v>59376</v>
      </c>
      <c r="K17899" t="s">
        <v>59377</v>
      </c>
      <c r="L17899" t="s">
        <v>77935</v>
      </c>
    </row>
    <row r="17900" spans="1:12" x14ac:dyDescent="0.15">
      <c r="A17900" t="s">
        <v>12</v>
      </c>
      <c r="B17900">
        <v>5024375</v>
      </c>
      <c r="C17900">
        <v>5024395</v>
      </c>
      <c r="D17900" t="s">
        <v>59374</v>
      </c>
      <c r="E17900" t="s">
        <v>90</v>
      </c>
      <c r="F17900" t="s">
        <v>15</v>
      </c>
      <c r="G17900" t="s">
        <v>36</v>
      </c>
      <c r="H17900">
        <v>33</v>
      </c>
      <c r="I17900" t="s">
        <v>59378</v>
      </c>
      <c r="J17900" t="s">
        <v>59379</v>
      </c>
      <c r="K17900" t="s">
        <v>59380</v>
      </c>
      <c r="L17900" t="s">
        <v>77977</v>
      </c>
    </row>
    <row r="17901" spans="1:12" x14ac:dyDescent="0.15">
      <c r="A17901" t="s">
        <v>12</v>
      </c>
      <c r="B17901">
        <v>5024429</v>
      </c>
      <c r="C17901">
        <v>5024449</v>
      </c>
      <c r="D17901" t="s">
        <v>59374</v>
      </c>
      <c r="E17901" t="s">
        <v>90</v>
      </c>
      <c r="F17901" t="s">
        <v>15</v>
      </c>
      <c r="G17901" t="s">
        <v>36</v>
      </c>
      <c r="H17901">
        <v>87</v>
      </c>
      <c r="I17901" t="s">
        <v>59381</v>
      </c>
      <c r="J17901" t="s">
        <v>59382</v>
      </c>
      <c r="K17901" t="s">
        <v>59383</v>
      </c>
      <c r="L17901" t="s">
        <v>78024</v>
      </c>
    </row>
    <row r="17902" spans="1:12" x14ac:dyDescent="0.15">
      <c r="A17902" t="s">
        <v>12</v>
      </c>
      <c r="B17902">
        <v>5024453</v>
      </c>
      <c r="C17902">
        <v>5024473</v>
      </c>
      <c r="D17902" t="s">
        <v>59374</v>
      </c>
      <c r="E17902" t="s">
        <v>90</v>
      </c>
      <c r="F17902" t="s">
        <v>15</v>
      </c>
      <c r="G17902" t="s">
        <v>16</v>
      </c>
      <c r="H17902">
        <v>111</v>
      </c>
      <c r="I17902" t="s">
        <v>59384</v>
      </c>
      <c r="J17902" t="s">
        <v>59385</v>
      </c>
      <c r="K17902" t="s">
        <v>59386</v>
      </c>
      <c r="L17902" t="s">
        <v>77908</v>
      </c>
    </row>
    <row r="17903" spans="1:12" x14ac:dyDescent="0.15">
      <c r="A17903" t="s">
        <v>12</v>
      </c>
      <c r="B17903">
        <v>5025099</v>
      </c>
      <c r="C17903">
        <v>5025119</v>
      </c>
      <c r="D17903" t="s">
        <v>59387</v>
      </c>
      <c r="E17903" t="s">
        <v>90</v>
      </c>
      <c r="F17903" t="s">
        <v>15</v>
      </c>
      <c r="G17903" t="s">
        <v>23</v>
      </c>
      <c r="H17903">
        <v>20</v>
      </c>
      <c r="I17903" t="s">
        <v>59388</v>
      </c>
      <c r="J17903" t="s">
        <v>59389</v>
      </c>
      <c r="K17903" t="s">
        <v>59390</v>
      </c>
      <c r="L17903" t="s">
        <v>77968</v>
      </c>
    </row>
    <row r="17904" spans="1:12" x14ac:dyDescent="0.15">
      <c r="A17904" t="s">
        <v>12</v>
      </c>
      <c r="B17904">
        <v>5025120</v>
      </c>
      <c r="C17904">
        <v>5025140</v>
      </c>
      <c r="D17904" t="s">
        <v>59387</v>
      </c>
      <c r="E17904" t="s">
        <v>90</v>
      </c>
      <c r="F17904" t="s">
        <v>15</v>
      </c>
      <c r="G17904" t="s">
        <v>23</v>
      </c>
      <c r="H17904">
        <v>41</v>
      </c>
      <c r="I17904" t="s">
        <v>59391</v>
      </c>
      <c r="J17904" t="s">
        <v>59392</v>
      </c>
      <c r="K17904" t="s">
        <v>59393</v>
      </c>
      <c r="L17904" t="s">
        <v>78014</v>
      </c>
    </row>
    <row r="17905" spans="1:12" x14ac:dyDescent="0.15">
      <c r="A17905" t="s">
        <v>12</v>
      </c>
      <c r="B17905">
        <v>5025152</v>
      </c>
      <c r="C17905">
        <v>5025172</v>
      </c>
      <c r="D17905" t="s">
        <v>59387</v>
      </c>
      <c r="E17905" t="s">
        <v>90</v>
      </c>
      <c r="F17905" t="s">
        <v>15</v>
      </c>
      <c r="G17905" t="s">
        <v>32</v>
      </c>
      <c r="H17905">
        <v>73</v>
      </c>
      <c r="I17905" t="s">
        <v>59394</v>
      </c>
      <c r="J17905" t="s">
        <v>59395</v>
      </c>
      <c r="K17905" t="s">
        <v>59396</v>
      </c>
      <c r="L17905" t="s">
        <v>77926</v>
      </c>
    </row>
    <row r="17906" spans="1:12" x14ac:dyDescent="0.15">
      <c r="A17906" t="s">
        <v>12</v>
      </c>
      <c r="B17906">
        <v>5025173</v>
      </c>
      <c r="C17906">
        <v>5025193</v>
      </c>
      <c r="D17906" t="s">
        <v>59387</v>
      </c>
      <c r="E17906" t="s">
        <v>90</v>
      </c>
      <c r="F17906" t="s">
        <v>15</v>
      </c>
      <c r="G17906" t="s">
        <v>16</v>
      </c>
      <c r="H17906">
        <v>94</v>
      </c>
      <c r="I17906" t="s">
        <v>59397</v>
      </c>
      <c r="J17906" t="s">
        <v>59398</v>
      </c>
      <c r="K17906" t="s">
        <v>59399</v>
      </c>
      <c r="L17906" t="s">
        <v>77927</v>
      </c>
    </row>
    <row r="17907" spans="1:12" x14ac:dyDescent="0.15">
      <c r="A17907" t="s">
        <v>12</v>
      </c>
      <c r="B17907">
        <v>5026852</v>
      </c>
      <c r="C17907">
        <v>5026872</v>
      </c>
      <c r="D17907" t="s">
        <v>59400</v>
      </c>
      <c r="E17907" t="s">
        <v>59401</v>
      </c>
      <c r="F17907" t="s">
        <v>76</v>
      </c>
      <c r="G17907" t="s">
        <v>32</v>
      </c>
      <c r="H17907">
        <v>13</v>
      </c>
      <c r="I17907" t="s">
        <v>59402</v>
      </c>
      <c r="J17907" t="s">
        <v>59403</v>
      </c>
      <c r="K17907" t="s">
        <v>59404</v>
      </c>
      <c r="L17907" t="s">
        <v>77935</v>
      </c>
    </row>
    <row r="17908" spans="1:12" x14ac:dyDescent="0.15">
      <c r="A17908" t="s">
        <v>12</v>
      </c>
      <c r="B17908">
        <v>5026803</v>
      </c>
      <c r="C17908">
        <v>5026823</v>
      </c>
      <c r="D17908" t="s">
        <v>59400</v>
      </c>
      <c r="E17908" t="s">
        <v>59401</v>
      </c>
      <c r="F17908" t="s">
        <v>76</v>
      </c>
      <c r="G17908" t="s">
        <v>32</v>
      </c>
      <c r="H17908">
        <v>62</v>
      </c>
      <c r="I17908" t="s">
        <v>59405</v>
      </c>
      <c r="J17908" t="s">
        <v>59406</v>
      </c>
      <c r="K17908" t="s">
        <v>59407</v>
      </c>
      <c r="L17908" t="s">
        <v>77949</v>
      </c>
    </row>
    <row r="17909" spans="1:12" x14ac:dyDescent="0.15">
      <c r="A17909" t="s">
        <v>12</v>
      </c>
      <c r="B17909">
        <v>5026781</v>
      </c>
      <c r="C17909">
        <v>5026801</v>
      </c>
      <c r="D17909" t="s">
        <v>59400</v>
      </c>
      <c r="E17909" t="s">
        <v>59401</v>
      </c>
      <c r="F17909" t="s">
        <v>76</v>
      </c>
      <c r="G17909" t="s">
        <v>16</v>
      </c>
      <c r="H17909">
        <v>84</v>
      </c>
      <c r="I17909" t="s">
        <v>59408</v>
      </c>
      <c r="J17909" t="s">
        <v>59409</v>
      </c>
      <c r="K17909" t="s">
        <v>59410</v>
      </c>
      <c r="L17909" t="s">
        <v>77946</v>
      </c>
    </row>
    <row r="17910" spans="1:12" x14ac:dyDescent="0.15">
      <c r="A17910" t="s">
        <v>12</v>
      </c>
      <c r="B17910">
        <v>5026738</v>
      </c>
      <c r="C17910">
        <v>5026758</v>
      </c>
      <c r="D17910" t="s">
        <v>59400</v>
      </c>
      <c r="E17910" t="s">
        <v>59401</v>
      </c>
      <c r="F17910" t="s">
        <v>76</v>
      </c>
      <c r="G17910" t="s">
        <v>16</v>
      </c>
      <c r="H17910">
        <v>127</v>
      </c>
      <c r="I17910" t="s">
        <v>59411</v>
      </c>
      <c r="J17910" t="s">
        <v>59412</v>
      </c>
      <c r="K17910" t="s">
        <v>59413</v>
      </c>
      <c r="L17910" t="s">
        <v>78026</v>
      </c>
    </row>
    <row r="17911" spans="1:12" x14ac:dyDescent="0.15">
      <c r="A17911" t="s">
        <v>12</v>
      </c>
      <c r="B17911">
        <v>5027558</v>
      </c>
      <c r="C17911">
        <v>5027578</v>
      </c>
      <c r="D17911" t="s">
        <v>59414</v>
      </c>
      <c r="E17911" t="s">
        <v>59415</v>
      </c>
      <c r="F17911" t="s">
        <v>76</v>
      </c>
      <c r="G17911" t="s">
        <v>32</v>
      </c>
      <c r="H17911">
        <v>1</v>
      </c>
      <c r="I17911" t="s">
        <v>59416</v>
      </c>
      <c r="J17911" t="s">
        <v>59417</v>
      </c>
      <c r="K17911" t="s">
        <v>59418</v>
      </c>
      <c r="L17911" t="s">
        <v>77917</v>
      </c>
    </row>
    <row r="17912" spans="1:12" x14ac:dyDescent="0.15">
      <c r="A17912" t="s">
        <v>12</v>
      </c>
      <c r="B17912">
        <v>5027534</v>
      </c>
      <c r="C17912">
        <v>5027554</v>
      </c>
      <c r="D17912" t="s">
        <v>59414</v>
      </c>
      <c r="E17912" t="s">
        <v>59415</v>
      </c>
      <c r="F17912" t="s">
        <v>76</v>
      </c>
      <c r="G17912" t="s">
        <v>32</v>
      </c>
      <c r="H17912">
        <v>25</v>
      </c>
      <c r="I17912" t="s">
        <v>59419</v>
      </c>
      <c r="J17912" t="s">
        <v>59420</v>
      </c>
      <c r="K17912" t="s">
        <v>59421</v>
      </c>
      <c r="L17912" t="s">
        <v>78012</v>
      </c>
    </row>
    <row r="17913" spans="1:12" x14ac:dyDescent="0.15">
      <c r="A17913" t="s">
        <v>12</v>
      </c>
      <c r="B17913">
        <v>5027511</v>
      </c>
      <c r="C17913">
        <v>5027531</v>
      </c>
      <c r="D17913" t="s">
        <v>59414</v>
      </c>
      <c r="E17913" t="s">
        <v>59415</v>
      </c>
      <c r="F17913" t="s">
        <v>76</v>
      </c>
      <c r="G17913" t="s">
        <v>16</v>
      </c>
      <c r="H17913">
        <v>48</v>
      </c>
      <c r="I17913" t="s">
        <v>59422</v>
      </c>
      <c r="J17913" t="s">
        <v>59423</v>
      </c>
      <c r="K17913" t="s">
        <v>59424</v>
      </c>
      <c r="L17913" t="s">
        <v>78018</v>
      </c>
    </row>
    <row r="17914" spans="1:12" x14ac:dyDescent="0.15">
      <c r="A17914" t="s">
        <v>12</v>
      </c>
      <c r="B17914">
        <v>5027491</v>
      </c>
      <c r="C17914">
        <v>5027511</v>
      </c>
      <c r="D17914" t="s">
        <v>59414</v>
      </c>
      <c r="E17914" t="s">
        <v>59415</v>
      </c>
      <c r="F17914" t="s">
        <v>76</v>
      </c>
      <c r="G17914" t="s">
        <v>23</v>
      </c>
      <c r="H17914">
        <v>68</v>
      </c>
      <c r="I17914" t="s">
        <v>59425</v>
      </c>
      <c r="J17914" t="s">
        <v>59426</v>
      </c>
      <c r="K17914" t="s">
        <v>59427</v>
      </c>
      <c r="L17914" t="s">
        <v>77962</v>
      </c>
    </row>
    <row r="17915" spans="1:12" x14ac:dyDescent="0.15">
      <c r="A17915" t="s">
        <v>12</v>
      </c>
      <c r="B17915">
        <v>5028510</v>
      </c>
      <c r="C17915">
        <v>5028530</v>
      </c>
      <c r="D17915" t="s">
        <v>59428</v>
      </c>
      <c r="E17915" t="s">
        <v>59429</v>
      </c>
      <c r="F17915" t="s">
        <v>76</v>
      </c>
      <c r="G17915" t="s">
        <v>36</v>
      </c>
      <c r="H17915">
        <v>27</v>
      </c>
      <c r="I17915" t="s">
        <v>59430</v>
      </c>
      <c r="J17915" t="s">
        <v>59431</v>
      </c>
      <c r="K17915" t="s">
        <v>59432</v>
      </c>
      <c r="L17915" t="s">
        <v>78013</v>
      </c>
    </row>
    <row r="17916" spans="1:12" x14ac:dyDescent="0.15">
      <c r="A17916" t="s">
        <v>12</v>
      </c>
      <c r="B17916">
        <v>5028469</v>
      </c>
      <c r="C17916">
        <v>5028489</v>
      </c>
      <c r="D17916" t="s">
        <v>59428</v>
      </c>
      <c r="E17916" t="s">
        <v>59429</v>
      </c>
      <c r="F17916" t="s">
        <v>76</v>
      </c>
      <c r="G17916" t="s">
        <v>36</v>
      </c>
      <c r="H17916">
        <v>68</v>
      </c>
      <c r="I17916" t="s">
        <v>59433</v>
      </c>
      <c r="J17916" t="s">
        <v>59434</v>
      </c>
      <c r="K17916" t="s">
        <v>59435</v>
      </c>
      <c r="L17916" t="s">
        <v>77962</v>
      </c>
    </row>
    <row r="17917" spans="1:12" x14ac:dyDescent="0.15">
      <c r="A17917" t="s">
        <v>12</v>
      </c>
      <c r="B17917">
        <v>5028449</v>
      </c>
      <c r="C17917">
        <v>5028469</v>
      </c>
      <c r="D17917" t="s">
        <v>59428</v>
      </c>
      <c r="E17917" t="s">
        <v>59429</v>
      </c>
      <c r="F17917" t="s">
        <v>76</v>
      </c>
      <c r="G17917" t="s">
        <v>36</v>
      </c>
      <c r="H17917">
        <v>88</v>
      </c>
      <c r="I17917" t="s">
        <v>59436</v>
      </c>
      <c r="J17917" t="s">
        <v>59437</v>
      </c>
      <c r="K17917" t="s">
        <v>59438</v>
      </c>
      <c r="L17917" t="s">
        <v>77923</v>
      </c>
    </row>
    <row r="17918" spans="1:12" x14ac:dyDescent="0.15">
      <c r="A17918" t="s">
        <v>12</v>
      </c>
      <c r="B17918">
        <v>5028392</v>
      </c>
      <c r="C17918">
        <v>5028412</v>
      </c>
      <c r="D17918" t="s">
        <v>59428</v>
      </c>
      <c r="E17918" t="s">
        <v>59429</v>
      </c>
      <c r="F17918" t="s">
        <v>76</v>
      </c>
      <c r="G17918" t="s">
        <v>32</v>
      </c>
      <c r="H17918">
        <v>145</v>
      </c>
      <c r="I17918" t="s">
        <v>59439</v>
      </c>
      <c r="J17918" t="s">
        <v>59440</v>
      </c>
      <c r="K17918" t="s">
        <v>59441</v>
      </c>
      <c r="L17918" t="s">
        <v>77915</v>
      </c>
    </row>
    <row r="17919" spans="1:12" x14ac:dyDescent="0.15">
      <c r="A17919" t="s">
        <v>12</v>
      </c>
      <c r="B17919">
        <v>5029199</v>
      </c>
      <c r="C17919">
        <v>5029219</v>
      </c>
      <c r="D17919" t="s">
        <v>59442</v>
      </c>
      <c r="E17919" t="s">
        <v>59443</v>
      </c>
      <c r="F17919" t="s">
        <v>76</v>
      </c>
      <c r="G17919" t="s">
        <v>16</v>
      </c>
      <c r="H17919">
        <v>20</v>
      </c>
      <c r="I17919" t="s">
        <v>59444</v>
      </c>
      <c r="J17919" t="s">
        <v>59445</v>
      </c>
      <c r="K17919" t="s">
        <v>59446</v>
      </c>
      <c r="L17919" t="s">
        <v>77968</v>
      </c>
    </row>
    <row r="17920" spans="1:12" x14ac:dyDescent="0.15">
      <c r="A17920" t="s">
        <v>12</v>
      </c>
      <c r="B17920">
        <v>5029173</v>
      </c>
      <c r="C17920">
        <v>5029193</v>
      </c>
      <c r="D17920" t="s">
        <v>59442</v>
      </c>
      <c r="E17920" t="s">
        <v>59443</v>
      </c>
      <c r="F17920" t="s">
        <v>76</v>
      </c>
      <c r="G17920" t="s">
        <v>23</v>
      </c>
      <c r="H17920">
        <v>46</v>
      </c>
      <c r="I17920" t="s">
        <v>59447</v>
      </c>
      <c r="J17920" t="s">
        <v>59448</v>
      </c>
      <c r="K17920" t="s">
        <v>59449</v>
      </c>
      <c r="L17920" t="s">
        <v>78004</v>
      </c>
    </row>
    <row r="17921" spans="1:12" x14ac:dyDescent="0.15">
      <c r="A17921" t="s">
        <v>12</v>
      </c>
      <c r="B17921">
        <v>5029143</v>
      </c>
      <c r="C17921">
        <v>5029163</v>
      </c>
      <c r="D17921" t="s">
        <v>59442</v>
      </c>
      <c r="E17921" t="s">
        <v>59443</v>
      </c>
      <c r="F17921" t="s">
        <v>76</v>
      </c>
      <c r="G17921" t="s">
        <v>36</v>
      </c>
      <c r="H17921">
        <v>76</v>
      </c>
      <c r="I17921" t="s">
        <v>59450</v>
      </c>
      <c r="J17921" t="s">
        <v>59451</v>
      </c>
      <c r="K17921" t="s">
        <v>59452</v>
      </c>
      <c r="L17921" t="s">
        <v>77985</v>
      </c>
    </row>
    <row r="17922" spans="1:12" x14ac:dyDescent="0.15">
      <c r="A17922" t="s">
        <v>12</v>
      </c>
      <c r="B17922">
        <v>5029122</v>
      </c>
      <c r="C17922">
        <v>5029142</v>
      </c>
      <c r="D17922" t="s">
        <v>59442</v>
      </c>
      <c r="E17922" t="s">
        <v>59443</v>
      </c>
      <c r="F17922" t="s">
        <v>76</v>
      </c>
      <c r="G17922" t="s">
        <v>16</v>
      </c>
      <c r="H17922">
        <v>97</v>
      </c>
      <c r="I17922" t="s">
        <v>59453</v>
      </c>
      <c r="J17922" t="s">
        <v>59454</v>
      </c>
      <c r="K17922" t="s">
        <v>59455</v>
      </c>
      <c r="L17922" t="s">
        <v>78010</v>
      </c>
    </row>
    <row r="17923" spans="1:12" x14ac:dyDescent="0.15">
      <c r="A17923" t="s">
        <v>12</v>
      </c>
      <c r="B17923">
        <v>5029559</v>
      </c>
      <c r="C17923">
        <v>5029579</v>
      </c>
      <c r="D17923" t="s">
        <v>59456</v>
      </c>
      <c r="E17923" t="s">
        <v>90</v>
      </c>
      <c r="F17923" t="s">
        <v>76</v>
      </c>
      <c r="G17923" t="s">
        <v>36</v>
      </c>
      <c r="H17923">
        <v>34</v>
      </c>
      <c r="I17923" t="s">
        <v>59457</v>
      </c>
      <c r="J17923" t="s">
        <v>59458</v>
      </c>
      <c r="K17923" t="s">
        <v>59459</v>
      </c>
      <c r="L17923" t="s">
        <v>77999</v>
      </c>
    </row>
    <row r="17924" spans="1:12" x14ac:dyDescent="0.15">
      <c r="A17924" t="s">
        <v>12</v>
      </c>
      <c r="B17924">
        <v>5029514</v>
      </c>
      <c r="C17924">
        <v>5029534</v>
      </c>
      <c r="D17924" t="s">
        <v>59456</v>
      </c>
      <c r="E17924" t="s">
        <v>90</v>
      </c>
      <c r="F17924" t="s">
        <v>76</v>
      </c>
      <c r="G17924" t="s">
        <v>32</v>
      </c>
      <c r="H17924">
        <v>79</v>
      </c>
      <c r="I17924" t="s">
        <v>59460</v>
      </c>
      <c r="J17924" t="s">
        <v>59461</v>
      </c>
      <c r="K17924" t="s">
        <v>59462</v>
      </c>
      <c r="L17924" t="s">
        <v>77993</v>
      </c>
    </row>
    <row r="17925" spans="1:12" x14ac:dyDescent="0.15">
      <c r="A17925" t="s">
        <v>12</v>
      </c>
      <c r="B17925">
        <v>5029492</v>
      </c>
      <c r="C17925">
        <v>5029512</v>
      </c>
      <c r="D17925" t="s">
        <v>59456</v>
      </c>
      <c r="E17925" t="s">
        <v>90</v>
      </c>
      <c r="F17925" t="s">
        <v>76</v>
      </c>
      <c r="G17925" t="s">
        <v>36</v>
      </c>
      <c r="H17925">
        <v>101</v>
      </c>
      <c r="I17925" t="s">
        <v>59463</v>
      </c>
      <c r="J17925" t="s">
        <v>59464</v>
      </c>
      <c r="K17925" t="s">
        <v>59465</v>
      </c>
      <c r="L17925" t="s">
        <v>77997</v>
      </c>
    </row>
    <row r="17926" spans="1:12" x14ac:dyDescent="0.15">
      <c r="A17926" t="s">
        <v>12</v>
      </c>
      <c r="B17926">
        <v>5029448</v>
      </c>
      <c r="C17926">
        <v>5029468</v>
      </c>
      <c r="D17926" t="s">
        <v>59456</v>
      </c>
      <c r="E17926" t="s">
        <v>90</v>
      </c>
      <c r="F17926" t="s">
        <v>76</v>
      </c>
      <c r="G17926" t="s">
        <v>16</v>
      </c>
      <c r="H17926">
        <v>145</v>
      </c>
      <c r="I17926" t="s">
        <v>59466</v>
      </c>
      <c r="J17926" t="s">
        <v>59467</v>
      </c>
      <c r="K17926" t="s">
        <v>59468</v>
      </c>
      <c r="L17926" t="s">
        <v>77915</v>
      </c>
    </row>
    <row r="17927" spans="1:12" x14ac:dyDescent="0.15">
      <c r="A17927" t="s">
        <v>12</v>
      </c>
      <c r="B17927">
        <v>5030616</v>
      </c>
      <c r="C17927">
        <v>5030636</v>
      </c>
      <c r="D17927" t="s">
        <v>59469</v>
      </c>
      <c r="E17927" t="s">
        <v>59470</v>
      </c>
      <c r="F17927" t="s">
        <v>76</v>
      </c>
      <c r="G17927" t="s">
        <v>36</v>
      </c>
      <c r="H17927">
        <v>0</v>
      </c>
      <c r="I17927" t="s">
        <v>59471</v>
      </c>
      <c r="J17927" t="s">
        <v>59472</v>
      </c>
      <c r="K17927" t="s">
        <v>59473</v>
      </c>
      <c r="L17927" t="s">
        <v>77980</v>
      </c>
    </row>
    <row r="17928" spans="1:12" x14ac:dyDescent="0.15">
      <c r="A17928" t="s">
        <v>12</v>
      </c>
      <c r="B17928">
        <v>5030579</v>
      </c>
      <c r="C17928">
        <v>5030599</v>
      </c>
      <c r="D17928" t="s">
        <v>59469</v>
      </c>
      <c r="E17928" t="s">
        <v>59470</v>
      </c>
      <c r="F17928" t="s">
        <v>76</v>
      </c>
      <c r="G17928" t="s">
        <v>16</v>
      </c>
      <c r="H17928">
        <v>37</v>
      </c>
      <c r="I17928" t="s">
        <v>59474</v>
      </c>
      <c r="J17928" t="s">
        <v>59475</v>
      </c>
      <c r="K17928" t="s">
        <v>59476</v>
      </c>
      <c r="L17928" t="s">
        <v>77906</v>
      </c>
    </row>
    <row r="17929" spans="1:12" x14ac:dyDescent="0.15">
      <c r="A17929" t="s">
        <v>12</v>
      </c>
      <c r="B17929">
        <v>5030529</v>
      </c>
      <c r="C17929">
        <v>5030549</v>
      </c>
      <c r="D17929" t="s">
        <v>59469</v>
      </c>
      <c r="E17929" t="s">
        <v>59470</v>
      </c>
      <c r="F17929" t="s">
        <v>76</v>
      </c>
      <c r="G17929" t="s">
        <v>16</v>
      </c>
      <c r="H17929">
        <v>87</v>
      </c>
      <c r="I17929" t="s">
        <v>59477</v>
      </c>
      <c r="J17929" t="s">
        <v>59478</v>
      </c>
      <c r="K17929" t="s">
        <v>59479</v>
      </c>
      <c r="L17929" t="s">
        <v>78024</v>
      </c>
    </row>
    <row r="17930" spans="1:12" x14ac:dyDescent="0.15">
      <c r="A17930" t="s">
        <v>12</v>
      </c>
      <c r="B17930">
        <v>5030504</v>
      </c>
      <c r="C17930">
        <v>5030524</v>
      </c>
      <c r="D17930" t="s">
        <v>59469</v>
      </c>
      <c r="E17930" t="s">
        <v>59470</v>
      </c>
      <c r="F17930" t="s">
        <v>76</v>
      </c>
      <c r="G17930" t="s">
        <v>23</v>
      </c>
      <c r="H17930">
        <v>112</v>
      </c>
      <c r="I17930" t="s">
        <v>59480</v>
      </c>
      <c r="J17930" t="s">
        <v>59481</v>
      </c>
      <c r="K17930" t="s">
        <v>59482</v>
      </c>
      <c r="L17930" t="s">
        <v>77950</v>
      </c>
    </row>
    <row r="17931" spans="1:12" x14ac:dyDescent="0.15">
      <c r="A17931" t="s">
        <v>12</v>
      </c>
      <c r="B17931">
        <v>5032420</v>
      </c>
      <c r="C17931">
        <v>5032440</v>
      </c>
      <c r="D17931" t="s">
        <v>59483</v>
      </c>
      <c r="E17931" t="s">
        <v>59484</v>
      </c>
      <c r="F17931" t="s">
        <v>76</v>
      </c>
      <c r="G17931" t="s">
        <v>16</v>
      </c>
      <c r="H17931">
        <v>1</v>
      </c>
      <c r="I17931" t="s">
        <v>59485</v>
      </c>
      <c r="J17931" t="s">
        <v>59486</v>
      </c>
      <c r="K17931" t="s">
        <v>59487</v>
      </c>
      <c r="L17931" t="s">
        <v>77917</v>
      </c>
    </row>
    <row r="17932" spans="1:12" x14ac:dyDescent="0.15">
      <c r="A17932" t="s">
        <v>12</v>
      </c>
      <c r="B17932">
        <v>5032398</v>
      </c>
      <c r="C17932">
        <v>5032418</v>
      </c>
      <c r="D17932" t="s">
        <v>59483</v>
      </c>
      <c r="E17932" t="s">
        <v>59484</v>
      </c>
      <c r="F17932" t="s">
        <v>76</v>
      </c>
      <c r="G17932" t="s">
        <v>16</v>
      </c>
      <c r="H17932">
        <v>23</v>
      </c>
      <c r="I17932" t="s">
        <v>59488</v>
      </c>
      <c r="J17932" t="s">
        <v>59489</v>
      </c>
      <c r="K17932" t="s">
        <v>59490</v>
      </c>
      <c r="L17932" t="s">
        <v>77975</v>
      </c>
    </row>
    <row r="17933" spans="1:12" x14ac:dyDescent="0.15">
      <c r="A17933" t="s">
        <v>12</v>
      </c>
      <c r="B17933">
        <v>5032378</v>
      </c>
      <c r="C17933">
        <v>5032398</v>
      </c>
      <c r="D17933" t="s">
        <v>59483</v>
      </c>
      <c r="E17933" t="s">
        <v>59484</v>
      </c>
      <c r="F17933" t="s">
        <v>76</v>
      </c>
      <c r="G17933" t="s">
        <v>36</v>
      </c>
      <c r="H17933">
        <v>43</v>
      </c>
      <c r="I17933" t="s">
        <v>59491</v>
      </c>
      <c r="J17933" t="s">
        <v>59492</v>
      </c>
      <c r="K17933" t="s">
        <v>59493</v>
      </c>
      <c r="L17933" t="s">
        <v>77942</v>
      </c>
    </row>
    <row r="17934" spans="1:12" x14ac:dyDescent="0.15">
      <c r="A17934" t="s">
        <v>12</v>
      </c>
      <c r="B17934">
        <v>5032348</v>
      </c>
      <c r="C17934">
        <v>5032368</v>
      </c>
      <c r="D17934" t="s">
        <v>59483</v>
      </c>
      <c r="E17934" t="s">
        <v>59484</v>
      </c>
      <c r="F17934" t="s">
        <v>76</v>
      </c>
      <c r="G17934" t="s">
        <v>16</v>
      </c>
      <c r="H17934">
        <v>73</v>
      </c>
      <c r="I17934" t="s">
        <v>59494</v>
      </c>
      <c r="J17934" t="s">
        <v>59495</v>
      </c>
      <c r="K17934" t="s">
        <v>59496</v>
      </c>
      <c r="L17934" t="s">
        <v>77926</v>
      </c>
    </row>
    <row r="17935" spans="1:12" x14ac:dyDescent="0.15">
      <c r="A17935" t="s">
        <v>12</v>
      </c>
      <c r="B17935">
        <v>5033985</v>
      </c>
      <c r="C17935">
        <v>5034005</v>
      </c>
      <c r="D17935" t="s">
        <v>59497</v>
      </c>
      <c r="E17935" t="s">
        <v>59498</v>
      </c>
      <c r="F17935" t="s">
        <v>76</v>
      </c>
      <c r="G17935" t="s">
        <v>36</v>
      </c>
      <c r="H17935">
        <v>10</v>
      </c>
      <c r="I17935" t="s">
        <v>59499</v>
      </c>
      <c r="J17935" t="s">
        <v>59500</v>
      </c>
      <c r="K17935" t="s">
        <v>59501</v>
      </c>
      <c r="L17935" t="s">
        <v>78001</v>
      </c>
    </row>
    <row r="17936" spans="1:12" x14ac:dyDescent="0.15">
      <c r="A17936" t="s">
        <v>12</v>
      </c>
      <c r="B17936">
        <v>5033955</v>
      </c>
      <c r="C17936">
        <v>5033975</v>
      </c>
      <c r="D17936" t="s">
        <v>59497</v>
      </c>
      <c r="E17936" t="s">
        <v>59498</v>
      </c>
      <c r="F17936" t="s">
        <v>76</v>
      </c>
      <c r="G17936" t="s">
        <v>23</v>
      </c>
      <c r="H17936">
        <v>40</v>
      </c>
      <c r="I17936" t="s">
        <v>59502</v>
      </c>
      <c r="J17936" t="s">
        <v>59503</v>
      </c>
      <c r="K17936" t="s">
        <v>59504</v>
      </c>
      <c r="L17936" t="s">
        <v>77952</v>
      </c>
    </row>
    <row r="17937" spans="1:12" x14ac:dyDescent="0.15">
      <c r="A17937" t="s">
        <v>12</v>
      </c>
      <c r="B17937">
        <v>5033925</v>
      </c>
      <c r="C17937">
        <v>5033945</v>
      </c>
      <c r="D17937" t="s">
        <v>59497</v>
      </c>
      <c r="E17937" t="s">
        <v>59498</v>
      </c>
      <c r="F17937" t="s">
        <v>76</v>
      </c>
      <c r="G17937" t="s">
        <v>36</v>
      </c>
      <c r="H17937">
        <v>70</v>
      </c>
      <c r="I17937" t="s">
        <v>59505</v>
      </c>
      <c r="J17937" t="s">
        <v>59506</v>
      </c>
      <c r="K17937" t="s">
        <v>59507</v>
      </c>
      <c r="L17937" t="s">
        <v>77919</v>
      </c>
    </row>
    <row r="17938" spans="1:12" x14ac:dyDescent="0.15">
      <c r="A17938" t="s">
        <v>12</v>
      </c>
      <c r="B17938">
        <v>5033899</v>
      </c>
      <c r="C17938">
        <v>5033919</v>
      </c>
      <c r="D17938" t="s">
        <v>59497</v>
      </c>
      <c r="E17938" t="s">
        <v>59498</v>
      </c>
      <c r="F17938" t="s">
        <v>76</v>
      </c>
      <c r="G17938" t="s">
        <v>23</v>
      </c>
      <c r="H17938">
        <v>96</v>
      </c>
      <c r="I17938" t="s">
        <v>59508</v>
      </c>
      <c r="J17938" t="s">
        <v>59509</v>
      </c>
      <c r="K17938" t="s">
        <v>59510</v>
      </c>
      <c r="L17938" t="s">
        <v>77912</v>
      </c>
    </row>
    <row r="17939" spans="1:12" x14ac:dyDescent="0.15">
      <c r="A17939" t="s">
        <v>12</v>
      </c>
      <c r="B17939">
        <v>5034456</v>
      </c>
      <c r="C17939">
        <v>5034476</v>
      </c>
      <c r="D17939" t="s">
        <v>59511</v>
      </c>
      <c r="E17939" t="s">
        <v>59512</v>
      </c>
      <c r="F17939" t="s">
        <v>76</v>
      </c>
      <c r="G17939" t="s">
        <v>16</v>
      </c>
      <c r="H17939">
        <v>34</v>
      </c>
      <c r="I17939" t="s">
        <v>59513</v>
      </c>
      <c r="J17939" t="s">
        <v>59514</v>
      </c>
      <c r="K17939" t="s">
        <v>59515</v>
      </c>
      <c r="L17939" t="s">
        <v>77999</v>
      </c>
    </row>
    <row r="17940" spans="1:12" x14ac:dyDescent="0.15">
      <c r="A17940" t="s">
        <v>12</v>
      </c>
      <c r="B17940">
        <v>5034429</v>
      </c>
      <c r="C17940">
        <v>5034449</v>
      </c>
      <c r="D17940" t="s">
        <v>59511</v>
      </c>
      <c r="E17940" t="s">
        <v>59512</v>
      </c>
      <c r="F17940" t="s">
        <v>76</v>
      </c>
      <c r="G17940" t="s">
        <v>16</v>
      </c>
      <c r="H17940">
        <v>61</v>
      </c>
      <c r="I17940" t="s">
        <v>59516</v>
      </c>
      <c r="J17940" t="s">
        <v>59517</v>
      </c>
      <c r="K17940" t="s">
        <v>59518</v>
      </c>
      <c r="L17940" t="s">
        <v>77979</v>
      </c>
    </row>
    <row r="17941" spans="1:12" x14ac:dyDescent="0.15">
      <c r="A17941" t="s">
        <v>12</v>
      </c>
      <c r="B17941">
        <v>5034405</v>
      </c>
      <c r="C17941">
        <v>5034425</v>
      </c>
      <c r="D17941" t="s">
        <v>59511</v>
      </c>
      <c r="E17941" t="s">
        <v>59512</v>
      </c>
      <c r="F17941" t="s">
        <v>76</v>
      </c>
      <c r="G17941" t="s">
        <v>23</v>
      </c>
      <c r="H17941">
        <v>85</v>
      </c>
      <c r="I17941" t="s">
        <v>59519</v>
      </c>
      <c r="J17941" t="s">
        <v>59520</v>
      </c>
      <c r="K17941" t="s">
        <v>59521</v>
      </c>
      <c r="L17941" t="s">
        <v>77972</v>
      </c>
    </row>
    <row r="17942" spans="1:12" x14ac:dyDescent="0.15">
      <c r="A17942" t="s">
        <v>12</v>
      </c>
      <c r="B17942">
        <v>5034380</v>
      </c>
      <c r="C17942">
        <v>5034400</v>
      </c>
      <c r="D17942" t="s">
        <v>59511</v>
      </c>
      <c r="E17942" t="s">
        <v>59512</v>
      </c>
      <c r="F17942" t="s">
        <v>76</v>
      </c>
      <c r="G17942" t="s">
        <v>32</v>
      </c>
      <c r="H17942">
        <v>110</v>
      </c>
      <c r="I17942" t="s">
        <v>59522</v>
      </c>
      <c r="J17942" t="s">
        <v>59523</v>
      </c>
      <c r="K17942" t="s">
        <v>59524</v>
      </c>
      <c r="L17942" t="s">
        <v>78030</v>
      </c>
    </row>
    <row r="17943" spans="1:12" x14ac:dyDescent="0.15">
      <c r="A17943" t="s">
        <v>12</v>
      </c>
      <c r="B17943">
        <v>5035427</v>
      </c>
      <c r="C17943">
        <v>5035447</v>
      </c>
      <c r="D17943" t="s">
        <v>59525</v>
      </c>
      <c r="E17943" t="s">
        <v>59526</v>
      </c>
      <c r="F17943" t="s">
        <v>76</v>
      </c>
      <c r="G17943" t="s">
        <v>32</v>
      </c>
      <c r="H17943">
        <v>10</v>
      </c>
      <c r="I17943" t="s">
        <v>59527</v>
      </c>
      <c r="J17943" t="s">
        <v>59528</v>
      </c>
      <c r="K17943" t="s">
        <v>59529</v>
      </c>
      <c r="L17943" t="s">
        <v>78001</v>
      </c>
    </row>
    <row r="17944" spans="1:12" x14ac:dyDescent="0.15">
      <c r="A17944" t="s">
        <v>12</v>
      </c>
      <c r="B17944">
        <v>5035399</v>
      </c>
      <c r="C17944">
        <v>5035419</v>
      </c>
      <c r="D17944" t="s">
        <v>59525</v>
      </c>
      <c r="E17944" t="s">
        <v>59526</v>
      </c>
      <c r="F17944" t="s">
        <v>76</v>
      </c>
      <c r="G17944" t="s">
        <v>23</v>
      </c>
      <c r="H17944">
        <v>38</v>
      </c>
      <c r="I17944" t="s">
        <v>59530</v>
      </c>
      <c r="J17944" t="s">
        <v>59531</v>
      </c>
      <c r="K17944" t="s">
        <v>59532</v>
      </c>
      <c r="L17944" t="s">
        <v>78008</v>
      </c>
    </row>
    <row r="17945" spans="1:12" x14ac:dyDescent="0.15">
      <c r="A17945" t="s">
        <v>12</v>
      </c>
      <c r="B17945">
        <v>5035370</v>
      </c>
      <c r="C17945">
        <v>5035390</v>
      </c>
      <c r="D17945" t="s">
        <v>59525</v>
      </c>
      <c r="E17945" t="s">
        <v>59526</v>
      </c>
      <c r="F17945" t="s">
        <v>76</v>
      </c>
      <c r="G17945" t="s">
        <v>16</v>
      </c>
      <c r="H17945">
        <v>67</v>
      </c>
      <c r="I17945" t="s">
        <v>59533</v>
      </c>
      <c r="J17945" t="s">
        <v>59534</v>
      </c>
      <c r="K17945" t="s">
        <v>59535</v>
      </c>
      <c r="L17945" t="s">
        <v>77981</v>
      </c>
    </row>
    <row r="17946" spans="1:12" x14ac:dyDescent="0.15">
      <c r="A17946" t="s">
        <v>12</v>
      </c>
      <c r="B17946">
        <v>5035340</v>
      </c>
      <c r="C17946">
        <v>5035360</v>
      </c>
      <c r="D17946" t="s">
        <v>59525</v>
      </c>
      <c r="E17946" t="s">
        <v>59526</v>
      </c>
      <c r="F17946" t="s">
        <v>76</v>
      </c>
      <c r="G17946" t="s">
        <v>16</v>
      </c>
      <c r="H17946">
        <v>97</v>
      </c>
      <c r="I17946" t="s">
        <v>59536</v>
      </c>
      <c r="J17946" t="s">
        <v>59537</v>
      </c>
      <c r="K17946" t="s">
        <v>59538</v>
      </c>
      <c r="L17946" t="s">
        <v>78010</v>
      </c>
    </row>
    <row r="17947" spans="1:12" x14ac:dyDescent="0.15">
      <c r="A17947" t="s">
        <v>12</v>
      </c>
      <c r="B17947">
        <v>5036014</v>
      </c>
      <c r="C17947">
        <v>5036034</v>
      </c>
      <c r="D17947" t="s">
        <v>59539</v>
      </c>
      <c r="E17947" t="s">
        <v>59540</v>
      </c>
      <c r="F17947" t="s">
        <v>76</v>
      </c>
      <c r="G17947" t="s">
        <v>36</v>
      </c>
      <c r="H17947">
        <v>16</v>
      </c>
      <c r="I17947" t="s">
        <v>59541</v>
      </c>
      <c r="J17947" t="s">
        <v>59542</v>
      </c>
      <c r="K17947" t="s">
        <v>59543</v>
      </c>
      <c r="L17947" t="s">
        <v>77905</v>
      </c>
    </row>
    <row r="17948" spans="1:12" x14ac:dyDescent="0.15">
      <c r="A17948" t="s">
        <v>12</v>
      </c>
      <c r="B17948">
        <v>5035927</v>
      </c>
      <c r="C17948">
        <v>5035947</v>
      </c>
      <c r="D17948" t="s">
        <v>59539</v>
      </c>
      <c r="E17948" t="s">
        <v>59540</v>
      </c>
      <c r="F17948" t="s">
        <v>76</v>
      </c>
      <c r="G17948" t="s">
        <v>16</v>
      </c>
      <c r="H17948">
        <v>103</v>
      </c>
      <c r="I17948" t="s">
        <v>59544</v>
      </c>
      <c r="J17948" t="s">
        <v>59545</v>
      </c>
      <c r="K17948" t="s">
        <v>59546</v>
      </c>
      <c r="L17948" t="s">
        <v>77937</v>
      </c>
    </row>
    <row r="17949" spans="1:12" x14ac:dyDescent="0.15">
      <c r="A17949" t="s">
        <v>12</v>
      </c>
      <c r="B17949">
        <v>5035899</v>
      </c>
      <c r="C17949">
        <v>5035919</v>
      </c>
      <c r="D17949" t="s">
        <v>59539</v>
      </c>
      <c r="E17949" t="s">
        <v>59540</v>
      </c>
      <c r="F17949" t="s">
        <v>76</v>
      </c>
      <c r="G17949" t="s">
        <v>32</v>
      </c>
      <c r="H17949">
        <v>131</v>
      </c>
      <c r="I17949" t="s">
        <v>59547</v>
      </c>
      <c r="J17949" t="s">
        <v>59548</v>
      </c>
      <c r="K17949" t="s">
        <v>59549</v>
      </c>
      <c r="L17949" t="s">
        <v>77941</v>
      </c>
    </row>
    <row r="17950" spans="1:12" x14ac:dyDescent="0.15">
      <c r="A17950" t="s">
        <v>12</v>
      </c>
      <c r="B17950">
        <v>5035875</v>
      </c>
      <c r="C17950">
        <v>5035895</v>
      </c>
      <c r="D17950" t="s">
        <v>59539</v>
      </c>
      <c r="E17950" t="s">
        <v>59540</v>
      </c>
      <c r="F17950" t="s">
        <v>76</v>
      </c>
      <c r="G17950" t="s">
        <v>16</v>
      </c>
      <c r="H17950">
        <v>155</v>
      </c>
      <c r="I17950" t="s">
        <v>59550</v>
      </c>
      <c r="J17950" t="s">
        <v>59551</v>
      </c>
      <c r="K17950" t="s">
        <v>59552</v>
      </c>
      <c r="L17950" t="s">
        <v>78083</v>
      </c>
    </row>
    <row r="17951" spans="1:12" x14ac:dyDescent="0.15">
      <c r="A17951" t="s">
        <v>12</v>
      </c>
      <c r="B17951">
        <v>5036633</v>
      </c>
      <c r="C17951">
        <v>5036653</v>
      </c>
      <c r="D17951" t="s">
        <v>59553</v>
      </c>
      <c r="E17951" t="s">
        <v>59554</v>
      </c>
      <c r="F17951" t="s">
        <v>76</v>
      </c>
      <c r="G17951" t="s">
        <v>36</v>
      </c>
      <c r="H17951">
        <v>10</v>
      </c>
      <c r="I17951" t="s">
        <v>59555</v>
      </c>
      <c r="J17951" t="s">
        <v>59556</v>
      </c>
      <c r="K17951" t="s">
        <v>59557</v>
      </c>
      <c r="L17951" t="s">
        <v>78001</v>
      </c>
    </row>
    <row r="17952" spans="1:12" x14ac:dyDescent="0.15">
      <c r="A17952" t="s">
        <v>12</v>
      </c>
      <c r="B17952">
        <v>5036554</v>
      </c>
      <c r="C17952">
        <v>5036574</v>
      </c>
      <c r="D17952" t="s">
        <v>59553</v>
      </c>
      <c r="E17952" t="s">
        <v>59554</v>
      </c>
      <c r="F17952" t="s">
        <v>76</v>
      </c>
      <c r="G17952" t="s">
        <v>32</v>
      </c>
      <c r="H17952">
        <v>89</v>
      </c>
      <c r="I17952" t="s">
        <v>59558</v>
      </c>
      <c r="J17952" t="s">
        <v>59559</v>
      </c>
      <c r="K17952" t="s">
        <v>59560</v>
      </c>
      <c r="L17952" t="s">
        <v>77964</v>
      </c>
    </row>
    <row r="17953" spans="1:12" x14ac:dyDescent="0.15">
      <c r="A17953" t="s">
        <v>12</v>
      </c>
      <c r="B17953">
        <v>5036510</v>
      </c>
      <c r="C17953">
        <v>5036530</v>
      </c>
      <c r="D17953" t="s">
        <v>59553</v>
      </c>
      <c r="E17953" t="s">
        <v>59554</v>
      </c>
      <c r="F17953" t="s">
        <v>76</v>
      </c>
      <c r="G17953" t="s">
        <v>36</v>
      </c>
      <c r="H17953">
        <v>133</v>
      </c>
      <c r="I17953" t="s">
        <v>59561</v>
      </c>
      <c r="J17953" t="s">
        <v>59562</v>
      </c>
      <c r="K17953" t="s">
        <v>59563</v>
      </c>
      <c r="L17953" t="s">
        <v>77995</v>
      </c>
    </row>
    <row r="17954" spans="1:12" x14ac:dyDescent="0.15">
      <c r="A17954" t="s">
        <v>12</v>
      </c>
      <c r="B17954">
        <v>5036480</v>
      </c>
      <c r="C17954">
        <v>5036500</v>
      </c>
      <c r="D17954" t="s">
        <v>59553</v>
      </c>
      <c r="E17954" t="s">
        <v>59554</v>
      </c>
      <c r="F17954" t="s">
        <v>76</v>
      </c>
      <c r="G17954" t="s">
        <v>23</v>
      </c>
      <c r="H17954">
        <v>163</v>
      </c>
      <c r="I17954" t="s">
        <v>59564</v>
      </c>
      <c r="J17954" t="s">
        <v>59565</v>
      </c>
      <c r="K17954" t="s">
        <v>59566</v>
      </c>
      <c r="L17954" t="s">
        <v>78065</v>
      </c>
    </row>
    <row r="17955" spans="1:12" x14ac:dyDescent="0.15">
      <c r="A17955" t="s">
        <v>12</v>
      </c>
      <c r="B17955">
        <v>5037079</v>
      </c>
      <c r="C17955">
        <v>5037099</v>
      </c>
      <c r="D17955" t="s">
        <v>59567</v>
      </c>
      <c r="E17955" t="s">
        <v>59568</v>
      </c>
      <c r="F17955" t="s">
        <v>15</v>
      </c>
      <c r="G17955" t="s">
        <v>32</v>
      </c>
      <c r="H17955">
        <v>8</v>
      </c>
      <c r="I17955" t="s">
        <v>59569</v>
      </c>
      <c r="J17955" t="s">
        <v>59570</v>
      </c>
      <c r="K17955" t="s">
        <v>59571</v>
      </c>
      <c r="L17955" t="s">
        <v>77955</v>
      </c>
    </row>
    <row r="17956" spans="1:12" x14ac:dyDescent="0.15">
      <c r="A17956" t="s">
        <v>12</v>
      </c>
      <c r="B17956">
        <v>5037120</v>
      </c>
      <c r="C17956">
        <v>5037140</v>
      </c>
      <c r="D17956" t="s">
        <v>59567</v>
      </c>
      <c r="E17956" t="s">
        <v>59568</v>
      </c>
      <c r="F17956" t="s">
        <v>15</v>
      </c>
      <c r="G17956" t="s">
        <v>16</v>
      </c>
      <c r="H17956">
        <v>49</v>
      </c>
      <c r="I17956" t="s">
        <v>59572</v>
      </c>
      <c r="J17956" t="s">
        <v>59573</v>
      </c>
      <c r="K17956" t="s">
        <v>59574</v>
      </c>
      <c r="L17956" t="s">
        <v>77913</v>
      </c>
    </row>
    <row r="17957" spans="1:12" x14ac:dyDescent="0.15">
      <c r="A17957" t="s">
        <v>12</v>
      </c>
      <c r="B17957">
        <v>5037144</v>
      </c>
      <c r="C17957">
        <v>5037164</v>
      </c>
      <c r="D17957" t="s">
        <v>59567</v>
      </c>
      <c r="E17957" t="s">
        <v>59568</v>
      </c>
      <c r="F17957" t="s">
        <v>15</v>
      </c>
      <c r="G17957" t="s">
        <v>36</v>
      </c>
      <c r="H17957">
        <v>73</v>
      </c>
      <c r="I17957" t="s">
        <v>59575</v>
      </c>
      <c r="J17957" t="s">
        <v>59576</v>
      </c>
      <c r="K17957" t="s">
        <v>59577</v>
      </c>
      <c r="L17957" t="s">
        <v>77926</v>
      </c>
    </row>
    <row r="17958" spans="1:12" x14ac:dyDescent="0.15">
      <c r="A17958" t="s">
        <v>12</v>
      </c>
      <c r="B17958">
        <v>5037168</v>
      </c>
      <c r="C17958">
        <v>5037188</v>
      </c>
      <c r="D17958" t="s">
        <v>59567</v>
      </c>
      <c r="E17958" t="s">
        <v>59568</v>
      </c>
      <c r="F17958" t="s">
        <v>15</v>
      </c>
      <c r="G17958" t="s">
        <v>16</v>
      </c>
      <c r="H17958">
        <v>97</v>
      </c>
      <c r="I17958" t="s">
        <v>59578</v>
      </c>
      <c r="J17958" t="s">
        <v>59579</v>
      </c>
      <c r="K17958" t="s">
        <v>59580</v>
      </c>
      <c r="L17958" t="s">
        <v>78010</v>
      </c>
    </row>
    <row r="17959" spans="1:12" x14ac:dyDescent="0.15">
      <c r="A17959" t="s">
        <v>12</v>
      </c>
      <c r="B17959">
        <v>5039311</v>
      </c>
      <c r="C17959">
        <v>5039331</v>
      </c>
      <c r="D17959" t="s">
        <v>59581</v>
      </c>
      <c r="E17959" t="s">
        <v>90</v>
      </c>
      <c r="F17959" t="s">
        <v>76</v>
      </c>
      <c r="G17959" t="s">
        <v>16</v>
      </c>
      <c r="H17959">
        <v>16</v>
      </c>
      <c r="I17959" t="s">
        <v>59582</v>
      </c>
      <c r="J17959" t="s">
        <v>59583</v>
      </c>
      <c r="K17959" t="s">
        <v>59584</v>
      </c>
      <c r="L17959" t="s">
        <v>77905</v>
      </c>
    </row>
    <row r="17960" spans="1:12" x14ac:dyDescent="0.15">
      <c r="A17960" t="s">
        <v>12</v>
      </c>
      <c r="B17960">
        <v>5039283</v>
      </c>
      <c r="C17960">
        <v>5039303</v>
      </c>
      <c r="D17960" t="s">
        <v>59581</v>
      </c>
      <c r="E17960" t="s">
        <v>90</v>
      </c>
      <c r="F17960" t="s">
        <v>76</v>
      </c>
      <c r="G17960" t="s">
        <v>16</v>
      </c>
      <c r="H17960">
        <v>44</v>
      </c>
      <c r="I17960" t="s">
        <v>59585</v>
      </c>
      <c r="J17960" t="s">
        <v>59586</v>
      </c>
      <c r="K17960" t="s">
        <v>59587</v>
      </c>
      <c r="L17960" t="s">
        <v>78016</v>
      </c>
    </row>
    <row r="17961" spans="1:12" x14ac:dyDescent="0.15">
      <c r="A17961" t="s">
        <v>12</v>
      </c>
      <c r="B17961">
        <v>5039246</v>
      </c>
      <c r="C17961">
        <v>5039266</v>
      </c>
      <c r="D17961" t="s">
        <v>59581</v>
      </c>
      <c r="E17961" t="s">
        <v>90</v>
      </c>
      <c r="F17961" t="s">
        <v>76</v>
      </c>
      <c r="G17961" t="s">
        <v>23</v>
      </c>
      <c r="H17961">
        <v>81</v>
      </c>
      <c r="I17961" t="s">
        <v>59588</v>
      </c>
      <c r="J17961" t="s">
        <v>59589</v>
      </c>
      <c r="K17961" t="s">
        <v>59590</v>
      </c>
      <c r="L17961" t="s">
        <v>78019</v>
      </c>
    </row>
    <row r="17962" spans="1:12" x14ac:dyDescent="0.15">
      <c r="A17962" t="s">
        <v>12</v>
      </c>
      <c r="B17962">
        <v>5039225</v>
      </c>
      <c r="C17962">
        <v>5039245</v>
      </c>
      <c r="D17962" t="s">
        <v>59581</v>
      </c>
      <c r="E17962" t="s">
        <v>90</v>
      </c>
      <c r="F17962" t="s">
        <v>76</v>
      </c>
      <c r="G17962" t="s">
        <v>16</v>
      </c>
      <c r="H17962">
        <v>102</v>
      </c>
      <c r="I17962" t="s">
        <v>59591</v>
      </c>
      <c r="J17962" t="s">
        <v>59592</v>
      </c>
      <c r="K17962" t="s">
        <v>59593</v>
      </c>
      <c r="L17962" t="s">
        <v>77933</v>
      </c>
    </row>
    <row r="17963" spans="1:12" x14ac:dyDescent="0.15">
      <c r="A17963" t="s">
        <v>12</v>
      </c>
      <c r="B17963">
        <v>5039626</v>
      </c>
      <c r="C17963">
        <v>5039646</v>
      </c>
      <c r="D17963" t="s">
        <v>59594</v>
      </c>
      <c r="E17963" t="s">
        <v>90</v>
      </c>
      <c r="F17963" t="s">
        <v>15</v>
      </c>
      <c r="G17963" t="s">
        <v>16</v>
      </c>
      <c r="H17963">
        <v>7</v>
      </c>
      <c r="I17963" t="s">
        <v>59595</v>
      </c>
      <c r="J17963" t="s">
        <v>59596</v>
      </c>
      <c r="K17963" t="s">
        <v>59597</v>
      </c>
      <c r="L17963" t="s">
        <v>77909</v>
      </c>
    </row>
    <row r="17964" spans="1:12" x14ac:dyDescent="0.15">
      <c r="A17964" t="s">
        <v>12</v>
      </c>
      <c r="B17964">
        <v>5039646</v>
      </c>
      <c r="C17964">
        <v>5039666</v>
      </c>
      <c r="D17964" t="s">
        <v>59594</v>
      </c>
      <c r="E17964" t="s">
        <v>90</v>
      </c>
      <c r="F17964" t="s">
        <v>15</v>
      </c>
      <c r="G17964" t="s">
        <v>16</v>
      </c>
      <c r="H17964">
        <v>27</v>
      </c>
      <c r="I17964" t="s">
        <v>59598</v>
      </c>
      <c r="J17964" t="s">
        <v>59599</v>
      </c>
      <c r="K17964" t="s">
        <v>59600</v>
      </c>
      <c r="L17964" t="s">
        <v>78013</v>
      </c>
    </row>
    <row r="17965" spans="1:12" x14ac:dyDescent="0.15">
      <c r="A17965" t="s">
        <v>12</v>
      </c>
      <c r="B17965">
        <v>5039666</v>
      </c>
      <c r="C17965">
        <v>5039686</v>
      </c>
      <c r="D17965" t="s">
        <v>59594</v>
      </c>
      <c r="E17965" t="s">
        <v>90</v>
      </c>
      <c r="F17965" t="s">
        <v>15</v>
      </c>
      <c r="G17965" t="s">
        <v>23</v>
      </c>
      <c r="H17965">
        <v>47</v>
      </c>
      <c r="I17965" t="s">
        <v>59601</v>
      </c>
      <c r="J17965" t="s">
        <v>59602</v>
      </c>
      <c r="K17965" t="s">
        <v>59603</v>
      </c>
      <c r="L17965" t="s">
        <v>77932</v>
      </c>
    </row>
    <row r="17966" spans="1:12" x14ac:dyDescent="0.15">
      <c r="A17966" t="s">
        <v>12</v>
      </c>
      <c r="B17966">
        <v>5039689</v>
      </c>
      <c r="C17966">
        <v>5039709</v>
      </c>
      <c r="D17966" t="s">
        <v>59594</v>
      </c>
      <c r="E17966" t="s">
        <v>90</v>
      </c>
      <c r="F17966" t="s">
        <v>15</v>
      </c>
      <c r="G17966" t="s">
        <v>16</v>
      </c>
      <c r="H17966">
        <v>70</v>
      </c>
      <c r="I17966" t="s">
        <v>59604</v>
      </c>
      <c r="J17966" t="s">
        <v>59605</v>
      </c>
      <c r="K17966" t="s">
        <v>59606</v>
      </c>
      <c r="L17966" t="s">
        <v>77919</v>
      </c>
    </row>
    <row r="17967" spans="1:12" x14ac:dyDescent="0.15">
      <c r="A17967" t="s">
        <v>12</v>
      </c>
      <c r="B17967">
        <v>5040665</v>
      </c>
      <c r="C17967">
        <v>5040685</v>
      </c>
      <c r="D17967" t="s">
        <v>59607</v>
      </c>
      <c r="E17967" t="s">
        <v>90</v>
      </c>
      <c r="F17967" t="s">
        <v>15</v>
      </c>
      <c r="G17967" t="s">
        <v>32</v>
      </c>
      <c r="H17967">
        <v>1</v>
      </c>
      <c r="I17967" t="s">
        <v>59608</v>
      </c>
      <c r="J17967" t="s">
        <v>59609</v>
      </c>
      <c r="K17967" t="s">
        <v>59610</v>
      </c>
      <c r="L17967" t="s">
        <v>77917</v>
      </c>
    </row>
    <row r="17968" spans="1:12" x14ac:dyDescent="0.15">
      <c r="A17968" t="s">
        <v>12</v>
      </c>
      <c r="B17968">
        <v>5040690</v>
      </c>
      <c r="C17968">
        <v>5040710</v>
      </c>
      <c r="D17968" t="s">
        <v>59607</v>
      </c>
      <c r="E17968" t="s">
        <v>90</v>
      </c>
      <c r="F17968" t="s">
        <v>15</v>
      </c>
      <c r="G17968" t="s">
        <v>32</v>
      </c>
      <c r="H17968">
        <v>26</v>
      </c>
      <c r="I17968" t="s">
        <v>59611</v>
      </c>
      <c r="J17968" t="s">
        <v>59612</v>
      </c>
      <c r="K17968" t="s">
        <v>59613</v>
      </c>
      <c r="L17968" t="s">
        <v>78002</v>
      </c>
    </row>
    <row r="17969" spans="1:12" x14ac:dyDescent="0.15">
      <c r="A17969" t="s">
        <v>12</v>
      </c>
      <c r="B17969">
        <v>5040710</v>
      </c>
      <c r="C17969">
        <v>5040730</v>
      </c>
      <c r="D17969" t="s">
        <v>59607</v>
      </c>
      <c r="E17969" t="s">
        <v>90</v>
      </c>
      <c r="F17969" t="s">
        <v>15</v>
      </c>
      <c r="G17969" t="s">
        <v>32</v>
      </c>
      <c r="H17969">
        <v>46</v>
      </c>
      <c r="I17969" t="s">
        <v>59614</v>
      </c>
      <c r="J17969" t="s">
        <v>59615</v>
      </c>
      <c r="K17969" t="s">
        <v>59616</v>
      </c>
      <c r="L17969" t="s">
        <v>78004</v>
      </c>
    </row>
    <row r="17970" spans="1:12" x14ac:dyDescent="0.15">
      <c r="A17970" t="s">
        <v>12</v>
      </c>
      <c r="B17970">
        <v>5040736</v>
      </c>
      <c r="C17970">
        <v>5040756</v>
      </c>
      <c r="D17970" t="s">
        <v>59607</v>
      </c>
      <c r="E17970" t="s">
        <v>90</v>
      </c>
      <c r="F17970" t="s">
        <v>15</v>
      </c>
      <c r="G17970" t="s">
        <v>16</v>
      </c>
      <c r="H17970">
        <v>72</v>
      </c>
      <c r="I17970" t="s">
        <v>59617</v>
      </c>
      <c r="J17970" t="s">
        <v>59618</v>
      </c>
      <c r="K17970" t="s">
        <v>59619</v>
      </c>
      <c r="L17970" t="s">
        <v>78066</v>
      </c>
    </row>
    <row r="17971" spans="1:12" x14ac:dyDescent="0.15">
      <c r="A17971" t="s">
        <v>12</v>
      </c>
      <c r="B17971">
        <v>5042851</v>
      </c>
      <c r="C17971">
        <v>5042871</v>
      </c>
      <c r="D17971" t="s">
        <v>59620</v>
      </c>
      <c r="E17971" t="s">
        <v>90</v>
      </c>
      <c r="F17971" t="s">
        <v>76</v>
      </c>
      <c r="G17971" t="s">
        <v>23</v>
      </c>
      <c r="H17971">
        <v>20</v>
      </c>
      <c r="I17971" t="s">
        <v>59621</v>
      </c>
      <c r="J17971" t="s">
        <v>59622</v>
      </c>
      <c r="K17971" t="s">
        <v>59623</v>
      </c>
      <c r="L17971" t="s">
        <v>77968</v>
      </c>
    </row>
    <row r="17972" spans="1:12" x14ac:dyDescent="0.15">
      <c r="A17972" t="s">
        <v>12</v>
      </c>
      <c r="B17972">
        <v>5042800</v>
      </c>
      <c r="C17972">
        <v>5042820</v>
      </c>
      <c r="D17972" t="s">
        <v>59620</v>
      </c>
      <c r="E17972" t="s">
        <v>90</v>
      </c>
      <c r="F17972" t="s">
        <v>76</v>
      </c>
      <c r="G17972" t="s">
        <v>23</v>
      </c>
      <c r="H17972">
        <v>71</v>
      </c>
      <c r="I17972" t="s">
        <v>59624</v>
      </c>
      <c r="J17972" t="s">
        <v>59625</v>
      </c>
      <c r="K17972" t="s">
        <v>59626</v>
      </c>
      <c r="L17972" t="s">
        <v>77969</v>
      </c>
    </row>
    <row r="17973" spans="1:12" x14ac:dyDescent="0.15">
      <c r="A17973" t="s">
        <v>12</v>
      </c>
      <c r="B17973">
        <v>5042780</v>
      </c>
      <c r="C17973">
        <v>5042800</v>
      </c>
      <c r="D17973" t="s">
        <v>59620</v>
      </c>
      <c r="E17973" t="s">
        <v>90</v>
      </c>
      <c r="F17973" t="s">
        <v>76</v>
      </c>
      <c r="G17973" t="s">
        <v>23</v>
      </c>
      <c r="H17973">
        <v>91</v>
      </c>
      <c r="I17973" t="s">
        <v>59627</v>
      </c>
      <c r="J17973" t="s">
        <v>59628</v>
      </c>
      <c r="K17973" t="s">
        <v>59629</v>
      </c>
      <c r="L17973" t="s">
        <v>77907</v>
      </c>
    </row>
    <row r="17974" spans="1:12" x14ac:dyDescent="0.15">
      <c r="A17974" t="s">
        <v>12</v>
      </c>
      <c r="B17974">
        <v>5042756</v>
      </c>
      <c r="C17974">
        <v>5042776</v>
      </c>
      <c r="D17974" t="s">
        <v>59620</v>
      </c>
      <c r="E17974" t="s">
        <v>90</v>
      </c>
      <c r="F17974" t="s">
        <v>76</v>
      </c>
      <c r="G17974" t="s">
        <v>16</v>
      </c>
      <c r="H17974">
        <v>115</v>
      </c>
      <c r="I17974" t="s">
        <v>59630</v>
      </c>
      <c r="J17974" t="s">
        <v>59631</v>
      </c>
      <c r="K17974" t="s">
        <v>59632</v>
      </c>
      <c r="L17974" t="s">
        <v>78020</v>
      </c>
    </row>
    <row r="17975" spans="1:12" x14ac:dyDescent="0.15">
      <c r="A17975" t="s">
        <v>12</v>
      </c>
      <c r="B17975">
        <v>5043534</v>
      </c>
      <c r="C17975">
        <v>5043554</v>
      </c>
      <c r="D17975" t="s">
        <v>59633</v>
      </c>
      <c r="E17975" t="s">
        <v>90</v>
      </c>
      <c r="F17975" t="s">
        <v>76</v>
      </c>
      <c r="G17975" t="s">
        <v>32</v>
      </c>
      <c r="H17975">
        <v>1</v>
      </c>
      <c r="I17975" t="s">
        <v>59634</v>
      </c>
      <c r="J17975" t="s">
        <v>59635</v>
      </c>
      <c r="K17975" t="s">
        <v>59636</v>
      </c>
      <c r="L17975" t="s">
        <v>77917</v>
      </c>
    </row>
    <row r="17976" spans="1:12" x14ac:dyDescent="0.15">
      <c r="A17976" t="s">
        <v>12</v>
      </c>
      <c r="B17976">
        <v>5043505</v>
      </c>
      <c r="C17976">
        <v>5043525</v>
      </c>
      <c r="D17976" t="s">
        <v>59633</v>
      </c>
      <c r="E17976" t="s">
        <v>90</v>
      </c>
      <c r="F17976" t="s">
        <v>76</v>
      </c>
      <c r="G17976" t="s">
        <v>16</v>
      </c>
      <c r="H17976">
        <v>30</v>
      </c>
      <c r="I17976" t="s">
        <v>59637</v>
      </c>
      <c r="J17976" t="s">
        <v>59638</v>
      </c>
      <c r="K17976" t="s">
        <v>59639</v>
      </c>
      <c r="L17976" t="s">
        <v>77984</v>
      </c>
    </row>
    <row r="17977" spans="1:12" x14ac:dyDescent="0.15">
      <c r="A17977" t="s">
        <v>12</v>
      </c>
      <c r="B17977">
        <v>5043482</v>
      </c>
      <c r="C17977">
        <v>5043502</v>
      </c>
      <c r="D17977" t="s">
        <v>59633</v>
      </c>
      <c r="E17977" t="s">
        <v>90</v>
      </c>
      <c r="F17977" t="s">
        <v>76</v>
      </c>
      <c r="G17977" t="s">
        <v>32</v>
      </c>
      <c r="H17977">
        <v>53</v>
      </c>
      <c r="I17977" t="s">
        <v>59640</v>
      </c>
      <c r="J17977" t="s">
        <v>59641</v>
      </c>
      <c r="K17977" t="s">
        <v>59642</v>
      </c>
      <c r="L17977" t="s">
        <v>77922</v>
      </c>
    </row>
    <row r="17978" spans="1:12" x14ac:dyDescent="0.15">
      <c r="A17978" t="s">
        <v>12</v>
      </c>
      <c r="B17978">
        <v>5043416</v>
      </c>
      <c r="C17978">
        <v>5043436</v>
      </c>
      <c r="D17978" t="s">
        <v>59633</v>
      </c>
      <c r="E17978" t="s">
        <v>90</v>
      </c>
      <c r="F17978" t="s">
        <v>76</v>
      </c>
      <c r="G17978" t="s">
        <v>23</v>
      </c>
      <c r="H17978">
        <v>119</v>
      </c>
      <c r="I17978" t="s">
        <v>59643</v>
      </c>
      <c r="J17978" t="s">
        <v>59644</v>
      </c>
      <c r="K17978" t="s">
        <v>59645</v>
      </c>
      <c r="L17978" t="s">
        <v>78058</v>
      </c>
    </row>
    <row r="17979" spans="1:12" x14ac:dyDescent="0.15">
      <c r="A17979" t="s">
        <v>12</v>
      </c>
      <c r="B17979">
        <v>5043778</v>
      </c>
      <c r="C17979">
        <v>5043798</v>
      </c>
      <c r="D17979" t="s">
        <v>59646</v>
      </c>
      <c r="E17979" t="s">
        <v>59647</v>
      </c>
      <c r="F17979" t="s">
        <v>15</v>
      </c>
      <c r="G17979" t="s">
        <v>36</v>
      </c>
      <c r="H17979">
        <v>13</v>
      </c>
      <c r="I17979" t="s">
        <v>59648</v>
      </c>
      <c r="J17979" t="s">
        <v>59649</v>
      </c>
      <c r="K17979" t="s">
        <v>59650</v>
      </c>
      <c r="L17979" t="s">
        <v>77935</v>
      </c>
    </row>
    <row r="17980" spans="1:12" x14ac:dyDescent="0.15">
      <c r="A17980" t="s">
        <v>12</v>
      </c>
      <c r="B17980">
        <v>5043812</v>
      </c>
      <c r="C17980">
        <v>5043832</v>
      </c>
      <c r="D17980" t="s">
        <v>59646</v>
      </c>
      <c r="E17980" t="s">
        <v>59647</v>
      </c>
      <c r="F17980" t="s">
        <v>15</v>
      </c>
      <c r="G17980" t="s">
        <v>16</v>
      </c>
      <c r="H17980">
        <v>47</v>
      </c>
      <c r="I17980" t="s">
        <v>59651</v>
      </c>
      <c r="J17980" t="s">
        <v>59652</v>
      </c>
      <c r="K17980" t="s">
        <v>59653</v>
      </c>
      <c r="L17980" t="s">
        <v>77932</v>
      </c>
    </row>
    <row r="17981" spans="1:12" x14ac:dyDescent="0.15">
      <c r="A17981" t="s">
        <v>12</v>
      </c>
      <c r="B17981">
        <v>5043832</v>
      </c>
      <c r="C17981">
        <v>5043852</v>
      </c>
      <c r="D17981" t="s">
        <v>59646</v>
      </c>
      <c r="E17981" t="s">
        <v>59647</v>
      </c>
      <c r="F17981" t="s">
        <v>15</v>
      </c>
      <c r="G17981" t="s">
        <v>32</v>
      </c>
      <c r="H17981">
        <v>67</v>
      </c>
      <c r="I17981" t="s">
        <v>59654</v>
      </c>
      <c r="J17981" t="s">
        <v>59655</v>
      </c>
      <c r="K17981" t="s">
        <v>59656</v>
      </c>
      <c r="L17981" t="s">
        <v>77981</v>
      </c>
    </row>
    <row r="17982" spans="1:12" x14ac:dyDescent="0.15">
      <c r="A17982" t="s">
        <v>12</v>
      </c>
      <c r="B17982">
        <v>5043861</v>
      </c>
      <c r="C17982">
        <v>5043881</v>
      </c>
      <c r="D17982" t="s">
        <v>59646</v>
      </c>
      <c r="E17982" t="s">
        <v>59647</v>
      </c>
      <c r="F17982" t="s">
        <v>15</v>
      </c>
      <c r="G17982" t="s">
        <v>36</v>
      </c>
      <c r="H17982">
        <v>96</v>
      </c>
      <c r="I17982" t="s">
        <v>59657</v>
      </c>
      <c r="J17982" t="s">
        <v>59658</v>
      </c>
      <c r="K17982" t="s">
        <v>59659</v>
      </c>
      <c r="L17982" t="s">
        <v>77912</v>
      </c>
    </row>
    <row r="17983" spans="1:12" x14ac:dyDescent="0.15">
      <c r="A17983" t="s">
        <v>12</v>
      </c>
      <c r="B17983">
        <v>5045078</v>
      </c>
      <c r="C17983">
        <v>5045098</v>
      </c>
      <c r="D17983" t="s">
        <v>59660</v>
      </c>
      <c r="E17983" t="s">
        <v>90</v>
      </c>
      <c r="F17983" t="s">
        <v>15</v>
      </c>
      <c r="G17983" t="s">
        <v>16</v>
      </c>
      <c r="H17983">
        <v>0</v>
      </c>
      <c r="I17983" t="s">
        <v>59661</v>
      </c>
      <c r="J17983" t="s">
        <v>59662</v>
      </c>
      <c r="K17983" t="s">
        <v>59663</v>
      </c>
      <c r="L17983" t="s">
        <v>77980</v>
      </c>
    </row>
    <row r="17984" spans="1:12" x14ac:dyDescent="0.15">
      <c r="A17984" t="s">
        <v>12</v>
      </c>
      <c r="B17984">
        <v>5045105</v>
      </c>
      <c r="C17984">
        <v>5045125</v>
      </c>
      <c r="D17984" t="s">
        <v>59660</v>
      </c>
      <c r="E17984" t="s">
        <v>90</v>
      </c>
      <c r="F17984" t="s">
        <v>15</v>
      </c>
      <c r="G17984" t="s">
        <v>36</v>
      </c>
      <c r="H17984">
        <v>27</v>
      </c>
      <c r="I17984" t="s">
        <v>59664</v>
      </c>
      <c r="J17984" t="s">
        <v>59665</v>
      </c>
      <c r="K17984" t="s">
        <v>59666</v>
      </c>
      <c r="L17984" t="s">
        <v>78013</v>
      </c>
    </row>
    <row r="17985" spans="1:12" x14ac:dyDescent="0.15">
      <c r="A17985" t="s">
        <v>12</v>
      </c>
      <c r="B17985">
        <v>5045145</v>
      </c>
      <c r="C17985">
        <v>5045165</v>
      </c>
      <c r="D17985" t="s">
        <v>59660</v>
      </c>
      <c r="E17985" t="s">
        <v>90</v>
      </c>
      <c r="F17985" t="s">
        <v>15</v>
      </c>
      <c r="G17985" t="s">
        <v>16</v>
      </c>
      <c r="H17985">
        <v>67</v>
      </c>
      <c r="I17985" t="s">
        <v>59667</v>
      </c>
      <c r="J17985" t="s">
        <v>59668</v>
      </c>
      <c r="K17985" t="s">
        <v>59669</v>
      </c>
      <c r="L17985" t="s">
        <v>77981</v>
      </c>
    </row>
    <row r="17986" spans="1:12" x14ac:dyDescent="0.15">
      <c r="A17986" t="s">
        <v>12</v>
      </c>
      <c r="B17986">
        <v>5045168</v>
      </c>
      <c r="C17986">
        <v>5045188</v>
      </c>
      <c r="D17986" t="s">
        <v>59660</v>
      </c>
      <c r="E17986" t="s">
        <v>90</v>
      </c>
      <c r="F17986" t="s">
        <v>15</v>
      </c>
      <c r="G17986" t="s">
        <v>36</v>
      </c>
      <c r="H17986">
        <v>90</v>
      </c>
      <c r="I17986" t="s">
        <v>59670</v>
      </c>
      <c r="J17986" t="s">
        <v>59671</v>
      </c>
      <c r="K17986" t="s">
        <v>59672</v>
      </c>
      <c r="L17986" t="s">
        <v>78017</v>
      </c>
    </row>
    <row r="17987" spans="1:12" x14ac:dyDescent="0.15">
      <c r="A17987" t="s">
        <v>12</v>
      </c>
      <c r="B17987">
        <v>5046110</v>
      </c>
      <c r="C17987">
        <v>5046130</v>
      </c>
      <c r="D17987" t="s">
        <v>59673</v>
      </c>
      <c r="E17987" t="s">
        <v>90</v>
      </c>
      <c r="F17987" t="s">
        <v>15</v>
      </c>
      <c r="G17987" t="s">
        <v>36</v>
      </c>
      <c r="H17987">
        <v>0</v>
      </c>
      <c r="I17987" t="s">
        <v>59674</v>
      </c>
      <c r="J17987" t="s">
        <v>59675</v>
      </c>
      <c r="K17987" t="s">
        <v>59676</v>
      </c>
      <c r="L17987" t="s">
        <v>77980</v>
      </c>
    </row>
    <row r="17988" spans="1:12" x14ac:dyDescent="0.15">
      <c r="A17988" t="s">
        <v>12</v>
      </c>
      <c r="B17988">
        <v>5046165</v>
      </c>
      <c r="C17988">
        <v>5046185</v>
      </c>
      <c r="D17988" t="s">
        <v>59673</v>
      </c>
      <c r="E17988" t="s">
        <v>90</v>
      </c>
      <c r="F17988" t="s">
        <v>15</v>
      </c>
      <c r="G17988" t="s">
        <v>23</v>
      </c>
      <c r="H17988">
        <v>55</v>
      </c>
      <c r="I17988" t="s">
        <v>59677</v>
      </c>
      <c r="J17988" t="s">
        <v>59678</v>
      </c>
      <c r="K17988" t="s">
        <v>59679</v>
      </c>
      <c r="L17988" t="s">
        <v>77992</v>
      </c>
    </row>
    <row r="17989" spans="1:12" x14ac:dyDescent="0.15">
      <c r="A17989" t="s">
        <v>12</v>
      </c>
      <c r="B17989">
        <v>5046186</v>
      </c>
      <c r="C17989">
        <v>5046206</v>
      </c>
      <c r="D17989" t="s">
        <v>59673</v>
      </c>
      <c r="E17989" t="s">
        <v>90</v>
      </c>
      <c r="F17989" t="s">
        <v>15</v>
      </c>
      <c r="G17989" t="s">
        <v>16</v>
      </c>
      <c r="H17989">
        <v>76</v>
      </c>
      <c r="I17989" t="s">
        <v>59680</v>
      </c>
      <c r="J17989" t="s">
        <v>59681</v>
      </c>
      <c r="K17989" t="s">
        <v>59682</v>
      </c>
      <c r="L17989" t="s">
        <v>77985</v>
      </c>
    </row>
    <row r="17990" spans="1:12" x14ac:dyDescent="0.15">
      <c r="A17990" t="s">
        <v>12</v>
      </c>
      <c r="B17990">
        <v>5046206</v>
      </c>
      <c r="C17990">
        <v>5046226</v>
      </c>
      <c r="D17990" t="s">
        <v>59673</v>
      </c>
      <c r="E17990" t="s">
        <v>90</v>
      </c>
      <c r="F17990" t="s">
        <v>15</v>
      </c>
      <c r="G17990" t="s">
        <v>16</v>
      </c>
      <c r="H17990">
        <v>96</v>
      </c>
      <c r="I17990" t="s">
        <v>59683</v>
      </c>
      <c r="J17990" t="s">
        <v>59684</v>
      </c>
      <c r="K17990" t="s">
        <v>59685</v>
      </c>
      <c r="L17990" t="s">
        <v>77912</v>
      </c>
    </row>
    <row r="17991" spans="1:12" x14ac:dyDescent="0.15">
      <c r="A17991" t="s">
        <v>12</v>
      </c>
      <c r="B17991">
        <v>5046601</v>
      </c>
      <c r="C17991">
        <v>5046621</v>
      </c>
      <c r="D17991" t="s">
        <v>59686</v>
      </c>
      <c r="E17991" t="s">
        <v>90</v>
      </c>
      <c r="F17991" t="s">
        <v>15</v>
      </c>
      <c r="G17991" t="s">
        <v>23</v>
      </c>
      <c r="H17991">
        <v>10</v>
      </c>
      <c r="I17991" t="s">
        <v>59687</v>
      </c>
      <c r="J17991" t="s">
        <v>59688</v>
      </c>
      <c r="K17991" t="s">
        <v>59689</v>
      </c>
      <c r="L17991" t="s">
        <v>78001</v>
      </c>
    </row>
    <row r="17992" spans="1:12" x14ac:dyDescent="0.15">
      <c r="A17992" t="s">
        <v>12</v>
      </c>
      <c r="B17992">
        <v>5046642</v>
      </c>
      <c r="C17992">
        <v>5046662</v>
      </c>
      <c r="D17992" t="s">
        <v>59686</v>
      </c>
      <c r="E17992" t="s">
        <v>90</v>
      </c>
      <c r="F17992" t="s">
        <v>15</v>
      </c>
      <c r="G17992" t="s">
        <v>16</v>
      </c>
      <c r="H17992">
        <v>51</v>
      </c>
      <c r="I17992" t="s">
        <v>59690</v>
      </c>
      <c r="J17992" t="s">
        <v>59691</v>
      </c>
      <c r="K17992" t="s">
        <v>59692</v>
      </c>
      <c r="L17992" t="s">
        <v>78023</v>
      </c>
    </row>
    <row r="17993" spans="1:12" x14ac:dyDescent="0.15">
      <c r="A17993" t="s">
        <v>12</v>
      </c>
      <c r="B17993">
        <v>5046673</v>
      </c>
      <c r="C17993">
        <v>5046693</v>
      </c>
      <c r="D17993" t="s">
        <v>59686</v>
      </c>
      <c r="E17993" t="s">
        <v>90</v>
      </c>
      <c r="F17993" t="s">
        <v>15</v>
      </c>
      <c r="G17993" t="s">
        <v>36</v>
      </c>
      <c r="H17993">
        <v>82</v>
      </c>
      <c r="I17993" t="s">
        <v>59693</v>
      </c>
      <c r="J17993" t="s">
        <v>59694</v>
      </c>
      <c r="K17993" t="s">
        <v>59695</v>
      </c>
      <c r="L17993" t="s">
        <v>78011</v>
      </c>
    </row>
    <row r="17994" spans="1:12" x14ac:dyDescent="0.15">
      <c r="A17994" t="s">
        <v>12</v>
      </c>
      <c r="B17994">
        <v>5046695</v>
      </c>
      <c r="C17994">
        <v>5046715</v>
      </c>
      <c r="D17994" t="s">
        <v>59686</v>
      </c>
      <c r="E17994" t="s">
        <v>90</v>
      </c>
      <c r="F17994" t="s">
        <v>15</v>
      </c>
      <c r="G17994" t="s">
        <v>23</v>
      </c>
      <c r="H17994">
        <v>104</v>
      </c>
      <c r="I17994" t="s">
        <v>59696</v>
      </c>
      <c r="J17994" t="s">
        <v>59697</v>
      </c>
      <c r="K17994" t="s">
        <v>59698</v>
      </c>
      <c r="L17994" t="s">
        <v>77963</v>
      </c>
    </row>
    <row r="17995" spans="1:12" x14ac:dyDescent="0.15">
      <c r="A17995" t="s">
        <v>12</v>
      </c>
      <c r="B17995">
        <v>5048120</v>
      </c>
      <c r="C17995">
        <v>5048140</v>
      </c>
      <c r="D17995" t="s">
        <v>59699</v>
      </c>
      <c r="E17995" t="s">
        <v>90</v>
      </c>
      <c r="F17995" t="s">
        <v>15</v>
      </c>
      <c r="G17995" t="s">
        <v>23</v>
      </c>
      <c r="H17995">
        <v>19</v>
      </c>
      <c r="I17995" t="s">
        <v>59700</v>
      </c>
      <c r="J17995" t="s">
        <v>59701</v>
      </c>
      <c r="K17995" t="s">
        <v>59702</v>
      </c>
      <c r="L17995" t="s">
        <v>77982</v>
      </c>
    </row>
    <row r="17996" spans="1:12" x14ac:dyDescent="0.15">
      <c r="A17996" t="s">
        <v>12</v>
      </c>
      <c r="B17996">
        <v>5048156</v>
      </c>
      <c r="C17996">
        <v>5048176</v>
      </c>
      <c r="D17996" t="s">
        <v>59699</v>
      </c>
      <c r="E17996" t="s">
        <v>90</v>
      </c>
      <c r="F17996" t="s">
        <v>15</v>
      </c>
      <c r="G17996" t="s">
        <v>36</v>
      </c>
      <c r="H17996">
        <v>55</v>
      </c>
      <c r="I17996" t="s">
        <v>59703</v>
      </c>
      <c r="J17996" t="s">
        <v>59704</v>
      </c>
      <c r="K17996" t="s">
        <v>59705</v>
      </c>
      <c r="L17996" t="s">
        <v>77992</v>
      </c>
    </row>
    <row r="17997" spans="1:12" x14ac:dyDescent="0.15">
      <c r="A17997" t="s">
        <v>12</v>
      </c>
      <c r="B17997">
        <v>5048191</v>
      </c>
      <c r="C17997">
        <v>5048211</v>
      </c>
      <c r="D17997" t="s">
        <v>59699</v>
      </c>
      <c r="E17997" t="s">
        <v>90</v>
      </c>
      <c r="F17997" t="s">
        <v>15</v>
      </c>
      <c r="G17997" t="s">
        <v>16</v>
      </c>
      <c r="H17997">
        <v>90</v>
      </c>
      <c r="I17997" t="s">
        <v>59706</v>
      </c>
      <c r="J17997" t="s">
        <v>59707</v>
      </c>
      <c r="K17997" t="s">
        <v>59708</v>
      </c>
      <c r="L17997" t="s">
        <v>78017</v>
      </c>
    </row>
    <row r="17998" spans="1:12" x14ac:dyDescent="0.15">
      <c r="A17998" t="s">
        <v>12</v>
      </c>
      <c r="B17998">
        <v>5048250</v>
      </c>
      <c r="C17998">
        <v>5048270</v>
      </c>
      <c r="D17998" t="s">
        <v>59699</v>
      </c>
      <c r="E17998" t="s">
        <v>90</v>
      </c>
      <c r="F17998" t="s">
        <v>15</v>
      </c>
      <c r="G17998" t="s">
        <v>23</v>
      </c>
      <c r="H17998">
        <v>149</v>
      </c>
      <c r="I17998" t="s">
        <v>59709</v>
      </c>
      <c r="J17998" t="s">
        <v>59710</v>
      </c>
      <c r="K17998" t="s">
        <v>59711</v>
      </c>
      <c r="L17998" t="s">
        <v>78045</v>
      </c>
    </row>
    <row r="17999" spans="1:12" x14ac:dyDescent="0.15">
      <c r="A17999" t="s">
        <v>12</v>
      </c>
      <c r="B17999">
        <v>5049940</v>
      </c>
      <c r="C17999">
        <v>5049960</v>
      </c>
      <c r="D17999" t="s">
        <v>59712</v>
      </c>
      <c r="E17999" t="s">
        <v>59713</v>
      </c>
      <c r="F17999" t="s">
        <v>76</v>
      </c>
      <c r="G17999" t="s">
        <v>32</v>
      </c>
      <c r="H17999">
        <v>1</v>
      </c>
      <c r="I17999" t="s">
        <v>59714</v>
      </c>
      <c r="J17999" t="s">
        <v>59715</v>
      </c>
      <c r="K17999" t="s">
        <v>59716</v>
      </c>
      <c r="L17999" t="s">
        <v>77917</v>
      </c>
    </row>
    <row r="18000" spans="1:12" x14ac:dyDescent="0.15">
      <c r="A18000" t="s">
        <v>12</v>
      </c>
      <c r="B18000">
        <v>5049866</v>
      </c>
      <c r="C18000">
        <v>5049886</v>
      </c>
      <c r="D18000" t="s">
        <v>59712</v>
      </c>
      <c r="E18000" t="s">
        <v>59713</v>
      </c>
      <c r="F18000" t="s">
        <v>76</v>
      </c>
      <c r="G18000" t="s">
        <v>36</v>
      </c>
      <c r="H18000">
        <v>75</v>
      </c>
      <c r="I18000" t="s">
        <v>59717</v>
      </c>
      <c r="J18000" t="s">
        <v>59718</v>
      </c>
      <c r="K18000" t="s">
        <v>59719</v>
      </c>
      <c r="L18000" t="s">
        <v>78027</v>
      </c>
    </row>
    <row r="18001" spans="1:12" x14ac:dyDescent="0.15">
      <c r="A18001" t="s">
        <v>12</v>
      </c>
      <c r="B18001">
        <v>5049834</v>
      </c>
      <c r="C18001">
        <v>5049854</v>
      </c>
      <c r="D18001" t="s">
        <v>59712</v>
      </c>
      <c r="E18001" t="s">
        <v>59713</v>
      </c>
      <c r="F18001" t="s">
        <v>76</v>
      </c>
      <c r="G18001" t="s">
        <v>32</v>
      </c>
      <c r="H18001">
        <v>107</v>
      </c>
      <c r="I18001" t="s">
        <v>59720</v>
      </c>
      <c r="J18001" t="s">
        <v>59721</v>
      </c>
      <c r="K18001" t="s">
        <v>59722</v>
      </c>
      <c r="L18001" t="s">
        <v>77983</v>
      </c>
    </row>
    <row r="18002" spans="1:12" x14ac:dyDescent="0.15">
      <c r="A18002" t="s">
        <v>12</v>
      </c>
      <c r="B18002">
        <v>5049803</v>
      </c>
      <c r="C18002">
        <v>5049823</v>
      </c>
      <c r="D18002" t="s">
        <v>59712</v>
      </c>
      <c r="E18002" t="s">
        <v>59713</v>
      </c>
      <c r="F18002" t="s">
        <v>76</v>
      </c>
      <c r="G18002" t="s">
        <v>16</v>
      </c>
      <c r="H18002">
        <v>138</v>
      </c>
      <c r="I18002" t="s">
        <v>59723</v>
      </c>
      <c r="J18002" t="s">
        <v>59724</v>
      </c>
      <c r="K18002" t="s">
        <v>59725</v>
      </c>
      <c r="L18002" t="s">
        <v>78064</v>
      </c>
    </row>
    <row r="18003" spans="1:12" x14ac:dyDescent="0.15">
      <c r="A18003" t="s">
        <v>12</v>
      </c>
      <c r="B18003">
        <v>5050850</v>
      </c>
      <c r="C18003">
        <v>5050870</v>
      </c>
      <c r="D18003" t="s">
        <v>59726</v>
      </c>
      <c r="E18003" t="s">
        <v>90</v>
      </c>
      <c r="F18003" t="s">
        <v>76</v>
      </c>
      <c r="G18003" t="s">
        <v>36</v>
      </c>
      <c r="H18003">
        <v>12</v>
      </c>
      <c r="I18003" t="s">
        <v>59727</v>
      </c>
      <c r="J18003" t="s">
        <v>59728</v>
      </c>
      <c r="K18003" t="s">
        <v>59729</v>
      </c>
      <c r="L18003" t="s">
        <v>77991</v>
      </c>
    </row>
    <row r="18004" spans="1:12" x14ac:dyDescent="0.15">
      <c r="A18004" t="s">
        <v>12</v>
      </c>
      <c r="B18004">
        <v>5050782</v>
      </c>
      <c r="C18004">
        <v>5050802</v>
      </c>
      <c r="D18004" t="s">
        <v>59726</v>
      </c>
      <c r="E18004" t="s">
        <v>90</v>
      </c>
      <c r="F18004" t="s">
        <v>76</v>
      </c>
      <c r="G18004" t="s">
        <v>16</v>
      </c>
      <c r="H18004">
        <v>80</v>
      </c>
      <c r="I18004" t="s">
        <v>59730</v>
      </c>
      <c r="J18004" t="s">
        <v>59731</v>
      </c>
      <c r="K18004" t="s">
        <v>59732</v>
      </c>
      <c r="L18004" t="s">
        <v>77940</v>
      </c>
    </row>
    <row r="18005" spans="1:12" x14ac:dyDescent="0.15">
      <c r="A18005" t="s">
        <v>12</v>
      </c>
      <c r="B18005">
        <v>5050745</v>
      </c>
      <c r="C18005">
        <v>5050765</v>
      </c>
      <c r="D18005" t="s">
        <v>59726</v>
      </c>
      <c r="E18005" t="s">
        <v>90</v>
      </c>
      <c r="F18005" t="s">
        <v>76</v>
      </c>
      <c r="G18005" t="s">
        <v>32</v>
      </c>
      <c r="H18005">
        <v>117</v>
      </c>
      <c r="I18005" t="s">
        <v>59733</v>
      </c>
      <c r="J18005" t="s">
        <v>59734</v>
      </c>
      <c r="K18005" t="s">
        <v>59735</v>
      </c>
      <c r="L18005" t="s">
        <v>77930</v>
      </c>
    </row>
    <row r="18006" spans="1:12" x14ac:dyDescent="0.15">
      <c r="A18006" t="s">
        <v>12</v>
      </c>
      <c r="B18006">
        <v>5050724</v>
      </c>
      <c r="C18006">
        <v>5050744</v>
      </c>
      <c r="D18006" t="s">
        <v>59726</v>
      </c>
      <c r="E18006" t="s">
        <v>90</v>
      </c>
      <c r="F18006" t="s">
        <v>76</v>
      </c>
      <c r="G18006" t="s">
        <v>16</v>
      </c>
      <c r="H18006">
        <v>138</v>
      </c>
      <c r="I18006" t="s">
        <v>59736</v>
      </c>
      <c r="J18006" t="s">
        <v>59737</v>
      </c>
      <c r="K18006" t="s">
        <v>59738</v>
      </c>
      <c r="L18006" t="s">
        <v>78064</v>
      </c>
    </row>
    <row r="18007" spans="1:12" x14ac:dyDescent="0.15">
      <c r="A18007" t="s">
        <v>12</v>
      </c>
      <c r="B18007">
        <v>5051959</v>
      </c>
      <c r="C18007">
        <v>5051979</v>
      </c>
      <c r="D18007" t="s">
        <v>59739</v>
      </c>
      <c r="E18007" t="s">
        <v>90</v>
      </c>
      <c r="F18007" t="s">
        <v>15</v>
      </c>
      <c r="G18007" t="s">
        <v>32</v>
      </c>
      <c r="H18007">
        <v>7</v>
      </c>
      <c r="I18007" t="s">
        <v>59740</v>
      </c>
      <c r="J18007" t="s">
        <v>59741</v>
      </c>
      <c r="K18007" t="s">
        <v>59742</v>
      </c>
      <c r="L18007" t="s">
        <v>77909</v>
      </c>
    </row>
    <row r="18008" spans="1:12" x14ac:dyDescent="0.15">
      <c r="A18008" t="s">
        <v>12</v>
      </c>
      <c r="B18008">
        <v>5052002</v>
      </c>
      <c r="C18008">
        <v>5052022</v>
      </c>
      <c r="D18008" t="s">
        <v>59739</v>
      </c>
      <c r="E18008" t="s">
        <v>90</v>
      </c>
      <c r="F18008" t="s">
        <v>15</v>
      </c>
      <c r="G18008" t="s">
        <v>16</v>
      </c>
      <c r="H18008">
        <v>50</v>
      </c>
      <c r="I18008" t="s">
        <v>59743</v>
      </c>
      <c r="J18008" t="s">
        <v>59744</v>
      </c>
      <c r="K18008" t="s">
        <v>59745</v>
      </c>
      <c r="L18008" t="s">
        <v>77925</v>
      </c>
    </row>
    <row r="18009" spans="1:12" x14ac:dyDescent="0.15">
      <c r="A18009" t="s">
        <v>12</v>
      </c>
      <c r="B18009">
        <v>5052033</v>
      </c>
      <c r="C18009">
        <v>5052053</v>
      </c>
      <c r="D18009" t="s">
        <v>59739</v>
      </c>
      <c r="E18009" t="s">
        <v>90</v>
      </c>
      <c r="F18009" t="s">
        <v>15</v>
      </c>
      <c r="G18009" t="s">
        <v>16</v>
      </c>
      <c r="H18009">
        <v>81</v>
      </c>
      <c r="I18009" t="s">
        <v>59746</v>
      </c>
      <c r="J18009" t="s">
        <v>59747</v>
      </c>
      <c r="K18009" t="s">
        <v>59748</v>
      </c>
      <c r="L18009" t="s">
        <v>78019</v>
      </c>
    </row>
    <row r="18010" spans="1:12" x14ac:dyDescent="0.15">
      <c r="A18010" t="s">
        <v>12</v>
      </c>
      <c r="B18010">
        <v>5052063</v>
      </c>
      <c r="C18010">
        <v>5052083</v>
      </c>
      <c r="D18010" t="s">
        <v>59739</v>
      </c>
      <c r="E18010" t="s">
        <v>90</v>
      </c>
      <c r="F18010" t="s">
        <v>15</v>
      </c>
      <c r="G18010" t="s">
        <v>16</v>
      </c>
      <c r="H18010">
        <v>111</v>
      </c>
      <c r="I18010" t="s">
        <v>59749</v>
      </c>
      <c r="J18010" t="s">
        <v>59750</v>
      </c>
      <c r="K18010" t="s">
        <v>59751</v>
      </c>
      <c r="L18010" t="s">
        <v>77908</v>
      </c>
    </row>
    <row r="18011" spans="1:12" x14ac:dyDescent="0.15">
      <c r="A18011" t="s">
        <v>12</v>
      </c>
      <c r="B18011">
        <v>5053472</v>
      </c>
      <c r="C18011">
        <v>5053492</v>
      </c>
      <c r="D18011" t="s">
        <v>59752</v>
      </c>
      <c r="E18011" t="s">
        <v>90</v>
      </c>
      <c r="F18011" t="s">
        <v>15</v>
      </c>
      <c r="G18011" t="s">
        <v>23</v>
      </c>
      <c r="H18011">
        <v>0</v>
      </c>
      <c r="I18011" t="s">
        <v>59753</v>
      </c>
      <c r="J18011" t="s">
        <v>59754</v>
      </c>
      <c r="K18011" t="s">
        <v>59755</v>
      </c>
      <c r="L18011" t="s">
        <v>77980</v>
      </c>
    </row>
    <row r="18012" spans="1:12" x14ac:dyDescent="0.15">
      <c r="A18012" t="s">
        <v>12</v>
      </c>
      <c r="B18012">
        <v>5053522</v>
      </c>
      <c r="C18012">
        <v>5053542</v>
      </c>
      <c r="D18012" t="s">
        <v>59752</v>
      </c>
      <c r="E18012" t="s">
        <v>90</v>
      </c>
      <c r="F18012" t="s">
        <v>15</v>
      </c>
      <c r="G18012" t="s">
        <v>16</v>
      </c>
      <c r="H18012">
        <v>50</v>
      </c>
      <c r="I18012" t="s">
        <v>59756</v>
      </c>
      <c r="J18012" t="s">
        <v>59757</v>
      </c>
      <c r="K18012" t="s">
        <v>59758</v>
      </c>
      <c r="L18012" t="s">
        <v>77925</v>
      </c>
    </row>
    <row r="18013" spans="1:12" x14ac:dyDescent="0.15">
      <c r="A18013" t="s">
        <v>12</v>
      </c>
      <c r="B18013">
        <v>5053550</v>
      </c>
      <c r="C18013">
        <v>5053570</v>
      </c>
      <c r="D18013" t="s">
        <v>59752</v>
      </c>
      <c r="E18013" t="s">
        <v>90</v>
      </c>
      <c r="F18013" t="s">
        <v>15</v>
      </c>
      <c r="G18013" t="s">
        <v>16</v>
      </c>
      <c r="H18013">
        <v>78</v>
      </c>
      <c r="I18013" t="s">
        <v>59759</v>
      </c>
      <c r="J18013" t="s">
        <v>59760</v>
      </c>
      <c r="K18013" t="s">
        <v>59761</v>
      </c>
      <c r="L18013" t="s">
        <v>78000</v>
      </c>
    </row>
    <row r="18014" spans="1:12" x14ac:dyDescent="0.15">
      <c r="A18014" t="s">
        <v>12</v>
      </c>
      <c r="B18014">
        <v>5053570</v>
      </c>
      <c r="C18014">
        <v>5053590</v>
      </c>
      <c r="D18014" t="s">
        <v>59752</v>
      </c>
      <c r="E18014" t="s">
        <v>90</v>
      </c>
      <c r="F18014" t="s">
        <v>15</v>
      </c>
      <c r="G18014" t="s">
        <v>16</v>
      </c>
      <c r="H18014">
        <v>98</v>
      </c>
      <c r="I18014" t="s">
        <v>59762</v>
      </c>
      <c r="J18014" t="s">
        <v>59763</v>
      </c>
      <c r="K18014" t="s">
        <v>59764</v>
      </c>
      <c r="L18014" t="s">
        <v>78048</v>
      </c>
    </row>
    <row r="18015" spans="1:12" x14ac:dyDescent="0.15">
      <c r="A18015" t="s">
        <v>12</v>
      </c>
      <c r="B18015">
        <v>5054714</v>
      </c>
      <c r="C18015">
        <v>5054734</v>
      </c>
      <c r="D18015" t="s">
        <v>59765</v>
      </c>
      <c r="E18015" t="s">
        <v>90</v>
      </c>
      <c r="F18015" t="s">
        <v>15</v>
      </c>
      <c r="G18015" t="s">
        <v>16</v>
      </c>
      <c r="H18015">
        <v>13</v>
      </c>
      <c r="I18015" t="s">
        <v>59766</v>
      </c>
      <c r="J18015" t="s">
        <v>59767</v>
      </c>
      <c r="K18015" t="s">
        <v>59768</v>
      </c>
      <c r="L18015" t="s">
        <v>77935</v>
      </c>
    </row>
    <row r="18016" spans="1:12" x14ac:dyDescent="0.15">
      <c r="A18016" t="s">
        <v>12</v>
      </c>
      <c r="B18016">
        <v>5054738</v>
      </c>
      <c r="C18016">
        <v>5054758</v>
      </c>
      <c r="D18016" t="s">
        <v>59765</v>
      </c>
      <c r="E18016" t="s">
        <v>90</v>
      </c>
      <c r="F18016" t="s">
        <v>15</v>
      </c>
      <c r="G18016" t="s">
        <v>23</v>
      </c>
      <c r="H18016">
        <v>37</v>
      </c>
      <c r="I18016" t="s">
        <v>59769</v>
      </c>
      <c r="J18016" t="s">
        <v>59770</v>
      </c>
      <c r="K18016" t="s">
        <v>59771</v>
      </c>
      <c r="L18016" t="s">
        <v>77906</v>
      </c>
    </row>
    <row r="18017" spans="1:12" x14ac:dyDescent="0.15">
      <c r="A18017" t="s">
        <v>12</v>
      </c>
      <c r="B18017">
        <v>5054762</v>
      </c>
      <c r="C18017">
        <v>5054782</v>
      </c>
      <c r="D18017" t="s">
        <v>59765</v>
      </c>
      <c r="E18017" t="s">
        <v>90</v>
      </c>
      <c r="F18017" t="s">
        <v>15</v>
      </c>
      <c r="G18017" t="s">
        <v>16</v>
      </c>
      <c r="H18017">
        <v>61</v>
      </c>
      <c r="I18017" t="s">
        <v>59772</v>
      </c>
      <c r="J18017" t="s">
        <v>59773</v>
      </c>
      <c r="K18017" t="s">
        <v>59774</v>
      </c>
      <c r="L18017" t="s">
        <v>77979</v>
      </c>
    </row>
    <row r="18018" spans="1:12" x14ac:dyDescent="0.15">
      <c r="A18018" t="s">
        <v>12</v>
      </c>
      <c r="B18018">
        <v>5054783</v>
      </c>
      <c r="C18018">
        <v>5054803</v>
      </c>
      <c r="D18018" t="s">
        <v>59765</v>
      </c>
      <c r="E18018" t="s">
        <v>90</v>
      </c>
      <c r="F18018" t="s">
        <v>15</v>
      </c>
      <c r="G18018" t="s">
        <v>16</v>
      </c>
      <c r="H18018">
        <v>82</v>
      </c>
      <c r="I18018" t="s">
        <v>59775</v>
      </c>
      <c r="J18018" t="s">
        <v>59776</v>
      </c>
      <c r="K18018" t="s">
        <v>59777</v>
      </c>
      <c r="L18018" t="s">
        <v>78011</v>
      </c>
    </row>
    <row r="18019" spans="1:12" x14ac:dyDescent="0.15">
      <c r="A18019" t="s">
        <v>12</v>
      </c>
      <c r="B18019">
        <v>5055604</v>
      </c>
      <c r="C18019">
        <v>5055624</v>
      </c>
      <c r="D18019" t="s">
        <v>59778</v>
      </c>
      <c r="E18019" t="s">
        <v>90</v>
      </c>
      <c r="F18019" t="s">
        <v>15</v>
      </c>
      <c r="G18019" t="s">
        <v>36</v>
      </c>
      <c r="H18019">
        <v>26</v>
      </c>
      <c r="I18019" t="s">
        <v>59779</v>
      </c>
      <c r="J18019" t="s">
        <v>59780</v>
      </c>
      <c r="K18019" t="s">
        <v>59781</v>
      </c>
      <c r="L18019" t="s">
        <v>78002</v>
      </c>
    </row>
    <row r="18020" spans="1:12" x14ac:dyDescent="0.15">
      <c r="A18020" t="s">
        <v>12</v>
      </c>
      <c r="B18020">
        <v>5055636</v>
      </c>
      <c r="C18020">
        <v>5055656</v>
      </c>
      <c r="D18020" t="s">
        <v>59778</v>
      </c>
      <c r="E18020" t="s">
        <v>90</v>
      </c>
      <c r="F18020" t="s">
        <v>15</v>
      </c>
      <c r="G18020" t="s">
        <v>32</v>
      </c>
      <c r="H18020">
        <v>58</v>
      </c>
      <c r="I18020" t="s">
        <v>59782</v>
      </c>
      <c r="J18020" t="s">
        <v>59783</v>
      </c>
      <c r="K18020" t="s">
        <v>59784</v>
      </c>
      <c r="L18020" t="s">
        <v>77911</v>
      </c>
    </row>
    <row r="18021" spans="1:12" x14ac:dyDescent="0.15">
      <c r="A18021" t="s">
        <v>12</v>
      </c>
      <c r="B18021">
        <v>5055666</v>
      </c>
      <c r="C18021">
        <v>5055686</v>
      </c>
      <c r="D18021" t="s">
        <v>59778</v>
      </c>
      <c r="E18021" t="s">
        <v>90</v>
      </c>
      <c r="F18021" t="s">
        <v>15</v>
      </c>
      <c r="G18021" t="s">
        <v>36</v>
      </c>
      <c r="H18021">
        <v>88</v>
      </c>
      <c r="I18021" t="s">
        <v>59785</v>
      </c>
      <c r="J18021" t="s">
        <v>59786</v>
      </c>
      <c r="K18021" t="s">
        <v>59787</v>
      </c>
      <c r="L18021" t="s">
        <v>77923</v>
      </c>
    </row>
    <row r="18022" spans="1:12" x14ac:dyDescent="0.15">
      <c r="A18022" t="s">
        <v>12</v>
      </c>
      <c r="B18022">
        <v>5055690</v>
      </c>
      <c r="C18022">
        <v>5055710</v>
      </c>
      <c r="D18022" t="s">
        <v>59778</v>
      </c>
      <c r="E18022" t="s">
        <v>90</v>
      </c>
      <c r="F18022" t="s">
        <v>15</v>
      </c>
      <c r="G18022" t="s">
        <v>36</v>
      </c>
      <c r="H18022">
        <v>112</v>
      </c>
      <c r="I18022" t="s">
        <v>59788</v>
      </c>
      <c r="J18022" t="s">
        <v>59789</v>
      </c>
      <c r="K18022" t="s">
        <v>59790</v>
      </c>
      <c r="L18022" t="s">
        <v>77950</v>
      </c>
    </row>
    <row r="18023" spans="1:12" x14ac:dyDescent="0.15">
      <c r="A18023" t="s">
        <v>12</v>
      </c>
      <c r="B18023">
        <v>5056794</v>
      </c>
      <c r="C18023">
        <v>5056814</v>
      </c>
      <c r="D18023" t="s">
        <v>59791</v>
      </c>
      <c r="E18023" t="s">
        <v>90</v>
      </c>
      <c r="F18023" t="s">
        <v>15</v>
      </c>
      <c r="G18023" t="s">
        <v>32</v>
      </c>
      <c r="H18023">
        <v>1</v>
      </c>
      <c r="I18023" t="s">
        <v>59792</v>
      </c>
      <c r="J18023" t="s">
        <v>59793</v>
      </c>
      <c r="K18023" t="s">
        <v>59794</v>
      </c>
      <c r="L18023" t="s">
        <v>77917</v>
      </c>
    </row>
    <row r="18024" spans="1:12" x14ac:dyDescent="0.15">
      <c r="A18024" t="s">
        <v>12</v>
      </c>
      <c r="B18024">
        <v>5056819</v>
      </c>
      <c r="C18024">
        <v>5056839</v>
      </c>
      <c r="D18024" t="s">
        <v>59791</v>
      </c>
      <c r="E18024" t="s">
        <v>90</v>
      </c>
      <c r="F18024" t="s">
        <v>15</v>
      </c>
      <c r="G18024" t="s">
        <v>23</v>
      </c>
      <c r="H18024">
        <v>26</v>
      </c>
      <c r="I18024" t="s">
        <v>59795</v>
      </c>
      <c r="J18024" t="s">
        <v>59796</v>
      </c>
      <c r="K18024" t="s">
        <v>59797</v>
      </c>
      <c r="L18024" t="s">
        <v>78002</v>
      </c>
    </row>
    <row r="18025" spans="1:12" x14ac:dyDescent="0.15">
      <c r="A18025" t="s">
        <v>12</v>
      </c>
      <c r="B18025">
        <v>5056863</v>
      </c>
      <c r="C18025">
        <v>5056883</v>
      </c>
      <c r="D18025" t="s">
        <v>59791</v>
      </c>
      <c r="E18025" t="s">
        <v>90</v>
      </c>
      <c r="F18025" t="s">
        <v>15</v>
      </c>
      <c r="G18025" t="s">
        <v>16</v>
      </c>
      <c r="H18025">
        <v>70</v>
      </c>
      <c r="I18025" t="s">
        <v>59798</v>
      </c>
      <c r="J18025" t="s">
        <v>59799</v>
      </c>
      <c r="K18025" t="s">
        <v>59800</v>
      </c>
      <c r="L18025" t="s">
        <v>77919</v>
      </c>
    </row>
    <row r="18026" spans="1:12" x14ac:dyDescent="0.15">
      <c r="A18026" t="s">
        <v>12</v>
      </c>
      <c r="B18026">
        <v>5056929</v>
      </c>
      <c r="C18026">
        <v>5056949</v>
      </c>
      <c r="D18026" t="s">
        <v>59791</v>
      </c>
      <c r="E18026" t="s">
        <v>90</v>
      </c>
      <c r="F18026" t="s">
        <v>15</v>
      </c>
      <c r="G18026" t="s">
        <v>32</v>
      </c>
      <c r="H18026">
        <v>136</v>
      </c>
      <c r="I18026" t="s">
        <v>59801</v>
      </c>
      <c r="J18026" t="s">
        <v>59802</v>
      </c>
      <c r="K18026" t="s">
        <v>59803</v>
      </c>
      <c r="L18026" t="s">
        <v>78057</v>
      </c>
    </row>
    <row r="18027" spans="1:12" x14ac:dyDescent="0.15">
      <c r="A18027" t="s">
        <v>12</v>
      </c>
      <c r="B18027">
        <v>5058082</v>
      </c>
      <c r="C18027">
        <v>5058102</v>
      </c>
      <c r="D18027" t="s">
        <v>59804</v>
      </c>
      <c r="E18027" t="s">
        <v>90</v>
      </c>
      <c r="F18027" t="s">
        <v>15</v>
      </c>
      <c r="G18027" t="s">
        <v>16</v>
      </c>
      <c r="H18027">
        <v>0</v>
      </c>
      <c r="I18027" t="s">
        <v>59805</v>
      </c>
      <c r="J18027" t="s">
        <v>59806</v>
      </c>
      <c r="K18027" t="s">
        <v>59807</v>
      </c>
      <c r="L18027" t="s">
        <v>77980</v>
      </c>
    </row>
    <row r="18028" spans="1:12" x14ac:dyDescent="0.15">
      <c r="A18028" t="s">
        <v>12</v>
      </c>
      <c r="B18028">
        <v>5058140</v>
      </c>
      <c r="C18028">
        <v>5058160</v>
      </c>
      <c r="D18028" t="s">
        <v>59804</v>
      </c>
      <c r="E18028" t="s">
        <v>90</v>
      </c>
      <c r="F18028" t="s">
        <v>15</v>
      </c>
      <c r="G18028" t="s">
        <v>23</v>
      </c>
      <c r="H18028">
        <v>58</v>
      </c>
      <c r="I18028" t="s">
        <v>59808</v>
      </c>
      <c r="J18028" t="s">
        <v>59809</v>
      </c>
      <c r="K18028" t="s">
        <v>59810</v>
      </c>
      <c r="L18028" t="s">
        <v>77911</v>
      </c>
    </row>
    <row r="18029" spans="1:12" x14ac:dyDescent="0.15">
      <c r="A18029" t="s">
        <v>12</v>
      </c>
      <c r="B18029">
        <v>5058178</v>
      </c>
      <c r="C18029">
        <v>5058198</v>
      </c>
      <c r="D18029" t="s">
        <v>59804</v>
      </c>
      <c r="E18029" t="s">
        <v>90</v>
      </c>
      <c r="F18029" t="s">
        <v>15</v>
      </c>
      <c r="G18029" t="s">
        <v>23</v>
      </c>
      <c r="H18029">
        <v>96</v>
      </c>
      <c r="I18029" t="s">
        <v>59811</v>
      </c>
      <c r="J18029" t="s">
        <v>59812</v>
      </c>
      <c r="K18029" t="s">
        <v>59813</v>
      </c>
      <c r="L18029" t="s">
        <v>77912</v>
      </c>
    </row>
    <row r="18030" spans="1:12" x14ac:dyDescent="0.15">
      <c r="A18030" t="s">
        <v>12</v>
      </c>
      <c r="B18030">
        <v>5058198</v>
      </c>
      <c r="C18030">
        <v>5058218</v>
      </c>
      <c r="D18030" t="s">
        <v>59804</v>
      </c>
      <c r="E18030" t="s">
        <v>90</v>
      </c>
      <c r="F18030" t="s">
        <v>15</v>
      </c>
      <c r="G18030" t="s">
        <v>32</v>
      </c>
      <c r="H18030">
        <v>116</v>
      </c>
      <c r="I18030" t="s">
        <v>59814</v>
      </c>
      <c r="J18030" t="s">
        <v>59815</v>
      </c>
      <c r="K18030" t="s">
        <v>59816</v>
      </c>
      <c r="L18030" t="s">
        <v>77976</v>
      </c>
    </row>
    <row r="18031" spans="1:12" x14ac:dyDescent="0.15">
      <c r="A18031" t="s">
        <v>12</v>
      </c>
      <c r="B18031">
        <v>5058531</v>
      </c>
      <c r="C18031">
        <v>5058551</v>
      </c>
      <c r="D18031" t="s">
        <v>59817</v>
      </c>
      <c r="E18031" t="s">
        <v>90</v>
      </c>
      <c r="F18031" t="s">
        <v>15</v>
      </c>
      <c r="G18031" t="s">
        <v>32</v>
      </c>
      <c r="H18031">
        <v>25</v>
      </c>
      <c r="I18031" t="s">
        <v>59818</v>
      </c>
      <c r="J18031" t="s">
        <v>59819</v>
      </c>
      <c r="K18031" t="s">
        <v>59820</v>
      </c>
      <c r="L18031" t="s">
        <v>78012</v>
      </c>
    </row>
    <row r="18032" spans="1:12" x14ac:dyDescent="0.15">
      <c r="A18032" t="s">
        <v>12</v>
      </c>
      <c r="B18032">
        <v>5058556</v>
      </c>
      <c r="C18032">
        <v>5058576</v>
      </c>
      <c r="D18032" t="s">
        <v>59817</v>
      </c>
      <c r="E18032" t="s">
        <v>90</v>
      </c>
      <c r="F18032" t="s">
        <v>15</v>
      </c>
      <c r="G18032" t="s">
        <v>23</v>
      </c>
      <c r="H18032">
        <v>50</v>
      </c>
      <c r="I18032" t="s">
        <v>59821</v>
      </c>
      <c r="J18032" t="s">
        <v>59822</v>
      </c>
      <c r="K18032" t="s">
        <v>59823</v>
      </c>
      <c r="L18032" t="s">
        <v>77925</v>
      </c>
    </row>
    <row r="18033" spans="1:12" x14ac:dyDescent="0.15">
      <c r="A18033" t="s">
        <v>12</v>
      </c>
      <c r="B18033">
        <v>5058591</v>
      </c>
      <c r="C18033">
        <v>5058611</v>
      </c>
      <c r="D18033" t="s">
        <v>59817</v>
      </c>
      <c r="E18033" t="s">
        <v>90</v>
      </c>
      <c r="F18033" t="s">
        <v>15</v>
      </c>
      <c r="G18033" t="s">
        <v>16</v>
      </c>
      <c r="H18033">
        <v>85</v>
      </c>
      <c r="I18033" t="s">
        <v>59824</v>
      </c>
      <c r="J18033" t="s">
        <v>59825</v>
      </c>
      <c r="K18033" t="s">
        <v>59826</v>
      </c>
      <c r="L18033" t="s">
        <v>77972</v>
      </c>
    </row>
    <row r="18034" spans="1:12" x14ac:dyDescent="0.15">
      <c r="A18034" t="s">
        <v>12</v>
      </c>
      <c r="B18034">
        <v>5058634</v>
      </c>
      <c r="C18034">
        <v>5058654</v>
      </c>
      <c r="D18034" t="s">
        <v>59817</v>
      </c>
      <c r="E18034" t="s">
        <v>90</v>
      </c>
      <c r="F18034" t="s">
        <v>15</v>
      </c>
      <c r="G18034" t="s">
        <v>23</v>
      </c>
      <c r="H18034">
        <v>128</v>
      </c>
      <c r="I18034" t="s">
        <v>59827</v>
      </c>
      <c r="J18034" t="s">
        <v>59828</v>
      </c>
      <c r="K18034" t="s">
        <v>59829</v>
      </c>
      <c r="L18034" t="s">
        <v>77934</v>
      </c>
    </row>
    <row r="18035" spans="1:12" x14ac:dyDescent="0.15">
      <c r="A18035" t="s">
        <v>12</v>
      </c>
      <c r="B18035">
        <v>5061139</v>
      </c>
      <c r="C18035">
        <v>5061159</v>
      </c>
      <c r="D18035" t="s">
        <v>59830</v>
      </c>
      <c r="E18035" t="s">
        <v>59831</v>
      </c>
      <c r="F18035" t="s">
        <v>76</v>
      </c>
      <c r="G18035" t="s">
        <v>16</v>
      </c>
      <c r="H18035">
        <v>0</v>
      </c>
      <c r="I18035" t="s">
        <v>59832</v>
      </c>
      <c r="J18035" t="s">
        <v>59833</v>
      </c>
      <c r="K18035" t="s">
        <v>59834</v>
      </c>
      <c r="L18035" t="s">
        <v>77980</v>
      </c>
    </row>
    <row r="18036" spans="1:12" x14ac:dyDescent="0.15">
      <c r="A18036" t="s">
        <v>12</v>
      </c>
      <c r="B18036">
        <v>5061087</v>
      </c>
      <c r="C18036">
        <v>5061107</v>
      </c>
      <c r="D18036" t="s">
        <v>59830</v>
      </c>
      <c r="E18036" t="s">
        <v>59831</v>
      </c>
      <c r="F18036" t="s">
        <v>76</v>
      </c>
      <c r="G18036" t="s">
        <v>16</v>
      </c>
      <c r="H18036">
        <v>52</v>
      </c>
      <c r="I18036" t="s">
        <v>59835</v>
      </c>
      <c r="J18036" t="s">
        <v>59836</v>
      </c>
      <c r="K18036" t="s">
        <v>59837</v>
      </c>
      <c r="L18036" t="s">
        <v>77959</v>
      </c>
    </row>
    <row r="18037" spans="1:12" x14ac:dyDescent="0.15">
      <c r="A18037" t="s">
        <v>12</v>
      </c>
      <c r="B18037">
        <v>5061064</v>
      </c>
      <c r="C18037">
        <v>5061084</v>
      </c>
      <c r="D18037" t="s">
        <v>59830</v>
      </c>
      <c r="E18037" t="s">
        <v>59831</v>
      </c>
      <c r="F18037" t="s">
        <v>76</v>
      </c>
      <c r="G18037" t="s">
        <v>16</v>
      </c>
      <c r="H18037">
        <v>75</v>
      </c>
      <c r="I18037" t="s">
        <v>59838</v>
      </c>
      <c r="J18037" t="s">
        <v>59839</v>
      </c>
      <c r="K18037" t="s">
        <v>59840</v>
      </c>
      <c r="L18037" t="s">
        <v>78027</v>
      </c>
    </row>
    <row r="18038" spans="1:12" x14ac:dyDescent="0.15">
      <c r="A18038" t="s">
        <v>12</v>
      </c>
      <c r="B18038">
        <v>5061039</v>
      </c>
      <c r="C18038">
        <v>5061059</v>
      </c>
      <c r="D18038" t="s">
        <v>59830</v>
      </c>
      <c r="E18038" t="s">
        <v>59831</v>
      </c>
      <c r="F18038" t="s">
        <v>76</v>
      </c>
      <c r="G18038" t="s">
        <v>36</v>
      </c>
      <c r="H18038">
        <v>100</v>
      </c>
      <c r="I18038" t="s">
        <v>59841</v>
      </c>
      <c r="J18038" t="s">
        <v>59842</v>
      </c>
      <c r="K18038" t="s">
        <v>59843</v>
      </c>
      <c r="L18038" t="s">
        <v>77953</v>
      </c>
    </row>
    <row r="18039" spans="1:12" x14ac:dyDescent="0.15">
      <c r="A18039" t="s">
        <v>12</v>
      </c>
      <c r="B18039">
        <v>5061298</v>
      </c>
      <c r="C18039">
        <v>5061318</v>
      </c>
      <c r="D18039" t="s">
        <v>59844</v>
      </c>
      <c r="E18039" t="s">
        <v>90</v>
      </c>
      <c r="F18039" t="s">
        <v>15</v>
      </c>
      <c r="G18039" t="s">
        <v>36</v>
      </c>
      <c r="H18039">
        <v>37</v>
      </c>
      <c r="I18039" t="s">
        <v>59845</v>
      </c>
      <c r="J18039" t="s">
        <v>59846</v>
      </c>
      <c r="K18039" t="s">
        <v>59847</v>
      </c>
      <c r="L18039" t="s">
        <v>77906</v>
      </c>
    </row>
    <row r="18040" spans="1:12" x14ac:dyDescent="0.15">
      <c r="A18040" t="s">
        <v>12</v>
      </c>
      <c r="B18040">
        <v>5061323</v>
      </c>
      <c r="C18040">
        <v>5061343</v>
      </c>
      <c r="D18040" t="s">
        <v>59844</v>
      </c>
      <c r="E18040" t="s">
        <v>90</v>
      </c>
      <c r="F18040" t="s">
        <v>15</v>
      </c>
      <c r="G18040" t="s">
        <v>16</v>
      </c>
      <c r="H18040">
        <v>62</v>
      </c>
      <c r="I18040" t="s">
        <v>59848</v>
      </c>
      <c r="J18040" t="s">
        <v>59849</v>
      </c>
      <c r="K18040" t="s">
        <v>59850</v>
      </c>
      <c r="L18040" t="s">
        <v>77949</v>
      </c>
    </row>
    <row r="18041" spans="1:12" x14ac:dyDescent="0.15">
      <c r="A18041" t="s">
        <v>12</v>
      </c>
      <c r="B18041">
        <v>5061350</v>
      </c>
      <c r="C18041">
        <v>5061370</v>
      </c>
      <c r="D18041" t="s">
        <v>59844</v>
      </c>
      <c r="E18041" t="s">
        <v>90</v>
      </c>
      <c r="F18041" t="s">
        <v>15</v>
      </c>
      <c r="G18041" t="s">
        <v>32</v>
      </c>
      <c r="H18041">
        <v>89</v>
      </c>
      <c r="I18041" t="s">
        <v>59851</v>
      </c>
      <c r="J18041" t="s">
        <v>59852</v>
      </c>
      <c r="K18041" t="s">
        <v>59853</v>
      </c>
      <c r="L18041" t="s">
        <v>77964</v>
      </c>
    </row>
    <row r="18042" spans="1:12" x14ac:dyDescent="0.15">
      <c r="A18042" t="s">
        <v>12</v>
      </c>
      <c r="B18042">
        <v>5061374</v>
      </c>
      <c r="C18042">
        <v>5061394</v>
      </c>
      <c r="D18042" t="s">
        <v>59844</v>
      </c>
      <c r="E18042" t="s">
        <v>90</v>
      </c>
      <c r="F18042" t="s">
        <v>15</v>
      </c>
      <c r="G18042" t="s">
        <v>32</v>
      </c>
      <c r="H18042">
        <v>113</v>
      </c>
      <c r="I18042" t="s">
        <v>59854</v>
      </c>
      <c r="J18042" t="s">
        <v>59855</v>
      </c>
      <c r="K18042" t="s">
        <v>59856</v>
      </c>
      <c r="L18042" t="s">
        <v>77986</v>
      </c>
    </row>
    <row r="18043" spans="1:12" x14ac:dyDescent="0.15">
      <c r="A18043" t="s">
        <v>12</v>
      </c>
      <c r="B18043">
        <v>5062716</v>
      </c>
      <c r="C18043">
        <v>5062736</v>
      </c>
      <c r="D18043" t="s">
        <v>59857</v>
      </c>
      <c r="E18043" t="s">
        <v>90</v>
      </c>
      <c r="F18043" t="s">
        <v>76</v>
      </c>
      <c r="G18043" t="s">
        <v>36</v>
      </c>
      <c r="H18043">
        <v>0</v>
      </c>
      <c r="I18043" t="s">
        <v>59858</v>
      </c>
      <c r="J18043" t="s">
        <v>59859</v>
      </c>
      <c r="K18043" t="s">
        <v>59860</v>
      </c>
      <c r="L18043" t="s">
        <v>77980</v>
      </c>
    </row>
    <row r="18044" spans="1:12" x14ac:dyDescent="0.15">
      <c r="A18044" t="s">
        <v>12</v>
      </c>
      <c r="B18044">
        <v>5062682</v>
      </c>
      <c r="C18044">
        <v>5062702</v>
      </c>
      <c r="D18044" t="s">
        <v>59857</v>
      </c>
      <c r="E18044" t="s">
        <v>90</v>
      </c>
      <c r="F18044" t="s">
        <v>76</v>
      </c>
      <c r="G18044" t="s">
        <v>36</v>
      </c>
      <c r="H18044">
        <v>34</v>
      </c>
      <c r="I18044" t="s">
        <v>59861</v>
      </c>
      <c r="J18044" t="s">
        <v>59862</v>
      </c>
      <c r="K18044" t="s">
        <v>59863</v>
      </c>
      <c r="L18044" t="s">
        <v>77999</v>
      </c>
    </row>
    <row r="18045" spans="1:12" x14ac:dyDescent="0.15">
      <c r="A18045" t="s">
        <v>12</v>
      </c>
      <c r="B18045">
        <v>5062648</v>
      </c>
      <c r="C18045">
        <v>5062668</v>
      </c>
      <c r="D18045" t="s">
        <v>59857</v>
      </c>
      <c r="E18045" t="s">
        <v>90</v>
      </c>
      <c r="F18045" t="s">
        <v>76</v>
      </c>
      <c r="G18045" t="s">
        <v>23</v>
      </c>
      <c r="H18045">
        <v>68</v>
      </c>
      <c r="I18045" t="s">
        <v>59864</v>
      </c>
      <c r="J18045" t="s">
        <v>59865</v>
      </c>
      <c r="K18045" t="s">
        <v>59866</v>
      </c>
      <c r="L18045" t="s">
        <v>77962</v>
      </c>
    </row>
    <row r="18046" spans="1:12" x14ac:dyDescent="0.15">
      <c r="A18046" t="s">
        <v>12</v>
      </c>
      <c r="B18046">
        <v>5062612</v>
      </c>
      <c r="C18046">
        <v>5062632</v>
      </c>
      <c r="D18046" t="s">
        <v>59857</v>
      </c>
      <c r="E18046" t="s">
        <v>90</v>
      </c>
      <c r="F18046" t="s">
        <v>76</v>
      </c>
      <c r="G18046" t="s">
        <v>23</v>
      </c>
      <c r="H18046">
        <v>104</v>
      </c>
      <c r="I18046" t="s">
        <v>59867</v>
      </c>
      <c r="J18046" t="s">
        <v>59868</v>
      </c>
      <c r="K18046" t="s">
        <v>59869</v>
      </c>
      <c r="L18046" t="s">
        <v>77963</v>
      </c>
    </row>
    <row r="18047" spans="1:12" x14ac:dyDescent="0.15">
      <c r="A18047" t="s">
        <v>12</v>
      </c>
      <c r="B18047">
        <v>5063287</v>
      </c>
      <c r="C18047">
        <v>5063307</v>
      </c>
      <c r="D18047" t="s">
        <v>59870</v>
      </c>
      <c r="E18047" t="s">
        <v>90</v>
      </c>
      <c r="F18047" t="s">
        <v>76</v>
      </c>
      <c r="G18047" t="s">
        <v>32</v>
      </c>
      <c r="H18047">
        <v>1</v>
      </c>
      <c r="I18047" t="s">
        <v>59871</v>
      </c>
      <c r="J18047" t="s">
        <v>59872</v>
      </c>
      <c r="K18047" t="s">
        <v>59873</v>
      </c>
      <c r="L18047" t="s">
        <v>77917</v>
      </c>
    </row>
    <row r="18048" spans="1:12" x14ac:dyDescent="0.15">
      <c r="A18048" t="s">
        <v>12</v>
      </c>
      <c r="B18048">
        <v>5063261</v>
      </c>
      <c r="C18048">
        <v>5063281</v>
      </c>
      <c r="D18048" t="s">
        <v>59870</v>
      </c>
      <c r="E18048" t="s">
        <v>90</v>
      </c>
      <c r="F18048" t="s">
        <v>76</v>
      </c>
      <c r="G18048" t="s">
        <v>16</v>
      </c>
      <c r="H18048">
        <v>27</v>
      </c>
      <c r="I18048" t="s">
        <v>59874</v>
      </c>
      <c r="J18048" t="s">
        <v>59875</v>
      </c>
      <c r="K18048" t="s">
        <v>59876</v>
      </c>
      <c r="L18048" t="s">
        <v>78013</v>
      </c>
    </row>
    <row r="18049" spans="1:12" x14ac:dyDescent="0.15">
      <c r="A18049" t="s">
        <v>12</v>
      </c>
      <c r="B18049">
        <v>5063238</v>
      </c>
      <c r="C18049">
        <v>5063258</v>
      </c>
      <c r="D18049" t="s">
        <v>59870</v>
      </c>
      <c r="E18049" t="s">
        <v>90</v>
      </c>
      <c r="F18049" t="s">
        <v>76</v>
      </c>
      <c r="G18049" t="s">
        <v>23</v>
      </c>
      <c r="H18049">
        <v>50</v>
      </c>
      <c r="I18049" t="s">
        <v>59877</v>
      </c>
      <c r="J18049" t="s">
        <v>59878</v>
      </c>
      <c r="K18049" t="s">
        <v>59879</v>
      </c>
      <c r="L18049" t="s">
        <v>77925</v>
      </c>
    </row>
    <row r="18050" spans="1:12" x14ac:dyDescent="0.15">
      <c r="A18050" t="s">
        <v>12</v>
      </c>
      <c r="B18050">
        <v>5063187</v>
      </c>
      <c r="C18050">
        <v>5063207</v>
      </c>
      <c r="D18050" t="s">
        <v>59870</v>
      </c>
      <c r="E18050" t="s">
        <v>90</v>
      </c>
      <c r="F18050" t="s">
        <v>76</v>
      </c>
      <c r="G18050" t="s">
        <v>32</v>
      </c>
      <c r="H18050">
        <v>101</v>
      </c>
      <c r="I18050" t="s">
        <v>59880</v>
      </c>
      <c r="J18050" t="s">
        <v>59881</v>
      </c>
      <c r="K18050" t="s">
        <v>59882</v>
      </c>
      <c r="L18050" t="s">
        <v>77997</v>
      </c>
    </row>
    <row r="18051" spans="1:12" x14ac:dyDescent="0.15">
      <c r="A18051" t="s">
        <v>12</v>
      </c>
      <c r="B18051">
        <v>5063520</v>
      </c>
      <c r="C18051">
        <v>5063540</v>
      </c>
      <c r="D18051" t="s">
        <v>59883</v>
      </c>
      <c r="E18051" t="s">
        <v>90</v>
      </c>
      <c r="F18051" t="s">
        <v>76</v>
      </c>
      <c r="G18051" t="s">
        <v>23</v>
      </c>
      <c r="H18051">
        <v>37</v>
      </c>
      <c r="I18051" t="s">
        <v>59884</v>
      </c>
      <c r="J18051" t="s">
        <v>59885</v>
      </c>
      <c r="K18051" t="s">
        <v>59886</v>
      </c>
      <c r="L18051" t="s">
        <v>77906</v>
      </c>
    </row>
    <row r="18052" spans="1:12" x14ac:dyDescent="0.15">
      <c r="A18052" t="s">
        <v>12</v>
      </c>
      <c r="B18052">
        <v>5063488</v>
      </c>
      <c r="C18052">
        <v>5063508</v>
      </c>
      <c r="D18052" t="s">
        <v>59883</v>
      </c>
      <c r="E18052" t="s">
        <v>90</v>
      </c>
      <c r="F18052" t="s">
        <v>76</v>
      </c>
      <c r="G18052" t="s">
        <v>16</v>
      </c>
      <c r="H18052">
        <v>69</v>
      </c>
      <c r="I18052" t="s">
        <v>59887</v>
      </c>
      <c r="J18052" t="s">
        <v>59888</v>
      </c>
      <c r="K18052" t="s">
        <v>59889</v>
      </c>
      <c r="L18052" t="s">
        <v>78015</v>
      </c>
    </row>
    <row r="18053" spans="1:12" x14ac:dyDescent="0.15">
      <c r="A18053" t="s">
        <v>12</v>
      </c>
      <c r="B18053">
        <v>5063464</v>
      </c>
      <c r="C18053">
        <v>5063484</v>
      </c>
      <c r="D18053" t="s">
        <v>59883</v>
      </c>
      <c r="E18053" t="s">
        <v>90</v>
      </c>
      <c r="F18053" t="s">
        <v>76</v>
      </c>
      <c r="G18053" t="s">
        <v>16</v>
      </c>
      <c r="H18053">
        <v>93</v>
      </c>
      <c r="I18053" t="s">
        <v>59890</v>
      </c>
      <c r="J18053" t="s">
        <v>59891</v>
      </c>
      <c r="K18053" t="s">
        <v>59892</v>
      </c>
      <c r="L18053" t="s">
        <v>78044</v>
      </c>
    </row>
    <row r="18054" spans="1:12" x14ac:dyDescent="0.15">
      <c r="A18054" t="s">
        <v>12</v>
      </c>
      <c r="B18054">
        <v>5063426</v>
      </c>
      <c r="C18054">
        <v>5063446</v>
      </c>
      <c r="D18054" t="s">
        <v>59883</v>
      </c>
      <c r="E18054" t="s">
        <v>90</v>
      </c>
      <c r="F18054" t="s">
        <v>76</v>
      </c>
      <c r="G18054" t="s">
        <v>36</v>
      </c>
      <c r="H18054">
        <v>131</v>
      </c>
      <c r="I18054" t="s">
        <v>59893</v>
      </c>
      <c r="J18054" t="s">
        <v>59894</v>
      </c>
      <c r="K18054" t="s">
        <v>59895</v>
      </c>
      <c r="L18054" t="s">
        <v>77941</v>
      </c>
    </row>
    <row r="18055" spans="1:12" x14ac:dyDescent="0.15">
      <c r="A18055" t="s">
        <v>12</v>
      </c>
      <c r="B18055">
        <v>5063825</v>
      </c>
      <c r="C18055">
        <v>5063845</v>
      </c>
      <c r="D18055" t="s">
        <v>59896</v>
      </c>
      <c r="E18055" t="s">
        <v>90</v>
      </c>
      <c r="F18055" t="s">
        <v>15</v>
      </c>
      <c r="G18055" t="s">
        <v>32</v>
      </c>
      <c r="H18055">
        <v>10</v>
      </c>
      <c r="I18055" t="s">
        <v>59897</v>
      </c>
      <c r="J18055" t="s">
        <v>59898</v>
      </c>
      <c r="K18055" t="s">
        <v>59899</v>
      </c>
      <c r="L18055" t="s">
        <v>78001</v>
      </c>
    </row>
    <row r="18056" spans="1:12" x14ac:dyDescent="0.15">
      <c r="A18056" t="s">
        <v>12</v>
      </c>
      <c r="B18056">
        <v>5063913</v>
      </c>
      <c r="C18056">
        <v>5063933</v>
      </c>
      <c r="D18056" t="s">
        <v>59896</v>
      </c>
      <c r="E18056" t="s">
        <v>90</v>
      </c>
      <c r="F18056" t="s">
        <v>15</v>
      </c>
      <c r="G18056" t="s">
        <v>16</v>
      </c>
      <c r="H18056">
        <v>98</v>
      </c>
      <c r="I18056" t="s">
        <v>59900</v>
      </c>
      <c r="J18056" t="s">
        <v>59901</v>
      </c>
      <c r="K18056" t="s">
        <v>59902</v>
      </c>
      <c r="L18056" t="s">
        <v>78048</v>
      </c>
    </row>
    <row r="18057" spans="1:12" x14ac:dyDescent="0.15">
      <c r="A18057" t="s">
        <v>12</v>
      </c>
      <c r="B18057">
        <v>5063933</v>
      </c>
      <c r="C18057">
        <v>5063953</v>
      </c>
      <c r="D18057" t="s">
        <v>59896</v>
      </c>
      <c r="E18057" t="s">
        <v>90</v>
      </c>
      <c r="F18057" t="s">
        <v>15</v>
      </c>
      <c r="G18057" t="s">
        <v>36</v>
      </c>
      <c r="H18057">
        <v>118</v>
      </c>
      <c r="I18057" t="s">
        <v>59903</v>
      </c>
      <c r="J18057" t="s">
        <v>59904</v>
      </c>
      <c r="K18057" t="s">
        <v>59905</v>
      </c>
      <c r="L18057" t="s">
        <v>77973</v>
      </c>
    </row>
    <row r="18058" spans="1:12" x14ac:dyDescent="0.15">
      <c r="A18058" t="s">
        <v>12</v>
      </c>
      <c r="B18058">
        <v>5063960</v>
      </c>
      <c r="C18058">
        <v>5063980</v>
      </c>
      <c r="D18058" t="s">
        <v>59896</v>
      </c>
      <c r="E18058" t="s">
        <v>90</v>
      </c>
      <c r="F18058" t="s">
        <v>15</v>
      </c>
      <c r="G18058" t="s">
        <v>36</v>
      </c>
      <c r="H18058">
        <v>145</v>
      </c>
      <c r="I18058" t="s">
        <v>59906</v>
      </c>
      <c r="J18058" t="s">
        <v>59907</v>
      </c>
      <c r="K18058" t="s">
        <v>59908</v>
      </c>
      <c r="L18058" t="s">
        <v>77915</v>
      </c>
    </row>
    <row r="18059" spans="1:12" x14ac:dyDescent="0.15">
      <c r="A18059" t="s">
        <v>12</v>
      </c>
      <c r="B18059">
        <v>5064911</v>
      </c>
      <c r="C18059">
        <v>5064931</v>
      </c>
      <c r="D18059" t="s">
        <v>59909</v>
      </c>
      <c r="E18059" t="s">
        <v>90</v>
      </c>
      <c r="F18059" t="s">
        <v>15</v>
      </c>
      <c r="G18059" t="s">
        <v>16</v>
      </c>
      <c r="H18059">
        <v>14</v>
      </c>
      <c r="I18059" t="s">
        <v>59910</v>
      </c>
      <c r="J18059" t="s">
        <v>59911</v>
      </c>
      <c r="K18059" t="s">
        <v>59912</v>
      </c>
      <c r="L18059" t="s">
        <v>77924</v>
      </c>
    </row>
    <row r="18060" spans="1:12" x14ac:dyDescent="0.15">
      <c r="A18060" t="s">
        <v>12</v>
      </c>
      <c r="B18060">
        <v>5064964</v>
      </c>
      <c r="C18060">
        <v>5064984</v>
      </c>
      <c r="D18060" t="s">
        <v>59909</v>
      </c>
      <c r="E18060" t="s">
        <v>90</v>
      </c>
      <c r="F18060" t="s">
        <v>15</v>
      </c>
      <c r="G18060" t="s">
        <v>16</v>
      </c>
      <c r="H18060">
        <v>67</v>
      </c>
      <c r="I18060" t="s">
        <v>59913</v>
      </c>
      <c r="J18060" t="s">
        <v>59914</v>
      </c>
      <c r="K18060" t="s">
        <v>59915</v>
      </c>
      <c r="L18060" t="s">
        <v>77981</v>
      </c>
    </row>
    <row r="18061" spans="1:12" x14ac:dyDescent="0.15">
      <c r="A18061" t="s">
        <v>12</v>
      </c>
      <c r="B18061">
        <v>5064989</v>
      </c>
      <c r="C18061">
        <v>5065009</v>
      </c>
      <c r="D18061" t="s">
        <v>59909</v>
      </c>
      <c r="E18061" t="s">
        <v>90</v>
      </c>
      <c r="F18061" t="s">
        <v>15</v>
      </c>
      <c r="G18061" t="s">
        <v>16</v>
      </c>
      <c r="H18061">
        <v>92</v>
      </c>
      <c r="I18061" t="s">
        <v>59916</v>
      </c>
      <c r="J18061" t="s">
        <v>59917</v>
      </c>
      <c r="K18061" t="s">
        <v>59918</v>
      </c>
      <c r="L18061" t="s">
        <v>78032</v>
      </c>
    </row>
    <row r="18062" spans="1:12" x14ac:dyDescent="0.15">
      <c r="A18062" t="s">
        <v>12</v>
      </c>
      <c r="B18062">
        <v>5065025</v>
      </c>
      <c r="C18062">
        <v>5065045</v>
      </c>
      <c r="D18062" t="s">
        <v>59909</v>
      </c>
      <c r="E18062" t="s">
        <v>90</v>
      </c>
      <c r="F18062" t="s">
        <v>15</v>
      </c>
      <c r="G18062" t="s">
        <v>32</v>
      </c>
      <c r="H18062">
        <v>128</v>
      </c>
      <c r="I18062" t="s">
        <v>59919</v>
      </c>
      <c r="J18062" t="s">
        <v>59920</v>
      </c>
      <c r="K18062" t="s">
        <v>59921</v>
      </c>
      <c r="L18062" t="s">
        <v>77934</v>
      </c>
    </row>
    <row r="18063" spans="1:12" x14ac:dyDescent="0.15">
      <c r="A18063" t="s">
        <v>12</v>
      </c>
      <c r="B18063">
        <v>5065746</v>
      </c>
      <c r="C18063">
        <v>5065766</v>
      </c>
      <c r="D18063" t="s">
        <v>59922</v>
      </c>
      <c r="E18063" t="s">
        <v>90</v>
      </c>
      <c r="F18063" t="s">
        <v>15</v>
      </c>
      <c r="G18063" t="s">
        <v>16</v>
      </c>
      <c r="H18063">
        <v>13</v>
      </c>
      <c r="I18063" t="s">
        <v>59923</v>
      </c>
      <c r="J18063" t="s">
        <v>59924</v>
      </c>
      <c r="K18063" t="s">
        <v>59925</v>
      </c>
      <c r="L18063" t="s">
        <v>77935</v>
      </c>
    </row>
    <row r="18064" spans="1:12" x14ac:dyDescent="0.15">
      <c r="A18064" t="s">
        <v>12</v>
      </c>
      <c r="B18064">
        <v>5065766</v>
      </c>
      <c r="C18064">
        <v>5065786</v>
      </c>
      <c r="D18064" t="s">
        <v>59922</v>
      </c>
      <c r="E18064" t="s">
        <v>90</v>
      </c>
      <c r="F18064" t="s">
        <v>15</v>
      </c>
      <c r="G18064" t="s">
        <v>23</v>
      </c>
      <c r="H18064">
        <v>33</v>
      </c>
      <c r="I18064" t="s">
        <v>59926</v>
      </c>
      <c r="J18064" t="s">
        <v>59927</v>
      </c>
      <c r="K18064" t="s">
        <v>59928</v>
      </c>
      <c r="L18064" t="s">
        <v>77977</v>
      </c>
    </row>
    <row r="18065" spans="1:12" x14ac:dyDescent="0.15">
      <c r="A18065" t="s">
        <v>12</v>
      </c>
      <c r="B18065">
        <v>5065786</v>
      </c>
      <c r="C18065">
        <v>5065806</v>
      </c>
      <c r="D18065" t="s">
        <v>59922</v>
      </c>
      <c r="E18065" t="s">
        <v>90</v>
      </c>
      <c r="F18065" t="s">
        <v>15</v>
      </c>
      <c r="G18065" t="s">
        <v>32</v>
      </c>
      <c r="H18065">
        <v>53</v>
      </c>
      <c r="I18065" t="s">
        <v>59929</v>
      </c>
      <c r="J18065" t="s">
        <v>59930</v>
      </c>
      <c r="K18065" t="s">
        <v>59931</v>
      </c>
      <c r="L18065" t="s">
        <v>77922</v>
      </c>
    </row>
    <row r="18066" spans="1:12" x14ac:dyDescent="0.15">
      <c r="A18066" t="s">
        <v>12</v>
      </c>
      <c r="B18066">
        <v>5065814</v>
      </c>
      <c r="C18066">
        <v>5065834</v>
      </c>
      <c r="D18066" t="s">
        <v>59922</v>
      </c>
      <c r="E18066" t="s">
        <v>90</v>
      </c>
      <c r="F18066" t="s">
        <v>15</v>
      </c>
      <c r="G18066" t="s">
        <v>36</v>
      </c>
      <c r="H18066">
        <v>81</v>
      </c>
      <c r="I18066" t="s">
        <v>59932</v>
      </c>
      <c r="J18066" t="s">
        <v>59933</v>
      </c>
      <c r="K18066" t="s">
        <v>59934</v>
      </c>
      <c r="L18066" t="s">
        <v>78019</v>
      </c>
    </row>
    <row r="18067" spans="1:12" x14ac:dyDescent="0.15">
      <c r="A18067" t="s">
        <v>12</v>
      </c>
      <c r="B18067">
        <v>5066019</v>
      </c>
      <c r="C18067">
        <v>5066039</v>
      </c>
      <c r="D18067" t="s">
        <v>59935</v>
      </c>
      <c r="E18067" t="s">
        <v>90</v>
      </c>
      <c r="F18067" t="s">
        <v>15</v>
      </c>
      <c r="G18067" t="s">
        <v>16</v>
      </c>
      <c r="H18067">
        <v>14</v>
      </c>
      <c r="I18067" t="s">
        <v>59936</v>
      </c>
      <c r="J18067" t="s">
        <v>59937</v>
      </c>
      <c r="K18067" t="s">
        <v>59938</v>
      </c>
      <c r="L18067" t="s">
        <v>77924</v>
      </c>
    </row>
    <row r="18068" spans="1:12" x14ac:dyDescent="0.15">
      <c r="A18068" t="s">
        <v>12</v>
      </c>
      <c r="B18068">
        <v>5066039</v>
      </c>
      <c r="C18068">
        <v>5066059</v>
      </c>
      <c r="D18068" t="s">
        <v>59935</v>
      </c>
      <c r="E18068" t="s">
        <v>90</v>
      </c>
      <c r="F18068" t="s">
        <v>15</v>
      </c>
      <c r="G18068" t="s">
        <v>16</v>
      </c>
      <c r="H18068">
        <v>34</v>
      </c>
      <c r="I18068" t="s">
        <v>59939</v>
      </c>
      <c r="J18068" t="s">
        <v>59940</v>
      </c>
      <c r="K18068" t="s">
        <v>59941</v>
      </c>
      <c r="L18068" t="s">
        <v>77999</v>
      </c>
    </row>
    <row r="18069" spans="1:12" x14ac:dyDescent="0.15">
      <c r="A18069" t="s">
        <v>12</v>
      </c>
      <c r="B18069">
        <v>5066075</v>
      </c>
      <c r="C18069">
        <v>5066095</v>
      </c>
      <c r="D18069" t="s">
        <v>59935</v>
      </c>
      <c r="E18069" t="s">
        <v>90</v>
      </c>
      <c r="F18069" t="s">
        <v>15</v>
      </c>
      <c r="G18069" t="s">
        <v>16</v>
      </c>
      <c r="H18069">
        <v>70</v>
      </c>
      <c r="I18069" t="s">
        <v>59942</v>
      </c>
      <c r="J18069" t="s">
        <v>59943</v>
      </c>
      <c r="K18069" t="s">
        <v>59944</v>
      </c>
      <c r="L18069" t="s">
        <v>77919</v>
      </c>
    </row>
    <row r="18070" spans="1:12" x14ac:dyDescent="0.15">
      <c r="A18070" t="s">
        <v>12</v>
      </c>
      <c r="B18070">
        <v>5066120</v>
      </c>
      <c r="C18070">
        <v>5066140</v>
      </c>
      <c r="D18070" t="s">
        <v>59935</v>
      </c>
      <c r="E18070" t="s">
        <v>90</v>
      </c>
      <c r="F18070" t="s">
        <v>15</v>
      </c>
      <c r="G18070" t="s">
        <v>36</v>
      </c>
      <c r="H18070">
        <v>115</v>
      </c>
      <c r="I18070" t="s">
        <v>59945</v>
      </c>
      <c r="J18070" t="s">
        <v>59946</v>
      </c>
      <c r="K18070" t="s">
        <v>59947</v>
      </c>
      <c r="L18070" t="s">
        <v>78020</v>
      </c>
    </row>
    <row r="18071" spans="1:12" x14ac:dyDescent="0.15">
      <c r="A18071" t="s">
        <v>12</v>
      </c>
      <c r="B18071">
        <v>5066833</v>
      </c>
      <c r="C18071">
        <v>5066853</v>
      </c>
      <c r="D18071" t="s">
        <v>59948</v>
      </c>
      <c r="E18071" t="s">
        <v>90</v>
      </c>
      <c r="F18071" t="s">
        <v>15</v>
      </c>
      <c r="G18071" t="s">
        <v>32</v>
      </c>
      <c r="H18071">
        <v>0</v>
      </c>
      <c r="I18071" t="s">
        <v>59949</v>
      </c>
      <c r="J18071" t="s">
        <v>59950</v>
      </c>
      <c r="K18071" t="s">
        <v>59951</v>
      </c>
      <c r="L18071" t="s">
        <v>77980</v>
      </c>
    </row>
    <row r="18072" spans="1:12" x14ac:dyDescent="0.15">
      <c r="A18072" t="s">
        <v>12</v>
      </c>
      <c r="B18072">
        <v>5066873</v>
      </c>
      <c r="C18072">
        <v>5066893</v>
      </c>
      <c r="D18072" t="s">
        <v>59948</v>
      </c>
      <c r="E18072" t="s">
        <v>90</v>
      </c>
      <c r="F18072" t="s">
        <v>15</v>
      </c>
      <c r="G18072" t="s">
        <v>16</v>
      </c>
      <c r="H18072">
        <v>40</v>
      </c>
      <c r="I18072" t="s">
        <v>59952</v>
      </c>
      <c r="J18072" t="s">
        <v>59953</v>
      </c>
      <c r="K18072" t="s">
        <v>59954</v>
      </c>
      <c r="L18072" t="s">
        <v>77952</v>
      </c>
    </row>
    <row r="18073" spans="1:12" x14ac:dyDescent="0.15">
      <c r="A18073" t="s">
        <v>12</v>
      </c>
      <c r="B18073">
        <v>5066897</v>
      </c>
      <c r="C18073">
        <v>5066917</v>
      </c>
      <c r="D18073" t="s">
        <v>59948</v>
      </c>
      <c r="E18073" t="s">
        <v>90</v>
      </c>
      <c r="F18073" t="s">
        <v>15</v>
      </c>
      <c r="G18073" t="s">
        <v>16</v>
      </c>
      <c r="H18073">
        <v>64</v>
      </c>
      <c r="I18073" t="s">
        <v>59955</v>
      </c>
      <c r="J18073" t="s">
        <v>59956</v>
      </c>
      <c r="K18073" t="s">
        <v>59957</v>
      </c>
      <c r="L18073" t="s">
        <v>77989</v>
      </c>
    </row>
    <row r="18074" spans="1:12" x14ac:dyDescent="0.15">
      <c r="A18074" t="s">
        <v>12</v>
      </c>
      <c r="B18074">
        <v>5066917</v>
      </c>
      <c r="C18074">
        <v>5066937</v>
      </c>
      <c r="D18074" t="s">
        <v>59948</v>
      </c>
      <c r="E18074" t="s">
        <v>90</v>
      </c>
      <c r="F18074" t="s">
        <v>15</v>
      </c>
      <c r="G18074" t="s">
        <v>23</v>
      </c>
      <c r="H18074">
        <v>84</v>
      </c>
      <c r="I18074" t="s">
        <v>59958</v>
      </c>
      <c r="J18074" t="s">
        <v>59959</v>
      </c>
      <c r="K18074" t="s">
        <v>59960</v>
      </c>
      <c r="L18074" t="s">
        <v>77946</v>
      </c>
    </row>
    <row r="18075" spans="1:12" x14ac:dyDescent="0.15">
      <c r="A18075" t="s">
        <v>12</v>
      </c>
      <c r="B18075">
        <v>5067962</v>
      </c>
      <c r="C18075">
        <v>5067982</v>
      </c>
      <c r="D18075" t="s">
        <v>59961</v>
      </c>
      <c r="E18075" t="s">
        <v>90</v>
      </c>
      <c r="F18075" t="s">
        <v>15</v>
      </c>
      <c r="G18075" t="s">
        <v>32</v>
      </c>
      <c r="H18075">
        <v>6</v>
      </c>
      <c r="I18075" t="s">
        <v>59962</v>
      </c>
      <c r="J18075" t="s">
        <v>59963</v>
      </c>
      <c r="K18075" t="s">
        <v>59964</v>
      </c>
      <c r="L18075" t="s">
        <v>78025</v>
      </c>
    </row>
    <row r="18076" spans="1:12" x14ac:dyDescent="0.15">
      <c r="A18076" t="s">
        <v>12</v>
      </c>
      <c r="B18076">
        <v>5067982</v>
      </c>
      <c r="C18076">
        <v>5068002</v>
      </c>
      <c r="D18076" t="s">
        <v>59961</v>
      </c>
      <c r="E18076" t="s">
        <v>90</v>
      </c>
      <c r="F18076" t="s">
        <v>15</v>
      </c>
      <c r="G18076" t="s">
        <v>23</v>
      </c>
      <c r="H18076">
        <v>26</v>
      </c>
      <c r="I18076" t="s">
        <v>59965</v>
      </c>
      <c r="J18076" t="s">
        <v>59966</v>
      </c>
      <c r="K18076" t="s">
        <v>59967</v>
      </c>
      <c r="L18076" t="s">
        <v>78002</v>
      </c>
    </row>
    <row r="18077" spans="1:12" x14ac:dyDescent="0.15">
      <c r="A18077" t="s">
        <v>12</v>
      </c>
      <c r="B18077">
        <v>5068008</v>
      </c>
      <c r="C18077">
        <v>5068028</v>
      </c>
      <c r="D18077" t="s">
        <v>59961</v>
      </c>
      <c r="E18077" t="s">
        <v>90</v>
      </c>
      <c r="F18077" t="s">
        <v>15</v>
      </c>
      <c r="G18077" t="s">
        <v>32</v>
      </c>
      <c r="H18077">
        <v>52</v>
      </c>
      <c r="I18077" t="s">
        <v>59968</v>
      </c>
      <c r="J18077" t="s">
        <v>59969</v>
      </c>
      <c r="K18077" t="s">
        <v>59970</v>
      </c>
      <c r="L18077" t="s">
        <v>77959</v>
      </c>
    </row>
    <row r="18078" spans="1:12" x14ac:dyDescent="0.15">
      <c r="A18078" t="s">
        <v>12</v>
      </c>
      <c r="B18078">
        <v>5068034</v>
      </c>
      <c r="C18078">
        <v>5068054</v>
      </c>
      <c r="D18078" t="s">
        <v>59961</v>
      </c>
      <c r="E18078" t="s">
        <v>90</v>
      </c>
      <c r="F18078" t="s">
        <v>15</v>
      </c>
      <c r="G18078" t="s">
        <v>16</v>
      </c>
      <c r="H18078">
        <v>78</v>
      </c>
      <c r="I18078" t="s">
        <v>59971</v>
      </c>
      <c r="J18078" t="s">
        <v>59972</v>
      </c>
      <c r="K18078" t="s">
        <v>59973</v>
      </c>
      <c r="L18078" t="s">
        <v>78000</v>
      </c>
    </row>
    <row r="18079" spans="1:12" x14ac:dyDescent="0.15">
      <c r="A18079" t="s">
        <v>12</v>
      </c>
      <c r="B18079">
        <v>5069154</v>
      </c>
      <c r="C18079">
        <v>5069174</v>
      </c>
      <c r="D18079" t="s">
        <v>59974</v>
      </c>
      <c r="E18079" t="s">
        <v>90</v>
      </c>
      <c r="F18079" t="s">
        <v>15</v>
      </c>
      <c r="G18079" t="s">
        <v>16</v>
      </c>
      <c r="H18079">
        <v>9</v>
      </c>
      <c r="I18079" t="s">
        <v>59975</v>
      </c>
      <c r="J18079" t="s">
        <v>59976</v>
      </c>
      <c r="K18079" t="s">
        <v>59977</v>
      </c>
      <c r="L18079" t="s">
        <v>77939</v>
      </c>
    </row>
    <row r="18080" spans="1:12" x14ac:dyDescent="0.15">
      <c r="A18080" t="s">
        <v>12</v>
      </c>
      <c r="B18080">
        <v>5069177</v>
      </c>
      <c r="C18080">
        <v>5069197</v>
      </c>
      <c r="D18080" t="s">
        <v>59974</v>
      </c>
      <c r="E18080" t="s">
        <v>90</v>
      </c>
      <c r="F18080" t="s">
        <v>15</v>
      </c>
      <c r="G18080" t="s">
        <v>32</v>
      </c>
      <c r="H18080">
        <v>32</v>
      </c>
      <c r="I18080" t="s">
        <v>59978</v>
      </c>
      <c r="J18080" t="s">
        <v>59979</v>
      </c>
      <c r="K18080" t="s">
        <v>59980</v>
      </c>
      <c r="L18080" t="s">
        <v>77918</v>
      </c>
    </row>
    <row r="18081" spans="1:12" x14ac:dyDescent="0.15">
      <c r="A18081" t="s">
        <v>12</v>
      </c>
      <c r="B18081">
        <v>5069200</v>
      </c>
      <c r="C18081">
        <v>5069220</v>
      </c>
      <c r="D18081" t="s">
        <v>59974</v>
      </c>
      <c r="E18081" t="s">
        <v>90</v>
      </c>
      <c r="F18081" t="s">
        <v>15</v>
      </c>
      <c r="G18081" t="s">
        <v>16</v>
      </c>
      <c r="H18081">
        <v>55</v>
      </c>
      <c r="I18081" t="s">
        <v>59981</v>
      </c>
      <c r="J18081" t="s">
        <v>59982</v>
      </c>
      <c r="K18081" t="s">
        <v>59983</v>
      </c>
      <c r="L18081" t="s">
        <v>77992</v>
      </c>
    </row>
    <row r="18082" spans="1:12" x14ac:dyDescent="0.15">
      <c r="A18082" t="s">
        <v>12</v>
      </c>
      <c r="B18082">
        <v>5069233</v>
      </c>
      <c r="C18082">
        <v>5069253</v>
      </c>
      <c r="D18082" t="s">
        <v>59974</v>
      </c>
      <c r="E18082" t="s">
        <v>90</v>
      </c>
      <c r="F18082" t="s">
        <v>15</v>
      </c>
      <c r="G18082" t="s">
        <v>32</v>
      </c>
      <c r="H18082">
        <v>88</v>
      </c>
      <c r="I18082" t="s">
        <v>59984</v>
      </c>
      <c r="J18082" t="s">
        <v>59985</v>
      </c>
      <c r="K18082" t="s">
        <v>59986</v>
      </c>
      <c r="L18082" t="s">
        <v>77923</v>
      </c>
    </row>
    <row r="18083" spans="1:12" x14ac:dyDescent="0.15">
      <c r="A18083" t="s">
        <v>12</v>
      </c>
      <c r="B18083">
        <v>5070815</v>
      </c>
      <c r="C18083">
        <v>5070835</v>
      </c>
      <c r="D18083" t="s">
        <v>59987</v>
      </c>
      <c r="E18083" t="s">
        <v>90</v>
      </c>
      <c r="F18083" t="s">
        <v>76</v>
      </c>
      <c r="G18083" t="s">
        <v>36</v>
      </c>
      <c r="H18083">
        <v>31</v>
      </c>
      <c r="I18083" t="s">
        <v>59988</v>
      </c>
      <c r="J18083" t="s">
        <v>59989</v>
      </c>
      <c r="K18083" t="s">
        <v>59990</v>
      </c>
      <c r="L18083" t="s">
        <v>77910</v>
      </c>
    </row>
    <row r="18084" spans="1:12" x14ac:dyDescent="0.15">
      <c r="A18084" t="s">
        <v>12</v>
      </c>
      <c r="B18084">
        <v>5070791</v>
      </c>
      <c r="C18084">
        <v>5070811</v>
      </c>
      <c r="D18084" t="s">
        <v>59987</v>
      </c>
      <c r="E18084" t="s">
        <v>90</v>
      </c>
      <c r="F18084" t="s">
        <v>76</v>
      </c>
      <c r="G18084" t="s">
        <v>32</v>
      </c>
      <c r="H18084">
        <v>55</v>
      </c>
      <c r="I18084" t="s">
        <v>59991</v>
      </c>
      <c r="J18084" t="s">
        <v>59992</v>
      </c>
      <c r="K18084" t="s">
        <v>59993</v>
      </c>
      <c r="L18084" t="s">
        <v>77992</v>
      </c>
    </row>
    <row r="18085" spans="1:12" x14ac:dyDescent="0.15">
      <c r="A18085" t="s">
        <v>12</v>
      </c>
      <c r="B18085">
        <v>5070758</v>
      </c>
      <c r="C18085">
        <v>5070778</v>
      </c>
      <c r="D18085" t="s">
        <v>59987</v>
      </c>
      <c r="E18085" t="s">
        <v>90</v>
      </c>
      <c r="F18085" t="s">
        <v>76</v>
      </c>
      <c r="G18085" t="s">
        <v>16</v>
      </c>
      <c r="H18085">
        <v>88</v>
      </c>
      <c r="I18085" t="s">
        <v>59994</v>
      </c>
      <c r="J18085" t="s">
        <v>59995</v>
      </c>
      <c r="K18085" t="s">
        <v>59996</v>
      </c>
      <c r="L18085" t="s">
        <v>77923</v>
      </c>
    </row>
    <row r="18086" spans="1:12" x14ac:dyDescent="0.15">
      <c r="A18086" t="s">
        <v>12</v>
      </c>
      <c r="B18086">
        <v>5070738</v>
      </c>
      <c r="C18086">
        <v>5070758</v>
      </c>
      <c r="D18086" t="s">
        <v>59987</v>
      </c>
      <c r="E18086" t="s">
        <v>90</v>
      </c>
      <c r="F18086" t="s">
        <v>76</v>
      </c>
      <c r="G18086" t="s">
        <v>16</v>
      </c>
      <c r="H18086">
        <v>108</v>
      </c>
      <c r="I18086" t="s">
        <v>59997</v>
      </c>
      <c r="J18086" t="s">
        <v>59998</v>
      </c>
      <c r="K18086" t="s">
        <v>59999</v>
      </c>
      <c r="L18086" t="s">
        <v>77994</v>
      </c>
    </row>
    <row r="18087" spans="1:12" x14ac:dyDescent="0.15">
      <c r="A18087" t="s">
        <v>12</v>
      </c>
      <c r="B18087">
        <v>5071370</v>
      </c>
      <c r="C18087">
        <v>5071390</v>
      </c>
      <c r="D18087" t="s">
        <v>60000</v>
      </c>
      <c r="E18087" t="s">
        <v>90</v>
      </c>
      <c r="F18087" t="s">
        <v>76</v>
      </c>
      <c r="G18087" t="s">
        <v>32</v>
      </c>
      <c r="H18087">
        <v>1</v>
      </c>
      <c r="I18087" t="s">
        <v>60001</v>
      </c>
      <c r="J18087" t="s">
        <v>60002</v>
      </c>
      <c r="K18087" t="s">
        <v>60003</v>
      </c>
      <c r="L18087" t="s">
        <v>77917</v>
      </c>
    </row>
    <row r="18088" spans="1:12" x14ac:dyDescent="0.15">
      <c r="A18088" t="s">
        <v>12</v>
      </c>
      <c r="B18088">
        <v>5071323</v>
      </c>
      <c r="C18088">
        <v>5071343</v>
      </c>
      <c r="D18088" t="s">
        <v>60000</v>
      </c>
      <c r="E18088" t="s">
        <v>90</v>
      </c>
      <c r="F18088" t="s">
        <v>76</v>
      </c>
      <c r="G18088" t="s">
        <v>23</v>
      </c>
      <c r="H18088">
        <v>48</v>
      </c>
      <c r="I18088" t="s">
        <v>60004</v>
      </c>
      <c r="J18088" t="s">
        <v>60005</v>
      </c>
      <c r="K18088" t="s">
        <v>60006</v>
      </c>
      <c r="L18088" t="s">
        <v>78018</v>
      </c>
    </row>
    <row r="18089" spans="1:12" x14ac:dyDescent="0.15">
      <c r="A18089" t="s">
        <v>12</v>
      </c>
      <c r="B18089">
        <v>5071258</v>
      </c>
      <c r="C18089">
        <v>5071278</v>
      </c>
      <c r="D18089" t="s">
        <v>60000</v>
      </c>
      <c r="E18089" t="s">
        <v>90</v>
      </c>
      <c r="F18089" t="s">
        <v>76</v>
      </c>
      <c r="G18089" t="s">
        <v>23</v>
      </c>
      <c r="H18089">
        <v>113</v>
      </c>
      <c r="I18089" t="s">
        <v>60007</v>
      </c>
      <c r="J18089" t="s">
        <v>60008</v>
      </c>
      <c r="K18089" t="s">
        <v>60009</v>
      </c>
      <c r="L18089" t="s">
        <v>77986</v>
      </c>
    </row>
    <row r="18090" spans="1:12" x14ac:dyDescent="0.15">
      <c r="A18090" t="s">
        <v>12</v>
      </c>
      <c r="B18090">
        <v>5071211</v>
      </c>
      <c r="C18090">
        <v>5071231</v>
      </c>
      <c r="D18090" t="s">
        <v>60000</v>
      </c>
      <c r="E18090" t="s">
        <v>90</v>
      </c>
      <c r="F18090" t="s">
        <v>76</v>
      </c>
      <c r="G18090" t="s">
        <v>36</v>
      </c>
      <c r="H18090">
        <v>160</v>
      </c>
      <c r="I18090" t="s">
        <v>60010</v>
      </c>
      <c r="J18090" t="s">
        <v>60011</v>
      </c>
      <c r="K18090" t="s">
        <v>60012</v>
      </c>
      <c r="L18090" t="s">
        <v>78075</v>
      </c>
    </row>
    <row r="18091" spans="1:12" x14ac:dyDescent="0.15">
      <c r="A18091" t="s">
        <v>12</v>
      </c>
      <c r="B18091">
        <v>5071743</v>
      </c>
      <c r="C18091">
        <v>5071763</v>
      </c>
      <c r="D18091" t="s">
        <v>60013</v>
      </c>
      <c r="E18091" t="s">
        <v>90</v>
      </c>
      <c r="F18091" t="s">
        <v>15</v>
      </c>
      <c r="G18091" t="s">
        <v>32</v>
      </c>
      <c r="H18091">
        <v>13</v>
      </c>
      <c r="I18091" t="s">
        <v>60014</v>
      </c>
      <c r="J18091" t="s">
        <v>60015</v>
      </c>
      <c r="K18091" t="s">
        <v>60016</v>
      </c>
      <c r="L18091" t="s">
        <v>77935</v>
      </c>
    </row>
    <row r="18092" spans="1:12" x14ac:dyDescent="0.15">
      <c r="A18092" t="s">
        <v>12</v>
      </c>
      <c r="B18092">
        <v>5071770</v>
      </c>
      <c r="C18092">
        <v>5071790</v>
      </c>
      <c r="D18092" t="s">
        <v>60013</v>
      </c>
      <c r="E18092" t="s">
        <v>90</v>
      </c>
      <c r="F18092" t="s">
        <v>15</v>
      </c>
      <c r="G18092" t="s">
        <v>23</v>
      </c>
      <c r="H18092">
        <v>40</v>
      </c>
      <c r="I18092" t="s">
        <v>60017</v>
      </c>
      <c r="J18092" t="s">
        <v>60018</v>
      </c>
      <c r="K18092" t="s">
        <v>60019</v>
      </c>
      <c r="L18092" t="s">
        <v>77952</v>
      </c>
    </row>
    <row r="18093" spans="1:12" x14ac:dyDescent="0.15">
      <c r="A18093" t="s">
        <v>12</v>
      </c>
      <c r="B18093">
        <v>5071794</v>
      </c>
      <c r="C18093">
        <v>5071814</v>
      </c>
      <c r="D18093" t="s">
        <v>60013</v>
      </c>
      <c r="E18093" t="s">
        <v>90</v>
      </c>
      <c r="F18093" t="s">
        <v>15</v>
      </c>
      <c r="G18093" t="s">
        <v>23</v>
      </c>
      <c r="H18093">
        <v>64</v>
      </c>
      <c r="I18093" t="s">
        <v>60020</v>
      </c>
      <c r="J18093" t="s">
        <v>60021</v>
      </c>
      <c r="K18093" t="s">
        <v>60022</v>
      </c>
      <c r="L18093" t="s">
        <v>77989</v>
      </c>
    </row>
    <row r="18094" spans="1:12" x14ac:dyDescent="0.15">
      <c r="A18094" t="s">
        <v>12</v>
      </c>
      <c r="B18094">
        <v>5071824</v>
      </c>
      <c r="C18094">
        <v>5071844</v>
      </c>
      <c r="D18094" t="s">
        <v>60013</v>
      </c>
      <c r="E18094" t="s">
        <v>90</v>
      </c>
      <c r="F18094" t="s">
        <v>15</v>
      </c>
      <c r="G18094" t="s">
        <v>36</v>
      </c>
      <c r="H18094">
        <v>94</v>
      </c>
      <c r="I18094" t="s">
        <v>60023</v>
      </c>
      <c r="J18094" t="s">
        <v>60024</v>
      </c>
      <c r="K18094" t="s">
        <v>60025</v>
      </c>
      <c r="L18094" t="s">
        <v>77927</v>
      </c>
    </row>
    <row r="18095" spans="1:12" x14ac:dyDescent="0.15">
      <c r="A18095" t="s">
        <v>12</v>
      </c>
      <c r="B18095">
        <v>5072060</v>
      </c>
      <c r="C18095">
        <v>5072080</v>
      </c>
      <c r="D18095" t="s">
        <v>60026</v>
      </c>
      <c r="E18095" t="s">
        <v>90</v>
      </c>
      <c r="F18095" t="s">
        <v>15</v>
      </c>
      <c r="G18095" t="s">
        <v>32</v>
      </c>
      <c r="H18095">
        <v>13</v>
      </c>
      <c r="I18095" t="s">
        <v>60027</v>
      </c>
      <c r="J18095" t="s">
        <v>60028</v>
      </c>
      <c r="K18095" t="s">
        <v>60029</v>
      </c>
      <c r="L18095" t="s">
        <v>77935</v>
      </c>
    </row>
    <row r="18096" spans="1:12" x14ac:dyDescent="0.15">
      <c r="A18096" t="s">
        <v>12</v>
      </c>
      <c r="B18096">
        <v>5072099</v>
      </c>
      <c r="C18096">
        <v>5072119</v>
      </c>
      <c r="D18096" t="s">
        <v>60026</v>
      </c>
      <c r="E18096" t="s">
        <v>90</v>
      </c>
      <c r="F18096" t="s">
        <v>15</v>
      </c>
      <c r="G18096" t="s">
        <v>36</v>
      </c>
      <c r="H18096">
        <v>52</v>
      </c>
      <c r="I18096" t="s">
        <v>60030</v>
      </c>
      <c r="J18096" t="s">
        <v>60031</v>
      </c>
      <c r="K18096" t="s">
        <v>60032</v>
      </c>
      <c r="L18096" t="s">
        <v>77959</v>
      </c>
    </row>
    <row r="18097" spans="1:12" x14ac:dyDescent="0.15">
      <c r="A18097" t="s">
        <v>12</v>
      </c>
      <c r="B18097">
        <v>5072121</v>
      </c>
      <c r="C18097">
        <v>5072141</v>
      </c>
      <c r="D18097" t="s">
        <v>60026</v>
      </c>
      <c r="E18097" t="s">
        <v>90</v>
      </c>
      <c r="F18097" t="s">
        <v>15</v>
      </c>
      <c r="G18097" t="s">
        <v>16</v>
      </c>
      <c r="H18097">
        <v>74</v>
      </c>
      <c r="I18097" t="s">
        <v>60033</v>
      </c>
      <c r="J18097" t="s">
        <v>60034</v>
      </c>
      <c r="K18097" t="s">
        <v>60035</v>
      </c>
      <c r="L18097" t="s">
        <v>78005</v>
      </c>
    </row>
    <row r="18098" spans="1:12" x14ac:dyDescent="0.15">
      <c r="A18098" t="s">
        <v>12</v>
      </c>
      <c r="B18098">
        <v>5072142</v>
      </c>
      <c r="C18098">
        <v>5072162</v>
      </c>
      <c r="D18098" t="s">
        <v>60026</v>
      </c>
      <c r="E18098" t="s">
        <v>90</v>
      </c>
      <c r="F18098" t="s">
        <v>15</v>
      </c>
      <c r="G18098" t="s">
        <v>32</v>
      </c>
      <c r="H18098">
        <v>95</v>
      </c>
      <c r="I18098" t="s">
        <v>60036</v>
      </c>
      <c r="J18098" t="s">
        <v>60037</v>
      </c>
      <c r="K18098" t="s">
        <v>60038</v>
      </c>
      <c r="L18098" t="s">
        <v>77920</v>
      </c>
    </row>
    <row r="18099" spans="1:12" x14ac:dyDescent="0.15">
      <c r="A18099" t="s">
        <v>12</v>
      </c>
      <c r="B18099">
        <v>5072972</v>
      </c>
      <c r="C18099">
        <v>5072992</v>
      </c>
      <c r="D18099" t="s">
        <v>60039</v>
      </c>
      <c r="E18099" t="s">
        <v>60040</v>
      </c>
      <c r="F18099" t="s">
        <v>76</v>
      </c>
      <c r="G18099" t="s">
        <v>32</v>
      </c>
      <c r="H18099">
        <v>1</v>
      </c>
      <c r="I18099" t="s">
        <v>60041</v>
      </c>
      <c r="J18099" t="s">
        <v>60042</v>
      </c>
      <c r="K18099" t="s">
        <v>60043</v>
      </c>
      <c r="L18099" t="s">
        <v>77917</v>
      </c>
    </row>
    <row r="18100" spans="1:12" x14ac:dyDescent="0.15">
      <c r="A18100" t="s">
        <v>12</v>
      </c>
      <c r="B18100">
        <v>5072947</v>
      </c>
      <c r="C18100">
        <v>5072967</v>
      </c>
      <c r="D18100" t="s">
        <v>60039</v>
      </c>
      <c r="E18100" t="s">
        <v>60040</v>
      </c>
      <c r="F18100" t="s">
        <v>76</v>
      </c>
      <c r="G18100" t="s">
        <v>16</v>
      </c>
      <c r="H18100">
        <v>26</v>
      </c>
      <c r="I18100" t="s">
        <v>60044</v>
      </c>
      <c r="J18100" t="s">
        <v>60045</v>
      </c>
      <c r="K18100" t="s">
        <v>60046</v>
      </c>
      <c r="L18100" t="s">
        <v>78002</v>
      </c>
    </row>
    <row r="18101" spans="1:12" x14ac:dyDescent="0.15">
      <c r="A18101" t="s">
        <v>12</v>
      </c>
      <c r="B18101">
        <v>5072927</v>
      </c>
      <c r="C18101">
        <v>5072947</v>
      </c>
      <c r="D18101" t="s">
        <v>60039</v>
      </c>
      <c r="E18101" t="s">
        <v>60040</v>
      </c>
      <c r="F18101" t="s">
        <v>76</v>
      </c>
      <c r="G18101" t="s">
        <v>16</v>
      </c>
      <c r="H18101">
        <v>46</v>
      </c>
      <c r="I18101" t="s">
        <v>60047</v>
      </c>
      <c r="J18101" t="s">
        <v>60048</v>
      </c>
      <c r="K18101" t="s">
        <v>60049</v>
      </c>
      <c r="L18101" t="s">
        <v>78004</v>
      </c>
    </row>
    <row r="18102" spans="1:12" x14ac:dyDescent="0.15">
      <c r="A18102" t="s">
        <v>12</v>
      </c>
      <c r="B18102">
        <v>5072890</v>
      </c>
      <c r="C18102">
        <v>5072910</v>
      </c>
      <c r="D18102" t="s">
        <v>60039</v>
      </c>
      <c r="E18102" t="s">
        <v>60040</v>
      </c>
      <c r="F18102" t="s">
        <v>76</v>
      </c>
      <c r="G18102" t="s">
        <v>23</v>
      </c>
      <c r="H18102">
        <v>83</v>
      </c>
      <c r="I18102" t="s">
        <v>60050</v>
      </c>
      <c r="J18102" t="s">
        <v>60051</v>
      </c>
      <c r="K18102" t="s">
        <v>60052</v>
      </c>
      <c r="L18102" t="s">
        <v>77958</v>
      </c>
    </row>
    <row r="18103" spans="1:12" x14ac:dyDescent="0.15">
      <c r="A18103" t="s">
        <v>12</v>
      </c>
      <c r="B18103">
        <v>5073313</v>
      </c>
      <c r="C18103">
        <v>5073333</v>
      </c>
      <c r="D18103" t="s">
        <v>60053</v>
      </c>
      <c r="E18103" t="s">
        <v>90</v>
      </c>
      <c r="F18103" t="s">
        <v>76</v>
      </c>
      <c r="G18103" t="s">
        <v>32</v>
      </c>
      <c r="H18103">
        <v>1</v>
      </c>
      <c r="I18103" t="s">
        <v>60054</v>
      </c>
      <c r="J18103" t="s">
        <v>60055</v>
      </c>
      <c r="K18103" t="s">
        <v>60056</v>
      </c>
      <c r="L18103" t="s">
        <v>77917</v>
      </c>
    </row>
    <row r="18104" spans="1:12" x14ac:dyDescent="0.15">
      <c r="A18104" t="s">
        <v>12</v>
      </c>
      <c r="B18104">
        <v>5073278</v>
      </c>
      <c r="C18104">
        <v>5073298</v>
      </c>
      <c r="D18104" t="s">
        <v>60053</v>
      </c>
      <c r="E18104" t="s">
        <v>90</v>
      </c>
      <c r="F18104" t="s">
        <v>76</v>
      </c>
      <c r="G18104" t="s">
        <v>36</v>
      </c>
      <c r="H18104">
        <v>36</v>
      </c>
      <c r="I18104" t="s">
        <v>60057</v>
      </c>
      <c r="J18104" t="s">
        <v>60058</v>
      </c>
      <c r="K18104" t="s">
        <v>60059</v>
      </c>
      <c r="L18104" t="s">
        <v>78003</v>
      </c>
    </row>
    <row r="18105" spans="1:12" x14ac:dyDescent="0.15">
      <c r="A18105" t="s">
        <v>12</v>
      </c>
      <c r="B18105">
        <v>5073253</v>
      </c>
      <c r="C18105">
        <v>5073273</v>
      </c>
      <c r="D18105" t="s">
        <v>60053</v>
      </c>
      <c r="E18105" t="s">
        <v>90</v>
      </c>
      <c r="F18105" t="s">
        <v>76</v>
      </c>
      <c r="G18105" t="s">
        <v>16</v>
      </c>
      <c r="H18105">
        <v>61</v>
      </c>
      <c r="I18105" t="s">
        <v>60060</v>
      </c>
      <c r="J18105" t="s">
        <v>60061</v>
      </c>
      <c r="K18105" t="s">
        <v>60062</v>
      </c>
      <c r="L18105" t="s">
        <v>77979</v>
      </c>
    </row>
    <row r="18106" spans="1:12" x14ac:dyDescent="0.15">
      <c r="A18106" t="s">
        <v>12</v>
      </c>
      <c r="B18106">
        <v>5073232</v>
      </c>
      <c r="C18106">
        <v>5073252</v>
      </c>
      <c r="D18106" t="s">
        <v>60053</v>
      </c>
      <c r="E18106" t="s">
        <v>90</v>
      </c>
      <c r="F18106" t="s">
        <v>76</v>
      </c>
      <c r="G18106" t="s">
        <v>32</v>
      </c>
      <c r="H18106">
        <v>82</v>
      </c>
      <c r="I18106" t="s">
        <v>60063</v>
      </c>
      <c r="J18106" t="s">
        <v>60064</v>
      </c>
      <c r="K18106" t="s">
        <v>60065</v>
      </c>
      <c r="L18106" t="s">
        <v>78011</v>
      </c>
    </row>
    <row r="18107" spans="1:12" x14ac:dyDescent="0.15">
      <c r="A18107" t="s">
        <v>12</v>
      </c>
      <c r="B18107">
        <v>5073501</v>
      </c>
      <c r="C18107">
        <v>5073521</v>
      </c>
      <c r="D18107" t="s">
        <v>60066</v>
      </c>
      <c r="E18107" t="s">
        <v>90</v>
      </c>
      <c r="F18107" t="s">
        <v>15</v>
      </c>
      <c r="G18107" t="s">
        <v>32</v>
      </c>
      <c r="H18107">
        <v>52</v>
      </c>
      <c r="I18107" t="s">
        <v>60067</v>
      </c>
      <c r="J18107" t="s">
        <v>60068</v>
      </c>
      <c r="K18107" t="s">
        <v>60069</v>
      </c>
      <c r="L18107" t="s">
        <v>77959</v>
      </c>
    </row>
    <row r="18108" spans="1:12" x14ac:dyDescent="0.15">
      <c r="A18108" t="s">
        <v>12</v>
      </c>
      <c r="B18108">
        <v>5073536</v>
      </c>
      <c r="C18108">
        <v>5073556</v>
      </c>
      <c r="D18108" t="s">
        <v>60066</v>
      </c>
      <c r="E18108" t="s">
        <v>90</v>
      </c>
      <c r="F18108" t="s">
        <v>15</v>
      </c>
      <c r="G18108" t="s">
        <v>16</v>
      </c>
      <c r="H18108">
        <v>87</v>
      </c>
      <c r="I18108" t="s">
        <v>60070</v>
      </c>
      <c r="J18108" t="s">
        <v>60071</v>
      </c>
      <c r="K18108" t="s">
        <v>60072</v>
      </c>
      <c r="L18108" t="s">
        <v>78024</v>
      </c>
    </row>
    <row r="18109" spans="1:12" x14ac:dyDescent="0.15">
      <c r="A18109" t="s">
        <v>12</v>
      </c>
      <c r="B18109">
        <v>5073588</v>
      </c>
      <c r="C18109">
        <v>5073608</v>
      </c>
      <c r="D18109" t="s">
        <v>60066</v>
      </c>
      <c r="E18109" t="s">
        <v>90</v>
      </c>
      <c r="F18109" t="s">
        <v>15</v>
      </c>
      <c r="G18109" t="s">
        <v>36</v>
      </c>
      <c r="H18109">
        <v>139</v>
      </c>
      <c r="I18109" t="s">
        <v>60073</v>
      </c>
      <c r="J18109" t="s">
        <v>60074</v>
      </c>
      <c r="K18109" t="s">
        <v>60075</v>
      </c>
      <c r="L18109" t="s">
        <v>78029</v>
      </c>
    </row>
    <row r="18110" spans="1:12" x14ac:dyDescent="0.15">
      <c r="A18110" t="s">
        <v>12</v>
      </c>
      <c r="B18110">
        <v>5073625</v>
      </c>
      <c r="C18110">
        <v>5073645</v>
      </c>
      <c r="D18110" t="s">
        <v>60066</v>
      </c>
      <c r="E18110" t="s">
        <v>90</v>
      </c>
      <c r="F18110" t="s">
        <v>15</v>
      </c>
      <c r="G18110" t="s">
        <v>36</v>
      </c>
      <c r="H18110">
        <v>176</v>
      </c>
      <c r="I18110" t="s">
        <v>60076</v>
      </c>
      <c r="J18110" t="s">
        <v>60077</v>
      </c>
      <c r="K18110" t="s">
        <v>60078</v>
      </c>
      <c r="L18110" t="s">
        <v>78091</v>
      </c>
    </row>
    <row r="18111" spans="1:12" x14ac:dyDescent="0.15">
      <c r="A18111" t="s">
        <v>12</v>
      </c>
      <c r="B18111">
        <v>5074613</v>
      </c>
      <c r="C18111">
        <v>5074633</v>
      </c>
      <c r="D18111" t="s">
        <v>60079</v>
      </c>
      <c r="E18111" t="s">
        <v>60080</v>
      </c>
      <c r="F18111" t="s">
        <v>15</v>
      </c>
      <c r="G18111" t="s">
        <v>36</v>
      </c>
      <c r="H18111">
        <v>24</v>
      </c>
      <c r="I18111" t="s">
        <v>60081</v>
      </c>
      <c r="J18111" t="s">
        <v>60082</v>
      </c>
      <c r="K18111" t="s">
        <v>60083</v>
      </c>
      <c r="L18111" t="s">
        <v>77966</v>
      </c>
    </row>
    <row r="18112" spans="1:12" x14ac:dyDescent="0.15">
      <c r="A18112" t="s">
        <v>12</v>
      </c>
      <c r="B18112">
        <v>5074636</v>
      </c>
      <c r="C18112">
        <v>5074656</v>
      </c>
      <c r="D18112" t="s">
        <v>60079</v>
      </c>
      <c r="E18112" t="s">
        <v>60080</v>
      </c>
      <c r="F18112" t="s">
        <v>15</v>
      </c>
      <c r="G18112" t="s">
        <v>23</v>
      </c>
      <c r="H18112">
        <v>47</v>
      </c>
      <c r="I18112" t="s">
        <v>60084</v>
      </c>
      <c r="J18112" t="s">
        <v>60085</v>
      </c>
      <c r="K18112" t="s">
        <v>60086</v>
      </c>
      <c r="L18112" t="s">
        <v>77932</v>
      </c>
    </row>
    <row r="18113" spans="1:12" x14ac:dyDescent="0.15">
      <c r="A18113" t="s">
        <v>12</v>
      </c>
      <c r="B18113">
        <v>5074677</v>
      </c>
      <c r="C18113">
        <v>5074697</v>
      </c>
      <c r="D18113" t="s">
        <v>60079</v>
      </c>
      <c r="E18113" t="s">
        <v>60080</v>
      </c>
      <c r="F18113" t="s">
        <v>15</v>
      </c>
      <c r="G18113" t="s">
        <v>36</v>
      </c>
      <c r="H18113">
        <v>88</v>
      </c>
      <c r="I18113" t="s">
        <v>60087</v>
      </c>
      <c r="J18113" t="s">
        <v>60088</v>
      </c>
      <c r="K18113" t="s">
        <v>60089</v>
      </c>
      <c r="L18113" t="s">
        <v>77923</v>
      </c>
    </row>
    <row r="18114" spans="1:12" x14ac:dyDescent="0.15">
      <c r="A18114" t="s">
        <v>12</v>
      </c>
      <c r="B18114">
        <v>5074726</v>
      </c>
      <c r="C18114">
        <v>5074746</v>
      </c>
      <c r="D18114" t="s">
        <v>60079</v>
      </c>
      <c r="E18114" t="s">
        <v>60080</v>
      </c>
      <c r="F18114" t="s">
        <v>15</v>
      </c>
      <c r="G18114" t="s">
        <v>23</v>
      </c>
      <c r="H18114">
        <v>137</v>
      </c>
      <c r="I18114" t="s">
        <v>60090</v>
      </c>
      <c r="J18114" t="s">
        <v>60091</v>
      </c>
      <c r="K18114" t="s">
        <v>60092</v>
      </c>
      <c r="L18114" t="s">
        <v>77987</v>
      </c>
    </row>
    <row r="18115" spans="1:12" x14ac:dyDescent="0.15">
      <c r="A18115" t="s">
        <v>12</v>
      </c>
      <c r="B18115">
        <v>5075484</v>
      </c>
      <c r="C18115">
        <v>5075504</v>
      </c>
      <c r="D18115" t="s">
        <v>60093</v>
      </c>
      <c r="E18115" t="s">
        <v>60094</v>
      </c>
      <c r="F18115" t="s">
        <v>15</v>
      </c>
      <c r="G18115" t="s">
        <v>36</v>
      </c>
      <c r="H18115">
        <v>23</v>
      </c>
      <c r="I18115" t="s">
        <v>60095</v>
      </c>
      <c r="J18115" t="s">
        <v>60096</v>
      </c>
      <c r="K18115" t="s">
        <v>60097</v>
      </c>
      <c r="L18115" t="s">
        <v>77975</v>
      </c>
    </row>
    <row r="18116" spans="1:12" x14ac:dyDescent="0.15">
      <c r="A18116" t="s">
        <v>12</v>
      </c>
      <c r="B18116">
        <v>5075523</v>
      </c>
      <c r="C18116">
        <v>5075543</v>
      </c>
      <c r="D18116" t="s">
        <v>60093</v>
      </c>
      <c r="E18116" t="s">
        <v>60094</v>
      </c>
      <c r="F18116" t="s">
        <v>15</v>
      </c>
      <c r="G18116" t="s">
        <v>36</v>
      </c>
      <c r="H18116">
        <v>62</v>
      </c>
      <c r="I18116" t="s">
        <v>60098</v>
      </c>
      <c r="J18116" t="s">
        <v>60099</v>
      </c>
      <c r="K18116" t="s">
        <v>60100</v>
      </c>
      <c r="L18116" t="s">
        <v>77949</v>
      </c>
    </row>
    <row r="18117" spans="1:12" x14ac:dyDescent="0.15">
      <c r="A18117" t="s">
        <v>12</v>
      </c>
      <c r="B18117">
        <v>5075558</v>
      </c>
      <c r="C18117">
        <v>5075578</v>
      </c>
      <c r="D18117" t="s">
        <v>60093</v>
      </c>
      <c r="E18117" t="s">
        <v>60094</v>
      </c>
      <c r="F18117" t="s">
        <v>15</v>
      </c>
      <c r="G18117" t="s">
        <v>16</v>
      </c>
      <c r="H18117">
        <v>97</v>
      </c>
      <c r="I18117" t="s">
        <v>60101</v>
      </c>
      <c r="J18117" t="s">
        <v>60102</v>
      </c>
      <c r="K18117" t="s">
        <v>60103</v>
      </c>
      <c r="L18117" t="s">
        <v>78010</v>
      </c>
    </row>
    <row r="18118" spans="1:12" x14ac:dyDescent="0.15">
      <c r="A18118" t="s">
        <v>12</v>
      </c>
      <c r="B18118">
        <v>5075579</v>
      </c>
      <c r="C18118">
        <v>5075599</v>
      </c>
      <c r="D18118" t="s">
        <v>60093</v>
      </c>
      <c r="E18118" t="s">
        <v>60094</v>
      </c>
      <c r="F18118" t="s">
        <v>15</v>
      </c>
      <c r="G18118" t="s">
        <v>23</v>
      </c>
      <c r="H18118">
        <v>118</v>
      </c>
      <c r="I18118" t="s">
        <v>60104</v>
      </c>
      <c r="J18118" t="s">
        <v>60105</v>
      </c>
      <c r="K18118" t="s">
        <v>60106</v>
      </c>
      <c r="L18118" t="s">
        <v>77973</v>
      </c>
    </row>
    <row r="18119" spans="1:12" x14ac:dyDescent="0.15">
      <c r="A18119" t="s">
        <v>12</v>
      </c>
      <c r="B18119">
        <v>5076352</v>
      </c>
      <c r="C18119">
        <v>5076372</v>
      </c>
      <c r="D18119" t="s">
        <v>60107</v>
      </c>
      <c r="E18119" t="s">
        <v>90</v>
      </c>
      <c r="F18119" t="s">
        <v>15</v>
      </c>
      <c r="G18119" t="s">
        <v>32</v>
      </c>
      <c r="H18119">
        <v>16</v>
      </c>
      <c r="I18119" t="s">
        <v>60108</v>
      </c>
      <c r="J18119" t="s">
        <v>60109</v>
      </c>
      <c r="K18119" t="s">
        <v>60110</v>
      </c>
      <c r="L18119" t="s">
        <v>77905</v>
      </c>
    </row>
    <row r="18120" spans="1:12" x14ac:dyDescent="0.15">
      <c r="A18120" t="s">
        <v>12</v>
      </c>
      <c r="B18120">
        <v>5076385</v>
      </c>
      <c r="C18120">
        <v>5076405</v>
      </c>
      <c r="D18120" t="s">
        <v>60107</v>
      </c>
      <c r="E18120" t="s">
        <v>90</v>
      </c>
      <c r="F18120" t="s">
        <v>15</v>
      </c>
      <c r="G18120" t="s">
        <v>36</v>
      </c>
      <c r="H18120">
        <v>49</v>
      </c>
      <c r="I18120" t="s">
        <v>60111</v>
      </c>
      <c r="J18120" t="s">
        <v>60112</v>
      </c>
      <c r="K18120" t="s">
        <v>60113</v>
      </c>
      <c r="L18120" t="s">
        <v>77913</v>
      </c>
    </row>
    <row r="18121" spans="1:12" x14ac:dyDescent="0.15">
      <c r="A18121" t="s">
        <v>12</v>
      </c>
      <c r="B18121">
        <v>5076408</v>
      </c>
      <c r="C18121">
        <v>5076428</v>
      </c>
      <c r="D18121" t="s">
        <v>60107</v>
      </c>
      <c r="E18121" t="s">
        <v>90</v>
      </c>
      <c r="F18121" t="s">
        <v>15</v>
      </c>
      <c r="G18121" t="s">
        <v>36</v>
      </c>
      <c r="H18121">
        <v>72</v>
      </c>
      <c r="I18121" t="s">
        <v>60114</v>
      </c>
      <c r="J18121" t="s">
        <v>60115</v>
      </c>
      <c r="K18121" t="s">
        <v>60116</v>
      </c>
      <c r="L18121" t="s">
        <v>78066</v>
      </c>
    </row>
    <row r="18122" spans="1:12" x14ac:dyDescent="0.15">
      <c r="A18122" t="s">
        <v>12</v>
      </c>
      <c r="B18122">
        <v>5076431</v>
      </c>
      <c r="C18122">
        <v>5076451</v>
      </c>
      <c r="D18122" t="s">
        <v>60107</v>
      </c>
      <c r="E18122" t="s">
        <v>90</v>
      </c>
      <c r="F18122" t="s">
        <v>15</v>
      </c>
      <c r="G18122" t="s">
        <v>23</v>
      </c>
      <c r="H18122">
        <v>95</v>
      </c>
      <c r="I18122" t="s">
        <v>60117</v>
      </c>
      <c r="J18122" t="s">
        <v>60118</v>
      </c>
      <c r="K18122" t="s">
        <v>60119</v>
      </c>
      <c r="L18122" t="s">
        <v>77920</v>
      </c>
    </row>
    <row r="18123" spans="1:12" x14ac:dyDescent="0.15">
      <c r="A18123" t="s">
        <v>12</v>
      </c>
      <c r="B18123">
        <v>5077383</v>
      </c>
      <c r="C18123">
        <v>5077403</v>
      </c>
      <c r="D18123" t="s">
        <v>60120</v>
      </c>
      <c r="E18123" t="s">
        <v>90</v>
      </c>
      <c r="F18123" t="s">
        <v>15</v>
      </c>
      <c r="G18123" t="s">
        <v>23</v>
      </c>
      <c r="H18123">
        <v>20</v>
      </c>
      <c r="I18123" t="s">
        <v>60121</v>
      </c>
      <c r="J18123" t="s">
        <v>60122</v>
      </c>
      <c r="K18123" t="s">
        <v>60123</v>
      </c>
      <c r="L18123" t="s">
        <v>77968</v>
      </c>
    </row>
    <row r="18124" spans="1:12" x14ac:dyDescent="0.15">
      <c r="A18124" t="s">
        <v>12</v>
      </c>
      <c r="B18124">
        <v>5077415</v>
      </c>
      <c r="C18124">
        <v>5077435</v>
      </c>
      <c r="D18124" t="s">
        <v>60120</v>
      </c>
      <c r="E18124" t="s">
        <v>90</v>
      </c>
      <c r="F18124" t="s">
        <v>15</v>
      </c>
      <c r="G18124" t="s">
        <v>36</v>
      </c>
      <c r="H18124">
        <v>52</v>
      </c>
      <c r="I18124" t="s">
        <v>60124</v>
      </c>
      <c r="J18124" t="s">
        <v>60125</v>
      </c>
      <c r="K18124" t="s">
        <v>60126</v>
      </c>
      <c r="L18124" t="s">
        <v>77959</v>
      </c>
    </row>
    <row r="18125" spans="1:12" x14ac:dyDescent="0.15">
      <c r="A18125" t="s">
        <v>12</v>
      </c>
      <c r="B18125">
        <v>5077460</v>
      </c>
      <c r="C18125">
        <v>5077480</v>
      </c>
      <c r="D18125" t="s">
        <v>60120</v>
      </c>
      <c r="E18125" t="s">
        <v>90</v>
      </c>
      <c r="F18125" t="s">
        <v>15</v>
      </c>
      <c r="G18125" t="s">
        <v>36</v>
      </c>
      <c r="H18125">
        <v>97</v>
      </c>
      <c r="I18125" t="s">
        <v>60127</v>
      </c>
      <c r="J18125" t="s">
        <v>60128</v>
      </c>
      <c r="K18125" t="s">
        <v>60129</v>
      </c>
      <c r="L18125" t="s">
        <v>78010</v>
      </c>
    </row>
    <row r="18126" spans="1:12" x14ac:dyDescent="0.15">
      <c r="A18126" t="s">
        <v>12</v>
      </c>
      <c r="B18126">
        <v>5077480</v>
      </c>
      <c r="C18126">
        <v>5077500</v>
      </c>
      <c r="D18126" t="s">
        <v>60120</v>
      </c>
      <c r="E18126" t="s">
        <v>90</v>
      </c>
      <c r="F18126" t="s">
        <v>15</v>
      </c>
      <c r="G18126" t="s">
        <v>16</v>
      </c>
      <c r="H18126">
        <v>117</v>
      </c>
      <c r="I18126" t="s">
        <v>60130</v>
      </c>
      <c r="J18126" t="s">
        <v>60131</v>
      </c>
      <c r="K18126" t="s">
        <v>60132</v>
      </c>
      <c r="L18126" t="s">
        <v>77930</v>
      </c>
    </row>
    <row r="18127" spans="1:12" x14ac:dyDescent="0.15">
      <c r="A18127" t="s">
        <v>12</v>
      </c>
      <c r="B18127">
        <v>5078829</v>
      </c>
      <c r="C18127">
        <v>5078849</v>
      </c>
      <c r="D18127" t="s">
        <v>60133</v>
      </c>
      <c r="E18127" t="s">
        <v>90</v>
      </c>
      <c r="F18127" t="s">
        <v>15</v>
      </c>
      <c r="G18127" t="s">
        <v>32</v>
      </c>
      <c r="H18127">
        <v>1</v>
      </c>
      <c r="I18127" t="s">
        <v>60134</v>
      </c>
      <c r="J18127" t="s">
        <v>60135</v>
      </c>
      <c r="K18127" t="s">
        <v>60136</v>
      </c>
      <c r="L18127" t="s">
        <v>77917</v>
      </c>
    </row>
    <row r="18128" spans="1:12" x14ac:dyDescent="0.15">
      <c r="A18128" t="s">
        <v>12</v>
      </c>
      <c r="B18128">
        <v>5078849</v>
      </c>
      <c r="C18128">
        <v>5078869</v>
      </c>
      <c r="D18128" t="s">
        <v>60133</v>
      </c>
      <c r="E18128" t="s">
        <v>90</v>
      </c>
      <c r="F18128" t="s">
        <v>15</v>
      </c>
      <c r="G18128" t="s">
        <v>36</v>
      </c>
      <c r="H18128">
        <v>21</v>
      </c>
      <c r="I18128" t="s">
        <v>60137</v>
      </c>
      <c r="J18128" t="s">
        <v>60138</v>
      </c>
      <c r="K18128" t="s">
        <v>60139</v>
      </c>
      <c r="L18128" t="s">
        <v>78022</v>
      </c>
    </row>
    <row r="18129" spans="1:12" x14ac:dyDescent="0.15">
      <c r="A18129" t="s">
        <v>12</v>
      </c>
      <c r="B18129">
        <v>5078871</v>
      </c>
      <c r="C18129">
        <v>5078891</v>
      </c>
      <c r="D18129" t="s">
        <v>60133</v>
      </c>
      <c r="E18129" t="s">
        <v>90</v>
      </c>
      <c r="F18129" t="s">
        <v>15</v>
      </c>
      <c r="G18129" t="s">
        <v>32</v>
      </c>
      <c r="H18129">
        <v>43</v>
      </c>
      <c r="I18129" t="s">
        <v>60140</v>
      </c>
      <c r="J18129" t="s">
        <v>60141</v>
      </c>
      <c r="K18129" t="s">
        <v>60142</v>
      </c>
      <c r="L18129" t="s">
        <v>77942</v>
      </c>
    </row>
    <row r="18130" spans="1:12" x14ac:dyDescent="0.15">
      <c r="A18130" t="s">
        <v>12</v>
      </c>
      <c r="B18130">
        <v>5078910</v>
      </c>
      <c r="C18130">
        <v>5078930</v>
      </c>
      <c r="D18130" t="s">
        <v>60133</v>
      </c>
      <c r="E18130" t="s">
        <v>90</v>
      </c>
      <c r="F18130" t="s">
        <v>15</v>
      </c>
      <c r="G18130" t="s">
        <v>16</v>
      </c>
      <c r="H18130">
        <v>82</v>
      </c>
      <c r="I18130" t="s">
        <v>60143</v>
      </c>
      <c r="J18130" t="s">
        <v>60144</v>
      </c>
      <c r="K18130" t="s">
        <v>60145</v>
      </c>
      <c r="L18130" t="s">
        <v>78011</v>
      </c>
    </row>
    <row r="18131" spans="1:12" x14ac:dyDescent="0.15">
      <c r="A18131" t="s">
        <v>12</v>
      </c>
      <c r="B18131">
        <v>5080224</v>
      </c>
      <c r="C18131">
        <v>5080244</v>
      </c>
      <c r="D18131" t="s">
        <v>60146</v>
      </c>
      <c r="E18131" t="s">
        <v>90</v>
      </c>
      <c r="F18131" t="s">
        <v>15</v>
      </c>
      <c r="G18131" t="s">
        <v>32</v>
      </c>
      <c r="H18131">
        <v>1</v>
      </c>
      <c r="I18131" t="s">
        <v>60147</v>
      </c>
      <c r="J18131" t="s">
        <v>60148</v>
      </c>
      <c r="K18131" t="s">
        <v>60149</v>
      </c>
      <c r="L18131" t="s">
        <v>77917</v>
      </c>
    </row>
    <row r="18132" spans="1:12" x14ac:dyDescent="0.15">
      <c r="A18132" t="s">
        <v>12</v>
      </c>
      <c r="B18132">
        <v>5080248</v>
      </c>
      <c r="C18132">
        <v>5080268</v>
      </c>
      <c r="D18132" t="s">
        <v>60146</v>
      </c>
      <c r="E18132" t="s">
        <v>90</v>
      </c>
      <c r="F18132" t="s">
        <v>15</v>
      </c>
      <c r="G18132" t="s">
        <v>23</v>
      </c>
      <c r="H18132">
        <v>25</v>
      </c>
      <c r="I18132" t="s">
        <v>60150</v>
      </c>
      <c r="J18132" t="s">
        <v>60151</v>
      </c>
      <c r="K18132" t="s">
        <v>60152</v>
      </c>
      <c r="L18132" t="s">
        <v>78012</v>
      </c>
    </row>
    <row r="18133" spans="1:12" x14ac:dyDescent="0.15">
      <c r="A18133" t="s">
        <v>12</v>
      </c>
      <c r="B18133">
        <v>5080269</v>
      </c>
      <c r="C18133">
        <v>5080289</v>
      </c>
      <c r="D18133" t="s">
        <v>60146</v>
      </c>
      <c r="E18133" t="s">
        <v>90</v>
      </c>
      <c r="F18133" t="s">
        <v>15</v>
      </c>
      <c r="G18133" t="s">
        <v>16</v>
      </c>
      <c r="H18133">
        <v>46</v>
      </c>
      <c r="I18133" t="s">
        <v>60153</v>
      </c>
      <c r="J18133" t="s">
        <v>60154</v>
      </c>
      <c r="K18133" t="s">
        <v>60155</v>
      </c>
      <c r="L18133" t="s">
        <v>78004</v>
      </c>
    </row>
    <row r="18134" spans="1:12" x14ac:dyDescent="0.15">
      <c r="A18134" t="s">
        <v>12</v>
      </c>
      <c r="B18134">
        <v>5080290</v>
      </c>
      <c r="C18134">
        <v>5080310</v>
      </c>
      <c r="D18134" t="s">
        <v>60146</v>
      </c>
      <c r="E18134" t="s">
        <v>90</v>
      </c>
      <c r="F18134" t="s">
        <v>15</v>
      </c>
      <c r="G18134" t="s">
        <v>23</v>
      </c>
      <c r="H18134">
        <v>67</v>
      </c>
      <c r="I18134" t="s">
        <v>60156</v>
      </c>
      <c r="J18134" t="s">
        <v>60157</v>
      </c>
      <c r="K18134" t="s">
        <v>60158</v>
      </c>
      <c r="L18134" t="s">
        <v>77981</v>
      </c>
    </row>
    <row r="18135" spans="1:12" x14ac:dyDescent="0.15">
      <c r="A18135" t="s">
        <v>12</v>
      </c>
      <c r="B18135">
        <v>5082808</v>
      </c>
      <c r="C18135">
        <v>5082828</v>
      </c>
      <c r="D18135" t="s">
        <v>60159</v>
      </c>
      <c r="E18135" t="s">
        <v>90</v>
      </c>
      <c r="F18135" t="s">
        <v>76</v>
      </c>
      <c r="G18135" t="s">
        <v>36</v>
      </c>
      <c r="H18135">
        <v>7</v>
      </c>
      <c r="I18135" t="s">
        <v>60160</v>
      </c>
      <c r="J18135" t="s">
        <v>60161</v>
      </c>
      <c r="K18135" t="s">
        <v>60162</v>
      </c>
      <c r="L18135" t="s">
        <v>77909</v>
      </c>
    </row>
    <row r="18136" spans="1:12" x14ac:dyDescent="0.15">
      <c r="A18136" t="s">
        <v>12</v>
      </c>
      <c r="B18136">
        <v>5082783</v>
      </c>
      <c r="C18136">
        <v>5082803</v>
      </c>
      <c r="D18136" t="s">
        <v>60159</v>
      </c>
      <c r="E18136" t="s">
        <v>90</v>
      </c>
      <c r="F18136" t="s">
        <v>76</v>
      </c>
      <c r="G18136" t="s">
        <v>36</v>
      </c>
      <c r="H18136">
        <v>32</v>
      </c>
      <c r="I18136" t="s">
        <v>60163</v>
      </c>
      <c r="J18136" t="s">
        <v>60164</v>
      </c>
      <c r="K18136" t="s">
        <v>60165</v>
      </c>
      <c r="L18136" t="s">
        <v>77918</v>
      </c>
    </row>
    <row r="18137" spans="1:12" x14ac:dyDescent="0.15">
      <c r="A18137" t="s">
        <v>12</v>
      </c>
      <c r="B18137">
        <v>5082747</v>
      </c>
      <c r="C18137">
        <v>5082767</v>
      </c>
      <c r="D18137" t="s">
        <v>60159</v>
      </c>
      <c r="E18137" t="s">
        <v>90</v>
      </c>
      <c r="F18137" t="s">
        <v>76</v>
      </c>
      <c r="G18137" t="s">
        <v>16</v>
      </c>
      <c r="H18137">
        <v>68</v>
      </c>
      <c r="I18137" t="s">
        <v>60166</v>
      </c>
      <c r="J18137" t="s">
        <v>60167</v>
      </c>
      <c r="K18137" t="s">
        <v>60168</v>
      </c>
      <c r="L18137" t="s">
        <v>77962</v>
      </c>
    </row>
    <row r="18138" spans="1:12" x14ac:dyDescent="0.15">
      <c r="A18138" t="s">
        <v>12</v>
      </c>
      <c r="B18138">
        <v>5082688</v>
      </c>
      <c r="C18138">
        <v>5082708</v>
      </c>
      <c r="D18138" t="s">
        <v>60159</v>
      </c>
      <c r="E18138" t="s">
        <v>90</v>
      </c>
      <c r="F18138" t="s">
        <v>76</v>
      </c>
      <c r="G18138" t="s">
        <v>16</v>
      </c>
      <c r="H18138">
        <v>127</v>
      </c>
      <c r="I18138" t="s">
        <v>60169</v>
      </c>
      <c r="J18138" t="s">
        <v>60170</v>
      </c>
      <c r="K18138" t="s">
        <v>60171</v>
      </c>
      <c r="L18138" t="s">
        <v>78026</v>
      </c>
    </row>
    <row r="18139" spans="1:12" x14ac:dyDescent="0.15">
      <c r="A18139" t="s">
        <v>12</v>
      </c>
      <c r="B18139">
        <v>5083236</v>
      </c>
      <c r="C18139">
        <v>5083256</v>
      </c>
      <c r="D18139" t="s">
        <v>60172</v>
      </c>
      <c r="E18139" t="s">
        <v>90</v>
      </c>
      <c r="F18139" t="s">
        <v>76</v>
      </c>
      <c r="G18139" t="s">
        <v>36</v>
      </c>
      <c r="H18139">
        <v>14</v>
      </c>
      <c r="I18139" t="s">
        <v>60173</v>
      </c>
      <c r="J18139" t="s">
        <v>60174</v>
      </c>
      <c r="K18139" t="s">
        <v>60175</v>
      </c>
      <c r="L18139" t="s">
        <v>77924</v>
      </c>
    </row>
    <row r="18140" spans="1:12" x14ac:dyDescent="0.15">
      <c r="A18140" t="s">
        <v>12</v>
      </c>
      <c r="B18140">
        <v>5083206</v>
      </c>
      <c r="C18140">
        <v>5083226</v>
      </c>
      <c r="D18140" t="s">
        <v>60172</v>
      </c>
      <c r="E18140" t="s">
        <v>90</v>
      </c>
      <c r="F18140" t="s">
        <v>76</v>
      </c>
      <c r="G18140" t="s">
        <v>16</v>
      </c>
      <c r="H18140">
        <v>44</v>
      </c>
      <c r="I18140" t="s">
        <v>60176</v>
      </c>
      <c r="J18140" t="s">
        <v>60177</v>
      </c>
      <c r="K18140" t="s">
        <v>60178</v>
      </c>
      <c r="L18140" t="s">
        <v>78016</v>
      </c>
    </row>
    <row r="18141" spans="1:12" x14ac:dyDescent="0.15">
      <c r="A18141" t="s">
        <v>12</v>
      </c>
      <c r="B18141">
        <v>5083169</v>
      </c>
      <c r="C18141">
        <v>5083189</v>
      </c>
      <c r="D18141" t="s">
        <v>60172</v>
      </c>
      <c r="E18141" t="s">
        <v>90</v>
      </c>
      <c r="F18141" t="s">
        <v>76</v>
      </c>
      <c r="G18141" t="s">
        <v>36</v>
      </c>
      <c r="H18141">
        <v>81</v>
      </c>
      <c r="I18141" t="s">
        <v>60179</v>
      </c>
      <c r="J18141" t="s">
        <v>60180</v>
      </c>
      <c r="K18141" t="s">
        <v>60181</v>
      </c>
      <c r="L18141" t="s">
        <v>78019</v>
      </c>
    </row>
    <row r="18142" spans="1:12" x14ac:dyDescent="0.15">
      <c r="A18142" t="s">
        <v>12</v>
      </c>
      <c r="B18142">
        <v>5083146</v>
      </c>
      <c r="C18142">
        <v>5083166</v>
      </c>
      <c r="D18142" t="s">
        <v>60172</v>
      </c>
      <c r="E18142" t="s">
        <v>90</v>
      </c>
      <c r="F18142" t="s">
        <v>76</v>
      </c>
      <c r="G18142" t="s">
        <v>32</v>
      </c>
      <c r="H18142">
        <v>104</v>
      </c>
      <c r="I18142" t="s">
        <v>60182</v>
      </c>
      <c r="J18142" t="s">
        <v>60183</v>
      </c>
      <c r="K18142" t="s">
        <v>60184</v>
      </c>
      <c r="L18142" t="s">
        <v>77963</v>
      </c>
    </row>
    <row r="18143" spans="1:12" x14ac:dyDescent="0.15">
      <c r="A18143" t="s">
        <v>12</v>
      </c>
      <c r="B18143">
        <v>5084194</v>
      </c>
      <c r="C18143">
        <v>5084214</v>
      </c>
      <c r="D18143" t="s">
        <v>60185</v>
      </c>
      <c r="E18143" t="s">
        <v>90</v>
      </c>
      <c r="F18143" t="s">
        <v>76</v>
      </c>
      <c r="G18143" t="s">
        <v>16</v>
      </c>
      <c r="H18143">
        <v>0</v>
      </c>
      <c r="I18143" t="s">
        <v>60186</v>
      </c>
      <c r="J18143" t="s">
        <v>60187</v>
      </c>
      <c r="K18143" t="s">
        <v>60188</v>
      </c>
      <c r="L18143" t="s">
        <v>77980</v>
      </c>
    </row>
    <row r="18144" spans="1:12" x14ac:dyDescent="0.15">
      <c r="A18144" t="s">
        <v>12</v>
      </c>
      <c r="B18144">
        <v>5084139</v>
      </c>
      <c r="C18144">
        <v>5084159</v>
      </c>
      <c r="D18144" t="s">
        <v>60185</v>
      </c>
      <c r="E18144" t="s">
        <v>90</v>
      </c>
      <c r="F18144" t="s">
        <v>76</v>
      </c>
      <c r="G18144" t="s">
        <v>16</v>
      </c>
      <c r="H18144">
        <v>55</v>
      </c>
      <c r="I18144" t="s">
        <v>60189</v>
      </c>
      <c r="J18144" t="s">
        <v>60190</v>
      </c>
      <c r="K18144" t="s">
        <v>60191</v>
      </c>
      <c r="L18144" t="s">
        <v>77992</v>
      </c>
    </row>
    <row r="18145" spans="1:12" x14ac:dyDescent="0.15">
      <c r="A18145" t="s">
        <v>12</v>
      </c>
      <c r="B18145">
        <v>5084100</v>
      </c>
      <c r="C18145">
        <v>5084120</v>
      </c>
      <c r="D18145" t="s">
        <v>60185</v>
      </c>
      <c r="E18145" t="s">
        <v>90</v>
      </c>
      <c r="F18145" t="s">
        <v>76</v>
      </c>
      <c r="G18145" t="s">
        <v>36</v>
      </c>
      <c r="H18145">
        <v>94</v>
      </c>
      <c r="I18145" t="s">
        <v>60192</v>
      </c>
      <c r="J18145" t="s">
        <v>60193</v>
      </c>
      <c r="K18145" t="s">
        <v>60194</v>
      </c>
      <c r="L18145" t="s">
        <v>77927</v>
      </c>
    </row>
    <row r="18146" spans="1:12" x14ac:dyDescent="0.15">
      <c r="A18146" t="s">
        <v>12</v>
      </c>
      <c r="B18146">
        <v>5084080</v>
      </c>
      <c r="C18146">
        <v>5084100</v>
      </c>
      <c r="D18146" t="s">
        <v>60185</v>
      </c>
      <c r="E18146" t="s">
        <v>90</v>
      </c>
      <c r="F18146" t="s">
        <v>76</v>
      </c>
      <c r="G18146" t="s">
        <v>32</v>
      </c>
      <c r="H18146">
        <v>114</v>
      </c>
      <c r="I18146" t="s">
        <v>60195</v>
      </c>
      <c r="J18146" t="s">
        <v>60196</v>
      </c>
      <c r="K18146" t="s">
        <v>60197</v>
      </c>
      <c r="L18146" t="s">
        <v>77965</v>
      </c>
    </row>
    <row r="18147" spans="1:12" x14ac:dyDescent="0.15">
      <c r="A18147" t="s">
        <v>12</v>
      </c>
      <c r="B18147">
        <v>5084662</v>
      </c>
      <c r="C18147">
        <v>5084682</v>
      </c>
      <c r="D18147" t="s">
        <v>60198</v>
      </c>
      <c r="E18147" t="s">
        <v>90</v>
      </c>
      <c r="F18147" t="s">
        <v>76</v>
      </c>
      <c r="G18147" t="s">
        <v>36</v>
      </c>
      <c r="H18147">
        <v>16</v>
      </c>
      <c r="I18147" t="s">
        <v>60199</v>
      </c>
      <c r="J18147" t="s">
        <v>60200</v>
      </c>
      <c r="K18147" t="s">
        <v>60201</v>
      </c>
      <c r="L18147" t="s">
        <v>77905</v>
      </c>
    </row>
    <row r="18148" spans="1:12" x14ac:dyDescent="0.15">
      <c r="A18148" t="s">
        <v>12</v>
      </c>
      <c r="B18148">
        <v>5084629</v>
      </c>
      <c r="C18148">
        <v>5084649</v>
      </c>
      <c r="D18148" t="s">
        <v>60198</v>
      </c>
      <c r="E18148" t="s">
        <v>90</v>
      </c>
      <c r="F18148" t="s">
        <v>76</v>
      </c>
      <c r="G18148" t="s">
        <v>16</v>
      </c>
      <c r="H18148">
        <v>49</v>
      </c>
      <c r="I18148" t="s">
        <v>60202</v>
      </c>
      <c r="J18148" t="s">
        <v>60203</v>
      </c>
      <c r="K18148" t="s">
        <v>60204</v>
      </c>
      <c r="L18148" t="s">
        <v>77913</v>
      </c>
    </row>
    <row r="18149" spans="1:12" x14ac:dyDescent="0.15">
      <c r="A18149" t="s">
        <v>12</v>
      </c>
      <c r="B18149">
        <v>5084595</v>
      </c>
      <c r="C18149">
        <v>5084615</v>
      </c>
      <c r="D18149" t="s">
        <v>60198</v>
      </c>
      <c r="E18149" t="s">
        <v>90</v>
      </c>
      <c r="F18149" t="s">
        <v>76</v>
      </c>
      <c r="G18149" t="s">
        <v>16</v>
      </c>
      <c r="H18149">
        <v>83</v>
      </c>
      <c r="I18149" t="s">
        <v>60205</v>
      </c>
      <c r="J18149" t="s">
        <v>60206</v>
      </c>
      <c r="K18149" t="s">
        <v>60207</v>
      </c>
      <c r="L18149" t="s">
        <v>77958</v>
      </c>
    </row>
    <row r="18150" spans="1:12" x14ac:dyDescent="0.15">
      <c r="A18150" t="s">
        <v>12</v>
      </c>
      <c r="B18150">
        <v>5084557</v>
      </c>
      <c r="C18150">
        <v>5084577</v>
      </c>
      <c r="D18150" t="s">
        <v>60198</v>
      </c>
      <c r="E18150" t="s">
        <v>90</v>
      </c>
      <c r="F18150" t="s">
        <v>76</v>
      </c>
      <c r="G18150" t="s">
        <v>32</v>
      </c>
      <c r="H18150">
        <v>121</v>
      </c>
      <c r="I18150" t="s">
        <v>60208</v>
      </c>
      <c r="J18150" t="s">
        <v>60209</v>
      </c>
      <c r="K18150" t="s">
        <v>60210</v>
      </c>
      <c r="L18150" t="s">
        <v>77943</v>
      </c>
    </row>
    <row r="18151" spans="1:12" x14ac:dyDescent="0.15">
      <c r="A18151" t="s">
        <v>12</v>
      </c>
      <c r="B18151">
        <v>5085368</v>
      </c>
      <c r="C18151">
        <v>5085388</v>
      </c>
      <c r="D18151" t="s">
        <v>60211</v>
      </c>
      <c r="E18151" t="s">
        <v>90</v>
      </c>
      <c r="F18151" t="s">
        <v>76</v>
      </c>
      <c r="G18151" t="s">
        <v>32</v>
      </c>
      <c r="H18151">
        <v>1</v>
      </c>
      <c r="I18151" t="s">
        <v>60212</v>
      </c>
      <c r="J18151" t="s">
        <v>60213</v>
      </c>
      <c r="K18151" t="s">
        <v>60214</v>
      </c>
      <c r="L18151" t="s">
        <v>77917</v>
      </c>
    </row>
    <row r="18152" spans="1:12" x14ac:dyDescent="0.15">
      <c r="A18152" t="s">
        <v>12</v>
      </c>
      <c r="B18152">
        <v>5085342</v>
      </c>
      <c r="C18152">
        <v>5085362</v>
      </c>
      <c r="D18152" t="s">
        <v>60211</v>
      </c>
      <c r="E18152" t="s">
        <v>90</v>
      </c>
      <c r="F18152" t="s">
        <v>76</v>
      </c>
      <c r="G18152" t="s">
        <v>16</v>
      </c>
      <c r="H18152">
        <v>27</v>
      </c>
      <c r="I18152" t="s">
        <v>60215</v>
      </c>
      <c r="J18152" t="s">
        <v>60216</v>
      </c>
      <c r="K18152" t="s">
        <v>60217</v>
      </c>
      <c r="L18152" t="s">
        <v>78013</v>
      </c>
    </row>
    <row r="18153" spans="1:12" x14ac:dyDescent="0.15">
      <c r="A18153" t="s">
        <v>12</v>
      </c>
      <c r="B18153">
        <v>5085293</v>
      </c>
      <c r="C18153">
        <v>5085313</v>
      </c>
      <c r="D18153" t="s">
        <v>60211</v>
      </c>
      <c r="E18153" t="s">
        <v>90</v>
      </c>
      <c r="F18153" t="s">
        <v>76</v>
      </c>
      <c r="G18153" t="s">
        <v>32</v>
      </c>
      <c r="H18153">
        <v>76</v>
      </c>
      <c r="I18153" t="s">
        <v>60218</v>
      </c>
      <c r="J18153" t="s">
        <v>60219</v>
      </c>
      <c r="K18153" t="s">
        <v>60220</v>
      </c>
      <c r="L18153" t="s">
        <v>77985</v>
      </c>
    </row>
    <row r="18154" spans="1:12" x14ac:dyDescent="0.15">
      <c r="A18154" t="s">
        <v>12</v>
      </c>
      <c r="B18154">
        <v>5085268</v>
      </c>
      <c r="C18154">
        <v>5085288</v>
      </c>
      <c r="D18154" t="s">
        <v>60211</v>
      </c>
      <c r="E18154" t="s">
        <v>90</v>
      </c>
      <c r="F18154" t="s">
        <v>76</v>
      </c>
      <c r="G18154" t="s">
        <v>23</v>
      </c>
      <c r="H18154">
        <v>101</v>
      </c>
      <c r="I18154" t="s">
        <v>60221</v>
      </c>
      <c r="J18154" t="s">
        <v>60222</v>
      </c>
      <c r="K18154" t="s">
        <v>60223</v>
      </c>
      <c r="L18154" t="s">
        <v>77997</v>
      </c>
    </row>
    <row r="18155" spans="1:12" x14ac:dyDescent="0.15">
      <c r="A18155" t="s">
        <v>12</v>
      </c>
      <c r="B18155">
        <v>5087090</v>
      </c>
      <c r="C18155">
        <v>5087110</v>
      </c>
      <c r="D18155" t="s">
        <v>60224</v>
      </c>
      <c r="E18155" t="s">
        <v>90</v>
      </c>
      <c r="F18155" t="s">
        <v>76</v>
      </c>
      <c r="G18155" t="s">
        <v>16</v>
      </c>
      <c r="H18155">
        <v>20</v>
      </c>
      <c r="I18155" t="s">
        <v>60225</v>
      </c>
      <c r="J18155" t="s">
        <v>60226</v>
      </c>
      <c r="K18155" t="s">
        <v>60227</v>
      </c>
      <c r="L18155" t="s">
        <v>77968</v>
      </c>
    </row>
    <row r="18156" spans="1:12" x14ac:dyDescent="0.15">
      <c r="A18156" t="s">
        <v>12</v>
      </c>
      <c r="B18156">
        <v>5087034</v>
      </c>
      <c r="C18156">
        <v>5087054</v>
      </c>
      <c r="D18156" t="s">
        <v>60224</v>
      </c>
      <c r="E18156" t="s">
        <v>90</v>
      </c>
      <c r="F18156" t="s">
        <v>76</v>
      </c>
      <c r="G18156" t="s">
        <v>36</v>
      </c>
      <c r="H18156">
        <v>76</v>
      </c>
      <c r="I18156" t="s">
        <v>60228</v>
      </c>
      <c r="J18156" t="s">
        <v>60229</v>
      </c>
      <c r="K18156" t="s">
        <v>60230</v>
      </c>
      <c r="L18156" t="s">
        <v>77985</v>
      </c>
    </row>
    <row r="18157" spans="1:12" x14ac:dyDescent="0.15">
      <c r="A18157" t="s">
        <v>12</v>
      </c>
      <c r="B18157">
        <v>5086997</v>
      </c>
      <c r="C18157">
        <v>5087017</v>
      </c>
      <c r="D18157" t="s">
        <v>60224</v>
      </c>
      <c r="E18157" t="s">
        <v>90</v>
      </c>
      <c r="F18157" t="s">
        <v>76</v>
      </c>
      <c r="G18157" t="s">
        <v>23</v>
      </c>
      <c r="H18157">
        <v>113</v>
      </c>
      <c r="I18157" t="s">
        <v>60231</v>
      </c>
      <c r="J18157" t="s">
        <v>60232</v>
      </c>
      <c r="K18157" t="s">
        <v>60233</v>
      </c>
      <c r="L18157" t="s">
        <v>77986</v>
      </c>
    </row>
    <row r="18158" spans="1:12" x14ac:dyDescent="0.15">
      <c r="A18158" t="s">
        <v>12</v>
      </c>
      <c r="B18158">
        <v>5086950</v>
      </c>
      <c r="C18158">
        <v>5086970</v>
      </c>
      <c r="D18158" t="s">
        <v>60224</v>
      </c>
      <c r="E18158" t="s">
        <v>90</v>
      </c>
      <c r="F18158" t="s">
        <v>76</v>
      </c>
      <c r="G18158" t="s">
        <v>16</v>
      </c>
      <c r="H18158">
        <v>160</v>
      </c>
      <c r="I18158" t="s">
        <v>60234</v>
      </c>
      <c r="J18158" t="s">
        <v>60235</v>
      </c>
      <c r="K18158" t="s">
        <v>60236</v>
      </c>
      <c r="L18158" t="s">
        <v>78075</v>
      </c>
    </row>
    <row r="18159" spans="1:12" x14ac:dyDescent="0.15">
      <c r="A18159" t="s">
        <v>12</v>
      </c>
      <c r="B18159">
        <v>5087911</v>
      </c>
      <c r="C18159">
        <v>5087931</v>
      </c>
      <c r="D18159" t="s">
        <v>60237</v>
      </c>
      <c r="E18159" t="s">
        <v>90</v>
      </c>
      <c r="F18159" t="s">
        <v>76</v>
      </c>
      <c r="G18159" t="s">
        <v>16</v>
      </c>
      <c r="H18159">
        <v>13</v>
      </c>
      <c r="I18159" t="s">
        <v>60238</v>
      </c>
      <c r="J18159" t="s">
        <v>60239</v>
      </c>
      <c r="K18159" t="s">
        <v>60240</v>
      </c>
      <c r="L18159" t="s">
        <v>77935</v>
      </c>
    </row>
    <row r="18160" spans="1:12" x14ac:dyDescent="0.15">
      <c r="A18160" t="s">
        <v>12</v>
      </c>
      <c r="B18160">
        <v>5087891</v>
      </c>
      <c r="C18160">
        <v>5087911</v>
      </c>
      <c r="D18160" t="s">
        <v>60237</v>
      </c>
      <c r="E18160" t="s">
        <v>90</v>
      </c>
      <c r="F18160" t="s">
        <v>76</v>
      </c>
      <c r="G18160" t="s">
        <v>36</v>
      </c>
      <c r="H18160">
        <v>33</v>
      </c>
      <c r="I18160" t="s">
        <v>60241</v>
      </c>
      <c r="J18160" t="s">
        <v>60242</v>
      </c>
      <c r="K18160" t="s">
        <v>60243</v>
      </c>
      <c r="L18160" t="s">
        <v>77977</v>
      </c>
    </row>
    <row r="18161" spans="1:12" x14ac:dyDescent="0.15">
      <c r="A18161" t="s">
        <v>12</v>
      </c>
      <c r="B18161">
        <v>5087849</v>
      </c>
      <c r="C18161">
        <v>5087869</v>
      </c>
      <c r="D18161" t="s">
        <v>60237</v>
      </c>
      <c r="E18161" t="s">
        <v>90</v>
      </c>
      <c r="F18161" t="s">
        <v>76</v>
      </c>
      <c r="G18161" t="s">
        <v>16</v>
      </c>
      <c r="H18161">
        <v>75</v>
      </c>
      <c r="I18161" t="s">
        <v>60244</v>
      </c>
      <c r="J18161" t="s">
        <v>60245</v>
      </c>
      <c r="K18161" t="s">
        <v>60246</v>
      </c>
      <c r="L18161" t="s">
        <v>78027</v>
      </c>
    </row>
    <row r="18162" spans="1:12" x14ac:dyDescent="0.15">
      <c r="A18162" t="s">
        <v>12</v>
      </c>
      <c r="B18162">
        <v>5087826</v>
      </c>
      <c r="C18162">
        <v>5087846</v>
      </c>
      <c r="D18162" t="s">
        <v>60237</v>
      </c>
      <c r="E18162" t="s">
        <v>90</v>
      </c>
      <c r="F18162" t="s">
        <v>76</v>
      </c>
      <c r="G18162" t="s">
        <v>23</v>
      </c>
      <c r="H18162">
        <v>98</v>
      </c>
      <c r="I18162" t="s">
        <v>60247</v>
      </c>
      <c r="J18162" t="s">
        <v>60248</v>
      </c>
      <c r="K18162" t="s">
        <v>60249</v>
      </c>
      <c r="L18162" t="s">
        <v>78048</v>
      </c>
    </row>
    <row r="18163" spans="1:12" x14ac:dyDescent="0.15">
      <c r="A18163" t="s">
        <v>12</v>
      </c>
      <c r="B18163">
        <v>5088351</v>
      </c>
      <c r="C18163">
        <v>5088371</v>
      </c>
      <c r="D18163" t="s">
        <v>60250</v>
      </c>
      <c r="E18163" t="s">
        <v>60251</v>
      </c>
      <c r="F18163" t="s">
        <v>76</v>
      </c>
      <c r="G18163" t="s">
        <v>32</v>
      </c>
      <c r="H18163">
        <v>1</v>
      </c>
      <c r="I18163" t="s">
        <v>60252</v>
      </c>
      <c r="J18163" t="s">
        <v>60253</v>
      </c>
      <c r="K18163" t="s">
        <v>60254</v>
      </c>
      <c r="L18163" t="s">
        <v>77917</v>
      </c>
    </row>
    <row r="18164" spans="1:12" x14ac:dyDescent="0.15">
      <c r="A18164" t="s">
        <v>12</v>
      </c>
      <c r="B18164">
        <v>5088284</v>
      </c>
      <c r="C18164">
        <v>5088304</v>
      </c>
      <c r="D18164" t="s">
        <v>60250</v>
      </c>
      <c r="E18164" t="s">
        <v>60251</v>
      </c>
      <c r="F18164" t="s">
        <v>76</v>
      </c>
      <c r="G18164" t="s">
        <v>36</v>
      </c>
      <c r="H18164">
        <v>68</v>
      </c>
      <c r="I18164" t="s">
        <v>60255</v>
      </c>
      <c r="J18164" t="s">
        <v>60256</v>
      </c>
      <c r="K18164" t="s">
        <v>60257</v>
      </c>
      <c r="L18164" t="s">
        <v>77962</v>
      </c>
    </row>
    <row r="18165" spans="1:12" x14ac:dyDescent="0.15">
      <c r="A18165" t="s">
        <v>12</v>
      </c>
      <c r="B18165">
        <v>5088242</v>
      </c>
      <c r="C18165">
        <v>5088262</v>
      </c>
      <c r="D18165" t="s">
        <v>60250</v>
      </c>
      <c r="E18165" t="s">
        <v>60251</v>
      </c>
      <c r="F18165" t="s">
        <v>76</v>
      </c>
      <c r="G18165" t="s">
        <v>23</v>
      </c>
      <c r="H18165">
        <v>110</v>
      </c>
      <c r="I18165" t="s">
        <v>60258</v>
      </c>
      <c r="J18165" t="s">
        <v>60259</v>
      </c>
      <c r="K18165" t="s">
        <v>60260</v>
      </c>
      <c r="L18165" t="s">
        <v>78030</v>
      </c>
    </row>
    <row r="18166" spans="1:12" x14ac:dyDescent="0.15">
      <c r="A18166" t="s">
        <v>12</v>
      </c>
      <c r="B18166">
        <v>5088219</v>
      </c>
      <c r="C18166">
        <v>5088239</v>
      </c>
      <c r="D18166" t="s">
        <v>60250</v>
      </c>
      <c r="E18166" t="s">
        <v>60251</v>
      </c>
      <c r="F18166" t="s">
        <v>76</v>
      </c>
      <c r="G18166" t="s">
        <v>16</v>
      </c>
      <c r="H18166">
        <v>133</v>
      </c>
      <c r="I18166" t="s">
        <v>60261</v>
      </c>
      <c r="J18166" t="s">
        <v>60262</v>
      </c>
      <c r="K18166" t="s">
        <v>60263</v>
      </c>
      <c r="L18166" t="s">
        <v>77995</v>
      </c>
    </row>
    <row r="18167" spans="1:12" x14ac:dyDescent="0.15">
      <c r="A18167" t="s">
        <v>12</v>
      </c>
      <c r="B18167">
        <v>5090169</v>
      </c>
      <c r="C18167">
        <v>5090189</v>
      </c>
      <c r="D18167" t="s">
        <v>60264</v>
      </c>
      <c r="E18167" t="s">
        <v>60265</v>
      </c>
      <c r="F18167" t="s">
        <v>76</v>
      </c>
      <c r="G18167" t="s">
        <v>23</v>
      </c>
      <c r="H18167">
        <v>41</v>
      </c>
      <c r="I18167" t="s">
        <v>60266</v>
      </c>
      <c r="J18167" t="s">
        <v>60267</v>
      </c>
      <c r="K18167" t="s">
        <v>60268</v>
      </c>
      <c r="L18167" t="s">
        <v>78014</v>
      </c>
    </row>
    <row r="18168" spans="1:12" x14ac:dyDescent="0.15">
      <c r="A18168" t="s">
        <v>12</v>
      </c>
      <c r="B18168">
        <v>5090149</v>
      </c>
      <c r="C18168">
        <v>5090169</v>
      </c>
      <c r="D18168" t="s">
        <v>60264</v>
      </c>
      <c r="E18168" t="s">
        <v>60265</v>
      </c>
      <c r="F18168" t="s">
        <v>76</v>
      </c>
      <c r="G18168" t="s">
        <v>32</v>
      </c>
      <c r="H18168">
        <v>61</v>
      </c>
      <c r="I18168" t="s">
        <v>60269</v>
      </c>
      <c r="J18168" t="s">
        <v>60270</v>
      </c>
      <c r="K18168" t="s">
        <v>60271</v>
      </c>
      <c r="L18168" t="s">
        <v>77979</v>
      </c>
    </row>
    <row r="18169" spans="1:12" x14ac:dyDescent="0.15">
      <c r="A18169" t="s">
        <v>12</v>
      </c>
      <c r="B18169">
        <v>5090118</v>
      </c>
      <c r="C18169">
        <v>5090138</v>
      </c>
      <c r="D18169" t="s">
        <v>60264</v>
      </c>
      <c r="E18169" t="s">
        <v>60265</v>
      </c>
      <c r="F18169" t="s">
        <v>76</v>
      </c>
      <c r="G18169" t="s">
        <v>16</v>
      </c>
      <c r="H18169">
        <v>92</v>
      </c>
      <c r="I18169" t="s">
        <v>60272</v>
      </c>
      <c r="J18169" t="s">
        <v>60273</v>
      </c>
      <c r="K18169" t="s">
        <v>60274</v>
      </c>
      <c r="L18169" t="s">
        <v>78032</v>
      </c>
    </row>
    <row r="18170" spans="1:12" x14ac:dyDescent="0.15">
      <c r="A18170" t="s">
        <v>12</v>
      </c>
      <c r="B18170">
        <v>5090095</v>
      </c>
      <c r="C18170">
        <v>5090115</v>
      </c>
      <c r="D18170" t="s">
        <v>60264</v>
      </c>
      <c r="E18170" t="s">
        <v>60265</v>
      </c>
      <c r="F18170" t="s">
        <v>76</v>
      </c>
      <c r="G18170" t="s">
        <v>32</v>
      </c>
      <c r="H18170">
        <v>115</v>
      </c>
      <c r="I18170" t="s">
        <v>60275</v>
      </c>
      <c r="J18170" t="s">
        <v>60276</v>
      </c>
      <c r="K18170" t="s">
        <v>60277</v>
      </c>
      <c r="L18170" t="s">
        <v>78020</v>
      </c>
    </row>
    <row r="18171" spans="1:12" x14ac:dyDescent="0.15">
      <c r="A18171" t="s">
        <v>12</v>
      </c>
      <c r="B18171">
        <v>5091836</v>
      </c>
      <c r="C18171">
        <v>5091856</v>
      </c>
      <c r="D18171" t="s">
        <v>60278</v>
      </c>
      <c r="E18171" t="s">
        <v>90</v>
      </c>
      <c r="F18171" t="s">
        <v>76</v>
      </c>
      <c r="G18171" t="s">
        <v>36</v>
      </c>
      <c r="H18171">
        <v>32</v>
      </c>
      <c r="I18171" t="s">
        <v>60279</v>
      </c>
      <c r="J18171" t="s">
        <v>60280</v>
      </c>
      <c r="K18171" t="s">
        <v>60281</v>
      </c>
      <c r="L18171" t="s">
        <v>77918</v>
      </c>
    </row>
    <row r="18172" spans="1:12" x14ac:dyDescent="0.15">
      <c r="A18172" t="s">
        <v>12</v>
      </c>
      <c r="B18172">
        <v>5091806</v>
      </c>
      <c r="C18172">
        <v>5091826</v>
      </c>
      <c r="D18172" t="s">
        <v>60278</v>
      </c>
      <c r="E18172" t="s">
        <v>90</v>
      </c>
      <c r="F18172" t="s">
        <v>76</v>
      </c>
      <c r="G18172" t="s">
        <v>23</v>
      </c>
      <c r="H18172">
        <v>62</v>
      </c>
      <c r="I18172" t="s">
        <v>60282</v>
      </c>
      <c r="J18172" t="s">
        <v>60283</v>
      </c>
      <c r="K18172" t="s">
        <v>60284</v>
      </c>
      <c r="L18172" t="s">
        <v>77949</v>
      </c>
    </row>
    <row r="18173" spans="1:12" x14ac:dyDescent="0.15">
      <c r="A18173" t="s">
        <v>12</v>
      </c>
      <c r="B18173">
        <v>5091774</v>
      </c>
      <c r="C18173">
        <v>5091794</v>
      </c>
      <c r="D18173" t="s">
        <v>60278</v>
      </c>
      <c r="E18173" t="s">
        <v>90</v>
      </c>
      <c r="F18173" t="s">
        <v>76</v>
      </c>
      <c r="G18173" t="s">
        <v>16</v>
      </c>
      <c r="H18173">
        <v>94</v>
      </c>
      <c r="I18173" t="s">
        <v>60285</v>
      </c>
      <c r="J18173" t="s">
        <v>60286</v>
      </c>
      <c r="K18173" t="s">
        <v>60287</v>
      </c>
      <c r="L18173" t="s">
        <v>77927</v>
      </c>
    </row>
    <row r="18174" spans="1:12" x14ac:dyDescent="0.15">
      <c r="A18174" t="s">
        <v>12</v>
      </c>
      <c r="B18174">
        <v>5091744</v>
      </c>
      <c r="C18174">
        <v>5091764</v>
      </c>
      <c r="D18174" t="s">
        <v>60278</v>
      </c>
      <c r="E18174" t="s">
        <v>90</v>
      </c>
      <c r="F18174" t="s">
        <v>76</v>
      </c>
      <c r="G18174" t="s">
        <v>16</v>
      </c>
      <c r="H18174">
        <v>124</v>
      </c>
      <c r="I18174" t="s">
        <v>60288</v>
      </c>
      <c r="J18174" t="s">
        <v>60289</v>
      </c>
      <c r="K18174" t="s">
        <v>60290</v>
      </c>
      <c r="L18174" t="s">
        <v>78046</v>
      </c>
    </row>
    <row r="18175" spans="1:12" x14ac:dyDescent="0.15">
      <c r="A18175" t="s">
        <v>12</v>
      </c>
      <c r="B18175">
        <v>5092593</v>
      </c>
      <c r="C18175">
        <v>5092613</v>
      </c>
      <c r="D18175" t="s">
        <v>60291</v>
      </c>
      <c r="E18175" t="s">
        <v>90</v>
      </c>
      <c r="F18175" t="s">
        <v>76</v>
      </c>
      <c r="G18175" t="s">
        <v>32</v>
      </c>
      <c r="H18175">
        <v>41</v>
      </c>
      <c r="I18175" t="s">
        <v>60292</v>
      </c>
      <c r="J18175" t="s">
        <v>60293</v>
      </c>
      <c r="K18175" t="s">
        <v>60294</v>
      </c>
      <c r="L18175" t="s">
        <v>78014</v>
      </c>
    </row>
    <row r="18176" spans="1:12" x14ac:dyDescent="0.15">
      <c r="A18176" t="s">
        <v>12</v>
      </c>
      <c r="B18176">
        <v>5092567</v>
      </c>
      <c r="C18176">
        <v>5092587</v>
      </c>
      <c r="D18176" t="s">
        <v>60291</v>
      </c>
      <c r="E18176" t="s">
        <v>90</v>
      </c>
      <c r="F18176" t="s">
        <v>76</v>
      </c>
      <c r="G18176" t="s">
        <v>16</v>
      </c>
      <c r="H18176">
        <v>67</v>
      </c>
      <c r="I18176" t="s">
        <v>60295</v>
      </c>
      <c r="J18176" t="s">
        <v>60296</v>
      </c>
      <c r="K18176" t="s">
        <v>60297</v>
      </c>
      <c r="L18176" t="s">
        <v>77981</v>
      </c>
    </row>
    <row r="18177" spans="1:12" x14ac:dyDescent="0.15">
      <c r="A18177" t="s">
        <v>12</v>
      </c>
      <c r="B18177">
        <v>5092526</v>
      </c>
      <c r="C18177">
        <v>5092546</v>
      </c>
      <c r="D18177" t="s">
        <v>60291</v>
      </c>
      <c r="E18177" t="s">
        <v>90</v>
      </c>
      <c r="F18177" t="s">
        <v>76</v>
      </c>
      <c r="G18177" t="s">
        <v>32</v>
      </c>
      <c r="H18177">
        <v>108</v>
      </c>
      <c r="I18177" t="s">
        <v>60298</v>
      </c>
      <c r="J18177" t="s">
        <v>60299</v>
      </c>
      <c r="K18177" t="s">
        <v>60300</v>
      </c>
      <c r="L18177" t="s">
        <v>77994</v>
      </c>
    </row>
    <row r="18178" spans="1:12" x14ac:dyDescent="0.15">
      <c r="A18178" t="s">
        <v>12</v>
      </c>
      <c r="B18178">
        <v>5092506</v>
      </c>
      <c r="C18178">
        <v>5092526</v>
      </c>
      <c r="D18178" t="s">
        <v>60291</v>
      </c>
      <c r="E18178" t="s">
        <v>90</v>
      </c>
      <c r="F18178" t="s">
        <v>76</v>
      </c>
      <c r="G18178" t="s">
        <v>32</v>
      </c>
      <c r="H18178">
        <v>128</v>
      </c>
      <c r="I18178" t="s">
        <v>60301</v>
      </c>
      <c r="J18178" t="s">
        <v>60302</v>
      </c>
      <c r="K18178" t="s">
        <v>60303</v>
      </c>
      <c r="L18178" t="s">
        <v>77934</v>
      </c>
    </row>
    <row r="18179" spans="1:12" x14ac:dyDescent="0.15">
      <c r="A18179" t="s">
        <v>12</v>
      </c>
      <c r="B18179">
        <v>5105561</v>
      </c>
      <c r="C18179">
        <v>5105581</v>
      </c>
      <c r="D18179" t="s">
        <v>60304</v>
      </c>
      <c r="E18179" t="s">
        <v>90</v>
      </c>
      <c r="F18179" t="s">
        <v>76</v>
      </c>
      <c r="G18179" t="s">
        <v>16</v>
      </c>
      <c r="H18179">
        <v>6</v>
      </c>
      <c r="I18179" t="s">
        <v>60305</v>
      </c>
      <c r="J18179" t="s">
        <v>60306</v>
      </c>
      <c r="K18179" t="s">
        <v>60307</v>
      </c>
      <c r="L18179" t="s">
        <v>78025</v>
      </c>
    </row>
    <row r="18180" spans="1:12" x14ac:dyDescent="0.15">
      <c r="A18180" t="s">
        <v>12</v>
      </c>
      <c r="B18180">
        <v>5105539</v>
      </c>
      <c r="C18180">
        <v>5105559</v>
      </c>
      <c r="D18180" t="s">
        <v>60304</v>
      </c>
      <c r="E18180" t="s">
        <v>90</v>
      </c>
      <c r="F18180" t="s">
        <v>76</v>
      </c>
      <c r="G18180" t="s">
        <v>36</v>
      </c>
      <c r="H18180">
        <v>28</v>
      </c>
      <c r="I18180" t="s">
        <v>60308</v>
      </c>
      <c r="J18180" t="s">
        <v>60309</v>
      </c>
      <c r="K18180" t="s">
        <v>60310</v>
      </c>
      <c r="L18180" t="s">
        <v>77956</v>
      </c>
    </row>
    <row r="18181" spans="1:12" x14ac:dyDescent="0.15">
      <c r="A18181" t="s">
        <v>12</v>
      </c>
      <c r="B18181">
        <v>5105508</v>
      </c>
      <c r="C18181">
        <v>5105528</v>
      </c>
      <c r="D18181" t="s">
        <v>60304</v>
      </c>
      <c r="E18181" t="s">
        <v>90</v>
      </c>
      <c r="F18181" t="s">
        <v>76</v>
      </c>
      <c r="G18181" t="s">
        <v>23</v>
      </c>
      <c r="H18181">
        <v>59</v>
      </c>
      <c r="I18181" t="s">
        <v>60311</v>
      </c>
      <c r="J18181" t="s">
        <v>60312</v>
      </c>
      <c r="K18181" t="s">
        <v>60313</v>
      </c>
      <c r="L18181" t="s">
        <v>78009</v>
      </c>
    </row>
    <row r="18182" spans="1:12" x14ac:dyDescent="0.15">
      <c r="A18182" t="s">
        <v>12</v>
      </c>
      <c r="B18182">
        <v>5105452</v>
      </c>
      <c r="C18182">
        <v>5105472</v>
      </c>
      <c r="D18182" t="s">
        <v>60304</v>
      </c>
      <c r="E18182" t="s">
        <v>90</v>
      </c>
      <c r="F18182" t="s">
        <v>76</v>
      </c>
      <c r="G18182" t="s">
        <v>16</v>
      </c>
      <c r="H18182">
        <v>115</v>
      </c>
      <c r="I18182" t="s">
        <v>60314</v>
      </c>
      <c r="J18182" t="s">
        <v>60315</v>
      </c>
      <c r="K18182" t="s">
        <v>60316</v>
      </c>
      <c r="L18182" t="s">
        <v>78020</v>
      </c>
    </row>
    <row r="18183" spans="1:12" x14ac:dyDescent="0.15">
      <c r="A18183" t="s">
        <v>12</v>
      </c>
      <c r="B18183">
        <v>5106850</v>
      </c>
      <c r="C18183">
        <v>5106870</v>
      </c>
      <c r="D18183" t="s">
        <v>60317</v>
      </c>
      <c r="E18183" t="s">
        <v>90</v>
      </c>
      <c r="F18183" t="s">
        <v>76</v>
      </c>
      <c r="G18183" t="s">
        <v>32</v>
      </c>
      <c r="H18183">
        <v>12</v>
      </c>
      <c r="I18183" t="s">
        <v>60318</v>
      </c>
      <c r="J18183" t="s">
        <v>60319</v>
      </c>
      <c r="K18183" t="s">
        <v>60320</v>
      </c>
      <c r="L18183" t="s">
        <v>77991</v>
      </c>
    </row>
    <row r="18184" spans="1:12" x14ac:dyDescent="0.15">
      <c r="A18184" t="s">
        <v>12</v>
      </c>
      <c r="B18184">
        <v>5106816</v>
      </c>
      <c r="C18184">
        <v>5106836</v>
      </c>
      <c r="D18184" t="s">
        <v>60317</v>
      </c>
      <c r="E18184" t="s">
        <v>90</v>
      </c>
      <c r="F18184" t="s">
        <v>76</v>
      </c>
      <c r="G18184" t="s">
        <v>32</v>
      </c>
      <c r="H18184">
        <v>46</v>
      </c>
      <c r="I18184" t="s">
        <v>60321</v>
      </c>
      <c r="J18184" t="s">
        <v>60322</v>
      </c>
      <c r="K18184" t="s">
        <v>60323</v>
      </c>
      <c r="L18184" t="s">
        <v>78004</v>
      </c>
    </row>
    <row r="18185" spans="1:12" x14ac:dyDescent="0.15">
      <c r="A18185" t="s">
        <v>12</v>
      </c>
      <c r="B18185">
        <v>5106766</v>
      </c>
      <c r="C18185">
        <v>5106786</v>
      </c>
      <c r="D18185" t="s">
        <v>60317</v>
      </c>
      <c r="E18185" t="s">
        <v>90</v>
      </c>
      <c r="F18185" t="s">
        <v>76</v>
      </c>
      <c r="G18185" t="s">
        <v>16</v>
      </c>
      <c r="H18185">
        <v>96</v>
      </c>
      <c r="I18185" t="s">
        <v>60324</v>
      </c>
      <c r="J18185" t="s">
        <v>60325</v>
      </c>
      <c r="K18185" t="s">
        <v>60326</v>
      </c>
      <c r="L18185" t="s">
        <v>77912</v>
      </c>
    </row>
    <row r="18186" spans="1:12" x14ac:dyDescent="0.15">
      <c r="A18186" t="s">
        <v>12</v>
      </c>
      <c r="B18186">
        <v>5106731</v>
      </c>
      <c r="C18186">
        <v>5106751</v>
      </c>
      <c r="D18186" t="s">
        <v>60317</v>
      </c>
      <c r="E18186" t="s">
        <v>90</v>
      </c>
      <c r="F18186" t="s">
        <v>76</v>
      </c>
      <c r="G18186" t="s">
        <v>23</v>
      </c>
      <c r="H18186">
        <v>131</v>
      </c>
      <c r="I18186" t="s">
        <v>60327</v>
      </c>
      <c r="J18186" t="s">
        <v>60328</v>
      </c>
      <c r="K18186" t="s">
        <v>60329</v>
      </c>
      <c r="L18186" t="s">
        <v>77941</v>
      </c>
    </row>
    <row r="18187" spans="1:12" x14ac:dyDescent="0.15">
      <c r="A18187" t="s">
        <v>12</v>
      </c>
      <c r="B18187">
        <v>5108011</v>
      </c>
      <c r="C18187">
        <v>5108031</v>
      </c>
      <c r="D18187" t="s">
        <v>60330</v>
      </c>
      <c r="E18187" t="s">
        <v>90</v>
      </c>
      <c r="F18187" t="s">
        <v>76</v>
      </c>
      <c r="G18187" t="s">
        <v>16</v>
      </c>
      <c r="H18187">
        <v>43</v>
      </c>
      <c r="I18187" t="s">
        <v>60331</v>
      </c>
      <c r="J18187" t="s">
        <v>60332</v>
      </c>
      <c r="K18187" t="s">
        <v>60333</v>
      </c>
      <c r="L18187" t="s">
        <v>77942</v>
      </c>
    </row>
    <row r="18188" spans="1:12" x14ac:dyDescent="0.15">
      <c r="A18188" t="s">
        <v>12</v>
      </c>
      <c r="B18188">
        <v>5107990</v>
      </c>
      <c r="C18188">
        <v>5108010</v>
      </c>
      <c r="D18188" t="s">
        <v>60330</v>
      </c>
      <c r="E18188" t="s">
        <v>90</v>
      </c>
      <c r="F18188" t="s">
        <v>76</v>
      </c>
      <c r="G18188" t="s">
        <v>32</v>
      </c>
      <c r="H18188">
        <v>64</v>
      </c>
      <c r="I18188" t="s">
        <v>60334</v>
      </c>
      <c r="J18188" t="s">
        <v>60335</v>
      </c>
      <c r="K18188" t="s">
        <v>60336</v>
      </c>
      <c r="L18188" t="s">
        <v>77989</v>
      </c>
    </row>
    <row r="18189" spans="1:12" x14ac:dyDescent="0.15">
      <c r="A18189" t="s">
        <v>12</v>
      </c>
      <c r="B18189">
        <v>5107962</v>
      </c>
      <c r="C18189">
        <v>5107982</v>
      </c>
      <c r="D18189" t="s">
        <v>60330</v>
      </c>
      <c r="E18189" t="s">
        <v>90</v>
      </c>
      <c r="F18189" t="s">
        <v>76</v>
      </c>
      <c r="G18189" t="s">
        <v>23</v>
      </c>
      <c r="H18189">
        <v>92</v>
      </c>
      <c r="I18189" t="s">
        <v>60337</v>
      </c>
      <c r="J18189" t="s">
        <v>60338</v>
      </c>
      <c r="K18189" t="s">
        <v>60339</v>
      </c>
      <c r="L18189" t="s">
        <v>78032</v>
      </c>
    </row>
    <row r="18190" spans="1:12" x14ac:dyDescent="0.15">
      <c r="A18190" t="s">
        <v>12</v>
      </c>
      <c r="B18190">
        <v>5107936</v>
      </c>
      <c r="C18190">
        <v>5107956</v>
      </c>
      <c r="D18190" t="s">
        <v>60330</v>
      </c>
      <c r="E18190" t="s">
        <v>90</v>
      </c>
      <c r="F18190" t="s">
        <v>76</v>
      </c>
      <c r="G18190" t="s">
        <v>16</v>
      </c>
      <c r="H18190">
        <v>118</v>
      </c>
      <c r="I18190" t="s">
        <v>60340</v>
      </c>
      <c r="J18190" t="s">
        <v>60341</v>
      </c>
      <c r="K18190" t="s">
        <v>60342</v>
      </c>
      <c r="L18190" t="s">
        <v>77973</v>
      </c>
    </row>
    <row r="18191" spans="1:12" x14ac:dyDescent="0.15">
      <c r="A18191" t="s">
        <v>12</v>
      </c>
      <c r="B18191">
        <v>5109772</v>
      </c>
      <c r="C18191">
        <v>5109792</v>
      </c>
      <c r="D18191" t="s">
        <v>60343</v>
      </c>
      <c r="E18191" t="s">
        <v>90</v>
      </c>
      <c r="F18191" t="s">
        <v>76</v>
      </c>
      <c r="G18191" t="s">
        <v>23</v>
      </c>
      <c r="H18191">
        <v>10</v>
      </c>
      <c r="I18191" t="s">
        <v>60344</v>
      </c>
      <c r="J18191" t="s">
        <v>60345</v>
      </c>
      <c r="K18191" t="s">
        <v>60346</v>
      </c>
      <c r="L18191" t="s">
        <v>78001</v>
      </c>
    </row>
    <row r="18192" spans="1:12" x14ac:dyDescent="0.15">
      <c r="A18192" t="s">
        <v>12</v>
      </c>
      <c r="B18192">
        <v>5109748</v>
      </c>
      <c r="C18192">
        <v>5109768</v>
      </c>
      <c r="D18192" t="s">
        <v>60343</v>
      </c>
      <c r="E18192" t="s">
        <v>90</v>
      </c>
      <c r="F18192" t="s">
        <v>76</v>
      </c>
      <c r="G18192" t="s">
        <v>36</v>
      </c>
      <c r="H18192">
        <v>34</v>
      </c>
      <c r="I18192" t="s">
        <v>60347</v>
      </c>
      <c r="J18192" t="s">
        <v>60348</v>
      </c>
      <c r="K18192" t="s">
        <v>60349</v>
      </c>
      <c r="L18192" t="s">
        <v>77999</v>
      </c>
    </row>
    <row r="18193" spans="1:12" x14ac:dyDescent="0.15">
      <c r="A18193" t="s">
        <v>12</v>
      </c>
      <c r="B18193">
        <v>5109724</v>
      </c>
      <c r="C18193">
        <v>5109744</v>
      </c>
      <c r="D18193" t="s">
        <v>60343</v>
      </c>
      <c r="E18193" t="s">
        <v>90</v>
      </c>
      <c r="F18193" t="s">
        <v>76</v>
      </c>
      <c r="G18193" t="s">
        <v>36</v>
      </c>
      <c r="H18193">
        <v>58</v>
      </c>
      <c r="I18193" t="s">
        <v>60350</v>
      </c>
      <c r="J18193" t="s">
        <v>60351</v>
      </c>
      <c r="K18193" t="s">
        <v>60352</v>
      </c>
      <c r="L18193" t="s">
        <v>77911</v>
      </c>
    </row>
    <row r="18194" spans="1:12" x14ac:dyDescent="0.15">
      <c r="A18194" t="s">
        <v>12</v>
      </c>
      <c r="B18194">
        <v>5109690</v>
      </c>
      <c r="C18194">
        <v>5109710</v>
      </c>
      <c r="D18194" t="s">
        <v>60343</v>
      </c>
      <c r="E18194" t="s">
        <v>90</v>
      </c>
      <c r="F18194" t="s">
        <v>76</v>
      </c>
      <c r="G18194" t="s">
        <v>32</v>
      </c>
      <c r="H18194">
        <v>92</v>
      </c>
      <c r="I18194" t="s">
        <v>60353</v>
      </c>
      <c r="J18194" t="s">
        <v>60354</v>
      </c>
      <c r="K18194" t="s">
        <v>60355</v>
      </c>
      <c r="L18194" t="s">
        <v>78032</v>
      </c>
    </row>
    <row r="18195" spans="1:12" x14ac:dyDescent="0.15">
      <c r="A18195" t="s">
        <v>12</v>
      </c>
      <c r="B18195">
        <v>5111183</v>
      </c>
      <c r="C18195">
        <v>5111203</v>
      </c>
      <c r="D18195" t="s">
        <v>60356</v>
      </c>
      <c r="E18195" t="s">
        <v>90</v>
      </c>
      <c r="F18195" t="s">
        <v>76</v>
      </c>
      <c r="G18195" t="s">
        <v>23</v>
      </c>
      <c r="H18195">
        <v>8</v>
      </c>
      <c r="I18195" t="s">
        <v>60357</v>
      </c>
      <c r="J18195" t="s">
        <v>60358</v>
      </c>
      <c r="K18195" t="s">
        <v>60359</v>
      </c>
      <c r="L18195" t="s">
        <v>77955</v>
      </c>
    </row>
    <row r="18196" spans="1:12" x14ac:dyDescent="0.15">
      <c r="A18196" t="s">
        <v>12</v>
      </c>
      <c r="B18196">
        <v>5111148</v>
      </c>
      <c r="C18196">
        <v>5111168</v>
      </c>
      <c r="D18196" t="s">
        <v>60356</v>
      </c>
      <c r="E18196" t="s">
        <v>90</v>
      </c>
      <c r="F18196" t="s">
        <v>76</v>
      </c>
      <c r="G18196" t="s">
        <v>23</v>
      </c>
      <c r="H18196">
        <v>43</v>
      </c>
      <c r="I18196" t="s">
        <v>60360</v>
      </c>
      <c r="J18196" t="s">
        <v>60361</v>
      </c>
      <c r="K18196" t="s">
        <v>60362</v>
      </c>
      <c r="L18196" t="s">
        <v>77942</v>
      </c>
    </row>
    <row r="18197" spans="1:12" x14ac:dyDescent="0.15">
      <c r="A18197" t="s">
        <v>12</v>
      </c>
      <c r="B18197">
        <v>5111118</v>
      </c>
      <c r="C18197">
        <v>5111138</v>
      </c>
      <c r="D18197" t="s">
        <v>60356</v>
      </c>
      <c r="E18197" t="s">
        <v>90</v>
      </c>
      <c r="F18197" t="s">
        <v>76</v>
      </c>
      <c r="G18197" t="s">
        <v>36</v>
      </c>
      <c r="H18197">
        <v>73</v>
      </c>
      <c r="I18197" t="s">
        <v>60363</v>
      </c>
      <c r="J18197" t="s">
        <v>60364</v>
      </c>
      <c r="K18197" t="s">
        <v>60365</v>
      </c>
      <c r="L18197" t="s">
        <v>77926</v>
      </c>
    </row>
    <row r="18198" spans="1:12" x14ac:dyDescent="0.15">
      <c r="A18198" t="s">
        <v>12</v>
      </c>
      <c r="B18198">
        <v>5111095</v>
      </c>
      <c r="C18198">
        <v>5111115</v>
      </c>
      <c r="D18198" t="s">
        <v>60356</v>
      </c>
      <c r="E18198" t="s">
        <v>90</v>
      </c>
      <c r="F18198" t="s">
        <v>76</v>
      </c>
      <c r="G18198" t="s">
        <v>36</v>
      </c>
      <c r="H18198">
        <v>96</v>
      </c>
      <c r="I18198" t="s">
        <v>60366</v>
      </c>
      <c r="J18198" t="s">
        <v>60367</v>
      </c>
      <c r="K18198" t="s">
        <v>60368</v>
      </c>
      <c r="L18198" t="s">
        <v>77912</v>
      </c>
    </row>
    <row r="18199" spans="1:12" x14ac:dyDescent="0.15">
      <c r="A18199" t="s">
        <v>12</v>
      </c>
      <c r="B18199">
        <v>5113579</v>
      </c>
      <c r="C18199">
        <v>5113599</v>
      </c>
      <c r="D18199" t="s">
        <v>60369</v>
      </c>
      <c r="E18199" t="s">
        <v>90</v>
      </c>
      <c r="F18199" t="s">
        <v>76</v>
      </c>
      <c r="G18199" t="s">
        <v>32</v>
      </c>
      <c r="H18199">
        <v>20</v>
      </c>
      <c r="I18199" t="s">
        <v>60370</v>
      </c>
      <c r="J18199" t="s">
        <v>60371</v>
      </c>
      <c r="K18199" t="s">
        <v>60372</v>
      </c>
      <c r="L18199" t="s">
        <v>77968</v>
      </c>
    </row>
    <row r="18200" spans="1:12" x14ac:dyDescent="0.15">
      <c r="A18200" t="s">
        <v>12</v>
      </c>
      <c r="B18200">
        <v>5113557</v>
      </c>
      <c r="C18200">
        <v>5113577</v>
      </c>
      <c r="D18200" t="s">
        <v>60369</v>
      </c>
      <c r="E18200" t="s">
        <v>90</v>
      </c>
      <c r="F18200" t="s">
        <v>76</v>
      </c>
      <c r="G18200" t="s">
        <v>23</v>
      </c>
      <c r="H18200">
        <v>42</v>
      </c>
      <c r="I18200" t="s">
        <v>60373</v>
      </c>
      <c r="J18200" t="s">
        <v>60374</v>
      </c>
      <c r="K18200" t="s">
        <v>60375</v>
      </c>
      <c r="L18200" t="s">
        <v>77945</v>
      </c>
    </row>
    <row r="18201" spans="1:12" x14ac:dyDescent="0.15">
      <c r="A18201" t="s">
        <v>12</v>
      </c>
      <c r="B18201">
        <v>5113503</v>
      </c>
      <c r="C18201">
        <v>5113523</v>
      </c>
      <c r="D18201" t="s">
        <v>60369</v>
      </c>
      <c r="E18201" t="s">
        <v>90</v>
      </c>
      <c r="F18201" t="s">
        <v>76</v>
      </c>
      <c r="G18201" t="s">
        <v>16</v>
      </c>
      <c r="H18201">
        <v>96</v>
      </c>
      <c r="I18201" t="s">
        <v>60376</v>
      </c>
      <c r="J18201" t="s">
        <v>60377</v>
      </c>
      <c r="K18201" t="s">
        <v>60378</v>
      </c>
      <c r="L18201" t="s">
        <v>77912</v>
      </c>
    </row>
    <row r="18202" spans="1:12" x14ac:dyDescent="0.15">
      <c r="A18202" t="s">
        <v>12</v>
      </c>
      <c r="B18202">
        <v>5113483</v>
      </c>
      <c r="C18202">
        <v>5113503</v>
      </c>
      <c r="D18202" t="s">
        <v>60369</v>
      </c>
      <c r="E18202" t="s">
        <v>90</v>
      </c>
      <c r="F18202" t="s">
        <v>76</v>
      </c>
      <c r="G18202" t="s">
        <v>36</v>
      </c>
      <c r="H18202">
        <v>116</v>
      </c>
      <c r="I18202" t="s">
        <v>60379</v>
      </c>
      <c r="J18202" t="s">
        <v>60380</v>
      </c>
      <c r="K18202" t="s">
        <v>60381</v>
      </c>
      <c r="L18202" t="s">
        <v>77976</v>
      </c>
    </row>
    <row r="18203" spans="1:12" x14ac:dyDescent="0.15">
      <c r="A18203" t="s">
        <v>12</v>
      </c>
      <c r="B18203">
        <v>5114189</v>
      </c>
      <c r="C18203">
        <v>5114209</v>
      </c>
      <c r="D18203" t="s">
        <v>60382</v>
      </c>
      <c r="E18203" t="s">
        <v>90</v>
      </c>
      <c r="F18203" t="s">
        <v>76</v>
      </c>
      <c r="G18203" t="s">
        <v>16</v>
      </c>
      <c r="H18203">
        <v>0</v>
      </c>
      <c r="I18203" t="s">
        <v>60383</v>
      </c>
      <c r="J18203" t="s">
        <v>60384</v>
      </c>
      <c r="K18203" t="s">
        <v>60385</v>
      </c>
      <c r="L18203" t="s">
        <v>77980</v>
      </c>
    </row>
    <row r="18204" spans="1:12" x14ac:dyDescent="0.15">
      <c r="A18204" t="s">
        <v>12</v>
      </c>
      <c r="B18204">
        <v>5114169</v>
      </c>
      <c r="C18204">
        <v>5114189</v>
      </c>
      <c r="D18204" t="s">
        <v>60382</v>
      </c>
      <c r="E18204" t="s">
        <v>90</v>
      </c>
      <c r="F18204" t="s">
        <v>76</v>
      </c>
      <c r="G18204" t="s">
        <v>23</v>
      </c>
      <c r="H18204">
        <v>20</v>
      </c>
      <c r="I18204" t="s">
        <v>60386</v>
      </c>
      <c r="J18204" t="s">
        <v>60387</v>
      </c>
      <c r="K18204" t="s">
        <v>60388</v>
      </c>
      <c r="L18204" t="s">
        <v>77968</v>
      </c>
    </row>
    <row r="18205" spans="1:12" x14ac:dyDescent="0.15">
      <c r="A18205" t="s">
        <v>12</v>
      </c>
      <c r="B18205">
        <v>5114148</v>
      </c>
      <c r="C18205">
        <v>5114168</v>
      </c>
      <c r="D18205" t="s">
        <v>60382</v>
      </c>
      <c r="E18205" t="s">
        <v>90</v>
      </c>
      <c r="F18205" t="s">
        <v>76</v>
      </c>
      <c r="G18205" t="s">
        <v>36</v>
      </c>
      <c r="H18205">
        <v>41</v>
      </c>
      <c r="I18205" t="s">
        <v>60389</v>
      </c>
      <c r="J18205" t="s">
        <v>60390</v>
      </c>
      <c r="K18205" t="s">
        <v>60391</v>
      </c>
      <c r="L18205" t="s">
        <v>78014</v>
      </c>
    </row>
    <row r="18206" spans="1:12" x14ac:dyDescent="0.15">
      <c r="A18206" t="s">
        <v>12</v>
      </c>
      <c r="B18206">
        <v>5114128</v>
      </c>
      <c r="C18206">
        <v>5114148</v>
      </c>
      <c r="D18206" t="s">
        <v>60382</v>
      </c>
      <c r="E18206" t="s">
        <v>90</v>
      </c>
      <c r="F18206" t="s">
        <v>76</v>
      </c>
      <c r="G18206" t="s">
        <v>36</v>
      </c>
      <c r="H18206">
        <v>61</v>
      </c>
      <c r="I18206" t="s">
        <v>60392</v>
      </c>
      <c r="J18206" t="s">
        <v>60393</v>
      </c>
      <c r="K18206" t="s">
        <v>60394</v>
      </c>
      <c r="L18206" t="s">
        <v>77979</v>
      </c>
    </row>
    <row r="18207" spans="1:12" x14ac:dyDescent="0.15">
      <c r="A18207" t="s">
        <v>12</v>
      </c>
      <c r="B18207">
        <v>5116348</v>
      </c>
      <c r="C18207">
        <v>5116368</v>
      </c>
      <c r="D18207" t="s">
        <v>60395</v>
      </c>
      <c r="E18207" t="s">
        <v>90</v>
      </c>
      <c r="F18207" t="s">
        <v>76</v>
      </c>
      <c r="G18207" t="s">
        <v>32</v>
      </c>
      <c r="H18207">
        <v>1</v>
      </c>
      <c r="I18207" t="s">
        <v>60396</v>
      </c>
      <c r="J18207" t="s">
        <v>60397</v>
      </c>
      <c r="K18207" t="s">
        <v>60398</v>
      </c>
      <c r="L18207" t="s">
        <v>77917</v>
      </c>
    </row>
    <row r="18208" spans="1:12" x14ac:dyDescent="0.15">
      <c r="A18208" t="s">
        <v>12</v>
      </c>
      <c r="B18208">
        <v>5116291</v>
      </c>
      <c r="C18208">
        <v>5116311</v>
      </c>
      <c r="D18208" t="s">
        <v>60395</v>
      </c>
      <c r="E18208" t="s">
        <v>90</v>
      </c>
      <c r="F18208" t="s">
        <v>76</v>
      </c>
      <c r="G18208" t="s">
        <v>16</v>
      </c>
      <c r="H18208">
        <v>58</v>
      </c>
      <c r="I18208" t="s">
        <v>60399</v>
      </c>
      <c r="J18208" t="s">
        <v>60400</v>
      </c>
      <c r="K18208" t="s">
        <v>60401</v>
      </c>
      <c r="L18208" t="s">
        <v>77911</v>
      </c>
    </row>
    <row r="18209" spans="1:12" x14ac:dyDescent="0.15">
      <c r="A18209" t="s">
        <v>12</v>
      </c>
      <c r="B18209">
        <v>5116270</v>
      </c>
      <c r="C18209">
        <v>5116290</v>
      </c>
      <c r="D18209" t="s">
        <v>60395</v>
      </c>
      <c r="E18209" t="s">
        <v>90</v>
      </c>
      <c r="F18209" t="s">
        <v>76</v>
      </c>
      <c r="G18209" t="s">
        <v>16</v>
      </c>
      <c r="H18209">
        <v>79</v>
      </c>
      <c r="I18209" t="s">
        <v>60402</v>
      </c>
      <c r="J18209" t="s">
        <v>60403</v>
      </c>
      <c r="K18209" t="s">
        <v>60404</v>
      </c>
      <c r="L18209" t="s">
        <v>77993</v>
      </c>
    </row>
    <row r="18210" spans="1:12" x14ac:dyDescent="0.15">
      <c r="A18210" t="s">
        <v>12</v>
      </c>
      <c r="B18210">
        <v>5116239</v>
      </c>
      <c r="C18210">
        <v>5116259</v>
      </c>
      <c r="D18210" t="s">
        <v>60395</v>
      </c>
      <c r="E18210" t="s">
        <v>90</v>
      </c>
      <c r="F18210" t="s">
        <v>76</v>
      </c>
      <c r="G18210" t="s">
        <v>16</v>
      </c>
      <c r="H18210">
        <v>110</v>
      </c>
      <c r="I18210" t="s">
        <v>60405</v>
      </c>
      <c r="J18210" t="s">
        <v>60406</v>
      </c>
      <c r="K18210" t="s">
        <v>60407</v>
      </c>
      <c r="L18210" t="s">
        <v>78030</v>
      </c>
    </row>
    <row r="18211" spans="1:12" x14ac:dyDescent="0.15">
      <c r="A18211" t="s">
        <v>12</v>
      </c>
      <c r="B18211">
        <v>5116781</v>
      </c>
      <c r="C18211">
        <v>5116801</v>
      </c>
      <c r="D18211" t="s">
        <v>60408</v>
      </c>
      <c r="E18211" t="s">
        <v>90</v>
      </c>
      <c r="F18211" t="s">
        <v>76</v>
      </c>
      <c r="G18211" t="s">
        <v>32</v>
      </c>
      <c r="H18211">
        <v>25</v>
      </c>
      <c r="I18211" t="s">
        <v>60409</v>
      </c>
      <c r="J18211" t="s">
        <v>60410</v>
      </c>
      <c r="K18211" t="s">
        <v>60411</v>
      </c>
      <c r="L18211" t="s">
        <v>78012</v>
      </c>
    </row>
    <row r="18212" spans="1:12" x14ac:dyDescent="0.15">
      <c r="A18212" t="s">
        <v>12</v>
      </c>
      <c r="B18212">
        <v>5116705</v>
      </c>
      <c r="C18212">
        <v>5116725</v>
      </c>
      <c r="D18212" t="s">
        <v>60408</v>
      </c>
      <c r="E18212" t="s">
        <v>90</v>
      </c>
      <c r="F18212" t="s">
        <v>76</v>
      </c>
      <c r="G18212" t="s">
        <v>23</v>
      </c>
      <c r="H18212">
        <v>101</v>
      </c>
      <c r="I18212" t="s">
        <v>60412</v>
      </c>
      <c r="J18212" t="s">
        <v>60413</v>
      </c>
      <c r="K18212" t="s">
        <v>60414</v>
      </c>
      <c r="L18212" t="s">
        <v>77997</v>
      </c>
    </row>
    <row r="18213" spans="1:12" x14ac:dyDescent="0.15">
      <c r="A18213" t="s">
        <v>12</v>
      </c>
      <c r="B18213">
        <v>5116685</v>
      </c>
      <c r="C18213">
        <v>5116705</v>
      </c>
      <c r="D18213" t="s">
        <v>60408</v>
      </c>
      <c r="E18213" t="s">
        <v>90</v>
      </c>
      <c r="F18213" t="s">
        <v>76</v>
      </c>
      <c r="G18213" t="s">
        <v>32</v>
      </c>
      <c r="H18213">
        <v>121</v>
      </c>
      <c r="I18213" t="s">
        <v>60415</v>
      </c>
      <c r="J18213" t="s">
        <v>60416</v>
      </c>
      <c r="K18213" t="s">
        <v>60417</v>
      </c>
      <c r="L18213" t="s">
        <v>77943</v>
      </c>
    </row>
    <row r="18214" spans="1:12" x14ac:dyDescent="0.15">
      <c r="A18214" t="s">
        <v>12</v>
      </c>
      <c r="B18214">
        <v>5116657</v>
      </c>
      <c r="C18214">
        <v>5116677</v>
      </c>
      <c r="D18214" t="s">
        <v>60408</v>
      </c>
      <c r="E18214" t="s">
        <v>90</v>
      </c>
      <c r="F18214" t="s">
        <v>76</v>
      </c>
      <c r="G18214" t="s">
        <v>16</v>
      </c>
      <c r="H18214">
        <v>149</v>
      </c>
      <c r="I18214" t="s">
        <v>60418</v>
      </c>
      <c r="J18214" t="s">
        <v>60419</v>
      </c>
      <c r="K18214" t="s">
        <v>60420</v>
      </c>
      <c r="L18214" t="s">
        <v>78045</v>
      </c>
    </row>
    <row r="18215" spans="1:12" x14ac:dyDescent="0.15">
      <c r="A18215" t="s">
        <v>12</v>
      </c>
      <c r="B18215">
        <v>5117066</v>
      </c>
      <c r="C18215">
        <v>5117086</v>
      </c>
      <c r="D18215" t="s">
        <v>60421</v>
      </c>
      <c r="E18215" t="s">
        <v>90</v>
      </c>
      <c r="F18215" t="s">
        <v>15</v>
      </c>
      <c r="G18215" t="s">
        <v>32</v>
      </c>
      <c r="H18215">
        <v>7</v>
      </c>
      <c r="I18215" t="s">
        <v>60422</v>
      </c>
      <c r="J18215" t="s">
        <v>60423</v>
      </c>
      <c r="K18215" t="s">
        <v>60424</v>
      </c>
      <c r="L18215" t="s">
        <v>77909</v>
      </c>
    </row>
    <row r="18216" spans="1:12" x14ac:dyDescent="0.15">
      <c r="A18216" t="s">
        <v>12</v>
      </c>
      <c r="B18216">
        <v>5117151</v>
      </c>
      <c r="C18216">
        <v>5117171</v>
      </c>
      <c r="D18216" t="s">
        <v>60421</v>
      </c>
      <c r="E18216" t="s">
        <v>90</v>
      </c>
      <c r="F18216" t="s">
        <v>15</v>
      </c>
      <c r="G18216" t="s">
        <v>16</v>
      </c>
      <c r="H18216">
        <v>92</v>
      </c>
      <c r="I18216" t="s">
        <v>60425</v>
      </c>
      <c r="J18216" t="s">
        <v>60426</v>
      </c>
      <c r="K18216" t="s">
        <v>60427</v>
      </c>
      <c r="L18216" t="s">
        <v>78032</v>
      </c>
    </row>
    <row r="18217" spans="1:12" x14ac:dyDescent="0.15">
      <c r="A18217" t="s">
        <v>12</v>
      </c>
      <c r="B18217">
        <v>5117171</v>
      </c>
      <c r="C18217">
        <v>5117191</v>
      </c>
      <c r="D18217" t="s">
        <v>60421</v>
      </c>
      <c r="E18217" t="s">
        <v>90</v>
      </c>
      <c r="F18217" t="s">
        <v>15</v>
      </c>
      <c r="G18217" t="s">
        <v>16</v>
      </c>
      <c r="H18217">
        <v>112</v>
      </c>
      <c r="I18217" t="s">
        <v>60428</v>
      </c>
      <c r="J18217" t="s">
        <v>60429</v>
      </c>
      <c r="K18217" t="s">
        <v>60430</v>
      </c>
      <c r="L18217" t="s">
        <v>77950</v>
      </c>
    </row>
    <row r="18218" spans="1:12" x14ac:dyDescent="0.15">
      <c r="A18218" t="s">
        <v>12</v>
      </c>
      <c r="B18218">
        <v>5117207</v>
      </c>
      <c r="C18218">
        <v>5117227</v>
      </c>
      <c r="D18218" t="s">
        <v>60421</v>
      </c>
      <c r="E18218" t="s">
        <v>90</v>
      </c>
      <c r="F18218" t="s">
        <v>15</v>
      </c>
      <c r="G18218" t="s">
        <v>36</v>
      </c>
      <c r="H18218">
        <v>148</v>
      </c>
      <c r="I18218" t="s">
        <v>60431</v>
      </c>
      <c r="J18218" t="s">
        <v>60432</v>
      </c>
      <c r="K18218" t="s">
        <v>60433</v>
      </c>
      <c r="L18218" t="s">
        <v>78043</v>
      </c>
    </row>
    <row r="18219" spans="1:12" x14ac:dyDescent="0.15">
      <c r="A18219" t="s">
        <v>12</v>
      </c>
      <c r="B18219">
        <v>5117842</v>
      </c>
      <c r="C18219">
        <v>5117862</v>
      </c>
      <c r="D18219" t="s">
        <v>60434</v>
      </c>
      <c r="E18219" t="s">
        <v>90</v>
      </c>
      <c r="F18219" t="s">
        <v>76</v>
      </c>
      <c r="G18219" t="s">
        <v>16</v>
      </c>
      <c r="H18219">
        <v>6</v>
      </c>
      <c r="I18219" t="s">
        <v>60435</v>
      </c>
      <c r="J18219" t="s">
        <v>60436</v>
      </c>
      <c r="K18219" t="s">
        <v>60437</v>
      </c>
      <c r="L18219" t="s">
        <v>78025</v>
      </c>
    </row>
    <row r="18220" spans="1:12" x14ac:dyDescent="0.15">
      <c r="A18220" t="s">
        <v>12</v>
      </c>
      <c r="B18220">
        <v>5117821</v>
      </c>
      <c r="C18220">
        <v>5117841</v>
      </c>
      <c r="D18220" t="s">
        <v>60434</v>
      </c>
      <c r="E18220" t="s">
        <v>90</v>
      </c>
      <c r="F18220" t="s">
        <v>76</v>
      </c>
      <c r="G18220" t="s">
        <v>16</v>
      </c>
      <c r="H18220">
        <v>27</v>
      </c>
      <c r="I18220" t="s">
        <v>60438</v>
      </c>
      <c r="J18220" t="s">
        <v>60439</v>
      </c>
      <c r="K18220" t="s">
        <v>60440</v>
      </c>
      <c r="L18220" t="s">
        <v>78013</v>
      </c>
    </row>
    <row r="18221" spans="1:12" x14ac:dyDescent="0.15">
      <c r="A18221" t="s">
        <v>12</v>
      </c>
      <c r="B18221">
        <v>5117774</v>
      </c>
      <c r="C18221">
        <v>5117794</v>
      </c>
      <c r="D18221" t="s">
        <v>60434</v>
      </c>
      <c r="E18221" t="s">
        <v>90</v>
      </c>
      <c r="F18221" t="s">
        <v>76</v>
      </c>
      <c r="G18221" t="s">
        <v>23</v>
      </c>
      <c r="H18221">
        <v>74</v>
      </c>
      <c r="I18221" t="s">
        <v>60441</v>
      </c>
      <c r="J18221" t="s">
        <v>60442</v>
      </c>
      <c r="K18221" t="s">
        <v>60443</v>
      </c>
      <c r="L18221" t="s">
        <v>78005</v>
      </c>
    </row>
    <row r="18222" spans="1:12" x14ac:dyDescent="0.15">
      <c r="A18222" t="s">
        <v>12</v>
      </c>
      <c r="B18222">
        <v>5117743</v>
      </c>
      <c r="C18222">
        <v>5117763</v>
      </c>
      <c r="D18222" t="s">
        <v>60434</v>
      </c>
      <c r="E18222" t="s">
        <v>90</v>
      </c>
      <c r="F18222" t="s">
        <v>76</v>
      </c>
      <c r="G18222" t="s">
        <v>16</v>
      </c>
      <c r="H18222">
        <v>105</v>
      </c>
      <c r="I18222" t="s">
        <v>60444</v>
      </c>
      <c r="J18222" t="s">
        <v>60445</v>
      </c>
      <c r="K18222" t="s">
        <v>60446</v>
      </c>
      <c r="L18222" t="s">
        <v>78028</v>
      </c>
    </row>
    <row r="18223" spans="1:12" x14ac:dyDescent="0.15">
      <c r="A18223" t="s">
        <v>12</v>
      </c>
      <c r="B18223">
        <v>5118014</v>
      </c>
      <c r="C18223">
        <v>5118034</v>
      </c>
      <c r="D18223" t="s">
        <v>60447</v>
      </c>
      <c r="E18223" t="s">
        <v>90</v>
      </c>
      <c r="F18223" t="s">
        <v>15</v>
      </c>
      <c r="G18223" t="s">
        <v>16</v>
      </c>
      <c r="H18223">
        <v>0</v>
      </c>
      <c r="I18223" t="s">
        <v>60448</v>
      </c>
      <c r="J18223" t="s">
        <v>60449</v>
      </c>
      <c r="K18223" t="s">
        <v>60450</v>
      </c>
      <c r="L18223" t="s">
        <v>77980</v>
      </c>
    </row>
    <row r="18224" spans="1:12" x14ac:dyDescent="0.15">
      <c r="A18224" t="s">
        <v>12</v>
      </c>
      <c r="B18224">
        <v>5118046</v>
      </c>
      <c r="C18224">
        <v>5118066</v>
      </c>
      <c r="D18224" t="s">
        <v>60447</v>
      </c>
      <c r="E18224" t="s">
        <v>90</v>
      </c>
      <c r="F18224" t="s">
        <v>15</v>
      </c>
      <c r="G18224" t="s">
        <v>23</v>
      </c>
      <c r="H18224">
        <v>32</v>
      </c>
      <c r="I18224" t="s">
        <v>60451</v>
      </c>
      <c r="J18224" t="s">
        <v>60452</v>
      </c>
      <c r="K18224" t="s">
        <v>60453</v>
      </c>
      <c r="L18224" t="s">
        <v>77918</v>
      </c>
    </row>
    <row r="18225" spans="1:12" x14ac:dyDescent="0.15">
      <c r="A18225" t="s">
        <v>12</v>
      </c>
      <c r="B18225">
        <v>5118087</v>
      </c>
      <c r="C18225">
        <v>5118107</v>
      </c>
      <c r="D18225" t="s">
        <v>60447</v>
      </c>
      <c r="E18225" t="s">
        <v>90</v>
      </c>
      <c r="F18225" t="s">
        <v>15</v>
      </c>
      <c r="G18225" t="s">
        <v>32</v>
      </c>
      <c r="H18225">
        <v>73</v>
      </c>
      <c r="I18225" t="s">
        <v>60454</v>
      </c>
      <c r="J18225" t="s">
        <v>60455</v>
      </c>
      <c r="K18225" t="s">
        <v>60456</v>
      </c>
      <c r="L18225" t="s">
        <v>77926</v>
      </c>
    </row>
    <row r="18226" spans="1:12" x14ac:dyDescent="0.15">
      <c r="A18226" t="s">
        <v>12</v>
      </c>
      <c r="B18226">
        <v>5118112</v>
      </c>
      <c r="C18226">
        <v>5118132</v>
      </c>
      <c r="D18226" t="s">
        <v>60447</v>
      </c>
      <c r="E18226" t="s">
        <v>90</v>
      </c>
      <c r="F18226" t="s">
        <v>15</v>
      </c>
      <c r="G18226" t="s">
        <v>16</v>
      </c>
      <c r="H18226">
        <v>98</v>
      </c>
      <c r="I18226" t="s">
        <v>60457</v>
      </c>
      <c r="J18226" t="s">
        <v>60458</v>
      </c>
      <c r="K18226" t="s">
        <v>60459</v>
      </c>
      <c r="L18226" t="s">
        <v>78048</v>
      </c>
    </row>
    <row r="18227" spans="1:12" x14ac:dyDescent="0.15">
      <c r="A18227" t="s">
        <v>12</v>
      </c>
      <c r="B18227">
        <v>5118485</v>
      </c>
      <c r="C18227">
        <v>5118505</v>
      </c>
      <c r="D18227" t="s">
        <v>60460</v>
      </c>
      <c r="E18227" t="s">
        <v>90</v>
      </c>
      <c r="F18227" t="s">
        <v>15</v>
      </c>
      <c r="G18227" t="s">
        <v>16</v>
      </c>
      <c r="H18227">
        <v>38</v>
      </c>
      <c r="I18227" t="s">
        <v>60461</v>
      </c>
      <c r="J18227" t="s">
        <v>60462</v>
      </c>
      <c r="K18227" t="s">
        <v>60463</v>
      </c>
      <c r="L18227" t="s">
        <v>78008</v>
      </c>
    </row>
    <row r="18228" spans="1:12" x14ac:dyDescent="0.15">
      <c r="A18228" t="s">
        <v>12</v>
      </c>
      <c r="B18228">
        <v>5118538</v>
      </c>
      <c r="C18228">
        <v>5118558</v>
      </c>
      <c r="D18228" t="s">
        <v>60460</v>
      </c>
      <c r="E18228" t="s">
        <v>90</v>
      </c>
      <c r="F18228" t="s">
        <v>15</v>
      </c>
      <c r="G18228" t="s">
        <v>32</v>
      </c>
      <c r="H18228">
        <v>91</v>
      </c>
      <c r="I18228" t="s">
        <v>60464</v>
      </c>
      <c r="J18228" t="s">
        <v>60465</v>
      </c>
      <c r="K18228" t="s">
        <v>60466</v>
      </c>
      <c r="L18228" t="s">
        <v>77907</v>
      </c>
    </row>
    <row r="18229" spans="1:12" x14ac:dyDescent="0.15">
      <c r="A18229" t="s">
        <v>12</v>
      </c>
      <c r="B18229">
        <v>5118566</v>
      </c>
      <c r="C18229">
        <v>5118586</v>
      </c>
      <c r="D18229" t="s">
        <v>60460</v>
      </c>
      <c r="E18229" t="s">
        <v>90</v>
      </c>
      <c r="F18229" t="s">
        <v>15</v>
      </c>
      <c r="G18229" t="s">
        <v>23</v>
      </c>
      <c r="H18229">
        <v>119</v>
      </c>
      <c r="I18229" t="s">
        <v>60467</v>
      </c>
      <c r="J18229" t="s">
        <v>60468</v>
      </c>
      <c r="K18229" t="s">
        <v>60469</v>
      </c>
      <c r="L18229" t="s">
        <v>78058</v>
      </c>
    </row>
    <row r="18230" spans="1:12" x14ac:dyDescent="0.15">
      <c r="A18230" t="s">
        <v>12</v>
      </c>
      <c r="B18230">
        <v>5118596</v>
      </c>
      <c r="C18230">
        <v>5118616</v>
      </c>
      <c r="D18230" t="s">
        <v>60460</v>
      </c>
      <c r="E18230" t="s">
        <v>90</v>
      </c>
      <c r="F18230" t="s">
        <v>15</v>
      </c>
      <c r="G18230" t="s">
        <v>23</v>
      </c>
      <c r="H18230">
        <v>149</v>
      </c>
      <c r="I18230" t="s">
        <v>60470</v>
      </c>
      <c r="J18230" t="s">
        <v>60471</v>
      </c>
      <c r="K18230" t="s">
        <v>60472</v>
      </c>
      <c r="L18230" t="s">
        <v>78045</v>
      </c>
    </row>
    <row r="18231" spans="1:12" x14ac:dyDescent="0.15">
      <c r="A18231" t="s">
        <v>12</v>
      </c>
      <c r="B18231">
        <v>5120028</v>
      </c>
      <c r="C18231">
        <v>5120048</v>
      </c>
      <c r="D18231" t="s">
        <v>60473</v>
      </c>
      <c r="E18231" t="s">
        <v>90</v>
      </c>
      <c r="F18231" t="s">
        <v>76</v>
      </c>
      <c r="G18231" t="s">
        <v>23</v>
      </c>
      <c r="H18231">
        <v>10</v>
      </c>
      <c r="I18231" t="s">
        <v>60474</v>
      </c>
      <c r="J18231" t="s">
        <v>60475</v>
      </c>
      <c r="K18231" t="s">
        <v>60476</v>
      </c>
      <c r="L18231" t="s">
        <v>78001</v>
      </c>
    </row>
    <row r="18232" spans="1:12" x14ac:dyDescent="0.15">
      <c r="A18232" t="s">
        <v>12</v>
      </c>
      <c r="B18232">
        <v>5120004</v>
      </c>
      <c r="C18232">
        <v>5120024</v>
      </c>
      <c r="D18232" t="s">
        <v>60473</v>
      </c>
      <c r="E18232" t="s">
        <v>90</v>
      </c>
      <c r="F18232" t="s">
        <v>76</v>
      </c>
      <c r="G18232" t="s">
        <v>16</v>
      </c>
      <c r="H18232">
        <v>34</v>
      </c>
      <c r="I18232" t="s">
        <v>60477</v>
      </c>
      <c r="J18232" t="s">
        <v>60478</v>
      </c>
      <c r="K18232" t="s">
        <v>60479</v>
      </c>
      <c r="L18232" t="s">
        <v>77999</v>
      </c>
    </row>
    <row r="18233" spans="1:12" x14ac:dyDescent="0.15">
      <c r="A18233" t="s">
        <v>12</v>
      </c>
      <c r="B18233">
        <v>5119977</v>
      </c>
      <c r="C18233">
        <v>5119997</v>
      </c>
      <c r="D18233" t="s">
        <v>60473</v>
      </c>
      <c r="E18233" t="s">
        <v>90</v>
      </c>
      <c r="F18233" t="s">
        <v>76</v>
      </c>
      <c r="G18233" t="s">
        <v>23</v>
      </c>
      <c r="H18233">
        <v>61</v>
      </c>
      <c r="I18233" t="s">
        <v>60480</v>
      </c>
      <c r="J18233" t="s">
        <v>60481</v>
      </c>
      <c r="K18233" t="s">
        <v>60482</v>
      </c>
      <c r="L18233" t="s">
        <v>77979</v>
      </c>
    </row>
    <row r="18234" spans="1:12" x14ac:dyDescent="0.15">
      <c r="A18234" t="s">
        <v>12</v>
      </c>
      <c r="B18234">
        <v>5119956</v>
      </c>
      <c r="C18234">
        <v>5119976</v>
      </c>
      <c r="D18234" t="s">
        <v>60473</v>
      </c>
      <c r="E18234" t="s">
        <v>90</v>
      </c>
      <c r="F18234" t="s">
        <v>76</v>
      </c>
      <c r="G18234" t="s">
        <v>16</v>
      </c>
      <c r="H18234">
        <v>82</v>
      </c>
      <c r="I18234" t="s">
        <v>60483</v>
      </c>
      <c r="J18234" t="s">
        <v>60484</v>
      </c>
      <c r="K18234" t="s">
        <v>60485</v>
      </c>
      <c r="L18234" t="s">
        <v>78011</v>
      </c>
    </row>
    <row r="18235" spans="1:12" x14ac:dyDescent="0.15">
      <c r="A18235" t="s">
        <v>12</v>
      </c>
      <c r="B18235">
        <v>5120612</v>
      </c>
      <c r="C18235">
        <v>5120632</v>
      </c>
      <c r="D18235" t="s">
        <v>60486</v>
      </c>
      <c r="E18235" t="s">
        <v>90</v>
      </c>
      <c r="F18235" t="s">
        <v>76</v>
      </c>
      <c r="G18235" t="s">
        <v>23</v>
      </c>
      <c r="H18235">
        <v>41</v>
      </c>
      <c r="I18235" t="s">
        <v>60487</v>
      </c>
      <c r="J18235" t="s">
        <v>60488</v>
      </c>
      <c r="K18235" t="s">
        <v>60489</v>
      </c>
      <c r="L18235" t="s">
        <v>78014</v>
      </c>
    </row>
    <row r="18236" spans="1:12" x14ac:dyDescent="0.15">
      <c r="A18236" t="s">
        <v>12</v>
      </c>
      <c r="B18236">
        <v>5120582</v>
      </c>
      <c r="C18236">
        <v>5120602</v>
      </c>
      <c r="D18236" t="s">
        <v>60486</v>
      </c>
      <c r="E18236" t="s">
        <v>90</v>
      </c>
      <c r="F18236" t="s">
        <v>76</v>
      </c>
      <c r="G18236" t="s">
        <v>23</v>
      </c>
      <c r="H18236">
        <v>71</v>
      </c>
      <c r="I18236" t="s">
        <v>60490</v>
      </c>
      <c r="J18236" t="s">
        <v>60491</v>
      </c>
      <c r="K18236" t="s">
        <v>60492</v>
      </c>
      <c r="L18236" t="s">
        <v>77969</v>
      </c>
    </row>
    <row r="18237" spans="1:12" x14ac:dyDescent="0.15">
      <c r="A18237" t="s">
        <v>12</v>
      </c>
      <c r="B18237">
        <v>5120555</v>
      </c>
      <c r="C18237">
        <v>5120575</v>
      </c>
      <c r="D18237" t="s">
        <v>60486</v>
      </c>
      <c r="E18237" t="s">
        <v>90</v>
      </c>
      <c r="F18237" t="s">
        <v>76</v>
      </c>
      <c r="G18237" t="s">
        <v>23</v>
      </c>
      <c r="H18237">
        <v>98</v>
      </c>
      <c r="I18237" t="s">
        <v>60493</v>
      </c>
      <c r="J18237" t="s">
        <v>60494</v>
      </c>
      <c r="K18237" t="s">
        <v>60495</v>
      </c>
      <c r="L18237" t="s">
        <v>78048</v>
      </c>
    </row>
    <row r="18238" spans="1:12" x14ac:dyDescent="0.15">
      <c r="A18238" t="s">
        <v>12</v>
      </c>
      <c r="B18238">
        <v>5120529</v>
      </c>
      <c r="C18238">
        <v>5120549</v>
      </c>
      <c r="D18238" t="s">
        <v>60486</v>
      </c>
      <c r="E18238" t="s">
        <v>90</v>
      </c>
      <c r="F18238" t="s">
        <v>76</v>
      </c>
      <c r="G18238" t="s">
        <v>23</v>
      </c>
      <c r="H18238">
        <v>124</v>
      </c>
      <c r="I18238" t="s">
        <v>60496</v>
      </c>
      <c r="J18238" t="s">
        <v>60497</v>
      </c>
      <c r="K18238" t="s">
        <v>60498</v>
      </c>
      <c r="L18238" t="s">
        <v>78046</v>
      </c>
    </row>
    <row r="18239" spans="1:12" x14ac:dyDescent="0.15">
      <c r="A18239" t="s">
        <v>12</v>
      </c>
      <c r="B18239">
        <v>5121355</v>
      </c>
      <c r="C18239">
        <v>5121375</v>
      </c>
      <c r="D18239" t="s">
        <v>60499</v>
      </c>
      <c r="E18239" t="s">
        <v>90</v>
      </c>
      <c r="F18239" t="s">
        <v>76</v>
      </c>
      <c r="G18239" t="s">
        <v>23</v>
      </c>
      <c r="H18239">
        <v>11</v>
      </c>
      <c r="I18239" t="s">
        <v>60500</v>
      </c>
      <c r="J18239" t="s">
        <v>60501</v>
      </c>
      <c r="K18239" t="s">
        <v>60502</v>
      </c>
      <c r="L18239" t="s">
        <v>77974</v>
      </c>
    </row>
    <row r="18240" spans="1:12" x14ac:dyDescent="0.15">
      <c r="A18240" t="s">
        <v>12</v>
      </c>
      <c r="B18240">
        <v>5121300</v>
      </c>
      <c r="C18240">
        <v>5121320</v>
      </c>
      <c r="D18240" t="s">
        <v>60499</v>
      </c>
      <c r="E18240" t="s">
        <v>90</v>
      </c>
      <c r="F18240" t="s">
        <v>76</v>
      </c>
      <c r="G18240" t="s">
        <v>16</v>
      </c>
      <c r="H18240">
        <v>66</v>
      </c>
      <c r="I18240" t="s">
        <v>60503</v>
      </c>
      <c r="J18240" t="s">
        <v>60504</v>
      </c>
      <c r="K18240" t="s">
        <v>60505</v>
      </c>
      <c r="L18240" t="s">
        <v>77928</v>
      </c>
    </row>
    <row r="18241" spans="1:12" x14ac:dyDescent="0.15">
      <c r="A18241" t="s">
        <v>12</v>
      </c>
      <c r="B18241">
        <v>5121264</v>
      </c>
      <c r="C18241">
        <v>5121284</v>
      </c>
      <c r="D18241" t="s">
        <v>60499</v>
      </c>
      <c r="E18241" t="s">
        <v>90</v>
      </c>
      <c r="F18241" t="s">
        <v>76</v>
      </c>
      <c r="G18241" t="s">
        <v>16</v>
      </c>
      <c r="H18241">
        <v>102</v>
      </c>
      <c r="I18241" t="s">
        <v>60506</v>
      </c>
      <c r="J18241" t="s">
        <v>60507</v>
      </c>
      <c r="K18241" t="s">
        <v>60508</v>
      </c>
      <c r="L18241" t="s">
        <v>77933</v>
      </c>
    </row>
    <row r="18242" spans="1:12" x14ac:dyDescent="0.15">
      <c r="A18242" t="s">
        <v>12</v>
      </c>
      <c r="B18242">
        <v>5121228</v>
      </c>
      <c r="C18242">
        <v>5121248</v>
      </c>
      <c r="D18242" t="s">
        <v>60499</v>
      </c>
      <c r="E18242" t="s">
        <v>90</v>
      </c>
      <c r="F18242" t="s">
        <v>76</v>
      </c>
      <c r="G18242" t="s">
        <v>23</v>
      </c>
      <c r="H18242">
        <v>138</v>
      </c>
      <c r="I18242" t="s">
        <v>60509</v>
      </c>
      <c r="J18242" t="s">
        <v>60510</v>
      </c>
      <c r="K18242" t="s">
        <v>60511</v>
      </c>
      <c r="L18242" t="s">
        <v>78064</v>
      </c>
    </row>
    <row r="18243" spans="1:12" x14ac:dyDescent="0.15">
      <c r="A18243" t="s">
        <v>12</v>
      </c>
      <c r="B18243">
        <v>5121552</v>
      </c>
      <c r="C18243">
        <v>5121572</v>
      </c>
      <c r="D18243" t="s">
        <v>60512</v>
      </c>
      <c r="E18243" t="s">
        <v>90</v>
      </c>
      <c r="F18243" t="s">
        <v>15</v>
      </c>
      <c r="G18243" t="s">
        <v>32</v>
      </c>
      <c r="H18243">
        <v>1</v>
      </c>
      <c r="I18243" t="s">
        <v>60513</v>
      </c>
      <c r="J18243" t="s">
        <v>60514</v>
      </c>
      <c r="K18243" t="s">
        <v>60515</v>
      </c>
      <c r="L18243" t="s">
        <v>77917</v>
      </c>
    </row>
    <row r="18244" spans="1:12" x14ac:dyDescent="0.15">
      <c r="A18244" t="s">
        <v>12</v>
      </c>
      <c r="B18244">
        <v>5121578</v>
      </c>
      <c r="C18244">
        <v>5121598</v>
      </c>
      <c r="D18244" t="s">
        <v>60512</v>
      </c>
      <c r="E18244" t="s">
        <v>90</v>
      </c>
      <c r="F18244" t="s">
        <v>15</v>
      </c>
      <c r="G18244" t="s">
        <v>16</v>
      </c>
      <c r="H18244">
        <v>27</v>
      </c>
      <c r="I18244" t="s">
        <v>60516</v>
      </c>
      <c r="J18244" t="s">
        <v>60517</v>
      </c>
      <c r="K18244" t="s">
        <v>60518</v>
      </c>
      <c r="L18244" t="s">
        <v>78013</v>
      </c>
    </row>
    <row r="18245" spans="1:12" x14ac:dyDescent="0.15">
      <c r="A18245" t="s">
        <v>12</v>
      </c>
      <c r="B18245">
        <v>5121600</v>
      </c>
      <c r="C18245">
        <v>5121620</v>
      </c>
      <c r="D18245" t="s">
        <v>60512</v>
      </c>
      <c r="E18245" t="s">
        <v>90</v>
      </c>
      <c r="F18245" t="s">
        <v>15</v>
      </c>
      <c r="G18245" t="s">
        <v>32</v>
      </c>
      <c r="H18245">
        <v>49</v>
      </c>
      <c r="I18245" t="s">
        <v>60519</v>
      </c>
      <c r="J18245" t="s">
        <v>60520</v>
      </c>
      <c r="K18245" t="s">
        <v>60521</v>
      </c>
      <c r="L18245" t="s">
        <v>77913</v>
      </c>
    </row>
    <row r="18246" spans="1:12" x14ac:dyDescent="0.15">
      <c r="A18246" t="s">
        <v>12</v>
      </c>
      <c r="B18246">
        <v>5121626</v>
      </c>
      <c r="C18246">
        <v>5121646</v>
      </c>
      <c r="D18246" t="s">
        <v>60512</v>
      </c>
      <c r="E18246" t="s">
        <v>90</v>
      </c>
      <c r="F18246" t="s">
        <v>15</v>
      </c>
      <c r="G18246" t="s">
        <v>16</v>
      </c>
      <c r="H18246">
        <v>75</v>
      </c>
      <c r="I18246" t="s">
        <v>60522</v>
      </c>
      <c r="J18246" t="s">
        <v>60523</v>
      </c>
      <c r="K18246" t="s">
        <v>60524</v>
      </c>
      <c r="L18246" t="s">
        <v>78027</v>
      </c>
    </row>
    <row r="18247" spans="1:12" x14ac:dyDescent="0.15">
      <c r="A18247" t="s">
        <v>12</v>
      </c>
      <c r="B18247">
        <v>5122566</v>
      </c>
      <c r="C18247">
        <v>5122586</v>
      </c>
      <c r="D18247" t="s">
        <v>60525</v>
      </c>
      <c r="E18247" t="s">
        <v>60526</v>
      </c>
      <c r="F18247" t="s">
        <v>76</v>
      </c>
      <c r="G18247" t="s">
        <v>23</v>
      </c>
      <c r="H18247">
        <v>0</v>
      </c>
      <c r="I18247" t="s">
        <v>60527</v>
      </c>
      <c r="J18247" t="s">
        <v>60528</v>
      </c>
      <c r="K18247" t="s">
        <v>60529</v>
      </c>
      <c r="L18247" t="s">
        <v>77980</v>
      </c>
    </row>
    <row r="18248" spans="1:12" x14ac:dyDescent="0.15">
      <c r="A18248" t="s">
        <v>12</v>
      </c>
      <c r="B18248">
        <v>5122541</v>
      </c>
      <c r="C18248">
        <v>5122561</v>
      </c>
      <c r="D18248" t="s">
        <v>60525</v>
      </c>
      <c r="E18248" t="s">
        <v>60526</v>
      </c>
      <c r="F18248" t="s">
        <v>76</v>
      </c>
      <c r="G18248" t="s">
        <v>32</v>
      </c>
      <c r="H18248">
        <v>25</v>
      </c>
      <c r="I18248" t="s">
        <v>60530</v>
      </c>
      <c r="J18248" t="s">
        <v>60531</v>
      </c>
      <c r="K18248" t="s">
        <v>60532</v>
      </c>
      <c r="L18248" t="s">
        <v>78012</v>
      </c>
    </row>
    <row r="18249" spans="1:12" x14ac:dyDescent="0.15">
      <c r="A18249" t="s">
        <v>12</v>
      </c>
      <c r="B18249">
        <v>5122513</v>
      </c>
      <c r="C18249">
        <v>5122533</v>
      </c>
      <c r="D18249" t="s">
        <v>60525</v>
      </c>
      <c r="E18249" t="s">
        <v>60526</v>
      </c>
      <c r="F18249" t="s">
        <v>76</v>
      </c>
      <c r="G18249" t="s">
        <v>23</v>
      </c>
      <c r="H18249">
        <v>53</v>
      </c>
      <c r="I18249" t="s">
        <v>60533</v>
      </c>
      <c r="J18249" t="s">
        <v>60534</v>
      </c>
      <c r="K18249" t="s">
        <v>60535</v>
      </c>
      <c r="L18249" t="s">
        <v>77922</v>
      </c>
    </row>
    <row r="18250" spans="1:12" x14ac:dyDescent="0.15">
      <c r="A18250" t="s">
        <v>12</v>
      </c>
      <c r="B18250">
        <v>5122480</v>
      </c>
      <c r="C18250">
        <v>5122500</v>
      </c>
      <c r="D18250" t="s">
        <v>60525</v>
      </c>
      <c r="E18250" t="s">
        <v>60526</v>
      </c>
      <c r="F18250" t="s">
        <v>76</v>
      </c>
      <c r="G18250" t="s">
        <v>23</v>
      </c>
      <c r="H18250">
        <v>86</v>
      </c>
      <c r="I18250" t="s">
        <v>60536</v>
      </c>
      <c r="J18250" t="s">
        <v>60537</v>
      </c>
      <c r="K18250" t="s">
        <v>60538</v>
      </c>
      <c r="L18250" t="s">
        <v>77929</v>
      </c>
    </row>
    <row r="18251" spans="1:12" x14ac:dyDescent="0.15">
      <c r="A18251" t="s">
        <v>12</v>
      </c>
      <c r="B18251">
        <v>5122701</v>
      </c>
      <c r="C18251">
        <v>5122721</v>
      </c>
      <c r="D18251" t="s">
        <v>60539</v>
      </c>
      <c r="E18251" t="s">
        <v>90</v>
      </c>
      <c r="F18251" t="s">
        <v>15</v>
      </c>
      <c r="G18251" t="s">
        <v>16</v>
      </c>
      <c r="H18251">
        <v>14</v>
      </c>
      <c r="I18251" t="s">
        <v>60540</v>
      </c>
      <c r="J18251" t="s">
        <v>60541</v>
      </c>
      <c r="K18251" t="s">
        <v>60542</v>
      </c>
      <c r="L18251" t="s">
        <v>77924</v>
      </c>
    </row>
    <row r="18252" spans="1:12" x14ac:dyDescent="0.15">
      <c r="A18252" t="s">
        <v>12</v>
      </c>
      <c r="B18252">
        <v>5122772</v>
      </c>
      <c r="C18252">
        <v>5122792</v>
      </c>
      <c r="D18252" t="s">
        <v>60539</v>
      </c>
      <c r="E18252" t="s">
        <v>90</v>
      </c>
      <c r="F18252" t="s">
        <v>15</v>
      </c>
      <c r="G18252" t="s">
        <v>23</v>
      </c>
      <c r="H18252">
        <v>85</v>
      </c>
      <c r="I18252" t="s">
        <v>60543</v>
      </c>
      <c r="J18252" t="s">
        <v>60544</v>
      </c>
      <c r="K18252" t="s">
        <v>60545</v>
      </c>
      <c r="L18252" t="s">
        <v>77972</v>
      </c>
    </row>
    <row r="18253" spans="1:12" x14ac:dyDescent="0.15">
      <c r="A18253" t="s">
        <v>12</v>
      </c>
      <c r="B18253">
        <v>5122796</v>
      </c>
      <c r="C18253">
        <v>5122816</v>
      </c>
      <c r="D18253" t="s">
        <v>60539</v>
      </c>
      <c r="E18253" t="s">
        <v>90</v>
      </c>
      <c r="F18253" t="s">
        <v>15</v>
      </c>
      <c r="G18253" t="s">
        <v>16</v>
      </c>
      <c r="H18253">
        <v>109</v>
      </c>
      <c r="I18253" t="s">
        <v>60546</v>
      </c>
      <c r="J18253" t="s">
        <v>60547</v>
      </c>
      <c r="K18253" t="s">
        <v>60548</v>
      </c>
      <c r="L18253" t="s">
        <v>77947</v>
      </c>
    </row>
    <row r="18254" spans="1:12" x14ac:dyDescent="0.15">
      <c r="A18254" t="s">
        <v>12</v>
      </c>
      <c r="B18254">
        <v>5122817</v>
      </c>
      <c r="C18254">
        <v>5122837</v>
      </c>
      <c r="D18254" t="s">
        <v>60539</v>
      </c>
      <c r="E18254" t="s">
        <v>90</v>
      </c>
      <c r="F18254" t="s">
        <v>15</v>
      </c>
      <c r="G18254" t="s">
        <v>16</v>
      </c>
      <c r="H18254">
        <v>130</v>
      </c>
      <c r="I18254" t="s">
        <v>60549</v>
      </c>
      <c r="J18254" t="s">
        <v>60550</v>
      </c>
      <c r="K18254" t="s">
        <v>60551</v>
      </c>
      <c r="L18254" t="s">
        <v>77998</v>
      </c>
    </row>
    <row r="18255" spans="1:12" x14ac:dyDescent="0.15">
      <c r="A18255" t="s">
        <v>12</v>
      </c>
      <c r="B18255">
        <v>5123451</v>
      </c>
      <c r="C18255">
        <v>5123471</v>
      </c>
      <c r="D18255" t="s">
        <v>60552</v>
      </c>
      <c r="E18255" t="s">
        <v>90</v>
      </c>
      <c r="F18255" t="s">
        <v>15</v>
      </c>
      <c r="G18255" t="s">
        <v>32</v>
      </c>
      <c r="H18255">
        <v>1</v>
      </c>
      <c r="I18255" t="s">
        <v>60553</v>
      </c>
      <c r="J18255" t="s">
        <v>60554</v>
      </c>
      <c r="K18255" t="s">
        <v>60555</v>
      </c>
      <c r="L18255" t="s">
        <v>77917</v>
      </c>
    </row>
    <row r="18256" spans="1:12" x14ac:dyDescent="0.15">
      <c r="A18256" t="s">
        <v>12</v>
      </c>
      <c r="B18256">
        <v>5123477</v>
      </c>
      <c r="C18256">
        <v>5123497</v>
      </c>
      <c r="D18256" t="s">
        <v>60552</v>
      </c>
      <c r="E18256" t="s">
        <v>90</v>
      </c>
      <c r="F18256" t="s">
        <v>15</v>
      </c>
      <c r="G18256" t="s">
        <v>16</v>
      </c>
      <c r="H18256">
        <v>27</v>
      </c>
      <c r="I18256" t="s">
        <v>60556</v>
      </c>
      <c r="J18256" t="s">
        <v>60557</v>
      </c>
      <c r="K18256" t="s">
        <v>60558</v>
      </c>
      <c r="L18256" t="s">
        <v>78013</v>
      </c>
    </row>
    <row r="18257" spans="1:12" x14ac:dyDescent="0.15">
      <c r="A18257" t="s">
        <v>12</v>
      </c>
      <c r="B18257">
        <v>5123519</v>
      </c>
      <c r="C18257">
        <v>5123539</v>
      </c>
      <c r="D18257" t="s">
        <v>60552</v>
      </c>
      <c r="E18257" t="s">
        <v>90</v>
      </c>
      <c r="F18257" t="s">
        <v>15</v>
      </c>
      <c r="G18257" t="s">
        <v>36</v>
      </c>
      <c r="H18257">
        <v>69</v>
      </c>
      <c r="I18257" t="s">
        <v>60559</v>
      </c>
      <c r="J18257" t="s">
        <v>60560</v>
      </c>
      <c r="K18257" t="s">
        <v>60561</v>
      </c>
      <c r="L18257" t="s">
        <v>78015</v>
      </c>
    </row>
    <row r="18258" spans="1:12" x14ac:dyDescent="0.15">
      <c r="A18258" t="s">
        <v>12</v>
      </c>
      <c r="B18258">
        <v>5123548</v>
      </c>
      <c r="C18258">
        <v>5123568</v>
      </c>
      <c r="D18258" t="s">
        <v>60552</v>
      </c>
      <c r="E18258" t="s">
        <v>90</v>
      </c>
      <c r="F18258" t="s">
        <v>15</v>
      </c>
      <c r="G18258" t="s">
        <v>36</v>
      </c>
      <c r="H18258">
        <v>98</v>
      </c>
      <c r="I18258" t="s">
        <v>60562</v>
      </c>
      <c r="J18258" t="s">
        <v>60563</v>
      </c>
      <c r="K18258" t="s">
        <v>60564</v>
      </c>
      <c r="L18258" t="s">
        <v>78048</v>
      </c>
    </row>
    <row r="18259" spans="1:12" x14ac:dyDescent="0.15">
      <c r="A18259" t="s">
        <v>12</v>
      </c>
      <c r="B18259">
        <v>5124872</v>
      </c>
      <c r="C18259">
        <v>5124892</v>
      </c>
      <c r="D18259" t="s">
        <v>60565</v>
      </c>
      <c r="E18259" t="s">
        <v>90</v>
      </c>
      <c r="F18259" t="s">
        <v>15</v>
      </c>
      <c r="G18259" t="s">
        <v>23</v>
      </c>
      <c r="H18259">
        <v>31</v>
      </c>
      <c r="I18259" t="s">
        <v>60566</v>
      </c>
      <c r="J18259" t="s">
        <v>60567</v>
      </c>
      <c r="K18259" t="s">
        <v>60568</v>
      </c>
      <c r="L18259" t="s">
        <v>77910</v>
      </c>
    </row>
    <row r="18260" spans="1:12" x14ac:dyDescent="0.15">
      <c r="A18260" t="s">
        <v>12</v>
      </c>
      <c r="B18260">
        <v>5124896</v>
      </c>
      <c r="C18260">
        <v>5124916</v>
      </c>
      <c r="D18260" t="s">
        <v>60565</v>
      </c>
      <c r="E18260" t="s">
        <v>90</v>
      </c>
      <c r="F18260" t="s">
        <v>15</v>
      </c>
      <c r="G18260" t="s">
        <v>32</v>
      </c>
      <c r="H18260">
        <v>55</v>
      </c>
      <c r="I18260" t="s">
        <v>60569</v>
      </c>
      <c r="J18260" t="s">
        <v>60570</v>
      </c>
      <c r="K18260" t="s">
        <v>60571</v>
      </c>
      <c r="L18260" t="s">
        <v>77992</v>
      </c>
    </row>
    <row r="18261" spans="1:12" x14ac:dyDescent="0.15">
      <c r="A18261" t="s">
        <v>12</v>
      </c>
      <c r="B18261">
        <v>5124929</v>
      </c>
      <c r="C18261">
        <v>5124949</v>
      </c>
      <c r="D18261" t="s">
        <v>60565</v>
      </c>
      <c r="E18261" t="s">
        <v>90</v>
      </c>
      <c r="F18261" t="s">
        <v>15</v>
      </c>
      <c r="G18261" t="s">
        <v>16</v>
      </c>
      <c r="H18261">
        <v>88</v>
      </c>
      <c r="I18261" t="s">
        <v>60572</v>
      </c>
      <c r="J18261" t="s">
        <v>60573</v>
      </c>
      <c r="K18261" t="s">
        <v>60574</v>
      </c>
      <c r="L18261" t="s">
        <v>77923</v>
      </c>
    </row>
    <row r="18262" spans="1:12" x14ac:dyDescent="0.15">
      <c r="A18262" t="s">
        <v>12</v>
      </c>
      <c r="B18262">
        <v>5124957</v>
      </c>
      <c r="C18262">
        <v>5124977</v>
      </c>
      <c r="D18262" t="s">
        <v>60565</v>
      </c>
      <c r="E18262" t="s">
        <v>90</v>
      </c>
      <c r="F18262" t="s">
        <v>15</v>
      </c>
      <c r="G18262" t="s">
        <v>23</v>
      </c>
      <c r="H18262">
        <v>116</v>
      </c>
      <c r="I18262" t="s">
        <v>60575</v>
      </c>
      <c r="J18262" t="s">
        <v>60576</v>
      </c>
      <c r="K18262" t="s">
        <v>60577</v>
      </c>
      <c r="L18262" t="s">
        <v>77976</v>
      </c>
    </row>
    <row r="18263" spans="1:12" x14ac:dyDescent="0.15">
      <c r="A18263" t="s">
        <v>12</v>
      </c>
      <c r="B18263">
        <v>5134120</v>
      </c>
      <c r="C18263">
        <v>5134140</v>
      </c>
      <c r="D18263" t="s">
        <v>60578</v>
      </c>
      <c r="E18263" t="s">
        <v>60579</v>
      </c>
      <c r="F18263" t="s">
        <v>15</v>
      </c>
      <c r="G18263" t="s">
        <v>32</v>
      </c>
      <c r="H18263">
        <v>1</v>
      </c>
      <c r="I18263" t="s">
        <v>60580</v>
      </c>
      <c r="J18263" t="s">
        <v>60581</v>
      </c>
      <c r="K18263" t="s">
        <v>60582</v>
      </c>
      <c r="L18263" t="s">
        <v>77917</v>
      </c>
    </row>
    <row r="18264" spans="1:12" x14ac:dyDescent="0.15">
      <c r="A18264" t="s">
        <v>12</v>
      </c>
      <c r="B18264">
        <v>5134141</v>
      </c>
      <c r="C18264">
        <v>5134161</v>
      </c>
      <c r="D18264" t="s">
        <v>60578</v>
      </c>
      <c r="E18264" t="s">
        <v>60579</v>
      </c>
      <c r="F18264" t="s">
        <v>15</v>
      </c>
      <c r="G18264" t="s">
        <v>16</v>
      </c>
      <c r="H18264">
        <v>22</v>
      </c>
      <c r="I18264" t="s">
        <v>60583</v>
      </c>
      <c r="J18264" t="s">
        <v>60584</v>
      </c>
      <c r="K18264" t="s">
        <v>60585</v>
      </c>
      <c r="L18264" t="s">
        <v>77948</v>
      </c>
    </row>
    <row r="18265" spans="1:12" x14ac:dyDescent="0.15">
      <c r="A18265" t="s">
        <v>12</v>
      </c>
      <c r="B18265">
        <v>5134162</v>
      </c>
      <c r="C18265">
        <v>5134182</v>
      </c>
      <c r="D18265" t="s">
        <v>60578</v>
      </c>
      <c r="E18265" t="s">
        <v>60579</v>
      </c>
      <c r="F18265" t="s">
        <v>15</v>
      </c>
      <c r="G18265" t="s">
        <v>36</v>
      </c>
      <c r="H18265">
        <v>43</v>
      </c>
      <c r="I18265" t="s">
        <v>60586</v>
      </c>
      <c r="J18265" t="s">
        <v>60587</v>
      </c>
      <c r="K18265" t="s">
        <v>60588</v>
      </c>
      <c r="L18265" t="s">
        <v>77942</v>
      </c>
    </row>
    <row r="18266" spans="1:12" x14ac:dyDescent="0.15">
      <c r="A18266" t="s">
        <v>12</v>
      </c>
      <c r="B18266">
        <v>5134240</v>
      </c>
      <c r="C18266">
        <v>5134260</v>
      </c>
      <c r="D18266" t="s">
        <v>60578</v>
      </c>
      <c r="E18266" t="s">
        <v>60579</v>
      </c>
      <c r="F18266" t="s">
        <v>15</v>
      </c>
      <c r="G18266" t="s">
        <v>16</v>
      </c>
      <c r="H18266">
        <v>121</v>
      </c>
      <c r="I18266" t="s">
        <v>60589</v>
      </c>
      <c r="J18266" t="s">
        <v>60590</v>
      </c>
      <c r="K18266" t="s">
        <v>60591</v>
      </c>
      <c r="L18266" t="s">
        <v>77943</v>
      </c>
    </row>
    <row r="18267" spans="1:12" x14ac:dyDescent="0.15">
      <c r="A18267" t="s">
        <v>12</v>
      </c>
      <c r="B18267">
        <v>5135358</v>
      </c>
      <c r="C18267">
        <v>5135378</v>
      </c>
      <c r="D18267" t="s">
        <v>60592</v>
      </c>
      <c r="E18267" t="s">
        <v>90</v>
      </c>
      <c r="F18267" t="s">
        <v>15</v>
      </c>
      <c r="G18267" t="s">
        <v>32</v>
      </c>
      <c r="H18267">
        <v>1</v>
      </c>
      <c r="I18267" t="s">
        <v>60593</v>
      </c>
      <c r="J18267" t="s">
        <v>60594</v>
      </c>
      <c r="K18267" t="s">
        <v>60595</v>
      </c>
      <c r="L18267" t="s">
        <v>77917</v>
      </c>
    </row>
    <row r="18268" spans="1:12" x14ac:dyDescent="0.15">
      <c r="A18268" t="s">
        <v>12</v>
      </c>
      <c r="B18268">
        <v>5135380</v>
      </c>
      <c r="C18268">
        <v>5135400</v>
      </c>
      <c r="D18268" t="s">
        <v>60592</v>
      </c>
      <c r="E18268" t="s">
        <v>90</v>
      </c>
      <c r="F18268" t="s">
        <v>15</v>
      </c>
      <c r="G18268" t="s">
        <v>23</v>
      </c>
      <c r="H18268">
        <v>23</v>
      </c>
      <c r="I18268" t="s">
        <v>60596</v>
      </c>
      <c r="J18268" t="s">
        <v>60597</v>
      </c>
      <c r="K18268" t="s">
        <v>60598</v>
      </c>
      <c r="L18268" t="s">
        <v>77975</v>
      </c>
    </row>
    <row r="18269" spans="1:12" x14ac:dyDescent="0.15">
      <c r="A18269" t="s">
        <v>12</v>
      </c>
      <c r="B18269">
        <v>5135428</v>
      </c>
      <c r="C18269">
        <v>5135448</v>
      </c>
      <c r="D18269" t="s">
        <v>60592</v>
      </c>
      <c r="E18269" t="s">
        <v>90</v>
      </c>
      <c r="F18269" t="s">
        <v>15</v>
      </c>
      <c r="G18269" t="s">
        <v>16</v>
      </c>
      <c r="H18269">
        <v>71</v>
      </c>
      <c r="I18269" t="s">
        <v>60599</v>
      </c>
      <c r="J18269" t="s">
        <v>60600</v>
      </c>
      <c r="K18269" t="s">
        <v>60601</v>
      </c>
      <c r="L18269" t="s">
        <v>77969</v>
      </c>
    </row>
    <row r="18270" spans="1:12" x14ac:dyDescent="0.15">
      <c r="A18270" t="s">
        <v>12</v>
      </c>
      <c r="B18270">
        <v>5135448</v>
      </c>
      <c r="C18270">
        <v>5135468</v>
      </c>
      <c r="D18270" t="s">
        <v>60592</v>
      </c>
      <c r="E18270" t="s">
        <v>90</v>
      </c>
      <c r="F18270" t="s">
        <v>15</v>
      </c>
      <c r="G18270" t="s">
        <v>16</v>
      </c>
      <c r="H18270">
        <v>91</v>
      </c>
      <c r="I18270" t="s">
        <v>60602</v>
      </c>
      <c r="J18270" t="s">
        <v>60603</v>
      </c>
      <c r="K18270" t="s">
        <v>60604</v>
      </c>
      <c r="L18270" t="s">
        <v>77907</v>
      </c>
    </row>
    <row r="18271" spans="1:12" x14ac:dyDescent="0.15">
      <c r="A18271" t="s">
        <v>12</v>
      </c>
      <c r="B18271">
        <v>5141151</v>
      </c>
      <c r="C18271">
        <v>5141171</v>
      </c>
      <c r="D18271" t="s">
        <v>60605</v>
      </c>
      <c r="E18271" t="s">
        <v>60606</v>
      </c>
      <c r="F18271" t="s">
        <v>76</v>
      </c>
      <c r="G18271" t="s">
        <v>16</v>
      </c>
      <c r="H18271">
        <v>9</v>
      </c>
      <c r="I18271" t="s">
        <v>60607</v>
      </c>
      <c r="J18271" t="s">
        <v>60608</v>
      </c>
      <c r="K18271" t="s">
        <v>60609</v>
      </c>
      <c r="L18271" t="s">
        <v>77939</v>
      </c>
    </row>
    <row r="18272" spans="1:12" x14ac:dyDescent="0.15">
      <c r="A18272" t="s">
        <v>12</v>
      </c>
      <c r="B18272">
        <v>5141122</v>
      </c>
      <c r="C18272">
        <v>5141142</v>
      </c>
      <c r="D18272" t="s">
        <v>60605</v>
      </c>
      <c r="E18272" t="s">
        <v>60606</v>
      </c>
      <c r="F18272" t="s">
        <v>76</v>
      </c>
      <c r="G18272" t="s">
        <v>16</v>
      </c>
      <c r="H18272">
        <v>38</v>
      </c>
      <c r="I18272" t="s">
        <v>60610</v>
      </c>
      <c r="J18272" t="s">
        <v>60611</v>
      </c>
      <c r="K18272" t="s">
        <v>60612</v>
      </c>
      <c r="L18272" t="s">
        <v>78008</v>
      </c>
    </row>
    <row r="18273" spans="1:12" x14ac:dyDescent="0.15">
      <c r="A18273" t="s">
        <v>12</v>
      </c>
      <c r="B18273">
        <v>5141071</v>
      </c>
      <c r="C18273">
        <v>5141091</v>
      </c>
      <c r="D18273" t="s">
        <v>60605</v>
      </c>
      <c r="E18273" t="s">
        <v>60606</v>
      </c>
      <c r="F18273" t="s">
        <v>76</v>
      </c>
      <c r="G18273" t="s">
        <v>23</v>
      </c>
      <c r="H18273">
        <v>89</v>
      </c>
      <c r="I18273" t="s">
        <v>60613</v>
      </c>
      <c r="J18273" t="s">
        <v>60614</v>
      </c>
      <c r="K18273" t="s">
        <v>60615</v>
      </c>
      <c r="L18273" t="s">
        <v>77964</v>
      </c>
    </row>
    <row r="18274" spans="1:12" x14ac:dyDescent="0.15">
      <c r="A18274" t="s">
        <v>12</v>
      </c>
      <c r="B18274">
        <v>5141003</v>
      </c>
      <c r="C18274">
        <v>5141023</v>
      </c>
      <c r="D18274" t="s">
        <v>60605</v>
      </c>
      <c r="E18274" t="s">
        <v>60606</v>
      </c>
      <c r="F18274" t="s">
        <v>76</v>
      </c>
      <c r="G18274" t="s">
        <v>23</v>
      </c>
      <c r="H18274">
        <v>157</v>
      </c>
      <c r="I18274" t="s">
        <v>60616</v>
      </c>
      <c r="J18274" t="s">
        <v>60617</v>
      </c>
      <c r="K18274" t="s">
        <v>60618</v>
      </c>
      <c r="L18274" t="s">
        <v>78068</v>
      </c>
    </row>
    <row r="18275" spans="1:12" x14ac:dyDescent="0.15">
      <c r="A18275" t="s">
        <v>12</v>
      </c>
      <c r="B18275">
        <v>5144886</v>
      </c>
      <c r="C18275">
        <v>5144906</v>
      </c>
      <c r="D18275" t="s">
        <v>60619</v>
      </c>
      <c r="E18275" t="s">
        <v>60620</v>
      </c>
      <c r="F18275" t="s">
        <v>76</v>
      </c>
      <c r="G18275" t="s">
        <v>32</v>
      </c>
      <c r="H18275">
        <v>8</v>
      </c>
      <c r="I18275" t="s">
        <v>60621</v>
      </c>
      <c r="J18275" t="s">
        <v>60622</v>
      </c>
      <c r="K18275" t="s">
        <v>60623</v>
      </c>
      <c r="L18275" t="s">
        <v>77955</v>
      </c>
    </row>
    <row r="18276" spans="1:12" x14ac:dyDescent="0.15">
      <c r="A18276" t="s">
        <v>12</v>
      </c>
      <c r="B18276">
        <v>5144865</v>
      </c>
      <c r="C18276">
        <v>5144885</v>
      </c>
      <c r="D18276" t="s">
        <v>60619</v>
      </c>
      <c r="E18276" t="s">
        <v>60620</v>
      </c>
      <c r="F18276" t="s">
        <v>76</v>
      </c>
      <c r="G18276" t="s">
        <v>23</v>
      </c>
      <c r="H18276">
        <v>29</v>
      </c>
      <c r="I18276" t="s">
        <v>60624</v>
      </c>
      <c r="J18276" t="s">
        <v>60625</v>
      </c>
      <c r="K18276" t="s">
        <v>60626</v>
      </c>
      <c r="L18276" t="s">
        <v>77921</v>
      </c>
    </row>
    <row r="18277" spans="1:12" x14ac:dyDescent="0.15">
      <c r="A18277" t="s">
        <v>12</v>
      </c>
      <c r="B18277">
        <v>5144832</v>
      </c>
      <c r="C18277">
        <v>5144852</v>
      </c>
      <c r="D18277" t="s">
        <v>60619</v>
      </c>
      <c r="E18277" t="s">
        <v>60620</v>
      </c>
      <c r="F18277" t="s">
        <v>76</v>
      </c>
      <c r="G18277" t="s">
        <v>16</v>
      </c>
      <c r="H18277">
        <v>62</v>
      </c>
      <c r="I18277" t="s">
        <v>60627</v>
      </c>
      <c r="J18277" t="s">
        <v>60628</v>
      </c>
      <c r="K18277" t="s">
        <v>60629</v>
      </c>
      <c r="L18277" t="s">
        <v>77949</v>
      </c>
    </row>
    <row r="18278" spans="1:12" x14ac:dyDescent="0.15">
      <c r="A18278" t="s">
        <v>12</v>
      </c>
      <c r="B18278">
        <v>5144806</v>
      </c>
      <c r="C18278">
        <v>5144826</v>
      </c>
      <c r="D18278" t="s">
        <v>60619</v>
      </c>
      <c r="E18278" t="s">
        <v>60620</v>
      </c>
      <c r="F18278" t="s">
        <v>76</v>
      </c>
      <c r="G18278" t="s">
        <v>16</v>
      </c>
      <c r="H18278">
        <v>88</v>
      </c>
      <c r="I18278" t="s">
        <v>60630</v>
      </c>
      <c r="J18278" t="s">
        <v>60631</v>
      </c>
      <c r="K18278" t="s">
        <v>60632</v>
      </c>
      <c r="L18278" t="s">
        <v>77923</v>
      </c>
    </row>
    <row r="18279" spans="1:12" x14ac:dyDescent="0.15">
      <c r="A18279" t="s">
        <v>12</v>
      </c>
      <c r="B18279">
        <v>5148406</v>
      </c>
      <c r="C18279">
        <v>5148426</v>
      </c>
      <c r="D18279" t="s">
        <v>60633</v>
      </c>
      <c r="E18279" t="s">
        <v>60634</v>
      </c>
      <c r="F18279" t="s">
        <v>76</v>
      </c>
      <c r="G18279" t="s">
        <v>16</v>
      </c>
      <c r="H18279">
        <v>0</v>
      </c>
      <c r="I18279" t="s">
        <v>60635</v>
      </c>
      <c r="J18279" t="s">
        <v>60636</v>
      </c>
      <c r="K18279" t="s">
        <v>60637</v>
      </c>
      <c r="L18279" t="s">
        <v>77980</v>
      </c>
    </row>
    <row r="18280" spans="1:12" x14ac:dyDescent="0.15">
      <c r="A18280" t="s">
        <v>12</v>
      </c>
      <c r="B18280">
        <v>5148384</v>
      </c>
      <c r="C18280">
        <v>5148404</v>
      </c>
      <c r="D18280" t="s">
        <v>60633</v>
      </c>
      <c r="E18280" t="s">
        <v>60634</v>
      </c>
      <c r="F18280" t="s">
        <v>76</v>
      </c>
      <c r="G18280" t="s">
        <v>32</v>
      </c>
      <c r="H18280">
        <v>22</v>
      </c>
      <c r="I18280" t="s">
        <v>60638</v>
      </c>
      <c r="J18280" t="s">
        <v>60639</v>
      </c>
      <c r="K18280" t="s">
        <v>60640</v>
      </c>
      <c r="L18280" t="s">
        <v>77948</v>
      </c>
    </row>
    <row r="18281" spans="1:12" x14ac:dyDescent="0.15">
      <c r="A18281" t="s">
        <v>12</v>
      </c>
      <c r="B18281">
        <v>5148353</v>
      </c>
      <c r="C18281">
        <v>5148373</v>
      </c>
      <c r="D18281" t="s">
        <v>60633</v>
      </c>
      <c r="E18281" t="s">
        <v>60634</v>
      </c>
      <c r="F18281" t="s">
        <v>76</v>
      </c>
      <c r="G18281" t="s">
        <v>32</v>
      </c>
      <c r="H18281">
        <v>53</v>
      </c>
      <c r="I18281" t="s">
        <v>60641</v>
      </c>
      <c r="J18281" t="s">
        <v>60642</v>
      </c>
      <c r="K18281" t="s">
        <v>60643</v>
      </c>
      <c r="L18281" t="s">
        <v>77922</v>
      </c>
    </row>
    <row r="18282" spans="1:12" x14ac:dyDescent="0.15">
      <c r="A18282" t="s">
        <v>12</v>
      </c>
      <c r="B18282">
        <v>5148332</v>
      </c>
      <c r="C18282">
        <v>5148352</v>
      </c>
      <c r="D18282" t="s">
        <v>60633</v>
      </c>
      <c r="E18282" t="s">
        <v>60634</v>
      </c>
      <c r="F18282" t="s">
        <v>76</v>
      </c>
      <c r="G18282" t="s">
        <v>23</v>
      </c>
      <c r="H18282">
        <v>74</v>
      </c>
      <c r="I18282" t="s">
        <v>60644</v>
      </c>
      <c r="J18282" t="s">
        <v>60645</v>
      </c>
      <c r="K18282" t="s">
        <v>60646</v>
      </c>
      <c r="L18282" t="s">
        <v>78005</v>
      </c>
    </row>
    <row r="18283" spans="1:12" x14ac:dyDescent="0.15">
      <c r="A18283" t="s">
        <v>12</v>
      </c>
      <c r="B18283">
        <v>5149111</v>
      </c>
      <c r="C18283">
        <v>5149131</v>
      </c>
      <c r="D18283" t="s">
        <v>60647</v>
      </c>
      <c r="E18283" t="s">
        <v>90</v>
      </c>
      <c r="F18283" t="s">
        <v>76</v>
      </c>
      <c r="G18283" t="s">
        <v>16</v>
      </c>
      <c r="H18283">
        <v>19</v>
      </c>
      <c r="I18283" t="s">
        <v>60648</v>
      </c>
      <c r="J18283" t="s">
        <v>60649</v>
      </c>
      <c r="K18283" t="s">
        <v>60650</v>
      </c>
      <c r="L18283" t="s">
        <v>77982</v>
      </c>
    </row>
    <row r="18284" spans="1:12" x14ac:dyDescent="0.15">
      <c r="A18284" t="s">
        <v>12</v>
      </c>
      <c r="B18284">
        <v>5149080</v>
      </c>
      <c r="C18284">
        <v>5149100</v>
      </c>
      <c r="D18284" t="s">
        <v>60647</v>
      </c>
      <c r="E18284" t="s">
        <v>90</v>
      </c>
      <c r="F18284" t="s">
        <v>76</v>
      </c>
      <c r="G18284" t="s">
        <v>23</v>
      </c>
      <c r="H18284">
        <v>50</v>
      </c>
      <c r="I18284" t="s">
        <v>60651</v>
      </c>
      <c r="J18284" t="s">
        <v>60652</v>
      </c>
      <c r="K18284" t="s">
        <v>60653</v>
      </c>
      <c r="L18284" t="s">
        <v>77925</v>
      </c>
    </row>
    <row r="18285" spans="1:12" x14ac:dyDescent="0.15">
      <c r="A18285" t="s">
        <v>12</v>
      </c>
      <c r="B18285">
        <v>5149053</v>
      </c>
      <c r="C18285">
        <v>5149073</v>
      </c>
      <c r="D18285" t="s">
        <v>60647</v>
      </c>
      <c r="E18285" t="s">
        <v>90</v>
      </c>
      <c r="F18285" t="s">
        <v>76</v>
      </c>
      <c r="G18285" t="s">
        <v>16</v>
      </c>
      <c r="H18285">
        <v>77</v>
      </c>
      <c r="I18285" t="s">
        <v>60654</v>
      </c>
      <c r="J18285" t="s">
        <v>60655</v>
      </c>
      <c r="K18285" t="s">
        <v>60656</v>
      </c>
      <c r="L18285" t="s">
        <v>77960</v>
      </c>
    </row>
    <row r="18286" spans="1:12" x14ac:dyDescent="0.15">
      <c r="A18286" t="s">
        <v>12</v>
      </c>
      <c r="B18286">
        <v>5149025</v>
      </c>
      <c r="C18286">
        <v>5149045</v>
      </c>
      <c r="D18286" t="s">
        <v>60647</v>
      </c>
      <c r="E18286" t="s">
        <v>90</v>
      </c>
      <c r="F18286" t="s">
        <v>76</v>
      </c>
      <c r="G18286" t="s">
        <v>16</v>
      </c>
      <c r="H18286">
        <v>105</v>
      </c>
      <c r="I18286" t="s">
        <v>60657</v>
      </c>
      <c r="J18286" t="s">
        <v>60658</v>
      </c>
      <c r="K18286" t="s">
        <v>60659</v>
      </c>
      <c r="L18286" t="s">
        <v>78028</v>
      </c>
    </row>
    <row r="18287" spans="1:12" x14ac:dyDescent="0.15">
      <c r="A18287" t="s">
        <v>12</v>
      </c>
      <c r="B18287">
        <v>5150133</v>
      </c>
      <c r="C18287">
        <v>5150153</v>
      </c>
      <c r="D18287" t="s">
        <v>60660</v>
      </c>
      <c r="E18287" t="s">
        <v>90</v>
      </c>
      <c r="F18287" t="s">
        <v>76</v>
      </c>
      <c r="G18287" t="s">
        <v>36</v>
      </c>
      <c r="H18287">
        <v>0</v>
      </c>
      <c r="I18287" t="s">
        <v>60661</v>
      </c>
      <c r="J18287" t="s">
        <v>60662</v>
      </c>
      <c r="K18287" t="s">
        <v>60663</v>
      </c>
      <c r="L18287" t="s">
        <v>77980</v>
      </c>
    </row>
    <row r="18288" spans="1:12" x14ac:dyDescent="0.15">
      <c r="A18288" t="s">
        <v>12</v>
      </c>
      <c r="B18288">
        <v>5150113</v>
      </c>
      <c r="C18288">
        <v>5150133</v>
      </c>
      <c r="D18288" t="s">
        <v>60660</v>
      </c>
      <c r="E18288" t="s">
        <v>90</v>
      </c>
      <c r="F18288" t="s">
        <v>76</v>
      </c>
      <c r="G18288" t="s">
        <v>23</v>
      </c>
      <c r="H18288">
        <v>20</v>
      </c>
      <c r="I18288" t="s">
        <v>60664</v>
      </c>
      <c r="J18288" t="s">
        <v>60665</v>
      </c>
      <c r="K18288" t="s">
        <v>60666</v>
      </c>
      <c r="L18288" t="s">
        <v>77968</v>
      </c>
    </row>
    <row r="18289" spans="1:12" x14ac:dyDescent="0.15">
      <c r="A18289" t="s">
        <v>12</v>
      </c>
      <c r="B18289">
        <v>5150081</v>
      </c>
      <c r="C18289">
        <v>5150101</v>
      </c>
      <c r="D18289" t="s">
        <v>60660</v>
      </c>
      <c r="E18289" t="s">
        <v>90</v>
      </c>
      <c r="F18289" t="s">
        <v>76</v>
      </c>
      <c r="G18289" t="s">
        <v>16</v>
      </c>
      <c r="H18289">
        <v>52</v>
      </c>
      <c r="I18289" t="s">
        <v>60667</v>
      </c>
      <c r="J18289" t="s">
        <v>60668</v>
      </c>
      <c r="K18289" t="s">
        <v>60669</v>
      </c>
      <c r="L18289" t="s">
        <v>77959</v>
      </c>
    </row>
    <row r="18290" spans="1:12" x14ac:dyDescent="0.15">
      <c r="A18290" t="s">
        <v>12</v>
      </c>
      <c r="B18290">
        <v>5150050</v>
      </c>
      <c r="C18290">
        <v>5150070</v>
      </c>
      <c r="D18290" t="s">
        <v>60660</v>
      </c>
      <c r="E18290" t="s">
        <v>90</v>
      </c>
      <c r="F18290" t="s">
        <v>76</v>
      </c>
      <c r="G18290" t="s">
        <v>32</v>
      </c>
      <c r="H18290">
        <v>83</v>
      </c>
      <c r="I18290" t="s">
        <v>60670</v>
      </c>
      <c r="J18290" t="s">
        <v>60671</v>
      </c>
      <c r="K18290" t="s">
        <v>60672</v>
      </c>
      <c r="L18290" t="s">
        <v>77958</v>
      </c>
    </row>
    <row r="18291" spans="1:12" x14ac:dyDescent="0.15">
      <c r="A18291" t="s">
        <v>12</v>
      </c>
      <c r="B18291">
        <v>5150263</v>
      </c>
      <c r="C18291">
        <v>5150283</v>
      </c>
      <c r="D18291" t="s">
        <v>60673</v>
      </c>
      <c r="E18291" t="s">
        <v>90</v>
      </c>
      <c r="F18291" t="s">
        <v>15</v>
      </c>
      <c r="G18291" t="s">
        <v>32</v>
      </c>
      <c r="H18291">
        <v>10</v>
      </c>
      <c r="I18291" t="s">
        <v>60674</v>
      </c>
      <c r="J18291" t="s">
        <v>60675</v>
      </c>
      <c r="K18291" t="s">
        <v>60676</v>
      </c>
      <c r="L18291" t="s">
        <v>78001</v>
      </c>
    </row>
    <row r="18292" spans="1:12" x14ac:dyDescent="0.15">
      <c r="A18292" t="s">
        <v>12</v>
      </c>
      <c r="B18292">
        <v>5150283</v>
      </c>
      <c r="C18292">
        <v>5150303</v>
      </c>
      <c r="D18292" t="s">
        <v>60673</v>
      </c>
      <c r="E18292" t="s">
        <v>90</v>
      </c>
      <c r="F18292" t="s">
        <v>15</v>
      </c>
      <c r="G18292" t="s">
        <v>36</v>
      </c>
      <c r="H18292">
        <v>30</v>
      </c>
      <c r="I18292" t="s">
        <v>60677</v>
      </c>
      <c r="J18292" t="s">
        <v>60678</v>
      </c>
      <c r="K18292" t="s">
        <v>60679</v>
      </c>
      <c r="L18292" t="s">
        <v>77984</v>
      </c>
    </row>
    <row r="18293" spans="1:12" x14ac:dyDescent="0.15">
      <c r="A18293" t="s">
        <v>12</v>
      </c>
      <c r="B18293">
        <v>5150318</v>
      </c>
      <c r="C18293">
        <v>5150338</v>
      </c>
      <c r="D18293" t="s">
        <v>60673</v>
      </c>
      <c r="E18293" t="s">
        <v>90</v>
      </c>
      <c r="F18293" t="s">
        <v>15</v>
      </c>
      <c r="G18293" t="s">
        <v>16</v>
      </c>
      <c r="H18293">
        <v>65</v>
      </c>
      <c r="I18293" t="s">
        <v>60680</v>
      </c>
      <c r="J18293" t="s">
        <v>60681</v>
      </c>
      <c r="K18293" t="s">
        <v>60682</v>
      </c>
      <c r="L18293" t="s">
        <v>78042</v>
      </c>
    </row>
    <row r="18294" spans="1:12" x14ac:dyDescent="0.15">
      <c r="A18294" t="s">
        <v>12</v>
      </c>
      <c r="B18294">
        <v>5150338</v>
      </c>
      <c r="C18294">
        <v>5150358</v>
      </c>
      <c r="D18294" t="s">
        <v>60673</v>
      </c>
      <c r="E18294" t="s">
        <v>90</v>
      </c>
      <c r="F18294" t="s">
        <v>15</v>
      </c>
      <c r="G18294" t="s">
        <v>16</v>
      </c>
      <c r="H18294">
        <v>85</v>
      </c>
      <c r="I18294" t="s">
        <v>60683</v>
      </c>
      <c r="J18294" t="s">
        <v>60684</v>
      </c>
      <c r="K18294" t="s">
        <v>60685</v>
      </c>
      <c r="L18294" t="s">
        <v>77972</v>
      </c>
    </row>
    <row r="18295" spans="1:12" x14ac:dyDescent="0.15">
      <c r="A18295" t="s">
        <v>12</v>
      </c>
      <c r="B18295">
        <v>5151117</v>
      </c>
      <c r="C18295">
        <v>5151137</v>
      </c>
      <c r="D18295" t="s">
        <v>60686</v>
      </c>
      <c r="E18295" t="s">
        <v>90</v>
      </c>
      <c r="F18295" t="s">
        <v>15</v>
      </c>
      <c r="G18295" t="s">
        <v>32</v>
      </c>
      <c r="H18295">
        <v>6</v>
      </c>
      <c r="I18295" t="s">
        <v>60687</v>
      </c>
      <c r="J18295" t="s">
        <v>60688</v>
      </c>
      <c r="K18295" t="s">
        <v>60689</v>
      </c>
      <c r="L18295" t="s">
        <v>78025</v>
      </c>
    </row>
    <row r="18296" spans="1:12" x14ac:dyDescent="0.15">
      <c r="A18296" t="s">
        <v>12</v>
      </c>
      <c r="B18296">
        <v>5151142</v>
      </c>
      <c r="C18296">
        <v>5151162</v>
      </c>
      <c r="D18296" t="s">
        <v>60686</v>
      </c>
      <c r="E18296" t="s">
        <v>90</v>
      </c>
      <c r="F18296" t="s">
        <v>15</v>
      </c>
      <c r="G18296" t="s">
        <v>16</v>
      </c>
      <c r="H18296">
        <v>31</v>
      </c>
      <c r="I18296" t="s">
        <v>60690</v>
      </c>
      <c r="J18296" t="s">
        <v>60691</v>
      </c>
      <c r="K18296" t="s">
        <v>60692</v>
      </c>
      <c r="L18296" t="s">
        <v>77910</v>
      </c>
    </row>
    <row r="18297" spans="1:12" x14ac:dyDescent="0.15">
      <c r="A18297" t="s">
        <v>12</v>
      </c>
      <c r="B18297">
        <v>5151163</v>
      </c>
      <c r="C18297">
        <v>5151183</v>
      </c>
      <c r="D18297" t="s">
        <v>60686</v>
      </c>
      <c r="E18297" t="s">
        <v>90</v>
      </c>
      <c r="F18297" t="s">
        <v>15</v>
      </c>
      <c r="G18297" t="s">
        <v>23</v>
      </c>
      <c r="H18297">
        <v>52</v>
      </c>
      <c r="I18297" t="s">
        <v>60693</v>
      </c>
      <c r="J18297" t="s">
        <v>60694</v>
      </c>
      <c r="K18297" t="s">
        <v>60695</v>
      </c>
      <c r="L18297" t="s">
        <v>77959</v>
      </c>
    </row>
    <row r="18298" spans="1:12" x14ac:dyDescent="0.15">
      <c r="A18298" t="s">
        <v>12</v>
      </c>
      <c r="B18298">
        <v>5151198</v>
      </c>
      <c r="C18298">
        <v>5151218</v>
      </c>
      <c r="D18298" t="s">
        <v>60686</v>
      </c>
      <c r="E18298" t="s">
        <v>90</v>
      </c>
      <c r="F18298" t="s">
        <v>15</v>
      </c>
      <c r="G18298" t="s">
        <v>36</v>
      </c>
      <c r="H18298">
        <v>87</v>
      </c>
      <c r="I18298" t="s">
        <v>60696</v>
      </c>
      <c r="J18298" t="s">
        <v>60697</v>
      </c>
      <c r="K18298" t="s">
        <v>60698</v>
      </c>
      <c r="L18298" t="s">
        <v>78024</v>
      </c>
    </row>
    <row r="18299" spans="1:12" x14ac:dyDescent="0.15">
      <c r="A18299" t="s">
        <v>12</v>
      </c>
      <c r="B18299">
        <v>5153901</v>
      </c>
      <c r="C18299">
        <v>5153921</v>
      </c>
      <c r="D18299" t="s">
        <v>60699</v>
      </c>
      <c r="E18299" t="s">
        <v>90</v>
      </c>
      <c r="F18299" t="s">
        <v>76</v>
      </c>
      <c r="G18299" t="s">
        <v>36</v>
      </c>
      <c r="H18299">
        <v>9</v>
      </c>
      <c r="I18299" t="s">
        <v>60700</v>
      </c>
      <c r="J18299" t="s">
        <v>60701</v>
      </c>
      <c r="K18299" t="s">
        <v>60702</v>
      </c>
      <c r="L18299" t="s">
        <v>77939</v>
      </c>
    </row>
    <row r="18300" spans="1:12" x14ac:dyDescent="0.15">
      <c r="A18300" t="s">
        <v>12</v>
      </c>
      <c r="B18300">
        <v>5153855</v>
      </c>
      <c r="C18300">
        <v>5153875</v>
      </c>
      <c r="D18300" t="s">
        <v>60699</v>
      </c>
      <c r="E18300" t="s">
        <v>90</v>
      </c>
      <c r="F18300" t="s">
        <v>76</v>
      </c>
      <c r="G18300" t="s">
        <v>36</v>
      </c>
      <c r="H18300">
        <v>55</v>
      </c>
      <c r="I18300" t="s">
        <v>60703</v>
      </c>
      <c r="J18300" t="s">
        <v>60704</v>
      </c>
      <c r="K18300" t="s">
        <v>60705</v>
      </c>
      <c r="L18300" t="s">
        <v>77992</v>
      </c>
    </row>
    <row r="18301" spans="1:12" x14ac:dyDescent="0.15">
      <c r="A18301" t="s">
        <v>12</v>
      </c>
      <c r="B18301">
        <v>5153831</v>
      </c>
      <c r="C18301">
        <v>5153851</v>
      </c>
      <c r="D18301" t="s">
        <v>60699</v>
      </c>
      <c r="E18301" t="s">
        <v>90</v>
      </c>
      <c r="F18301" t="s">
        <v>76</v>
      </c>
      <c r="G18301" t="s">
        <v>36</v>
      </c>
      <c r="H18301">
        <v>79</v>
      </c>
      <c r="I18301" t="s">
        <v>60706</v>
      </c>
      <c r="J18301" t="s">
        <v>60707</v>
      </c>
      <c r="K18301" t="s">
        <v>60708</v>
      </c>
      <c r="L18301" t="s">
        <v>77993</v>
      </c>
    </row>
    <row r="18302" spans="1:12" x14ac:dyDescent="0.15">
      <c r="A18302" t="s">
        <v>12</v>
      </c>
      <c r="B18302">
        <v>5153796</v>
      </c>
      <c r="C18302">
        <v>5153816</v>
      </c>
      <c r="D18302" t="s">
        <v>60699</v>
      </c>
      <c r="E18302" t="s">
        <v>90</v>
      </c>
      <c r="F18302" t="s">
        <v>76</v>
      </c>
      <c r="G18302" t="s">
        <v>16</v>
      </c>
      <c r="H18302">
        <v>114</v>
      </c>
      <c r="I18302" t="s">
        <v>60709</v>
      </c>
      <c r="J18302" t="s">
        <v>60710</v>
      </c>
      <c r="K18302" t="s">
        <v>60711</v>
      </c>
      <c r="L18302" t="s">
        <v>77965</v>
      </c>
    </row>
    <row r="18303" spans="1:12" x14ac:dyDescent="0.15">
      <c r="A18303" t="s">
        <v>12</v>
      </c>
      <c r="B18303">
        <v>5153943</v>
      </c>
      <c r="C18303">
        <v>5153963</v>
      </c>
      <c r="D18303" t="s">
        <v>60712</v>
      </c>
      <c r="E18303" t="s">
        <v>90</v>
      </c>
      <c r="F18303" t="s">
        <v>15</v>
      </c>
      <c r="G18303" t="s">
        <v>16</v>
      </c>
      <c r="H18303">
        <v>15</v>
      </c>
      <c r="I18303" t="s">
        <v>60713</v>
      </c>
      <c r="J18303" t="s">
        <v>60714</v>
      </c>
      <c r="K18303" t="s">
        <v>60715</v>
      </c>
      <c r="L18303" t="s">
        <v>77970</v>
      </c>
    </row>
    <row r="18304" spans="1:12" x14ac:dyDescent="0.15">
      <c r="A18304" t="s">
        <v>12</v>
      </c>
      <c r="B18304">
        <v>5153969</v>
      </c>
      <c r="C18304">
        <v>5153989</v>
      </c>
      <c r="D18304" t="s">
        <v>60712</v>
      </c>
      <c r="E18304" t="s">
        <v>90</v>
      </c>
      <c r="F18304" t="s">
        <v>15</v>
      </c>
      <c r="G18304" t="s">
        <v>36</v>
      </c>
      <c r="H18304">
        <v>41</v>
      </c>
      <c r="I18304" t="s">
        <v>60716</v>
      </c>
      <c r="J18304" t="s">
        <v>60717</v>
      </c>
      <c r="K18304" t="s">
        <v>60718</v>
      </c>
      <c r="L18304" t="s">
        <v>78014</v>
      </c>
    </row>
    <row r="18305" spans="1:12" x14ac:dyDescent="0.15">
      <c r="A18305" t="s">
        <v>12</v>
      </c>
      <c r="B18305">
        <v>5154018</v>
      </c>
      <c r="C18305">
        <v>5154038</v>
      </c>
      <c r="D18305" t="s">
        <v>60712</v>
      </c>
      <c r="E18305" t="s">
        <v>90</v>
      </c>
      <c r="F18305" t="s">
        <v>15</v>
      </c>
      <c r="G18305" t="s">
        <v>16</v>
      </c>
      <c r="H18305">
        <v>90</v>
      </c>
      <c r="I18305" t="s">
        <v>60719</v>
      </c>
      <c r="J18305" t="s">
        <v>60720</v>
      </c>
      <c r="K18305" t="s">
        <v>60721</v>
      </c>
      <c r="L18305" t="s">
        <v>78017</v>
      </c>
    </row>
    <row r="18306" spans="1:12" x14ac:dyDescent="0.15">
      <c r="A18306" t="s">
        <v>12</v>
      </c>
      <c r="B18306">
        <v>5154045</v>
      </c>
      <c r="C18306">
        <v>5154065</v>
      </c>
      <c r="D18306" t="s">
        <v>60712</v>
      </c>
      <c r="E18306" t="s">
        <v>90</v>
      </c>
      <c r="F18306" t="s">
        <v>15</v>
      </c>
      <c r="G18306" t="s">
        <v>16</v>
      </c>
      <c r="H18306">
        <v>117</v>
      </c>
      <c r="I18306" t="s">
        <v>60722</v>
      </c>
      <c r="J18306" t="s">
        <v>60723</v>
      </c>
      <c r="K18306" t="s">
        <v>60724</v>
      </c>
      <c r="L18306" t="s">
        <v>77930</v>
      </c>
    </row>
    <row r="18307" spans="1:12" x14ac:dyDescent="0.15">
      <c r="A18307" t="s">
        <v>12</v>
      </c>
      <c r="B18307">
        <v>5154789</v>
      </c>
      <c r="C18307">
        <v>5154809</v>
      </c>
      <c r="D18307" t="s">
        <v>60725</v>
      </c>
      <c r="E18307" t="s">
        <v>90</v>
      </c>
      <c r="F18307" t="s">
        <v>15</v>
      </c>
      <c r="G18307" t="s">
        <v>23</v>
      </c>
      <c r="H18307">
        <v>31</v>
      </c>
      <c r="I18307" t="s">
        <v>60726</v>
      </c>
      <c r="J18307" t="s">
        <v>60727</v>
      </c>
      <c r="K18307" t="s">
        <v>60728</v>
      </c>
      <c r="L18307" t="s">
        <v>77910</v>
      </c>
    </row>
    <row r="18308" spans="1:12" x14ac:dyDescent="0.15">
      <c r="A18308" t="s">
        <v>12</v>
      </c>
      <c r="B18308">
        <v>5154817</v>
      </c>
      <c r="C18308">
        <v>5154837</v>
      </c>
      <c r="D18308" t="s">
        <v>60725</v>
      </c>
      <c r="E18308" t="s">
        <v>90</v>
      </c>
      <c r="F18308" t="s">
        <v>15</v>
      </c>
      <c r="G18308" t="s">
        <v>23</v>
      </c>
      <c r="H18308">
        <v>59</v>
      </c>
      <c r="I18308" t="s">
        <v>60729</v>
      </c>
      <c r="J18308" t="s">
        <v>60730</v>
      </c>
      <c r="K18308" t="s">
        <v>60731</v>
      </c>
      <c r="L18308" t="s">
        <v>78009</v>
      </c>
    </row>
    <row r="18309" spans="1:12" x14ac:dyDescent="0.15">
      <c r="A18309" t="s">
        <v>12</v>
      </c>
      <c r="B18309">
        <v>5154879</v>
      </c>
      <c r="C18309">
        <v>5154899</v>
      </c>
      <c r="D18309" t="s">
        <v>60725</v>
      </c>
      <c r="E18309" t="s">
        <v>90</v>
      </c>
      <c r="F18309" t="s">
        <v>15</v>
      </c>
      <c r="G18309" t="s">
        <v>32</v>
      </c>
      <c r="H18309">
        <v>121</v>
      </c>
      <c r="I18309" t="s">
        <v>60732</v>
      </c>
      <c r="J18309" t="s">
        <v>60733</v>
      </c>
      <c r="K18309" t="s">
        <v>60734</v>
      </c>
      <c r="L18309" t="s">
        <v>77943</v>
      </c>
    </row>
    <row r="18310" spans="1:12" x14ac:dyDescent="0.15">
      <c r="A18310" t="s">
        <v>12</v>
      </c>
      <c r="B18310">
        <v>5154907</v>
      </c>
      <c r="C18310">
        <v>5154927</v>
      </c>
      <c r="D18310" t="s">
        <v>60725</v>
      </c>
      <c r="E18310" t="s">
        <v>90</v>
      </c>
      <c r="F18310" t="s">
        <v>15</v>
      </c>
      <c r="G18310" t="s">
        <v>36</v>
      </c>
      <c r="H18310">
        <v>149</v>
      </c>
      <c r="I18310" t="s">
        <v>60735</v>
      </c>
      <c r="J18310" t="s">
        <v>60736</v>
      </c>
      <c r="K18310" t="s">
        <v>60737</v>
      </c>
      <c r="L18310" t="s">
        <v>78045</v>
      </c>
    </row>
    <row r="18311" spans="1:12" x14ac:dyDescent="0.15">
      <c r="A18311" t="s">
        <v>12</v>
      </c>
      <c r="B18311">
        <v>5159033</v>
      </c>
      <c r="C18311">
        <v>5159053</v>
      </c>
      <c r="D18311" t="s">
        <v>60738</v>
      </c>
      <c r="E18311" t="s">
        <v>60739</v>
      </c>
      <c r="F18311" t="s">
        <v>76</v>
      </c>
      <c r="G18311" t="s">
        <v>36</v>
      </c>
      <c r="H18311">
        <v>16</v>
      </c>
      <c r="I18311" t="s">
        <v>60740</v>
      </c>
      <c r="J18311" t="s">
        <v>60741</v>
      </c>
      <c r="K18311" t="s">
        <v>60742</v>
      </c>
      <c r="L18311" t="s">
        <v>77905</v>
      </c>
    </row>
    <row r="18312" spans="1:12" x14ac:dyDescent="0.15">
      <c r="A18312" t="s">
        <v>12</v>
      </c>
      <c r="B18312">
        <v>5159012</v>
      </c>
      <c r="C18312">
        <v>5159032</v>
      </c>
      <c r="D18312" t="s">
        <v>60738</v>
      </c>
      <c r="E18312" t="s">
        <v>60739</v>
      </c>
      <c r="F18312" t="s">
        <v>76</v>
      </c>
      <c r="G18312" t="s">
        <v>16</v>
      </c>
      <c r="H18312">
        <v>37</v>
      </c>
      <c r="I18312" t="s">
        <v>60743</v>
      </c>
      <c r="J18312" t="s">
        <v>60744</v>
      </c>
      <c r="K18312" t="s">
        <v>60745</v>
      </c>
      <c r="L18312" t="s">
        <v>77906</v>
      </c>
    </row>
    <row r="18313" spans="1:12" x14ac:dyDescent="0.15">
      <c r="A18313" t="s">
        <v>12</v>
      </c>
      <c r="B18313">
        <v>5158981</v>
      </c>
      <c r="C18313">
        <v>5159001</v>
      </c>
      <c r="D18313" t="s">
        <v>60738</v>
      </c>
      <c r="E18313" t="s">
        <v>60739</v>
      </c>
      <c r="F18313" t="s">
        <v>76</v>
      </c>
      <c r="G18313" t="s">
        <v>36</v>
      </c>
      <c r="H18313">
        <v>68</v>
      </c>
      <c r="I18313" t="s">
        <v>60746</v>
      </c>
      <c r="J18313" t="s">
        <v>60747</v>
      </c>
      <c r="K18313" t="s">
        <v>60748</v>
      </c>
      <c r="L18313" t="s">
        <v>77962</v>
      </c>
    </row>
    <row r="18314" spans="1:12" x14ac:dyDescent="0.15">
      <c r="A18314" t="s">
        <v>12</v>
      </c>
      <c r="B18314">
        <v>5158945</v>
      </c>
      <c r="C18314">
        <v>5158965</v>
      </c>
      <c r="D18314" t="s">
        <v>60738</v>
      </c>
      <c r="E18314" t="s">
        <v>60739</v>
      </c>
      <c r="F18314" t="s">
        <v>76</v>
      </c>
      <c r="G18314" t="s">
        <v>23</v>
      </c>
      <c r="H18314">
        <v>104</v>
      </c>
      <c r="I18314" t="s">
        <v>60749</v>
      </c>
      <c r="J18314" t="s">
        <v>60750</v>
      </c>
      <c r="K18314" t="s">
        <v>60751</v>
      </c>
      <c r="L18314" t="s">
        <v>77963</v>
      </c>
    </row>
    <row r="18315" spans="1:12" x14ac:dyDescent="0.15">
      <c r="A18315" t="s">
        <v>12</v>
      </c>
      <c r="B18315">
        <v>5159504</v>
      </c>
      <c r="C18315">
        <v>5159524</v>
      </c>
      <c r="D18315" t="s">
        <v>60752</v>
      </c>
      <c r="E18315" t="s">
        <v>90</v>
      </c>
      <c r="F18315" t="s">
        <v>76</v>
      </c>
      <c r="G18315" t="s">
        <v>36</v>
      </c>
      <c r="H18315">
        <v>61</v>
      </c>
      <c r="I18315" t="s">
        <v>60753</v>
      </c>
      <c r="J18315" t="s">
        <v>60754</v>
      </c>
      <c r="K18315" t="s">
        <v>60755</v>
      </c>
      <c r="L18315" t="s">
        <v>77979</v>
      </c>
    </row>
    <row r="18316" spans="1:12" x14ac:dyDescent="0.15">
      <c r="A18316" t="s">
        <v>12</v>
      </c>
      <c r="B18316">
        <v>5159483</v>
      </c>
      <c r="C18316">
        <v>5159503</v>
      </c>
      <c r="D18316" t="s">
        <v>60752</v>
      </c>
      <c r="E18316" t="s">
        <v>90</v>
      </c>
      <c r="F18316" t="s">
        <v>76</v>
      </c>
      <c r="G18316" t="s">
        <v>16</v>
      </c>
      <c r="H18316">
        <v>82</v>
      </c>
      <c r="I18316" t="s">
        <v>60756</v>
      </c>
      <c r="J18316" t="s">
        <v>60757</v>
      </c>
      <c r="K18316" t="s">
        <v>60758</v>
      </c>
      <c r="L18316" t="s">
        <v>78011</v>
      </c>
    </row>
    <row r="18317" spans="1:12" x14ac:dyDescent="0.15">
      <c r="A18317" t="s">
        <v>12</v>
      </c>
      <c r="B18317">
        <v>5159455</v>
      </c>
      <c r="C18317">
        <v>5159475</v>
      </c>
      <c r="D18317" t="s">
        <v>60752</v>
      </c>
      <c r="E18317" t="s">
        <v>90</v>
      </c>
      <c r="F18317" t="s">
        <v>76</v>
      </c>
      <c r="G18317" t="s">
        <v>23</v>
      </c>
      <c r="H18317">
        <v>110</v>
      </c>
      <c r="I18317" t="s">
        <v>60759</v>
      </c>
      <c r="J18317" t="s">
        <v>60760</v>
      </c>
      <c r="K18317" t="s">
        <v>60761</v>
      </c>
      <c r="L18317" t="s">
        <v>78030</v>
      </c>
    </row>
    <row r="18318" spans="1:12" x14ac:dyDescent="0.15">
      <c r="A18318" t="s">
        <v>12</v>
      </c>
      <c r="B18318">
        <v>5159409</v>
      </c>
      <c r="C18318">
        <v>5159429</v>
      </c>
      <c r="D18318" t="s">
        <v>60752</v>
      </c>
      <c r="E18318" t="s">
        <v>90</v>
      </c>
      <c r="F18318" t="s">
        <v>76</v>
      </c>
      <c r="G18318" t="s">
        <v>23</v>
      </c>
      <c r="H18318">
        <v>156</v>
      </c>
      <c r="I18318" t="s">
        <v>60762</v>
      </c>
      <c r="J18318" t="s">
        <v>60763</v>
      </c>
      <c r="K18318" t="s">
        <v>60764</v>
      </c>
      <c r="L18318" t="s">
        <v>78109</v>
      </c>
    </row>
    <row r="18319" spans="1:12" x14ac:dyDescent="0.15">
      <c r="A18319" t="s">
        <v>12</v>
      </c>
      <c r="B18319">
        <v>5159670</v>
      </c>
      <c r="C18319">
        <v>5159690</v>
      </c>
      <c r="D18319" t="s">
        <v>60765</v>
      </c>
      <c r="E18319" t="s">
        <v>60766</v>
      </c>
      <c r="F18319" t="s">
        <v>15</v>
      </c>
      <c r="G18319" t="s">
        <v>23</v>
      </c>
      <c r="H18319">
        <v>22</v>
      </c>
      <c r="I18319" t="s">
        <v>60767</v>
      </c>
      <c r="J18319" t="s">
        <v>60768</v>
      </c>
      <c r="K18319" t="s">
        <v>60769</v>
      </c>
      <c r="L18319" t="s">
        <v>77948</v>
      </c>
    </row>
    <row r="18320" spans="1:12" x14ac:dyDescent="0.15">
      <c r="A18320" t="s">
        <v>12</v>
      </c>
      <c r="B18320">
        <v>5159721</v>
      </c>
      <c r="C18320">
        <v>5159741</v>
      </c>
      <c r="D18320" t="s">
        <v>60765</v>
      </c>
      <c r="E18320" t="s">
        <v>60766</v>
      </c>
      <c r="F18320" t="s">
        <v>15</v>
      </c>
      <c r="G18320" t="s">
        <v>32</v>
      </c>
      <c r="H18320">
        <v>73</v>
      </c>
      <c r="I18320" t="s">
        <v>60770</v>
      </c>
      <c r="J18320" t="s">
        <v>60771</v>
      </c>
      <c r="K18320" t="s">
        <v>60772</v>
      </c>
      <c r="L18320" t="s">
        <v>77926</v>
      </c>
    </row>
    <row r="18321" spans="1:12" x14ac:dyDescent="0.15">
      <c r="A18321" t="s">
        <v>12</v>
      </c>
      <c r="B18321">
        <v>5159754</v>
      </c>
      <c r="C18321">
        <v>5159774</v>
      </c>
      <c r="D18321" t="s">
        <v>60765</v>
      </c>
      <c r="E18321" t="s">
        <v>60766</v>
      </c>
      <c r="F18321" t="s">
        <v>15</v>
      </c>
      <c r="G18321" t="s">
        <v>23</v>
      </c>
      <c r="H18321">
        <v>106</v>
      </c>
      <c r="I18321" t="s">
        <v>60773</v>
      </c>
      <c r="J18321" t="s">
        <v>60774</v>
      </c>
      <c r="K18321" t="s">
        <v>60775</v>
      </c>
      <c r="L18321" t="s">
        <v>77914</v>
      </c>
    </row>
    <row r="18322" spans="1:12" x14ac:dyDescent="0.15">
      <c r="A18322" t="s">
        <v>12</v>
      </c>
      <c r="B18322">
        <v>5159785</v>
      </c>
      <c r="C18322">
        <v>5159805</v>
      </c>
      <c r="D18322" t="s">
        <v>60765</v>
      </c>
      <c r="E18322" t="s">
        <v>60766</v>
      </c>
      <c r="F18322" t="s">
        <v>15</v>
      </c>
      <c r="G18322" t="s">
        <v>23</v>
      </c>
      <c r="H18322">
        <v>137</v>
      </c>
      <c r="I18322" t="s">
        <v>60776</v>
      </c>
      <c r="J18322" t="s">
        <v>60777</v>
      </c>
      <c r="K18322" t="s">
        <v>60778</v>
      </c>
      <c r="L18322" t="s">
        <v>77987</v>
      </c>
    </row>
    <row r="18323" spans="1:12" x14ac:dyDescent="0.15">
      <c r="A18323" t="s">
        <v>12</v>
      </c>
      <c r="B18323">
        <v>5160252</v>
      </c>
      <c r="C18323">
        <v>5160272</v>
      </c>
      <c r="D18323" t="s">
        <v>60779</v>
      </c>
      <c r="E18323" t="s">
        <v>60780</v>
      </c>
      <c r="F18323" t="s">
        <v>15</v>
      </c>
      <c r="G18323" t="s">
        <v>32</v>
      </c>
      <c r="H18323">
        <v>1</v>
      </c>
      <c r="I18323" t="s">
        <v>60781</v>
      </c>
      <c r="J18323" t="s">
        <v>60782</v>
      </c>
      <c r="K18323" t="s">
        <v>60783</v>
      </c>
      <c r="L18323" t="s">
        <v>77917</v>
      </c>
    </row>
    <row r="18324" spans="1:12" x14ac:dyDescent="0.15">
      <c r="A18324" t="s">
        <v>12</v>
      </c>
      <c r="B18324">
        <v>5160305</v>
      </c>
      <c r="C18324">
        <v>5160325</v>
      </c>
      <c r="D18324" t="s">
        <v>60779</v>
      </c>
      <c r="E18324" t="s">
        <v>60780</v>
      </c>
      <c r="F18324" t="s">
        <v>15</v>
      </c>
      <c r="G18324" t="s">
        <v>36</v>
      </c>
      <c r="H18324">
        <v>54</v>
      </c>
      <c r="I18324" t="s">
        <v>60784</v>
      </c>
      <c r="J18324" t="s">
        <v>60785</v>
      </c>
      <c r="K18324" t="s">
        <v>60786</v>
      </c>
      <c r="L18324" t="s">
        <v>77961</v>
      </c>
    </row>
    <row r="18325" spans="1:12" x14ac:dyDescent="0.15">
      <c r="A18325" t="s">
        <v>12</v>
      </c>
      <c r="B18325">
        <v>5160352</v>
      </c>
      <c r="C18325">
        <v>5160372</v>
      </c>
      <c r="D18325" t="s">
        <v>60779</v>
      </c>
      <c r="E18325" t="s">
        <v>60780</v>
      </c>
      <c r="F18325" t="s">
        <v>15</v>
      </c>
      <c r="G18325" t="s">
        <v>16</v>
      </c>
      <c r="H18325">
        <v>101</v>
      </c>
      <c r="I18325" t="s">
        <v>60787</v>
      </c>
      <c r="J18325" t="s">
        <v>60788</v>
      </c>
      <c r="K18325" t="s">
        <v>60789</v>
      </c>
      <c r="L18325" t="s">
        <v>77997</v>
      </c>
    </row>
    <row r="18326" spans="1:12" x14ac:dyDescent="0.15">
      <c r="A18326" t="s">
        <v>12</v>
      </c>
      <c r="B18326">
        <v>5160373</v>
      </c>
      <c r="C18326">
        <v>5160393</v>
      </c>
      <c r="D18326" t="s">
        <v>60779</v>
      </c>
      <c r="E18326" t="s">
        <v>60780</v>
      </c>
      <c r="F18326" t="s">
        <v>15</v>
      </c>
      <c r="G18326" t="s">
        <v>16</v>
      </c>
      <c r="H18326">
        <v>122</v>
      </c>
      <c r="I18326" t="s">
        <v>60790</v>
      </c>
      <c r="J18326" t="s">
        <v>60791</v>
      </c>
      <c r="K18326" t="s">
        <v>60792</v>
      </c>
      <c r="L18326" t="s">
        <v>78033</v>
      </c>
    </row>
    <row r="18327" spans="1:12" x14ac:dyDescent="0.15">
      <c r="A18327" t="s">
        <v>12</v>
      </c>
      <c r="B18327">
        <v>5162743</v>
      </c>
      <c r="C18327">
        <v>5162763</v>
      </c>
      <c r="D18327" t="s">
        <v>60793</v>
      </c>
      <c r="E18327" t="s">
        <v>60794</v>
      </c>
      <c r="F18327" t="s">
        <v>76</v>
      </c>
      <c r="G18327" t="s">
        <v>23</v>
      </c>
      <c r="H18327">
        <v>15</v>
      </c>
      <c r="I18327" t="s">
        <v>60795</v>
      </c>
      <c r="J18327" t="s">
        <v>60796</v>
      </c>
      <c r="K18327" t="s">
        <v>60797</v>
      </c>
      <c r="L18327" t="s">
        <v>77970</v>
      </c>
    </row>
    <row r="18328" spans="1:12" x14ac:dyDescent="0.15">
      <c r="A18328" t="s">
        <v>12</v>
      </c>
      <c r="B18328">
        <v>5162714</v>
      </c>
      <c r="C18328">
        <v>5162734</v>
      </c>
      <c r="D18328" t="s">
        <v>60793</v>
      </c>
      <c r="E18328" t="s">
        <v>60794</v>
      </c>
      <c r="F18328" t="s">
        <v>76</v>
      </c>
      <c r="G18328" t="s">
        <v>23</v>
      </c>
      <c r="H18328">
        <v>44</v>
      </c>
      <c r="I18328" t="s">
        <v>60798</v>
      </c>
      <c r="J18328" t="s">
        <v>60799</v>
      </c>
      <c r="K18328" t="s">
        <v>60800</v>
      </c>
      <c r="L18328" t="s">
        <v>78016</v>
      </c>
    </row>
    <row r="18329" spans="1:12" x14ac:dyDescent="0.15">
      <c r="A18329" t="s">
        <v>12</v>
      </c>
      <c r="B18329">
        <v>5162645</v>
      </c>
      <c r="C18329">
        <v>5162665</v>
      </c>
      <c r="D18329" t="s">
        <v>60793</v>
      </c>
      <c r="E18329" t="s">
        <v>60794</v>
      </c>
      <c r="F18329" t="s">
        <v>76</v>
      </c>
      <c r="G18329" t="s">
        <v>23</v>
      </c>
      <c r="H18329">
        <v>113</v>
      </c>
      <c r="I18329" t="s">
        <v>60801</v>
      </c>
      <c r="J18329" t="s">
        <v>60802</v>
      </c>
      <c r="K18329" t="s">
        <v>60803</v>
      </c>
      <c r="L18329" t="s">
        <v>77986</v>
      </c>
    </row>
    <row r="18330" spans="1:12" x14ac:dyDescent="0.15">
      <c r="A18330" t="s">
        <v>12</v>
      </c>
      <c r="B18330">
        <v>5162592</v>
      </c>
      <c r="C18330">
        <v>5162612</v>
      </c>
      <c r="D18330" t="s">
        <v>60793</v>
      </c>
      <c r="E18330" t="s">
        <v>60794</v>
      </c>
      <c r="F18330" t="s">
        <v>76</v>
      </c>
      <c r="G18330" t="s">
        <v>23</v>
      </c>
      <c r="H18330">
        <v>166</v>
      </c>
      <c r="I18330" t="s">
        <v>60804</v>
      </c>
      <c r="J18330" t="s">
        <v>60805</v>
      </c>
      <c r="K18330" t="s">
        <v>60806</v>
      </c>
      <c r="L18330" t="s">
        <v>77996</v>
      </c>
    </row>
    <row r="18331" spans="1:12" x14ac:dyDescent="0.15">
      <c r="A18331" t="s">
        <v>12</v>
      </c>
      <c r="B18331">
        <v>5163066</v>
      </c>
      <c r="C18331">
        <v>5163086</v>
      </c>
      <c r="D18331" t="s">
        <v>60807</v>
      </c>
      <c r="E18331" t="s">
        <v>90</v>
      </c>
      <c r="F18331" t="s">
        <v>76</v>
      </c>
      <c r="G18331" t="s">
        <v>32</v>
      </c>
      <c r="H18331">
        <v>1</v>
      </c>
      <c r="I18331" t="s">
        <v>60808</v>
      </c>
      <c r="J18331" t="s">
        <v>60809</v>
      </c>
      <c r="K18331" t="s">
        <v>60810</v>
      </c>
      <c r="L18331" t="s">
        <v>77917</v>
      </c>
    </row>
    <row r="18332" spans="1:12" x14ac:dyDescent="0.15">
      <c r="A18332" t="s">
        <v>12</v>
      </c>
      <c r="B18332">
        <v>5163029</v>
      </c>
      <c r="C18332">
        <v>5163049</v>
      </c>
      <c r="D18332" t="s">
        <v>60807</v>
      </c>
      <c r="E18332" t="s">
        <v>90</v>
      </c>
      <c r="F18332" t="s">
        <v>76</v>
      </c>
      <c r="G18332" t="s">
        <v>23</v>
      </c>
      <c r="H18332">
        <v>38</v>
      </c>
      <c r="I18332" t="s">
        <v>60811</v>
      </c>
      <c r="J18332" t="s">
        <v>60812</v>
      </c>
      <c r="K18332" t="s">
        <v>60813</v>
      </c>
      <c r="L18332" t="s">
        <v>78008</v>
      </c>
    </row>
    <row r="18333" spans="1:12" x14ac:dyDescent="0.15">
      <c r="A18333" t="s">
        <v>12</v>
      </c>
      <c r="B18333">
        <v>5163009</v>
      </c>
      <c r="C18333">
        <v>5163029</v>
      </c>
      <c r="D18333" t="s">
        <v>60807</v>
      </c>
      <c r="E18333" t="s">
        <v>90</v>
      </c>
      <c r="F18333" t="s">
        <v>76</v>
      </c>
      <c r="G18333" t="s">
        <v>16</v>
      </c>
      <c r="H18333">
        <v>58</v>
      </c>
      <c r="I18333" t="s">
        <v>60814</v>
      </c>
      <c r="J18333" t="s">
        <v>60815</v>
      </c>
      <c r="K18333" t="s">
        <v>60816</v>
      </c>
      <c r="L18333" t="s">
        <v>77911</v>
      </c>
    </row>
    <row r="18334" spans="1:12" x14ac:dyDescent="0.15">
      <c r="A18334" t="s">
        <v>12</v>
      </c>
      <c r="B18334">
        <v>5162986</v>
      </c>
      <c r="C18334">
        <v>5163006</v>
      </c>
      <c r="D18334" t="s">
        <v>60807</v>
      </c>
      <c r="E18334" t="s">
        <v>90</v>
      </c>
      <c r="F18334" t="s">
        <v>76</v>
      </c>
      <c r="G18334" t="s">
        <v>23</v>
      </c>
      <c r="H18334">
        <v>81</v>
      </c>
      <c r="I18334" t="s">
        <v>60817</v>
      </c>
      <c r="J18334" t="s">
        <v>60818</v>
      </c>
      <c r="K18334" t="s">
        <v>60819</v>
      </c>
      <c r="L18334" t="s">
        <v>78019</v>
      </c>
    </row>
    <row r="18335" spans="1:12" x14ac:dyDescent="0.15">
      <c r="A18335" t="s">
        <v>12</v>
      </c>
      <c r="B18335">
        <v>5163789</v>
      </c>
      <c r="C18335">
        <v>5163809</v>
      </c>
      <c r="D18335" t="s">
        <v>60820</v>
      </c>
      <c r="E18335" t="s">
        <v>60821</v>
      </c>
      <c r="F18335" t="s">
        <v>76</v>
      </c>
      <c r="G18335" t="s">
        <v>23</v>
      </c>
      <c r="H18335">
        <v>38</v>
      </c>
      <c r="I18335" t="s">
        <v>60822</v>
      </c>
      <c r="J18335" t="s">
        <v>60823</v>
      </c>
      <c r="K18335" t="s">
        <v>60824</v>
      </c>
      <c r="L18335" t="s">
        <v>78008</v>
      </c>
    </row>
    <row r="18336" spans="1:12" x14ac:dyDescent="0.15">
      <c r="A18336" t="s">
        <v>12</v>
      </c>
      <c r="B18336">
        <v>5163764</v>
      </c>
      <c r="C18336">
        <v>5163784</v>
      </c>
      <c r="D18336" t="s">
        <v>60820</v>
      </c>
      <c r="E18336" t="s">
        <v>60821</v>
      </c>
      <c r="F18336" t="s">
        <v>76</v>
      </c>
      <c r="G18336" t="s">
        <v>16</v>
      </c>
      <c r="H18336">
        <v>63</v>
      </c>
      <c r="I18336" t="s">
        <v>60825</v>
      </c>
      <c r="J18336" t="s">
        <v>60826</v>
      </c>
      <c r="K18336" t="s">
        <v>60827</v>
      </c>
      <c r="L18336" t="s">
        <v>77957</v>
      </c>
    </row>
    <row r="18337" spans="1:12" x14ac:dyDescent="0.15">
      <c r="A18337" t="s">
        <v>12</v>
      </c>
      <c r="B18337">
        <v>5163723</v>
      </c>
      <c r="C18337">
        <v>5163743</v>
      </c>
      <c r="D18337" t="s">
        <v>60820</v>
      </c>
      <c r="E18337" t="s">
        <v>60821</v>
      </c>
      <c r="F18337" t="s">
        <v>76</v>
      </c>
      <c r="G18337" t="s">
        <v>32</v>
      </c>
      <c r="H18337">
        <v>104</v>
      </c>
      <c r="I18337" t="s">
        <v>60828</v>
      </c>
      <c r="J18337" t="s">
        <v>60829</v>
      </c>
      <c r="K18337" t="s">
        <v>60830</v>
      </c>
      <c r="L18337" t="s">
        <v>77963</v>
      </c>
    </row>
    <row r="18338" spans="1:12" x14ac:dyDescent="0.15">
      <c r="A18338" t="s">
        <v>12</v>
      </c>
      <c r="B18338">
        <v>5163693</v>
      </c>
      <c r="C18338">
        <v>5163713</v>
      </c>
      <c r="D18338" t="s">
        <v>60820</v>
      </c>
      <c r="E18338" t="s">
        <v>60821</v>
      </c>
      <c r="F18338" t="s">
        <v>76</v>
      </c>
      <c r="G18338" t="s">
        <v>16</v>
      </c>
      <c r="H18338">
        <v>134</v>
      </c>
      <c r="I18338" t="s">
        <v>60831</v>
      </c>
      <c r="J18338" t="s">
        <v>60832</v>
      </c>
      <c r="K18338" t="s">
        <v>60833</v>
      </c>
      <c r="L18338" t="s">
        <v>78039</v>
      </c>
    </row>
    <row r="18339" spans="1:12" x14ac:dyDescent="0.15">
      <c r="A18339" t="s">
        <v>12</v>
      </c>
      <c r="B18339">
        <v>5164734</v>
      </c>
      <c r="C18339">
        <v>5164754</v>
      </c>
      <c r="D18339" t="s">
        <v>60834</v>
      </c>
      <c r="E18339" t="s">
        <v>60835</v>
      </c>
      <c r="F18339" t="s">
        <v>76</v>
      </c>
      <c r="G18339" t="s">
        <v>32</v>
      </c>
      <c r="H18339">
        <v>1</v>
      </c>
      <c r="I18339" t="s">
        <v>60836</v>
      </c>
      <c r="J18339" t="s">
        <v>60837</v>
      </c>
      <c r="K18339" t="s">
        <v>60838</v>
      </c>
      <c r="L18339" t="s">
        <v>77917</v>
      </c>
    </row>
    <row r="18340" spans="1:12" x14ac:dyDescent="0.15">
      <c r="A18340" t="s">
        <v>12</v>
      </c>
      <c r="B18340">
        <v>5164700</v>
      </c>
      <c r="C18340">
        <v>5164720</v>
      </c>
      <c r="D18340" t="s">
        <v>60834</v>
      </c>
      <c r="E18340" t="s">
        <v>60835</v>
      </c>
      <c r="F18340" t="s">
        <v>76</v>
      </c>
      <c r="G18340" t="s">
        <v>23</v>
      </c>
      <c r="H18340">
        <v>35</v>
      </c>
      <c r="I18340" t="s">
        <v>60839</v>
      </c>
      <c r="J18340" t="s">
        <v>60840</v>
      </c>
      <c r="K18340" t="s">
        <v>60841</v>
      </c>
      <c r="L18340" t="s">
        <v>77936</v>
      </c>
    </row>
    <row r="18341" spans="1:12" x14ac:dyDescent="0.15">
      <c r="A18341" t="s">
        <v>12</v>
      </c>
      <c r="B18341">
        <v>5164680</v>
      </c>
      <c r="C18341">
        <v>5164700</v>
      </c>
      <c r="D18341" t="s">
        <v>60834</v>
      </c>
      <c r="E18341" t="s">
        <v>60835</v>
      </c>
      <c r="F18341" t="s">
        <v>76</v>
      </c>
      <c r="G18341" t="s">
        <v>23</v>
      </c>
      <c r="H18341">
        <v>55</v>
      </c>
      <c r="I18341" t="s">
        <v>60842</v>
      </c>
      <c r="J18341" t="s">
        <v>60843</v>
      </c>
      <c r="K18341" t="s">
        <v>60844</v>
      </c>
      <c r="L18341" t="s">
        <v>77992</v>
      </c>
    </row>
    <row r="18342" spans="1:12" x14ac:dyDescent="0.15">
      <c r="A18342" t="s">
        <v>12</v>
      </c>
      <c r="B18342">
        <v>5164619</v>
      </c>
      <c r="C18342">
        <v>5164639</v>
      </c>
      <c r="D18342" t="s">
        <v>60834</v>
      </c>
      <c r="E18342" t="s">
        <v>60835</v>
      </c>
      <c r="F18342" t="s">
        <v>76</v>
      </c>
      <c r="G18342" t="s">
        <v>23</v>
      </c>
      <c r="H18342">
        <v>116</v>
      </c>
      <c r="I18342" t="s">
        <v>60845</v>
      </c>
      <c r="J18342" t="s">
        <v>60846</v>
      </c>
      <c r="K18342" t="s">
        <v>60847</v>
      </c>
      <c r="L18342" t="s">
        <v>77976</v>
      </c>
    </row>
    <row r="18343" spans="1:12" x14ac:dyDescent="0.15">
      <c r="A18343" t="s">
        <v>12</v>
      </c>
      <c r="B18343">
        <v>5165568</v>
      </c>
      <c r="C18343">
        <v>5165588</v>
      </c>
      <c r="D18343" t="s">
        <v>60848</v>
      </c>
      <c r="E18343" t="s">
        <v>60849</v>
      </c>
      <c r="F18343" t="s">
        <v>76</v>
      </c>
      <c r="G18343" t="s">
        <v>36</v>
      </c>
      <c r="H18343">
        <v>61</v>
      </c>
      <c r="I18343" t="s">
        <v>60850</v>
      </c>
      <c r="J18343" t="s">
        <v>60851</v>
      </c>
      <c r="K18343" t="s">
        <v>60852</v>
      </c>
      <c r="L18343" t="s">
        <v>77979</v>
      </c>
    </row>
    <row r="18344" spans="1:12" x14ac:dyDescent="0.15">
      <c r="A18344" t="s">
        <v>12</v>
      </c>
      <c r="B18344">
        <v>5165544</v>
      </c>
      <c r="C18344">
        <v>5165564</v>
      </c>
      <c r="D18344" t="s">
        <v>60848</v>
      </c>
      <c r="E18344" t="s">
        <v>60849</v>
      </c>
      <c r="F18344" t="s">
        <v>76</v>
      </c>
      <c r="G18344" t="s">
        <v>16</v>
      </c>
      <c r="H18344">
        <v>85</v>
      </c>
      <c r="I18344" t="s">
        <v>60853</v>
      </c>
      <c r="J18344" t="s">
        <v>60854</v>
      </c>
      <c r="K18344" t="s">
        <v>60855</v>
      </c>
      <c r="L18344" t="s">
        <v>77972</v>
      </c>
    </row>
    <row r="18345" spans="1:12" x14ac:dyDescent="0.15">
      <c r="A18345" t="s">
        <v>12</v>
      </c>
      <c r="B18345">
        <v>5165504</v>
      </c>
      <c r="C18345">
        <v>5165524</v>
      </c>
      <c r="D18345" t="s">
        <v>60848</v>
      </c>
      <c r="E18345" t="s">
        <v>60849</v>
      </c>
      <c r="F18345" t="s">
        <v>76</v>
      </c>
      <c r="G18345" t="s">
        <v>32</v>
      </c>
      <c r="H18345">
        <v>125</v>
      </c>
      <c r="I18345" t="s">
        <v>60856</v>
      </c>
      <c r="J18345" t="s">
        <v>60857</v>
      </c>
      <c r="K18345" t="s">
        <v>60858</v>
      </c>
      <c r="L18345" t="s">
        <v>78034</v>
      </c>
    </row>
    <row r="18346" spans="1:12" x14ac:dyDescent="0.15">
      <c r="A18346" t="s">
        <v>12</v>
      </c>
      <c r="B18346">
        <v>5165482</v>
      </c>
      <c r="C18346">
        <v>5165502</v>
      </c>
      <c r="D18346" t="s">
        <v>60848</v>
      </c>
      <c r="E18346" t="s">
        <v>60849</v>
      </c>
      <c r="F18346" t="s">
        <v>76</v>
      </c>
      <c r="G18346" t="s">
        <v>16</v>
      </c>
      <c r="H18346">
        <v>147</v>
      </c>
      <c r="I18346" t="s">
        <v>60859</v>
      </c>
      <c r="J18346" t="s">
        <v>60860</v>
      </c>
      <c r="K18346" t="s">
        <v>60861</v>
      </c>
      <c r="L18346" t="s">
        <v>78079</v>
      </c>
    </row>
    <row r="18347" spans="1:12" x14ac:dyDescent="0.15">
      <c r="A18347" t="s">
        <v>12</v>
      </c>
      <c r="B18347">
        <v>5166864</v>
      </c>
      <c r="C18347">
        <v>5166884</v>
      </c>
      <c r="D18347" t="s">
        <v>60862</v>
      </c>
      <c r="E18347" t="s">
        <v>60863</v>
      </c>
      <c r="F18347" t="s">
        <v>76</v>
      </c>
      <c r="G18347" t="s">
        <v>23</v>
      </c>
      <c r="H18347">
        <v>27</v>
      </c>
      <c r="I18347" t="s">
        <v>60864</v>
      </c>
      <c r="J18347" t="s">
        <v>60865</v>
      </c>
      <c r="K18347" t="s">
        <v>60866</v>
      </c>
      <c r="L18347" t="s">
        <v>78013</v>
      </c>
    </row>
    <row r="18348" spans="1:12" x14ac:dyDescent="0.15">
      <c r="A18348" t="s">
        <v>12</v>
      </c>
      <c r="B18348">
        <v>5166842</v>
      </c>
      <c r="C18348">
        <v>5166862</v>
      </c>
      <c r="D18348" t="s">
        <v>60862</v>
      </c>
      <c r="E18348" t="s">
        <v>60863</v>
      </c>
      <c r="F18348" t="s">
        <v>76</v>
      </c>
      <c r="G18348" t="s">
        <v>36</v>
      </c>
      <c r="H18348">
        <v>49</v>
      </c>
      <c r="I18348" t="s">
        <v>60867</v>
      </c>
      <c r="J18348" t="s">
        <v>60868</v>
      </c>
      <c r="K18348" t="s">
        <v>60869</v>
      </c>
      <c r="L18348" t="s">
        <v>77913</v>
      </c>
    </row>
    <row r="18349" spans="1:12" x14ac:dyDescent="0.15">
      <c r="A18349" t="s">
        <v>12</v>
      </c>
      <c r="B18349">
        <v>5166805</v>
      </c>
      <c r="C18349">
        <v>5166825</v>
      </c>
      <c r="D18349" t="s">
        <v>60862</v>
      </c>
      <c r="E18349" t="s">
        <v>60863</v>
      </c>
      <c r="F18349" t="s">
        <v>76</v>
      </c>
      <c r="G18349" t="s">
        <v>23</v>
      </c>
      <c r="H18349">
        <v>86</v>
      </c>
      <c r="I18349" t="s">
        <v>60870</v>
      </c>
      <c r="J18349" t="s">
        <v>60871</v>
      </c>
      <c r="K18349" t="s">
        <v>60872</v>
      </c>
      <c r="L18349" t="s">
        <v>77929</v>
      </c>
    </row>
    <row r="18350" spans="1:12" x14ac:dyDescent="0.15">
      <c r="A18350" t="s">
        <v>12</v>
      </c>
      <c r="B18350">
        <v>5166740</v>
      </c>
      <c r="C18350">
        <v>5166760</v>
      </c>
      <c r="D18350" t="s">
        <v>60862</v>
      </c>
      <c r="E18350" t="s">
        <v>60863</v>
      </c>
      <c r="F18350" t="s">
        <v>76</v>
      </c>
      <c r="G18350" t="s">
        <v>16</v>
      </c>
      <c r="H18350">
        <v>151</v>
      </c>
      <c r="I18350" t="s">
        <v>60873</v>
      </c>
      <c r="J18350" t="s">
        <v>60874</v>
      </c>
      <c r="K18350" t="s">
        <v>60875</v>
      </c>
      <c r="L18350" t="s">
        <v>78050</v>
      </c>
    </row>
    <row r="18351" spans="1:12" x14ac:dyDescent="0.15">
      <c r="A18351" t="s">
        <v>12</v>
      </c>
      <c r="B18351">
        <v>5168064</v>
      </c>
      <c r="C18351">
        <v>5168084</v>
      </c>
      <c r="D18351" t="s">
        <v>60876</v>
      </c>
      <c r="E18351" t="s">
        <v>60877</v>
      </c>
      <c r="F18351" t="s">
        <v>76</v>
      </c>
      <c r="G18351" t="s">
        <v>32</v>
      </c>
      <c r="H18351">
        <v>8</v>
      </c>
      <c r="I18351" t="s">
        <v>60878</v>
      </c>
      <c r="J18351" t="s">
        <v>60879</v>
      </c>
      <c r="K18351" t="s">
        <v>60880</v>
      </c>
      <c r="L18351" t="s">
        <v>77955</v>
      </c>
    </row>
    <row r="18352" spans="1:12" x14ac:dyDescent="0.15">
      <c r="A18352" t="s">
        <v>12</v>
      </c>
      <c r="B18352">
        <v>5168044</v>
      </c>
      <c r="C18352">
        <v>5168064</v>
      </c>
      <c r="D18352" t="s">
        <v>60876</v>
      </c>
      <c r="E18352" t="s">
        <v>60877</v>
      </c>
      <c r="F18352" t="s">
        <v>76</v>
      </c>
      <c r="G18352" t="s">
        <v>36</v>
      </c>
      <c r="H18352">
        <v>28</v>
      </c>
      <c r="I18352" t="s">
        <v>60881</v>
      </c>
      <c r="J18352" t="s">
        <v>60882</v>
      </c>
      <c r="K18352" t="s">
        <v>60883</v>
      </c>
      <c r="L18352" t="s">
        <v>77956</v>
      </c>
    </row>
    <row r="18353" spans="1:12" x14ac:dyDescent="0.15">
      <c r="A18353" t="s">
        <v>12</v>
      </c>
      <c r="B18353">
        <v>5167999</v>
      </c>
      <c r="C18353">
        <v>5168019</v>
      </c>
      <c r="D18353" t="s">
        <v>60876</v>
      </c>
      <c r="E18353" t="s">
        <v>60877</v>
      </c>
      <c r="F18353" t="s">
        <v>76</v>
      </c>
      <c r="G18353" t="s">
        <v>16</v>
      </c>
      <c r="H18353">
        <v>73</v>
      </c>
      <c r="I18353" t="s">
        <v>60884</v>
      </c>
      <c r="J18353" t="s">
        <v>60885</v>
      </c>
      <c r="K18353" t="s">
        <v>60886</v>
      </c>
      <c r="L18353" t="s">
        <v>77926</v>
      </c>
    </row>
    <row r="18354" spans="1:12" x14ac:dyDescent="0.15">
      <c r="A18354" t="s">
        <v>12</v>
      </c>
      <c r="B18354">
        <v>5167969</v>
      </c>
      <c r="C18354">
        <v>5167989</v>
      </c>
      <c r="D18354" t="s">
        <v>60876</v>
      </c>
      <c r="E18354" t="s">
        <v>60877</v>
      </c>
      <c r="F18354" t="s">
        <v>76</v>
      </c>
      <c r="G18354" t="s">
        <v>32</v>
      </c>
      <c r="H18354">
        <v>103</v>
      </c>
      <c r="I18354" t="s">
        <v>60887</v>
      </c>
      <c r="J18354" t="s">
        <v>60888</v>
      </c>
      <c r="K18354" t="s">
        <v>60889</v>
      </c>
      <c r="L18354" t="s">
        <v>77937</v>
      </c>
    </row>
    <row r="18355" spans="1:12" x14ac:dyDescent="0.15">
      <c r="A18355" t="s">
        <v>12</v>
      </c>
      <c r="B18355">
        <v>5169316</v>
      </c>
      <c r="C18355">
        <v>5169336</v>
      </c>
      <c r="D18355" t="s">
        <v>60890</v>
      </c>
      <c r="E18355" t="s">
        <v>60891</v>
      </c>
      <c r="F18355" t="s">
        <v>76</v>
      </c>
      <c r="G18355" t="s">
        <v>16</v>
      </c>
      <c r="H18355">
        <v>16</v>
      </c>
      <c r="I18355" t="s">
        <v>60892</v>
      </c>
      <c r="J18355" t="s">
        <v>60893</v>
      </c>
      <c r="K18355" t="s">
        <v>60894</v>
      </c>
      <c r="L18355" t="s">
        <v>77905</v>
      </c>
    </row>
    <row r="18356" spans="1:12" x14ac:dyDescent="0.15">
      <c r="A18356" t="s">
        <v>12</v>
      </c>
      <c r="B18356">
        <v>5169260</v>
      </c>
      <c r="C18356">
        <v>5169280</v>
      </c>
      <c r="D18356" t="s">
        <v>60890</v>
      </c>
      <c r="E18356" t="s">
        <v>60891</v>
      </c>
      <c r="F18356" t="s">
        <v>76</v>
      </c>
      <c r="G18356" t="s">
        <v>16</v>
      </c>
      <c r="H18356">
        <v>72</v>
      </c>
      <c r="I18356" t="s">
        <v>60895</v>
      </c>
      <c r="J18356" t="s">
        <v>60896</v>
      </c>
      <c r="K18356" t="s">
        <v>60897</v>
      </c>
      <c r="L18356" t="s">
        <v>78066</v>
      </c>
    </row>
    <row r="18357" spans="1:12" x14ac:dyDescent="0.15">
      <c r="A18357" t="s">
        <v>12</v>
      </c>
      <c r="B18357">
        <v>5169212</v>
      </c>
      <c r="C18357">
        <v>5169232</v>
      </c>
      <c r="D18357" t="s">
        <v>60890</v>
      </c>
      <c r="E18357" t="s">
        <v>60891</v>
      </c>
      <c r="F18357" t="s">
        <v>76</v>
      </c>
      <c r="G18357" t="s">
        <v>16</v>
      </c>
      <c r="H18357">
        <v>120</v>
      </c>
      <c r="I18357" t="s">
        <v>60898</v>
      </c>
      <c r="J18357" t="s">
        <v>60899</v>
      </c>
      <c r="K18357" t="s">
        <v>60900</v>
      </c>
      <c r="L18357" t="s">
        <v>78047</v>
      </c>
    </row>
    <row r="18358" spans="1:12" x14ac:dyDescent="0.15">
      <c r="A18358" t="s">
        <v>12</v>
      </c>
      <c r="B18358">
        <v>5169161</v>
      </c>
      <c r="C18358">
        <v>5169181</v>
      </c>
      <c r="D18358" t="s">
        <v>60890</v>
      </c>
      <c r="E18358" t="s">
        <v>60891</v>
      </c>
      <c r="F18358" t="s">
        <v>76</v>
      </c>
      <c r="G18358" t="s">
        <v>16</v>
      </c>
      <c r="H18358">
        <v>171</v>
      </c>
      <c r="I18358" t="s">
        <v>60901</v>
      </c>
      <c r="J18358" t="s">
        <v>60902</v>
      </c>
      <c r="K18358" t="s">
        <v>60903</v>
      </c>
      <c r="L18358" t="s">
        <v>78134</v>
      </c>
    </row>
    <row r="18359" spans="1:12" x14ac:dyDescent="0.15">
      <c r="A18359" t="s">
        <v>12</v>
      </c>
      <c r="B18359">
        <v>5170257</v>
      </c>
      <c r="C18359">
        <v>5170277</v>
      </c>
      <c r="D18359" t="s">
        <v>60904</v>
      </c>
      <c r="E18359" t="s">
        <v>60905</v>
      </c>
      <c r="F18359" t="s">
        <v>76</v>
      </c>
      <c r="G18359" t="s">
        <v>36</v>
      </c>
      <c r="H18359">
        <v>0</v>
      </c>
      <c r="I18359" t="s">
        <v>60906</v>
      </c>
      <c r="J18359" t="s">
        <v>60907</v>
      </c>
      <c r="K18359" t="s">
        <v>60908</v>
      </c>
      <c r="L18359" t="s">
        <v>77980</v>
      </c>
    </row>
    <row r="18360" spans="1:12" x14ac:dyDescent="0.15">
      <c r="A18360" t="s">
        <v>12</v>
      </c>
      <c r="B18360">
        <v>5170222</v>
      </c>
      <c r="C18360">
        <v>5170242</v>
      </c>
      <c r="D18360" t="s">
        <v>60904</v>
      </c>
      <c r="E18360" t="s">
        <v>60905</v>
      </c>
      <c r="F18360" t="s">
        <v>76</v>
      </c>
      <c r="G18360" t="s">
        <v>23</v>
      </c>
      <c r="H18360">
        <v>35</v>
      </c>
      <c r="I18360" t="s">
        <v>60909</v>
      </c>
      <c r="J18360" t="s">
        <v>60910</v>
      </c>
      <c r="K18360" t="s">
        <v>60911</v>
      </c>
      <c r="L18360" t="s">
        <v>77936</v>
      </c>
    </row>
    <row r="18361" spans="1:12" x14ac:dyDescent="0.15">
      <c r="A18361" t="s">
        <v>12</v>
      </c>
      <c r="B18361">
        <v>5170189</v>
      </c>
      <c r="C18361">
        <v>5170209</v>
      </c>
      <c r="D18361" t="s">
        <v>60904</v>
      </c>
      <c r="E18361" t="s">
        <v>60905</v>
      </c>
      <c r="F18361" t="s">
        <v>76</v>
      </c>
      <c r="G18361" t="s">
        <v>23</v>
      </c>
      <c r="H18361">
        <v>68</v>
      </c>
      <c r="I18361" t="s">
        <v>60912</v>
      </c>
      <c r="J18361" t="s">
        <v>60913</v>
      </c>
      <c r="K18361" t="s">
        <v>60914</v>
      </c>
      <c r="L18361" t="s">
        <v>77962</v>
      </c>
    </row>
    <row r="18362" spans="1:12" x14ac:dyDescent="0.15">
      <c r="A18362" t="s">
        <v>12</v>
      </c>
      <c r="B18362">
        <v>5170164</v>
      </c>
      <c r="C18362">
        <v>5170184</v>
      </c>
      <c r="D18362" t="s">
        <v>60904</v>
      </c>
      <c r="E18362" t="s">
        <v>60905</v>
      </c>
      <c r="F18362" t="s">
        <v>76</v>
      </c>
      <c r="G18362" t="s">
        <v>32</v>
      </c>
      <c r="H18362">
        <v>93</v>
      </c>
      <c r="I18362" t="s">
        <v>60915</v>
      </c>
      <c r="J18362" t="s">
        <v>60916</v>
      </c>
      <c r="K18362" t="s">
        <v>60917</v>
      </c>
      <c r="L18362" t="s">
        <v>78044</v>
      </c>
    </row>
    <row r="18363" spans="1:12" x14ac:dyDescent="0.15">
      <c r="A18363" t="s">
        <v>12</v>
      </c>
      <c r="B18363">
        <v>5170328</v>
      </c>
      <c r="C18363">
        <v>5170348</v>
      </c>
      <c r="D18363" t="s">
        <v>60918</v>
      </c>
      <c r="E18363" t="s">
        <v>90</v>
      </c>
      <c r="F18363" t="s">
        <v>15</v>
      </c>
      <c r="G18363" t="s">
        <v>16</v>
      </c>
      <c r="H18363">
        <v>18</v>
      </c>
      <c r="I18363" t="s">
        <v>60919</v>
      </c>
      <c r="J18363" t="s">
        <v>60920</v>
      </c>
      <c r="K18363" t="s">
        <v>60921</v>
      </c>
      <c r="L18363" t="s">
        <v>78007</v>
      </c>
    </row>
    <row r="18364" spans="1:12" x14ac:dyDescent="0.15">
      <c r="A18364" t="s">
        <v>12</v>
      </c>
      <c r="B18364">
        <v>5170374</v>
      </c>
      <c r="C18364">
        <v>5170394</v>
      </c>
      <c r="D18364" t="s">
        <v>60918</v>
      </c>
      <c r="E18364" t="s">
        <v>90</v>
      </c>
      <c r="F18364" t="s">
        <v>15</v>
      </c>
      <c r="G18364" t="s">
        <v>16</v>
      </c>
      <c r="H18364">
        <v>64</v>
      </c>
      <c r="I18364" t="s">
        <v>60922</v>
      </c>
      <c r="J18364" t="s">
        <v>60923</v>
      </c>
      <c r="K18364" t="s">
        <v>60924</v>
      </c>
      <c r="L18364" t="s">
        <v>77989</v>
      </c>
    </row>
    <row r="18365" spans="1:12" x14ac:dyDescent="0.15">
      <c r="A18365" t="s">
        <v>12</v>
      </c>
      <c r="B18365">
        <v>5170406</v>
      </c>
      <c r="C18365">
        <v>5170426</v>
      </c>
      <c r="D18365" t="s">
        <v>60918</v>
      </c>
      <c r="E18365" t="s">
        <v>90</v>
      </c>
      <c r="F18365" t="s">
        <v>15</v>
      </c>
      <c r="G18365" t="s">
        <v>32</v>
      </c>
      <c r="H18365">
        <v>96</v>
      </c>
      <c r="I18365" t="s">
        <v>60925</v>
      </c>
      <c r="J18365" t="s">
        <v>60926</v>
      </c>
      <c r="K18365" t="s">
        <v>60927</v>
      </c>
      <c r="L18365" t="s">
        <v>77912</v>
      </c>
    </row>
    <row r="18366" spans="1:12" x14ac:dyDescent="0.15">
      <c r="A18366" t="s">
        <v>12</v>
      </c>
      <c r="B18366">
        <v>5170457</v>
      </c>
      <c r="C18366">
        <v>5170477</v>
      </c>
      <c r="D18366" t="s">
        <v>60918</v>
      </c>
      <c r="E18366" t="s">
        <v>90</v>
      </c>
      <c r="F18366" t="s">
        <v>15</v>
      </c>
      <c r="G18366" t="s">
        <v>32</v>
      </c>
      <c r="H18366">
        <v>147</v>
      </c>
      <c r="I18366" t="s">
        <v>60928</v>
      </c>
      <c r="J18366" t="s">
        <v>60929</v>
      </c>
      <c r="K18366" t="s">
        <v>60930</v>
      </c>
      <c r="L18366" t="s">
        <v>78079</v>
      </c>
    </row>
    <row r="18367" spans="1:12" x14ac:dyDescent="0.15">
      <c r="A18367" t="s">
        <v>12</v>
      </c>
      <c r="B18367">
        <v>5170697</v>
      </c>
      <c r="C18367">
        <v>5170717</v>
      </c>
      <c r="D18367" t="s">
        <v>60931</v>
      </c>
      <c r="E18367" t="s">
        <v>60932</v>
      </c>
      <c r="F18367" t="s">
        <v>15</v>
      </c>
      <c r="G18367" t="s">
        <v>23</v>
      </c>
      <c r="H18367">
        <v>11</v>
      </c>
      <c r="I18367" t="s">
        <v>60933</v>
      </c>
      <c r="J18367" t="s">
        <v>60934</v>
      </c>
      <c r="K18367" t="s">
        <v>60935</v>
      </c>
      <c r="L18367" t="s">
        <v>77974</v>
      </c>
    </row>
    <row r="18368" spans="1:12" x14ac:dyDescent="0.15">
      <c r="A18368" t="s">
        <v>12</v>
      </c>
      <c r="B18368">
        <v>5170733</v>
      </c>
      <c r="C18368">
        <v>5170753</v>
      </c>
      <c r="D18368" t="s">
        <v>60931</v>
      </c>
      <c r="E18368" t="s">
        <v>60932</v>
      </c>
      <c r="F18368" t="s">
        <v>15</v>
      </c>
      <c r="G18368" t="s">
        <v>23</v>
      </c>
      <c r="H18368">
        <v>47</v>
      </c>
      <c r="I18368" t="s">
        <v>60936</v>
      </c>
      <c r="J18368" t="s">
        <v>60937</v>
      </c>
      <c r="K18368" t="s">
        <v>60938</v>
      </c>
      <c r="L18368" t="s">
        <v>77932</v>
      </c>
    </row>
    <row r="18369" spans="1:12" x14ac:dyDescent="0.15">
      <c r="A18369" t="s">
        <v>12</v>
      </c>
      <c r="B18369">
        <v>5170759</v>
      </c>
      <c r="C18369">
        <v>5170779</v>
      </c>
      <c r="D18369" t="s">
        <v>60931</v>
      </c>
      <c r="E18369" t="s">
        <v>60932</v>
      </c>
      <c r="F18369" t="s">
        <v>15</v>
      </c>
      <c r="G18369" t="s">
        <v>32</v>
      </c>
      <c r="H18369">
        <v>73</v>
      </c>
      <c r="I18369" t="s">
        <v>60939</v>
      </c>
      <c r="J18369" t="s">
        <v>60940</v>
      </c>
      <c r="K18369" t="s">
        <v>60941</v>
      </c>
      <c r="L18369" t="s">
        <v>77926</v>
      </c>
    </row>
    <row r="18370" spans="1:12" x14ac:dyDescent="0.15">
      <c r="A18370" t="s">
        <v>12</v>
      </c>
      <c r="B18370">
        <v>5170780</v>
      </c>
      <c r="C18370">
        <v>5170800</v>
      </c>
      <c r="D18370" t="s">
        <v>60931</v>
      </c>
      <c r="E18370" t="s">
        <v>60932</v>
      </c>
      <c r="F18370" t="s">
        <v>15</v>
      </c>
      <c r="G18370" t="s">
        <v>16</v>
      </c>
      <c r="H18370">
        <v>94</v>
      </c>
      <c r="I18370" t="s">
        <v>60942</v>
      </c>
      <c r="J18370" t="s">
        <v>60943</v>
      </c>
      <c r="K18370" t="s">
        <v>60944</v>
      </c>
      <c r="L18370" t="s">
        <v>77927</v>
      </c>
    </row>
    <row r="18371" spans="1:12" x14ac:dyDescent="0.15">
      <c r="A18371" t="s">
        <v>12</v>
      </c>
      <c r="B18371">
        <v>5171111</v>
      </c>
      <c r="C18371">
        <v>5171131</v>
      </c>
      <c r="D18371" t="s">
        <v>60945</v>
      </c>
      <c r="E18371" t="s">
        <v>60946</v>
      </c>
      <c r="F18371" t="s">
        <v>15</v>
      </c>
      <c r="G18371" t="s">
        <v>32</v>
      </c>
      <c r="H18371">
        <v>25</v>
      </c>
      <c r="I18371" t="s">
        <v>60947</v>
      </c>
      <c r="J18371" t="s">
        <v>60948</v>
      </c>
      <c r="K18371" t="s">
        <v>60949</v>
      </c>
      <c r="L18371" t="s">
        <v>78012</v>
      </c>
    </row>
    <row r="18372" spans="1:12" x14ac:dyDescent="0.15">
      <c r="A18372" t="s">
        <v>12</v>
      </c>
      <c r="B18372">
        <v>5171132</v>
      </c>
      <c r="C18372">
        <v>5171152</v>
      </c>
      <c r="D18372" t="s">
        <v>60945</v>
      </c>
      <c r="E18372" t="s">
        <v>60946</v>
      </c>
      <c r="F18372" t="s">
        <v>15</v>
      </c>
      <c r="G18372" t="s">
        <v>16</v>
      </c>
      <c r="H18372">
        <v>46</v>
      </c>
      <c r="I18372" t="s">
        <v>60950</v>
      </c>
      <c r="J18372" t="s">
        <v>60951</v>
      </c>
      <c r="K18372" t="s">
        <v>60952</v>
      </c>
      <c r="L18372" t="s">
        <v>78004</v>
      </c>
    </row>
    <row r="18373" spans="1:12" x14ac:dyDescent="0.15">
      <c r="A18373" t="s">
        <v>12</v>
      </c>
      <c r="B18373">
        <v>5171153</v>
      </c>
      <c r="C18373">
        <v>5171173</v>
      </c>
      <c r="D18373" t="s">
        <v>60945</v>
      </c>
      <c r="E18373" t="s">
        <v>60946</v>
      </c>
      <c r="F18373" t="s">
        <v>15</v>
      </c>
      <c r="G18373" t="s">
        <v>23</v>
      </c>
      <c r="H18373">
        <v>67</v>
      </c>
      <c r="I18373" t="s">
        <v>60953</v>
      </c>
      <c r="J18373" t="s">
        <v>60954</v>
      </c>
      <c r="K18373" t="s">
        <v>60955</v>
      </c>
      <c r="L18373" t="s">
        <v>77981</v>
      </c>
    </row>
    <row r="18374" spans="1:12" x14ac:dyDescent="0.15">
      <c r="A18374" t="s">
        <v>12</v>
      </c>
      <c r="B18374">
        <v>5171184</v>
      </c>
      <c r="C18374">
        <v>5171204</v>
      </c>
      <c r="D18374" t="s">
        <v>60945</v>
      </c>
      <c r="E18374" t="s">
        <v>60946</v>
      </c>
      <c r="F18374" t="s">
        <v>15</v>
      </c>
      <c r="G18374" t="s">
        <v>16</v>
      </c>
      <c r="H18374">
        <v>98</v>
      </c>
      <c r="I18374" t="s">
        <v>60956</v>
      </c>
      <c r="J18374" t="s">
        <v>60957</v>
      </c>
      <c r="K18374" t="s">
        <v>60958</v>
      </c>
      <c r="L18374" t="s">
        <v>78048</v>
      </c>
    </row>
    <row r="18375" spans="1:12" x14ac:dyDescent="0.15">
      <c r="A18375" t="s">
        <v>12</v>
      </c>
      <c r="B18375">
        <v>5173315</v>
      </c>
      <c r="C18375">
        <v>5173335</v>
      </c>
      <c r="D18375" t="s">
        <v>60959</v>
      </c>
      <c r="E18375" t="s">
        <v>90</v>
      </c>
      <c r="F18375" t="s">
        <v>15</v>
      </c>
      <c r="G18375" t="s">
        <v>16</v>
      </c>
      <c r="H18375">
        <v>13</v>
      </c>
      <c r="I18375" t="s">
        <v>60960</v>
      </c>
      <c r="J18375" t="s">
        <v>60961</v>
      </c>
      <c r="K18375" t="s">
        <v>60962</v>
      </c>
      <c r="L18375" t="s">
        <v>77935</v>
      </c>
    </row>
    <row r="18376" spans="1:12" x14ac:dyDescent="0.15">
      <c r="A18376" t="s">
        <v>12</v>
      </c>
      <c r="B18376">
        <v>5173338</v>
      </c>
      <c r="C18376">
        <v>5173358</v>
      </c>
      <c r="D18376" t="s">
        <v>60959</v>
      </c>
      <c r="E18376" t="s">
        <v>90</v>
      </c>
      <c r="F18376" t="s">
        <v>15</v>
      </c>
      <c r="G18376" t="s">
        <v>23</v>
      </c>
      <c r="H18376">
        <v>36</v>
      </c>
      <c r="I18376" t="s">
        <v>60963</v>
      </c>
      <c r="J18376" t="s">
        <v>60964</v>
      </c>
      <c r="K18376" t="s">
        <v>60965</v>
      </c>
      <c r="L18376" t="s">
        <v>78003</v>
      </c>
    </row>
    <row r="18377" spans="1:12" x14ac:dyDescent="0.15">
      <c r="A18377" t="s">
        <v>12</v>
      </c>
      <c r="B18377">
        <v>5173360</v>
      </c>
      <c r="C18377">
        <v>5173380</v>
      </c>
      <c r="D18377" t="s">
        <v>60959</v>
      </c>
      <c r="E18377" t="s">
        <v>90</v>
      </c>
      <c r="F18377" t="s">
        <v>15</v>
      </c>
      <c r="G18377" t="s">
        <v>23</v>
      </c>
      <c r="H18377">
        <v>58</v>
      </c>
      <c r="I18377" t="s">
        <v>60966</v>
      </c>
      <c r="J18377" t="s">
        <v>60967</v>
      </c>
      <c r="K18377" t="s">
        <v>60968</v>
      </c>
      <c r="L18377" t="s">
        <v>77911</v>
      </c>
    </row>
    <row r="18378" spans="1:12" x14ac:dyDescent="0.15">
      <c r="A18378" t="s">
        <v>12</v>
      </c>
      <c r="B18378">
        <v>5173382</v>
      </c>
      <c r="C18378">
        <v>5173402</v>
      </c>
      <c r="D18378" t="s">
        <v>60959</v>
      </c>
      <c r="E18378" t="s">
        <v>90</v>
      </c>
      <c r="F18378" t="s">
        <v>15</v>
      </c>
      <c r="G18378" t="s">
        <v>32</v>
      </c>
      <c r="H18378">
        <v>80</v>
      </c>
      <c r="I18378" t="s">
        <v>60969</v>
      </c>
      <c r="J18378" t="s">
        <v>60970</v>
      </c>
      <c r="K18378" t="s">
        <v>60971</v>
      </c>
      <c r="L18378" t="s">
        <v>77940</v>
      </c>
    </row>
    <row r="18379" spans="1:12" x14ac:dyDescent="0.15">
      <c r="A18379" t="s">
        <v>12</v>
      </c>
      <c r="B18379">
        <v>5174453</v>
      </c>
      <c r="C18379">
        <v>5174473</v>
      </c>
      <c r="D18379" t="s">
        <v>60972</v>
      </c>
      <c r="E18379" t="s">
        <v>90</v>
      </c>
      <c r="F18379" t="s">
        <v>15</v>
      </c>
      <c r="G18379" t="s">
        <v>36</v>
      </c>
      <c r="H18379">
        <v>43</v>
      </c>
      <c r="I18379" t="s">
        <v>60973</v>
      </c>
      <c r="J18379" t="s">
        <v>60974</v>
      </c>
      <c r="K18379" t="s">
        <v>60975</v>
      </c>
      <c r="L18379" t="s">
        <v>77942</v>
      </c>
    </row>
    <row r="18380" spans="1:12" x14ac:dyDescent="0.15">
      <c r="A18380" t="s">
        <v>12</v>
      </c>
      <c r="B18380">
        <v>5174479</v>
      </c>
      <c r="C18380">
        <v>5174499</v>
      </c>
      <c r="D18380" t="s">
        <v>60972</v>
      </c>
      <c r="E18380" t="s">
        <v>90</v>
      </c>
      <c r="F18380" t="s">
        <v>15</v>
      </c>
      <c r="G18380" t="s">
        <v>36</v>
      </c>
      <c r="H18380">
        <v>69</v>
      </c>
      <c r="I18380" t="s">
        <v>60976</v>
      </c>
      <c r="J18380" t="s">
        <v>60977</v>
      </c>
      <c r="K18380" t="s">
        <v>60978</v>
      </c>
      <c r="L18380" t="s">
        <v>78015</v>
      </c>
    </row>
    <row r="18381" spans="1:12" x14ac:dyDescent="0.15">
      <c r="A18381" t="s">
        <v>12</v>
      </c>
      <c r="B18381">
        <v>5174514</v>
      </c>
      <c r="C18381">
        <v>5174534</v>
      </c>
      <c r="D18381" t="s">
        <v>60972</v>
      </c>
      <c r="E18381" t="s">
        <v>90</v>
      </c>
      <c r="F18381" t="s">
        <v>15</v>
      </c>
      <c r="G18381" t="s">
        <v>36</v>
      </c>
      <c r="H18381">
        <v>104</v>
      </c>
      <c r="I18381" t="s">
        <v>60979</v>
      </c>
      <c r="J18381" t="s">
        <v>60980</v>
      </c>
      <c r="K18381" t="s">
        <v>60981</v>
      </c>
      <c r="L18381" t="s">
        <v>77963</v>
      </c>
    </row>
    <row r="18382" spans="1:12" x14ac:dyDescent="0.15">
      <c r="A18382" t="s">
        <v>12</v>
      </c>
      <c r="B18382">
        <v>5174537</v>
      </c>
      <c r="C18382">
        <v>5174557</v>
      </c>
      <c r="D18382" t="s">
        <v>60972</v>
      </c>
      <c r="E18382" t="s">
        <v>90</v>
      </c>
      <c r="F18382" t="s">
        <v>15</v>
      </c>
      <c r="G18382" t="s">
        <v>16</v>
      </c>
      <c r="H18382">
        <v>127</v>
      </c>
      <c r="I18382" t="s">
        <v>60982</v>
      </c>
      <c r="J18382" t="s">
        <v>60983</v>
      </c>
      <c r="K18382" t="s">
        <v>60984</v>
      </c>
      <c r="L18382" t="s">
        <v>78026</v>
      </c>
    </row>
    <row r="18383" spans="1:12" x14ac:dyDescent="0.15">
      <c r="A18383" t="s">
        <v>12</v>
      </c>
      <c r="B18383">
        <v>5175211</v>
      </c>
      <c r="C18383">
        <v>5175231</v>
      </c>
      <c r="D18383" t="s">
        <v>60985</v>
      </c>
      <c r="E18383" t="s">
        <v>90</v>
      </c>
      <c r="F18383" t="s">
        <v>15</v>
      </c>
      <c r="G18383" t="s">
        <v>23</v>
      </c>
      <c r="H18383">
        <v>43</v>
      </c>
      <c r="I18383" t="s">
        <v>60986</v>
      </c>
      <c r="J18383" t="s">
        <v>60987</v>
      </c>
      <c r="K18383" t="s">
        <v>60988</v>
      </c>
      <c r="L18383" t="s">
        <v>77942</v>
      </c>
    </row>
    <row r="18384" spans="1:12" x14ac:dyDescent="0.15">
      <c r="A18384" t="s">
        <v>12</v>
      </c>
      <c r="B18384">
        <v>5175251</v>
      </c>
      <c r="C18384">
        <v>5175271</v>
      </c>
      <c r="D18384" t="s">
        <v>60985</v>
      </c>
      <c r="E18384" t="s">
        <v>90</v>
      </c>
      <c r="F18384" t="s">
        <v>15</v>
      </c>
      <c r="G18384" t="s">
        <v>36</v>
      </c>
      <c r="H18384">
        <v>83</v>
      </c>
      <c r="I18384" t="s">
        <v>60989</v>
      </c>
      <c r="J18384" t="s">
        <v>60990</v>
      </c>
      <c r="K18384" t="s">
        <v>60991</v>
      </c>
      <c r="L18384" t="s">
        <v>77958</v>
      </c>
    </row>
    <row r="18385" spans="1:12" x14ac:dyDescent="0.15">
      <c r="A18385" t="s">
        <v>12</v>
      </c>
      <c r="B18385">
        <v>5175281</v>
      </c>
      <c r="C18385">
        <v>5175301</v>
      </c>
      <c r="D18385" t="s">
        <v>60985</v>
      </c>
      <c r="E18385" t="s">
        <v>90</v>
      </c>
      <c r="F18385" t="s">
        <v>15</v>
      </c>
      <c r="G18385" t="s">
        <v>23</v>
      </c>
      <c r="H18385">
        <v>113</v>
      </c>
      <c r="I18385" t="s">
        <v>60992</v>
      </c>
      <c r="J18385" t="s">
        <v>60993</v>
      </c>
      <c r="K18385" t="s">
        <v>60994</v>
      </c>
      <c r="L18385" t="s">
        <v>77986</v>
      </c>
    </row>
    <row r="18386" spans="1:12" x14ac:dyDescent="0.15">
      <c r="A18386" t="s">
        <v>12</v>
      </c>
      <c r="B18386">
        <v>5175352</v>
      </c>
      <c r="C18386">
        <v>5175372</v>
      </c>
      <c r="D18386" t="s">
        <v>60985</v>
      </c>
      <c r="E18386" t="s">
        <v>90</v>
      </c>
      <c r="F18386" t="s">
        <v>15</v>
      </c>
      <c r="G18386" t="s">
        <v>16</v>
      </c>
      <c r="H18386">
        <v>184</v>
      </c>
      <c r="I18386" t="s">
        <v>60995</v>
      </c>
      <c r="J18386" t="s">
        <v>60996</v>
      </c>
      <c r="K18386" t="s">
        <v>60997</v>
      </c>
      <c r="L18386" t="s">
        <v>78021</v>
      </c>
    </row>
    <row r="18387" spans="1:12" x14ac:dyDescent="0.15">
      <c r="A18387" t="s">
        <v>12</v>
      </c>
      <c r="B18387">
        <v>5177238</v>
      </c>
      <c r="C18387">
        <v>5177258</v>
      </c>
      <c r="D18387" t="s">
        <v>60998</v>
      </c>
      <c r="E18387" t="s">
        <v>60999</v>
      </c>
      <c r="F18387" t="s">
        <v>76</v>
      </c>
      <c r="G18387" t="s">
        <v>36</v>
      </c>
      <c r="H18387">
        <v>0</v>
      </c>
      <c r="I18387" t="s">
        <v>61000</v>
      </c>
      <c r="J18387" t="s">
        <v>61001</v>
      </c>
      <c r="K18387" t="s">
        <v>61002</v>
      </c>
      <c r="L18387" t="s">
        <v>77980</v>
      </c>
    </row>
    <row r="18388" spans="1:12" x14ac:dyDescent="0.15">
      <c r="A18388" t="s">
        <v>12</v>
      </c>
      <c r="B18388">
        <v>5177210</v>
      </c>
      <c r="C18388">
        <v>5177230</v>
      </c>
      <c r="D18388" t="s">
        <v>60998</v>
      </c>
      <c r="E18388" t="s">
        <v>60999</v>
      </c>
      <c r="F18388" t="s">
        <v>76</v>
      </c>
      <c r="G18388" t="s">
        <v>23</v>
      </c>
      <c r="H18388">
        <v>28</v>
      </c>
      <c r="I18388" t="s">
        <v>61003</v>
      </c>
      <c r="J18388" t="s">
        <v>61004</v>
      </c>
      <c r="K18388" t="s">
        <v>61005</v>
      </c>
      <c r="L18388" t="s">
        <v>77956</v>
      </c>
    </row>
    <row r="18389" spans="1:12" x14ac:dyDescent="0.15">
      <c r="A18389" t="s">
        <v>12</v>
      </c>
      <c r="B18389">
        <v>5177183</v>
      </c>
      <c r="C18389">
        <v>5177203</v>
      </c>
      <c r="D18389" t="s">
        <v>60998</v>
      </c>
      <c r="E18389" t="s">
        <v>60999</v>
      </c>
      <c r="F18389" t="s">
        <v>76</v>
      </c>
      <c r="G18389" t="s">
        <v>32</v>
      </c>
      <c r="H18389">
        <v>55</v>
      </c>
      <c r="I18389" t="s">
        <v>61006</v>
      </c>
      <c r="J18389" t="s">
        <v>61007</v>
      </c>
      <c r="K18389" t="s">
        <v>61008</v>
      </c>
      <c r="L18389" t="s">
        <v>77992</v>
      </c>
    </row>
    <row r="18390" spans="1:12" x14ac:dyDescent="0.15">
      <c r="A18390" t="s">
        <v>12</v>
      </c>
      <c r="B18390">
        <v>5177162</v>
      </c>
      <c r="C18390">
        <v>5177182</v>
      </c>
      <c r="D18390" t="s">
        <v>60998</v>
      </c>
      <c r="E18390" t="s">
        <v>60999</v>
      </c>
      <c r="F18390" t="s">
        <v>76</v>
      </c>
      <c r="G18390" t="s">
        <v>32</v>
      </c>
      <c r="H18390">
        <v>76</v>
      </c>
      <c r="I18390" t="s">
        <v>61009</v>
      </c>
      <c r="J18390" t="s">
        <v>61010</v>
      </c>
      <c r="K18390" t="s">
        <v>61011</v>
      </c>
      <c r="L18390" t="s">
        <v>77985</v>
      </c>
    </row>
    <row r="18391" spans="1:12" x14ac:dyDescent="0.15">
      <c r="A18391" t="s">
        <v>12</v>
      </c>
      <c r="B18391">
        <v>5177524</v>
      </c>
      <c r="C18391">
        <v>5177544</v>
      </c>
      <c r="D18391" t="s">
        <v>61012</v>
      </c>
      <c r="E18391" t="s">
        <v>61013</v>
      </c>
      <c r="F18391" t="s">
        <v>15</v>
      </c>
      <c r="G18391" t="s">
        <v>36</v>
      </c>
      <c r="H18391">
        <v>7</v>
      </c>
      <c r="I18391" t="s">
        <v>61014</v>
      </c>
      <c r="J18391" t="s">
        <v>61015</v>
      </c>
      <c r="K18391" t="s">
        <v>61016</v>
      </c>
      <c r="L18391" t="s">
        <v>77909</v>
      </c>
    </row>
    <row r="18392" spans="1:12" x14ac:dyDescent="0.15">
      <c r="A18392" t="s">
        <v>12</v>
      </c>
      <c r="B18392">
        <v>5177545</v>
      </c>
      <c r="C18392">
        <v>5177565</v>
      </c>
      <c r="D18392" t="s">
        <v>61012</v>
      </c>
      <c r="E18392" t="s">
        <v>61013</v>
      </c>
      <c r="F18392" t="s">
        <v>15</v>
      </c>
      <c r="G18392" t="s">
        <v>32</v>
      </c>
      <c r="H18392">
        <v>28</v>
      </c>
      <c r="I18392" t="s">
        <v>61017</v>
      </c>
      <c r="J18392" t="s">
        <v>61018</v>
      </c>
      <c r="K18392" t="s">
        <v>61019</v>
      </c>
      <c r="L18392" t="s">
        <v>77956</v>
      </c>
    </row>
    <row r="18393" spans="1:12" x14ac:dyDescent="0.15">
      <c r="A18393" t="s">
        <v>12</v>
      </c>
      <c r="B18393">
        <v>5177579</v>
      </c>
      <c r="C18393">
        <v>5177599</v>
      </c>
      <c r="D18393" t="s">
        <v>61012</v>
      </c>
      <c r="E18393" t="s">
        <v>61013</v>
      </c>
      <c r="F18393" t="s">
        <v>15</v>
      </c>
      <c r="G18393" t="s">
        <v>23</v>
      </c>
      <c r="H18393">
        <v>62</v>
      </c>
      <c r="I18393" t="s">
        <v>61020</v>
      </c>
      <c r="J18393" t="s">
        <v>61021</v>
      </c>
      <c r="K18393" t="s">
        <v>61022</v>
      </c>
      <c r="L18393" t="s">
        <v>77949</v>
      </c>
    </row>
    <row r="18394" spans="1:12" x14ac:dyDescent="0.15">
      <c r="A18394" t="s">
        <v>12</v>
      </c>
      <c r="B18394">
        <v>5177660</v>
      </c>
      <c r="C18394">
        <v>5177680</v>
      </c>
      <c r="D18394" t="s">
        <v>61012</v>
      </c>
      <c r="E18394" t="s">
        <v>61013</v>
      </c>
      <c r="F18394" t="s">
        <v>15</v>
      </c>
      <c r="G18394" t="s">
        <v>32</v>
      </c>
      <c r="H18394">
        <v>143</v>
      </c>
      <c r="I18394" t="s">
        <v>61023</v>
      </c>
      <c r="J18394" t="s">
        <v>61024</v>
      </c>
      <c r="K18394" t="s">
        <v>61025</v>
      </c>
      <c r="L18394" t="s">
        <v>78076</v>
      </c>
    </row>
    <row r="18395" spans="1:12" x14ac:dyDescent="0.15">
      <c r="A18395" t="s">
        <v>12</v>
      </c>
      <c r="B18395">
        <v>5179392</v>
      </c>
      <c r="C18395">
        <v>5179412</v>
      </c>
      <c r="D18395" t="s">
        <v>61026</v>
      </c>
      <c r="E18395" t="s">
        <v>61027</v>
      </c>
      <c r="F18395" t="s">
        <v>76</v>
      </c>
      <c r="G18395" t="s">
        <v>16</v>
      </c>
      <c r="H18395">
        <v>7</v>
      </c>
      <c r="I18395" t="s">
        <v>61028</v>
      </c>
      <c r="J18395" t="s">
        <v>61029</v>
      </c>
      <c r="K18395" t="s">
        <v>61030</v>
      </c>
      <c r="L18395" t="s">
        <v>77909</v>
      </c>
    </row>
    <row r="18396" spans="1:12" x14ac:dyDescent="0.15">
      <c r="A18396" t="s">
        <v>12</v>
      </c>
      <c r="B18396">
        <v>5179343</v>
      </c>
      <c r="C18396">
        <v>5179363</v>
      </c>
      <c r="D18396" t="s">
        <v>61026</v>
      </c>
      <c r="E18396" t="s">
        <v>61027</v>
      </c>
      <c r="F18396" t="s">
        <v>76</v>
      </c>
      <c r="G18396" t="s">
        <v>36</v>
      </c>
      <c r="H18396">
        <v>56</v>
      </c>
      <c r="I18396" t="s">
        <v>61031</v>
      </c>
      <c r="J18396" t="s">
        <v>61032</v>
      </c>
      <c r="K18396" t="s">
        <v>61033</v>
      </c>
      <c r="L18396" t="s">
        <v>77971</v>
      </c>
    </row>
    <row r="18397" spans="1:12" x14ac:dyDescent="0.15">
      <c r="A18397" t="s">
        <v>12</v>
      </c>
      <c r="B18397">
        <v>5179314</v>
      </c>
      <c r="C18397">
        <v>5179334</v>
      </c>
      <c r="D18397" t="s">
        <v>61026</v>
      </c>
      <c r="E18397" t="s">
        <v>61027</v>
      </c>
      <c r="F18397" t="s">
        <v>76</v>
      </c>
      <c r="G18397" t="s">
        <v>16</v>
      </c>
      <c r="H18397">
        <v>85</v>
      </c>
      <c r="I18397" t="s">
        <v>61034</v>
      </c>
      <c r="J18397" t="s">
        <v>61035</v>
      </c>
      <c r="K18397" t="s">
        <v>61036</v>
      </c>
      <c r="L18397" t="s">
        <v>77972</v>
      </c>
    </row>
    <row r="18398" spans="1:12" x14ac:dyDescent="0.15">
      <c r="A18398" t="s">
        <v>12</v>
      </c>
      <c r="B18398">
        <v>5179273</v>
      </c>
      <c r="C18398">
        <v>5179293</v>
      </c>
      <c r="D18398" t="s">
        <v>61026</v>
      </c>
      <c r="E18398" t="s">
        <v>61027</v>
      </c>
      <c r="F18398" t="s">
        <v>76</v>
      </c>
      <c r="G18398" t="s">
        <v>16</v>
      </c>
      <c r="H18398">
        <v>126</v>
      </c>
      <c r="I18398" t="s">
        <v>61037</v>
      </c>
      <c r="J18398" t="s">
        <v>61038</v>
      </c>
      <c r="K18398" t="s">
        <v>61039</v>
      </c>
      <c r="L18398" t="s">
        <v>78078</v>
      </c>
    </row>
    <row r="18399" spans="1:12" x14ac:dyDescent="0.15">
      <c r="A18399" t="s">
        <v>12</v>
      </c>
      <c r="B18399">
        <v>5179644</v>
      </c>
      <c r="C18399">
        <v>5179664</v>
      </c>
      <c r="D18399" t="s">
        <v>61040</v>
      </c>
      <c r="E18399" t="s">
        <v>90</v>
      </c>
      <c r="F18399" t="s">
        <v>15</v>
      </c>
      <c r="G18399" t="s">
        <v>32</v>
      </c>
      <c r="H18399">
        <v>1</v>
      </c>
      <c r="I18399" t="s">
        <v>61041</v>
      </c>
      <c r="J18399" t="s">
        <v>61042</v>
      </c>
      <c r="K18399" t="s">
        <v>61043</v>
      </c>
      <c r="L18399" t="s">
        <v>77917</v>
      </c>
    </row>
    <row r="18400" spans="1:12" x14ac:dyDescent="0.15">
      <c r="A18400" t="s">
        <v>12</v>
      </c>
      <c r="B18400">
        <v>5179664</v>
      </c>
      <c r="C18400">
        <v>5179684</v>
      </c>
      <c r="D18400" t="s">
        <v>61040</v>
      </c>
      <c r="E18400" t="s">
        <v>90</v>
      </c>
      <c r="F18400" t="s">
        <v>15</v>
      </c>
      <c r="G18400" t="s">
        <v>36</v>
      </c>
      <c r="H18400">
        <v>21</v>
      </c>
      <c r="I18400" t="s">
        <v>61044</v>
      </c>
      <c r="J18400" t="s">
        <v>61045</v>
      </c>
      <c r="K18400" t="s">
        <v>61046</v>
      </c>
      <c r="L18400" t="s">
        <v>78022</v>
      </c>
    </row>
    <row r="18401" spans="1:12" x14ac:dyDescent="0.15">
      <c r="A18401" t="s">
        <v>12</v>
      </c>
      <c r="B18401">
        <v>5179686</v>
      </c>
      <c r="C18401">
        <v>5179706</v>
      </c>
      <c r="D18401" t="s">
        <v>61040</v>
      </c>
      <c r="E18401" t="s">
        <v>90</v>
      </c>
      <c r="F18401" t="s">
        <v>15</v>
      </c>
      <c r="G18401" t="s">
        <v>36</v>
      </c>
      <c r="H18401">
        <v>43</v>
      </c>
      <c r="I18401" t="s">
        <v>61047</v>
      </c>
      <c r="J18401" t="s">
        <v>61048</v>
      </c>
      <c r="K18401" t="s">
        <v>61049</v>
      </c>
      <c r="L18401" t="s">
        <v>77942</v>
      </c>
    </row>
    <row r="18402" spans="1:12" x14ac:dyDescent="0.15">
      <c r="A18402" t="s">
        <v>12</v>
      </c>
      <c r="B18402">
        <v>5179709</v>
      </c>
      <c r="C18402">
        <v>5179729</v>
      </c>
      <c r="D18402" t="s">
        <v>61040</v>
      </c>
      <c r="E18402" t="s">
        <v>90</v>
      </c>
      <c r="F18402" t="s">
        <v>15</v>
      </c>
      <c r="G18402" t="s">
        <v>16</v>
      </c>
      <c r="H18402">
        <v>66</v>
      </c>
      <c r="I18402" t="s">
        <v>61050</v>
      </c>
      <c r="J18402" t="s">
        <v>61051</v>
      </c>
      <c r="K18402" t="s">
        <v>61052</v>
      </c>
      <c r="L18402" t="s">
        <v>77928</v>
      </c>
    </row>
    <row r="18403" spans="1:12" x14ac:dyDescent="0.15">
      <c r="A18403" t="s">
        <v>12</v>
      </c>
      <c r="B18403">
        <v>5180427</v>
      </c>
      <c r="C18403">
        <v>5180447</v>
      </c>
      <c r="D18403" t="s">
        <v>61053</v>
      </c>
      <c r="E18403" t="s">
        <v>90</v>
      </c>
      <c r="F18403" t="s">
        <v>15</v>
      </c>
      <c r="G18403" t="s">
        <v>32</v>
      </c>
      <c r="H18403">
        <v>9</v>
      </c>
      <c r="I18403" t="s">
        <v>61054</v>
      </c>
      <c r="J18403" t="s">
        <v>61055</v>
      </c>
      <c r="K18403" t="s">
        <v>61056</v>
      </c>
      <c r="L18403" t="s">
        <v>77939</v>
      </c>
    </row>
    <row r="18404" spans="1:12" x14ac:dyDescent="0.15">
      <c r="A18404" t="s">
        <v>12</v>
      </c>
      <c r="B18404">
        <v>5180451</v>
      </c>
      <c r="C18404">
        <v>5180471</v>
      </c>
      <c r="D18404" t="s">
        <v>61053</v>
      </c>
      <c r="E18404" t="s">
        <v>90</v>
      </c>
      <c r="F18404" t="s">
        <v>15</v>
      </c>
      <c r="G18404" t="s">
        <v>36</v>
      </c>
      <c r="H18404">
        <v>33</v>
      </c>
      <c r="I18404" t="s">
        <v>61057</v>
      </c>
      <c r="J18404" t="s">
        <v>61058</v>
      </c>
      <c r="K18404" t="s">
        <v>61059</v>
      </c>
      <c r="L18404" t="s">
        <v>77977</v>
      </c>
    </row>
    <row r="18405" spans="1:12" x14ac:dyDescent="0.15">
      <c r="A18405" t="s">
        <v>12</v>
      </c>
      <c r="B18405">
        <v>5180472</v>
      </c>
      <c r="C18405">
        <v>5180492</v>
      </c>
      <c r="D18405" t="s">
        <v>61053</v>
      </c>
      <c r="E18405" t="s">
        <v>90</v>
      </c>
      <c r="F18405" t="s">
        <v>15</v>
      </c>
      <c r="G18405" t="s">
        <v>32</v>
      </c>
      <c r="H18405">
        <v>54</v>
      </c>
      <c r="I18405" t="s">
        <v>61060</v>
      </c>
      <c r="J18405" t="s">
        <v>61061</v>
      </c>
      <c r="K18405" t="s">
        <v>61062</v>
      </c>
      <c r="L18405" t="s">
        <v>77961</v>
      </c>
    </row>
    <row r="18406" spans="1:12" x14ac:dyDescent="0.15">
      <c r="A18406" t="s">
        <v>12</v>
      </c>
      <c r="B18406">
        <v>5180492</v>
      </c>
      <c r="C18406">
        <v>5180512</v>
      </c>
      <c r="D18406" t="s">
        <v>61053</v>
      </c>
      <c r="E18406" t="s">
        <v>90</v>
      </c>
      <c r="F18406" t="s">
        <v>15</v>
      </c>
      <c r="G18406" t="s">
        <v>23</v>
      </c>
      <c r="H18406">
        <v>74</v>
      </c>
      <c r="I18406" t="s">
        <v>61063</v>
      </c>
      <c r="J18406" t="s">
        <v>61064</v>
      </c>
      <c r="K18406" t="s">
        <v>61065</v>
      </c>
      <c r="L18406" t="s">
        <v>78005</v>
      </c>
    </row>
    <row r="18407" spans="1:12" x14ac:dyDescent="0.15">
      <c r="A18407" t="s">
        <v>12</v>
      </c>
      <c r="B18407">
        <v>5181241</v>
      </c>
      <c r="C18407">
        <v>5181261</v>
      </c>
      <c r="D18407" t="s">
        <v>61066</v>
      </c>
      <c r="E18407" t="s">
        <v>90</v>
      </c>
      <c r="F18407" t="s">
        <v>15</v>
      </c>
      <c r="G18407" t="s">
        <v>32</v>
      </c>
      <c r="H18407">
        <v>29</v>
      </c>
      <c r="I18407" t="s">
        <v>61067</v>
      </c>
      <c r="J18407" t="s">
        <v>61068</v>
      </c>
      <c r="K18407" t="s">
        <v>61069</v>
      </c>
      <c r="L18407" t="s">
        <v>77921</v>
      </c>
    </row>
    <row r="18408" spans="1:12" x14ac:dyDescent="0.15">
      <c r="A18408" t="s">
        <v>12</v>
      </c>
      <c r="B18408">
        <v>5181274</v>
      </c>
      <c r="C18408">
        <v>5181294</v>
      </c>
      <c r="D18408" t="s">
        <v>61066</v>
      </c>
      <c r="E18408" t="s">
        <v>90</v>
      </c>
      <c r="F18408" t="s">
        <v>15</v>
      </c>
      <c r="G18408" t="s">
        <v>23</v>
      </c>
      <c r="H18408">
        <v>62</v>
      </c>
      <c r="I18408" t="s">
        <v>61070</v>
      </c>
      <c r="J18408" t="s">
        <v>61071</v>
      </c>
      <c r="K18408" t="s">
        <v>61072</v>
      </c>
      <c r="L18408" t="s">
        <v>77949</v>
      </c>
    </row>
    <row r="18409" spans="1:12" x14ac:dyDescent="0.15">
      <c r="A18409" t="s">
        <v>12</v>
      </c>
      <c r="B18409">
        <v>5181327</v>
      </c>
      <c r="C18409">
        <v>5181347</v>
      </c>
      <c r="D18409" t="s">
        <v>61066</v>
      </c>
      <c r="E18409" t="s">
        <v>90</v>
      </c>
      <c r="F18409" t="s">
        <v>15</v>
      </c>
      <c r="G18409" t="s">
        <v>16</v>
      </c>
      <c r="H18409">
        <v>115</v>
      </c>
      <c r="I18409" t="s">
        <v>61073</v>
      </c>
      <c r="J18409" t="s">
        <v>61074</v>
      </c>
      <c r="K18409" t="s">
        <v>61075</v>
      </c>
      <c r="L18409" t="s">
        <v>78020</v>
      </c>
    </row>
    <row r="18410" spans="1:12" x14ac:dyDescent="0.15">
      <c r="A18410" t="s">
        <v>12</v>
      </c>
      <c r="B18410">
        <v>5181366</v>
      </c>
      <c r="C18410">
        <v>5181386</v>
      </c>
      <c r="D18410" t="s">
        <v>61066</v>
      </c>
      <c r="E18410" t="s">
        <v>90</v>
      </c>
      <c r="F18410" t="s">
        <v>15</v>
      </c>
      <c r="G18410" t="s">
        <v>36</v>
      </c>
      <c r="H18410">
        <v>154</v>
      </c>
      <c r="I18410" t="s">
        <v>61076</v>
      </c>
      <c r="J18410" t="s">
        <v>61077</v>
      </c>
      <c r="K18410" t="s">
        <v>61078</v>
      </c>
      <c r="L18410" t="s">
        <v>78107</v>
      </c>
    </row>
    <row r="18411" spans="1:12" x14ac:dyDescent="0.15">
      <c r="A18411" t="s">
        <v>12</v>
      </c>
      <c r="B18411">
        <v>5182198</v>
      </c>
      <c r="C18411">
        <v>5182218</v>
      </c>
      <c r="D18411" t="s">
        <v>61079</v>
      </c>
      <c r="E18411" t="s">
        <v>90</v>
      </c>
      <c r="F18411" t="s">
        <v>15</v>
      </c>
      <c r="G18411" t="s">
        <v>32</v>
      </c>
      <c r="H18411">
        <v>19</v>
      </c>
      <c r="I18411" t="s">
        <v>61080</v>
      </c>
      <c r="J18411" t="s">
        <v>61081</v>
      </c>
      <c r="K18411" t="s">
        <v>61082</v>
      </c>
      <c r="L18411" t="s">
        <v>77982</v>
      </c>
    </row>
    <row r="18412" spans="1:12" x14ac:dyDescent="0.15">
      <c r="A18412" t="s">
        <v>12</v>
      </c>
      <c r="B18412">
        <v>5182225</v>
      </c>
      <c r="C18412">
        <v>5182245</v>
      </c>
      <c r="D18412" t="s">
        <v>61079</v>
      </c>
      <c r="E18412" t="s">
        <v>90</v>
      </c>
      <c r="F18412" t="s">
        <v>15</v>
      </c>
      <c r="G18412" t="s">
        <v>23</v>
      </c>
      <c r="H18412">
        <v>46</v>
      </c>
      <c r="I18412" t="s">
        <v>61083</v>
      </c>
      <c r="J18412" t="s">
        <v>61084</v>
      </c>
      <c r="K18412" t="s">
        <v>61085</v>
      </c>
      <c r="L18412" t="s">
        <v>78004</v>
      </c>
    </row>
    <row r="18413" spans="1:12" x14ac:dyDescent="0.15">
      <c r="A18413" t="s">
        <v>12</v>
      </c>
      <c r="B18413">
        <v>5182253</v>
      </c>
      <c r="C18413">
        <v>5182273</v>
      </c>
      <c r="D18413" t="s">
        <v>61079</v>
      </c>
      <c r="E18413" t="s">
        <v>90</v>
      </c>
      <c r="F18413" t="s">
        <v>15</v>
      </c>
      <c r="G18413" t="s">
        <v>23</v>
      </c>
      <c r="H18413">
        <v>74</v>
      </c>
      <c r="I18413" t="s">
        <v>61086</v>
      </c>
      <c r="J18413" t="s">
        <v>61087</v>
      </c>
      <c r="K18413" t="s">
        <v>61088</v>
      </c>
      <c r="L18413" t="s">
        <v>78005</v>
      </c>
    </row>
    <row r="18414" spans="1:12" x14ac:dyDescent="0.15">
      <c r="A18414" t="s">
        <v>12</v>
      </c>
      <c r="B18414">
        <v>5182274</v>
      </c>
      <c r="C18414">
        <v>5182294</v>
      </c>
      <c r="D18414" t="s">
        <v>61079</v>
      </c>
      <c r="E18414" t="s">
        <v>90</v>
      </c>
      <c r="F18414" t="s">
        <v>15</v>
      </c>
      <c r="G18414" t="s">
        <v>23</v>
      </c>
      <c r="H18414">
        <v>95</v>
      </c>
      <c r="I18414" t="s">
        <v>61089</v>
      </c>
      <c r="J18414" t="s">
        <v>61090</v>
      </c>
      <c r="K18414" t="s">
        <v>61091</v>
      </c>
      <c r="L18414" t="s">
        <v>77920</v>
      </c>
    </row>
    <row r="18415" spans="1:12" x14ac:dyDescent="0.15">
      <c r="A18415" t="s">
        <v>12</v>
      </c>
      <c r="B18415">
        <v>5183758</v>
      </c>
      <c r="C18415">
        <v>5183778</v>
      </c>
      <c r="D18415" t="s">
        <v>61092</v>
      </c>
      <c r="E18415" t="s">
        <v>90</v>
      </c>
      <c r="F18415" t="s">
        <v>15</v>
      </c>
      <c r="G18415" t="s">
        <v>16</v>
      </c>
      <c r="H18415">
        <v>11</v>
      </c>
      <c r="I18415" t="s">
        <v>61093</v>
      </c>
      <c r="J18415" t="s">
        <v>61094</v>
      </c>
      <c r="K18415" t="s">
        <v>61095</v>
      </c>
      <c r="L18415" t="s">
        <v>77974</v>
      </c>
    </row>
    <row r="18416" spans="1:12" x14ac:dyDescent="0.15">
      <c r="A18416" t="s">
        <v>12</v>
      </c>
      <c r="B18416">
        <v>5183826</v>
      </c>
      <c r="C18416">
        <v>5183846</v>
      </c>
      <c r="D18416" t="s">
        <v>61092</v>
      </c>
      <c r="E18416" t="s">
        <v>90</v>
      </c>
      <c r="F18416" t="s">
        <v>15</v>
      </c>
      <c r="G18416" t="s">
        <v>32</v>
      </c>
      <c r="H18416">
        <v>79</v>
      </c>
      <c r="I18416" t="s">
        <v>61096</v>
      </c>
      <c r="J18416" t="s">
        <v>61097</v>
      </c>
      <c r="K18416" t="s">
        <v>61098</v>
      </c>
      <c r="L18416" t="s">
        <v>77993</v>
      </c>
    </row>
    <row r="18417" spans="1:12" x14ac:dyDescent="0.15">
      <c r="A18417" t="s">
        <v>12</v>
      </c>
      <c r="B18417">
        <v>5183860</v>
      </c>
      <c r="C18417">
        <v>5183880</v>
      </c>
      <c r="D18417" t="s">
        <v>61092</v>
      </c>
      <c r="E18417" t="s">
        <v>90</v>
      </c>
      <c r="F18417" t="s">
        <v>15</v>
      </c>
      <c r="G18417" t="s">
        <v>23</v>
      </c>
      <c r="H18417">
        <v>113</v>
      </c>
      <c r="I18417" t="s">
        <v>61099</v>
      </c>
      <c r="J18417" t="s">
        <v>61100</v>
      </c>
      <c r="K18417" t="s">
        <v>61101</v>
      </c>
      <c r="L18417" t="s">
        <v>77986</v>
      </c>
    </row>
    <row r="18418" spans="1:12" x14ac:dyDescent="0.15">
      <c r="A18418" t="s">
        <v>12</v>
      </c>
      <c r="B18418">
        <v>5183881</v>
      </c>
      <c r="C18418">
        <v>5183901</v>
      </c>
      <c r="D18418" t="s">
        <v>61092</v>
      </c>
      <c r="E18418" t="s">
        <v>90</v>
      </c>
      <c r="F18418" t="s">
        <v>15</v>
      </c>
      <c r="G18418" t="s">
        <v>16</v>
      </c>
      <c r="H18418">
        <v>134</v>
      </c>
      <c r="I18418" t="s">
        <v>61102</v>
      </c>
      <c r="J18418" t="s">
        <v>61103</v>
      </c>
      <c r="K18418" t="s">
        <v>61104</v>
      </c>
      <c r="L18418" t="s">
        <v>78039</v>
      </c>
    </row>
    <row r="18419" spans="1:12" x14ac:dyDescent="0.15">
      <c r="A18419" t="s">
        <v>12</v>
      </c>
      <c r="B18419">
        <v>5185033</v>
      </c>
      <c r="C18419">
        <v>5185053</v>
      </c>
      <c r="D18419" t="s">
        <v>61105</v>
      </c>
      <c r="E18419" t="s">
        <v>90</v>
      </c>
      <c r="F18419" t="s">
        <v>15</v>
      </c>
      <c r="G18419" t="s">
        <v>36</v>
      </c>
      <c r="H18419">
        <v>18</v>
      </c>
      <c r="I18419" t="s">
        <v>61106</v>
      </c>
      <c r="J18419" t="s">
        <v>61107</v>
      </c>
      <c r="K18419" t="s">
        <v>61108</v>
      </c>
      <c r="L18419" t="s">
        <v>78007</v>
      </c>
    </row>
    <row r="18420" spans="1:12" x14ac:dyDescent="0.15">
      <c r="A18420" t="s">
        <v>12</v>
      </c>
      <c r="B18420">
        <v>5185054</v>
      </c>
      <c r="C18420">
        <v>5185074</v>
      </c>
      <c r="D18420" t="s">
        <v>61105</v>
      </c>
      <c r="E18420" t="s">
        <v>90</v>
      </c>
      <c r="F18420" t="s">
        <v>15</v>
      </c>
      <c r="G18420" t="s">
        <v>36</v>
      </c>
      <c r="H18420">
        <v>39</v>
      </c>
      <c r="I18420" t="s">
        <v>61109</v>
      </c>
      <c r="J18420" t="s">
        <v>61110</v>
      </c>
      <c r="K18420" t="s">
        <v>61111</v>
      </c>
      <c r="L18420" t="s">
        <v>78041</v>
      </c>
    </row>
    <row r="18421" spans="1:12" x14ac:dyDescent="0.15">
      <c r="A18421" t="s">
        <v>12</v>
      </c>
      <c r="B18421">
        <v>5185094</v>
      </c>
      <c r="C18421">
        <v>5185114</v>
      </c>
      <c r="D18421" t="s">
        <v>61105</v>
      </c>
      <c r="E18421" t="s">
        <v>90</v>
      </c>
      <c r="F18421" t="s">
        <v>15</v>
      </c>
      <c r="G18421" t="s">
        <v>36</v>
      </c>
      <c r="H18421">
        <v>79</v>
      </c>
      <c r="I18421" t="s">
        <v>61112</v>
      </c>
      <c r="J18421" t="s">
        <v>61113</v>
      </c>
      <c r="K18421" t="s">
        <v>61114</v>
      </c>
      <c r="L18421" t="s">
        <v>77993</v>
      </c>
    </row>
    <row r="18422" spans="1:12" x14ac:dyDescent="0.15">
      <c r="A18422" t="s">
        <v>12</v>
      </c>
      <c r="B18422">
        <v>5185163</v>
      </c>
      <c r="C18422">
        <v>5185183</v>
      </c>
      <c r="D18422" t="s">
        <v>61105</v>
      </c>
      <c r="E18422" t="s">
        <v>90</v>
      </c>
      <c r="F18422" t="s">
        <v>15</v>
      </c>
      <c r="G18422" t="s">
        <v>16</v>
      </c>
      <c r="H18422">
        <v>148</v>
      </c>
      <c r="I18422" t="s">
        <v>61115</v>
      </c>
      <c r="J18422" t="s">
        <v>61116</v>
      </c>
      <c r="K18422" t="s">
        <v>61117</v>
      </c>
      <c r="L18422" t="s">
        <v>78043</v>
      </c>
    </row>
    <row r="18423" spans="1:12" x14ac:dyDescent="0.15">
      <c r="A18423" t="s">
        <v>12</v>
      </c>
      <c r="B18423">
        <v>5186028</v>
      </c>
      <c r="C18423">
        <v>5186048</v>
      </c>
      <c r="D18423" t="s">
        <v>61118</v>
      </c>
      <c r="E18423" t="s">
        <v>90</v>
      </c>
      <c r="F18423" t="s">
        <v>15</v>
      </c>
      <c r="G18423" t="s">
        <v>32</v>
      </c>
      <c r="H18423">
        <v>9</v>
      </c>
      <c r="I18423" t="s">
        <v>61119</v>
      </c>
      <c r="J18423" t="s">
        <v>61120</v>
      </c>
      <c r="K18423" t="s">
        <v>61121</v>
      </c>
      <c r="L18423" t="s">
        <v>77939</v>
      </c>
    </row>
    <row r="18424" spans="1:12" x14ac:dyDescent="0.15">
      <c r="A18424" t="s">
        <v>12</v>
      </c>
      <c r="B18424">
        <v>5186056</v>
      </c>
      <c r="C18424">
        <v>5186076</v>
      </c>
      <c r="D18424" t="s">
        <v>61118</v>
      </c>
      <c r="E18424" t="s">
        <v>90</v>
      </c>
      <c r="F18424" t="s">
        <v>15</v>
      </c>
      <c r="G18424" t="s">
        <v>16</v>
      </c>
      <c r="H18424">
        <v>37</v>
      </c>
      <c r="I18424" t="s">
        <v>61122</v>
      </c>
      <c r="J18424" t="s">
        <v>61123</v>
      </c>
      <c r="K18424" t="s">
        <v>61124</v>
      </c>
      <c r="L18424" t="s">
        <v>77906</v>
      </c>
    </row>
    <row r="18425" spans="1:12" x14ac:dyDescent="0.15">
      <c r="A18425" t="s">
        <v>12</v>
      </c>
      <c r="B18425">
        <v>5186090</v>
      </c>
      <c r="C18425">
        <v>5186110</v>
      </c>
      <c r="D18425" t="s">
        <v>61118</v>
      </c>
      <c r="E18425" t="s">
        <v>90</v>
      </c>
      <c r="F18425" t="s">
        <v>15</v>
      </c>
      <c r="G18425" t="s">
        <v>23</v>
      </c>
      <c r="H18425">
        <v>71</v>
      </c>
      <c r="I18425" t="s">
        <v>61125</v>
      </c>
      <c r="J18425" t="s">
        <v>61126</v>
      </c>
      <c r="K18425" t="s">
        <v>61127</v>
      </c>
      <c r="L18425" t="s">
        <v>77969</v>
      </c>
    </row>
    <row r="18426" spans="1:12" x14ac:dyDescent="0.15">
      <c r="A18426" t="s">
        <v>12</v>
      </c>
      <c r="B18426">
        <v>5186115</v>
      </c>
      <c r="C18426">
        <v>5186135</v>
      </c>
      <c r="D18426" t="s">
        <v>61118</v>
      </c>
      <c r="E18426" t="s">
        <v>90</v>
      </c>
      <c r="F18426" t="s">
        <v>15</v>
      </c>
      <c r="G18426" t="s">
        <v>23</v>
      </c>
      <c r="H18426">
        <v>96</v>
      </c>
      <c r="I18426" t="s">
        <v>61128</v>
      </c>
      <c r="J18426" t="s">
        <v>61129</v>
      </c>
      <c r="K18426" t="s">
        <v>61130</v>
      </c>
      <c r="L18426" t="s">
        <v>77912</v>
      </c>
    </row>
    <row r="18427" spans="1:12" x14ac:dyDescent="0.15">
      <c r="A18427" t="s">
        <v>12</v>
      </c>
      <c r="B18427">
        <v>5187672</v>
      </c>
      <c r="C18427">
        <v>5187692</v>
      </c>
      <c r="D18427" t="s">
        <v>61131</v>
      </c>
      <c r="E18427" t="s">
        <v>90</v>
      </c>
      <c r="F18427" t="s">
        <v>76</v>
      </c>
      <c r="G18427" t="s">
        <v>32</v>
      </c>
      <c r="H18427">
        <v>23</v>
      </c>
      <c r="I18427" t="s">
        <v>61132</v>
      </c>
      <c r="J18427" t="s">
        <v>61133</v>
      </c>
      <c r="K18427" t="s">
        <v>61134</v>
      </c>
      <c r="L18427" t="s">
        <v>77975</v>
      </c>
    </row>
    <row r="18428" spans="1:12" x14ac:dyDescent="0.15">
      <c r="A18428" t="s">
        <v>12</v>
      </c>
      <c r="B18428">
        <v>5187648</v>
      </c>
      <c r="C18428">
        <v>5187668</v>
      </c>
      <c r="D18428" t="s">
        <v>61131</v>
      </c>
      <c r="E18428" t="s">
        <v>90</v>
      </c>
      <c r="F18428" t="s">
        <v>76</v>
      </c>
      <c r="G18428" t="s">
        <v>23</v>
      </c>
      <c r="H18428">
        <v>47</v>
      </c>
      <c r="I18428" t="s">
        <v>61135</v>
      </c>
      <c r="J18428" t="s">
        <v>61136</v>
      </c>
      <c r="K18428" t="s">
        <v>61137</v>
      </c>
      <c r="L18428" t="s">
        <v>77932</v>
      </c>
    </row>
    <row r="18429" spans="1:12" x14ac:dyDescent="0.15">
      <c r="A18429" t="s">
        <v>12</v>
      </c>
      <c r="B18429">
        <v>5187625</v>
      </c>
      <c r="C18429">
        <v>5187645</v>
      </c>
      <c r="D18429" t="s">
        <v>61131</v>
      </c>
      <c r="E18429" t="s">
        <v>90</v>
      </c>
      <c r="F18429" t="s">
        <v>76</v>
      </c>
      <c r="G18429" t="s">
        <v>16</v>
      </c>
      <c r="H18429">
        <v>70</v>
      </c>
      <c r="I18429" t="s">
        <v>61138</v>
      </c>
      <c r="J18429" t="s">
        <v>61139</v>
      </c>
      <c r="K18429" t="s">
        <v>61140</v>
      </c>
      <c r="L18429" t="s">
        <v>77919</v>
      </c>
    </row>
    <row r="18430" spans="1:12" x14ac:dyDescent="0.15">
      <c r="A18430" t="s">
        <v>12</v>
      </c>
      <c r="B18430">
        <v>5187592</v>
      </c>
      <c r="C18430">
        <v>5187612</v>
      </c>
      <c r="D18430" t="s">
        <v>61131</v>
      </c>
      <c r="E18430" t="s">
        <v>90</v>
      </c>
      <c r="F18430" t="s">
        <v>76</v>
      </c>
      <c r="G18430" t="s">
        <v>16</v>
      </c>
      <c r="H18430">
        <v>103</v>
      </c>
      <c r="I18430" t="s">
        <v>61141</v>
      </c>
      <c r="J18430" t="s">
        <v>61142</v>
      </c>
      <c r="K18430" t="s">
        <v>61143</v>
      </c>
      <c r="L18430" t="s">
        <v>77937</v>
      </c>
    </row>
    <row r="18431" spans="1:12" x14ac:dyDescent="0.15">
      <c r="A18431" t="s">
        <v>12</v>
      </c>
      <c r="B18431">
        <v>5188168</v>
      </c>
      <c r="C18431">
        <v>5188188</v>
      </c>
      <c r="D18431" t="s">
        <v>61144</v>
      </c>
      <c r="E18431" t="s">
        <v>90</v>
      </c>
      <c r="F18431" t="s">
        <v>76</v>
      </c>
      <c r="G18431" t="s">
        <v>36</v>
      </c>
      <c r="H18431">
        <v>10</v>
      </c>
      <c r="I18431" t="s">
        <v>61145</v>
      </c>
      <c r="J18431" t="s">
        <v>61146</v>
      </c>
      <c r="K18431" t="s">
        <v>61147</v>
      </c>
      <c r="L18431" t="s">
        <v>78001</v>
      </c>
    </row>
    <row r="18432" spans="1:12" x14ac:dyDescent="0.15">
      <c r="A18432" t="s">
        <v>12</v>
      </c>
      <c r="B18432">
        <v>5188142</v>
      </c>
      <c r="C18432">
        <v>5188162</v>
      </c>
      <c r="D18432" t="s">
        <v>61144</v>
      </c>
      <c r="E18432" t="s">
        <v>90</v>
      </c>
      <c r="F18432" t="s">
        <v>76</v>
      </c>
      <c r="G18432" t="s">
        <v>36</v>
      </c>
      <c r="H18432">
        <v>36</v>
      </c>
      <c r="I18432" t="s">
        <v>61148</v>
      </c>
      <c r="J18432" t="s">
        <v>61149</v>
      </c>
      <c r="K18432" t="s">
        <v>61150</v>
      </c>
      <c r="L18432" t="s">
        <v>78003</v>
      </c>
    </row>
    <row r="18433" spans="1:12" x14ac:dyDescent="0.15">
      <c r="A18433" t="s">
        <v>12</v>
      </c>
      <c r="B18433">
        <v>5188102</v>
      </c>
      <c r="C18433">
        <v>5188122</v>
      </c>
      <c r="D18433" t="s">
        <v>61144</v>
      </c>
      <c r="E18433" t="s">
        <v>90</v>
      </c>
      <c r="F18433" t="s">
        <v>76</v>
      </c>
      <c r="G18433" t="s">
        <v>36</v>
      </c>
      <c r="H18433">
        <v>76</v>
      </c>
      <c r="I18433" t="s">
        <v>61151</v>
      </c>
      <c r="J18433" t="s">
        <v>61152</v>
      </c>
      <c r="K18433" t="s">
        <v>61153</v>
      </c>
      <c r="L18433" t="s">
        <v>77985</v>
      </c>
    </row>
    <row r="18434" spans="1:12" x14ac:dyDescent="0.15">
      <c r="A18434" t="s">
        <v>12</v>
      </c>
      <c r="B18434">
        <v>5188081</v>
      </c>
      <c r="C18434">
        <v>5188101</v>
      </c>
      <c r="D18434" t="s">
        <v>61144</v>
      </c>
      <c r="E18434" t="s">
        <v>90</v>
      </c>
      <c r="F18434" t="s">
        <v>76</v>
      </c>
      <c r="G18434" t="s">
        <v>16</v>
      </c>
      <c r="H18434">
        <v>97</v>
      </c>
      <c r="I18434" t="s">
        <v>61154</v>
      </c>
      <c r="J18434" t="s">
        <v>61155</v>
      </c>
      <c r="K18434" t="s">
        <v>61156</v>
      </c>
      <c r="L18434" t="s">
        <v>78010</v>
      </c>
    </row>
    <row r="18435" spans="1:12" x14ac:dyDescent="0.15">
      <c r="A18435" t="s">
        <v>12</v>
      </c>
      <c r="B18435">
        <v>5188658</v>
      </c>
      <c r="C18435">
        <v>5188678</v>
      </c>
      <c r="D18435" t="s">
        <v>61157</v>
      </c>
      <c r="E18435" t="s">
        <v>90</v>
      </c>
      <c r="F18435" t="s">
        <v>76</v>
      </c>
      <c r="G18435" t="s">
        <v>23</v>
      </c>
      <c r="H18435">
        <v>6</v>
      </c>
      <c r="I18435" t="s">
        <v>61158</v>
      </c>
      <c r="J18435" t="s">
        <v>61159</v>
      </c>
      <c r="K18435" t="s">
        <v>61160</v>
      </c>
      <c r="L18435" t="s">
        <v>78025</v>
      </c>
    </row>
    <row r="18436" spans="1:12" x14ac:dyDescent="0.15">
      <c r="A18436" t="s">
        <v>12</v>
      </c>
      <c r="B18436">
        <v>5188632</v>
      </c>
      <c r="C18436">
        <v>5188652</v>
      </c>
      <c r="D18436" t="s">
        <v>61157</v>
      </c>
      <c r="E18436" t="s">
        <v>90</v>
      </c>
      <c r="F18436" t="s">
        <v>76</v>
      </c>
      <c r="G18436" t="s">
        <v>23</v>
      </c>
      <c r="H18436">
        <v>32</v>
      </c>
      <c r="I18436" t="s">
        <v>61161</v>
      </c>
      <c r="J18436" t="s">
        <v>61162</v>
      </c>
      <c r="K18436" t="s">
        <v>61163</v>
      </c>
      <c r="L18436" t="s">
        <v>77918</v>
      </c>
    </row>
    <row r="18437" spans="1:12" x14ac:dyDescent="0.15">
      <c r="A18437" t="s">
        <v>12</v>
      </c>
      <c r="B18437">
        <v>5188584</v>
      </c>
      <c r="C18437">
        <v>5188604</v>
      </c>
      <c r="D18437" t="s">
        <v>61157</v>
      </c>
      <c r="E18437" t="s">
        <v>90</v>
      </c>
      <c r="F18437" t="s">
        <v>76</v>
      </c>
      <c r="G18437" t="s">
        <v>23</v>
      </c>
      <c r="H18437">
        <v>80</v>
      </c>
      <c r="I18437" t="s">
        <v>61164</v>
      </c>
      <c r="J18437" t="s">
        <v>61165</v>
      </c>
      <c r="K18437" t="s">
        <v>61166</v>
      </c>
      <c r="L18437" t="s">
        <v>77940</v>
      </c>
    </row>
    <row r="18438" spans="1:12" x14ac:dyDescent="0.15">
      <c r="A18438" t="s">
        <v>12</v>
      </c>
      <c r="B18438">
        <v>5188564</v>
      </c>
      <c r="C18438">
        <v>5188584</v>
      </c>
      <c r="D18438" t="s">
        <v>61157</v>
      </c>
      <c r="E18438" t="s">
        <v>90</v>
      </c>
      <c r="F18438" t="s">
        <v>76</v>
      </c>
      <c r="G18438" t="s">
        <v>23</v>
      </c>
      <c r="H18438">
        <v>100</v>
      </c>
      <c r="I18438" t="s">
        <v>61167</v>
      </c>
      <c r="J18438" t="s">
        <v>61168</v>
      </c>
      <c r="K18438" t="s">
        <v>61169</v>
      </c>
      <c r="L18438" t="s">
        <v>77953</v>
      </c>
    </row>
    <row r="18439" spans="1:12" x14ac:dyDescent="0.15">
      <c r="A18439" t="s">
        <v>12</v>
      </c>
      <c r="B18439">
        <v>5188790</v>
      </c>
      <c r="C18439">
        <v>5188810</v>
      </c>
      <c r="D18439" t="s">
        <v>61170</v>
      </c>
      <c r="E18439" t="s">
        <v>90</v>
      </c>
      <c r="F18439" t="s">
        <v>15</v>
      </c>
      <c r="G18439" t="s">
        <v>36</v>
      </c>
      <c r="H18439">
        <v>13</v>
      </c>
      <c r="I18439" t="s">
        <v>61171</v>
      </c>
      <c r="J18439" t="s">
        <v>61172</v>
      </c>
      <c r="K18439" t="s">
        <v>61173</v>
      </c>
      <c r="L18439" t="s">
        <v>77935</v>
      </c>
    </row>
    <row r="18440" spans="1:12" x14ac:dyDescent="0.15">
      <c r="A18440" t="s">
        <v>12</v>
      </c>
      <c r="B18440">
        <v>5188810</v>
      </c>
      <c r="C18440">
        <v>5188830</v>
      </c>
      <c r="D18440" t="s">
        <v>61170</v>
      </c>
      <c r="E18440" t="s">
        <v>90</v>
      </c>
      <c r="F18440" t="s">
        <v>15</v>
      </c>
      <c r="G18440" t="s">
        <v>16</v>
      </c>
      <c r="H18440">
        <v>33</v>
      </c>
      <c r="I18440" t="s">
        <v>61174</v>
      </c>
      <c r="J18440" t="s">
        <v>61175</v>
      </c>
      <c r="K18440" t="s">
        <v>61176</v>
      </c>
      <c r="L18440" t="s">
        <v>77977</v>
      </c>
    </row>
    <row r="18441" spans="1:12" x14ac:dyDescent="0.15">
      <c r="A18441" t="s">
        <v>12</v>
      </c>
      <c r="B18441">
        <v>5188840</v>
      </c>
      <c r="C18441">
        <v>5188860</v>
      </c>
      <c r="D18441" t="s">
        <v>61170</v>
      </c>
      <c r="E18441" t="s">
        <v>90</v>
      </c>
      <c r="F18441" t="s">
        <v>15</v>
      </c>
      <c r="G18441" t="s">
        <v>16</v>
      </c>
      <c r="H18441">
        <v>63</v>
      </c>
      <c r="I18441" t="s">
        <v>61177</v>
      </c>
      <c r="J18441" t="s">
        <v>61178</v>
      </c>
      <c r="K18441" t="s">
        <v>61179</v>
      </c>
      <c r="L18441" t="s">
        <v>77957</v>
      </c>
    </row>
    <row r="18442" spans="1:12" x14ac:dyDescent="0.15">
      <c r="A18442" t="s">
        <v>12</v>
      </c>
      <c r="B18442">
        <v>5188862</v>
      </c>
      <c r="C18442">
        <v>5188882</v>
      </c>
      <c r="D18442" t="s">
        <v>61170</v>
      </c>
      <c r="E18442" t="s">
        <v>90</v>
      </c>
      <c r="F18442" t="s">
        <v>15</v>
      </c>
      <c r="G18442" t="s">
        <v>36</v>
      </c>
      <c r="H18442">
        <v>85</v>
      </c>
      <c r="I18442" t="s">
        <v>61180</v>
      </c>
      <c r="J18442" t="s">
        <v>61181</v>
      </c>
      <c r="K18442" t="s">
        <v>61182</v>
      </c>
      <c r="L18442" t="s">
        <v>77972</v>
      </c>
    </row>
    <row r="18443" spans="1:12" x14ac:dyDescent="0.15">
      <c r="A18443" t="s">
        <v>12</v>
      </c>
      <c r="B18443">
        <v>5189669</v>
      </c>
      <c r="C18443">
        <v>5189689</v>
      </c>
      <c r="D18443" t="s">
        <v>61183</v>
      </c>
      <c r="E18443" t="s">
        <v>90</v>
      </c>
      <c r="F18443" t="s">
        <v>15</v>
      </c>
      <c r="G18443" t="s">
        <v>32</v>
      </c>
      <c r="H18443">
        <v>1</v>
      </c>
      <c r="I18443" t="s">
        <v>61184</v>
      </c>
      <c r="J18443" t="s">
        <v>61185</v>
      </c>
      <c r="K18443" t="s">
        <v>61186</v>
      </c>
      <c r="L18443" t="s">
        <v>77917</v>
      </c>
    </row>
    <row r="18444" spans="1:12" x14ac:dyDescent="0.15">
      <c r="A18444" t="s">
        <v>12</v>
      </c>
      <c r="B18444">
        <v>5189704</v>
      </c>
      <c r="C18444">
        <v>5189724</v>
      </c>
      <c r="D18444" t="s">
        <v>61183</v>
      </c>
      <c r="E18444" t="s">
        <v>90</v>
      </c>
      <c r="F18444" t="s">
        <v>15</v>
      </c>
      <c r="G18444" t="s">
        <v>16</v>
      </c>
      <c r="H18444">
        <v>36</v>
      </c>
      <c r="I18444" t="s">
        <v>61187</v>
      </c>
      <c r="J18444" t="s">
        <v>61188</v>
      </c>
      <c r="K18444" t="s">
        <v>61189</v>
      </c>
      <c r="L18444" t="s">
        <v>78003</v>
      </c>
    </row>
    <row r="18445" spans="1:12" x14ac:dyDescent="0.15">
      <c r="A18445" t="s">
        <v>12</v>
      </c>
      <c r="B18445">
        <v>5189726</v>
      </c>
      <c r="C18445">
        <v>5189746</v>
      </c>
      <c r="D18445" t="s">
        <v>61183</v>
      </c>
      <c r="E18445" t="s">
        <v>90</v>
      </c>
      <c r="F18445" t="s">
        <v>15</v>
      </c>
      <c r="G18445" t="s">
        <v>36</v>
      </c>
      <c r="H18445">
        <v>58</v>
      </c>
      <c r="I18445" t="s">
        <v>61190</v>
      </c>
      <c r="J18445" t="s">
        <v>61191</v>
      </c>
      <c r="K18445" t="s">
        <v>61192</v>
      </c>
      <c r="L18445" t="s">
        <v>77911</v>
      </c>
    </row>
    <row r="18446" spans="1:12" x14ac:dyDescent="0.15">
      <c r="A18446" t="s">
        <v>12</v>
      </c>
      <c r="B18446">
        <v>5189750</v>
      </c>
      <c r="C18446">
        <v>5189770</v>
      </c>
      <c r="D18446" t="s">
        <v>61183</v>
      </c>
      <c r="E18446" t="s">
        <v>90</v>
      </c>
      <c r="F18446" t="s">
        <v>15</v>
      </c>
      <c r="G18446" t="s">
        <v>16</v>
      </c>
      <c r="H18446">
        <v>82</v>
      </c>
      <c r="I18446" t="s">
        <v>61193</v>
      </c>
      <c r="J18446" t="s">
        <v>61194</v>
      </c>
      <c r="K18446" t="s">
        <v>61195</v>
      </c>
      <c r="L18446" t="s">
        <v>78011</v>
      </c>
    </row>
    <row r="18447" spans="1:12" x14ac:dyDescent="0.15">
      <c r="A18447" t="s">
        <v>12</v>
      </c>
      <c r="B18447">
        <v>5190672</v>
      </c>
      <c r="C18447">
        <v>5190692</v>
      </c>
      <c r="D18447" t="s">
        <v>61196</v>
      </c>
      <c r="E18447" t="s">
        <v>61197</v>
      </c>
      <c r="F18447" t="s">
        <v>15</v>
      </c>
      <c r="G18447" t="s">
        <v>16</v>
      </c>
      <c r="H18447">
        <v>7</v>
      </c>
      <c r="I18447" t="s">
        <v>61198</v>
      </c>
      <c r="J18447" t="s">
        <v>61199</v>
      </c>
      <c r="K18447" t="s">
        <v>61200</v>
      </c>
      <c r="L18447" t="s">
        <v>77909</v>
      </c>
    </row>
    <row r="18448" spans="1:12" x14ac:dyDescent="0.15">
      <c r="A18448" t="s">
        <v>12</v>
      </c>
      <c r="B18448">
        <v>5190696</v>
      </c>
      <c r="C18448">
        <v>5190716</v>
      </c>
      <c r="D18448" t="s">
        <v>61196</v>
      </c>
      <c r="E18448" t="s">
        <v>61197</v>
      </c>
      <c r="F18448" t="s">
        <v>15</v>
      </c>
      <c r="G18448" t="s">
        <v>32</v>
      </c>
      <c r="H18448">
        <v>31</v>
      </c>
      <c r="I18448" t="s">
        <v>61201</v>
      </c>
      <c r="J18448" t="s">
        <v>61202</v>
      </c>
      <c r="K18448" t="s">
        <v>61203</v>
      </c>
      <c r="L18448" t="s">
        <v>77910</v>
      </c>
    </row>
    <row r="18449" spans="1:12" x14ac:dyDescent="0.15">
      <c r="A18449" t="s">
        <v>12</v>
      </c>
      <c r="B18449">
        <v>5190720</v>
      </c>
      <c r="C18449">
        <v>5190740</v>
      </c>
      <c r="D18449" t="s">
        <v>61196</v>
      </c>
      <c r="E18449" t="s">
        <v>61197</v>
      </c>
      <c r="F18449" t="s">
        <v>15</v>
      </c>
      <c r="G18449" t="s">
        <v>36</v>
      </c>
      <c r="H18449">
        <v>55</v>
      </c>
      <c r="I18449" t="s">
        <v>61204</v>
      </c>
      <c r="J18449" t="s">
        <v>61205</v>
      </c>
      <c r="K18449" t="s">
        <v>61206</v>
      </c>
      <c r="L18449" t="s">
        <v>77992</v>
      </c>
    </row>
    <row r="18450" spans="1:12" x14ac:dyDescent="0.15">
      <c r="A18450" t="s">
        <v>12</v>
      </c>
      <c r="B18450">
        <v>5190750</v>
      </c>
      <c r="C18450">
        <v>5190770</v>
      </c>
      <c r="D18450" t="s">
        <v>61196</v>
      </c>
      <c r="E18450" t="s">
        <v>61197</v>
      </c>
      <c r="F18450" t="s">
        <v>15</v>
      </c>
      <c r="G18450" t="s">
        <v>16</v>
      </c>
      <c r="H18450">
        <v>85</v>
      </c>
      <c r="I18450" t="s">
        <v>61207</v>
      </c>
      <c r="J18450" t="s">
        <v>61208</v>
      </c>
      <c r="K18450" t="s">
        <v>61209</v>
      </c>
      <c r="L18450" t="s">
        <v>77972</v>
      </c>
    </row>
    <row r="18451" spans="1:12" x14ac:dyDescent="0.15">
      <c r="A18451" t="s">
        <v>12</v>
      </c>
      <c r="B18451">
        <v>5192896</v>
      </c>
      <c r="C18451">
        <v>5192916</v>
      </c>
      <c r="D18451" t="s">
        <v>61210</v>
      </c>
      <c r="E18451" t="s">
        <v>90</v>
      </c>
      <c r="F18451" t="s">
        <v>76</v>
      </c>
      <c r="G18451" t="s">
        <v>23</v>
      </c>
      <c r="H18451">
        <v>53</v>
      </c>
      <c r="I18451" t="s">
        <v>61211</v>
      </c>
      <c r="J18451" t="s">
        <v>61212</v>
      </c>
      <c r="K18451" t="s">
        <v>61213</v>
      </c>
      <c r="L18451" t="s">
        <v>77922</v>
      </c>
    </row>
    <row r="18452" spans="1:12" x14ac:dyDescent="0.15">
      <c r="A18452" t="s">
        <v>12</v>
      </c>
      <c r="B18452">
        <v>5192864</v>
      </c>
      <c r="C18452">
        <v>5192884</v>
      </c>
      <c r="D18452" t="s">
        <v>61210</v>
      </c>
      <c r="E18452" t="s">
        <v>90</v>
      </c>
      <c r="F18452" t="s">
        <v>76</v>
      </c>
      <c r="G18452" t="s">
        <v>36</v>
      </c>
      <c r="H18452">
        <v>85</v>
      </c>
      <c r="I18452" t="s">
        <v>61214</v>
      </c>
      <c r="J18452" t="s">
        <v>61215</v>
      </c>
      <c r="K18452" t="s">
        <v>61216</v>
      </c>
      <c r="L18452" t="s">
        <v>77972</v>
      </c>
    </row>
    <row r="18453" spans="1:12" x14ac:dyDescent="0.15">
      <c r="A18453" t="s">
        <v>12</v>
      </c>
      <c r="B18453">
        <v>5192816</v>
      </c>
      <c r="C18453">
        <v>5192836</v>
      </c>
      <c r="D18453" t="s">
        <v>61210</v>
      </c>
      <c r="E18453" t="s">
        <v>90</v>
      </c>
      <c r="F18453" t="s">
        <v>76</v>
      </c>
      <c r="G18453" t="s">
        <v>16</v>
      </c>
      <c r="H18453">
        <v>133</v>
      </c>
      <c r="I18453" t="s">
        <v>61217</v>
      </c>
      <c r="J18453" t="s">
        <v>61218</v>
      </c>
      <c r="K18453" t="s">
        <v>61219</v>
      </c>
      <c r="L18453" t="s">
        <v>77995</v>
      </c>
    </row>
    <row r="18454" spans="1:12" x14ac:dyDescent="0.15">
      <c r="A18454" t="s">
        <v>12</v>
      </c>
      <c r="B18454">
        <v>5192774</v>
      </c>
      <c r="C18454">
        <v>5192794</v>
      </c>
      <c r="D18454" t="s">
        <v>61210</v>
      </c>
      <c r="E18454" t="s">
        <v>90</v>
      </c>
      <c r="F18454" t="s">
        <v>76</v>
      </c>
      <c r="G18454" t="s">
        <v>23</v>
      </c>
      <c r="H18454">
        <v>175</v>
      </c>
      <c r="I18454" t="s">
        <v>61220</v>
      </c>
      <c r="J18454" t="s">
        <v>61221</v>
      </c>
      <c r="K18454" t="s">
        <v>61222</v>
      </c>
      <c r="L18454" t="s">
        <v>78059</v>
      </c>
    </row>
    <row r="18455" spans="1:12" x14ac:dyDescent="0.15">
      <c r="A18455" t="s">
        <v>12</v>
      </c>
      <c r="B18455">
        <v>5193897</v>
      </c>
      <c r="C18455">
        <v>5193917</v>
      </c>
      <c r="D18455" t="s">
        <v>61223</v>
      </c>
      <c r="E18455" t="s">
        <v>90</v>
      </c>
      <c r="F18455" t="s">
        <v>76</v>
      </c>
      <c r="G18455" t="s">
        <v>16</v>
      </c>
      <c r="H18455">
        <v>43</v>
      </c>
      <c r="I18455" t="s">
        <v>61224</v>
      </c>
      <c r="J18455" t="s">
        <v>61225</v>
      </c>
      <c r="K18455" t="s">
        <v>61226</v>
      </c>
      <c r="L18455" t="s">
        <v>77942</v>
      </c>
    </row>
    <row r="18456" spans="1:12" x14ac:dyDescent="0.15">
      <c r="A18456" t="s">
        <v>12</v>
      </c>
      <c r="B18456">
        <v>5193864</v>
      </c>
      <c r="C18456">
        <v>5193884</v>
      </c>
      <c r="D18456" t="s">
        <v>61223</v>
      </c>
      <c r="E18456" t="s">
        <v>90</v>
      </c>
      <c r="F18456" t="s">
        <v>76</v>
      </c>
      <c r="G18456" t="s">
        <v>16</v>
      </c>
      <c r="H18456">
        <v>76</v>
      </c>
      <c r="I18456" t="s">
        <v>61227</v>
      </c>
      <c r="J18456" t="s">
        <v>61228</v>
      </c>
      <c r="K18456" t="s">
        <v>61229</v>
      </c>
      <c r="L18456" t="s">
        <v>77985</v>
      </c>
    </row>
    <row r="18457" spans="1:12" x14ac:dyDescent="0.15">
      <c r="A18457" t="s">
        <v>12</v>
      </c>
      <c r="B18457">
        <v>5193836</v>
      </c>
      <c r="C18457">
        <v>5193856</v>
      </c>
      <c r="D18457" t="s">
        <v>61223</v>
      </c>
      <c r="E18457" t="s">
        <v>90</v>
      </c>
      <c r="F18457" t="s">
        <v>76</v>
      </c>
      <c r="G18457" t="s">
        <v>16</v>
      </c>
      <c r="H18457">
        <v>104</v>
      </c>
      <c r="I18457" t="s">
        <v>61230</v>
      </c>
      <c r="J18457" t="s">
        <v>61231</v>
      </c>
      <c r="K18457" t="s">
        <v>61232</v>
      </c>
      <c r="L18457" t="s">
        <v>77963</v>
      </c>
    </row>
    <row r="18458" spans="1:12" x14ac:dyDescent="0.15">
      <c r="A18458" t="s">
        <v>12</v>
      </c>
      <c r="B18458">
        <v>5193816</v>
      </c>
      <c r="C18458">
        <v>5193836</v>
      </c>
      <c r="D18458" t="s">
        <v>61223</v>
      </c>
      <c r="E18458" t="s">
        <v>90</v>
      </c>
      <c r="F18458" t="s">
        <v>76</v>
      </c>
      <c r="G18458" t="s">
        <v>23</v>
      </c>
      <c r="H18458">
        <v>124</v>
      </c>
      <c r="I18458" t="s">
        <v>61233</v>
      </c>
      <c r="J18458" t="s">
        <v>61234</v>
      </c>
      <c r="K18458" t="s">
        <v>61235</v>
      </c>
      <c r="L18458" t="s">
        <v>78046</v>
      </c>
    </row>
    <row r="18459" spans="1:12" x14ac:dyDescent="0.15">
      <c r="A18459" t="s">
        <v>12</v>
      </c>
      <c r="B18459">
        <v>5195324</v>
      </c>
      <c r="C18459">
        <v>5195344</v>
      </c>
      <c r="D18459" t="s">
        <v>61236</v>
      </c>
      <c r="E18459" t="s">
        <v>90</v>
      </c>
      <c r="F18459" t="s">
        <v>76</v>
      </c>
      <c r="G18459" t="s">
        <v>23</v>
      </c>
      <c r="H18459">
        <v>72</v>
      </c>
      <c r="I18459" t="s">
        <v>61237</v>
      </c>
      <c r="J18459" t="s">
        <v>61238</v>
      </c>
      <c r="K18459" t="s">
        <v>61239</v>
      </c>
      <c r="L18459" t="s">
        <v>78066</v>
      </c>
    </row>
    <row r="18460" spans="1:12" x14ac:dyDescent="0.15">
      <c r="A18460" t="s">
        <v>12</v>
      </c>
      <c r="B18460">
        <v>5195277</v>
      </c>
      <c r="C18460">
        <v>5195297</v>
      </c>
      <c r="D18460" t="s">
        <v>61236</v>
      </c>
      <c r="E18460" t="s">
        <v>90</v>
      </c>
      <c r="F18460" t="s">
        <v>76</v>
      </c>
      <c r="G18460" t="s">
        <v>16</v>
      </c>
      <c r="H18460">
        <v>119</v>
      </c>
      <c r="I18460" t="s">
        <v>61240</v>
      </c>
      <c r="J18460" t="s">
        <v>61241</v>
      </c>
      <c r="K18460" t="s">
        <v>61242</v>
      </c>
      <c r="L18460" t="s">
        <v>78058</v>
      </c>
    </row>
    <row r="18461" spans="1:12" x14ac:dyDescent="0.15">
      <c r="A18461" t="s">
        <v>12</v>
      </c>
      <c r="B18461">
        <v>5195248</v>
      </c>
      <c r="C18461">
        <v>5195268</v>
      </c>
      <c r="D18461" t="s">
        <v>61236</v>
      </c>
      <c r="E18461" t="s">
        <v>90</v>
      </c>
      <c r="F18461" t="s">
        <v>76</v>
      </c>
      <c r="G18461" t="s">
        <v>16</v>
      </c>
      <c r="H18461">
        <v>148</v>
      </c>
      <c r="I18461" t="s">
        <v>61243</v>
      </c>
      <c r="J18461" t="s">
        <v>61244</v>
      </c>
      <c r="K18461" t="s">
        <v>61245</v>
      </c>
      <c r="L18461" t="s">
        <v>78043</v>
      </c>
    </row>
    <row r="18462" spans="1:12" x14ac:dyDescent="0.15">
      <c r="A18462" t="s">
        <v>12</v>
      </c>
      <c r="B18462">
        <v>5195220</v>
      </c>
      <c r="C18462">
        <v>5195240</v>
      </c>
      <c r="D18462" t="s">
        <v>61236</v>
      </c>
      <c r="E18462" t="s">
        <v>90</v>
      </c>
      <c r="F18462" t="s">
        <v>76</v>
      </c>
      <c r="G18462" t="s">
        <v>16</v>
      </c>
      <c r="H18462">
        <v>176</v>
      </c>
      <c r="I18462" t="s">
        <v>61246</v>
      </c>
      <c r="J18462" t="s">
        <v>61247</v>
      </c>
      <c r="K18462" t="s">
        <v>61248</v>
      </c>
      <c r="L18462" t="s">
        <v>78091</v>
      </c>
    </row>
    <row r="18463" spans="1:12" x14ac:dyDescent="0.15">
      <c r="A18463" t="s">
        <v>12</v>
      </c>
      <c r="B18463">
        <v>5195421</v>
      </c>
      <c r="C18463">
        <v>5195441</v>
      </c>
      <c r="D18463" t="s">
        <v>61249</v>
      </c>
      <c r="E18463" t="s">
        <v>90</v>
      </c>
      <c r="F18463" t="s">
        <v>15</v>
      </c>
      <c r="G18463" t="s">
        <v>23</v>
      </c>
      <c r="H18463">
        <v>64</v>
      </c>
      <c r="I18463" t="s">
        <v>61250</v>
      </c>
      <c r="J18463" t="s">
        <v>61251</v>
      </c>
      <c r="K18463" t="s">
        <v>61252</v>
      </c>
      <c r="L18463" t="s">
        <v>77989</v>
      </c>
    </row>
    <row r="18464" spans="1:12" x14ac:dyDescent="0.15">
      <c r="A18464" t="s">
        <v>12</v>
      </c>
      <c r="B18464">
        <v>5195446</v>
      </c>
      <c r="C18464">
        <v>5195466</v>
      </c>
      <c r="D18464" t="s">
        <v>61249</v>
      </c>
      <c r="E18464" t="s">
        <v>90</v>
      </c>
      <c r="F18464" t="s">
        <v>15</v>
      </c>
      <c r="G18464" t="s">
        <v>32</v>
      </c>
      <c r="H18464">
        <v>89</v>
      </c>
      <c r="I18464" t="s">
        <v>61253</v>
      </c>
      <c r="J18464" t="s">
        <v>61254</v>
      </c>
      <c r="K18464" t="s">
        <v>61255</v>
      </c>
      <c r="L18464" t="s">
        <v>77964</v>
      </c>
    </row>
    <row r="18465" spans="1:12" x14ac:dyDescent="0.15">
      <c r="A18465" t="s">
        <v>12</v>
      </c>
      <c r="B18465">
        <v>5195467</v>
      </c>
      <c r="C18465">
        <v>5195487</v>
      </c>
      <c r="D18465" t="s">
        <v>61249</v>
      </c>
      <c r="E18465" t="s">
        <v>90</v>
      </c>
      <c r="F18465" t="s">
        <v>15</v>
      </c>
      <c r="G18465" t="s">
        <v>23</v>
      </c>
      <c r="H18465">
        <v>110</v>
      </c>
      <c r="I18465" t="s">
        <v>61256</v>
      </c>
      <c r="J18465" t="s">
        <v>61257</v>
      </c>
      <c r="K18465" t="s">
        <v>61258</v>
      </c>
      <c r="L18465" t="s">
        <v>78030</v>
      </c>
    </row>
    <row r="18466" spans="1:12" x14ac:dyDescent="0.15">
      <c r="A18466" t="s">
        <v>12</v>
      </c>
      <c r="B18466">
        <v>5195490</v>
      </c>
      <c r="C18466">
        <v>5195510</v>
      </c>
      <c r="D18466" t="s">
        <v>61249</v>
      </c>
      <c r="E18466" t="s">
        <v>90</v>
      </c>
      <c r="F18466" t="s">
        <v>15</v>
      </c>
      <c r="G18466" t="s">
        <v>36</v>
      </c>
      <c r="H18466">
        <v>133</v>
      </c>
      <c r="I18466" t="s">
        <v>61259</v>
      </c>
      <c r="J18466" t="s">
        <v>61260</v>
      </c>
      <c r="K18466" t="s">
        <v>61261</v>
      </c>
      <c r="L18466" t="s">
        <v>77995</v>
      </c>
    </row>
    <row r="18467" spans="1:12" x14ac:dyDescent="0.15">
      <c r="A18467" t="s">
        <v>12</v>
      </c>
      <c r="B18467">
        <v>5198198</v>
      </c>
      <c r="C18467">
        <v>5198218</v>
      </c>
      <c r="D18467" t="s">
        <v>61262</v>
      </c>
      <c r="E18467" t="s">
        <v>90</v>
      </c>
      <c r="F18467" t="s">
        <v>76</v>
      </c>
      <c r="G18467" t="s">
        <v>16</v>
      </c>
      <c r="H18467">
        <v>16</v>
      </c>
      <c r="I18467" t="s">
        <v>61263</v>
      </c>
      <c r="J18467" t="s">
        <v>61264</v>
      </c>
      <c r="K18467" t="s">
        <v>61265</v>
      </c>
      <c r="L18467" t="s">
        <v>77905</v>
      </c>
    </row>
    <row r="18468" spans="1:12" x14ac:dyDescent="0.15">
      <c r="A18468" t="s">
        <v>12</v>
      </c>
      <c r="B18468">
        <v>5198157</v>
      </c>
      <c r="C18468">
        <v>5198177</v>
      </c>
      <c r="D18468" t="s">
        <v>61262</v>
      </c>
      <c r="E18468" t="s">
        <v>90</v>
      </c>
      <c r="F18468" t="s">
        <v>76</v>
      </c>
      <c r="G18468" t="s">
        <v>36</v>
      </c>
      <c r="H18468">
        <v>57</v>
      </c>
      <c r="I18468" t="s">
        <v>61266</v>
      </c>
      <c r="J18468" t="s">
        <v>61267</v>
      </c>
      <c r="K18468" t="s">
        <v>61268</v>
      </c>
      <c r="L18468" t="s">
        <v>78049</v>
      </c>
    </row>
    <row r="18469" spans="1:12" x14ac:dyDescent="0.15">
      <c r="A18469" t="s">
        <v>12</v>
      </c>
      <c r="B18469">
        <v>5198125</v>
      </c>
      <c r="C18469">
        <v>5198145</v>
      </c>
      <c r="D18469" t="s">
        <v>61262</v>
      </c>
      <c r="E18469" t="s">
        <v>90</v>
      </c>
      <c r="F18469" t="s">
        <v>76</v>
      </c>
      <c r="G18469" t="s">
        <v>36</v>
      </c>
      <c r="H18469">
        <v>89</v>
      </c>
      <c r="I18469" t="s">
        <v>61269</v>
      </c>
      <c r="J18469" t="s">
        <v>61270</v>
      </c>
      <c r="K18469" t="s">
        <v>61271</v>
      </c>
      <c r="L18469" t="s">
        <v>77964</v>
      </c>
    </row>
    <row r="18470" spans="1:12" x14ac:dyDescent="0.15">
      <c r="A18470" t="s">
        <v>12</v>
      </c>
      <c r="B18470">
        <v>5198105</v>
      </c>
      <c r="C18470">
        <v>5198125</v>
      </c>
      <c r="D18470" t="s">
        <v>61262</v>
      </c>
      <c r="E18470" t="s">
        <v>90</v>
      </c>
      <c r="F18470" t="s">
        <v>76</v>
      </c>
      <c r="G18470" t="s">
        <v>32</v>
      </c>
      <c r="H18470">
        <v>109</v>
      </c>
      <c r="I18470" t="s">
        <v>61272</v>
      </c>
      <c r="J18470" t="s">
        <v>61273</v>
      </c>
      <c r="K18470" t="s">
        <v>61274</v>
      </c>
      <c r="L18470" t="s">
        <v>77947</v>
      </c>
    </row>
    <row r="18471" spans="1:12" x14ac:dyDescent="0.15">
      <c r="A18471" t="s">
        <v>12</v>
      </c>
      <c r="B18471">
        <v>5198633</v>
      </c>
      <c r="C18471">
        <v>5198653</v>
      </c>
      <c r="D18471" t="s">
        <v>61275</v>
      </c>
      <c r="E18471" t="s">
        <v>90</v>
      </c>
      <c r="F18471" t="s">
        <v>76</v>
      </c>
      <c r="G18471" t="s">
        <v>16</v>
      </c>
      <c r="H18471">
        <v>25</v>
      </c>
      <c r="I18471" t="s">
        <v>61276</v>
      </c>
      <c r="J18471" t="s">
        <v>61277</v>
      </c>
      <c r="K18471" t="s">
        <v>61278</v>
      </c>
      <c r="L18471" t="s">
        <v>78012</v>
      </c>
    </row>
    <row r="18472" spans="1:12" x14ac:dyDescent="0.15">
      <c r="A18472" t="s">
        <v>12</v>
      </c>
      <c r="B18472">
        <v>5198590</v>
      </c>
      <c r="C18472">
        <v>5198610</v>
      </c>
      <c r="D18472" t="s">
        <v>61275</v>
      </c>
      <c r="E18472" t="s">
        <v>90</v>
      </c>
      <c r="F18472" t="s">
        <v>76</v>
      </c>
      <c r="G18472" t="s">
        <v>16</v>
      </c>
      <c r="H18472">
        <v>68</v>
      </c>
      <c r="I18472" t="s">
        <v>61279</v>
      </c>
      <c r="J18472" t="s">
        <v>61280</v>
      </c>
      <c r="K18472" t="s">
        <v>61281</v>
      </c>
      <c r="L18472" t="s">
        <v>77962</v>
      </c>
    </row>
    <row r="18473" spans="1:12" x14ac:dyDescent="0.15">
      <c r="A18473" t="s">
        <v>12</v>
      </c>
      <c r="B18473">
        <v>5198566</v>
      </c>
      <c r="C18473">
        <v>5198586</v>
      </c>
      <c r="D18473" t="s">
        <v>61275</v>
      </c>
      <c r="E18473" t="s">
        <v>90</v>
      </c>
      <c r="F18473" t="s">
        <v>76</v>
      </c>
      <c r="G18473" t="s">
        <v>23</v>
      </c>
      <c r="H18473">
        <v>92</v>
      </c>
      <c r="I18473" t="s">
        <v>61282</v>
      </c>
      <c r="J18473" t="s">
        <v>61283</v>
      </c>
      <c r="K18473" t="s">
        <v>61284</v>
      </c>
      <c r="L18473" t="s">
        <v>78032</v>
      </c>
    </row>
    <row r="18474" spans="1:12" x14ac:dyDescent="0.15">
      <c r="A18474" t="s">
        <v>12</v>
      </c>
      <c r="B18474">
        <v>5198539</v>
      </c>
      <c r="C18474">
        <v>5198559</v>
      </c>
      <c r="D18474" t="s">
        <v>61275</v>
      </c>
      <c r="E18474" t="s">
        <v>90</v>
      </c>
      <c r="F18474" t="s">
        <v>76</v>
      </c>
      <c r="G18474" t="s">
        <v>16</v>
      </c>
      <c r="H18474">
        <v>119</v>
      </c>
      <c r="I18474" t="s">
        <v>61285</v>
      </c>
      <c r="J18474" t="s">
        <v>61286</v>
      </c>
      <c r="K18474" t="s">
        <v>61287</v>
      </c>
      <c r="L18474" t="s">
        <v>78058</v>
      </c>
    </row>
    <row r="18475" spans="1:12" x14ac:dyDescent="0.15">
      <c r="A18475" t="s">
        <v>12</v>
      </c>
      <c r="B18475">
        <v>5199240</v>
      </c>
      <c r="C18475">
        <v>5199260</v>
      </c>
      <c r="D18475" t="s">
        <v>61288</v>
      </c>
      <c r="E18475" t="s">
        <v>90</v>
      </c>
      <c r="F18475" t="s">
        <v>76</v>
      </c>
      <c r="G18475" t="s">
        <v>23</v>
      </c>
      <c r="H18475">
        <v>23</v>
      </c>
      <c r="I18475" t="s">
        <v>61289</v>
      </c>
      <c r="J18475" t="s">
        <v>61290</v>
      </c>
      <c r="K18475" t="s">
        <v>61291</v>
      </c>
      <c r="L18475" t="s">
        <v>77975</v>
      </c>
    </row>
    <row r="18476" spans="1:12" x14ac:dyDescent="0.15">
      <c r="A18476" t="s">
        <v>12</v>
      </c>
      <c r="B18476">
        <v>5199217</v>
      </c>
      <c r="C18476">
        <v>5199237</v>
      </c>
      <c r="D18476" t="s">
        <v>61288</v>
      </c>
      <c r="E18476" t="s">
        <v>90</v>
      </c>
      <c r="F18476" t="s">
        <v>76</v>
      </c>
      <c r="G18476" t="s">
        <v>16</v>
      </c>
      <c r="H18476">
        <v>46</v>
      </c>
      <c r="I18476" t="s">
        <v>61292</v>
      </c>
      <c r="J18476" t="s">
        <v>61293</v>
      </c>
      <c r="K18476" t="s">
        <v>61294</v>
      </c>
      <c r="L18476" t="s">
        <v>78004</v>
      </c>
    </row>
    <row r="18477" spans="1:12" x14ac:dyDescent="0.15">
      <c r="A18477" t="s">
        <v>12</v>
      </c>
      <c r="B18477">
        <v>5199184</v>
      </c>
      <c r="C18477">
        <v>5199204</v>
      </c>
      <c r="D18477" t="s">
        <v>61288</v>
      </c>
      <c r="E18477" t="s">
        <v>90</v>
      </c>
      <c r="F18477" t="s">
        <v>76</v>
      </c>
      <c r="G18477" t="s">
        <v>36</v>
      </c>
      <c r="H18477">
        <v>79</v>
      </c>
      <c r="I18477" t="s">
        <v>61295</v>
      </c>
      <c r="J18477" t="s">
        <v>61296</v>
      </c>
      <c r="K18477" t="s">
        <v>61297</v>
      </c>
      <c r="L18477" t="s">
        <v>77993</v>
      </c>
    </row>
    <row r="18478" spans="1:12" x14ac:dyDescent="0.15">
      <c r="A18478" t="s">
        <v>12</v>
      </c>
      <c r="B18478">
        <v>5199146</v>
      </c>
      <c r="C18478">
        <v>5199166</v>
      </c>
      <c r="D18478" t="s">
        <v>61288</v>
      </c>
      <c r="E18478" t="s">
        <v>90</v>
      </c>
      <c r="F18478" t="s">
        <v>76</v>
      </c>
      <c r="G18478" t="s">
        <v>16</v>
      </c>
      <c r="H18478">
        <v>117</v>
      </c>
      <c r="I18478" t="s">
        <v>61298</v>
      </c>
      <c r="J18478" t="s">
        <v>61299</v>
      </c>
      <c r="K18478" t="s">
        <v>61300</v>
      </c>
      <c r="L18478" t="s">
        <v>77930</v>
      </c>
    </row>
    <row r="18479" spans="1:12" x14ac:dyDescent="0.15">
      <c r="A18479" t="s">
        <v>12</v>
      </c>
      <c r="B18479">
        <v>5199953</v>
      </c>
      <c r="C18479">
        <v>5199973</v>
      </c>
      <c r="D18479" t="s">
        <v>61301</v>
      </c>
      <c r="E18479" t="s">
        <v>90</v>
      </c>
      <c r="F18479" t="s">
        <v>76</v>
      </c>
      <c r="G18479" t="s">
        <v>36</v>
      </c>
      <c r="H18479">
        <v>25</v>
      </c>
      <c r="I18479" t="s">
        <v>61302</v>
      </c>
      <c r="J18479" t="s">
        <v>61303</v>
      </c>
      <c r="K18479" t="s">
        <v>61304</v>
      </c>
      <c r="L18479" t="s">
        <v>78012</v>
      </c>
    </row>
    <row r="18480" spans="1:12" x14ac:dyDescent="0.15">
      <c r="A18480" t="s">
        <v>12</v>
      </c>
      <c r="B18480">
        <v>5199915</v>
      </c>
      <c r="C18480">
        <v>5199935</v>
      </c>
      <c r="D18480" t="s">
        <v>61301</v>
      </c>
      <c r="E18480" t="s">
        <v>90</v>
      </c>
      <c r="F18480" t="s">
        <v>76</v>
      </c>
      <c r="G18480" t="s">
        <v>36</v>
      </c>
      <c r="H18480">
        <v>63</v>
      </c>
      <c r="I18480" t="s">
        <v>61305</v>
      </c>
      <c r="J18480" t="s">
        <v>61306</v>
      </c>
      <c r="K18480" t="s">
        <v>61307</v>
      </c>
      <c r="L18480" t="s">
        <v>77957</v>
      </c>
    </row>
    <row r="18481" spans="1:12" x14ac:dyDescent="0.15">
      <c r="A18481" t="s">
        <v>12</v>
      </c>
      <c r="B18481">
        <v>5199885</v>
      </c>
      <c r="C18481">
        <v>5199905</v>
      </c>
      <c r="D18481" t="s">
        <v>61301</v>
      </c>
      <c r="E18481" t="s">
        <v>90</v>
      </c>
      <c r="F18481" t="s">
        <v>76</v>
      </c>
      <c r="G18481" t="s">
        <v>16</v>
      </c>
      <c r="H18481">
        <v>93</v>
      </c>
      <c r="I18481" t="s">
        <v>61308</v>
      </c>
      <c r="J18481" t="s">
        <v>61309</v>
      </c>
      <c r="K18481" t="s">
        <v>61310</v>
      </c>
      <c r="L18481" t="s">
        <v>78044</v>
      </c>
    </row>
    <row r="18482" spans="1:12" x14ac:dyDescent="0.15">
      <c r="A18482" t="s">
        <v>12</v>
      </c>
      <c r="B18482">
        <v>5199854</v>
      </c>
      <c r="C18482">
        <v>5199874</v>
      </c>
      <c r="D18482" t="s">
        <v>61301</v>
      </c>
      <c r="E18482" t="s">
        <v>90</v>
      </c>
      <c r="F18482" t="s">
        <v>76</v>
      </c>
      <c r="G18482" t="s">
        <v>32</v>
      </c>
      <c r="H18482">
        <v>124</v>
      </c>
      <c r="I18482" t="s">
        <v>61311</v>
      </c>
      <c r="J18482" t="s">
        <v>61312</v>
      </c>
      <c r="K18482" t="s">
        <v>61313</v>
      </c>
      <c r="L18482" t="s">
        <v>78046</v>
      </c>
    </row>
    <row r="18483" spans="1:12" x14ac:dyDescent="0.15">
      <c r="A18483" t="s">
        <v>12</v>
      </c>
      <c r="B18483">
        <v>5201340</v>
      </c>
      <c r="C18483">
        <v>5201360</v>
      </c>
      <c r="D18483" t="s">
        <v>61314</v>
      </c>
      <c r="E18483" t="s">
        <v>90</v>
      </c>
      <c r="F18483" t="s">
        <v>76</v>
      </c>
      <c r="G18483" t="s">
        <v>36</v>
      </c>
      <c r="H18483">
        <v>12</v>
      </c>
      <c r="I18483" t="s">
        <v>61315</v>
      </c>
      <c r="J18483" t="s">
        <v>61316</v>
      </c>
      <c r="K18483" t="s">
        <v>61317</v>
      </c>
      <c r="L18483" t="s">
        <v>77991</v>
      </c>
    </row>
    <row r="18484" spans="1:12" x14ac:dyDescent="0.15">
      <c r="A18484" t="s">
        <v>12</v>
      </c>
      <c r="B18484">
        <v>5201296</v>
      </c>
      <c r="C18484">
        <v>5201316</v>
      </c>
      <c r="D18484" t="s">
        <v>61314</v>
      </c>
      <c r="E18484" t="s">
        <v>90</v>
      </c>
      <c r="F18484" t="s">
        <v>76</v>
      </c>
      <c r="G18484" t="s">
        <v>23</v>
      </c>
      <c r="H18484">
        <v>56</v>
      </c>
      <c r="I18484" t="s">
        <v>61318</v>
      </c>
      <c r="J18484" t="s">
        <v>61319</v>
      </c>
      <c r="K18484" t="s">
        <v>61320</v>
      </c>
      <c r="L18484" t="s">
        <v>77971</v>
      </c>
    </row>
    <row r="18485" spans="1:12" x14ac:dyDescent="0.15">
      <c r="A18485" t="s">
        <v>12</v>
      </c>
      <c r="B18485">
        <v>5201269</v>
      </c>
      <c r="C18485">
        <v>5201289</v>
      </c>
      <c r="D18485" t="s">
        <v>61314</v>
      </c>
      <c r="E18485" t="s">
        <v>90</v>
      </c>
      <c r="F18485" t="s">
        <v>76</v>
      </c>
      <c r="G18485" t="s">
        <v>32</v>
      </c>
      <c r="H18485">
        <v>83</v>
      </c>
      <c r="I18485" t="s">
        <v>61321</v>
      </c>
      <c r="J18485" t="s">
        <v>61322</v>
      </c>
      <c r="K18485" t="s">
        <v>61323</v>
      </c>
      <c r="L18485" t="s">
        <v>77958</v>
      </c>
    </row>
    <row r="18486" spans="1:12" x14ac:dyDescent="0.15">
      <c r="A18486" t="s">
        <v>12</v>
      </c>
      <c r="B18486">
        <v>5201232</v>
      </c>
      <c r="C18486">
        <v>5201252</v>
      </c>
      <c r="D18486" t="s">
        <v>61314</v>
      </c>
      <c r="E18486" t="s">
        <v>90</v>
      </c>
      <c r="F18486" t="s">
        <v>76</v>
      </c>
      <c r="G18486" t="s">
        <v>36</v>
      </c>
      <c r="H18486">
        <v>120</v>
      </c>
      <c r="I18486" t="s">
        <v>61324</v>
      </c>
      <c r="J18486" t="s">
        <v>61325</v>
      </c>
      <c r="K18486" t="s">
        <v>61326</v>
      </c>
      <c r="L18486" t="s">
        <v>78047</v>
      </c>
    </row>
    <row r="18487" spans="1:12" x14ac:dyDescent="0.15">
      <c r="A18487" t="s">
        <v>12</v>
      </c>
      <c r="B18487">
        <v>5202518</v>
      </c>
      <c r="C18487">
        <v>5202538</v>
      </c>
      <c r="D18487" t="s">
        <v>61327</v>
      </c>
      <c r="E18487" t="s">
        <v>90</v>
      </c>
      <c r="F18487" t="s">
        <v>76</v>
      </c>
      <c r="G18487" t="s">
        <v>32</v>
      </c>
      <c r="H18487">
        <v>13</v>
      </c>
      <c r="I18487" t="s">
        <v>61328</v>
      </c>
      <c r="J18487" t="s">
        <v>61329</v>
      </c>
      <c r="K18487" t="s">
        <v>61330</v>
      </c>
      <c r="L18487" t="s">
        <v>77935</v>
      </c>
    </row>
    <row r="18488" spans="1:12" x14ac:dyDescent="0.15">
      <c r="A18488" t="s">
        <v>12</v>
      </c>
      <c r="B18488">
        <v>5202478</v>
      </c>
      <c r="C18488">
        <v>5202498</v>
      </c>
      <c r="D18488" t="s">
        <v>61327</v>
      </c>
      <c r="E18488" t="s">
        <v>90</v>
      </c>
      <c r="F18488" t="s">
        <v>76</v>
      </c>
      <c r="G18488" t="s">
        <v>23</v>
      </c>
      <c r="H18488">
        <v>53</v>
      </c>
      <c r="I18488" t="s">
        <v>61331</v>
      </c>
      <c r="J18488" t="s">
        <v>61332</v>
      </c>
      <c r="K18488" t="s">
        <v>61333</v>
      </c>
      <c r="L18488" t="s">
        <v>77922</v>
      </c>
    </row>
    <row r="18489" spans="1:12" x14ac:dyDescent="0.15">
      <c r="A18489" t="s">
        <v>12</v>
      </c>
      <c r="B18489">
        <v>5202455</v>
      </c>
      <c r="C18489">
        <v>5202475</v>
      </c>
      <c r="D18489" t="s">
        <v>61327</v>
      </c>
      <c r="E18489" t="s">
        <v>90</v>
      </c>
      <c r="F18489" t="s">
        <v>76</v>
      </c>
      <c r="G18489" t="s">
        <v>16</v>
      </c>
      <c r="H18489">
        <v>76</v>
      </c>
      <c r="I18489" t="s">
        <v>61334</v>
      </c>
      <c r="J18489" t="s">
        <v>61335</v>
      </c>
      <c r="K18489" t="s">
        <v>61336</v>
      </c>
      <c r="L18489" t="s">
        <v>77985</v>
      </c>
    </row>
    <row r="18490" spans="1:12" x14ac:dyDescent="0.15">
      <c r="A18490" t="s">
        <v>12</v>
      </c>
      <c r="B18490">
        <v>5202425</v>
      </c>
      <c r="C18490">
        <v>5202445</v>
      </c>
      <c r="D18490" t="s">
        <v>61327</v>
      </c>
      <c r="E18490" t="s">
        <v>90</v>
      </c>
      <c r="F18490" t="s">
        <v>76</v>
      </c>
      <c r="G18490" t="s">
        <v>36</v>
      </c>
      <c r="H18490">
        <v>106</v>
      </c>
      <c r="I18490" t="s">
        <v>61337</v>
      </c>
      <c r="J18490" t="s">
        <v>61338</v>
      </c>
      <c r="K18490" t="s">
        <v>61339</v>
      </c>
      <c r="L18490" t="s">
        <v>77914</v>
      </c>
    </row>
    <row r="18491" spans="1:12" x14ac:dyDescent="0.15">
      <c r="A18491" t="s">
        <v>12</v>
      </c>
      <c r="B18491">
        <v>5203152</v>
      </c>
      <c r="C18491">
        <v>5203172</v>
      </c>
      <c r="D18491" t="s">
        <v>61340</v>
      </c>
      <c r="E18491" t="s">
        <v>90</v>
      </c>
      <c r="F18491" t="s">
        <v>76</v>
      </c>
      <c r="G18491" t="s">
        <v>23</v>
      </c>
      <c r="H18491">
        <v>26</v>
      </c>
      <c r="I18491" t="s">
        <v>61341</v>
      </c>
      <c r="J18491" t="s">
        <v>61342</v>
      </c>
      <c r="K18491" t="s">
        <v>61343</v>
      </c>
      <c r="L18491" t="s">
        <v>78002</v>
      </c>
    </row>
    <row r="18492" spans="1:12" x14ac:dyDescent="0.15">
      <c r="A18492" t="s">
        <v>12</v>
      </c>
      <c r="B18492">
        <v>5203128</v>
      </c>
      <c r="C18492">
        <v>5203148</v>
      </c>
      <c r="D18492" t="s">
        <v>61340</v>
      </c>
      <c r="E18492" t="s">
        <v>90</v>
      </c>
      <c r="F18492" t="s">
        <v>76</v>
      </c>
      <c r="G18492" t="s">
        <v>32</v>
      </c>
      <c r="H18492">
        <v>50</v>
      </c>
      <c r="I18492" t="s">
        <v>61344</v>
      </c>
      <c r="J18492" t="s">
        <v>61345</v>
      </c>
      <c r="K18492" t="s">
        <v>61346</v>
      </c>
      <c r="L18492" t="s">
        <v>77925</v>
      </c>
    </row>
    <row r="18493" spans="1:12" x14ac:dyDescent="0.15">
      <c r="A18493" t="s">
        <v>12</v>
      </c>
      <c r="B18493">
        <v>5203078</v>
      </c>
      <c r="C18493">
        <v>5203098</v>
      </c>
      <c r="D18493" t="s">
        <v>61340</v>
      </c>
      <c r="E18493" t="s">
        <v>90</v>
      </c>
      <c r="F18493" t="s">
        <v>76</v>
      </c>
      <c r="G18493" t="s">
        <v>32</v>
      </c>
      <c r="H18493">
        <v>100</v>
      </c>
      <c r="I18493" t="s">
        <v>61347</v>
      </c>
      <c r="J18493" t="s">
        <v>61348</v>
      </c>
      <c r="K18493" t="s">
        <v>61349</v>
      </c>
      <c r="L18493" t="s">
        <v>77953</v>
      </c>
    </row>
    <row r="18494" spans="1:12" x14ac:dyDescent="0.15">
      <c r="A18494" t="s">
        <v>12</v>
      </c>
      <c r="B18494">
        <v>5203041</v>
      </c>
      <c r="C18494">
        <v>5203061</v>
      </c>
      <c r="D18494" t="s">
        <v>61340</v>
      </c>
      <c r="E18494" t="s">
        <v>90</v>
      </c>
      <c r="F18494" t="s">
        <v>76</v>
      </c>
      <c r="G18494" t="s">
        <v>23</v>
      </c>
      <c r="H18494">
        <v>137</v>
      </c>
      <c r="I18494" t="s">
        <v>61350</v>
      </c>
      <c r="J18494" t="s">
        <v>61351</v>
      </c>
      <c r="K18494" t="s">
        <v>61352</v>
      </c>
      <c r="L18494" t="s">
        <v>77987</v>
      </c>
    </row>
    <row r="18495" spans="1:12" x14ac:dyDescent="0.15">
      <c r="A18495" t="s">
        <v>12</v>
      </c>
      <c r="B18495">
        <v>5204007</v>
      </c>
      <c r="C18495">
        <v>5204027</v>
      </c>
      <c r="D18495" t="s">
        <v>61353</v>
      </c>
      <c r="E18495" t="s">
        <v>90</v>
      </c>
      <c r="F18495" t="s">
        <v>76</v>
      </c>
      <c r="G18495" t="s">
        <v>16</v>
      </c>
      <c r="H18495">
        <v>6</v>
      </c>
      <c r="I18495" t="s">
        <v>61354</v>
      </c>
      <c r="J18495" t="s">
        <v>61355</v>
      </c>
      <c r="K18495" t="s">
        <v>61356</v>
      </c>
      <c r="L18495" t="s">
        <v>78025</v>
      </c>
    </row>
    <row r="18496" spans="1:12" x14ac:dyDescent="0.15">
      <c r="A18496" t="s">
        <v>12</v>
      </c>
      <c r="B18496">
        <v>5203985</v>
      </c>
      <c r="C18496">
        <v>5204005</v>
      </c>
      <c r="D18496" t="s">
        <v>61353</v>
      </c>
      <c r="E18496" t="s">
        <v>90</v>
      </c>
      <c r="F18496" t="s">
        <v>76</v>
      </c>
      <c r="G18496" t="s">
        <v>16</v>
      </c>
      <c r="H18496">
        <v>28</v>
      </c>
      <c r="I18496" t="s">
        <v>61357</v>
      </c>
      <c r="J18496" t="s">
        <v>61358</v>
      </c>
      <c r="K18496" t="s">
        <v>61359</v>
      </c>
      <c r="L18496" t="s">
        <v>77956</v>
      </c>
    </row>
    <row r="18497" spans="1:12" x14ac:dyDescent="0.15">
      <c r="A18497" t="s">
        <v>12</v>
      </c>
      <c r="B18497">
        <v>5203954</v>
      </c>
      <c r="C18497">
        <v>5203974</v>
      </c>
      <c r="D18497" t="s">
        <v>61353</v>
      </c>
      <c r="E18497" t="s">
        <v>90</v>
      </c>
      <c r="F18497" t="s">
        <v>76</v>
      </c>
      <c r="G18497" t="s">
        <v>23</v>
      </c>
      <c r="H18497">
        <v>59</v>
      </c>
      <c r="I18497" t="s">
        <v>61360</v>
      </c>
      <c r="J18497" t="s">
        <v>61361</v>
      </c>
      <c r="K18497" t="s">
        <v>61362</v>
      </c>
      <c r="L18497" t="s">
        <v>78009</v>
      </c>
    </row>
    <row r="18498" spans="1:12" x14ac:dyDescent="0.15">
      <c r="A18498" t="s">
        <v>12</v>
      </c>
      <c r="B18498">
        <v>5203933</v>
      </c>
      <c r="C18498">
        <v>5203953</v>
      </c>
      <c r="D18498" t="s">
        <v>61353</v>
      </c>
      <c r="E18498" t="s">
        <v>90</v>
      </c>
      <c r="F18498" t="s">
        <v>76</v>
      </c>
      <c r="G18498" t="s">
        <v>32</v>
      </c>
      <c r="H18498">
        <v>80</v>
      </c>
      <c r="I18498" t="s">
        <v>61363</v>
      </c>
      <c r="J18498" t="s">
        <v>61364</v>
      </c>
      <c r="K18498" t="s">
        <v>61365</v>
      </c>
      <c r="L18498" t="s">
        <v>77940</v>
      </c>
    </row>
    <row r="18499" spans="1:12" x14ac:dyDescent="0.15">
      <c r="A18499" t="s">
        <v>12</v>
      </c>
      <c r="B18499">
        <v>5205587</v>
      </c>
      <c r="C18499">
        <v>5205607</v>
      </c>
      <c r="D18499" t="s">
        <v>61366</v>
      </c>
      <c r="E18499" t="s">
        <v>90</v>
      </c>
      <c r="F18499" t="s">
        <v>76</v>
      </c>
      <c r="G18499" t="s">
        <v>32</v>
      </c>
      <c r="H18499">
        <v>10</v>
      </c>
      <c r="I18499" t="s">
        <v>61367</v>
      </c>
      <c r="J18499" t="s">
        <v>61368</v>
      </c>
      <c r="K18499" t="s">
        <v>61369</v>
      </c>
      <c r="L18499" t="s">
        <v>78001</v>
      </c>
    </row>
    <row r="18500" spans="1:12" x14ac:dyDescent="0.15">
      <c r="A18500" t="s">
        <v>12</v>
      </c>
      <c r="B18500">
        <v>5205565</v>
      </c>
      <c r="C18500">
        <v>5205585</v>
      </c>
      <c r="D18500" t="s">
        <v>61366</v>
      </c>
      <c r="E18500" t="s">
        <v>90</v>
      </c>
      <c r="F18500" t="s">
        <v>76</v>
      </c>
      <c r="G18500" t="s">
        <v>32</v>
      </c>
      <c r="H18500">
        <v>32</v>
      </c>
      <c r="I18500" t="s">
        <v>61370</v>
      </c>
      <c r="J18500" t="s">
        <v>61371</v>
      </c>
      <c r="K18500" t="s">
        <v>61372</v>
      </c>
      <c r="L18500" t="s">
        <v>77918</v>
      </c>
    </row>
    <row r="18501" spans="1:12" x14ac:dyDescent="0.15">
      <c r="A18501" t="s">
        <v>12</v>
      </c>
      <c r="B18501">
        <v>5205534</v>
      </c>
      <c r="C18501">
        <v>5205554</v>
      </c>
      <c r="D18501" t="s">
        <v>61366</v>
      </c>
      <c r="E18501" t="s">
        <v>90</v>
      </c>
      <c r="F18501" t="s">
        <v>76</v>
      </c>
      <c r="G18501" t="s">
        <v>16</v>
      </c>
      <c r="H18501">
        <v>63</v>
      </c>
      <c r="I18501" t="s">
        <v>61373</v>
      </c>
      <c r="J18501" t="s">
        <v>61374</v>
      </c>
      <c r="K18501" t="s">
        <v>61375</v>
      </c>
      <c r="L18501" t="s">
        <v>77957</v>
      </c>
    </row>
    <row r="18502" spans="1:12" x14ac:dyDescent="0.15">
      <c r="A18502" t="s">
        <v>12</v>
      </c>
      <c r="B18502">
        <v>5205514</v>
      </c>
      <c r="C18502">
        <v>5205534</v>
      </c>
      <c r="D18502" t="s">
        <v>61366</v>
      </c>
      <c r="E18502" t="s">
        <v>90</v>
      </c>
      <c r="F18502" t="s">
        <v>76</v>
      </c>
      <c r="G18502" t="s">
        <v>16</v>
      </c>
      <c r="H18502">
        <v>83</v>
      </c>
      <c r="I18502" t="s">
        <v>61376</v>
      </c>
      <c r="J18502" t="s">
        <v>61377</v>
      </c>
      <c r="K18502" t="s">
        <v>61378</v>
      </c>
      <c r="L18502" t="s">
        <v>77958</v>
      </c>
    </row>
    <row r="18503" spans="1:12" x14ac:dyDescent="0.15">
      <c r="A18503" t="s">
        <v>12</v>
      </c>
      <c r="B18503">
        <v>5206917</v>
      </c>
      <c r="C18503">
        <v>5206937</v>
      </c>
      <c r="D18503" t="s">
        <v>61379</v>
      </c>
      <c r="E18503" t="s">
        <v>90</v>
      </c>
      <c r="F18503" t="s">
        <v>76</v>
      </c>
      <c r="G18503" t="s">
        <v>36</v>
      </c>
      <c r="H18503">
        <v>0</v>
      </c>
      <c r="I18503" t="s">
        <v>61380</v>
      </c>
      <c r="J18503" t="s">
        <v>61381</v>
      </c>
      <c r="K18503" t="s">
        <v>61382</v>
      </c>
      <c r="L18503" t="s">
        <v>77980</v>
      </c>
    </row>
    <row r="18504" spans="1:12" x14ac:dyDescent="0.15">
      <c r="A18504" t="s">
        <v>12</v>
      </c>
      <c r="B18504">
        <v>5206892</v>
      </c>
      <c r="C18504">
        <v>5206912</v>
      </c>
      <c r="D18504" t="s">
        <v>61379</v>
      </c>
      <c r="E18504" t="s">
        <v>90</v>
      </c>
      <c r="F18504" t="s">
        <v>76</v>
      </c>
      <c r="G18504" t="s">
        <v>23</v>
      </c>
      <c r="H18504">
        <v>25</v>
      </c>
      <c r="I18504" t="s">
        <v>61383</v>
      </c>
      <c r="J18504" t="s">
        <v>61384</v>
      </c>
      <c r="K18504" t="s">
        <v>61385</v>
      </c>
      <c r="L18504" t="s">
        <v>78012</v>
      </c>
    </row>
    <row r="18505" spans="1:12" x14ac:dyDescent="0.15">
      <c r="A18505" t="s">
        <v>12</v>
      </c>
      <c r="B18505">
        <v>5206865</v>
      </c>
      <c r="C18505">
        <v>5206885</v>
      </c>
      <c r="D18505" t="s">
        <v>61379</v>
      </c>
      <c r="E18505" t="s">
        <v>90</v>
      </c>
      <c r="F18505" t="s">
        <v>76</v>
      </c>
      <c r="G18505" t="s">
        <v>16</v>
      </c>
      <c r="H18505">
        <v>52</v>
      </c>
      <c r="I18505" t="s">
        <v>61386</v>
      </c>
      <c r="J18505" t="s">
        <v>61387</v>
      </c>
      <c r="K18505" t="s">
        <v>61388</v>
      </c>
      <c r="L18505" t="s">
        <v>77959</v>
      </c>
    </row>
    <row r="18506" spans="1:12" x14ac:dyDescent="0.15">
      <c r="A18506" t="s">
        <v>12</v>
      </c>
      <c r="B18506">
        <v>5206799</v>
      </c>
      <c r="C18506">
        <v>5206819</v>
      </c>
      <c r="D18506" t="s">
        <v>61379</v>
      </c>
      <c r="E18506" t="s">
        <v>90</v>
      </c>
      <c r="F18506" t="s">
        <v>76</v>
      </c>
      <c r="G18506" t="s">
        <v>32</v>
      </c>
      <c r="H18506">
        <v>118</v>
      </c>
      <c r="I18506" t="s">
        <v>61389</v>
      </c>
      <c r="J18506" t="s">
        <v>61390</v>
      </c>
      <c r="K18506" t="s">
        <v>61391</v>
      </c>
      <c r="L18506" t="s">
        <v>77973</v>
      </c>
    </row>
    <row r="18507" spans="1:12" x14ac:dyDescent="0.15">
      <c r="A18507" t="s">
        <v>12</v>
      </c>
      <c r="B18507">
        <v>5208147</v>
      </c>
      <c r="C18507">
        <v>5208167</v>
      </c>
      <c r="D18507" t="s">
        <v>61392</v>
      </c>
      <c r="E18507" t="s">
        <v>90</v>
      </c>
      <c r="F18507" t="s">
        <v>76</v>
      </c>
      <c r="G18507" t="s">
        <v>23</v>
      </c>
      <c r="H18507">
        <v>28</v>
      </c>
      <c r="I18507" t="s">
        <v>61393</v>
      </c>
      <c r="J18507" t="s">
        <v>61394</v>
      </c>
      <c r="K18507" t="s">
        <v>61395</v>
      </c>
      <c r="L18507" t="s">
        <v>77956</v>
      </c>
    </row>
    <row r="18508" spans="1:12" x14ac:dyDescent="0.15">
      <c r="A18508" t="s">
        <v>12</v>
      </c>
      <c r="B18508">
        <v>5208122</v>
      </c>
      <c r="C18508">
        <v>5208142</v>
      </c>
      <c r="D18508" t="s">
        <v>61392</v>
      </c>
      <c r="E18508" t="s">
        <v>90</v>
      </c>
      <c r="F18508" t="s">
        <v>76</v>
      </c>
      <c r="G18508" t="s">
        <v>23</v>
      </c>
      <c r="H18508">
        <v>53</v>
      </c>
      <c r="I18508" t="s">
        <v>61396</v>
      </c>
      <c r="J18508" t="s">
        <v>61397</v>
      </c>
      <c r="K18508" t="s">
        <v>61398</v>
      </c>
      <c r="L18508" t="s">
        <v>77922</v>
      </c>
    </row>
    <row r="18509" spans="1:12" x14ac:dyDescent="0.15">
      <c r="A18509" t="s">
        <v>12</v>
      </c>
      <c r="B18509">
        <v>5208098</v>
      </c>
      <c r="C18509">
        <v>5208118</v>
      </c>
      <c r="D18509" t="s">
        <v>61392</v>
      </c>
      <c r="E18509" t="s">
        <v>90</v>
      </c>
      <c r="F18509" t="s">
        <v>76</v>
      </c>
      <c r="G18509" t="s">
        <v>32</v>
      </c>
      <c r="H18509">
        <v>77</v>
      </c>
      <c r="I18509" t="s">
        <v>61399</v>
      </c>
      <c r="J18509" t="s">
        <v>61400</v>
      </c>
      <c r="K18509" t="s">
        <v>61401</v>
      </c>
      <c r="L18509" t="s">
        <v>77960</v>
      </c>
    </row>
    <row r="18510" spans="1:12" x14ac:dyDescent="0.15">
      <c r="A18510" t="s">
        <v>12</v>
      </c>
      <c r="B18510">
        <v>5208038</v>
      </c>
      <c r="C18510">
        <v>5208058</v>
      </c>
      <c r="D18510" t="s">
        <v>61392</v>
      </c>
      <c r="E18510" t="s">
        <v>90</v>
      </c>
      <c r="F18510" t="s">
        <v>76</v>
      </c>
      <c r="G18510" t="s">
        <v>23</v>
      </c>
      <c r="H18510">
        <v>137</v>
      </c>
      <c r="I18510" t="s">
        <v>61402</v>
      </c>
      <c r="J18510" t="s">
        <v>61403</v>
      </c>
      <c r="K18510" t="s">
        <v>61404</v>
      </c>
      <c r="L18510" t="s">
        <v>77987</v>
      </c>
    </row>
    <row r="18511" spans="1:12" x14ac:dyDescent="0.15">
      <c r="A18511" t="s">
        <v>12</v>
      </c>
      <c r="B18511">
        <v>5208924</v>
      </c>
      <c r="C18511">
        <v>5208944</v>
      </c>
      <c r="D18511" t="s">
        <v>61405</v>
      </c>
      <c r="E18511" t="s">
        <v>90</v>
      </c>
      <c r="F18511" t="s">
        <v>76</v>
      </c>
      <c r="G18511" t="s">
        <v>23</v>
      </c>
      <c r="H18511">
        <v>6</v>
      </c>
      <c r="I18511" t="s">
        <v>61406</v>
      </c>
      <c r="J18511" t="s">
        <v>61407</v>
      </c>
      <c r="K18511" t="s">
        <v>61408</v>
      </c>
      <c r="L18511" t="s">
        <v>78025</v>
      </c>
    </row>
    <row r="18512" spans="1:12" x14ac:dyDescent="0.15">
      <c r="A18512" t="s">
        <v>12</v>
      </c>
      <c r="B18512">
        <v>5208895</v>
      </c>
      <c r="C18512">
        <v>5208915</v>
      </c>
      <c r="D18512" t="s">
        <v>61405</v>
      </c>
      <c r="E18512" t="s">
        <v>90</v>
      </c>
      <c r="F18512" t="s">
        <v>76</v>
      </c>
      <c r="G18512" t="s">
        <v>23</v>
      </c>
      <c r="H18512">
        <v>35</v>
      </c>
      <c r="I18512" t="s">
        <v>61409</v>
      </c>
      <c r="J18512" t="s">
        <v>61410</v>
      </c>
      <c r="K18512" t="s">
        <v>61411</v>
      </c>
      <c r="L18512" t="s">
        <v>77936</v>
      </c>
    </row>
    <row r="18513" spans="1:12" x14ac:dyDescent="0.15">
      <c r="A18513" t="s">
        <v>12</v>
      </c>
      <c r="B18513">
        <v>5208855</v>
      </c>
      <c r="C18513">
        <v>5208875</v>
      </c>
      <c r="D18513" t="s">
        <v>61405</v>
      </c>
      <c r="E18513" t="s">
        <v>90</v>
      </c>
      <c r="F18513" t="s">
        <v>76</v>
      </c>
      <c r="G18513" t="s">
        <v>16</v>
      </c>
      <c r="H18513">
        <v>75</v>
      </c>
      <c r="I18513" t="s">
        <v>61412</v>
      </c>
      <c r="J18513" t="s">
        <v>61413</v>
      </c>
      <c r="K18513" t="s">
        <v>61414</v>
      </c>
      <c r="L18513" t="s">
        <v>78027</v>
      </c>
    </row>
    <row r="18514" spans="1:12" x14ac:dyDescent="0.15">
      <c r="A18514" t="s">
        <v>12</v>
      </c>
      <c r="B18514">
        <v>5208827</v>
      </c>
      <c r="C18514">
        <v>5208847</v>
      </c>
      <c r="D18514" t="s">
        <v>61405</v>
      </c>
      <c r="E18514" t="s">
        <v>90</v>
      </c>
      <c r="F18514" t="s">
        <v>76</v>
      </c>
      <c r="G18514" t="s">
        <v>16</v>
      </c>
      <c r="H18514">
        <v>103</v>
      </c>
      <c r="I18514" t="s">
        <v>61415</v>
      </c>
      <c r="J18514" t="s">
        <v>61416</v>
      </c>
      <c r="K18514" t="s">
        <v>61417</v>
      </c>
      <c r="L18514" t="s">
        <v>77937</v>
      </c>
    </row>
    <row r="18515" spans="1:12" x14ac:dyDescent="0.15">
      <c r="A18515" t="s">
        <v>12</v>
      </c>
      <c r="B18515">
        <v>5209318</v>
      </c>
      <c r="C18515">
        <v>5209338</v>
      </c>
      <c r="D18515" t="s">
        <v>61418</v>
      </c>
      <c r="E18515" t="s">
        <v>90</v>
      </c>
      <c r="F18515" t="s">
        <v>76</v>
      </c>
      <c r="G18515" t="s">
        <v>16</v>
      </c>
      <c r="H18515">
        <v>8</v>
      </c>
      <c r="I18515" t="s">
        <v>61419</v>
      </c>
      <c r="J18515" t="s">
        <v>61420</v>
      </c>
      <c r="K18515" t="s">
        <v>61421</v>
      </c>
      <c r="L18515" t="s">
        <v>77955</v>
      </c>
    </row>
    <row r="18516" spans="1:12" x14ac:dyDescent="0.15">
      <c r="A18516" t="s">
        <v>12</v>
      </c>
      <c r="B18516">
        <v>5209297</v>
      </c>
      <c r="C18516">
        <v>5209317</v>
      </c>
      <c r="D18516" t="s">
        <v>61418</v>
      </c>
      <c r="E18516" t="s">
        <v>90</v>
      </c>
      <c r="F18516" t="s">
        <v>76</v>
      </c>
      <c r="G18516" t="s">
        <v>23</v>
      </c>
      <c r="H18516">
        <v>29</v>
      </c>
      <c r="I18516" t="s">
        <v>61422</v>
      </c>
      <c r="J18516" t="s">
        <v>61423</v>
      </c>
      <c r="K18516" t="s">
        <v>61424</v>
      </c>
      <c r="L18516" t="s">
        <v>77921</v>
      </c>
    </row>
    <row r="18517" spans="1:12" x14ac:dyDescent="0.15">
      <c r="A18517" t="s">
        <v>12</v>
      </c>
      <c r="B18517">
        <v>5209271</v>
      </c>
      <c r="C18517">
        <v>5209291</v>
      </c>
      <c r="D18517" t="s">
        <v>61418</v>
      </c>
      <c r="E18517" t="s">
        <v>90</v>
      </c>
      <c r="F18517" t="s">
        <v>76</v>
      </c>
      <c r="G18517" t="s">
        <v>36</v>
      </c>
      <c r="H18517">
        <v>55</v>
      </c>
      <c r="I18517" t="s">
        <v>61425</v>
      </c>
      <c r="J18517" t="s">
        <v>61426</v>
      </c>
      <c r="K18517" t="s">
        <v>61427</v>
      </c>
      <c r="L18517" t="s">
        <v>77992</v>
      </c>
    </row>
    <row r="18518" spans="1:12" x14ac:dyDescent="0.15">
      <c r="A18518" t="s">
        <v>12</v>
      </c>
      <c r="B18518">
        <v>5209249</v>
      </c>
      <c r="C18518">
        <v>5209269</v>
      </c>
      <c r="D18518" t="s">
        <v>61418</v>
      </c>
      <c r="E18518" t="s">
        <v>90</v>
      </c>
      <c r="F18518" t="s">
        <v>76</v>
      </c>
      <c r="G18518" t="s">
        <v>16</v>
      </c>
      <c r="H18518">
        <v>77</v>
      </c>
      <c r="I18518" t="s">
        <v>61428</v>
      </c>
      <c r="J18518" t="s">
        <v>61429</v>
      </c>
      <c r="K18518" t="s">
        <v>61430</v>
      </c>
      <c r="L18518" t="s">
        <v>77960</v>
      </c>
    </row>
    <row r="18519" spans="1:12" x14ac:dyDescent="0.15">
      <c r="A18519" t="s">
        <v>12</v>
      </c>
      <c r="B18519">
        <v>5210476</v>
      </c>
      <c r="C18519">
        <v>5210496</v>
      </c>
      <c r="D18519" t="s">
        <v>61431</v>
      </c>
      <c r="E18519" t="s">
        <v>90</v>
      </c>
      <c r="F18519" t="s">
        <v>76</v>
      </c>
      <c r="G18519" t="s">
        <v>32</v>
      </c>
      <c r="H18519">
        <v>1</v>
      </c>
      <c r="I18519" t="s">
        <v>61432</v>
      </c>
      <c r="J18519" t="s">
        <v>61433</v>
      </c>
      <c r="K18519" t="s">
        <v>61434</v>
      </c>
      <c r="L18519" t="s">
        <v>77917</v>
      </c>
    </row>
    <row r="18520" spans="1:12" x14ac:dyDescent="0.15">
      <c r="A18520" t="s">
        <v>12</v>
      </c>
      <c r="B18520">
        <v>5210454</v>
      </c>
      <c r="C18520">
        <v>5210474</v>
      </c>
      <c r="D18520" t="s">
        <v>61431</v>
      </c>
      <c r="E18520" t="s">
        <v>90</v>
      </c>
      <c r="F18520" t="s">
        <v>76</v>
      </c>
      <c r="G18520" t="s">
        <v>16</v>
      </c>
      <c r="H18520">
        <v>23</v>
      </c>
      <c r="I18520" t="s">
        <v>61435</v>
      </c>
      <c r="J18520" t="s">
        <v>61436</v>
      </c>
      <c r="K18520" t="s">
        <v>61437</v>
      </c>
      <c r="L18520" t="s">
        <v>77975</v>
      </c>
    </row>
    <row r="18521" spans="1:12" x14ac:dyDescent="0.15">
      <c r="A18521" t="s">
        <v>12</v>
      </c>
      <c r="B18521">
        <v>5210432</v>
      </c>
      <c r="C18521">
        <v>5210452</v>
      </c>
      <c r="D18521" t="s">
        <v>61431</v>
      </c>
      <c r="E18521" t="s">
        <v>90</v>
      </c>
      <c r="F18521" t="s">
        <v>76</v>
      </c>
      <c r="G18521" t="s">
        <v>36</v>
      </c>
      <c r="H18521">
        <v>45</v>
      </c>
      <c r="I18521" t="s">
        <v>61438</v>
      </c>
      <c r="J18521" t="s">
        <v>61439</v>
      </c>
      <c r="K18521" t="s">
        <v>61440</v>
      </c>
      <c r="L18521" t="s">
        <v>77967</v>
      </c>
    </row>
    <row r="18522" spans="1:12" x14ac:dyDescent="0.15">
      <c r="A18522" t="s">
        <v>12</v>
      </c>
      <c r="B18522">
        <v>5210392</v>
      </c>
      <c r="C18522">
        <v>5210412</v>
      </c>
      <c r="D18522" t="s">
        <v>61431</v>
      </c>
      <c r="E18522" t="s">
        <v>90</v>
      </c>
      <c r="F18522" t="s">
        <v>76</v>
      </c>
      <c r="G18522" t="s">
        <v>36</v>
      </c>
      <c r="H18522">
        <v>85</v>
      </c>
      <c r="I18522" t="s">
        <v>61441</v>
      </c>
      <c r="J18522" t="s">
        <v>61442</v>
      </c>
      <c r="K18522" t="s">
        <v>61443</v>
      </c>
      <c r="L18522" t="s">
        <v>77972</v>
      </c>
    </row>
    <row r="18523" spans="1:12" x14ac:dyDescent="0.15">
      <c r="A18523" t="s">
        <v>12</v>
      </c>
      <c r="B18523">
        <v>5211290</v>
      </c>
      <c r="C18523">
        <v>5211310</v>
      </c>
      <c r="D18523" t="s">
        <v>61444</v>
      </c>
      <c r="E18523" t="s">
        <v>90</v>
      </c>
      <c r="F18523" t="s">
        <v>76</v>
      </c>
      <c r="G18523" t="s">
        <v>32</v>
      </c>
      <c r="H18523">
        <v>1</v>
      </c>
      <c r="I18523" t="s">
        <v>61445</v>
      </c>
      <c r="J18523" t="s">
        <v>61446</v>
      </c>
      <c r="K18523" t="s">
        <v>61447</v>
      </c>
      <c r="L18523" t="s">
        <v>77917</v>
      </c>
    </row>
    <row r="18524" spans="1:12" x14ac:dyDescent="0.15">
      <c r="A18524" t="s">
        <v>12</v>
      </c>
      <c r="B18524">
        <v>5211250</v>
      </c>
      <c r="C18524">
        <v>5211270</v>
      </c>
      <c r="D18524" t="s">
        <v>61444</v>
      </c>
      <c r="E18524" t="s">
        <v>90</v>
      </c>
      <c r="F18524" t="s">
        <v>76</v>
      </c>
      <c r="G18524" t="s">
        <v>32</v>
      </c>
      <c r="H18524">
        <v>41</v>
      </c>
      <c r="I18524" t="s">
        <v>61448</v>
      </c>
      <c r="J18524" t="s">
        <v>61449</v>
      </c>
      <c r="K18524" t="s">
        <v>61450</v>
      </c>
      <c r="L18524" t="s">
        <v>78014</v>
      </c>
    </row>
    <row r="18525" spans="1:12" x14ac:dyDescent="0.15">
      <c r="A18525" t="s">
        <v>12</v>
      </c>
      <c r="B18525">
        <v>5211226</v>
      </c>
      <c r="C18525">
        <v>5211246</v>
      </c>
      <c r="D18525" t="s">
        <v>61444</v>
      </c>
      <c r="E18525" t="s">
        <v>90</v>
      </c>
      <c r="F18525" t="s">
        <v>76</v>
      </c>
      <c r="G18525" t="s">
        <v>23</v>
      </c>
      <c r="H18525">
        <v>65</v>
      </c>
      <c r="I18525" t="s">
        <v>61451</v>
      </c>
      <c r="J18525" t="s">
        <v>61452</v>
      </c>
      <c r="K18525" t="s">
        <v>61453</v>
      </c>
      <c r="L18525" t="s">
        <v>78042</v>
      </c>
    </row>
    <row r="18526" spans="1:12" x14ac:dyDescent="0.15">
      <c r="A18526" t="s">
        <v>12</v>
      </c>
      <c r="B18526">
        <v>5211205</v>
      </c>
      <c r="C18526">
        <v>5211225</v>
      </c>
      <c r="D18526" t="s">
        <v>61444</v>
      </c>
      <c r="E18526" t="s">
        <v>90</v>
      </c>
      <c r="F18526" t="s">
        <v>76</v>
      </c>
      <c r="G18526" t="s">
        <v>32</v>
      </c>
      <c r="H18526">
        <v>86</v>
      </c>
      <c r="I18526" t="s">
        <v>61454</v>
      </c>
      <c r="J18526" t="s">
        <v>61455</v>
      </c>
      <c r="K18526" t="s">
        <v>61456</v>
      </c>
      <c r="L18526" t="s">
        <v>77929</v>
      </c>
    </row>
    <row r="18527" spans="1:12" x14ac:dyDescent="0.15">
      <c r="A18527" t="s">
        <v>12</v>
      </c>
      <c r="B18527">
        <v>5212271</v>
      </c>
      <c r="C18527">
        <v>5212291</v>
      </c>
      <c r="D18527" t="s">
        <v>61457</v>
      </c>
      <c r="E18527" t="s">
        <v>90</v>
      </c>
      <c r="F18527" t="s">
        <v>76</v>
      </c>
      <c r="G18527" t="s">
        <v>32</v>
      </c>
      <c r="H18527">
        <v>1</v>
      </c>
      <c r="I18527" t="s">
        <v>61458</v>
      </c>
      <c r="J18527" t="s">
        <v>61459</v>
      </c>
      <c r="K18527" t="s">
        <v>61460</v>
      </c>
      <c r="L18527" t="s">
        <v>77917</v>
      </c>
    </row>
    <row r="18528" spans="1:12" x14ac:dyDescent="0.15">
      <c r="A18528" t="s">
        <v>12</v>
      </c>
      <c r="B18528">
        <v>5212237</v>
      </c>
      <c r="C18528">
        <v>5212257</v>
      </c>
      <c r="D18528" t="s">
        <v>61457</v>
      </c>
      <c r="E18528" t="s">
        <v>90</v>
      </c>
      <c r="F18528" t="s">
        <v>76</v>
      </c>
      <c r="G18528" t="s">
        <v>16</v>
      </c>
      <c r="H18528">
        <v>35</v>
      </c>
      <c r="I18528" t="s">
        <v>61461</v>
      </c>
      <c r="J18528" t="s">
        <v>61462</v>
      </c>
      <c r="K18528" t="s">
        <v>61463</v>
      </c>
      <c r="L18528" t="s">
        <v>77936</v>
      </c>
    </row>
    <row r="18529" spans="1:12" x14ac:dyDescent="0.15">
      <c r="A18529" t="s">
        <v>12</v>
      </c>
      <c r="B18529">
        <v>5212217</v>
      </c>
      <c r="C18529">
        <v>5212237</v>
      </c>
      <c r="D18529" t="s">
        <v>61457</v>
      </c>
      <c r="E18529" t="s">
        <v>90</v>
      </c>
      <c r="F18529" t="s">
        <v>76</v>
      </c>
      <c r="G18529" t="s">
        <v>36</v>
      </c>
      <c r="H18529">
        <v>55</v>
      </c>
      <c r="I18529" t="s">
        <v>61464</v>
      </c>
      <c r="J18529" t="s">
        <v>61465</v>
      </c>
      <c r="K18529" t="s">
        <v>61466</v>
      </c>
      <c r="L18529" t="s">
        <v>77992</v>
      </c>
    </row>
    <row r="18530" spans="1:12" x14ac:dyDescent="0.15">
      <c r="A18530" t="s">
        <v>12</v>
      </c>
      <c r="B18530">
        <v>5212193</v>
      </c>
      <c r="C18530">
        <v>5212213</v>
      </c>
      <c r="D18530" t="s">
        <v>61457</v>
      </c>
      <c r="E18530" t="s">
        <v>90</v>
      </c>
      <c r="F18530" t="s">
        <v>76</v>
      </c>
      <c r="G18530" t="s">
        <v>36</v>
      </c>
      <c r="H18530">
        <v>79</v>
      </c>
      <c r="I18530" t="s">
        <v>61467</v>
      </c>
      <c r="J18530" t="s">
        <v>61468</v>
      </c>
      <c r="K18530" t="s">
        <v>61469</v>
      </c>
      <c r="L18530" t="s">
        <v>77993</v>
      </c>
    </row>
    <row r="18531" spans="1:12" x14ac:dyDescent="0.15">
      <c r="A18531" t="s">
        <v>12</v>
      </c>
      <c r="B18531">
        <v>5212501</v>
      </c>
      <c r="C18531">
        <v>5212521</v>
      </c>
      <c r="D18531" t="s">
        <v>61470</v>
      </c>
      <c r="E18531" t="s">
        <v>90</v>
      </c>
      <c r="F18531" t="s">
        <v>15</v>
      </c>
      <c r="G18531" t="s">
        <v>36</v>
      </c>
      <c r="H18531">
        <v>7</v>
      </c>
      <c r="I18531" t="s">
        <v>61471</v>
      </c>
      <c r="J18531" t="s">
        <v>61472</v>
      </c>
      <c r="K18531" t="s">
        <v>61473</v>
      </c>
      <c r="L18531" t="s">
        <v>77909</v>
      </c>
    </row>
    <row r="18532" spans="1:12" x14ac:dyDescent="0.15">
      <c r="A18532" t="s">
        <v>12</v>
      </c>
      <c r="B18532">
        <v>5212525</v>
      </c>
      <c r="C18532">
        <v>5212545</v>
      </c>
      <c r="D18532" t="s">
        <v>61470</v>
      </c>
      <c r="E18532" t="s">
        <v>90</v>
      </c>
      <c r="F18532" t="s">
        <v>15</v>
      </c>
      <c r="G18532" t="s">
        <v>16</v>
      </c>
      <c r="H18532">
        <v>31</v>
      </c>
      <c r="I18532" t="s">
        <v>61474</v>
      </c>
      <c r="J18532" t="s">
        <v>61475</v>
      </c>
      <c r="K18532" t="s">
        <v>61476</v>
      </c>
      <c r="L18532" t="s">
        <v>77910</v>
      </c>
    </row>
    <row r="18533" spans="1:12" x14ac:dyDescent="0.15">
      <c r="A18533" t="s">
        <v>12</v>
      </c>
      <c r="B18533">
        <v>5212549</v>
      </c>
      <c r="C18533">
        <v>5212569</v>
      </c>
      <c r="D18533" t="s">
        <v>61470</v>
      </c>
      <c r="E18533" t="s">
        <v>90</v>
      </c>
      <c r="F18533" t="s">
        <v>15</v>
      </c>
      <c r="G18533" t="s">
        <v>16</v>
      </c>
      <c r="H18533">
        <v>55</v>
      </c>
      <c r="I18533" t="s">
        <v>61477</v>
      </c>
      <c r="J18533" t="s">
        <v>61478</v>
      </c>
      <c r="K18533" t="s">
        <v>61479</v>
      </c>
      <c r="L18533" t="s">
        <v>77992</v>
      </c>
    </row>
    <row r="18534" spans="1:12" x14ac:dyDescent="0.15">
      <c r="A18534" t="s">
        <v>12</v>
      </c>
      <c r="B18534">
        <v>5212585</v>
      </c>
      <c r="C18534">
        <v>5212605</v>
      </c>
      <c r="D18534" t="s">
        <v>61470</v>
      </c>
      <c r="E18534" t="s">
        <v>90</v>
      </c>
      <c r="F18534" t="s">
        <v>15</v>
      </c>
      <c r="G18534" t="s">
        <v>36</v>
      </c>
      <c r="H18534">
        <v>91</v>
      </c>
      <c r="I18534" t="s">
        <v>61480</v>
      </c>
      <c r="J18534" t="s">
        <v>61481</v>
      </c>
      <c r="K18534" t="s">
        <v>61482</v>
      </c>
      <c r="L18534" t="s">
        <v>77907</v>
      </c>
    </row>
    <row r="18535" spans="1:12" x14ac:dyDescent="0.15">
      <c r="A18535" t="s">
        <v>12</v>
      </c>
      <c r="B18535">
        <v>5213287</v>
      </c>
      <c r="C18535">
        <v>5213307</v>
      </c>
      <c r="D18535" t="s">
        <v>61483</v>
      </c>
      <c r="E18535" t="s">
        <v>90</v>
      </c>
      <c r="F18535" t="s">
        <v>15</v>
      </c>
      <c r="G18535" t="s">
        <v>23</v>
      </c>
      <c r="H18535">
        <v>38</v>
      </c>
      <c r="I18535" t="s">
        <v>61484</v>
      </c>
      <c r="J18535" t="s">
        <v>61485</v>
      </c>
      <c r="K18535" t="s">
        <v>61486</v>
      </c>
      <c r="L18535" t="s">
        <v>78008</v>
      </c>
    </row>
    <row r="18536" spans="1:12" x14ac:dyDescent="0.15">
      <c r="A18536" t="s">
        <v>12</v>
      </c>
      <c r="B18536">
        <v>5213317</v>
      </c>
      <c r="C18536">
        <v>5213337</v>
      </c>
      <c r="D18536" t="s">
        <v>61483</v>
      </c>
      <c r="E18536" t="s">
        <v>90</v>
      </c>
      <c r="F18536" t="s">
        <v>15</v>
      </c>
      <c r="G18536" t="s">
        <v>23</v>
      </c>
      <c r="H18536">
        <v>68</v>
      </c>
      <c r="I18536" t="s">
        <v>61487</v>
      </c>
      <c r="J18536" t="s">
        <v>61488</v>
      </c>
      <c r="K18536" t="s">
        <v>61489</v>
      </c>
      <c r="L18536" t="s">
        <v>77962</v>
      </c>
    </row>
    <row r="18537" spans="1:12" x14ac:dyDescent="0.15">
      <c r="A18537" t="s">
        <v>12</v>
      </c>
      <c r="B18537">
        <v>5213352</v>
      </c>
      <c r="C18537">
        <v>5213372</v>
      </c>
      <c r="D18537" t="s">
        <v>61483</v>
      </c>
      <c r="E18537" t="s">
        <v>90</v>
      </c>
      <c r="F18537" t="s">
        <v>15</v>
      </c>
      <c r="G18537" t="s">
        <v>16</v>
      </c>
      <c r="H18537">
        <v>103</v>
      </c>
      <c r="I18537" t="s">
        <v>61490</v>
      </c>
      <c r="J18537" t="s">
        <v>61491</v>
      </c>
      <c r="K18537" t="s">
        <v>61492</v>
      </c>
      <c r="L18537" t="s">
        <v>77937</v>
      </c>
    </row>
    <row r="18538" spans="1:12" x14ac:dyDescent="0.15">
      <c r="A18538" t="s">
        <v>12</v>
      </c>
      <c r="B18538">
        <v>5213383</v>
      </c>
      <c r="C18538">
        <v>5213403</v>
      </c>
      <c r="D18538" t="s">
        <v>61483</v>
      </c>
      <c r="E18538" t="s">
        <v>90</v>
      </c>
      <c r="F18538" t="s">
        <v>15</v>
      </c>
      <c r="G18538" t="s">
        <v>23</v>
      </c>
      <c r="H18538">
        <v>134</v>
      </c>
      <c r="I18538" t="s">
        <v>61493</v>
      </c>
      <c r="J18538" t="s">
        <v>61494</v>
      </c>
      <c r="K18538" t="s">
        <v>61495</v>
      </c>
      <c r="L18538" t="s">
        <v>78039</v>
      </c>
    </row>
    <row r="18539" spans="1:12" x14ac:dyDescent="0.15">
      <c r="A18539" t="s">
        <v>12</v>
      </c>
      <c r="B18539">
        <v>5214849</v>
      </c>
      <c r="C18539">
        <v>5214869</v>
      </c>
      <c r="D18539" t="s">
        <v>61496</v>
      </c>
      <c r="E18539" t="s">
        <v>90</v>
      </c>
      <c r="F18539" t="s">
        <v>76</v>
      </c>
      <c r="G18539" t="s">
        <v>23</v>
      </c>
      <c r="H18539">
        <v>14</v>
      </c>
      <c r="I18539" t="s">
        <v>61497</v>
      </c>
      <c r="J18539" t="s">
        <v>61498</v>
      </c>
      <c r="K18539" t="s">
        <v>61499</v>
      </c>
      <c r="L18539" t="s">
        <v>77924</v>
      </c>
    </row>
    <row r="18540" spans="1:12" x14ac:dyDescent="0.15">
      <c r="A18540" t="s">
        <v>12</v>
      </c>
      <c r="B18540">
        <v>5214829</v>
      </c>
      <c r="C18540">
        <v>5214849</v>
      </c>
      <c r="D18540" t="s">
        <v>61496</v>
      </c>
      <c r="E18540" t="s">
        <v>90</v>
      </c>
      <c r="F18540" t="s">
        <v>76</v>
      </c>
      <c r="G18540" t="s">
        <v>23</v>
      </c>
      <c r="H18540">
        <v>34</v>
      </c>
      <c r="I18540" t="s">
        <v>61500</v>
      </c>
      <c r="J18540" t="s">
        <v>61501</v>
      </c>
      <c r="K18540" t="s">
        <v>61502</v>
      </c>
      <c r="L18540" t="s">
        <v>77999</v>
      </c>
    </row>
    <row r="18541" spans="1:12" x14ac:dyDescent="0.15">
      <c r="A18541" t="s">
        <v>12</v>
      </c>
      <c r="B18541">
        <v>5214799</v>
      </c>
      <c r="C18541">
        <v>5214819</v>
      </c>
      <c r="D18541" t="s">
        <v>61496</v>
      </c>
      <c r="E18541" t="s">
        <v>90</v>
      </c>
      <c r="F18541" t="s">
        <v>76</v>
      </c>
      <c r="G18541" t="s">
        <v>16</v>
      </c>
      <c r="H18541">
        <v>64</v>
      </c>
      <c r="I18541" t="s">
        <v>61503</v>
      </c>
      <c r="J18541" t="s">
        <v>61504</v>
      </c>
      <c r="K18541" t="s">
        <v>61505</v>
      </c>
      <c r="L18541" t="s">
        <v>77989</v>
      </c>
    </row>
    <row r="18542" spans="1:12" x14ac:dyDescent="0.15">
      <c r="A18542" t="s">
        <v>12</v>
      </c>
      <c r="B18542">
        <v>5214772</v>
      </c>
      <c r="C18542">
        <v>5214792</v>
      </c>
      <c r="D18542" t="s">
        <v>61496</v>
      </c>
      <c r="E18542" t="s">
        <v>90</v>
      </c>
      <c r="F18542" t="s">
        <v>76</v>
      </c>
      <c r="G18542" t="s">
        <v>16</v>
      </c>
      <c r="H18542">
        <v>91</v>
      </c>
      <c r="I18542" t="s">
        <v>61506</v>
      </c>
      <c r="J18542" t="s">
        <v>61507</v>
      </c>
      <c r="K18542" t="s">
        <v>61508</v>
      </c>
      <c r="L18542" t="s">
        <v>77907</v>
      </c>
    </row>
    <row r="18543" spans="1:12" x14ac:dyDescent="0.15">
      <c r="A18543" t="s">
        <v>12</v>
      </c>
      <c r="B18543">
        <v>5215574</v>
      </c>
      <c r="C18543">
        <v>5215594</v>
      </c>
      <c r="D18543" t="s">
        <v>61509</v>
      </c>
      <c r="E18543" t="s">
        <v>90</v>
      </c>
      <c r="F18543" t="s">
        <v>76</v>
      </c>
      <c r="G18543" t="s">
        <v>23</v>
      </c>
      <c r="H18543">
        <v>11</v>
      </c>
      <c r="I18543" t="s">
        <v>61510</v>
      </c>
      <c r="J18543" t="s">
        <v>61511</v>
      </c>
      <c r="K18543" t="s">
        <v>61512</v>
      </c>
      <c r="L18543" t="s">
        <v>77974</v>
      </c>
    </row>
    <row r="18544" spans="1:12" x14ac:dyDescent="0.15">
      <c r="A18544" t="s">
        <v>12</v>
      </c>
      <c r="B18544">
        <v>5215550</v>
      </c>
      <c r="C18544">
        <v>5215570</v>
      </c>
      <c r="D18544" t="s">
        <v>61509</v>
      </c>
      <c r="E18544" t="s">
        <v>90</v>
      </c>
      <c r="F18544" t="s">
        <v>76</v>
      </c>
      <c r="G18544" t="s">
        <v>36</v>
      </c>
      <c r="H18544">
        <v>35</v>
      </c>
      <c r="I18544" t="s">
        <v>61513</v>
      </c>
      <c r="J18544" t="s">
        <v>61514</v>
      </c>
      <c r="K18544" t="s">
        <v>61515</v>
      </c>
      <c r="L18544" t="s">
        <v>77936</v>
      </c>
    </row>
    <row r="18545" spans="1:12" x14ac:dyDescent="0.15">
      <c r="A18545" t="s">
        <v>12</v>
      </c>
      <c r="B18545">
        <v>5215523</v>
      </c>
      <c r="C18545">
        <v>5215543</v>
      </c>
      <c r="D18545" t="s">
        <v>61509</v>
      </c>
      <c r="E18545" t="s">
        <v>90</v>
      </c>
      <c r="F18545" t="s">
        <v>76</v>
      </c>
      <c r="G18545" t="s">
        <v>23</v>
      </c>
      <c r="H18545">
        <v>62</v>
      </c>
      <c r="I18545" t="s">
        <v>61516</v>
      </c>
      <c r="J18545" t="s">
        <v>61517</v>
      </c>
      <c r="K18545" t="s">
        <v>61518</v>
      </c>
      <c r="L18545" t="s">
        <v>77949</v>
      </c>
    </row>
    <row r="18546" spans="1:12" x14ac:dyDescent="0.15">
      <c r="A18546" t="s">
        <v>12</v>
      </c>
      <c r="B18546">
        <v>5215499</v>
      </c>
      <c r="C18546">
        <v>5215519</v>
      </c>
      <c r="D18546" t="s">
        <v>61509</v>
      </c>
      <c r="E18546" t="s">
        <v>90</v>
      </c>
      <c r="F18546" t="s">
        <v>76</v>
      </c>
      <c r="G18546" t="s">
        <v>16</v>
      </c>
      <c r="H18546">
        <v>86</v>
      </c>
      <c r="I18546" t="s">
        <v>61519</v>
      </c>
      <c r="J18546" t="s">
        <v>61520</v>
      </c>
      <c r="K18546" t="s">
        <v>61521</v>
      </c>
      <c r="L18546" t="s">
        <v>77929</v>
      </c>
    </row>
    <row r="18547" spans="1:12" x14ac:dyDescent="0.15">
      <c r="A18547" t="s">
        <v>12</v>
      </c>
      <c r="B18547">
        <v>5215763</v>
      </c>
      <c r="C18547">
        <v>5215783</v>
      </c>
      <c r="D18547" t="s">
        <v>61522</v>
      </c>
      <c r="E18547" t="s">
        <v>90</v>
      </c>
      <c r="F18547" t="s">
        <v>15</v>
      </c>
      <c r="G18547" t="s">
        <v>32</v>
      </c>
      <c r="H18547">
        <v>6</v>
      </c>
      <c r="I18547" t="s">
        <v>61523</v>
      </c>
      <c r="J18547" t="s">
        <v>61524</v>
      </c>
      <c r="K18547" t="s">
        <v>61525</v>
      </c>
      <c r="L18547" t="s">
        <v>78025</v>
      </c>
    </row>
    <row r="18548" spans="1:12" x14ac:dyDescent="0.15">
      <c r="A18548" t="s">
        <v>12</v>
      </c>
      <c r="B18548">
        <v>5215797</v>
      </c>
      <c r="C18548">
        <v>5215817</v>
      </c>
      <c r="D18548" t="s">
        <v>61522</v>
      </c>
      <c r="E18548" t="s">
        <v>90</v>
      </c>
      <c r="F18548" t="s">
        <v>15</v>
      </c>
      <c r="G18548" t="s">
        <v>36</v>
      </c>
      <c r="H18548">
        <v>40</v>
      </c>
      <c r="I18548" t="s">
        <v>61526</v>
      </c>
      <c r="J18548" t="s">
        <v>61527</v>
      </c>
      <c r="K18548" t="s">
        <v>61528</v>
      </c>
      <c r="L18548" t="s">
        <v>77952</v>
      </c>
    </row>
    <row r="18549" spans="1:12" x14ac:dyDescent="0.15">
      <c r="A18549" t="s">
        <v>12</v>
      </c>
      <c r="B18549">
        <v>5215838</v>
      </c>
      <c r="C18549">
        <v>5215858</v>
      </c>
      <c r="D18549" t="s">
        <v>61522</v>
      </c>
      <c r="E18549" t="s">
        <v>90</v>
      </c>
      <c r="F18549" t="s">
        <v>15</v>
      </c>
      <c r="G18549" t="s">
        <v>16</v>
      </c>
      <c r="H18549">
        <v>81</v>
      </c>
      <c r="I18549" t="s">
        <v>61529</v>
      </c>
      <c r="J18549" t="s">
        <v>61530</v>
      </c>
      <c r="K18549" t="s">
        <v>61531</v>
      </c>
      <c r="L18549" t="s">
        <v>78019</v>
      </c>
    </row>
    <row r="18550" spans="1:12" x14ac:dyDescent="0.15">
      <c r="A18550" t="s">
        <v>12</v>
      </c>
      <c r="B18550">
        <v>5215864</v>
      </c>
      <c r="C18550">
        <v>5215884</v>
      </c>
      <c r="D18550" t="s">
        <v>61522</v>
      </c>
      <c r="E18550" t="s">
        <v>90</v>
      </c>
      <c r="F18550" t="s">
        <v>15</v>
      </c>
      <c r="G18550" t="s">
        <v>32</v>
      </c>
      <c r="H18550">
        <v>107</v>
      </c>
      <c r="I18550" t="s">
        <v>61532</v>
      </c>
      <c r="J18550" t="s">
        <v>61533</v>
      </c>
      <c r="K18550" t="s">
        <v>61534</v>
      </c>
      <c r="L18550" t="s">
        <v>77983</v>
      </c>
    </row>
    <row r="18551" spans="1:12" x14ac:dyDescent="0.15">
      <c r="A18551" t="s">
        <v>12</v>
      </c>
      <c r="B18551">
        <v>5216108</v>
      </c>
      <c r="C18551">
        <v>5216128</v>
      </c>
      <c r="D18551" t="s">
        <v>61535</v>
      </c>
      <c r="E18551" t="s">
        <v>90</v>
      </c>
      <c r="F18551" t="s">
        <v>15</v>
      </c>
      <c r="G18551" t="s">
        <v>16</v>
      </c>
      <c r="H18551">
        <v>0</v>
      </c>
      <c r="I18551" t="s">
        <v>61536</v>
      </c>
      <c r="J18551" t="s">
        <v>61537</v>
      </c>
      <c r="K18551" t="s">
        <v>61538</v>
      </c>
      <c r="L18551" t="s">
        <v>77980</v>
      </c>
    </row>
    <row r="18552" spans="1:12" x14ac:dyDescent="0.15">
      <c r="A18552" t="s">
        <v>12</v>
      </c>
      <c r="B18552">
        <v>5216131</v>
      </c>
      <c r="C18552">
        <v>5216151</v>
      </c>
      <c r="D18552" t="s">
        <v>61535</v>
      </c>
      <c r="E18552" t="s">
        <v>90</v>
      </c>
      <c r="F18552" t="s">
        <v>15</v>
      </c>
      <c r="G18552" t="s">
        <v>23</v>
      </c>
      <c r="H18552">
        <v>23</v>
      </c>
      <c r="I18552" t="s">
        <v>61539</v>
      </c>
      <c r="J18552" t="s">
        <v>61540</v>
      </c>
      <c r="K18552" t="s">
        <v>61541</v>
      </c>
      <c r="L18552" t="s">
        <v>77975</v>
      </c>
    </row>
    <row r="18553" spans="1:12" x14ac:dyDescent="0.15">
      <c r="A18553" t="s">
        <v>12</v>
      </c>
      <c r="B18553">
        <v>5216151</v>
      </c>
      <c r="C18553">
        <v>5216171</v>
      </c>
      <c r="D18553" t="s">
        <v>61535</v>
      </c>
      <c r="E18553" t="s">
        <v>90</v>
      </c>
      <c r="F18553" t="s">
        <v>15</v>
      </c>
      <c r="G18553" t="s">
        <v>32</v>
      </c>
      <c r="H18553">
        <v>43</v>
      </c>
      <c r="I18553" t="s">
        <v>61542</v>
      </c>
      <c r="J18553" t="s">
        <v>61543</v>
      </c>
      <c r="K18553" t="s">
        <v>61544</v>
      </c>
      <c r="L18553" t="s">
        <v>77942</v>
      </c>
    </row>
    <row r="18554" spans="1:12" x14ac:dyDescent="0.15">
      <c r="A18554" t="s">
        <v>12</v>
      </c>
      <c r="B18554">
        <v>5216199</v>
      </c>
      <c r="C18554">
        <v>5216219</v>
      </c>
      <c r="D18554" t="s">
        <v>61535</v>
      </c>
      <c r="E18554" t="s">
        <v>90</v>
      </c>
      <c r="F18554" t="s">
        <v>15</v>
      </c>
      <c r="G18554" t="s">
        <v>16</v>
      </c>
      <c r="H18554">
        <v>91</v>
      </c>
      <c r="I18554" t="s">
        <v>61545</v>
      </c>
      <c r="J18554" t="s">
        <v>61546</v>
      </c>
      <c r="K18554" t="s">
        <v>61547</v>
      </c>
      <c r="L18554" t="s">
        <v>77907</v>
      </c>
    </row>
    <row r="18555" spans="1:12" x14ac:dyDescent="0.15">
      <c r="A18555" t="s">
        <v>12</v>
      </c>
      <c r="B18555">
        <v>5217312</v>
      </c>
      <c r="C18555">
        <v>5217332</v>
      </c>
      <c r="D18555" t="s">
        <v>61548</v>
      </c>
      <c r="E18555" t="s">
        <v>61549</v>
      </c>
      <c r="F18555" t="s">
        <v>15</v>
      </c>
      <c r="G18555" t="s">
        <v>32</v>
      </c>
      <c r="H18555">
        <v>1</v>
      </c>
      <c r="I18555" t="s">
        <v>61550</v>
      </c>
      <c r="J18555" t="s">
        <v>61551</v>
      </c>
      <c r="K18555" t="s">
        <v>61552</v>
      </c>
      <c r="L18555" t="s">
        <v>77917</v>
      </c>
    </row>
    <row r="18556" spans="1:12" x14ac:dyDescent="0.15">
      <c r="A18556" t="s">
        <v>12</v>
      </c>
      <c r="B18556">
        <v>5217387</v>
      </c>
      <c r="C18556">
        <v>5217407</v>
      </c>
      <c r="D18556" t="s">
        <v>61548</v>
      </c>
      <c r="E18556" t="s">
        <v>61549</v>
      </c>
      <c r="F18556" t="s">
        <v>15</v>
      </c>
      <c r="G18556" t="s">
        <v>36</v>
      </c>
      <c r="H18556">
        <v>76</v>
      </c>
      <c r="I18556" t="s">
        <v>61553</v>
      </c>
      <c r="J18556" t="s">
        <v>61554</v>
      </c>
      <c r="K18556" t="s">
        <v>61555</v>
      </c>
      <c r="L18556" t="s">
        <v>77985</v>
      </c>
    </row>
    <row r="18557" spans="1:12" x14ac:dyDescent="0.15">
      <c r="A18557" t="s">
        <v>12</v>
      </c>
      <c r="B18557">
        <v>5217409</v>
      </c>
      <c r="C18557">
        <v>5217429</v>
      </c>
      <c r="D18557" t="s">
        <v>61548</v>
      </c>
      <c r="E18557" t="s">
        <v>61549</v>
      </c>
      <c r="F18557" t="s">
        <v>15</v>
      </c>
      <c r="G18557" t="s">
        <v>16</v>
      </c>
      <c r="H18557">
        <v>98</v>
      </c>
      <c r="I18557" t="s">
        <v>61556</v>
      </c>
      <c r="J18557" t="s">
        <v>61557</v>
      </c>
      <c r="K18557" t="s">
        <v>61558</v>
      </c>
      <c r="L18557" t="s">
        <v>78048</v>
      </c>
    </row>
    <row r="18558" spans="1:12" x14ac:dyDescent="0.15">
      <c r="A18558" t="s">
        <v>12</v>
      </c>
      <c r="B18558">
        <v>5217469</v>
      </c>
      <c r="C18558">
        <v>5217489</v>
      </c>
      <c r="D18558" t="s">
        <v>61548</v>
      </c>
      <c r="E18558" t="s">
        <v>61549</v>
      </c>
      <c r="F18558" t="s">
        <v>15</v>
      </c>
      <c r="G18558" t="s">
        <v>23</v>
      </c>
      <c r="H18558">
        <v>158</v>
      </c>
      <c r="I18558" t="s">
        <v>61559</v>
      </c>
      <c r="J18558" t="s">
        <v>61560</v>
      </c>
      <c r="K18558" t="s">
        <v>61561</v>
      </c>
      <c r="L18558" t="s">
        <v>78070</v>
      </c>
    </row>
    <row r="18559" spans="1:12" x14ac:dyDescent="0.15">
      <c r="A18559" t="s">
        <v>12</v>
      </c>
      <c r="B18559">
        <v>5218619</v>
      </c>
      <c r="C18559">
        <v>5218639</v>
      </c>
      <c r="D18559" t="s">
        <v>61562</v>
      </c>
      <c r="E18559" t="s">
        <v>90</v>
      </c>
      <c r="F18559" t="s">
        <v>76</v>
      </c>
      <c r="G18559" t="s">
        <v>16</v>
      </c>
      <c r="H18559">
        <v>28</v>
      </c>
      <c r="I18559" t="s">
        <v>61563</v>
      </c>
      <c r="J18559" t="s">
        <v>61564</v>
      </c>
      <c r="K18559" t="s">
        <v>61565</v>
      </c>
      <c r="L18559" t="s">
        <v>77956</v>
      </c>
    </row>
    <row r="18560" spans="1:12" x14ac:dyDescent="0.15">
      <c r="A18560" t="s">
        <v>12</v>
      </c>
      <c r="B18560">
        <v>5218576</v>
      </c>
      <c r="C18560">
        <v>5218596</v>
      </c>
      <c r="D18560" t="s">
        <v>61562</v>
      </c>
      <c r="E18560" t="s">
        <v>90</v>
      </c>
      <c r="F18560" t="s">
        <v>76</v>
      </c>
      <c r="G18560" t="s">
        <v>16</v>
      </c>
      <c r="H18560">
        <v>71</v>
      </c>
      <c r="I18560" t="s">
        <v>61566</v>
      </c>
      <c r="J18560" t="s">
        <v>61567</v>
      </c>
      <c r="K18560" t="s">
        <v>61568</v>
      </c>
      <c r="L18560" t="s">
        <v>77969</v>
      </c>
    </row>
    <row r="18561" spans="1:12" x14ac:dyDescent="0.15">
      <c r="A18561" t="s">
        <v>12</v>
      </c>
      <c r="B18561">
        <v>5218537</v>
      </c>
      <c r="C18561">
        <v>5218557</v>
      </c>
      <c r="D18561" t="s">
        <v>61562</v>
      </c>
      <c r="E18561" t="s">
        <v>90</v>
      </c>
      <c r="F18561" t="s">
        <v>76</v>
      </c>
      <c r="G18561" t="s">
        <v>23</v>
      </c>
      <c r="H18561">
        <v>110</v>
      </c>
      <c r="I18561" t="s">
        <v>61569</v>
      </c>
      <c r="J18561" t="s">
        <v>61570</v>
      </c>
      <c r="K18561" t="s">
        <v>61571</v>
      </c>
      <c r="L18561" t="s">
        <v>78030</v>
      </c>
    </row>
    <row r="18562" spans="1:12" x14ac:dyDescent="0.15">
      <c r="A18562" t="s">
        <v>12</v>
      </c>
      <c r="B18562">
        <v>5218451</v>
      </c>
      <c r="C18562">
        <v>5218471</v>
      </c>
      <c r="D18562" t="s">
        <v>61562</v>
      </c>
      <c r="E18562" t="s">
        <v>90</v>
      </c>
      <c r="F18562" t="s">
        <v>76</v>
      </c>
      <c r="G18562" t="s">
        <v>36</v>
      </c>
      <c r="H18562">
        <v>196</v>
      </c>
      <c r="I18562" t="s">
        <v>61572</v>
      </c>
      <c r="J18562" t="s">
        <v>61573</v>
      </c>
      <c r="K18562" t="s">
        <v>61574</v>
      </c>
      <c r="L18562" t="s">
        <v>78090</v>
      </c>
    </row>
    <row r="18563" spans="1:12" x14ac:dyDescent="0.15">
      <c r="A18563" t="s">
        <v>12</v>
      </c>
      <c r="B18563">
        <v>5220947</v>
      </c>
      <c r="C18563">
        <v>5220967</v>
      </c>
      <c r="D18563" t="s">
        <v>61575</v>
      </c>
      <c r="E18563" t="s">
        <v>90</v>
      </c>
      <c r="F18563" t="s">
        <v>76</v>
      </c>
      <c r="G18563" t="s">
        <v>36</v>
      </c>
      <c r="H18563">
        <v>0</v>
      </c>
      <c r="I18563" t="s">
        <v>61576</v>
      </c>
      <c r="J18563" t="s">
        <v>61577</v>
      </c>
      <c r="K18563" t="s">
        <v>61578</v>
      </c>
      <c r="L18563" t="s">
        <v>77980</v>
      </c>
    </row>
    <row r="18564" spans="1:12" x14ac:dyDescent="0.15">
      <c r="A18564" t="s">
        <v>12</v>
      </c>
      <c r="B18564">
        <v>5220924</v>
      </c>
      <c r="C18564">
        <v>5220944</v>
      </c>
      <c r="D18564" t="s">
        <v>61575</v>
      </c>
      <c r="E18564" t="s">
        <v>90</v>
      </c>
      <c r="F18564" t="s">
        <v>76</v>
      </c>
      <c r="G18564" t="s">
        <v>23</v>
      </c>
      <c r="H18564">
        <v>23</v>
      </c>
      <c r="I18564" t="s">
        <v>61579</v>
      </c>
      <c r="J18564" t="s">
        <v>61580</v>
      </c>
      <c r="K18564" t="s">
        <v>61581</v>
      </c>
      <c r="L18564" t="s">
        <v>77975</v>
      </c>
    </row>
    <row r="18565" spans="1:12" x14ac:dyDescent="0.15">
      <c r="A18565" t="s">
        <v>12</v>
      </c>
      <c r="B18565">
        <v>5220892</v>
      </c>
      <c r="C18565">
        <v>5220912</v>
      </c>
      <c r="D18565" t="s">
        <v>61575</v>
      </c>
      <c r="E18565" t="s">
        <v>90</v>
      </c>
      <c r="F18565" t="s">
        <v>76</v>
      </c>
      <c r="G18565" t="s">
        <v>36</v>
      </c>
      <c r="H18565">
        <v>55</v>
      </c>
      <c r="I18565" t="s">
        <v>61582</v>
      </c>
      <c r="J18565" t="s">
        <v>61583</v>
      </c>
      <c r="K18565" t="s">
        <v>61584</v>
      </c>
      <c r="L18565" t="s">
        <v>77992</v>
      </c>
    </row>
    <row r="18566" spans="1:12" x14ac:dyDescent="0.15">
      <c r="A18566" t="s">
        <v>12</v>
      </c>
      <c r="B18566">
        <v>5220864</v>
      </c>
      <c r="C18566">
        <v>5220884</v>
      </c>
      <c r="D18566" t="s">
        <v>61575</v>
      </c>
      <c r="E18566" t="s">
        <v>90</v>
      </c>
      <c r="F18566" t="s">
        <v>76</v>
      </c>
      <c r="G18566" t="s">
        <v>32</v>
      </c>
      <c r="H18566">
        <v>83</v>
      </c>
      <c r="I18566" t="s">
        <v>61585</v>
      </c>
      <c r="J18566" t="s">
        <v>61586</v>
      </c>
      <c r="K18566" t="s">
        <v>61587</v>
      </c>
      <c r="L18566" t="s">
        <v>77958</v>
      </c>
    </row>
    <row r="18567" spans="1:12" x14ac:dyDescent="0.15">
      <c r="A18567" t="s">
        <v>12</v>
      </c>
      <c r="B18567">
        <v>5221191</v>
      </c>
      <c r="C18567">
        <v>5221211</v>
      </c>
      <c r="D18567" t="s">
        <v>61588</v>
      </c>
      <c r="E18567" t="s">
        <v>90</v>
      </c>
      <c r="F18567" t="s">
        <v>76</v>
      </c>
      <c r="G18567" t="s">
        <v>32</v>
      </c>
      <c r="H18567">
        <v>1</v>
      </c>
      <c r="I18567" t="s">
        <v>61589</v>
      </c>
      <c r="J18567" t="s">
        <v>61590</v>
      </c>
      <c r="K18567" t="s">
        <v>61591</v>
      </c>
      <c r="L18567" t="s">
        <v>77917</v>
      </c>
    </row>
    <row r="18568" spans="1:12" x14ac:dyDescent="0.15">
      <c r="A18568" t="s">
        <v>12</v>
      </c>
      <c r="B18568">
        <v>5221170</v>
      </c>
      <c r="C18568">
        <v>5221190</v>
      </c>
      <c r="D18568" t="s">
        <v>61588</v>
      </c>
      <c r="E18568" t="s">
        <v>90</v>
      </c>
      <c r="F18568" t="s">
        <v>76</v>
      </c>
      <c r="G18568" t="s">
        <v>36</v>
      </c>
      <c r="H18568">
        <v>22</v>
      </c>
      <c r="I18568" t="s">
        <v>61592</v>
      </c>
      <c r="J18568" t="s">
        <v>61593</v>
      </c>
      <c r="K18568" t="s">
        <v>61594</v>
      </c>
      <c r="L18568" t="s">
        <v>77948</v>
      </c>
    </row>
    <row r="18569" spans="1:12" x14ac:dyDescent="0.15">
      <c r="A18569" t="s">
        <v>12</v>
      </c>
      <c r="B18569">
        <v>5221143</v>
      </c>
      <c r="C18569">
        <v>5221163</v>
      </c>
      <c r="D18569" t="s">
        <v>61588</v>
      </c>
      <c r="E18569" t="s">
        <v>90</v>
      </c>
      <c r="F18569" t="s">
        <v>76</v>
      </c>
      <c r="G18569" t="s">
        <v>36</v>
      </c>
      <c r="H18569">
        <v>49</v>
      </c>
      <c r="I18569" t="s">
        <v>61595</v>
      </c>
      <c r="J18569" t="s">
        <v>61596</v>
      </c>
      <c r="K18569" t="s">
        <v>61597</v>
      </c>
      <c r="L18569" t="s">
        <v>77913</v>
      </c>
    </row>
    <row r="18570" spans="1:12" x14ac:dyDescent="0.15">
      <c r="A18570" t="s">
        <v>12</v>
      </c>
      <c r="B18570">
        <v>5221118</v>
      </c>
      <c r="C18570">
        <v>5221138</v>
      </c>
      <c r="D18570" t="s">
        <v>61588</v>
      </c>
      <c r="E18570" t="s">
        <v>90</v>
      </c>
      <c r="F18570" t="s">
        <v>76</v>
      </c>
      <c r="G18570" t="s">
        <v>32</v>
      </c>
      <c r="H18570">
        <v>74</v>
      </c>
      <c r="I18570" t="s">
        <v>61598</v>
      </c>
      <c r="J18570" t="s">
        <v>61599</v>
      </c>
      <c r="K18570" t="s">
        <v>61600</v>
      </c>
      <c r="L18570" t="s">
        <v>78005</v>
      </c>
    </row>
    <row r="18571" spans="1:12" x14ac:dyDescent="0.15">
      <c r="A18571" t="s">
        <v>12</v>
      </c>
      <c r="B18571">
        <v>5222244</v>
      </c>
      <c r="C18571">
        <v>5222264</v>
      </c>
      <c r="D18571" t="s">
        <v>61601</v>
      </c>
      <c r="E18571" t="s">
        <v>90</v>
      </c>
      <c r="F18571" t="s">
        <v>76</v>
      </c>
      <c r="G18571" t="s">
        <v>32</v>
      </c>
      <c r="H18571">
        <v>1</v>
      </c>
      <c r="I18571" t="s">
        <v>61602</v>
      </c>
      <c r="J18571" t="s">
        <v>61603</v>
      </c>
      <c r="K18571" t="s">
        <v>61604</v>
      </c>
      <c r="L18571" t="s">
        <v>77917</v>
      </c>
    </row>
    <row r="18572" spans="1:12" x14ac:dyDescent="0.15">
      <c r="A18572" t="s">
        <v>12</v>
      </c>
      <c r="B18572">
        <v>5222206</v>
      </c>
      <c r="C18572">
        <v>5222226</v>
      </c>
      <c r="D18572" t="s">
        <v>61601</v>
      </c>
      <c r="E18572" t="s">
        <v>90</v>
      </c>
      <c r="F18572" t="s">
        <v>76</v>
      </c>
      <c r="G18572" t="s">
        <v>36</v>
      </c>
      <c r="H18572">
        <v>39</v>
      </c>
      <c r="I18572" t="s">
        <v>61605</v>
      </c>
      <c r="J18572" t="s">
        <v>61606</v>
      </c>
      <c r="K18572" t="s">
        <v>61607</v>
      </c>
      <c r="L18572" t="s">
        <v>78041</v>
      </c>
    </row>
    <row r="18573" spans="1:12" x14ac:dyDescent="0.15">
      <c r="A18573" t="s">
        <v>12</v>
      </c>
      <c r="B18573">
        <v>5222184</v>
      </c>
      <c r="C18573">
        <v>5222204</v>
      </c>
      <c r="D18573" t="s">
        <v>61601</v>
      </c>
      <c r="E18573" t="s">
        <v>90</v>
      </c>
      <c r="F18573" t="s">
        <v>76</v>
      </c>
      <c r="G18573" t="s">
        <v>16</v>
      </c>
      <c r="H18573">
        <v>61</v>
      </c>
      <c r="I18573" t="s">
        <v>61608</v>
      </c>
      <c r="J18573" t="s">
        <v>61609</v>
      </c>
      <c r="K18573" t="s">
        <v>61610</v>
      </c>
      <c r="L18573" t="s">
        <v>77979</v>
      </c>
    </row>
    <row r="18574" spans="1:12" x14ac:dyDescent="0.15">
      <c r="A18574" t="s">
        <v>12</v>
      </c>
      <c r="B18574">
        <v>5222162</v>
      </c>
      <c r="C18574">
        <v>5222182</v>
      </c>
      <c r="D18574" t="s">
        <v>61601</v>
      </c>
      <c r="E18574" t="s">
        <v>90</v>
      </c>
      <c r="F18574" t="s">
        <v>76</v>
      </c>
      <c r="G18574" t="s">
        <v>32</v>
      </c>
      <c r="H18574">
        <v>83</v>
      </c>
      <c r="I18574" t="s">
        <v>61611</v>
      </c>
      <c r="J18574" t="s">
        <v>61612</v>
      </c>
      <c r="K18574" t="s">
        <v>61613</v>
      </c>
      <c r="L18574" t="s">
        <v>77958</v>
      </c>
    </row>
    <row r="18575" spans="1:12" x14ac:dyDescent="0.15">
      <c r="A18575" t="s">
        <v>12</v>
      </c>
      <c r="B18575">
        <v>5222574</v>
      </c>
      <c r="C18575">
        <v>5222594</v>
      </c>
      <c r="D18575" t="s">
        <v>61614</v>
      </c>
      <c r="E18575" t="s">
        <v>90</v>
      </c>
      <c r="F18575" t="s">
        <v>15</v>
      </c>
      <c r="G18575" t="s">
        <v>23</v>
      </c>
      <c r="H18575">
        <v>19</v>
      </c>
      <c r="I18575" t="s">
        <v>61615</v>
      </c>
      <c r="J18575" t="s">
        <v>61616</v>
      </c>
      <c r="K18575" t="s">
        <v>61617</v>
      </c>
      <c r="L18575" t="s">
        <v>77982</v>
      </c>
    </row>
    <row r="18576" spans="1:12" x14ac:dyDescent="0.15">
      <c r="A18576" t="s">
        <v>12</v>
      </c>
      <c r="B18576">
        <v>5222595</v>
      </c>
      <c r="C18576">
        <v>5222615</v>
      </c>
      <c r="D18576" t="s">
        <v>61614</v>
      </c>
      <c r="E18576" t="s">
        <v>90</v>
      </c>
      <c r="F18576" t="s">
        <v>15</v>
      </c>
      <c r="G18576" t="s">
        <v>16</v>
      </c>
      <c r="H18576">
        <v>40</v>
      </c>
      <c r="I18576" t="s">
        <v>61618</v>
      </c>
      <c r="J18576" t="s">
        <v>61619</v>
      </c>
      <c r="K18576" t="s">
        <v>61620</v>
      </c>
      <c r="L18576" t="s">
        <v>77952</v>
      </c>
    </row>
    <row r="18577" spans="1:12" x14ac:dyDescent="0.15">
      <c r="A18577" t="s">
        <v>12</v>
      </c>
      <c r="B18577">
        <v>5222635</v>
      </c>
      <c r="C18577">
        <v>5222655</v>
      </c>
      <c r="D18577" t="s">
        <v>61614</v>
      </c>
      <c r="E18577" t="s">
        <v>90</v>
      </c>
      <c r="F18577" t="s">
        <v>15</v>
      </c>
      <c r="G18577" t="s">
        <v>32</v>
      </c>
      <c r="H18577">
        <v>80</v>
      </c>
      <c r="I18577" t="s">
        <v>61621</v>
      </c>
      <c r="J18577" t="s">
        <v>61622</v>
      </c>
      <c r="K18577" t="s">
        <v>61623</v>
      </c>
      <c r="L18577" t="s">
        <v>77940</v>
      </c>
    </row>
    <row r="18578" spans="1:12" x14ac:dyDescent="0.15">
      <c r="A18578" t="s">
        <v>12</v>
      </c>
      <c r="B18578">
        <v>5222676</v>
      </c>
      <c r="C18578">
        <v>5222696</v>
      </c>
      <c r="D18578" t="s">
        <v>61614</v>
      </c>
      <c r="E18578" t="s">
        <v>90</v>
      </c>
      <c r="F18578" t="s">
        <v>15</v>
      </c>
      <c r="G18578" t="s">
        <v>23</v>
      </c>
      <c r="H18578">
        <v>121</v>
      </c>
      <c r="I18578" t="s">
        <v>61624</v>
      </c>
      <c r="J18578" t="s">
        <v>61625</v>
      </c>
      <c r="K18578" t="s">
        <v>61626</v>
      </c>
      <c r="L18578" t="s">
        <v>77943</v>
      </c>
    </row>
    <row r="18579" spans="1:12" x14ac:dyDescent="0.15">
      <c r="A18579" t="s">
        <v>12</v>
      </c>
      <c r="B18579">
        <v>5223727</v>
      </c>
      <c r="C18579">
        <v>5223747</v>
      </c>
      <c r="D18579" t="s">
        <v>61627</v>
      </c>
      <c r="E18579" t="s">
        <v>90</v>
      </c>
      <c r="F18579" t="s">
        <v>76</v>
      </c>
      <c r="G18579" t="s">
        <v>23</v>
      </c>
      <c r="H18579">
        <v>62</v>
      </c>
      <c r="I18579" t="s">
        <v>61628</v>
      </c>
      <c r="J18579" t="s">
        <v>61629</v>
      </c>
      <c r="K18579" t="s">
        <v>61630</v>
      </c>
      <c r="L18579" t="s">
        <v>77949</v>
      </c>
    </row>
    <row r="18580" spans="1:12" x14ac:dyDescent="0.15">
      <c r="A18580" t="s">
        <v>12</v>
      </c>
      <c r="B18580">
        <v>5223653</v>
      </c>
      <c r="C18580">
        <v>5223673</v>
      </c>
      <c r="D18580" t="s">
        <v>61627</v>
      </c>
      <c r="E18580" t="s">
        <v>90</v>
      </c>
      <c r="F18580" t="s">
        <v>76</v>
      </c>
      <c r="G18580" t="s">
        <v>16</v>
      </c>
      <c r="H18580">
        <v>136</v>
      </c>
      <c r="I18580" t="s">
        <v>61631</v>
      </c>
      <c r="J18580" t="s">
        <v>61632</v>
      </c>
      <c r="K18580" t="s">
        <v>61633</v>
      </c>
      <c r="L18580" t="s">
        <v>78057</v>
      </c>
    </row>
    <row r="18581" spans="1:12" x14ac:dyDescent="0.15">
      <c r="A18581" t="s">
        <v>12</v>
      </c>
      <c r="B18581">
        <v>5223629</v>
      </c>
      <c r="C18581">
        <v>5223649</v>
      </c>
      <c r="D18581" t="s">
        <v>61627</v>
      </c>
      <c r="E18581" t="s">
        <v>90</v>
      </c>
      <c r="F18581" t="s">
        <v>76</v>
      </c>
      <c r="G18581" t="s">
        <v>16</v>
      </c>
      <c r="H18581">
        <v>160</v>
      </c>
      <c r="I18581" t="s">
        <v>61634</v>
      </c>
      <c r="J18581" t="s">
        <v>61635</v>
      </c>
      <c r="K18581" t="s">
        <v>61636</v>
      </c>
      <c r="L18581" t="s">
        <v>78075</v>
      </c>
    </row>
    <row r="18582" spans="1:12" x14ac:dyDescent="0.15">
      <c r="A18582" t="s">
        <v>12</v>
      </c>
      <c r="B18582">
        <v>5223607</v>
      </c>
      <c r="C18582">
        <v>5223627</v>
      </c>
      <c r="D18582" t="s">
        <v>61627</v>
      </c>
      <c r="E18582" t="s">
        <v>90</v>
      </c>
      <c r="F18582" t="s">
        <v>76</v>
      </c>
      <c r="G18582" t="s">
        <v>23</v>
      </c>
      <c r="H18582">
        <v>182</v>
      </c>
      <c r="I18582" t="s">
        <v>61637</v>
      </c>
      <c r="J18582" t="s">
        <v>61638</v>
      </c>
      <c r="K18582" t="s">
        <v>61639</v>
      </c>
      <c r="L18582" t="s">
        <v>78111</v>
      </c>
    </row>
    <row r="18583" spans="1:12" x14ac:dyDescent="0.15">
      <c r="A18583" t="s">
        <v>12</v>
      </c>
      <c r="B18583">
        <v>5223994</v>
      </c>
      <c r="C18583">
        <v>5224014</v>
      </c>
      <c r="D18583" t="s">
        <v>61640</v>
      </c>
      <c r="E18583" t="s">
        <v>90</v>
      </c>
      <c r="F18583" t="s">
        <v>15</v>
      </c>
      <c r="G18583" t="s">
        <v>32</v>
      </c>
      <c r="H18583">
        <v>1</v>
      </c>
      <c r="I18583" t="s">
        <v>61641</v>
      </c>
      <c r="J18583" t="s">
        <v>61642</v>
      </c>
      <c r="K18583" t="s">
        <v>61643</v>
      </c>
      <c r="L18583" t="s">
        <v>77917</v>
      </c>
    </row>
    <row r="18584" spans="1:12" x14ac:dyDescent="0.15">
      <c r="A18584" t="s">
        <v>12</v>
      </c>
      <c r="B18584">
        <v>5224024</v>
      </c>
      <c r="C18584">
        <v>5224044</v>
      </c>
      <c r="D18584" t="s">
        <v>61640</v>
      </c>
      <c r="E18584" t="s">
        <v>90</v>
      </c>
      <c r="F18584" t="s">
        <v>15</v>
      </c>
      <c r="G18584" t="s">
        <v>32</v>
      </c>
      <c r="H18584">
        <v>31</v>
      </c>
      <c r="I18584" t="s">
        <v>61644</v>
      </c>
      <c r="J18584" t="s">
        <v>61645</v>
      </c>
      <c r="K18584" t="s">
        <v>61646</v>
      </c>
      <c r="L18584" t="s">
        <v>77910</v>
      </c>
    </row>
    <row r="18585" spans="1:12" x14ac:dyDescent="0.15">
      <c r="A18585" t="s">
        <v>12</v>
      </c>
      <c r="B18585">
        <v>5224073</v>
      </c>
      <c r="C18585">
        <v>5224093</v>
      </c>
      <c r="D18585" t="s">
        <v>61640</v>
      </c>
      <c r="E18585" t="s">
        <v>90</v>
      </c>
      <c r="F18585" t="s">
        <v>15</v>
      </c>
      <c r="G18585" t="s">
        <v>23</v>
      </c>
      <c r="H18585">
        <v>80</v>
      </c>
      <c r="I18585" t="s">
        <v>61647</v>
      </c>
      <c r="J18585" t="s">
        <v>61648</v>
      </c>
      <c r="K18585" t="s">
        <v>61649</v>
      </c>
      <c r="L18585" t="s">
        <v>77940</v>
      </c>
    </row>
    <row r="18586" spans="1:12" x14ac:dyDescent="0.15">
      <c r="A18586" t="s">
        <v>12</v>
      </c>
      <c r="B18586">
        <v>5224127</v>
      </c>
      <c r="C18586">
        <v>5224147</v>
      </c>
      <c r="D18586" t="s">
        <v>61640</v>
      </c>
      <c r="E18586" t="s">
        <v>90</v>
      </c>
      <c r="F18586" t="s">
        <v>15</v>
      </c>
      <c r="G18586" t="s">
        <v>32</v>
      </c>
      <c r="H18586">
        <v>134</v>
      </c>
      <c r="I18586" t="s">
        <v>61650</v>
      </c>
      <c r="J18586" t="s">
        <v>61651</v>
      </c>
      <c r="K18586" t="s">
        <v>61652</v>
      </c>
      <c r="L18586" t="s">
        <v>78039</v>
      </c>
    </row>
    <row r="18587" spans="1:12" x14ac:dyDescent="0.15">
      <c r="A18587" t="s">
        <v>12</v>
      </c>
      <c r="B18587">
        <v>5225895</v>
      </c>
      <c r="C18587">
        <v>5225915</v>
      </c>
      <c r="D18587" t="s">
        <v>61653</v>
      </c>
      <c r="E18587" t="s">
        <v>61654</v>
      </c>
      <c r="F18587" t="s">
        <v>76</v>
      </c>
      <c r="G18587" t="s">
        <v>16</v>
      </c>
      <c r="H18587">
        <v>34</v>
      </c>
      <c r="I18587" t="s">
        <v>61655</v>
      </c>
      <c r="J18587" t="s">
        <v>61656</v>
      </c>
      <c r="K18587" t="s">
        <v>61657</v>
      </c>
      <c r="L18587" t="s">
        <v>77999</v>
      </c>
    </row>
    <row r="18588" spans="1:12" x14ac:dyDescent="0.15">
      <c r="A18588" t="s">
        <v>12</v>
      </c>
      <c r="B18588">
        <v>5225792</v>
      </c>
      <c r="C18588">
        <v>5225812</v>
      </c>
      <c r="D18588" t="s">
        <v>61653</v>
      </c>
      <c r="E18588" t="s">
        <v>61654</v>
      </c>
      <c r="F18588" t="s">
        <v>76</v>
      </c>
      <c r="G18588" t="s">
        <v>32</v>
      </c>
      <c r="H18588">
        <v>137</v>
      </c>
      <c r="I18588" t="s">
        <v>61658</v>
      </c>
      <c r="J18588" t="s">
        <v>61659</v>
      </c>
      <c r="K18588" t="s">
        <v>61660</v>
      </c>
      <c r="L18588" t="s">
        <v>77987</v>
      </c>
    </row>
    <row r="18589" spans="1:12" x14ac:dyDescent="0.15">
      <c r="A18589" t="s">
        <v>12</v>
      </c>
      <c r="B18589">
        <v>5225767</v>
      </c>
      <c r="C18589">
        <v>5225787</v>
      </c>
      <c r="D18589" t="s">
        <v>61653</v>
      </c>
      <c r="E18589" t="s">
        <v>61654</v>
      </c>
      <c r="F18589" t="s">
        <v>76</v>
      </c>
      <c r="G18589" t="s">
        <v>16</v>
      </c>
      <c r="H18589">
        <v>162</v>
      </c>
      <c r="I18589" t="s">
        <v>61661</v>
      </c>
      <c r="J18589" t="s">
        <v>61662</v>
      </c>
      <c r="K18589" t="s">
        <v>61663</v>
      </c>
      <c r="L18589" t="s">
        <v>78062</v>
      </c>
    </row>
    <row r="18590" spans="1:12" x14ac:dyDescent="0.15">
      <c r="A18590" t="s">
        <v>12</v>
      </c>
      <c r="B18590">
        <v>5225738</v>
      </c>
      <c r="C18590">
        <v>5225758</v>
      </c>
      <c r="D18590" t="s">
        <v>61653</v>
      </c>
      <c r="E18590" t="s">
        <v>61654</v>
      </c>
      <c r="F18590" t="s">
        <v>76</v>
      </c>
      <c r="G18590" t="s">
        <v>23</v>
      </c>
      <c r="H18590">
        <v>191</v>
      </c>
      <c r="I18590" t="s">
        <v>61664</v>
      </c>
      <c r="J18590" t="s">
        <v>61665</v>
      </c>
      <c r="K18590" t="s">
        <v>61666</v>
      </c>
      <c r="L18590" t="s">
        <v>78133</v>
      </c>
    </row>
    <row r="18591" spans="1:12" x14ac:dyDescent="0.15">
      <c r="A18591" t="s">
        <v>12</v>
      </c>
      <c r="B18591">
        <v>5226053</v>
      </c>
      <c r="C18591">
        <v>5226073</v>
      </c>
      <c r="D18591" t="s">
        <v>61667</v>
      </c>
      <c r="E18591" t="s">
        <v>90</v>
      </c>
      <c r="F18591" t="s">
        <v>15</v>
      </c>
      <c r="G18591" t="s">
        <v>32</v>
      </c>
      <c r="H18591">
        <v>1</v>
      </c>
      <c r="I18591" t="s">
        <v>61668</v>
      </c>
      <c r="J18591" t="s">
        <v>61669</v>
      </c>
      <c r="K18591" t="s">
        <v>61670</v>
      </c>
      <c r="L18591" t="s">
        <v>77917</v>
      </c>
    </row>
    <row r="18592" spans="1:12" x14ac:dyDescent="0.15">
      <c r="A18592" t="s">
        <v>12</v>
      </c>
      <c r="B18592">
        <v>5226080</v>
      </c>
      <c r="C18592">
        <v>5226100</v>
      </c>
      <c r="D18592" t="s">
        <v>61667</v>
      </c>
      <c r="E18592" t="s">
        <v>90</v>
      </c>
      <c r="F18592" t="s">
        <v>15</v>
      </c>
      <c r="G18592" t="s">
        <v>36</v>
      </c>
      <c r="H18592">
        <v>28</v>
      </c>
      <c r="I18592" t="s">
        <v>61671</v>
      </c>
      <c r="J18592" t="s">
        <v>61672</v>
      </c>
      <c r="K18592" t="s">
        <v>61673</v>
      </c>
      <c r="L18592" t="s">
        <v>77956</v>
      </c>
    </row>
    <row r="18593" spans="1:12" x14ac:dyDescent="0.15">
      <c r="A18593" t="s">
        <v>12</v>
      </c>
      <c r="B18593">
        <v>5226100</v>
      </c>
      <c r="C18593">
        <v>5226120</v>
      </c>
      <c r="D18593" t="s">
        <v>61667</v>
      </c>
      <c r="E18593" t="s">
        <v>90</v>
      </c>
      <c r="F18593" t="s">
        <v>15</v>
      </c>
      <c r="G18593" t="s">
        <v>36</v>
      </c>
      <c r="H18593">
        <v>48</v>
      </c>
      <c r="I18593" t="s">
        <v>61674</v>
      </c>
      <c r="J18593" t="s">
        <v>61675</v>
      </c>
      <c r="K18593" t="s">
        <v>61676</v>
      </c>
      <c r="L18593" t="s">
        <v>78018</v>
      </c>
    </row>
    <row r="18594" spans="1:12" x14ac:dyDescent="0.15">
      <c r="A18594" t="s">
        <v>12</v>
      </c>
      <c r="B18594">
        <v>5226154</v>
      </c>
      <c r="C18594">
        <v>5226174</v>
      </c>
      <c r="D18594" t="s">
        <v>61667</v>
      </c>
      <c r="E18594" t="s">
        <v>90</v>
      </c>
      <c r="F18594" t="s">
        <v>15</v>
      </c>
      <c r="G18594" t="s">
        <v>16</v>
      </c>
      <c r="H18594">
        <v>102</v>
      </c>
      <c r="I18594" t="s">
        <v>61677</v>
      </c>
      <c r="J18594" t="s">
        <v>61678</v>
      </c>
      <c r="K18594" t="s">
        <v>61679</v>
      </c>
      <c r="L18594" t="s">
        <v>77933</v>
      </c>
    </row>
    <row r="18595" spans="1:12" x14ac:dyDescent="0.15">
      <c r="A18595" t="s">
        <v>12</v>
      </c>
      <c r="B18595">
        <v>5226484</v>
      </c>
      <c r="C18595">
        <v>5226504</v>
      </c>
      <c r="D18595" t="s">
        <v>61680</v>
      </c>
      <c r="E18595" t="s">
        <v>90</v>
      </c>
      <c r="F18595" t="s">
        <v>15</v>
      </c>
      <c r="G18595" t="s">
        <v>23</v>
      </c>
      <c r="H18595">
        <v>29</v>
      </c>
      <c r="I18595" t="s">
        <v>61681</v>
      </c>
      <c r="J18595" t="s">
        <v>61682</v>
      </c>
      <c r="K18595" t="s">
        <v>61683</v>
      </c>
      <c r="L18595" t="s">
        <v>77921</v>
      </c>
    </row>
    <row r="18596" spans="1:12" x14ac:dyDescent="0.15">
      <c r="A18596" t="s">
        <v>12</v>
      </c>
      <c r="B18596">
        <v>5226510</v>
      </c>
      <c r="C18596">
        <v>5226530</v>
      </c>
      <c r="D18596" t="s">
        <v>61680</v>
      </c>
      <c r="E18596" t="s">
        <v>90</v>
      </c>
      <c r="F18596" t="s">
        <v>15</v>
      </c>
      <c r="G18596" t="s">
        <v>32</v>
      </c>
      <c r="H18596">
        <v>55</v>
      </c>
      <c r="I18596" t="s">
        <v>61684</v>
      </c>
      <c r="J18596" t="s">
        <v>61685</v>
      </c>
      <c r="K18596" t="s">
        <v>61686</v>
      </c>
      <c r="L18596" t="s">
        <v>77992</v>
      </c>
    </row>
    <row r="18597" spans="1:12" x14ac:dyDescent="0.15">
      <c r="A18597" t="s">
        <v>12</v>
      </c>
      <c r="B18597">
        <v>5226535</v>
      </c>
      <c r="C18597">
        <v>5226555</v>
      </c>
      <c r="D18597" t="s">
        <v>61680</v>
      </c>
      <c r="E18597" t="s">
        <v>90</v>
      </c>
      <c r="F18597" t="s">
        <v>15</v>
      </c>
      <c r="G18597" t="s">
        <v>23</v>
      </c>
      <c r="H18597">
        <v>80</v>
      </c>
      <c r="I18597" t="s">
        <v>61687</v>
      </c>
      <c r="J18597" t="s">
        <v>61688</v>
      </c>
      <c r="K18597" t="s">
        <v>61689</v>
      </c>
      <c r="L18597" t="s">
        <v>77940</v>
      </c>
    </row>
    <row r="18598" spans="1:12" x14ac:dyDescent="0.15">
      <c r="A18598" t="s">
        <v>12</v>
      </c>
      <c r="B18598">
        <v>5226565</v>
      </c>
      <c r="C18598">
        <v>5226585</v>
      </c>
      <c r="D18598" t="s">
        <v>61680</v>
      </c>
      <c r="E18598" t="s">
        <v>90</v>
      </c>
      <c r="F18598" t="s">
        <v>15</v>
      </c>
      <c r="G18598" t="s">
        <v>23</v>
      </c>
      <c r="H18598">
        <v>110</v>
      </c>
      <c r="I18598" t="s">
        <v>61690</v>
      </c>
      <c r="J18598" t="s">
        <v>61691</v>
      </c>
      <c r="K18598" t="s">
        <v>61692</v>
      </c>
      <c r="L18598" t="s">
        <v>78030</v>
      </c>
    </row>
    <row r="18599" spans="1:12" x14ac:dyDescent="0.15">
      <c r="A18599" t="s">
        <v>12</v>
      </c>
      <c r="B18599">
        <v>5227405</v>
      </c>
      <c r="C18599">
        <v>5227425</v>
      </c>
      <c r="D18599" t="s">
        <v>61693</v>
      </c>
      <c r="E18599" t="s">
        <v>61694</v>
      </c>
      <c r="F18599" t="s">
        <v>15</v>
      </c>
      <c r="G18599" t="s">
        <v>32</v>
      </c>
      <c r="H18599">
        <v>1</v>
      </c>
      <c r="I18599" t="s">
        <v>61695</v>
      </c>
      <c r="J18599" t="s">
        <v>61696</v>
      </c>
      <c r="K18599" t="s">
        <v>61697</v>
      </c>
      <c r="L18599" t="s">
        <v>77917</v>
      </c>
    </row>
    <row r="18600" spans="1:12" x14ac:dyDescent="0.15">
      <c r="A18600" t="s">
        <v>12</v>
      </c>
      <c r="B18600">
        <v>5227425</v>
      </c>
      <c r="C18600">
        <v>5227445</v>
      </c>
      <c r="D18600" t="s">
        <v>61693</v>
      </c>
      <c r="E18600" t="s">
        <v>61694</v>
      </c>
      <c r="F18600" t="s">
        <v>15</v>
      </c>
      <c r="G18600" t="s">
        <v>16</v>
      </c>
      <c r="H18600">
        <v>21</v>
      </c>
      <c r="I18600" t="s">
        <v>61698</v>
      </c>
      <c r="J18600" t="s">
        <v>61699</v>
      </c>
      <c r="K18600" t="s">
        <v>61700</v>
      </c>
      <c r="L18600" t="s">
        <v>78022</v>
      </c>
    </row>
    <row r="18601" spans="1:12" x14ac:dyDescent="0.15">
      <c r="A18601" t="s">
        <v>12</v>
      </c>
      <c r="B18601">
        <v>5227447</v>
      </c>
      <c r="C18601">
        <v>5227467</v>
      </c>
      <c r="D18601" t="s">
        <v>61693</v>
      </c>
      <c r="E18601" t="s">
        <v>61694</v>
      </c>
      <c r="F18601" t="s">
        <v>15</v>
      </c>
      <c r="G18601" t="s">
        <v>36</v>
      </c>
      <c r="H18601">
        <v>43</v>
      </c>
      <c r="I18601" t="s">
        <v>61701</v>
      </c>
      <c r="J18601" t="s">
        <v>61702</v>
      </c>
      <c r="K18601" t="s">
        <v>61703</v>
      </c>
      <c r="L18601" t="s">
        <v>77942</v>
      </c>
    </row>
    <row r="18602" spans="1:12" x14ac:dyDescent="0.15">
      <c r="A18602" t="s">
        <v>12</v>
      </c>
      <c r="B18602">
        <v>5227474</v>
      </c>
      <c r="C18602">
        <v>5227494</v>
      </c>
      <c r="D18602" t="s">
        <v>61693</v>
      </c>
      <c r="E18602" t="s">
        <v>61694</v>
      </c>
      <c r="F18602" t="s">
        <v>15</v>
      </c>
      <c r="G18602" t="s">
        <v>36</v>
      </c>
      <c r="H18602">
        <v>70</v>
      </c>
      <c r="I18602" t="s">
        <v>61704</v>
      </c>
      <c r="J18602" t="s">
        <v>61705</v>
      </c>
      <c r="K18602" t="s">
        <v>61706</v>
      </c>
      <c r="L18602" t="s">
        <v>77919</v>
      </c>
    </row>
    <row r="18603" spans="1:12" x14ac:dyDescent="0.15">
      <c r="A18603" t="s">
        <v>12</v>
      </c>
      <c r="B18603">
        <v>5228166</v>
      </c>
      <c r="C18603">
        <v>5228186</v>
      </c>
      <c r="D18603" t="s">
        <v>61707</v>
      </c>
      <c r="E18603" t="s">
        <v>90</v>
      </c>
      <c r="F18603" t="s">
        <v>15</v>
      </c>
      <c r="G18603" t="s">
        <v>36</v>
      </c>
      <c r="H18603">
        <v>0</v>
      </c>
      <c r="I18603" t="s">
        <v>61708</v>
      </c>
      <c r="J18603" t="s">
        <v>61709</v>
      </c>
      <c r="K18603" t="s">
        <v>61710</v>
      </c>
      <c r="L18603" t="s">
        <v>77980</v>
      </c>
    </row>
    <row r="18604" spans="1:12" x14ac:dyDescent="0.15">
      <c r="A18604" t="s">
        <v>12</v>
      </c>
      <c r="B18604">
        <v>5228192</v>
      </c>
      <c r="C18604">
        <v>5228212</v>
      </c>
      <c r="D18604" t="s">
        <v>61707</v>
      </c>
      <c r="E18604" t="s">
        <v>90</v>
      </c>
      <c r="F18604" t="s">
        <v>15</v>
      </c>
      <c r="G18604" t="s">
        <v>23</v>
      </c>
      <c r="H18604">
        <v>26</v>
      </c>
      <c r="I18604" t="s">
        <v>61711</v>
      </c>
      <c r="J18604" t="s">
        <v>61712</v>
      </c>
      <c r="K18604" t="s">
        <v>61713</v>
      </c>
      <c r="L18604" t="s">
        <v>78002</v>
      </c>
    </row>
    <row r="18605" spans="1:12" x14ac:dyDescent="0.15">
      <c r="A18605" t="s">
        <v>12</v>
      </c>
      <c r="B18605">
        <v>5228236</v>
      </c>
      <c r="C18605">
        <v>5228256</v>
      </c>
      <c r="D18605" t="s">
        <v>61707</v>
      </c>
      <c r="E18605" t="s">
        <v>90</v>
      </c>
      <c r="F18605" t="s">
        <v>15</v>
      </c>
      <c r="G18605" t="s">
        <v>16</v>
      </c>
      <c r="H18605">
        <v>70</v>
      </c>
      <c r="I18605" t="s">
        <v>61714</v>
      </c>
      <c r="J18605" t="s">
        <v>61715</v>
      </c>
      <c r="K18605" t="s">
        <v>61716</v>
      </c>
      <c r="L18605" t="s">
        <v>77919</v>
      </c>
    </row>
    <row r="18606" spans="1:12" x14ac:dyDescent="0.15">
      <c r="A18606" t="s">
        <v>12</v>
      </c>
      <c r="B18606">
        <v>5228278</v>
      </c>
      <c r="C18606">
        <v>5228298</v>
      </c>
      <c r="D18606" t="s">
        <v>61707</v>
      </c>
      <c r="E18606" t="s">
        <v>90</v>
      </c>
      <c r="F18606" t="s">
        <v>15</v>
      </c>
      <c r="G18606" t="s">
        <v>23</v>
      </c>
      <c r="H18606">
        <v>112</v>
      </c>
      <c r="I18606" t="s">
        <v>61717</v>
      </c>
      <c r="J18606" t="s">
        <v>61718</v>
      </c>
      <c r="K18606" t="s">
        <v>61719</v>
      </c>
      <c r="L18606" t="s">
        <v>77950</v>
      </c>
    </row>
    <row r="18607" spans="1:12" x14ac:dyDescent="0.15">
      <c r="A18607" t="s">
        <v>12</v>
      </c>
      <c r="B18607">
        <v>5231099</v>
      </c>
      <c r="C18607">
        <v>5231119</v>
      </c>
      <c r="D18607" t="s">
        <v>61720</v>
      </c>
      <c r="E18607" t="s">
        <v>90</v>
      </c>
      <c r="F18607" t="s">
        <v>76</v>
      </c>
      <c r="G18607" t="s">
        <v>23</v>
      </c>
      <c r="H18607">
        <v>14</v>
      </c>
      <c r="I18607" t="s">
        <v>61721</v>
      </c>
      <c r="J18607" t="s">
        <v>61722</v>
      </c>
      <c r="K18607" t="s">
        <v>61723</v>
      </c>
      <c r="L18607" t="s">
        <v>77924</v>
      </c>
    </row>
    <row r="18608" spans="1:12" x14ac:dyDescent="0.15">
      <c r="A18608" t="s">
        <v>12</v>
      </c>
      <c r="B18608">
        <v>5231072</v>
      </c>
      <c r="C18608">
        <v>5231092</v>
      </c>
      <c r="D18608" t="s">
        <v>61720</v>
      </c>
      <c r="E18608" t="s">
        <v>90</v>
      </c>
      <c r="F18608" t="s">
        <v>76</v>
      </c>
      <c r="G18608" t="s">
        <v>23</v>
      </c>
      <c r="H18608">
        <v>41</v>
      </c>
      <c r="I18608" t="s">
        <v>61724</v>
      </c>
      <c r="J18608" t="s">
        <v>61725</v>
      </c>
      <c r="K18608" t="s">
        <v>61726</v>
      </c>
      <c r="L18608" t="s">
        <v>78014</v>
      </c>
    </row>
    <row r="18609" spans="1:12" x14ac:dyDescent="0.15">
      <c r="A18609" t="s">
        <v>12</v>
      </c>
      <c r="B18609">
        <v>5231052</v>
      </c>
      <c r="C18609">
        <v>5231072</v>
      </c>
      <c r="D18609" t="s">
        <v>61720</v>
      </c>
      <c r="E18609" t="s">
        <v>90</v>
      </c>
      <c r="F18609" t="s">
        <v>76</v>
      </c>
      <c r="G18609" t="s">
        <v>16</v>
      </c>
      <c r="H18609">
        <v>61</v>
      </c>
      <c r="I18609" t="s">
        <v>61727</v>
      </c>
      <c r="J18609" t="s">
        <v>61728</v>
      </c>
      <c r="K18609" t="s">
        <v>61729</v>
      </c>
      <c r="L18609" t="s">
        <v>77979</v>
      </c>
    </row>
    <row r="18610" spans="1:12" x14ac:dyDescent="0.15">
      <c r="A18610" t="s">
        <v>12</v>
      </c>
      <c r="B18610">
        <v>5231030</v>
      </c>
      <c r="C18610">
        <v>5231050</v>
      </c>
      <c r="D18610" t="s">
        <v>61720</v>
      </c>
      <c r="E18610" t="s">
        <v>90</v>
      </c>
      <c r="F18610" t="s">
        <v>76</v>
      </c>
      <c r="G18610" t="s">
        <v>23</v>
      </c>
      <c r="H18610">
        <v>83</v>
      </c>
      <c r="I18610" t="s">
        <v>61730</v>
      </c>
      <c r="J18610" t="s">
        <v>61731</v>
      </c>
      <c r="K18610" t="s">
        <v>61732</v>
      </c>
      <c r="L18610" t="s">
        <v>77958</v>
      </c>
    </row>
    <row r="18611" spans="1:12" x14ac:dyDescent="0.15">
      <c r="A18611" t="s">
        <v>12</v>
      </c>
      <c r="B18611">
        <v>5231686</v>
      </c>
      <c r="C18611">
        <v>5231706</v>
      </c>
      <c r="D18611" t="s">
        <v>61733</v>
      </c>
      <c r="E18611" t="s">
        <v>90</v>
      </c>
      <c r="F18611" t="s">
        <v>76</v>
      </c>
      <c r="G18611" t="s">
        <v>32</v>
      </c>
      <c r="H18611">
        <v>1</v>
      </c>
      <c r="I18611" t="s">
        <v>61734</v>
      </c>
      <c r="J18611" t="s">
        <v>61735</v>
      </c>
      <c r="K18611" t="s">
        <v>61736</v>
      </c>
      <c r="L18611" t="s">
        <v>77917</v>
      </c>
    </row>
    <row r="18612" spans="1:12" x14ac:dyDescent="0.15">
      <c r="A18612" t="s">
        <v>12</v>
      </c>
      <c r="B18612">
        <v>5231610</v>
      </c>
      <c r="C18612">
        <v>5231630</v>
      </c>
      <c r="D18612" t="s">
        <v>61733</v>
      </c>
      <c r="E18612" t="s">
        <v>90</v>
      </c>
      <c r="F18612" t="s">
        <v>76</v>
      </c>
      <c r="G18612" t="s">
        <v>23</v>
      </c>
      <c r="H18612">
        <v>77</v>
      </c>
      <c r="I18612" t="s">
        <v>61737</v>
      </c>
      <c r="J18612" t="s">
        <v>61738</v>
      </c>
      <c r="K18612" t="s">
        <v>61739</v>
      </c>
      <c r="L18612" t="s">
        <v>77960</v>
      </c>
    </row>
    <row r="18613" spans="1:12" x14ac:dyDescent="0.15">
      <c r="A18613" t="s">
        <v>12</v>
      </c>
      <c r="B18613">
        <v>5231590</v>
      </c>
      <c r="C18613">
        <v>5231610</v>
      </c>
      <c r="D18613" t="s">
        <v>61733</v>
      </c>
      <c r="E18613" t="s">
        <v>90</v>
      </c>
      <c r="F18613" t="s">
        <v>76</v>
      </c>
      <c r="G18613" t="s">
        <v>16</v>
      </c>
      <c r="H18613">
        <v>97</v>
      </c>
      <c r="I18613" t="s">
        <v>61740</v>
      </c>
      <c r="J18613" t="s">
        <v>61741</v>
      </c>
      <c r="K18613" t="s">
        <v>61742</v>
      </c>
      <c r="L18613" t="s">
        <v>78010</v>
      </c>
    </row>
    <row r="18614" spans="1:12" x14ac:dyDescent="0.15">
      <c r="A18614" t="s">
        <v>12</v>
      </c>
      <c r="B18614">
        <v>5231544</v>
      </c>
      <c r="C18614">
        <v>5231564</v>
      </c>
      <c r="D18614" t="s">
        <v>61733</v>
      </c>
      <c r="E18614" t="s">
        <v>90</v>
      </c>
      <c r="F18614" t="s">
        <v>76</v>
      </c>
      <c r="G18614" t="s">
        <v>32</v>
      </c>
      <c r="H18614">
        <v>143</v>
      </c>
      <c r="I18614" t="s">
        <v>61743</v>
      </c>
      <c r="J18614" t="s">
        <v>61744</v>
      </c>
      <c r="K18614" t="s">
        <v>61745</v>
      </c>
      <c r="L18614" t="s">
        <v>78076</v>
      </c>
    </row>
    <row r="18615" spans="1:12" x14ac:dyDescent="0.15">
      <c r="A18615" t="s">
        <v>12</v>
      </c>
      <c r="B18615">
        <v>5231901</v>
      </c>
      <c r="C18615">
        <v>5231921</v>
      </c>
      <c r="D18615" t="s">
        <v>61746</v>
      </c>
      <c r="E18615" t="s">
        <v>61747</v>
      </c>
      <c r="F18615" t="s">
        <v>15</v>
      </c>
      <c r="G18615" t="s">
        <v>32</v>
      </c>
      <c r="H18615">
        <v>1</v>
      </c>
      <c r="I18615" t="s">
        <v>61748</v>
      </c>
      <c r="J18615" t="s">
        <v>61749</v>
      </c>
      <c r="K18615" t="s">
        <v>61750</v>
      </c>
      <c r="L18615" t="s">
        <v>77917</v>
      </c>
    </row>
    <row r="18616" spans="1:12" x14ac:dyDescent="0.15">
      <c r="A18616" t="s">
        <v>12</v>
      </c>
      <c r="B18616">
        <v>5231925</v>
      </c>
      <c r="C18616">
        <v>5231945</v>
      </c>
      <c r="D18616" t="s">
        <v>61746</v>
      </c>
      <c r="E18616" t="s">
        <v>61747</v>
      </c>
      <c r="F18616" t="s">
        <v>15</v>
      </c>
      <c r="G18616" t="s">
        <v>16</v>
      </c>
      <c r="H18616">
        <v>25</v>
      </c>
      <c r="I18616" t="s">
        <v>61751</v>
      </c>
      <c r="J18616" t="s">
        <v>61752</v>
      </c>
      <c r="K18616" t="s">
        <v>61753</v>
      </c>
      <c r="L18616" t="s">
        <v>78012</v>
      </c>
    </row>
    <row r="18617" spans="1:12" x14ac:dyDescent="0.15">
      <c r="A18617" t="s">
        <v>12</v>
      </c>
      <c r="B18617">
        <v>5231958</v>
      </c>
      <c r="C18617">
        <v>5231978</v>
      </c>
      <c r="D18617" t="s">
        <v>61746</v>
      </c>
      <c r="E18617" t="s">
        <v>61747</v>
      </c>
      <c r="F18617" t="s">
        <v>15</v>
      </c>
      <c r="G18617" t="s">
        <v>16</v>
      </c>
      <c r="H18617">
        <v>58</v>
      </c>
      <c r="I18617" t="s">
        <v>61754</v>
      </c>
      <c r="J18617" t="s">
        <v>61755</v>
      </c>
      <c r="K18617" t="s">
        <v>61756</v>
      </c>
      <c r="L18617" t="s">
        <v>77911</v>
      </c>
    </row>
    <row r="18618" spans="1:12" x14ac:dyDescent="0.15">
      <c r="A18618" t="s">
        <v>12</v>
      </c>
      <c r="B18618">
        <v>5231982</v>
      </c>
      <c r="C18618">
        <v>5232002</v>
      </c>
      <c r="D18618" t="s">
        <v>61746</v>
      </c>
      <c r="E18618" t="s">
        <v>61747</v>
      </c>
      <c r="F18618" t="s">
        <v>15</v>
      </c>
      <c r="G18618" t="s">
        <v>16</v>
      </c>
      <c r="H18618">
        <v>82</v>
      </c>
      <c r="I18618" t="s">
        <v>61757</v>
      </c>
      <c r="J18618" t="s">
        <v>61758</v>
      </c>
      <c r="K18618" t="s">
        <v>61759</v>
      </c>
      <c r="L18618" t="s">
        <v>78011</v>
      </c>
    </row>
    <row r="18619" spans="1:12" x14ac:dyDescent="0.15">
      <c r="A18619" t="s">
        <v>12</v>
      </c>
      <c r="B18619">
        <v>5233403</v>
      </c>
      <c r="C18619">
        <v>5233423</v>
      </c>
      <c r="D18619" t="s">
        <v>61760</v>
      </c>
      <c r="E18619" t="s">
        <v>90</v>
      </c>
      <c r="F18619" t="s">
        <v>15</v>
      </c>
      <c r="G18619" t="s">
        <v>16</v>
      </c>
      <c r="H18619">
        <v>0</v>
      </c>
      <c r="I18619" t="s">
        <v>61761</v>
      </c>
      <c r="J18619" t="s">
        <v>61762</v>
      </c>
      <c r="K18619" t="s">
        <v>61763</v>
      </c>
      <c r="L18619" t="s">
        <v>77980</v>
      </c>
    </row>
    <row r="18620" spans="1:12" x14ac:dyDescent="0.15">
      <c r="A18620" t="s">
        <v>12</v>
      </c>
      <c r="B18620">
        <v>5233425</v>
      </c>
      <c r="C18620">
        <v>5233445</v>
      </c>
      <c r="D18620" t="s">
        <v>61760</v>
      </c>
      <c r="E18620" t="s">
        <v>90</v>
      </c>
      <c r="F18620" t="s">
        <v>15</v>
      </c>
      <c r="G18620" t="s">
        <v>32</v>
      </c>
      <c r="H18620">
        <v>22</v>
      </c>
      <c r="I18620" t="s">
        <v>61764</v>
      </c>
      <c r="J18620" t="s">
        <v>61765</v>
      </c>
      <c r="K18620" t="s">
        <v>61766</v>
      </c>
      <c r="L18620" t="s">
        <v>77948</v>
      </c>
    </row>
    <row r="18621" spans="1:12" x14ac:dyDescent="0.15">
      <c r="A18621" t="s">
        <v>12</v>
      </c>
      <c r="B18621">
        <v>5233456</v>
      </c>
      <c r="C18621">
        <v>5233476</v>
      </c>
      <c r="D18621" t="s">
        <v>61760</v>
      </c>
      <c r="E18621" t="s">
        <v>90</v>
      </c>
      <c r="F18621" t="s">
        <v>15</v>
      </c>
      <c r="G18621" t="s">
        <v>23</v>
      </c>
      <c r="H18621">
        <v>53</v>
      </c>
      <c r="I18621" t="s">
        <v>61767</v>
      </c>
      <c r="J18621" t="s">
        <v>61768</v>
      </c>
      <c r="K18621" t="s">
        <v>61769</v>
      </c>
      <c r="L18621" t="s">
        <v>77922</v>
      </c>
    </row>
    <row r="18622" spans="1:12" x14ac:dyDescent="0.15">
      <c r="A18622" t="s">
        <v>12</v>
      </c>
      <c r="B18622">
        <v>5233497</v>
      </c>
      <c r="C18622">
        <v>5233517</v>
      </c>
      <c r="D18622" t="s">
        <v>61760</v>
      </c>
      <c r="E18622" t="s">
        <v>90</v>
      </c>
      <c r="F18622" t="s">
        <v>15</v>
      </c>
      <c r="G18622" t="s">
        <v>16</v>
      </c>
      <c r="H18622">
        <v>94</v>
      </c>
      <c r="I18622" t="s">
        <v>61770</v>
      </c>
      <c r="J18622" t="s">
        <v>61771</v>
      </c>
      <c r="K18622" t="s">
        <v>61772</v>
      </c>
      <c r="L18622" t="s">
        <v>77927</v>
      </c>
    </row>
    <row r="18623" spans="1:12" x14ac:dyDescent="0.15">
      <c r="A18623" t="s">
        <v>12</v>
      </c>
      <c r="B18623">
        <v>5234842</v>
      </c>
      <c r="C18623">
        <v>5234862</v>
      </c>
      <c r="D18623" t="s">
        <v>61773</v>
      </c>
      <c r="E18623" t="s">
        <v>90</v>
      </c>
      <c r="F18623" t="s">
        <v>15</v>
      </c>
      <c r="G18623" t="s">
        <v>16</v>
      </c>
      <c r="H18623">
        <v>8</v>
      </c>
      <c r="I18623" t="s">
        <v>61774</v>
      </c>
      <c r="J18623" t="s">
        <v>61775</v>
      </c>
      <c r="K18623" t="s">
        <v>61776</v>
      </c>
      <c r="L18623" t="s">
        <v>77955</v>
      </c>
    </row>
    <row r="18624" spans="1:12" x14ac:dyDescent="0.15">
      <c r="A18624" t="s">
        <v>12</v>
      </c>
      <c r="B18624">
        <v>5234862</v>
      </c>
      <c r="C18624">
        <v>5234882</v>
      </c>
      <c r="D18624" t="s">
        <v>61773</v>
      </c>
      <c r="E18624" t="s">
        <v>90</v>
      </c>
      <c r="F18624" t="s">
        <v>15</v>
      </c>
      <c r="G18624" t="s">
        <v>32</v>
      </c>
      <c r="H18624">
        <v>28</v>
      </c>
      <c r="I18624" t="s">
        <v>61777</v>
      </c>
      <c r="J18624" t="s">
        <v>61778</v>
      </c>
      <c r="K18624" t="s">
        <v>61779</v>
      </c>
      <c r="L18624" t="s">
        <v>77956</v>
      </c>
    </row>
    <row r="18625" spans="1:12" x14ac:dyDescent="0.15">
      <c r="A18625" t="s">
        <v>12</v>
      </c>
      <c r="B18625">
        <v>5234886</v>
      </c>
      <c r="C18625">
        <v>5234906</v>
      </c>
      <c r="D18625" t="s">
        <v>61773</v>
      </c>
      <c r="E18625" t="s">
        <v>90</v>
      </c>
      <c r="F18625" t="s">
        <v>15</v>
      </c>
      <c r="G18625" t="s">
        <v>23</v>
      </c>
      <c r="H18625">
        <v>52</v>
      </c>
      <c r="I18625" t="s">
        <v>61780</v>
      </c>
      <c r="J18625" t="s">
        <v>61781</v>
      </c>
      <c r="K18625" t="s">
        <v>61782</v>
      </c>
      <c r="L18625" t="s">
        <v>77959</v>
      </c>
    </row>
    <row r="18626" spans="1:12" x14ac:dyDescent="0.15">
      <c r="A18626" t="s">
        <v>12</v>
      </c>
      <c r="B18626">
        <v>5234910</v>
      </c>
      <c r="C18626">
        <v>5234930</v>
      </c>
      <c r="D18626" t="s">
        <v>61773</v>
      </c>
      <c r="E18626" t="s">
        <v>90</v>
      </c>
      <c r="F18626" t="s">
        <v>15</v>
      </c>
      <c r="G18626" t="s">
        <v>16</v>
      </c>
      <c r="H18626">
        <v>76</v>
      </c>
      <c r="I18626" t="s">
        <v>61783</v>
      </c>
      <c r="J18626" t="s">
        <v>61784</v>
      </c>
      <c r="K18626" t="s">
        <v>61785</v>
      </c>
      <c r="L18626" t="s">
        <v>77985</v>
      </c>
    </row>
    <row r="18627" spans="1:12" x14ac:dyDescent="0.15">
      <c r="A18627" t="s">
        <v>12</v>
      </c>
      <c r="B18627">
        <v>5235910</v>
      </c>
      <c r="C18627">
        <v>5235930</v>
      </c>
      <c r="D18627" t="s">
        <v>61786</v>
      </c>
      <c r="E18627" t="s">
        <v>90</v>
      </c>
      <c r="F18627" t="s">
        <v>15</v>
      </c>
      <c r="G18627" t="s">
        <v>32</v>
      </c>
      <c r="H18627">
        <v>1</v>
      </c>
      <c r="I18627" t="s">
        <v>61787</v>
      </c>
      <c r="J18627" t="s">
        <v>61788</v>
      </c>
      <c r="K18627" t="s">
        <v>61789</v>
      </c>
      <c r="L18627" t="s">
        <v>77917</v>
      </c>
    </row>
    <row r="18628" spans="1:12" x14ac:dyDescent="0.15">
      <c r="A18628" t="s">
        <v>12</v>
      </c>
      <c r="B18628">
        <v>5235944</v>
      </c>
      <c r="C18628">
        <v>5235964</v>
      </c>
      <c r="D18628" t="s">
        <v>61786</v>
      </c>
      <c r="E18628" t="s">
        <v>90</v>
      </c>
      <c r="F18628" t="s">
        <v>15</v>
      </c>
      <c r="G18628" t="s">
        <v>23</v>
      </c>
      <c r="H18628">
        <v>35</v>
      </c>
      <c r="I18628" t="s">
        <v>61790</v>
      </c>
      <c r="J18628" t="s">
        <v>61791</v>
      </c>
      <c r="K18628" t="s">
        <v>61792</v>
      </c>
      <c r="L18628" t="s">
        <v>77936</v>
      </c>
    </row>
    <row r="18629" spans="1:12" x14ac:dyDescent="0.15">
      <c r="A18629" t="s">
        <v>12</v>
      </c>
      <c r="B18629">
        <v>5235986</v>
      </c>
      <c r="C18629">
        <v>5236006</v>
      </c>
      <c r="D18629" t="s">
        <v>61786</v>
      </c>
      <c r="E18629" t="s">
        <v>90</v>
      </c>
      <c r="F18629" t="s">
        <v>15</v>
      </c>
      <c r="G18629" t="s">
        <v>16</v>
      </c>
      <c r="H18629">
        <v>77</v>
      </c>
      <c r="I18629" t="s">
        <v>61793</v>
      </c>
      <c r="J18629" t="s">
        <v>61794</v>
      </c>
      <c r="K18629" t="s">
        <v>61795</v>
      </c>
      <c r="L18629" t="s">
        <v>77960</v>
      </c>
    </row>
    <row r="18630" spans="1:12" x14ac:dyDescent="0.15">
      <c r="A18630" t="s">
        <v>12</v>
      </c>
      <c r="B18630">
        <v>5236030</v>
      </c>
      <c r="C18630">
        <v>5236050</v>
      </c>
      <c r="D18630" t="s">
        <v>61786</v>
      </c>
      <c r="E18630" t="s">
        <v>90</v>
      </c>
      <c r="F18630" t="s">
        <v>15</v>
      </c>
      <c r="G18630" t="s">
        <v>16</v>
      </c>
      <c r="H18630">
        <v>121</v>
      </c>
      <c r="I18630" t="s">
        <v>61796</v>
      </c>
      <c r="J18630" t="s">
        <v>61797</v>
      </c>
      <c r="K18630" t="s">
        <v>61798</v>
      </c>
      <c r="L18630" t="s">
        <v>77943</v>
      </c>
    </row>
    <row r="18631" spans="1:12" x14ac:dyDescent="0.15">
      <c r="A18631" t="s">
        <v>12</v>
      </c>
      <c r="B18631">
        <v>5237184</v>
      </c>
      <c r="C18631">
        <v>5237204</v>
      </c>
      <c r="D18631" t="s">
        <v>61799</v>
      </c>
      <c r="E18631" t="s">
        <v>90</v>
      </c>
      <c r="F18631" t="s">
        <v>15</v>
      </c>
      <c r="G18631" t="s">
        <v>16</v>
      </c>
      <c r="H18631">
        <v>11</v>
      </c>
      <c r="I18631" t="s">
        <v>61800</v>
      </c>
      <c r="J18631" t="s">
        <v>61801</v>
      </c>
      <c r="K18631" t="s">
        <v>61802</v>
      </c>
      <c r="L18631" t="s">
        <v>77974</v>
      </c>
    </row>
    <row r="18632" spans="1:12" x14ac:dyDescent="0.15">
      <c r="A18632" t="s">
        <v>12</v>
      </c>
      <c r="B18632">
        <v>5237237</v>
      </c>
      <c r="C18632">
        <v>5237257</v>
      </c>
      <c r="D18632" t="s">
        <v>61799</v>
      </c>
      <c r="E18632" t="s">
        <v>90</v>
      </c>
      <c r="F18632" t="s">
        <v>15</v>
      </c>
      <c r="G18632" t="s">
        <v>16</v>
      </c>
      <c r="H18632">
        <v>64</v>
      </c>
      <c r="I18632" t="s">
        <v>61803</v>
      </c>
      <c r="J18632" t="s">
        <v>61804</v>
      </c>
      <c r="K18632" t="s">
        <v>61805</v>
      </c>
      <c r="L18632" t="s">
        <v>77989</v>
      </c>
    </row>
    <row r="18633" spans="1:12" x14ac:dyDescent="0.15">
      <c r="A18633" t="s">
        <v>12</v>
      </c>
      <c r="B18633">
        <v>5237259</v>
      </c>
      <c r="C18633">
        <v>5237279</v>
      </c>
      <c r="D18633" t="s">
        <v>61799</v>
      </c>
      <c r="E18633" t="s">
        <v>90</v>
      </c>
      <c r="F18633" t="s">
        <v>15</v>
      </c>
      <c r="G18633" t="s">
        <v>16</v>
      </c>
      <c r="H18633">
        <v>86</v>
      </c>
      <c r="I18633" t="s">
        <v>61806</v>
      </c>
      <c r="J18633" t="s">
        <v>61807</v>
      </c>
      <c r="K18633" t="s">
        <v>61808</v>
      </c>
      <c r="L18633" t="s">
        <v>77929</v>
      </c>
    </row>
    <row r="18634" spans="1:12" x14ac:dyDescent="0.15">
      <c r="A18634" t="s">
        <v>12</v>
      </c>
      <c r="B18634">
        <v>5237287</v>
      </c>
      <c r="C18634">
        <v>5237307</v>
      </c>
      <c r="D18634" t="s">
        <v>61799</v>
      </c>
      <c r="E18634" t="s">
        <v>90</v>
      </c>
      <c r="F18634" t="s">
        <v>15</v>
      </c>
      <c r="G18634" t="s">
        <v>16</v>
      </c>
      <c r="H18634">
        <v>114</v>
      </c>
      <c r="I18634" t="s">
        <v>61809</v>
      </c>
      <c r="J18634" t="s">
        <v>61810</v>
      </c>
      <c r="K18634" t="s">
        <v>61811</v>
      </c>
      <c r="L18634" t="s">
        <v>77965</v>
      </c>
    </row>
    <row r="18635" spans="1:12" x14ac:dyDescent="0.15">
      <c r="A18635" t="s">
        <v>12</v>
      </c>
      <c r="B18635">
        <v>5238367</v>
      </c>
      <c r="C18635">
        <v>5238387</v>
      </c>
      <c r="D18635" t="s">
        <v>61812</v>
      </c>
      <c r="E18635" t="s">
        <v>90</v>
      </c>
      <c r="F18635" t="s">
        <v>15</v>
      </c>
      <c r="G18635" t="s">
        <v>16</v>
      </c>
      <c r="H18635">
        <v>13</v>
      </c>
      <c r="I18635" t="s">
        <v>61813</v>
      </c>
      <c r="J18635" t="s">
        <v>61814</v>
      </c>
      <c r="K18635" t="s">
        <v>61815</v>
      </c>
      <c r="L18635" t="s">
        <v>77935</v>
      </c>
    </row>
    <row r="18636" spans="1:12" x14ac:dyDescent="0.15">
      <c r="A18636" t="s">
        <v>12</v>
      </c>
      <c r="B18636">
        <v>5238387</v>
      </c>
      <c r="C18636">
        <v>5238407</v>
      </c>
      <c r="D18636" t="s">
        <v>61812</v>
      </c>
      <c r="E18636" t="s">
        <v>90</v>
      </c>
      <c r="F18636" t="s">
        <v>15</v>
      </c>
      <c r="G18636" t="s">
        <v>16</v>
      </c>
      <c r="H18636">
        <v>33</v>
      </c>
      <c r="I18636" t="s">
        <v>61816</v>
      </c>
      <c r="J18636" t="s">
        <v>61817</v>
      </c>
      <c r="K18636" t="s">
        <v>61818</v>
      </c>
      <c r="L18636" t="s">
        <v>77977</v>
      </c>
    </row>
    <row r="18637" spans="1:12" x14ac:dyDescent="0.15">
      <c r="A18637" t="s">
        <v>12</v>
      </c>
      <c r="B18637">
        <v>5238439</v>
      </c>
      <c r="C18637">
        <v>5238459</v>
      </c>
      <c r="D18637" t="s">
        <v>61812</v>
      </c>
      <c r="E18637" t="s">
        <v>90</v>
      </c>
      <c r="F18637" t="s">
        <v>15</v>
      </c>
      <c r="G18637" t="s">
        <v>23</v>
      </c>
      <c r="H18637">
        <v>85</v>
      </c>
      <c r="I18637" t="s">
        <v>61819</v>
      </c>
      <c r="J18637" t="s">
        <v>61820</v>
      </c>
      <c r="K18637" t="s">
        <v>61821</v>
      </c>
      <c r="L18637" t="s">
        <v>77972</v>
      </c>
    </row>
    <row r="18638" spans="1:12" x14ac:dyDescent="0.15">
      <c r="A18638" t="s">
        <v>12</v>
      </c>
      <c r="B18638">
        <v>5238468</v>
      </c>
      <c r="C18638">
        <v>5238488</v>
      </c>
      <c r="D18638" t="s">
        <v>61812</v>
      </c>
      <c r="E18638" t="s">
        <v>90</v>
      </c>
      <c r="F18638" t="s">
        <v>15</v>
      </c>
      <c r="G18638" t="s">
        <v>16</v>
      </c>
      <c r="H18638">
        <v>114</v>
      </c>
      <c r="I18638" t="s">
        <v>61822</v>
      </c>
      <c r="J18638" t="s">
        <v>61823</v>
      </c>
      <c r="K18638" t="s">
        <v>61824</v>
      </c>
      <c r="L18638" t="s">
        <v>77965</v>
      </c>
    </row>
    <row r="18639" spans="1:12" x14ac:dyDescent="0.15">
      <c r="A18639" t="s">
        <v>12</v>
      </c>
      <c r="B18639">
        <v>5241555</v>
      </c>
      <c r="C18639">
        <v>5241575</v>
      </c>
      <c r="D18639" t="s">
        <v>61825</v>
      </c>
      <c r="E18639" t="s">
        <v>61826</v>
      </c>
      <c r="F18639" t="s">
        <v>15</v>
      </c>
      <c r="G18639" t="s">
        <v>16</v>
      </c>
      <c r="H18639">
        <v>7</v>
      </c>
      <c r="I18639" t="s">
        <v>61827</v>
      </c>
      <c r="J18639" t="s">
        <v>61828</v>
      </c>
      <c r="K18639" t="s">
        <v>61829</v>
      </c>
      <c r="L18639" t="s">
        <v>77909</v>
      </c>
    </row>
    <row r="18640" spans="1:12" x14ac:dyDescent="0.15">
      <c r="A18640" t="s">
        <v>12</v>
      </c>
      <c r="B18640">
        <v>5241673</v>
      </c>
      <c r="C18640">
        <v>5241693</v>
      </c>
      <c r="D18640" t="s">
        <v>61825</v>
      </c>
      <c r="E18640" t="s">
        <v>61826</v>
      </c>
      <c r="F18640" t="s">
        <v>15</v>
      </c>
      <c r="G18640" t="s">
        <v>16</v>
      </c>
      <c r="H18640">
        <v>125</v>
      </c>
      <c r="I18640" t="s">
        <v>61830</v>
      </c>
      <c r="J18640" t="s">
        <v>61831</v>
      </c>
      <c r="K18640" t="s">
        <v>61832</v>
      </c>
      <c r="L18640" t="s">
        <v>78034</v>
      </c>
    </row>
    <row r="18641" spans="1:12" x14ac:dyDescent="0.15">
      <c r="A18641" t="s">
        <v>12</v>
      </c>
      <c r="B18641">
        <v>5241706</v>
      </c>
      <c r="C18641">
        <v>5241726</v>
      </c>
      <c r="D18641" t="s">
        <v>61825</v>
      </c>
      <c r="E18641" t="s">
        <v>61826</v>
      </c>
      <c r="F18641" t="s">
        <v>15</v>
      </c>
      <c r="G18641" t="s">
        <v>23</v>
      </c>
      <c r="H18641">
        <v>158</v>
      </c>
      <c r="I18641" t="s">
        <v>61833</v>
      </c>
      <c r="J18641" t="s">
        <v>61834</v>
      </c>
      <c r="K18641" t="s">
        <v>61835</v>
      </c>
      <c r="L18641" t="s">
        <v>78070</v>
      </c>
    </row>
    <row r="18642" spans="1:12" x14ac:dyDescent="0.15">
      <c r="A18642" t="s">
        <v>12</v>
      </c>
      <c r="B18642">
        <v>5241745</v>
      </c>
      <c r="C18642">
        <v>5241765</v>
      </c>
      <c r="D18642" t="s">
        <v>61825</v>
      </c>
      <c r="E18642" t="s">
        <v>61826</v>
      </c>
      <c r="F18642" t="s">
        <v>15</v>
      </c>
      <c r="G18642" t="s">
        <v>23</v>
      </c>
      <c r="H18642">
        <v>197</v>
      </c>
      <c r="I18642" t="s">
        <v>61836</v>
      </c>
      <c r="J18642" t="s">
        <v>61837</v>
      </c>
      <c r="K18642" t="s">
        <v>61838</v>
      </c>
      <c r="L18642" t="s">
        <v>78035</v>
      </c>
    </row>
    <row r="18643" spans="1:12" x14ac:dyDescent="0.15">
      <c r="A18643" t="s">
        <v>12</v>
      </c>
      <c r="B18643">
        <v>5243043</v>
      </c>
      <c r="C18643">
        <v>5243063</v>
      </c>
      <c r="D18643" t="s">
        <v>61839</v>
      </c>
      <c r="E18643" t="s">
        <v>90</v>
      </c>
      <c r="F18643" t="s">
        <v>76</v>
      </c>
      <c r="G18643" t="s">
        <v>16</v>
      </c>
      <c r="H18643">
        <v>49</v>
      </c>
      <c r="I18643" t="s">
        <v>61840</v>
      </c>
      <c r="J18643" t="s">
        <v>61841</v>
      </c>
      <c r="K18643" t="s">
        <v>61842</v>
      </c>
      <c r="L18643" t="s">
        <v>77913</v>
      </c>
    </row>
    <row r="18644" spans="1:12" x14ac:dyDescent="0.15">
      <c r="A18644" t="s">
        <v>12</v>
      </c>
      <c r="B18644">
        <v>5243022</v>
      </c>
      <c r="C18644">
        <v>5243042</v>
      </c>
      <c r="D18644" t="s">
        <v>61839</v>
      </c>
      <c r="E18644" t="s">
        <v>90</v>
      </c>
      <c r="F18644" t="s">
        <v>76</v>
      </c>
      <c r="G18644" t="s">
        <v>16</v>
      </c>
      <c r="H18644">
        <v>70</v>
      </c>
      <c r="I18644" t="s">
        <v>61843</v>
      </c>
      <c r="J18644" t="s">
        <v>61844</v>
      </c>
      <c r="K18644" t="s">
        <v>61845</v>
      </c>
      <c r="L18644" t="s">
        <v>77919</v>
      </c>
    </row>
    <row r="18645" spans="1:12" x14ac:dyDescent="0.15">
      <c r="A18645" t="s">
        <v>12</v>
      </c>
      <c r="B18645">
        <v>5243002</v>
      </c>
      <c r="C18645">
        <v>5243022</v>
      </c>
      <c r="D18645" t="s">
        <v>61839</v>
      </c>
      <c r="E18645" t="s">
        <v>90</v>
      </c>
      <c r="F18645" t="s">
        <v>76</v>
      </c>
      <c r="G18645" t="s">
        <v>16</v>
      </c>
      <c r="H18645">
        <v>90</v>
      </c>
      <c r="I18645" t="s">
        <v>61846</v>
      </c>
      <c r="J18645" t="s">
        <v>61847</v>
      </c>
      <c r="K18645" t="s">
        <v>61848</v>
      </c>
      <c r="L18645" t="s">
        <v>78017</v>
      </c>
    </row>
    <row r="18646" spans="1:12" x14ac:dyDescent="0.15">
      <c r="A18646" t="s">
        <v>12</v>
      </c>
      <c r="B18646">
        <v>5242964</v>
      </c>
      <c r="C18646">
        <v>5242984</v>
      </c>
      <c r="D18646" t="s">
        <v>61839</v>
      </c>
      <c r="E18646" t="s">
        <v>90</v>
      </c>
      <c r="F18646" t="s">
        <v>76</v>
      </c>
      <c r="G18646" t="s">
        <v>36</v>
      </c>
      <c r="H18646">
        <v>128</v>
      </c>
      <c r="I18646" t="s">
        <v>61849</v>
      </c>
      <c r="J18646" t="s">
        <v>61850</v>
      </c>
      <c r="K18646" t="s">
        <v>61851</v>
      </c>
      <c r="L18646" t="s">
        <v>77934</v>
      </c>
    </row>
    <row r="18647" spans="1:12" x14ac:dyDescent="0.15">
      <c r="A18647" t="s">
        <v>12</v>
      </c>
      <c r="B18647">
        <v>5243784</v>
      </c>
      <c r="C18647">
        <v>5243804</v>
      </c>
      <c r="D18647" t="s">
        <v>61852</v>
      </c>
      <c r="E18647" t="s">
        <v>61853</v>
      </c>
      <c r="F18647" t="s">
        <v>76</v>
      </c>
      <c r="G18647" t="s">
        <v>36</v>
      </c>
      <c r="H18647">
        <v>9</v>
      </c>
      <c r="I18647" t="s">
        <v>61854</v>
      </c>
      <c r="J18647" t="s">
        <v>61855</v>
      </c>
      <c r="K18647" t="s">
        <v>61856</v>
      </c>
      <c r="L18647" t="s">
        <v>77939</v>
      </c>
    </row>
    <row r="18648" spans="1:12" x14ac:dyDescent="0.15">
      <c r="A18648" t="s">
        <v>12</v>
      </c>
      <c r="B18648">
        <v>5243747</v>
      </c>
      <c r="C18648">
        <v>5243767</v>
      </c>
      <c r="D18648" t="s">
        <v>61852</v>
      </c>
      <c r="E18648" t="s">
        <v>61853</v>
      </c>
      <c r="F18648" t="s">
        <v>76</v>
      </c>
      <c r="G18648" t="s">
        <v>16</v>
      </c>
      <c r="H18648">
        <v>46</v>
      </c>
      <c r="I18648" t="s">
        <v>61857</v>
      </c>
      <c r="J18648" t="s">
        <v>61858</v>
      </c>
      <c r="K18648" t="s">
        <v>61859</v>
      </c>
      <c r="L18648" t="s">
        <v>78004</v>
      </c>
    </row>
    <row r="18649" spans="1:12" x14ac:dyDescent="0.15">
      <c r="A18649" t="s">
        <v>12</v>
      </c>
      <c r="B18649">
        <v>5243721</v>
      </c>
      <c r="C18649">
        <v>5243741</v>
      </c>
      <c r="D18649" t="s">
        <v>61852</v>
      </c>
      <c r="E18649" t="s">
        <v>61853</v>
      </c>
      <c r="F18649" t="s">
        <v>76</v>
      </c>
      <c r="G18649" t="s">
        <v>36</v>
      </c>
      <c r="H18649">
        <v>72</v>
      </c>
      <c r="I18649" t="s">
        <v>61860</v>
      </c>
      <c r="J18649" t="s">
        <v>61861</v>
      </c>
      <c r="K18649" t="s">
        <v>61862</v>
      </c>
      <c r="L18649" t="s">
        <v>78066</v>
      </c>
    </row>
    <row r="18650" spans="1:12" x14ac:dyDescent="0.15">
      <c r="A18650" t="s">
        <v>12</v>
      </c>
      <c r="B18650">
        <v>5243700</v>
      </c>
      <c r="C18650">
        <v>5243720</v>
      </c>
      <c r="D18650" t="s">
        <v>61852</v>
      </c>
      <c r="E18650" t="s">
        <v>61853</v>
      </c>
      <c r="F18650" t="s">
        <v>76</v>
      </c>
      <c r="G18650" t="s">
        <v>36</v>
      </c>
      <c r="H18650">
        <v>93</v>
      </c>
      <c r="I18650" t="s">
        <v>61863</v>
      </c>
      <c r="J18650" t="s">
        <v>61864</v>
      </c>
      <c r="K18650" t="s">
        <v>61865</v>
      </c>
      <c r="L18650" t="s">
        <v>78044</v>
      </c>
    </row>
    <row r="18651" spans="1:12" x14ac:dyDescent="0.15">
      <c r="A18651" t="s">
        <v>12</v>
      </c>
      <c r="B18651">
        <v>5244467</v>
      </c>
      <c r="C18651">
        <v>5244487</v>
      </c>
      <c r="D18651" t="s">
        <v>61866</v>
      </c>
      <c r="E18651" t="s">
        <v>90</v>
      </c>
      <c r="F18651" t="s">
        <v>76</v>
      </c>
      <c r="G18651" t="s">
        <v>16</v>
      </c>
      <c r="H18651">
        <v>12</v>
      </c>
      <c r="I18651" t="s">
        <v>61867</v>
      </c>
      <c r="J18651" t="s">
        <v>61868</v>
      </c>
      <c r="K18651" t="s">
        <v>61869</v>
      </c>
      <c r="L18651" t="s">
        <v>77991</v>
      </c>
    </row>
    <row r="18652" spans="1:12" x14ac:dyDescent="0.15">
      <c r="A18652" t="s">
        <v>12</v>
      </c>
      <c r="B18652">
        <v>5244411</v>
      </c>
      <c r="C18652">
        <v>5244431</v>
      </c>
      <c r="D18652" t="s">
        <v>61866</v>
      </c>
      <c r="E18652" t="s">
        <v>90</v>
      </c>
      <c r="F18652" t="s">
        <v>76</v>
      </c>
      <c r="G18652" t="s">
        <v>23</v>
      </c>
      <c r="H18652">
        <v>68</v>
      </c>
      <c r="I18652" t="s">
        <v>61870</v>
      </c>
      <c r="J18652" t="s">
        <v>61871</v>
      </c>
      <c r="K18652" t="s">
        <v>61872</v>
      </c>
      <c r="L18652" t="s">
        <v>77962</v>
      </c>
    </row>
    <row r="18653" spans="1:12" x14ac:dyDescent="0.15">
      <c r="A18653" t="s">
        <v>12</v>
      </c>
      <c r="B18653">
        <v>5244385</v>
      </c>
      <c r="C18653">
        <v>5244405</v>
      </c>
      <c r="D18653" t="s">
        <v>61866</v>
      </c>
      <c r="E18653" t="s">
        <v>90</v>
      </c>
      <c r="F18653" t="s">
        <v>76</v>
      </c>
      <c r="G18653" t="s">
        <v>36</v>
      </c>
      <c r="H18653">
        <v>94</v>
      </c>
      <c r="I18653" t="s">
        <v>61873</v>
      </c>
      <c r="J18653" t="s">
        <v>61874</v>
      </c>
      <c r="K18653" t="s">
        <v>61875</v>
      </c>
      <c r="L18653" t="s">
        <v>77927</v>
      </c>
    </row>
    <row r="18654" spans="1:12" x14ac:dyDescent="0.15">
      <c r="A18654" t="s">
        <v>12</v>
      </c>
      <c r="B18654">
        <v>5244349</v>
      </c>
      <c r="C18654">
        <v>5244369</v>
      </c>
      <c r="D18654" t="s">
        <v>61866</v>
      </c>
      <c r="E18654" t="s">
        <v>90</v>
      </c>
      <c r="F18654" t="s">
        <v>76</v>
      </c>
      <c r="G18654" t="s">
        <v>36</v>
      </c>
      <c r="H18654">
        <v>130</v>
      </c>
      <c r="I18654" t="s">
        <v>61876</v>
      </c>
      <c r="J18654" t="s">
        <v>61877</v>
      </c>
      <c r="K18654" t="s">
        <v>61878</v>
      </c>
      <c r="L18654" t="s">
        <v>77998</v>
      </c>
    </row>
    <row r="18655" spans="1:12" x14ac:dyDescent="0.15">
      <c r="A18655" t="s">
        <v>12</v>
      </c>
      <c r="B18655">
        <v>5245814</v>
      </c>
      <c r="C18655">
        <v>5245834</v>
      </c>
      <c r="D18655" t="s">
        <v>61879</v>
      </c>
      <c r="E18655" t="s">
        <v>90</v>
      </c>
      <c r="F18655" t="s">
        <v>76</v>
      </c>
      <c r="G18655" t="s">
        <v>36</v>
      </c>
      <c r="H18655">
        <v>25</v>
      </c>
      <c r="I18655" t="s">
        <v>61880</v>
      </c>
      <c r="J18655" t="s">
        <v>61881</v>
      </c>
      <c r="K18655" t="s">
        <v>61882</v>
      </c>
      <c r="L18655" t="s">
        <v>78012</v>
      </c>
    </row>
    <row r="18656" spans="1:12" x14ac:dyDescent="0.15">
      <c r="A18656" t="s">
        <v>12</v>
      </c>
      <c r="B18656">
        <v>5245775</v>
      </c>
      <c r="C18656">
        <v>5245795</v>
      </c>
      <c r="D18656" t="s">
        <v>61879</v>
      </c>
      <c r="E18656" t="s">
        <v>90</v>
      </c>
      <c r="F18656" t="s">
        <v>76</v>
      </c>
      <c r="G18656" t="s">
        <v>16</v>
      </c>
      <c r="H18656">
        <v>64</v>
      </c>
      <c r="I18656" t="s">
        <v>61883</v>
      </c>
      <c r="J18656" t="s">
        <v>61884</v>
      </c>
      <c r="K18656" t="s">
        <v>61885</v>
      </c>
      <c r="L18656" t="s">
        <v>77989</v>
      </c>
    </row>
    <row r="18657" spans="1:12" x14ac:dyDescent="0.15">
      <c r="A18657" t="s">
        <v>12</v>
      </c>
      <c r="B18657">
        <v>5245754</v>
      </c>
      <c r="C18657">
        <v>5245774</v>
      </c>
      <c r="D18657" t="s">
        <v>61879</v>
      </c>
      <c r="E18657" t="s">
        <v>90</v>
      </c>
      <c r="F18657" t="s">
        <v>76</v>
      </c>
      <c r="G18657" t="s">
        <v>16</v>
      </c>
      <c r="H18657">
        <v>85</v>
      </c>
      <c r="I18657" t="s">
        <v>61886</v>
      </c>
      <c r="J18657" t="s">
        <v>61887</v>
      </c>
      <c r="K18657" t="s">
        <v>61888</v>
      </c>
      <c r="L18657" t="s">
        <v>77972</v>
      </c>
    </row>
    <row r="18658" spans="1:12" x14ac:dyDescent="0.15">
      <c r="A18658" t="s">
        <v>12</v>
      </c>
      <c r="B18658">
        <v>5245717</v>
      </c>
      <c r="C18658">
        <v>5245737</v>
      </c>
      <c r="D18658" t="s">
        <v>61879</v>
      </c>
      <c r="E18658" t="s">
        <v>90</v>
      </c>
      <c r="F18658" t="s">
        <v>76</v>
      </c>
      <c r="G18658" t="s">
        <v>23</v>
      </c>
      <c r="H18658">
        <v>122</v>
      </c>
      <c r="I18658" t="s">
        <v>61889</v>
      </c>
      <c r="J18658" t="s">
        <v>61890</v>
      </c>
      <c r="K18658" t="s">
        <v>61891</v>
      </c>
      <c r="L18658" t="s">
        <v>78033</v>
      </c>
    </row>
    <row r="18659" spans="1:12" x14ac:dyDescent="0.15">
      <c r="A18659" t="s">
        <v>12</v>
      </c>
      <c r="B18659">
        <v>5246469</v>
      </c>
      <c r="C18659">
        <v>5246489</v>
      </c>
      <c r="D18659" t="s">
        <v>61892</v>
      </c>
      <c r="E18659" t="s">
        <v>90</v>
      </c>
      <c r="F18659" t="s">
        <v>76</v>
      </c>
      <c r="G18659" t="s">
        <v>32</v>
      </c>
      <c r="H18659">
        <v>43</v>
      </c>
      <c r="I18659" t="s">
        <v>61893</v>
      </c>
      <c r="J18659" t="s">
        <v>61894</v>
      </c>
      <c r="K18659" t="s">
        <v>61895</v>
      </c>
      <c r="L18659" t="s">
        <v>77942</v>
      </c>
    </row>
    <row r="18660" spans="1:12" x14ac:dyDescent="0.15">
      <c r="A18660" t="s">
        <v>12</v>
      </c>
      <c r="B18660">
        <v>5246433</v>
      </c>
      <c r="C18660">
        <v>5246453</v>
      </c>
      <c r="D18660" t="s">
        <v>61892</v>
      </c>
      <c r="E18660" t="s">
        <v>90</v>
      </c>
      <c r="F18660" t="s">
        <v>76</v>
      </c>
      <c r="G18660" t="s">
        <v>16</v>
      </c>
      <c r="H18660">
        <v>79</v>
      </c>
      <c r="I18660" t="s">
        <v>61896</v>
      </c>
      <c r="J18660" t="s">
        <v>61897</v>
      </c>
      <c r="K18660" t="s">
        <v>61898</v>
      </c>
      <c r="L18660" t="s">
        <v>77993</v>
      </c>
    </row>
    <row r="18661" spans="1:12" x14ac:dyDescent="0.15">
      <c r="A18661" t="s">
        <v>12</v>
      </c>
      <c r="B18661">
        <v>5246406</v>
      </c>
      <c r="C18661">
        <v>5246426</v>
      </c>
      <c r="D18661" t="s">
        <v>61892</v>
      </c>
      <c r="E18661" t="s">
        <v>90</v>
      </c>
      <c r="F18661" t="s">
        <v>76</v>
      </c>
      <c r="G18661" t="s">
        <v>16</v>
      </c>
      <c r="H18661">
        <v>106</v>
      </c>
      <c r="I18661" t="s">
        <v>61899</v>
      </c>
      <c r="J18661" t="s">
        <v>61900</v>
      </c>
      <c r="K18661" t="s">
        <v>61901</v>
      </c>
      <c r="L18661" t="s">
        <v>77914</v>
      </c>
    </row>
    <row r="18662" spans="1:12" x14ac:dyDescent="0.15">
      <c r="A18662" t="s">
        <v>12</v>
      </c>
      <c r="B18662">
        <v>5246385</v>
      </c>
      <c r="C18662">
        <v>5246405</v>
      </c>
      <c r="D18662" t="s">
        <v>61892</v>
      </c>
      <c r="E18662" t="s">
        <v>90</v>
      </c>
      <c r="F18662" t="s">
        <v>76</v>
      </c>
      <c r="G18662" t="s">
        <v>16</v>
      </c>
      <c r="H18662">
        <v>127</v>
      </c>
      <c r="I18662" t="s">
        <v>61902</v>
      </c>
      <c r="J18662" t="s">
        <v>61903</v>
      </c>
      <c r="K18662" t="s">
        <v>61904</v>
      </c>
      <c r="L18662" t="s">
        <v>78026</v>
      </c>
    </row>
    <row r="18663" spans="1:12" x14ac:dyDescent="0.15">
      <c r="A18663" t="s">
        <v>12</v>
      </c>
      <c r="B18663">
        <v>5246755</v>
      </c>
      <c r="C18663">
        <v>5246775</v>
      </c>
      <c r="D18663" t="s">
        <v>61905</v>
      </c>
      <c r="E18663" t="s">
        <v>90</v>
      </c>
      <c r="F18663" t="s">
        <v>15</v>
      </c>
      <c r="G18663" t="s">
        <v>36</v>
      </c>
      <c r="H18663">
        <v>7</v>
      </c>
      <c r="I18663" t="s">
        <v>61906</v>
      </c>
      <c r="J18663" t="s">
        <v>61907</v>
      </c>
      <c r="K18663" t="s">
        <v>61908</v>
      </c>
      <c r="L18663" t="s">
        <v>77909</v>
      </c>
    </row>
    <row r="18664" spans="1:12" x14ac:dyDescent="0.15">
      <c r="A18664" t="s">
        <v>12</v>
      </c>
      <c r="B18664">
        <v>5246775</v>
      </c>
      <c r="C18664">
        <v>5246795</v>
      </c>
      <c r="D18664" t="s">
        <v>61905</v>
      </c>
      <c r="E18664" t="s">
        <v>90</v>
      </c>
      <c r="F18664" t="s">
        <v>15</v>
      </c>
      <c r="G18664" t="s">
        <v>23</v>
      </c>
      <c r="H18664">
        <v>27</v>
      </c>
      <c r="I18664" t="s">
        <v>61909</v>
      </c>
      <c r="J18664" t="s">
        <v>61910</v>
      </c>
      <c r="K18664" t="s">
        <v>61911</v>
      </c>
      <c r="L18664" t="s">
        <v>78013</v>
      </c>
    </row>
    <row r="18665" spans="1:12" x14ac:dyDescent="0.15">
      <c r="A18665" t="s">
        <v>12</v>
      </c>
      <c r="B18665">
        <v>5246809</v>
      </c>
      <c r="C18665">
        <v>5246829</v>
      </c>
      <c r="D18665" t="s">
        <v>61905</v>
      </c>
      <c r="E18665" t="s">
        <v>90</v>
      </c>
      <c r="F18665" t="s">
        <v>15</v>
      </c>
      <c r="G18665" t="s">
        <v>36</v>
      </c>
      <c r="H18665">
        <v>61</v>
      </c>
      <c r="I18665" t="s">
        <v>61912</v>
      </c>
      <c r="J18665" t="s">
        <v>61913</v>
      </c>
      <c r="K18665" t="s">
        <v>61914</v>
      </c>
      <c r="L18665" t="s">
        <v>77979</v>
      </c>
    </row>
    <row r="18666" spans="1:12" x14ac:dyDescent="0.15">
      <c r="A18666" t="s">
        <v>12</v>
      </c>
      <c r="B18666">
        <v>5246869</v>
      </c>
      <c r="C18666">
        <v>5246889</v>
      </c>
      <c r="D18666" t="s">
        <v>61905</v>
      </c>
      <c r="E18666" t="s">
        <v>90</v>
      </c>
      <c r="F18666" t="s">
        <v>15</v>
      </c>
      <c r="G18666" t="s">
        <v>36</v>
      </c>
      <c r="H18666">
        <v>121</v>
      </c>
      <c r="I18666" t="s">
        <v>61915</v>
      </c>
      <c r="J18666" t="s">
        <v>61916</v>
      </c>
      <c r="K18666" t="s">
        <v>61917</v>
      </c>
      <c r="L18666" t="s">
        <v>77943</v>
      </c>
    </row>
    <row r="18667" spans="1:12" x14ac:dyDescent="0.15">
      <c r="A18667" t="s">
        <v>12</v>
      </c>
      <c r="B18667">
        <v>5248184</v>
      </c>
      <c r="C18667">
        <v>5248204</v>
      </c>
      <c r="D18667" t="s">
        <v>61918</v>
      </c>
      <c r="E18667" t="s">
        <v>90</v>
      </c>
      <c r="F18667" t="s">
        <v>76</v>
      </c>
      <c r="G18667" t="s">
        <v>32</v>
      </c>
      <c r="H18667">
        <v>13</v>
      </c>
      <c r="I18667" t="s">
        <v>61919</v>
      </c>
      <c r="J18667" t="s">
        <v>61920</v>
      </c>
      <c r="K18667" t="s">
        <v>61921</v>
      </c>
      <c r="L18667" t="s">
        <v>77935</v>
      </c>
    </row>
    <row r="18668" spans="1:12" x14ac:dyDescent="0.15">
      <c r="A18668" t="s">
        <v>12</v>
      </c>
      <c r="B18668">
        <v>5248160</v>
      </c>
      <c r="C18668">
        <v>5248180</v>
      </c>
      <c r="D18668" t="s">
        <v>61918</v>
      </c>
      <c r="E18668" t="s">
        <v>90</v>
      </c>
      <c r="F18668" t="s">
        <v>76</v>
      </c>
      <c r="G18668" t="s">
        <v>16</v>
      </c>
      <c r="H18668">
        <v>37</v>
      </c>
      <c r="I18668" t="s">
        <v>61922</v>
      </c>
      <c r="J18668" t="s">
        <v>61923</v>
      </c>
      <c r="K18668" t="s">
        <v>61924</v>
      </c>
      <c r="L18668" t="s">
        <v>77906</v>
      </c>
    </row>
    <row r="18669" spans="1:12" x14ac:dyDescent="0.15">
      <c r="A18669" t="s">
        <v>12</v>
      </c>
      <c r="B18669">
        <v>5248132</v>
      </c>
      <c r="C18669">
        <v>5248152</v>
      </c>
      <c r="D18669" t="s">
        <v>61918</v>
      </c>
      <c r="E18669" t="s">
        <v>90</v>
      </c>
      <c r="F18669" t="s">
        <v>76</v>
      </c>
      <c r="G18669" t="s">
        <v>23</v>
      </c>
      <c r="H18669">
        <v>65</v>
      </c>
      <c r="I18669" t="s">
        <v>61925</v>
      </c>
      <c r="J18669" t="s">
        <v>61926</v>
      </c>
      <c r="K18669" t="s">
        <v>61927</v>
      </c>
      <c r="L18669" t="s">
        <v>78042</v>
      </c>
    </row>
    <row r="18670" spans="1:12" x14ac:dyDescent="0.15">
      <c r="A18670" t="s">
        <v>12</v>
      </c>
      <c r="B18670">
        <v>5248111</v>
      </c>
      <c r="C18670">
        <v>5248131</v>
      </c>
      <c r="D18670" t="s">
        <v>61918</v>
      </c>
      <c r="E18670" t="s">
        <v>90</v>
      </c>
      <c r="F18670" t="s">
        <v>76</v>
      </c>
      <c r="G18670" t="s">
        <v>23</v>
      </c>
      <c r="H18670">
        <v>86</v>
      </c>
      <c r="I18670" t="s">
        <v>61928</v>
      </c>
      <c r="J18670" t="s">
        <v>61929</v>
      </c>
      <c r="K18670" t="s">
        <v>61930</v>
      </c>
      <c r="L18670" t="s">
        <v>77929</v>
      </c>
    </row>
    <row r="18671" spans="1:12" x14ac:dyDescent="0.15">
      <c r="A18671" t="s">
        <v>12</v>
      </c>
      <c r="B18671">
        <v>5248446</v>
      </c>
      <c r="C18671">
        <v>5248466</v>
      </c>
      <c r="D18671" t="s">
        <v>61931</v>
      </c>
      <c r="E18671" t="s">
        <v>90</v>
      </c>
      <c r="F18671" t="s">
        <v>15</v>
      </c>
      <c r="G18671" t="s">
        <v>32</v>
      </c>
      <c r="H18671">
        <v>1</v>
      </c>
      <c r="I18671" t="s">
        <v>61932</v>
      </c>
      <c r="J18671" t="s">
        <v>61933</v>
      </c>
      <c r="K18671" t="s">
        <v>61934</v>
      </c>
      <c r="L18671" t="s">
        <v>77917</v>
      </c>
    </row>
    <row r="18672" spans="1:12" x14ac:dyDescent="0.15">
      <c r="A18672" t="s">
        <v>12</v>
      </c>
      <c r="B18672">
        <v>5248474</v>
      </c>
      <c r="C18672">
        <v>5248494</v>
      </c>
      <c r="D18672" t="s">
        <v>61931</v>
      </c>
      <c r="E18672" t="s">
        <v>90</v>
      </c>
      <c r="F18672" t="s">
        <v>15</v>
      </c>
      <c r="G18672" t="s">
        <v>23</v>
      </c>
      <c r="H18672">
        <v>29</v>
      </c>
      <c r="I18672" t="s">
        <v>61935</v>
      </c>
      <c r="J18672" t="s">
        <v>61936</v>
      </c>
      <c r="K18672" t="s">
        <v>61937</v>
      </c>
      <c r="L18672" t="s">
        <v>77921</v>
      </c>
    </row>
    <row r="18673" spans="1:12" x14ac:dyDescent="0.15">
      <c r="A18673" t="s">
        <v>12</v>
      </c>
      <c r="B18673">
        <v>5248494</v>
      </c>
      <c r="C18673">
        <v>5248514</v>
      </c>
      <c r="D18673" t="s">
        <v>61931</v>
      </c>
      <c r="E18673" t="s">
        <v>90</v>
      </c>
      <c r="F18673" t="s">
        <v>15</v>
      </c>
      <c r="G18673" t="s">
        <v>36</v>
      </c>
      <c r="H18673">
        <v>49</v>
      </c>
      <c r="I18673" t="s">
        <v>61938</v>
      </c>
      <c r="J18673" t="s">
        <v>61939</v>
      </c>
      <c r="K18673" t="s">
        <v>61940</v>
      </c>
      <c r="L18673" t="s">
        <v>77913</v>
      </c>
    </row>
    <row r="18674" spans="1:12" x14ac:dyDescent="0.15">
      <c r="A18674" t="s">
        <v>12</v>
      </c>
      <c r="B18674">
        <v>5248514</v>
      </c>
      <c r="C18674">
        <v>5248534</v>
      </c>
      <c r="D18674" t="s">
        <v>61931</v>
      </c>
      <c r="E18674" t="s">
        <v>90</v>
      </c>
      <c r="F18674" t="s">
        <v>15</v>
      </c>
      <c r="G18674" t="s">
        <v>16</v>
      </c>
      <c r="H18674">
        <v>69</v>
      </c>
      <c r="I18674" t="s">
        <v>61941</v>
      </c>
      <c r="J18674" t="s">
        <v>61942</v>
      </c>
      <c r="K18674" t="s">
        <v>61943</v>
      </c>
      <c r="L18674" t="s">
        <v>78015</v>
      </c>
    </row>
    <row r="18675" spans="1:12" x14ac:dyDescent="0.15">
      <c r="A18675" t="s">
        <v>12</v>
      </c>
      <c r="B18675">
        <v>5250801</v>
      </c>
      <c r="C18675">
        <v>5250821</v>
      </c>
      <c r="D18675" t="s">
        <v>61944</v>
      </c>
      <c r="E18675" t="s">
        <v>61945</v>
      </c>
      <c r="F18675" t="s">
        <v>76</v>
      </c>
      <c r="G18675" t="s">
        <v>32</v>
      </c>
      <c r="H18675">
        <v>10</v>
      </c>
      <c r="I18675" t="s">
        <v>61946</v>
      </c>
      <c r="J18675" t="s">
        <v>61947</v>
      </c>
      <c r="K18675" t="s">
        <v>61948</v>
      </c>
      <c r="L18675" t="s">
        <v>78001</v>
      </c>
    </row>
    <row r="18676" spans="1:12" x14ac:dyDescent="0.15">
      <c r="A18676" t="s">
        <v>12</v>
      </c>
      <c r="B18676">
        <v>5250777</v>
      </c>
      <c r="C18676">
        <v>5250797</v>
      </c>
      <c r="D18676" t="s">
        <v>61944</v>
      </c>
      <c r="E18676" t="s">
        <v>61945</v>
      </c>
      <c r="F18676" t="s">
        <v>76</v>
      </c>
      <c r="G18676" t="s">
        <v>16</v>
      </c>
      <c r="H18676">
        <v>34</v>
      </c>
      <c r="I18676" t="s">
        <v>61949</v>
      </c>
      <c r="J18676" t="s">
        <v>61950</v>
      </c>
      <c r="K18676" t="s">
        <v>61951</v>
      </c>
      <c r="L18676" t="s">
        <v>77999</v>
      </c>
    </row>
    <row r="18677" spans="1:12" x14ac:dyDescent="0.15">
      <c r="A18677" t="s">
        <v>12</v>
      </c>
      <c r="B18677">
        <v>5250738</v>
      </c>
      <c r="C18677">
        <v>5250758</v>
      </c>
      <c r="D18677" t="s">
        <v>61944</v>
      </c>
      <c r="E18677" t="s">
        <v>61945</v>
      </c>
      <c r="F18677" t="s">
        <v>76</v>
      </c>
      <c r="G18677" t="s">
        <v>16</v>
      </c>
      <c r="H18677">
        <v>73</v>
      </c>
      <c r="I18677" t="s">
        <v>61952</v>
      </c>
      <c r="J18677" t="s">
        <v>61953</v>
      </c>
      <c r="K18677" t="s">
        <v>61954</v>
      </c>
      <c r="L18677" t="s">
        <v>77926</v>
      </c>
    </row>
    <row r="18678" spans="1:12" x14ac:dyDescent="0.15">
      <c r="A18678" t="s">
        <v>12</v>
      </c>
      <c r="B18678">
        <v>5250713</v>
      </c>
      <c r="C18678">
        <v>5250733</v>
      </c>
      <c r="D18678" t="s">
        <v>61944</v>
      </c>
      <c r="E18678" t="s">
        <v>61945</v>
      </c>
      <c r="F18678" t="s">
        <v>76</v>
      </c>
      <c r="G18678" t="s">
        <v>36</v>
      </c>
      <c r="H18678">
        <v>98</v>
      </c>
      <c r="I18678" t="s">
        <v>61955</v>
      </c>
      <c r="J18678" t="s">
        <v>61956</v>
      </c>
      <c r="K18678" t="s">
        <v>61957</v>
      </c>
      <c r="L18678" t="s">
        <v>78048</v>
      </c>
    </row>
    <row r="18679" spans="1:12" x14ac:dyDescent="0.15">
      <c r="A18679" t="s">
        <v>12</v>
      </c>
      <c r="B18679">
        <v>5251140</v>
      </c>
      <c r="C18679">
        <v>5251160</v>
      </c>
      <c r="D18679" t="s">
        <v>61958</v>
      </c>
      <c r="E18679" t="s">
        <v>61959</v>
      </c>
      <c r="F18679" t="s">
        <v>76</v>
      </c>
      <c r="G18679" t="s">
        <v>23</v>
      </c>
      <c r="H18679">
        <v>15</v>
      </c>
      <c r="I18679" t="s">
        <v>61960</v>
      </c>
      <c r="J18679" t="s">
        <v>61961</v>
      </c>
      <c r="K18679" t="s">
        <v>61962</v>
      </c>
      <c r="L18679" t="s">
        <v>77970</v>
      </c>
    </row>
    <row r="18680" spans="1:12" x14ac:dyDescent="0.15">
      <c r="A18680" t="s">
        <v>12</v>
      </c>
      <c r="B18680">
        <v>5251117</v>
      </c>
      <c r="C18680">
        <v>5251137</v>
      </c>
      <c r="D18680" t="s">
        <v>61958</v>
      </c>
      <c r="E18680" t="s">
        <v>61959</v>
      </c>
      <c r="F18680" t="s">
        <v>76</v>
      </c>
      <c r="G18680" t="s">
        <v>16</v>
      </c>
      <c r="H18680">
        <v>38</v>
      </c>
      <c r="I18680" t="s">
        <v>61963</v>
      </c>
      <c r="J18680" t="s">
        <v>61964</v>
      </c>
      <c r="K18680" t="s">
        <v>61965</v>
      </c>
      <c r="L18680" t="s">
        <v>78008</v>
      </c>
    </row>
    <row r="18681" spans="1:12" x14ac:dyDescent="0.15">
      <c r="A18681" t="s">
        <v>12</v>
      </c>
      <c r="B18681">
        <v>5251097</v>
      </c>
      <c r="C18681">
        <v>5251117</v>
      </c>
      <c r="D18681" t="s">
        <v>61958</v>
      </c>
      <c r="E18681" t="s">
        <v>61959</v>
      </c>
      <c r="F18681" t="s">
        <v>76</v>
      </c>
      <c r="G18681" t="s">
        <v>32</v>
      </c>
      <c r="H18681">
        <v>58</v>
      </c>
      <c r="I18681" t="s">
        <v>61966</v>
      </c>
      <c r="J18681" t="s">
        <v>61967</v>
      </c>
      <c r="K18681" t="s">
        <v>61968</v>
      </c>
      <c r="L18681" t="s">
        <v>77911</v>
      </c>
    </row>
    <row r="18682" spans="1:12" x14ac:dyDescent="0.15">
      <c r="A18682" t="s">
        <v>12</v>
      </c>
      <c r="B18682">
        <v>5251064</v>
      </c>
      <c r="C18682">
        <v>5251084</v>
      </c>
      <c r="D18682" t="s">
        <v>61958</v>
      </c>
      <c r="E18682" t="s">
        <v>61959</v>
      </c>
      <c r="F18682" t="s">
        <v>76</v>
      </c>
      <c r="G18682" t="s">
        <v>16</v>
      </c>
      <c r="H18682">
        <v>91</v>
      </c>
      <c r="I18682" t="s">
        <v>61969</v>
      </c>
      <c r="J18682" t="s">
        <v>61970</v>
      </c>
      <c r="K18682" t="s">
        <v>61971</v>
      </c>
      <c r="L18682" t="s">
        <v>77907</v>
      </c>
    </row>
    <row r="18683" spans="1:12" x14ac:dyDescent="0.15">
      <c r="A18683" t="s">
        <v>12</v>
      </c>
      <c r="B18683">
        <v>5251804</v>
      </c>
      <c r="C18683">
        <v>5251824</v>
      </c>
      <c r="D18683" t="s">
        <v>61972</v>
      </c>
      <c r="E18683" t="s">
        <v>90</v>
      </c>
      <c r="F18683" t="s">
        <v>76</v>
      </c>
      <c r="G18683" t="s">
        <v>23</v>
      </c>
      <c r="H18683">
        <v>14</v>
      </c>
      <c r="I18683" t="s">
        <v>61973</v>
      </c>
      <c r="J18683" t="s">
        <v>61974</v>
      </c>
      <c r="K18683" t="s">
        <v>61975</v>
      </c>
      <c r="L18683" t="s">
        <v>77924</v>
      </c>
    </row>
    <row r="18684" spans="1:12" x14ac:dyDescent="0.15">
      <c r="A18684" t="s">
        <v>12</v>
      </c>
      <c r="B18684">
        <v>5251782</v>
      </c>
      <c r="C18684">
        <v>5251802</v>
      </c>
      <c r="D18684" t="s">
        <v>61972</v>
      </c>
      <c r="E18684" t="s">
        <v>90</v>
      </c>
      <c r="F18684" t="s">
        <v>76</v>
      </c>
      <c r="G18684" t="s">
        <v>16</v>
      </c>
      <c r="H18684">
        <v>36</v>
      </c>
      <c r="I18684" t="s">
        <v>61976</v>
      </c>
      <c r="J18684" t="s">
        <v>61977</v>
      </c>
      <c r="K18684" t="s">
        <v>61978</v>
      </c>
      <c r="L18684" t="s">
        <v>78003</v>
      </c>
    </row>
    <row r="18685" spans="1:12" x14ac:dyDescent="0.15">
      <c r="A18685" t="s">
        <v>12</v>
      </c>
      <c r="B18685">
        <v>5251762</v>
      </c>
      <c r="C18685">
        <v>5251782</v>
      </c>
      <c r="D18685" t="s">
        <v>61972</v>
      </c>
      <c r="E18685" t="s">
        <v>90</v>
      </c>
      <c r="F18685" t="s">
        <v>76</v>
      </c>
      <c r="G18685" t="s">
        <v>23</v>
      </c>
      <c r="H18685">
        <v>56</v>
      </c>
      <c r="I18685" t="s">
        <v>61979</v>
      </c>
      <c r="J18685" t="s">
        <v>61980</v>
      </c>
      <c r="K18685" t="s">
        <v>61981</v>
      </c>
      <c r="L18685" t="s">
        <v>77971</v>
      </c>
    </row>
    <row r="18686" spans="1:12" x14ac:dyDescent="0.15">
      <c r="A18686" t="s">
        <v>12</v>
      </c>
      <c r="B18686">
        <v>5251724</v>
      </c>
      <c r="C18686">
        <v>5251744</v>
      </c>
      <c r="D18686" t="s">
        <v>61972</v>
      </c>
      <c r="E18686" t="s">
        <v>90</v>
      </c>
      <c r="F18686" t="s">
        <v>76</v>
      </c>
      <c r="G18686" t="s">
        <v>36</v>
      </c>
      <c r="H18686">
        <v>94</v>
      </c>
      <c r="I18686" t="s">
        <v>61982</v>
      </c>
      <c r="J18686" t="s">
        <v>61983</v>
      </c>
      <c r="K18686" t="s">
        <v>61984</v>
      </c>
      <c r="L18686" t="s">
        <v>77927</v>
      </c>
    </row>
    <row r="18687" spans="1:12" x14ac:dyDescent="0.15">
      <c r="A18687" t="s">
        <v>12</v>
      </c>
      <c r="B18687">
        <v>5252593</v>
      </c>
      <c r="C18687">
        <v>5252613</v>
      </c>
      <c r="D18687" t="s">
        <v>61985</v>
      </c>
      <c r="E18687" t="s">
        <v>90</v>
      </c>
      <c r="F18687" t="s">
        <v>76</v>
      </c>
      <c r="G18687" t="s">
        <v>36</v>
      </c>
      <c r="H18687">
        <v>28</v>
      </c>
      <c r="I18687" t="s">
        <v>61986</v>
      </c>
      <c r="J18687" t="s">
        <v>61987</v>
      </c>
      <c r="K18687" t="s">
        <v>61988</v>
      </c>
      <c r="L18687" t="s">
        <v>77956</v>
      </c>
    </row>
    <row r="18688" spans="1:12" x14ac:dyDescent="0.15">
      <c r="A18688" t="s">
        <v>12</v>
      </c>
      <c r="B18688">
        <v>5252568</v>
      </c>
      <c r="C18688">
        <v>5252588</v>
      </c>
      <c r="D18688" t="s">
        <v>61985</v>
      </c>
      <c r="E18688" t="s">
        <v>90</v>
      </c>
      <c r="F18688" t="s">
        <v>76</v>
      </c>
      <c r="G18688" t="s">
        <v>16</v>
      </c>
      <c r="H18688">
        <v>53</v>
      </c>
      <c r="I18688" t="s">
        <v>61989</v>
      </c>
      <c r="J18688" t="s">
        <v>61990</v>
      </c>
      <c r="K18688" t="s">
        <v>61991</v>
      </c>
      <c r="L18688" t="s">
        <v>77922</v>
      </c>
    </row>
    <row r="18689" spans="1:12" x14ac:dyDescent="0.15">
      <c r="A18689" t="s">
        <v>12</v>
      </c>
      <c r="B18689">
        <v>5252534</v>
      </c>
      <c r="C18689">
        <v>5252554</v>
      </c>
      <c r="D18689" t="s">
        <v>61985</v>
      </c>
      <c r="E18689" t="s">
        <v>90</v>
      </c>
      <c r="F18689" t="s">
        <v>76</v>
      </c>
      <c r="G18689" t="s">
        <v>16</v>
      </c>
      <c r="H18689">
        <v>87</v>
      </c>
      <c r="I18689" t="s">
        <v>61992</v>
      </c>
      <c r="J18689" t="s">
        <v>61993</v>
      </c>
      <c r="K18689" t="s">
        <v>61994</v>
      </c>
      <c r="L18689" t="s">
        <v>78024</v>
      </c>
    </row>
    <row r="18690" spans="1:12" x14ac:dyDescent="0.15">
      <c r="A18690" t="s">
        <v>12</v>
      </c>
      <c r="B18690">
        <v>5252507</v>
      </c>
      <c r="C18690">
        <v>5252527</v>
      </c>
      <c r="D18690" t="s">
        <v>61985</v>
      </c>
      <c r="E18690" t="s">
        <v>90</v>
      </c>
      <c r="F18690" t="s">
        <v>76</v>
      </c>
      <c r="G18690" t="s">
        <v>36</v>
      </c>
      <c r="H18690">
        <v>114</v>
      </c>
      <c r="I18690" t="s">
        <v>61995</v>
      </c>
      <c r="J18690" t="s">
        <v>61996</v>
      </c>
      <c r="K18690" t="s">
        <v>61997</v>
      </c>
      <c r="L18690" t="s">
        <v>77965</v>
      </c>
    </row>
    <row r="18691" spans="1:12" x14ac:dyDescent="0.15">
      <c r="A18691" t="s">
        <v>12</v>
      </c>
      <c r="B18691">
        <v>5252783</v>
      </c>
      <c r="C18691">
        <v>5252803</v>
      </c>
      <c r="D18691" t="s">
        <v>61998</v>
      </c>
      <c r="E18691" t="s">
        <v>27377</v>
      </c>
      <c r="F18691" t="s">
        <v>15</v>
      </c>
      <c r="G18691" t="s">
        <v>16</v>
      </c>
      <c r="H18691">
        <v>34</v>
      </c>
      <c r="I18691" t="s">
        <v>61999</v>
      </c>
      <c r="J18691" t="s">
        <v>62000</v>
      </c>
      <c r="K18691" t="s">
        <v>62001</v>
      </c>
      <c r="L18691" t="s">
        <v>77999</v>
      </c>
    </row>
    <row r="18692" spans="1:12" x14ac:dyDescent="0.15">
      <c r="A18692" t="s">
        <v>12</v>
      </c>
      <c r="B18692">
        <v>5252805</v>
      </c>
      <c r="C18692">
        <v>5252825</v>
      </c>
      <c r="D18692" t="s">
        <v>61998</v>
      </c>
      <c r="E18692" t="s">
        <v>27377</v>
      </c>
      <c r="F18692" t="s">
        <v>15</v>
      </c>
      <c r="G18692" t="s">
        <v>16</v>
      </c>
      <c r="H18692">
        <v>56</v>
      </c>
      <c r="I18692" t="s">
        <v>62002</v>
      </c>
      <c r="J18692" t="s">
        <v>62003</v>
      </c>
      <c r="K18692" t="s">
        <v>62004</v>
      </c>
      <c r="L18692" t="s">
        <v>77971</v>
      </c>
    </row>
    <row r="18693" spans="1:12" x14ac:dyDescent="0.15">
      <c r="A18693" t="s">
        <v>12</v>
      </c>
      <c r="B18693">
        <v>5252828</v>
      </c>
      <c r="C18693">
        <v>5252848</v>
      </c>
      <c r="D18693" t="s">
        <v>61998</v>
      </c>
      <c r="E18693" t="s">
        <v>27377</v>
      </c>
      <c r="F18693" t="s">
        <v>15</v>
      </c>
      <c r="G18693" t="s">
        <v>16</v>
      </c>
      <c r="H18693">
        <v>79</v>
      </c>
      <c r="I18693" t="s">
        <v>62005</v>
      </c>
      <c r="J18693" t="s">
        <v>62006</v>
      </c>
      <c r="K18693" t="s">
        <v>62007</v>
      </c>
      <c r="L18693" t="s">
        <v>77993</v>
      </c>
    </row>
    <row r="18694" spans="1:12" x14ac:dyDescent="0.15">
      <c r="A18694" t="s">
        <v>12</v>
      </c>
      <c r="B18694">
        <v>5252849</v>
      </c>
      <c r="C18694">
        <v>5252869</v>
      </c>
      <c r="D18694" t="s">
        <v>61998</v>
      </c>
      <c r="E18694" t="s">
        <v>27377</v>
      </c>
      <c r="F18694" t="s">
        <v>15</v>
      </c>
      <c r="G18694" t="s">
        <v>36</v>
      </c>
      <c r="H18694">
        <v>100</v>
      </c>
      <c r="I18694" t="s">
        <v>62008</v>
      </c>
      <c r="J18694" t="s">
        <v>62009</v>
      </c>
      <c r="K18694" t="s">
        <v>62010</v>
      </c>
      <c r="L18694" t="s">
        <v>77953</v>
      </c>
    </row>
    <row r="18695" spans="1:12" x14ac:dyDescent="0.15">
      <c r="A18695" t="s">
        <v>12</v>
      </c>
      <c r="B18695">
        <v>5254531</v>
      </c>
      <c r="C18695">
        <v>5254551</v>
      </c>
      <c r="D18695" t="s">
        <v>62011</v>
      </c>
      <c r="E18695" t="s">
        <v>90</v>
      </c>
      <c r="F18695" t="s">
        <v>76</v>
      </c>
      <c r="G18695" t="s">
        <v>23</v>
      </c>
      <c r="H18695">
        <v>23</v>
      </c>
      <c r="I18695" t="s">
        <v>62012</v>
      </c>
      <c r="J18695" t="s">
        <v>62013</v>
      </c>
      <c r="K18695" t="s">
        <v>62014</v>
      </c>
      <c r="L18695" t="s">
        <v>77975</v>
      </c>
    </row>
    <row r="18696" spans="1:12" x14ac:dyDescent="0.15">
      <c r="A18696" t="s">
        <v>12</v>
      </c>
      <c r="B18696">
        <v>5254502</v>
      </c>
      <c r="C18696">
        <v>5254522</v>
      </c>
      <c r="D18696" t="s">
        <v>62011</v>
      </c>
      <c r="E18696" t="s">
        <v>90</v>
      </c>
      <c r="F18696" t="s">
        <v>76</v>
      </c>
      <c r="G18696" t="s">
        <v>32</v>
      </c>
      <c r="H18696">
        <v>52</v>
      </c>
      <c r="I18696" t="s">
        <v>62015</v>
      </c>
      <c r="J18696" t="s">
        <v>62016</v>
      </c>
      <c r="K18696" t="s">
        <v>62017</v>
      </c>
      <c r="L18696" t="s">
        <v>77959</v>
      </c>
    </row>
    <row r="18697" spans="1:12" x14ac:dyDescent="0.15">
      <c r="A18697" t="s">
        <v>12</v>
      </c>
      <c r="B18697">
        <v>5254459</v>
      </c>
      <c r="C18697">
        <v>5254479</v>
      </c>
      <c r="D18697" t="s">
        <v>62011</v>
      </c>
      <c r="E18697" t="s">
        <v>90</v>
      </c>
      <c r="F18697" t="s">
        <v>76</v>
      </c>
      <c r="G18697" t="s">
        <v>16</v>
      </c>
      <c r="H18697">
        <v>95</v>
      </c>
      <c r="I18697" t="s">
        <v>62018</v>
      </c>
      <c r="J18697" t="s">
        <v>62019</v>
      </c>
      <c r="K18697" t="s">
        <v>62020</v>
      </c>
      <c r="L18697" t="s">
        <v>77920</v>
      </c>
    </row>
    <row r="18698" spans="1:12" x14ac:dyDescent="0.15">
      <c r="A18698" t="s">
        <v>12</v>
      </c>
      <c r="B18698">
        <v>5254406</v>
      </c>
      <c r="C18698">
        <v>5254426</v>
      </c>
      <c r="D18698" t="s">
        <v>62011</v>
      </c>
      <c r="E18698" t="s">
        <v>90</v>
      </c>
      <c r="F18698" t="s">
        <v>76</v>
      </c>
      <c r="G18698" t="s">
        <v>16</v>
      </c>
      <c r="H18698">
        <v>148</v>
      </c>
      <c r="I18698" t="s">
        <v>62021</v>
      </c>
      <c r="J18698" t="s">
        <v>62022</v>
      </c>
      <c r="K18698" t="s">
        <v>62023</v>
      </c>
      <c r="L18698" t="s">
        <v>78043</v>
      </c>
    </row>
    <row r="18699" spans="1:12" x14ac:dyDescent="0.15">
      <c r="A18699" t="s">
        <v>12</v>
      </c>
      <c r="B18699">
        <v>5255654</v>
      </c>
      <c r="C18699">
        <v>5255674</v>
      </c>
      <c r="D18699" t="s">
        <v>62024</v>
      </c>
      <c r="E18699" t="s">
        <v>90</v>
      </c>
      <c r="F18699" t="s">
        <v>76</v>
      </c>
      <c r="G18699" t="s">
        <v>36</v>
      </c>
      <c r="H18699">
        <v>16</v>
      </c>
      <c r="I18699" t="s">
        <v>62025</v>
      </c>
      <c r="J18699" t="s">
        <v>62026</v>
      </c>
      <c r="K18699" t="s">
        <v>62027</v>
      </c>
      <c r="L18699" t="s">
        <v>77905</v>
      </c>
    </row>
    <row r="18700" spans="1:12" x14ac:dyDescent="0.15">
      <c r="A18700" t="s">
        <v>12</v>
      </c>
      <c r="B18700">
        <v>5255624</v>
      </c>
      <c r="C18700">
        <v>5255644</v>
      </c>
      <c r="D18700" t="s">
        <v>62024</v>
      </c>
      <c r="E18700" t="s">
        <v>90</v>
      </c>
      <c r="F18700" t="s">
        <v>76</v>
      </c>
      <c r="G18700" t="s">
        <v>16</v>
      </c>
      <c r="H18700">
        <v>46</v>
      </c>
      <c r="I18700" t="s">
        <v>62028</v>
      </c>
      <c r="J18700" t="s">
        <v>62029</v>
      </c>
      <c r="K18700" t="s">
        <v>62030</v>
      </c>
      <c r="L18700" t="s">
        <v>78004</v>
      </c>
    </row>
    <row r="18701" spans="1:12" x14ac:dyDescent="0.15">
      <c r="A18701" t="s">
        <v>12</v>
      </c>
      <c r="B18701">
        <v>5255603</v>
      </c>
      <c r="C18701">
        <v>5255623</v>
      </c>
      <c r="D18701" t="s">
        <v>62024</v>
      </c>
      <c r="E18701" t="s">
        <v>90</v>
      </c>
      <c r="F18701" t="s">
        <v>76</v>
      </c>
      <c r="G18701" t="s">
        <v>16</v>
      </c>
      <c r="H18701">
        <v>67</v>
      </c>
      <c r="I18701" t="s">
        <v>62031</v>
      </c>
      <c r="J18701" t="s">
        <v>62032</v>
      </c>
      <c r="K18701" t="s">
        <v>62033</v>
      </c>
      <c r="L18701" t="s">
        <v>77981</v>
      </c>
    </row>
    <row r="18702" spans="1:12" x14ac:dyDescent="0.15">
      <c r="A18702" t="s">
        <v>12</v>
      </c>
      <c r="B18702">
        <v>5255581</v>
      </c>
      <c r="C18702">
        <v>5255601</v>
      </c>
      <c r="D18702" t="s">
        <v>62024</v>
      </c>
      <c r="E18702" t="s">
        <v>90</v>
      </c>
      <c r="F18702" t="s">
        <v>76</v>
      </c>
      <c r="G18702" t="s">
        <v>16</v>
      </c>
      <c r="H18702">
        <v>89</v>
      </c>
      <c r="I18702" t="s">
        <v>62034</v>
      </c>
      <c r="J18702" t="s">
        <v>62035</v>
      </c>
      <c r="K18702" t="s">
        <v>62036</v>
      </c>
      <c r="L18702" t="s">
        <v>77964</v>
      </c>
    </row>
    <row r="18703" spans="1:12" x14ac:dyDescent="0.15">
      <c r="A18703" t="s">
        <v>12</v>
      </c>
      <c r="B18703">
        <v>5255725</v>
      </c>
      <c r="C18703">
        <v>5255745</v>
      </c>
      <c r="D18703" t="s">
        <v>62037</v>
      </c>
      <c r="E18703" t="s">
        <v>90</v>
      </c>
      <c r="F18703" t="s">
        <v>15</v>
      </c>
      <c r="G18703" t="s">
        <v>16</v>
      </c>
      <c r="H18703">
        <v>37</v>
      </c>
      <c r="I18703" t="s">
        <v>62038</v>
      </c>
      <c r="J18703" t="s">
        <v>62039</v>
      </c>
      <c r="K18703" t="s">
        <v>62040</v>
      </c>
      <c r="L18703" t="s">
        <v>77906</v>
      </c>
    </row>
    <row r="18704" spans="1:12" x14ac:dyDescent="0.15">
      <c r="A18704" t="s">
        <v>12</v>
      </c>
      <c r="B18704">
        <v>5255753</v>
      </c>
      <c r="C18704">
        <v>5255773</v>
      </c>
      <c r="D18704" t="s">
        <v>62037</v>
      </c>
      <c r="E18704" t="s">
        <v>90</v>
      </c>
      <c r="F18704" t="s">
        <v>15</v>
      </c>
      <c r="G18704" t="s">
        <v>36</v>
      </c>
      <c r="H18704">
        <v>65</v>
      </c>
      <c r="I18704" t="s">
        <v>62041</v>
      </c>
      <c r="J18704" t="s">
        <v>62042</v>
      </c>
      <c r="K18704" t="s">
        <v>62043</v>
      </c>
      <c r="L18704" t="s">
        <v>78042</v>
      </c>
    </row>
    <row r="18705" spans="1:12" x14ac:dyDescent="0.15">
      <c r="A18705" t="s">
        <v>12</v>
      </c>
      <c r="B18705">
        <v>5255782</v>
      </c>
      <c r="C18705">
        <v>5255802</v>
      </c>
      <c r="D18705" t="s">
        <v>62037</v>
      </c>
      <c r="E18705" t="s">
        <v>90</v>
      </c>
      <c r="F18705" t="s">
        <v>15</v>
      </c>
      <c r="G18705" t="s">
        <v>36</v>
      </c>
      <c r="H18705">
        <v>94</v>
      </c>
      <c r="I18705" t="s">
        <v>62044</v>
      </c>
      <c r="J18705" t="s">
        <v>62045</v>
      </c>
      <c r="K18705" t="s">
        <v>62046</v>
      </c>
      <c r="L18705" t="s">
        <v>77927</v>
      </c>
    </row>
    <row r="18706" spans="1:12" x14ac:dyDescent="0.15">
      <c r="A18706" t="s">
        <v>12</v>
      </c>
      <c r="B18706">
        <v>5255808</v>
      </c>
      <c r="C18706">
        <v>5255828</v>
      </c>
      <c r="D18706" t="s">
        <v>62037</v>
      </c>
      <c r="E18706" t="s">
        <v>90</v>
      </c>
      <c r="F18706" t="s">
        <v>15</v>
      </c>
      <c r="G18706" t="s">
        <v>16</v>
      </c>
      <c r="H18706">
        <v>120</v>
      </c>
      <c r="I18706" t="s">
        <v>62047</v>
      </c>
      <c r="J18706" t="s">
        <v>62048</v>
      </c>
      <c r="K18706" t="s">
        <v>62049</v>
      </c>
      <c r="L18706" t="s">
        <v>78047</v>
      </c>
    </row>
    <row r="18707" spans="1:12" x14ac:dyDescent="0.15">
      <c r="A18707" t="s">
        <v>12</v>
      </c>
      <c r="B18707">
        <v>5256114</v>
      </c>
      <c r="C18707">
        <v>5256134</v>
      </c>
      <c r="D18707" t="s">
        <v>62050</v>
      </c>
      <c r="E18707" t="s">
        <v>90</v>
      </c>
      <c r="F18707" t="s">
        <v>15</v>
      </c>
      <c r="G18707" t="s">
        <v>36</v>
      </c>
      <c r="H18707">
        <v>0</v>
      </c>
      <c r="I18707" t="s">
        <v>62051</v>
      </c>
      <c r="J18707" t="s">
        <v>62052</v>
      </c>
      <c r="K18707" t="s">
        <v>62053</v>
      </c>
      <c r="L18707" t="s">
        <v>77980</v>
      </c>
    </row>
    <row r="18708" spans="1:12" x14ac:dyDescent="0.15">
      <c r="A18708" t="s">
        <v>12</v>
      </c>
      <c r="B18708">
        <v>5256142</v>
      </c>
      <c r="C18708">
        <v>5256162</v>
      </c>
      <c r="D18708" t="s">
        <v>62050</v>
      </c>
      <c r="E18708" t="s">
        <v>90</v>
      </c>
      <c r="F18708" t="s">
        <v>15</v>
      </c>
      <c r="G18708" t="s">
        <v>36</v>
      </c>
      <c r="H18708">
        <v>28</v>
      </c>
      <c r="I18708" t="s">
        <v>62054</v>
      </c>
      <c r="J18708" t="s">
        <v>62055</v>
      </c>
      <c r="K18708" t="s">
        <v>62056</v>
      </c>
      <c r="L18708" t="s">
        <v>77956</v>
      </c>
    </row>
    <row r="18709" spans="1:12" x14ac:dyDescent="0.15">
      <c r="A18709" t="s">
        <v>12</v>
      </c>
      <c r="B18709">
        <v>5256163</v>
      </c>
      <c r="C18709">
        <v>5256183</v>
      </c>
      <c r="D18709" t="s">
        <v>62050</v>
      </c>
      <c r="E18709" t="s">
        <v>90</v>
      </c>
      <c r="F18709" t="s">
        <v>15</v>
      </c>
      <c r="G18709" t="s">
        <v>16</v>
      </c>
      <c r="H18709">
        <v>49</v>
      </c>
      <c r="I18709" t="s">
        <v>62057</v>
      </c>
      <c r="J18709" t="s">
        <v>62058</v>
      </c>
      <c r="K18709" t="s">
        <v>62059</v>
      </c>
      <c r="L18709" t="s">
        <v>77913</v>
      </c>
    </row>
    <row r="18710" spans="1:12" x14ac:dyDescent="0.15">
      <c r="A18710" t="s">
        <v>12</v>
      </c>
      <c r="B18710">
        <v>5256199</v>
      </c>
      <c r="C18710">
        <v>5256219</v>
      </c>
      <c r="D18710" t="s">
        <v>62050</v>
      </c>
      <c r="E18710" t="s">
        <v>90</v>
      </c>
      <c r="F18710" t="s">
        <v>15</v>
      </c>
      <c r="G18710" t="s">
        <v>16</v>
      </c>
      <c r="H18710">
        <v>85</v>
      </c>
      <c r="I18710" t="s">
        <v>62060</v>
      </c>
      <c r="J18710" t="s">
        <v>62061</v>
      </c>
      <c r="K18710" t="s">
        <v>62062</v>
      </c>
      <c r="L18710" t="s">
        <v>77972</v>
      </c>
    </row>
    <row r="18711" spans="1:12" x14ac:dyDescent="0.15">
      <c r="A18711" t="s">
        <v>12</v>
      </c>
      <c r="B18711">
        <v>5258751</v>
      </c>
      <c r="C18711">
        <v>5258771</v>
      </c>
      <c r="D18711" t="s">
        <v>62063</v>
      </c>
      <c r="E18711" t="s">
        <v>90</v>
      </c>
      <c r="F18711" t="s">
        <v>76</v>
      </c>
      <c r="G18711" t="s">
        <v>16</v>
      </c>
      <c r="H18711">
        <v>20</v>
      </c>
      <c r="I18711" t="s">
        <v>62064</v>
      </c>
      <c r="J18711" t="s">
        <v>62065</v>
      </c>
      <c r="K18711" t="s">
        <v>62066</v>
      </c>
      <c r="L18711" t="s">
        <v>77968</v>
      </c>
    </row>
    <row r="18712" spans="1:12" x14ac:dyDescent="0.15">
      <c r="A18712" t="s">
        <v>12</v>
      </c>
      <c r="B18712">
        <v>5258728</v>
      </c>
      <c r="C18712">
        <v>5258748</v>
      </c>
      <c r="D18712" t="s">
        <v>62063</v>
      </c>
      <c r="E18712" t="s">
        <v>90</v>
      </c>
      <c r="F18712" t="s">
        <v>76</v>
      </c>
      <c r="G18712" t="s">
        <v>23</v>
      </c>
      <c r="H18712">
        <v>43</v>
      </c>
      <c r="I18712" t="s">
        <v>62067</v>
      </c>
      <c r="J18712" t="s">
        <v>62068</v>
      </c>
      <c r="K18712" t="s">
        <v>62069</v>
      </c>
      <c r="L18712" t="s">
        <v>77942</v>
      </c>
    </row>
    <row r="18713" spans="1:12" x14ac:dyDescent="0.15">
      <c r="A18713" t="s">
        <v>12</v>
      </c>
      <c r="B18713">
        <v>5258674</v>
      </c>
      <c r="C18713">
        <v>5258694</v>
      </c>
      <c r="D18713" t="s">
        <v>62063</v>
      </c>
      <c r="E18713" t="s">
        <v>90</v>
      </c>
      <c r="F18713" t="s">
        <v>76</v>
      </c>
      <c r="G18713" t="s">
        <v>36</v>
      </c>
      <c r="H18713">
        <v>97</v>
      </c>
      <c r="I18713" t="s">
        <v>62070</v>
      </c>
      <c r="J18713" t="s">
        <v>62071</v>
      </c>
      <c r="K18713" t="s">
        <v>62072</v>
      </c>
      <c r="L18713" t="s">
        <v>78010</v>
      </c>
    </row>
    <row r="18714" spans="1:12" x14ac:dyDescent="0.15">
      <c r="A18714" t="s">
        <v>12</v>
      </c>
      <c r="B18714">
        <v>5258622</v>
      </c>
      <c r="C18714">
        <v>5258642</v>
      </c>
      <c r="D18714" t="s">
        <v>62063</v>
      </c>
      <c r="E18714" t="s">
        <v>90</v>
      </c>
      <c r="F18714" t="s">
        <v>76</v>
      </c>
      <c r="G18714" t="s">
        <v>23</v>
      </c>
      <c r="H18714">
        <v>149</v>
      </c>
      <c r="I18714" t="s">
        <v>62073</v>
      </c>
      <c r="J18714" t="s">
        <v>62074</v>
      </c>
      <c r="K18714" t="s">
        <v>62075</v>
      </c>
      <c r="L18714" t="s">
        <v>78045</v>
      </c>
    </row>
    <row r="18715" spans="1:12" x14ac:dyDescent="0.15">
      <c r="A18715" t="s">
        <v>12</v>
      </c>
      <c r="B18715">
        <v>5259477</v>
      </c>
      <c r="C18715">
        <v>5259497</v>
      </c>
      <c r="D18715" t="s">
        <v>62076</v>
      </c>
      <c r="E18715" t="s">
        <v>90</v>
      </c>
      <c r="F18715" t="s">
        <v>76</v>
      </c>
      <c r="G18715" t="s">
        <v>23</v>
      </c>
      <c r="H18715">
        <v>6</v>
      </c>
      <c r="I18715" t="s">
        <v>62077</v>
      </c>
      <c r="J18715" t="s">
        <v>62078</v>
      </c>
      <c r="K18715" t="s">
        <v>62079</v>
      </c>
      <c r="L18715" t="s">
        <v>78025</v>
      </c>
    </row>
    <row r="18716" spans="1:12" x14ac:dyDescent="0.15">
      <c r="A18716" t="s">
        <v>12</v>
      </c>
      <c r="B18716">
        <v>5259434</v>
      </c>
      <c r="C18716">
        <v>5259454</v>
      </c>
      <c r="D18716" t="s">
        <v>62076</v>
      </c>
      <c r="E18716" t="s">
        <v>90</v>
      </c>
      <c r="F18716" t="s">
        <v>76</v>
      </c>
      <c r="G18716" t="s">
        <v>32</v>
      </c>
      <c r="H18716">
        <v>49</v>
      </c>
      <c r="I18716" t="s">
        <v>62080</v>
      </c>
      <c r="J18716" t="s">
        <v>62081</v>
      </c>
      <c r="K18716" t="s">
        <v>62082</v>
      </c>
      <c r="L18716" t="s">
        <v>77913</v>
      </c>
    </row>
    <row r="18717" spans="1:12" x14ac:dyDescent="0.15">
      <c r="A18717" t="s">
        <v>12</v>
      </c>
      <c r="B18717">
        <v>5259397</v>
      </c>
      <c r="C18717">
        <v>5259417</v>
      </c>
      <c r="D18717" t="s">
        <v>62076</v>
      </c>
      <c r="E18717" t="s">
        <v>90</v>
      </c>
      <c r="F18717" t="s">
        <v>76</v>
      </c>
      <c r="G18717" t="s">
        <v>16</v>
      </c>
      <c r="H18717">
        <v>86</v>
      </c>
      <c r="I18717" t="s">
        <v>62083</v>
      </c>
      <c r="J18717" t="s">
        <v>62084</v>
      </c>
      <c r="K18717" t="s">
        <v>62085</v>
      </c>
      <c r="L18717" t="s">
        <v>77929</v>
      </c>
    </row>
    <row r="18718" spans="1:12" x14ac:dyDescent="0.15">
      <c r="A18718" t="s">
        <v>12</v>
      </c>
      <c r="B18718">
        <v>5259344</v>
      </c>
      <c r="C18718">
        <v>5259364</v>
      </c>
      <c r="D18718" t="s">
        <v>62076</v>
      </c>
      <c r="E18718" t="s">
        <v>90</v>
      </c>
      <c r="F18718" t="s">
        <v>76</v>
      </c>
      <c r="G18718" t="s">
        <v>36</v>
      </c>
      <c r="H18718">
        <v>139</v>
      </c>
      <c r="I18718" t="s">
        <v>62086</v>
      </c>
      <c r="J18718" t="s">
        <v>62087</v>
      </c>
      <c r="K18718" t="s">
        <v>62088</v>
      </c>
      <c r="L18718" t="s">
        <v>78029</v>
      </c>
    </row>
    <row r="18719" spans="1:12" x14ac:dyDescent="0.15">
      <c r="A18719" t="s">
        <v>12</v>
      </c>
      <c r="B18719">
        <v>5259612</v>
      </c>
      <c r="C18719">
        <v>5259632</v>
      </c>
      <c r="D18719" t="s">
        <v>62089</v>
      </c>
      <c r="E18719" t="s">
        <v>90</v>
      </c>
      <c r="F18719" t="s">
        <v>15</v>
      </c>
      <c r="G18719" t="s">
        <v>36</v>
      </c>
      <c r="H18719">
        <v>6</v>
      </c>
      <c r="I18719" t="s">
        <v>62090</v>
      </c>
      <c r="J18719" t="s">
        <v>62091</v>
      </c>
      <c r="K18719" t="s">
        <v>62092</v>
      </c>
      <c r="L18719" t="s">
        <v>78025</v>
      </c>
    </row>
    <row r="18720" spans="1:12" x14ac:dyDescent="0.15">
      <c r="A18720" t="s">
        <v>12</v>
      </c>
      <c r="B18720">
        <v>5259644</v>
      </c>
      <c r="C18720">
        <v>5259664</v>
      </c>
      <c r="D18720" t="s">
        <v>62089</v>
      </c>
      <c r="E18720" t="s">
        <v>90</v>
      </c>
      <c r="F18720" t="s">
        <v>15</v>
      </c>
      <c r="G18720" t="s">
        <v>36</v>
      </c>
      <c r="H18720">
        <v>38</v>
      </c>
      <c r="I18720" t="s">
        <v>62093</v>
      </c>
      <c r="J18720" t="s">
        <v>62094</v>
      </c>
      <c r="K18720" t="s">
        <v>62095</v>
      </c>
      <c r="L18720" t="s">
        <v>78008</v>
      </c>
    </row>
    <row r="18721" spans="1:12" x14ac:dyDescent="0.15">
      <c r="A18721" t="s">
        <v>12</v>
      </c>
      <c r="B18721">
        <v>5259667</v>
      </c>
      <c r="C18721">
        <v>5259687</v>
      </c>
      <c r="D18721" t="s">
        <v>62089</v>
      </c>
      <c r="E18721" t="s">
        <v>90</v>
      </c>
      <c r="F18721" t="s">
        <v>15</v>
      </c>
      <c r="G18721" t="s">
        <v>16</v>
      </c>
      <c r="H18721">
        <v>61</v>
      </c>
      <c r="I18721" t="s">
        <v>62096</v>
      </c>
      <c r="J18721" t="s">
        <v>62097</v>
      </c>
      <c r="K18721" t="s">
        <v>62098</v>
      </c>
      <c r="L18721" t="s">
        <v>77979</v>
      </c>
    </row>
    <row r="18722" spans="1:12" x14ac:dyDescent="0.15">
      <c r="A18722" t="s">
        <v>12</v>
      </c>
      <c r="B18722">
        <v>5259703</v>
      </c>
      <c r="C18722">
        <v>5259723</v>
      </c>
      <c r="D18722" t="s">
        <v>62089</v>
      </c>
      <c r="E18722" t="s">
        <v>90</v>
      </c>
      <c r="F18722" t="s">
        <v>15</v>
      </c>
      <c r="G18722" t="s">
        <v>16</v>
      </c>
      <c r="H18722">
        <v>97</v>
      </c>
      <c r="I18722" t="s">
        <v>62099</v>
      </c>
      <c r="J18722" t="s">
        <v>62100</v>
      </c>
      <c r="K18722" t="s">
        <v>62101</v>
      </c>
      <c r="L18722" t="s">
        <v>78010</v>
      </c>
    </row>
    <row r="18723" spans="1:12" x14ac:dyDescent="0.15">
      <c r="A18723" t="s">
        <v>12</v>
      </c>
      <c r="B18723">
        <v>5260744</v>
      </c>
      <c r="C18723">
        <v>5260764</v>
      </c>
      <c r="D18723" t="s">
        <v>62102</v>
      </c>
      <c r="E18723" t="s">
        <v>62103</v>
      </c>
      <c r="F18723" t="s">
        <v>15</v>
      </c>
      <c r="G18723" t="s">
        <v>32</v>
      </c>
      <c r="H18723">
        <v>1</v>
      </c>
      <c r="I18723" t="s">
        <v>62104</v>
      </c>
      <c r="J18723" t="s">
        <v>62105</v>
      </c>
      <c r="K18723" t="s">
        <v>62106</v>
      </c>
      <c r="L18723" t="s">
        <v>77917</v>
      </c>
    </row>
    <row r="18724" spans="1:12" x14ac:dyDescent="0.15">
      <c r="A18724" t="s">
        <v>12</v>
      </c>
      <c r="B18724">
        <v>5260768</v>
      </c>
      <c r="C18724">
        <v>5260788</v>
      </c>
      <c r="D18724" t="s">
        <v>62102</v>
      </c>
      <c r="E18724" t="s">
        <v>62103</v>
      </c>
      <c r="F18724" t="s">
        <v>15</v>
      </c>
      <c r="G18724" t="s">
        <v>16</v>
      </c>
      <c r="H18724">
        <v>25</v>
      </c>
      <c r="I18724" t="s">
        <v>62107</v>
      </c>
      <c r="J18724" t="s">
        <v>62108</v>
      </c>
      <c r="K18724" t="s">
        <v>62109</v>
      </c>
      <c r="L18724" t="s">
        <v>78012</v>
      </c>
    </row>
    <row r="18725" spans="1:12" x14ac:dyDescent="0.15">
      <c r="A18725" t="s">
        <v>12</v>
      </c>
      <c r="B18725">
        <v>5260799</v>
      </c>
      <c r="C18725">
        <v>5260819</v>
      </c>
      <c r="D18725" t="s">
        <v>62102</v>
      </c>
      <c r="E18725" t="s">
        <v>62103</v>
      </c>
      <c r="F18725" t="s">
        <v>15</v>
      </c>
      <c r="G18725" t="s">
        <v>23</v>
      </c>
      <c r="H18725">
        <v>56</v>
      </c>
      <c r="I18725" t="s">
        <v>62110</v>
      </c>
      <c r="J18725" t="s">
        <v>62111</v>
      </c>
      <c r="K18725" t="s">
        <v>62112</v>
      </c>
      <c r="L18725" t="s">
        <v>77971</v>
      </c>
    </row>
    <row r="18726" spans="1:12" x14ac:dyDescent="0.15">
      <c r="A18726" t="s">
        <v>12</v>
      </c>
      <c r="B18726">
        <v>5260819</v>
      </c>
      <c r="C18726">
        <v>5260839</v>
      </c>
      <c r="D18726" t="s">
        <v>62102</v>
      </c>
      <c r="E18726" t="s">
        <v>62103</v>
      </c>
      <c r="F18726" t="s">
        <v>15</v>
      </c>
      <c r="G18726" t="s">
        <v>16</v>
      </c>
      <c r="H18726">
        <v>76</v>
      </c>
      <c r="I18726" t="s">
        <v>62113</v>
      </c>
      <c r="J18726" t="s">
        <v>62114</v>
      </c>
      <c r="K18726" t="s">
        <v>62115</v>
      </c>
      <c r="L18726" t="s">
        <v>77985</v>
      </c>
    </row>
    <row r="18727" spans="1:12" x14ac:dyDescent="0.15">
      <c r="A18727" t="s">
        <v>12</v>
      </c>
      <c r="B18727">
        <v>5261706</v>
      </c>
      <c r="C18727">
        <v>5261726</v>
      </c>
      <c r="D18727" t="s">
        <v>62116</v>
      </c>
      <c r="E18727" t="s">
        <v>90</v>
      </c>
      <c r="F18727" t="s">
        <v>15</v>
      </c>
      <c r="G18727" t="s">
        <v>32</v>
      </c>
      <c r="H18727">
        <v>1</v>
      </c>
      <c r="I18727" t="s">
        <v>62117</v>
      </c>
      <c r="J18727" t="s">
        <v>62118</v>
      </c>
      <c r="K18727" t="s">
        <v>62119</v>
      </c>
      <c r="L18727" t="s">
        <v>77917</v>
      </c>
    </row>
    <row r="18728" spans="1:12" x14ac:dyDescent="0.15">
      <c r="A18728" t="s">
        <v>12</v>
      </c>
      <c r="B18728">
        <v>5261738</v>
      </c>
      <c r="C18728">
        <v>5261758</v>
      </c>
      <c r="D18728" t="s">
        <v>62116</v>
      </c>
      <c r="E18728" t="s">
        <v>90</v>
      </c>
      <c r="F18728" t="s">
        <v>15</v>
      </c>
      <c r="G18728" t="s">
        <v>36</v>
      </c>
      <c r="H18728">
        <v>33</v>
      </c>
      <c r="I18728" t="s">
        <v>62120</v>
      </c>
      <c r="J18728" t="s">
        <v>62121</v>
      </c>
      <c r="K18728" t="s">
        <v>62122</v>
      </c>
      <c r="L18728" t="s">
        <v>77977</v>
      </c>
    </row>
    <row r="18729" spans="1:12" x14ac:dyDescent="0.15">
      <c r="A18729" t="s">
        <v>12</v>
      </c>
      <c r="B18729">
        <v>5261773</v>
      </c>
      <c r="C18729">
        <v>5261793</v>
      </c>
      <c r="D18729" t="s">
        <v>62116</v>
      </c>
      <c r="E18729" t="s">
        <v>90</v>
      </c>
      <c r="F18729" t="s">
        <v>15</v>
      </c>
      <c r="G18729" t="s">
        <v>23</v>
      </c>
      <c r="H18729">
        <v>68</v>
      </c>
      <c r="I18729" t="s">
        <v>62123</v>
      </c>
      <c r="J18729" t="s">
        <v>62124</v>
      </c>
      <c r="K18729" t="s">
        <v>62125</v>
      </c>
      <c r="L18729" t="s">
        <v>77962</v>
      </c>
    </row>
    <row r="18730" spans="1:12" x14ac:dyDescent="0.15">
      <c r="A18730" t="s">
        <v>12</v>
      </c>
      <c r="B18730">
        <v>5261799</v>
      </c>
      <c r="C18730">
        <v>5261819</v>
      </c>
      <c r="D18730" t="s">
        <v>62116</v>
      </c>
      <c r="E18730" t="s">
        <v>90</v>
      </c>
      <c r="F18730" t="s">
        <v>15</v>
      </c>
      <c r="G18730" t="s">
        <v>32</v>
      </c>
      <c r="H18730">
        <v>94</v>
      </c>
      <c r="I18730" t="s">
        <v>62126</v>
      </c>
      <c r="J18730" t="s">
        <v>62127</v>
      </c>
      <c r="K18730" t="s">
        <v>62128</v>
      </c>
      <c r="L18730" t="s">
        <v>77927</v>
      </c>
    </row>
    <row r="18731" spans="1:12" x14ac:dyDescent="0.15">
      <c r="A18731" t="s">
        <v>12</v>
      </c>
      <c r="B18731">
        <v>5263807</v>
      </c>
      <c r="C18731">
        <v>5263827</v>
      </c>
      <c r="D18731" t="s">
        <v>62129</v>
      </c>
      <c r="E18731" t="s">
        <v>90</v>
      </c>
      <c r="F18731" t="s">
        <v>15</v>
      </c>
      <c r="G18731" t="s">
        <v>32</v>
      </c>
      <c r="H18731">
        <v>1</v>
      </c>
      <c r="I18731" t="s">
        <v>62130</v>
      </c>
      <c r="J18731" t="s">
        <v>62131</v>
      </c>
      <c r="K18731" t="s">
        <v>62132</v>
      </c>
      <c r="L18731" t="s">
        <v>77917</v>
      </c>
    </row>
    <row r="18732" spans="1:12" x14ac:dyDescent="0.15">
      <c r="A18732" t="s">
        <v>12</v>
      </c>
      <c r="B18732">
        <v>5263837</v>
      </c>
      <c r="C18732">
        <v>5263857</v>
      </c>
      <c r="D18732" t="s">
        <v>62129</v>
      </c>
      <c r="E18732" t="s">
        <v>90</v>
      </c>
      <c r="F18732" t="s">
        <v>15</v>
      </c>
      <c r="G18732" t="s">
        <v>36</v>
      </c>
      <c r="H18732">
        <v>31</v>
      </c>
      <c r="I18732" t="s">
        <v>62133</v>
      </c>
      <c r="J18732" t="s">
        <v>62134</v>
      </c>
      <c r="K18732" t="s">
        <v>62135</v>
      </c>
      <c r="L18732" t="s">
        <v>77910</v>
      </c>
    </row>
    <row r="18733" spans="1:12" x14ac:dyDescent="0.15">
      <c r="A18733" t="s">
        <v>12</v>
      </c>
      <c r="B18733">
        <v>5263870</v>
      </c>
      <c r="C18733">
        <v>5263890</v>
      </c>
      <c r="D18733" t="s">
        <v>62129</v>
      </c>
      <c r="E18733" t="s">
        <v>90</v>
      </c>
      <c r="F18733" t="s">
        <v>15</v>
      </c>
      <c r="G18733" t="s">
        <v>16</v>
      </c>
      <c r="H18733">
        <v>64</v>
      </c>
      <c r="I18733" t="s">
        <v>62136</v>
      </c>
      <c r="J18733" t="s">
        <v>62137</v>
      </c>
      <c r="K18733" t="s">
        <v>62138</v>
      </c>
      <c r="L18733" t="s">
        <v>77989</v>
      </c>
    </row>
    <row r="18734" spans="1:12" x14ac:dyDescent="0.15">
      <c r="A18734" t="s">
        <v>12</v>
      </c>
      <c r="B18734">
        <v>5263895</v>
      </c>
      <c r="C18734">
        <v>5263915</v>
      </c>
      <c r="D18734" t="s">
        <v>62129</v>
      </c>
      <c r="E18734" t="s">
        <v>90</v>
      </c>
      <c r="F18734" t="s">
        <v>15</v>
      </c>
      <c r="G18734" t="s">
        <v>32</v>
      </c>
      <c r="H18734">
        <v>89</v>
      </c>
      <c r="I18734" t="s">
        <v>62139</v>
      </c>
      <c r="J18734" t="s">
        <v>62140</v>
      </c>
      <c r="K18734" t="s">
        <v>62141</v>
      </c>
      <c r="L18734" t="s">
        <v>77964</v>
      </c>
    </row>
    <row r="18735" spans="1:12" x14ac:dyDescent="0.15">
      <c r="A18735" t="s">
        <v>12</v>
      </c>
      <c r="B18735">
        <v>5265382</v>
      </c>
      <c r="C18735">
        <v>5265402</v>
      </c>
      <c r="D18735" t="s">
        <v>62142</v>
      </c>
      <c r="E18735" t="s">
        <v>90</v>
      </c>
      <c r="F18735" t="s">
        <v>76</v>
      </c>
      <c r="G18735" t="s">
        <v>16</v>
      </c>
      <c r="H18735">
        <v>1</v>
      </c>
      <c r="I18735" t="s">
        <v>62143</v>
      </c>
      <c r="J18735" t="s">
        <v>62144</v>
      </c>
      <c r="K18735" t="s">
        <v>62145</v>
      </c>
      <c r="L18735" t="s">
        <v>77917</v>
      </c>
    </row>
    <row r="18736" spans="1:12" x14ac:dyDescent="0.15">
      <c r="A18736" t="s">
        <v>12</v>
      </c>
      <c r="B18736">
        <v>5265361</v>
      </c>
      <c r="C18736">
        <v>5265381</v>
      </c>
      <c r="D18736" t="s">
        <v>62142</v>
      </c>
      <c r="E18736" t="s">
        <v>90</v>
      </c>
      <c r="F18736" t="s">
        <v>76</v>
      </c>
      <c r="G18736" t="s">
        <v>16</v>
      </c>
      <c r="H18736">
        <v>22</v>
      </c>
      <c r="I18736" t="s">
        <v>62146</v>
      </c>
      <c r="J18736" t="s">
        <v>62147</v>
      </c>
      <c r="K18736" t="s">
        <v>62148</v>
      </c>
      <c r="L18736" t="s">
        <v>77948</v>
      </c>
    </row>
    <row r="18737" spans="1:12" x14ac:dyDescent="0.15">
      <c r="A18737" t="s">
        <v>12</v>
      </c>
      <c r="B18737">
        <v>5265340</v>
      </c>
      <c r="C18737">
        <v>5265360</v>
      </c>
      <c r="D18737" t="s">
        <v>62142</v>
      </c>
      <c r="E18737" t="s">
        <v>90</v>
      </c>
      <c r="F18737" t="s">
        <v>76</v>
      </c>
      <c r="G18737" t="s">
        <v>16</v>
      </c>
      <c r="H18737">
        <v>43</v>
      </c>
      <c r="I18737" t="s">
        <v>62149</v>
      </c>
      <c r="J18737" t="s">
        <v>62150</v>
      </c>
      <c r="K18737" t="s">
        <v>62151</v>
      </c>
      <c r="L18737" t="s">
        <v>77942</v>
      </c>
    </row>
    <row r="18738" spans="1:12" x14ac:dyDescent="0.15">
      <c r="A18738" t="s">
        <v>12</v>
      </c>
      <c r="B18738">
        <v>5265319</v>
      </c>
      <c r="C18738">
        <v>5265339</v>
      </c>
      <c r="D18738" t="s">
        <v>62142</v>
      </c>
      <c r="E18738" t="s">
        <v>90</v>
      </c>
      <c r="F18738" t="s">
        <v>76</v>
      </c>
      <c r="G18738" t="s">
        <v>36</v>
      </c>
      <c r="H18738">
        <v>64</v>
      </c>
      <c r="I18738" t="s">
        <v>62152</v>
      </c>
      <c r="J18738" t="s">
        <v>62153</v>
      </c>
      <c r="K18738" t="s">
        <v>62154</v>
      </c>
      <c r="L18738" t="s">
        <v>77989</v>
      </c>
    </row>
    <row r="18739" spans="1:12" x14ac:dyDescent="0.15">
      <c r="A18739" t="s">
        <v>12</v>
      </c>
      <c r="B18739">
        <v>5266065</v>
      </c>
      <c r="C18739">
        <v>5266085</v>
      </c>
      <c r="D18739" t="s">
        <v>62155</v>
      </c>
      <c r="E18739" t="s">
        <v>90</v>
      </c>
      <c r="F18739" t="s">
        <v>76</v>
      </c>
      <c r="G18739" t="s">
        <v>36</v>
      </c>
      <c r="H18739">
        <v>7</v>
      </c>
      <c r="I18739" t="s">
        <v>62156</v>
      </c>
      <c r="J18739" t="s">
        <v>62157</v>
      </c>
      <c r="K18739" t="s">
        <v>62158</v>
      </c>
      <c r="L18739" t="s">
        <v>77909</v>
      </c>
    </row>
    <row r="18740" spans="1:12" x14ac:dyDescent="0.15">
      <c r="A18740" t="s">
        <v>12</v>
      </c>
      <c r="B18740">
        <v>5266029</v>
      </c>
      <c r="C18740">
        <v>5266049</v>
      </c>
      <c r="D18740" t="s">
        <v>62155</v>
      </c>
      <c r="E18740" t="s">
        <v>90</v>
      </c>
      <c r="F18740" t="s">
        <v>76</v>
      </c>
      <c r="G18740" t="s">
        <v>23</v>
      </c>
      <c r="H18740">
        <v>43</v>
      </c>
      <c r="I18740" t="s">
        <v>62159</v>
      </c>
      <c r="J18740" t="s">
        <v>62160</v>
      </c>
      <c r="K18740" t="s">
        <v>62161</v>
      </c>
      <c r="L18740" t="s">
        <v>77942</v>
      </c>
    </row>
    <row r="18741" spans="1:12" x14ac:dyDescent="0.15">
      <c r="A18741" t="s">
        <v>12</v>
      </c>
      <c r="B18741">
        <v>5266005</v>
      </c>
      <c r="C18741">
        <v>5266025</v>
      </c>
      <c r="D18741" t="s">
        <v>62155</v>
      </c>
      <c r="E18741" t="s">
        <v>90</v>
      </c>
      <c r="F18741" t="s">
        <v>76</v>
      </c>
      <c r="G18741" t="s">
        <v>36</v>
      </c>
      <c r="H18741">
        <v>67</v>
      </c>
      <c r="I18741" t="s">
        <v>62162</v>
      </c>
      <c r="J18741" t="s">
        <v>62163</v>
      </c>
      <c r="K18741" t="s">
        <v>62164</v>
      </c>
      <c r="L18741" t="s">
        <v>77981</v>
      </c>
    </row>
    <row r="18742" spans="1:12" x14ac:dyDescent="0.15">
      <c r="A18742" t="s">
        <v>12</v>
      </c>
      <c r="B18742">
        <v>5265971</v>
      </c>
      <c r="C18742">
        <v>5265991</v>
      </c>
      <c r="D18742" t="s">
        <v>62155</v>
      </c>
      <c r="E18742" t="s">
        <v>90</v>
      </c>
      <c r="F18742" t="s">
        <v>76</v>
      </c>
      <c r="G18742" t="s">
        <v>23</v>
      </c>
      <c r="H18742">
        <v>101</v>
      </c>
      <c r="I18742" t="s">
        <v>62165</v>
      </c>
      <c r="J18742" t="s">
        <v>62166</v>
      </c>
      <c r="K18742" t="s">
        <v>62167</v>
      </c>
      <c r="L18742" t="s">
        <v>77997</v>
      </c>
    </row>
    <row r="18743" spans="1:12" x14ac:dyDescent="0.15">
      <c r="A18743" t="s">
        <v>12</v>
      </c>
      <c r="B18743">
        <v>5267410</v>
      </c>
      <c r="C18743">
        <v>5267430</v>
      </c>
      <c r="D18743" t="s">
        <v>62168</v>
      </c>
      <c r="E18743" t="s">
        <v>62169</v>
      </c>
      <c r="F18743" t="s">
        <v>76</v>
      </c>
      <c r="G18743" t="s">
        <v>36</v>
      </c>
      <c r="H18743">
        <v>0</v>
      </c>
      <c r="I18743" t="s">
        <v>62170</v>
      </c>
      <c r="J18743" t="s">
        <v>62171</v>
      </c>
      <c r="K18743" t="s">
        <v>62172</v>
      </c>
      <c r="L18743" t="s">
        <v>77980</v>
      </c>
    </row>
    <row r="18744" spans="1:12" x14ac:dyDescent="0.15">
      <c r="A18744" t="s">
        <v>12</v>
      </c>
      <c r="B18744">
        <v>5267390</v>
      </c>
      <c r="C18744">
        <v>5267410</v>
      </c>
      <c r="D18744" t="s">
        <v>62168</v>
      </c>
      <c r="E18744" t="s">
        <v>62169</v>
      </c>
      <c r="F18744" t="s">
        <v>76</v>
      </c>
      <c r="G18744" t="s">
        <v>36</v>
      </c>
      <c r="H18744">
        <v>20</v>
      </c>
      <c r="I18744" t="s">
        <v>62173</v>
      </c>
      <c r="J18744" t="s">
        <v>62174</v>
      </c>
      <c r="K18744" t="s">
        <v>62175</v>
      </c>
      <c r="L18744" t="s">
        <v>77968</v>
      </c>
    </row>
    <row r="18745" spans="1:12" x14ac:dyDescent="0.15">
      <c r="A18745" t="s">
        <v>12</v>
      </c>
      <c r="B18745">
        <v>5267366</v>
      </c>
      <c r="C18745">
        <v>5267386</v>
      </c>
      <c r="D18745" t="s">
        <v>62168</v>
      </c>
      <c r="E18745" t="s">
        <v>62169</v>
      </c>
      <c r="F18745" t="s">
        <v>76</v>
      </c>
      <c r="G18745" t="s">
        <v>36</v>
      </c>
      <c r="H18745">
        <v>44</v>
      </c>
      <c r="I18745" t="s">
        <v>62176</v>
      </c>
      <c r="J18745" t="s">
        <v>62177</v>
      </c>
      <c r="K18745" t="s">
        <v>62178</v>
      </c>
      <c r="L18745" t="s">
        <v>78016</v>
      </c>
    </row>
    <row r="18746" spans="1:12" x14ac:dyDescent="0.15">
      <c r="A18746" t="s">
        <v>12</v>
      </c>
      <c r="B18746">
        <v>5267340</v>
      </c>
      <c r="C18746">
        <v>5267360</v>
      </c>
      <c r="D18746" t="s">
        <v>62168</v>
      </c>
      <c r="E18746" t="s">
        <v>62169</v>
      </c>
      <c r="F18746" t="s">
        <v>76</v>
      </c>
      <c r="G18746" t="s">
        <v>16</v>
      </c>
      <c r="H18746">
        <v>70</v>
      </c>
      <c r="I18746" t="s">
        <v>62179</v>
      </c>
      <c r="J18746" t="s">
        <v>62180</v>
      </c>
      <c r="K18746" t="s">
        <v>62181</v>
      </c>
      <c r="L18746" t="s">
        <v>77919</v>
      </c>
    </row>
    <row r="18747" spans="1:12" x14ac:dyDescent="0.15">
      <c r="A18747" t="s">
        <v>12</v>
      </c>
      <c r="B18747">
        <v>5270295</v>
      </c>
      <c r="C18747">
        <v>5270315</v>
      </c>
      <c r="D18747" t="s">
        <v>62182</v>
      </c>
      <c r="E18747" t="s">
        <v>62183</v>
      </c>
      <c r="F18747" t="s">
        <v>76</v>
      </c>
      <c r="G18747" t="s">
        <v>23</v>
      </c>
      <c r="H18747">
        <v>12</v>
      </c>
      <c r="I18747" t="s">
        <v>62184</v>
      </c>
      <c r="J18747" t="s">
        <v>62185</v>
      </c>
      <c r="K18747" t="s">
        <v>62186</v>
      </c>
      <c r="L18747" t="s">
        <v>77991</v>
      </c>
    </row>
    <row r="18748" spans="1:12" x14ac:dyDescent="0.15">
      <c r="A18748" t="s">
        <v>12</v>
      </c>
      <c r="B18748">
        <v>5270240</v>
      </c>
      <c r="C18748">
        <v>5270260</v>
      </c>
      <c r="D18748" t="s">
        <v>62182</v>
      </c>
      <c r="E18748" t="s">
        <v>62183</v>
      </c>
      <c r="F18748" t="s">
        <v>76</v>
      </c>
      <c r="G18748" t="s">
        <v>32</v>
      </c>
      <c r="H18748">
        <v>67</v>
      </c>
      <c r="I18748" t="s">
        <v>62187</v>
      </c>
      <c r="J18748" t="s">
        <v>62188</v>
      </c>
      <c r="K18748" t="s">
        <v>62189</v>
      </c>
      <c r="L18748" t="s">
        <v>77981</v>
      </c>
    </row>
    <row r="18749" spans="1:12" x14ac:dyDescent="0.15">
      <c r="A18749" t="s">
        <v>12</v>
      </c>
      <c r="B18749">
        <v>5270208</v>
      </c>
      <c r="C18749">
        <v>5270228</v>
      </c>
      <c r="D18749" t="s">
        <v>62182</v>
      </c>
      <c r="E18749" t="s">
        <v>62183</v>
      </c>
      <c r="F18749" t="s">
        <v>76</v>
      </c>
      <c r="G18749" t="s">
        <v>36</v>
      </c>
      <c r="H18749">
        <v>99</v>
      </c>
      <c r="I18749" t="s">
        <v>62190</v>
      </c>
      <c r="J18749" t="s">
        <v>62191</v>
      </c>
      <c r="K18749" t="s">
        <v>62192</v>
      </c>
      <c r="L18749" t="s">
        <v>78051</v>
      </c>
    </row>
    <row r="18750" spans="1:12" x14ac:dyDescent="0.15">
      <c r="A18750" t="s">
        <v>12</v>
      </c>
      <c r="B18750">
        <v>5270122</v>
      </c>
      <c r="C18750">
        <v>5270142</v>
      </c>
      <c r="D18750" t="s">
        <v>62182</v>
      </c>
      <c r="E18750" t="s">
        <v>62183</v>
      </c>
      <c r="F18750" t="s">
        <v>76</v>
      </c>
      <c r="G18750" t="s">
        <v>32</v>
      </c>
      <c r="H18750">
        <v>185</v>
      </c>
      <c r="I18750" t="s">
        <v>62193</v>
      </c>
      <c r="J18750" t="s">
        <v>62194</v>
      </c>
      <c r="K18750" t="s">
        <v>62195</v>
      </c>
      <c r="L18750" t="s">
        <v>78084</v>
      </c>
    </row>
    <row r="18751" spans="1:12" x14ac:dyDescent="0.15">
      <c r="A18751" t="s">
        <v>12</v>
      </c>
      <c r="B18751">
        <v>5271341</v>
      </c>
      <c r="C18751">
        <v>5271361</v>
      </c>
      <c r="D18751" t="s">
        <v>62196</v>
      </c>
      <c r="E18751" t="s">
        <v>90</v>
      </c>
      <c r="F18751" t="s">
        <v>76</v>
      </c>
      <c r="G18751" t="s">
        <v>16</v>
      </c>
      <c r="H18751">
        <v>23</v>
      </c>
      <c r="I18751" t="s">
        <v>62197</v>
      </c>
      <c r="J18751" t="s">
        <v>62198</v>
      </c>
      <c r="K18751" t="s">
        <v>62199</v>
      </c>
      <c r="L18751" t="s">
        <v>77975</v>
      </c>
    </row>
    <row r="18752" spans="1:12" x14ac:dyDescent="0.15">
      <c r="A18752" t="s">
        <v>12</v>
      </c>
      <c r="B18752">
        <v>5271318</v>
      </c>
      <c r="C18752">
        <v>5271338</v>
      </c>
      <c r="D18752" t="s">
        <v>62196</v>
      </c>
      <c r="E18752" t="s">
        <v>90</v>
      </c>
      <c r="F18752" t="s">
        <v>76</v>
      </c>
      <c r="G18752" t="s">
        <v>16</v>
      </c>
      <c r="H18752">
        <v>46</v>
      </c>
      <c r="I18752" t="s">
        <v>62200</v>
      </c>
      <c r="J18752" t="s">
        <v>62201</v>
      </c>
      <c r="K18752" t="s">
        <v>62202</v>
      </c>
      <c r="L18752" t="s">
        <v>78004</v>
      </c>
    </row>
    <row r="18753" spans="1:12" x14ac:dyDescent="0.15">
      <c r="A18753" t="s">
        <v>12</v>
      </c>
      <c r="B18753">
        <v>5271285</v>
      </c>
      <c r="C18753">
        <v>5271305</v>
      </c>
      <c r="D18753" t="s">
        <v>62196</v>
      </c>
      <c r="E18753" t="s">
        <v>90</v>
      </c>
      <c r="F18753" t="s">
        <v>76</v>
      </c>
      <c r="G18753" t="s">
        <v>16</v>
      </c>
      <c r="H18753">
        <v>79</v>
      </c>
      <c r="I18753" t="s">
        <v>62203</v>
      </c>
      <c r="J18753" t="s">
        <v>62204</v>
      </c>
      <c r="K18753" t="s">
        <v>62205</v>
      </c>
      <c r="L18753" t="s">
        <v>77993</v>
      </c>
    </row>
    <row r="18754" spans="1:12" x14ac:dyDescent="0.15">
      <c r="A18754" t="s">
        <v>12</v>
      </c>
      <c r="B18754">
        <v>5271264</v>
      </c>
      <c r="C18754">
        <v>5271284</v>
      </c>
      <c r="D18754" t="s">
        <v>62196</v>
      </c>
      <c r="E18754" t="s">
        <v>90</v>
      </c>
      <c r="F18754" t="s">
        <v>76</v>
      </c>
      <c r="G18754" t="s">
        <v>32</v>
      </c>
      <c r="H18754">
        <v>100</v>
      </c>
      <c r="I18754" t="s">
        <v>62206</v>
      </c>
      <c r="J18754" t="s">
        <v>62207</v>
      </c>
      <c r="K18754" t="s">
        <v>62208</v>
      </c>
      <c r="L18754" t="s">
        <v>77953</v>
      </c>
    </row>
    <row r="18755" spans="1:12" x14ac:dyDescent="0.15">
      <c r="A18755" t="s">
        <v>12</v>
      </c>
      <c r="B18755">
        <v>5271543</v>
      </c>
      <c r="C18755">
        <v>5271563</v>
      </c>
      <c r="D18755" t="s">
        <v>62209</v>
      </c>
      <c r="E18755" t="s">
        <v>90</v>
      </c>
      <c r="F18755" t="s">
        <v>15</v>
      </c>
      <c r="G18755" t="s">
        <v>16</v>
      </c>
      <c r="H18755">
        <v>13</v>
      </c>
      <c r="I18755" t="s">
        <v>62210</v>
      </c>
      <c r="J18755" t="s">
        <v>62211</v>
      </c>
      <c r="K18755" t="s">
        <v>62212</v>
      </c>
      <c r="L18755" t="s">
        <v>77935</v>
      </c>
    </row>
    <row r="18756" spans="1:12" x14ac:dyDescent="0.15">
      <c r="A18756" t="s">
        <v>12</v>
      </c>
      <c r="B18756">
        <v>5271596</v>
      </c>
      <c r="C18756">
        <v>5271616</v>
      </c>
      <c r="D18756" t="s">
        <v>62209</v>
      </c>
      <c r="E18756" t="s">
        <v>90</v>
      </c>
      <c r="F18756" t="s">
        <v>15</v>
      </c>
      <c r="G18756" t="s">
        <v>16</v>
      </c>
      <c r="H18756">
        <v>66</v>
      </c>
      <c r="I18756" t="s">
        <v>62213</v>
      </c>
      <c r="J18756" t="s">
        <v>62214</v>
      </c>
      <c r="K18756" t="s">
        <v>62215</v>
      </c>
      <c r="L18756" t="s">
        <v>77928</v>
      </c>
    </row>
    <row r="18757" spans="1:12" x14ac:dyDescent="0.15">
      <c r="A18757" t="s">
        <v>12</v>
      </c>
      <c r="B18757">
        <v>5271616</v>
      </c>
      <c r="C18757">
        <v>5271636</v>
      </c>
      <c r="D18757" t="s">
        <v>62209</v>
      </c>
      <c r="E18757" t="s">
        <v>90</v>
      </c>
      <c r="F18757" t="s">
        <v>15</v>
      </c>
      <c r="G18757" t="s">
        <v>32</v>
      </c>
      <c r="H18757">
        <v>86</v>
      </c>
      <c r="I18757" t="s">
        <v>62216</v>
      </c>
      <c r="J18757" t="s">
        <v>62217</v>
      </c>
      <c r="K18757" t="s">
        <v>62218</v>
      </c>
      <c r="L18757" t="s">
        <v>77929</v>
      </c>
    </row>
    <row r="18758" spans="1:12" x14ac:dyDescent="0.15">
      <c r="A18758" t="s">
        <v>12</v>
      </c>
      <c r="B18758">
        <v>5271660</v>
      </c>
      <c r="C18758">
        <v>5271680</v>
      </c>
      <c r="D18758" t="s">
        <v>62209</v>
      </c>
      <c r="E18758" t="s">
        <v>90</v>
      </c>
      <c r="F18758" t="s">
        <v>15</v>
      </c>
      <c r="G18758" t="s">
        <v>16</v>
      </c>
      <c r="H18758">
        <v>130</v>
      </c>
      <c r="I18758" t="s">
        <v>62219</v>
      </c>
      <c r="J18758" t="s">
        <v>62220</v>
      </c>
      <c r="K18758" t="s">
        <v>62221</v>
      </c>
      <c r="L18758" t="s">
        <v>77998</v>
      </c>
    </row>
    <row r="18759" spans="1:12" x14ac:dyDescent="0.15">
      <c r="A18759" t="s">
        <v>12</v>
      </c>
      <c r="B18759">
        <v>5272877</v>
      </c>
      <c r="C18759">
        <v>5272897</v>
      </c>
      <c r="D18759" t="s">
        <v>62222</v>
      </c>
      <c r="E18759" t="s">
        <v>62223</v>
      </c>
      <c r="F18759" t="s">
        <v>76</v>
      </c>
      <c r="G18759" t="s">
        <v>32</v>
      </c>
      <c r="H18759">
        <v>1</v>
      </c>
      <c r="I18759" t="s">
        <v>62224</v>
      </c>
      <c r="J18759" t="s">
        <v>62225</v>
      </c>
      <c r="K18759" t="s">
        <v>62226</v>
      </c>
      <c r="L18759" t="s">
        <v>77917</v>
      </c>
    </row>
    <row r="18760" spans="1:12" x14ac:dyDescent="0.15">
      <c r="A18760" t="s">
        <v>12</v>
      </c>
      <c r="B18760">
        <v>5272843</v>
      </c>
      <c r="C18760">
        <v>5272863</v>
      </c>
      <c r="D18760" t="s">
        <v>62222</v>
      </c>
      <c r="E18760" t="s">
        <v>62223</v>
      </c>
      <c r="F18760" t="s">
        <v>76</v>
      </c>
      <c r="G18760" t="s">
        <v>16</v>
      </c>
      <c r="H18760">
        <v>35</v>
      </c>
      <c r="I18760" t="s">
        <v>62227</v>
      </c>
      <c r="J18760" t="s">
        <v>62228</v>
      </c>
      <c r="K18760" t="s">
        <v>62229</v>
      </c>
      <c r="L18760" t="s">
        <v>77936</v>
      </c>
    </row>
    <row r="18761" spans="1:12" x14ac:dyDescent="0.15">
      <c r="A18761" t="s">
        <v>12</v>
      </c>
      <c r="B18761">
        <v>5272801</v>
      </c>
      <c r="C18761">
        <v>5272821</v>
      </c>
      <c r="D18761" t="s">
        <v>62222</v>
      </c>
      <c r="E18761" t="s">
        <v>62223</v>
      </c>
      <c r="F18761" t="s">
        <v>76</v>
      </c>
      <c r="G18761" t="s">
        <v>23</v>
      </c>
      <c r="H18761">
        <v>77</v>
      </c>
      <c r="I18761" t="s">
        <v>62230</v>
      </c>
      <c r="J18761" t="s">
        <v>62231</v>
      </c>
      <c r="K18761" t="s">
        <v>62232</v>
      </c>
      <c r="L18761" t="s">
        <v>77960</v>
      </c>
    </row>
    <row r="18762" spans="1:12" x14ac:dyDescent="0.15">
      <c r="A18762" t="s">
        <v>12</v>
      </c>
      <c r="B18762">
        <v>5272772</v>
      </c>
      <c r="C18762">
        <v>5272792</v>
      </c>
      <c r="D18762" t="s">
        <v>62222</v>
      </c>
      <c r="E18762" t="s">
        <v>62223</v>
      </c>
      <c r="F18762" t="s">
        <v>76</v>
      </c>
      <c r="G18762" t="s">
        <v>16</v>
      </c>
      <c r="H18762">
        <v>106</v>
      </c>
      <c r="I18762" t="s">
        <v>62233</v>
      </c>
      <c r="J18762" t="s">
        <v>62234</v>
      </c>
      <c r="K18762" t="s">
        <v>62235</v>
      </c>
      <c r="L18762" t="s">
        <v>77914</v>
      </c>
    </row>
    <row r="18763" spans="1:12" x14ac:dyDescent="0.15">
      <c r="A18763" t="s">
        <v>12</v>
      </c>
      <c r="B18763">
        <v>5274141</v>
      </c>
      <c r="C18763">
        <v>5274161</v>
      </c>
      <c r="D18763" t="s">
        <v>62236</v>
      </c>
      <c r="E18763" t="s">
        <v>62237</v>
      </c>
      <c r="F18763" t="s">
        <v>76</v>
      </c>
      <c r="G18763" t="s">
        <v>16</v>
      </c>
      <c r="H18763">
        <v>34</v>
      </c>
      <c r="I18763" t="s">
        <v>62238</v>
      </c>
      <c r="J18763" t="s">
        <v>62239</v>
      </c>
      <c r="K18763" t="s">
        <v>62240</v>
      </c>
      <c r="L18763" t="s">
        <v>77999</v>
      </c>
    </row>
    <row r="18764" spans="1:12" x14ac:dyDescent="0.15">
      <c r="A18764" t="s">
        <v>12</v>
      </c>
      <c r="B18764">
        <v>5274096</v>
      </c>
      <c r="C18764">
        <v>5274116</v>
      </c>
      <c r="D18764" t="s">
        <v>62236</v>
      </c>
      <c r="E18764" t="s">
        <v>62237</v>
      </c>
      <c r="F18764" t="s">
        <v>76</v>
      </c>
      <c r="G18764" t="s">
        <v>16</v>
      </c>
      <c r="H18764">
        <v>79</v>
      </c>
      <c r="I18764" t="s">
        <v>62241</v>
      </c>
      <c r="J18764" t="s">
        <v>62242</v>
      </c>
      <c r="K18764" t="s">
        <v>62243</v>
      </c>
      <c r="L18764" t="s">
        <v>77993</v>
      </c>
    </row>
    <row r="18765" spans="1:12" x14ac:dyDescent="0.15">
      <c r="A18765" t="s">
        <v>12</v>
      </c>
      <c r="B18765">
        <v>5274045</v>
      </c>
      <c r="C18765">
        <v>5274065</v>
      </c>
      <c r="D18765" t="s">
        <v>62236</v>
      </c>
      <c r="E18765" t="s">
        <v>62237</v>
      </c>
      <c r="F18765" t="s">
        <v>76</v>
      </c>
      <c r="G18765" t="s">
        <v>32</v>
      </c>
      <c r="H18765">
        <v>130</v>
      </c>
      <c r="I18765" t="s">
        <v>62244</v>
      </c>
      <c r="J18765" t="s">
        <v>62245</v>
      </c>
      <c r="K18765" t="s">
        <v>62246</v>
      </c>
      <c r="L18765" t="s">
        <v>77998</v>
      </c>
    </row>
    <row r="18766" spans="1:12" x14ac:dyDescent="0.15">
      <c r="A18766" t="s">
        <v>12</v>
      </c>
      <c r="B18766">
        <v>5274003</v>
      </c>
      <c r="C18766">
        <v>5274023</v>
      </c>
      <c r="D18766" t="s">
        <v>62236</v>
      </c>
      <c r="E18766" t="s">
        <v>62237</v>
      </c>
      <c r="F18766" t="s">
        <v>76</v>
      </c>
      <c r="G18766" t="s">
        <v>16</v>
      </c>
      <c r="H18766">
        <v>172</v>
      </c>
      <c r="I18766" t="s">
        <v>62247</v>
      </c>
      <c r="J18766" t="s">
        <v>62248</v>
      </c>
      <c r="K18766" t="s">
        <v>62249</v>
      </c>
      <c r="L18766" t="s">
        <v>78117</v>
      </c>
    </row>
    <row r="18767" spans="1:12" x14ac:dyDescent="0.15">
      <c r="A18767" t="s">
        <v>12</v>
      </c>
      <c r="B18767">
        <v>5275478</v>
      </c>
      <c r="C18767">
        <v>5275498</v>
      </c>
      <c r="D18767" t="s">
        <v>62250</v>
      </c>
      <c r="E18767" t="s">
        <v>62251</v>
      </c>
      <c r="F18767" t="s">
        <v>76</v>
      </c>
      <c r="G18767" t="s">
        <v>32</v>
      </c>
      <c r="H18767">
        <v>1</v>
      </c>
      <c r="I18767" t="s">
        <v>62252</v>
      </c>
      <c r="J18767" t="s">
        <v>62253</v>
      </c>
      <c r="K18767" t="s">
        <v>62254</v>
      </c>
      <c r="L18767" t="s">
        <v>77917</v>
      </c>
    </row>
    <row r="18768" spans="1:12" x14ac:dyDescent="0.15">
      <c r="A18768" t="s">
        <v>12</v>
      </c>
      <c r="B18768">
        <v>5275441</v>
      </c>
      <c r="C18768">
        <v>5275461</v>
      </c>
      <c r="D18768" t="s">
        <v>62250</v>
      </c>
      <c r="E18768" t="s">
        <v>62251</v>
      </c>
      <c r="F18768" t="s">
        <v>76</v>
      </c>
      <c r="G18768" t="s">
        <v>23</v>
      </c>
      <c r="H18768">
        <v>38</v>
      </c>
      <c r="I18768" t="s">
        <v>62255</v>
      </c>
      <c r="J18768" t="s">
        <v>62256</v>
      </c>
      <c r="K18768" t="s">
        <v>62257</v>
      </c>
      <c r="L18768" t="s">
        <v>78008</v>
      </c>
    </row>
    <row r="18769" spans="1:12" x14ac:dyDescent="0.15">
      <c r="A18769" t="s">
        <v>12</v>
      </c>
      <c r="B18769">
        <v>5275391</v>
      </c>
      <c r="C18769">
        <v>5275411</v>
      </c>
      <c r="D18769" t="s">
        <v>62250</v>
      </c>
      <c r="E18769" t="s">
        <v>62251</v>
      </c>
      <c r="F18769" t="s">
        <v>76</v>
      </c>
      <c r="G18769" t="s">
        <v>16</v>
      </c>
      <c r="H18769">
        <v>88</v>
      </c>
      <c r="I18769" t="s">
        <v>62258</v>
      </c>
      <c r="J18769" t="s">
        <v>62259</v>
      </c>
      <c r="K18769" t="s">
        <v>62260</v>
      </c>
      <c r="L18769" t="s">
        <v>77923</v>
      </c>
    </row>
    <row r="18770" spans="1:12" x14ac:dyDescent="0.15">
      <c r="A18770" t="s">
        <v>12</v>
      </c>
      <c r="B18770">
        <v>5275353</v>
      </c>
      <c r="C18770">
        <v>5275373</v>
      </c>
      <c r="D18770" t="s">
        <v>62250</v>
      </c>
      <c r="E18770" t="s">
        <v>62251</v>
      </c>
      <c r="F18770" t="s">
        <v>76</v>
      </c>
      <c r="G18770" t="s">
        <v>16</v>
      </c>
      <c r="H18770">
        <v>126</v>
      </c>
      <c r="I18770" t="s">
        <v>62261</v>
      </c>
      <c r="J18770" t="s">
        <v>62262</v>
      </c>
      <c r="K18770" t="s">
        <v>62263</v>
      </c>
      <c r="L18770" t="s">
        <v>78078</v>
      </c>
    </row>
    <row r="18771" spans="1:12" x14ac:dyDescent="0.15">
      <c r="A18771" t="s">
        <v>12</v>
      </c>
      <c r="B18771">
        <v>5276363</v>
      </c>
      <c r="C18771">
        <v>5276383</v>
      </c>
      <c r="D18771" t="s">
        <v>62264</v>
      </c>
      <c r="E18771" t="s">
        <v>62265</v>
      </c>
      <c r="F18771" t="s">
        <v>76</v>
      </c>
      <c r="G18771" t="s">
        <v>32</v>
      </c>
      <c r="H18771">
        <v>1</v>
      </c>
      <c r="I18771" t="s">
        <v>62266</v>
      </c>
      <c r="J18771" t="s">
        <v>62267</v>
      </c>
      <c r="K18771" t="s">
        <v>62268</v>
      </c>
      <c r="L18771" t="s">
        <v>77917</v>
      </c>
    </row>
    <row r="18772" spans="1:12" x14ac:dyDescent="0.15">
      <c r="A18772" t="s">
        <v>12</v>
      </c>
      <c r="B18772">
        <v>5276331</v>
      </c>
      <c r="C18772">
        <v>5276351</v>
      </c>
      <c r="D18772" t="s">
        <v>62264</v>
      </c>
      <c r="E18772" t="s">
        <v>62265</v>
      </c>
      <c r="F18772" t="s">
        <v>76</v>
      </c>
      <c r="G18772" t="s">
        <v>36</v>
      </c>
      <c r="H18772">
        <v>33</v>
      </c>
      <c r="I18772" t="s">
        <v>62269</v>
      </c>
      <c r="J18772" t="s">
        <v>62270</v>
      </c>
      <c r="K18772" t="s">
        <v>62271</v>
      </c>
      <c r="L18772" t="s">
        <v>77977</v>
      </c>
    </row>
    <row r="18773" spans="1:12" x14ac:dyDescent="0.15">
      <c r="A18773" t="s">
        <v>12</v>
      </c>
      <c r="B18773">
        <v>5276310</v>
      </c>
      <c r="C18773">
        <v>5276330</v>
      </c>
      <c r="D18773" t="s">
        <v>62264</v>
      </c>
      <c r="E18773" t="s">
        <v>62265</v>
      </c>
      <c r="F18773" t="s">
        <v>76</v>
      </c>
      <c r="G18773" t="s">
        <v>16</v>
      </c>
      <c r="H18773">
        <v>54</v>
      </c>
      <c r="I18773" t="s">
        <v>62272</v>
      </c>
      <c r="J18773" t="s">
        <v>62273</v>
      </c>
      <c r="K18773" t="s">
        <v>62274</v>
      </c>
      <c r="L18773" t="s">
        <v>77961</v>
      </c>
    </row>
    <row r="18774" spans="1:12" x14ac:dyDescent="0.15">
      <c r="A18774" t="s">
        <v>12</v>
      </c>
      <c r="B18774">
        <v>5276285</v>
      </c>
      <c r="C18774">
        <v>5276305</v>
      </c>
      <c r="D18774" t="s">
        <v>62264</v>
      </c>
      <c r="E18774" t="s">
        <v>62265</v>
      </c>
      <c r="F18774" t="s">
        <v>76</v>
      </c>
      <c r="G18774" t="s">
        <v>32</v>
      </c>
      <c r="H18774">
        <v>79</v>
      </c>
      <c r="I18774" t="s">
        <v>62275</v>
      </c>
      <c r="J18774" t="s">
        <v>62276</v>
      </c>
      <c r="K18774" t="s">
        <v>62277</v>
      </c>
      <c r="L18774" t="s">
        <v>77993</v>
      </c>
    </row>
    <row r="18775" spans="1:12" x14ac:dyDescent="0.15">
      <c r="A18775" t="s">
        <v>12</v>
      </c>
      <c r="B18775">
        <v>5277319</v>
      </c>
      <c r="C18775">
        <v>5277339</v>
      </c>
      <c r="D18775" t="s">
        <v>62278</v>
      </c>
      <c r="E18775" t="s">
        <v>62279</v>
      </c>
      <c r="F18775" t="s">
        <v>76</v>
      </c>
      <c r="G18775" t="s">
        <v>23</v>
      </c>
      <c r="H18775">
        <v>8</v>
      </c>
      <c r="I18775" t="s">
        <v>62280</v>
      </c>
      <c r="J18775" t="s">
        <v>62281</v>
      </c>
      <c r="K18775" t="s">
        <v>62282</v>
      </c>
      <c r="L18775" t="s">
        <v>77955</v>
      </c>
    </row>
    <row r="18776" spans="1:12" x14ac:dyDescent="0.15">
      <c r="A18776" t="s">
        <v>12</v>
      </c>
      <c r="B18776">
        <v>5277290</v>
      </c>
      <c r="C18776">
        <v>5277310</v>
      </c>
      <c r="D18776" t="s">
        <v>62278</v>
      </c>
      <c r="E18776" t="s">
        <v>62279</v>
      </c>
      <c r="F18776" t="s">
        <v>76</v>
      </c>
      <c r="G18776" t="s">
        <v>36</v>
      </c>
      <c r="H18776">
        <v>37</v>
      </c>
      <c r="I18776" t="s">
        <v>62283</v>
      </c>
      <c r="J18776" t="s">
        <v>62284</v>
      </c>
      <c r="K18776" t="s">
        <v>62285</v>
      </c>
      <c r="L18776" t="s">
        <v>77906</v>
      </c>
    </row>
    <row r="18777" spans="1:12" x14ac:dyDescent="0.15">
      <c r="A18777" t="s">
        <v>12</v>
      </c>
      <c r="B18777">
        <v>5277268</v>
      </c>
      <c r="C18777">
        <v>5277288</v>
      </c>
      <c r="D18777" t="s">
        <v>62278</v>
      </c>
      <c r="E18777" t="s">
        <v>62279</v>
      </c>
      <c r="F18777" t="s">
        <v>76</v>
      </c>
      <c r="G18777" t="s">
        <v>16</v>
      </c>
      <c r="H18777">
        <v>59</v>
      </c>
      <c r="I18777" t="s">
        <v>62286</v>
      </c>
      <c r="J18777" t="s">
        <v>62287</v>
      </c>
      <c r="K18777" t="s">
        <v>62288</v>
      </c>
      <c r="L18777" t="s">
        <v>78009</v>
      </c>
    </row>
    <row r="18778" spans="1:12" x14ac:dyDescent="0.15">
      <c r="A18778" t="s">
        <v>12</v>
      </c>
      <c r="B18778">
        <v>5277236</v>
      </c>
      <c r="C18778">
        <v>5277256</v>
      </c>
      <c r="D18778" t="s">
        <v>62278</v>
      </c>
      <c r="E18778" t="s">
        <v>62279</v>
      </c>
      <c r="F18778" t="s">
        <v>76</v>
      </c>
      <c r="G18778" t="s">
        <v>16</v>
      </c>
      <c r="H18778">
        <v>91</v>
      </c>
      <c r="I18778" t="s">
        <v>62289</v>
      </c>
      <c r="J18778" t="s">
        <v>62290</v>
      </c>
      <c r="K18778" t="s">
        <v>62291</v>
      </c>
      <c r="L18778" t="s">
        <v>77907</v>
      </c>
    </row>
    <row r="18779" spans="1:12" x14ac:dyDescent="0.15">
      <c r="A18779" t="s">
        <v>12</v>
      </c>
      <c r="B18779">
        <v>5278751</v>
      </c>
      <c r="C18779">
        <v>5278771</v>
      </c>
      <c r="D18779" t="s">
        <v>62292</v>
      </c>
      <c r="E18779" t="s">
        <v>62293</v>
      </c>
      <c r="F18779" t="s">
        <v>76</v>
      </c>
      <c r="G18779" t="s">
        <v>16</v>
      </c>
      <c r="H18779">
        <v>15</v>
      </c>
      <c r="I18779" t="s">
        <v>62294</v>
      </c>
      <c r="J18779" t="s">
        <v>62295</v>
      </c>
      <c r="K18779" t="s">
        <v>62296</v>
      </c>
      <c r="L18779" t="s">
        <v>77970</v>
      </c>
    </row>
    <row r="18780" spans="1:12" x14ac:dyDescent="0.15">
      <c r="A18780" t="s">
        <v>12</v>
      </c>
      <c r="B18780">
        <v>5278725</v>
      </c>
      <c r="C18780">
        <v>5278745</v>
      </c>
      <c r="D18780" t="s">
        <v>62292</v>
      </c>
      <c r="E18780" t="s">
        <v>62293</v>
      </c>
      <c r="F18780" t="s">
        <v>76</v>
      </c>
      <c r="G18780" t="s">
        <v>16</v>
      </c>
      <c r="H18780">
        <v>41</v>
      </c>
      <c r="I18780" t="s">
        <v>62297</v>
      </c>
      <c r="J18780" t="s">
        <v>62298</v>
      </c>
      <c r="K18780" t="s">
        <v>62299</v>
      </c>
      <c r="L18780" t="s">
        <v>78014</v>
      </c>
    </row>
    <row r="18781" spans="1:12" x14ac:dyDescent="0.15">
      <c r="A18781" t="s">
        <v>12</v>
      </c>
      <c r="B18781">
        <v>5278687</v>
      </c>
      <c r="C18781">
        <v>5278707</v>
      </c>
      <c r="D18781" t="s">
        <v>62292</v>
      </c>
      <c r="E18781" t="s">
        <v>62293</v>
      </c>
      <c r="F18781" t="s">
        <v>76</v>
      </c>
      <c r="G18781" t="s">
        <v>16</v>
      </c>
      <c r="H18781">
        <v>79</v>
      </c>
      <c r="I18781" t="s">
        <v>62300</v>
      </c>
      <c r="J18781" t="s">
        <v>62301</v>
      </c>
      <c r="K18781" t="s">
        <v>62302</v>
      </c>
      <c r="L18781" t="s">
        <v>77993</v>
      </c>
    </row>
    <row r="18782" spans="1:12" x14ac:dyDescent="0.15">
      <c r="A18782" t="s">
        <v>12</v>
      </c>
      <c r="B18782">
        <v>5278653</v>
      </c>
      <c r="C18782">
        <v>5278673</v>
      </c>
      <c r="D18782" t="s">
        <v>62292</v>
      </c>
      <c r="E18782" t="s">
        <v>62293</v>
      </c>
      <c r="F18782" t="s">
        <v>76</v>
      </c>
      <c r="G18782" t="s">
        <v>23</v>
      </c>
      <c r="H18782">
        <v>113</v>
      </c>
      <c r="I18782" t="s">
        <v>62303</v>
      </c>
      <c r="J18782" t="s">
        <v>62304</v>
      </c>
      <c r="K18782" t="s">
        <v>62305</v>
      </c>
      <c r="L18782" t="s">
        <v>77986</v>
      </c>
    </row>
    <row r="18783" spans="1:12" x14ac:dyDescent="0.15">
      <c r="A18783" t="s">
        <v>12</v>
      </c>
      <c r="B18783">
        <v>5279815</v>
      </c>
      <c r="C18783">
        <v>5279835</v>
      </c>
      <c r="D18783" t="s">
        <v>62306</v>
      </c>
      <c r="E18783" t="s">
        <v>62307</v>
      </c>
      <c r="F18783" t="s">
        <v>76</v>
      </c>
      <c r="G18783" t="s">
        <v>23</v>
      </c>
      <c r="H18783">
        <v>17</v>
      </c>
      <c r="I18783" t="s">
        <v>62308</v>
      </c>
      <c r="J18783" t="s">
        <v>62309</v>
      </c>
      <c r="K18783" t="s">
        <v>62310</v>
      </c>
      <c r="L18783" t="s">
        <v>77944</v>
      </c>
    </row>
    <row r="18784" spans="1:12" x14ac:dyDescent="0.15">
      <c r="A18784" t="s">
        <v>12</v>
      </c>
      <c r="B18784">
        <v>5279795</v>
      </c>
      <c r="C18784">
        <v>5279815</v>
      </c>
      <c r="D18784" t="s">
        <v>62306</v>
      </c>
      <c r="E18784" t="s">
        <v>62307</v>
      </c>
      <c r="F18784" t="s">
        <v>76</v>
      </c>
      <c r="G18784" t="s">
        <v>16</v>
      </c>
      <c r="H18784">
        <v>37</v>
      </c>
      <c r="I18784" t="s">
        <v>62311</v>
      </c>
      <c r="J18784" t="s">
        <v>62312</v>
      </c>
      <c r="K18784" t="s">
        <v>62313</v>
      </c>
      <c r="L18784" t="s">
        <v>77906</v>
      </c>
    </row>
    <row r="18785" spans="1:12" x14ac:dyDescent="0.15">
      <c r="A18785" t="s">
        <v>12</v>
      </c>
      <c r="B18785">
        <v>5279768</v>
      </c>
      <c r="C18785">
        <v>5279788</v>
      </c>
      <c r="D18785" t="s">
        <v>62306</v>
      </c>
      <c r="E18785" t="s">
        <v>62307</v>
      </c>
      <c r="F18785" t="s">
        <v>76</v>
      </c>
      <c r="G18785" t="s">
        <v>23</v>
      </c>
      <c r="H18785">
        <v>64</v>
      </c>
      <c r="I18785" t="s">
        <v>62314</v>
      </c>
      <c r="J18785" t="s">
        <v>62315</v>
      </c>
      <c r="K18785" t="s">
        <v>62316</v>
      </c>
      <c r="L18785" t="s">
        <v>77989</v>
      </c>
    </row>
    <row r="18786" spans="1:12" x14ac:dyDescent="0.15">
      <c r="A18786" t="s">
        <v>12</v>
      </c>
      <c r="B18786">
        <v>5279735</v>
      </c>
      <c r="C18786">
        <v>5279755</v>
      </c>
      <c r="D18786" t="s">
        <v>62306</v>
      </c>
      <c r="E18786" t="s">
        <v>62307</v>
      </c>
      <c r="F18786" t="s">
        <v>76</v>
      </c>
      <c r="G18786" t="s">
        <v>16</v>
      </c>
      <c r="H18786">
        <v>97</v>
      </c>
      <c r="I18786" t="s">
        <v>62317</v>
      </c>
      <c r="J18786" t="s">
        <v>62318</v>
      </c>
      <c r="K18786" t="s">
        <v>62319</v>
      </c>
      <c r="L18786" t="s">
        <v>78010</v>
      </c>
    </row>
    <row r="18787" spans="1:12" x14ac:dyDescent="0.15">
      <c r="A18787" t="s">
        <v>12</v>
      </c>
      <c r="B18787">
        <v>5281001</v>
      </c>
      <c r="C18787">
        <v>5281021</v>
      </c>
      <c r="D18787" t="s">
        <v>62320</v>
      </c>
      <c r="E18787" t="s">
        <v>62321</v>
      </c>
      <c r="F18787" t="s">
        <v>76</v>
      </c>
      <c r="G18787" t="s">
        <v>36</v>
      </c>
      <c r="H18787">
        <v>20</v>
      </c>
      <c r="I18787" t="s">
        <v>62322</v>
      </c>
      <c r="J18787" t="s">
        <v>62323</v>
      </c>
      <c r="K18787" t="s">
        <v>62324</v>
      </c>
      <c r="L18787" t="s">
        <v>77968</v>
      </c>
    </row>
    <row r="18788" spans="1:12" x14ac:dyDescent="0.15">
      <c r="A18788" t="s">
        <v>12</v>
      </c>
      <c r="B18788">
        <v>5280952</v>
      </c>
      <c r="C18788">
        <v>5280972</v>
      </c>
      <c r="D18788" t="s">
        <v>62320</v>
      </c>
      <c r="E18788" t="s">
        <v>62321</v>
      </c>
      <c r="F18788" t="s">
        <v>76</v>
      </c>
      <c r="G18788" t="s">
        <v>16</v>
      </c>
      <c r="H18788">
        <v>69</v>
      </c>
      <c r="I18788" t="s">
        <v>62325</v>
      </c>
      <c r="J18788" t="s">
        <v>62326</v>
      </c>
      <c r="K18788" t="s">
        <v>62327</v>
      </c>
      <c r="L18788" t="s">
        <v>78015</v>
      </c>
    </row>
    <row r="18789" spans="1:12" x14ac:dyDescent="0.15">
      <c r="A18789" t="s">
        <v>12</v>
      </c>
      <c r="B18789">
        <v>5280920</v>
      </c>
      <c r="C18789">
        <v>5280940</v>
      </c>
      <c r="D18789" t="s">
        <v>62320</v>
      </c>
      <c r="E18789" t="s">
        <v>62321</v>
      </c>
      <c r="F18789" t="s">
        <v>76</v>
      </c>
      <c r="G18789" t="s">
        <v>23</v>
      </c>
      <c r="H18789">
        <v>101</v>
      </c>
      <c r="I18789" t="s">
        <v>62328</v>
      </c>
      <c r="J18789" t="s">
        <v>62329</v>
      </c>
      <c r="K18789" t="s">
        <v>62330</v>
      </c>
      <c r="L18789" t="s">
        <v>77997</v>
      </c>
    </row>
    <row r="18790" spans="1:12" x14ac:dyDescent="0.15">
      <c r="A18790" t="s">
        <v>12</v>
      </c>
      <c r="B18790">
        <v>5280897</v>
      </c>
      <c r="C18790">
        <v>5280917</v>
      </c>
      <c r="D18790" t="s">
        <v>62320</v>
      </c>
      <c r="E18790" t="s">
        <v>62321</v>
      </c>
      <c r="F18790" t="s">
        <v>76</v>
      </c>
      <c r="G18790" t="s">
        <v>16</v>
      </c>
      <c r="H18790">
        <v>124</v>
      </c>
      <c r="I18790" t="s">
        <v>62331</v>
      </c>
      <c r="J18790" t="s">
        <v>62332</v>
      </c>
      <c r="K18790" t="s">
        <v>62333</v>
      </c>
      <c r="L18790" t="s">
        <v>78046</v>
      </c>
    </row>
    <row r="18791" spans="1:12" x14ac:dyDescent="0.15">
      <c r="A18791" t="s">
        <v>12</v>
      </c>
      <c r="B18791">
        <v>5282359</v>
      </c>
      <c r="C18791">
        <v>5282379</v>
      </c>
      <c r="D18791" t="s">
        <v>62334</v>
      </c>
      <c r="E18791" t="s">
        <v>62335</v>
      </c>
      <c r="F18791" t="s">
        <v>76</v>
      </c>
      <c r="G18791" t="s">
        <v>23</v>
      </c>
      <c r="H18791">
        <v>8</v>
      </c>
      <c r="I18791" t="s">
        <v>62336</v>
      </c>
      <c r="J18791" t="s">
        <v>62337</v>
      </c>
      <c r="K18791" t="s">
        <v>62338</v>
      </c>
      <c r="L18791" t="s">
        <v>77955</v>
      </c>
    </row>
    <row r="18792" spans="1:12" x14ac:dyDescent="0.15">
      <c r="A18792" t="s">
        <v>12</v>
      </c>
      <c r="B18792">
        <v>5282338</v>
      </c>
      <c r="C18792">
        <v>5282358</v>
      </c>
      <c r="D18792" t="s">
        <v>62334</v>
      </c>
      <c r="E18792" t="s">
        <v>62335</v>
      </c>
      <c r="F18792" t="s">
        <v>76</v>
      </c>
      <c r="G18792" t="s">
        <v>16</v>
      </c>
      <c r="H18792">
        <v>29</v>
      </c>
      <c r="I18792" t="s">
        <v>62339</v>
      </c>
      <c r="J18792" t="s">
        <v>62340</v>
      </c>
      <c r="K18792" t="s">
        <v>62341</v>
      </c>
      <c r="L18792" t="s">
        <v>77921</v>
      </c>
    </row>
    <row r="18793" spans="1:12" x14ac:dyDescent="0.15">
      <c r="A18793" t="s">
        <v>12</v>
      </c>
      <c r="B18793">
        <v>5282303</v>
      </c>
      <c r="C18793">
        <v>5282323</v>
      </c>
      <c r="D18793" t="s">
        <v>62334</v>
      </c>
      <c r="E18793" t="s">
        <v>62335</v>
      </c>
      <c r="F18793" t="s">
        <v>76</v>
      </c>
      <c r="G18793" t="s">
        <v>36</v>
      </c>
      <c r="H18793">
        <v>64</v>
      </c>
      <c r="I18793" t="s">
        <v>62342</v>
      </c>
      <c r="J18793" t="s">
        <v>62343</v>
      </c>
      <c r="K18793" t="s">
        <v>62344</v>
      </c>
      <c r="L18793" t="s">
        <v>77989</v>
      </c>
    </row>
    <row r="18794" spans="1:12" x14ac:dyDescent="0.15">
      <c r="A18794" t="s">
        <v>12</v>
      </c>
      <c r="B18794">
        <v>5282281</v>
      </c>
      <c r="C18794">
        <v>5282301</v>
      </c>
      <c r="D18794" t="s">
        <v>62334</v>
      </c>
      <c r="E18794" t="s">
        <v>62335</v>
      </c>
      <c r="F18794" t="s">
        <v>76</v>
      </c>
      <c r="G18794" t="s">
        <v>16</v>
      </c>
      <c r="H18794">
        <v>86</v>
      </c>
      <c r="I18794" t="s">
        <v>62345</v>
      </c>
      <c r="J18794" t="s">
        <v>62346</v>
      </c>
      <c r="K18794" t="s">
        <v>62347</v>
      </c>
      <c r="L18794" t="s">
        <v>77929</v>
      </c>
    </row>
    <row r="18795" spans="1:12" x14ac:dyDescent="0.15">
      <c r="A18795" t="s">
        <v>12</v>
      </c>
      <c r="B18795">
        <v>5283444</v>
      </c>
      <c r="C18795">
        <v>5283464</v>
      </c>
      <c r="D18795" t="s">
        <v>62348</v>
      </c>
      <c r="E18795" t="s">
        <v>62349</v>
      </c>
      <c r="F18795" t="s">
        <v>76</v>
      </c>
      <c r="G18795" t="s">
        <v>16</v>
      </c>
      <c r="H18795">
        <v>19</v>
      </c>
      <c r="I18795" t="s">
        <v>62350</v>
      </c>
      <c r="J18795" t="s">
        <v>62351</v>
      </c>
      <c r="K18795" t="s">
        <v>62352</v>
      </c>
      <c r="L18795" t="s">
        <v>77982</v>
      </c>
    </row>
    <row r="18796" spans="1:12" x14ac:dyDescent="0.15">
      <c r="A18796" t="s">
        <v>12</v>
      </c>
      <c r="B18796">
        <v>5283404</v>
      </c>
      <c r="C18796">
        <v>5283424</v>
      </c>
      <c r="D18796" t="s">
        <v>62348</v>
      </c>
      <c r="E18796" t="s">
        <v>62349</v>
      </c>
      <c r="F18796" t="s">
        <v>76</v>
      </c>
      <c r="G18796" t="s">
        <v>32</v>
      </c>
      <c r="H18796">
        <v>59</v>
      </c>
      <c r="I18796" t="s">
        <v>62353</v>
      </c>
      <c r="J18796" t="s">
        <v>62354</v>
      </c>
      <c r="K18796" t="s">
        <v>62355</v>
      </c>
      <c r="L18796" t="s">
        <v>78009</v>
      </c>
    </row>
    <row r="18797" spans="1:12" x14ac:dyDescent="0.15">
      <c r="A18797" t="s">
        <v>12</v>
      </c>
      <c r="B18797">
        <v>5283337</v>
      </c>
      <c r="C18797">
        <v>5283357</v>
      </c>
      <c r="D18797" t="s">
        <v>62348</v>
      </c>
      <c r="E18797" t="s">
        <v>62349</v>
      </c>
      <c r="F18797" t="s">
        <v>76</v>
      </c>
      <c r="G18797" t="s">
        <v>36</v>
      </c>
      <c r="H18797">
        <v>126</v>
      </c>
      <c r="I18797" t="s">
        <v>62356</v>
      </c>
      <c r="J18797" t="s">
        <v>62357</v>
      </c>
      <c r="K18797" t="s">
        <v>62358</v>
      </c>
      <c r="L18797" t="s">
        <v>78078</v>
      </c>
    </row>
    <row r="18798" spans="1:12" x14ac:dyDescent="0.15">
      <c r="A18798" t="s">
        <v>12</v>
      </c>
      <c r="B18798">
        <v>5283308</v>
      </c>
      <c r="C18798">
        <v>5283328</v>
      </c>
      <c r="D18798" t="s">
        <v>62348</v>
      </c>
      <c r="E18798" t="s">
        <v>62349</v>
      </c>
      <c r="F18798" t="s">
        <v>76</v>
      </c>
      <c r="G18798" t="s">
        <v>32</v>
      </c>
      <c r="H18798">
        <v>155</v>
      </c>
      <c r="I18798" t="s">
        <v>62359</v>
      </c>
      <c r="J18798" t="s">
        <v>62360</v>
      </c>
      <c r="K18798" t="s">
        <v>62361</v>
      </c>
      <c r="L18798" t="s">
        <v>78083</v>
      </c>
    </row>
    <row r="18799" spans="1:12" x14ac:dyDescent="0.15">
      <c r="A18799" t="s">
        <v>12</v>
      </c>
      <c r="B18799">
        <v>5284827</v>
      </c>
      <c r="C18799">
        <v>5284847</v>
      </c>
      <c r="D18799" t="s">
        <v>62362</v>
      </c>
      <c r="E18799" t="s">
        <v>62363</v>
      </c>
      <c r="F18799" t="s">
        <v>76</v>
      </c>
      <c r="G18799" t="s">
        <v>23</v>
      </c>
      <c r="H18799">
        <v>12</v>
      </c>
      <c r="I18799" t="s">
        <v>62364</v>
      </c>
      <c r="J18799" t="s">
        <v>62365</v>
      </c>
      <c r="K18799" t="s">
        <v>62366</v>
      </c>
      <c r="L18799" t="s">
        <v>77991</v>
      </c>
    </row>
    <row r="18800" spans="1:12" x14ac:dyDescent="0.15">
      <c r="A18800" t="s">
        <v>12</v>
      </c>
      <c r="B18800">
        <v>5284786</v>
      </c>
      <c r="C18800">
        <v>5284806</v>
      </c>
      <c r="D18800" t="s">
        <v>62362</v>
      </c>
      <c r="E18800" t="s">
        <v>62363</v>
      </c>
      <c r="F18800" t="s">
        <v>76</v>
      </c>
      <c r="G18800" t="s">
        <v>23</v>
      </c>
      <c r="H18800">
        <v>53</v>
      </c>
      <c r="I18800" t="s">
        <v>62367</v>
      </c>
      <c r="J18800" t="s">
        <v>62368</v>
      </c>
      <c r="K18800" t="s">
        <v>62369</v>
      </c>
      <c r="L18800" t="s">
        <v>77922</v>
      </c>
    </row>
    <row r="18801" spans="1:12" x14ac:dyDescent="0.15">
      <c r="A18801" t="s">
        <v>12</v>
      </c>
      <c r="B18801">
        <v>5284751</v>
      </c>
      <c r="C18801">
        <v>5284771</v>
      </c>
      <c r="D18801" t="s">
        <v>62362</v>
      </c>
      <c r="E18801" t="s">
        <v>62363</v>
      </c>
      <c r="F18801" t="s">
        <v>76</v>
      </c>
      <c r="G18801" t="s">
        <v>32</v>
      </c>
      <c r="H18801">
        <v>88</v>
      </c>
      <c r="I18801" t="s">
        <v>62370</v>
      </c>
      <c r="J18801" t="s">
        <v>62371</v>
      </c>
      <c r="K18801" t="s">
        <v>62372</v>
      </c>
      <c r="L18801" t="s">
        <v>77923</v>
      </c>
    </row>
    <row r="18802" spans="1:12" x14ac:dyDescent="0.15">
      <c r="A18802" t="s">
        <v>12</v>
      </c>
      <c r="B18802">
        <v>5284728</v>
      </c>
      <c r="C18802">
        <v>5284748</v>
      </c>
      <c r="D18802" t="s">
        <v>62362</v>
      </c>
      <c r="E18802" t="s">
        <v>62363</v>
      </c>
      <c r="F18802" t="s">
        <v>76</v>
      </c>
      <c r="G18802" t="s">
        <v>36</v>
      </c>
      <c r="H18802">
        <v>111</v>
      </c>
      <c r="I18802" t="s">
        <v>62373</v>
      </c>
      <c r="J18802" t="s">
        <v>62374</v>
      </c>
      <c r="K18802" t="s">
        <v>62375</v>
      </c>
      <c r="L18802" t="s">
        <v>77908</v>
      </c>
    </row>
    <row r="18803" spans="1:12" x14ac:dyDescent="0.15">
      <c r="A18803" t="s">
        <v>12</v>
      </c>
      <c r="B18803">
        <v>5286289</v>
      </c>
      <c r="C18803">
        <v>5286309</v>
      </c>
      <c r="D18803" t="s">
        <v>62376</v>
      </c>
      <c r="E18803" t="s">
        <v>62377</v>
      </c>
      <c r="F18803" t="s">
        <v>76</v>
      </c>
      <c r="G18803" t="s">
        <v>23</v>
      </c>
      <c r="H18803">
        <v>6</v>
      </c>
      <c r="I18803" t="s">
        <v>62378</v>
      </c>
      <c r="J18803" t="s">
        <v>62379</v>
      </c>
      <c r="K18803" t="s">
        <v>62380</v>
      </c>
      <c r="L18803" t="s">
        <v>78025</v>
      </c>
    </row>
    <row r="18804" spans="1:12" x14ac:dyDescent="0.15">
      <c r="A18804" t="s">
        <v>12</v>
      </c>
      <c r="B18804">
        <v>5286265</v>
      </c>
      <c r="C18804">
        <v>5286285</v>
      </c>
      <c r="D18804" t="s">
        <v>62376</v>
      </c>
      <c r="E18804" t="s">
        <v>62377</v>
      </c>
      <c r="F18804" t="s">
        <v>76</v>
      </c>
      <c r="G18804" t="s">
        <v>36</v>
      </c>
      <c r="H18804">
        <v>30</v>
      </c>
      <c r="I18804" t="s">
        <v>62381</v>
      </c>
      <c r="J18804" t="s">
        <v>62382</v>
      </c>
      <c r="K18804" t="s">
        <v>62383</v>
      </c>
      <c r="L18804" t="s">
        <v>77984</v>
      </c>
    </row>
    <row r="18805" spans="1:12" x14ac:dyDescent="0.15">
      <c r="A18805" t="s">
        <v>12</v>
      </c>
      <c r="B18805">
        <v>5286239</v>
      </c>
      <c r="C18805">
        <v>5286259</v>
      </c>
      <c r="D18805" t="s">
        <v>62376</v>
      </c>
      <c r="E18805" t="s">
        <v>62377</v>
      </c>
      <c r="F18805" t="s">
        <v>76</v>
      </c>
      <c r="G18805" t="s">
        <v>16</v>
      </c>
      <c r="H18805">
        <v>56</v>
      </c>
      <c r="I18805" t="s">
        <v>62384</v>
      </c>
      <c r="J18805" t="s">
        <v>62385</v>
      </c>
      <c r="K18805" t="s">
        <v>62386</v>
      </c>
      <c r="L18805" t="s">
        <v>77971</v>
      </c>
    </row>
    <row r="18806" spans="1:12" x14ac:dyDescent="0.15">
      <c r="A18806" t="s">
        <v>12</v>
      </c>
      <c r="B18806">
        <v>5286218</v>
      </c>
      <c r="C18806">
        <v>5286238</v>
      </c>
      <c r="D18806" t="s">
        <v>62376</v>
      </c>
      <c r="E18806" t="s">
        <v>62377</v>
      </c>
      <c r="F18806" t="s">
        <v>76</v>
      </c>
      <c r="G18806" t="s">
        <v>16</v>
      </c>
      <c r="H18806">
        <v>77</v>
      </c>
      <c r="I18806" t="s">
        <v>62387</v>
      </c>
      <c r="J18806" t="s">
        <v>62388</v>
      </c>
      <c r="K18806" t="s">
        <v>62389</v>
      </c>
      <c r="L18806" t="s">
        <v>77960</v>
      </c>
    </row>
    <row r="18807" spans="1:12" x14ac:dyDescent="0.15">
      <c r="A18807" t="s">
        <v>12</v>
      </c>
      <c r="B18807">
        <v>5288014</v>
      </c>
      <c r="C18807">
        <v>5288034</v>
      </c>
      <c r="D18807" t="s">
        <v>62390</v>
      </c>
      <c r="E18807" t="s">
        <v>62391</v>
      </c>
      <c r="F18807" t="s">
        <v>76</v>
      </c>
      <c r="G18807" t="s">
        <v>32</v>
      </c>
      <c r="H18807">
        <v>20</v>
      </c>
      <c r="I18807" t="s">
        <v>62392</v>
      </c>
      <c r="J18807" t="s">
        <v>62393</v>
      </c>
      <c r="K18807" t="s">
        <v>62394</v>
      </c>
      <c r="L18807" t="s">
        <v>77968</v>
      </c>
    </row>
    <row r="18808" spans="1:12" x14ac:dyDescent="0.15">
      <c r="A18808" t="s">
        <v>12</v>
      </c>
      <c r="B18808">
        <v>5287949</v>
      </c>
      <c r="C18808">
        <v>5287969</v>
      </c>
      <c r="D18808" t="s">
        <v>62390</v>
      </c>
      <c r="E18808" t="s">
        <v>62391</v>
      </c>
      <c r="F18808" t="s">
        <v>76</v>
      </c>
      <c r="G18808" t="s">
        <v>32</v>
      </c>
      <c r="H18808">
        <v>85</v>
      </c>
      <c r="I18808" t="s">
        <v>62395</v>
      </c>
      <c r="J18808" t="s">
        <v>62396</v>
      </c>
      <c r="K18808" t="s">
        <v>62397</v>
      </c>
      <c r="L18808" t="s">
        <v>77972</v>
      </c>
    </row>
    <row r="18809" spans="1:12" x14ac:dyDescent="0.15">
      <c r="A18809" t="s">
        <v>12</v>
      </c>
      <c r="B18809">
        <v>5287927</v>
      </c>
      <c r="C18809">
        <v>5287947</v>
      </c>
      <c r="D18809" t="s">
        <v>62390</v>
      </c>
      <c r="E18809" t="s">
        <v>62391</v>
      </c>
      <c r="F18809" t="s">
        <v>76</v>
      </c>
      <c r="G18809" t="s">
        <v>23</v>
      </c>
      <c r="H18809">
        <v>107</v>
      </c>
      <c r="I18809" t="s">
        <v>62398</v>
      </c>
      <c r="J18809" t="s">
        <v>62399</v>
      </c>
      <c r="K18809" t="s">
        <v>62400</v>
      </c>
      <c r="L18809" t="s">
        <v>77983</v>
      </c>
    </row>
    <row r="18810" spans="1:12" x14ac:dyDescent="0.15">
      <c r="A18810" t="s">
        <v>12</v>
      </c>
      <c r="B18810">
        <v>5287894</v>
      </c>
      <c r="C18810">
        <v>5287914</v>
      </c>
      <c r="D18810" t="s">
        <v>62390</v>
      </c>
      <c r="E18810" t="s">
        <v>62391</v>
      </c>
      <c r="F18810" t="s">
        <v>76</v>
      </c>
      <c r="G18810" t="s">
        <v>32</v>
      </c>
      <c r="H18810">
        <v>140</v>
      </c>
      <c r="I18810" t="s">
        <v>62401</v>
      </c>
      <c r="J18810" t="s">
        <v>62402</v>
      </c>
      <c r="K18810" t="s">
        <v>62403</v>
      </c>
      <c r="L18810" t="s">
        <v>78038</v>
      </c>
    </row>
    <row r="18811" spans="1:12" x14ac:dyDescent="0.15">
      <c r="A18811" t="s">
        <v>12</v>
      </c>
      <c r="B18811">
        <v>5288316</v>
      </c>
      <c r="C18811">
        <v>5288336</v>
      </c>
      <c r="D18811" t="s">
        <v>62404</v>
      </c>
      <c r="E18811" t="s">
        <v>62405</v>
      </c>
      <c r="F18811" t="s">
        <v>76</v>
      </c>
      <c r="G18811" t="s">
        <v>16</v>
      </c>
      <c r="H18811">
        <v>8</v>
      </c>
      <c r="I18811" t="s">
        <v>62406</v>
      </c>
      <c r="J18811" t="s">
        <v>62407</v>
      </c>
      <c r="K18811" t="s">
        <v>62408</v>
      </c>
      <c r="L18811" t="s">
        <v>77955</v>
      </c>
    </row>
    <row r="18812" spans="1:12" x14ac:dyDescent="0.15">
      <c r="A18812" t="s">
        <v>12</v>
      </c>
      <c r="B18812">
        <v>5288294</v>
      </c>
      <c r="C18812">
        <v>5288314</v>
      </c>
      <c r="D18812" t="s">
        <v>62404</v>
      </c>
      <c r="E18812" t="s">
        <v>62405</v>
      </c>
      <c r="F18812" t="s">
        <v>76</v>
      </c>
      <c r="G18812" t="s">
        <v>23</v>
      </c>
      <c r="H18812">
        <v>30</v>
      </c>
      <c r="I18812" t="s">
        <v>62409</v>
      </c>
      <c r="J18812" t="s">
        <v>62410</v>
      </c>
      <c r="K18812" t="s">
        <v>62411</v>
      </c>
      <c r="L18812" t="s">
        <v>77984</v>
      </c>
    </row>
    <row r="18813" spans="1:12" x14ac:dyDescent="0.15">
      <c r="A18813" t="s">
        <v>12</v>
      </c>
      <c r="B18813">
        <v>5288236</v>
      </c>
      <c r="C18813">
        <v>5288256</v>
      </c>
      <c r="D18813" t="s">
        <v>62404</v>
      </c>
      <c r="E18813" t="s">
        <v>62405</v>
      </c>
      <c r="F18813" t="s">
        <v>76</v>
      </c>
      <c r="G18813" t="s">
        <v>16</v>
      </c>
      <c r="H18813">
        <v>88</v>
      </c>
      <c r="I18813" t="s">
        <v>62412</v>
      </c>
      <c r="J18813" t="s">
        <v>62413</v>
      </c>
      <c r="K18813" t="s">
        <v>62414</v>
      </c>
      <c r="L18813" t="s">
        <v>77923</v>
      </c>
    </row>
    <row r="18814" spans="1:12" x14ac:dyDescent="0.15">
      <c r="A18814" t="s">
        <v>12</v>
      </c>
      <c r="B18814">
        <v>5288211</v>
      </c>
      <c r="C18814">
        <v>5288231</v>
      </c>
      <c r="D18814" t="s">
        <v>62404</v>
      </c>
      <c r="E18814" t="s">
        <v>62405</v>
      </c>
      <c r="F18814" t="s">
        <v>76</v>
      </c>
      <c r="G18814" t="s">
        <v>16</v>
      </c>
      <c r="H18814">
        <v>113</v>
      </c>
      <c r="I18814" t="s">
        <v>62415</v>
      </c>
      <c r="J18814" t="s">
        <v>62416</v>
      </c>
      <c r="K18814" t="s">
        <v>62417</v>
      </c>
      <c r="L18814" t="s">
        <v>77986</v>
      </c>
    </row>
    <row r="18815" spans="1:12" x14ac:dyDescent="0.15">
      <c r="A18815" t="s">
        <v>12</v>
      </c>
      <c r="B18815">
        <v>5289252</v>
      </c>
      <c r="C18815">
        <v>5289272</v>
      </c>
      <c r="D18815" t="s">
        <v>62418</v>
      </c>
      <c r="E18815" t="s">
        <v>90</v>
      </c>
      <c r="F18815" t="s">
        <v>76</v>
      </c>
      <c r="G18815" t="s">
        <v>32</v>
      </c>
      <c r="H18815">
        <v>10</v>
      </c>
      <c r="I18815" t="s">
        <v>62419</v>
      </c>
      <c r="J18815" t="s">
        <v>62420</v>
      </c>
      <c r="K18815" t="s">
        <v>62421</v>
      </c>
      <c r="L18815" t="s">
        <v>78001</v>
      </c>
    </row>
    <row r="18816" spans="1:12" x14ac:dyDescent="0.15">
      <c r="A18816" t="s">
        <v>12</v>
      </c>
      <c r="B18816">
        <v>5289216</v>
      </c>
      <c r="C18816">
        <v>5289236</v>
      </c>
      <c r="D18816" t="s">
        <v>62418</v>
      </c>
      <c r="E18816" t="s">
        <v>90</v>
      </c>
      <c r="F18816" t="s">
        <v>76</v>
      </c>
      <c r="G18816" t="s">
        <v>16</v>
      </c>
      <c r="H18816">
        <v>46</v>
      </c>
      <c r="I18816" t="s">
        <v>62422</v>
      </c>
      <c r="J18816" t="s">
        <v>62423</v>
      </c>
      <c r="K18816" t="s">
        <v>62424</v>
      </c>
      <c r="L18816" t="s">
        <v>78004</v>
      </c>
    </row>
    <row r="18817" spans="1:12" x14ac:dyDescent="0.15">
      <c r="A18817" t="s">
        <v>12</v>
      </c>
      <c r="B18817">
        <v>5289168</v>
      </c>
      <c r="C18817">
        <v>5289188</v>
      </c>
      <c r="D18817" t="s">
        <v>62418</v>
      </c>
      <c r="E18817" t="s">
        <v>90</v>
      </c>
      <c r="F18817" t="s">
        <v>76</v>
      </c>
      <c r="G18817" t="s">
        <v>23</v>
      </c>
      <c r="H18817">
        <v>94</v>
      </c>
      <c r="I18817" t="s">
        <v>62425</v>
      </c>
      <c r="J18817" t="s">
        <v>62426</v>
      </c>
      <c r="K18817" t="s">
        <v>62427</v>
      </c>
      <c r="L18817" t="s">
        <v>77927</v>
      </c>
    </row>
    <row r="18818" spans="1:12" x14ac:dyDescent="0.15">
      <c r="A18818" t="s">
        <v>12</v>
      </c>
      <c r="B18818">
        <v>5289141</v>
      </c>
      <c r="C18818">
        <v>5289161</v>
      </c>
      <c r="D18818" t="s">
        <v>62418</v>
      </c>
      <c r="E18818" t="s">
        <v>90</v>
      </c>
      <c r="F18818" t="s">
        <v>76</v>
      </c>
      <c r="G18818" t="s">
        <v>23</v>
      </c>
      <c r="H18818">
        <v>121</v>
      </c>
      <c r="I18818" t="s">
        <v>62428</v>
      </c>
      <c r="J18818" t="s">
        <v>62429</v>
      </c>
      <c r="K18818" t="s">
        <v>62430</v>
      </c>
      <c r="L18818" t="s">
        <v>77943</v>
      </c>
    </row>
    <row r="18819" spans="1:12" x14ac:dyDescent="0.15">
      <c r="A18819" t="s">
        <v>12</v>
      </c>
      <c r="B18819">
        <v>5289698</v>
      </c>
      <c r="C18819">
        <v>5289718</v>
      </c>
      <c r="D18819" t="s">
        <v>62431</v>
      </c>
      <c r="E18819" t="s">
        <v>90</v>
      </c>
      <c r="F18819" t="s">
        <v>76</v>
      </c>
      <c r="G18819" t="s">
        <v>32</v>
      </c>
      <c r="H18819">
        <v>22</v>
      </c>
      <c r="I18819" t="s">
        <v>62432</v>
      </c>
      <c r="J18819" t="s">
        <v>62433</v>
      </c>
      <c r="K18819" t="s">
        <v>62434</v>
      </c>
      <c r="L18819" t="s">
        <v>77948</v>
      </c>
    </row>
    <row r="18820" spans="1:12" x14ac:dyDescent="0.15">
      <c r="A18820" t="s">
        <v>12</v>
      </c>
      <c r="B18820">
        <v>5289673</v>
      </c>
      <c r="C18820">
        <v>5289693</v>
      </c>
      <c r="D18820" t="s">
        <v>62431</v>
      </c>
      <c r="E18820" t="s">
        <v>90</v>
      </c>
      <c r="F18820" t="s">
        <v>76</v>
      </c>
      <c r="G18820" t="s">
        <v>23</v>
      </c>
      <c r="H18820">
        <v>47</v>
      </c>
      <c r="I18820" t="s">
        <v>62435</v>
      </c>
      <c r="J18820" t="s">
        <v>62436</v>
      </c>
      <c r="K18820" t="s">
        <v>62437</v>
      </c>
      <c r="L18820" t="s">
        <v>77932</v>
      </c>
    </row>
    <row r="18821" spans="1:12" x14ac:dyDescent="0.15">
      <c r="A18821" t="s">
        <v>12</v>
      </c>
      <c r="B18821">
        <v>5289626</v>
      </c>
      <c r="C18821">
        <v>5289646</v>
      </c>
      <c r="D18821" t="s">
        <v>62431</v>
      </c>
      <c r="E18821" t="s">
        <v>90</v>
      </c>
      <c r="F18821" t="s">
        <v>76</v>
      </c>
      <c r="G18821" t="s">
        <v>16</v>
      </c>
      <c r="H18821">
        <v>94</v>
      </c>
      <c r="I18821" t="s">
        <v>62438</v>
      </c>
      <c r="J18821" t="s">
        <v>62439</v>
      </c>
      <c r="K18821" t="s">
        <v>62440</v>
      </c>
      <c r="L18821" t="s">
        <v>77927</v>
      </c>
    </row>
    <row r="18822" spans="1:12" x14ac:dyDescent="0.15">
      <c r="A18822" t="s">
        <v>12</v>
      </c>
      <c r="B18822">
        <v>5289592</v>
      </c>
      <c r="C18822">
        <v>5289612</v>
      </c>
      <c r="D18822" t="s">
        <v>62431</v>
      </c>
      <c r="E18822" t="s">
        <v>90</v>
      </c>
      <c r="F18822" t="s">
        <v>76</v>
      </c>
      <c r="G18822" t="s">
        <v>36</v>
      </c>
      <c r="H18822">
        <v>128</v>
      </c>
      <c r="I18822" t="s">
        <v>62441</v>
      </c>
      <c r="J18822" t="s">
        <v>62442</v>
      </c>
      <c r="K18822" t="s">
        <v>62443</v>
      </c>
      <c r="L18822" t="s">
        <v>77934</v>
      </c>
    </row>
    <row r="18823" spans="1:12" x14ac:dyDescent="0.15">
      <c r="A18823" t="s">
        <v>12</v>
      </c>
      <c r="B18823">
        <v>5291239</v>
      </c>
      <c r="C18823">
        <v>5291259</v>
      </c>
      <c r="D18823" t="s">
        <v>62444</v>
      </c>
      <c r="E18823" t="s">
        <v>90</v>
      </c>
      <c r="F18823" t="s">
        <v>76</v>
      </c>
      <c r="G18823" t="s">
        <v>36</v>
      </c>
      <c r="H18823">
        <v>34</v>
      </c>
      <c r="I18823" t="s">
        <v>62445</v>
      </c>
      <c r="J18823" t="s">
        <v>62446</v>
      </c>
      <c r="K18823" t="s">
        <v>62447</v>
      </c>
      <c r="L18823" t="s">
        <v>77999</v>
      </c>
    </row>
    <row r="18824" spans="1:12" x14ac:dyDescent="0.15">
      <c r="A18824" t="s">
        <v>12</v>
      </c>
      <c r="B18824">
        <v>5291203</v>
      </c>
      <c r="C18824">
        <v>5291223</v>
      </c>
      <c r="D18824" t="s">
        <v>62444</v>
      </c>
      <c r="E18824" t="s">
        <v>90</v>
      </c>
      <c r="F18824" t="s">
        <v>76</v>
      </c>
      <c r="G18824" t="s">
        <v>36</v>
      </c>
      <c r="H18824">
        <v>70</v>
      </c>
      <c r="I18824" t="s">
        <v>62448</v>
      </c>
      <c r="J18824" t="s">
        <v>62449</v>
      </c>
      <c r="K18824" t="s">
        <v>62450</v>
      </c>
      <c r="L18824" t="s">
        <v>77919</v>
      </c>
    </row>
    <row r="18825" spans="1:12" x14ac:dyDescent="0.15">
      <c r="A18825" t="s">
        <v>12</v>
      </c>
      <c r="B18825">
        <v>5291179</v>
      </c>
      <c r="C18825">
        <v>5291199</v>
      </c>
      <c r="D18825" t="s">
        <v>62444</v>
      </c>
      <c r="E18825" t="s">
        <v>90</v>
      </c>
      <c r="F18825" t="s">
        <v>76</v>
      </c>
      <c r="G18825" t="s">
        <v>36</v>
      </c>
      <c r="H18825">
        <v>94</v>
      </c>
      <c r="I18825" t="s">
        <v>62451</v>
      </c>
      <c r="J18825" t="s">
        <v>62452</v>
      </c>
      <c r="K18825" t="s">
        <v>62453</v>
      </c>
      <c r="L18825" t="s">
        <v>77927</v>
      </c>
    </row>
    <row r="18826" spans="1:12" x14ac:dyDescent="0.15">
      <c r="A18826" t="s">
        <v>12</v>
      </c>
      <c r="B18826">
        <v>5291158</v>
      </c>
      <c r="C18826">
        <v>5291178</v>
      </c>
      <c r="D18826" t="s">
        <v>62444</v>
      </c>
      <c r="E18826" t="s">
        <v>90</v>
      </c>
      <c r="F18826" t="s">
        <v>76</v>
      </c>
      <c r="G18826" t="s">
        <v>36</v>
      </c>
      <c r="H18826">
        <v>115</v>
      </c>
      <c r="I18826" t="s">
        <v>62454</v>
      </c>
      <c r="J18826" t="s">
        <v>62455</v>
      </c>
      <c r="K18826" t="s">
        <v>62456</v>
      </c>
      <c r="L18826" t="s">
        <v>78020</v>
      </c>
    </row>
    <row r="18827" spans="1:12" x14ac:dyDescent="0.15">
      <c r="A18827" t="s">
        <v>12</v>
      </c>
      <c r="B18827">
        <v>5291433</v>
      </c>
      <c r="C18827">
        <v>5291453</v>
      </c>
      <c r="D18827" t="s">
        <v>62457</v>
      </c>
      <c r="E18827" t="s">
        <v>90</v>
      </c>
      <c r="F18827" t="s">
        <v>15</v>
      </c>
      <c r="G18827" t="s">
        <v>23</v>
      </c>
      <c r="H18827">
        <v>14</v>
      </c>
      <c r="I18827" t="s">
        <v>62458</v>
      </c>
      <c r="J18827" t="s">
        <v>62459</v>
      </c>
      <c r="K18827" t="s">
        <v>62460</v>
      </c>
      <c r="L18827" t="s">
        <v>77924</v>
      </c>
    </row>
    <row r="18828" spans="1:12" x14ac:dyDescent="0.15">
      <c r="A18828" t="s">
        <v>12</v>
      </c>
      <c r="B18828">
        <v>5291457</v>
      </c>
      <c r="C18828">
        <v>5291477</v>
      </c>
      <c r="D18828" t="s">
        <v>62457</v>
      </c>
      <c r="E18828" t="s">
        <v>90</v>
      </c>
      <c r="F18828" t="s">
        <v>15</v>
      </c>
      <c r="G18828" t="s">
        <v>23</v>
      </c>
      <c r="H18828">
        <v>38</v>
      </c>
      <c r="I18828" t="s">
        <v>62461</v>
      </c>
      <c r="J18828" t="s">
        <v>62462</v>
      </c>
      <c r="K18828" t="s">
        <v>62463</v>
      </c>
      <c r="L18828" t="s">
        <v>78008</v>
      </c>
    </row>
    <row r="18829" spans="1:12" x14ac:dyDescent="0.15">
      <c r="A18829" t="s">
        <v>12</v>
      </c>
      <c r="B18829">
        <v>5291477</v>
      </c>
      <c r="C18829">
        <v>5291497</v>
      </c>
      <c r="D18829" t="s">
        <v>62457</v>
      </c>
      <c r="E18829" t="s">
        <v>90</v>
      </c>
      <c r="F18829" t="s">
        <v>15</v>
      </c>
      <c r="G18829" t="s">
        <v>23</v>
      </c>
      <c r="H18829">
        <v>58</v>
      </c>
      <c r="I18829" t="s">
        <v>62464</v>
      </c>
      <c r="J18829" t="s">
        <v>62465</v>
      </c>
      <c r="K18829" t="s">
        <v>62466</v>
      </c>
      <c r="L18829" t="s">
        <v>77911</v>
      </c>
    </row>
    <row r="18830" spans="1:12" x14ac:dyDescent="0.15">
      <c r="A18830" t="s">
        <v>12</v>
      </c>
      <c r="B18830">
        <v>5291498</v>
      </c>
      <c r="C18830">
        <v>5291518</v>
      </c>
      <c r="D18830" t="s">
        <v>62457</v>
      </c>
      <c r="E18830" t="s">
        <v>90</v>
      </c>
      <c r="F18830" t="s">
        <v>15</v>
      </c>
      <c r="G18830" t="s">
        <v>16</v>
      </c>
      <c r="H18830">
        <v>79</v>
      </c>
      <c r="I18830" t="s">
        <v>62467</v>
      </c>
      <c r="J18830" t="s">
        <v>62468</v>
      </c>
      <c r="K18830" t="s">
        <v>62469</v>
      </c>
      <c r="L18830" t="s">
        <v>77993</v>
      </c>
    </row>
    <row r="18831" spans="1:12" x14ac:dyDescent="0.15">
      <c r="A18831" t="s">
        <v>12</v>
      </c>
      <c r="B18831">
        <v>5293237</v>
      </c>
      <c r="C18831">
        <v>5293257</v>
      </c>
      <c r="D18831" t="s">
        <v>62470</v>
      </c>
      <c r="E18831" t="s">
        <v>90</v>
      </c>
      <c r="F18831" t="s">
        <v>15</v>
      </c>
      <c r="G18831" t="s">
        <v>16</v>
      </c>
      <c r="H18831">
        <v>7</v>
      </c>
      <c r="I18831" t="s">
        <v>62471</v>
      </c>
      <c r="J18831" t="s">
        <v>62472</v>
      </c>
      <c r="K18831" t="s">
        <v>62473</v>
      </c>
      <c r="L18831" t="s">
        <v>77909</v>
      </c>
    </row>
    <row r="18832" spans="1:12" x14ac:dyDescent="0.15">
      <c r="A18832" t="s">
        <v>12</v>
      </c>
      <c r="B18832">
        <v>5293273</v>
      </c>
      <c r="C18832">
        <v>5293293</v>
      </c>
      <c r="D18832" t="s">
        <v>62470</v>
      </c>
      <c r="E18832" t="s">
        <v>90</v>
      </c>
      <c r="F18832" t="s">
        <v>15</v>
      </c>
      <c r="G18832" t="s">
        <v>16</v>
      </c>
      <c r="H18832">
        <v>43</v>
      </c>
      <c r="I18832" t="s">
        <v>62474</v>
      </c>
      <c r="J18832" t="s">
        <v>62475</v>
      </c>
      <c r="K18832" t="s">
        <v>62476</v>
      </c>
      <c r="L18832" t="s">
        <v>77942</v>
      </c>
    </row>
    <row r="18833" spans="1:12" x14ac:dyDescent="0.15">
      <c r="A18833" t="s">
        <v>12</v>
      </c>
      <c r="B18833">
        <v>5293310</v>
      </c>
      <c r="C18833">
        <v>5293330</v>
      </c>
      <c r="D18833" t="s">
        <v>62470</v>
      </c>
      <c r="E18833" t="s">
        <v>90</v>
      </c>
      <c r="F18833" t="s">
        <v>15</v>
      </c>
      <c r="G18833" t="s">
        <v>23</v>
      </c>
      <c r="H18833">
        <v>80</v>
      </c>
      <c r="I18833" t="s">
        <v>62477</v>
      </c>
      <c r="J18833" t="s">
        <v>62478</v>
      </c>
      <c r="K18833" t="s">
        <v>62479</v>
      </c>
      <c r="L18833" t="s">
        <v>77940</v>
      </c>
    </row>
    <row r="18834" spans="1:12" x14ac:dyDescent="0.15">
      <c r="A18834" t="s">
        <v>12</v>
      </c>
      <c r="B18834">
        <v>5293336</v>
      </c>
      <c r="C18834">
        <v>5293356</v>
      </c>
      <c r="D18834" t="s">
        <v>62470</v>
      </c>
      <c r="E18834" t="s">
        <v>90</v>
      </c>
      <c r="F18834" t="s">
        <v>15</v>
      </c>
      <c r="G18834" t="s">
        <v>23</v>
      </c>
      <c r="H18834">
        <v>106</v>
      </c>
      <c r="I18834" t="s">
        <v>62480</v>
      </c>
      <c r="J18834" t="s">
        <v>62481</v>
      </c>
      <c r="K18834" t="s">
        <v>62482</v>
      </c>
      <c r="L18834" t="s">
        <v>77914</v>
      </c>
    </row>
    <row r="18835" spans="1:12" x14ac:dyDescent="0.15">
      <c r="A18835" t="s">
        <v>12</v>
      </c>
      <c r="B18835">
        <v>5293636</v>
      </c>
      <c r="C18835">
        <v>5293656</v>
      </c>
      <c r="D18835" t="s">
        <v>62483</v>
      </c>
      <c r="E18835" t="s">
        <v>90</v>
      </c>
      <c r="F18835" t="s">
        <v>15</v>
      </c>
      <c r="G18835" t="s">
        <v>16</v>
      </c>
      <c r="H18835">
        <v>0</v>
      </c>
      <c r="I18835" t="s">
        <v>62484</v>
      </c>
      <c r="J18835" t="s">
        <v>62485</v>
      </c>
      <c r="K18835" t="s">
        <v>62486</v>
      </c>
      <c r="L18835" t="s">
        <v>77980</v>
      </c>
    </row>
    <row r="18836" spans="1:12" x14ac:dyDescent="0.15">
      <c r="A18836" t="s">
        <v>12</v>
      </c>
      <c r="B18836">
        <v>5293659</v>
      </c>
      <c r="C18836">
        <v>5293679</v>
      </c>
      <c r="D18836" t="s">
        <v>62483</v>
      </c>
      <c r="E18836" t="s">
        <v>90</v>
      </c>
      <c r="F18836" t="s">
        <v>15</v>
      </c>
      <c r="G18836" t="s">
        <v>16</v>
      </c>
      <c r="H18836">
        <v>23</v>
      </c>
      <c r="I18836" t="s">
        <v>62487</v>
      </c>
      <c r="J18836" t="s">
        <v>62488</v>
      </c>
      <c r="K18836" t="s">
        <v>62489</v>
      </c>
      <c r="L18836" t="s">
        <v>77975</v>
      </c>
    </row>
    <row r="18837" spans="1:12" x14ac:dyDescent="0.15">
      <c r="A18837" t="s">
        <v>12</v>
      </c>
      <c r="B18837">
        <v>5293714</v>
      </c>
      <c r="C18837">
        <v>5293734</v>
      </c>
      <c r="D18837" t="s">
        <v>62483</v>
      </c>
      <c r="E18837" t="s">
        <v>90</v>
      </c>
      <c r="F18837" t="s">
        <v>15</v>
      </c>
      <c r="G18837" t="s">
        <v>23</v>
      </c>
      <c r="H18837">
        <v>78</v>
      </c>
      <c r="I18837" t="s">
        <v>62490</v>
      </c>
      <c r="J18837" t="s">
        <v>62491</v>
      </c>
      <c r="K18837" t="s">
        <v>62492</v>
      </c>
      <c r="L18837" t="s">
        <v>78000</v>
      </c>
    </row>
    <row r="18838" spans="1:12" x14ac:dyDescent="0.15">
      <c r="A18838" t="s">
        <v>12</v>
      </c>
      <c r="B18838">
        <v>5293737</v>
      </c>
      <c r="C18838">
        <v>5293757</v>
      </c>
      <c r="D18838" t="s">
        <v>62483</v>
      </c>
      <c r="E18838" t="s">
        <v>90</v>
      </c>
      <c r="F18838" t="s">
        <v>15</v>
      </c>
      <c r="G18838" t="s">
        <v>23</v>
      </c>
      <c r="H18838">
        <v>101</v>
      </c>
      <c r="I18838" t="s">
        <v>62493</v>
      </c>
      <c r="J18838" t="s">
        <v>62494</v>
      </c>
      <c r="K18838" t="s">
        <v>62495</v>
      </c>
      <c r="L18838" t="s">
        <v>77997</v>
      </c>
    </row>
    <row r="18839" spans="1:12" x14ac:dyDescent="0.15">
      <c r="A18839" t="s">
        <v>12</v>
      </c>
      <c r="B18839">
        <v>5294234</v>
      </c>
      <c r="C18839">
        <v>5294254</v>
      </c>
      <c r="D18839" t="s">
        <v>62496</v>
      </c>
      <c r="E18839" t="s">
        <v>90</v>
      </c>
      <c r="F18839" t="s">
        <v>15</v>
      </c>
      <c r="G18839" t="s">
        <v>16</v>
      </c>
      <c r="H18839">
        <v>8</v>
      </c>
      <c r="I18839" t="s">
        <v>62497</v>
      </c>
      <c r="J18839" t="s">
        <v>62498</v>
      </c>
      <c r="K18839" t="s">
        <v>62499</v>
      </c>
      <c r="L18839" t="s">
        <v>77955</v>
      </c>
    </row>
    <row r="18840" spans="1:12" x14ac:dyDescent="0.15">
      <c r="A18840" t="s">
        <v>12</v>
      </c>
      <c r="B18840">
        <v>5294263</v>
      </c>
      <c r="C18840">
        <v>5294283</v>
      </c>
      <c r="D18840" t="s">
        <v>62496</v>
      </c>
      <c r="E18840" t="s">
        <v>90</v>
      </c>
      <c r="F18840" t="s">
        <v>15</v>
      </c>
      <c r="G18840" t="s">
        <v>36</v>
      </c>
      <c r="H18840">
        <v>37</v>
      </c>
      <c r="I18840" t="s">
        <v>62500</v>
      </c>
      <c r="J18840" t="s">
        <v>62501</v>
      </c>
      <c r="K18840" t="s">
        <v>62502</v>
      </c>
      <c r="L18840" t="s">
        <v>77906</v>
      </c>
    </row>
    <row r="18841" spans="1:12" x14ac:dyDescent="0.15">
      <c r="A18841" t="s">
        <v>12</v>
      </c>
      <c r="B18841">
        <v>5294297</v>
      </c>
      <c r="C18841">
        <v>5294317</v>
      </c>
      <c r="D18841" t="s">
        <v>62496</v>
      </c>
      <c r="E18841" t="s">
        <v>90</v>
      </c>
      <c r="F18841" t="s">
        <v>15</v>
      </c>
      <c r="G18841" t="s">
        <v>23</v>
      </c>
      <c r="H18841">
        <v>71</v>
      </c>
      <c r="I18841" t="s">
        <v>62503</v>
      </c>
      <c r="J18841" t="s">
        <v>62504</v>
      </c>
      <c r="K18841" t="s">
        <v>62505</v>
      </c>
      <c r="L18841" t="s">
        <v>77969</v>
      </c>
    </row>
    <row r="18842" spans="1:12" x14ac:dyDescent="0.15">
      <c r="A18842" t="s">
        <v>12</v>
      </c>
      <c r="B18842">
        <v>5294319</v>
      </c>
      <c r="C18842">
        <v>5294339</v>
      </c>
      <c r="D18842" t="s">
        <v>62496</v>
      </c>
      <c r="E18842" t="s">
        <v>90</v>
      </c>
      <c r="F18842" t="s">
        <v>15</v>
      </c>
      <c r="G18842" t="s">
        <v>16</v>
      </c>
      <c r="H18842">
        <v>93</v>
      </c>
      <c r="I18842" t="s">
        <v>62506</v>
      </c>
      <c r="J18842" t="s">
        <v>62507</v>
      </c>
      <c r="K18842" t="s">
        <v>62508</v>
      </c>
      <c r="L18842" t="s">
        <v>78044</v>
      </c>
    </row>
    <row r="18843" spans="1:12" x14ac:dyDescent="0.15">
      <c r="A18843" t="s">
        <v>12</v>
      </c>
      <c r="B18843">
        <v>5295239</v>
      </c>
      <c r="C18843">
        <v>5295259</v>
      </c>
      <c r="D18843" t="s">
        <v>62509</v>
      </c>
      <c r="E18843" t="s">
        <v>62510</v>
      </c>
      <c r="F18843" t="s">
        <v>76</v>
      </c>
      <c r="G18843" t="s">
        <v>32</v>
      </c>
      <c r="H18843">
        <v>10</v>
      </c>
      <c r="I18843" t="s">
        <v>62511</v>
      </c>
      <c r="J18843" t="s">
        <v>62512</v>
      </c>
      <c r="K18843" t="s">
        <v>62513</v>
      </c>
      <c r="L18843" t="s">
        <v>78001</v>
      </c>
    </row>
    <row r="18844" spans="1:12" x14ac:dyDescent="0.15">
      <c r="A18844" t="s">
        <v>12</v>
      </c>
      <c r="B18844">
        <v>5295180</v>
      </c>
      <c r="C18844">
        <v>5295200</v>
      </c>
      <c r="D18844" t="s">
        <v>62509</v>
      </c>
      <c r="E18844" t="s">
        <v>62510</v>
      </c>
      <c r="F18844" t="s">
        <v>76</v>
      </c>
      <c r="G18844" t="s">
        <v>32</v>
      </c>
      <c r="H18844">
        <v>69</v>
      </c>
      <c r="I18844" t="s">
        <v>62514</v>
      </c>
      <c r="J18844" t="s">
        <v>62515</v>
      </c>
      <c r="K18844" t="s">
        <v>62516</v>
      </c>
      <c r="L18844" t="s">
        <v>78015</v>
      </c>
    </row>
    <row r="18845" spans="1:12" x14ac:dyDescent="0.15">
      <c r="A18845" t="s">
        <v>12</v>
      </c>
      <c r="B18845">
        <v>5295138</v>
      </c>
      <c r="C18845">
        <v>5295158</v>
      </c>
      <c r="D18845" t="s">
        <v>62509</v>
      </c>
      <c r="E18845" t="s">
        <v>62510</v>
      </c>
      <c r="F18845" t="s">
        <v>76</v>
      </c>
      <c r="G18845" t="s">
        <v>23</v>
      </c>
      <c r="H18845">
        <v>111</v>
      </c>
      <c r="I18845" t="s">
        <v>62517</v>
      </c>
      <c r="J18845" t="s">
        <v>62518</v>
      </c>
      <c r="K18845" t="s">
        <v>62519</v>
      </c>
      <c r="L18845" t="s">
        <v>77908</v>
      </c>
    </row>
    <row r="18846" spans="1:12" x14ac:dyDescent="0.15">
      <c r="A18846" t="s">
        <v>12</v>
      </c>
      <c r="B18846">
        <v>5295093</v>
      </c>
      <c r="C18846">
        <v>5295113</v>
      </c>
      <c r="D18846" t="s">
        <v>62509</v>
      </c>
      <c r="E18846" t="s">
        <v>62510</v>
      </c>
      <c r="F18846" t="s">
        <v>76</v>
      </c>
      <c r="G18846" t="s">
        <v>36</v>
      </c>
      <c r="H18846">
        <v>156</v>
      </c>
      <c r="I18846" t="s">
        <v>62520</v>
      </c>
      <c r="J18846" t="s">
        <v>62521</v>
      </c>
      <c r="K18846" t="s">
        <v>62522</v>
      </c>
      <c r="L18846" t="s">
        <v>78109</v>
      </c>
    </row>
    <row r="18847" spans="1:12" x14ac:dyDescent="0.15">
      <c r="A18847" t="s">
        <v>12</v>
      </c>
      <c r="B18847">
        <v>5295877</v>
      </c>
      <c r="C18847">
        <v>5295897</v>
      </c>
      <c r="D18847" t="s">
        <v>62523</v>
      </c>
      <c r="E18847" t="s">
        <v>62524</v>
      </c>
      <c r="F18847" t="s">
        <v>76</v>
      </c>
      <c r="G18847" t="s">
        <v>32</v>
      </c>
      <c r="H18847">
        <v>1</v>
      </c>
      <c r="I18847" t="s">
        <v>62525</v>
      </c>
      <c r="J18847" t="s">
        <v>62526</v>
      </c>
      <c r="K18847" t="s">
        <v>62527</v>
      </c>
      <c r="L18847" t="s">
        <v>77917</v>
      </c>
    </row>
    <row r="18848" spans="1:12" x14ac:dyDescent="0.15">
      <c r="A18848" t="s">
        <v>12</v>
      </c>
      <c r="B18848">
        <v>5295853</v>
      </c>
      <c r="C18848">
        <v>5295873</v>
      </c>
      <c r="D18848" t="s">
        <v>62523</v>
      </c>
      <c r="E18848" t="s">
        <v>62524</v>
      </c>
      <c r="F18848" t="s">
        <v>76</v>
      </c>
      <c r="G18848" t="s">
        <v>23</v>
      </c>
      <c r="H18848">
        <v>25</v>
      </c>
      <c r="I18848" t="s">
        <v>62528</v>
      </c>
      <c r="J18848" t="s">
        <v>62529</v>
      </c>
      <c r="K18848" t="s">
        <v>62530</v>
      </c>
      <c r="L18848" t="s">
        <v>78012</v>
      </c>
    </row>
    <row r="18849" spans="1:12" x14ac:dyDescent="0.15">
      <c r="A18849" t="s">
        <v>12</v>
      </c>
      <c r="B18849">
        <v>5295822</v>
      </c>
      <c r="C18849">
        <v>5295842</v>
      </c>
      <c r="D18849" t="s">
        <v>62523</v>
      </c>
      <c r="E18849" t="s">
        <v>62524</v>
      </c>
      <c r="F18849" t="s">
        <v>76</v>
      </c>
      <c r="G18849" t="s">
        <v>32</v>
      </c>
      <c r="H18849">
        <v>56</v>
      </c>
      <c r="I18849" t="s">
        <v>62531</v>
      </c>
      <c r="J18849" t="s">
        <v>62532</v>
      </c>
      <c r="K18849" t="s">
        <v>62533</v>
      </c>
      <c r="L18849" t="s">
        <v>77971</v>
      </c>
    </row>
    <row r="18850" spans="1:12" x14ac:dyDescent="0.15">
      <c r="A18850" t="s">
        <v>12</v>
      </c>
      <c r="B18850">
        <v>5295799</v>
      </c>
      <c r="C18850">
        <v>5295819</v>
      </c>
      <c r="D18850" t="s">
        <v>62523</v>
      </c>
      <c r="E18850" t="s">
        <v>62524</v>
      </c>
      <c r="F18850" t="s">
        <v>76</v>
      </c>
      <c r="G18850" t="s">
        <v>16</v>
      </c>
      <c r="H18850">
        <v>79</v>
      </c>
      <c r="I18850" t="s">
        <v>62534</v>
      </c>
      <c r="J18850" t="s">
        <v>62535</v>
      </c>
      <c r="K18850" t="s">
        <v>62536</v>
      </c>
      <c r="L18850" t="s">
        <v>77993</v>
      </c>
    </row>
    <row r="18851" spans="1:12" x14ac:dyDescent="0.15">
      <c r="A18851" t="s">
        <v>12</v>
      </c>
      <c r="B18851">
        <v>5296704</v>
      </c>
      <c r="C18851">
        <v>5296724</v>
      </c>
      <c r="D18851" t="s">
        <v>62537</v>
      </c>
      <c r="E18851" t="s">
        <v>90</v>
      </c>
      <c r="F18851" t="s">
        <v>76</v>
      </c>
      <c r="G18851" t="s">
        <v>32</v>
      </c>
      <c r="H18851">
        <v>42</v>
      </c>
      <c r="I18851" t="s">
        <v>62538</v>
      </c>
      <c r="J18851" t="s">
        <v>62539</v>
      </c>
      <c r="K18851" t="s">
        <v>62540</v>
      </c>
      <c r="L18851" t="s">
        <v>77945</v>
      </c>
    </row>
    <row r="18852" spans="1:12" x14ac:dyDescent="0.15">
      <c r="A18852" t="s">
        <v>12</v>
      </c>
      <c r="B18852">
        <v>5296678</v>
      </c>
      <c r="C18852">
        <v>5296698</v>
      </c>
      <c r="D18852" t="s">
        <v>62537</v>
      </c>
      <c r="E18852" t="s">
        <v>90</v>
      </c>
      <c r="F18852" t="s">
        <v>76</v>
      </c>
      <c r="G18852" t="s">
        <v>32</v>
      </c>
      <c r="H18852">
        <v>68</v>
      </c>
      <c r="I18852" t="s">
        <v>62541</v>
      </c>
      <c r="J18852" t="s">
        <v>62542</v>
      </c>
      <c r="K18852" t="s">
        <v>62543</v>
      </c>
      <c r="L18852" t="s">
        <v>77962</v>
      </c>
    </row>
    <row r="18853" spans="1:12" x14ac:dyDescent="0.15">
      <c r="A18853" t="s">
        <v>12</v>
      </c>
      <c r="B18853">
        <v>5296640</v>
      </c>
      <c r="C18853">
        <v>5296660</v>
      </c>
      <c r="D18853" t="s">
        <v>62537</v>
      </c>
      <c r="E18853" t="s">
        <v>90</v>
      </c>
      <c r="F18853" t="s">
        <v>76</v>
      </c>
      <c r="G18853" t="s">
        <v>16</v>
      </c>
      <c r="H18853">
        <v>106</v>
      </c>
      <c r="I18853" t="s">
        <v>62544</v>
      </c>
      <c r="J18853" t="s">
        <v>62545</v>
      </c>
      <c r="K18853" t="s">
        <v>62546</v>
      </c>
      <c r="L18853" t="s">
        <v>77914</v>
      </c>
    </row>
    <row r="18854" spans="1:12" x14ac:dyDescent="0.15">
      <c r="A18854" t="s">
        <v>12</v>
      </c>
      <c r="B18854">
        <v>5296601</v>
      </c>
      <c r="C18854">
        <v>5296621</v>
      </c>
      <c r="D18854" t="s">
        <v>62537</v>
      </c>
      <c r="E18854" t="s">
        <v>90</v>
      </c>
      <c r="F18854" t="s">
        <v>76</v>
      </c>
      <c r="G18854" t="s">
        <v>32</v>
      </c>
      <c r="H18854">
        <v>145</v>
      </c>
      <c r="I18854" t="s">
        <v>62547</v>
      </c>
      <c r="J18854" t="s">
        <v>62548</v>
      </c>
      <c r="K18854" t="s">
        <v>62549</v>
      </c>
      <c r="L18854" t="s">
        <v>77915</v>
      </c>
    </row>
    <row r="18855" spans="1:12" x14ac:dyDescent="0.15">
      <c r="A18855" t="s">
        <v>12</v>
      </c>
      <c r="B18855">
        <v>5297918</v>
      </c>
      <c r="C18855">
        <v>5297938</v>
      </c>
      <c r="D18855" t="s">
        <v>62550</v>
      </c>
      <c r="E18855" t="s">
        <v>90</v>
      </c>
      <c r="F18855" t="s">
        <v>76</v>
      </c>
      <c r="G18855" t="s">
        <v>36</v>
      </c>
      <c r="H18855">
        <v>39</v>
      </c>
      <c r="I18855" t="s">
        <v>62551</v>
      </c>
      <c r="J18855" t="s">
        <v>62552</v>
      </c>
      <c r="K18855" t="s">
        <v>62553</v>
      </c>
      <c r="L18855" t="s">
        <v>78041</v>
      </c>
    </row>
    <row r="18856" spans="1:12" x14ac:dyDescent="0.15">
      <c r="A18856" t="s">
        <v>12</v>
      </c>
      <c r="B18856">
        <v>5297895</v>
      </c>
      <c r="C18856">
        <v>5297915</v>
      </c>
      <c r="D18856" t="s">
        <v>62550</v>
      </c>
      <c r="E18856" t="s">
        <v>90</v>
      </c>
      <c r="F18856" t="s">
        <v>76</v>
      </c>
      <c r="G18856" t="s">
        <v>32</v>
      </c>
      <c r="H18856">
        <v>62</v>
      </c>
      <c r="I18856" t="s">
        <v>62554</v>
      </c>
      <c r="J18856" t="s">
        <v>62555</v>
      </c>
      <c r="K18856" t="s">
        <v>62556</v>
      </c>
      <c r="L18856" t="s">
        <v>77949</v>
      </c>
    </row>
    <row r="18857" spans="1:12" x14ac:dyDescent="0.15">
      <c r="A18857" t="s">
        <v>12</v>
      </c>
      <c r="B18857">
        <v>5297873</v>
      </c>
      <c r="C18857">
        <v>5297893</v>
      </c>
      <c r="D18857" t="s">
        <v>62550</v>
      </c>
      <c r="E18857" t="s">
        <v>90</v>
      </c>
      <c r="F18857" t="s">
        <v>76</v>
      </c>
      <c r="G18857" t="s">
        <v>16</v>
      </c>
      <c r="H18857">
        <v>84</v>
      </c>
      <c r="I18857" t="s">
        <v>62557</v>
      </c>
      <c r="J18857" t="s">
        <v>62558</v>
      </c>
      <c r="K18857" t="s">
        <v>62559</v>
      </c>
      <c r="L18857" t="s">
        <v>77946</v>
      </c>
    </row>
    <row r="18858" spans="1:12" x14ac:dyDescent="0.15">
      <c r="A18858" t="s">
        <v>12</v>
      </c>
      <c r="B18858">
        <v>5297814</v>
      </c>
      <c r="C18858">
        <v>5297834</v>
      </c>
      <c r="D18858" t="s">
        <v>62550</v>
      </c>
      <c r="E18858" t="s">
        <v>90</v>
      </c>
      <c r="F18858" t="s">
        <v>76</v>
      </c>
      <c r="G18858" t="s">
        <v>32</v>
      </c>
      <c r="H18858">
        <v>143</v>
      </c>
      <c r="I18858" t="s">
        <v>62560</v>
      </c>
      <c r="J18858" t="s">
        <v>62561</v>
      </c>
      <c r="K18858" t="s">
        <v>62562</v>
      </c>
      <c r="L18858" t="s">
        <v>78076</v>
      </c>
    </row>
    <row r="18859" spans="1:12" x14ac:dyDescent="0.15">
      <c r="A18859" t="s">
        <v>12</v>
      </c>
      <c r="B18859">
        <v>5298509</v>
      </c>
      <c r="C18859">
        <v>5298529</v>
      </c>
      <c r="D18859" t="s">
        <v>62563</v>
      </c>
      <c r="E18859" t="s">
        <v>90</v>
      </c>
      <c r="F18859" t="s">
        <v>76</v>
      </c>
      <c r="G18859" t="s">
        <v>23</v>
      </c>
      <c r="H18859">
        <v>41</v>
      </c>
      <c r="I18859" t="s">
        <v>62564</v>
      </c>
      <c r="J18859" t="s">
        <v>62565</v>
      </c>
      <c r="K18859" t="s">
        <v>62566</v>
      </c>
      <c r="L18859" t="s">
        <v>78014</v>
      </c>
    </row>
    <row r="18860" spans="1:12" x14ac:dyDescent="0.15">
      <c r="A18860" t="s">
        <v>12</v>
      </c>
      <c r="B18860">
        <v>5298455</v>
      </c>
      <c r="C18860">
        <v>5298475</v>
      </c>
      <c r="D18860" t="s">
        <v>62563</v>
      </c>
      <c r="E18860" t="s">
        <v>90</v>
      </c>
      <c r="F18860" t="s">
        <v>76</v>
      </c>
      <c r="G18860" t="s">
        <v>36</v>
      </c>
      <c r="H18860">
        <v>95</v>
      </c>
      <c r="I18860" t="s">
        <v>62567</v>
      </c>
      <c r="J18860" t="s">
        <v>62568</v>
      </c>
      <c r="K18860" t="s">
        <v>62569</v>
      </c>
      <c r="L18860" t="s">
        <v>77920</v>
      </c>
    </row>
    <row r="18861" spans="1:12" x14ac:dyDescent="0.15">
      <c r="A18861" t="s">
        <v>12</v>
      </c>
      <c r="B18861">
        <v>5298434</v>
      </c>
      <c r="C18861">
        <v>5298454</v>
      </c>
      <c r="D18861" t="s">
        <v>62563</v>
      </c>
      <c r="E18861" t="s">
        <v>90</v>
      </c>
      <c r="F18861" t="s">
        <v>76</v>
      </c>
      <c r="G18861" t="s">
        <v>36</v>
      </c>
      <c r="H18861">
        <v>116</v>
      </c>
      <c r="I18861" t="s">
        <v>62570</v>
      </c>
      <c r="J18861" t="s">
        <v>62571</v>
      </c>
      <c r="K18861" t="s">
        <v>62572</v>
      </c>
      <c r="L18861" t="s">
        <v>77976</v>
      </c>
    </row>
    <row r="18862" spans="1:12" x14ac:dyDescent="0.15">
      <c r="A18862" t="s">
        <v>12</v>
      </c>
      <c r="B18862">
        <v>5298373</v>
      </c>
      <c r="C18862">
        <v>5298393</v>
      </c>
      <c r="D18862" t="s">
        <v>62563</v>
      </c>
      <c r="E18862" t="s">
        <v>90</v>
      </c>
      <c r="F18862" t="s">
        <v>76</v>
      </c>
      <c r="G18862" t="s">
        <v>32</v>
      </c>
      <c r="H18862">
        <v>177</v>
      </c>
      <c r="I18862" t="s">
        <v>62573</v>
      </c>
      <c r="J18862" t="s">
        <v>62574</v>
      </c>
      <c r="K18862" t="s">
        <v>62575</v>
      </c>
      <c r="L18862" t="s">
        <v>78108</v>
      </c>
    </row>
    <row r="18863" spans="1:12" x14ac:dyDescent="0.15">
      <c r="A18863" t="s">
        <v>12</v>
      </c>
      <c r="B18863">
        <v>5299160</v>
      </c>
      <c r="C18863">
        <v>5299180</v>
      </c>
      <c r="D18863" t="s">
        <v>62576</v>
      </c>
      <c r="E18863" t="s">
        <v>62577</v>
      </c>
      <c r="F18863" t="s">
        <v>76</v>
      </c>
      <c r="G18863" t="s">
        <v>16</v>
      </c>
      <c r="H18863">
        <v>32</v>
      </c>
      <c r="I18863" t="s">
        <v>62578</v>
      </c>
      <c r="J18863" t="s">
        <v>62579</v>
      </c>
      <c r="K18863" t="s">
        <v>62580</v>
      </c>
      <c r="L18863" t="s">
        <v>77918</v>
      </c>
    </row>
    <row r="18864" spans="1:12" x14ac:dyDescent="0.15">
      <c r="A18864" t="s">
        <v>12</v>
      </c>
      <c r="B18864">
        <v>5299130</v>
      </c>
      <c r="C18864">
        <v>5299150</v>
      </c>
      <c r="D18864" t="s">
        <v>62576</v>
      </c>
      <c r="E18864" t="s">
        <v>62577</v>
      </c>
      <c r="F18864" t="s">
        <v>76</v>
      </c>
      <c r="G18864" t="s">
        <v>23</v>
      </c>
      <c r="H18864">
        <v>62</v>
      </c>
      <c r="I18864" t="s">
        <v>62581</v>
      </c>
      <c r="J18864" t="s">
        <v>62582</v>
      </c>
      <c r="K18864" t="s">
        <v>62583</v>
      </c>
      <c r="L18864" t="s">
        <v>77949</v>
      </c>
    </row>
    <row r="18865" spans="1:12" x14ac:dyDescent="0.15">
      <c r="A18865" t="s">
        <v>12</v>
      </c>
      <c r="B18865">
        <v>5299104</v>
      </c>
      <c r="C18865">
        <v>5299124</v>
      </c>
      <c r="D18865" t="s">
        <v>62576</v>
      </c>
      <c r="E18865" t="s">
        <v>62577</v>
      </c>
      <c r="F18865" t="s">
        <v>76</v>
      </c>
      <c r="G18865" t="s">
        <v>32</v>
      </c>
      <c r="H18865">
        <v>88</v>
      </c>
      <c r="I18865" t="s">
        <v>62584</v>
      </c>
      <c r="J18865" t="s">
        <v>62585</v>
      </c>
      <c r="K18865" t="s">
        <v>62586</v>
      </c>
      <c r="L18865" t="s">
        <v>77923</v>
      </c>
    </row>
    <row r="18866" spans="1:12" x14ac:dyDescent="0.15">
      <c r="A18866" t="s">
        <v>12</v>
      </c>
      <c r="B18866">
        <v>5299062</v>
      </c>
      <c r="C18866">
        <v>5299082</v>
      </c>
      <c r="D18866" t="s">
        <v>62576</v>
      </c>
      <c r="E18866" t="s">
        <v>62577</v>
      </c>
      <c r="F18866" t="s">
        <v>76</v>
      </c>
      <c r="G18866" t="s">
        <v>16</v>
      </c>
      <c r="H18866">
        <v>130</v>
      </c>
      <c r="I18866" t="s">
        <v>62587</v>
      </c>
      <c r="J18866" t="s">
        <v>62588</v>
      </c>
      <c r="K18866" t="s">
        <v>62589</v>
      </c>
      <c r="L18866" t="s">
        <v>77998</v>
      </c>
    </row>
    <row r="18867" spans="1:12" x14ac:dyDescent="0.15">
      <c r="A18867" t="s">
        <v>12</v>
      </c>
      <c r="B18867">
        <v>5299625</v>
      </c>
      <c r="C18867">
        <v>5299645</v>
      </c>
      <c r="D18867" t="s">
        <v>62590</v>
      </c>
      <c r="E18867" t="s">
        <v>62591</v>
      </c>
      <c r="F18867" t="s">
        <v>76</v>
      </c>
      <c r="G18867" t="s">
        <v>23</v>
      </c>
      <c r="H18867">
        <v>10</v>
      </c>
      <c r="I18867" t="s">
        <v>62592</v>
      </c>
      <c r="J18867" t="s">
        <v>62593</v>
      </c>
      <c r="K18867" t="s">
        <v>62594</v>
      </c>
      <c r="L18867" t="s">
        <v>78001</v>
      </c>
    </row>
    <row r="18868" spans="1:12" x14ac:dyDescent="0.15">
      <c r="A18868" t="s">
        <v>12</v>
      </c>
      <c r="B18868">
        <v>5299571</v>
      </c>
      <c r="C18868">
        <v>5299591</v>
      </c>
      <c r="D18868" t="s">
        <v>62590</v>
      </c>
      <c r="E18868" t="s">
        <v>62591</v>
      </c>
      <c r="F18868" t="s">
        <v>76</v>
      </c>
      <c r="G18868" t="s">
        <v>16</v>
      </c>
      <c r="H18868">
        <v>64</v>
      </c>
      <c r="I18868" t="s">
        <v>62595</v>
      </c>
      <c r="J18868" t="s">
        <v>62596</v>
      </c>
      <c r="K18868" t="s">
        <v>62597</v>
      </c>
      <c r="L18868" t="s">
        <v>77989</v>
      </c>
    </row>
    <row r="18869" spans="1:12" x14ac:dyDescent="0.15">
      <c r="A18869" t="s">
        <v>12</v>
      </c>
      <c r="B18869">
        <v>5299544</v>
      </c>
      <c r="C18869">
        <v>5299564</v>
      </c>
      <c r="D18869" t="s">
        <v>62590</v>
      </c>
      <c r="E18869" t="s">
        <v>62591</v>
      </c>
      <c r="F18869" t="s">
        <v>76</v>
      </c>
      <c r="G18869" t="s">
        <v>16</v>
      </c>
      <c r="H18869">
        <v>91</v>
      </c>
      <c r="I18869" t="s">
        <v>62598</v>
      </c>
      <c r="J18869" t="s">
        <v>62599</v>
      </c>
      <c r="K18869" t="s">
        <v>62600</v>
      </c>
      <c r="L18869" t="s">
        <v>77907</v>
      </c>
    </row>
    <row r="18870" spans="1:12" x14ac:dyDescent="0.15">
      <c r="A18870" t="s">
        <v>12</v>
      </c>
      <c r="B18870">
        <v>5299509</v>
      </c>
      <c r="C18870">
        <v>5299529</v>
      </c>
      <c r="D18870" t="s">
        <v>62590</v>
      </c>
      <c r="E18870" t="s">
        <v>62591</v>
      </c>
      <c r="F18870" t="s">
        <v>76</v>
      </c>
      <c r="G18870" t="s">
        <v>23</v>
      </c>
      <c r="H18870">
        <v>126</v>
      </c>
      <c r="I18870" t="s">
        <v>62601</v>
      </c>
      <c r="J18870" t="s">
        <v>62602</v>
      </c>
      <c r="K18870" t="s">
        <v>62603</v>
      </c>
      <c r="L18870" t="s">
        <v>78078</v>
      </c>
    </row>
    <row r="18871" spans="1:12" x14ac:dyDescent="0.15">
      <c r="A18871" t="s">
        <v>12</v>
      </c>
      <c r="B18871">
        <v>5299914</v>
      </c>
      <c r="C18871">
        <v>5299934</v>
      </c>
      <c r="D18871" t="s">
        <v>62604</v>
      </c>
      <c r="E18871" t="s">
        <v>90</v>
      </c>
      <c r="F18871" t="s">
        <v>15</v>
      </c>
      <c r="G18871" t="s">
        <v>36</v>
      </c>
      <c r="H18871">
        <v>14</v>
      </c>
      <c r="I18871" t="s">
        <v>62605</v>
      </c>
      <c r="J18871" t="s">
        <v>62606</v>
      </c>
      <c r="K18871" t="s">
        <v>62607</v>
      </c>
      <c r="L18871" t="s">
        <v>77924</v>
      </c>
    </row>
    <row r="18872" spans="1:12" x14ac:dyDescent="0.15">
      <c r="A18872" t="s">
        <v>12</v>
      </c>
      <c r="B18872">
        <v>5299946</v>
      </c>
      <c r="C18872">
        <v>5299966</v>
      </c>
      <c r="D18872" t="s">
        <v>62604</v>
      </c>
      <c r="E18872" t="s">
        <v>90</v>
      </c>
      <c r="F18872" t="s">
        <v>15</v>
      </c>
      <c r="G18872" t="s">
        <v>36</v>
      </c>
      <c r="H18872">
        <v>46</v>
      </c>
      <c r="I18872" t="s">
        <v>62608</v>
      </c>
      <c r="J18872" t="s">
        <v>62609</v>
      </c>
      <c r="K18872" t="s">
        <v>62610</v>
      </c>
      <c r="L18872" t="s">
        <v>78004</v>
      </c>
    </row>
    <row r="18873" spans="1:12" x14ac:dyDescent="0.15">
      <c r="A18873" t="s">
        <v>12</v>
      </c>
      <c r="B18873">
        <v>5299967</v>
      </c>
      <c r="C18873">
        <v>5299987</v>
      </c>
      <c r="D18873" t="s">
        <v>62604</v>
      </c>
      <c r="E18873" t="s">
        <v>90</v>
      </c>
      <c r="F18873" t="s">
        <v>15</v>
      </c>
      <c r="G18873" t="s">
        <v>23</v>
      </c>
      <c r="H18873">
        <v>67</v>
      </c>
      <c r="I18873" t="s">
        <v>62611</v>
      </c>
      <c r="J18873" t="s">
        <v>62612</v>
      </c>
      <c r="K18873" t="s">
        <v>62613</v>
      </c>
      <c r="L18873" t="s">
        <v>77981</v>
      </c>
    </row>
    <row r="18874" spans="1:12" x14ac:dyDescent="0.15">
      <c r="A18874" t="s">
        <v>12</v>
      </c>
      <c r="B18874">
        <v>5300012</v>
      </c>
      <c r="C18874">
        <v>5300032</v>
      </c>
      <c r="D18874" t="s">
        <v>62604</v>
      </c>
      <c r="E18874" t="s">
        <v>90</v>
      </c>
      <c r="F18874" t="s">
        <v>15</v>
      </c>
      <c r="G18874" t="s">
        <v>32</v>
      </c>
      <c r="H18874">
        <v>112</v>
      </c>
      <c r="I18874" t="s">
        <v>62614</v>
      </c>
      <c r="J18874" t="s">
        <v>62615</v>
      </c>
      <c r="K18874" t="s">
        <v>62616</v>
      </c>
      <c r="L18874" t="s">
        <v>77950</v>
      </c>
    </row>
    <row r="18875" spans="1:12" x14ac:dyDescent="0.15">
      <c r="A18875" t="s">
        <v>12</v>
      </c>
      <c r="B18875">
        <v>5302141</v>
      </c>
      <c r="C18875">
        <v>5302161</v>
      </c>
      <c r="D18875" t="s">
        <v>62617</v>
      </c>
      <c r="E18875" t="s">
        <v>90</v>
      </c>
      <c r="F18875" t="s">
        <v>76</v>
      </c>
      <c r="G18875" t="s">
        <v>32</v>
      </c>
      <c r="H18875">
        <v>7</v>
      </c>
      <c r="I18875" t="s">
        <v>62618</v>
      </c>
      <c r="J18875" t="s">
        <v>62619</v>
      </c>
      <c r="K18875" t="s">
        <v>62620</v>
      </c>
      <c r="L18875" t="s">
        <v>77909</v>
      </c>
    </row>
    <row r="18876" spans="1:12" x14ac:dyDescent="0.15">
      <c r="A18876" t="s">
        <v>12</v>
      </c>
      <c r="B18876">
        <v>5302111</v>
      </c>
      <c r="C18876">
        <v>5302131</v>
      </c>
      <c r="D18876" t="s">
        <v>62617</v>
      </c>
      <c r="E18876" t="s">
        <v>90</v>
      </c>
      <c r="F18876" t="s">
        <v>76</v>
      </c>
      <c r="G18876" t="s">
        <v>16</v>
      </c>
      <c r="H18876">
        <v>37</v>
      </c>
      <c r="I18876" t="s">
        <v>62621</v>
      </c>
      <c r="J18876" t="s">
        <v>62622</v>
      </c>
      <c r="K18876" t="s">
        <v>62623</v>
      </c>
      <c r="L18876" t="s">
        <v>77906</v>
      </c>
    </row>
    <row r="18877" spans="1:12" x14ac:dyDescent="0.15">
      <c r="A18877" t="s">
        <v>12</v>
      </c>
      <c r="B18877">
        <v>5302074</v>
      </c>
      <c r="C18877">
        <v>5302094</v>
      </c>
      <c r="D18877" t="s">
        <v>62617</v>
      </c>
      <c r="E18877" t="s">
        <v>90</v>
      </c>
      <c r="F18877" t="s">
        <v>76</v>
      </c>
      <c r="G18877" t="s">
        <v>23</v>
      </c>
      <c r="H18877">
        <v>74</v>
      </c>
      <c r="I18877" t="s">
        <v>62624</v>
      </c>
      <c r="J18877" t="s">
        <v>62625</v>
      </c>
      <c r="K18877" t="s">
        <v>62626</v>
      </c>
      <c r="L18877" t="s">
        <v>78005</v>
      </c>
    </row>
    <row r="18878" spans="1:12" x14ac:dyDescent="0.15">
      <c r="A18878" t="s">
        <v>12</v>
      </c>
      <c r="B18878">
        <v>5302050</v>
      </c>
      <c r="C18878">
        <v>5302070</v>
      </c>
      <c r="D18878" t="s">
        <v>62617</v>
      </c>
      <c r="E18878" t="s">
        <v>90</v>
      </c>
      <c r="F18878" t="s">
        <v>76</v>
      </c>
      <c r="G18878" t="s">
        <v>32</v>
      </c>
      <c r="H18878">
        <v>98</v>
      </c>
      <c r="I18878" t="s">
        <v>62627</v>
      </c>
      <c r="J18878" t="s">
        <v>62628</v>
      </c>
      <c r="K18878" t="s">
        <v>62629</v>
      </c>
      <c r="L18878" t="s">
        <v>78048</v>
      </c>
    </row>
    <row r="18879" spans="1:12" x14ac:dyDescent="0.15">
      <c r="A18879" t="s">
        <v>12</v>
      </c>
      <c r="B18879">
        <v>5302428</v>
      </c>
      <c r="C18879">
        <v>5302448</v>
      </c>
      <c r="D18879" t="s">
        <v>62630</v>
      </c>
      <c r="E18879" t="s">
        <v>90</v>
      </c>
      <c r="F18879" t="s">
        <v>15</v>
      </c>
      <c r="G18879" t="s">
        <v>32</v>
      </c>
      <c r="H18879">
        <v>7</v>
      </c>
      <c r="I18879" t="s">
        <v>62631</v>
      </c>
      <c r="J18879" t="s">
        <v>62632</v>
      </c>
      <c r="K18879" t="s">
        <v>62633</v>
      </c>
      <c r="L18879" t="s">
        <v>77909</v>
      </c>
    </row>
    <row r="18880" spans="1:12" x14ac:dyDescent="0.15">
      <c r="A18880" t="s">
        <v>12</v>
      </c>
      <c r="B18880">
        <v>5302456</v>
      </c>
      <c r="C18880">
        <v>5302476</v>
      </c>
      <c r="D18880" t="s">
        <v>62630</v>
      </c>
      <c r="E18880" t="s">
        <v>90</v>
      </c>
      <c r="F18880" t="s">
        <v>15</v>
      </c>
      <c r="G18880" t="s">
        <v>23</v>
      </c>
      <c r="H18880">
        <v>35</v>
      </c>
      <c r="I18880" t="s">
        <v>62634</v>
      </c>
      <c r="J18880" t="s">
        <v>62635</v>
      </c>
      <c r="K18880" t="s">
        <v>62636</v>
      </c>
      <c r="L18880" t="s">
        <v>77936</v>
      </c>
    </row>
    <row r="18881" spans="1:12" x14ac:dyDescent="0.15">
      <c r="A18881" t="s">
        <v>12</v>
      </c>
      <c r="B18881">
        <v>5302477</v>
      </c>
      <c r="C18881">
        <v>5302497</v>
      </c>
      <c r="D18881" t="s">
        <v>62630</v>
      </c>
      <c r="E18881" t="s">
        <v>90</v>
      </c>
      <c r="F18881" t="s">
        <v>15</v>
      </c>
      <c r="G18881" t="s">
        <v>16</v>
      </c>
      <c r="H18881">
        <v>56</v>
      </c>
      <c r="I18881" t="s">
        <v>62637</v>
      </c>
      <c r="J18881" t="s">
        <v>62638</v>
      </c>
      <c r="K18881" t="s">
        <v>62639</v>
      </c>
      <c r="L18881" t="s">
        <v>77971</v>
      </c>
    </row>
    <row r="18882" spans="1:12" x14ac:dyDescent="0.15">
      <c r="A18882" t="s">
        <v>12</v>
      </c>
      <c r="B18882">
        <v>5302497</v>
      </c>
      <c r="C18882">
        <v>5302517</v>
      </c>
      <c r="D18882" t="s">
        <v>62630</v>
      </c>
      <c r="E18882" t="s">
        <v>90</v>
      </c>
      <c r="F18882" t="s">
        <v>15</v>
      </c>
      <c r="G18882" t="s">
        <v>16</v>
      </c>
      <c r="H18882">
        <v>76</v>
      </c>
      <c r="I18882" t="s">
        <v>62640</v>
      </c>
      <c r="J18882" t="s">
        <v>62641</v>
      </c>
      <c r="K18882" t="s">
        <v>62642</v>
      </c>
      <c r="L18882" t="s">
        <v>77985</v>
      </c>
    </row>
    <row r="18883" spans="1:12" x14ac:dyDescent="0.15">
      <c r="A18883" t="s">
        <v>12</v>
      </c>
      <c r="B18883">
        <v>5303480</v>
      </c>
      <c r="C18883">
        <v>5303500</v>
      </c>
      <c r="D18883" t="s">
        <v>62643</v>
      </c>
      <c r="E18883" t="s">
        <v>90</v>
      </c>
      <c r="F18883" t="s">
        <v>15</v>
      </c>
      <c r="G18883" t="s">
        <v>32</v>
      </c>
      <c r="H18883">
        <v>1</v>
      </c>
      <c r="I18883" t="s">
        <v>62644</v>
      </c>
      <c r="J18883" t="s">
        <v>62645</v>
      </c>
      <c r="K18883" t="s">
        <v>62646</v>
      </c>
      <c r="L18883" t="s">
        <v>77917</v>
      </c>
    </row>
    <row r="18884" spans="1:12" x14ac:dyDescent="0.15">
      <c r="A18884" t="s">
        <v>12</v>
      </c>
      <c r="B18884">
        <v>5303501</v>
      </c>
      <c r="C18884">
        <v>5303521</v>
      </c>
      <c r="D18884" t="s">
        <v>62643</v>
      </c>
      <c r="E18884" t="s">
        <v>90</v>
      </c>
      <c r="F18884" t="s">
        <v>15</v>
      </c>
      <c r="G18884" t="s">
        <v>23</v>
      </c>
      <c r="H18884">
        <v>22</v>
      </c>
      <c r="I18884" t="s">
        <v>62647</v>
      </c>
      <c r="J18884" t="s">
        <v>62648</v>
      </c>
      <c r="K18884" t="s">
        <v>62649</v>
      </c>
      <c r="L18884" t="s">
        <v>77948</v>
      </c>
    </row>
    <row r="18885" spans="1:12" x14ac:dyDescent="0.15">
      <c r="A18885" t="s">
        <v>12</v>
      </c>
      <c r="B18885">
        <v>5303534</v>
      </c>
      <c r="C18885">
        <v>5303554</v>
      </c>
      <c r="D18885" t="s">
        <v>62643</v>
      </c>
      <c r="E18885" t="s">
        <v>90</v>
      </c>
      <c r="F18885" t="s">
        <v>15</v>
      </c>
      <c r="G18885" t="s">
        <v>16</v>
      </c>
      <c r="H18885">
        <v>55</v>
      </c>
      <c r="I18885" t="s">
        <v>62650</v>
      </c>
      <c r="J18885" t="s">
        <v>62651</v>
      </c>
      <c r="K18885" t="s">
        <v>62652</v>
      </c>
      <c r="L18885" t="s">
        <v>77992</v>
      </c>
    </row>
    <row r="18886" spans="1:12" x14ac:dyDescent="0.15">
      <c r="A18886" t="s">
        <v>12</v>
      </c>
      <c r="B18886">
        <v>5303556</v>
      </c>
      <c r="C18886">
        <v>5303576</v>
      </c>
      <c r="D18886" t="s">
        <v>62643</v>
      </c>
      <c r="E18886" t="s">
        <v>90</v>
      </c>
      <c r="F18886" t="s">
        <v>15</v>
      </c>
      <c r="G18886" t="s">
        <v>36</v>
      </c>
      <c r="H18886">
        <v>77</v>
      </c>
      <c r="I18886" t="s">
        <v>62653</v>
      </c>
      <c r="J18886" t="s">
        <v>62654</v>
      </c>
      <c r="K18886" t="s">
        <v>62655</v>
      </c>
      <c r="L18886" t="s">
        <v>77960</v>
      </c>
    </row>
    <row r="18887" spans="1:12" x14ac:dyDescent="0.15">
      <c r="A18887" t="s">
        <v>12</v>
      </c>
      <c r="B18887">
        <v>5305571</v>
      </c>
      <c r="C18887">
        <v>5305591</v>
      </c>
      <c r="D18887" t="s">
        <v>62656</v>
      </c>
      <c r="E18887" t="s">
        <v>90</v>
      </c>
      <c r="F18887" t="s">
        <v>76</v>
      </c>
      <c r="G18887" t="s">
        <v>36</v>
      </c>
      <c r="H18887">
        <v>10</v>
      </c>
      <c r="I18887" t="s">
        <v>62657</v>
      </c>
      <c r="J18887" t="s">
        <v>62658</v>
      </c>
      <c r="K18887" t="s">
        <v>62659</v>
      </c>
      <c r="L18887" t="s">
        <v>78001</v>
      </c>
    </row>
    <row r="18888" spans="1:12" x14ac:dyDescent="0.15">
      <c r="A18888" t="s">
        <v>12</v>
      </c>
      <c r="B18888">
        <v>5305546</v>
      </c>
      <c r="C18888">
        <v>5305566</v>
      </c>
      <c r="D18888" t="s">
        <v>62656</v>
      </c>
      <c r="E18888" t="s">
        <v>90</v>
      </c>
      <c r="F18888" t="s">
        <v>76</v>
      </c>
      <c r="G18888" t="s">
        <v>32</v>
      </c>
      <c r="H18888">
        <v>35</v>
      </c>
      <c r="I18888" t="s">
        <v>62660</v>
      </c>
      <c r="J18888" t="s">
        <v>62661</v>
      </c>
      <c r="K18888" t="s">
        <v>62662</v>
      </c>
      <c r="L18888" t="s">
        <v>77936</v>
      </c>
    </row>
    <row r="18889" spans="1:12" x14ac:dyDescent="0.15">
      <c r="A18889" t="s">
        <v>12</v>
      </c>
      <c r="B18889">
        <v>5305520</v>
      </c>
      <c r="C18889">
        <v>5305540</v>
      </c>
      <c r="D18889" t="s">
        <v>62656</v>
      </c>
      <c r="E18889" t="s">
        <v>90</v>
      </c>
      <c r="F18889" t="s">
        <v>76</v>
      </c>
      <c r="G18889" t="s">
        <v>16</v>
      </c>
      <c r="H18889">
        <v>61</v>
      </c>
      <c r="I18889" t="s">
        <v>62663</v>
      </c>
      <c r="J18889" t="s">
        <v>62664</v>
      </c>
      <c r="K18889" t="s">
        <v>62665</v>
      </c>
      <c r="L18889" t="s">
        <v>77979</v>
      </c>
    </row>
    <row r="18890" spans="1:12" x14ac:dyDescent="0.15">
      <c r="A18890" t="s">
        <v>12</v>
      </c>
      <c r="B18890">
        <v>5305486</v>
      </c>
      <c r="C18890">
        <v>5305506</v>
      </c>
      <c r="D18890" t="s">
        <v>62656</v>
      </c>
      <c r="E18890" t="s">
        <v>90</v>
      </c>
      <c r="F18890" t="s">
        <v>76</v>
      </c>
      <c r="G18890" t="s">
        <v>23</v>
      </c>
      <c r="H18890">
        <v>95</v>
      </c>
      <c r="I18890" t="s">
        <v>62666</v>
      </c>
      <c r="J18890" t="s">
        <v>62667</v>
      </c>
      <c r="K18890" t="s">
        <v>62668</v>
      </c>
      <c r="L18890" t="s">
        <v>77920</v>
      </c>
    </row>
    <row r="18891" spans="1:12" x14ac:dyDescent="0.15">
      <c r="A18891" t="s">
        <v>12</v>
      </c>
      <c r="B18891">
        <v>5307005</v>
      </c>
      <c r="C18891">
        <v>5307025</v>
      </c>
      <c r="D18891" t="s">
        <v>62669</v>
      </c>
      <c r="E18891" t="s">
        <v>62670</v>
      </c>
      <c r="F18891" t="s">
        <v>76</v>
      </c>
      <c r="G18891" t="s">
        <v>23</v>
      </c>
      <c r="H18891">
        <v>17</v>
      </c>
      <c r="I18891" t="s">
        <v>62671</v>
      </c>
      <c r="J18891" t="s">
        <v>62672</v>
      </c>
      <c r="K18891" t="s">
        <v>62673</v>
      </c>
      <c r="L18891" t="s">
        <v>77944</v>
      </c>
    </row>
    <row r="18892" spans="1:12" x14ac:dyDescent="0.15">
      <c r="A18892" t="s">
        <v>12</v>
      </c>
      <c r="B18892">
        <v>5306985</v>
      </c>
      <c r="C18892">
        <v>5307005</v>
      </c>
      <c r="D18892" t="s">
        <v>62669</v>
      </c>
      <c r="E18892" t="s">
        <v>62670</v>
      </c>
      <c r="F18892" t="s">
        <v>76</v>
      </c>
      <c r="G18892" t="s">
        <v>16</v>
      </c>
      <c r="H18892">
        <v>37</v>
      </c>
      <c r="I18892" t="s">
        <v>62674</v>
      </c>
      <c r="J18892" t="s">
        <v>62675</v>
      </c>
      <c r="K18892" t="s">
        <v>62676</v>
      </c>
      <c r="L18892" t="s">
        <v>77906</v>
      </c>
    </row>
    <row r="18893" spans="1:12" x14ac:dyDescent="0.15">
      <c r="A18893" t="s">
        <v>12</v>
      </c>
      <c r="B18893">
        <v>5306945</v>
      </c>
      <c r="C18893">
        <v>5306965</v>
      </c>
      <c r="D18893" t="s">
        <v>62669</v>
      </c>
      <c r="E18893" t="s">
        <v>62670</v>
      </c>
      <c r="F18893" t="s">
        <v>76</v>
      </c>
      <c r="G18893" t="s">
        <v>36</v>
      </c>
      <c r="H18893">
        <v>77</v>
      </c>
      <c r="I18893" t="s">
        <v>62677</v>
      </c>
      <c r="J18893" t="s">
        <v>62678</v>
      </c>
      <c r="K18893" t="s">
        <v>62679</v>
      </c>
      <c r="L18893" t="s">
        <v>77960</v>
      </c>
    </row>
    <row r="18894" spans="1:12" x14ac:dyDescent="0.15">
      <c r="A18894" t="s">
        <v>12</v>
      </c>
      <c r="B18894">
        <v>5306897</v>
      </c>
      <c r="C18894">
        <v>5306917</v>
      </c>
      <c r="D18894" t="s">
        <v>62669</v>
      </c>
      <c r="E18894" t="s">
        <v>62670</v>
      </c>
      <c r="F18894" t="s">
        <v>76</v>
      </c>
      <c r="G18894" t="s">
        <v>23</v>
      </c>
      <c r="H18894">
        <v>125</v>
      </c>
      <c r="I18894" t="s">
        <v>62680</v>
      </c>
      <c r="J18894" t="s">
        <v>62681</v>
      </c>
      <c r="K18894" t="s">
        <v>62682</v>
      </c>
      <c r="L18894" t="s">
        <v>78034</v>
      </c>
    </row>
    <row r="18895" spans="1:12" x14ac:dyDescent="0.15">
      <c r="A18895" t="s">
        <v>12</v>
      </c>
      <c r="B18895">
        <v>5307709</v>
      </c>
      <c r="C18895">
        <v>5307729</v>
      </c>
      <c r="D18895" t="s">
        <v>62683</v>
      </c>
      <c r="E18895" t="s">
        <v>90</v>
      </c>
      <c r="F18895" t="s">
        <v>76</v>
      </c>
      <c r="G18895" t="s">
        <v>36</v>
      </c>
      <c r="H18895">
        <v>10</v>
      </c>
      <c r="I18895" t="s">
        <v>62684</v>
      </c>
      <c r="J18895" t="s">
        <v>62685</v>
      </c>
      <c r="K18895" t="s">
        <v>62686</v>
      </c>
      <c r="L18895" t="s">
        <v>78001</v>
      </c>
    </row>
    <row r="18896" spans="1:12" x14ac:dyDescent="0.15">
      <c r="A18896" t="s">
        <v>12</v>
      </c>
      <c r="B18896">
        <v>5307679</v>
      </c>
      <c r="C18896">
        <v>5307699</v>
      </c>
      <c r="D18896" t="s">
        <v>62683</v>
      </c>
      <c r="E18896" t="s">
        <v>90</v>
      </c>
      <c r="F18896" t="s">
        <v>76</v>
      </c>
      <c r="G18896" t="s">
        <v>23</v>
      </c>
      <c r="H18896">
        <v>40</v>
      </c>
      <c r="I18896" t="s">
        <v>62687</v>
      </c>
      <c r="J18896" t="s">
        <v>62688</v>
      </c>
      <c r="K18896" t="s">
        <v>62689</v>
      </c>
      <c r="L18896" t="s">
        <v>77952</v>
      </c>
    </row>
    <row r="18897" spans="1:12" x14ac:dyDescent="0.15">
      <c r="A18897" t="s">
        <v>12</v>
      </c>
      <c r="B18897">
        <v>5307644</v>
      </c>
      <c r="C18897">
        <v>5307664</v>
      </c>
      <c r="D18897" t="s">
        <v>62683</v>
      </c>
      <c r="E18897" t="s">
        <v>90</v>
      </c>
      <c r="F18897" t="s">
        <v>76</v>
      </c>
      <c r="G18897" t="s">
        <v>36</v>
      </c>
      <c r="H18897">
        <v>75</v>
      </c>
      <c r="I18897" t="s">
        <v>62690</v>
      </c>
      <c r="J18897" t="s">
        <v>62691</v>
      </c>
      <c r="K18897" t="s">
        <v>62692</v>
      </c>
      <c r="L18897" t="s">
        <v>78027</v>
      </c>
    </row>
    <row r="18898" spans="1:12" x14ac:dyDescent="0.15">
      <c r="A18898" t="s">
        <v>12</v>
      </c>
      <c r="B18898">
        <v>5307624</v>
      </c>
      <c r="C18898">
        <v>5307644</v>
      </c>
      <c r="D18898" t="s">
        <v>62683</v>
      </c>
      <c r="E18898" t="s">
        <v>90</v>
      </c>
      <c r="F18898" t="s">
        <v>76</v>
      </c>
      <c r="G18898" t="s">
        <v>23</v>
      </c>
      <c r="H18898">
        <v>95</v>
      </c>
      <c r="I18898" t="s">
        <v>62693</v>
      </c>
      <c r="J18898" t="s">
        <v>62694</v>
      </c>
      <c r="K18898" t="s">
        <v>62695</v>
      </c>
      <c r="L18898" t="s">
        <v>77920</v>
      </c>
    </row>
    <row r="18899" spans="1:12" x14ac:dyDescent="0.15">
      <c r="A18899" t="s">
        <v>12</v>
      </c>
      <c r="B18899">
        <v>5307926</v>
      </c>
      <c r="C18899">
        <v>5307946</v>
      </c>
      <c r="D18899" t="s">
        <v>62696</v>
      </c>
      <c r="E18899" t="s">
        <v>90</v>
      </c>
      <c r="F18899" t="s">
        <v>15</v>
      </c>
      <c r="G18899" t="s">
        <v>36</v>
      </c>
      <c r="H18899">
        <v>43</v>
      </c>
      <c r="I18899" t="s">
        <v>62697</v>
      </c>
      <c r="J18899" t="s">
        <v>62698</v>
      </c>
      <c r="K18899" t="s">
        <v>62699</v>
      </c>
      <c r="L18899" t="s">
        <v>77942</v>
      </c>
    </row>
    <row r="18900" spans="1:12" x14ac:dyDescent="0.15">
      <c r="A18900" t="s">
        <v>12</v>
      </c>
      <c r="B18900">
        <v>5307963</v>
      </c>
      <c r="C18900">
        <v>5307983</v>
      </c>
      <c r="D18900" t="s">
        <v>62696</v>
      </c>
      <c r="E18900" t="s">
        <v>90</v>
      </c>
      <c r="F18900" t="s">
        <v>15</v>
      </c>
      <c r="G18900" t="s">
        <v>16</v>
      </c>
      <c r="H18900">
        <v>80</v>
      </c>
      <c r="I18900" t="s">
        <v>62700</v>
      </c>
      <c r="J18900" t="s">
        <v>62701</v>
      </c>
      <c r="K18900" t="s">
        <v>62702</v>
      </c>
      <c r="L18900" t="s">
        <v>77940</v>
      </c>
    </row>
    <row r="18901" spans="1:12" x14ac:dyDescent="0.15">
      <c r="A18901" t="s">
        <v>12</v>
      </c>
      <c r="B18901">
        <v>5307985</v>
      </c>
      <c r="C18901">
        <v>5308005</v>
      </c>
      <c r="D18901" t="s">
        <v>62696</v>
      </c>
      <c r="E18901" t="s">
        <v>90</v>
      </c>
      <c r="F18901" t="s">
        <v>15</v>
      </c>
      <c r="G18901" t="s">
        <v>16</v>
      </c>
      <c r="H18901">
        <v>102</v>
      </c>
      <c r="I18901" t="s">
        <v>62703</v>
      </c>
      <c r="J18901" t="s">
        <v>62704</v>
      </c>
      <c r="K18901" t="s">
        <v>62705</v>
      </c>
      <c r="L18901" t="s">
        <v>77933</v>
      </c>
    </row>
    <row r="18902" spans="1:12" x14ac:dyDescent="0.15">
      <c r="A18902" t="s">
        <v>12</v>
      </c>
      <c r="B18902">
        <v>5308014</v>
      </c>
      <c r="C18902">
        <v>5308034</v>
      </c>
      <c r="D18902" t="s">
        <v>62696</v>
      </c>
      <c r="E18902" t="s">
        <v>90</v>
      </c>
      <c r="F18902" t="s">
        <v>15</v>
      </c>
      <c r="G18902" t="s">
        <v>23</v>
      </c>
      <c r="H18902">
        <v>131</v>
      </c>
      <c r="I18902" t="s">
        <v>62706</v>
      </c>
      <c r="J18902" t="s">
        <v>62707</v>
      </c>
      <c r="K18902" t="s">
        <v>62708</v>
      </c>
      <c r="L18902" t="s">
        <v>77941</v>
      </c>
    </row>
    <row r="18903" spans="1:12" x14ac:dyDescent="0.15">
      <c r="A18903" t="s">
        <v>12</v>
      </c>
      <c r="B18903">
        <v>5310269</v>
      </c>
      <c r="C18903">
        <v>5310289</v>
      </c>
      <c r="D18903" t="s">
        <v>62709</v>
      </c>
      <c r="E18903" t="s">
        <v>62710</v>
      </c>
      <c r="F18903" t="s">
        <v>76</v>
      </c>
      <c r="G18903" t="s">
        <v>16</v>
      </c>
      <c r="H18903">
        <v>16</v>
      </c>
      <c r="I18903" t="s">
        <v>62711</v>
      </c>
      <c r="J18903" t="s">
        <v>62712</v>
      </c>
      <c r="K18903" t="s">
        <v>62713</v>
      </c>
      <c r="L18903" t="s">
        <v>77905</v>
      </c>
    </row>
    <row r="18904" spans="1:12" x14ac:dyDescent="0.15">
      <c r="A18904" t="s">
        <v>12</v>
      </c>
      <c r="B18904">
        <v>5310247</v>
      </c>
      <c r="C18904">
        <v>5310267</v>
      </c>
      <c r="D18904" t="s">
        <v>62709</v>
      </c>
      <c r="E18904" t="s">
        <v>62710</v>
      </c>
      <c r="F18904" t="s">
        <v>76</v>
      </c>
      <c r="G18904" t="s">
        <v>23</v>
      </c>
      <c r="H18904">
        <v>38</v>
      </c>
      <c r="I18904" t="s">
        <v>62714</v>
      </c>
      <c r="J18904" t="s">
        <v>62715</v>
      </c>
      <c r="K18904" t="s">
        <v>62716</v>
      </c>
      <c r="L18904" t="s">
        <v>78008</v>
      </c>
    </row>
    <row r="18905" spans="1:12" x14ac:dyDescent="0.15">
      <c r="A18905" t="s">
        <v>12</v>
      </c>
      <c r="B18905">
        <v>5310202</v>
      </c>
      <c r="C18905">
        <v>5310222</v>
      </c>
      <c r="D18905" t="s">
        <v>62709</v>
      </c>
      <c r="E18905" t="s">
        <v>62710</v>
      </c>
      <c r="F18905" t="s">
        <v>76</v>
      </c>
      <c r="G18905" t="s">
        <v>23</v>
      </c>
      <c r="H18905">
        <v>83</v>
      </c>
      <c r="I18905" t="s">
        <v>62717</v>
      </c>
      <c r="J18905" t="s">
        <v>62718</v>
      </c>
      <c r="K18905" t="s">
        <v>62719</v>
      </c>
      <c r="L18905" t="s">
        <v>77958</v>
      </c>
    </row>
    <row r="18906" spans="1:12" x14ac:dyDescent="0.15">
      <c r="A18906" t="s">
        <v>12</v>
      </c>
      <c r="B18906">
        <v>5310167</v>
      </c>
      <c r="C18906">
        <v>5310187</v>
      </c>
      <c r="D18906" t="s">
        <v>62709</v>
      </c>
      <c r="E18906" t="s">
        <v>62710</v>
      </c>
      <c r="F18906" t="s">
        <v>76</v>
      </c>
      <c r="G18906" t="s">
        <v>36</v>
      </c>
      <c r="H18906">
        <v>118</v>
      </c>
      <c r="I18906" t="s">
        <v>62720</v>
      </c>
      <c r="J18906" t="s">
        <v>62721</v>
      </c>
      <c r="K18906" t="s">
        <v>62722</v>
      </c>
      <c r="L18906" t="s">
        <v>77973</v>
      </c>
    </row>
    <row r="18907" spans="1:12" x14ac:dyDescent="0.15">
      <c r="A18907" t="s">
        <v>12</v>
      </c>
      <c r="B18907">
        <v>5311164</v>
      </c>
      <c r="C18907">
        <v>5311184</v>
      </c>
      <c r="D18907" t="s">
        <v>62723</v>
      </c>
      <c r="E18907" t="s">
        <v>62724</v>
      </c>
      <c r="F18907" t="s">
        <v>76</v>
      </c>
      <c r="G18907" t="s">
        <v>32</v>
      </c>
      <c r="H18907">
        <v>50</v>
      </c>
      <c r="I18907" t="s">
        <v>62725</v>
      </c>
      <c r="J18907" t="s">
        <v>62726</v>
      </c>
      <c r="K18907" t="s">
        <v>62727</v>
      </c>
      <c r="L18907" t="s">
        <v>77925</v>
      </c>
    </row>
    <row r="18908" spans="1:12" x14ac:dyDescent="0.15">
      <c r="A18908" t="s">
        <v>12</v>
      </c>
      <c r="B18908">
        <v>5311144</v>
      </c>
      <c r="C18908">
        <v>5311164</v>
      </c>
      <c r="D18908" t="s">
        <v>62723</v>
      </c>
      <c r="E18908" t="s">
        <v>62724</v>
      </c>
      <c r="F18908" t="s">
        <v>76</v>
      </c>
      <c r="G18908" t="s">
        <v>16</v>
      </c>
      <c r="H18908">
        <v>70</v>
      </c>
      <c r="I18908" t="s">
        <v>62728</v>
      </c>
      <c r="J18908" t="s">
        <v>62729</v>
      </c>
      <c r="K18908" t="s">
        <v>62730</v>
      </c>
      <c r="L18908" t="s">
        <v>77919</v>
      </c>
    </row>
    <row r="18909" spans="1:12" x14ac:dyDescent="0.15">
      <c r="A18909" t="s">
        <v>12</v>
      </c>
      <c r="B18909">
        <v>5311096</v>
      </c>
      <c r="C18909">
        <v>5311116</v>
      </c>
      <c r="D18909" t="s">
        <v>62723</v>
      </c>
      <c r="E18909" t="s">
        <v>62724</v>
      </c>
      <c r="F18909" t="s">
        <v>76</v>
      </c>
      <c r="G18909" t="s">
        <v>16</v>
      </c>
      <c r="H18909">
        <v>118</v>
      </c>
      <c r="I18909" t="s">
        <v>62731</v>
      </c>
      <c r="J18909" t="s">
        <v>62732</v>
      </c>
      <c r="K18909" t="s">
        <v>62733</v>
      </c>
      <c r="L18909" t="s">
        <v>77973</v>
      </c>
    </row>
    <row r="18910" spans="1:12" x14ac:dyDescent="0.15">
      <c r="A18910" t="s">
        <v>12</v>
      </c>
      <c r="B18910">
        <v>5311075</v>
      </c>
      <c r="C18910">
        <v>5311095</v>
      </c>
      <c r="D18910" t="s">
        <v>62723</v>
      </c>
      <c r="E18910" t="s">
        <v>62724</v>
      </c>
      <c r="F18910" t="s">
        <v>76</v>
      </c>
      <c r="G18910" t="s">
        <v>36</v>
      </c>
      <c r="H18910">
        <v>139</v>
      </c>
      <c r="I18910" t="s">
        <v>62734</v>
      </c>
      <c r="J18910" t="s">
        <v>62735</v>
      </c>
      <c r="K18910" t="s">
        <v>62736</v>
      </c>
      <c r="L18910" t="s">
        <v>78029</v>
      </c>
    </row>
    <row r="18911" spans="1:12" x14ac:dyDescent="0.15">
      <c r="A18911" t="s">
        <v>12</v>
      </c>
      <c r="B18911">
        <v>5311585</v>
      </c>
      <c r="C18911">
        <v>5311605</v>
      </c>
      <c r="D18911" t="s">
        <v>62737</v>
      </c>
      <c r="E18911" t="s">
        <v>62738</v>
      </c>
      <c r="F18911" t="s">
        <v>15</v>
      </c>
      <c r="G18911" t="s">
        <v>16</v>
      </c>
      <c r="H18911">
        <v>8</v>
      </c>
      <c r="I18911" t="s">
        <v>62739</v>
      </c>
      <c r="J18911" t="s">
        <v>62740</v>
      </c>
      <c r="K18911" t="s">
        <v>62741</v>
      </c>
      <c r="L18911" t="s">
        <v>77955</v>
      </c>
    </row>
    <row r="18912" spans="1:12" x14ac:dyDescent="0.15">
      <c r="A18912" t="s">
        <v>12</v>
      </c>
      <c r="B18912">
        <v>5311606</v>
      </c>
      <c r="C18912">
        <v>5311626</v>
      </c>
      <c r="D18912" t="s">
        <v>62737</v>
      </c>
      <c r="E18912" t="s">
        <v>62738</v>
      </c>
      <c r="F18912" t="s">
        <v>15</v>
      </c>
      <c r="G18912" t="s">
        <v>23</v>
      </c>
      <c r="H18912">
        <v>29</v>
      </c>
      <c r="I18912" t="s">
        <v>62742</v>
      </c>
      <c r="J18912" t="s">
        <v>62743</v>
      </c>
      <c r="K18912" t="s">
        <v>62744</v>
      </c>
      <c r="L18912" t="s">
        <v>77921</v>
      </c>
    </row>
    <row r="18913" spans="1:12" x14ac:dyDescent="0.15">
      <c r="A18913" t="s">
        <v>12</v>
      </c>
      <c r="B18913">
        <v>5311646</v>
      </c>
      <c r="C18913">
        <v>5311666</v>
      </c>
      <c r="D18913" t="s">
        <v>62737</v>
      </c>
      <c r="E18913" t="s">
        <v>62738</v>
      </c>
      <c r="F18913" t="s">
        <v>15</v>
      </c>
      <c r="G18913" t="s">
        <v>32</v>
      </c>
      <c r="H18913">
        <v>69</v>
      </c>
      <c r="I18913" t="s">
        <v>62745</v>
      </c>
      <c r="J18913" t="s">
        <v>62746</v>
      </c>
      <c r="K18913" t="s">
        <v>62747</v>
      </c>
      <c r="L18913" t="s">
        <v>78015</v>
      </c>
    </row>
    <row r="18914" spans="1:12" x14ac:dyDescent="0.15">
      <c r="A18914" t="s">
        <v>12</v>
      </c>
      <c r="B18914">
        <v>5311670</v>
      </c>
      <c r="C18914">
        <v>5311690</v>
      </c>
      <c r="D18914" t="s">
        <v>62737</v>
      </c>
      <c r="E18914" t="s">
        <v>62738</v>
      </c>
      <c r="F18914" t="s">
        <v>15</v>
      </c>
      <c r="G18914" t="s">
        <v>36</v>
      </c>
      <c r="H18914">
        <v>93</v>
      </c>
      <c r="I18914" t="s">
        <v>62748</v>
      </c>
      <c r="J18914" t="s">
        <v>62749</v>
      </c>
      <c r="K18914" t="s">
        <v>62750</v>
      </c>
      <c r="L18914" t="s">
        <v>78044</v>
      </c>
    </row>
    <row r="18915" spans="1:12" x14ac:dyDescent="0.15">
      <c r="A18915" t="s">
        <v>12</v>
      </c>
      <c r="B18915">
        <v>5313393</v>
      </c>
      <c r="C18915">
        <v>5313413</v>
      </c>
      <c r="D18915" t="s">
        <v>62751</v>
      </c>
      <c r="E18915" t="s">
        <v>90</v>
      </c>
      <c r="F18915" t="s">
        <v>76</v>
      </c>
      <c r="G18915" t="s">
        <v>36</v>
      </c>
      <c r="H18915">
        <v>13</v>
      </c>
      <c r="I18915" t="s">
        <v>62752</v>
      </c>
      <c r="J18915" t="s">
        <v>62753</v>
      </c>
      <c r="K18915" t="s">
        <v>62754</v>
      </c>
      <c r="L18915" t="s">
        <v>77935</v>
      </c>
    </row>
    <row r="18916" spans="1:12" x14ac:dyDescent="0.15">
      <c r="A18916" t="s">
        <v>12</v>
      </c>
      <c r="B18916">
        <v>5313369</v>
      </c>
      <c r="C18916">
        <v>5313389</v>
      </c>
      <c r="D18916" t="s">
        <v>62751</v>
      </c>
      <c r="E18916" t="s">
        <v>90</v>
      </c>
      <c r="F18916" t="s">
        <v>76</v>
      </c>
      <c r="G18916" t="s">
        <v>16</v>
      </c>
      <c r="H18916">
        <v>37</v>
      </c>
      <c r="I18916" t="s">
        <v>62755</v>
      </c>
      <c r="J18916" t="s">
        <v>62756</v>
      </c>
      <c r="K18916" t="s">
        <v>62757</v>
      </c>
      <c r="L18916" t="s">
        <v>77906</v>
      </c>
    </row>
    <row r="18917" spans="1:12" x14ac:dyDescent="0.15">
      <c r="A18917" t="s">
        <v>12</v>
      </c>
      <c r="B18917">
        <v>5313341</v>
      </c>
      <c r="C18917">
        <v>5313361</v>
      </c>
      <c r="D18917" t="s">
        <v>62751</v>
      </c>
      <c r="E18917" t="s">
        <v>90</v>
      </c>
      <c r="F18917" t="s">
        <v>76</v>
      </c>
      <c r="G18917" t="s">
        <v>32</v>
      </c>
      <c r="H18917">
        <v>65</v>
      </c>
      <c r="I18917" t="s">
        <v>62758</v>
      </c>
      <c r="J18917" t="s">
        <v>62759</v>
      </c>
      <c r="K18917" t="s">
        <v>62760</v>
      </c>
      <c r="L18917" t="s">
        <v>78042</v>
      </c>
    </row>
    <row r="18918" spans="1:12" x14ac:dyDescent="0.15">
      <c r="A18918" t="s">
        <v>12</v>
      </c>
      <c r="B18918">
        <v>5313301</v>
      </c>
      <c r="C18918">
        <v>5313321</v>
      </c>
      <c r="D18918" t="s">
        <v>62751</v>
      </c>
      <c r="E18918" t="s">
        <v>90</v>
      </c>
      <c r="F18918" t="s">
        <v>76</v>
      </c>
      <c r="G18918" t="s">
        <v>16</v>
      </c>
      <c r="H18918">
        <v>105</v>
      </c>
      <c r="I18918" t="s">
        <v>62761</v>
      </c>
      <c r="J18918" t="s">
        <v>62762</v>
      </c>
      <c r="K18918" t="s">
        <v>62763</v>
      </c>
      <c r="L18918" t="s">
        <v>78028</v>
      </c>
    </row>
    <row r="18919" spans="1:12" x14ac:dyDescent="0.15">
      <c r="A18919" t="s">
        <v>12</v>
      </c>
      <c r="B18919">
        <v>5313542</v>
      </c>
      <c r="C18919">
        <v>5313562</v>
      </c>
      <c r="D18919" t="s">
        <v>62764</v>
      </c>
      <c r="E18919" t="s">
        <v>62765</v>
      </c>
      <c r="F18919" t="s">
        <v>15</v>
      </c>
      <c r="G18919" t="s">
        <v>16</v>
      </c>
      <c r="H18919">
        <v>0</v>
      </c>
      <c r="I18919" t="s">
        <v>62766</v>
      </c>
      <c r="J18919" t="s">
        <v>62767</v>
      </c>
      <c r="K18919" t="s">
        <v>62768</v>
      </c>
      <c r="L18919" t="s">
        <v>77980</v>
      </c>
    </row>
    <row r="18920" spans="1:12" x14ac:dyDescent="0.15">
      <c r="A18920" t="s">
        <v>12</v>
      </c>
      <c r="B18920">
        <v>5313575</v>
      </c>
      <c r="C18920">
        <v>5313595</v>
      </c>
      <c r="D18920" t="s">
        <v>62764</v>
      </c>
      <c r="E18920" t="s">
        <v>62765</v>
      </c>
      <c r="F18920" t="s">
        <v>15</v>
      </c>
      <c r="G18920" t="s">
        <v>36</v>
      </c>
      <c r="H18920">
        <v>33</v>
      </c>
      <c r="I18920" t="s">
        <v>62769</v>
      </c>
      <c r="J18920" t="s">
        <v>62770</v>
      </c>
      <c r="K18920" t="s">
        <v>62771</v>
      </c>
      <c r="L18920" t="s">
        <v>77977</v>
      </c>
    </row>
    <row r="18921" spans="1:12" x14ac:dyDescent="0.15">
      <c r="A18921" t="s">
        <v>12</v>
      </c>
      <c r="B18921">
        <v>5313600</v>
      </c>
      <c r="C18921">
        <v>5313620</v>
      </c>
      <c r="D18921" t="s">
        <v>62764</v>
      </c>
      <c r="E18921" t="s">
        <v>62765</v>
      </c>
      <c r="F18921" t="s">
        <v>15</v>
      </c>
      <c r="G18921" t="s">
        <v>36</v>
      </c>
      <c r="H18921">
        <v>58</v>
      </c>
      <c r="I18921" t="s">
        <v>62772</v>
      </c>
      <c r="J18921" t="s">
        <v>62773</v>
      </c>
      <c r="K18921" t="s">
        <v>62774</v>
      </c>
      <c r="L18921" t="s">
        <v>77911</v>
      </c>
    </row>
    <row r="18922" spans="1:12" x14ac:dyDescent="0.15">
      <c r="A18922" t="s">
        <v>12</v>
      </c>
      <c r="B18922">
        <v>5313623</v>
      </c>
      <c r="C18922">
        <v>5313643</v>
      </c>
      <c r="D18922" t="s">
        <v>62764</v>
      </c>
      <c r="E18922" t="s">
        <v>62765</v>
      </c>
      <c r="F18922" t="s">
        <v>15</v>
      </c>
      <c r="G18922" t="s">
        <v>36</v>
      </c>
      <c r="H18922">
        <v>81</v>
      </c>
      <c r="I18922" t="s">
        <v>62775</v>
      </c>
      <c r="J18922" t="s">
        <v>62776</v>
      </c>
      <c r="K18922" t="s">
        <v>62777</v>
      </c>
      <c r="L18922" t="s">
        <v>78019</v>
      </c>
    </row>
    <row r="18923" spans="1:12" x14ac:dyDescent="0.15">
      <c r="A18923" t="s">
        <v>12</v>
      </c>
      <c r="B18923">
        <v>5315769</v>
      </c>
      <c r="C18923">
        <v>5315789</v>
      </c>
      <c r="D18923" t="s">
        <v>62778</v>
      </c>
      <c r="E18923" t="s">
        <v>62779</v>
      </c>
      <c r="F18923" t="s">
        <v>76</v>
      </c>
      <c r="G18923" t="s">
        <v>36</v>
      </c>
      <c r="H18923">
        <v>21</v>
      </c>
      <c r="I18923" t="s">
        <v>62780</v>
      </c>
      <c r="J18923" t="s">
        <v>62781</v>
      </c>
      <c r="K18923" t="s">
        <v>62782</v>
      </c>
      <c r="L18923" t="s">
        <v>78022</v>
      </c>
    </row>
    <row r="18924" spans="1:12" x14ac:dyDescent="0.15">
      <c r="A18924" t="s">
        <v>12</v>
      </c>
      <c r="B18924">
        <v>5315748</v>
      </c>
      <c r="C18924">
        <v>5315768</v>
      </c>
      <c r="D18924" t="s">
        <v>62778</v>
      </c>
      <c r="E18924" t="s">
        <v>62779</v>
      </c>
      <c r="F18924" t="s">
        <v>76</v>
      </c>
      <c r="G18924" t="s">
        <v>23</v>
      </c>
      <c r="H18924">
        <v>42</v>
      </c>
      <c r="I18924" t="s">
        <v>62783</v>
      </c>
      <c r="J18924" t="s">
        <v>62784</v>
      </c>
      <c r="K18924" t="s">
        <v>62785</v>
      </c>
      <c r="L18924" t="s">
        <v>77945</v>
      </c>
    </row>
    <row r="18925" spans="1:12" x14ac:dyDescent="0.15">
      <c r="A18925" t="s">
        <v>12</v>
      </c>
      <c r="B18925">
        <v>5315727</v>
      </c>
      <c r="C18925">
        <v>5315747</v>
      </c>
      <c r="D18925" t="s">
        <v>62778</v>
      </c>
      <c r="E18925" t="s">
        <v>62779</v>
      </c>
      <c r="F18925" t="s">
        <v>76</v>
      </c>
      <c r="G18925" t="s">
        <v>16</v>
      </c>
      <c r="H18925">
        <v>63</v>
      </c>
      <c r="I18925" t="s">
        <v>62786</v>
      </c>
      <c r="J18925" t="s">
        <v>62787</v>
      </c>
      <c r="K18925" t="s">
        <v>62788</v>
      </c>
      <c r="L18925" t="s">
        <v>77957</v>
      </c>
    </row>
    <row r="18926" spans="1:12" x14ac:dyDescent="0.15">
      <c r="A18926" t="s">
        <v>12</v>
      </c>
      <c r="B18926">
        <v>5315696</v>
      </c>
      <c r="C18926">
        <v>5315716</v>
      </c>
      <c r="D18926" t="s">
        <v>62778</v>
      </c>
      <c r="E18926" t="s">
        <v>62779</v>
      </c>
      <c r="F18926" t="s">
        <v>76</v>
      </c>
      <c r="G18926" t="s">
        <v>32</v>
      </c>
      <c r="H18926">
        <v>94</v>
      </c>
      <c r="I18926" t="s">
        <v>62789</v>
      </c>
      <c r="J18926" t="s">
        <v>62790</v>
      </c>
      <c r="K18926" t="s">
        <v>62791</v>
      </c>
      <c r="L18926" t="s">
        <v>77927</v>
      </c>
    </row>
    <row r="18927" spans="1:12" x14ac:dyDescent="0.15">
      <c r="A18927" t="s">
        <v>12</v>
      </c>
      <c r="B18927">
        <v>5317108</v>
      </c>
      <c r="C18927">
        <v>5317128</v>
      </c>
      <c r="D18927" t="s">
        <v>62792</v>
      </c>
      <c r="E18927" t="s">
        <v>62793</v>
      </c>
      <c r="F18927" t="s">
        <v>76</v>
      </c>
      <c r="G18927" t="s">
        <v>16</v>
      </c>
      <c r="H18927">
        <v>7</v>
      </c>
      <c r="I18927" t="s">
        <v>62794</v>
      </c>
      <c r="J18927" t="s">
        <v>62795</v>
      </c>
      <c r="K18927" t="s">
        <v>62796</v>
      </c>
      <c r="L18927" t="s">
        <v>77909</v>
      </c>
    </row>
    <row r="18928" spans="1:12" x14ac:dyDescent="0.15">
      <c r="A18928" t="s">
        <v>12</v>
      </c>
      <c r="B18928">
        <v>5317078</v>
      </c>
      <c r="C18928">
        <v>5317098</v>
      </c>
      <c r="D18928" t="s">
        <v>62792</v>
      </c>
      <c r="E18928" t="s">
        <v>62793</v>
      </c>
      <c r="F18928" t="s">
        <v>76</v>
      </c>
      <c r="G18928" t="s">
        <v>16</v>
      </c>
      <c r="H18928">
        <v>37</v>
      </c>
      <c r="I18928" t="s">
        <v>62797</v>
      </c>
      <c r="J18928" t="s">
        <v>62798</v>
      </c>
      <c r="K18928" t="s">
        <v>62799</v>
      </c>
      <c r="L18928" t="s">
        <v>77906</v>
      </c>
    </row>
    <row r="18929" spans="1:12" x14ac:dyDescent="0.15">
      <c r="A18929" t="s">
        <v>12</v>
      </c>
      <c r="B18929">
        <v>5317021</v>
      </c>
      <c r="C18929">
        <v>5317041</v>
      </c>
      <c r="D18929" t="s">
        <v>62792</v>
      </c>
      <c r="E18929" t="s">
        <v>62793</v>
      </c>
      <c r="F18929" t="s">
        <v>76</v>
      </c>
      <c r="G18929" t="s">
        <v>16</v>
      </c>
      <c r="H18929">
        <v>94</v>
      </c>
      <c r="I18929" t="s">
        <v>62800</v>
      </c>
      <c r="J18929" t="s">
        <v>62801</v>
      </c>
      <c r="K18929" t="s">
        <v>62802</v>
      </c>
      <c r="L18929" t="s">
        <v>77927</v>
      </c>
    </row>
    <row r="18930" spans="1:12" x14ac:dyDescent="0.15">
      <c r="A18930" t="s">
        <v>12</v>
      </c>
      <c r="B18930">
        <v>5316982</v>
      </c>
      <c r="C18930">
        <v>5317002</v>
      </c>
      <c r="D18930" t="s">
        <v>62792</v>
      </c>
      <c r="E18930" t="s">
        <v>62793</v>
      </c>
      <c r="F18930" t="s">
        <v>76</v>
      </c>
      <c r="G18930" t="s">
        <v>16</v>
      </c>
      <c r="H18930">
        <v>133</v>
      </c>
      <c r="I18930" t="s">
        <v>62803</v>
      </c>
      <c r="J18930" t="s">
        <v>62804</v>
      </c>
      <c r="K18930" t="s">
        <v>62805</v>
      </c>
      <c r="L18930" t="s">
        <v>77995</v>
      </c>
    </row>
    <row r="18931" spans="1:12" x14ac:dyDescent="0.15">
      <c r="A18931" t="s">
        <v>12</v>
      </c>
      <c r="B18931">
        <v>5317866</v>
      </c>
      <c r="C18931">
        <v>5317886</v>
      </c>
      <c r="D18931" t="s">
        <v>62806</v>
      </c>
      <c r="E18931" t="s">
        <v>62807</v>
      </c>
      <c r="F18931" t="s">
        <v>76</v>
      </c>
      <c r="G18931" t="s">
        <v>32</v>
      </c>
      <c r="H18931">
        <v>10</v>
      </c>
      <c r="I18931" t="s">
        <v>62808</v>
      </c>
      <c r="J18931" t="s">
        <v>62809</v>
      </c>
      <c r="K18931" t="s">
        <v>62810</v>
      </c>
      <c r="L18931" t="s">
        <v>78001</v>
      </c>
    </row>
    <row r="18932" spans="1:12" x14ac:dyDescent="0.15">
      <c r="A18932" t="s">
        <v>12</v>
      </c>
      <c r="B18932">
        <v>5317825</v>
      </c>
      <c r="C18932">
        <v>5317845</v>
      </c>
      <c r="D18932" t="s">
        <v>62806</v>
      </c>
      <c r="E18932" t="s">
        <v>62807</v>
      </c>
      <c r="F18932" t="s">
        <v>76</v>
      </c>
      <c r="G18932" t="s">
        <v>16</v>
      </c>
      <c r="H18932">
        <v>51</v>
      </c>
      <c r="I18932" t="s">
        <v>62811</v>
      </c>
      <c r="J18932" t="s">
        <v>62812</v>
      </c>
      <c r="K18932" t="s">
        <v>62813</v>
      </c>
      <c r="L18932" t="s">
        <v>78023</v>
      </c>
    </row>
    <row r="18933" spans="1:12" x14ac:dyDescent="0.15">
      <c r="A18933" t="s">
        <v>12</v>
      </c>
      <c r="B18933">
        <v>5317798</v>
      </c>
      <c r="C18933">
        <v>5317818</v>
      </c>
      <c r="D18933" t="s">
        <v>62806</v>
      </c>
      <c r="E18933" t="s">
        <v>62807</v>
      </c>
      <c r="F18933" t="s">
        <v>76</v>
      </c>
      <c r="G18933" t="s">
        <v>16</v>
      </c>
      <c r="H18933">
        <v>78</v>
      </c>
      <c r="I18933" t="s">
        <v>62814</v>
      </c>
      <c r="J18933" t="s">
        <v>62815</v>
      </c>
      <c r="K18933" t="s">
        <v>62816</v>
      </c>
      <c r="L18933" t="s">
        <v>78000</v>
      </c>
    </row>
    <row r="18934" spans="1:12" x14ac:dyDescent="0.15">
      <c r="A18934" t="s">
        <v>12</v>
      </c>
      <c r="B18934">
        <v>5317775</v>
      </c>
      <c r="C18934">
        <v>5317795</v>
      </c>
      <c r="D18934" t="s">
        <v>62806</v>
      </c>
      <c r="E18934" t="s">
        <v>62807</v>
      </c>
      <c r="F18934" t="s">
        <v>76</v>
      </c>
      <c r="G18934" t="s">
        <v>16</v>
      </c>
      <c r="H18934">
        <v>101</v>
      </c>
      <c r="I18934" t="s">
        <v>62817</v>
      </c>
      <c r="J18934" t="s">
        <v>62818</v>
      </c>
      <c r="K18934" t="s">
        <v>62819</v>
      </c>
      <c r="L18934" t="s">
        <v>77997</v>
      </c>
    </row>
    <row r="18935" spans="1:12" x14ac:dyDescent="0.15">
      <c r="A18935" t="s">
        <v>12</v>
      </c>
      <c r="B18935">
        <v>5319137</v>
      </c>
      <c r="C18935">
        <v>5319157</v>
      </c>
      <c r="D18935" t="s">
        <v>62820</v>
      </c>
      <c r="E18935" t="s">
        <v>62821</v>
      </c>
      <c r="F18935" t="s">
        <v>76</v>
      </c>
      <c r="G18935" t="s">
        <v>16</v>
      </c>
      <c r="H18935">
        <v>22</v>
      </c>
      <c r="I18935" t="s">
        <v>62822</v>
      </c>
      <c r="J18935" t="s">
        <v>62823</v>
      </c>
      <c r="K18935" t="s">
        <v>62824</v>
      </c>
      <c r="L18935" t="s">
        <v>77948</v>
      </c>
    </row>
    <row r="18936" spans="1:12" x14ac:dyDescent="0.15">
      <c r="A18936" t="s">
        <v>12</v>
      </c>
      <c r="B18936">
        <v>5319109</v>
      </c>
      <c r="C18936">
        <v>5319129</v>
      </c>
      <c r="D18936" t="s">
        <v>62820</v>
      </c>
      <c r="E18936" t="s">
        <v>62821</v>
      </c>
      <c r="F18936" t="s">
        <v>76</v>
      </c>
      <c r="G18936" t="s">
        <v>16</v>
      </c>
      <c r="H18936">
        <v>50</v>
      </c>
      <c r="I18936" t="s">
        <v>62825</v>
      </c>
      <c r="J18936" t="s">
        <v>62826</v>
      </c>
      <c r="K18936" t="s">
        <v>62827</v>
      </c>
      <c r="L18936" t="s">
        <v>77925</v>
      </c>
    </row>
    <row r="18937" spans="1:12" x14ac:dyDescent="0.15">
      <c r="A18937" t="s">
        <v>12</v>
      </c>
      <c r="B18937">
        <v>5319078</v>
      </c>
      <c r="C18937">
        <v>5319098</v>
      </c>
      <c r="D18937" t="s">
        <v>62820</v>
      </c>
      <c r="E18937" t="s">
        <v>62821</v>
      </c>
      <c r="F18937" t="s">
        <v>76</v>
      </c>
      <c r="G18937" t="s">
        <v>16</v>
      </c>
      <c r="H18937">
        <v>81</v>
      </c>
      <c r="I18937" t="s">
        <v>62828</v>
      </c>
      <c r="J18937" t="s">
        <v>62829</v>
      </c>
      <c r="K18937" t="s">
        <v>62830</v>
      </c>
      <c r="L18937" t="s">
        <v>78019</v>
      </c>
    </row>
    <row r="18938" spans="1:12" x14ac:dyDescent="0.15">
      <c r="A18938" t="s">
        <v>12</v>
      </c>
      <c r="B18938">
        <v>5319053</v>
      </c>
      <c r="C18938">
        <v>5319073</v>
      </c>
      <c r="D18938" t="s">
        <v>62820</v>
      </c>
      <c r="E18938" t="s">
        <v>62821</v>
      </c>
      <c r="F18938" t="s">
        <v>76</v>
      </c>
      <c r="G18938" t="s">
        <v>16</v>
      </c>
      <c r="H18938">
        <v>106</v>
      </c>
      <c r="I18938" t="s">
        <v>62831</v>
      </c>
      <c r="J18938" t="s">
        <v>62832</v>
      </c>
      <c r="K18938" t="s">
        <v>62833</v>
      </c>
      <c r="L18938" t="s">
        <v>77914</v>
      </c>
    </row>
    <row r="18939" spans="1:12" x14ac:dyDescent="0.15">
      <c r="A18939" t="s">
        <v>12</v>
      </c>
      <c r="B18939">
        <v>5319409</v>
      </c>
      <c r="C18939">
        <v>5319429</v>
      </c>
      <c r="D18939" t="s">
        <v>62834</v>
      </c>
      <c r="E18939" t="s">
        <v>90</v>
      </c>
      <c r="F18939" t="s">
        <v>76</v>
      </c>
      <c r="G18939" t="s">
        <v>16</v>
      </c>
      <c r="H18939">
        <v>10</v>
      </c>
      <c r="I18939" t="s">
        <v>62835</v>
      </c>
      <c r="J18939" t="s">
        <v>62836</v>
      </c>
      <c r="K18939" t="s">
        <v>62837</v>
      </c>
      <c r="L18939" t="s">
        <v>78001</v>
      </c>
    </row>
    <row r="18940" spans="1:12" x14ac:dyDescent="0.15">
      <c r="A18940" t="s">
        <v>12</v>
      </c>
      <c r="B18940">
        <v>5319387</v>
      </c>
      <c r="C18940">
        <v>5319407</v>
      </c>
      <c r="D18940" t="s">
        <v>62834</v>
      </c>
      <c r="E18940" t="s">
        <v>90</v>
      </c>
      <c r="F18940" t="s">
        <v>76</v>
      </c>
      <c r="G18940" t="s">
        <v>32</v>
      </c>
      <c r="H18940">
        <v>32</v>
      </c>
      <c r="I18940" t="s">
        <v>62838</v>
      </c>
      <c r="J18940" t="s">
        <v>62839</v>
      </c>
      <c r="K18940" t="s">
        <v>62840</v>
      </c>
      <c r="L18940" t="s">
        <v>77918</v>
      </c>
    </row>
    <row r="18941" spans="1:12" x14ac:dyDescent="0.15">
      <c r="A18941" t="s">
        <v>12</v>
      </c>
      <c r="B18941">
        <v>5319367</v>
      </c>
      <c r="C18941">
        <v>5319387</v>
      </c>
      <c r="D18941" t="s">
        <v>62834</v>
      </c>
      <c r="E18941" t="s">
        <v>90</v>
      </c>
      <c r="F18941" t="s">
        <v>76</v>
      </c>
      <c r="G18941" t="s">
        <v>36</v>
      </c>
      <c r="H18941">
        <v>52</v>
      </c>
      <c r="I18941" t="s">
        <v>62841</v>
      </c>
      <c r="J18941" t="s">
        <v>62842</v>
      </c>
      <c r="K18941" t="s">
        <v>62843</v>
      </c>
      <c r="L18941" t="s">
        <v>77959</v>
      </c>
    </row>
    <row r="18942" spans="1:12" x14ac:dyDescent="0.15">
      <c r="A18942" t="s">
        <v>12</v>
      </c>
      <c r="B18942">
        <v>5319333</v>
      </c>
      <c r="C18942">
        <v>5319353</v>
      </c>
      <c r="D18942" t="s">
        <v>62834</v>
      </c>
      <c r="E18942" t="s">
        <v>90</v>
      </c>
      <c r="F18942" t="s">
        <v>76</v>
      </c>
      <c r="G18942" t="s">
        <v>32</v>
      </c>
      <c r="H18942">
        <v>86</v>
      </c>
      <c r="I18942" t="s">
        <v>62844</v>
      </c>
      <c r="J18942" t="s">
        <v>62845</v>
      </c>
      <c r="K18942" t="s">
        <v>62846</v>
      </c>
      <c r="L18942" t="s">
        <v>77929</v>
      </c>
    </row>
    <row r="18943" spans="1:12" x14ac:dyDescent="0.15">
      <c r="A18943" t="s">
        <v>12</v>
      </c>
      <c r="B18943">
        <v>5319792</v>
      </c>
      <c r="C18943">
        <v>5319812</v>
      </c>
      <c r="D18943" t="s">
        <v>62847</v>
      </c>
      <c r="E18943" t="s">
        <v>90</v>
      </c>
      <c r="F18943" t="s">
        <v>76</v>
      </c>
      <c r="G18943" t="s">
        <v>16</v>
      </c>
      <c r="H18943">
        <v>52</v>
      </c>
      <c r="I18943" t="s">
        <v>62848</v>
      </c>
      <c r="J18943" t="s">
        <v>62849</v>
      </c>
      <c r="K18943" t="s">
        <v>62850</v>
      </c>
      <c r="L18943" t="s">
        <v>77959</v>
      </c>
    </row>
    <row r="18944" spans="1:12" x14ac:dyDescent="0.15">
      <c r="A18944" t="s">
        <v>12</v>
      </c>
      <c r="B18944">
        <v>5319766</v>
      </c>
      <c r="C18944">
        <v>5319786</v>
      </c>
      <c r="D18944" t="s">
        <v>62847</v>
      </c>
      <c r="E18944" t="s">
        <v>90</v>
      </c>
      <c r="F18944" t="s">
        <v>76</v>
      </c>
      <c r="G18944" t="s">
        <v>16</v>
      </c>
      <c r="H18944">
        <v>78</v>
      </c>
      <c r="I18944" t="s">
        <v>62851</v>
      </c>
      <c r="J18944" t="s">
        <v>62852</v>
      </c>
      <c r="K18944" t="s">
        <v>62853</v>
      </c>
      <c r="L18944" t="s">
        <v>78000</v>
      </c>
    </row>
    <row r="18945" spans="1:12" x14ac:dyDescent="0.15">
      <c r="A18945" t="s">
        <v>12</v>
      </c>
      <c r="B18945">
        <v>5319729</v>
      </c>
      <c r="C18945">
        <v>5319749</v>
      </c>
      <c r="D18945" t="s">
        <v>62847</v>
      </c>
      <c r="E18945" t="s">
        <v>90</v>
      </c>
      <c r="F18945" t="s">
        <v>76</v>
      </c>
      <c r="G18945" t="s">
        <v>32</v>
      </c>
      <c r="H18945">
        <v>115</v>
      </c>
      <c r="I18945" t="s">
        <v>62854</v>
      </c>
      <c r="J18945" t="s">
        <v>62855</v>
      </c>
      <c r="K18945" t="s">
        <v>62856</v>
      </c>
      <c r="L18945" t="s">
        <v>78020</v>
      </c>
    </row>
    <row r="18946" spans="1:12" x14ac:dyDescent="0.15">
      <c r="A18946" t="s">
        <v>12</v>
      </c>
      <c r="B18946">
        <v>5319681</v>
      </c>
      <c r="C18946">
        <v>5319701</v>
      </c>
      <c r="D18946" t="s">
        <v>62847</v>
      </c>
      <c r="E18946" t="s">
        <v>90</v>
      </c>
      <c r="F18946" t="s">
        <v>76</v>
      </c>
      <c r="G18946" t="s">
        <v>32</v>
      </c>
      <c r="H18946">
        <v>163</v>
      </c>
      <c r="I18946" t="s">
        <v>62857</v>
      </c>
      <c r="J18946" t="s">
        <v>62858</v>
      </c>
      <c r="K18946" t="s">
        <v>62859</v>
      </c>
      <c r="L18946" t="s">
        <v>78065</v>
      </c>
    </row>
    <row r="18947" spans="1:12" x14ac:dyDescent="0.15">
      <c r="A18947" t="s">
        <v>12</v>
      </c>
      <c r="B18947">
        <v>5320487</v>
      </c>
      <c r="C18947">
        <v>5320507</v>
      </c>
      <c r="D18947" t="s">
        <v>62860</v>
      </c>
      <c r="E18947" t="s">
        <v>90</v>
      </c>
      <c r="F18947" t="s">
        <v>76</v>
      </c>
      <c r="G18947" t="s">
        <v>32</v>
      </c>
      <c r="H18947">
        <v>1</v>
      </c>
      <c r="I18947" t="s">
        <v>62861</v>
      </c>
      <c r="J18947" t="s">
        <v>62862</v>
      </c>
      <c r="K18947" t="s">
        <v>62863</v>
      </c>
      <c r="L18947" t="s">
        <v>77917</v>
      </c>
    </row>
    <row r="18948" spans="1:12" x14ac:dyDescent="0.15">
      <c r="A18948" t="s">
        <v>12</v>
      </c>
      <c r="B18948">
        <v>5320462</v>
      </c>
      <c r="C18948">
        <v>5320482</v>
      </c>
      <c r="D18948" t="s">
        <v>62860</v>
      </c>
      <c r="E18948" t="s">
        <v>90</v>
      </c>
      <c r="F18948" t="s">
        <v>76</v>
      </c>
      <c r="G18948" t="s">
        <v>23</v>
      </c>
      <c r="H18948">
        <v>26</v>
      </c>
      <c r="I18948" t="s">
        <v>62864</v>
      </c>
      <c r="J18948" t="s">
        <v>62865</v>
      </c>
      <c r="K18948" t="s">
        <v>62866</v>
      </c>
      <c r="L18948" t="s">
        <v>78002</v>
      </c>
    </row>
    <row r="18949" spans="1:12" x14ac:dyDescent="0.15">
      <c r="A18949" t="s">
        <v>12</v>
      </c>
      <c r="B18949">
        <v>5320438</v>
      </c>
      <c r="C18949">
        <v>5320458</v>
      </c>
      <c r="D18949" t="s">
        <v>62860</v>
      </c>
      <c r="E18949" t="s">
        <v>90</v>
      </c>
      <c r="F18949" t="s">
        <v>76</v>
      </c>
      <c r="G18949" t="s">
        <v>36</v>
      </c>
      <c r="H18949">
        <v>50</v>
      </c>
      <c r="I18949" t="s">
        <v>62867</v>
      </c>
      <c r="J18949" t="s">
        <v>62868</v>
      </c>
      <c r="K18949" t="s">
        <v>62869</v>
      </c>
      <c r="L18949" t="s">
        <v>77925</v>
      </c>
    </row>
    <row r="18950" spans="1:12" x14ac:dyDescent="0.15">
      <c r="A18950" t="s">
        <v>12</v>
      </c>
      <c r="B18950">
        <v>5320416</v>
      </c>
      <c r="C18950">
        <v>5320436</v>
      </c>
      <c r="D18950" t="s">
        <v>62860</v>
      </c>
      <c r="E18950" t="s">
        <v>90</v>
      </c>
      <c r="F18950" t="s">
        <v>76</v>
      </c>
      <c r="G18950" t="s">
        <v>16</v>
      </c>
      <c r="H18950">
        <v>72</v>
      </c>
      <c r="I18950" t="s">
        <v>62870</v>
      </c>
      <c r="J18950" t="s">
        <v>62871</v>
      </c>
      <c r="K18950" t="s">
        <v>62872</v>
      </c>
      <c r="L18950" t="s">
        <v>78066</v>
      </c>
    </row>
    <row r="18951" spans="1:12" x14ac:dyDescent="0.15">
      <c r="A18951" t="s">
        <v>12</v>
      </c>
      <c r="B18951">
        <v>5320963</v>
      </c>
      <c r="C18951">
        <v>5320983</v>
      </c>
      <c r="D18951" t="s">
        <v>62873</v>
      </c>
      <c r="E18951" t="s">
        <v>90</v>
      </c>
      <c r="F18951" t="s">
        <v>76</v>
      </c>
      <c r="G18951" t="s">
        <v>36</v>
      </c>
      <c r="H18951">
        <v>10</v>
      </c>
      <c r="I18951" t="s">
        <v>62874</v>
      </c>
      <c r="J18951" t="s">
        <v>62875</v>
      </c>
      <c r="K18951" t="s">
        <v>62876</v>
      </c>
      <c r="L18951" t="s">
        <v>78001</v>
      </c>
    </row>
    <row r="18952" spans="1:12" x14ac:dyDescent="0.15">
      <c r="A18952" t="s">
        <v>12</v>
      </c>
      <c r="B18952">
        <v>5320897</v>
      </c>
      <c r="C18952">
        <v>5320917</v>
      </c>
      <c r="D18952" t="s">
        <v>62873</v>
      </c>
      <c r="E18952" t="s">
        <v>90</v>
      </c>
      <c r="F18952" t="s">
        <v>76</v>
      </c>
      <c r="G18952" t="s">
        <v>36</v>
      </c>
      <c r="H18952">
        <v>76</v>
      </c>
      <c r="I18952" t="s">
        <v>62877</v>
      </c>
      <c r="J18952" t="s">
        <v>62878</v>
      </c>
      <c r="K18952" t="s">
        <v>62879</v>
      </c>
      <c r="L18952" t="s">
        <v>77985</v>
      </c>
    </row>
    <row r="18953" spans="1:12" x14ac:dyDescent="0.15">
      <c r="A18953" t="s">
        <v>12</v>
      </c>
      <c r="B18953">
        <v>5320864</v>
      </c>
      <c r="C18953">
        <v>5320884</v>
      </c>
      <c r="D18953" t="s">
        <v>62873</v>
      </c>
      <c r="E18953" t="s">
        <v>90</v>
      </c>
      <c r="F18953" t="s">
        <v>76</v>
      </c>
      <c r="G18953" t="s">
        <v>16</v>
      </c>
      <c r="H18953">
        <v>109</v>
      </c>
      <c r="I18953" t="s">
        <v>62880</v>
      </c>
      <c r="J18953" t="s">
        <v>62881</v>
      </c>
      <c r="K18953" t="s">
        <v>62882</v>
      </c>
      <c r="L18953" t="s">
        <v>77947</v>
      </c>
    </row>
    <row r="18954" spans="1:12" x14ac:dyDescent="0.15">
      <c r="A18954" t="s">
        <v>12</v>
      </c>
      <c r="B18954">
        <v>5320840</v>
      </c>
      <c r="C18954">
        <v>5320860</v>
      </c>
      <c r="D18954" t="s">
        <v>62873</v>
      </c>
      <c r="E18954" t="s">
        <v>90</v>
      </c>
      <c r="F18954" t="s">
        <v>76</v>
      </c>
      <c r="G18954" t="s">
        <v>23</v>
      </c>
      <c r="H18954">
        <v>133</v>
      </c>
      <c r="I18954" t="s">
        <v>62883</v>
      </c>
      <c r="J18954" t="s">
        <v>62884</v>
      </c>
      <c r="K18954" t="s">
        <v>62885</v>
      </c>
      <c r="L18954" t="s">
        <v>77995</v>
      </c>
    </row>
    <row r="18955" spans="1:12" x14ac:dyDescent="0.15">
      <c r="A18955" t="s">
        <v>12</v>
      </c>
      <c r="B18955">
        <v>5321753</v>
      </c>
      <c r="C18955">
        <v>5321773</v>
      </c>
      <c r="D18955" t="s">
        <v>62886</v>
      </c>
      <c r="E18955" t="s">
        <v>90</v>
      </c>
      <c r="F18955" t="s">
        <v>76</v>
      </c>
      <c r="G18955" t="s">
        <v>36</v>
      </c>
      <c r="H18955">
        <v>18</v>
      </c>
      <c r="I18955" t="s">
        <v>62887</v>
      </c>
      <c r="J18955" t="s">
        <v>62888</v>
      </c>
      <c r="K18955" t="s">
        <v>62889</v>
      </c>
      <c r="L18955" t="s">
        <v>78007</v>
      </c>
    </row>
    <row r="18956" spans="1:12" x14ac:dyDescent="0.15">
      <c r="A18956" t="s">
        <v>12</v>
      </c>
      <c r="B18956">
        <v>5321722</v>
      </c>
      <c r="C18956">
        <v>5321742</v>
      </c>
      <c r="D18956" t="s">
        <v>62886</v>
      </c>
      <c r="E18956" t="s">
        <v>90</v>
      </c>
      <c r="F18956" t="s">
        <v>76</v>
      </c>
      <c r="G18956" t="s">
        <v>16</v>
      </c>
      <c r="H18956">
        <v>49</v>
      </c>
      <c r="I18956" t="s">
        <v>62890</v>
      </c>
      <c r="J18956" t="s">
        <v>62891</v>
      </c>
      <c r="K18956" t="s">
        <v>62892</v>
      </c>
      <c r="L18956" t="s">
        <v>77913</v>
      </c>
    </row>
    <row r="18957" spans="1:12" x14ac:dyDescent="0.15">
      <c r="A18957" t="s">
        <v>12</v>
      </c>
      <c r="B18957">
        <v>5321685</v>
      </c>
      <c r="C18957">
        <v>5321705</v>
      </c>
      <c r="D18957" t="s">
        <v>62886</v>
      </c>
      <c r="E18957" t="s">
        <v>90</v>
      </c>
      <c r="F18957" t="s">
        <v>76</v>
      </c>
      <c r="G18957" t="s">
        <v>23</v>
      </c>
      <c r="H18957">
        <v>86</v>
      </c>
      <c r="I18957" t="s">
        <v>62893</v>
      </c>
      <c r="J18957" t="s">
        <v>62894</v>
      </c>
      <c r="K18957" t="s">
        <v>62895</v>
      </c>
      <c r="L18957" t="s">
        <v>77929</v>
      </c>
    </row>
    <row r="18958" spans="1:12" x14ac:dyDescent="0.15">
      <c r="A18958" t="s">
        <v>12</v>
      </c>
      <c r="B18958">
        <v>5321658</v>
      </c>
      <c r="C18958">
        <v>5321678</v>
      </c>
      <c r="D18958" t="s">
        <v>62886</v>
      </c>
      <c r="E18958" t="s">
        <v>90</v>
      </c>
      <c r="F18958" t="s">
        <v>76</v>
      </c>
      <c r="G18958" t="s">
        <v>16</v>
      </c>
      <c r="H18958">
        <v>113</v>
      </c>
      <c r="I18958" t="s">
        <v>62896</v>
      </c>
      <c r="J18958" t="s">
        <v>62897</v>
      </c>
      <c r="K18958" t="s">
        <v>62898</v>
      </c>
      <c r="L18958" t="s">
        <v>77986</v>
      </c>
    </row>
    <row r="18959" spans="1:12" x14ac:dyDescent="0.15">
      <c r="A18959" t="s">
        <v>12</v>
      </c>
      <c r="B18959">
        <v>5322570</v>
      </c>
      <c r="C18959">
        <v>5322590</v>
      </c>
      <c r="D18959" t="s">
        <v>62899</v>
      </c>
      <c r="E18959" t="s">
        <v>90</v>
      </c>
      <c r="F18959" t="s">
        <v>76</v>
      </c>
      <c r="G18959" t="s">
        <v>16</v>
      </c>
      <c r="H18959">
        <v>10</v>
      </c>
      <c r="I18959" t="s">
        <v>62900</v>
      </c>
      <c r="J18959" t="s">
        <v>62901</v>
      </c>
      <c r="K18959" t="s">
        <v>62902</v>
      </c>
      <c r="L18959" t="s">
        <v>78001</v>
      </c>
    </row>
    <row r="18960" spans="1:12" x14ac:dyDescent="0.15">
      <c r="A18960" t="s">
        <v>12</v>
      </c>
      <c r="B18960">
        <v>5322539</v>
      </c>
      <c r="C18960">
        <v>5322559</v>
      </c>
      <c r="D18960" t="s">
        <v>62899</v>
      </c>
      <c r="E18960" t="s">
        <v>90</v>
      </c>
      <c r="F18960" t="s">
        <v>76</v>
      </c>
      <c r="G18960" t="s">
        <v>23</v>
      </c>
      <c r="H18960">
        <v>41</v>
      </c>
      <c r="I18960" t="s">
        <v>62903</v>
      </c>
      <c r="J18960" t="s">
        <v>62904</v>
      </c>
      <c r="K18960" t="s">
        <v>62905</v>
      </c>
      <c r="L18960" t="s">
        <v>78014</v>
      </c>
    </row>
    <row r="18961" spans="1:12" x14ac:dyDescent="0.15">
      <c r="A18961" t="s">
        <v>12</v>
      </c>
      <c r="B18961">
        <v>5322485</v>
      </c>
      <c r="C18961">
        <v>5322505</v>
      </c>
      <c r="D18961" t="s">
        <v>62899</v>
      </c>
      <c r="E18961" t="s">
        <v>90</v>
      </c>
      <c r="F18961" t="s">
        <v>76</v>
      </c>
      <c r="G18961" t="s">
        <v>36</v>
      </c>
      <c r="H18961">
        <v>95</v>
      </c>
      <c r="I18961" t="s">
        <v>62906</v>
      </c>
      <c r="J18961" t="s">
        <v>62907</v>
      </c>
      <c r="K18961" t="s">
        <v>62908</v>
      </c>
      <c r="L18961" t="s">
        <v>77920</v>
      </c>
    </row>
    <row r="18962" spans="1:12" x14ac:dyDescent="0.15">
      <c r="A18962" t="s">
        <v>12</v>
      </c>
      <c r="B18962">
        <v>5322435</v>
      </c>
      <c r="C18962">
        <v>5322455</v>
      </c>
      <c r="D18962" t="s">
        <v>62899</v>
      </c>
      <c r="E18962" t="s">
        <v>90</v>
      </c>
      <c r="F18962" t="s">
        <v>76</v>
      </c>
      <c r="G18962" t="s">
        <v>32</v>
      </c>
      <c r="H18962">
        <v>145</v>
      </c>
      <c r="I18962" t="s">
        <v>62909</v>
      </c>
      <c r="J18962" t="s">
        <v>62910</v>
      </c>
      <c r="K18962" t="s">
        <v>62911</v>
      </c>
      <c r="L18962" t="s">
        <v>77915</v>
      </c>
    </row>
    <row r="18963" spans="1:12" x14ac:dyDescent="0.15">
      <c r="A18963" t="s">
        <v>12</v>
      </c>
      <c r="B18963">
        <v>5323027</v>
      </c>
      <c r="C18963">
        <v>5323047</v>
      </c>
      <c r="D18963" t="s">
        <v>62912</v>
      </c>
      <c r="E18963" t="s">
        <v>90</v>
      </c>
      <c r="F18963" t="s">
        <v>15</v>
      </c>
      <c r="G18963" t="s">
        <v>32</v>
      </c>
      <c r="H18963">
        <v>14</v>
      </c>
      <c r="I18963" t="s">
        <v>62913</v>
      </c>
      <c r="J18963" t="s">
        <v>62914</v>
      </c>
      <c r="K18963" t="s">
        <v>62915</v>
      </c>
      <c r="L18963" t="s">
        <v>77924</v>
      </c>
    </row>
    <row r="18964" spans="1:12" x14ac:dyDescent="0.15">
      <c r="A18964" t="s">
        <v>12</v>
      </c>
      <c r="B18964">
        <v>5323050</v>
      </c>
      <c r="C18964">
        <v>5323070</v>
      </c>
      <c r="D18964" t="s">
        <v>62912</v>
      </c>
      <c r="E18964" t="s">
        <v>90</v>
      </c>
      <c r="F18964" t="s">
        <v>15</v>
      </c>
      <c r="G18964" t="s">
        <v>16</v>
      </c>
      <c r="H18964">
        <v>37</v>
      </c>
      <c r="I18964" t="s">
        <v>62916</v>
      </c>
      <c r="J18964" t="s">
        <v>62917</v>
      </c>
      <c r="K18964" t="s">
        <v>62918</v>
      </c>
      <c r="L18964" t="s">
        <v>77906</v>
      </c>
    </row>
    <row r="18965" spans="1:12" x14ac:dyDescent="0.15">
      <c r="A18965" t="s">
        <v>12</v>
      </c>
      <c r="B18965">
        <v>5323185</v>
      </c>
      <c r="C18965">
        <v>5323205</v>
      </c>
      <c r="D18965" t="s">
        <v>62912</v>
      </c>
      <c r="E18965" t="s">
        <v>90</v>
      </c>
      <c r="F18965" t="s">
        <v>15</v>
      </c>
      <c r="G18965" t="s">
        <v>16</v>
      </c>
      <c r="H18965">
        <v>172</v>
      </c>
      <c r="I18965" t="s">
        <v>62919</v>
      </c>
      <c r="J18965" t="s">
        <v>62920</v>
      </c>
      <c r="K18965" t="s">
        <v>62921</v>
      </c>
      <c r="L18965" t="s">
        <v>78117</v>
      </c>
    </row>
    <row r="18966" spans="1:12" x14ac:dyDescent="0.15">
      <c r="A18966" t="s">
        <v>12</v>
      </c>
      <c r="B18966">
        <v>5323209</v>
      </c>
      <c r="C18966">
        <v>5323229</v>
      </c>
      <c r="D18966" t="s">
        <v>62912</v>
      </c>
      <c r="E18966" t="s">
        <v>90</v>
      </c>
      <c r="F18966" t="s">
        <v>15</v>
      </c>
      <c r="G18966" t="s">
        <v>16</v>
      </c>
      <c r="H18966">
        <v>196</v>
      </c>
      <c r="I18966" t="s">
        <v>62922</v>
      </c>
      <c r="J18966" t="s">
        <v>62923</v>
      </c>
      <c r="K18966" t="s">
        <v>62924</v>
      </c>
      <c r="L18966" t="s">
        <v>78090</v>
      </c>
    </row>
    <row r="18967" spans="1:12" x14ac:dyDescent="0.15">
      <c r="A18967" t="s">
        <v>12</v>
      </c>
      <c r="B18967">
        <v>5324006</v>
      </c>
      <c r="C18967">
        <v>5324026</v>
      </c>
      <c r="D18967" t="s">
        <v>62925</v>
      </c>
      <c r="E18967" t="s">
        <v>90</v>
      </c>
      <c r="F18967" t="s">
        <v>15</v>
      </c>
      <c r="G18967" t="s">
        <v>36</v>
      </c>
      <c r="H18967">
        <v>13</v>
      </c>
      <c r="I18967" t="s">
        <v>62926</v>
      </c>
      <c r="J18967" t="s">
        <v>62927</v>
      </c>
      <c r="K18967" t="s">
        <v>62928</v>
      </c>
      <c r="L18967" t="s">
        <v>77935</v>
      </c>
    </row>
    <row r="18968" spans="1:12" x14ac:dyDescent="0.15">
      <c r="A18968" t="s">
        <v>12</v>
      </c>
      <c r="B18968">
        <v>5324026</v>
      </c>
      <c r="C18968">
        <v>5324046</v>
      </c>
      <c r="D18968" t="s">
        <v>62925</v>
      </c>
      <c r="E18968" t="s">
        <v>90</v>
      </c>
      <c r="F18968" t="s">
        <v>15</v>
      </c>
      <c r="G18968" t="s">
        <v>16</v>
      </c>
      <c r="H18968">
        <v>33</v>
      </c>
      <c r="I18968" t="s">
        <v>62929</v>
      </c>
      <c r="J18968" t="s">
        <v>62930</v>
      </c>
      <c r="K18968" t="s">
        <v>62931</v>
      </c>
      <c r="L18968" t="s">
        <v>77977</v>
      </c>
    </row>
    <row r="18969" spans="1:12" x14ac:dyDescent="0.15">
      <c r="A18969" t="s">
        <v>12</v>
      </c>
      <c r="B18969">
        <v>5324081</v>
      </c>
      <c r="C18969">
        <v>5324101</v>
      </c>
      <c r="D18969" t="s">
        <v>62925</v>
      </c>
      <c r="E18969" t="s">
        <v>90</v>
      </c>
      <c r="F18969" t="s">
        <v>15</v>
      </c>
      <c r="G18969" t="s">
        <v>16</v>
      </c>
      <c r="H18969">
        <v>88</v>
      </c>
      <c r="I18969" t="s">
        <v>62932</v>
      </c>
      <c r="J18969" t="s">
        <v>62933</v>
      </c>
      <c r="K18969" t="s">
        <v>62934</v>
      </c>
      <c r="L18969" t="s">
        <v>77923</v>
      </c>
    </row>
    <row r="18970" spans="1:12" x14ac:dyDescent="0.15">
      <c r="A18970" t="s">
        <v>12</v>
      </c>
      <c r="B18970">
        <v>5324126</v>
      </c>
      <c r="C18970">
        <v>5324146</v>
      </c>
      <c r="D18970" t="s">
        <v>62925</v>
      </c>
      <c r="E18970" t="s">
        <v>90</v>
      </c>
      <c r="F18970" t="s">
        <v>15</v>
      </c>
      <c r="G18970" t="s">
        <v>23</v>
      </c>
      <c r="H18970">
        <v>133</v>
      </c>
      <c r="I18970" t="s">
        <v>62935</v>
      </c>
      <c r="J18970" t="s">
        <v>62936</v>
      </c>
      <c r="K18970" t="s">
        <v>62937</v>
      </c>
      <c r="L18970" t="s">
        <v>77995</v>
      </c>
    </row>
    <row r="18971" spans="1:12" x14ac:dyDescent="0.15">
      <c r="A18971" t="s">
        <v>12</v>
      </c>
      <c r="B18971">
        <v>5324542</v>
      </c>
      <c r="C18971">
        <v>5324562</v>
      </c>
      <c r="D18971" t="s">
        <v>62938</v>
      </c>
      <c r="E18971" t="s">
        <v>90</v>
      </c>
      <c r="F18971" t="s">
        <v>15</v>
      </c>
      <c r="G18971" t="s">
        <v>32</v>
      </c>
      <c r="H18971">
        <v>1</v>
      </c>
      <c r="I18971" t="s">
        <v>62939</v>
      </c>
      <c r="J18971" t="s">
        <v>62940</v>
      </c>
      <c r="K18971" t="s">
        <v>62941</v>
      </c>
      <c r="L18971" t="s">
        <v>77917</v>
      </c>
    </row>
    <row r="18972" spans="1:12" x14ac:dyDescent="0.15">
      <c r="A18972" t="s">
        <v>12</v>
      </c>
      <c r="B18972">
        <v>5324649</v>
      </c>
      <c r="C18972">
        <v>5324669</v>
      </c>
      <c r="D18972" t="s">
        <v>62938</v>
      </c>
      <c r="E18972" t="s">
        <v>90</v>
      </c>
      <c r="F18972" t="s">
        <v>15</v>
      </c>
      <c r="G18972" t="s">
        <v>16</v>
      </c>
      <c r="H18972">
        <v>108</v>
      </c>
      <c r="I18972" t="s">
        <v>62942</v>
      </c>
      <c r="J18972" t="s">
        <v>62943</v>
      </c>
      <c r="K18972" t="s">
        <v>62944</v>
      </c>
      <c r="L18972" t="s">
        <v>77994</v>
      </c>
    </row>
    <row r="18973" spans="1:12" x14ac:dyDescent="0.15">
      <c r="A18973" t="s">
        <v>12</v>
      </c>
      <c r="B18973">
        <v>5324674</v>
      </c>
      <c r="C18973">
        <v>5324694</v>
      </c>
      <c r="D18973" t="s">
        <v>62938</v>
      </c>
      <c r="E18973" t="s">
        <v>90</v>
      </c>
      <c r="F18973" t="s">
        <v>15</v>
      </c>
      <c r="G18973" t="s">
        <v>32</v>
      </c>
      <c r="H18973">
        <v>133</v>
      </c>
      <c r="I18973" t="s">
        <v>62945</v>
      </c>
      <c r="J18973" t="s">
        <v>62946</v>
      </c>
      <c r="K18973" t="s">
        <v>62947</v>
      </c>
      <c r="L18973" t="s">
        <v>77995</v>
      </c>
    </row>
    <row r="18974" spans="1:12" x14ac:dyDescent="0.15">
      <c r="A18974" t="s">
        <v>12</v>
      </c>
      <c r="B18974">
        <v>5324698</v>
      </c>
      <c r="C18974">
        <v>5324718</v>
      </c>
      <c r="D18974" t="s">
        <v>62938</v>
      </c>
      <c r="E18974" t="s">
        <v>90</v>
      </c>
      <c r="F18974" t="s">
        <v>15</v>
      </c>
      <c r="G18974" t="s">
        <v>36</v>
      </c>
      <c r="H18974">
        <v>157</v>
      </c>
      <c r="I18974" t="s">
        <v>62948</v>
      </c>
      <c r="J18974" t="s">
        <v>62949</v>
      </c>
      <c r="K18974" t="s">
        <v>62950</v>
      </c>
      <c r="L18974" t="s">
        <v>78068</v>
      </c>
    </row>
    <row r="18975" spans="1:12" x14ac:dyDescent="0.15">
      <c r="A18975" t="s">
        <v>12</v>
      </c>
      <c r="B18975">
        <v>5325119</v>
      </c>
      <c r="C18975">
        <v>5325139</v>
      </c>
      <c r="D18975" t="s">
        <v>62951</v>
      </c>
      <c r="E18975" t="s">
        <v>90</v>
      </c>
      <c r="F18975" t="s">
        <v>15</v>
      </c>
      <c r="G18975" t="s">
        <v>36</v>
      </c>
      <c r="H18975">
        <v>19</v>
      </c>
      <c r="I18975" t="s">
        <v>62952</v>
      </c>
      <c r="J18975" t="s">
        <v>62953</v>
      </c>
      <c r="K18975" t="s">
        <v>62954</v>
      </c>
      <c r="L18975" t="s">
        <v>77982</v>
      </c>
    </row>
    <row r="18976" spans="1:12" x14ac:dyDescent="0.15">
      <c r="A18976" t="s">
        <v>12</v>
      </c>
      <c r="B18976">
        <v>5325146</v>
      </c>
      <c r="C18976">
        <v>5325166</v>
      </c>
      <c r="D18976" t="s">
        <v>62951</v>
      </c>
      <c r="E18976" t="s">
        <v>90</v>
      </c>
      <c r="F18976" t="s">
        <v>15</v>
      </c>
      <c r="G18976" t="s">
        <v>16</v>
      </c>
      <c r="H18976">
        <v>46</v>
      </c>
      <c r="I18976" t="s">
        <v>62955</v>
      </c>
      <c r="J18976" t="s">
        <v>62956</v>
      </c>
      <c r="K18976" t="s">
        <v>62957</v>
      </c>
      <c r="L18976" t="s">
        <v>78004</v>
      </c>
    </row>
    <row r="18977" spans="1:12" x14ac:dyDescent="0.15">
      <c r="A18977" t="s">
        <v>12</v>
      </c>
      <c r="B18977">
        <v>5325167</v>
      </c>
      <c r="C18977">
        <v>5325187</v>
      </c>
      <c r="D18977" t="s">
        <v>62951</v>
      </c>
      <c r="E18977" t="s">
        <v>90</v>
      </c>
      <c r="F18977" t="s">
        <v>15</v>
      </c>
      <c r="G18977" t="s">
        <v>23</v>
      </c>
      <c r="H18977">
        <v>67</v>
      </c>
      <c r="I18977" t="s">
        <v>62958</v>
      </c>
      <c r="J18977" t="s">
        <v>62959</v>
      </c>
      <c r="K18977" t="s">
        <v>62960</v>
      </c>
      <c r="L18977" t="s">
        <v>77981</v>
      </c>
    </row>
    <row r="18978" spans="1:12" x14ac:dyDescent="0.15">
      <c r="A18978" t="s">
        <v>12</v>
      </c>
      <c r="B18978">
        <v>5325196</v>
      </c>
      <c r="C18978">
        <v>5325216</v>
      </c>
      <c r="D18978" t="s">
        <v>62951</v>
      </c>
      <c r="E18978" t="s">
        <v>90</v>
      </c>
      <c r="F18978" t="s">
        <v>15</v>
      </c>
      <c r="G18978" t="s">
        <v>16</v>
      </c>
      <c r="H18978">
        <v>96</v>
      </c>
      <c r="I18978" t="s">
        <v>62961</v>
      </c>
      <c r="J18978" t="s">
        <v>62962</v>
      </c>
      <c r="K18978" t="s">
        <v>62963</v>
      </c>
      <c r="L18978" t="s">
        <v>77912</v>
      </c>
    </row>
    <row r="18979" spans="1:12" x14ac:dyDescent="0.15">
      <c r="A18979" t="s">
        <v>12</v>
      </c>
      <c r="B18979">
        <v>5325646</v>
      </c>
      <c r="C18979">
        <v>5325666</v>
      </c>
      <c r="D18979" t="s">
        <v>62964</v>
      </c>
      <c r="E18979" t="s">
        <v>90</v>
      </c>
      <c r="F18979" t="s">
        <v>15</v>
      </c>
      <c r="G18979" t="s">
        <v>36</v>
      </c>
      <c r="H18979">
        <v>19</v>
      </c>
      <c r="I18979" t="s">
        <v>62965</v>
      </c>
      <c r="J18979" t="s">
        <v>62966</v>
      </c>
      <c r="K18979" t="s">
        <v>62967</v>
      </c>
      <c r="L18979" t="s">
        <v>77982</v>
      </c>
    </row>
    <row r="18980" spans="1:12" x14ac:dyDescent="0.15">
      <c r="A18980" t="s">
        <v>12</v>
      </c>
      <c r="B18980">
        <v>5325674</v>
      </c>
      <c r="C18980">
        <v>5325694</v>
      </c>
      <c r="D18980" t="s">
        <v>62964</v>
      </c>
      <c r="E18980" t="s">
        <v>90</v>
      </c>
      <c r="F18980" t="s">
        <v>15</v>
      </c>
      <c r="G18980" t="s">
        <v>16</v>
      </c>
      <c r="H18980">
        <v>47</v>
      </c>
      <c r="I18980" t="s">
        <v>62968</v>
      </c>
      <c r="J18980" t="s">
        <v>62969</v>
      </c>
      <c r="K18980" t="s">
        <v>62970</v>
      </c>
      <c r="L18980" t="s">
        <v>77932</v>
      </c>
    </row>
    <row r="18981" spans="1:12" x14ac:dyDescent="0.15">
      <c r="A18981" t="s">
        <v>12</v>
      </c>
      <c r="B18981">
        <v>5325703</v>
      </c>
      <c r="C18981">
        <v>5325723</v>
      </c>
      <c r="D18981" t="s">
        <v>62964</v>
      </c>
      <c r="E18981" t="s">
        <v>90</v>
      </c>
      <c r="F18981" t="s">
        <v>15</v>
      </c>
      <c r="G18981" t="s">
        <v>32</v>
      </c>
      <c r="H18981">
        <v>76</v>
      </c>
      <c r="I18981" t="s">
        <v>62971</v>
      </c>
      <c r="J18981" t="s">
        <v>62972</v>
      </c>
      <c r="K18981" t="s">
        <v>62973</v>
      </c>
      <c r="L18981" t="s">
        <v>77985</v>
      </c>
    </row>
    <row r="18982" spans="1:12" x14ac:dyDescent="0.15">
      <c r="A18982" t="s">
        <v>12</v>
      </c>
      <c r="B18982">
        <v>5325748</v>
      </c>
      <c r="C18982">
        <v>5325768</v>
      </c>
      <c r="D18982" t="s">
        <v>62964</v>
      </c>
      <c r="E18982" t="s">
        <v>90</v>
      </c>
      <c r="F18982" t="s">
        <v>15</v>
      </c>
      <c r="G18982" t="s">
        <v>16</v>
      </c>
      <c r="H18982">
        <v>121</v>
      </c>
      <c r="I18982" t="s">
        <v>62974</v>
      </c>
      <c r="J18982" t="s">
        <v>62975</v>
      </c>
      <c r="K18982" t="s">
        <v>62976</v>
      </c>
      <c r="L18982" t="s">
        <v>77943</v>
      </c>
    </row>
    <row r="18983" spans="1:12" x14ac:dyDescent="0.15">
      <c r="A18983" t="s">
        <v>12</v>
      </c>
      <c r="B18983">
        <v>5326579</v>
      </c>
      <c r="C18983">
        <v>5326599</v>
      </c>
      <c r="D18983" t="s">
        <v>62977</v>
      </c>
      <c r="E18983" t="s">
        <v>62978</v>
      </c>
      <c r="F18983" t="s">
        <v>15</v>
      </c>
      <c r="G18983" t="s">
        <v>32</v>
      </c>
      <c r="H18983">
        <v>1</v>
      </c>
      <c r="I18983" t="s">
        <v>62979</v>
      </c>
      <c r="J18983" t="s">
        <v>62980</v>
      </c>
      <c r="K18983" t="s">
        <v>62981</v>
      </c>
      <c r="L18983" t="s">
        <v>77917</v>
      </c>
    </row>
    <row r="18984" spans="1:12" x14ac:dyDescent="0.15">
      <c r="A18984" t="s">
        <v>12</v>
      </c>
      <c r="B18984">
        <v>5326610</v>
      </c>
      <c r="C18984">
        <v>5326630</v>
      </c>
      <c r="D18984" t="s">
        <v>62977</v>
      </c>
      <c r="E18984" t="s">
        <v>62978</v>
      </c>
      <c r="F18984" t="s">
        <v>15</v>
      </c>
      <c r="G18984" t="s">
        <v>32</v>
      </c>
      <c r="H18984">
        <v>32</v>
      </c>
      <c r="I18984" t="s">
        <v>62982</v>
      </c>
      <c r="J18984" t="s">
        <v>62983</v>
      </c>
      <c r="K18984" t="s">
        <v>62984</v>
      </c>
      <c r="L18984" t="s">
        <v>77918</v>
      </c>
    </row>
    <row r="18985" spans="1:12" x14ac:dyDescent="0.15">
      <c r="A18985" t="s">
        <v>12</v>
      </c>
      <c r="B18985">
        <v>5326645</v>
      </c>
      <c r="C18985">
        <v>5326665</v>
      </c>
      <c r="D18985" t="s">
        <v>62977</v>
      </c>
      <c r="E18985" t="s">
        <v>62978</v>
      </c>
      <c r="F18985" t="s">
        <v>15</v>
      </c>
      <c r="G18985" t="s">
        <v>32</v>
      </c>
      <c r="H18985">
        <v>67</v>
      </c>
      <c r="I18985" t="s">
        <v>62985</v>
      </c>
      <c r="J18985" t="s">
        <v>62986</v>
      </c>
      <c r="K18985" t="s">
        <v>62987</v>
      </c>
      <c r="L18985" t="s">
        <v>77981</v>
      </c>
    </row>
    <row r="18986" spans="1:12" x14ac:dyDescent="0.15">
      <c r="A18986" t="s">
        <v>12</v>
      </c>
      <c r="B18986">
        <v>5326666</v>
      </c>
      <c r="C18986">
        <v>5326686</v>
      </c>
      <c r="D18986" t="s">
        <v>62977</v>
      </c>
      <c r="E18986" t="s">
        <v>62978</v>
      </c>
      <c r="F18986" t="s">
        <v>15</v>
      </c>
      <c r="G18986" t="s">
        <v>32</v>
      </c>
      <c r="H18986">
        <v>88</v>
      </c>
      <c r="I18986" t="s">
        <v>62988</v>
      </c>
      <c r="J18986" t="s">
        <v>62989</v>
      </c>
      <c r="K18986" t="s">
        <v>62990</v>
      </c>
      <c r="L18986" t="s">
        <v>77923</v>
      </c>
    </row>
    <row r="18987" spans="1:12" x14ac:dyDescent="0.15">
      <c r="A18987" t="s">
        <v>12</v>
      </c>
      <c r="B18987">
        <v>5328172</v>
      </c>
      <c r="C18987">
        <v>5328192</v>
      </c>
      <c r="D18987" t="s">
        <v>62991</v>
      </c>
      <c r="E18987" t="s">
        <v>90</v>
      </c>
      <c r="F18987" t="s">
        <v>15</v>
      </c>
      <c r="G18987" t="s">
        <v>32</v>
      </c>
      <c r="H18987">
        <v>23</v>
      </c>
      <c r="I18987" t="s">
        <v>62992</v>
      </c>
      <c r="J18987" t="s">
        <v>62993</v>
      </c>
      <c r="K18987" t="s">
        <v>62994</v>
      </c>
      <c r="L18987" t="s">
        <v>77975</v>
      </c>
    </row>
    <row r="18988" spans="1:12" x14ac:dyDescent="0.15">
      <c r="A18988" t="s">
        <v>12</v>
      </c>
      <c r="B18988">
        <v>5328195</v>
      </c>
      <c r="C18988">
        <v>5328215</v>
      </c>
      <c r="D18988" t="s">
        <v>62991</v>
      </c>
      <c r="E18988" t="s">
        <v>90</v>
      </c>
      <c r="F18988" t="s">
        <v>15</v>
      </c>
      <c r="G18988" t="s">
        <v>36</v>
      </c>
      <c r="H18988">
        <v>46</v>
      </c>
      <c r="I18988" t="s">
        <v>62995</v>
      </c>
      <c r="J18988" t="s">
        <v>62996</v>
      </c>
      <c r="K18988" t="s">
        <v>62997</v>
      </c>
      <c r="L18988" t="s">
        <v>78004</v>
      </c>
    </row>
    <row r="18989" spans="1:12" x14ac:dyDescent="0.15">
      <c r="A18989" t="s">
        <v>12</v>
      </c>
      <c r="B18989">
        <v>5328226</v>
      </c>
      <c r="C18989">
        <v>5328246</v>
      </c>
      <c r="D18989" t="s">
        <v>62991</v>
      </c>
      <c r="E18989" t="s">
        <v>90</v>
      </c>
      <c r="F18989" t="s">
        <v>15</v>
      </c>
      <c r="G18989" t="s">
        <v>16</v>
      </c>
      <c r="H18989">
        <v>77</v>
      </c>
      <c r="I18989" t="s">
        <v>62998</v>
      </c>
      <c r="J18989" t="s">
        <v>62999</v>
      </c>
      <c r="K18989" t="s">
        <v>63000</v>
      </c>
      <c r="L18989" t="s">
        <v>77960</v>
      </c>
    </row>
    <row r="18990" spans="1:12" x14ac:dyDescent="0.15">
      <c r="A18990" t="s">
        <v>12</v>
      </c>
      <c r="B18990">
        <v>5328255</v>
      </c>
      <c r="C18990">
        <v>5328275</v>
      </c>
      <c r="D18990" t="s">
        <v>62991</v>
      </c>
      <c r="E18990" t="s">
        <v>90</v>
      </c>
      <c r="F18990" t="s">
        <v>15</v>
      </c>
      <c r="G18990" t="s">
        <v>32</v>
      </c>
      <c r="H18990">
        <v>106</v>
      </c>
      <c r="I18990" t="s">
        <v>63001</v>
      </c>
      <c r="J18990" t="s">
        <v>63002</v>
      </c>
      <c r="K18990" t="s">
        <v>63003</v>
      </c>
      <c r="L18990" t="s">
        <v>77914</v>
      </c>
    </row>
    <row r="18991" spans="1:12" x14ac:dyDescent="0.15">
      <c r="A18991" t="s">
        <v>12</v>
      </c>
      <c r="B18991">
        <v>5328471</v>
      </c>
      <c r="C18991">
        <v>5328491</v>
      </c>
      <c r="D18991" t="s">
        <v>63004</v>
      </c>
      <c r="E18991" t="s">
        <v>63005</v>
      </c>
      <c r="F18991" t="s">
        <v>15</v>
      </c>
      <c r="G18991" t="s">
        <v>23</v>
      </c>
      <c r="H18991">
        <v>0</v>
      </c>
      <c r="I18991" t="s">
        <v>63006</v>
      </c>
      <c r="J18991" t="s">
        <v>63007</v>
      </c>
      <c r="K18991" t="s">
        <v>63008</v>
      </c>
      <c r="L18991" t="s">
        <v>77980</v>
      </c>
    </row>
    <row r="18992" spans="1:12" x14ac:dyDescent="0.15">
      <c r="A18992" t="s">
        <v>12</v>
      </c>
      <c r="B18992">
        <v>5328494</v>
      </c>
      <c r="C18992">
        <v>5328514</v>
      </c>
      <c r="D18992" t="s">
        <v>63004</v>
      </c>
      <c r="E18992" t="s">
        <v>63005</v>
      </c>
      <c r="F18992" t="s">
        <v>15</v>
      </c>
      <c r="G18992" t="s">
        <v>23</v>
      </c>
      <c r="H18992">
        <v>23</v>
      </c>
      <c r="I18992" t="s">
        <v>63009</v>
      </c>
      <c r="J18992" t="s">
        <v>63010</v>
      </c>
      <c r="K18992" t="s">
        <v>63011</v>
      </c>
      <c r="L18992" t="s">
        <v>77975</v>
      </c>
    </row>
    <row r="18993" spans="1:12" x14ac:dyDescent="0.15">
      <c r="A18993" t="s">
        <v>12</v>
      </c>
      <c r="B18993">
        <v>5328574</v>
      </c>
      <c r="C18993">
        <v>5328594</v>
      </c>
      <c r="D18993" t="s">
        <v>63004</v>
      </c>
      <c r="E18993" t="s">
        <v>63005</v>
      </c>
      <c r="F18993" t="s">
        <v>15</v>
      </c>
      <c r="G18993" t="s">
        <v>32</v>
      </c>
      <c r="H18993">
        <v>103</v>
      </c>
      <c r="I18993" t="s">
        <v>63012</v>
      </c>
      <c r="J18993" t="s">
        <v>63013</v>
      </c>
      <c r="K18993" t="s">
        <v>63014</v>
      </c>
      <c r="L18993" t="s">
        <v>77937</v>
      </c>
    </row>
    <row r="18994" spans="1:12" x14ac:dyDescent="0.15">
      <c r="A18994" t="s">
        <v>12</v>
      </c>
      <c r="B18994">
        <v>5328598</v>
      </c>
      <c r="C18994">
        <v>5328618</v>
      </c>
      <c r="D18994" t="s">
        <v>63004</v>
      </c>
      <c r="E18994" t="s">
        <v>63005</v>
      </c>
      <c r="F18994" t="s">
        <v>15</v>
      </c>
      <c r="G18994" t="s">
        <v>36</v>
      </c>
      <c r="H18994">
        <v>127</v>
      </c>
      <c r="I18994" t="s">
        <v>63015</v>
      </c>
      <c r="J18994" t="s">
        <v>63016</v>
      </c>
      <c r="K18994" t="s">
        <v>63017</v>
      </c>
      <c r="L18994" t="s">
        <v>78026</v>
      </c>
    </row>
    <row r="18995" spans="1:12" x14ac:dyDescent="0.15">
      <c r="A18995" t="s">
        <v>12</v>
      </c>
      <c r="B18995">
        <v>5328945</v>
      </c>
      <c r="C18995">
        <v>5328965</v>
      </c>
      <c r="D18995" t="s">
        <v>63018</v>
      </c>
      <c r="E18995" t="s">
        <v>90</v>
      </c>
      <c r="F18995" t="s">
        <v>15</v>
      </c>
      <c r="G18995" t="s">
        <v>23</v>
      </c>
      <c r="H18995">
        <v>8</v>
      </c>
      <c r="I18995" t="s">
        <v>63019</v>
      </c>
      <c r="J18995" t="s">
        <v>63020</v>
      </c>
      <c r="K18995" t="s">
        <v>63021</v>
      </c>
      <c r="L18995" t="s">
        <v>77955</v>
      </c>
    </row>
    <row r="18996" spans="1:12" x14ac:dyDescent="0.15">
      <c r="A18996" t="s">
        <v>12</v>
      </c>
      <c r="B18996">
        <v>5328986</v>
      </c>
      <c r="C18996">
        <v>5329006</v>
      </c>
      <c r="D18996" t="s">
        <v>63018</v>
      </c>
      <c r="E18996" t="s">
        <v>90</v>
      </c>
      <c r="F18996" t="s">
        <v>15</v>
      </c>
      <c r="G18996" t="s">
        <v>16</v>
      </c>
      <c r="H18996">
        <v>49</v>
      </c>
      <c r="I18996" t="s">
        <v>63022</v>
      </c>
      <c r="J18996" t="s">
        <v>63023</v>
      </c>
      <c r="K18996" t="s">
        <v>63024</v>
      </c>
      <c r="L18996" t="s">
        <v>77913</v>
      </c>
    </row>
    <row r="18997" spans="1:12" x14ac:dyDescent="0.15">
      <c r="A18997" t="s">
        <v>12</v>
      </c>
      <c r="B18997">
        <v>5329032</v>
      </c>
      <c r="C18997">
        <v>5329052</v>
      </c>
      <c r="D18997" t="s">
        <v>63018</v>
      </c>
      <c r="E18997" t="s">
        <v>90</v>
      </c>
      <c r="F18997" t="s">
        <v>15</v>
      </c>
      <c r="G18997" t="s">
        <v>23</v>
      </c>
      <c r="H18997">
        <v>95</v>
      </c>
      <c r="I18997" t="s">
        <v>63025</v>
      </c>
      <c r="J18997" t="s">
        <v>63026</v>
      </c>
      <c r="K18997" t="s">
        <v>63027</v>
      </c>
      <c r="L18997" t="s">
        <v>77920</v>
      </c>
    </row>
    <row r="18998" spans="1:12" x14ac:dyDescent="0.15">
      <c r="A18998" t="s">
        <v>12</v>
      </c>
      <c r="B18998">
        <v>5329070</v>
      </c>
      <c r="C18998">
        <v>5329090</v>
      </c>
      <c r="D18998" t="s">
        <v>63018</v>
      </c>
      <c r="E18998" t="s">
        <v>90</v>
      </c>
      <c r="F18998" t="s">
        <v>15</v>
      </c>
      <c r="G18998" t="s">
        <v>36</v>
      </c>
      <c r="H18998">
        <v>133</v>
      </c>
      <c r="I18998" t="s">
        <v>63028</v>
      </c>
      <c r="J18998" t="s">
        <v>63029</v>
      </c>
      <c r="K18998" t="s">
        <v>63030</v>
      </c>
      <c r="L18998" t="s">
        <v>77995</v>
      </c>
    </row>
    <row r="18999" spans="1:12" x14ac:dyDescent="0.15">
      <c r="A18999" t="s">
        <v>12</v>
      </c>
      <c r="B18999">
        <v>5329833</v>
      </c>
      <c r="C18999">
        <v>5329853</v>
      </c>
      <c r="D18999" t="s">
        <v>63031</v>
      </c>
      <c r="E18999" t="s">
        <v>90</v>
      </c>
      <c r="F18999" t="s">
        <v>15</v>
      </c>
      <c r="G18999" t="s">
        <v>36</v>
      </c>
      <c r="H18999">
        <v>6</v>
      </c>
      <c r="I18999" t="s">
        <v>63032</v>
      </c>
      <c r="J18999" t="s">
        <v>63033</v>
      </c>
      <c r="K18999" t="s">
        <v>63034</v>
      </c>
      <c r="L18999" t="s">
        <v>78025</v>
      </c>
    </row>
    <row r="19000" spans="1:12" x14ac:dyDescent="0.15">
      <c r="A19000" t="s">
        <v>12</v>
      </c>
      <c r="B19000">
        <v>5329876</v>
      </c>
      <c r="C19000">
        <v>5329896</v>
      </c>
      <c r="D19000" t="s">
        <v>63031</v>
      </c>
      <c r="E19000" t="s">
        <v>90</v>
      </c>
      <c r="F19000" t="s">
        <v>15</v>
      </c>
      <c r="G19000" t="s">
        <v>36</v>
      </c>
      <c r="H19000">
        <v>49</v>
      </c>
      <c r="I19000" t="s">
        <v>63035</v>
      </c>
      <c r="J19000" t="s">
        <v>63036</v>
      </c>
      <c r="K19000" t="s">
        <v>63037</v>
      </c>
      <c r="L19000" t="s">
        <v>77913</v>
      </c>
    </row>
    <row r="19001" spans="1:12" x14ac:dyDescent="0.15">
      <c r="A19001" t="s">
        <v>12</v>
      </c>
      <c r="B19001">
        <v>5329916</v>
      </c>
      <c r="C19001">
        <v>5329936</v>
      </c>
      <c r="D19001" t="s">
        <v>63031</v>
      </c>
      <c r="E19001" t="s">
        <v>90</v>
      </c>
      <c r="F19001" t="s">
        <v>15</v>
      </c>
      <c r="G19001" t="s">
        <v>36</v>
      </c>
      <c r="H19001">
        <v>89</v>
      </c>
      <c r="I19001" t="s">
        <v>63038</v>
      </c>
      <c r="J19001" t="s">
        <v>63039</v>
      </c>
      <c r="K19001" t="s">
        <v>63040</v>
      </c>
      <c r="L19001" t="s">
        <v>77964</v>
      </c>
    </row>
    <row r="19002" spans="1:12" x14ac:dyDescent="0.15">
      <c r="A19002" t="s">
        <v>12</v>
      </c>
      <c r="B19002">
        <v>5329937</v>
      </c>
      <c r="C19002">
        <v>5329957</v>
      </c>
      <c r="D19002" t="s">
        <v>63031</v>
      </c>
      <c r="E19002" t="s">
        <v>90</v>
      </c>
      <c r="F19002" t="s">
        <v>15</v>
      </c>
      <c r="G19002" t="s">
        <v>16</v>
      </c>
      <c r="H19002">
        <v>110</v>
      </c>
      <c r="I19002" t="s">
        <v>63041</v>
      </c>
      <c r="J19002" t="s">
        <v>63042</v>
      </c>
      <c r="K19002" t="s">
        <v>63043</v>
      </c>
      <c r="L19002" t="s">
        <v>78030</v>
      </c>
    </row>
    <row r="19003" spans="1:12" x14ac:dyDescent="0.15">
      <c r="A19003" t="s">
        <v>12</v>
      </c>
      <c r="B19003">
        <v>5331098</v>
      </c>
      <c r="C19003">
        <v>5331118</v>
      </c>
      <c r="D19003" t="s">
        <v>63044</v>
      </c>
      <c r="E19003" t="s">
        <v>90</v>
      </c>
      <c r="F19003" t="s">
        <v>76</v>
      </c>
      <c r="G19003" t="s">
        <v>16</v>
      </c>
      <c r="H19003">
        <v>11</v>
      </c>
      <c r="I19003" t="s">
        <v>63045</v>
      </c>
      <c r="J19003" t="s">
        <v>63046</v>
      </c>
      <c r="K19003" t="s">
        <v>63047</v>
      </c>
      <c r="L19003" t="s">
        <v>77974</v>
      </c>
    </row>
    <row r="19004" spans="1:12" x14ac:dyDescent="0.15">
      <c r="A19004" t="s">
        <v>12</v>
      </c>
      <c r="B19004">
        <v>5331051</v>
      </c>
      <c r="C19004">
        <v>5331071</v>
      </c>
      <c r="D19004" t="s">
        <v>63044</v>
      </c>
      <c r="E19004" t="s">
        <v>90</v>
      </c>
      <c r="F19004" t="s">
        <v>76</v>
      </c>
      <c r="G19004" t="s">
        <v>16</v>
      </c>
      <c r="H19004">
        <v>58</v>
      </c>
      <c r="I19004" t="s">
        <v>63048</v>
      </c>
      <c r="J19004" t="s">
        <v>63049</v>
      </c>
      <c r="K19004" t="s">
        <v>63050</v>
      </c>
      <c r="L19004" t="s">
        <v>77911</v>
      </c>
    </row>
    <row r="19005" spans="1:12" x14ac:dyDescent="0.15">
      <c r="A19005" t="s">
        <v>12</v>
      </c>
      <c r="B19005">
        <v>5331023</v>
      </c>
      <c r="C19005">
        <v>5331043</v>
      </c>
      <c r="D19005" t="s">
        <v>63044</v>
      </c>
      <c r="E19005" t="s">
        <v>90</v>
      </c>
      <c r="F19005" t="s">
        <v>76</v>
      </c>
      <c r="G19005" t="s">
        <v>23</v>
      </c>
      <c r="H19005">
        <v>86</v>
      </c>
      <c r="I19005" t="s">
        <v>63051</v>
      </c>
      <c r="J19005" t="s">
        <v>63052</v>
      </c>
      <c r="K19005" t="s">
        <v>63053</v>
      </c>
      <c r="L19005" t="s">
        <v>77929</v>
      </c>
    </row>
    <row r="19006" spans="1:12" x14ac:dyDescent="0.15">
      <c r="A19006" t="s">
        <v>12</v>
      </c>
      <c r="B19006">
        <v>5330978</v>
      </c>
      <c r="C19006">
        <v>5330998</v>
      </c>
      <c r="D19006" t="s">
        <v>63044</v>
      </c>
      <c r="E19006" t="s">
        <v>90</v>
      </c>
      <c r="F19006" t="s">
        <v>76</v>
      </c>
      <c r="G19006" t="s">
        <v>16</v>
      </c>
      <c r="H19006">
        <v>131</v>
      </c>
      <c r="I19006" t="s">
        <v>63054</v>
      </c>
      <c r="J19006" t="s">
        <v>63055</v>
      </c>
      <c r="K19006" t="s">
        <v>63056</v>
      </c>
      <c r="L19006" t="s">
        <v>77941</v>
      </c>
    </row>
    <row r="19007" spans="1:12" x14ac:dyDescent="0.15">
      <c r="A19007" t="s">
        <v>12</v>
      </c>
      <c r="B19007">
        <v>5331738</v>
      </c>
      <c r="C19007">
        <v>5331758</v>
      </c>
      <c r="D19007" t="s">
        <v>63057</v>
      </c>
      <c r="E19007" t="s">
        <v>63058</v>
      </c>
      <c r="F19007" t="s">
        <v>76</v>
      </c>
      <c r="G19007" t="s">
        <v>32</v>
      </c>
      <c r="H19007">
        <v>1</v>
      </c>
      <c r="I19007" t="s">
        <v>63059</v>
      </c>
      <c r="J19007" t="s">
        <v>63060</v>
      </c>
      <c r="K19007" t="s">
        <v>63061</v>
      </c>
      <c r="L19007" t="s">
        <v>77917</v>
      </c>
    </row>
    <row r="19008" spans="1:12" x14ac:dyDescent="0.15">
      <c r="A19008" t="s">
        <v>12</v>
      </c>
      <c r="B19008">
        <v>5331718</v>
      </c>
      <c r="C19008">
        <v>5331738</v>
      </c>
      <c r="D19008" t="s">
        <v>63057</v>
      </c>
      <c r="E19008" t="s">
        <v>63058</v>
      </c>
      <c r="F19008" t="s">
        <v>76</v>
      </c>
      <c r="G19008" t="s">
        <v>36</v>
      </c>
      <c r="H19008">
        <v>21</v>
      </c>
      <c r="I19008" t="s">
        <v>63062</v>
      </c>
      <c r="J19008" t="s">
        <v>63063</v>
      </c>
      <c r="K19008" t="s">
        <v>63064</v>
      </c>
      <c r="L19008" t="s">
        <v>78022</v>
      </c>
    </row>
    <row r="19009" spans="1:12" x14ac:dyDescent="0.15">
      <c r="A19009" t="s">
        <v>12</v>
      </c>
      <c r="B19009">
        <v>5331696</v>
      </c>
      <c r="C19009">
        <v>5331716</v>
      </c>
      <c r="D19009" t="s">
        <v>63057</v>
      </c>
      <c r="E19009" t="s">
        <v>63058</v>
      </c>
      <c r="F19009" t="s">
        <v>76</v>
      </c>
      <c r="G19009" t="s">
        <v>36</v>
      </c>
      <c r="H19009">
        <v>43</v>
      </c>
      <c r="I19009" t="s">
        <v>63065</v>
      </c>
      <c r="J19009" t="s">
        <v>63066</v>
      </c>
      <c r="K19009" t="s">
        <v>63067</v>
      </c>
      <c r="L19009" t="s">
        <v>77942</v>
      </c>
    </row>
    <row r="19010" spans="1:12" x14ac:dyDescent="0.15">
      <c r="A19010" t="s">
        <v>12</v>
      </c>
      <c r="B19010">
        <v>5331659</v>
      </c>
      <c r="C19010">
        <v>5331679</v>
      </c>
      <c r="D19010" t="s">
        <v>63057</v>
      </c>
      <c r="E19010" t="s">
        <v>63058</v>
      </c>
      <c r="F19010" t="s">
        <v>76</v>
      </c>
      <c r="G19010" t="s">
        <v>32</v>
      </c>
      <c r="H19010">
        <v>80</v>
      </c>
      <c r="I19010" t="s">
        <v>63068</v>
      </c>
      <c r="J19010" t="s">
        <v>63069</v>
      </c>
      <c r="K19010" t="s">
        <v>63070</v>
      </c>
      <c r="L19010" t="s">
        <v>77940</v>
      </c>
    </row>
    <row r="19011" spans="1:12" x14ac:dyDescent="0.15">
      <c r="A19011" t="s">
        <v>12</v>
      </c>
      <c r="B19011">
        <v>5332200</v>
      </c>
      <c r="C19011">
        <v>5332220</v>
      </c>
      <c r="D19011" t="s">
        <v>63071</v>
      </c>
      <c r="E19011" t="s">
        <v>90</v>
      </c>
      <c r="F19011" t="s">
        <v>76</v>
      </c>
      <c r="G19011" t="s">
        <v>32</v>
      </c>
      <c r="H19011">
        <v>1</v>
      </c>
      <c r="I19011" t="s">
        <v>63072</v>
      </c>
      <c r="J19011" t="s">
        <v>63073</v>
      </c>
      <c r="K19011" t="s">
        <v>63074</v>
      </c>
      <c r="L19011" t="s">
        <v>77917</v>
      </c>
    </row>
    <row r="19012" spans="1:12" x14ac:dyDescent="0.15">
      <c r="A19012" t="s">
        <v>12</v>
      </c>
      <c r="B19012">
        <v>5332163</v>
      </c>
      <c r="C19012">
        <v>5332183</v>
      </c>
      <c r="D19012" t="s">
        <v>63071</v>
      </c>
      <c r="E19012" t="s">
        <v>90</v>
      </c>
      <c r="F19012" t="s">
        <v>76</v>
      </c>
      <c r="G19012" t="s">
        <v>16</v>
      </c>
      <c r="H19012">
        <v>38</v>
      </c>
      <c r="I19012" t="s">
        <v>63075</v>
      </c>
      <c r="J19012" t="s">
        <v>63076</v>
      </c>
      <c r="K19012" t="s">
        <v>63077</v>
      </c>
      <c r="L19012" t="s">
        <v>78008</v>
      </c>
    </row>
    <row r="19013" spans="1:12" x14ac:dyDescent="0.15">
      <c r="A19013" t="s">
        <v>12</v>
      </c>
      <c r="B19013">
        <v>5332103</v>
      </c>
      <c r="C19013">
        <v>5332123</v>
      </c>
      <c r="D19013" t="s">
        <v>63071</v>
      </c>
      <c r="E19013" t="s">
        <v>90</v>
      </c>
      <c r="F19013" t="s">
        <v>76</v>
      </c>
      <c r="G19013" t="s">
        <v>23</v>
      </c>
      <c r="H19013">
        <v>98</v>
      </c>
      <c r="I19013" t="s">
        <v>63078</v>
      </c>
      <c r="J19013" t="s">
        <v>63079</v>
      </c>
      <c r="K19013" t="s">
        <v>63080</v>
      </c>
      <c r="L19013" t="s">
        <v>78048</v>
      </c>
    </row>
    <row r="19014" spans="1:12" x14ac:dyDescent="0.15">
      <c r="A19014" t="s">
        <v>12</v>
      </c>
      <c r="B19014">
        <v>5332068</v>
      </c>
      <c r="C19014">
        <v>5332088</v>
      </c>
      <c r="D19014" t="s">
        <v>63071</v>
      </c>
      <c r="E19014" t="s">
        <v>90</v>
      </c>
      <c r="F19014" t="s">
        <v>76</v>
      </c>
      <c r="G19014" t="s">
        <v>16</v>
      </c>
      <c r="H19014">
        <v>133</v>
      </c>
      <c r="I19014" t="s">
        <v>63081</v>
      </c>
      <c r="J19014" t="s">
        <v>63082</v>
      </c>
      <c r="K19014" t="s">
        <v>63083</v>
      </c>
      <c r="L19014" t="s">
        <v>77995</v>
      </c>
    </row>
    <row r="19015" spans="1:12" x14ac:dyDescent="0.15">
      <c r="A19015" t="s">
        <v>12</v>
      </c>
      <c r="B19015">
        <v>5333592</v>
      </c>
      <c r="C19015">
        <v>5333612</v>
      </c>
      <c r="D19015" t="s">
        <v>63084</v>
      </c>
      <c r="E19015" t="s">
        <v>63085</v>
      </c>
      <c r="F19015" t="s">
        <v>76</v>
      </c>
      <c r="G19015" t="s">
        <v>36</v>
      </c>
      <c r="H19015">
        <v>13</v>
      </c>
      <c r="I19015" t="s">
        <v>63086</v>
      </c>
      <c r="J19015" t="s">
        <v>63087</v>
      </c>
      <c r="K19015" t="s">
        <v>63088</v>
      </c>
      <c r="L19015" t="s">
        <v>77935</v>
      </c>
    </row>
    <row r="19016" spans="1:12" x14ac:dyDescent="0.15">
      <c r="A19016" t="s">
        <v>12</v>
      </c>
      <c r="B19016">
        <v>5333555</v>
      </c>
      <c r="C19016">
        <v>5333575</v>
      </c>
      <c r="D19016" t="s">
        <v>63084</v>
      </c>
      <c r="E19016" t="s">
        <v>63085</v>
      </c>
      <c r="F19016" t="s">
        <v>76</v>
      </c>
      <c r="G19016" t="s">
        <v>36</v>
      </c>
      <c r="H19016">
        <v>50</v>
      </c>
      <c r="I19016" t="s">
        <v>63089</v>
      </c>
      <c r="J19016" t="s">
        <v>63090</v>
      </c>
      <c r="K19016" t="s">
        <v>63091</v>
      </c>
      <c r="L19016" t="s">
        <v>77925</v>
      </c>
    </row>
    <row r="19017" spans="1:12" x14ac:dyDescent="0.15">
      <c r="A19017" t="s">
        <v>12</v>
      </c>
      <c r="B19017">
        <v>5333526</v>
      </c>
      <c r="C19017">
        <v>5333546</v>
      </c>
      <c r="D19017" t="s">
        <v>63084</v>
      </c>
      <c r="E19017" t="s">
        <v>63085</v>
      </c>
      <c r="F19017" t="s">
        <v>76</v>
      </c>
      <c r="G19017" t="s">
        <v>36</v>
      </c>
      <c r="H19017">
        <v>79</v>
      </c>
      <c r="I19017" t="s">
        <v>63092</v>
      </c>
      <c r="J19017" t="s">
        <v>63093</v>
      </c>
      <c r="K19017" t="s">
        <v>63094</v>
      </c>
      <c r="L19017" t="s">
        <v>77993</v>
      </c>
    </row>
    <row r="19018" spans="1:12" x14ac:dyDescent="0.15">
      <c r="A19018" t="s">
        <v>12</v>
      </c>
      <c r="B19018">
        <v>5333504</v>
      </c>
      <c r="C19018">
        <v>5333524</v>
      </c>
      <c r="D19018" t="s">
        <v>63084</v>
      </c>
      <c r="E19018" t="s">
        <v>63085</v>
      </c>
      <c r="F19018" t="s">
        <v>76</v>
      </c>
      <c r="G19018" t="s">
        <v>36</v>
      </c>
      <c r="H19018">
        <v>101</v>
      </c>
      <c r="I19018" t="s">
        <v>63095</v>
      </c>
      <c r="J19018" t="s">
        <v>63096</v>
      </c>
      <c r="K19018" t="s">
        <v>63097</v>
      </c>
      <c r="L19018" t="s">
        <v>77997</v>
      </c>
    </row>
    <row r="19019" spans="1:12" x14ac:dyDescent="0.15">
      <c r="A19019" t="s">
        <v>12</v>
      </c>
      <c r="B19019">
        <v>5333992</v>
      </c>
      <c r="C19019">
        <v>5334012</v>
      </c>
      <c r="D19019" t="s">
        <v>63098</v>
      </c>
      <c r="E19019" t="s">
        <v>90</v>
      </c>
      <c r="F19019" t="s">
        <v>76</v>
      </c>
      <c r="G19019" t="s">
        <v>32</v>
      </c>
      <c r="H19019">
        <v>1</v>
      </c>
      <c r="I19019" t="s">
        <v>63099</v>
      </c>
      <c r="J19019" t="s">
        <v>63100</v>
      </c>
      <c r="K19019" t="s">
        <v>63101</v>
      </c>
      <c r="L19019" t="s">
        <v>77917</v>
      </c>
    </row>
    <row r="19020" spans="1:12" x14ac:dyDescent="0.15">
      <c r="A19020" t="s">
        <v>12</v>
      </c>
      <c r="B19020">
        <v>5333970</v>
      </c>
      <c r="C19020">
        <v>5333990</v>
      </c>
      <c r="D19020" t="s">
        <v>63098</v>
      </c>
      <c r="E19020" t="s">
        <v>90</v>
      </c>
      <c r="F19020" t="s">
        <v>76</v>
      </c>
      <c r="G19020" t="s">
        <v>36</v>
      </c>
      <c r="H19020">
        <v>23</v>
      </c>
      <c r="I19020" t="s">
        <v>63102</v>
      </c>
      <c r="J19020" t="s">
        <v>63103</v>
      </c>
      <c r="K19020" t="s">
        <v>63104</v>
      </c>
      <c r="L19020" t="s">
        <v>77975</v>
      </c>
    </row>
    <row r="19021" spans="1:12" x14ac:dyDescent="0.15">
      <c r="A19021" t="s">
        <v>12</v>
      </c>
      <c r="B19021">
        <v>5333928</v>
      </c>
      <c r="C19021">
        <v>5333948</v>
      </c>
      <c r="D19021" t="s">
        <v>63098</v>
      </c>
      <c r="E19021" t="s">
        <v>90</v>
      </c>
      <c r="F19021" t="s">
        <v>76</v>
      </c>
      <c r="G19021" t="s">
        <v>16</v>
      </c>
      <c r="H19021">
        <v>65</v>
      </c>
      <c r="I19021" t="s">
        <v>63105</v>
      </c>
      <c r="J19021" t="s">
        <v>63106</v>
      </c>
      <c r="K19021" t="s">
        <v>63107</v>
      </c>
      <c r="L19021" t="s">
        <v>78042</v>
      </c>
    </row>
    <row r="19022" spans="1:12" x14ac:dyDescent="0.15">
      <c r="A19022" t="s">
        <v>12</v>
      </c>
      <c r="B19022">
        <v>5333903</v>
      </c>
      <c r="C19022">
        <v>5333923</v>
      </c>
      <c r="D19022" t="s">
        <v>63098</v>
      </c>
      <c r="E19022" t="s">
        <v>90</v>
      </c>
      <c r="F19022" t="s">
        <v>76</v>
      </c>
      <c r="G19022" t="s">
        <v>16</v>
      </c>
      <c r="H19022">
        <v>90</v>
      </c>
      <c r="I19022" t="s">
        <v>63108</v>
      </c>
      <c r="J19022" t="s">
        <v>63109</v>
      </c>
      <c r="K19022" t="s">
        <v>63110</v>
      </c>
      <c r="L19022" t="s">
        <v>78017</v>
      </c>
    </row>
    <row r="19023" spans="1:12" x14ac:dyDescent="0.15">
      <c r="A19023" t="s">
        <v>12</v>
      </c>
      <c r="B19023">
        <v>5335474</v>
      </c>
      <c r="C19023">
        <v>5335494</v>
      </c>
      <c r="D19023" t="s">
        <v>63111</v>
      </c>
      <c r="E19023" t="s">
        <v>63112</v>
      </c>
      <c r="F19023" t="s">
        <v>76</v>
      </c>
      <c r="G19023" t="s">
        <v>16</v>
      </c>
      <c r="H19023">
        <v>16</v>
      </c>
      <c r="I19023" t="s">
        <v>63113</v>
      </c>
      <c r="J19023" t="s">
        <v>63114</v>
      </c>
      <c r="K19023" t="s">
        <v>63115</v>
      </c>
      <c r="L19023" t="s">
        <v>77905</v>
      </c>
    </row>
    <row r="19024" spans="1:12" x14ac:dyDescent="0.15">
      <c r="A19024" t="s">
        <v>12</v>
      </c>
      <c r="B19024">
        <v>5335448</v>
      </c>
      <c r="C19024">
        <v>5335468</v>
      </c>
      <c r="D19024" t="s">
        <v>63111</v>
      </c>
      <c r="E19024" t="s">
        <v>63112</v>
      </c>
      <c r="F19024" t="s">
        <v>76</v>
      </c>
      <c r="G19024" t="s">
        <v>16</v>
      </c>
      <c r="H19024">
        <v>42</v>
      </c>
      <c r="I19024" t="s">
        <v>63116</v>
      </c>
      <c r="J19024" t="s">
        <v>63117</v>
      </c>
      <c r="K19024" t="s">
        <v>63118</v>
      </c>
      <c r="L19024" t="s">
        <v>77945</v>
      </c>
    </row>
    <row r="19025" spans="1:12" x14ac:dyDescent="0.15">
      <c r="A19025" t="s">
        <v>12</v>
      </c>
      <c r="B19025">
        <v>5335404</v>
      </c>
      <c r="C19025">
        <v>5335424</v>
      </c>
      <c r="D19025" t="s">
        <v>63111</v>
      </c>
      <c r="E19025" t="s">
        <v>63112</v>
      </c>
      <c r="F19025" t="s">
        <v>76</v>
      </c>
      <c r="G19025" t="s">
        <v>16</v>
      </c>
      <c r="H19025">
        <v>86</v>
      </c>
      <c r="I19025" t="s">
        <v>63119</v>
      </c>
      <c r="J19025" t="s">
        <v>63120</v>
      </c>
      <c r="K19025" t="s">
        <v>63121</v>
      </c>
      <c r="L19025" t="s">
        <v>77929</v>
      </c>
    </row>
    <row r="19026" spans="1:12" x14ac:dyDescent="0.15">
      <c r="A19026" t="s">
        <v>12</v>
      </c>
      <c r="B19026">
        <v>5335351</v>
      </c>
      <c r="C19026">
        <v>5335371</v>
      </c>
      <c r="D19026" t="s">
        <v>63111</v>
      </c>
      <c r="E19026" t="s">
        <v>63112</v>
      </c>
      <c r="F19026" t="s">
        <v>76</v>
      </c>
      <c r="G19026" t="s">
        <v>32</v>
      </c>
      <c r="H19026">
        <v>139</v>
      </c>
      <c r="I19026" t="s">
        <v>63122</v>
      </c>
      <c r="J19026" t="s">
        <v>63123</v>
      </c>
      <c r="K19026" t="s">
        <v>63124</v>
      </c>
      <c r="L19026" t="s">
        <v>78029</v>
      </c>
    </row>
    <row r="19027" spans="1:12" x14ac:dyDescent="0.15">
      <c r="A19027" t="s">
        <v>12</v>
      </c>
      <c r="B19027">
        <v>5335597</v>
      </c>
      <c r="C19027">
        <v>5335617</v>
      </c>
      <c r="D19027" t="s">
        <v>63125</v>
      </c>
      <c r="E19027" t="s">
        <v>90</v>
      </c>
      <c r="F19027" t="s">
        <v>15</v>
      </c>
      <c r="G19027" t="s">
        <v>32</v>
      </c>
      <c r="H19027">
        <v>1</v>
      </c>
      <c r="I19027" t="s">
        <v>63126</v>
      </c>
      <c r="J19027" t="s">
        <v>63127</v>
      </c>
      <c r="K19027" t="s">
        <v>63128</v>
      </c>
      <c r="L19027" t="s">
        <v>77917</v>
      </c>
    </row>
    <row r="19028" spans="1:12" x14ac:dyDescent="0.15">
      <c r="A19028" t="s">
        <v>12</v>
      </c>
      <c r="B19028">
        <v>5335699</v>
      </c>
      <c r="C19028">
        <v>5335719</v>
      </c>
      <c r="D19028" t="s">
        <v>63125</v>
      </c>
      <c r="E19028" t="s">
        <v>90</v>
      </c>
      <c r="F19028" t="s">
        <v>15</v>
      </c>
      <c r="G19028" t="s">
        <v>32</v>
      </c>
      <c r="H19028">
        <v>103</v>
      </c>
      <c r="I19028" t="s">
        <v>63129</v>
      </c>
      <c r="J19028" t="s">
        <v>63130</v>
      </c>
      <c r="K19028" t="s">
        <v>63131</v>
      </c>
      <c r="L19028" t="s">
        <v>77937</v>
      </c>
    </row>
    <row r="19029" spans="1:12" x14ac:dyDescent="0.15">
      <c r="A19029" t="s">
        <v>12</v>
      </c>
      <c r="B19029">
        <v>5335731</v>
      </c>
      <c r="C19029">
        <v>5335751</v>
      </c>
      <c r="D19029" t="s">
        <v>63125</v>
      </c>
      <c r="E19029" t="s">
        <v>90</v>
      </c>
      <c r="F19029" t="s">
        <v>15</v>
      </c>
      <c r="G19029" t="s">
        <v>16</v>
      </c>
      <c r="H19029">
        <v>135</v>
      </c>
      <c r="I19029" t="s">
        <v>63132</v>
      </c>
      <c r="J19029" t="s">
        <v>63133</v>
      </c>
      <c r="K19029" t="s">
        <v>63134</v>
      </c>
      <c r="L19029" t="s">
        <v>77978</v>
      </c>
    </row>
    <row r="19030" spans="1:12" x14ac:dyDescent="0.15">
      <c r="A19030" t="s">
        <v>12</v>
      </c>
      <c r="B19030">
        <v>5335770</v>
      </c>
      <c r="C19030">
        <v>5335790</v>
      </c>
      <c r="D19030" t="s">
        <v>63125</v>
      </c>
      <c r="E19030" t="s">
        <v>90</v>
      </c>
      <c r="F19030" t="s">
        <v>15</v>
      </c>
      <c r="G19030" t="s">
        <v>16</v>
      </c>
      <c r="H19030">
        <v>174</v>
      </c>
      <c r="I19030" t="s">
        <v>63135</v>
      </c>
      <c r="J19030" t="s">
        <v>63136</v>
      </c>
      <c r="K19030" t="s">
        <v>63137</v>
      </c>
      <c r="L19030" t="s">
        <v>78085</v>
      </c>
    </row>
    <row r="19031" spans="1:12" x14ac:dyDescent="0.15">
      <c r="A19031" t="s">
        <v>12</v>
      </c>
      <c r="B19031">
        <v>5337552</v>
      </c>
      <c r="C19031">
        <v>5337572</v>
      </c>
      <c r="D19031" t="s">
        <v>63138</v>
      </c>
      <c r="E19031" t="s">
        <v>90</v>
      </c>
      <c r="F19031" t="s">
        <v>76</v>
      </c>
      <c r="G19031" t="s">
        <v>16</v>
      </c>
      <c r="H19031">
        <v>22</v>
      </c>
      <c r="I19031" t="s">
        <v>63139</v>
      </c>
      <c r="J19031" t="s">
        <v>63140</v>
      </c>
      <c r="K19031" t="s">
        <v>63141</v>
      </c>
      <c r="L19031" t="s">
        <v>77948</v>
      </c>
    </row>
    <row r="19032" spans="1:12" x14ac:dyDescent="0.15">
      <c r="A19032" t="s">
        <v>12</v>
      </c>
      <c r="B19032">
        <v>5337531</v>
      </c>
      <c r="C19032">
        <v>5337551</v>
      </c>
      <c r="D19032" t="s">
        <v>63138</v>
      </c>
      <c r="E19032" t="s">
        <v>90</v>
      </c>
      <c r="F19032" t="s">
        <v>76</v>
      </c>
      <c r="G19032" t="s">
        <v>36</v>
      </c>
      <c r="H19032">
        <v>43</v>
      </c>
      <c r="I19032" t="s">
        <v>63142</v>
      </c>
      <c r="J19032" t="s">
        <v>63143</v>
      </c>
      <c r="K19032" t="s">
        <v>63144</v>
      </c>
      <c r="L19032" t="s">
        <v>77942</v>
      </c>
    </row>
    <row r="19033" spans="1:12" x14ac:dyDescent="0.15">
      <c r="A19033" t="s">
        <v>12</v>
      </c>
      <c r="B19033">
        <v>5337506</v>
      </c>
      <c r="C19033">
        <v>5337526</v>
      </c>
      <c r="D19033" t="s">
        <v>63138</v>
      </c>
      <c r="E19033" t="s">
        <v>90</v>
      </c>
      <c r="F19033" t="s">
        <v>76</v>
      </c>
      <c r="G19033" t="s">
        <v>23</v>
      </c>
      <c r="H19033">
        <v>68</v>
      </c>
      <c r="I19033" t="s">
        <v>63145</v>
      </c>
      <c r="J19033" t="s">
        <v>63146</v>
      </c>
      <c r="K19033" t="s">
        <v>63147</v>
      </c>
      <c r="L19033" t="s">
        <v>77962</v>
      </c>
    </row>
    <row r="19034" spans="1:12" x14ac:dyDescent="0.15">
      <c r="A19034" t="s">
        <v>12</v>
      </c>
      <c r="B19034">
        <v>5337462</v>
      </c>
      <c r="C19034">
        <v>5337482</v>
      </c>
      <c r="D19034" t="s">
        <v>63138</v>
      </c>
      <c r="E19034" t="s">
        <v>90</v>
      </c>
      <c r="F19034" t="s">
        <v>76</v>
      </c>
      <c r="G19034" t="s">
        <v>16</v>
      </c>
      <c r="H19034">
        <v>112</v>
      </c>
      <c r="I19034" t="s">
        <v>63148</v>
      </c>
      <c r="J19034" t="s">
        <v>63149</v>
      </c>
      <c r="K19034" t="s">
        <v>63150</v>
      </c>
      <c r="L19034" t="s">
        <v>77950</v>
      </c>
    </row>
    <row r="19035" spans="1:12" x14ac:dyDescent="0.15">
      <c r="A19035" t="s">
        <v>12</v>
      </c>
      <c r="B19035">
        <v>5338424</v>
      </c>
      <c r="C19035">
        <v>5338444</v>
      </c>
      <c r="D19035" t="s">
        <v>63151</v>
      </c>
      <c r="E19035" t="s">
        <v>90</v>
      </c>
      <c r="F19035" t="s">
        <v>76</v>
      </c>
      <c r="G19035" t="s">
        <v>32</v>
      </c>
      <c r="H19035">
        <v>1</v>
      </c>
      <c r="I19035" t="s">
        <v>63152</v>
      </c>
      <c r="J19035" t="s">
        <v>63153</v>
      </c>
      <c r="K19035" t="s">
        <v>63154</v>
      </c>
      <c r="L19035" t="s">
        <v>77917</v>
      </c>
    </row>
    <row r="19036" spans="1:12" x14ac:dyDescent="0.15">
      <c r="A19036" t="s">
        <v>12</v>
      </c>
      <c r="B19036">
        <v>5338393</v>
      </c>
      <c r="C19036">
        <v>5338413</v>
      </c>
      <c r="D19036" t="s">
        <v>63151</v>
      </c>
      <c r="E19036" t="s">
        <v>90</v>
      </c>
      <c r="F19036" t="s">
        <v>76</v>
      </c>
      <c r="G19036" t="s">
        <v>32</v>
      </c>
      <c r="H19036">
        <v>32</v>
      </c>
      <c r="I19036" t="s">
        <v>63155</v>
      </c>
      <c r="J19036" t="s">
        <v>63156</v>
      </c>
      <c r="K19036" t="s">
        <v>63157</v>
      </c>
      <c r="L19036" t="s">
        <v>77918</v>
      </c>
    </row>
    <row r="19037" spans="1:12" x14ac:dyDescent="0.15">
      <c r="A19037" t="s">
        <v>12</v>
      </c>
      <c r="B19037">
        <v>5338367</v>
      </c>
      <c r="C19037">
        <v>5338387</v>
      </c>
      <c r="D19037" t="s">
        <v>63151</v>
      </c>
      <c r="E19037" t="s">
        <v>90</v>
      </c>
      <c r="F19037" t="s">
        <v>76</v>
      </c>
      <c r="G19037" t="s">
        <v>16</v>
      </c>
      <c r="H19037">
        <v>58</v>
      </c>
      <c r="I19037" t="s">
        <v>63158</v>
      </c>
      <c r="J19037" t="s">
        <v>63159</v>
      </c>
      <c r="K19037" t="s">
        <v>63160</v>
      </c>
      <c r="L19037" t="s">
        <v>77911</v>
      </c>
    </row>
    <row r="19038" spans="1:12" x14ac:dyDescent="0.15">
      <c r="A19038" t="s">
        <v>12</v>
      </c>
      <c r="B19038">
        <v>5338316</v>
      </c>
      <c r="C19038">
        <v>5338336</v>
      </c>
      <c r="D19038" t="s">
        <v>63151</v>
      </c>
      <c r="E19038" t="s">
        <v>90</v>
      </c>
      <c r="F19038" t="s">
        <v>76</v>
      </c>
      <c r="G19038" t="s">
        <v>16</v>
      </c>
      <c r="H19038">
        <v>109</v>
      </c>
      <c r="I19038" t="s">
        <v>63161</v>
      </c>
      <c r="J19038" t="s">
        <v>63162</v>
      </c>
      <c r="K19038" t="s">
        <v>63163</v>
      </c>
      <c r="L19038" t="s">
        <v>77947</v>
      </c>
    </row>
    <row r="19039" spans="1:12" x14ac:dyDescent="0.15">
      <c r="A19039" t="s">
        <v>12</v>
      </c>
      <c r="B19039">
        <v>5342285</v>
      </c>
      <c r="C19039">
        <v>5342305</v>
      </c>
      <c r="D19039" t="s">
        <v>63164</v>
      </c>
      <c r="E19039" t="s">
        <v>90</v>
      </c>
      <c r="F19039" t="s">
        <v>76</v>
      </c>
      <c r="G19039" t="s">
        <v>23</v>
      </c>
      <c r="H19039">
        <v>20</v>
      </c>
      <c r="I19039" t="s">
        <v>63165</v>
      </c>
      <c r="J19039" t="s">
        <v>63166</v>
      </c>
      <c r="K19039" t="s">
        <v>63167</v>
      </c>
      <c r="L19039" t="s">
        <v>77968</v>
      </c>
    </row>
    <row r="19040" spans="1:12" x14ac:dyDescent="0.15">
      <c r="A19040" t="s">
        <v>12</v>
      </c>
      <c r="B19040">
        <v>5342258</v>
      </c>
      <c r="C19040">
        <v>5342278</v>
      </c>
      <c r="D19040" t="s">
        <v>63164</v>
      </c>
      <c r="E19040" t="s">
        <v>90</v>
      </c>
      <c r="F19040" t="s">
        <v>76</v>
      </c>
      <c r="G19040" t="s">
        <v>23</v>
      </c>
      <c r="H19040">
        <v>47</v>
      </c>
      <c r="I19040" t="s">
        <v>63168</v>
      </c>
      <c r="J19040" t="s">
        <v>63169</v>
      </c>
      <c r="K19040" t="s">
        <v>63170</v>
      </c>
      <c r="L19040" t="s">
        <v>77932</v>
      </c>
    </row>
    <row r="19041" spans="1:12" x14ac:dyDescent="0.15">
      <c r="A19041" t="s">
        <v>12</v>
      </c>
      <c r="B19041">
        <v>5342174</v>
      </c>
      <c r="C19041">
        <v>5342194</v>
      </c>
      <c r="D19041" t="s">
        <v>63164</v>
      </c>
      <c r="E19041" t="s">
        <v>90</v>
      </c>
      <c r="F19041" t="s">
        <v>76</v>
      </c>
      <c r="G19041" t="s">
        <v>16</v>
      </c>
      <c r="H19041">
        <v>131</v>
      </c>
      <c r="I19041" t="s">
        <v>63171</v>
      </c>
      <c r="J19041" t="s">
        <v>63172</v>
      </c>
      <c r="K19041" t="s">
        <v>63173</v>
      </c>
      <c r="L19041" t="s">
        <v>77941</v>
      </c>
    </row>
    <row r="19042" spans="1:12" x14ac:dyDescent="0.15">
      <c r="A19042" t="s">
        <v>12</v>
      </c>
      <c r="B19042">
        <v>5342131</v>
      </c>
      <c r="C19042">
        <v>5342151</v>
      </c>
      <c r="D19042" t="s">
        <v>63164</v>
      </c>
      <c r="E19042" t="s">
        <v>90</v>
      </c>
      <c r="F19042" t="s">
        <v>76</v>
      </c>
      <c r="G19042" t="s">
        <v>16</v>
      </c>
      <c r="H19042">
        <v>174</v>
      </c>
      <c r="I19042" t="s">
        <v>63174</v>
      </c>
      <c r="J19042" t="s">
        <v>63175</v>
      </c>
      <c r="K19042" t="s">
        <v>63176</v>
      </c>
      <c r="L19042" t="s">
        <v>78085</v>
      </c>
    </row>
    <row r="19043" spans="1:12" x14ac:dyDescent="0.15">
      <c r="A19043" t="s">
        <v>12</v>
      </c>
      <c r="B19043">
        <v>5343760</v>
      </c>
      <c r="C19043">
        <v>5343780</v>
      </c>
      <c r="D19043" t="s">
        <v>63177</v>
      </c>
      <c r="E19043" t="s">
        <v>63178</v>
      </c>
      <c r="F19043" t="s">
        <v>76</v>
      </c>
      <c r="G19043" t="s">
        <v>23</v>
      </c>
      <c r="H19043">
        <v>17</v>
      </c>
      <c r="I19043" t="s">
        <v>63179</v>
      </c>
      <c r="J19043" t="s">
        <v>63180</v>
      </c>
      <c r="K19043" t="s">
        <v>63181</v>
      </c>
      <c r="L19043" t="s">
        <v>77944</v>
      </c>
    </row>
    <row r="19044" spans="1:12" x14ac:dyDescent="0.15">
      <c r="A19044" t="s">
        <v>12</v>
      </c>
      <c r="B19044">
        <v>5343624</v>
      </c>
      <c r="C19044">
        <v>5343644</v>
      </c>
      <c r="D19044" t="s">
        <v>63177</v>
      </c>
      <c r="E19044" t="s">
        <v>63178</v>
      </c>
      <c r="F19044" t="s">
        <v>76</v>
      </c>
      <c r="G19044" t="s">
        <v>16</v>
      </c>
      <c r="H19044">
        <v>153</v>
      </c>
      <c r="I19044" t="s">
        <v>63182</v>
      </c>
      <c r="J19044" t="s">
        <v>63183</v>
      </c>
      <c r="K19044" t="s">
        <v>63184</v>
      </c>
      <c r="L19044" t="s">
        <v>78112</v>
      </c>
    </row>
    <row r="19045" spans="1:12" x14ac:dyDescent="0.15">
      <c r="A19045" t="s">
        <v>12</v>
      </c>
      <c r="B19045">
        <v>5343592</v>
      </c>
      <c r="C19045">
        <v>5343612</v>
      </c>
      <c r="D19045" t="s">
        <v>63177</v>
      </c>
      <c r="E19045" t="s">
        <v>63178</v>
      </c>
      <c r="F19045" t="s">
        <v>76</v>
      </c>
      <c r="G19045" t="s">
        <v>23</v>
      </c>
      <c r="H19045">
        <v>185</v>
      </c>
      <c r="I19045" t="s">
        <v>63185</v>
      </c>
      <c r="J19045" t="s">
        <v>63186</v>
      </c>
      <c r="K19045" t="s">
        <v>63187</v>
      </c>
      <c r="L19045" t="s">
        <v>78084</v>
      </c>
    </row>
    <row r="19046" spans="1:12" x14ac:dyDescent="0.15">
      <c r="A19046" t="s">
        <v>12</v>
      </c>
      <c r="B19046">
        <v>5343571</v>
      </c>
      <c r="C19046">
        <v>5343591</v>
      </c>
      <c r="D19046" t="s">
        <v>63177</v>
      </c>
      <c r="E19046" t="s">
        <v>63178</v>
      </c>
      <c r="F19046" t="s">
        <v>76</v>
      </c>
      <c r="G19046" t="s">
        <v>32</v>
      </c>
      <c r="H19046">
        <v>206</v>
      </c>
      <c r="I19046" t="s">
        <v>63188</v>
      </c>
      <c r="J19046" t="s">
        <v>63189</v>
      </c>
      <c r="K19046" t="s">
        <v>63190</v>
      </c>
      <c r="L19046" t="s">
        <v>78106</v>
      </c>
    </row>
    <row r="19047" spans="1:12" x14ac:dyDescent="0.15">
      <c r="A19047" t="s">
        <v>12</v>
      </c>
      <c r="B19047">
        <v>5344415</v>
      </c>
      <c r="C19047">
        <v>5344435</v>
      </c>
      <c r="D19047" t="s">
        <v>63191</v>
      </c>
      <c r="E19047" t="s">
        <v>90</v>
      </c>
      <c r="F19047" t="s">
        <v>76</v>
      </c>
      <c r="G19047" t="s">
        <v>32</v>
      </c>
      <c r="H19047">
        <v>1</v>
      </c>
      <c r="I19047" t="s">
        <v>63192</v>
      </c>
      <c r="J19047" t="s">
        <v>63193</v>
      </c>
      <c r="K19047" t="s">
        <v>63194</v>
      </c>
      <c r="L19047" t="s">
        <v>77917</v>
      </c>
    </row>
    <row r="19048" spans="1:12" x14ac:dyDescent="0.15">
      <c r="A19048" t="s">
        <v>12</v>
      </c>
      <c r="B19048">
        <v>5344394</v>
      </c>
      <c r="C19048">
        <v>5344414</v>
      </c>
      <c r="D19048" t="s">
        <v>63191</v>
      </c>
      <c r="E19048" t="s">
        <v>90</v>
      </c>
      <c r="F19048" t="s">
        <v>76</v>
      </c>
      <c r="G19048" t="s">
        <v>23</v>
      </c>
      <c r="H19048">
        <v>22</v>
      </c>
      <c r="I19048" t="s">
        <v>63195</v>
      </c>
      <c r="J19048" t="s">
        <v>63196</v>
      </c>
      <c r="K19048" t="s">
        <v>63197</v>
      </c>
      <c r="L19048" t="s">
        <v>77948</v>
      </c>
    </row>
    <row r="19049" spans="1:12" x14ac:dyDescent="0.15">
      <c r="A19049" t="s">
        <v>12</v>
      </c>
      <c r="B19049">
        <v>5344361</v>
      </c>
      <c r="C19049">
        <v>5344381</v>
      </c>
      <c r="D19049" t="s">
        <v>63191</v>
      </c>
      <c r="E19049" t="s">
        <v>90</v>
      </c>
      <c r="F19049" t="s">
        <v>76</v>
      </c>
      <c r="G19049" t="s">
        <v>36</v>
      </c>
      <c r="H19049">
        <v>55</v>
      </c>
      <c r="I19049" t="s">
        <v>63198</v>
      </c>
      <c r="J19049" t="s">
        <v>63199</v>
      </c>
      <c r="K19049" t="s">
        <v>63200</v>
      </c>
      <c r="L19049" t="s">
        <v>77992</v>
      </c>
    </row>
    <row r="19050" spans="1:12" x14ac:dyDescent="0.15">
      <c r="A19050" t="s">
        <v>12</v>
      </c>
      <c r="B19050">
        <v>5344331</v>
      </c>
      <c r="C19050">
        <v>5344351</v>
      </c>
      <c r="D19050" t="s">
        <v>63191</v>
      </c>
      <c r="E19050" t="s">
        <v>90</v>
      </c>
      <c r="F19050" t="s">
        <v>76</v>
      </c>
      <c r="G19050" t="s">
        <v>32</v>
      </c>
      <c r="H19050">
        <v>85</v>
      </c>
      <c r="I19050" t="s">
        <v>63201</v>
      </c>
      <c r="J19050" t="s">
        <v>63202</v>
      </c>
      <c r="K19050" t="s">
        <v>63203</v>
      </c>
      <c r="L19050" t="s">
        <v>77972</v>
      </c>
    </row>
    <row r="19051" spans="1:12" x14ac:dyDescent="0.15">
      <c r="A19051" t="s">
        <v>12</v>
      </c>
      <c r="B19051">
        <v>5344924</v>
      </c>
      <c r="C19051">
        <v>5344944</v>
      </c>
      <c r="D19051" t="s">
        <v>63204</v>
      </c>
      <c r="E19051" t="s">
        <v>63205</v>
      </c>
      <c r="F19051" t="s">
        <v>76</v>
      </c>
      <c r="G19051" t="s">
        <v>16</v>
      </c>
      <c r="H19051">
        <v>76</v>
      </c>
      <c r="I19051" t="s">
        <v>63206</v>
      </c>
      <c r="J19051" t="s">
        <v>63207</v>
      </c>
      <c r="K19051" t="s">
        <v>63208</v>
      </c>
      <c r="L19051" t="s">
        <v>77985</v>
      </c>
    </row>
    <row r="19052" spans="1:12" x14ac:dyDescent="0.15">
      <c r="A19052" t="s">
        <v>12</v>
      </c>
      <c r="B19052">
        <v>5344900</v>
      </c>
      <c r="C19052">
        <v>5344920</v>
      </c>
      <c r="D19052" t="s">
        <v>63204</v>
      </c>
      <c r="E19052" t="s">
        <v>63205</v>
      </c>
      <c r="F19052" t="s">
        <v>76</v>
      </c>
      <c r="G19052" t="s">
        <v>16</v>
      </c>
      <c r="H19052">
        <v>100</v>
      </c>
      <c r="I19052" t="s">
        <v>63209</v>
      </c>
      <c r="J19052" t="s">
        <v>63210</v>
      </c>
      <c r="K19052" t="s">
        <v>63211</v>
      </c>
      <c r="L19052" t="s">
        <v>77953</v>
      </c>
    </row>
    <row r="19053" spans="1:12" x14ac:dyDescent="0.15">
      <c r="A19053" t="s">
        <v>12</v>
      </c>
      <c r="B19053">
        <v>5344861</v>
      </c>
      <c r="C19053">
        <v>5344881</v>
      </c>
      <c r="D19053" t="s">
        <v>63204</v>
      </c>
      <c r="E19053" t="s">
        <v>63205</v>
      </c>
      <c r="F19053" t="s">
        <v>76</v>
      </c>
      <c r="G19053" t="s">
        <v>23</v>
      </c>
      <c r="H19053">
        <v>139</v>
      </c>
      <c r="I19053" t="s">
        <v>63212</v>
      </c>
      <c r="J19053" t="s">
        <v>63213</v>
      </c>
      <c r="K19053" t="s">
        <v>63214</v>
      </c>
      <c r="L19053" t="s">
        <v>78029</v>
      </c>
    </row>
    <row r="19054" spans="1:12" x14ac:dyDescent="0.15">
      <c r="A19054" t="s">
        <v>12</v>
      </c>
      <c r="B19054">
        <v>5344841</v>
      </c>
      <c r="C19054">
        <v>5344861</v>
      </c>
      <c r="D19054" t="s">
        <v>63204</v>
      </c>
      <c r="E19054" t="s">
        <v>63205</v>
      </c>
      <c r="F19054" t="s">
        <v>76</v>
      </c>
      <c r="G19054" t="s">
        <v>36</v>
      </c>
      <c r="H19054">
        <v>159</v>
      </c>
      <c r="I19054" t="s">
        <v>63215</v>
      </c>
      <c r="J19054" t="s">
        <v>63216</v>
      </c>
      <c r="K19054" t="s">
        <v>63217</v>
      </c>
      <c r="L19054" t="s">
        <v>78114</v>
      </c>
    </row>
    <row r="19055" spans="1:12" x14ac:dyDescent="0.15">
      <c r="A19055" t="s">
        <v>12</v>
      </c>
      <c r="B19055">
        <v>5345982</v>
      </c>
      <c r="C19055">
        <v>5346002</v>
      </c>
      <c r="D19055" t="s">
        <v>63218</v>
      </c>
      <c r="E19055" t="s">
        <v>63219</v>
      </c>
      <c r="F19055" t="s">
        <v>76</v>
      </c>
      <c r="G19055" t="s">
        <v>16</v>
      </c>
      <c r="H19055">
        <v>10</v>
      </c>
      <c r="I19055" t="s">
        <v>63220</v>
      </c>
      <c r="J19055" t="s">
        <v>63221</v>
      </c>
      <c r="K19055" t="s">
        <v>63222</v>
      </c>
      <c r="L19055" t="s">
        <v>78001</v>
      </c>
    </row>
    <row r="19056" spans="1:12" x14ac:dyDescent="0.15">
      <c r="A19056" t="s">
        <v>12</v>
      </c>
      <c r="B19056">
        <v>5345949</v>
      </c>
      <c r="C19056">
        <v>5345969</v>
      </c>
      <c r="D19056" t="s">
        <v>63218</v>
      </c>
      <c r="E19056" t="s">
        <v>63219</v>
      </c>
      <c r="F19056" t="s">
        <v>76</v>
      </c>
      <c r="G19056" t="s">
        <v>36</v>
      </c>
      <c r="H19056">
        <v>43</v>
      </c>
      <c r="I19056" t="s">
        <v>63223</v>
      </c>
      <c r="J19056" t="s">
        <v>63224</v>
      </c>
      <c r="K19056" t="s">
        <v>63225</v>
      </c>
      <c r="L19056" t="s">
        <v>77942</v>
      </c>
    </row>
    <row r="19057" spans="1:12" x14ac:dyDescent="0.15">
      <c r="A19057" t="s">
        <v>12</v>
      </c>
      <c r="B19057">
        <v>5345929</v>
      </c>
      <c r="C19057">
        <v>5345949</v>
      </c>
      <c r="D19057" t="s">
        <v>63218</v>
      </c>
      <c r="E19057" t="s">
        <v>63219</v>
      </c>
      <c r="F19057" t="s">
        <v>76</v>
      </c>
      <c r="G19057" t="s">
        <v>36</v>
      </c>
      <c r="H19057">
        <v>63</v>
      </c>
      <c r="I19057" t="s">
        <v>63226</v>
      </c>
      <c r="J19057" t="s">
        <v>63227</v>
      </c>
      <c r="K19057" t="s">
        <v>63228</v>
      </c>
      <c r="L19057" t="s">
        <v>77957</v>
      </c>
    </row>
    <row r="19058" spans="1:12" x14ac:dyDescent="0.15">
      <c r="A19058" t="s">
        <v>12</v>
      </c>
      <c r="B19058">
        <v>5345872</v>
      </c>
      <c r="C19058">
        <v>5345892</v>
      </c>
      <c r="D19058" t="s">
        <v>63218</v>
      </c>
      <c r="E19058" t="s">
        <v>63219</v>
      </c>
      <c r="F19058" t="s">
        <v>76</v>
      </c>
      <c r="G19058" t="s">
        <v>16</v>
      </c>
      <c r="H19058">
        <v>120</v>
      </c>
      <c r="I19058" t="s">
        <v>63229</v>
      </c>
      <c r="J19058" t="s">
        <v>63230</v>
      </c>
      <c r="K19058" t="s">
        <v>63231</v>
      </c>
      <c r="L19058" t="s">
        <v>78047</v>
      </c>
    </row>
    <row r="19059" spans="1:12" x14ac:dyDescent="0.15">
      <c r="A19059" t="s">
        <v>12</v>
      </c>
      <c r="B19059">
        <v>5347109</v>
      </c>
      <c r="C19059">
        <v>5347129</v>
      </c>
      <c r="D19059" t="s">
        <v>63232</v>
      </c>
      <c r="E19059" t="s">
        <v>63233</v>
      </c>
      <c r="F19059" t="s">
        <v>76</v>
      </c>
      <c r="G19059" t="s">
        <v>36</v>
      </c>
      <c r="H19059">
        <v>0</v>
      </c>
      <c r="I19059" t="s">
        <v>63234</v>
      </c>
      <c r="J19059" t="s">
        <v>63235</v>
      </c>
      <c r="K19059" t="s">
        <v>63236</v>
      </c>
      <c r="L19059" t="s">
        <v>77980</v>
      </c>
    </row>
    <row r="19060" spans="1:12" x14ac:dyDescent="0.15">
      <c r="A19060" t="s">
        <v>12</v>
      </c>
      <c r="B19060">
        <v>5347078</v>
      </c>
      <c r="C19060">
        <v>5347098</v>
      </c>
      <c r="D19060" t="s">
        <v>63232</v>
      </c>
      <c r="E19060" t="s">
        <v>63233</v>
      </c>
      <c r="F19060" t="s">
        <v>76</v>
      </c>
      <c r="G19060" t="s">
        <v>32</v>
      </c>
      <c r="H19060">
        <v>31</v>
      </c>
      <c r="I19060" t="s">
        <v>63237</v>
      </c>
      <c r="J19060" t="s">
        <v>63238</v>
      </c>
      <c r="K19060" t="s">
        <v>63239</v>
      </c>
      <c r="L19060" t="s">
        <v>77910</v>
      </c>
    </row>
    <row r="19061" spans="1:12" x14ac:dyDescent="0.15">
      <c r="A19061" t="s">
        <v>12</v>
      </c>
      <c r="B19061">
        <v>5347048</v>
      </c>
      <c r="C19061">
        <v>5347068</v>
      </c>
      <c r="D19061" t="s">
        <v>63232</v>
      </c>
      <c r="E19061" t="s">
        <v>63233</v>
      </c>
      <c r="F19061" t="s">
        <v>76</v>
      </c>
      <c r="G19061" t="s">
        <v>32</v>
      </c>
      <c r="H19061">
        <v>61</v>
      </c>
      <c r="I19061" t="s">
        <v>63240</v>
      </c>
      <c r="J19061" t="s">
        <v>63241</v>
      </c>
      <c r="K19061" t="s">
        <v>63242</v>
      </c>
      <c r="L19061" t="s">
        <v>77979</v>
      </c>
    </row>
    <row r="19062" spans="1:12" x14ac:dyDescent="0.15">
      <c r="A19062" t="s">
        <v>12</v>
      </c>
      <c r="B19062">
        <v>5347011</v>
      </c>
      <c r="C19062">
        <v>5347031</v>
      </c>
      <c r="D19062" t="s">
        <v>63232</v>
      </c>
      <c r="E19062" t="s">
        <v>63233</v>
      </c>
      <c r="F19062" t="s">
        <v>76</v>
      </c>
      <c r="G19062" t="s">
        <v>23</v>
      </c>
      <c r="H19062">
        <v>98</v>
      </c>
      <c r="I19062" t="s">
        <v>63243</v>
      </c>
      <c r="J19062" t="s">
        <v>63244</v>
      </c>
      <c r="K19062" t="s">
        <v>63245</v>
      </c>
      <c r="L19062" t="s">
        <v>78048</v>
      </c>
    </row>
    <row r="19063" spans="1:12" x14ac:dyDescent="0.15">
      <c r="A19063" t="s">
        <v>12</v>
      </c>
      <c r="B19063">
        <v>5347336</v>
      </c>
      <c r="C19063">
        <v>5347356</v>
      </c>
      <c r="D19063" t="s">
        <v>63246</v>
      </c>
      <c r="E19063" t="s">
        <v>90</v>
      </c>
      <c r="F19063" t="s">
        <v>76</v>
      </c>
      <c r="G19063" t="s">
        <v>32</v>
      </c>
      <c r="H19063">
        <v>51</v>
      </c>
      <c r="I19063" t="s">
        <v>63247</v>
      </c>
      <c r="J19063" t="s">
        <v>63248</v>
      </c>
      <c r="K19063" t="s">
        <v>63249</v>
      </c>
      <c r="L19063" t="s">
        <v>78023</v>
      </c>
    </row>
    <row r="19064" spans="1:12" x14ac:dyDescent="0.15">
      <c r="A19064" t="s">
        <v>12</v>
      </c>
      <c r="B19064">
        <v>5347302</v>
      </c>
      <c r="C19064">
        <v>5347322</v>
      </c>
      <c r="D19064" t="s">
        <v>63246</v>
      </c>
      <c r="E19064" t="s">
        <v>90</v>
      </c>
      <c r="F19064" t="s">
        <v>76</v>
      </c>
      <c r="G19064" t="s">
        <v>32</v>
      </c>
      <c r="H19064">
        <v>85</v>
      </c>
      <c r="I19064" t="s">
        <v>63250</v>
      </c>
      <c r="J19064" t="s">
        <v>63251</v>
      </c>
      <c r="K19064" t="s">
        <v>63252</v>
      </c>
      <c r="L19064" t="s">
        <v>77972</v>
      </c>
    </row>
    <row r="19065" spans="1:12" x14ac:dyDescent="0.15">
      <c r="A19065" t="s">
        <v>12</v>
      </c>
      <c r="B19065">
        <v>5347272</v>
      </c>
      <c r="C19065">
        <v>5347292</v>
      </c>
      <c r="D19065" t="s">
        <v>63246</v>
      </c>
      <c r="E19065" t="s">
        <v>90</v>
      </c>
      <c r="F19065" t="s">
        <v>76</v>
      </c>
      <c r="G19065" t="s">
        <v>16</v>
      </c>
      <c r="H19065">
        <v>115</v>
      </c>
      <c r="I19065" t="s">
        <v>63253</v>
      </c>
      <c r="J19065" t="s">
        <v>63254</v>
      </c>
      <c r="K19065" t="s">
        <v>63255</v>
      </c>
      <c r="L19065" t="s">
        <v>78020</v>
      </c>
    </row>
    <row r="19066" spans="1:12" x14ac:dyDescent="0.15">
      <c r="A19066" t="s">
        <v>12</v>
      </c>
      <c r="B19066">
        <v>5347252</v>
      </c>
      <c r="C19066">
        <v>5347272</v>
      </c>
      <c r="D19066" t="s">
        <v>63246</v>
      </c>
      <c r="E19066" t="s">
        <v>90</v>
      </c>
      <c r="F19066" t="s">
        <v>76</v>
      </c>
      <c r="G19066" t="s">
        <v>16</v>
      </c>
      <c r="H19066">
        <v>135</v>
      </c>
      <c r="I19066" t="s">
        <v>63256</v>
      </c>
      <c r="J19066" t="s">
        <v>63257</v>
      </c>
      <c r="K19066" t="s">
        <v>63258</v>
      </c>
      <c r="L19066" t="s">
        <v>77978</v>
      </c>
    </row>
    <row r="19067" spans="1:12" x14ac:dyDescent="0.15">
      <c r="A19067" t="s">
        <v>12</v>
      </c>
      <c r="B19067">
        <v>5347414</v>
      </c>
      <c r="C19067">
        <v>5347434</v>
      </c>
      <c r="D19067" t="s">
        <v>63259</v>
      </c>
      <c r="E19067" t="s">
        <v>63260</v>
      </c>
      <c r="F19067" t="s">
        <v>15</v>
      </c>
      <c r="G19067" t="s">
        <v>36</v>
      </c>
      <c r="H19067">
        <v>46</v>
      </c>
      <c r="I19067" t="s">
        <v>63261</v>
      </c>
      <c r="J19067" t="s">
        <v>63262</v>
      </c>
      <c r="K19067" t="s">
        <v>63263</v>
      </c>
      <c r="L19067" t="s">
        <v>78004</v>
      </c>
    </row>
    <row r="19068" spans="1:12" x14ac:dyDescent="0.15">
      <c r="A19068" t="s">
        <v>12</v>
      </c>
      <c r="B19068">
        <v>5347435</v>
      </c>
      <c r="C19068">
        <v>5347455</v>
      </c>
      <c r="D19068" t="s">
        <v>63259</v>
      </c>
      <c r="E19068" t="s">
        <v>63260</v>
      </c>
      <c r="F19068" t="s">
        <v>15</v>
      </c>
      <c r="G19068" t="s">
        <v>16</v>
      </c>
      <c r="H19068">
        <v>67</v>
      </c>
      <c r="I19068" t="s">
        <v>63264</v>
      </c>
      <c r="J19068" t="s">
        <v>63265</v>
      </c>
      <c r="K19068" t="s">
        <v>63266</v>
      </c>
      <c r="L19068" t="s">
        <v>77981</v>
      </c>
    </row>
    <row r="19069" spans="1:12" x14ac:dyDescent="0.15">
      <c r="A19069" t="s">
        <v>12</v>
      </c>
      <c r="B19069">
        <v>5347459</v>
      </c>
      <c r="C19069">
        <v>5347479</v>
      </c>
      <c r="D19069" t="s">
        <v>63259</v>
      </c>
      <c r="E19069" t="s">
        <v>63260</v>
      </c>
      <c r="F19069" t="s">
        <v>15</v>
      </c>
      <c r="G19069" t="s">
        <v>36</v>
      </c>
      <c r="H19069">
        <v>91</v>
      </c>
      <c r="I19069" t="s">
        <v>63267</v>
      </c>
      <c r="J19069" t="s">
        <v>63268</v>
      </c>
      <c r="K19069" t="s">
        <v>63269</v>
      </c>
      <c r="L19069" t="s">
        <v>77907</v>
      </c>
    </row>
    <row r="19070" spans="1:12" x14ac:dyDescent="0.15">
      <c r="A19070" t="s">
        <v>12</v>
      </c>
      <c r="B19070">
        <v>5347521</v>
      </c>
      <c r="C19070">
        <v>5347541</v>
      </c>
      <c r="D19070" t="s">
        <v>63259</v>
      </c>
      <c r="E19070" t="s">
        <v>63260</v>
      </c>
      <c r="F19070" t="s">
        <v>15</v>
      </c>
      <c r="G19070" t="s">
        <v>16</v>
      </c>
      <c r="H19070">
        <v>153</v>
      </c>
      <c r="I19070" t="s">
        <v>63270</v>
      </c>
      <c r="J19070" t="s">
        <v>63271</v>
      </c>
      <c r="K19070" t="s">
        <v>63272</v>
      </c>
      <c r="L19070" t="s">
        <v>78112</v>
      </c>
    </row>
    <row r="19071" spans="1:12" x14ac:dyDescent="0.15">
      <c r="A19071" t="s">
        <v>12</v>
      </c>
      <c r="B19071">
        <v>5347705</v>
      </c>
      <c r="C19071">
        <v>5347725</v>
      </c>
      <c r="D19071" t="s">
        <v>63273</v>
      </c>
      <c r="E19071" t="s">
        <v>63274</v>
      </c>
      <c r="F19071" t="s">
        <v>15</v>
      </c>
      <c r="G19071" t="s">
        <v>36</v>
      </c>
      <c r="H19071">
        <v>34</v>
      </c>
      <c r="I19071" t="s">
        <v>63275</v>
      </c>
      <c r="J19071" t="s">
        <v>63276</v>
      </c>
      <c r="K19071" t="s">
        <v>63277</v>
      </c>
      <c r="L19071" t="s">
        <v>77999</v>
      </c>
    </row>
    <row r="19072" spans="1:12" x14ac:dyDescent="0.15">
      <c r="A19072" t="s">
        <v>12</v>
      </c>
      <c r="B19072">
        <v>5347732</v>
      </c>
      <c r="C19072">
        <v>5347752</v>
      </c>
      <c r="D19072" t="s">
        <v>63273</v>
      </c>
      <c r="E19072" t="s">
        <v>63274</v>
      </c>
      <c r="F19072" t="s">
        <v>15</v>
      </c>
      <c r="G19072" t="s">
        <v>16</v>
      </c>
      <c r="H19072">
        <v>61</v>
      </c>
      <c r="I19072" t="s">
        <v>63278</v>
      </c>
      <c r="J19072" t="s">
        <v>63279</v>
      </c>
      <c r="K19072" t="s">
        <v>63280</v>
      </c>
      <c r="L19072" t="s">
        <v>77979</v>
      </c>
    </row>
    <row r="19073" spans="1:12" x14ac:dyDescent="0.15">
      <c r="A19073" t="s">
        <v>12</v>
      </c>
      <c r="B19073">
        <v>5347753</v>
      </c>
      <c r="C19073">
        <v>5347773</v>
      </c>
      <c r="D19073" t="s">
        <v>63273</v>
      </c>
      <c r="E19073" t="s">
        <v>63274</v>
      </c>
      <c r="F19073" t="s">
        <v>15</v>
      </c>
      <c r="G19073" t="s">
        <v>36</v>
      </c>
      <c r="H19073">
        <v>82</v>
      </c>
      <c r="I19073" t="s">
        <v>63281</v>
      </c>
      <c r="J19073" t="s">
        <v>63282</v>
      </c>
      <c r="K19073" t="s">
        <v>63283</v>
      </c>
      <c r="L19073" t="s">
        <v>78011</v>
      </c>
    </row>
    <row r="19074" spans="1:12" x14ac:dyDescent="0.15">
      <c r="A19074" t="s">
        <v>12</v>
      </c>
      <c r="B19074">
        <v>5347781</v>
      </c>
      <c r="C19074">
        <v>5347801</v>
      </c>
      <c r="D19074" t="s">
        <v>63273</v>
      </c>
      <c r="E19074" t="s">
        <v>63274</v>
      </c>
      <c r="F19074" t="s">
        <v>15</v>
      </c>
      <c r="G19074" t="s">
        <v>36</v>
      </c>
      <c r="H19074">
        <v>110</v>
      </c>
      <c r="I19074" t="s">
        <v>63284</v>
      </c>
      <c r="J19074" t="s">
        <v>63285</v>
      </c>
      <c r="K19074" t="s">
        <v>63286</v>
      </c>
      <c r="L19074" t="s">
        <v>78030</v>
      </c>
    </row>
    <row r="19075" spans="1:12" x14ac:dyDescent="0.15">
      <c r="A19075" t="s">
        <v>12</v>
      </c>
      <c r="B19075">
        <v>5349248</v>
      </c>
      <c r="C19075">
        <v>5349268</v>
      </c>
      <c r="D19075" t="s">
        <v>63287</v>
      </c>
      <c r="E19075" t="s">
        <v>63288</v>
      </c>
      <c r="F19075" t="s">
        <v>15</v>
      </c>
      <c r="G19075" t="s">
        <v>16</v>
      </c>
      <c r="H19075">
        <v>16</v>
      </c>
      <c r="I19075" t="s">
        <v>63289</v>
      </c>
      <c r="J19075" t="s">
        <v>63290</v>
      </c>
      <c r="K19075" t="s">
        <v>63291</v>
      </c>
      <c r="L19075" t="s">
        <v>77905</v>
      </c>
    </row>
    <row r="19076" spans="1:12" x14ac:dyDescent="0.15">
      <c r="A19076" t="s">
        <v>12</v>
      </c>
      <c r="B19076">
        <v>5349281</v>
      </c>
      <c r="C19076">
        <v>5349301</v>
      </c>
      <c r="D19076" t="s">
        <v>63287</v>
      </c>
      <c r="E19076" t="s">
        <v>63288</v>
      </c>
      <c r="F19076" t="s">
        <v>15</v>
      </c>
      <c r="G19076" t="s">
        <v>32</v>
      </c>
      <c r="H19076">
        <v>49</v>
      </c>
      <c r="I19076" t="s">
        <v>63292</v>
      </c>
      <c r="J19076" t="s">
        <v>63293</v>
      </c>
      <c r="K19076" t="s">
        <v>63294</v>
      </c>
      <c r="L19076" t="s">
        <v>77913</v>
      </c>
    </row>
    <row r="19077" spans="1:12" x14ac:dyDescent="0.15">
      <c r="A19077" t="s">
        <v>12</v>
      </c>
      <c r="B19077">
        <v>5349302</v>
      </c>
      <c r="C19077">
        <v>5349322</v>
      </c>
      <c r="D19077" t="s">
        <v>63287</v>
      </c>
      <c r="E19077" t="s">
        <v>63288</v>
      </c>
      <c r="F19077" t="s">
        <v>15</v>
      </c>
      <c r="G19077" t="s">
        <v>16</v>
      </c>
      <c r="H19077">
        <v>70</v>
      </c>
      <c r="I19077" t="s">
        <v>63295</v>
      </c>
      <c r="J19077" t="s">
        <v>63296</v>
      </c>
      <c r="K19077" t="s">
        <v>63297</v>
      </c>
      <c r="L19077" t="s">
        <v>77919</v>
      </c>
    </row>
    <row r="19078" spans="1:12" x14ac:dyDescent="0.15">
      <c r="A19078" t="s">
        <v>12</v>
      </c>
      <c r="B19078">
        <v>5349326</v>
      </c>
      <c r="C19078">
        <v>5349346</v>
      </c>
      <c r="D19078" t="s">
        <v>63287</v>
      </c>
      <c r="E19078" t="s">
        <v>63288</v>
      </c>
      <c r="F19078" t="s">
        <v>15</v>
      </c>
      <c r="G19078" t="s">
        <v>16</v>
      </c>
      <c r="H19078">
        <v>94</v>
      </c>
      <c r="I19078" t="s">
        <v>63298</v>
      </c>
      <c r="J19078" t="s">
        <v>63299</v>
      </c>
      <c r="K19078" t="s">
        <v>63300</v>
      </c>
      <c r="L19078" t="s">
        <v>77927</v>
      </c>
    </row>
    <row r="19079" spans="1:12" x14ac:dyDescent="0.15">
      <c r="A19079" t="s">
        <v>12</v>
      </c>
      <c r="B19079">
        <v>5350738</v>
      </c>
      <c r="C19079">
        <v>5350758</v>
      </c>
      <c r="D19079" t="s">
        <v>63301</v>
      </c>
      <c r="E19079" t="s">
        <v>90</v>
      </c>
      <c r="F19079" t="s">
        <v>15</v>
      </c>
      <c r="G19079" t="s">
        <v>32</v>
      </c>
      <c r="H19079">
        <v>1</v>
      </c>
      <c r="I19079" t="s">
        <v>63302</v>
      </c>
      <c r="J19079" t="s">
        <v>63303</v>
      </c>
      <c r="K19079" t="s">
        <v>63304</v>
      </c>
      <c r="L19079" t="s">
        <v>77917</v>
      </c>
    </row>
    <row r="19080" spans="1:12" x14ac:dyDescent="0.15">
      <c r="A19080" t="s">
        <v>12</v>
      </c>
      <c r="B19080">
        <v>5350759</v>
      </c>
      <c r="C19080">
        <v>5350779</v>
      </c>
      <c r="D19080" t="s">
        <v>63301</v>
      </c>
      <c r="E19080" t="s">
        <v>90</v>
      </c>
      <c r="F19080" t="s">
        <v>15</v>
      </c>
      <c r="G19080" t="s">
        <v>16</v>
      </c>
      <c r="H19080">
        <v>22</v>
      </c>
      <c r="I19080" t="s">
        <v>63305</v>
      </c>
      <c r="J19080" t="s">
        <v>63306</v>
      </c>
      <c r="K19080" t="s">
        <v>63307</v>
      </c>
      <c r="L19080" t="s">
        <v>77948</v>
      </c>
    </row>
    <row r="19081" spans="1:12" x14ac:dyDescent="0.15">
      <c r="A19081" t="s">
        <v>12</v>
      </c>
      <c r="B19081">
        <v>5350781</v>
      </c>
      <c r="C19081">
        <v>5350801</v>
      </c>
      <c r="D19081" t="s">
        <v>63301</v>
      </c>
      <c r="E19081" t="s">
        <v>90</v>
      </c>
      <c r="F19081" t="s">
        <v>15</v>
      </c>
      <c r="G19081" t="s">
        <v>23</v>
      </c>
      <c r="H19081">
        <v>44</v>
      </c>
      <c r="I19081" t="s">
        <v>63308</v>
      </c>
      <c r="J19081" t="s">
        <v>63309</v>
      </c>
      <c r="K19081" t="s">
        <v>63310</v>
      </c>
      <c r="L19081" t="s">
        <v>78016</v>
      </c>
    </row>
    <row r="19082" spans="1:12" x14ac:dyDescent="0.15">
      <c r="A19082" t="s">
        <v>12</v>
      </c>
      <c r="B19082">
        <v>5350816</v>
      </c>
      <c r="C19082">
        <v>5350836</v>
      </c>
      <c r="D19082" t="s">
        <v>63301</v>
      </c>
      <c r="E19082" t="s">
        <v>90</v>
      </c>
      <c r="F19082" t="s">
        <v>15</v>
      </c>
      <c r="G19082" t="s">
        <v>16</v>
      </c>
      <c r="H19082">
        <v>79</v>
      </c>
      <c r="I19082" t="s">
        <v>63311</v>
      </c>
      <c r="J19082" t="s">
        <v>63312</v>
      </c>
      <c r="K19082" t="s">
        <v>63313</v>
      </c>
      <c r="L19082" t="s">
        <v>77993</v>
      </c>
    </row>
    <row r="19083" spans="1:12" x14ac:dyDescent="0.15">
      <c r="A19083" t="s">
        <v>12</v>
      </c>
      <c r="B19083">
        <v>5351146</v>
      </c>
      <c r="C19083">
        <v>5351166</v>
      </c>
      <c r="D19083" t="s">
        <v>63314</v>
      </c>
      <c r="E19083" t="s">
        <v>90</v>
      </c>
      <c r="F19083" t="s">
        <v>15</v>
      </c>
      <c r="G19083" t="s">
        <v>16</v>
      </c>
      <c r="H19083">
        <v>0</v>
      </c>
      <c r="I19083" t="s">
        <v>63315</v>
      </c>
      <c r="J19083" t="s">
        <v>63316</v>
      </c>
      <c r="K19083" t="s">
        <v>63317</v>
      </c>
      <c r="L19083" t="s">
        <v>77980</v>
      </c>
    </row>
    <row r="19084" spans="1:12" x14ac:dyDescent="0.15">
      <c r="A19084" t="s">
        <v>12</v>
      </c>
      <c r="B19084">
        <v>5351168</v>
      </c>
      <c r="C19084">
        <v>5351188</v>
      </c>
      <c r="D19084" t="s">
        <v>63314</v>
      </c>
      <c r="E19084" t="s">
        <v>90</v>
      </c>
      <c r="F19084" t="s">
        <v>15</v>
      </c>
      <c r="G19084" t="s">
        <v>16</v>
      </c>
      <c r="H19084">
        <v>22</v>
      </c>
      <c r="I19084" t="s">
        <v>63318</v>
      </c>
      <c r="J19084" t="s">
        <v>63319</v>
      </c>
      <c r="K19084" t="s">
        <v>63320</v>
      </c>
      <c r="L19084" t="s">
        <v>77948</v>
      </c>
    </row>
    <row r="19085" spans="1:12" x14ac:dyDescent="0.15">
      <c r="A19085" t="s">
        <v>12</v>
      </c>
      <c r="B19085">
        <v>5351204</v>
      </c>
      <c r="C19085">
        <v>5351224</v>
      </c>
      <c r="D19085" t="s">
        <v>63314</v>
      </c>
      <c r="E19085" t="s">
        <v>90</v>
      </c>
      <c r="F19085" t="s">
        <v>15</v>
      </c>
      <c r="G19085" t="s">
        <v>23</v>
      </c>
      <c r="H19085">
        <v>58</v>
      </c>
      <c r="I19085" t="s">
        <v>63321</v>
      </c>
      <c r="J19085" t="s">
        <v>63322</v>
      </c>
      <c r="K19085" t="s">
        <v>63323</v>
      </c>
      <c r="L19085" t="s">
        <v>77911</v>
      </c>
    </row>
    <row r="19086" spans="1:12" x14ac:dyDescent="0.15">
      <c r="A19086" t="s">
        <v>12</v>
      </c>
      <c r="B19086">
        <v>5351231</v>
      </c>
      <c r="C19086">
        <v>5351251</v>
      </c>
      <c r="D19086" t="s">
        <v>63314</v>
      </c>
      <c r="E19086" t="s">
        <v>90</v>
      </c>
      <c r="F19086" t="s">
        <v>15</v>
      </c>
      <c r="G19086" t="s">
        <v>32</v>
      </c>
      <c r="H19086">
        <v>85</v>
      </c>
      <c r="I19086" t="s">
        <v>63324</v>
      </c>
      <c r="J19086" t="s">
        <v>63325</v>
      </c>
      <c r="K19086" t="s">
        <v>63326</v>
      </c>
      <c r="L19086" t="s">
        <v>77972</v>
      </c>
    </row>
    <row r="19087" spans="1:12" x14ac:dyDescent="0.15">
      <c r="A19087" t="s">
        <v>12</v>
      </c>
      <c r="B19087">
        <v>5352428</v>
      </c>
      <c r="C19087">
        <v>5352448</v>
      </c>
      <c r="D19087" t="s">
        <v>63327</v>
      </c>
      <c r="E19087" t="s">
        <v>90</v>
      </c>
      <c r="F19087" t="s">
        <v>76</v>
      </c>
      <c r="G19087" t="s">
        <v>32</v>
      </c>
      <c r="H19087">
        <v>1</v>
      </c>
      <c r="I19087" t="s">
        <v>63328</v>
      </c>
      <c r="J19087" t="s">
        <v>63329</v>
      </c>
      <c r="K19087" t="s">
        <v>63330</v>
      </c>
      <c r="L19087" t="s">
        <v>77917</v>
      </c>
    </row>
    <row r="19088" spans="1:12" x14ac:dyDescent="0.15">
      <c r="A19088" t="s">
        <v>12</v>
      </c>
      <c r="B19088">
        <v>5352407</v>
      </c>
      <c r="C19088">
        <v>5352427</v>
      </c>
      <c r="D19088" t="s">
        <v>63327</v>
      </c>
      <c r="E19088" t="s">
        <v>90</v>
      </c>
      <c r="F19088" t="s">
        <v>76</v>
      </c>
      <c r="G19088" t="s">
        <v>16</v>
      </c>
      <c r="H19088">
        <v>22</v>
      </c>
      <c r="I19088" t="s">
        <v>63331</v>
      </c>
      <c r="J19088" t="s">
        <v>63332</v>
      </c>
      <c r="K19088" t="s">
        <v>63333</v>
      </c>
      <c r="L19088" t="s">
        <v>77948</v>
      </c>
    </row>
    <row r="19089" spans="1:12" x14ac:dyDescent="0.15">
      <c r="A19089" t="s">
        <v>12</v>
      </c>
      <c r="B19089">
        <v>5352387</v>
      </c>
      <c r="C19089">
        <v>5352407</v>
      </c>
      <c r="D19089" t="s">
        <v>63327</v>
      </c>
      <c r="E19089" t="s">
        <v>90</v>
      </c>
      <c r="F19089" t="s">
        <v>76</v>
      </c>
      <c r="G19089" t="s">
        <v>36</v>
      </c>
      <c r="H19089">
        <v>42</v>
      </c>
      <c r="I19089" t="s">
        <v>63334</v>
      </c>
      <c r="J19089" t="s">
        <v>63335</v>
      </c>
      <c r="K19089" t="s">
        <v>63336</v>
      </c>
      <c r="L19089" t="s">
        <v>77945</v>
      </c>
    </row>
    <row r="19090" spans="1:12" x14ac:dyDescent="0.15">
      <c r="A19090" t="s">
        <v>12</v>
      </c>
      <c r="B19090">
        <v>5352364</v>
      </c>
      <c r="C19090">
        <v>5352384</v>
      </c>
      <c r="D19090" t="s">
        <v>63327</v>
      </c>
      <c r="E19090" t="s">
        <v>90</v>
      </c>
      <c r="F19090" t="s">
        <v>76</v>
      </c>
      <c r="G19090" t="s">
        <v>36</v>
      </c>
      <c r="H19090">
        <v>65</v>
      </c>
      <c r="I19090" t="s">
        <v>63337</v>
      </c>
      <c r="J19090" t="s">
        <v>63338</v>
      </c>
      <c r="K19090" t="s">
        <v>63339</v>
      </c>
      <c r="L19090" t="s">
        <v>78042</v>
      </c>
    </row>
    <row r="19091" spans="1:12" x14ac:dyDescent="0.15">
      <c r="A19091" t="s">
        <v>12</v>
      </c>
      <c r="B19091">
        <v>5354064</v>
      </c>
      <c r="C19091">
        <v>5354084</v>
      </c>
      <c r="D19091" t="s">
        <v>63340</v>
      </c>
      <c r="E19091" t="s">
        <v>90</v>
      </c>
      <c r="F19091" t="s">
        <v>76</v>
      </c>
      <c r="G19091" t="s">
        <v>23</v>
      </c>
      <c r="H19091">
        <v>19</v>
      </c>
      <c r="I19091" t="s">
        <v>63341</v>
      </c>
      <c r="J19091" t="s">
        <v>63342</v>
      </c>
      <c r="K19091" t="s">
        <v>63343</v>
      </c>
      <c r="L19091" t="s">
        <v>77982</v>
      </c>
    </row>
    <row r="19092" spans="1:12" x14ac:dyDescent="0.15">
      <c r="A19092" t="s">
        <v>12</v>
      </c>
      <c r="B19092">
        <v>5354043</v>
      </c>
      <c r="C19092">
        <v>5354063</v>
      </c>
      <c r="D19092" t="s">
        <v>63340</v>
      </c>
      <c r="E19092" t="s">
        <v>90</v>
      </c>
      <c r="F19092" t="s">
        <v>76</v>
      </c>
      <c r="G19092" t="s">
        <v>16</v>
      </c>
      <c r="H19092">
        <v>40</v>
      </c>
      <c r="I19092" t="s">
        <v>63344</v>
      </c>
      <c r="J19092" t="s">
        <v>63345</v>
      </c>
      <c r="K19092" t="s">
        <v>63346</v>
      </c>
      <c r="L19092" t="s">
        <v>77952</v>
      </c>
    </row>
    <row r="19093" spans="1:12" x14ac:dyDescent="0.15">
      <c r="A19093" t="s">
        <v>12</v>
      </c>
      <c r="B19093">
        <v>5354011</v>
      </c>
      <c r="C19093">
        <v>5354031</v>
      </c>
      <c r="D19093" t="s">
        <v>63340</v>
      </c>
      <c r="E19093" t="s">
        <v>90</v>
      </c>
      <c r="F19093" t="s">
        <v>76</v>
      </c>
      <c r="G19093" t="s">
        <v>16</v>
      </c>
      <c r="H19093">
        <v>72</v>
      </c>
      <c r="I19093" t="s">
        <v>63347</v>
      </c>
      <c r="J19093" t="s">
        <v>63348</v>
      </c>
      <c r="K19093" t="s">
        <v>63349</v>
      </c>
      <c r="L19093" t="s">
        <v>78066</v>
      </c>
    </row>
    <row r="19094" spans="1:12" x14ac:dyDescent="0.15">
      <c r="A19094" t="s">
        <v>12</v>
      </c>
      <c r="B19094">
        <v>5353986</v>
      </c>
      <c r="C19094">
        <v>5354006</v>
      </c>
      <c r="D19094" t="s">
        <v>63340</v>
      </c>
      <c r="E19094" t="s">
        <v>90</v>
      </c>
      <c r="F19094" t="s">
        <v>76</v>
      </c>
      <c r="G19094" t="s">
        <v>36</v>
      </c>
      <c r="H19094">
        <v>97</v>
      </c>
      <c r="I19094" t="s">
        <v>63350</v>
      </c>
      <c r="J19094" t="s">
        <v>63351</v>
      </c>
      <c r="K19094" t="s">
        <v>63352</v>
      </c>
      <c r="L19094" t="s">
        <v>78010</v>
      </c>
    </row>
    <row r="19095" spans="1:12" x14ac:dyDescent="0.15">
      <c r="A19095" t="s">
        <v>12</v>
      </c>
      <c r="B19095">
        <v>5358619</v>
      </c>
      <c r="C19095">
        <v>5358639</v>
      </c>
      <c r="D19095" t="s">
        <v>63353</v>
      </c>
      <c r="E19095" t="s">
        <v>90</v>
      </c>
      <c r="F19095" t="s">
        <v>76</v>
      </c>
      <c r="G19095" t="s">
        <v>23</v>
      </c>
      <c r="H19095">
        <v>11</v>
      </c>
      <c r="I19095" t="s">
        <v>63354</v>
      </c>
      <c r="J19095" t="s">
        <v>63355</v>
      </c>
      <c r="K19095" t="s">
        <v>63356</v>
      </c>
      <c r="L19095" t="s">
        <v>77974</v>
      </c>
    </row>
    <row r="19096" spans="1:12" x14ac:dyDescent="0.15">
      <c r="A19096" t="s">
        <v>12</v>
      </c>
      <c r="B19096">
        <v>5358587</v>
      </c>
      <c r="C19096">
        <v>5358607</v>
      </c>
      <c r="D19096" t="s">
        <v>63353</v>
      </c>
      <c r="E19096" t="s">
        <v>90</v>
      </c>
      <c r="F19096" t="s">
        <v>76</v>
      </c>
      <c r="G19096" t="s">
        <v>16</v>
      </c>
      <c r="H19096">
        <v>43</v>
      </c>
      <c r="I19096" t="s">
        <v>63357</v>
      </c>
      <c r="J19096" t="s">
        <v>63358</v>
      </c>
      <c r="K19096" t="s">
        <v>63359</v>
      </c>
      <c r="L19096" t="s">
        <v>77942</v>
      </c>
    </row>
    <row r="19097" spans="1:12" x14ac:dyDescent="0.15">
      <c r="A19097" t="s">
        <v>12</v>
      </c>
      <c r="B19097">
        <v>5358563</v>
      </c>
      <c r="C19097">
        <v>5358583</v>
      </c>
      <c r="D19097" t="s">
        <v>63353</v>
      </c>
      <c r="E19097" t="s">
        <v>90</v>
      </c>
      <c r="F19097" t="s">
        <v>76</v>
      </c>
      <c r="G19097" t="s">
        <v>16</v>
      </c>
      <c r="H19097">
        <v>67</v>
      </c>
      <c r="I19097" t="s">
        <v>63360</v>
      </c>
      <c r="J19097" t="s">
        <v>63361</v>
      </c>
      <c r="K19097" t="s">
        <v>63362</v>
      </c>
      <c r="L19097" t="s">
        <v>77981</v>
      </c>
    </row>
    <row r="19098" spans="1:12" x14ac:dyDescent="0.15">
      <c r="A19098" t="s">
        <v>12</v>
      </c>
      <c r="B19098">
        <v>5358534</v>
      </c>
      <c r="C19098">
        <v>5358554</v>
      </c>
      <c r="D19098" t="s">
        <v>63353</v>
      </c>
      <c r="E19098" t="s">
        <v>90</v>
      </c>
      <c r="F19098" t="s">
        <v>76</v>
      </c>
      <c r="G19098" t="s">
        <v>16</v>
      </c>
      <c r="H19098">
        <v>96</v>
      </c>
      <c r="I19098" t="s">
        <v>63363</v>
      </c>
      <c r="J19098" t="s">
        <v>63364</v>
      </c>
      <c r="K19098" t="s">
        <v>63365</v>
      </c>
      <c r="L19098" t="s">
        <v>77912</v>
      </c>
    </row>
    <row r="19099" spans="1:12" x14ac:dyDescent="0.15">
      <c r="A19099" t="s">
        <v>12</v>
      </c>
      <c r="B19099">
        <v>5359284</v>
      </c>
      <c r="C19099">
        <v>5359304</v>
      </c>
      <c r="D19099" t="s">
        <v>63366</v>
      </c>
      <c r="E19099" t="s">
        <v>90</v>
      </c>
      <c r="F19099" t="s">
        <v>76</v>
      </c>
      <c r="G19099" t="s">
        <v>23</v>
      </c>
      <c r="H19099">
        <v>11</v>
      </c>
      <c r="I19099" t="s">
        <v>63367</v>
      </c>
      <c r="J19099" t="s">
        <v>63368</v>
      </c>
      <c r="K19099" t="s">
        <v>63369</v>
      </c>
      <c r="L19099" t="s">
        <v>77974</v>
      </c>
    </row>
    <row r="19100" spans="1:12" x14ac:dyDescent="0.15">
      <c r="A19100" t="s">
        <v>12</v>
      </c>
      <c r="B19100">
        <v>5359257</v>
      </c>
      <c r="C19100">
        <v>5359277</v>
      </c>
      <c r="D19100" t="s">
        <v>63366</v>
      </c>
      <c r="E19100" t="s">
        <v>90</v>
      </c>
      <c r="F19100" t="s">
        <v>76</v>
      </c>
      <c r="G19100" t="s">
        <v>23</v>
      </c>
      <c r="H19100">
        <v>38</v>
      </c>
      <c r="I19100" t="s">
        <v>63370</v>
      </c>
      <c r="J19100" t="s">
        <v>63371</v>
      </c>
      <c r="K19100" t="s">
        <v>63372</v>
      </c>
      <c r="L19100" t="s">
        <v>78008</v>
      </c>
    </row>
    <row r="19101" spans="1:12" x14ac:dyDescent="0.15">
      <c r="A19101" t="s">
        <v>12</v>
      </c>
      <c r="B19101">
        <v>5359237</v>
      </c>
      <c r="C19101">
        <v>5359257</v>
      </c>
      <c r="D19101" t="s">
        <v>63366</v>
      </c>
      <c r="E19101" t="s">
        <v>90</v>
      </c>
      <c r="F19101" t="s">
        <v>76</v>
      </c>
      <c r="G19101" t="s">
        <v>36</v>
      </c>
      <c r="H19101">
        <v>58</v>
      </c>
      <c r="I19101" t="s">
        <v>63373</v>
      </c>
      <c r="J19101" t="s">
        <v>63374</v>
      </c>
      <c r="K19101" t="s">
        <v>63375</v>
      </c>
      <c r="L19101" t="s">
        <v>77911</v>
      </c>
    </row>
    <row r="19102" spans="1:12" x14ac:dyDescent="0.15">
      <c r="A19102" t="s">
        <v>12</v>
      </c>
      <c r="B19102">
        <v>5359209</v>
      </c>
      <c r="C19102">
        <v>5359229</v>
      </c>
      <c r="D19102" t="s">
        <v>63366</v>
      </c>
      <c r="E19102" t="s">
        <v>90</v>
      </c>
      <c r="F19102" t="s">
        <v>76</v>
      </c>
      <c r="G19102" t="s">
        <v>36</v>
      </c>
      <c r="H19102">
        <v>86</v>
      </c>
      <c r="I19102" t="s">
        <v>63376</v>
      </c>
      <c r="J19102" t="s">
        <v>63377</v>
      </c>
      <c r="K19102" t="s">
        <v>63378</v>
      </c>
      <c r="L19102" t="s">
        <v>77929</v>
      </c>
    </row>
    <row r="19103" spans="1:12" x14ac:dyDescent="0.15">
      <c r="A19103" t="s">
        <v>12</v>
      </c>
      <c r="B19103">
        <v>5361060</v>
      </c>
      <c r="C19103">
        <v>5361080</v>
      </c>
      <c r="D19103" t="s">
        <v>63379</v>
      </c>
      <c r="E19103" t="s">
        <v>90</v>
      </c>
      <c r="F19103" t="s">
        <v>76</v>
      </c>
      <c r="G19103" t="s">
        <v>32</v>
      </c>
      <c r="H19103">
        <v>1</v>
      </c>
      <c r="I19103" t="s">
        <v>63380</v>
      </c>
      <c r="J19103" t="s">
        <v>63381</v>
      </c>
      <c r="K19103" t="s">
        <v>63382</v>
      </c>
      <c r="L19103" t="s">
        <v>77917</v>
      </c>
    </row>
    <row r="19104" spans="1:12" x14ac:dyDescent="0.15">
      <c r="A19104" t="s">
        <v>12</v>
      </c>
      <c r="B19104">
        <v>5361040</v>
      </c>
      <c r="C19104">
        <v>5361060</v>
      </c>
      <c r="D19104" t="s">
        <v>63379</v>
      </c>
      <c r="E19104" t="s">
        <v>90</v>
      </c>
      <c r="F19104" t="s">
        <v>76</v>
      </c>
      <c r="G19104" t="s">
        <v>36</v>
      </c>
      <c r="H19104">
        <v>21</v>
      </c>
      <c r="I19104" t="s">
        <v>63383</v>
      </c>
      <c r="J19104" t="s">
        <v>63384</v>
      </c>
      <c r="K19104" t="s">
        <v>63385</v>
      </c>
      <c r="L19104" t="s">
        <v>78022</v>
      </c>
    </row>
    <row r="19105" spans="1:12" x14ac:dyDescent="0.15">
      <c r="A19105" t="s">
        <v>12</v>
      </c>
      <c r="B19105">
        <v>5361020</v>
      </c>
      <c r="C19105">
        <v>5361040</v>
      </c>
      <c r="D19105" t="s">
        <v>63379</v>
      </c>
      <c r="E19105" t="s">
        <v>90</v>
      </c>
      <c r="F19105" t="s">
        <v>76</v>
      </c>
      <c r="G19105" t="s">
        <v>36</v>
      </c>
      <c r="H19105">
        <v>41</v>
      </c>
      <c r="I19105" t="s">
        <v>63386</v>
      </c>
      <c r="J19105" t="s">
        <v>63387</v>
      </c>
      <c r="K19105" t="s">
        <v>63388</v>
      </c>
      <c r="L19105" t="s">
        <v>78014</v>
      </c>
    </row>
    <row r="19106" spans="1:12" x14ac:dyDescent="0.15">
      <c r="A19106" t="s">
        <v>12</v>
      </c>
      <c r="B19106">
        <v>5360997</v>
      </c>
      <c r="C19106">
        <v>5361017</v>
      </c>
      <c r="D19106" t="s">
        <v>63379</v>
      </c>
      <c r="E19106" t="s">
        <v>90</v>
      </c>
      <c r="F19106" t="s">
        <v>76</v>
      </c>
      <c r="G19106" t="s">
        <v>36</v>
      </c>
      <c r="H19106">
        <v>64</v>
      </c>
      <c r="I19106" t="s">
        <v>63389</v>
      </c>
      <c r="J19106" t="s">
        <v>63390</v>
      </c>
      <c r="K19106" t="s">
        <v>63391</v>
      </c>
      <c r="L19106" t="s">
        <v>77989</v>
      </c>
    </row>
    <row r="19107" spans="1:12" x14ac:dyDescent="0.15">
      <c r="A19107" t="s">
        <v>12</v>
      </c>
      <c r="B19107">
        <v>5361884</v>
      </c>
      <c r="C19107">
        <v>5361904</v>
      </c>
      <c r="D19107" t="s">
        <v>63392</v>
      </c>
      <c r="E19107" t="s">
        <v>90</v>
      </c>
      <c r="F19107" t="s">
        <v>76</v>
      </c>
      <c r="G19107" t="s">
        <v>16</v>
      </c>
      <c r="H19107">
        <v>25</v>
      </c>
      <c r="I19107" t="s">
        <v>63393</v>
      </c>
      <c r="J19107" t="s">
        <v>63394</v>
      </c>
      <c r="K19107" t="s">
        <v>63395</v>
      </c>
      <c r="L19107" t="s">
        <v>78012</v>
      </c>
    </row>
    <row r="19108" spans="1:12" x14ac:dyDescent="0.15">
      <c r="A19108" t="s">
        <v>12</v>
      </c>
      <c r="B19108">
        <v>5361854</v>
      </c>
      <c r="C19108">
        <v>5361874</v>
      </c>
      <c r="D19108" t="s">
        <v>63392</v>
      </c>
      <c r="E19108" t="s">
        <v>90</v>
      </c>
      <c r="F19108" t="s">
        <v>76</v>
      </c>
      <c r="G19108" t="s">
        <v>23</v>
      </c>
      <c r="H19108">
        <v>55</v>
      </c>
      <c r="I19108" t="s">
        <v>63396</v>
      </c>
      <c r="J19108" t="s">
        <v>63397</v>
      </c>
      <c r="K19108" t="s">
        <v>63398</v>
      </c>
      <c r="L19108" t="s">
        <v>77992</v>
      </c>
    </row>
    <row r="19109" spans="1:12" x14ac:dyDescent="0.15">
      <c r="A19109" t="s">
        <v>12</v>
      </c>
      <c r="B19109">
        <v>5361833</v>
      </c>
      <c r="C19109">
        <v>5361853</v>
      </c>
      <c r="D19109" t="s">
        <v>63392</v>
      </c>
      <c r="E19109" t="s">
        <v>90</v>
      </c>
      <c r="F19109" t="s">
        <v>76</v>
      </c>
      <c r="G19109" t="s">
        <v>16</v>
      </c>
      <c r="H19109">
        <v>76</v>
      </c>
      <c r="I19109" t="s">
        <v>63399</v>
      </c>
      <c r="J19109" t="s">
        <v>63400</v>
      </c>
      <c r="K19109" t="s">
        <v>63401</v>
      </c>
      <c r="L19109" t="s">
        <v>77985</v>
      </c>
    </row>
    <row r="19110" spans="1:12" x14ac:dyDescent="0.15">
      <c r="A19110" t="s">
        <v>12</v>
      </c>
      <c r="B19110">
        <v>5361807</v>
      </c>
      <c r="C19110">
        <v>5361827</v>
      </c>
      <c r="D19110" t="s">
        <v>63392</v>
      </c>
      <c r="E19110" t="s">
        <v>90</v>
      </c>
      <c r="F19110" t="s">
        <v>76</v>
      </c>
      <c r="G19110" t="s">
        <v>16</v>
      </c>
      <c r="H19110">
        <v>102</v>
      </c>
      <c r="I19110" t="s">
        <v>63402</v>
      </c>
      <c r="J19110" t="s">
        <v>63403</v>
      </c>
      <c r="K19110" t="s">
        <v>63404</v>
      </c>
      <c r="L19110" t="s">
        <v>77933</v>
      </c>
    </row>
    <row r="19111" spans="1:12" x14ac:dyDescent="0.15">
      <c r="A19111" t="s">
        <v>12</v>
      </c>
      <c r="B19111">
        <v>5362631</v>
      </c>
      <c r="C19111">
        <v>5362651</v>
      </c>
      <c r="D19111" t="s">
        <v>63405</v>
      </c>
      <c r="E19111" t="s">
        <v>90</v>
      </c>
      <c r="F19111" t="s">
        <v>76</v>
      </c>
      <c r="G19111" t="s">
        <v>23</v>
      </c>
      <c r="H19111">
        <v>0</v>
      </c>
      <c r="I19111" t="s">
        <v>63406</v>
      </c>
      <c r="J19111" t="s">
        <v>63407</v>
      </c>
      <c r="K19111" t="s">
        <v>63408</v>
      </c>
      <c r="L19111" t="s">
        <v>77980</v>
      </c>
    </row>
    <row r="19112" spans="1:12" x14ac:dyDescent="0.15">
      <c r="A19112" t="s">
        <v>12</v>
      </c>
      <c r="B19112">
        <v>5362592</v>
      </c>
      <c r="C19112">
        <v>5362612</v>
      </c>
      <c r="D19112" t="s">
        <v>63405</v>
      </c>
      <c r="E19112" t="s">
        <v>90</v>
      </c>
      <c r="F19112" t="s">
        <v>76</v>
      </c>
      <c r="G19112" t="s">
        <v>36</v>
      </c>
      <c r="H19112">
        <v>39</v>
      </c>
      <c r="I19112" t="s">
        <v>63409</v>
      </c>
      <c r="J19112" t="s">
        <v>63410</v>
      </c>
      <c r="K19112" t="s">
        <v>63411</v>
      </c>
      <c r="L19112" t="s">
        <v>78041</v>
      </c>
    </row>
    <row r="19113" spans="1:12" x14ac:dyDescent="0.15">
      <c r="A19113" t="s">
        <v>12</v>
      </c>
      <c r="B19113">
        <v>5362565</v>
      </c>
      <c r="C19113">
        <v>5362585</v>
      </c>
      <c r="D19113" t="s">
        <v>63405</v>
      </c>
      <c r="E19113" t="s">
        <v>90</v>
      </c>
      <c r="F19113" t="s">
        <v>76</v>
      </c>
      <c r="G19113" t="s">
        <v>36</v>
      </c>
      <c r="H19113">
        <v>66</v>
      </c>
      <c r="I19113" t="s">
        <v>63412</v>
      </c>
      <c r="J19113" t="s">
        <v>63413</v>
      </c>
      <c r="K19113" t="s">
        <v>63414</v>
      </c>
      <c r="L19113" t="s">
        <v>77928</v>
      </c>
    </row>
    <row r="19114" spans="1:12" x14ac:dyDescent="0.15">
      <c r="A19114" t="s">
        <v>12</v>
      </c>
      <c r="B19114">
        <v>5362537</v>
      </c>
      <c r="C19114">
        <v>5362557</v>
      </c>
      <c r="D19114" t="s">
        <v>63405</v>
      </c>
      <c r="E19114" t="s">
        <v>90</v>
      </c>
      <c r="F19114" t="s">
        <v>76</v>
      </c>
      <c r="G19114" t="s">
        <v>32</v>
      </c>
      <c r="H19114">
        <v>94</v>
      </c>
      <c r="I19114" t="s">
        <v>63415</v>
      </c>
      <c r="J19114" t="s">
        <v>63416</v>
      </c>
      <c r="K19114" t="s">
        <v>63417</v>
      </c>
      <c r="L19114" t="s">
        <v>77927</v>
      </c>
    </row>
    <row r="19115" spans="1:12" x14ac:dyDescent="0.15">
      <c r="A19115" t="s">
        <v>12</v>
      </c>
      <c r="B19115">
        <v>5363913</v>
      </c>
      <c r="C19115">
        <v>5363933</v>
      </c>
      <c r="D19115" t="s">
        <v>63418</v>
      </c>
      <c r="E19115" t="s">
        <v>90</v>
      </c>
      <c r="F19115" t="s">
        <v>76</v>
      </c>
      <c r="G19115" t="s">
        <v>16</v>
      </c>
      <c r="H19115">
        <v>12</v>
      </c>
      <c r="I19115" t="s">
        <v>63419</v>
      </c>
      <c r="J19115" t="s">
        <v>63420</v>
      </c>
      <c r="K19115" t="s">
        <v>63421</v>
      </c>
      <c r="L19115" t="s">
        <v>77991</v>
      </c>
    </row>
    <row r="19116" spans="1:12" x14ac:dyDescent="0.15">
      <c r="A19116" t="s">
        <v>12</v>
      </c>
      <c r="B19116">
        <v>5363887</v>
      </c>
      <c r="C19116">
        <v>5363907</v>
      </c>
      <c r="D19116" t="s">
        <v>63418</v>
      </c>
      <c r="E19116" t="s">
        <v>90</v>
      </c>
      <c r="F19116" t="s">
        <v>76</v>
      </c>
      <c r="G19116" t="s">
        <v>32</v>
      </c>
      <c r="H19116">
        <v>38</v>
      </c>
      <c r="I19116" t="s">
        <v>63422</v>
      </c>
      <c r="J19116" t="s">
        <v>63423</v>
      </c>
      <c r="K19116" t="s">
        <v>63424</v>
      </c>
      <c r="L19116" t="s">
        <v>78008</v>
      </c>
    </row>
    <row r="19117" spans="1:12" x14ac:dyDescent="0.15">
      <c r="A19117" t="s">
        <v>12</v>
      </c>
      <c r="B19117">
        <v>5363866</v>
      </c>
      <c r="C19117">
        <v>5363886</v>
      </c>
      <c r="D19117" t="s">
        <v>63418</v>
      </c>
      <c r="E19117" t="s">
        <v>90</v>
      </c>
      <c r="F19117" t="s">
        <v>76</v>
      </c>
      <c r="G19117" t="s">
        <v>23</v>
      </c>
      <c r="H19117">
        <v>59</v>
      </c>
      <c r="I19117" t="s">
        <v>63425</v>
      </c>
      <c r="J19117" t="s">
        <v>63426</v>
      </c>
      <c r="K19117" t="s">
        <v>63427</v>
      </c>
      <c r="L19117" t="s">
        <v>78009</v>
      </c>
    </row>
    <row r="19118" spans="1:12" x14ac:dyDescent="0.15">
      <c r="A19118" t="s">
        <v>12</v>
      </c>
      <c r="B19118">
        <v>5363843</v>
      </c>
      <c r="C19118">
        <v>5363863</v>
      </c>
      <c r="D19118" t="s">
        <v>63418</v>
      </c>
      <c r="E19118" t="s">
        <v>90</v>
      </c>
      <c r="F19118" t="s">
        <v>76</v>
      </c>
      <c r="G19118" t="s">
        <v>16</v>
      </c>
      <c r="H19118">
        <v>82</v>
      </c>
      <c r="I19118" t="s">
        <v>63428</v>
      </c>
      <c r="J19118" t="s">
        <v>63429</v>
      </c>
      <c r="K19118" t="s">
        <v>63430</v>
      </c>
      <c r="L19118" t="s">
        <v>78011</v>
      </c>
    </row>
    <row r="19119" spans="1:12" x14ac:dyDescent="0.15">
      <c r="A19119" t="s">
        <v>12</v>
      </c>
      <c r="B19119">
        <v>5364221</v>
      </c>
      <c r="C19119">
        <v>5364241</v>
      </c>
      <c r="D19119" t="s">
        <v>63431</v>
      </c>
      <c r="E19119" t="s">
        <v>90</v>
      </c>
      <c r="F19119" t="s">
        <v>15</v>
      </c>
      <c r="G19119" t="s">
        <v>32</v>
      </c>
      <c r="H19119">
        <v>0</v>
      </c>
      <c r="I19119" t="s">
        <v>63432</v>
      </c>
      <c r="J19119" t="s">
        <v>63433</v>
      </c>
      <c r="K19119" t="s">
        <v>63434</v>
      </c>
      <c r="L19119" t="s">
        <v>77980</v>
      </c>
    </row>
    <row r="19120" spans="1:12" x14ac:dyDescent="0.15">
      <c r="A19120" t="s">
        <v>12</v>
      </c>
      <c r="B19120">
        <v>5364241</v>
      </c>
      <c r="C19120">
        <v>5364261</v>
      </c>
      <c r="D19120" t="s">
        <v>63431</v>
      </c>
      <c r="E19120" t="s">
        <v>90</v>
      </c>
      <c r="F19120" t="s">
        <v>15</v>
      </c>
      <c r="G19120" t="s">
        <v>23</v>
      </c>
      <c r="H19120">
        <v>20</v>
      </c>
      <c r="I19120" t="s">
        <v>63435</v>
      </c>
      <c r="J19120" t="s">
        <v>63436</v>
      </c>
      <c r="K19120" t="s">
        <v>63437</v>
      </c>
      <c r="L19120" t="s">
        <v>77968</v>
      </c>
    </row>
    <row r="19121" spans="1:12" x14ac:dyDescent="0.15">
      <c r="A19121" t="s">
        <v>12</v>
      </c>
      <c r="B19121">
        <v>5364267</v>
      </c>
      <c r="C19121">
        <v>5364287</v>
      </c>
      <c r="D19121" t="s">
        <v>63431</v>
      </c>
      <c r="E19121" t="s">
        <v>90</v>
      </c>
      <c r="F19121" t="s">
        <v>15</v>
      </c>
      <c r="G19121" t="s">
        <v>16</v>
      </c>
      <c r="H19121">
        <v>46</v>
      </c>
      <c r="I19121" t="s">
        <v>63438</v>
      </c>
      <c r="J19121" t="s">
        <v>63439</v>
      </c>
      <c r="K19121" t="s">
        <v>63440</v>
      </c>
      <c r="L19121" t="s">
        <v>78004</v>
      </c>
    </row>
    <row r="19122" spans="1:12" x14ac:dyDescent="0.15">
      <c r="A19122" t="s">
        <v>12</v>
      </c>
      <c r="B19122">
        <v>5364288</v>
      </c>
      <c r="C19122">
        <v>5364308</v>
      </c>
      <c r="D19122" t="s">
        <v>63431</v>
      </c>
      <c r="E19122" t="s">
        <v>90</v>
      </c>
      <c r="F19122" t="s">
        <v>15</v>
      </c>
      <c r="G19122" t="s">
        <v>16</v>
      </c>
      <c r="H19122">
        <v>67</v>
      </c>
      <c r="I19122" t="s">
        <v>63441</v>
      </c>
      <c r="J19122" t="s">
        <v>63442</v>
      </c>
      <c r="K19122" t="s">
        <v>63443</v>
      </c>
      <c r="L19122" t="s">
        <v>77981</v>
      </c>
    </row>
    <row r="19123" spans="1:12" x14ac:dyDescent="0.15">
      <c r="A19123" t="s">
        <v>12</v>
      </c>
      <c r="B19123">
        <v>5365185</v>
      </c>
      <c r="C19123">
        <v>5365205</v>
      </c>
      <c r="D19123" t="s">
        <v>63444</v>
      </c>
      <c r="E19123" t="s">
        <v>90</v>
      </c>
      <c r="F19123" t="s">
        <v>15</v>
      </c>
      <c r="G19123" t="s">
        <v>32</v>
      </c>
      <c r="H19123">
        <v>1</v>
      </c>
      <c r="I19123" t="s">
        <v>63445</v>
      </c>
      <c r="J19123" t="s">
        <v>63446</v>
      </c>
      <c r="K19123" t="s">
        <v>63447</v>
      </c>
      <c r="L19123" t="s">
        <v>77917</v>
      </c>
    </row>
    <row r="19124" spans="1:12" x14ac:dyDescent="0.15">
      <c r="A19124" t="s">
        <v>12</v>
      </c>
      <c r="B19124">
        <v>5365207</v>
      </c>
      <c r="C19124">
        <v>5365227</v>
      </c>
      <c r="D19124" t="s">
        <v>63444</v>
      </c>
      <c r="E19124" t="s">
        <v>90</v>
      </c>
      <c r="F19124" t="s">
        <v>15</v>
      </c>
      <c r="G19124" t="s">
        <v>16</v>
      </c>
      <c r="H19124">
        <v>23</v>
      </c>
      <c r="I19124" t="s">
        <v>63448</v>
      </c>
      <c r="J19124" t="s">
        <v>63449</v>
      </c>
      <c r="K19124" t="s">
        <v>63450</v>
      </c>
      <c r="L19124" t="s">
        <v>77975</v>
      </c>
    </row>
    <row r="19125" spans="1:12" x14ac:dyDescent="0.15">
      <c r="A19125" t="s">
        <v>12</v>
      </c>
      <c r="B19125">
        <v>5365251</v>
      </c>
      <c r="C19125">
        <v>5365271</v>
      </c>
      <c r="D19125" t="s">
        <v>63444</v>
      </c>
      <c r="E19125" t="s">
        <v>90</v>
      </c>
      <c r="F19125" t="s">
        <v>15</v>
      </c>
      <c r="G19125" t="s">
        <v>16</v>
      </c>
      <c r="H19125">
        <v>67</v>
      </c>
      <c r="I19125" t="s">
        <v>63451</v>
      </c>
      <c r="J19125" t="s">
        <v>63452</v>
      </c>
      <c r="K19125" t="s">
        <v>63453</v>
      </c>
      <c r="L19125" t="s">
        <v>77981</v>
      </c>
    </row>
    <row r="19126" spans="1:12" x14ac:dyDescent="0.15">
      <c r="A19126" t="s">
        <v>12</v>
      </c>
      <c r="B19126">
        <v>5365279</v>
      </c>
      <c r="C19126">
        <v>5365299</v>
      </c>
      <c r="D19126" t="s">
        <v>63444</v>
      </c>
      <c r="E19126" t="s">
        <v>90</v>
      </c>
      <c r="F19126" t="s">
        <v>15</v>
      </c>
      <c r="G19126" t="s">
        <v>23</v>
      </c>
      <c r="H19126">
        <v>95</v>
      </c>
      <c r="I19126" t="s">
        <v>63454</v>
      </c>
      <c r="J19126" t="s">
        <v>63455</v>
      </c>
      <c r="K19126" t="s">
        <v>63456</v>
      </c>
      <c r="L19126" t="s">
        <v>77920</v>
      </c>
    </row>
    <row r="19127" spans="1:12" x14ac:dyDescent="0.15">
      <c r="A19127" t="s">
        <v>12</v>
      </c>
      <c r="B19127">
        <v>5366892</v>
      </c>
      <c r="C19127">
        <v>5366912</v>
      </c>
      <c r="D19127" t="s">
        <v>63457</v>
      </c>
      <c r="E19127" t="s">
        <v>90</v>
      </c>
      <c r="F19127" t="s">
        <v>15</v>
      </c>
      <c r="G19127" t="s">
        <v>32</v>
      </c>
      <c r="H19127">
        <v>1</v>
      </c>
      <c r="I19127" t="s">
        <v>63458</v>
      </c>
      <c r="J19127" t="s">
        <v>63459</v>
      </c>
      <c r="K19127" t="s">
        <v>63460</v>
      </c>
      <c r="L19127" t="s">
        <v>77917</v>
      </c>
    </row>
    <row r="19128" spans="1:12" x14ac:dyDescent="0.15">
      <c r="A19128" t="s">
        <v>12</v>
      </c>
      <c r="B19128">
        <v>5366946</v>
      </c>
      <c r="C19128">
        <v>5366966</v>
      </c>
      <c r="D19128" t="s">
        <v>63457</v>
      </c>
      <c r="E19128" t="s">
        <v>90</v>
      </c>
      <c r="F19128" t="s">
        <v>15</v>
      </c>
      <c r="G19128" t="s">
        <v>32</v>
      </c>
      <c r="H19128">
        <v>55</v>
      </c>
      <c r="I19128" t="s">
        <v>63461</v>
      </c>
      <c r="J19128" t="s">
        <v>63462</v>
      </c>
      <c r="K19128" t="s">
        <v>63463</v>
      </c>
      <c r="L19128" t="s">
        <v>77992</v>
      </c>
    </row>
    <row r="19129" spans="1:12" x14ac:dyDescent="0.15">
      <c r="A19129" t="s">
        <v>12</v>
      </c>
      <c r="B19129">
        <v>5366969</v>
      </c>
      <c r="C19129">
        <v>5366989</v>
      </c>
      <c r="D19129" t="s">
        <v>63457</v>
      </c>
      <c r="E19129" t="s">
        <v>90</v>
      </c>
      <c r="F19129" t="s">
        <v>15</v>
      </c>
      <c r="G19129" t="s">
        <v>16</v>
      </c>
      <c r="H19129">
        <v>78</v>
      </c>
      <c r="I19129" t="s">
        <v>63464</v>
      </c>
      <c r="J19129" t="s">
        <v>63465</v>
      </c>
      <c r="K19129" t="s">
        <v>63466</v>
      </c>
      <c r="L19129" t="s">
        <v>78000</v>
      </c>
    </row>
    <row r="19130" spans="1:12" x14ac:dyDescent="0.15">
      <c r="A19130" t="s">
        <v>12</v>
      </c>
      <c r="B19130">
        <v>5366991</v>
      </c>
      <c r="C19130">
        <v>5367011</v>
      </c>
      <c r="D19130" t="s">
        <v>63457</v>
      </c>
      <c r="E19130" t="s">
        <v>90</v>
      </c>
      <c r="F19130" t="s">
        <v>15</v>
      </c>
      <c r="G19130" t="s">
        <v>16</v>
      </c>
      <c r="H19130">
        <v>100</v>
      </c>
      <c r="I19130" t="s">
        <v>63467</v>
      </c>
      <c r="J19130" t="s">
        <v>63468</v>
      </c>
      <c r="K19130" t="s">
        <v>63469</v>
      </c>
      <c r="L19130" t="s">
        <v>77953</v>
      </c>
    </row>
    <row r="19131" spans="1:12" x14ac:dyDescent="0.15">
      <c r="A19131" t="s">
        <v>12</v>
      </c>
      <c r="B19131">
        <v>5369748</v>
      </c>
      <c r="C19131">
        <v>5369768</v>
      </c>
      <c r="D19131" t="s">
        <v>63470</v>
      </c>
      <c r="E19131" t="s">
        <v>90</v>
      </c>
      <c r="F19131" t="s">
        <v>76</v>
      </c>
      <c r="G19131" t="s">
        <v>16</v>
      </c>
      <c r="H19131">
        <v>7</v>
      </c>
      <c r="I19131" t="s">
        <v>63471</v>
      </c>
      <c r="J19131" t="s">
        <v>63472</v>
      </c>
      <c r="K19131" t="s">
        <v>63473</v>
      </c>
      <c r="L19131" t="s">
        <v>77909</v>
      </c>
    </row>
    <row r="19132" spans="1:12" x14ac:dyDescent="0.15">
      <c r="A19132" t="s">
        <v>12</v>
      </c>
      <c r="B19132">
        <v>5369727</v>
      </c>
      <c r="C19132">
        <v>5369747</v>
      </c>
      <c r="D19132" t="s">
        <v>63470</v>
      </c>
      <c r="E19132" t="s">
        <v>90</v>
      </c>
      <c r="F19132" t="s">
        <v>76</v>
      </c>
      <c r="G19132" t="s">
        <v>36</v>
      </c>
      <c r="H19132">
        <v>28</v>
      </c>
      <c r="I19132" t="s">
        <v>63474</v>
      </c>
      <c r="J19132" t="s">
        <v>63475</v>
      </c>
      <c r="K19132" t="s">
        <v>63476</v>
      </c>
      <c r="L19132" t="s">
        <v>77956</v>
      </c>
    </row>
    <row r="19133" spans="1:12" x14ac:dyDescent="0.15">
      <c r="A19133" t="s">
        <v>12</v>
      </c>
      <c r="B19133">
        <v>5369677</v>
      </c>
      <c r="C19133">
        <v>5369697</v>
      </c>
      <c r="D19133" t="s">
        <v>63470</v>
      </c>
      <c r="E19133" t="s">
        <v>90</v>
      </c>
      <c r="F19133" t="s">
        <v>76</v>
      </c>
      <c r="G19133" t="s">
        <v>16</v>
      </c>
      <c r="H19133">
        <v>78</v>
      </c>
      <c r="I19133" t="s">
        <v>63477</v>
      </c>
      <c r="J19133" t="s">
        <v>63478</v>
      </c>
      <c r="K19133" t="s">
        <v>63479</v>
      </c>
      <c r="L19133" t="s">
        <v>78000</v>
      </c>
    </row>
    <row r="19134" spans="1:12" x14ac:dyDescent="0.15">
      <c r="A19134" t="s">
        <v>12</v>
      </c>
      <c r="B19134">
        <v>5369657</v>
      </c>
      <c r="C19134">
        <v>5369677</v>
      </c>
      <c r="D19134" t="s">
        <v>63470</v>
      </c>
      <c r="E19134" t="s">
        <v>90</v>
      </c>
      <c r="F19134" t="s">
        <v>76</v>
      </c>
      <c r="G19134" t="s">
        <v>16</v>
      </c>
      <c r="H19134">
        <v>98</v>
      </c>
      <c r="I19134" t="s">
        <v>63480</v>
      </c>
      <c r="J19134" t="s">
        <v>63481</v>
      </c>
      <c r="K19134" t="s">
        <v>63482</v>
      </c>
      <c r="L19134" t="s">
        <v>78048</v>
      </c>
    </row>
    <row r="19135" spans="1:12" x14ac:dyDescent="0.15">
      <c r="A19135" t="s">
        <v>12</v>
      </c>
      <c r="B19135">
        <v>5369943</v>
      </c>
      <c r="C19135">
        <v>5369963</v>
      </c>
      <c r="D19135" t="s">
        <v>63483</v>
      </c>
      <c r="E19135" t="s">
        <v>90</v>
      </c>
      <c r="F19135" t="s">
        <v>15</v>
      </c>
      <c r="G19135" t="s">
        <v>32</v>
      </c>
      <c r="H19135">
        <v>0</v>
      </c>
      <c r="I19135" t="s">
        <v>63484</v>
      </c>
      <c r="J19135" t="s">
        <v>63485</v>
      </c>
      <c r="K19135" t="s">
        <v>63486</v>
      </c>
      <c r="L19135" t="s">
        <v>77980</v>
      </c>
    </row>
    <row r="19136" spans="1:12" x14ac:dyDescent="0.15">
      <c r="A19136" t="s">
        <v>12</v>
      </c>
      <c r="B19136">
        <v>5369972</v>
      </c>
      <c r="C19136">
        <v>5369992</v>
      </c>
      <c r="D19136" t="s">
        <v>63483</v>
      </c>
      <c r="E19136" t="s">
        <v>90</v>
      </c>
      <c r="F19136" t="s">
        <v>15</v>
      </c>
      <c r="G19136" t="s">
        <v>23</v>
      </c>
      <c r="H19136">
        <v>29</v>
      </c>
      <c r="I19136" t="s">
        <v>63487</v>
      </c>
      <c r="J19136" t="s">
        <v>63488</v>
      </c>
      <c r="K19136" t="s">
        <v>63489</v>
      </c>
      <c r="L19136" t="s">
        <v>77921</v>
      </c>
    </row>
    <row r="19137" spans="1:12" x14ac:dyDescent="0.15">
      <c r="A19137" t="s">
        <v>12</v>
      </c>
      <c r="B19137">
        <v>5369992</v>
      </c>
      <c r="C19137">
        <v>5370012</v>
      </c>
      <c r="D19137" t="s">
        <v>63483</v>
      </c>
      <c r="E19137" t="s">
        <v>90</v>
      </c>
      <c r="F19137" t="s">
        <v>15</v>
      </c>
      <c r="G19137" t="s">
        <v>16</v>
      </c>
      <c r="H19137">
        <v>49</v>
      </c>
      <c r="I19137" t="s">
        <v>63490</v>
      </c>
      <c r="J19137" t="s">
        <v>63491</v>
      </c>
      <c r="K19137" t="s">
        <v>63492</v>
      </c>
      <c r="L19137" t="s">
        <v>77913</v>
      </c>
    </row>
    <row r="19138" spans="1:12" x14ac:dyDescent="0.15">
      <c r="A19138" t="s">
        <v>12</v>
      </c>
      <c r="B19138">
        <v>5370019</v>
      </c>
      <c r="C19138">
        <v>5370039</v>
      </c>
      <c r="D19138" t="s">
        <v>63483</v>
      </c>
      <c r="E19138" t="s">
        <v>90</v>
      </c>
      <c r="F19138" t="s">
        <v>15</v>
      </c>
      <c r="G19138" t="s">
        <v>32</v>
      </c>
      <c r="H19138">
        <v>76</v>
      </c>
      <c r="I19138" t="s">
        <v>63493</v>
      </c>
      <c r="J19138" t="s">
        <v>63494</v>
      </c>
      <c r="K19138" t="s">
        <v>63495</v>
      </c>
      <c r="L19138" t="s">
        <v>77985</v>
      </c>
    </row>
    <row r="19139" spans="1:12" x14ac:dyDescent="0.15">
      <c r="A19139" t="s">
        <v>12</v>
      </c>
      <c r="B19139">
        <v>5370786</v>
      </c>
      <c r="C19139">
        <v>5370806</v>
      </c>
      <c r="D19139" t="s">
        <v>63496</v>
      </c>
      <c r="E19139" t="s">
        <v>90</v>
      </c>
      <c r="F19139" t="s">
        <v>15</v>
      </c>
      <c r="G19139" t="s">
        <v>23</v>
      </c>
      <c r="H19139">
        <v>14</v>
      </c>
      <c r="I19139" t="s">
        <v>63497</v>
      </c>
      <c r="J19139" t="s">
        <v>63498</v>
      </c>
      <c r="K19139" t="s">
        <v>63499</v>
      </c>
      <c r="L19139" t="s">
        <v>77924</v>
      </c>
    </row>
    <row r="19140" spans="1:12" x14ac:dyDescent="0.15">
      <c r="A19140" t="s">
        <v>12</v>
      </c>
      <c r="B19140">
        <v>5370812</v>
      </c>
      <c r="C19140">
        <v>5370832</v>
      </c>
      <c r="D19140" t="s">
        <v>63496</v>
      </c>
      <c r="E19140" t="s">
        <v>90</v>
      </c>
      <c r="F19140" t="s">
        <v>15</v>
      </c>
      <c r="G19140" t="s">
        <v>16</v>
      </c>
      <c r="H19140">
        <v>40</v>
      </c>
      <c r="I19140" t="s">
        <v>63500</v>
      </c>
      <c r="J19140" t="s">
        <v>63501</v>
      </c>
      <c r="K19140" t="s">
        <v>63502</v>
      </c>
      <c r="L19140" t="s">
        <v>77952</v>
      </c>
    </row>
    <row r="19141" spans="1:12" x14ac:dyDescent="0.15">
      <c r="A19141" t="s">
        <v>12</v>
      </c>
      <c r="B19141">
        <v>5370845</v>
      </c>
      <c r="C19141">
        <v>5370865</v>
      </c>
      <c r="D19141" t="s">
        <v>63496</v>
      </c>
      <c r="E19141" t="s">
        <v>90</v>
      </c>
      <c r="F19141" t="s">
        <v>15</v>
      </c>
      <c r="G19141" t="s">
        <v>16</v>
      </c>
      <c r="H19141">
        <v>73</v>
      </c>
      <c r="I19141" t="s">
        <v>63503</v>
      </c>
      <c r="J19141" t="s">
        <v>63504</v>
      </c>
      <c r="K19141" t="s">
        <v>63505</v>
      </c>
      <c r="L19141" t="s">
        <v>77926</v>
      </c>
    </row>
    <row r="19142" spans="1:12" x14ac:dyDescent="0.15">
      <c r="A19142" t="s">
        <v>12</v>
      </c>
      <c r="B19142">
        <v>5370908</v>
      </c>
      <c r="C19142">
        <v>5370928</v>
      </c>
      <c r="D19142" t="s">
        <v>63496</v>
      </c>
      <c r="E19142" t="s">
        <v>90</v>
      </c>
      <c r="F19142" t="s">
        <v>15</v>
      </c>
      <c r="G19142" t="s">
        <v>32</v>
      </c>
      <c r="H19142">
        <v>136</v>
      </c>
      <c r="I19142" t="s">
        <v>63506</v>
      </c>
      <c r="J19142" t="s">
        <v>63507</v>
      </c>
      <c r="K19142" t="s">
        <v>63508</v>
      </c>
      <c r="L19142" t="s">
        <v>78057</v>
      </c>
    </row>
    <row r="19143" spans="1:12" x14ac:dyDescent="0.15">
      <c r="A19143" t="s">
        <v>12</v>
      </c>
      <c r="B19143">
        <v>5372612</v>
      </c>
      <c r="C19143">
        <v>5372632</v>
      </c>
      <c r="D19143" t="s">
        <v>63509</v>
      </c>
      <c r="E19143" t="s">
        <v>63510</v>
      </c>
      <c r="F19143" t="s">
        <v>15</v>
      </c>
      <c r="G19143" t="s">
        <v>32</v>
      </c>
      <c r="H19143">
        <v>14</v>
      </c>
      <c r="I19143" t="s">
        <v>63511</v>
      </c>
      <c r="J19143" t="s">
        <v>63512</v>
      </c>
      <c r="K19143" t="s">
        <v>63513</v>
      </c>
      <c r="L19143" t="s">
        <v>77924</v>
      </c>
    </row>
    <row r="19144" spans="1:12" x14ac:dyDescent="0.15">
      <c r="A19144" t="s">
        <v>12</v>
      </c>
      <c r="B19144">
        <v>5372644</v>
      </c>
      <c r="C19144">
        <v>5372664</v>
      </c>
      <c r="D19144" t="s">
        <v>63509</v>
      </c>
      <c r="E19144" t="s">
        <v>63510</v>
      </c>
      <c r="F19144" t="s">
        <v>15</v>
      </c>
      <c r="G19144" t="s">
        <v>23</v>
      </c>
      <c r="H19144">
        <v>46</v>
      </c>
      <c r="I19144" t="s">
        <v>63514</v>
      </c>
      <c r="J19144" t="s">
        <v>63515</v>
      </c>
      <c r="K19144" t="s">
        <v>63516</v>
      </c>
      <c r="L19144" t="s">
        <v>78004</v>
      </c>
    </row>
    <row r="19145" spans="1:12" x14ac:dyDescent="0.15">
      <c r="A19145" t="s">
        <v>12</v>
      </c>
      <c r="B19145">
        <v>5372664</v>
      </c>
      <c r="C19145">
        <v>5372684</v>
      </c>
      <c r="D19145" t="s">
        <v>63509</v>
      </c>
      <c r="E19145" t="s">
        <v>63510</v>
      </c>
      <c r="F19145" t="s">
        <v>15</v>
      </c>
      <c r="G19145" t="s">
        <v>32</v>
      </c>
      <c r="H19145">
        <v>66</v>
      </c>
      <c r="I19145" t="s">
        <v>63517</v>
      </c>
      <c r="J19145" t="s">
        <v>63518</v>
      </c>
      <c r="K19145" t="s">
        <v>63519</v>
      </c>
      <c r="L19145" t="s">
        <v>77928</v>
      </c>
    </row>
    <row r="19146" spans="1:12" x14ac:dyDescent="0.15">
      <c r="A19146" t="s">
        <v>12</v>
      </c>
      <c r="B19146">
        <v>5372692</v>
      </c>
      <c r="C19146">
        <v>5372712</v>
      </c>
      <c r="D19146" t="s">
        <v>63509</v>
      </c>
      <c r="E19146" t="s">
        <v>63510</v>
      </c>
      <c r="F19146" t="s">
        <v>15</v>
      </c>
      <c r="G19146" t="s">
        <v>36</v>
      </c>
      <c r="H19146">
        <v>94</v>
      </c>
      <c r="I19146" t="s">
        <v>63520</v>
      </c>
      <c r="J19146" t="s">
        <v>63521</v>
      </c>
      <c r="K19146" t="s">
        <v>63522</v>
      </c>
      <c r="L19146" t="s">
        <v>77927</v>
      </c>
    </row>
    <row r="19147" spans="1:12" x14ac:dyDescent="0.15">
      <c r="A19147" t="s">
        <v>12</v>
      </c>
      <c r="B19147">
        <v>5374102</v>
      </c>
      <c r="C19147">
        <v>5374122</v>
      </c>
      <c r="D19147" t="s">
        <v>63523</v>
      </c>
      <c r="E19147" t="s">
        <v>90</v>
      </c>
      <c r="F19147" t="s">
        <v>15</v>
      </c>
      <c r="G19147" t="s">
        <v>36</v>
      </c>
      <c r="H19147">
        <v>0</v>
      </c>
      <c r="I19147" t="s">
        <v>63524</v>
      </c>
      <c r="J19147" t="s">
        <v>63525</v>
      </c>
      <c r="K19147" t="s">
        <v>63526</v>
      </c>
      <c r="L19147" t="s">
        <v>77980</v>
      </c>
    </row>
    <row r="19148" spans="1:12" x14ac:dyDescent="0.15">
      <c r="A19148" t="s">
        <v>12</v>
      </c>
      <c r="B19148">
        <v>5374122</v>
      </c>
      <c r="C19148">
        <v>5374142</v>
      </c>
      <c r="D19148" t="s">
        <v>63523</v>
      </c>
      <c r="E19148" t="s">
        <v>90</v>
      </c>
      <c r="F19148" t="s">
        <v>15</v>
      </c>
      <c r="G19148" t="s">
        <v>16</v>
      </c>
      <c r="H19148">
        <v>20</v>
      </c>
      <c r="I19148" t="s">
        <v>63527</v>
      </c>
      <c r="J19148" t="s">
        <v>63528</v>
      </c>
      <c r="K19148" t="s">
        <v>63529</v>
      </c>
      <c r="L19148" t="s">
        <v>77968</v>
      </c>
    </row>
    <row r="19149" spans="1:12" x14ac:dyDescent="0.15">
      <c r="A19149" t="s">
        <v>12</v>
      </c>
      <c r="B19149">
        <v>5374166</v>
      </c>
      <c r="C19149">
        <v>5374186</v>
      </c>
      <c r="D19149" t="s">
        <v>63523</v>
      </c>
      <c r="E19149" t="s">
        <v>90</v>
      </c>
      <c r="F19149" t="s">
        <v>15</v>
      </c>
      <c r="G19149" t="s">
        <v>36</v>
      </c>
      <c r="H19149">
        <v>64</v>
      </c>
      <c r="I19149" t="s">
        <v>63530</v>
      </c>
      <c r="J19149" t="s">
        <v>63531</v>
      </c>
      <c r="K19149" t="s">
        <v>63532</v>
      </c>
      <c r="L19149" t="s">
        <v>77989</v>
      </c>
    </row>
    <row r="19150" spans="1:12" x14ac:dyDescent="0.15">
      <c r="A19150" t="s">
        <v>12</v>
      </c>
      <c r="B19150">
        <v>5374193</v>
      </c>
      <c r="C19150">
        <v>5374213</v>
      </c>
      <c r="D19150" t="s">
        <v>63523</v>
      </c>
      <c r="E19150" t="s">
        <v>90</v>
      </c>
      <c r="F19150" t="s">
        <v>15</v>
      </c>
      <c r="G19150" t="s">
        <v>16</v>
      </c>
      <c r="H19150">
        <v>91</v>
      </c>
      <c r="I19150" t="s">
        <v>63533</v>
      </c>
      <c r="J19150" t="s">
        <v>63534</v>
      </c>
      <c r="K19150" t="s">
        <v>63535</v>
      </c>
      <c r="L19150" t="s">
        <v>77907</v>
      </c>
    </row>
    <row r="19151" spans="1:12" x14ac:dyDescent="0.15">
      <c r="A19151" t="s">
        <v>12</v>
      </c>
      <c r="B19151">
        <v>5375806</v>
      </c>
      <c r="C19151">
        <v>5375826</v>
      </c>
      <c r="D19151" t="s">
        <v>63536</v>
      </c>
      <c r="E19151" t="s">
        <v>90</v>
      </c>
      <c r="F19151" t="s">
        <v>15</v>
      </c>
      <c r="G19151" t="s">
        <v>36</v>
      </c>
      <c r="H19151">
        <v>41</v>
      </c>
      <c r="I19151" t="s">
        <v>63537</v>
      </c>
      <c r="J19151" t="s">
        <v>63538</v>
      </c>
      <c r="K19151" t="s">
        <v>63539</v>
      </c>
      <c r="L19151" t="s">
        <v>78014</v>
      </c>
    </row>
    <row r="19152" spans="1:12" x14ac:dyDescent="0.15">
      <c r="A19152" t="s">
        <v>12</v>
      </c>
      <c r="B19152">
        <v>5375835</v>
      </c>
      <c r="C19152">
        <v>5375855</v>
      </c>
      <c r="D19152" t="s">
        <v>63536</v>
      </c>
      <c r="E19152" t="s">
        <v>90</v>
      </c>
      <c r="F19152" t="s">
        <v>15</v>
      </c>
      <c r="G19152" t="s">
        <v>23</v>
      </c>
      <c r="H19152">
        <v>70</v>
      </c>
      <c r="I19152" t="s">
        <v>63540</v>
      </c>
      <c r="J19152" t="s">
        <v>63541</v>
      </c>
      <c r="K19152" t="s">
        <v>63542</v>
      </c>
      <c r="L19152" t="s">
        <v>77919</v>
      </c>
    </row>
    <row r="19153" spans="1:12" x14ac:dyDescent="0.15">
      <c r="A19153" t="s">
        <v>12</v>
      </c>
      <c r="B19153">
        <v>5375858</v>
      </c>
      <c r="C19153">
        <v>5375878</v>
      </c>
      <c r="D19153" t="s">
        <v>63536</v>
      </c>
      <c r="E19153" t="s">
        <v>90</v>
      </c>
      <c r="F19153" t="s">
        <v>15</v>
      </c>
      <c r="G19153" t="s">
        <v>36</v>
      </c>
      <c r="H19153">
        <v>93</v>
      </c>
      <c r="I19153" t="s">
        <v>63543</v>
      </c>
      <c r="J19153" t="s">
        <v>63544</v>
      </c>
      <c r="K19153" t="s">
        <v>63545</v>
      </c>
      <c r="L19153" t="s">
        <v>78044</v>
      </c>
    </row>
    <row r="19154" spans="1:12" x14ac:dyDescent="0.15">
      <c r="A19154" t="s">
        <v>12</v>
      </c>
      <c r="B19154">
        <v>5375903</v>
      </c>
      <c r="C19154">
        <v>5375923</v>
      </c>
      <c r="D19154" t="s">
        <v>63536</v>
      </c>
      <c r="E19154" t="s">
        <v>90</v>
      </c>
      <c r="F19154" t="s">
        <v>15</v>
      </c>
      <c r="G19154" t="s">
        <v>16</v>
      </c>
      <c r="H19154">
        <v>138</v>
      </c>
      <c r="I19154" t="s">
        <v>63546</v>
      </c>
      <c r="J19154" t="s">
        <v>63547</v>
      </c>
      <c r="K19154" t="s">
        <v>63548</v>
      </c>
      <c r="L19154" t="s">
        <v>78064</v>
      </c>
    </row>
    <row r="19155" spans="1:12" x14ac:dyDescent="0.15">
      <c r="A19155" t="s">
        <v>12</v>
      </c>
      <c r="B19155">
        <v>5376787</v>
      </c>
      <c r="C19155">
        <v>5376807</v>
      </c>
      <c r="D19155" t="s">
        <v>63549</v>
      </c>
      <c r="E19155" t="s">
        <v>90</v>
      </c>
      <c r="F19155" t="s">
        <v>15</v>
      </c>
      <c r="G19155" t="s">
        <v>16</v>
      </c>
      <c r="H19155">
        <v>0</v>
      </c>
      <c r="I19155" t="s">
        <v>63550</v>
      </c>
      <c r="J19155" t="s">
        <v>63551</v>
      </c>
      <c r="K19155" t="s">
        <v>63552</v>
      </c>
      <c r="L19155" t="s">
        <v>77980</v>
      </c>
    </row>
    <row r="19156" spans="1:12" x14ac:dyDescent="0.15">
      <c r="A19156" t="s">
        <v>12</v>
      </c>
      <c r="B19156">
        <v>5376811</v>
      </c>
      <c r="C19156">
        <v>5376831</v>
      </c>
      <c r="D19156" t="s">
        <v>63549</v>
      </c>
      <c r="E19156" t="s">
        <v>90</v>
      </c>
      <c r="F19156" t="s">
        <v>15</v>
      </c>
      <c r="G19156" t="s">
        <v>36</v>
      </c>
      <c r="H19156">
        <v>24</v>
      </c>
      <c r="I19156" t="s">
        <v>63553</v>
      </c>
      <c r="J19156" t="s">
        <v>63554</v>
      </c>
      <c r="K19156" t="s">
        <v>63555</v>
      </c>
      <c r="L19156" t="s">
        <v>77966</v>
      </c>
    </row>
    <row r="19157" spans="1:12" x14ac:dyDescent="0.15">
      <c r="A19157" t="s">
        <v>12</v>
      </c>
      <c r="B19157">
        <v>5376837</v>
      </c>
      <c r="C19157">
        <v>5376857</v>
      </c>
      <c r="D19157" t="s">
        <v>63549</v>
      </c>
      <c r="E19157" t="s">
        <v>90</v>
      </c>
      <c r="F19157" t="s">
        <v>15</v>
      </c>
      <c r="G19157" t="s">
        <v>36</v>
      </c>
      <c r="H19157">
        <v>50</v>
      </c>
      <c r="I19157" t="s">
        <v>63556</v>
      </c>
      <c r="J19157" t="s">
        <v>63557</v>
      </c>
      <c r="K19157" t="s">
        <v>63558</v>
      </c>
      <c r="L19157" t="s">
        <v>77925</v>
      </c>
    </row>
    <row r="19158" spans="1:12" x14ac:dyDescent="0.15">
      <c r="A19158" t="s">
        <v>12</v>
      </c>
      <c r="B19158">
        <v>5376938</v>
      </c>
      <c r="C19158">
        <v>5376958</v>
      </c>
      <c r="D19158" t="s">
        <v>63549</v>
      </c>
      <c r="E19158" t="s">
        <v>90</v>
      </c>
      <c r="F19158" t="s">
        <v>15</v>
      </c>
      <c r="G19158" t="s">
        <v>36</v>
      </c>
      <c r="H19158">
        <v>151</v>
      </c>
      <c r="I19158" t="s">
        <v>63559</v>
      </c>
      <c r="J19158" t="s">
        <v>63560</v>
      </c>
      <c r="K19158" t="s">
        <v>63561</v>
      </c>
      <c r="L19158" t="s">
        <v>78050</v>
      </c>
    </row>
    <row r="19159" spans="1:12" x14ac:dyDescent="0.15">
      <c r="A19159" t="s">
        <v>12</v>
      </c>
      <c r="B19159">
        <v>5377759</v>
      </c>
      <c r="C19159">
        <v>5377779</v>
      </c>
      <c r="D19159" t="s">
        <v>63562</v>
      </c>
      <c r="E19159" t="s">
        <v>90</v>
      </c>
      <c r="F19159" t="s">
        <v>15</v>
      </c>
      <c r="G19159" t="s">
        <v>23</v>
      </c>
      <c r="H19159">
        <v>8</v>
      </c>
      <c r="I19159" t="s">
        <v>63563</v>
      </c>
      <c r="J19159" t="s">
        <v>63564</v>
      </c>
      <c r="K19159" t="s">
        <v>63565</v>
      </c>
      <c r="L19159" t="s">
        <v>77955</v>
      </c>
    </row>
    <row r="19160" spans="1:12" x14ac:dyDescent="0.15">
      <c r="A19160" t="s">
        <v>12</v>
      </c>
      <c r="B19160">
        <v>5377800</v>
      </c>
      <c r="C19160">
        <v>5377820</v>
      </c>
      <c r="D19160" t="s">
        <v>63562</v>
      </c>
      <c r="E19160" t="s">
        <v>90</v>
      </c>
      <c r="F19160" t="s">
        <v>15</v>
      </c>
      <c r="G19160" t="s">
        <v>32</v>
      </c>
      <c r="H19160">
        <v>49</v>
      </c>
      <c r="I19160" t="s">
        <v>63566</v>
      </c>
      <c r="J19160" t="s">
        <v>63567</v>
      </c>
      <c r="K19160" t="s">
        <v>63568</v>
      </c>
      <c r="L19160" t="s">
        <v>77913</v>
      </c>
    </row>
    <row r="19161" spans="1:12" x14ac:dyDescent="0.15">
      <c r="A19161" t="s">
        <v>12</v>
      </c>
      <c r="B19161">
        <v>5377831</v>
      </c>
      <c r="C19161">
        <v>5377851</v>
      </c>
      <c r="D19161" t="s">
        <v>63562</v>
      </c>
      <c r="E19161" t="s">
        <v>90</v>
      </c>
      <c r="F19161" t="s">
        <v>15</v>
      </c>
      <c r="G19161" t="s">
        <v>23</v>
      </c>
      <c r="H19161">
        <v>80</v>
      </c>
      <c r="I19161" t="s">
        <v>63569</v>
      </c>
      <c r="J19161" t="s">
        <v>63570</v>
      </c>
      <c r="K19161" t="s">
        <v>63571</v>
      </c>
      <c r="L19161" t="s">
        <v>77940</v>
      </c>
    </row>
    <row r="19162" spans="1:12" x14ac:dyDescent="0.15">
      <c r="A19162" t="s">
        <v>12</v>
      </c>
      <c r="B19162">
        <v>5377881</v>
      </c>
      <c r="C19162">
        <v>5377901</v>
      </c>
      <c r="D19162" t="s">
        <v>63562</v>
      </c>
      <c r="E19162" t="s">
        <v>90</v>
      </c>
      <c r="F19162" t="s">
        <v>15</v>
      </c>
      <c r="G19162" t="s">
        <v>16</v>
      </c>
      <c r="H19162">
        <v>130</v>
      </c>
      <c r="I19162" t="s">
        <v>63572</v>
      </c>
      <c r="J19162" t="s">
        <v>63573</v>
      </c>
      <c r="K19162" t="s">
        <v>63574</v>
      </c>
      <c r="L19162" t="s">
        <v>77998</v>
      </c>
    </row>
    <row r="19163" spans="1:12" x14ac:dyDescent="0.15">
      <c r="A19163" t="s">
        <v>12</v>
      </c>
      <c r="B19163">
        <v>5378735</v>
      </c>
      <c r="C19163">
        <v>5378755</v>
      </c>
      <c r="D19163" t="s">
        <v>63575</v>
      </c>
      <c r="E19163" t="s">
        <v>90</v>
      </c>
      <c r="F19163" t="s">
        <v>15</v>
      </c>
      <c r="G19163" t="s">
        <v>16</v>
      </c>
      <c r="H19163">
        <v>10</v>
      </c>
      <c r="I19163" t="s">
        <v>63576</v>
      </c>
      <c r="J19163" t="s">
        <v>63577</v>
      </c>
      <c r="K19163" t="s">
        <v>63578</v>
      </c>
      <c r="L19163" t="s">
        <v>78001</v>
      </c>
    </row>
    <row r="19164" spans="1:12" x14ac:dyDescent="0.15">
      <c r="A19164" t="s">
        <v>12</v>
      </c>
      <c r="B19164">
        <v>5378759</v>
      </c>
      <c r="C19164">
        <v>5378779</v>
      </c>
      <c r="D19164" t="s">
        <v>63575</v>
      </c>
      <c r="E19164" t="s">
        <v>90</v>
      </c>
      <c r="F19164" t="s">
        <v>15</v>
      </c>
      <c r="G19164" t="s">
        <v>36</v>
      </c>
      <c r="H19164">
        <v>34</v>
      </c>
      <c r="I19164" t="s">
        <v>63579</v>
      </c>
      <c r="J19164" t="s">
        <v>63580</v>
      </c>
      <c r="K19164" t="s">
        <v>63581</v>
      </c>
      <c r="L19164" t="s">
        <v>77999</v>
      </c>
    </row>
    <row r="19165" spans="1:12" x14ac:dyDescent="0.15">
      <c r="A19165" t="s">
        <v>12</v>
      </c>
      <c r="B19165">
        <v>5378784</v>
      </c>
      <c r="C19165">
        <v>5378804</v>
      </c>
      <c r="D19165" t="s">
        <v>63575</v>
      </c>
      <c r="E19165" t="s">
        <v>90</v>
      </c>
      <c r="F19165" t="s">
        <v>15</v>
      </c>
      <c r="G19165" t="s">
        <v>23</v>
      </c>
      <c r="H19165">
        <v>59</v>
      </c>
      <c r="I19165" t="s">
        <v>63582</v>
      </c>
      <c r="J19165" t="s">
        <v>63583</v>
      </c>
      <c r="K19165" t="s">
        <v>63584</v>
      </c>
      <c r="L19165" t="s">
        <v>78009</v>
      </c>
    </row>
    <row r="19166" spans="1:12" x14ac:dyDescent="0.15">
      <c r="A19166" t="s">
        <v>12</v>
      </c>
      <c r="B19166">
        <v>5378853</v>
      </c>
      <c r="C19166">
        <v>5378873</v>
      </c>
      <c r="D19166" t="s">
        <v>63575</v>
      </c>
      <c r="E19166" t="s">
        <v>90</v>
      </c>
      <c r="F19166" t="s">
        <v>15</v>
      </c>
      <c r="G19166" t="s">
        <v>23</v>
      </c>
      <c r="H19166">
        <v>128</v>
      </c>
      <c r="I19166" t="s">
        <v>63585</v>
      </c>
      <c r="J19166" t="s">
        <v>63586</v>
      </c>
      <c r="K19166" t="s">
        <v>63587</v>
      </c>
      <c r="L19166" t="s">
        <v>77934</v>
      </c>
    </row>
    <row r="19167" spans="1:12" x14ac:dyDescent="0.15">
      <c r="A19167" t="s">
        <v>12</v>
      </c>
      <c r="B19167">
        <v>5380322</v>
      </c>
      <c r="C19167">
        <v>5380342</v>
      </c>
      <c r="D19167" t="s">
        <v>63588</v>
      </c>
      <c r="E19167" t="s">
        <v>90</v>
      </c>
      <c r="F19167" t="s">
        <v>76</v>
      </c>
      <c r="G19167" t="s">
        <v>23</v>
      </c>
      <c r="H19167">
        <v>20</v>
      </c>
      <c r="I19167" t="s">
        <v>63589</v>
      </c>
      <c r="J19167" t="s">
        <v>63590</v>
      </c>
      <c r="K19167" t="s">
        <v>63591</v>
      </c>
      <c r="L19167" t="s">
        <v>77968</v>
      </c>
    </row>
    <row r="19168" spans="1:12" x14ac:dyDescent="0.15">
      <c r="A19168" t="s">
        <v>12</v>
      </c>
      <c r="B19168">
        <v>5380298</v>
      </c>
      <c r="C19168">
        <v>5380318</v>
      </c>
      <c r="D19168" t="s">
        <v>63588</v>
      </c>
      <c r="E19168" t="s">
        <v>90</v>
      </c>
      <c r="F19168" t="s">
        <v>76</v>
      </c>
      <c r="G19168" t="s">
        <v>23</v>
      </c>
      <c r="H19168">
        <v>44</v>
      </c>
      <c r="I19168" t="s">
        <v>63592</v>
      </c>
      <c r="J19168" t="s">
        <v>63593</v>
      </c>
      <c r="K19168" t="s">
        <v>63594</v>
      </c>
      <c r="L19168" t="s">
        <v>78016</v>
      </c>
    </row>
    <row r="19169" spans="1:12" x14ac:dyDescent="0.15">
      <c r="A19169" t="s">
        <v>12</v>
      </c>
      <c r="B19169">
        <v>5380265</v>
      </c>
      <c r="C19169">
        <v>5380285</v>
      </c>
      <c r="D19169" t="s">
        <v>63588</v>
      </c>
      <c r="E19169" t="s">
        <v>90</v>
      </c>
      <c r="F19169" t="s">
        <v>76</v>
      </c>
      <c r="G19169" t="s">
        <v>32</v>
      </c>
      <c r="H19169">
        <v>77</v>
      </c>
      <c r="I19169" t="s">
        <v>63595</v>
      </c>
      <c r="J19169" t="s">
        <v>63596</v>
      </c>
      <c r="K19169" t="s">
        <v>63597</v>
      </c>
      <c r="L19169" t="s">
        <v>77960</v>
      </c>
    </row>
    <row r="19170" spans="1:12" x14ac:dyDescent="0.15">
      <c r="A19170" t="s">
        <v>12</v>
      </c>
      <c r="B19170">
        <v>5380197</v>
      </c>
      <c r="C19170">
        <v>5380217</v>
      </c>
      <c r="D19170" t="s">
        <v>63588</v>
      </c>
      <c r="E19170" t="s">
        <v>90</v>
      </c>
      <c r="F19170" t="s">
        <v>76</v>
      </c>
      <c r="G19170" t="s">
        <v>23</v>
      </c>
      <c r="H19170">
        <v>145</v>
      </c>
      <c r="I19170" t="s">
        <v>63598</v>
      </c>
      <c r="J19170" t="s">
        <v>63599</v>
      </c>
      <c r="K19170" t="s">
        <v>63600</v>
      </c>
      <c r="L19170" t="s">
        <v>77915</v>
      </c>
    </row>
    <row r="19171" spans="1:12" x14ac:dyDescent="0.15">
      <c r="A19171" t="s">
        <v>12</v>
      </c>
      <c r="B19171">
        <v>5380526</v>
      </c>
      <c r="C19171">
        <v>5380546</v>
      </c>
      <c r="D19171" t="s">
        <v>63601</v>
      </c>
      <c r="E19171" t="s">
        <v>90</v>
      </c>
      <c r="F19171" t="s">
        <v>15</v>
      </c>
      <c r="G19171" t="s">
        <v>32</v>
      </c>
      <c r="H19171">
        <v>23</v>
      </c>
      <c r="I19171" t="s">
        <v>63602</v>
      </c>
      <c r="J19171" t="s">
        <v>63603</v>
      </c>
      <c r="K19171" t="s">
        <v>63604</v>
      </c>
      <c r="L19171" t="s">
        <v>77975</v>
      </c>
    </row>
    <row r="19172" spans="1:12" x14ac:dyDescent="0.15">
      <c r="A19172" t="s">
        <v>12</v>
      </c>
      <c r="B19172">
        <v>5380559</v>
      </c>
      <c r="C19172">
        <v>5380579</v>
      </c>
      <c r="D19172" t="s">
        <v>63601</v>
      </c>
      <c r="E19172" t="s">
        <v>90</v>
      </c>
      <c r="F19172" t="s">
        <v>15</v>
      </c>
      <c r="G19172" t="s">
        <v>16</v>
      </c>
      <c r="H19172">
        <v>56</v>
      </c>
      <c r="I19172" t="s">
        <v>63605</v>
      </c>
      <c r="J19172" t="s">
        <v>63606</v>
      </c>
      <c r="K19172" t="s">
        <v>63607</v>
      </c>
      <c r="L19172" t="s">
        <v>77971</v>
      </c>
    </row>
    <row r="19173" spans="1:12" x14ac:dyDescent="0.15">
      <c r="A19173" t="s">
        <v>12</v>
      </c>
      <c r="B19173">
        <v>5380582</v>
      </c>
      <c r="C19173">
        <v>5380602</v>
      </c>
      <c r="D19173" t="s">
        <v>63601</v>
      </c>
      <c r="E19173" t="s">
        <v>90</v>
      </c>
      <c r="F19173" t="s">
        <v>15</v>
      </c>
      <c r="G19173" t="s">
        <v>16</v>
      </c>
      <c r="H19173">
        <v>79</v>
      </c>
      <c r="I19173" t="s">
        <v>63608</v>
      </c>
      <c r="J19173" t="s">
        <v>63609</v>
      </c>
      <c r="K19173" t="s">
        <v>63610</v>
      </c>
      <c r="L19173" t="s">
        <v>77993</v>
      </c>
    </row>
    <row r="19174" spans="1:12" x14ac:dyDescent="0.15">
      <c r="A19174" t="s">
        <v>12</v>
      </c>
      <c r="B19174">
        <v>5380602</v>
      </c>
      <c r="C19174">
        <v>5380622</v>
      </c>
      <c r="D19174" t="s">
        <v>63601</v>
      </c>
      <c r="E19174" t="s">
        <v>90</v>
      </c>
      <c r="F19174" t="s">
        <v>15</v>
      </c>
      <c r="G19174" t="s">
        <v>16</v>
      </c>
      <c r="H19174">
        <v>99</v>
      </c>
      <c r="I19174" t="s">
        <v>63611</v>
      </c>
      <c r="J19174" t="s">
        <v>63612</v>
      </c>
      <c r="K19174" t="s">
        <v>63613</v>
      </c>
      <c r="L19174" t="s">
        <v>78051</v>
      </c>
    </row>
    <row r="19175" spans="1:12" x14ac:dyDescent="0.15">
      <c r="A19175" t="s">
        <v>12</v>
      </c>
      <c r="B19175">
        <v>5381814</v>
      </c>
      <c r="C19175">
        <v>5381834</v>
      </c>
      <c r="D19175" t="s">
        <v>63614</v>
      </c>
      <c r="E19175" t="s">
        <v>90</v>
      </c>
      <c r="F19175" t="s">
        <v>76</v>
      </c>
      <c r="G19175" t="s">
        <v>23</v>
      </c>
      <c r="H19175">
        <v>77</v>
      </c>
      <c r="I19175" t="s">
        <v>63615</v>
      </c>
      <c r="J19175" t="s">
        <v>63616</v>
      </c>
      <c r="K19175" t="s">
        <v>63617</v>
      </c>
      <c r="L19175" t="s">
        <v>77960</v>
      </c>
    </row>
    <row r="19176" spans="1:12" x14ac:dyDescent="0.15">
      <c r="A19176" t="s">
        <v>12</v>
      </c>
      <c r="B19176">
        <v>5381793</v>
      </c>
      <c r="C19176">
        <v>5381813</v>
      </c>
      <c r="D19176" t="s">
        <v>63614</v>
      </c>
      <c r="E19176" t="s">
        <v>90</v>
      </c>
      <c r="F19176" t="s">
        <v>76</v>
      </c>
      <c r="G19176" t="s">
        <v>36</v>
      </c>
      <c r="H19176">
        <v>98</v>
      </c>
      <c r="I19176" t="s">
        <v>63618</v>
      </c>
      <c r="J19176" t="s">
        <v>63619</v>
      </c>
      <c r="K19176" t="s">
        <v>63620</v>
      </c>
      <c r="L19176" t="s">
        <v>78048</v>
      </c>
    </row>
    <row r="19177" spans="1:12" x14ac:dyDescent="0.15">
      <c r="A19177" t="s">
        <v>12</v>
      </c>
      <c r="B19177">
        <v>5381770</v>
      </c>
      <c r="C19177">
        <v>5381790</v>
      </c>
      <c r="D19177" t="s">
        <v>63614</v>
      </c>
      <c r="E19177" t="s">
        <v>90</v>
      </c>
      <c r="F19177" t="s">
        <v>76</v>
      </c>
      <c r="G19177" t="s">
        <v>23</v>
      </c>
      <c r="H19177">
        <v>121</v>
      </c>
      <c r="I19177" t="s">
        <v>63621</v>
      </c>
      <c r="J19177" t="s">
        <v>63622</v>
      </c>
      <c r="K19177" t="s">
        <v>63623</v>
      </c>
      <c r="L19177" t="s">
        <v>77943</v>
      </c>
    </row>
    <row r="19178" spans="1:12" x14ac:dyDescent="0.15">
      <c r="A19178" t="s">
        <v>12</v>
      </c>
      <c r="B19178">
        <v>5381744</v>
      </c>
      <c r="C19178">
        <v>5381764</v>
      </c>
      <c r="D19178" t="s">
        <v>63614</v>
      </c>
      <c r="E19178" t="s">
        <v>90</v>
      </c>
      <c r="F19178" t="s">
        <v>76</v>
      </c>
      <c r="G19178" t="s">
        <v>36</v>
      </c>
      <c r="H19178">
        <v>147</v>
      </c>
      <c r="I19178" t="s">
        <v>63624</v>
      </c>
      <c r="J19178" t="s">
        <v>63625</v>
      </c>
      <c r="K19178" t="s">
        <v>63626</v>
      </c>
      <c r="L19178" t="s">
        <v>78079</v>
      </c>
    </row>
    <row r="19179" spans="1:12" x14ac:dyDescent="0.15">
      <c r="A19179" t="s">
        <v>12</v>
      </c>
      <c r="B19179">
        <v>5382557</v>
      </c>
      <c r="C19179">
        <v>5382577</v>
      </c>
      <c r="D19179" t="s">
        <v>63627</v>
      </c>
      <c r="E19179" t="s">
        <v>90</v>
      </c>
      <c r="F19179" t="s">
        <v>76</v>
      </c>
      <c r="G19179" t="s">
        <v>16</v>
      </c>
      <c r="H19179">
        <v>8</v>
      </c>
      <c r="I19179" t="s">
        <v>63628</v>
      </c>
      <c r="J19179" t="s">
        <v>63629</v>
      </c>
      <c r="K19179" t="s">
        <v>63630</v>
      </c>
      <c r="L19179" t="s">
        <v>77955</v>
      </c>
    </row>
    <row r="19180" spans="1:12" x14ac:dyDescent="0.15">
      <c r="A19180" t="s">
        <v>12</v>
      </c>
      <c r="B19180">
        <v>5382537</v>
      </c>
      <c r="C19180">
        <v>5382557</v>
      </c>
      <c r="D19180" t="s">
        <v>63627</v>
      </c>
      <c r="E19180" t="s">
        <v>90</v>
      </c>
      <c r="F19180" t="s">
        <v>76</v>
      </c>
      <c r="G19180" t="s">
        <v>16</v>
      </c>
      <c r="H19180">
        <v>28</v>
      </c>
      <c r="I19180" t="s">
        <v>63631</v>
      </c>
      <c r="J19180" t="s">
        <v>63632</v>
      </c>
      <c r="K19180" t="s">
        <v>63633</v>
      </c>
      <c r="L19180" t="s">
        <v>77956</v>
      </c>
    </row>
    <row r="19181" spans="1:12" x14ac:dyDescent="0.15">
      <c r="A19181" t="s">
        <v>12</v>
      </c>
      <c r="B19181">
        <v>5382513</v>
      </c>
      <c r="C19181">
        <v>5382533</v>
      </c>
      <c r="D19181" t="s">
        <v>63627</v>
      </c>
      <c r="E19181" t="s">
        <v>90</v>
      </c>
      <c r="F19181" t="s">
        <v>76</v>
      </c>
      <c r="G19181" t="s">
        <v>16</v>
      </c>
      <c r="H19181">
        <v>52</v>
      </c>
      <c r="I19181" t="s">
        <v>63634</v>
      </c>
      <c r="J19181" t="s">
        <v>63635</v>
      </c>
      <c r="K19181" t="s">
        <v>63636</v>
      </c>
      <c r="L19181" t="s">
        <v>77959</v>
      </c>
    </row>
    <row r="19182" spans="1:12" x14ac:dyDescent="0.15">
      <c r="A19182" t="s">
        <v>12</v>
      </c>
      <c r="B19182">
        <v>5382482</v>
      </c>
      <c r="C19182">
        <v>5382502</v>
      </c>
      <c r="D19182" t="s">
        <v>63627</v>
      </c>
      <c r="E19182" t="s">
        <v>90</v>
      </c>
      <c r="F19182" t="s">
        <v>76</v>
      </c>
      <c r="G19182" t="s">
        <v>23</v>
      </c>
      <c r="H19182">
        <v>83</v>
      </c>
      <c r="I19182" t="s">
        <v>63637</v>
      </c>
      <c r="J19182" t="s">
        <v>63638</v>
      </c>
      <c r="K19182" t="s">
        <v>63639</v>
      </c>
      <c r="L19182" t="s">
        <v>77958</v>
      </c>
    </row>
    <row r="19183" spans="1:12" x14ac:dyDescent="0.15">
      <c r="A19183" t="s">
        <v>12</v>
      </c>
      <c r="B19183">
        <v>5383304</v>
      </c>
      <c r="C19183">
        <v>5383324</v>
      </c>
      <c r="D19183" t="s">
        <v>63640</v>
      </c>
      <c r="E19183" t="s">
        <v>90</v>
      </c>
      <c r="F19183" t="s">
        <v>76</v>
      </c>
      <c r="G19183" t="s">
        <v>16</v>
      </c>
      <c r="H19183">
        <v>13</v>
      </c>
      <c r="I19183" t="s">
        <v>63641</v>
      </c>
      <c r="J19183" t="s">
        <v>63642</v>
      </c>
      <c r="K19183" t="s">
        <v>63643</v>
      </c>
      <c r="L19183" t="s">
        <v>77935</v>
      </c>
    </row>
    <row r="19184" spans="1:12" x14ac:dyDescent="0.15">
      <c r="A19184" t="s">
        <v>12</v>
      </c>
      <c r="B19184">
        <v>5383256</v>
      </c>
      <c r="C19184">
        <v>5383276</v>
      </c>
      <c r="D19184" t="s">
        <v>63640</v>
      </c>
      <c r="E19184" t="s">
        <v>90</v>
      </c>
      <c r="F19184" t="s">
        <v>76</v>
      </c>
      <c r="G19184" t="s">
        <v>23</v>
      </c>
      <c r="H19184">
        <v>61</v>
      </c>
      <c r="I19184" t="s">
        <v>63644</v>
      </c>
      <c r="J19184" t="s">
        <v>63645</v>
      </c>
      <c r="K19184" t="s">
        <v>63646</v>
      </c>
      <c r="L19184" t="s">
        <v>77979</v>
      </c>
    </row>
    <row r="19185" spans="1:12" x14ac:dyDescent="0.15">
      <c r="A19185" t="s">
        <v>12</v>
      </c>
      <c r="B19185">
        <v>5383234</v>
      </c>
      <c r="C19185">
        <v>5383254</v>
      </c>
      <c r="D19185" t="s">
        <v>63640</v>
      </c>
      <c r="E19185" t="s">
        <v>90</v>
      </c>
      <c r="F19185" t="s">
        <v>76</v>
      </c>
      <c r="G19185" t="s">
        <v>32</v>
      </c>
      <c r="H19185">
        <v>83</v>
      </c>
      <c r="I19185" t="s">
        <v>63647</v>
      </c>
      <c r="J19185" t="s">
        <v>63648</v>
      </c>
      <c r="K19185" t="s">
        <v>63649</v>
      </c>
      <c r="L19185" t="s">
        <v>77958</v>
      </c>
    </row>
    <row r="19186" spans="1:12" x14ac:dyDescent="0.15">
      <c r="A19186" t="s">
        <v>12</v>
      </c>
      <c r="B19186">
        <v>5383213</v>
      </c>
      <c r="C19186">
        <v>5383233</v>
      </c>
      <c r="D19186" t="s">
        <v>63640</v>
      </c>
      <c r="E19186" t="s">
        <v>90</v>
      </c>
      <c r="F19186" t="s">
        <v>76</v>
      </c>
      <c r="G19186" t="s">
        <v>32</v>
      </c>
      <c r="H19186">
        <v>104</v>
      </c>
      <c r="I19186" t="s">
        <v>63650</v>
      </c>
      <c r="J19186" t="s">
        <v>63651</v>
      </c>
      <c r="K19186" t="s">
        <v>63652</v>
      </c>
      <c r="L19186" t="s">
        <v>77963</v>
      </c>
    </row>
    <row r="19187" spans="1:12" x14ac:dyDescent="0.15">
      <c r="A19187" t="s">
        <v>12</v>
      </c>
      <c r="B19187">
        <v>5383483</v>
      </c>
      <c r="C19187">
        <v>5383503</v>
      </c>
      <c r="D19187" t="s">
        <v>63653</v>
      </c>
      <c r="E19187" t="s">
        <v>63654</v>
      </c>
      <c r="F19187" t="s">
        <v>15</v>
      </c>
      <c r="G19187" t="s">
        <v>23</v>
      </c>
      <c r="H19187">
        <v>17</v>
      </c>
      <c r="I19187" t="s">
        <v>63655</v>
      </c>
      <c r="J19187" t="s">
        <v>63656</v>
      </c>
      <c r="K19187" t="s">
        <v>63657</v>
      </c>
      <c r="L19187" t="s">
        <v>77944</v>
      </c>
    </row>
    <row r="19188" spans="1:12" x14ac:dyDescent="0.15">
      <c r="A19188" t="s">
        <v>12</v>
      </c>
      <c r="B19188">
        <v>5383507</v>
      </c>
      <c r="C19188">
        <v>5383527</v>
      </c>
      <c r="D19188" t="s">
        <v>63653</v>
      </c>
      <c r="E19188" t="s">
        <v>63654</v>
      </c>
      <c r="F19188" t="s">
        <v>15</v>
      </c>
      <c r="G19188" t="s">
        <v>23</v>
      </c>
      <c r="H19188">
        <v>41</v>
      </c>
      <c r="I19188" t="s">
        <v>63658</v>
      </c>
      <c r="J19188" t="s">
        <v>63659</v>
      </c>
      <c r="K19188" t="s">
        <v>63660</v>
      </c>
      <c r="L19188" t="s">
        <v>78014</v>
      </c>
    </row>
    <row r="19189" spans="1:12" x14ac:dyDescent="0.15">
      <c r="A19189" t="s">
        <v>12</v>
      </c>
      <c r="B19189">
        <v>5383528</v>
      </c>
      <c r="C19189">
        <v>5383548</v>
      </c>
      <c r="D19189" t="s">
        <v>63653</v>
      </c>
      <c r="E19189" t="s">
        <v>63654</v>
      </c>
      <c r="F19189" t="s">
        <v>15</v>
      </c>
      <c r="G19189" t="s">
        <v>16</v>
      </c>
      <c r="H19189">
        <v>62</v>
      </c>
      <c r="I19189" t="s">
        <v>63661</v>
      </c>
      <c r="J19189" t="s">
        <v>63662</v>
      </c>
      <c r="K19189" t="s">
        <v>63663</v>
      </c>
      <c r="L19189" t="s">
        <v>77949</v>
      </c>
    </row>
    <row r="19190" spans="1:12" x14ac:dyDescent="0.15">
      <c r="A19190" t="s">
        <v>12</v>
      </c>
      <c r="B19190">
        <v>5383552</v>
      </c>
      <c r="C19190">
        <v>5383572</v>
      </c>
      <c r="D19190" t="s">
        <v>63653</v>
      </c>
      <c r="E19190" t="s">
        <v>63654</v>
      </c>
      <c r="F19190" t="s">
        <v>15</v>
      </c>
      <c r="G19190" t="s">
        <v>32</v>
      </c>
      <c r="H19190">
        <v>86</v>
      </c>
      <c r="I19190" t="s">
        <v>63664</v>
      </c>
      <c r="J19190" t="s">
        <v>63665</v>
      </c>
      <c r="K19190" t="s">
        <v>63666</v>
      </c>
      <c r="L19190" t="s">
        <v>77929</v>
      </c>
    </row>
    <row r="19191" spans="1:12" x14ac:dyDescent="0.15">
      <c r="A19191" t="s">
        <v>12</v>
      </c>
      <c r="B19191">
        <v>5387078</v>
      </c>
      <c r="C19191">
        <v>5387098</v>
      </c>
      <c r="D19191" t="s">
        <v>63667</v>
      </c>
      <c r="E19191" t="s">
        <v>90</v>
      </c>
      <c r="F19191" t="s">
        <v>76</v>
      </c>
      <c r="G19191" t="s">
        <v>23</v>
      </c>
      <c r="H19191">
        <v>0</v>
      </c>
      <c r="I19191" t="s">
        <v>63668</v>
      </c>
      <c r="J19191" t="s">
        <v>63669</v>
      </c>
      <c r="K19191" t="s">
        <v>63670</v>
      </c>
      <c r="L19191" t="s">
        <v>77980</v>
      </c>
    </row>
    <row r="19192" spans="1:12" x14ac:dyDescent="0.15">
      <c r="A19192" t="s">
        <v>12</v>
      </c>
      <c r="B19192">
        <v>5387058</v>
      </c>
      <c r="C19192">
        <v>5387078</v>
      </c>
      <c r="D19192" t="s">
        <v>63667</v>
      </c>
      <c r="E19192" t="s">
        <v>90</v>
      </c>
      <c r="F19192" t="s">
        <v>76</v>
      </c>
      <c r="G19192" t="s">
        <v>32</v>
      </c>
      <c r="H19192">
        <v>20</v>
      </c>
      <c r="I19192" t="s">
        <v>63671</v>
      </c>
      <c r="J19192" t="s">
        <v>63672</v>
      </c>
      <c r="K19192" t="s">
        <v>63673</v>
      </c>
      <c r="L19192" t="s">
        <v>77968</v>
      </c>
    </row>
    <row r="19193" spans="1:12" x14ac:dyDescent="0.15">
      <c r="A19193" t="s">
        <v>12</v>
      </c>
      <c r="B19193">
        <v>5386999</v>
      </c>
      <c r="C19193">
        <v>5387019</v>
      </c>
      <c r="D19193" t="s">
        <v>63667</v>
      </c>
      <c r="E19193" t="s">
        <v>90</v>
      </c>
      <c r="F19193" t="s">
        <v>76</v>
      </c>
      <c r="G19193" t="s">
        <v>16</v>
      </c>
      <c r="H19193">
        <v>79</v>
      </c>
      <c r="I19193" t="s">
        <v>63674</v>
      </c>
      <c r="J19193" t="s">
        <v>63675</v>
      </c>
      <c r="K19193" t="s">
        <v>63676</v>
      </c>
      <c r="L19193" t="s">
        <v>77993</v>
      </c>
    </row>
    <row r="19194" spans="1:12" x14ac:dyDescent="0.15">
      <c r="A19194" t="s">
        <v>12</v>
      </c>
      <c r="B19194">
        <v>5386953</v>
      </c>
      <c r="C19194">
        <v>5386973</v>
      </c>
      <c r="D19194" t="s">
        <v>63667</v>
      </c>
      <c r="E19194" t="s">
        <v>90</v>
      </c>
      <c r="F19194" t="s">
        <v>76</v>
      </c>
      <c r="G19194" t="s">
        <v>36</v>
      </c>
      <c r="H19194">
        <v>125</v>
      </c>
      <c r="I19194" t="s">
        <v>63677</v>
      </c>
      <c r="J19194" t="s">
        <v>63678</v>
      </c>
      <c r="K19194" t="s">
        <v>63679</v>
      </c>
      <c r="L19194" t="s">
        <v>78034</v>
      </c>
    </row>
    <row r="19195" spans="1:12" x14ac:dyDescent="0.15">
      <c r="A19195" t="s">
        <v>12</v>
      </c>
      <c r="B19195">
        <v>5389578</v>
      </c>
      <c r="C19195">
        <v>5389598</v>
      </c>
      <c r="D19195" t="s">
        <v>63680</v>
      </c>
      <c r="E19195" t="s">
        <v>90</v>
      </c>
      <c r="F19195" t="s">
        <v>76</v>
      </c>
      <c r="G19195" t="s">
        <v>32</v>
      </c>
      <c r="H19195">
        <v>16</v>
      </c>
      <c r="I19195" t="s">
        <v>63681</v>
      </c>
      <c r="J19195" t="s">
        <v>63682</v>
      </c>
      <c r="K19195" t="s">
        <v>63683</v>
      </c>
      <c r="L19195" t="s">
        <v>77905</v>
      </c>
    </row>
    <row r="19196" spans="1:12" x14ac:dyDescent="0.15">
      <c r="A19196" t="s">
        <v>12</v>
      </c>
      <c r="B19196">
        <v>5389536</v>
      </c>
      <c r="C19196">
        <v>5389556</v>
      </c>
      <c r="D19196" t="s">
        <v>63680</v>
      </c>
      <c r="E19196" t="s">
        <v>90</v>
      </c>
      <c r="F19196" t="s">
        <v>76</v>
      </c>
      <c r="G19196" t="s">
        <v>32</v>
      </c>
      <c r="H19196">
        <v>58</v>
      </c>
      <c r="I19196" t="s">
        <v>63684</v>
      </c>
      <c r="J19196" t="s">
        <v>63685</v>
      </c>
      <c r="K19196" t="s">
        <v>63686</v>
      </c>
      <c r="L19196" t="s">
        <v>77911</v>
      </c>
    </row>
    <row r="19197" spans="1:12" x14ac:dyDescent="0.15">
      <c r="A19197" t="s">
        <v>12</v>
      </c>
      <c r="B19197">
        <v>5389509</v>
      </c>
      <c r="C19197">
        <v>5389529</v>
      </c>
      <c r="D19197" t="s">
        <v>63680</v>
      </c>
      <c r="E19197" t="s">
        <v>90</v>
      </c>
      <c r="F19197" t="s">
        <v>76</v>
      </c>
      <c r="G19197" t="s">
        <v>16</v>
      </c>
      <c r="H19197">
        <v>85</v>
      </c>
      <c r="I19197" t="s">
        <v>63687</v>
      </c>
      <c r="J19197" t="s">
        <v>63688</v>
      </c>
      <c r="K19197" t="s">
        <v>63689</v>
      </c>
      <c r="L19197" t="s">
        <v>77972</v>
      </c>
    </row>
    <row r="19198" spans="1:12" x14ac:dyDescent="0.15">
      <c r="A19198" t="s">
        <v>12</v>
      </c>
      <c r="B19198">
        <v>5389488</v>
      </c>
      <c r="C19198">
        <v>5389508</v>
      </c>
      <c r="D19198" t="s">
        <v>63680</v>
      </c>
      <c r="E19198" t="s">
        <v>90</v>
      </c>
      <c r="F19198" t="s">
        <v>76</v>
      </c>
      <c r="G19198" t="s">
        <v>16</v>
      </c>
      <c r="H19198">
        <v>106</v>
      </c>
      <c r="I19198" t="s">
        <v>63690</v>
      </c>
      <c r="J19198" t="s">
        <v>63691</v>
      </c>
      <c r="K19198" t="s">
        <v>63692</v>
      </c>
      <c r="L19198" t="s">
        <v>77914</v>
      </c>
    </row>
    <row r="19199" spans="1:12" x14ac:dyDescent="0.15">
      <c r="A19199" t="s">
        <v>12</v>
      </c>
      <c r="B19199">
        <v>5389832</v>
      </c>
      <c r="C19199">
        <v>5389852</v>
      </c>
      <c r="D19199" t="s">
        <v>63693</v>
      </c>
      <c r="E19199" t="s">
        <v>90</v>
      </c>
      <c r="F19199" t="s">
        <v>15</v>
      </c>
      <c r="G19199" t="s">
        <v>32</v>
      </c>
      <c r="H19199">
        <v>1</v>
      </c>
      <c r="I19199" t="s">
        <v>63694</v>
      </c>
      <c r="J19199" t="s">
        <v>63695</v>
      </c>
      <c r="K19199" t="s">
        <v>63696</v>
      </c>
      <c r="L19199" t="s">
        <v>77917</v>
      </c>
    </row>
    <row r="19200" spans="1:12" x14ac:dyDescent="0.15">
      <c r="A19200" t="s">
        <v>12</v>
      </c>
      <c r="B19200">
        <v>5389853</v>
      </c>
      <c r="C19200">
        <v>5389873</v>
      </c>
      <c r="D19200" t="s">
        <v>63693</v>
      </c>
      <c r="E19200" t="s">
        <v>90</v>
      </c>
      <c r="F19200" t="s">
        <v>15</v>
      </c>
      <c r="G19200" t="s">
        <v>32</v>
      </c>
      <c r="H19200">
        <v>22</v>
      </c>
      <c r="I19200" t="s">
        <v>63697</v>
      </c>
      <c r="J19200" t="s">
        <v>63698</v>
      </c>
      <c r="K19200" t="s">
        <v>63699</v>
      </c>
      <c r="L19200" t="s">
        <v>77948</v>
      </c>
    </row>
    <row r="19201" spans="1:12" x14ac:dyDescent="0.15">
      <c r="A19201" t="s">
        <v>12</v>
      </c>
      <c r="B19201">
        <v>5389877</v>
      </c>
      <c r="C19201">
        <v>5389897</v>
      </c>
      <c r="D19201" t="s">
        <v>63693</v>
      </c>
      <c r="E19201" t="s">
        <v>90</v>
      </c>
      <c r="F19201" t="s">
        <v>15</v>
      </c>
      <c r="G19201" t="s">
        <v>36</v>
      </c>
      <c r="H19201">
        <v>46</v>
      </c>
      <c r="I19201" t="s">
        <v>63700</v>
      </c>
      <c r="J19201" t="s">
        <v>63701</v>
      </c>
      <c r="K19201" t="s">
        <v>63702</v>
      </c>
      <c r="L19201" t="s">
        <v>78004</v>
      </c>
    </row>
    <row r="19202" spans="1:12" x14ac:dyDescent="0.15">
      <c r="A19202" t="s">
        <v>12</v>
      </c>
      <c r="B19202">
        <v>5389913</v>
      </c>
      <c r="C19202">
        <v>5389933</v>
      </c>
      <c r="D19202" t="s">
        <v>63693</v>
      </c>
      <c r="E19202" t="s">
        <v>90</v>
      </c>
      <c r="F19202" t="s">
        <v>15</v>
      </c>
      <c r="G19202" t="s">
        <v>16</v>
      </c>
      <c r="H19202">
        <v>82</v>
      </c>
      <c r="I19202" t="s">
        <v>63703</v>
      </c>
      <c r="J19202" t="s">
        <v>63704</v>
      </c>
      <c r="K19202" t="s">
        <v>63705</v>
      </c>
      <c r="L19202" t="s">
        <v>78011</v>
      </c>
    </row>
    <row r="19203" spans="1:12" x14ac:dyDescent="0.15">
      <c r="A19203" t="s">
        <v>12</v>
      </c>
      <c r="B19203">
        <v>5390522</v>
      </c>
      <c r="C19203">
        <v>5390542</v>
      </c>
      <c r="D19203" t="s">
        <v>63706</v>
      </c>
      <c r="E19203" t="s">
        <v>90</v>
      </c>
      <c r="F19203" t="s">
        <v>15</v>
      </c>
      <c r="G19203" t="s">
        <v>32</v>
      </c>
      <c r="H19203">
        <v>8</v>
      </c>
      <c r="I19203" t="s">
        <v>63707</v>
      </c>
      <c r="J19203" t="s">
        <v>63708</v>
      </c>
      <c r="K19203" t="s">
        <v>63709</v>
      </c>
      <c r="L19203" t="s">
        <v>77955</v>
      </c>
    </row>
    <row r="19204" spans="1:12" x14ac:dyDescent="0.15">
      <c r="A19204" t="s">
        <v>12</v>
      </c>
      <c r="B19204">
        <v>5390554</v>
      </c>
      <c r="C19204">
        <v>5390574</v>
      </c>
      <c r="D19204" t="s">
        <v>63706</v>
      </c>
      <c r="E19204" t="s">
        <v>90</v>
      </c>
      <c r="F19204" t="s">
        <v>15</v>
      </c>
      <c r="G19204" t="s">
        <v>16</v>
      </c>
      <c r="H19204">
        <v>40</v>
      </c>
      <c r="I19204" t="s">
        <v>63710</v>
      </c>
      <c r="J19204" t="s">
        <v>63711</v>
      </c>
      <c r="K19204" t="s">
        <v>63712</v>
      </c>
      <c r="L19204" t="s">
        <v>77952</v>
      </c>
    </row>
    <row r="19205" spans="1:12" x14ac:dyDescent="0.15">
      <c r="A19205" t="s">
        <v>12</v>
      </c>
      <c r="B19205">
        <v>5390578</v>
      </c>
      <c r="C19205">
        <v>5390598</v>
      </c>
      <c r="D19205" t="s">
        <v>63706</v>
      </c>
      <c r="E19205" t="s">
        <v>90</v>
      </c>
      <c r="F19205" t="s">
        <v>15</v>
      </c>
      <c r="G19205" t="s">
        <v>16</v>
      </c>
      <c r="H19205">
        <v>64</v>
      </c>
      <c r="I19205" t="s">
        <v>63713</v>
      </c>
      <c r="J19205" t="s">
        <v>63714</v>
      </c>
      <c r="K19205" t="s">
        <v>63715</v>
      </c>
      <c r="L19205" t="s">
        <v>77989</v>
      </c>
    </row>
    <row r="19206" spans="1:12" x14ac:dyDescent="0.15">
      <c r="A19206" t="s">
        <v>12</v>
      </c>
      <c r="B19206">
        <v>5390599</v>
      </c>
      <c r="C19206">
        <v>5390619</v>
      </c>
      <c r="D19206" t="s">
        <v>63706</v>
      </c>
      <c r="E19206" t="s">
        <v>90</v>
      </c>
      <c r="F19206" t="s">
        <v>15</v>
      </c>
      <c r="G19206" t="s">
        <v>36</v>
      </c>
      <c r="H19206">
        <v>85</v>
      </c>
      <c r="I19206" t="s">
        <v>63716</v>
      </c>
      <c r="J19206" t="s">
        <v>63717</v>
      </c>
      <c r="K19206" t="s">
        <v>63718</v>
      </c>
      <c r="L19206" t="s">
        <v>77972</v>
      </c>
    </row>
    <row r="19207" spans="1:12" x14ac:dyDescent="0.15">
      <c r="A19207" t="s">
        <v>12</v>
      </c>
      <c r="B19207">
        <v>5391459</v>
      </c>
      <c r="C19207">
        <v>5391479</v>
      </c>
      <c r="D19207" t="s">
        <v>63719</v>
      </c>
      <c r="E19207" t="s">
        <v>90</v>
      </c>
      <c r="F19207" t="s">
        <v>15</v>
      </c>
      <c r="G19207" t="s">
        <v>36</v>
      </c>
      <c r="H19207">
        <v>7</v>
      </c>
      <c r="I19207" t="s">
        <v>63720</v>
      </c>
      <c r="J19207" t="s">
        <v>63721</v>
      </c>
      <c r="K19207" t="s">
        <v>63722</v>
      </c>
      <c r="L19207" t="s">
        <v>77909</v>
      </c>
    </row>
    <row r="19208" spans="1:12" x14ac:dyDescent="0.15">
      <c r="A19208" t="s">
        <v>12</v>
      </c>
      <c r="B19208">
        <v>5391505</v>
      </c>
      <c r="C19208">
        <v>5391525</v>
      </c>
      <c r="D19208" t="s">
        <v>63719</v>
      </c>
      <c r="E19208" t="s">
        <v>90</v>
      </c>
      <c r="F19208" t="s">
        <v>15</v>
      </c>
      <c r="G19208" t="s">
        <v>23</v>
      </c>
      <c r="H19208">
        <v>53</v>
      </c>
      <c r="I19208" t="s">
        <v>63723</v>
      </c>
      <c r="J19208" t="s">
        <v>63724</v>
      </c>
      <c r="K19208" t="s">
        <v>63725</v>
      </c>
      <c r="L19208" t="s">
        <v>77922</v>
      </c>
    </row>
    <row r="19209" spans="1:12" x14ac:dyDescent="0.15">
      <c r="A19209" t="s">
        <v>12</v>
      </c>
      <c r="B19209">
        <v>5391540</v>
      </c>
      <c r="C19209">
        <v>5391560</v>
      </c>
      <c r="D19209" t="s">
        <v>63719</v>
      </c>
      <c r="E19209" t="s">
        <v>90</v>
      </c>
      <c r="F19209" t="s">
        <v>15</v>
      </c>
      <c r="G19209" t="s">
        <v>16</v>
      </c>
      <c r="H19209">
        <v>88</v>
      </c>
      <c r="I19209" t="s">
        <v>63726</v>
      </c>
      <c r="J19209" t="s">
        <v>63727</v>
      </c>
      <c r="K19209" t="s">
        <v>63728</v>
      </c>
      <c r="L19209" t="s">
        <v>77923</v>
      </c>
    </row>
    <row r="19210" spans="1:12" x14ac:dyDescent="0.15">
      <c r="A19210" t="s">
        <v>12</v>
      </c>
      <c r="B19210">
        <v>5391567</v>
      </c>
      <c r="C19210">
        <v>5391587</v>
      </c>
      <c r="D19210" t="s">
        <v>63719</v>
      </c>
      <c r="E19210" t="s">
        <v>90</v>
      </c>
      <c r="F19210" t="s">
        <v>15</v>
      </c>
      <c r="G19210" t="s">
        <v>23</v>
      </c>
      <c r="H19210">
        <v>115</v>
      </c>
      <c r="I19210" t="s">
        <v>63729</v>
      </c>
      <c r="J19210" t="s">
        <v>63730</v>
      </c>
      <c r="K19210" t="s">
        <v>63731</v>
      </c>
      <c r="L19210" t="s">
        <v>78020</v>
      </c>
    </row>
    <row r="19211" spans="1:12" x14ac:dyDescent="0.15">
      <c r="A19211" t="s">
        <v>12</v>
      </c>
      <c r="B19211">
        <v>5393694</v>
      </c>
      <c r="C19211">
        <v>5393714</v>
      </c>
      <c r="D19211" t="s">
        <v>63732</v>
      </c>
      <c r="E19211" t="s">
        <v>90</v>
      </c>
      <c r="F19211" t="s">
        <v>76</v>
      </c>
      <c r="G19211" t="s">
        <v>36</v>
      </c>
      <c r="H19211">
        <v>22</v>
      </c>
      <c r="I19211" t="s">
        <v>63733</v>
      </c>
      <c r="J19211" t="s">
        <v>63734</v>
      </c>
      <c r="K19211" t="s">
        <v>63735</v>
      </c>
      <c r="L19211" t="s">
        <v>77948</v>
      </c>
    </row>
    <row r="19212" spans="1:12" x14ac:dyDescent="0.15">
      <c r="A19212" t="s">
        <v>12</v>
      </c>
      <c r="B19212">
        <v>5393673</v>
      </c>
      <c r="C19212">
        <v>5393693</v>
      </c>
      <c r="D19212" t="s">
        <v>63732</v>
      </c>
      <c r="E19212" t="s">
        <v>90</v>
      </c>
      <c r="F19212" t="s">
        <v>76</v>
      </c>
      <c r="G19212" t="s">
        <v>16</v>
      </c>
      <c r="H19212">
        <v>43</v>
      </c>
      <c r="I19212" t="s">
        <v>63736</v>
      </c>
      <c r="J19212" t="s">
        <v>63737</v>
      </c>
      <c r="K19212" t="s">
        <v>63738</v>
      </c>
      <c r="L19212" t="s">
        <v>77942</v>
      </c>
    </row>
    <row r="19213" spans="1:12" x14ac:dyDescent="0.15">
      <c r="A19213" t="s">
        <v>12</v>
      </c>
      <c r="B19213">
        <v>5393626</v>
      </c>
      <c r="C19213">
        <v>5393646</v>
      </c>
      <c r="D19213" t="s">
        <v>63732</v>
      </c>
      <c r="E19213" t="s">
        <v>90</v>
      </c>
      <c r="F19213" t="s">
        <v>76</v>
      </c>
      <c r="G19213" t="s">
        <v>36</v>
      </c>
      <c r="H19213">
        <v>90</v>
      </c>
      <c r="I19213" t="s">
        <v>63739</v>
      </c>
      <c r="J19213" t="s">
        <v>63740</v>
      </c>
      <c r="K19213" t="s">
        <v>63741</v>
      </c>
      <c r="L19213" t="s">
        <v>78017</v>
      </c>
    </row>
    <row r="19214" spans="1:12" x14ac:dyDescent="0.15">
      <c r="A19214" t="s">
        <v>12</v>
      </c>
      <c r="B19214">
        <v>5393585</v>
      </c>
      <c r="C19214">
        <v>5393605</v>
      </c>
      <c r="D19214" t="s">
        <v>63732</v>
      </c>
      <c r="E19214" t="s">
        <v>90</v>
      </c>
      <c r="F19214" t="s">
        <v>76</v>
      </c>
      <c r="G19214" t="s">
        <v>16</v>
      </c>
      <c r="H19214">
        <v>131</v>
      </c>
      <c r="I19214" t="s">
        <v>63742</v>
      </c>
      <c r="J19214" t="s">
        <v>63743</v>
      </c>
      <c r="K19214" t="s">
        <v>63744</v>
      </c>
      <c r="L19214" t="s">
        <v>77941</v>
      </c>
    </row>
    <row r="19215" spans="1:12" x14ac:dyDescent="0.15">
      <c r="A19215" t="s">
        <v>12</v>
      </c>
      <c r="B19215">
        <v>5394994</v>
      </c>
      <c r="C19215">
        <v>5395014</v>
      </c>
      <c r="D19215" t="s">
        <v>63745</v>
      </c>
      <c r="E19215" t="s">
        <v>63746</v>
      </c>
      <c r="F19215" t="s">
        <v>76</v>
      </c>
      <c r="G19215" t="s">
        <v>32</v>
      </c>
      <c r="H19215">
        <v>1</v>
      </c>
      <c r="I19215" t="s">
        <v>63747</v>
      </c>
      <c r="J19215" t="s">
        <v>63748</v>
      </c>
      <c r="K19215" t="s">
        <v>63749</v>
      </c>
      <c r="L19215" t="s">
        <v>77917</v>
      </c>
    </row>
    <row r="19216" spans="1:12" x14ac:dyDescent="0.15">
      <c r="A19216" t="s">
        <v>12</v>
      </c>
      <c r="B19216">
        <v>5394964</v>
      </c>
      <c r="C19216">
        <v>5394984</v>
      </c>
      <c r="D19216" t="s">
        <v>63745</v>
      </c>
      <c r="E19216" t="s">
        <v>63746</v>
      </c>
      <c r="F19216" t="s">
        <v>76</v>
      </c>
      <c r="G19216" t="s">
        <v>36</v>
      </c>
      <c r="H19216">
        <v>31</v>
      </c>
      <c r="I19216" t="s">
        <v>63750</v>
      </c>
      <c r="J19216" t="s">
        <v>63751</v>
      </c>
      <c r="K19216" t="s">
        <v>63752</v>
      </c>
      <c r="L19216" t="s">
        <v>77910</v>
      </c>
    </row>
    <row r="19217" spans="1:12" x14ac:dyDescent="0.15">
      <c r="A19217" t="s">
        <v>12</v>
      </c>
      <c r="B19217">
        <v>5394931</v>
      </c>
      <c r="C19217">
        <v>5394951</v>
      </c>
      <c r="D19217" t="s">
        <v>63745</v>
      </c>
      <c r="E19217" t="s">
        <v>63746</v>
      </c>
      <c r="F19217" t="s">
        <v>76</v>
      </c>
      <c r="G19217" t="s">
        <v>16</v>
      </c>
      <c r="H19217">
        <v>64</v>
      </c>
      <c r="I19217" t="s">
        <v>63753</v>
      </c>
      <c r="J19217" t="s">
        <v>63754</v>
      </c>
      <c r="K19217" t="s">
        <v>63755</v>
      </c>
      <c r="L19217" t="s">
        <v>77989</v>
      </c>
    </row>
    <row r="19218" spans="1:12" x14ac:dyDescent="0.15">
      <c r="A19218" t="s">
        <v>12</v>
      </c>
      <c r="B19218">
        <v>5394889</v>
      </c>
      <c r="C19218">
        <v>5394909</v>
      </c>
      <c r="D19218" t="s">
        <v>63745</v>
      </c>
      <c r="E19218" t="s">
        <v>63746</v>
      </c>
      <c r="F19218" t="s">
        <v>76</v>
      </c>
      <c r="G19218" t="s">
        <v>32</v>
      </c>
      <c r="H19218">
        <v>106</v>
      </c>
      <c r="I19218" t="s">
        <v>63756</v>
      </c>
      <c r="J19218" t="s">
        <v>63757</v>
      </c>
      <c r="K19218" t="s">
        <v>63758</v>
      </c>
      <c r="L19218" t="s">
        <v>77914</v>
      </c>
    </row>
    <row r="19219" spans="1:12" x14ac:dyDescent="0.15">
      <c r="A19219" t="s">
        <v>12</v>
      </c>
      <c r="B19219">
        <v>5395098</v>
      </c>
      <c r="C19219">
        <v>5395118</v>
      </c>
      <c r="D19219" t="s">
        <v>63759</v>
      </c>
      <c r="E19219" t="s">
        <v>90</v>
      </c>
      <c r="F19219" t="s">
        <v>15</v>
      </c>
      <c r="G19219" t="s">
        <v>23</v>
      </c>
      <c r="H19219">
        <v>11</v>
      </c>
      <c r="I19219" t="s">
        <v>63760</v>
      </c>
      <c r="J19219" t="s">
        <v>63761</v>
      </c>
      <c r="K19219" t="s">
        <v>63762</v>
      </c>
      <c r="L19219" t="s">
        <v>77974</v>
      </c>
    </row>
    <row r="19220" spans="1:12" x14ac:dyDescent="0.15">
      <c r="A19220" t="s">
        <v>12</v>
      </c>
      <c r="B19220">
        <v>5395119</v>
      </c>
      <c r="C19220">
        <v>5395139</v>
      </c>
      <c r="D19220" t="s">
        <v>63759</v>
      </c>
      <c r="E19220" t="s">
        <v>90</v>
      </c>
      <c r="F19220" t="s">
        <v>15</v>
      </c>
      <c r="G19220" t="s">
        <v>16</v>
      </c>
      <c r="H19220">
        <v>32</v>
      </c>
      <c r="I19220" t="s">
        <v>63763</v>
      </c>
      <c r="J19220" t="s">
        <v>63764</v>
      </c>
      <c r="K19220" t="s">
        <v>63765</v>
      </c>
      <c r="L19220" t="s">
        <v>77918</v>
      </c>
    </row>
    <row r="19221" spans="1:12" x14ac:dyDescent="0.15">
      <c r="A19221" t="s">
        <v>12</v>
      </c>
      <c r="B19221">
        <v>5395144</v>
      </c>
      <c r="C19221">
        <v>5395164</v>
      </c>
      <c r="D19221" t="s">
        <v>63759</v>
      </c>
      <c r="E19221" t="s">
        <v>90</v>
      </c>
      <c r="F19221" t="s">
        <v>15</v>
      </c>
      <c r="G19221" t="s">
        <v>32</v>
      </c>
      <c r="H19221">
        <v>57</v>
      </c>
      <c r="I19221" t="s">
        <v>63766</v>
      </c>
      <c r="J19221" t="s">
        <v>63767</v>
      </c>
      <c r="K19221" t="s">
        <v>63768</v>
      </c>
      <c r="L19221" t="s">
        <v>78049</v>
      </c>
    </row>
    <row r="19222" spans="1:12" x14ac:dyDescent="0.15">
      <c r="A19222" t="s">
        <v>12</v>
      </c>
      <c r="B19222">
        <v>5395180</v>
      </c>
      <c r="C19222">
        <v>5395200</v>
      </c>
      <c r="D19222" t="s">
        <v>63759</v>
      </c>
      <c r="E19222" t="s">
        <v>90</v>
      </c>
      <c r="F19222" t="s">
        <v>15</v>
      </c>
      <c r="G19222" t="s">
        <v>36</v>
      </c>
      <c r="H19222">
        <v>93</v>
      </c>
      <c r="I19222" t="s">
        <v>63769</v>
      </c>
      <c r="J19222" t="s">
        <v>63770</v>
      </c>
      <c r="K19222" t="s">
        <v>63771</v>
      </c>
      <c r="L19222" t="s">
        <v>78044</v>
      </c>
    </row>
    <row r="19223" spans="1:12" x14ac:dyDescent="0.15">
      <c r="A19223" t="s">
        <v>12</v>
      </c>
      <c r="B19223">
        <v>5397458</v>
      </c>
      <c r="C19223">
        <v>5397478</v>
      </c>
      <c r="D19223" t="s">
        <v>63772</v>
      </c>
      <c r="E19223" t="s">
        <v>90</v>
      </c>
      <c r="F19223" t="s">
        <v>76</v>
      </c>
      <c r="G19223" t="s">
        <v>16</v>
      </c>
      <c r="H19223">
        <v>10</v>
      </c>
      <c r="I19223" t="s">
        <v>63773</v>
      </c>
      <c r="J19223" t="s">
        <v>63774</v>
      </c>
      <c r="K19223" t="s">
        <v>63775</v>
      </c>
      <c r="L19223" t="s">
        <v>78001</v>
      </c>
    </row>
    <row r="19224" spans="1:12" x14ac:dyDescent="0.15">
      <c r="A19224" t="s">
        <v>12</v>
      </c>
      <c r="B19224">
        <v>5397375</v>
      </c>
      <c r="C19224">
        <v>5397395</v>
      </c>
      <c r="D19224" t="s">
        <v>63772</v>
      </c>
      <c r="E19224" t="s">
        <v>90</v>
      </c>
      <c r="F19224" t="s">
        <v>76</v>
      </c>
      <c r="G19224" t="s">
        <v>16</v>
      </c>
      <c r="H19224">
        <v>93</v>
      </c>
      <c r="I19224" t="s">
        <v>63776</v>
      </c>
      <c r="J19224" t="s">
        <v>63777</v>
      </c>
      <c r="K19224" t="s">
        <v>63778</v>
      </c>
      <c r="L19224" t="s">
        <v>78044</v>
      </c>
    </row>
    <row r="19225" spans="1:12" x14ac:dyDescent="0.15">
      <c r="A19225" t="s">
        <v>12</v>
      </c>
      <c r="B19225">
        <v>5397331</v>
      </c>
      <c r="C19225">
        <v>5397351</v>
      </c>
      <c r="D19225" t="s">
        <v>63772</v>
      </c>
      <c r="E19225" t="s">
        <v>90</v>
      </c>
      <c r="F19225" t="s">
        <v>76</v>
      </c>
      <c r="G19225" t="s">
        <v>32</v>
      </c>
      <c r="H19225">
        <v>137</v>
      </c>
      <c r="I19225" t="s">
        <v>63779</v>
      </c>
      <c r="J19225" t="s">
        <v>63780</v>
      </c>
      <c r="K19225" t="s">
        <v>63781</v>
      </c>
      <c r="L19225" t="s">
        <v>77987</v>
      </c>
    </row>
    <row r="19226" spans="1:12" x14ac:dyDescent="0.15">
      <c r="A19226" t="s">
        <v>12</v>
      </c>
      <c r="B19226">
        <v>5397268</v>
      </c>
      <c r="C19226">
        <v>5397288</v>
      </c>
      <c r="D19226" t="s">
        <v>63772</v>
      </c>
      <c r="E19226" t="s">
        <v>90</v>
      </c>
      <c r="F19226" t="s">
        <v>76</v>
      </c>
      <c r="G19226" t="s">
        <v>16</v>
      </c>
      <c r="H19226">
        <v>200</v>
      </c>
      <c r="I19226" t="s">
        <v>63782</v>
      </c>
      <c r="J19226" t="s">
        <v>63783</v>
      </c>
      <c r="K19226" t="s">
        <v>63784</v>
      </c>
      <c r="L19226" t="s">
        <v>78087</v>
      </c>
    </row>
    <row r="19227" spans="1:12" x14ac:dyDescent="0.15">
      <c r="A19227" t="s">
        <v>12</v>
      </c>
      <c r="B19227">
        <v>5398466</v>
      </c>
      <c r="C19227">
        <v>5398486</v>
      </c>
      <c r="D19227" t="s">
        <v>63785</v>
      </c>
      <c r="E19227" t="s">
        <v>90</v>
      </c>
      <c r="F19227" t="s">
        <v>76</v>
      </c>
      <c r="G19227" t="s">
        <v>36</v>
      </c>
      <c r="H19227">
        <v>28</v>
      </c>
      <c r="I19227" t="s">
        <v>63786</v>
      </c>
      <c r="J19227" t="s">
        <v>63787</v>
      </c>
      <c r="K19227" t="s">
        <v>63788</v>
      </c>
      <c r="L19227" t="s">
        <v>77956</v>
      </c>
    </row>
    <row r="19228" spans="1:12" x14ac:dyDescent="0.15">
      <c r="A19228" t="s">
        <v>12</v>
      </c>
      <c r="B19228">
        <v>5398393</v>
      </c>
      <c r="C19228">
        <v>5398413</v>
      </c>
      <c r="D19228" t="s">
        <v>63785</v>
      </c>
      <c r="E19228" t="s">
        <v>90</v>
      </c>
      <c r="F19228" t="s">
        <v>76</v>
      </c>
      <c r="G19228" t="s">
        <v>23</v>
      </c>
      <c r="H19228">
        <v>101</v>
      </c>
      <c r="I19228" t="s">
        <v>63789</v>
      </c>
      <c r="J19228" t="s">
        <v>63790</v>
      </c>
      <c r="K19228" t="s">
        <v>63791</v>
      </c>
      <c r="L19228" t="s">
        <v>77997</v>
      </c>
    </row>
    <row r="19229" spans="1:12" x14ac:dyDescent="0.15">
      <c r="A19229" t="s">
        <v>12</v>
      </c>
      <c r="B19229">
        <v>5398366</v>
      </c>
      <c r="C19229">
        <v>5398386</v>
      </c>
      <c r="D19229" t="s">
        <v>63785</v>
      </c>
      <c r="E19229" t="s">
        <v>90</v>
      </c>
      <c r="F19229" t="s">
        <v>76</v>
      </c>
      <c r="G19229" t="s">
        <v>16</v>
      </c>
      <c r="H19229">
        <v>128</v>
      </c>
      <c r="I19229" t="s">
        <v>63792</v>
      </c>
      <c r="J19229" t="s">
        <v>63793</v>
      </c>
      <c r="K19229" t="s">
        <v>63794</v>
      </c>
      <c r="L19229" t="s">
        <v>77934</v>
      </c>
    </row>
    <row r="19230" spans="1:12" x14ac:dyDescent="0.15">
      <c r="A19230" t="s">
        <v>12</v>
      </c>
      <c r="B19230">
        <v>5398326</v>
      </c>
      <c r="C19230">
        <v>5398346</v>
      </c>
      <c r="D19230" t="s">
        <v>63785</v>
      </c>
      <c r="E19230" t="s">
        <v>90</v>
      </c>
      <c r="F19230" t="s">
        <v>76</v>
      </c>
      <c r="G19230" t="s">
        <v>16</v>
      </c>
      <c r="H19230">
        <v>168</v>
      </c>
      <c r="I19230" t="s">
        <v>63795</v>
      </c>
      <c r="J19230" t="s">
        <v>63796</v>
      </c>
      <c r="K19230" t="s">
        <v>63797</v>
      </c>
      <c r="L19230" t="s">
        <v>78155</v>
      </c>
    </row>
    <row r="19231" spans="1:12" x14ac:dyDescent="0.15">
      <c r="A19231" t="s">
        <v>12</v>
      </c>
      <c r="B19231">
        <v>5399041</v>
      </c>
      <c r="C19231">
        <v>5399061</v>
      </c>
      <c r="D19231" t="s">
        <v>63798</v>
      </c>
      <c r="E19231" t="s">
        <v>63799</v>
      </c>
      <c r="F19231" t="s">
        <v>76</v>
      </c>
      <c r="G19231" t="s">
        <v>16</v>
      </c>
      <c r="H19231">
        <v>16</v>
      </c>
      <c r="I19231" t="s">
        <v>63800</v>
      </c>
      <c r="J19231" t="s">
        <v>63801</v>
      </c>
      <c r="K19231" t="s">
        <v>63802</v>
      </c>
      <c r="L19231" t="s">
        <v>77905</v>
      </c>
    </row>
    <row r="19232" spans="1:12" x14ac:dyDescent="0.15">
      <c r="A19232" t="s">
        <v>12</v>
      </c>
      <c r="B19232">
        <v>5399016</v>
      </c>
      <c r="C19232">
        <v>5399036</v>
      </c>
      <c r="D19232" t="s">
        <v>63798</v>
      </c>
      <c r="E19232" t="s">
        <v>63799</v>
      </c>
      <c r="F19232" t="s">
        <v>76</v>
      </c>
      <c r="G19232" t="s">
        <v>16</v>
      </c>
      <c r="H19232">
        <v>41</v>
      </c>
      <c r="I19232" t="s">
        <v>63803</v>
      </c>
      <c r="J19232" t="s">
        <v>63804</v>
      </c>
      <c r="K19232" t="s">
        <v>63805</v>
      </c>
      <c r="L19232" t="s">
        <v>78014</v>
      </c>
    </row>
    <row r="19233" spans="1:12" x14ac:dyDescent="0.15">
      <c r="A19233" t="s">
        <v>12</v>
      </c>
      <c r="B19233">
        <v>5398989</v>
      </c>
      <c r="C19233">
        <v>5399009</v>
      </c>
      <c r="D19233" t="s">
        <v>63798</v>
      </c>
      <c r="E19233" t="s">
        <v>63799</v>
      </c>
      <c r="F19233" t="s">
        <v>76</v>
      </c>
      <c r="G19233" t="s">
        <v>23</v>
      </c>
      <c r="H19233">
        <v>68</v>
      </c>
      <c r="I19233" t="s">
        <v>63806</v>
      </c>
      <c r="J19233" t="s">
        <v>63807</v>
      </c>
      <c r="K19233" t="s">
        <v>63808</v>
      </c>
      <c r="L19233" t="s">
        <v>77962</v>
      </c>
    </row>
    <row r="19234" spans="1:12" x14ac:dyDescent="0.15">
      <c r="A19234" t="s">
        <v>12</v>
      </c>
      <c r="B19234">
        <v>5398950</v>
      </c>
      <c r="C19234">
        <v>5398970</v>
      </c>
      <c r="D19234" t="s">
        <v>63798</v>
      </c>
      <c r="E19234" t="s">
        <v>63799</v>
      </c>
      <c r="F19234" t="s">
        <v>76</v>
      </c>
      <c r="G19234" t="s">
        <v>32</v>
      </c>
      <c r="H19234">
        <v>107</v>
      </c>
      <c r="I19234" t="s">
        <v>63809</v>
      </c>
      <c r="J19234" t="s">
        <v>63810</v>
      </c>
      <c r="K19234" t="s">
        <v>63811</v>
      </c>
      <c r="L19234" t="s">
        <v>77983</v>
      </c>
    </row>
    <row r="19235" spans="1:12" x14ac:dyDescent="0.15">
      <c r="A19235" t="s">
        <v>12</v>
      </c>
      <c r="B19235">
        <v>5401463</v>
      </c>
      <c r="C19235">
        <v>5401483</v>
      </c>
      <c r="D19235" t="s">
        <v>63812</v>
      </c>
      <c r="E19235" t="s">
        <v>90</v>
      </c>
      <c r="F19235" t="s">
        <v>76</v>
      </c>
      <c r="G19235" t="s">
        <v>16</v>
      </c>
      <c r="H19235">
        <v>0</v>
      </c>
      <c r="I19235" t="s">
        <v>63813</v>
      </c>
      <c r="J19235" t="s">
        <v>63814</v>
      </c>
      <c r="K19235" t="s">
        <v>63815</v>
      </c>
      <c r="L19235" t="s">
        <v>77980</v>
      </c>
    </row>
    <row r="19236" spans="1:12" x14ac:dyDescent="0.15">
      <c r="A19236" t="s">
        <v>12</v>
      </c>
      <c r="B19236">
        <v>5401434</v>
      </c>
      <c r="C19236">
        <v>5401454</v>
      </c>
      <c r="D19236" t="s">
        <v>63812</v>
      </c>
      <c r="E19236" t="s">
        <v>90</v>
      </c>
      <c r="F19236" t="s">
        <v>76</v>
      </c>
      <c r="G19236" t="s">
        <v>23</v>
      </c>
      <c r="H19236">
        <v>29</v>
      </c>
      <c r="I19236" t="s">
        <v>63816</v>
      </c>
      <c r="J19236" t="s">
        <v>63817</v>
      </c>
      <c r="K19236" t="s">
        <v>63818</v>
      </c>
      <c r="L19236" t="s">
        <v>77921</v>
      </c>
    </row>
    <row r="19237" spans="1:12" x14ac:dyDescent="0.15">
      <c r="A19237" t="s">
        <v>12</v>
      </c>
      <c r="B19237">
        <v>5401406</v>
      </c>
      <c r="C19237">
        <v>5401426</v>
      </c>
      <c r="D19237" t="s">
        <v>63812</v>
      </c>
      <c r="E19237" t="s">
        <v>90</v>
      </c>
      <c r="F19237" t="s">
        <v>76</v>
      </c>
      <c r="G19237" t="s">
        <v>16</v>
      </c>
      <c r="H19237">
        <v>57</v>
      </c>
      <c r="I19237" t="s">
        <v>63819</v>
      </c>
      <c r="J19237" t="s">
        <v>63820</v>
      </c>
      <c r="K19237" t="s">
        <v>63821</v>
      </c>
      <c r="L19237" t="s">
        <v>78049</v>
      </c>
    </row>
    <row r="19238" spans="1:12" x14ac:dyDescent="0.15">
      <c r="A19238" t="s">
        <v>12</v>
      </c>
      <c r="B19238">
        <v>5401386</v>
      </c>
      <c r="C19238">
        <v>5401406</v>
      </c>
      <c r="D19238" t="s">
        <v>63812</v>
      </c>
      <c r="E19238" t="s">
        <v>90</v>
      </c>
      <c r="F19238" t="s">
        <v>76</v>
      </c>
      <c r="G19238" t="s">
        <v>23</v>
      </c>
      <c r="H19238">
        <v>77</v>
      </c>
      <c r="I19238" t="s">
        <v>63822</v>
      </c>
      <c r="J19238" t="s">
        <v>63823</v>
      </c>
      <c r="K19238" t="s">
        <v>63824</v>
      </c>
      <c r="L19238" t="s">
        <v>77960</v>
      </c>
    </row>
    <row r="19239" spans="1:12" x14ac:dyDescent="0.15">
      <c r="A19239" t="s">
        <v>12</v>
      </c>
      <c r="B19239">
        <v>5401769</v>
      </c>
      <c r="C19239">
        <v>5401789</v>
      </c>
      <c r="D19239" t="s">
        <v>63825</v>
      </c>
      <c r="E19239" t="s">
        <v>63826</v>
      </c>
      <c r="F19239" t="s">
        <v>15</v>
      </c>
      <c r="G19239" t="s">
        <v>32</v>
      </c>
      <c r="H19239">
        <v>1</v>
      </c>
      <c r="I19239" t="s">
        <v>63827</v>
      </c>
      <c r="J19239" t="s">
        <v>63828</v>
      </c>
      <c r="K19239" t="s">
        <v>63829</v>
      </c>
      <c r="L19239" t="s">
        <v>77917</v>
      </c>
    </row>
    <row r="19240" spans="1:12" x14ac:dyDescent="0.15">
      <c r="A19240" t="s">
        <v>12</v>
      </c>
      <c r="B19240">
        <v>5401790</v>
      </c>
      <c r="C19240">
        <v>5401810</v>
      </c>
      <c r="D19240" t="s">
        <v>63825</v>
      </c>
      <c r="E19240" t="s">
        <v>63826</v>
      </c>
      <c r="F19240" t="s">
        <v>15</v>
      </c>
      <c r="G19240" t="s">
        <v>16</v>
      </c>
      <c r="H19240">
        <v>22</v>
      </c>
      <c r="I19240" t="s">
        <v>63830</v>
      </c>
      <c r="J19240" t="s">
        <v>63831</v>
      </c>
      <c r="K19240" t="s">
        <v>63832</v>
      </c>
      <c r="L19240" t="s">
        <v>77948</v>
      </c>
    </row>
    <row r="19241" spans="1:12" x14ac:dyDescent="0.15">
      <c r="A19241" t="s">
        <v>12</v>
      </c>
      <c r="B19241">
        <v>5401814</v>
      </c>
      <c r="C19241">
        <v>5401834</v>
      </c>
      <c r="D19241" t="s">
        <v>63825</v>
      </c>
      <c r="E19241" t="s">
        <v>63826</v>
      </c>
      <c r="F19241" t="s">
        <v>15</v>
      </c>
      <c r="G19241" t="s">
        <v>32</v>
      </c>
      <c r="H19241">
        <v>46</v>
      </c>
      <c r="I19241" t="s">
        <v>63833</v>
      </c>
      <c r="J19241" t="s">
        <v>63834</v>
      </c>
      <c r="K19241" t="s">
        <v>63835</v>
      </c>
      <c r="L19241" t="s">
        <v>78004</v>
      </c>
    </row>
    <row r="19242" spans="1:12" x14ac:dyDescent="0.15">
      <c r="A19242" t="s">
        <v>12</v>
      </c>
      <c r="B19242">
        <v>5401857</v>
      </c>
      <c r="C19242">
        <v>5401877</v>
      </c>
      <c r="D19242" t="s">
        <v>63825</v>
      </c>
      <c r="E19242" t="s">
        <v>63826</v>
      </c>
      <c r="F19242" t="s">
        <v>15</v>
      </c>
      <c r="G19242" t="s">
        <v>23</v>
      </c>
      <c r="H19242">
        <v>89</v>
      </c>
      <c r="I19242" t="s">
        <v>63836</v>
      </c>
      <c r="J19242" t="s">
        <v>63837</v>
      </c>
      <c r="K19242" t="s">
        <v>63838</v>
      </c>
      <c r="L19242" t="s">
        <v>77964</v>
      </c>
    </row>
    <row r="19243" spans="1:12" x14ac:dyDescent="0.15">
      <c r="A19243" t="s">
        <v>12</v>
      </c>
      <c r="B19243">
        <v>5404144</v>
      </c>
      <c r="C19243">
        <v>5404164</v>
      </c>
      <c r="D19243" t="s">
        <v>63839</v>
      </c>
      <c r="E19243" t="s">
        <v>90</v>
      </c>
      <c r="F19243" t="s">
        <v>76</v>
      </c>
      <c r="G19243" t="s">
        <v>23</v>
      </c>
      <c r="H19243">
        <v>19</v>
      </c>
      <c r="I19243" t="s">
        <v>63840</v>
      </c>
      <c r="J19243" t="s">
        <v>63841</v>
      </c>
      <c r="K19243" t="s">
        <v>63842</v>
      </c>
      <c r="L19243" t="s">
        <v>77982</v>
      </c>
    </row>
    <row r="19244" spans="1:12" x14ac:dyDescent="0.15">
      <c r="A19244" t="s">
        <v>12</v>
      </c>
      <c r="B19244">
        <v>5404076</v>
      </c>
      <c r="C19244">
        <v>5404096</v>
      </c>
      <c r="D19244" t="s">
        <v>63839</v>
      </c>
      <c r="E19244" t="s">
        <v>90</v>
      </c>
      <c r="F19244" t="s">
        <v>76</v>
      </c>
      <c r="G19244" t="s">
        <v>36</v>
      </c>
      <c r="H19244">
        <v>87</v>
      </c>
      <c r="I19244" t="s">
        <v>63843</v>
      </c>
      <c r="J19244" t="s">
        <v>63844</v>
      </c>
      <c r="K19244" t="s">
        <v>63845</v>
      </c>
      <c r="L19244" t="s">
        <v>78024</v>
      </c>
    </row>
    <row r="19245" spans="1:12" x14ac:dyDescent="0.15">
      <c r="A19245" t="s">
        <v>12</v>
      </c>
      <c r="B19245">
        <v>5404054</v>
      </c>
      <c r="C19245">
        <v>5404074</v>
      </c>
      <c r="D19245" t="s">
        <v>63839</v>
      </c>
      <c r="E19245" t="s">
        <v>90</v>
      </c>
      <c r="F19245" t="s">
        <v>76</v>
      </c>
      <c r="G19245" t="s">
        <v>32</v>
      </c>
      <c r="H19245">
        <v>109</v>
      </c>
      <c r="I19245" t="s">
        <v>63846</v>
      </c>
      <c r="J19245" t="s">
        <v>63847</v>
      </c>
      <c r="K19245" t="s">
        <v>63848</v>
      </c>
      <c r="L19245" t="s">
        <v>77947</v>
      </c>
    </row>
    <row r="19246" spans="1:12" x14ac:dyDescent="0.15">
      <c r="A19246" t="s">
        <v>12</v>
      </c>
      <c r="B19246">
        <v>5404023</v>
      </c>
      <c r="C19246">
        <v>5404043</v>
      </c>
      <c r="D19246" t="s">
        <v>63839</v>
      </c>
      <c r="E19246" t="s">
        <v>90</v>
      </c>
      <c r="F19246" t="s">
        <v>76</v>
      </c>
      <c r="G19246" t="s">
        <v>32</v>
      </c>
      <c r="H19246">
        <v>140</v>
      </c>
      <c r="I19246" t="s">
        <v>63849</v>
      </c>
      <c r="J19246" t="s">
        <v>63850</v>
      </c>
      <c r="K19246" t="s">
        <v>63851</v>
      </c>
      <c r="L19246" t="s">
        <v>78038</v>
      </c>
    </row>
    <row r="19247" spans="1:12" x14ac:dyDescent="0.15">
      <c r="A19247" t="s">
        <v>12</v>
      </c>
      <c r="B19247">
        <v>5404633</v>
      </c>
      <c r="C19247">
        <v>5404653</v>
      </c>
      <c r="D19247" t="s">
        <v>63852</v>
      </c>
      <c r="E19247" t="s">
        <v>63853</v>
      </c>
      <c r="F19247" t="s">
        <v>76</v>
      </c>
      <c r="G19247" t="s">
        <v>16</v>
      </c>
      <c r="H19247">
        <v>70</v>
      </c>
      <c r="I19247" t="s">
        <v>63854</v>
      </c>
      <c r="J19247" t="s">
        <v>63855</v>
      </c>
      <c r="K19247" t="s">
        <v>63856</v>
      </c>
      <c r="L19247" t="s">
        <v>77919</v>
      </c>
    </row>
    <row r="19248" spans="1:12" x14ac:dyDescent="0.15">
      <c r="A19248" t="s">
        <v>12</v>
      </c>
      <c r="B19248">
        <v>5404611</v>
      </c>
      <c r="C19248">
        <v>5404631</v>
      </c>
      <c r="D19248" t="s">
        <v>63852</v>
      </c>
      <c r="E19248" t="s">
        <v>63853</v>
      </c>
      <c r="F19248" t="s">
        <v>76</v>
      </c>
      <c r="G19248" t="s">
        <v>32</v>
      </c>
      <c r="H19248">
        <v>92</v>
      </c>
      <c r="I19248" t="s">
        <v>63857</v>
      </c>
      <c r="J19248" t="s">
        <v>63858</v>
      </c>
      <c r="K19248" t="s">
        <v>63859</v>
      </c>
      <c r="L19248" t="s">
        <v>78032</v>
      </c>
    </row>
    <row r="19249" spans="1:12" x14ac:dyDescent="0.15">
      <c r="A19249" t="s">
        <v>12</v>
      </c>
      <c r="B19249">
        <v>5404591</v>
      </c>
      <c r="C19249">
        <v>5404611</v>
      </c>
      <c r="D19249" t="s">
        <v>63852</v>
      </c>
      <c r="E19249" t="s">
        <v>63853</v>
      </c>
      <c r="F19249" t="s">
        <v>76</v>
      </c>
      <c r="G19249" t="s">
        <v>36</v>
      </c>
      <c r="H19249">
        <v>112</v>
      </c>
      <c r="I19249" t="s">
        <v>63860</v>
      </c>
      <c r="J19249" t="s">
        <v>63861</v>
      </c>
      <c r="K19249" t="s">
        <v>63862</v>
      </c>
      <c r="L19249" t="s">
        <v>77950</v>
      </c>
    </row>
    <row r="19250" spans="1:12" x14ac:dyDescent="0.15">
      <c r="A19250" t="s">
        <v>12</v>
      </c>
      <c r="B19250">
        <v>5404549</v>
      </c>
      <c r="C19250">
        <v>5404569</v>
      </c>
      <c r="D19250" t="s">
        <v>63852</v>
      </c>
      <c r="E19250" t="s">
        <v>63853</v>
      </c>
      <c r="F19250" t="s">
        <v>76</v>
      </c>
      <c r="G19250" t="s">
        <v>16</v>
      </c>
      <c r="H19250">
        <v>154</v>
      </c>
      <c r="I19250" t="s">
        <v>63863</v>
      </c>
      <c r="J19250" t="s">
        <v>63864</v>
      </c>
      <c r="K19250" t="s">
        <v>63865</v>
      </c>
      <c r="L19250" t="s">
        <v>78107</v>
      </c>
    </row>
    <row r="19251" spans="1:12" x14ac:dyDescent="0.15">
      <c r="A19251" t="s">
        <v>12</v>
      </c>
      <c r="B19251">
        <v>5404883</v>
      </c>
      <c r="C19251">
        <v>5404903</v>
      </c>
      <c r="D19251" t="s">
        <v>63866</v>
      </c>
      <c r="E19251" t="s">
        <v>90</v>
      </c>
      <c r="F19251" t="s">
        <v>76</v>
      </c>
      <c r="G19251" t="s">
        <v>23</v>
      </c>
      <c r="H19251">
        <v>89</v>
      </c>
      <c r="I19251" t="s">
        <v>63867</v>
      </c>
      <c r="J19251" t="s">
        <v>63868</v>
      </c>
      <c r="K19251" t="s">
        <v>63869</v>
      </c>
      <c r="L19251" t="s">
        <v>77964</v>
      </c>
    </row>
    <row r="19252" spans="1:12" x14ac:dyDescent="0.15">
      <c r="A19252" t="s">
        <v>12</v>
      </c>
      <c r="B19252">
        <v>5404859</v>
      </c>
      <c r="C19252">
        <v>5404879</v>
      </c>
      <c r="D19252" t="s">
        <v>63866</v>
      </c>
      <c r="E19252" t="s">
        <v>90</v>
      </c>
      <c r="F19252" t="s">
        <v>76</v>
      </c>
      <c r="G19252" t="s">
        <v>16</v>
      </c>
      <c r="H19252">
        <v>113</v>
      </c>
      <c r="I19252" t="s">
        <v>63870</v>
      </c>
      <c r="J19252" t="s">
        <v>63871</v>
      </c>
      <c r="K19252" t="s">
        <v>63872</v>
      </c>
      <c r="L19252" t="s">
        <v>77986</v>
      </c>
    </row>
    <row r="19253" spans="1:12" x14ac:dyDescent="0.15">
      <c r="A19253" t="s">
        <v>12</v>
      </c>
      <c r="B19253">
        <v>5404831</v>
      </c>
      <c r="C19253">
        <v>5404851</v>
      </c>
      <c r="D19253" t="s">
        <v>63866</v>
      </c>
      <c r="E19253" t="s">
        <v>90</v>
      </c>
      <c r="F19253" t="s">
        <v>76</v>
      </c>
      <c r="G19253" t="s">
        <v>16</v>
      </c>
      <c r="H19253">
        <v>141</v>
      </c>
      <c r="I19253" t="s">
        <v>63873</v>
      </c>
      <c r="J19253" t="s">
        <v>63874</v>
      </c>
      <c r="K19253" t="s">
        <v>63875</v>
      </c>
      <c r="L19253" t="s">
        <v>77951</v>
      </c>
    </row>
    <row r="19254" spans="1:12" x14ac:dyDescent="0.15">
      <c r="A19254" t="s">
        <v>12</v>
      </c>
      <c r="B19254">
        <v>5404800</v>
      </c>
      <c r="C19254">
        <v>5404820</v>
      </c>
      <c r="D19254" t="s">
        <v>63866</v>
      </c>
      <c r="E19254" t="s">
        <v>90</v>
      </c>
      <c r="F19254" t="s">
        <v>76</v>
      </c>
      <c r="G19254" t="s">
        <v>36</v>
      </c>
      <c r="H19254">
        <v>172</v>
      </c>
      <c r="I19254" t="s">
        <v>63876</v>
      </c>
      <c r="J19254" t="s">
        <v>63877</v>
      </c>
      <c r="K19254" t="s">
        <v>63878</v>
      </c>
      <c r="L19254" t="s">
        <v>78117</v>
      </c>
    </row>
    <row r="19255" spans="1:12" x14ac:dyDescent="0.15">
      <c r="A19255" t="s">
        <v>12</v>
      </c>
      <c r="B19255">
        <v>5405000</v>
      </c>
      <c r="C19255">
        <v>5405020</v>
      </c>
      <c r="D19255" t="s">
        <v>63879</v>
      </c>
      <c r="E19255" t="s">
        <v>63880</v>
      </c>
      <c r="F19255" t="s">
        <v>15</v>
      </c>
      <c r="G19255" t="s">
        <v>23</v>
      </c>
      <c r="H19255">
        <v>47</v>
      </c>
      <c r="I19255" t="s">
        <v>63881</v>
      </c>
      <c r="J19255" t="s">
        <v>63882</v>
      </c>
      <c r="K19255" t="s">
        <v>63883</v>
      </c>
      <c r="L19255" t="s">
        <v>77932</v>
      </c>
    </row>
    <row r="19256" spans="1:12" x14ac:dyDescent="0.15">
      <c r="A19256" t="s">
        <v>12</v>
      </c>
      <c r="B19256">
        <v>5405038</v>
      </c>
      <c r="C19256">
        <v>5405058</v>
      </c>
      <c r="D19256" t="s">
        <v>63879</v>
      </c>
      <c r="E19256" t="s">
        <v>63880</v>
      </c>
      <c r="F19256" t="s">
        <v>15</v>
      </c>
      <c r="G19256" t="s">
        <v>36</v>
      </c>
      <c r="H19256">
        <v>85</v>
      </c>
      <c r="I19256" t="s">
        <v>63884</v>
      </c>
      <c r="J19256" t="s">
        <v>63885</v>
      </c>
      <c r="K19256" t="s">
        <v>63886</v>
      </c>
      <c r="L19256" t="s">
        <v>77972</v>
      </c>
    </row>
    <row r="19257" spans="1:12" x14ac:dyDescent="0.15">
      <c r="A19257" t="s">
        <v>12</v>
      </c>
      <c r="B19257">
        <v>5405087</v>
      </c>
      <c r="C19257">
        <v>5405107</v>
      </c>
      <c r="D19257" t="s">
        <v>63879</v>
      </c>
      <c r="E19257" t="s">
        <v>63880</v>
      </c>
      <c r="F19257" t="s">
        <v>15</v>
      </c>
      <c r="G19257" t="s">
        <v>32</v>
      </c>
      <c r="H19257">
        <v>134</v>
      </c>
      <c r="I19257" t="s">
        <v>63887</v>
      </c>
      <c r="J19257" t="s">
        <v>63888</v>
      </c>
      <c r="K19257" t="s">
        <v>63889</v>
      </c>
      <c r="L19257" t="s">
        <v>78039</v>
      </c>
    </row>
    <row r="19258" spans="1:12" x14ac:dyDescent="0.15">
      <c r="A19258" t="s">
        <v>12</v>
      </c>
      <c r="B19258">
        <v>5405149</v>
      </c>
      <c r="C19258">
        <v>5405169</v>
      </c>
      <c r="D19258" t="s">
        <v>63879</v>
      </c>
      <c r="E19258" t="s">
        <v>63880</v>
      </c>
      <c r="F19258" t="s">
        <v>15</v>
      </c>
      <c r="G19258" t="s">
        <v>23</v>
      </c>
      <c r="H19258">
        <v>196</v>
      </c>
      <c r="I19258" t="s">
        <v>63890</v>
      </c>
      <c r="J19258" t="s">
        <v>63891</v>
      </c>
      <c r="K19258" t="s">
        <v>63892</v>
      </c>
      <c r="L19258" t="s">
        <v>78090</v>
      </c>
    </row>
    <row r="19259" spans="1:12" x14ac:dyDescent="0.15">
      <c r="A19259" t="s">
        <v>12</v>
      </c>
      <c r="B19259">
        <v>5406658</v>
      </c>
      <c r="C19259">
        <v>5406678</v>
      </c>
      <c r="D19259" t="s">
        <v>63893</v>
      </c>
      <c r="E19259" t="s">
        <v>63894</v>
      </c>
      <c r="F19259" t="s">
        <v>15</v>
      </c>
      <c r="G19259" t="s">
        <v>32</v>
      </c>
      <c r="H19259">
        <v>1</v>
      </c>
      <c r="I19259" t="s">
        <v>63895</v>
      </c>
      <c r="J19259" t="s">
        <v>63896</v>
      </c>
      <c r="K19259" t="s">
        <v>63897</v>
      </c>
      <c r="L19259" t="s">
        <v>77917</v>
      </c>
    </row>
    <row r="19260" spans="1:12" x14ac:dyDescent="0.15">
      <c r="A19260" t="s">
        <v>12</v>
      </c>
      <c r="B19260">
        <v>5406682</v>
      </c>
      <c r="C19260">
        <v>5406702</v>
      </c>
      <c r="D19260" t="s">
        <v>63893</v>
      </c>
      <c r="E19260" t="s">
        <v>63894</v>
      </c>
      <c r="F19260" t="s">
        <v>15</v>
      </c>
      <c r="G19260" t="s">
        <v>32</v>
      </c>
      <c r="H19260">
        <v>25</v>
      </c>
      <c r="I19260" t="s">
        <v>63898</v>
      </c>
      <c r="J19260" t="s">
        <v>63899</v>
      </c>
      <c r="K19260" t="s">
        <v>63900</v>
      </c>
      <c r="L19260" t="s">
        <v>78012</v>
      </c>
    </row>
    <row r="19261" spans="1:12" x14ac:dyDescent="0.15">
      <c r="A19261" t="s">
        <v>12</v>
      </c>
      <c r="B19261">
        <v>5406742</v>
      </c>
      <c r="C19261">
        <v>5406762</v>
      </c>
      <c r="D19261" t="s">
        <v>63893</v>
      </c>
      <c r="E19261" t="s">
        <v>63894</v>
      </c>
      <c r="F19261" t="s">
        <v>15</v>
      </c>
      <c r="G19261" t="s">
        <v>32</v>
      </c>
      <c r="H19261">
        <v>85</v>
      </c>
      <c r="I19261" t="s">
        <v>63901</v>
      </c>
      <c r="J19261" t="s">
        <v>63902</v>
      </c>
      <c r="K19261" t="s">
        <v>63903</v>
      </c>
      <c r="L19261" t="s">
        <v>77972</v>
      </c>
    </row>
    <row r="19262" spans="1:12" x14ac:dyDescent="0.15">
      <c r="A19262" t="s">
        <v>12</v>
      </c>
      <c r="B19262">
        <v>5406795</v>
      </c>
      <c r="C19262">
        <v>5406815</v>
      </c>
      <c r="D19262" t="s">
        <v>63893</v>
      </c>
      <c r="E19262" t="s">
        <v>63894</v>
      </c>
      <c r="F19262" t="s">
        <v>15</v>
      </c>
      <c r="G19262" t="s">
        <v>16</v>
      </c>
      <c r="H19262">
        <v>138</v>
      </c>
      <c r="I19262" t="s">
        <v>63904</v>
      </c>
      <c r="J19262" t="s">
        <v>63905</v>
      </c>
      <c r="K19262" t="s">
        <v>63906</v>
      </c>
      <c r="L19262" t="s">
        <v>78064</v>
      </c>
    </row>
    <row r="19263" spans="1:12" x14ac:dyDescent="0.15">
      <c r="A19263" t="s">
        <v>12</v>
      </c>
      <c r="B19263">
        <v>5407900</v>
      </c>
      <c r="C19263">
        <v>5407920</v>
      </c>
      <c r="D19263" t="s">
        <v>63907</v>
      </c>
      <c r="E19263" t="s">
        <v>63908</v>
      </c>
      <c r="F19263" t="s">
        <v>15</v>
      </c>
      <c r="G19263" t="s">
        <v>32</v>
      </c>
      <c r="H19263">
        <v>25</v>
      </c>
      <c r="I19263" t="s">
        <v>63909</v>
      </c>
      <c r="J19263" t="s">
        <v>63910</v>
      </c>
      <c r="K19263" t="s">
        <v>63911</v>
      </c>
      <c r="L19263" t="s">
        <v>78012</v>
      </c>
    </row>
    <row r="19264" spans="1:12" x14ac:dyDescent="0.15">
      <c r="A19264" t="s">
        <v>12</v>
      </c>
      <c r="B19264">
        <v>5407961</v>
      </c>
      <c r="C19264">
        <v>5407981</v>
      </c>
      <c r="D19264" t="s">
        <v>63907</v>
      </c>
      <c r="E19264" t="s">
        <v>63908</v>
      </c>
      <c r="F19264" t="s">
        <v>15</v>
      </c>
      <c r="G19264" t="s">
        <v>23</v>
      </c>
      <c r="H19264">
        <v>86</v>
      </c>
      <c r="I19264" t="s">
        <v>63912</v>
      </c>
      <c r="J19264" t="s">
        <v>63913</v>
      </c>
      <c r="K19264" t="s">
        <v>63914</v>
      </c>
      <c r="L19264" t="s">
        <v>77929</v>
      </c>
    </row>
    <row r="19265" spans="1:12" x14ac:dyDescent="0.15">
      <c r="A19265" t="s">
        <v>12</v>
      </c>
      <c r="B19265">
        <v>5407982</v>
      </c>
      <c r="C19265">
        <v>5408002</v>
      </c>
      <c r="D19265" t="s">
        <v>63907</v>
      </c>
      <c r="E19265" t="s">
        <v>63908</v>
      </c>
      <c r="F19265" t="s">
        <v>15</v>
      </c>
      <c r="G19265" t="s">
        <v>23</v>
      </c>
      <c r="H19265">
        <v>107</v>
      </c>
      <c r="I19265" t="s">
        <v>63915</v>
      </c>
      <c r="J19265" t="s">
        <v>63916</v>
      </c>
      <c r="K19265" t="s">
        <v>63917</v>
      </c>
      <c r="L19265" t="s">
        <v>77983</v>
      </c>
    </row>
    <row r="19266" spans="1:12" x14ac:dyDescent="0.15">
      <c r="A19266" t="s">
        <v>12</v>
      </c>
      <c r="B19266">
        <v>5408014</v>
      </c>
      <c r="C19266">
        <v>5408034</v>
      </c>
      <c r="D19266" t="s">
        <v>63907</v>
      </c>
      <c r="E19266" t="s">
        <v>63908</v>
      </c>
      <c r="F19266" t="s">
        <v>15</v>
      </c>
      <c r="G19266" t="s">
        <v>16</v>
      </c>
      <c r="H19266">
        <v>139</v>
      </c>
      <c r="I19266" t="s">
        <v>63918</v>
      </c>
      <c r="J19266" t="s">
        <v>63919</v>
      </c>
      <c r="K19266" t="s">
        <v>63920</v>
      </c>
      <c r="L19266" t="s">
        <v>78029</v>
      </c>
    </row>
    <row r="19267" spans="1:12" x14ac:dyDescent="0.15">
      <c r="A19267" t="s">
        <v>12</v>
      </c>
      <c r="B19267">
        <v>5408751</v>
      </c>
      <c r="C19267">
        <v>5408771</v>
      </c>
      <c r="D19267" t="s">
        <v>63921</v>
      </c>
      <c r="E19267" t="s">
        <v>63922</v>
      </c>
      <c r="F19267" t="s">
        <v>15</v>
      </c>
      <c r="G19267" t="s">
        <v>36</v>
      </c>
      <c r="H19267">
        <v>7</v>
      </c>
      <c r="I19267" t="s">
        <v>63923</v>
      </c>
      <c r="J19267" t="s">
        <v>63924</v>
      </c>
      <c r="K19267" t="s">
        <v>63925</v>
      </c>
      <c r="L19267" t="s">
        <v>77909</v>
      </c>
    </row>
    <row r="19268" spans="1:12" x14ac:dyDescent="0.15">
      <c r="A19268" t="s">
        <v>12</v>
      </c>
      <c r="B19268">
        <v>5408805</v>
      </c>
      <c r="C19268">
        <v>5408825</v>
      </c>
      <c r="D19268" t="s">
        <v>63921</v>
      </c>
      <c r="E19268" t="s">
        <v>63922</v>
      </c>
      <c r="F19268" t="s">
        <v>15</v>
      </c>
      <c r="G19268" t="s">
        <v>16</v>
      </c>
      <c r="H19268">
        <v>61</v>
      </c>
      <c r="I19268" t="s">
        <v>63926</v>
      </c>
      <c r="J19268" t="s">
        <v>63927</v>
      </c>
      <c r="K19268" t="s">
        <v>63928</v>
      </c>
      <c r="L19268" t="s">
        <v>77979</v>
      </c>
    </row>
    <row r="19269" spans="1:12" x14ac:dyDescent="0.15">
      <c r="A19269" t="s">
        <v>12</v>
      </c>
      <c r="B19269">
        <v>5408847</v>
      </c>
      <c r="C19269">
        <v>5408867</v>
      </c>
      <c r="D19269" t="s">
        <v>63921</v>
      </c>
      <c r="E19269" t="s">
        <v>63922</v>
      </c>
      <c r="F19269" t="s">
        <v>15</v>
      </c>
      <c r="G19269" t="s">
        <v>16</v>
      </c>
      <c r="H19269">
        <v>103</v>
      </c>
      <c r="I19269" t="s">
        <v>63929</v>
      </c>
      <c r="J19269" t="s">
        <v>63930</v>
      </c>
      <c r="K19269" t="s">
        <v>63931</v>
      </c>
      <c r="L19269" t="s">
        <v>77937</v>
      </c>
    </row>
    <row r="19270" spans="1:12" x14ac:dyDescent="0.15">
      <c r="A19270" t="s">
        <v>12</v>
      </c>
      <c r="B19270">
        <v>5408876</v>
      </c>
      <c r="C19270">
        <v>5408896</v>
      </c>
      <c r="D19270" t="s">
        <v>63921</v>
      </c>
      <c r="E19270" t="s">
        <v>63922</v>
      </c>
      <c r="F19270" t="s">
        <v>15</v>
      </c>
      <c r="G19270" t="s">
        <v>16</v>
      </c>
      <c r="H19270">
        <v>132</v>
      </c>
      <c r="I19270" t="s">
        <v>63932</v>
      </c>
      <c r="J19270" t="s">
        <v>63933</v>
      </c>
      <c r="K19270" t="s">
        <v>63934</v>
      </c>
      <c r="L19270" t="s">
        <v>77938</v>
      </c>
    </row>
    <row r="19271" spans="1:12" x14ac:dyDescent="0.15">
      <c r="A19271" t="s">
        <v>12</v>
      </c>
      <c r="B19271">
        <v>5409360</v>
      </c>
      <c r="C19271">
        <v>5409380</v>
      </c>
      <c r="D19271" t="s">
        <v>63935</v>
      </c>
      <c r="E19271" t="s">
        <v>90</v>
      </c>
      <c r="F19271" t="s">
        <v>15</v>
      </c>
      <c r="G19271" t="s">
        <v>32</v>
      </c>
      <c r="H19271">
        <v>8</v>
      </c>
      <c r="I19271" t="s">
        <v>63936</v>
      </c>
      <c r="J19271" t="s">
        <v>63937</v>
      </c>
      <c r="K19271" t="s">
        <v>63938</v>
      </c>
      <c r="L19271" t="s">
        <v>77955</v>
      </c>
    </row>
    <row r="19272" spans="1:12" x14ac:dyDescent="0.15">
      <c r="A19272" t="s">
        <v>12</v>
      </c>
      <c r="B19272">
        <v>5409381</v>
      </c>
      <c r="C19272">
        <v>5409401</v>
      </c>
      <c r="D19272" t="s">
        <v>63935</v>
      </c>
      <c r="E19272" t="s">
        <v>90</v>
      </c>
      <c r="F19272" t="s">
        <v>15</v>
      </c>
      <c r="G19272" t="s">
        <v>36</v>
      </c>
      <c r="H19272">
        <v>29</v>
      </c>
      <c r="I19272" t="s">
        <v>63939</v>
      </c>
      <c r="J19272" t="s">
        <v>63940</v>
      </c>
      <c r="K19272" t="s">
        <v>63941</v>
      </c>
      <c r="L19272" t="s">
        <v>77921</v>
      </c>
    </row>
    <row r="19273" spans="1:12" x14ac:dyDescent="0.15">
      <c r="A19273" t="s">
        <v>12</v>
      </c>
      <c r="B19273">
        <v>5409426</v>
      </c>
      <c r="C19273">
        <v>5409446</v>
      </c>
      <c r="D19273" t="s">
        <v>63935</v>
      </c>
      <c r="E19273" t="s">
        <v>90</v>
      </c>
      <c r="F19273" t="s">
        <v>15</v>
      </c>
      <c r="G19273" t="s">
        <v>16</v>
      </c>
      <c r="H19273">
        <v>74</v>
      </c>
      <c r="I19273" t="s">
        <v>63942</v>
      </c>
      <c r="J19273" t="s">
        <v>63943</v>
      </c>
      <c r="K19273" t="s">
        <v>63944</v>
      </c>
      <c r="L19273" t="s">
        <v>78005</v>
      </c>
    </row>
    <row r="19274" spans="1:12" x14ac:dyDescent="0.15">
      <c r="A19274" t="s">
        <v>12</v>
      </c>
      <c r="B19274">
        <v>5409470</v>
      </c>
      <c r="C19274">
        <v>5409490</v>
      </c>
      <c r="D19274" t="s">
        <v>63935</v>
      </c>
      <c r="E19274" t="s">
        <v>90</v>
      </c>
      <c r="F19274" t="s">
        <v>15</v>
      </c>
      <c r="G19274" t="s">
        <v>23</v>
      </c>
      <c r="H19274">
        <v>118</v>
      </c>
      <c r="I19274" t="s">
        <v>63945</v>
      </c>
      <c r="J19274" t="s">
        <v>63946</v>
      </c>
      <c r="K19274" t="s">
        <v>63947</v>
      </c>
      <c r="L19274" t="s">
        <v>77973</v>
      </c>
    </row>
    <row r="19275" spans="1:12" x14ac:dyDescent="0.15">
      <c r="A19275" t="s">
        <v>12</v>
      </c>
      <c r="B19275">
        <v>5409768</v>
      </c>
      <c r="C19275">
        <v>5409788</v>
      </c>
      <c r="D19275" t="s">
        <v>63948</v>
      </c>
      <c r="E19275" t="s">
        <v>90</v>
      </c>
      <c r="F19275" t="s">
        <v>76</v>
      </c>
      <c r="G19275" t="s">
        <v>32</v>
      </c>
      <c r="H19275">
        <v>11</v>
      </c>
      <c r="I19275" t="s">
        <v>63949</v>
      </c>
      <c r="J19275" t="s">
        <v>63950</v>
      </c>
      <c r="K19275" t="s">
        <v>63951</v>
      </c>
      <c r="L19275" t="s">
        <v>77974</v>
      </c>
    </row>
    <row r="19276" spans="1:12" x14ac:dyDescent="0.15">
      <c r="A19276" t="s">
        <v>12</v>
      </c>
      <c r="B19276">
        <v>5409747</v>
      </c>
      <c r="C19276">
        <v>5409767</v>
      </c>
      <c r="D19276" t="s">
        <v>63948</v>
      </c>
      <c r="E19276" t="s">
        <v>90</v>
      </c>
      <c r="F19276" t="s">
        <v>76</v>
      </c>
      <c r="G19276" t="s">
        <v>23</v>
      </c>
      <c r="H19276">
        <v>32</v>
      </c>
      <c r="I19276" t="s">
        <v>63952</v>
      </c>
      <c r="J19276" t="s">
        <v>63953</v>
      </c>
      <c r="K19276" t="s">
        <v>63954</v>
      </c>
      <c r="L19276" t="s">
        <v>77918</v>
      </c>
    </row>
    <row r="19277" spans="1:12" x14ac:dyDescent="0.15">
      <c r="A19277" t="s">
        <v>12</v>
      </c>
      <c r="B19277">
        <v>5409711</v>
      </c>
      <c r="C19277">
        <v>5409731</v>
      </c>
      <c r="D19277" t="s">
        <v>63948</v>
      </c>
      <c r="E19277" t="s">
        <v>90</v>
      </c>
      <c r="F19277" t="s">
        <v>76</v>
      </c>
      <c r="G19277" t="s">
        <v>16</v>
      </c>
      <c r="H19277">
        <v>68</v>
      </c>
      <c r="I19277" t="s">
        <v>63955</v>
      </c>
      <c r="J19277" t="s">
        <v>63956</v>
      </c>
      <c r="K19277" t="s">
        <v>63957</v>
      </c>
      <c r="L19277" t="s">
        <v>77962</v>
      </c>
    </row>
    <row r="19278" spans="1:12" x14ac:dyDescent="0.15">
      <c r="A19278" t="s">
        <v>12</v>
      </c>
      <c r="B19278">
        <v>5409639</v>
      </c>
      <c r="C19278">
        <v>5409659</v>
      </c>
      <c r="D19278" t="s">
        <v>63948</v>
      </c>
      <c r="E19278" t="s">
        <v>90</v>
      </c>
      <c r="F19278" t="s">
        <v>76</v>
      </c>
      <c r="G19278" t="s">
        <v>23</v>
      </c>
      <c r="H19278">
        <v>140</v>
      </c>
      <c r="I19278" t="s">
        <v>63958</v>
      </c>
      <c r="J19278" t="s">
        <v>63959</v>
      </c>
      <c r="K19278" t="s">
        <v>63960</v>
      </c>
      <c r="L19278" t="s">
        <v>78038</v>
      </c>
    </row>
    <row r="19279" spans="1:12" x14ac:dyDescent="0.15">
      <c r="A19279" t="s">
        <v>12</v>
      </c>
      <c r="B19279">
        <v>5410561</v>
      </c>
      <c r="C19279">
        <v>5410581</v>
      </c>
      <c r="D19279" t="s">
        <v>63961</v>
      </c>
      <c r="E19279" t="s">
        <v>90</v>
      </c>
      <c r="F19279" t="s">
        <v>76</v>
      </c>
      <c r="G19279" t="s">
        <v>16</v>
      </c>
      <c r="H19279">
        <v>13</v>
      </c>
      <c r="I19279" t="s">
        <v>63962</v>
      </c>
      <c r="J19279" t="s">
        <v>63963</v>
      </c>
      <c r="K19279" t="s">
        <v>63964</v>
      </c>
      <c r="L19279" t="s">
        <v>77935</v>
      </c>
    </row>
    <row r="19280" spans="1:12" x14ac:dyDescent="0.15">
      <c r="A19280" t="s">
        <v>12</v>
      </c>
      <c r="B19280">
        <v>5410522</v>
      </c>
      <c r="C19280">
        <v>5410542</v>
      </c>
      <c r="D19280" t="s">
        <v>63961</v>
      </c>
      <c r="E19280" t="s">
        <v>90</v>
      </c>
      <c r="F19280" t="s">
        <v>76</v>
      </c>
      <c r="G19280" t="s">
        <v>32</v>
      </c>
      <c r="H19280">
        <v>52</v>
      </c>
      <c r="I19280" t="s">
        <v>63965</v>
      </c>
      <c r="J19280" t="s">
        <v>63966</v>
      </c>
      <c r="K19280" t="s">
        <v>63967</v>
      </c>
      <c r="L19280" t="s">
        <v>77959</v>
      </c>
    </row>
    <row r="19281" spans="1:12" x14ac:dyDescent="0.15">
      <c r="A19281" t="s">
        <v>12</v>
      </c>
      <c r="B19281">
        <v>5410481</v>
      </c>
      <c r="C19281">
        <v>5410501</v>
      </c>
      <c r="D19281" t="s">
        <v>63961</v>
      </c>
      <c r="E19281" t="s">
        <v>90</v>
      </c>
      <c r="F19281" t="s">
        <v>76</v>
      </c>
      <c r="G19281" t="s">
        <v>36</v>
      </c>
      <c r="H19281">
        <v>93</v>
      </c>
      <c r="I19281" t="s">
        <v>63968</v>
      </c>
      <c r="J19281" t="s">
        <v>63969</v>
      </c>
      <c r="K19281" t="s">
        <v>63970</v>
      </c>
      <c r="L19281" t="s">
        <v>78044</v>
      </c>
    </row>
    <row r="19282" spans="1:12" x14ac:dyDescent="0.15">
      <c r="A19282" t="s">
        <v>12</v>
      </c>
      <c r="B19282">
        <v>5410449</v>
      </c>
      <c r="C19282">
        <v>5410469</v>
      </c>
      <c r="D19282" t="s">
        <v>63961</v>
      </c>
      <c r="E19282" t="s">
        <v>90</v>
      </c>
      <c r="F19282" t="s">
        <v>76</v>
      </c>
      <c r="G19282" t="s">
        <v>32</v>
      </c>
      <c r="H19282">
        <v>125</v>
      </c>
      <c r="I19282" t="s">
        <v>63971</v>
      </c>
      <c r="J19282" t="s">
        <v>63972</v>
      </c>
      <c r="K19282" t="s">
        <v>63973</v>
      </c>
      <c r="L19282" t="s">
        <v>78034</v>
      </c>
    </row>
    <row r="19283" spans="1:12" x14ac:dyDescent="0.15">
      <c r="A19283" t="s">
        <v>12</v>
      </c>
      <c r="B19283">
        <v>5410983</v>
      </c>
      <c r="C19283">
        <v>5411003</v>
      </c>
      <c r="D19283" t="s">
        <v>63974</v>
      </c>
      <c r="E19283" t="s">
        <v>90</v>
      </c>
      <c r="F19283" t="s">
        <v>76</v>
      </c>
      <c r="G19283" t="s">
        <v>16</v>
      </c>
      <c r="H19283">
        <v>58</v>
      </c>
      <c r="I19283" t="s">
        <v>63975</v>
      </c>
      <c r="J19283" t="s">
        <v>63976</v>
      </c>
      <c r="K19283" t="s">
        <v>63977</v>
      </c>
      <c r="L19283" t="s">
        <v>77911</v>
      </c>
    </row>
    <row r="19284" spans="1:12" x14ac:dyDescent="0.15">
      <c r="A19284" t="s">
        <v>12</v>
      </c>
      <c r="B19284">
        <v>5410956</v>
      </c>
      <c r="C19284">
        <v>5410976</v>
      </c>
      <c r="D19284" t="s">
        <v>63974</v>
      </c>
      <c r="E19284" t="s">
        <v>90</v>
      </c>
      <c r="F19284" t="s">
        <v>76</v>
      </c>
      <c r="G19284" t="s">
        <v>23</v>
      </c>
      <c r="H19284">
        <v>85</v>
      </c>
      <c r="I19284" t="s">
        <v>63978</v>
      </c>
      <c r="J19284" t="s">
        <v>63979</v>
      </c>
      <c r="K19284" t="s">
        <v>63980</v>
      </c>
      <c r="L19284" t="s">
        <v>77972</v>
      </c>
    </row>
    <row r="19285" spans="1:12" x14ac:dyDescent="0.15">
      <c r="A19285" t="s">
        <v>12</v>
      </c>
      <c r="B19285">
        <v>5410908</v>
      </c>
      <c r="C19285">
        <v>5410928</v>
      </c>
      <c r="D19285" t="s">
        <v>63974</v>
      </c>
      <c r="E19285" t="s">
        <v>90</v>
      </c>
      <c r="F19285" t="s">
        <v>76</v>
      </c>
      <c r="G19285" t="s">
        <v>32</v>
      </c>
      <c r="H19285">
        <v>133</v>
      </c>
      <c r="I19285" t="s">
        <v>63981</v>
      </c>
      <c r="J19285" t="s">
        <v>63982</v>
      </c>
      <c r="K19285" t="s">
        <v>63983</v>
      </c>
      <c r="L19285" t="s">
        <v>77995</v>
      </c>
    </row>
    <row r="19286" spans="1:12" x14ac:dyDescent="0.15">
      <c r="A19286" t="s">
        <v>12</v>
      </c>
      <c r="B19286">
        <v>5410838</v>
      </c>
      <c r="C19286">
        <v>5410858</v>
      </c>
      <c r="D19286" t="s">
        <v>63974</v>
      </c>
      <c r="E19286" t="s">
        <v>90</v>
      </c>
      <c r="F19286" t="s">
        <v>76</v>
      </c>
      <c r="G19286" t="s">
        <v>36</v>
      </c>
      <c r="H19286">
        <v>203</v>
      </c>
      <c r="I19286" t="s">
        <v>63984</v>
      </c>
      <c r="J19286" t="s">
        <v>63985</v>
      </c>
      <c r="K19286" t="s">
        <v>63986</v>
      </c>
      <c r="L19286" t="s">
        <v>78072</v>
      </c>
    </row>
    <row r="19287" spans="1:12" x14ac:dyDescent="0.15">
      <c r="A19287" t="s">
        <v>12</v>
      </c>
      <c r="B19287">
        <v>5411463</v>
      </c>
      <c r="C19287">
        <v>5411483</v>
      </c>
      <c r="D19287" t="s">
        <v>63987</v>
      </c>
      <c r="E19287" t="s">
        <v>90</v>
      </c>
      <c r="F19287" t="s">
        <v>76</v>
      </c>
      <c r="G19287" t="s">
        <v>16</v>
      </c>
      <c r="H19287">
        <v>0</v>
      </c>
      <c r="I19287" t="s">
        <v>63988</v>
      </c>
      <c r="J19287" t="s">
        <v>63989</v>
      </c>
      <c r="K19287" t="s">
        <v>63990</v>
      </c>
      <c r="L19287" t="s">
        <v>77980</v>
      </c>
    </row>
    <row r="19288" spans="1:12" x14ac:dyDescent="0.15">
      <c r="A19288" t="s">
        <v>12</v>
      </c>
      <c r="B19288">
        <v>5411438</v>
      </c>
      <c r="C19288">
        <v>5411458</v>
      </c>
      <c r="D19288" t="s">
        <v>63987</v>
      </c>
      <c r="E19288" t="s">
        <v>90</v>
      </c>
      <c r="F19288" t="s">
        <v>76</v>
      </c>
      <c r="G19288" t="s">
        <v>16</v>
      </c>
      <c r="H19288">
        <v>25</v>
      </c>
      <c r="I19288" t="s">
        <v>63991</v>
      </c>
      <c r="J19288" t="s">
        <v>63992</v>
      </c>
      <c r="K19288" t="s">
        <v>63993</v>
      </c>
      <c r="L19288" t="s">
        <v>78012</v>
      </c>
    </row>
    <row r="19289" spans="1:12" x14ac:dyDescent="0.15">
      <c r="A19289" t="s">
        <v>12</v>
      </c>
      <c r="B19289">
        <v>5411397</v>
      </c>
      <c r="C19289">
        <v>5411417</v>
      </c>
      <c r="D19289" t="s">
        <v>63987</v>
      </c>
      <c r="E19289" t="s">
        <v>90</v>
      </c>
      <c r="F19289" t="s">
        <v>76</v>
      </c>
      <c r="G19289" t="s">
        <v>32</v>
      </c>
      <c r="H19289">
        <v>66</v>
      </c>
      <c r="I19289" t="s">
        <v>63994</v>
      </c>
      <c r="J19289" t="s">
        <v>63995</v>
      </c>
      <c r="K19289" t="s">
        <v>63996</v>
      </c>
      <c r="L19289" t="s">
        <v>77928</v>
      </c>
    </row>
    <row r="19290" spans="1:12" x14ac:dyDescent="0.15">
      <c r="A19290" t="s">
        <v>12</v>
      </c>
      <c r="B19290">
        <v>5411369</v>
      </c>
      <c r="C19290">
        <v>5411389</v>
      </c>
      <c r="D19290" t="s">
        <v>63987</v>
      </c>
      <c r="E19290" t="s">
        <v>90</v>
      </c>
      <c r="F19290" t="s">
        <v>76</v>
      </c>
      <c r="G19290" t="s">
        <v>23</v>
      </c>
      <c r="H19290">
        <v>94</v>
      </c>
      <c r="I19290" t="s">
        <v>63997</v>
      </c>
      <c r="J19290" t="s">
        <v>63998</v>
      </c>
      <c r="K19290" t="s">
        <v>63999</v>
      </c>
      <c r="L19290" t="s">
        <v>77927</v>
      </c>
    </row>
    <row r="19291" spans="1:12" x14ac:dyDescent="0.15">
      <c r="A19291" t="s">
        <v>12</v>
      </c>
      <c r="B19291">
        <v>5411615</v>
      </c>
      <c r="C19291">
        <v>5411635</v>
      </c>
      <c r="D19291" t="s">
        <v>64000</v>
      </c>
      <c r="E19291" t="s">
        <v>90</v>
      </c>
      <c r="F19291" t="s">
        <v>15</v>
      </c>
      <c r="G19291" t="s">
        <v>36</v>
      </c>
      <c r="H19291">
        <v>0</v>
      </c>
      <c r="I19291" t="s">
        <v>64001</v>
      </c>
      <c r="J19291" t="s">
        <v>64002</v>
      </c>
      <c r="K19291" t="s">
        <v>64003</v>
      </c>
      <c r="L19291" t="s">
        <v>77980</v>
      </c>
    </row>
    <row r="19292" spans="1:12" x14ac:dyDescent="0.15">
      <c r="A19292" t="s">
        <v>12</v>
      </c>
      <c r="B19292">
        <v>5411649</v>
      </c>
      <c r="C19292">
        <v>5411669</v>
      </c>
      <c r="D19292" t="s">
        <v>64000</v>
      </c>
      <c r="E19292" t="s">
        <v>90</v>
      </c>
      <c r="F19292" t="s">
        <v>15</v>
      </c>
      <c r="G19292" t="s">
        <v>36</v>
      </c>
      <c r="H19292">
        <v>34</v>
      </c>
      <c r="I19292" t="s">
        <v>64004</v>
      </c>
      <c r="J19292" t="s">
        <v>64005</v>
      </c>
      <c r="K19292" t="s">
        <v>64006</v>
      </c>
      <c r="L19292" t="s">
        <v>77999</v>
      </c>
    </row>
    <row r="19293" spans="1:12" x14ac:dyDescent="0.15">
      <c r="A19293" t="s">
        <v>12</v>
      </c>
      <c r="B19293">
        <v>5411677</v>
      </c>
      <c r="C19293">
        <v>5411697</v>
      </c>
      <c r="D19293" t="s">
        <v>64000</v>
      </c>
      <c r="E19293" t="s">
        <v>90</v>
      </c>
      <c r="F19293" t="s">
        <v>15</v>
      </c>
      <c r="G19293" t="s">
        <v>23</v>
      </c>
      <c r="H19293">
        <v>62</v>
      </c>
      <c r="I19293" t="s">
        <v>64007</v>
      </c>
      <c r="J19293" t="s">
        <v>64008</v>
      </c>
      <c r="K19293" t="s">
        <v>64009</v>
      </c>
      <c r="L19293" t="s">
        <v>77949</v>
      </c>
    </row>
    <row r="19294" spans="1:12" x14ac:dyDescent="0.15">
      <c r="A19294" t="s">
        <v>12</v>
      </c>
      <c r="B19294">
        <v>5411701</v>
      </c>
      <c r="C19294">
        <v>5411721</v>
      </c>
      <c r="D19294" t="s">
        <v>64000</v>
      </c>
      <c r="E19294" t="s">
        <v>90</v>
      </c>
      <c r="F19294" t="s">
        <v>15</v>
      </c>
      <c r="G19294" t="s">
        <v>16</v>
      </c>
      <c r="H19294">
        <v>86</v>
      </c>
      <c r="I19294" t="s">
        <v>64010</v>
      </c>
      <c r="J19294" t="s">
        <v>64011</v>
      </c>
      <c r="K19294" t="s">
        <v>64012</v>
      </c>
      <c r="L19294" t="s">
        <v>77929</v>
      </c>
    </row>
    <row r="19295" spans="1:12" x14ac:dyDescent="0.15">
      <c r="A19295" t="s">
        <v>12</v>
      </c>
      <c r="B19295">
        <v>5412281</v>
      </c>
      <c r="C19295">
        <v>5412301</v>
      </c>
      <c r="D19295" t="s">
        <v>64013</v>
      </c>
      <c r="E19295" t="s">
        <v>90</v>
      </c>
      <c r="F19295" t="s">
        <v>15</v>
      </c>
      <c r="G19295" t="s">
        <v>16</v>
      </c>
      <c r="H19295">
        <v>40</v>
      </c>
      <c r="I19295" t="s">
        <v>64014</v>
      </c>
      <c r="J19295" t="s">
        <v>64015</v>
      </c>
      <c r="K19295" t="s">
        <v>64016</v>
      </c>
      <c r="L19295" t="s">
        <v>77952</v>
      </c>
    </row>
    <row r="19296" spans="1:12" x14ac:dyDescent="0.15">
      <c r="A19296" t="s">
        <v>12</v>
      </c>
      <c r="B19296">
        <v>5412333</v>
      </c>
      <c r="C19296">
        <v>5412353</v>
      </c>
      <c r="D19296" t="s">
        <v>64013</v>
      </c>
      <c r="E19296" t="s">
        <v>90</v>
      </c>
      <c r="F19296" t="s">
        <v>15</v>
      </c>
      <c r="G19296" t="s">
        <v>23</v>
      </c>
      <c r="H19296">
        <v>92</v>
      </c>
      <c r="I19296" t="s">
        <v>64017</v>
      </c>
      <c r="J19296" t="s">
        <v>64018</v>
      </c>
      <c r="K19296" t="s">
        <v>64019</v>
      </c>
      <c r="L19296" t="s">
        <v>78032</v>
      </c>
    </row>
    <row r="19297" spans="1:12" x14ac:dyDescent="0.15">
      <c r="A19297" t="s">
        <v>12</v>
      </c>
      <c r="B19297">
        <v>5412355</v>
      </c>
      <c r="C19297">
        <v>5412375</v>
      </c>
      <c r="D19297" t="s">
        <v>64013</v>
      </c>
      <c r="E19297" t="s">
        <v>90</v>
      </c>
      <c r="F19297" t="s">
        <v>15</v>
      </c>
      <c r="G19297" t="s">
        <v>16</v>
      </c>
      <c r="H19297">
        <v>114</v>
      </c>
      <c r="I19297" t="s">
        <v>64020</v>
      </c>
      <c r="J19297" t="s">
        <v>64021</v>
      </c>
      <c r="K19297" t="s">
        <v>64022</v>
      </c>
      <c r="L19297" t="s">
        <v>77965</v>
      </c>
    </row>
    <row r="19298" spans="1:12" x14ac:dyDescent="0.15">
      <c r="A19298" t="s">
        <v>12</v>
      </c>
      <c r="B19298">
        <v>5412377</v>
      </c>
      <c r="C19298">
        <v>5412397</v>
      </c>
      <c r="D19298" t="s">
        <v>64013</v>
      </c>
      <c r="E19298" t="s">
        <v>90</v>
      </c>
      <c r="F19298" t="s">
        <v>15</v>
      </c>
      <c r="G19298" t="s">
        <v>36</v>
      </c>
      <c r="H19298">
        <v>136</v>
      </c>
      <c r="I19298" t="s">
        <v>64023</v>
      </c>
      <c r="J19298" t="s">
        <v>64024</v>
      </c>
      <c r="K19298" t="s">
        <v>64025</v>
      </c>
      <c r="L19298" t="s">
        <v>78057</v>
      </c>
    </row>
    <row r="19299" spans="1:12" x14ac:dyDescent="0.15">
      <c r="A19299" t="s">
        <v>12</v>
      </c>
      <c r="B19299">
        <v>5412717</v>
      </c>
      <c r="C19299">
        <v>5412737</v>
      </c>
      <c r="D19299" t="s">
        <v>64026</v>
      </c>
      <c r="E19299" t="s">
        <v>90</v>
      </c>
      <c r="F19299" t="s">
        <v>15</v>
      </c>
      <c r="G19299" t="s">
        <v>32</v>
      </c>
      <c r="H19299">
        <v>1</v>
      </c>
      <c r="I19299" t="s">
        <v>64027</v>
      </c>
      <c r="J19299" t="s">
        <v>64028</v>
      </c>
      <c r="K19299" t="s">
        <v>64029</v>
      </c>
      <c r="L19299" t="s">
        <v>77917</v>
      </c>
    </row>
    <row r="19300" spans="1:12" x14ac:dyDescent="0.15">
      <c r="A19300" t="s">
        <v>12</v>
      </c>
      <c r="B19300">
        <v>5412738</v>
      </c>
      <c r="C19300">
        <v>5412758</v>
      </c>
      <c r="D19300" t="s">
        <v>64026</v>
      </c>
      <c r="E19300" t="s">
        <v>90</v>
      </c>
      <c r="F19300" t="s">
        <v>15</v>
      </c>
      <c r="G19300" t="s">
        <v>16</v>
      </c>
      <c r="H19300">
        <v>22</v>
      </c>
      <c r="I19300" t="s">
        <v>64030</v>
      </c>
      <c r="J19300" t="s">
        <v>64031</v>
      </c>
      <c r="K19300" t="s">
        <v>64032</v>
      </c>
      <c r="L19300" t="s">
        <v>77948</v>
      </c>
    </row>
    <row r="19301" spans="1:12" x14ac:dyDescent="0.15">
      <c r="A19301" t="s">
        <v>12</v>
      </c>
      <c r="B19301">
        <v>5412766</v>
      </c>
      <c r="C19301">
        <v>5412786</v>
      </c>
      <c r="D19301" t="s">
        <v>64026</v>
      </c>
      <c r="E19301" t="s">
        <v>90</v>
      </c>
      <c r="F19301" t="s">
        <v>15</v>
      </c>
      <c r="G19301" t="s">
        <v>23</v>
      </c>
      <c r="H19301">
        <v>50</v>
      </c>
      <c r="I19301" t="s">
        <v>64033</v>
      </c>
      <c r="J19301" t="s">
        <v>64034</v>
      </c>
      <c r="K19301" t="s">
        <v>64035</v>
      </c>
      <c r="L19301" t="s">
        <v>77925</v>
      </c>
    </row>
    <row r="19302" spans="1:12" x14ac:dyDescent="0.15">
      <c r="A19302" t="s">
        <v>12</v>
      </c>
      <c r="B19302">
        <v>5412800</v>
      </c>
      <c r="C19302">
        <v>5412820</v>
      </c>
      <c r="D19302" t="s">
        <v>64026</v>
      </c>
      <c r="E19302" t="s">
        <v>90</v>
      </c>
      <c r="F19302" t="s">
        <v>15</v>
      </c>
      <c r="G19302" t="s">
        <v>16</v>
      </c>
      <c r="H19302">
        <v>84</v>
      </c>
      <c r="I19302" t="s">
        <v>64036</v>
      </c>
      <c r="J19302" t="s">
        <v>64037</v>
      </c>
      <c r="K19302" t="s">
        <v>64038</v>
      </c>
      <c r="L19302" t="s">
        <v>77946</v>
      </c>
    </row>
    <row r="19303" spans="1:12" x14ac:dyDescent="0.15">
      <c r="A19303" t="s">
        <v>12</v>
      </c>
      <c r="B19303">
        <v>5412957</v>
      </c>
      <c r="C19303">
        <v>5412977</v>
      </c>
      <c r="D19303" t="s">
        <v>64039</v>
      </c>
      <c r="E19303" t="s">
        <v>64040</v>
      </c>
      <c r="F19303" t="s">
        <v>15</v>
      </c>
      <c r="G19303" t="s">
        <v>36</v>
      </c>
      <c r="H19303">
        <v>7</v>
      </c>
      <c r="I19303" t="s">
        <v>64041</v>
      </c>
      <c r="J19303" t="s">
        <v>64042</v>
      </c>
      <c r="K19303" t="s">
        <v>64043</v>
      </c>
      <c r="L19303" t="s">
        <v>77909</v>
      </c>
    </row>
    <row r="19304" spans="1:12" x14ac:dyDescent="0.15">
      <c r="A19304" t="s">
        <v>12</v>
      </c>
      <c r="B19304">
        <v>5412987</v>
      </c>
      <c r="C19304">
        <v>5413007</v>
      </c>
      <c r="D19304" t="s">
        <v>64039</v>
      </c>
      <c r="E19304" t="s">
        <v>64040</v>
      </c>
      <c r="F19304" t="s">
        <v>15</v>
      </c>
      <c r="G19304" t="s">
        <v>16</v>
      </c>
      <c r="H19304">
        <v>37</v>
      </c>
      <c r="I19304" t="s">
        <v>64044</v>
      </c>
      <c r="J19304" t="s">
        <v>64045</v>
      </c>
      <c r="K19304" t="s">
        <v>64046</v>
      </c>
      <c r="L19304" t="s">
        <v>77906</v>
      </c>
    </row>
    <row r="19305" spans="1:12" x14ac:dyDescent="0.15">
      <c r="A19305" t="s">
        <v>12</v>
      </c>
      <c r="B19305">
        <v>5413008</v>
      </c>
      <c r="C19305">
        <v>5413028</v>
      </c>
      <c r="D19305" t="s">
        <v>64039</v>
      </c>
      <c r="E19305" t="s">
        <v>64040</v>
      </c>
      <c r="F19305" t="s">
        <v>15</v>
      </c>
      <c r="G19305" t="s">
        <v>36</v>
      </c>
      <c r="H19305">
        <v>58</v>
      </c>
      <c r="I19305" t="s">
        <v>64047</v>
      </c>
      <c r="J19305" t="s">
        <v>64048</v>
      </c>
      <c r="K19305" t="s">
        <v>64049</v>
      </c>
      <c r="L19305" t="s">
        <v>77911</v>
      </c>
    </row>
    <row r="19306" spans="1:12" x14ac:dyDescent="0.15">
      <c r="A19306" t="s">
        <v>12</v>
      </c>
      <c r="B19306">
        <v>5413044</v>
      </c>
      <c r="C19306">
        <v>5413064</v>
      </c>
      <c r="D19306" t="s">
        <v>64039</v>
      </c>
      <c r="E19306" t="s">
        <v>64040</v>
      </c>
      <c r="F19306" t="s">
        <v>15</v>
      </c>
      <c r="G19306" t="s">
        <v>36</v>
      </c>
      <c r="H19306">
        <v>94</v>
      </c>
      <c r="I19306" t="s">
        <v>64050</v>
      </c>
      <c r="J19306" t="s">
        <v>64051</v>
      </c>
      <c r="K19306" t="s">
        <v>64052</v>
      </c>
      <c r="L19306" t="s">
        <v>77927</v>
      </c>
    </row>
    <row r="19307" spans="1:12" x14ac:dyDescent="0.15">
      <c r="A19307" t="s">
        <v>12</v>
      </c>
      <c r="B19307">
        <v>5415335</v>
      </c>
      <c r="C19307">
        <v>5415355</v>
      </c>
      <c r="D19307" t="s">
        <v>64053</v>
      </c>
      <c r="E19307" t="s">
        <v>90</v>
      </c>
      <c r="F19307" t="s">
        <v>76</v>
      </c>
      <c r="G19307" t="s">
        <v>32</v>
      </c>
      <c r="H19307">
        <v>34</v>
      </c>
      <c r="I19307" t="s">
        <v>64054</v>
      </c>
      <c r="J19307" t="s">
        <v>64055</v>
      </c>
      <c r="K19307" t="s">
        <v>64056</v>
      </c>
      <c r="L19307" t="s">
        <v>77999</v>
      </c>
    </row>
    <row r="19308" spans="1:12" x14ac:dyDescent="0.15">
      <c r="A19308" t="s">
        <v>12</v>
      </c>
      <c r="B19308">
        <v>5415309</v>
      </c>
      <c r="C19308">
        <v>5415329</v>
      </c>
      <c r="D19308" t="s">
        <v>64053</v>
      </c>
      <c r="E19308" t="s">
        <v>90</v>
      </c>
      <c r="F19308" t="s">
        <v>76</v>
      </c>
      <c r="G19308" t="s">
        <v>36</v>
      </c>
      <c r="H19308">
        <v>60</v>
      </c>
      <c r="I19308" t="s">
        <v>64057</v>
      </c>
      <c r="J19308" t="s">
        <v>64058</v>
      </c>
      <c r="K19308" t="s">
        <v>64059</v>
      </c>
      <c r="L19308" t="s">
        <v>78006</v>
      </c>
    </row>
    <row r="19309" spans="1:12" x14ac:dyDescent="0.15">
      <c r="A19309" t="s">
        <v>12</v>
      </c>
      <c r="B19309">
        <v>5415289</v>
      </c>
      <c r="C19309">
        <v>5415309</v>
      </c>
      <c r="D19309" t="s">
        <v>64053</v>
      </c>
      <c r="E19309" t="s">
        <v>90</v>
      </c>
      <c r="F19309" t="s">
        <v>76</v>
      </c>
      <c r="G19309" t="s">
        <v>32</v>
      </c>
      <c r="H19309">
        <v>80</v>
      </c>
      <c r="I19309" t="s">
        <v>64060</v>
      </c>
      <c r="J19309" t="s">
        <v>64061</v>
      </c>
      <c r="K19309" t="s">
        <v>64062</v>
      </c>
      <c r="L19309" t="s">
        <v>77940</v>
      </c>
    </row>
    <row r="19310" spans="1:12" x14ac:dyDescent="0.15">
      <c r="A19310" t="s">
        <v>12</v>
      </c>
      <c r="B19310">
        <v>5415251</v>
      </c>
      <c r="C19310">
        <v>5415271</v>
      </c>
      <c r="D19310" t="s">
        <v>64053</v>
      </c>
      <c r="E19310" t="s">
        <v>90</v>
      </c>
      <c r="F19310" t="s">
        <v>76</v>
      </c>
      <c r="G19310" t="s">
        <v>36</v>
      </c>
      <c r="H19310">
        <v>118</v>
      </c>
      <c r="I19310" t="s">
        <v>64063</v>
      </c>
      <c r="J19310" t="s">
        <v>64064</v>
      </c>
      <c r="K19310" t="s">
        <v>64065</v>
      </c>
      <c r="L19310" t="s">
        <v>77973</v>
      </c>
    </row>
    <row r="19311" spans="1:12" x14ac:dyDescent="0.15">
      <c r="A19311" t="s">
        <v>12</v>
      </c>
      <c r="B19311">
        <v>5415950</v>
      </c>
      <c r="C19311">
        <v>5415970</v>
      </c>
      <c r="D19311" t="s">
        <v>64066</v>
      </c>
      <c r="E19311" t="s">
        <v>90</v>
      </c>
      <c r="F19311" t="s">
        <v>15</v>
      </c>
      <c r="G19311" t="s">
        <v>32</v>
      </c>
      <c r="H19311">
        <v>13</v>
      </c>
      <c r="I19311" t="s">
        <v>64067</v>
      </c>
      <c r="J19311" t="s">
        <v>64068</v>
      </c>
      <c r="K19311" t="s">
        <v>64069</v>
      </c>
      <c r="L19311" t="s">
        <v>77935</v>
      </c>
    </row>
    <row r="19312" spans="1:12" x14ac:dyDescent="0.15">
      <c r="A19312" t="s">
        <v>12</v>
      </c>
      <c r="B19312">
        <v>5415971</v>
      </c>
      <c r="C19312">
        <v>5415991</v>
      </c>
      <c r="D19312" t="s">
        <v>64066</v>
      </c>
      <c r="E19312" t="s">
        <v>90</v>
      </c>
      <c r="F19312" t="s">
        <v>15</v>
      </c>
      <c r="G19312" t="s">
        <v>32</v>
      </c>
      <c r="H19312">
        <v>34</v>
      </c>
      <c r="I19312" t="s">
        <v>64070</v>
      </c>
      <c r="J19312" t="s">
        <v>64071</v>
      </c>
      <c r="K19312" t="s">
        <v>64072</v>
      </c>
      <c r="L19312" t="s">
        <v>77999</v>
      </c>
    </row>
    <row r="19313" spans="1:12" x14ac:dyDescent="0.15">
      <c r="A19313" t="s">
        <v>12</v>
      </c>
      <c r="B19313">
        <v>5416017</v>
      </c>
      <c r="C19313">
        <v>5416037</v>
      </c>
      <c r="D19313" t="s">
        <v>64066</v>
      </c>
      <c r="E19313" t="s">
        <v>90</v>
      </c>
      <c r="F19313" t="s">
        <v>15</v>
      </c>
      <c r="G19313" t="s">
        <v>16</v>
      </c>
      <c r="H19313">
        <v>80</v>
      </c>
      <c r="I19313" t="s">
        <v>64073</v>
      </c>
      <c r="J19313" t="s">
        <v>64074</v>
      </c>
      <c r="K19313" t="s">
        <v>64075</v>
      </c>
      <c r="L19313" t="s">
        <v>77940</v>
      </c>
    </row>
    <row r="19314" spans="1:12" x14ac:dyDescent="0.15">
      <c r="A19314" t="s">
        <v>12</v>
      </c>
      <c r="B19314">
        <v>5416039</v>
      </c>
      <c r="C19314">
        <v>5416059</v>
      </c>
      <c r="D19314" t="s">
        <v>64066</v>
      </c>
      <c r="E19314" t="s">
        <v>90</v>
      </c>
      <c r="F19314" t="s">
        <v>15</v>
      </c>
      <c r="G19314" t="s">
        <v>16</v>
      </c>
      <c r="H19314">
        <v>102</v>
      </c>
      <c r="I19314" t="s">
        <v>64076</v>
      </c>
      <c r="J19314" t="s">
        <v>64077</v>
      </c>
      <c r="K19314" t="s">
        <v>64078</v>
      </c>
      <c r="L19314" t="s">
        <v>77933</v>
      </c>
    </row>
    <row r="19315" spans="1:12" x14ac:dyDescent="0.15">
      <c r="A19315" t="s">
        <v>12</v>
      </c>
      <c r="B19315">
        <v>5417624</v>
      </c>
      <c r="C19315">
        <v>5417644</v>
      </c>
      <c r="D19315" t="s">
        <v>64079</v>
      </c>
      <c r="E19315" t="s">
        <v>90</v>
      </c>
      <c r="F19315" t="s">
        <v>15</v>
      </c>
      <c r="G19315" t="s">
        <v>32</v>
      </c>
      <c r="H19315">
        <v>1</v>
      </c>
      <c r="I19315" t="s">
        <v>64080</v>
      </c>
      <c r="J19315" t="s">
        <v>64081</v>
      </c>
      <c r="K19315" t="s">
        <v>64082</v>
      </c>
      <c r="L19315" t="s">
        <v>77917</v>
      </c>
    </row>
    <row r="19316" spans="1:12" x14ac:dyDescent="0.15">
      <c r="A19316" t="s">
        <v>12</v>
      </c>
      <c r="B19316">
        <v>5417655</v>
      </c>
      <c r="C19316">
        <v>5417675</v>
      </c>
      <c r="D19316" t="s">
        <v>64079</v>
      </c>
      <c r="E19316" t="s">
        <v>90</v>
      </c>
      <c r="F19316" t="s">
        <v>15</v>
      </c>
      <c r="G19316" t="s">
        <v>32</v>
      </c>
      <c r="H19316">
        <v>32</v>
      </c>
      <c r="I19316" t="s">
        <v>64083</v>
      </c>
      <c r="J19316" t="s">
        <v>64084</v>
      </c>
      <c r="K19316" t="s">
        <v>64085</v>
      </c>
      <c r="L19316" t="s">
        <v>77918</v>
      </c>
    </row>
    <row r="19317" spans="1:12" x14ac:dyDescent="0.15">
      <c r="A19317" t="s">
        <v>12</v>
      </c>
      <c r="B19317">
        <v>5417694</v>
      </c>
      <c r="C19317">
        <v>5417714</v>
      </c>
      <c r="D19317" t="s">
        <v>64079</v>
      </c>
      <c r="E19317" t="s">
        <v>90</v>
      </c>
      <c r="F19317" t="s">
        <v>15</v>
      </c>
      <c r="G19317" t="s">
        <v>16</v>
      </c>
      <c r="H19317">
        <v>71</v>
      </c>
      <c r="I19317" t="s">
        <v>64086</v>
      </c>
      <c r="J19317" t="s">
        <v>64087</v>
      </c>
      <c r="K19317" t="s">
        <v>64088</v>
      </c>
      <c r="L19317" t="s">
        <v>77969</v>
      </c>
    </row>
    <row r="19318" spans="1:12" x14ac:dyDescent="0.15">
      <c r="A19318" t="s">
        <v>12</v>
      </c>
      <c r="B19318">
        <v>5417738</v>
      </c>
      <c r="C19318">
        <v>5417758</v>
      </c>
      <c r="D19318" t="s">
        <v>64079</v>
      </c>
      <c r="E19318" t="s">
        <v>90</v>
      </c>
      <c r="F19318" t="s">
        <v>15</v>
      </c>
      <c r="G19318" t="s">
        <v>16</v>
      </c>
      <c r="H19318">
        <v>115</v>
      </c>
      <c r="I19318" t="s">
        <v>64089</v>
      </c>
      <c r="J19318" t="s">
        <v>64090</v>
      </c>
      <c r="K19318" t="s">
        <v>64091</v>
      </c>
      <c r="L19318" t="s">
        <v>78020</v>
      </c>
    </row>
    <row r="19319" spans="1:12" x14ac:dyDescent="0.15">
      <c r="A19319" t="s">
        <v>12</v>
      </c>
      <c r="B19319">
        <v>5425079</v>
      </c>
      <c r="C19319">
        <v>5425099</v>
      </c>
      <c r="D19319" t="s">
        <v>64092</v>
      </c>
      <c r="E19319" t="s">
        <v>64093</v>
      </c>
      <c r="F19319" t="s">
        <v>76</v>
      </c>
      <c r="G19319" t="s">
        <v>36</v>
      </c>
      <c r="H19319">
        <v>0</v>
      </c>
      <c r="I19319" t="s">
        <v>64094</v>
      </c>
      <c r="J19319" t="s">
        <v>64095</v>
      </c>
      <c r="K19319" t="s">
        <v>64096</v>
      </c>
      <c r="L19319" t="s">
        <v>77980</v>
      </c>
    </row>
    <row r="19320" spans="1:12" x14ac:dyDescent="0.15">
      <c r="A19320" t="s">
        <v>12</v>
      </c>
      <c r="B19320">
        <v>5425033</v>
      </c>
      <c r="C19320">
        <v>5425053</v>
      </c>
      <c r="D19320" t="s">
        <v>64092</v>
      </c>
      <c r="E19320" t="s">
        <v>64093</v>
      </c>
      <c r="F19320" t="s">
        <v>76</v>
      </c>
      <c r="G19320" t="s">
        <v>16</v>
      </c>
      <c r="H19320">
        <v>46</v>
      </c>
      <c r="I19320" t="s">
        <v>64097</v>
      </c>
      <c r="J19320" t="s">
        <v>64098</v>
      </c>
      <c r="K19320" t="s">
        <v>64099</v>
      </c>
      <c r="L19320" t="s">
        <v>78004</v>
      </c>
    </row>
    <row r="19321" spans="1:12" x14ac:dyDescent="0.15">
      <c r="A19321" t="s">
        <v>12</v>
      </c>
      <c r="B19321">
        <v>5425008</v>
      </c>
      <c r="C19321">
        <v>5425028</v>
      </c>
      <c r="D19321" t="s">
        <v>64092</v>
      </c>
      <c r="E19321" t="s">
        <v>64093</v>
      </c>
      <c r="F19321" t="s">
        <v>76</v>
      </c>
      <c r="G19321" t="s">
        <v>32</v>
      </c>
      <c r="H19321">
        <v>71</v>
      </c>
      <c r="I19321" t="s">
        <v>64100</v>
      </c>
      <c r="J19321" t="s">
        <v>64101</v>
      </c>
      <c r="K19321" t="s">
        <v>64102</v>
      </c>
      <c r="L19321" t="s">
        <v>77969</v>
      </c>
    </row>
    <row r="19322" spans="1:12" x14ac:dyDescent="0.15">
      <c r="A19322" t="s">
        <v>12</v>
      </c>
      <c r="B19322">
        <v>5424970</v>
      </c>
      <c r="C19322">
        <v>5424990</v>
      </c>
      <c r="D19322" t="s">
        <v>64092</v>
      </c>
      <c r="E19322" t="s">
        <v>64093</v>
      </c>
      <c r="F19322" t="s">
        <v>76</v>
      </c>
      <c r="G19322" t="s">
        <v>16</v>
      </c>
      <c r="H19322">
        <v>109</v>
      </c>
      <c r="I19322" t="s">
        <v>64103</v>
      </c>
      <c r="J19322" t="s">
        <v>64104</v>
      </c>
      <c r="K19322" t="s">
        <v>64105</v>
      </c>
      <c r="L19322" t="s">
        <v>77947</v>
      </c>
    </row>
    <row r="19323" spans="1:12" x14ac:dyDescent="0.15">
      <c r="A19323" t="s">
        <v>12</v>
      </c>
      <c r="B19323">
        <v>5425944</v>
      </c>
      <c r="C19323">
        <v>5425964</v>
      </c>
      <c r="D19323" t="s">
        <v>64106</v>
      </c>
      <c r="E19323" t="s">
        <v>90</v>
      </c>
      <c r="F19323" t="s">
        <v>76</v>
      </c>
      <c r="G19323" t="s">
        <v>36</v>
      </c>
      <c r="H19323">
        <v>19</v>
      </c>
      <c r="I19323" t="s">
        <v>64107</v>
      </c>
      <c r="J19323" t="s">
        <v>64108</v>
      </c>
      <c r="K19323" t="s">
        <v>64109</v>
      </c>
      <c r="L19323" t="s">
        <v>77982</v>
      </c>
    </row>
    <row r="19324" spans="1:12" x14ac:dyDescent="0.15">
      <c r="A19324" t="s">
        <v>12</v>
      </c>
      <c r="B19324">
        <v>5425923</v>
      </c>
      <c r="C19324">
        <v>5425943</v>
      </c>
      <c r="D19324" t="s">
        <v>64106</v>
      </c>
      <c r="E19324" t="s">
        <v>90</v>
      </c>
      <c r="F19324" t="s">
        <v>76</v>
      </c>
      <c r="G19324" t="s">
        <v>36</v>
      </c>
      <c r="H19324">
        <v>40</v>
      </c>
      <c r="I19324" t="s">
        <v>64110</v>
      </c>
      <c r="J19324" t="s">
        <v>64111</v>
      </c>
      <c r="K19324" t="s">
        <v>64112</v>
      </c>
      <c r="L19324" t="s">
        <v>77952</v>
      </c>
    </row>
    <row r="19325" spans="1:12" x14ac:dyDescent="0.15">
      <c r="A19325" t="s">
        <v>12</v>
      </c>
      <c r="B19325">
        <v>5425880</v>
      </c>
      <c r="C19325">
        <v>5425900</v>
      </c>
      <c r="D19325" t="s">
        <v>64106</v>
      </c>
      <c r="E19325" t="s">
        <v>90</v>
      </c>
      <c r="F19325" t="s">
        <v>76</v>
      </c>
      <c r="G19325" t="s">
        <v>32</v>
      </c>
      <c r="H19325">
        <v>83</v>
      </c>
      <c r="I19325" t="s">
        <v>64113</v>
      </c>
      <c r="J19325" t="s">
        <v>64114</v>
      </c>
      <c r="K19325" t="s">
        <v>64115</v>
      </c>
      <c r="L19325" t="s">
        <v>77958</v>
      </c>
    </row>
    <row r="19326" spans="1:12" x14ac:dyDescent="0.15">
      <c r="A19326" t="s">
        <v>12</v>
      </c>
      <c r="B19326">
        <v>5425856</v>
      </c>
      <c r="C19326">
        <v>5425876</v>
      </c>
      <c r="D19326" t="s">
        <v>64106</v>
      </c>
      <c r="E19326" t="s">
        <v>90</v>
      </c>
      <c r="F19326" t="s">
        <v>76</v>
      </c>
      <c r="G19326" t="s">
        <v>23</v>
      </c>
      <c r="H19326">
        <v>107</v>
      </c>
      <c r="I19326" t="s">
        <v>64116</v>
      </c>
      <c r="J19326" t="s">
        <v>64117</v>
      </c>
      <c r="K19326" t="s">
        <v>64118</v>
      </c>
      <c r="L19326" t="s">
        <v>77983</v>
      </c>
    </row>
    <row r="19327" spans="1:12" x14ac:dyDescent="0.15">
      <c r="A19327" t="s">
        <v>12</v>
      </c>
      <c r="B19327">
        <v>5426915</v>
      </c>
      <c r="C19327">
        <v>5426935</v>
      </c>
      <c r="D19327" t="s">
        <v>64119</v>
      </c>
      <c r="E19327" t="s">
        <v>64120</v>
      </c>
      <c r="F19327" t="s">
        <v>76</v>
      </c>
      <c r="G19327" t="s">
        <v>16</v>
      </c>
      <c r="H19327">
        <v>7</v>
      </c>
      <c r="I19327" t="s">
        <v>64121</v>
      </c>
      <c r="J19327" t="s">
        <v>64122</v>
      </c>
      <c r="K19327" t="s">
        <v>64123</v>
      </c>
      <c r="L19327" t="s">
        <v>77909</v>
      </c>
    </row>
    <row r="19328" spans="1:12" x14ac:dyDescent="0.15">
      <c r="A19328" t="s">
        <v>12</v>
      </c>
      <c r="B19328">
        <v>5426886</v>
      </c>
      <c r="C19328">
        <v>5426906</v>
      </c>
      <c r="D19328" t="s">
        <v>64119</v>
      </c>
      <c r="E19328" t="s">
        <v>64120</v>
      </c>
      <c r="F19328" t="s">
        <v>76</v>
      </c>
      <c r="G19328" t="s">
        <v>16</v>
      </c>
      <c r="H19328">
        <v>36</v>
      </c>
      <c r="I19328" t="s">
        <v>64124</v>
      </c>
      <c r="J19328" t="s">
        <v>64125</v>
      </c>
      <c r="K19328" t="s">
        <v>64126</v>
      </c>
      <c r="L19328" t="s">
        <v>78003</v>
      </c>
    </row>
    <row r="19329" spans="1:12" x14ac:dyDescent="0.15">
      <c r="A19329" t="s">
        <v>12</v>
      </c>
      <c r="B19329">
        <v>5426857</v>
      </c>
      <c r="C19329">
        <v>5426877</v>
      </c>
      <c r="D19329" t="s">
        <v>64119</v>
      </c>
      <c r="E19329" t="s">
        <v>64120</v>
      </c>
      <c r="F19329" t="s">
        <v>76</v>
      </c>
      <c r="G19329" t="s">
        <v>32</v>
      </c>
      <c r="H19329">
        <v>65</v>
      </c>
      <c r="I19329" t="s">
        <v>64127</v>
      </c>
      <c r="J19329" t="s">
        <v>64128</v>
      </c>
      <c r="K19329" t="s">
        <v>64129</v>
      </c>
      <c r="L19329" t="s">
        <v>78042</v>
      </c>
    </row>
    <row r="19330" spans="1:12" x14ac:dyDescent="0.15">
      <c r="A19330" t="s">
        <v>12</v>
      </c>
      <c r="B19330">
        <v>5426835</v>
      </c>
      <c r="C19330">
        <v>5426855</v>
      </c>
      <c r="D19330" t="s">
        <v>64119</v>
      </c>
      <c r="E19330" t="s">
        <v>64120</v>
      </c>
      <c r="F19330" t="s">
        <v>76</v>
      </c>
      <c r="G19330" t="s">
        <v>36</v>
      </c>
      <c r="H19330">
        <v>87</v>
      </c>
      <c r="I19330" t="s">
        <v>64130</v>
      </c>
      <c r="J19330" t="s">
        <v>64131</v>
      </c>
      <c r="K19330" t="s">
        <v>64132</v>
      </c>
      <c r="L19330" t="s">
        <v>78024</v>
      </c>
    </row>
    <row r="19331" spans="1:12" x14ac:dyDescent="0.15">
      <c r="A19331" t="s">
        <v>12</v>
      </c>
      <c r="B19331">
        <v>5427088</v>
      </c>
      <c r="C19331">
        <v>5427108</v>
      </c>
      <c r="D19331" t="s">
        <v>64133</v>
      </c>
      <c r="E19331" t="s">
        <v>64134</v>
      </c>
      <c r="F19331" t="s">
        <v>15</v>
      </c>
      <c r="G19331" t="s">
        <v>32</v>
      </c>
      <c r="H19331">
        <v>1</v>
      </c>
      <c r="I19331" t="s">
        <v>64135</v>
      </c>
      <c r="J19331" t="s">
        <v>64136</v>
      </c>
      <c r="K19331" t="s">
        <v>64137</v>
      </c>
      <c r="L19331" t="s">
        <v>77917</v>
      </c>
    </row>
    <row r="19332" spans="1:12" x14ac:dyDescent="0.15">
      <c r="A19332" t="s">
        <v>12</v>
      </c>
      <c r="B19332">
        <v>5427118</v>
      </c>
      <c r="C19332">
        <v>5427138</v>
      </c>
      <c r="D19332" t="s">
        <v>64133</v>
      </c>
      <c r="E19332" t="s">
        <v>64134</v>
      </c>
      <c r="F19332" t="s">
        <v>15</v>
      </c>
      <c r="G19332" t="s">
        <v>32</v>
      </c>
      <c r="H19332">
        <v>31</v>
      </c>
      <c r="I19332" t="s">
        <v>64138</v>
      </c>
      <c r="J19332" t="s">
        <v>64139</v>
      </c>
      <c r="K19332" t="s">
        <v>64140</v>
      </c>
      <c r="L19332" t="s">
        <v>77910</v>
      </c>
    </row>
    <row r="19333" spans="1:12" x14ac:dyDescent="0.15">
      <c r="A19333" t="s">
        <v>12</v>
      </c>
      <c r="B19333">
        <v>5427139</v>
      </c>
      <c r="C19333">
        <v>5427159</v>
      </c>
      <c r="D19333" t="s">
        <v>64133</v>
      </c>
      <c r="E19333" t="s">
        <v>64134</v>
      </c>
      <c r="F19333" t="s">
        <v>15</v>
      </c>
      <c r="G19333" t="s">
        <v>23</v>
      </c>
      <c r="H19333">
        <v>52</v>
      </c>
      <c r="I19333" t="s">
        <v>64141</v>
      </c>
      <c r="J19333" t="s">
        <v>64142</v>
      </c>
      <c r="K19333" t="s">
        <v>64143</v>
      </c>
      <c r="L19333" t="s">
        <v>77959</v>
      </c>
    </row>
    <row r="19334" spans="1:12" x14ac:dyDescent="0.15">
      <c r="A19334" t="s">
        <v>12</v>
      </c>
      <c r="B19334">
        <v>5427173</v>
      </c>
      <c r="C19334">
        <v>5427193</v>
      </c>
      <c r="D19334" t="s">
        <v>64133</v>
      </c>
      <c r="E19334" t="s">
        <v>64134</v>
      </c>
      <c r="F19334" t="s">
        <v>15</v>
      </c>
      <c r="G19334" t="s">
        <v>23</v>
      </c>
      <c r="H19334">
        <v>86</v>
      </c>
      <c r="I19334" t="s">
        <v>64144</v>
      </c>
      <c r="J19334" t="s">
        <v>64145</v>
      </c>
      <c r="K19334" t="s">
        <v>64146</v>
      </c>
      <c r="L19334" t="s">
        <v>77929</v>
      </c>
    </row>
    <row r="19335" spans="1:12" x14ac:dyDescent="0.15">
      <c r="A19335" t="s">
        <v>12</v>
      </c>
      <c r="B19335">
        <v>5428505</v>
      </c>
      <c r="C19335">
        <v>5428525</v>
      </c>
      <c r="D19335" t="s">
        <v>64147</v>
      </c>
      <c r="E19335" t="s">
        <v>64148</v>
      </c>
      <c r="F19335" t="s">
        <v>15</v>
      </c>
      <c r="G19335" t="s">
        <v>16</v>
      </c>
      <c r="H19335">
        <v>1</v>
      </c>
      <c r="I19335" t="s">
        <v>64149</v>
      </c>
      <c r="J19335" t="s">
        <v>64150</v>
      </c>
      <c r="K19335" t="s">
        <v>64151</v>
      </c>
      <c r="L19335" t="s">
        <v>77917</v>
      </c>
    </row>
    <row r="19336" spans="1:12" x14ac:dyDescent="0.15">
      <c r="A19336" t="s">
        <v>12</v>
      </c>
      <c r="B19336">
        <v>5428554</v>
      </c>
      <c r="C19336">
        <v>5428574</v>
      </c>
      <c r="D19336" t="s">
        <v>64147</v>
      </c>
      <c r="E19336" t="s">
        <v>64148</v>
      </c>
      <c r="F19336" t="s">
        <v>15</v>
      </c>
      <c r="G19336" t="s">
        <v>23</v>
      </c>
      <c r="H19336">
        <v>50</v>
      </c>
      <c r="I19336" t="s">
        <v>64152</v>
      </c>
      <c r="J19336" t="s">
        <v>64153</v>
      </c>
      <c r="K19336" t="s">
        <v>64154</v>
      </c>
      <c r="L19336" t="s">
        <v>77925</v>
      </c>
    </row>
    <row r="19337" spans="1:12" x14ac:dyDescent="0.15">
      <c r="A19337" t="s">
        <v>12</v>
      </c>
      <c r="B19337">
        <v>5428575</v>
      </c>
      <c r="C19337">
        <v>5428595</v>
      </c>
      <c r="D19337" t="s">
        <v>64147</v>
      </c>
      <c r="E19337" t="s">
        <v>64148</v>
      </c>
      <c r="F19337" t="s">
        <v>15</v>
      </c>
      <c r="G19337" t="s">
        <v>16</v>
      </c>
      <c r="H19337">
        <v>71</v>
      </c>
      <c r="I19337" t="s">
        <v>64155</v>
      </c>
      <c r="J19337" t="s">
        <v>64156</v>
      </c>
      <c r="K19337" t="s">
        <v>64157</v>
      </c>
      <c r="L19337" t="s">
        <v>77969</v>
      </c>
    </row>
    <row r="19338" spans="1:12" x14ac:dyDescent="0.15">
      <c r="A19338" t="s">
        <v>12</v>
      </c>
      <c r="B19338">
        <v>5428602</v>
      </c>
      <c r="C19338">
        <v>5428622</v>
      </c>
      <c r="D19338" t="s">
        <v>64147</v>
      </c>
      <c r="E19338" t="s">
        <v>64148</v>
      </c>
      <c r="F19338" t="s">
        <v>15</v>
      </c>
      <c r="G19338" t="s">
        <v>23</v>
      </c>
      <c r="H19338">
        <v>98</v>
      </c>
      <c r="I19338" t="s">
        <v>64158</v>
      </c>
      <c r="J19338" t="s">
        <v>64159</v>
      </c>
      <c r="K19338" t="s">
        <v>64160</v>
      </c>
      <c r="L19338" t="s">
        <v>78048</v>
      </c>
    </row>
    <row r="19339" spans="1:12" x14ac:dyDescent="0.15">
      <c r="A19339" t="s">
        <v>12</v>
      </c>
      <c r="B19339">
        <v>5430119</v>
      </c>
      <c r="C19339">
        <v>5430139</v>
      </c>
      <c r="D19339" t="s">
        <v>64161</v>
      </c>
      <c r="E19339" t="s">
        <v>64162</v>
      </c>
      <c r="F19339" t="s">
        <v>15</v>
      </c>
      <c r="G19339" t="s">
        <v>16</v>
      </c>
      <c r="H19339">
        <v>8</v>
      </c>
      <c r="I19339" t="s">
        <v>64163</v>
      </c>
      <c r="J19339" t="s">
        <v>64164</v>
      </c>
      <c r="K19339" t="s">
        <v>64165</v>
      </c>
      <c r="L19339" t="s">
        <v>77955</v>
      </c>
    </row>
    <row r="19340" spans="1:12" x14ac:dyDescent="0.15">
      <c r="A19340" t="s">
        <v>12</v>
      </c>
      <c r="B19340">
        <v>5430150</v>
      </c>
      <c r="C19340">
        <v>5430170</v>
      </c>
      <c r="D19340" t="s">
        <v>64161</v>
      </c>
      <c r="E19340" t="s">
        <v>64162</v>
      </c>
      <c r="F19340" t="s">
        <v>15</v>
      </c>
      <c r="G19340" t="s">
        <v>16</v>
      </c>
      <c r="H19340">
        <v>39</v>
      </c>
      <c r="I19340" t="s">
        <v>64166</v>
      </c>
      <c r="J19340" t="s">
        <v>64167</v>
      </c>
      <c r="K19340" t="s">
        <v>64168</v>
      </c>
      <c r="L19340" t="s">
        <v>78041</v>
      </c>
    </row>
    <row r="19341" spans="1:12" x14ac:dyDescent="0.15">
      <c r="A19341" t="s">
        <v>12</v>
      </c>
      <c r="B19341">
        <v>5430185</v>
      </c>
      <c r="C19341">
        <v>5430205</v>
      </c>
      <c r="D19341" t="s">
        <v>64161</v>
      </c>
      <c r="E19341" t="s">
        <v>64162</v>
      </c>
      <c r="F19341" t="s">
        <v>15</v>
      </c>
      <c r="G19341" t="s">
        <v>16</v>
      </c>
      <c r="H19341">
        <v>74</v>
      </c>
      <c r="I19341" t="s">
        <v>64169</v>
      </c>
      <c r="J19341" t="s">
        <v>64170</v>
      </c>
      <c r="K19341" t="s">
        <v>64171</v>
      </c>
      <c r="L19341" t="s">
        <v>78005</v>
      </c>
    </row>
    <row r="19342" spans="1:12" x14ac:dyDescent="0.15">
      <c r="A19342" t="s">
        <v>12</v>
      </c>
      <c r="B19342">
        <v>5430252</v>
      </c>
      <c r="C19342">
        <v>5430272</v>
      </c>
      <c r="D19342" t="s">
        <v>64161</v>
      </c>
      <c r="E19342" t="s">
        <v>64162</v>
      </c>
      <c r="F19342" t="s">
        <v>15</v>
      </c>
      <c r="G19342" t="s">
        <v>16</v>
      </c>
      <c r="H19342">
        <v>141</v>
      </c>
      <c r="I19342" t="s">
        <v>64172</v>
      </c>
      <c r="J19342" t="s">
        <v>64173</v>
      </c>
      <c r="K19342" t="s">
        <v>64174</v>
      </c>
      <c r="L19342" t="s">
        <v>77951</v>
      </c>
    </row>
    <row r="19343" spans="1:12" x14ac:dyDescent="0.15">
      <c r="A19343" t="s">
        <v>12</v>
      </c>
      <c r="B19343">
        <v>5432525</v>
      </c>
      <c r="C19343">
        <v>5432545</v>
      </c>
      <c r="D19343" t="s">
        <v>64175</v>
      </c>
      <c r="E19343" t="s">
        <v>90</v>
      </c>
      <c r="F19343" t="s">
        <v>76</v>
      </c>
      <c r="G19343" t="s">
        <v>23</v>
      </c>
      <c r="H19343">
        <v>44</v>
      </c>
      <c r="I19343" t="s">
        <v>64176</v>
      </c>
      <c r="J19343" t="s">
        <v>64177</v>
      </c>
      <c r="K19343" t="s">
        <v>64178</v>
      </c>
      <c r="L19343" t="s">
        <v>78016</v>
      </c>
    </row>
    <row r="19344" spans="1:12" x14ac:dyDescent="0.15">
      <c r="A19344" t="s">
        <v>12</v>
      </c>
      <c r="B19344">
        <v>5432496</v>
      </c>
      <c r="C19344">
        <v>5432516</v>
      </c>
      <c r="D19344" t="s">
        <v>64175</v>
      </c>
      <c r="E19344" t="s">
        <v>90</v>
      </c>
      <c r="F19344" t="s">
        <v>76</v>
      </c>
      <c r="G19344" t="s">
        <v>16</v>
      </c>
      <c r="H19344">
        <v>73</v>
      </c>
      <c r="I19344" t="s">
        <v>64179</v>
      </c>
      <c r="J19344" t="s">
        <v>64180</v>
      </c>
      <c r="K19344" t="s">
        <v>64181</v>
      </c>
      <c r="L19344" t="s">
        <v>77926</v>
      </c>
    </row>
    <row r="19345" spans="1:12" x14ac:dyDescent="0.15">
      <c r="A19345" t="s">
        <v>12</v>
      </c>
      <c r="B19345">
        <v>5432445</v>
      </c>
      <c r="C19345">
        <v>5432465</v>
      </c>
      <c r="D19345" t="s">
        <v>64175</v>
      </c>
      <c r="E19345" t="s">
        <v>90</v>
      </c>
      <c r="F19345" t="s">
        <v>76</v>
      </c>
      <c r="G19345" t="s">
        <v>23</v>
      </c>
      <c r="H19345">
        <v>124</v>
      </c>
      <c r="I19345" t="s">
        <v>64182</v>
      </c>
      <c r="J19345" t="s">
        <v>64183</v>
      </c>
      <c r="K19345" t="s">
        <v>64184</v>
      </c>
      <c r="L19345" t="s">
        <v>78046</v>
      </c>
    </row>
    <row r="19346" spans="1:12" x14ac:dyDescent="0.15">
      <c r="A19346" t="s">
        <v>12</v>
      </c>
      <c r="B19346">
        <v>5432419</v>
      </c>
      <c r="C19346">
        <v>5432439</v>
      </c>
      <c r="D19346" t="s">
        <v>64175</v>
      </c>
      <c r="E19346" t="s">
        <v>90</v>
      </c>
      <c r="F19346" t="s">
        <v>76</v>
      </c>
      <c r="G19346" t="s">
        <v>16</v>
      </c>
      <c r="H19346">
        <v>150</v>
      </c>
      <c r="I19346" t="s">
        <v>64185</v>
      </c>
      <c r="J19346" t="s">
        <v>64186</v>
      </c>
      <c r="K19346" t="s">
        <v>64187</v>
      </c>
      <c r="L19346" t="s">
        <v>78086</v>
      </c>
    </row>
    <row r="19347" spans="1:12" x14ac:dyDescent="0.15">
      <c r="A19347" t="s">
        <v>12</v>
      </c>
      <c r="B19347">
        <v>5432724</v>
      </c>
      <c r="C19347">
        <v>5432744</v>
      </c>
      <c r="D19347" t="s">
        <v>64188</v>
      </c>
      <c r="E19347" t="s">
        <v>64189</v>
      </c>
      <c r="F19347" t="s">
        <v>15</v>
      </c>
      <c r="G19347" t="s">
        <v>32</v>
      </c>
      <c r="H19347">
        <v>1</v>
      </c>
      <c r="I19347" t="s">
        <v>64190</v>
      </c>
      <c r="J19347" t="s">
        <v>64191</v>
      </c>
      <c r="K19347" t="s">
        <v>64192</v>
      </c>
      <c r="L19347" t="s">
        <v>77917</v>
      </c>
    </row>
    <row r="19348" spans="1:12" x14ac:dyDescent="0.15">
      <c r="A19348" t="s">
        <v>12</v>
      </c>
      <c r="B19348">
        <v>5432760</v>
      </c>
      <c r="C19348">
        <v>5432780</v>
      </c>
      <c r="D19348" t="s">
        <v>64188</v>
      </c>
      <c r="E19348" t="s">
        <v>64189</v>
      </c>
      <c r="F19348" t="s">
        <v>15</v>
      </c>
      <c r="G19348" t="s">
        <v>16</v>
      </c>
      <c r="H19348">
        <v>37</v>
      </c>
      <c r="I19348" t="s">
        <v>64193</v>
      </c>
      <c r="J19348" t="s">
        <v>64194</v>
      </c>
      <c r="K19348" t="s">
        <v>64195</v>
      </c>
      <c r="L19348" t="s">
        <v>77906</v>
      </c>
    </row>
    <row r="19349" spans="1:12" x14ac:dyDescent="0.15">
      <c r="A19349" t="s">
        <v>12</v>
      </c>
      <c r="B19349">
        <v>5432813</v>
      </c>
      <c r="C19349">
        <v>5432833</v>
      </c>
      <c r="D19349" t="s">
        <v>64188</v>
      </c>
      <c r="E19349" t="s">
        <v>64189</v>
      </c>
      <c r="F19349" t="s">
        <v>15</v>
      </c>
      <c r="G19349" t="s">
        <v>36</v>
      </c>
      <c r="H19349">
        <v>90</v>
      </c>
      <c r="I19349" t="s">
        <v>64196</v>
      </c>
      <c r="J19349" t="s">
        <v>64197</v>
      </c>
      <c r="K19349" t="s">
        <v>64198</v>
      </c>
      <c r="L19349" t="s">
        <v>78017</v>
      </c>
    </row>
    <row r="19350" spans="1:12" x14ac:dyDescent="0.15">
      <c r="A19350" t="s">
        <v>12</v>
      </c>
      <c r="B19350">
        <v>5432845</v>
      </c>
      <c r="C19350">
        <v>5432865</v>
      </c>
      <c r="D19350" t="s">
        <v>64188</v>
      </c>
      <c r="E19350" t="s">
        <v>64189</v>
      </c>
      <c r="F19350" t="s">
        <v>15</v>
      </c>
      <c r="G19350" t="s">
        <v>32</v>
      </c>
      <c r="H19350">
        <v>122</v>
      </c>
      <c r="I19350" t="s">
        <v>64199</v>
      </c>
      <c r="J19350" t="s">
        <v>64200</v>
      </c>
      <c r="K19350" t="s">
        <v>64201</v>
      </c>
      <c r="L19350" t="s">
        <v>78033</v>
      </c>
    </row>
    <row r="19351" spans="1:12" x14ac:dyDescent="0.15">
      <c r="A19351" t="s">
        <v>12</v>
      </c>
      <c r="B19351">
        <v>5433354</v>
      </c>
      <c r="C19351">
        <v>5433374</v>
      </c>
      <c r="D19351" t="s">
        <v>64202</v>
      </c>
      <c r="E19351" t="s">
        <v>64203</v>
      </c>
      <c r="F19351" t="s">
        <v>15</v>
      </c>
      <c r="G19351" t="s">
        <v>32</v>
      </c>
      <c r="H19351">
        <v>16</v>
      </c>
      <c r="I19351" t="s">
        <v>64204</v>
      </c>
      <c r="J19351" t="s">
        <v>64205</v>
      </c>
      <c r="K19351" t="s">
        <v>64206</v>
      </c>
      <c r="L19351" t="s">
        <v>77905</v>
      </c>
    </row>
    <row r="19352" spans="1:12" x14ac:dyDescent="0.15">
      <c r="A19352" t="s">
        <v>12</v>
      </c>
      <c r="B19352">
        <v>5433400</v>
      </c>
      <c r="C19352">
        <v>5433420</v>
      </c>
      <c r="D19352" t="s">
        <v>64202</v>
      </c>
      <c r="E19352" t="s">
        <v>64203</v>
      </c>
      <c r="F19352" t="s">
        <v>15</v>
      </c>
      <c r="G19352" t="s">
        <v>23</v>
      </c>
      <c r="H19352">
        <v>62</v>
      </c>
      <c r="I19352" t="s">
        <v>64207</v>
      </c>
      <c r="J19352" t="s">
        <v>64208</v>
      </c>
      <c r="K19352" t="s">
        <v>64209</v>
      </c>
      <c r="L19352" t="s">
        <v>77949</v>
      </c>
    </row>
    <row r="19353" spans="1:12" x14ac:dyDescent="0.15">
      <c r="A19353" t="s">
        <v>12</v>
      </c>
      <c r="B19353">
        <v>5433426</v>
      </c>
      <c r="C19353">
        <v>5433446</v>
      </c>
      <c r="D19353" t="s">
        <v>64202</v>
      </c>
      <c r="E19353" t="s">
        <v>64203</v>
      </c>
      <c r="F19353" t="s">
        <v>15</v>
      </c>
      <c r="G19353" t="s">
        <v>32</v>
      </c>
      <c r="H19353">
        <v>88</v>
      </c>
      <c r="I19353" t="s">
        <v>64210</v>
      </c>
      <c r="J19353" t="s">
        <v>64211</v>
      </c>
      <c r="K19353" t="s">
        <v>64212</v>
      </c>
      <c r="L19353" t="s">
        <v>77923</v>
      </c>
    </row>
    <row r="19354" spans="1:12" x14ac:dyDescent="0.15">
      <c r="A19354" t="s">
        <v>12</v>
      </c>
      <c r="B19354">
        <v>5433474</v>
      </c>
      <c r="C19354">
        <v>5433494</v>
      </c>
      <c r="D19354" t="s">
        <v>64202</v>
      </c>
      <c r="E19354" t="s">
        <v>64203</v>
      </c>
      <c r="F19354" t="s">
        <v>15</v>
      </c>
      <c r="G19354" t="s">
        <v>16</v>
      </c>
      <c r="H19354">
        <v>136</v>
      </c>
      <c r="I19354" t="s">
        <v>64213</v>
      </c>
      <c r="J19354" t="s">
        <v>64214</v>
      </c>
      <c r="K19354" t="s">
        <v>64215</v>
      </c>
      <c r="L19354" t="s">
        <v>78057</v>
      </c>
    </row>
    <row r="19355" spans="1:12" x14ac:dyDescent="0.15">
      <c r="A19355" t="s">
        <v>12</v>
      </c>
      <c r="B19355">
        <v>5433870</v>
      </c>
      <c r="C19355">
        <v>5433890</v>
      </c>
      <c r="D19355" t="s">
        <v>64216</v>
      </c>
      <c r="E19355" t="s">
        <v>64217</v>
      </c>
      <c r="F19355" t="s">
        <v>15</v>
      </c>
      <c r="G19355" t="s">
        <v>32</v>
      </c>
      <c r="H19355">
        <v>35</v>
      </c>
      <c r="I19355" t="s">
        <v>64218</v>
      </c>
      <c r="J19355" t="s">
        <v>64219</v>
      </c>
      <c r="K19355" t="s">
        <v>64220</v>
      </c>
      <c r="L19355" t="s">
        <v>77936</v>
      </c>
    </row>
    <row r="19356" spans="1:12" x14ac:dyDescent="0.15">
      <c r="A19356" t="s">
        <v>12</v>
      </c>
      <c r="B19356">
        <v>5433944</v>
      </c>
      <c r="C19356">
        <v>5433964</v>
      </c>
      <c r="D19356" t="s">
        <v>64216</v>
      </c>
      <c r="E19356" t="s">
        <v>64217</v>
      </c>
      <c r="F19356" t="s">
        <v>15</v>
      </c>
      <c r="G19356" t="s">
        <v>32</v>
      </c>
      <c r="H19356">
        <v>109</v>
      </c>
      <c r="I19356" t="s">
        <v>64221</v>
      </c>
      <c r="J19356" t="s">
        <v>64222</v>
      </c>
      <c r="K19356" t="s">
        <v>64223</v>
      </c>
      <c r="L19356" t="s">
        <v>77947</v>
      </c>
    </row>
    <row r="19357" spans="1:12" x14ac:dyDescent="0.15">
      <c r="A19357" t="s">
        <v>12</v>
      </c>
      <c r="B19357">
        <v>5433971</v>
      </c>
      <c r="C19357">
        <v>5433991</v>
      </c>
      <c r="D19357" t="s">
        <v>64216</v>
      </c>
      <c r="E19357" t="s">
        <v>64217</v>
      </c>
      <c r="F19357" t="s">
        <v>15</v>
      </c>
      <c r="G19357" t="s">
        <v>16</v>
      </c>
      <c r="H19357">
        <v>136</v>
      </c>
      <c r="I19357" t="s">
        <v>64224</v>
      </c>
      <c r="J19357" t="s">
        <v>64225</v>
      </c>
      <c r="K19357" t="s">
        <v>64226</v>
      </c>
      <c r="L19357" t="s">
        <v>78057</v>
      </c>
    </row>
    <row r="19358" spans="1:12" x14ac:dyDescent="0.15">
      <c r="A19358" t="s">
        <v>12</v>
      </c>
      <c r="B19358">
        <v>5434041</v>
      </c>
      <c r="C19358">
        <v>5434061</v>
      </c>
      <c r="D19358" t="s">
        <v>64216</v>
      </c>
      <c r="E19358" t="s">
        <v>64217</v>
      </c>
      <c r="F19358" t="s">
        <v>15</v>
      </c>
      <c r="G19358" t="s">
        <v>36</v>
      </c>
      <c r="H19358">
        <v>206</v>
      </c>
      <c r="I19358" t="s">
        <v>64227</v>
      </c>
      <c r="J19358" t="s">
        <v>64228</v>
      </c>
      <c r="K19358" t="s">
        <v>64229</v>
      </c>
      <c r="L19358" t="s">
        <v>78106</v>
      </c>
    </row>
    <row r="19359" spans="1:12" x14ac:dyDescent="0.15">
      <c r="A19359" t="s">
        <v>12</v>
      </c>
      <c r="B19359">
        <v>5434406</v>
      </c>
      <c r="C19359">
        <v>5434426</v>
      </c>
      <c r="D19359" t="s">
        <v>64230</v>
      </c>
      <c r="E19359" t="s">
        <v>64231</v>
      </c>
      <c r="F19359" t="s">
        <v>15</v>
      </c>
      <c r="G19359" t="s">
        <v>16</v>
      </c>
      <c r="H19359">
        <v>17</v>
      </c>
      <c r="I19359" t="s">
        <v>64232</v>
      </c>
      <c r="J19359" t="s">
        <v>64233</v>
      </c>
      <c r="K19359" t="s">
        <v>64234</v>
      </c>
      <c r="L19359" t="s">
        <v>77944</v>
      </c>
    </row>
    <row r="19360" spans="1:12" x14ac:dyDescent="0.15">
      <c r="A19360" t="s">
        <v>12</v>
      </c>
      <c r="B19360">
        <v>5434427</v>
      </c>
      <c r="C19360">
        <v>5434447</v>
      </c>
      <c r="D19360" t="s">
        <v>64230</v>
      </c>
      <c r="E19360" t="s">
        <v>64231</v>
      </c>
      <c r="F19360" t="s">
        <v>15</v>
      </c>
      <c r="G19360" t="s">
        <v>23</v>
      </c>
      <c r="H19360">
        <v>38</v>
      </c>
      <c r="I19360" t="s">
        <v>64235</v>
      </c>
      <c r="J19360" t="s">
        <v>64236</v>
      </c>
      <c r="K19360" t="s">
        <v>64237</v>
      </c>
      <c r="L19360" t="s">
        <v>78008</v>
      </c>
    </row>
    <row r="19361" spans="1:12" x14ac:dyDescent="0.15">
      <c r="A19361" t="s">
        <v>12</v>
      </c>
      <c r="B19361">
        <v>5434453</v>
      </c>
      <c r="C19361">
        <v>5434473</v>
      </c>
      <c r="D19361" t="s">
        <v>64230</v>
      </c>
      <c r="E19361" t="s">
        <v>64231</v>
      </c>
      <c r="F19361" t="s">
        <v>15</v>
      </c>
      <c r="G19361" t="s">
        <v>36</v>
      </c>
      <c r="H19361">
        <v>64</v>
      </c>
      <c r="I19361" t="s">
        <v>64238</v>
      </c>
      <c r="J19361" t="s">
        <v>64239</v>
      </c>
      <c r="K19361" t="s">
        <v>64240</v>
      </c>
      <c r="L19361" t="s">
        <v>77989</v>
      </c>
    </row>
    <row r="19362" spans="1:12" x14ac:dyDescent="0.15">
      <c r="A19362" t="s">
        <v>12</v>
      </c>
      <c r="B19362">
        <v>5434489</v>
      </c>
      <c r="C19362">
        <v>5434509</v>
      </c>
      <c r="D19362" t="s">
        <v>64230</v>
      </c>
      <c r="E19362" t="s">
        <v>64231</v>
      </c>
      <c r="F19362" t="s">
        <v>15</v>
      </c>
      <c r="G19362" t="s">
        <v>36</v>
      </c>
      <c r="H19362">
        <v>100</v>
      </c>
      <c r="I19362" t="s">
        <v>64241</v>
      </c>
      <c r="J19362" t="s">
        <v>64242</v>
      </c>
      <c r="K19362" t="s">
        <v>64243</v>
      </c>
      <c r="L19362" t="s">
        <v>77953</v>
      </c>
    </row>
    <row r="19363" spans="1:12" x14ac:dyDescent="0.15">
      <c r="A19363" t="s">
        <v>12</v>
      </c>
      <c r="B19363">
        <v>5435225</v>
      </c>
      <c r="C19363">
        <v>5435245</v>
      </c>
      <c r="D19363" t="s">
        <v>64244</v>
      </c>
      <c r="E19363" t="s">
        <v>64245</v>
      </c>
      <c r="F19363" t="s">
        <v>15</v>
      </c>
      <c r="G19363" t="s">
        <v>23</v>
      </c>
      <c r="H19363">
        <v>15</v>
      </c>
      <c r="I19363" t="s">
        <v>64246</v>
      </c>
      <c r="J19363" t="s">
        <v>64247</v>
      </c>
      <c r="K19363" t="s">
        <v>64248</v>
      </c>
      <c r="L19363" t="s">
        <v>77970</v>
      </c>
    </row>
    <row r="19364" spans="1:12" x14ac:dyDescent="0.15">
      <c r="A19364" t="s">
        <v>12</v>
      </c>
      <c r="B19364">
        <v>5435283</v>
      </c>
      <c r="C19364">
        <v>5435303</v>
      </c>
      <c r="D19364" t="s">
        <v>64244</v>
      </c>
      <c r="E19364" t="s">
        <v>64245</v>
      </c>
      <c r="F19364" t="s">
        <v>15</v>
      </c>
      <c r="G19364" t="s">
        <v>36</v>
      </c>
      <c r="H19364">
        <v>73</v>
      </c>
      <c r="I19364" t="s">
        <v>64249</v>
      </c>
      <c r="J19364" t="s">
        <v>64250</v>
      </c>
      <c r="K19364" t="s">
        <v>64251</v>
      </c>
      <c r="L19364" t="s">
        <v>77926</v>
      </c>
    </row>
    <row r="19365" spans="1:12" x14ac:dyDescent="0.15">
      <c r="A19365" t="s">
        <v>12</v>
      </c>
      <c r="B19365">
        <v>5435326</v>
      </c>
      <c r="C19365">
        <v>5435346</v>
      </c>
      <c r="D19365" t="s">
        <v>64244</v>
      </c>
      <c r="E19365" t="s">
        <v>64245</v>
      </c>
      <c r="F19365" t="s">
        <v>15</v>
      </c>
      <c r="G19365" t="s">
        <v>16</v>
      </c>
      <c r="H19365">
        <v>116</v>
      </c>
      <c r="I19365" t="s">
        <v>64252</v>
      </c>
      <c r="J19365" t="s">
        <v>64253</v>
      </c>
      <c r="K19365" t="s">
        <v>64254</v>
      </c>
      <c r="L19365" t="s">
        <v>77976</v>
      </c>
    </row>
    <row r="19366" spans="1:12" x14ac:dyDescent="0.15">
      <c r="A19366" t="s">
        <v>12</v>
      </c>
      <c r="B19366">
        <v>5435370</v>
      </c>
      <c r="C19366">
        <v>5435390</v>
      </c>
      <c r="D19366" t="s">
        <v>64244</v>
      </c>
      <c r="E19366" t="s">
        <v>64245</v>
      </c>
      <c r="F19366" t="s">
        <v>15</v>
      </c>
      <c r="G19366" t="s">
        <v>16</v>
      </c>
      <c r="H19366">
        <v>160</v>
      </c>
      <c r="I19366" t="s">
        <v>64255</v>
      </c>
      <c r="J19366" t="s">
        <v>64256</v>
      </c>
      <c r="K19366" t="s">
        <v>64257</v>
      </c>
      <c r="L19366" t="s">
        <v>78075</v>
      </c>
    </row>
    <row r="19367" spans="1:12" x14ac:dyDescent="0.15">
      <c r="A19367" t="s">
        <v>12</v>
      </c>
      <c r="B19367">
        <v>5435855</v>
      </c>
      <c r="C19367">
        <v>5435875</v>
      </c>
      <c r="D19367" t="s">
        <v>64258</v>
      </c>
      <c r="E19367" t="s">
        <v>64259</v>
      </c>
      <c r="F19367" t="s">
        <v>15</v>
      </c>
      <c r="G19367" t="s">
        <v>16</v>
      </c>
      <c r="H19367">
        <v>46</v>
      </c>
      <c r="I19367" t="s">
        <v>64260</v>
      </c>
      <c r="J19367" t="s">
        <v>64261</v>
      </c>
      <c r="K19367" t="s">
        <v>64262</v>
      </c>
      <c r="L19367" t="s">
        <v>78004</v>
      </c>
    </row>
    <row r="19368" spans="1:12" x14ac:dyDescent="0.15">
      <c r="A19368" t="s">
        <v>12</v>
      </c>
      <c r="B19368">
        <v>5435882</v>
      </c>
      <c r="C19368">
        <v>5435902</v>
      </c>
      <c r="D19368" t="s">
        <v>64258</v>
      </c>
      <c r="E19368" t="s">
        <v>64259</v>
      </c>
      <c r="F19368" t="s">
        <v>15</v>
      </c>
      <c r="G19368" t="s">
        <v>16</v>
      </c>
      <c r="H19368">
        <v>73</v>
      </c>
      <c r="I19368" t="s">
        <v>64263</v>
      </c>
      <c r="J19368" t="s">
        <v>64264</v>
      </c>
      <c r="K19368" t="s">
        <v>64265</v>
      </c>
      <c r="L19368" t="s">
        <v>77926</v>
      </c>
    </row>
    <row r="19369" spans="1:12" x14ac:dyDescent="0.15">
      <c r="A19369" t="s">
        <v>12</v>
      </c>
      <c r="B19369">
        <v>5435903</v>
      </c>
      <c r="C19369">
        <v>5435923</v>
      </c>
      <c r="D19369" t="s">
        <v>64258</v>
      </c>
      <c r="E19369" t="s">
        <v>64259</v>
      </c>
      <c r="F19369" t="s">
        <v>15</v>
      </c>
      <c r="G19369" t="s">
        <v>16</v>
      </c>
      <c r="H19369">
        <v>94</v>
      </c>
      <c r="I19369" t="s">
        <v>64266</v>
      </c>
      <c r="J19369" t="s">
        <v>64267</v>
      </c>
      <c r="K19369" t="s">
        <v>64268</v>
      </c>
      <c r="L19369" t="s">
        <v>77927</v>
      </c>
    </row>
    <row r="19370" spans="1:12" x14ac:dyDescent="0.15">
      <c r="A19370" t="s">
        <v>12</v>
      </c>
      <c r="B19370">
        <v>5435926</v>
      </c>
      <c r="C19370">
        <v>5435946</v>
      </c>
      <c r="D19370" t="s">
        <v>64258</v>
      </c>
      <c r="E19370" t="s">
        <v>64259</v>
      </c>
      <c r="F19370" t="s">
        <v>15</v>
      </c>
      <c r="G19370" t="s">
        <v>16</v>
      </c>
      <c r="H19370">
        <v>117</v>
      </c>
      <c r="I19370" t="s">
        <v>64269</v>
      </c>
      <c r="J19370" t="s">
        <v>64270</v>
      </c>
      <c r="K19370" t="s">
        <v>64271</v>
      </c>
      <c r="L19370" t="s">
        <v>77930</v>
      </c>
    </row>
    <row r="19371" spans="1:12" x14ac:dyDescent="0.15">
      <c r="A19371" t="s">
        <v>12</v>
      </c>
      <c r="B19371">
        <v>5439317</v>
      </c>
      <c r="C19371">
        <v>5439337</v>
      </c>
      <c r="D19371" t="s">
        <v>64272</v>
      </c>
      <c r="E19371" t="s">
        <v>64273</v>
      </c>
      <c r="F19371" t="s">
        <v>15</v>
      </c>
      <c r="G19371" t="s">
        <v>23</v>
      </c>
      <c r="H19371">
        <v>15</v>
      </c>
      <c r="I19371" t="s">
        <v>64274</v>
      </c>
      <c r="J19371" t="s">
        <v>64275</v>
      </c>
      <c r="K19371" t="s">
        <v>64276</v>
      </c>
      <c r="L19371" t="s">
        <v>77970</v>
      </c>
    </row>
    <row r="19372" spans="1:12" x14ac:dyDescent="0.15">
      <c r="A19372" t="s">
        <v>12</v>
      </c>
      <c r="B19372">
        <v>5439341</v>
      </c>
      <c r="C19372">
        <v>5439361</v>
      </c>
      <c r="D19372" t="s">
        <v>64272</v>
      </c>
      <c r="E19372" t="s">
        <v>64273</v>
      </c>
      <c r="F19372" t="s">
        <v>15</v>
      </c>
      <c r="G19372" t="s">
        <v>36</v>
      </c>
      <c r="H19372">
        <v>39</v>
      </c>
      <c r="I19372" t="s">
        <v>64277</v>
      </c>
      <c r="J19372" t="s">
        <v>64278</v>
      </c>
      <c r="K19372" t="s">
        <v>64279</v>
      </c>
      <c r="L19372" t="s">
        <v>78041</v>
      </c>
    </row>
    <row r="19373" spans="1:12" x14ac:dyDescent="0.15">
      <c r="A19373" t="s">
        <v>12</v>
      </c>
      <c r="B19373">
        <v>5439365</v>
      </c>
      <c r="C19373">
        <v>5439385</v>
      </c>
      <c r="D19373" t="s">
        <v>64272</v>
      </c>
      <c r="E19373" t="s">
        <v>64273</v>
      </c>
      <c r="F19373" t="s">
        <v>15</v>
      </c>
      <c r="G19373" t="s">
        <v>36</v>
      </c>
      <c r="H19373">
        <v>63</v>
      </c>
      <c r="I19373" t="s">
        <v>64280</v>
      </c>
      <c r="J19373" t="s">
        <v>64281</v>
      </c>
      <c r="K19373" t="s">
        <v>64282</v>
      </c>
      <c r="L19373" t="s">
        <v>77957</v>
      </c>
    </row>
    <row r="19374" spans="1:12" x14ac:dyDescent="0.15">
      <c r="A19374" t="s">
        <v>12</v>
      </c>
      <c r="B19374">
        <v>5439403</v>
      </c>
      <c r="C19374">
        <v>5439423</v>
      </c>
      <c r="D19374" t="s">
        <v>64272</v>
      </c>
      <c r="E19374" t="s">
        <v>64273</v>
      </c>
      <c r="F19374" t="s">
        <v>15</v>
      </c>
      <c r="G19374" t="s">
        <v>32</v>
      </c>
      <c r="H19374">
        <v>101</v>
      </c>
      <c r="I19374" t="s">
        <v>64283</v>
      </c>
      <c r="J19374" t="s">
        <v>64284</v>
      </c>
      <c r="K19374" t="s">
        <v>64285</v>
      </c>
      <c r="L19374" t="s">
        <v>77997</v>
      </c>
    </row>
    <row r="19375" spans="1:12" x14ac:dyDescent="0.15">
      <c r="A19375" t="s">
        <v>12</v>
      </c>
      <c r="B19375">
        <v>5439714</v>
      </c>
      <c r="C19375">
        <v>5439734</v>
      </c>
      <c r="D19375" t="s">
        <v>64286</v>
      </c>
      <c r="E19375" t="s">
        <v>64287</v>
      </c>
      <c r="F19375" t="s">
        <v>15</v>
      </c>
      <c r="G19375" t="s">
        <v>23</v>
      </c>
      <c r="H19375">
        <v>68</v>
      </c>
      <c r="I19375" t="s">
        <v>64288</v>
      </c>
      <c r="J19375" t="s">
        <v>64289</v>
      </c>
      <c r="K19375" t="s">
        <v>64290</v>
      </c>
      <c r="L19375" t="s">
        <v>77962</v>
      </c>
    </row>
    <row r="19376" spans="1:12" x14ac:dyDescent="0.15">
      <c r="A19376" t="s">
        <v>12</v>
      </c>
      <c r="B19376">
        <v>5439734</v>
      </c>
      <c r="C19376">
        <v>5439754</v>
      </c>
      <c r="D19376" t="s">
        <v>64286</v>
      </c>
      <c r="E19376" t="s">
        <v>64287</v>
      </c>
      <c r="F19376" t="s">
        <v>15</v>
      </c>
      <c r="G19376" t="s">
        <v>32</v>
      </c>
      <c r="H19376">
        <v>88</v>
      </c>
      <c r="I19376" t="s">
        <v>64291</v>
      </c>
      <c r="J19376" t="s">
        <v>64292</v>
      </c>
      <c r="K19376" t="s">
        <v>64293</v>
      </c>
      <c r="L19376" t="s">
        <v>77923</v>
      </c>
    </row>
    <row r="19377" spans="1:12" x14ac:dyDescent="0.15">
      <c r="A19377" t="s">
        <v>12</v>
      </c>
      <c r="B19377">
        <v>5439761</v>
      </c>
      <c r="C19377">
        <v>5439781</v>
      </c>
      <c r="D19377" t="s">
        <v>64286</v>
      </c>
      <c r="E19377" t="s">
        <v>64287</v>
      </c>
      <c r="F19377" t="s">
        <v>15</v>
      </c>
      <c r="G19377" t="s">
        <v>32</v>
      </c>
      <c r="H19377">
        <v>115</v>
      </c>
      <c r="I19377" t="s">
        <v>64294</v>
      </c>
      <c r="J19377" t="s">
        <v>64295</v>
      </c>
      <c r="K19377" t="s">
        <v>64296</v>
      </c>
      <c r="L19377" t="s">
        <v>78020</v>
      </c>
    </row>
    <row r="19378" spans="1:12" x14ac:dyDescent="0.15">
      <c r="A19378" t="s">
        <v>12</v>
      </c>
      <c r="B19378">
        <v>5439800</v>
      </c>
      <c r="C19378">
        <v>5439820</v>
      </c>
      <c r="D19378" t="s">
        <v>64286</v>
      </c>
      <c r="E19378" t="s">
        <v>64287</v>
      </c>
      <c r="F19378" t="s">
        <v>15</v>
      </c>
      <c r="G19378" t="s">
        <v>16</v>
      </c>
      <c r="H19378">
        <v>154</v>
      </c>
      <c r="I19378" t="s">
        <v>64297</v>
      </c>
      <c r="J19378" t="s">
        <v>64298</v>
      </c>
      <c r="K19378" t="s">
        <v>64299</v>
      </c>
      <c r="L19378" t="s">
        <v>78107</v>
      </c>
    </row>
    <row r="19379" spans="1:12" x14ac:dyDescent="0.15">
      <c r="A19379" t="s">
        <v>12</v>
      </c>
      <c r="B19379">
        <v>5441042</v>
      </c>
      <c r="C19379">
        <v>5441062</v>
      </c>
      <c r="D19379" t="s">
        <v>64300</v>
      </c>
      <c r="E19379" t="s">
        <v>64301</v>
      </c>
      <c r="F19379" t="s">
        <v>76</v>
      </c>
      <c r="G19379" t="s">
        <v>32</v>
      </c>
      <c r="H19379">
        <v>1</v>
      </c>
      <c r="I19379" t="s">
        <v>64302</v>
      </c>
      <c r="J19379" t="s">
        <v>64303</v>
      </c>
      <c r="K19379" t="s">
        <v>64304</v>
      </c>
      <c r="L19379" t="s">
        <v>77917</v>
      </c>
    </row>
    <row r="19380" spans="1:12" x14ac:dyDescent="0.15">
      <c r="A19380" t="s">
        <v>12</v>
      </c>
      <c r="B19380">
        <v>5441019</v>
      </c>
      <c r="C19380">
        <v>5441039</v>
      </c>
      <c r="D19380" t="s">
        <v>64300</v>
      </c>
      <c r="E19380" t="s">
        <v>64301</v>
      </c>
      <c r="F19380" t="s">
        <v>76</v>
      </c>
      <c r="G19380" t="s">
        <v>36</v>
      </c>
      <c r="H19380">
        <v>24</v>
      </c>
      <c r="I19380" t="s">
        <v>64305</v>
      </c>
      <c r="J19380" t="s">
        <v>64306</v>
      </c>
      <c r="K19380" t="s">
        <v>64307</v>
      </c>
      <c r="L19380" t="s">
        <v>77966</v>
      </c>
    </row>
    <row r="19381" spans="1:12" x14ac:dyDescent="0.15">
      <c r="A19381" t="s">
        <v>12</v>
      </c>
      <c r="B19381">
        <v>5440988</v>
      </c>
      <c r="C19381">
        <v>5441008</v>
      </c>
      <c r="D19381" t="s">
        <v>64300</v>
      </c>
      <c r="E19381" t="s">
        <v>64301</v>
      </c>
      <c r="F19381" t="s">
        <v>76</v>
      </c>
      <c r="G19381" t="s">
        <v>32</v>
      </c>
      <c r="H19381">
        <v>55</v>
      </c>
      <c r="I19381" t="s">
        <v>64308</v>
      </c>
      <c r="J19381" t="s">
        <v>64309</v>
      </c>
      <c r="K19381" t="s">
        <v>64310</v>
      </c>
      <c r="L19381" t="s">
        <v>77992</v>
      </c>
    </row>
    <row r="19382" spans="1:12" x14ac:dyDescent="0.15">
      <c r="A19382" t="s">
        <v>12</v>
      </c>
      <c r="B19382">
        <v>5440967</v>
      </c>
      <c r="C19382">
        <v>5440987</v>
      </c>
      <c r="D19382" t="s">
        <v>64300</v>
      </c>
      <c r="E19382" t="s">
        <v>64301</v>
      </c>
      <c r="F19382" t="s">
        <v>76</v>
      </c>
      <c r="G19382" t="s">
        <v>36</v>
      </c>
      <c r="H19382">
        <v>76</v>
      </c>
      <c r="I19382" t="s">
        <v>64311</v>
      </c>
      <c r="J19382" t="s">
        <v>64312</v>
      </c>
      <c r="K19382" t="s">
        <v>64313</v>
      </c>
      <c r="L19382" t="s">
        <v>77985</v>
      </c>
    </row>
    <row r="19383" spans="1:12" x14ac:dyDescent="0.15">
      <c r="A19383" t="s">
        <v>12</v>
      </c>
      <c r="B19383">
        <v>5441553</v>
      </c>
      <c r="C19383">
        <v>5441573</v>
      </c>
      <c r="D19383" t="s">
        <v>64314</v>
      </c>
      <c r="E19383" t="s">
        <v>90</v>
      </c>
      <c r="F19383" t="s">
        <v>76</v>
      </c>
      <c r="G19383" t="s">
        <v>36</v>
      </c>
      <c r="H19383">
        <v>16</v>
      </c>
      <c r="I19383" t="s">
        <v>64315</v>
      </c>
      <c r="J19383" t="s">
        <v>64316</v>
      </c>
      <c r="K19383" t="s">
        <v>64317</v>
      </c>
      <c r="L19383" t="s">
        <v>77905</v>
      </c>
    </row>
    <row r="19384" spans="1:12" x14ac:dyDescent="0.15">
      <c r="A19384" t="s">
        <v>12</v>
      </c>
      <c r="B19384">
        <v>5441526</v>
      </c>
      <c r="C19384">
        <v>5441546</v>
      </c>
      <c r="D19384" t="s">
        <v>64314</v>
      </c>
      <c r="E19384" t="s">
        <v>90</v>
      </c>
      <c r="F19384" t="s">
        <v>76</v>
      </c>
      <c r="G19384" t="s">
        <v>36</v>
      </c>
      <c r="H19384">
        <v>43</v>
      </c>
      <c r="I19384" t="s">
        <v>64318</v>
      </c>
      <c r="J19384" t="s">
        <v>64319</v>
      </c>
      <c r="K19384" t="s">
        <v>64320</v>
      </c>
      <c r="L19384" t="s">
        <v>77942</v>
      </c>
    </row>
    <row r="19385" spans="1:12" x14ac:dyDescent="0.15">
      <c r="A19385" t="s">
        <v>12</v>
      </c>
      <c r="B19385">
        <v>5441478</v>
      </c>
      <c r="C19385">
        <v>5441498</v>
      </c>
      <c r="D19385" t="s">
        <v>64314</v>
      </c>
      <c r="E19385" t="s">
        <v>90</v>
      </c>
      <c r="F19385" t="s">
        <v>76</v>
      </c>
      <c r="G19385" t="s">
        <v>23</v>
      </c>
      <c r="H19385">
        <v>91</v>
      </c>
      <c r="I19385" t="s">
        <v>64321</v>
      </c>
      <c r="J19385" t="s">
        <v>64322</v>
      </c>
      <c r="K19385" t="s">
        <v>64323</v>
      </c>
      <c r="L19385" t="s">
        <v>77907</v>
      </c>
    </row>
    <row r="19386" spans="1:12" x14ac:dyDescent="0.15">
      <c r="A19386" t="s">
        <v>12</v>
      </c>
      <c r="B19386">
        <v>5441435</v>
      </c>
      <c r="C19386">
        <v>5441455</v>
      </c>
      <c r="D19386" t="s">
        <v>64314</v>
      </c>
      <c r="E19386" t="s">
        <v>90</v>
      </c>
      <c r="F19386" t="s">
        <v>76</v>
      </c>
      <c r="G19386" t="s">
        <v>23</v>
      </c>
      <c r="H19386">
        <v>134</v>
      </c>
      <c r="I19386" t="s">
        <v>64324</v>
      </c>
      <c r="J19386" t="s">
        <v>64325</v>
      </c>
      <c r="K19386" t="s">
        <v>64326</v>
      </c>
      <c r="L19386" t="s">
        <v>78039</v>
      </c>
    </row>
    <row r="19387" spans="1:12" x14ac:dyDescent="0.15">
      <c r="A19387" t="s">
        <v>12</v>
      </c>
      <c r="B19387">
        <v>5442038</v>
      </c>
      <c r="C19387">
        <v>5442058</v>
      </c>
      <c r="D19387" t="s">
        <v>64327</v>
      </c>
      <c r="E19387" t="s">
        <v>64328</v>
      </c>
      <c r="F19387" t="s">
        <v>76</v>
      </c>
      <c r="G19387" t="s">
        <v>36</v>
      </c>
      <c r="H19387">
        <v>33</v>
      </c>
      <c r="I19387" t="s">
        <v>64329</v>
      </c>
      <c r="J19387" t="s">
        <v>64330</v>
      </c>
      <c r="K19387" t="s">
        <v>64331</v>
      </c>
      <c r="L19387" t="s">
        <v>77977</v>
      </c>
    </row>
    <row r="19388" spans="1:12" x14ac:dyDescent="0.15">
      <c r="A19388" t="s">
        <v>12</v>
      </c>
      <c r="B19388">
        <v>5442006</v>
      </c>
      <c r="C19388">
        <v>5442026</v>
      </c>
      <c r="D19388" t="s">
        <v>64327</v>
      </c>
      <c r="E19388" t="s">
        <v>64328</v>
      </c>
      <c r="F19388" t="s">
        <v>76</v>
      </c>
      <c r="G19388" t="s">
        <v>23</v>
      </c>
      <c r="H19388">
        <v>65</v>
      </c>
      <c r="I19388" t="s">
        <v>64332</v>
      </c>
      <c r="J19388" t="s">
        <v>64333</v>
      </c>
      <c r="K19388" t="s">
        <v>64334</v>
      </c>
      <c r="L19388" t="s">
        <v>78042</v>
      </c>
    </row>
    <row r="19389" spans="1:12" x14ac:dyDescent="0.15">
      <c r="A19389" t="s">
        <v>12</v>
      </c>
      <c r="B19389">
        <v>5441979</v>
      </c>
      <c r="C19389">
        <v>5441999</v>
      </c>
      <c r="D19389" t="s">
        <v>64327</v>
      </c>
      <c r="E19389" t="s">
        <v>64328</v>
      </c>
      <c r="F19389" t="s">
        <v>76</v>
      </c>
      <c r="G19389" t="s">
        <v>32</v>
      </c>
      <c r="H19389">
        <v>92</v>
      </c>
      <c r="I19389" t="s">
        <v>64335</v>
      </c>
      <c r="J19389" t="s">
        <v>64336</v>
      </c>
      <c r="K19389" t="s">
        <v>64337</v>
      </c>
      <c r="L19389" t="s">
        <v>78032</v>
      </c>
    </row>
    <row r="19390" spans="1:12" x14ac:dyDescent="0.15">
      <c r="A19390" t="s">
        <v>12</v>
      </c>
      <c r="B19390">
        <v>5441958</v>
      </c>
      <c r="C19390">
        <v>5441978</v>
      </c>
      <c r="D19390" t="s">
        <v>64327</v>
      </c>
      <c r="E19390" t="s">
        <v>64328</v>
      </c>
      <c r="F19390" t="s">
        <v>76</v>
      </c>
      <c r="G19390" t="s">
        <v>32</v>
      </c>
      <c r="H19390">
        <v>113</v>
      </c>
      <c r="I19390" t="s">
        <v>64338</v>
      </c>
      <c r="J19390" t="s">
        <v>64339</v>
      </c>
      <c r="K19390" t="s">
        <v>64340</v>
      </c>
      <c r="L19390" t="s">
        <v>77986</v>
      </c>
    </row>
    <row r="19391" spans="1:12" x14ac:dyDescent="0.15">
      <c r="A19391" t="s">
        <v>12</v>
      </c>
      <c r="B19391">
        <v>5444888</v>
      </c>
      <c r="C19391">
        <v>5444908</v>
      </c>
      <c r="D19391" t="s">
        <v>64341</v>
      </c>
      <c r="E19391" t="s">
        <v>64342</v>
      </c>
      <c r="F19391" t="s">
        <v>76</v>
      </c>
      <c r="G19391" t="s">
        <v>16</v>
      </c>
      <c r="H19391">
        <v>7</v>
      </c>
      <c r="I19391" t="s">
        <v>64343</v>
      </c>
      <c r="J19391" t="s">
        <v>64344</v>
      </c>
      <c r="K19391" t="s">
        <v>64345</v>
      </c>
      <c r="L19391" t="s">
        <v>77909</v>
      </c>
    </row>
    <row r="19392" spans="1:12" x14ac:dyDescent="0.15">
      <c r="A19392" t="s">
        <v>12</v>
      </c>
      <c r="B19392">
        <v>5444866</v>
      </c>
      <c r="C19392">
        <v>5444886</v>
      </c>
      <c r="D19392" t="s">
        <v>64341</v>
      </c>
      <c r="E19392" t="s">
        <v>64342</v>
      </c>
      <c r="F19392" t="s">
        <v>76</v>
      </c>
      <c r="G19392" t="s">
        <v>23</v>
      </c>
      <c r="H19392">
        <v>29</v>
      </c>
      <c r="I19392" t="s">
        <v>64346</v>
      </c>
      <c r="J19392" t="s">
        <v>64347</v>
      </c>
      <c r="K19392" t="s">
        <v>64348</v>
      </c>
      <c r="L19392" t="s">
        <v>77921</v>
      </c>
    </row>
    <row r="19393" spans="1:12" x14ac:dyDescent="0.15">
      <c r="A19393" t="s">
        <v>12</v>
      </c>
      <c r="B19393">
        <v>5444833</v>
      </c>
      <c r="C19393">
        <v>5444853</v>
      </c>
      <c r="D19393" t="s">
        <v>64341</v>
      </c>
      <c r="E19393" t="s">
        <v>64342</v>
      </c>
      <c r="F19393" t="s">
        <v>76</v>
      </c>
      <c r="G19393" t="s">
        <v>23</v>
      </c>
      <c r="H19393">
        <v>62</v>
      </c>
      <c r="I19393" t="s">
        <v>64349</v>
      </c>
      <c r="J19393" t="s">
        <v>64350</v>
      </c>
      <c r="K19393" t="s">
        <v>64351</v>
      </c>
      <c r="L19393" t="s">
        <v>77949</v>
      </c>
    </row>
    <row r="19394" spans="1:12" x14ac:dyDescent="0.15">
      <c r="A19394" t="s">
        <v>12</v>
      </c>
      <c r="B19394">
        <v>5444810</v>
      </c>
      <c r="C19394">
        <v>5444830</v>
      </c>
      <c r="D19394" t="s">
        <v>64341</v>
      </c>
      <c r="E19394" t="s">
        <v>64342</v>
      </c>
      <c r="F19394" t="s">
        <v>76</v>
      </c>
      <c r="G19394" t="s">
        <v>36</v>
      </c>
      <c r="H19394">
        <v>85</v>
      </c>
      <c r="I19394" t="s">
        <v>64352</v>
      </c>
      <c r="J19394" t="s">
        <v>64353</v>
      </c>
      <c r="K19394" t="s">
        <v>64354</v>
      </c>
      <c r="L19394" t="s">
        <v>77972</v>
      </c>
    </row>
    <row r="19395" spans="1:12" x14ac:dyDescent="0.15">
      <c r="A19395" t="s">
        <v>12</v>
      </c>
      <c r="B19395">
        <v>5445820</v>
      </c>
      <c r="C19395">
        <v>5445840</v>
      </c>
      <c r="D19395" t="s">
        <v>64355</v>
      </c>
      <c r="E19395" t="s">
        <v>64356</v>
      </c>
      <c r="F19395" t="s">
        <v>76</v>
      </c>
      <c r="G19395" t="s">
        <v>36</v>
      </c>
      <c r="H19395">
        <v>37</v>
      </c>
      <c r="I19395" t="s">
        <v>64357</v>
      </c>
      <c r="J19395" t="s">
        <v>64358</v>
      </c>
      <c r="K19395" t="s">
        <v>64359</v>
      </c>
      <c r="L19395" t="s">
        <v>77906</v>
      </c>
    </row>
    <row r="19396" spans="1:12" x14ac:dyDescent="0.15">
      <c r="A19396" t="s">
        <v>12</v>
      </c>
      <c r="B19396">
        <v>5445799</v>
      </c>
      <c r="C19396">
        <v>5445819</v>
      </c>
      <c r="D19396" t="s">
        <v>64355</v>
      </c>
      <c r="E19396" t="s">
        <v>64356</v>
      </c>
      <c r="F19396" t="s">
        <v>76</v>
      </c>
      <c r="G19396" t="s">
        <v>32</v>
      </c>
      <c r="H19396">
        <v>58</v>
      </c>
      <c r="I19396" t="s">
        <v>64360</v>
      </c>
      <c r="J19396" t="s">
        <v>64361</v>
      </c>
      <c r="K19396" t="s">
        <v>64362</v>
      </c>
      <c r="L19396" t="s">
        <v>77911</v>
      </c>
    </row>
    <row r="19397" spans="1:12" x14ac:dyDescent="0.15">
      <c r="A19397" t="s">
        <v>12</v>
      </c>
      <c r="B19397">
        <v>5445774</v>
      </c>
      <c r="C19397">
        <v>5445794</v>
      </c>
      <c r="D19397" t="s">
        <v>64355</v>
      </c>
      <c r="E19397" t="s">
        <v>64356</v>
      </c>
      <c r="F19397" t="s">
        <v>76</v>
      </c>
      <c r="G19397" t="s">
        <v>32</v>
      </c>
      <c r="H19397">
        <v>83</v>
      </c>
      <c r="I19397" t="s">
        <v>64363</v>
      </c>
      <c r="J19397" t="s">
        <v>64364</v>
      </c>
      <c r="K19397" t="s">
        <v>64365</v>
      </c>
      <c r="L19397" t="s">
        <v>77958</v>
      </c>
    </row>
    <row r="19398" spans="1:12" x14ac:dyDescent="0.15">
      <c r="A19398" t="s">
        <v>12</v>
      </c>
      <c r="B19398">
        <v>5445713</v>
      </c>
      <c r="C19398">
        <v>5445733</v>
      </c>
      <c r="D19398" t="s">
        <v>64355</v>
      </c>
      <c r="E19398" t="s">
        <v>64356</v>
      </c>
      <c r="F19398" t="s">
        <v>76</v>
      </c>
      <c r="G19398" t="s">
        <v>36</v>
      </c>
      <c r="H19398">
        <v>144</v>
      </c>
      <c r="I19398" t="s">
        <v>64366</v>
      </c>
      <c r="J19398" t="s">
        <v>64367</v>
      </c>
      <c r="K19398" t="s">
        <v>64368</v>
      </c>
      <c r="L19398" t="s">
        <v>78067</v>
      </c>
    </row>
    <row r="19399" spans="1:12" x14ac:dyDescent="0.15">
      <c r="A19399" t="s">
        <v>12</v>
      </c>
      <c r="B19399">
        <v>5447491</v>
      </c>
      <c r="C19399">
        <v>5447511</v>
      </c>
      <c r="D19399" t="s">
        <v>64369</v>
      </c>
      <c r="E19399" t="s">
        <v>90</v>
      </c>
      <c r="F19399" t="s">
        <v>76</v>
      </c>
      <c r="G19399" t="s">
        <v>32</v>
      </c>
      <c r="H19399">
        <v>1</v>
      </c>
      <c r="I19399" t="s">
        <v>64370</v>
      </c>
      <c r="J19399" t="s">
        <v>64371</v>
      </c>
      <c r="K19399" t="s">
        <v>64372</v>
      </c>
      <c r="L19399" t="s">
        <v>77917</v>
      </c>
    </row>
    <row r="19400" spans="1:12" x14ac:dyDescent="0.15">
      <c r="A19400" t="s">
        <v>12</v>
      </c>
      <c r="B19400">
        <v>5447455</v>
      </c>
      <c r="C19400">
        <v>5447475</v>
      </c>
      <c r="D19400" t="s">
        <v>64369</v>
      </c>
      <c r="E19400" t="s">
        <v>90</v>
      </c>
      <c r="F19400" t="s">
        <v>76</v>
      </c>
      <c r="G19400" t="s">
        <v>32</v>
      </c>
      <c r="H19400">
        <v>37</v>
      </c>
      <c r="I19400" t="s">
        <v>64373</v>
      </c>
      <c r="J19400" t="s">
        <v>64374</v>
      </c>
      <c r="K19400" t="s">
        <v>64375</v>
      </c>
      <c r="L19400" t="s">
        <v>77906</v>
      </c>
    </row>
    <row r="19401" spans="1:12" x14ac:dyDescent="0.15">
      <c r="A19401" t="s">
        <v>12</v>
      </c>
      <c r="B19401">
        <v>5447433</v>
      </c>
      <c r="C19401">
        <v>5447453</v>
      </c>
      <c r="D19401" t="s">
        <v>64369</v>
      </c>
      <c r="E19401" t="s">
        <v>90</v>
      </c>
      <c r="F19401" t="s">
        <v>76</v>
      </c>
      <c r="G19401" t="s">
        <v>23</v>
      </c>
      <c r="H19401">
        <v>59</v>
      </c>
      <c r="I19401" t="s">
        <v>64376</v>
      </c>
      <c r="J19401" t="s">
        <v>64377</v>
      </c>
      <c r="K19401" t="s">
        <v>64378</v>
      </c>
      <c r="L19401" t="s">
        <v>78009</v>
      </c>
    </row>
    <row r="19402" spans="1:12" x14ac:dyDescent="0.15">
      <c r="A19402" t="s">
        <v>12</v>
      </c>
      <c r="B19402">
        <v>5447413</v>
      </c>
      <c r="C19402">
        <v>5447433</v>
      </c>
      <c r="D19402" t="s">
        <v>64369</v>
      </c>
      <c r="E19402" t="s">
        <v>90</v>
      </c>
      <c r="F19402" t="s">
        <v>76</v>
      </c>
      <c r="G19402" t="s">
        <v>32</v>
      </c>
      <c r="H19402">
        <v>79</v>
      </c>
      <c r="I19402" t="s">
        <v>64379</v>
      </c>
      <c r="J19402" t="s">
        <v>64380</v>
      </c>
      <c r="K19402" t="s">
        <v>64381</v>
      </c>
      <c r="L19402" t="s">
        <v>77993</v>
      </c>
    </row>
    <row r="19403" spans="1:12" x14ac:dyDescent="0.15">
      <c r="A19403" t="s">
        <v>12</v>
      </c>
      <c r="B19403">
        <v>5447802</v>
      </c>
      <c r="C19403">
        <v>5447822</v>
      </c>
      <c r="D19403" t="s">
        <v>64382</v>
      </c>
      <c r="E19403" t="s">
        <v>64383</v>
      </c>
      <c r="F19403" t="s">
        <v>15</v>
      </c>
      <c r="G19403" t="s">
        <v>32</v>
      </c>
      <c r="H19403">
        <v>7</v>
      </c>
      <c r="I19403" t="s">
        <v>64384</v>
      </c>
      <c r="J19403" t="s">
        <v>64385</v>
      </c>
      <c r="K19403" t="s">
        <v>64386</v>
      </c>
      <c r="L19403" t="s">
        <v>77909</v>
      </c>
    </row>
    <row r="19404" spans="1:12" x14ac:dyDescent="0.15">
      <c r="A19404" t="s">
        <v>12</v>
      </c>
      <c r="B19404">
        <v>5447829</v>
      </c>
      <c r="C19404">
        <v>5447849</v>
      </c>
      <c r="D19404" t="s">
        <v>64382</v>
      </c>
      <c r="E19404" t="s">
        <v>64383</v>
      </c>
      <c r="F19404" t="s">
        <v>15</v>
      </c>
      <c r="G19404" t="s">
        <v>32</v>
      </c>
      <c r="H19404">
        <v>34</v>
      </c>
      <c r="I19404" t="s">
        <v>64387</v>
      </c>
      <c r="J19404" t="s">
        <v>64388</v>
      </c>
      <c r="K19404" t="s">
        <v>64389</v>
      </c>
      <c r="L19404" t="s">
        <v>77999</v>
      </c>
    </row>
    <row r="19405" spans="1:12" x14ac:dyDescent="0.15">
      <c r="A19405" t="s">
        <v>12</v>
      </c>
      <c r="B19405">
        <v>5447854</v>
      </c>
      <c r="C19405">
        <v>5447874</v>
      </c>
      <c r="D19405" t="s">
        <v>64382</v>
      </c>
      <c r="E19405" t="s">
        <v>64383</v>
      </c>
      <c r="F19405" t="s">
        <v>15</v>
      </c>
      <c r="G19405" t="s">
        <v>32</v>
      </c>
      <c r="H19405">
        <v>59</v>
      </c>
      <c r="I19405" t="s">
        <v>64390</v>
      </c>
      <c r="J19405" t="s">
        <v>64391</v>
      </c>
      <c r="K19405" t="s">
        <v>64392</v>
      </c>
      <c r="L19405" t="s">
        <v>78009</v>
      </c>
    </row>
    <row r="19406" spans="1:12" x14ac:dyDescent="0.15">
      <c r="A19406" t="s">
        <v>12</v>
      </c>
      <c r="B19406">
        <v>5447874</v>
      </c>
      <c r="C19406">
        <v>5447894</v>
      </c>
      <c r="D19406" t="s">
        <v>64382</v>
      </c>
      <c r="E19406" t="s">
        <v>64383</v>
      </c>
      <c r="F19406" t="s">
        <v>15</v>
      </c>
      <c r="G19406" t="s">
        <v>32</v>
      </c>
      <c r="H19406">
        <v>79</v>
      </c>
      <c r="I19406" t="s">
        <v>64393</v>
      </c>
      <c r="J19406" t="s">
        <v>64394</v>
      </c>
      <c r="K19406" t="s">
        <v>64395</v>
      </c>
      <c r="L19406" t="s">
        <v>77993</v>
      </c>
    </row>
    <row r="19407" spans="1:12" x14ac:dyDescent="0.15">
      <c r="A19407" t="s">
        <v>12</v>
      </c>
      <c r="B19407">
        <v>5448500</v>
      </c>
      <c r="C19407">
        <v>5448520</v>
      </c>
      <c r="D19407" t="s">
        <v>64396</v>
      </c>
      <c r="E19407" t="s">
        <v>90</v>
      </c>
      <c r="F19407" t="s">
        <v>76</v>
      </c>
      <c r="G19407" t="s">
        <v>32</v>
      </c>
      <c r="H19407">
        <v>82</v>
      </c>
      <c r="I19407" t="s">
        <v>64397</v>
      </c>
      <c r="J19407" t="s">
        <v>64398</v>
      </c>
      <c r="K19407" t="s">
        <v>64399</v>
      </c>
      <c r="L19407" t="s">
        <v>78011</v>
      </c>
    </row>
    <row r="19408" spans="1:12" x14ac:dyDescent="0.15">
      <c r="A19408" t="s">
        <v>12</v>
      </c>
      <c r="B19408">
        <v>5448477</v>
      </c>
      <c r="C19408">
        <v>5448497</v>
      </c>
      <c r="D19408" t="s">
        <v>64396</v>
      </c>
      <c r="E19408" t="s">
        <v>90</v>
      </c>
      <c r="F19408" t="s">
        <v>76</v>
      </c>
      <c r="G19408" t="s">
        <v>16</v>
      </c>
      <c r="H19408">
        <v>105</v>
      </c>
      <c r="I19408" t="s">
        <v>64400</v>
      </c>
      <c r="J19408" t="s">
        <v>64401</v>
      </c>
      <c r="K19408" t="s">
        <v>64402</v>
      </c>
      <c r="L19408" t="s">
        <v>78028</v>
      </c>
    </row>
    <row r="19409" spans="1:12" x14ac:dyDescent="0.15">
      <c r="A19409" t="s">
        <v>12</v>
      </c>
      <c r="B19409">
        <v>5448441</v>
      </c>
      <c r="C19409">
        <v>5448461</v>
      </c>
      <c r="D19409" t="s">
        <v>64396</v>
      </c>
      <c r="E19409" t="s">
        <v>90</v>
      </c>
      <c r="F19409" t="s">
        <v>76</v>
      </c>
      <c r="G19409" t="s">
        <v>36</v>
      </c>
      <c r="H19409">
        <v>141</v>
      </c>
      <c r="I19409" t="s">
        <v>64403</v>
      </c>
      <c r="J19409" t="s">
        <v>64404</v>
      </c>
      <c r="K19409" t="s">
        <v>64405</v>
      </c>
      <c r="L19409" t="s">
        <v>77951</v>
      </c>
    </row>
    <row r="19410" spans="1:12" x14ac:dyDescent="0.15">
      <c r="A19410" t="s">
        <v>12</v>
      </c>
      <c r="B19410">
        <v>5448404</v>
      </c>
      <c r="C19410">
        <v>5448424</v>
      </c>
      <c r="D19410" t="s">
        <v>64396</v>
      </c>
      <c r="E19410" t="s">
        <v>90</v>
      </c>
      <c r="F19410" t="s">
        <v>76</v>
      </c>
      <c r="G19410" t="s">
        <v>32</v>
      </c>
      <c r="H19410">
        <v>178</v>
      </c>
      <c r="I19410" t="s">
        <v>64406</v>
      </c>
      <c r="J19410" t="s">
        <v>64407</v>
      </c>
      <c r="K19410" t="s">
        <v>64408</v>
      </c>
      <c r="L19410" t="s">
        <v>78105</v>
      </c>
    </row>
    <row r="19411" spans="1:12" x14ac:dyDescent="0.15">
      <c r="A19411" t="s">
        <v>12</v>
      </c>
      <c r="B19411">
        <v>5449657</v>
      </c>
      <c r="C19411">
        <v>5449677</v>
      </c>
      <c r="D19411" t="s">
        <v>64409</v>
      </c>
      <c r="E19411" t="s">
        <v>64410</v>
      </c>
      <c r="F19411" t="s">
        <v>76</v>
      </c>
      <c r="G19411" t="s">
        <v>36</v>
      </c>
      <c r="H19411">
        <v>55</v>
      </c>
      <c r="I19411" t="s">
        <v>64411</v>
      </c>
      <c r="J19411" t="s">
        <v>64412</v>
      </c>
      <c r="K19411" t="s">
        <v>64413</v>
      </c>
      <c r="L19411" t="s">
        <v>77992</v>
      </c>
    </row>
    <row r="19412" spans="1:12" x14ac:dyDescent="0.15">
      <c r="A19412" t="s">
        <v>12</v>
      </c>
      <c r="B19412">
        <v>5449618</v>
      </c>
      <c r="C19412">
        <v>5449638</v>
      </c>
      <c r="D19412" t="s">
        <v>64409</v>
      </c>
      <c r="E19412" t="s">
        <v>64410</v>
      </c>
      <c r="F19412" t="s">
        <v>76</v>
      </c>
      <c r="G19412" t="s">
        <v>32</v>
      </c>
      <c r="H19412">
        <v>94</v>
      </c>
      <c r="I19412" t="s">
        <v>64414</v>
      </c>
      <c r="J19412" t="s">
        <v>64415</v>
      </c>
      <c r="K19412" t="s">
        <v>64416</v>
      </c>
      <c r="L19412" t="s">
        <v>77927</v>
      </c>
    </row>
    <row r="19413" spans="1:12" x14ac:dyDescent="0.15">
      <c r="A19413" t="s">
        <v>12</v>
      </c>
      <c r="B19413">
        <v>5449576</v>
      </c>
      <c r="C19413">
        <v>5449596</v>
      </c>
      <c r="D19413" t="s">
        <v>64409</v>
      </c>
      <c r="E19413" t="s">
        <v>64410</v>
      </c>
      <c r="F19413" t="s">
        <v>76</v>
      </c>
      <c r="G19413" t="s">
        <v>16</v>
      </c>
      <c r="H19413">
        <v>136</v>
      </c>
      <c r="I19413" t="s">
        <v>64417</v>
      </c>
      <c r="J19413" t="s">
        <v>64418</v>
      </c>
      <c r="K19413" t="s">
        <v>64419</v>
      </c>
      <c r="L19413" t="s">
        <v>78057</v>
      </c>
    </row>
    <row r="19414" spans="1:12" x14ac:dyDescent="0.15">
      <c r="A19414" t="s">
        <v>12</v>
      </c>
      <c r="B19414">
        <v>5449549</v>
      </c>
      <c r="C19414">
        <v>5449569</v>
      </c>
      <c r="D19414" t="s">
        <v>64409</v>
      </c>
      <c r="E19414" t="s">
        <v>64410</v>
      </c>
      <c r="F19414" t="s">
        <v>76</v>
      </c>
      <c r="G19414" t="s">
        <v>16</v>
      </c>
      <c r="H19414">
        <v>163</v>
      </c>
      <c r="I19414" t="s">
        <v>64420</v>
      </c>
      <c r="J19414" t="s">
        <v>64421</v>
      </c>
      <c r="K19414" t="s">
        <v>64422</v>
      </c>
      <c r="L19414" t="s">
        <v>78065</v>
      </c>
    </row>
    <row r="19415" spans="1:12" x14ac:dyDescent="0.15">
      <c r="A19415" t="s">
        <v>12</v>
      </c>
      <c r="B19415">
        <v>5451002</v>
      </c>
      <c r="C19415">
        <v>5451022</v>
      </c>
      <c r="D19415" t="s">
        <v>64423</v>
      </c>
      <c r="E19415" t="s">
        <v>64424</v>
      </c>
      <c r="F19415" t="s">
        <v>76</v>
      </c>
      <c r="G19415" t="s">
        <v>32</v>
      </c>
      <c r="H19415">
        <v>1</v>
      </c>
      <c r="I19415" t="s">
        <v>64425</v>
      </c>
      <c r="J19415" t="s">
        <v>64426</v>
      </c>
      <c r="K19415" t="s">
        <v>64427</v>
      </c>
      <c r="L19415" t="s">
        <v>77917</v>
      </c>
    </row>
    <row r="19416" spans="1:12" x14ac:dyDescent="0.15">
      <c r="A19416" t="s">
        <v>12</v>
      </c>
      <c r="B19416">
        <v>5450974</v>
      </c>
      <c r="C19416">
        <v>5450994</v>
      </c>
      <c r="D19416" t="s">
        <v>64423</v>
      </c>
      <c r="E19416" t="s">
        <v>64424</v>
      </c>
      <c r="F19416" t="s">
        <v>76</v>
      </c>
      <c r="G19416" t="s">
        <v>32</v>
      </c>
      <c r="H19416">
        <v>29</v>
      </c>
      <c r="I19416" t="s">
        <v>64428</v>
      </c>
      <c r="J19416" t="s">
        <v>64429</v>
      </c>
      <c r="K19416" t="s">
        <v>64430</v>
      </c>
      <c r="L19416" t="s">
        <v>77921</v>
      </c>
    </row>
    <row r="19417" spans="1:12" x14ac:dyDescent="0.15">
      <c r="A19417" t="s">
        <v>12</v>
      </c>
      <c r="B19417">
        <v>5450944</v>
      </c>
      <c r="C19417">
        <v>5450964</v>
      </c>
      <c r="D19417" t="s">
        <v>64423</v>
      </c>
      <c r="E19417" t="s">
        <v>64424</v>
      </c>
      <c r="F19417" t="s">
        <v>76</v>
      </c>
      <c r="G19417" t="s">
        <v>23</v>
      </c>
      <c r="H19417">
        <v>59</v>
      </c>
      <c r="I19417" t="s">
        <v>64431</v>
      </c>
      <c r="J19417" t="s">
        <v>64432</v>
      </c>
      <c r="K19417" t="s">
        <v>64433</v>
      </c>
      <c r="L19417" t="s">
        <v>78009</v>
      </c>
    </row>
    <row r="19418" spans="1:12" x14ac:dyDescent="0.15">
      <c r="A19418" t="s">
        <v>12</v>
      </c>
      <c r="B19418">
        <v>5450901</v>
      </c>
      <c r="C19418">
        <v>5450921</v>
      </c>
      <c r="D19418" t="s">
        <v>64423</v>
      </c>
      <c r="E19418" t="s">
        <v>64424</v>
      </c>
      <c r="F19418" t="s">
        <v>76</v>
      </c>
      <c r="G19418" t="s">
        <v>36</v>
      </c>
      <c r="H19418">
        <v>102</v>
      </c>
      <c r="I19418" t="s">
        <v>64434</v>
      </c>
      <c r="J19418" t="s">
        <v>64435</v>
      </c>
      <c r="K19418" t="s">
        <v>64436</v>
      </c>
      <c r="L19418" t="s">
        <v>77933</v>
      </c>
    </row>
    <row r="19419" spans="1:12" x14ac:dyDescent="0.15">
      <c r="A19419" t="s">
        <v>12</v>
      </c>
      <c r="B19419">
        <v>5451371</v>
      </c>
      <c r="C19419">
        <v>5451391</v>
      </c>
      <c r="D19419" t="s">
        <v>64437</v>
      </c>
      <c r="E19419" t="s">
        <v>64438</v>
      </c>
      <c r="F19419" t="s">
        <v>76</v>
      </c>
      <c r="G19419" t="s">
        <v>36</v>
      </c>
      <c r="H19419">
        <v>31</v>
      </c>
      <c r="I19419" t="s">
        <v>64439</v>
      </c>
      <c r="J19419" t="s">
        <v>64440</v>
      </c>
      <c r="K19419" t="s">
        <v>64441</v>
      </c>
      <c r="L19419" t="s">
        <v>77910</v>
      </c>
    </row>
    <row r="19420" spans="1:12" x14ac:dyDescent="0.15">
      <c r="A19420" t="s">
        <v>12</v>
      </c>
      <c r="B19420">
        <v>5451340</v>
      </c>
      <c r="C19420">
        <v>5451360</v>
      </c>
      <c r="D19420" t="s">
        <v>64437</v>
      </c>
      <c r="E19420" t="s">
        <v>64438</v>
      </c>
      <c r="F19420" t="s">
        <v>76</v>
      </c>
      <c r="G19420" t="s">
        <v>23</v>
      </c>
      <c r="H19420">
        <v>62</v>
      </c>
      <c r="I19420" t="s">
        <v>64442</v>
      </c>
      <c r="J19420" t="s">
        <v>64443</v>
      </c>
      <c r="K19420" t="s">
        <v>64444</v>
      </c>
      <c r="L19420" t="s">
        <v>77949</v>
      </c>
    </row>
    <row r="19421" spans="1:12" x14ac:dyDescent="0.15">
      <c r="A19421" t="s">
        <v>12</v>
      </c>
      <c r="B19421">
        <v>5451316</v>
      </c>
      <c r="C19421">
        <v>5451336</v>
      </c>
      <c r="D19421" t="s">
        <v>64437</v>
      </c>
      <c r="E19421" t="s">
        <v>64438</v>
      </c>
      <c r="F19421" t="s">
        <v>76</v>
      </c>
      <c r="G19421" t="s">
        <v>32</v>
      </c>
      <c r="H19421">
        <v>86</v>
      </c>
      <c r="I19421" t="s">
        <v>64445</v>
      </c>
      <c r="J19421" t="s">
        <v>64446</v>
      </c>
      <c r="K19421" t="s">
        <v>64447</v>
      </c>
      <c r="L19421" t="s">
        <v>77929</v>
      </c>
    </row>
    <row r="19422" spans="1:12" x14ac:dyDescent="0.15">
      <c r="A19422" t="s">
        <v>12</v>
      </c>
      <c r="B19422">
        <v>5451292</v>
      </c>
      <c r="C19422">
        <v>5451312</v>
      </c>
      <c r="D19422" t="s">
        <v>64437</v>
      </c>
      <c r="E19422" t="s">
        <v>64438</v>
      </c>
      <c r="F19422" t="s">
        <v>76</v>
      </c>
      <c r="G19422" t="s">
        <v>23</v>
      </c>
      <c r="H19422">
        <v>110</v>
      </c>
      <c r="I19422" t="s">
        <v>64448</v>
      </c>
      <c r="J19422" t="s">
        <v>64449</v>
      </c>
      <c r="K19422" t="s">
        <v>64450</v>
      </c>
      <c r="L19422" t="s">
        <v>78030</v>
      </c>
    </row>
    <row r="19423" spans="1:12" x14ac:dyDescent="0.15">
      <c r="A19423" t="s">
        <v>12</v>
      </c>
      <c r="B19423">
        <v>5451715</v>
      </c>
      <c r="C19423">
        <v>5451735</v>
      </c>
      <c r="D19423" t="s">
        <v>64451</v>
      </c>
      <c r="E19423" t="s">
        <v>64452</v>
      </c>
      <c r="F19423" t="s">
        <v>76</v>
      </c>
      <c r="G19423" t="s">
        <v>16</v>
      </c>
      <c r="H19423">
        <v>22</v>
      </c>
      <c r="I19423" t="s">
        <v>64453</v>
      </c>
      <c r="J19423" t="s">
        <v>64454</v>
      </c>
      <c r="K19423" t="s">
        <v>64455</v>
      </c>
      <c r="L19423" t="s">
        <v>77948</v>
      </c>
    </row>
    <row r="19424" spans="1:12" x14ac:dyDescent="0.15">
      <c r="A19424" t="s">
        <v>12</v>
      </c>
      <c r="B19424">
        <v>5451691</v>
      </c>
      <c r="C19424">
        <v>5451711</v>
      </c>
      <c r="D19424" t="s">
        <v>64451</v>
      </c>
      <c r="E19424" t="s">
        <v>64452</v>
      </c>
      <c r="F19424" t="s">
        <v>76</v>
      </c>
      <c r="G19424" t="s">
        <v>16</v>
      </c>
      <c r="H19424">
        <v>46</v>
      </c>
      <c r="I19424" t="s">
        <v>64456</v>
      </c>
      <c r="J19424" t="s">
        <v>64457</v>
      </c>
      <c r="K19424" t="s">
        <v>64458</v>
      </c>
      <c r="L19424" t="s">
        <v>78004</v>
      </c>
    </row>
    <row r="19425" spans="1:12" x14ac:dyDescent="0.15">
      <c r="A19425" t="s">
        <v>12</v>
      </c>
      <c r="B19425">
        <v>5451649</v>
      </c>
      <c r="C19425">
        <v>5451669</v>
      </c>
      <c r="D19425" t="s">
        <v>64451</v>
      </c>
      <c r="E19425" t="s">
        <v>64452</v>
      </c>
      <c r="F19425" t="s">
        <v>76</v>
      </c>
      <c r="G19425" t="s">
        <v>16</v>
      </c>
      <c r="H19425">
        <v>88</v>
      </c>
      <c r="I19425" t="s">
        <v>64459</v>
      </c>
      <c r="J19425" t="s">
        <v>64460</v>
      </c>
      <c r="K19425" t="s">
        <v>64461</v>
      </c>
      <c r="L19425" t="s">
        <v>77923</v>
      </c>
    </row>
    <row r="19426" spans="1:12" x14ac:dyDescent="0.15">
      <c r="A19426" t="s">
        <v>12</v>
      </c>
      <c r="B19426">
        <v>5451627</v>
      </c>
      <c r="C19426">
        <v>5451647</v>
      </c>
      <c r="D19426" t="s">
        <v>64451</v>
      </c>
      <c r="E19426" t="s">
        <v>64452</v>
      </c>
      <c r="F19426" t="s">
        <v>76</v>
      </c>
      <c r="G19426" t="s">
        <v>16</v>
      </c>
      <c r="H19426">
        <v>110</v>
      </c>
      <c r="I19426" t="s">
        <v>64462</v>
      </c>
      <c r="J19426" t="s">
        <v>64463</v>
      </c>
      <c r="K19426" t="s">
        <v>64464</v>
      </c>
      <c r="L19426" t="s">
        <v>78030</v>
      </c>
    </row>
    <row r="19427" spans="1:12" x14ac:dyDescent="0.15">
      <c r="A19427" t="s">
        <v>12</v>
      </c>
      <c r="B19427">
        <v>5452006</v>
      </c>
      <c r="C19427">
        <v>5452026</v>
      </c>
      <c r="D19427" t="s">
        <v>64465</v>
      </c>
      <c r="E19427" t="s">
        <v>64466</v>
      </c>
      <c r="F19427" t="s">
        <v>15</v>
      </c>
      <c r="G19427" t="s">
        <v>36</v>
      </c>
      <c r="H19427">
        <v>9</v>
      </c>
      <c r="I19427" t="s">
        <v>64467</v>
      </c>
      <c r="J19427" t="s">
        <v>64468</v>
      </c>
      <c r="K19427" t="s">
        <v>64469</v>
      </c>
      <c r="L19427" t="s">
        <v>77939</v>
      </c>
    </row>
    <row r="19428" spans="1:12" x14ac:dyDescent="0.15">
      <c r="A19428" t="s">
        <v>12</v>
      </c>
      <c r="B19428">
        <v>5452043</v>
      </c>
      <c r="C19428">
        <v>5452063</v>
      </c>
      <c r="D19428" t="s">
        <v>64465</v>
      </c>
      <c r="E19428" t="s">
        <v>64466</v>
      </c>
      <c r="F19428" t="s">
        <v>15</v>
      </c>
      <c r="G19428" t="s">
        <v>16</v>
      </c>
      <c r="H19428">
        <v>46</v>
      </c>
      <c r="I19428" t="s">
        <v>64470</v>
      </c>
      <c r="J19428" t="s">
        <v>64471</v>
      </c>
      <c r="K19428" t="s">
        <v>64472</v>
      </c>
      <c r="L19428" t="s">
        <v>78004</v>
      </c>
    </row>
    <row r="19429" spans="1:12" x14ac:dyDescent="0.15">
      <c r="A19429" t="s">
        <v>12</v>
      </c>
      <c r="B19429">
        <v>5452068</v>
      </c>
      <c r="C19429">
        <v>5452088</v>
      </c>
      <c r="D19429" t="s">
        <v>64465</v>
      </c>
      <c r="E19429" t="s">
        <v>64466</v>
      </c>
      <c r="F19429" t="s">
        <v>15</v>
      </c>
      <c r="G19429" t="s">
        <v>32</v>
      </c>
      <c r="H19429">
        <v>71</v>
      </c>
      <c r="I19429" t="s">
        <v>64473</v>
      </c>
      <c r="J19429" t="s">
        <v>64474</v>
      </c>
      <c r="K19429" t="s">
        <v>64475</v>
      </c>
      <c r="L19429" t="s">
        <v>77969</v>
      </c>
    </row>
    <row r="19430" spans="1:12" x14ac:dyDescent="0.15">
      <c r="A19430" t="s">
        <v>12</v>
      </c>
      <c r="B19430">
        <v>5452089</v>
      </c>
      <c r="C19430">
        <v>5452109</v>
      </c>
      <c r="D19430" t="s">
        <v>64465</v>
      </c>
      <c r="E19430" t="s">
        <v>64466</v>
      </c>
      <c r="F19430" t="s">
        <v>15</v>
      </c>
      <c r="G19430" t="s">
        <v>23</v>
      </c>
      <c r="H19430">
        <v>92</v>
      </c>
      <c r="I19430" t="s">
        <v>64476</v>
      </c>
      <c r="J19430" t="s">
        <v>64477</v>
      </c>
      <c r="K19430" t="s">
        <v>64478</v>
      </c>
      <c r="L19430" t="s">
        <v>78032</v>
      </c>
    </row>
    <row r="19431" spans="1:12" x14ac:dyDescent="0.15">
      <c r="A19431" t="s">
        <v>12</v>
      </c>
      <c r="B19431">
        <v>5453104</v>
      </c>
      <c r="C19431">
        <v>5453124</v>
      </c>
      <c r="D19431" t="s">
        <v>64479</v>
      </c>
      <c r="E19431" t="s">
        <v>90</v>
      </c>
      <c r="F19431" t="s">
        <v>15</v>
      </c>
      <c r="G19431" t="s">
        <v>32</v>
      </c>
      <c r="H19431">
        <v>1</v>
      </c>
      <c r="I19431" t="s">
        <v>64480</v>
      </c>
      <c r="J19431" t="s">
        <v>64481</v>
      </c>
      <c r="K19431" t="s">
        <v>64482</v>
      </c>
      <c r="L19431" t="s">
        <v>77917</v>
      </c>
    </row>
    <row r="19432" spans="1:12" x14ac:dyDescent="0.15">
      <c r="A19432" t="s">
        <v>12</v>
      </c>
      <c r="B19432">
        <v>5453125</v>
      </c>
      <c r="C19432">
        <v>5453145</v>
      </c>
      <c r="D19432" t="s">
        <v>64479</v>
      </c>
      <c r="E19432" t="s">
        <v>90</v>
      </c>
      <c r="F19432" t="s">
        <v>15</v>
      </c>
      <c r="G19432" t="s">
        <v>23</v>
      </c>
      <c r="H19432">
        <v>22</v>
      </c>
      <c r="I19432" t="s">
        <v>64483</v>
      </c>
      <c r="J19432" t="s">
        <v>64484</v>
      </c>
      <c r="K19432" t="s">
        <v>64485</v>
      </c>
      <c r="L19432" t="s">
        <v>77948</v>
      </c>
    </row>
    <row r="19433" spans="1:12" x14ac:dyDescent="0.15">
      <c r="A19433" t="s">
        <v>12</v>
      </c>
      <c r="B19433">
        <v>5453145</v>
      </c>
      <c r="C19433">
        <v>5453165</v>
      </c>
      <c r="D19433" t="s">
        <v>64479</v>
      </c>
      <c r="E19433" t="s">
        <v>90</v>
      </c>
      <c r="F19433" t="s">
        <v>15</v>
      </c>
      <c r="G19433" t="s">
        <v>36</v>
      </c>
      <c r="H19433">
        <v>42</v>
      </c>
      <c r="I19433" t="s">
        <v>64486</v>
      </c>
      <c r="J19433" t="s">
        <v>64487</v>
      </c>
      <c r="K19433" t="s">
        <v>64488</v>
      </c>
      <c r="L19433" t="s">
        <v>77945</v>
      </c>
    </row>
    <row r="19434" spans="1:12" x14ac:dyDescent="0.15">
      <c r="A19434" t="s">
        <v>12</v>
      </c>
      <c r="B19434">
        <v>5453165</v>
      </c>
      <c r="C19434">
        <v>5453185</v>
      </c>
      <c r="D19434" t="s">
        <v>64479</v>
      </c>
      <c r="E19434" t="s">
        <v>90</v>
      </c>
      <c r="F19434" t="s">
        <v>15</v>
      </c>
      <c r="G19434" t="s">
        <v>16</v>
      </c>
      <c r="H19434">
        <v>62</v>
      </c>
      <c r="I19434" t="s">
        <v>64489</v>
      </c>
      <c r="J19434" t="s">
        <v>64490</v>
      </c>
      <c r="K19434" t="s">
        <v>64491</v>
      </c>
      <c r="L19434" t="s">
        <v>77949</v>
      </c>
    </row>
    <row r="19435" spans="1:12" x14ac:dyDescent="0.15">
      <c r="A19435" t="s">
        <v>12</v>
      </c>
      <c r="B19435">
        <v>5453676</v>
      </c>
      <c r="C19435">
        <v>5453696</v>
      </c>
      <c r="D19435" t="s">
        <v>64492</v>
      </c>
      <c r="E19435" t="s">
        <v>90</v>
      </c>
      <c r="F19435" t="s">
        <v>15</v>
      </c>
      <c r="G19435" t="s">
        <v>23</v>
      </c>
      <c r="H19435">
        <v>6</v>
      </c>
      <c r="I19435" t="s">
        <v>64493</v>
      </c>
      <c r="J19435" t="s">
        <v>64494</v>
      </c>
      <c r="K19435" t="s">
        <v>64495</v>
      </c>
      <c r="L19435" t="s">
        <v>78025</v>
      </c>
    </row>
    <row r="19436" spans="1:12" x14ac:dyDescent="0.15">
      <c r="A19436" t="s">
        <v>12</v>
      </c>
      <c r="B19436">
        <v>5453719</v>
      </c>
      <c r="C19436">
        <v>5453739</v>
      </c>
      <c r="D19436" t="s">
        <v>64492</v>
      </c>
      <c r="E19436" t="s">
        <v>90</v>
      </c>
      <c r="F19436" t="s">
        <v>15</v>
      </c>
      <c r="G19436" t="s">
        <v>32</v>
      </c>
      <c r="H19436">
        <v>49</v>
      </c>
      <c r="I19436" t="s">
        <v>64496</v>
      </c>
      <c r="J19436" t="s">
        <v>64497</v>
      </c>
      <c r="K19436" t="s">
        <v>64498</v>
      </c>
      <c r="L19436" t="s">
        <v>77913</v>
      </c>
    </row>
    <row r="19437" spans="1:12" x14ac:dyDescent="0.15">
      <c r="A19437" t="s">
        <v>12</v>
      </c>
      <c r="B19437">
        <v>5453740</v>
      </c>
      <c r="C19437">
        <v>5453760</v>
      </c>
      <c r="D19437" t="s">
        <v>64492</v>
      </c>
      <c r="E19437" t="s">
        <v>90</v>
      </c>
      <c r="F19437" t="s">
        <v>15</v>
      </c>
      <c r="G19437" t="s">
        <v>32</v>
      </c>
      <c r="H19437">
        <v>70</v>
      </c>
      <c r="I19437" t="s">
        <v>64499</v>
      </c>
      <c r="J19437" t="s">
        <v>64500</v>
      </c>
      <c r="K19437" t="s">
        <v>64501</v>
      </c>
      <c r="L19437" t="s">
        <v>77919</v>
      </c>
    </row>
    <row r="19438" spans="1:12" x14ac:dyDescent="0.15">
      <c r="A19438" t="s">
        <v>12</v>
      </c>
      <c r="B19438">
        <v>5453780</v>
      </c>
      <c r="C19438">
        <v>5453800</v>
      </c>
      <c r="D19438" t="s">
        <v>64492</v>
      </c>
      <c r="E19438" t="s">
        <v>90</v>
      </c>
      <c r="F19438" t="s">
        <v>15</v>
      </c>
      <c r="G19438" t="s">
        <v>16</v>
      </c>
      <c r="H19438">
        <v>110</v>
      </c>
      <c r="I19438" t="s">
        <v>64502</v>
      </c>
      <c r="J19438" t="s">
        <v>64503</v>
      </c>
      <c r="K19438" t="s">
        <v>64504</v>
      </c>
      <c r="L19438" t="s">
        <v>78030</v>
      </c>
    </row>
    <row r="19439" spans="1:12" x14ac:dyDescent="0.15">
      <c r="A19439" t="s">
        <v>12</v>
      </c>
      <c r="B19439">
        <v>5456364</v>
      </c>
      <c r="C19439">
        <v>5456384</v>
      </c>
      <c r="D19439" t="s">
        <v>64505</v>
      </c>
      <c r="E19439" t="s">
        <v>64506</v>
      </c>
      <c r="F19439" t="s">
        <v>76</v>
      </c>
      <c r="G19439" t="s">
        <v>32</v>
      </c>
      <c r="H19439">
        <v>1</v>
      </c>
      <c r="I19439" t="s">
        <v>64507</v>
      </c>
      <c r="J19439" t="s">
        <v>64508</v>
      </c>
      <c r="K19439" t="s">
        <v>64509</v>
      </c>
      <c r="L19439" t="s">
        <v>77917</v>
      </c>
    </row>
    <row r="19440" spans="1:12" x14ac:dyDescent="0.15">
      <c r="A19440" t="s">
        <v>12</v>
      </c>
      <c r="B19440">
        <v>5456343</v>
      </c>
      <c r="C19440">
        <v>5456363</v>
      </c>
      <c r="D19440" t="s">
        <v>64505</v>
      </c>
      <c r="E19440" t="s">
        <v>64506</v>
      </c>
      <c r="F19440" t="s">
        <v>76</v>
      </c>
      <c r="G19440" t="s">
        <v>32</v>
      </c>
      <c r="H19440">
        <v>22</v>
      </c>
      <c r="I19440" t="s">
        <v>64510</v>
      </c>
      <c r="J19440" t="s">
        <v>64511</v>
      </c>
      <c r="K19440" t="s">
        <v>64512</v>
      </c>
      <c r="L19440" t="s">
        <v>77948</v>
      </c>
    </row>
    <row r="19441" spans="1:12" x14ac:dyDescent="0.15">
      <c r="A19441" t="s">
        <v>12</v>
      </c>
      <c r="B19441">
        <v>5456294</v>
      </c>
      <c r="C19441">
        <v>5456314</v>
      </c>
      <c r="D19441" t="s">
        <v>64505</v>
      </c>
      <c r="E19441" t="s">
        <v>64506</v>
      </c>
      <c r="F19441" t="s">
        <v>76</v>
      </c>
      <c r="G19441" t="s">
        <v>32</v>
      </c>
      <c r="H19441">
        <v>71</v>
      </c>
      <c r="I19441" t="s">
        <v>64513</v>
      </c>
      <c r="J19441" t="s">
        <v>64514</v>
      </c>
      <c r="K19441" t="s">
        <v>64515</v>
      </c>
      <c r="L19441" t="s">
        <v>77969</v>
      </c>
    </row>
    <row r="19442" spans="1:12" x14ac:dyDescent="0.15">
      <c r="A19442" t="s">
        <v>12</v>
      </c>
      <c r="B19442">
        <v>5456272</v>
      </c>
      <c r="C19442">
        <v>5456292</v>
      </c>
      <c r="D19442" t="s">
        <v>64505</v>
      </c>
      <c r="E19442" t="s">
        <v>64506</v>
      </c>
      <c r="F19442" t="s">
        <v>76</v>
      </c>
      <c r="G19442" t="s">
        <v>16</v>
      </c>
      <c r="H19442">
        <v>93</v>
      </c>
      <c r="I19442" t="s">
        <v>64516</v>
      </c>
      <c r="J19442" t="s">
        <v>64517</v>
      </c>
      <c r="K19442" t="s">
        <v>64518</v>
      </c>
      <c r="L19442" t="s">
        <v>78044</v>
      </c>
    </row>
    <row r="19443" spans="1:12" x14ac:dyDescent="0.15">
      <c r="A19443" t="s">
        <v>12</v>
      </c>
      <c r="B19443">
        <v>5456733</v>
      </c>
      <c r="C19443">
        <v>5456753</v>
      </c>
      <c r="D19443" t="s">
        <v>64519</v>
      </c>
      <c r="E19443" t="s">
        <v>90</v>
      </c>
      <c r="F19443" t="s">
        <v>76</v>
      </c>
      <c r="G19443" t="s">
        <v>16</v>
      </c>
      <c r="H19443">
        <v>22</v>
      </c>
      <c r="I19443" t="s">
        <v>64520</v>
      </c>
      <c r="J19443" t="s">
        <v>64521</v>
      </c>
      <c r="K19443" t="s">
        <v>64522</v>
      </c>
      <c r="L19443" t="s">
        <v>77948</v>
      </c>
    </row>
    <row r="19444" spans="1:12" x14ac:dyDescent="0.15">
      <c r="A19444" t="s">
        <v>12</v>
      </c>
      <c r="B19444">
        <v>5456703</v>
      </c>
      <c r="C19444">
        <v>5456723</v>
      </c>
      <c r="D19444" t="s">
        <v>64519</v>
      </c>
      <c r="E19444" t="s">
        <v>90</v>
      </c>
      <c r="F19444" t="s">
        <v>76</v>
      </c>
      <c r="G19444" t="s">
        <v>23</v>
      </c>
      <c r="H19444">
        <v>52</v>
      </c>
      <c r="I19444" t="s">
        <v>64523</v>
      </c>
      <c r="J19444" t="s">
        <v>64524</v>
      </c>
      <c r="K19444" t="s">
        <v>64525</v>
      </c>
      <c r="L19444" t="s">
        <v>77959</v>
      </c>
    </row>
    <row r="19445" spans="1:12" x14ac:dyDescent="0.15">
      <c r="A19445" t="s">
        <v>12</v>
      </c>
      <c r="B19445">
        <v>5456666</v>
      </c>
      <c r="C19445">
        <v>5456686</v>
      </c>
      <c r="D19445" t="s">
        <v>64519</v>
      </c>
      <c r="E19445" t="s">
        <v>90</v>
      </c>
      <c r="F19445" t="s">
        <v>76</v>
      </c>
      <c r="G19445" t="s">
        <v>23</v>
      </c>
      <c r="H19445">
        <v>89</v>
      </c>
      <c r="I19445" t="s">
        <v>64526</v>
      </c>
      <c r="J19445" t="s">
        <v>64527</v>
      </c>
      <c r="K19445" t="s">
        <v>64528</v>
      </c>
      <c r="L19445" t="s">
        <v>77964</v>
      </c>
    </row>
    <row r="19446" spans="1:12" x14ac:dyDescent="0.15">
      <c r="A19446" t="s">
        <v>12</v>
      </c>
      <c r="B19446">
        <v>5456645</v>
      </c>
      <c r="C19446">
        <v>5456665</v>
      </c>
      <c r="D19446" t="s">
        <v>64519</v>
      </c>
      <c r="E19446" t="s">
        <v>90</v>
      </c>
      <c r="F19446" t="s">
        <v>76</v>
      </c>
      <c r="G19446" t="s">
        <v>16</v>
      </c>
      <c r="H19446">
        <v>110</v>
      </c>
      <c r="I19446" t="s">
        <v>64529</v>
      </c>
      <c r="J19446" t="s">
        <v>64530</v>
      </c>
      <c r="K19446" t="s">
        <v>64531</v>
      </c>
      <c r="L19446" t="s">
        <v>78030</v>
      </c>
    </row>
    <row r="19447" spans="1:12" x14ac:dyDescent="0.15">
      <c r="A19447" t="s">
        <v>12</v>
      </c>
      <c r="B19447">
        <v>5457499</v>
      </c>
      <c r="C19447">
        <v>5457519</v>
      </c>
      <c r="D19447" t="s">
        <v>64532</v>
      </c>
      <c r="E19447" t="s">
        <v>90</v>
      </c>
      <c r="F19447" t="s">
        <v>76</v>
      </c>
      <c r="G19447" t="s">
        <v>32</v>
      </c>
      <c r="H19447">
        <v>1</v>
      </c>
      <c r="I19447" t="s">
        <v>64533</v>
      </c>
      <c r="J19447" t="s">
        <v>64534</v>
      </c>
      <c r="K19447" t="s">
        <v>64535</v>
      </c>
      <c r="L19447" t="s">
        <v>77917</v>
      </c>
    </row>
    <row r="19448" spans="1:12" x14ac:dyDescent="0.15">
      <c r="A19448" t="s">
        <v>12</v>
      </c>
      <c r="B19448">
        <v>5457446</v>
      </c>
      <c r="C19448">
        <v>5457466</v>
      </c>
      <c r="D19448" t="s">
        <v>64532</v>
      </c>
      <c r="E19448" t="s">
        <v>90</v>
      </c>
      <c r="F19448" t="s">
        <v>76</v>
      </c>
      <c r="G19448" t="s">
        <v>36</v>
      </c>
      <c r="H19448">
        <v>54</v>
      </c>
      <c r="I19448" t="s">
        <v>64536</v>
      </c>
      <c r="J19448" t="s">
        <v>64537</v>
      </c>
      <c r="K19448" t="s">
        <v>64538</v>
      </c>
      <c r="L19448" t="s">
        <v>77961</v>
      </c>
    </row>
    <row r="19449" spans="1:12" x14ac:dyDescent="0.15">
      <c r="A19449" t="s">
        <v>12</v>
      </c>
      <c r="B19449">
        <v>5457406</v>
      </c>
      <c r="C19449">
        <v>5457426</v>
      </c>
      <c r="D19449" t="s">
        <v>64532</v>
      </c>
      <c r="E19449" t="s">
        <v>90</v>
      </c>
      <c r="F19449" t="s">
        <v>76</v>
      </c>
      <c r="G19449" t="s">
        <v>32</v>
      </c>
      <c r="H19449">
        <v>94</v>
      </c>
      <c r="I19449" t="s">
        <v>64539</v>
      </c>
      <c r="J19449" t="s">
        <v>64540</v>
      </c>
      <c r="K19449" t="s">
        <v>64541</v>
      </c>
      <c r="L19449" t="s">
        <v>77927</v>
      </c>
    </row>
    <row r="19450" spans="1:12" x14ac:dyDescent="0.15">
      <c r="A19450" t="s">
        <v>12</v>
      </c>
      <c r="B19450">
        <v>5457381</v>
      </c>
      <c r="C19450">
        <v>5457401</v>
      </c>
      <c r="D19450" t="s">
        <v>64532</v>
      </c>
      <c r="E19450" t="s">
        <v>90</v>
      </c>
      <c r="F19450" t="s">
        <v>76</v>
      </c>
      <c r="G19450" t="s">
        <v>32</v>
      </c>
      <c r="H19450">
        <v>119</v>
      </c>
      <c r="I19450" t="s">
        <v>64542</v>
      </c>
      <c r="J19450" t="s">
        <v>64543</v>
      </c>
      <c r="K19450" t="s">
        <v>64544</v>
      </c>
      <c r="L19450" t="s">
        <v>78058</v>
      </c>
    </row>
    <row r="19451" spans="1:12" x14ac:dyDescent="0.15">
      <c r="A19451" t="s">
        <v>12</v>
      </c>
      <c r="B19451">
        <v>5458014</v>
      </c>
      <c r="C19451">
        <v>5458034</v>
      </c>
      <c r="D19451" t="s">
        <v>64545</v>
      </c>
      <c r="E19451" t="s">
        <v>90</v>
      </c>
      <c r="F19451" t="s">
        <v>76</v>
      </c>
      <c r="G19451" t="s">
        <v>32</v>
      </c>
      <c r="H19451">
        <v>1</v>
      </c>
      <c r="I19451" t="s">
        <v>64546</v>
      </c>
      <c r="J19451" t="s">
        <v>64547</v>
      </c>
      <c r="K19451" t="s">
        <v>64548</v>
      </c>
      <c r="L19451" t="s">
        <v>77917</v>
      </c>
    </row>
    <row r="19452" spans="1:12" x14ac:dyDescent="0.15">
      <c r="A19452" t="s">
        <v>12</v>
      </c>
      <c r="B19452">
        <v>5457989</v>
      </c>
      <c r="C19452">
        <v>5458009</v>
      </c>
      <c r="D19452" t="s">
        <v>64545</v>
      </c>
      <c r="E19452" t="s">
        <v>90</v>
      </c>
      <c r="F19452" t="s">
        <v>76</v>
      </c>
      <c r="G19452" t="s">
        <v>16</v>
      </c>
      <c r="H19452">
        <v>26</v>
      </c>
      <c r="I19452" t="s">
        <v>64549</v>
      </c>
      <c r="J19452" t="s">
        <v>64550</v>
      </c>
      <c r="K19452" t="s">
        <v>64551</v>
      </c>
      <c r="L19452" t="s">
        <v>78002</v>
      </c>
    </row>
    <row r="19453" spans="1:12" x14ac:dyDescent="0.15">
      <c r="A19453" t="s">
        <v>12</v>
      </c>
      <c r="B19453">
        <v>5457969</v>
      </c>
      <c r="C19453">
        <v>5457989</v>
      </c>
      <c r="D19453" t="s">
        <v>64545</v>
      </c>
      <c r="E19453" t="s">
        <v>90</v>
      </c>
      <c r="F19453" t="s">
        <v>76</v>
      </c>
      <c r="G19453" t="s">
        <v>32</v>
      </c>
      <c r="H19453">
        <v>46</v>
      </c>
      <c r="I19453" t="s">
        <v>64552</v>
      </c>
      <c r="J19453" t="s">
        <v>64553</v>
      </c>
      <c r="K19453" t="s">
        <v>64554</v>
      </c>
      <c r="L19453" t="s">
        <v>78004</v>
      </c>
    </row>
    <row r="19454" spans="1:12" x14ac:dyDescent="0.15">
      <c r="A19454" t="s">
        <v>12</v>
      </c>
      <c r="B19454">
        <v>5457943</v>
      </c>
      <c r="C19454">
        <v>5457963</v>
      </c>
      <c r="D19454" t="s">
        <v>64545</v>
      </c>
      <c r="E19454" t="s">
        <v>90</v>
      </c>
      <c r="F19454" t="s">
        <v>76</v>
      </c>
      <c r="G19454" t="s">
        <v>16</v>
      </c>
      <c r="H19454">
        <v>72</v>
      </c>
      <c r="I19454" t="s">
        <v>64555</v>
      </c>
      <c r="J19454" t="s">
        <v>64556</v>
      </c>
      <c r="K19454" t="s">
        <v>64557</v>
      </c>
      <c r="L19454" t="s">
        <v>78066</v>
      </c>
    </row>
    <row r="19455" spans="1:12" x14ac:dyDescent="0.15">
      <c r="A19455" t="s">
        <v>12</v>
      </c>
      <c r="B19455">
        <v>5460619</v>
      </c>
      <c r="C19455">
        <v>5460639</v>
      </c>
      <c r="D19455" t="s">
        <v>64558</v>
      </c>
      <c r="E19455" t="s">
        <v>90</v>
      </c>
      <c r="F19455" t="s">
        <v>76</v>
      </c>
      <c r="G19455" t="s">
        <v>16</v>
      </c>
      <c r="H19455">
        <v>0</v>
      </c>
      <c r="I19455" t="s">
        <v>64559</v>
      </c>
      <c r="J19455" t="s">
        <v>64560</v>
      </c>
      <c r="K19455" t="s">
        <v>64561</v>
      </c>
      <c r="L19455" t="s">
        <v>77980</v>
      </c>
    </row>
    <row r="19456" spans="1:12" x14ac:dyDescent="0.15">
      <c r="A19456" t="s">
        <v>12</v>
      </c>
      <c r="B19456">
        <v>5460597</v>
      </c>
      <c r="C19456">
        <v>5460617</v>
      </c>
      <c r="D19456" t="s">
        <v>64558</v>
      </c>
      <c r="E19456" t="s">
        <v>90</v>
      </c>
      <c r="F19456" t="s">
        <v>76</v>
      </c>
      <c r="G19456" t="s">
        <v>16</v>
      </c>
      <c r="H19456">
        <v>22</v>
      </c>
      <c r="I19456" t="s">
        <v>64562</v>
      </c>
      <c r="J19456" t="s">
        <v>64563</v>
      </c>
      <c r="K19456" t="s">
        <v>64564</v>
      </c>
      <c r="L19456" t="s">
        <v>77948</v>
      </c>
    </row>
    <row r="19457" spans="1:12" x14ac:dyDescent="0.15">
      <c r="A19457" t="s">
        <v>12</v>
      </c>
      <c r="B19457">
        <v>5460567</v>
      </c>
      <c r="C19457">
        <v>5460587</v>
      </c>
      <c r="D19457" t="s">
        <v>64558</v>
      </c>
      <c r="E19457" t="s">
        <v>90</v>
      </c>
      <c r="F19457" t="s">
        <v>76</v>
      </c>
      <c r="G19457" t="s">
        <v>36</v>
      </c>
      <c r="H19457">
        <v>52</v>
      </c>
      <c r="I19457" t="s">
        <v>64565</v>
      </c>
      <c r="J19457" t="s">
        <v>64566</v>
      </c>
      <c r="K19457" t="s">
        <v>64567</v>
      </c>
      <c r="L19457" t="s">
        <v>77959</v>
      </c>
    </row>
    <row r="19458" spans="1:12" x14ac:dyDescent="0.15">
      <c r="A19458" t="s">
        <v>12</v>
      </c>
      <c r="B19458">
        <v>5460531</v>
      </c>
      <c r="C19458">
        <v>5460551</v>
      </c>
      <c r="D19458" t="s">
        <v>64558</v>
      </c>
      <c r="E19458" t="s">
        <v>90</v>
      </c>
      <c r="F19458" t="s">
        <v>76</v>
      </c>
      <c r="G19458" t="s">
        <v>32</v>
      </c>
      <c r="H19458">
        <v>88</v>
      </c>
      <c r="I19458" t="s">
        <v>64568</v>
      </c>
      <c r="J19458" t="s">
        <v>64569</v>
      </c>
      <c r="K19458" t="s">
        <v>64570</v>
      </c>
      <c r="L19458" t="s">
        <v>77923</v>
      </c>
    </row>
    <row r="19459" spans="1:12" x14ac:dyDescent="0.15">
      <c r="A19459" t="s">
        <v>12</v>
      </c>
      <c r="B19459">
        <v>5461027</v>
      </c>
      <c r="C19459">
        <v>5461047</v>
      </c>
      <c r="D19459" t="s">
        <v>64571</v>
      </c>
      <c r="E19459" t="s">
        <v>90</v>
      </c>
      <c r="F19459" t="s">
        <v>76</v>
      </c>
      <c r="G19459" t="s">
        <v>36</v>
      </c>
      <c r="H19459">
        <v>17</v>
      </c>
      <c r="I19459" t="s">
        <v>64572</v>
      </c>
      <c r="J19459" t="s">
        <v>64573</v>
      </c>
      <c r="K19459" t="s">
        <v>64574</v>
      </c>
      <c r="L19459" t="s">
        <v>77944</v>
      </c>
    </row>
    <row r="19460" spans="1:12" x14ac:dyDescent="0.15">
      <c r="A19460" t="s">
        <v>12</v>
      </c>
      <c r="B19460">
        <v>5461007</v>
      </c>
      <c r="C19460">
        <v>5461027</v>
      </c>
      <c r="D19460" t="s">
        <v>64571</v>
      </c>
      <c r="E19460" t="s">
        <v>90</v>
      </c>
      <c r="F19460" t="s">
        <v>76</v>
      </c>
      <c r="G19460" t="s">
        <v>36</v>
      </c>
      <c r="H19460">
        <v>37</v>
      </c>
      <c r="I19460" t="s">
        <v>64575</v>
      </c>
      <c r="J19460" t="s">
        <v>64576</v>
      </c>
      <c r="K19460" t="s">
        <v>64577</v>
      </c>
      <c r="L19460" t="s">
        <v>77906</v>
      </c>
    </row>
    <row r="19461" spans="1:12" x14ac:dyDescent="0.15">
      <c r="A19461" t="s">
        <v>12</v>
      </c>
      <c r="B19461">
        <v>5460970</v>
      </c>
      <c r="C19461">
        <v>5460990</v>
      </c>
      <c r="D19461" t="s">
        <v>64571</v>
      </c>
      <c r="E19461" t="s">
        <v>90</v>
      </c>
      <c r="F19461" t="s">
        <v>76</v>
      </c>
      <c r="G19461" t="s">
        <v>16</v>
      </c>
      <c r="H19461">
        <v>74</v>
      </c>
      <c r="I19461" t="s">
        <v>64578</v>
      </c>
      <c r="J19461" t="s">
        <v>64579</v>
      </c>
      <c r="K19461" t="s">
        <v>64580</v>
      </c>
      <c r="L19461" t="s">
        <v>78005</v>
      </c>
    </row>
    <row r="19462" spans="1:12" x14ac:dyDescent="0.15">
      <c r="A19462" t="s">
        <v>12</v>
      </c>
      <c r="B19462">
        <v>5460949</v>
      </c>
      <c r="C19462">
        <v>5460969</v>
      </c>
      <c r="D19462" t="s">
        <v>64571</v>
      </c>
      <c r="E19462" t="s">
        <v>90</v>
      </c>
      <c r="F19462" t="s">
        <v>76</v>
      </c>
      <c r="G19462" t="s">
        <v>32</v>
      </c>
      <c r="H19462">
        <v>95</v>
      </c>
      <c r="I19462" t="s">
        <v>64581</v>
      </c>
      <c r="J19462" t="s">
        <v>64582</v>
      </c>
      <c r="K19462" t="s">
        <v>64583</v>
      </c>
      <c r="L19462" t="s">
        <v>77920</v>
      </c>
    </row>
    <row r="19463" spans="1:12" x14ac:dyDescent="0.15">
      <c r="A19463" t="s">
        <v>12</v>
      </c>
      <c r="B19463">
        <v>5461332</v>
      </c>
      <c r="C19463">
        <v>5461352</v>
      </c>
      <c r="D19463" t="s">
        <v>64584</v>
      </c>
      <c r="E19463" t="s">
        <v>90</v>
      </c>
      <c r="F19463" t="s">
        <v>15</v>
      </c>
      <c r="G19463" t="s">
        <v>16</v>
      </c>
      <c r="H19463">
        <v>34</v>
      </c>
      <c r="I19463" t="s">
        <v>64585</v>
      </c>
      <c r="J19463" t="s">
        <v>64586</v>
      </c>
      <c r="K19463" t="s">
        <v>64587</v>
      </c>
      <c r="L19463" t="s">
        <v>77999</v>
      </c>
    </row>
    <row r="19464" spans="1:12" x14ac:dyDescent="0.15">
      <c r="A19464" t="s">
        <v>12</v>
      </c>
      <c r="B19464">
        <v>5461356</v>
      </c>
      <c r="C19464">
        <v>5461376</v>
      </c>
      <c r="D19464" t="s">
        <v>64584</v>
      </c>
      <c r="E19464" t="s">
        <v>90</v>
      </c>
      <c r="F19464" t="s">
        <v>15</v>
      </c>
      <c r="G19464" t="s">
        <v>16</v>
      </c>
      <c r="H19464">
        <v>58</v>
      </c>
      <c r="I19464" t="s">
        <v>64588</v>
      </c>
      <c r="J19464" t="s">
        <v>64589</v>
      </c>
      <c r="K19464" t="s">
        <v>64590</v>
      </c>
      <c r="L19464" t="s">
        <v>77911</v>
      </c>
    </row>
    <row r="19465" spans="1:12" x14ac:dyDescent="0.15">
      <c r="A19465" t="s">
        <v>12</v>
      </c>
      <c r="B19465">
        <v>5461422</v>
      </c>
      <c r="C19465">
        <v>5461442</v>
      </c>
      <c r="D19465" t="s">
        <v>64584</v>
      </c>
      <c r="E19465" t="s">
        <v>90</v>
      </c>
      <c r="F19465" t="s">
        <v>15</v>
      </c>
      <c r="G19465" t="s">
        <v>32</v>
      </c>
      <c r="H19465">
        <v>124</v>
      </c>
      <c r="I19465" t="s">
        <v>64591</v>
      </c>
      <c r="J19465" t="s">
        <v>64592</v>
      </c>
      <c r="K19465" t="s">
        <v>64593</v>
      </c>
      <c r="L19465" t="s">
        <v>78046</v>
      </c>
    </row>
    <row r="19466" spans="1:12" x14ac:dyDescent="0.15">
      <c r="A19466" t="s">
        <v>12</v>
      </c>
      <c r="B19466">
        <v>5461446</v>
      </c>
      <c r="C19466">
        <v>5461466</v>
      </c>
      <c r="D19466" t="s">
        <v>64584</v>
      </c>
      <c r="E19466" t="s">
        <v>90</v>
      </c>
      <c r="F19466" t="s">
        <v>15</v>
      </c>
      <c r="G19466" t="s">
        <v>32</v>
      </c>
      <c r="H19466">
        <v>148</v>
      </c>
      <c r="I19466" t="s">
        <v>64594</v>
      </c>
      <c r="J19466" t="s">
        <v>64595</v>
      </c>
      <c r="K19466" t="s">
        <v>64596</v>
      </c>
      <c r="L19466" t="s">
        <v>78043</v>
      </c>
    </row>
    <row r="19467" spans="1:12" x14ac:dyDescent="0.15">
      <c r="A19467" t="s">
        <v>12</v>
      </c>
      <c r="B19467">
        <v>5461845</v>
      </c>
      <c r="C19467">
        <v>5461865</v>
      </c>
      <c r="D19467" t="s">
        <v>64597</v>
      </c>
      <c r="E19467" t="s">
        <v>90</v>
      </c>
      <c r="F19467" t="s">
        <v>15</v>
      </c>
      <c r="G19467" t="s">
        <v>16</v>
      </c>
      <c r="H19467">
        <v>0</v>
      </c>
      <c r="I19467" t="s">
        <v>64598</v>
      </c>
      <c r="J19467" t="s">
        <v>64599</v>
      </c>
      <c r="K19467" t="s">
        <v>64600</v>
      </c>
      <c r="L19467" t="s">
        <v>77980</v>
      </c>
    </row>
    <row r="19468" spans="1:12" x14ac:dyDescent="0.15">
      <c r="A19468" t="s">
        <v>12</v>
      </c>
      <c r="B19468">
        <v>5461866</v>
      </c>
      <c r="C19468">
        <v>5461886</v>
      </c>
      <c r="D19468" t="s">
        <v>64597</v>
      </c>
      <c r="E19468" t="s">
        <v>90</v>
      </c>
      <c r="F19468" t="s">
        <v>15</v>
      </c>
      <c r="G19468" t="s">
        <v>36</v>
      </c>
      <c r="H19468">
        <v>21</v>
      </c>
      <c r="I19468" t="s">
        <v>64601</v>
      </c>
      <c r="J19468" t="s">
        <v>64602</v>
      </c>
      <c r="K19468" t="s">
        <v>64603</v>
      </c>
      <c r="L19468" t="s">
        <v>78022</v>
      </c>
    </row>
    <row r="19469" spans="1:12" x14ac:dyDescent="0.15">
      <c r="A19469" t="s">
        <v>12</v>
      </c>
      <c r="B19469">
        <v>5461891</v>
      </c>
      <c r="C19469">
        <v>5461911</v>
      </c>
      <c r="D19469" t="s">
        <v>64597</v>
      </c>
      <c r="E19469" t="s">
        <v>90</v>
      </c>
      <c r="F19469" t="s">
        <v>15</v>
      </c>
      <c r="G19469" t="s">
        <v>36</v>
      </c>
      <c r="H19469">
        <v>46</v>
      </c>
      <c r="I19469" t="s">
        <v>64604</v>
      </c>
      <c r="J19469" t="s">
        <v>64605</v>
      </c>
      <c r="K19469" t="s">
        <v>64606</v>
      </c>
      <c r="L19469" t="s">
        <v>78004</v>
      </c>
    </row>
    <row r="19470" spans="1:12" x14ac:dyDescent="0.15">
      <c r="A19470" t="s">
        <v>12</v>
      </c>
      <c r="B19470">
        <v>5461917</v>
      </c>
      <c r="C19470">
        <v>5461937</v>
      </c>
      <c r="D19470" t="s">
        <v>64597</v>
      </c>
      <c r="E19470" t="s">
        <v>90</v>
      </c>
      <c r="F19470" t="s">
        <v>15</v>
      </c>
      <c r="G19470" t="s">
        <v>36</v>
      </c>
      <c r="H19470">
        <v>72</v>
      </c>
      <c r="I19470" t="s">
        <v>64607</v>
      </c>
      <c r="J19470" t="s">
        <v>64608</v>
      </c>
      <c r="K19470" t="s">
        <v>64609</v>
      </c>
      <c r="L19470" t="s">
        <v>78066</v>
      </c>
    </row>
    <row r="19471" spans="1:12" x14ac:dyDescent="0.15">
      <c r="A19471" t="s">
        <v>12</v>
      </c>
      <c r="B19471">
        <v>5464230</v>
      </c>
      <c r="C19471">
        <v>5464250</v>
      </c>
      <c r="D19471" t="s">
        <v>64610</v>
      </c>
      <c r="E19471" t="s">
        <v>90</v>
      </c>
      <c r="F19471" t="s">
        <v>76</v>
      </c>
      <c r="G19471" t="s">
        <v>16</v>
      </c>
      <c r="H19471">
        <v>0</v>
      </c>
      <c r="I19471" t="s">
        <v>64611</v>
      </c>
      <c r="J19471" t="s">
        <v>64612</v>
      </c>
      <c r="K19471" t="s">
        <v>64613</v>
      </c>
      <c r="L19471" t="s">
        <v>77980</v>
      </c>
    </row>
    <row r="19472" spans="1:12" x14ac:dyDescent="0.15">
      <c r="A19472" t="s">
        <v>12</v>
      </c>
      <c r="B19472">
        <v>5464195</v>
      </c>
      <c r="C19472">
        <v>5464215</v>
      </c>
      <c r="D19472" t="s">
        <v>64610</v>
      </c>
      <c r="E19472" t="s">
        <v>90</v>
      </c>
      <c r="F19472" t="s">
        <v>76</v>
      </c>
      <c r="G19472" t="s">
        <v>32</v>
      </c>
      <c r="H19472">
        <v>35</v>
      </c>
      <c r="I19472" t="s">
        <v>64614</v>
      </c>
      <c r="J19472" t="s">
        <v>64615</v>
      </c>
      <c r="K19472" t="s">
        <v>64616</v>
      </c>
      <c r="L19472" t="s">
        <v>77936</v>
      </c>
    </row>
    <row r="19473" spans="1:12" x14ac:dyDescent="0.15">
      <c r="A19473" t="s">
        <v>12</v>
      </c>
      <c r="B19473">
        <v>5464162</v>
      </c>
      <c r="C19473">
        <v>5464182</v>
      </c>
      <c r="D19473" t="s">
        <v>64610</v>
      </c>
      <c r="E19473" t="s">
        <v>90</v>
      </c>
      <c r="F19473" t="s">
        <v>76</v>
      </c>
      <c r="G19473" t="s">
        <v>23</v>
      </c>
      <c r="H19473">
        <v>68</v>
      </c>
      <c r="I19473" t="s">
        <v>64617</v>
      </c>
      <c r="J19473" t="s">
        <v>64618</v>
      </c>
      <c r="K19473" t="s">
        <v>64619</v>
      </c>
      <c r="L19473" t="s">
        <v>77962</v>
      </c>
    </row>
    <row r="19474" spans="1:12" x14ac:dyDescent="0.15">
      <c r="A19474" t="s">
        <v>12</v>
      </c>
      <c r="B19474">
        <v>5464140</v>
      </c>
      <c r="C19474">
        <v>5464160</v>
      </c>
      <c r="D19474" t="s">
        <v>64610</v>
      </c>
      <c r="E19474" t="s">
        <v>90</v>
      </c>
      <c r="F19474" t="s">
        <v>76</v>
      </c>
      <c r="G19474" t="s">
        <v>16</v>
      </c>
      <c r="H19474">
        <v>90</v>
      </c>
      <c r="I19474" t="s">
        <v>64620</v>
      </c>
      <c r="J19474" t="s">
        <v>64621</v>
      </c>
      <c r="K19474" t="s">
        <v>64622</v>
      </c>
      <c r="L19474" t="s">
        <v>78017</v>
      </c>
    </row>
    <row r="19475" spans="1:12" x14ac:dyDescent="0.15">
      <c r="A19475" t="s">
        <v>12</v>
      </c>
      <c r="B19475">
        <v>5465844</v>
      </c>
      <c r="C19475">
        <v>5465864</v>
      </c>
      <c r="D19475" t="s">
        <v>64623</v>
      </c>
      <c r="E19475" t="s">
        <v>64624</v>
      </c>
      <c r="F19475" t="s">
        <v>76</v>
      </c>
      <c r="G19475" t="s">
        <v>32</v>
      </c>
      <c r="H19475">
        <v>37</v>
      </c>
      <c r="I19475" t="s">
        <v>64625</v>
      </c>
      <c r="J19475" t="s">
        <v>64626</v>
      </c>
      <c r="K19475" t="s">
        <v>64627</v>
      </c>
      <c r="L19475" t="s">
        <v>77906</v>
      </c>
    </row>
    <row r="19476" spans="1:12" x14ac:dyDescent="0.15">
      <c r="A19476" t="s">
        <v>12</v>
      </c>
      <c r="B19476">
        <v>5465783</v>
      </c>
      <c r="C19476">
        <v>5465803</v>
      </c>
      <c r="D19476" t="s">
        <v>64623</v>
      </c>
      <c r="E19476" t="s">
        <v>64624</v>
      </c>
      <c r="F19476" t="s">
        <v>76</v>
      </c>
      <c r="G19476" t="s">
        <v>23</v>
      </c>
      <c r="H19476">
        <v>98</v>
      </c>
      <c r="I19476" t="s">
        <v>64628</v>
      </c>
      <c r="J19476" t="s">
        <v>64629</v>
      </c>
      <c r="K19476" t="s">
        <v>64630</v>
      </c>
      <c r="L19476" t="s">
        <v>78048</v>
      </c>
    </row>
    <row r="19477" spans="1:12" x14ac:dyDescent="0.15">
      <c r="A19477" t="s">
        <v>12</v>
      </c>
      <c r="B19477">
        <v>5465717</v>
      </c>
      <c r="C19477">
        <v>5465737</v>
      </c>
      <c r="D19477" t="s">
        <v>64623</v>
      </c>
      <c r="E19477" t="s">
        <v>64624</v>
      </c>
      <c r="F19477" t="s">
        <v>76</v>
      </c>
      <c r="G19477" t="s">
        <v>23</v>
      </c>
      <c r="H19477">
        <v>164</v>
      </c>
      <c r="I19477" t="s">
        <v>64631</v>
      </c>
      <c r="J19477" t="s">
        <v>64632</v>
      </c>
      <c r="K19477" t="s">
        <v>64633</v>
      </c>
      <c r="L19477" t="s">
        <v>78081</v>
      </c>
    </row>
    <row r="19478" spans="1:12" x14ac:dyDescent="0.15">
      <c r="A19478" t="s">
        <v>12</v>
      </c>
      <c r="B19478">
        <v>5465691</v>
      </c>
      <c r="C19478">
        <v>5465711</v>
      </c>
      <c r="D19478" t="s">
        <v>64623</v>
      </c>
      <c r="E19478" t="s">
        <v>64624</v>
      </c>
      <c r="F19478" t="s">
        <v>76</v>
      </c>
      <c r="G19478" t="s">
        <v>16</v>
      </c>
      <c r="H19478">
        <v>190</v>
      </c>
      <c r="I19478" t="s">
        <v>64634</v>
      </c>
      <c r="J19478" t="s">
        <v>64635</v>
      </c>
      <c r="K19478" t="s">
        <v>64636</v>
      </c>
      <c r="L19478" t="s">
        <v>78095</v>
      </c>
    </row>
    <row r="19479" spans="1:12" x14ac:dyDescent="0.15">
      <c r="A19479" t="s">
        <v>12</v>
      </c>
      <c r="B19479">
        <v>5466607</v>
      </c>
      <c r="C19479">
        <v>5466627</v>
      </c>
      <c r="D19479" t="s">
        <v>64637</v>
      </c>
      <c r="E19479" t="s">
        <v>90</v>
      </c>
      <c r="F19479" t="s">
        <v>15</v>
      </c>
      <c r="G19479" t="s">
        <v>23</v>
      </c>
      <c r="H19479">
        <v>47</v>
      </c>
      <c r="I19479" t="s">
        <v>64638</v>
      </c>
      <c r="J19479" t="s">
        <v>64639</v>
      </c>
      <c r="K19479" t="s">
        <v>64640</v>
      </c>
      <c r="L19479" t="s">
        <v>77932</v>
      </c>
    </row>
    <row r="19480" spans="1:12" x14ac:dyDescent="0.15">
      <c r="A19480" t="s">
        <v>12</v>
      </c>
      <c r="B19480">
        <v>5466631</v>
      </c>
      <c r="C19480">
        <v>5466651</v>
      </c>
      <c r="D19480" t="s">
        <v>64637</v>
      </c>
      <c r="E19480" t="s">
        <v>90</v>
      </c>
      <c r="F19480" t="s">
        <v>15</v>
      </c>
      <c r="G19480" t="s">
        <v>23</v>
      </c>
      <c r="H19480">
        <v>71</v>
      </c>
      <c r="I19480" t="s">
        <v>64641</v>
      </c>
      <c r="J19480" t="s">
        <v>64642</v>
      </c>
      <c r="K19480" t="s">
        <v>64643</v>
      </c>
      <c r="L19480" t="s">
        <v>77969</v>
      </c>
    </row>
    <row r="19481" spans="1:12" x14ac:dyDescent="0.15">
      <c r="A19481" t="s">
        <v>12</v>
      </c>
      <c r="B19481">
        <v>5466654</v>
      </c>
      <c r="C19481">
        <v>5466674</v>
      </c>
      <c r="D19481" t="s">
        <v>64637</v>
      </c>
      <c r="E19481" t="s">
        <v>90</v>
      </c>
      <c r="F19481" t="s">
        <v>15</v>
      </c>
      <c r="G19481" t="s">
        <v>23</v>
      </c>
      <c r="H19481">
        <v>94</v>
      </c>
      <c r="I19481" t="s">
        <v>64644</v>
      </c>
      <c r="J19481" t="s">
        <v>64645</v>
      </c>
      <c r="K19481" t="s">
        <v>64646</v>
      </c>
      <c r="L19481" t="s">
        <v>77927</v>
      </c>
    </row>
    <row r="19482" spans="1:12" x14ac:dyDescent="0.15">
      <c r="A19482" t="s">
        <v>12</v>
      </c>
      <c r="B19482">
        <v>5466679</v>
      </c>
      <c r="C19482">
        <v>5466699</v>
      </c>
      <c r="D19482" t="s">
        <v>64637</v>
      </c>
      <c r="E19482" t="s">
        <v>90</v>
      </c>
      <c r="F19482" t="s">
        <v>15</v>
      </c>
      <c r="G19482" t="s">
        <v>16</v>
      </c>
      <c r="H19482">
        <v>119</v>
      </c>
      <c r="I19482" t="s">
        <v>64647</v>
      </c>
      <c r="J19482" t="s">
        <v>64648</v>
      </c>
      <c r="K19482" t="s">
        <v>64649</v>
      </c>
      <c r="L19482" t="s">
        <v>78058</v>
      </c>
    </row>
    <row r="19483" spans="1:12" x14ac:dyDescent="0.15">
      <c r="A19483" t="s">
        <v>12</v>
      </c>
      <c r="B19483">
        <v>5467781</v>
      </c>
      <c r="C19483">
        <v>5467801</v>
      </c>
      <c r="D19483" t="s">
        <v>64650</v>
      </c>
      <c r="E19483" t="s">
        <v>90</v>
      </c>
      <c r="F19483" t="s">
        <v>15</v>
      </c>
      <c r="G19483" t="s">
        <v>23</v>
      </c>
      <c r="H19483">
        <v>20</v>
      </c>
      <c r="I19483" t="s">
        <v>64651</v>
      </c>
      <c r="J19483" t="s">
        <v>64652</v>
      </c>
      <c r="K19483" t="s">
        <v>64653</v>
      </c>
      <c r="L19483" t="s">
        <v>77968</v>
      </c>
    </row>
    <row r="19484" spans="1:12" x14ac:dyDescent="0.15">
      <c r="A19484" t="s">
        <v>12</v>
      </c>
      <c r="B19484">
        <v>5467803</v>
      </c>
      <c r="C19484">
        <v>5467823</v>
      </c>
      <c r="D19484" t="s">
        <v>64650</v>
      </c>
      <c r="E19484" t="s">
        <v>90</v>
      </c>
      <c r="F19484" t="s">
        <v>15</v>
      </c>
      <c r="G19484" t="s">
        <v>16</v>
      </c>
      <c r="H19484">
        <v>42</v>
      </c>
      <c r="I19484" t="s">
        <v>64654</v>
      </c>
      <c r="J19484" t="s">
        <v>64655</v>
      </c>
      <c r="K19484" t="s">
        <v>64656</v>
      </c>
      <c r="L19484" t="s">
        <v>77945</v>
      </c>
    </row>
    <row r="19485" spans="1:12" x14ac:dyDescent="0.15">
      <c r="A19485" t="s">
        <v>12</v>
      </c>
      <c r="B19485">
        <v>5467829</v>
      </c>
      <c r="C19485">
        <v>5467849</v>
      </c>
      <c r="D19485" t="s">
        <v>64650</v>
      </c>
      <c r="E19485" t="s">
        <v>90</v>
      </c>
      <c r="F19485" t="s">
        <v>15</v>
      </c>
      <c r="G19485" t="s">
        <v>36</v>
      </c>
      <c r="H19485">
        <v>68</v>
      </c>
      <c r="I19485" t="s">
        <v>64657</v>
      </c>
      <c r="J19485" t="s">
        <v>64658</v>
      </c>
      <c r="K19485" t="s">
        <v>64659</v>
      </c>
      <c r="L19485" t="s">
        <v>77962</v>
      </c>
    </row>
    <row r="19486" spans="1:12" x14ac:dyDescent="0.15">
      <c r="A19486" t="s">
        <v>12</v>
      </c>
      <c r="B19486">
        <v>5467850</v>
      </c>
      <c r="C19486">
        <v>5467870</v>
      </c>
      <c r="D19486" t="s">
        <v>64650</v>
      </c>
      <c r="E19486" t="s">
        <v>90</v>
      </c>
      <c r="F19486" t="s">
        <v>15</v>
      </c>
      <c r="G19486" t="s">
        <v>32</v>
      </c>
      <c r="H19486">
        <v>89</v>
      </c>
      <c r="I19486" t="s">
        <v>64660</v>
      </c>
      <c r="J19486" t="s">
        <v>64661</v>
      </c>
      <c r="K19486" t="s">
        <v>64662</v>
      </c>
      <c r="L19486" t="s">
        <v>77964</v>
      </c>
    </row>
    <row r="19487" spans="1:12" x14ac:dyDescent="0.15">
      <c r="A19487" t="s">
        <v>12</v>
      </c>
      <c r="B19487">
        <v>5469032</v>
      </c>
      <c r="C19487">
        <v>5469052</v>
      </c>
      <c r="D19487" t="s">
        <v>64663</v>
      </c>
      <c r="E19487" t="s">
        <v>90</v>
      </c>
      <c r="F19487" t="s">
        <v>15</v>
      </c>
      <c r="G19487" t="s">
        <v>32</v>
      </c>
      <c r="H19487">
        <v>20</v>
      </c>
      <c r="I19487" t="s">
        <v>64664</v>
      </c>
      <c r="J19487" t="s">
        <v>64665</v>
      </c>
      <c r="K19487" t="s">
        <v>64666</v>
      </c>
      <c r="L19487" t="s">
        <v>77968</v>
      </c>
    </row>
    <row r="19488" spans="1:12" x14ac:dyDescent="0.15">
      <c r="A19488" t="s">
        <v>12</v>
      </c>
      <c r="B19488">
        <v>5469118</v>
      </c>
      <c r="C19488">
        <v>5469138</v>
      </c>
      <c r="D19488" t="s">
        <v>64663</v>
      </c>
      <c r="E19488" t="s">
        <v>90</v>
      </c>
      <c r="F19488" t="s">
        <v>15</v>
      </c>
      <c r="G19488" t="s">
        <v>23</v>
      </c>
      <c r="H19488">
        <v>106</v>
      </c>
      <c r="I19488" t="s">
        <v>64667</v>
      </c>
      <c r="J19488" t="s">
        <v>64668</v>
      </c>
      <c r="K19488" t="s">
        <v>64669</v>
      </c>
      <c r="L19488" t="s">
        <v>77914</v>
      </c>
    </row>
    <row r="19489" spans="1:12" x14ac:dyDescent="0.15">
      <c r="A19489" t="s">
        <v>12</v>
      </c>
      <c r="B19489">
        <v>5469139</v>
      </c>
      <c r="C19489">
        <v>5469159</v>
      </c>
      <c r="D19489" t="s">
        <v>64663</v>
      </c>
      <c r="E19489" t="s">
        <v>90</v>
      </c>
      <c r="F19489" t="s">
        <v>15</v>
      </c>
      <c r="G19489" t="s">
        <v>23</v>
      </c>
      <c r="H19489">
        <v>127</v>
      </c>
      <c r="I19489" t="s">
        <v>64670</v>
      </c>
      <c r="J19489" t="s">
        <v>64671</v>
      </c>
      <c r="K19489" t="s">
        <v>64672</v>
      </c>
      <c r="L19489" t="s">
        <v>78026</v>
      </c>
    </row>
    <row r="19490" spans="1:12" x14ac:dyDescent="0.15">
      <c r="A19490" t="s">
        <v>12</v>
      </c>
      <c r="B19490">
        <v>5469198</v>
      </c>
      <c r="C19490">
        <v>5469218</v>
      </c>
      <c r="D19490" t="s">
        <v>64663</v>
      </c>
      <c r="E19490" t="s">
        <v>90</v>
      </c>
      <c r="F19490" t="s">
        <v>15</v>
      </c>
      <c r="G19490" t="s">
        <v>36</v>
      </c>
      <c r="H19490">
        <v>186</v>
      </c>
      <c r="I19490" t="s">
        <v>64673</v>
      </c>
      <c r="J19490" t="s">
        <v>64674</v>
      </c>
      <c r="K19490" t="s">
        <v>64675</v>
      </c>
      <c r="L19490" t="s">
        <v>78088</v>
      </c>
    </row>
    <row r="19491" spans="1:12" x14ac:dyDescent="0.15">
      <c r="A19491" t="s">
        <v>12</v>
      </c>
      <c r="B19491">
        <v>5469874</v>
      </c>
      <c r="C19491">
        <v>5469894</v>
      </c>
      <c r="D19491" t="s">
        <v>64676</v>
      </c>
      <c r="E19491" t="s">
        <v>64677</v>
      </c>
      <c r="F19491" t="s">
        <v>15</v>
      </c>
      <c r="G19491" t="s">
        <v>23</v>
      </c>
      <c r="H19491">
        <v>53</v>
      </c>
      <c r="I19491" t="s">
        <v>64678</v>
      </c>
      <c r="J19491" t="s">
        <v>64679</v>
      </c>
      <c r="K19491" t="s">
        <v>64680</v>
      </c>
      <c r="L19491" t="s">
        <v>77922</v>
      </c>
    </row>
    <row r="19492" spans="1:12" x14ac:dyDescent="0.15">
      <c r="A19492" t="s">
        <v>12</v>
      </c>
      <c r="B19492">
        <v>5469914</v>
      </c>
      <c r="C19492">
        <v>5469934</v>
      </c>
      <c r="D19492" t="s">
        <v>64676</v>
      </c>
      <c r="E19492" t="s">
        <v>64677</v>
      </c>
      <c r="F19492" t="s">
        <v>15</v>
      </c>
      <c r="G19492" t="s">
        <v>16</v>
      </c>
      <c r="H19492">
        <v>93</v>
      </c>
      <c r="I19492" t="s">
        <v>64681</v>
      </c>
      <c r="J19492" t="s">
        <v>64682</v>
      </c>
      <c r="K19492" t="s">
        <v>64683</v>
      </c>
      <c r="L19492" t="s">
        <v>78044</v>
      </c>
    </row>
    <row r="19493" spans="1:12" x14ac:dyDescent="0.15">
      <c r="A19493" t="s">
        <v>12</v>
      </c>
      <c r="B19493">
        <v>5469934</v>
      </c>
      <c r="C19493">
        <v>5469954</v>
      </c>
      <c r="D19493" t="s">
        <v>64676</v>
      </c>
      <c r="E19493" t="s">
        <v>64677</v>
      </c>
      <c r="F19493" t="s">
        <v>15</v>
      </c>
      <c r="G19493" t="s">
        <v>16</v>
      </c>
      <c r="H19493">
        <v>113</v>
      </c>
      <c r="I19493" t="s">
        <v>64684</v>
      </c>
      <c r="J19493" t="s">
        <v>64685</v>
      </c>
      <c r="K19493" t="s">
        <v>64686</v>
      </c>
      <c r="L19493" t="s">
        <v>77986</v>
      </c>
    </row>
    <row r="19494" spans="1:12" x14ac:dyDescent="0.15">
      <c r="A19494" t="s">
        <v>12</v>
      </c>
      <c r="B19494">
        <v>5469973</v>
      </c>
      <c r="C19494">
        <v>5469993</v>
      </c>
      <c r="D19494" t="s">
        <v>64676</v>
      </c>
      <c r="E19494" t="s">
        <v>64677</v>
      </c>
      <c r="F19494" t="s">
        <v>15</v>
      </c>
      <c r="G19494" t="s">
        <v>23</v>
      </c>
      <c r="H19494">
        <v>152</v>
      </c>
      <c r="I19494" t="s">
        <v>64687</v>
      </c>
      <c r="J19494" t="s">
        <v>64688</v>
      </c>
      <c r="K19494" t="s">
        <v>64689</v>
      </c>
      <c r="L19494" t="s">
        <v>77954</v>
      </c>
    </row>
    <row r="19495" spans="1:12" x14ac:dyDescent="0.15">
      <c r="A19495" t="s">
        <v>12</v>
      </c>
      <c r="B19495">
        <v>5470949</v>
      </c>
      <c r="C19495">
        <v>5470969</v>
      </c>
      <c r="D19495" t="s">
        <v>64690</v>
      </c>
      <c r="E19495" t="s">
        <v>90</v>
      </c>
      <c r="F19495" t="s">
        <v>15</v>
      </c>
      <c r="G19495" t="s">
        <v>32</v>
      </c>
      <c r="H19495">
        <v>1</v>
      </c>
      <c r="I19495" t="s">
        <v>64691</v>
      </c>
      <c r="J19495" t="s">
        <v>64692</v>
      </c>
      <c r="K19495" t="s">
        <v>64693</v>
      </c>
      <c r="L19495" t="s">
        <v>77917</v>
      </c>
    </row>
    <row r="19496" spans="1:12" x14ac:dyDescent="0.15">
      <c r="A19496" t="s">
        <v>12</v>
      </c>
      <c r="B19496">
        <v>5471007</v>
      </c>
      <c r="C19496">
        <v>5471027</v>
      </c>
      <c r="D19496" t="s">
        <v>64690</v>
      </c>
      <c r="E19496" t="s">
        <v>90</v>
      </c>
      <c r="F19496" t="s">
        <v>15</v>
      </c>
      <c r="G19496" t="s">
        <v>23</v>
      </c>
      <c r="H19496">
        <v>59</v>
      </c>
      <c r="I19496" t="s">
        <v>64694</v>
      </c>
      <c r="J19496" t="s">
        <v>64695</v>
      </c>
      <c r="K19496" t="s">
        <v>64696</v>
      </c>
      <c r="L19496" t="s">
        <v>78009</v>
      </c>
    </row>
    <row r="19497" spans="1:12" x14ac:dyDescent="0.15">
      <c r="A19497" t="s">
        <v>12</v>
      </c>
      <c r="B19497">
        <v>5471030</v>
      </c>
      <c r="C19497">
        <v>5471050</v>
      </c>
      <c r="D19497" t="s">
        <v>64690</v>
      </c>
      <c r="E19497" t="s">
        <v>90</v>
      </c>
      <c r="F19497" t="s">
        <v>15</v>
      </c>
      <c r="G19497" t="s">
        <v>36</v>
      </c>
      <c r="H19497">
        <v>82</v>
      </c>
      <c r="I19497" t="s">
        <v>64697</v>
      </c>
      <c r="J19497" t="s">
        <v>64698</v>
      </c>
      <c r="K19497" t="s">
        <v>64699</v>
      </c>
      <c r="L19497" t="s">
        <v>78011</v>
      </c>
    </row>
    <row r="19498" spans="1:12" x14ac:dyDescent="0.15">
      <c r="A19498" t="s">
        <v>12</v>
      </c>
      <c r="B19498">
        <v>5471058</v>
      </c>
      <c r="C19498">
        <v>5471078</v>
      </c>
      <c r="D19498" t="s">
        <v>64690</v>
      </c>
      <c r="E19498" t="s">
        <v>90</v>
      </c>
      <c r="F19498" t="s">
        <v>15</v>
      </c>
      <c r="G19498" t="s">
        <v>36</v>
      </c>
      <c r="H19498">
        <v>110</v>
      </c>
      <c r="I19498" t="s">
        <v>64700</v>
      </c>
      <c r="J19498" t="s">
        <v>64701</v>
      </c>
      <c r="K19498" t="s">
        <v>64702</v>
      </c>
      <c r="L19498" t="s">
        <v>78030</v>
      </c>
    </row>
    <row r="19499" spans="1:12" x14ac:dyDescent="0.15">
      <c r="A19499" t="s">
        <v>12</v>
      </c>
      <c r="B19499">
        <v>5471459</v>
      </c>
      <c r="C19499">
        <v>5471479</v>
      </c>
      <c r="D19499" t="s">
        <v>64703</v>
      </c>
      <c r="E19499" t="s">
        <v>64704</v>
      </c>
      <c r="F19499" t="s">
        <v>15</v>
      </c>
      <c r="G19499" t="s">
        <v>23</v>
      </c>
      <c r="H19499">
        <v>10</v>
      </c>
      <c r="I19499" t="s">
        <v>64705</v>
      </c>
      <c r="J19499" t="s">
        <v>64706</v>
      </c>
      <c r="K19499" t="s">
        <v>64707</v>
      </c>
      <c r="L19499" t="s">
        <v>78001</v>
      </c>
    </row>
    <row r="19500" spans="1:12" x14ac:dyDescent="0.15">
      <c r="A19500" t="s">
        <v>12</v>
      </c>
      <c r="B19500">
        <v>5471484</v>
      </c>
      <c r="C19500">
        <v>5471504</v>
      </c>
      <c r="D19500" t="s">
        <v>64703</v>
      </c>
      <c r="E19500" t="s">
        <v>64704</v>
      </c>
      <c r="F19500" t="s">
        <v>15</v>
      </c>
      <c r="G19500" t="s">
        <v>23</v>
      </c>
      <c r="H19500">
        <v>35</v>
      </c>
      <c r="I19500" t="s">
        <v>64708</v>
      </c>
      <c r="J19500" t="s">
        <v>64709</v>
      </c>
      <c r="K19500" t="s">
        <v>64710</v>
      </c>
      <c r="L19500" t="s">
        <v>77936</v>
      </c>
    </row>
    <row r="19501" spans="1:12" x14ac:dyDescent="0.15">
      <c r="A19501" t="s">
        <v>12</v>
      </c>
      <c r="B19501">
        <v>5471506</v>
      </c>
      <c r="C19501">
        <v>5471526</v>
      </c>
      <c r="D19501" t="s">
        <v>64703</v>
      </c>
      <c r="E19501" t="s">
        <v>64704</v>
      </c>
      <c r="F19501" t="s">
        <v>15</v>
      </c>
      <c r="G19501" t="s">
        <v>36</v>
      </c>
      <c r="H19501">
        <v>57</v>
      </c>
      <c r="I19501" t="s">
        <v>64711</v>
      </c>
      <c r="J19501" t="s">
        <v>64712</v>
      </c>
      <c r="K19501" t="s">
        <v>64713</v>
      </c>
      <c r="L19501" t="s">
        <v>78049</v>
      </c>
    </row>
    <row r="19502" spans="1:12" x14ac:dyDescent="0.15">
      <c r="A19502" t="s">
        <v>12</v>
      </c>
      <c r="B19502">
        <v>5471526</v>
      </c>
      <c r="C19502">
        <v>5471546</v>
      </c>
      <c r="D19502" t="s">
        <v>64703</v>
      </c>
      <c r="E19502" t="s">
        <v>64704</v>
      </c>
      <c r="F19502" t="s">
        <v>15</v>
      </c>
      <c r="G19502" t="s">
        <v>23</v>
      </c>
      <c r="H19502">
        <v>77</v>
      </c>
      <c r="I19502" t="s">
        <v>64714</v>
      </c>
      <c r="J19502" t="s">
        <v>64715</v>
      </c>
      <c r="K19502" t="s">
        <v>64716</v>
      </c>
      <c r="L19502" t="s">
        <v>77960</v>
      </c>
    </row>
    <row r="19503" spans="1:12" x14ac:dyDescent="0.15">
      <c r="A19503" t="s">
        <v>12</v>
      </c>
      <c r="B19503">
        <v>5473853</v>
      </c>
      <c r="C19503">
        <v>5473873</v>
      </c>
      <c r="D19503" t="s">
        <v>64717</v>
      </c>
      <c r="E19503" t="s">
        <v>64718</v>
      </c>
      <c r="F19503" t="s">
        <v>76</v>
      </c>
      <c r="G19503" t="s">
        <v>16</v>
      </c>
      <c r="H19503">
        <v>13</v>
      </c>
      <c r="I19503" t="s">
        <v>64719</v>
      </c>
      <c r="J19503" t="s">
        <v>64720</v>
      </c>
      <c r="K19503" t="s">
        <v>64721</v>
      </c>
      <c r="L19503" t="s">
        <v>77935</v>
      </c>
    </row>
    <row r="19504" spans="1:12" x14ac:dyDescent="0.15">
      <c r="A19504" t="s">
        <v>12</v>
      </c>
      <c r="B19504">
        <v>5473831</v>
      </c>
      <c r="C19504">
        <v>5473851</v>
      </c>
      <c r="D19504" t="s">
        <v>64717</v>
      </c>
      <c r="E19504" t="s">
        <v>64718</v>
      </c>
      <c r="F19504" t="s">
        <v>76</v>
      </c>
      <c r="G19504" t="s">
        <v>23</v>
      </c>
      <c r="H19504">
        <v>35</v>
      </c>
      <c r="I19504" t="s">
        <v>64722</v>
      </c>
      <c r="J19504" t="s">
        <v>64723</v>
      </c>
      <c r="K19504" t="s">
        <v>64724</v>
      </c>
      <c r="L19504" t="s">
        <v>77936</v>
      </c>
    </row>
    <row r="19505" spans="1:12" x14ac:dyDescent="0.15">
      <c r="A19505" t="s">
        <v>12</v>
      </c>
      <c r="B19505">
        <v>5473806</v>
      </c>
      <c r="C19505">
        <v>5473826</v>
      </c>
      <c r="D19505" t="s">
        <v>64717</v>
      </c>
      <c r="E19505" t="s">
        <v>64718</v>
      </c>
      <c r="F19505" t="s">
        <v>76</v>
      </c>
      <c r="G19505" t="s">
        <v>36</v>
      </c>
      <c r="H19505">
        <v>60</v>
      </c>
      <c r="I19505" t="s">
        <v>64725</v>
      </c>
      <c r="J19505" t="s">
        <v>64726</v>
      </c>
      <c r="K19505" t="s">
        <v>64727</v>
      </c>
      <c r="L19505" t="s">
        <v>78006</v>
      </c>
    </row>
    <row r="19506" spans="1:12" x14ac:dyDescent="0.15">
      <c r="A19506" t="s">
        <v>12</v>
      </c>
      <c r="B19506">
        <v>5473769</v>
      </c>
      <c r="C19506">
        <v>5473789</v>
      </c>
      <c r="D19506" t="s">
        <v>64717</v>
      </c>
      <c r="E19506" t="s">
        <v>64718</v>
      </c>
      <c r="F19506" t="s">
        <v>76</v>
      </c>
      <c r="G19506" t="s">
        <v>36</v>
      </c>
      <c r="H19506">
        <v>97</v>
      </c>
      <c r="I19506" t="s">
        <v>64728</v>
      </c>
      <c r="J19506" t="s">
        <v>64729</v>
      </c>
      <c r="K19506" t="s">
        <v>64730</v>
      </c>
      <c r="L19506" t="s">
        <v>78010</v>
      </c>
    </row>
    <row r="19507" spans="1:12" x14ac:dyDescent="0.15">
      <c r="A19507" t="s">
        <v>12</v>
      </c>
      <c r="B19507">
        <v>5474049</v>
      </c>
      <c r="C19507">
        <v>5474069</v>
      </c>
      <c r="D19507" t="s">
        <v>64731</v>
      </c>
      <c r="E19507" t="s">
        <v>90</v>
      </c>
      <c r="F19507" t="s">
        <v>76</v>
      </c>
      <c r="G19507" t="s">
        <v>36</v>
      </c>
      <c r="H19507">
        <v>11</v>
      </c>
      <c r="I19507" t="s">
        <v>64732</v>
      </c>
      <c r="J19507" t="s">
        <v>64733</v>
      </c>
      <c r="K19507" t="s">
        <v>64734</v>
      </c>
      <c r="L19507" t="s">
        <v>77974</v>
      </c>
    </row>
    <row r="19508" spans="1:12" x14ac:dyDescent="0.15">
      <c r="A19508" t="s">
        <v>12</v>
      </c>
      <c r="B19508">
        <v>5474026</v>
      </c>
      <c r="C19508">
        <v>5474046</v>
      </c>
      <c r="D19508" t="s">
        <v>64731</v>
      </c>
      <c r="E19508" t="s">
        <v>90</v>
      </c>
      <c r="F19508" t="s">
        <v>76</v>
      </c>
      <c r="G19508" t="s">
        <v>16</v>
      </c>
      <c r="H19508">
        <v>34</v>
      </c>
      <c r="I19508" t="s">
        <v>64735</v>
      </c>
      <c r="J19508" t="s">
        <v>64736</v>
      </c>
      <c r="K19508" t="s">
        <v>64737</v>
      </c>
      <c r="L19508" t="s">
        <v>77999</v>
      </c>
    </row>
    <row r="19509" spans="1:12" x14ac:dyDescent="0.15">
      <c r="A19509" t="s">
        <v>12</v>
      </c>
      <c r="B19509">
        <v>5474003</v>
      </c>
      <c r="C19509">
        <v>5474023</v>
      </c>
      <c r="D19509" t="s">
        <v>64731</v>
      </c>
      <c r="E19509" t="s">
        <v>90</v>
      </c>
      <c r="F19509" t="s">
        <v>76</v>
      </c>
      <c r="G19509" t="s">
        <v>16</v>
      </c>
      <c r="H19509">
        <v>57</v>
      </c>
      <c r="I19509" t="s">
        <v>64738</v>
      </c>
      <c r="J19509" t="s">
        <v>64739</v>
      </c>
      <c r="K19509" t="s">
        <v>64740</v>
      </c>
      <c r="L19509" t="s">
        <v>78049</v>
      </c>
    </row>
    <row r="19510" spans="1:12" x14ac:dyDescent="0.15">
      <c r="A19510" t="s">
        <v>12</v>
      </c>
      <c r="B19510">
        <v>5473968</v>
      </c>
      <c r="C19510">
        <v>5473988</v>
      </c>
      <c r="D19510" t="s">
        <v>64731</v>
      </c>
      <c r="E19510" t="s">
        <v>90</v>
      </c>
      <c r="F19510" t="s">
        <v>76</v>
      </c>
      <c r="G19510" t="s">
        <v>32</v>
      </c>
      <c r="H19510">
        <v>92</v>
      </c>
      <c r="I19510" t="s">
        <v>64741</v>
      </c>
      <c r="J19510" t="s">
        <v>64742</v>
      </c>
      <c r="K19510" t="s">
        <v>64743</v>
      </c>
      <c r="L19510" t="s">
        <v>78032</v>
      </c>
    </row>
    <row r="19511" spans="1:12" x14ac:dyDescent="0.15">
      <c r="A19511" t="s">
        <v>12</v>
      </c>
      <c r="B19511">
        <v>5475553</v>
      </c>
      <c r="C19511">
        <v>5475573</v>
      </c>
      <c r="D19511" t="s">
        <v>64744</v>
      </c>
      <c r="E19511" t="s">
        <v>90</v>
      </c>
      <c r="F19511" t="s">
        <v>76</v>
      </c>
      <c r="G19511" t="s">
        <v>32</v>
      </c>
      <c r="H19511">
        <v>0</v>
      </c>
      <c r="I19511" t="s">
        <v>64745</v>
      </c>
      <c r="J19511" t="s">
        <v>64746</v>
      </c>
      <c r="K19511" t="s">
        <v>64747</v>
      </c>
      <c r="L19511" t="s">
        <v>77980</v>
      </c>
    </row>
    <row r="19512" spans="1:12" x14ac:dyDescent="0.15">
      <c r="A19512" t="s">
        <v>12</v>
      </c>
      <c r="B19512">
        <v>5475533</v>
      </c>
      <c r="C19512">
        <v>5475553</v>
      </c>
      <c r="D19512" t="s">
        <v>64744</v>
      </c>
      <c r="E19512" t="s">
        <v>90</v>
      </c>
      <c r="F19512" t="s">
        <v>76</v>
      </c>
      <c r="G19512" t="s">
        <v>23</v>
      </c>
      <c r="H19512">
        <v>20</v>
      </c>
      <c r="I19512" t="s">
        <v>64748</v>
      </c>
      <c r="J19512" t="s">
        <v>64749</v>
      </c>
      <c r="K19512" t="s">
        <v>64750</v>
      </c>
      <c r="L19512" t="s">
        <v>77968</v>
      </c>
    </row>
    <row r="19513" spans="1:12" x14ac:dyDescent="0.15">
      <c r="A19513" t="s">
        <v>12</v>
      </c>
      <c r="B19513">
        <v>5475504</v>
      </c>
      <c r="C19513">
        <v>5475524</v>
      </c>
      <c r="D19513" t="s">
        <v>64744</v>
      </c>
      <c r="E19513" t="s">
        <v>90</v>
      </c>
      <c r="F19513" t="s">
        <v>76</v>
      </c>
      <c r="G19513" t="s">
        <v>36</v>
      </c>
      <c r="H19513">
        <v>49</v>
      </c>
      <c r="I19513" t="s">
        <v>64751</v>
      </c>
      <c r="J19513" t="s">
        <v>64752</v>
      </c>
      <c r="K19513" t="s">
        <v>64753</v>
      </c>
      <c r="L19513" t="s">
        <v>77913</v>
      </c>
    </row>
    <row r="19514" spans="1:12" x14ac:dyDescent="0.15">
      <c r="A19514" t="s">
        <v>12</v>
      </c>
      <c r="B19514">
        <v>5475471</v>
      </c>
      <c r="C19514">
        <v>5475491</v>
      </c>
      <c r="D19514" t="s">
        <v>64744</v>
      </c>
      <c r="E19514" t="s">
        <v>90</v>
      </c>
      <c r="F19514" t="s">
        <v>76</v>
      </c>
      <c r="G19514" t="s">
        <v>32</v>
      </c>
      <c r="H19514">
        <v>82</v>
      </c>
      <c r="I19514" t="s">
        <v>64754</v>
      </c>
      <c r="J19514" t="s">
        <v>64755</v>
      </c>
      <c r="K19514" t="s">
        <v>64756</v>
      </c>
      <c r="L19514" t="s">
        <v>78011</v>
      </c>
    </row>
    <row r="19515" spans="1:12" x14ac:dyDescent="0.15">
      <c r="A19515" t="s">
        <v>12</v>
      </c>
      <c r="B19515">
        <v>5476291</v>
      </c>
      <c r="C19515">
        <v>5476311</v>
      </c>
      <c r="D19515" t="s">
        <v>64757</v>
      </c>
      <c r="E19515" t="s">
        <v>64758</v>
      </c>
      <c r="F19515" t="s">
        <v>76</v>
      </c>
      <c r="G19515" t="s">
        <v>32</v>
      </c>
      <c r="H19515">
        <v>10</v>
      </c>
      <c r="I19515" t="s">
        <v>64759</v>
      </c>
      <c r="J19515" t="s">
        <v>64760</v>
      </c>
      <c r="K19515" t="s">
        <v>64761</v>
      </c>
      <c r="L19515" t="s">
        <v>78001</v>
      </c>
    </row>
    <row r="19516" spans="1:12" x14ac:dyDescent="0.15">
      <c r="A19516" t="s">
        <v>12</v>
      </c>
      <c r="B19516">
        <v>5476251</v>
      </c>
      <c r="C19516">
        <v>5476271</v>
      </c>
      <c r="D19516" t="s">
        <v>64757</v>
      </c>
      <c r="E19516" t="s">
        <v>64758</v>
      </c>
      <c r="F19516" t="s">
        <v>76</v>
      </c>
      <c r="G19516" t="s">
        <v>23</v>
      </c>
      <c r="H19516">
        <v>50</v>
      </c>
      <c r="I19516" t="s">
        <v>64762</v>
      </c>
      <c r="J19516" t="s">
        <v>64763</v>
      </c>
      <c r="K19516" t="s">
        <v>64764</v>
      </c>
      <c r="L19516" t="s">
        <v>77925</v>
      </c>
    </row>
    <row r="19517" spans="1:12" x14ac:dyDescent="0.15">
      <c r="A19517" t="s">
        <v>12</v>
      </c>
      <c r="B19517">
        <v>5476222</v>
      </c>
      <c r="C19517">
        <v>5476242</v>
      </c>
      <c r="D19517" t="s">
        <v>64757</v>
      </c>
      <c r="E19517" t="s">
        <v>64758</v>
      </c>
      <c r="F19517" t="s">
        <v>76</v>
      </c>
      <c r="G19517" t="s">
        <v>32</v>
      </c>
      <c r="H19517">
        <v>79</v>
      </c>
      <c r="I19517" t="s">
        <v>64765</v>
      </c>
      <c r="J19517" t="s">
        <v>64766</v>
      </c>
      <c r="K19517" t="s">
        <v>64767</v>
      </c>
      <c r="L19517" t="s">
        <v>77993</v>
      </c>
    </row>
    <row r="19518" spans="1:12" x14ac:dyDescent="0.15">
      <c r="A19518" t="s">
        <v>12</v>
      </c>
      <c r="B19518">
        <v>5476198</v>
      </c>
      <c r="C19518">
        <v>5476218</v>
      </c>
      <c r="D19518" t="s">
        <v>64757</v>
      </c>
      <c r="E19518" t="s">
        <v>64758</v>
      </c>
      <c r="F19518" t="s">
        <v>76</v>
      </c>
      <c r="G19518" t="s">
        <v>23</v>
      </c>
      <c r="H19518">
        <v>103</v>
      </c>
      <c r="I19518" t="s">
        <v>64768</v>
      </c>
      <c r="J19518" t="s">
        <v>64769</v>
      </c>
      <c r="K19518" t="s">
        <v>64770</v>
      </c>
      <c r="L19518" t="s">
        <v>77937</v>
      </c>
    </row>
    <row r="19519" spans="1:12" x14ac:dyDescent="0.15">
      <c r="A19519" t="s">
        <v>12</v>
      </c>
      <c r="B19519">
        <v>5478161</v>
      </c>
      <c r="C19519">
        <v>5478181</v>
      </c>
      <c r="D19519" t="s">
        <v>64771</v>
      </c>
      <c r="E19519" t="s">
        <v>90</v>
      </c>
      <c r="F19519" t="s">
        <v>76</v>
      </c>
      <c r="G19519" t="s">
        <v>16</v>
      </c>
      <c r="H19519">
        <v>14</v>
      </c>
      <c r="I19519" t="s">
        <v>64772</v>
      </c>
      <c r="J19519" t="s">
        <v>64773</v>
      </c>
      <c r="K19519" t="s">
        <v>64774</v>
      </c>
      <c r="L19519" t="s">
        <v>77924</v>
      </c>
    </row>
    <row r="19520" spans="1:12" x14ac:dyDescent="0.15">
      <c r="A19520" t="s">
        <v>12</v>
      </c>
      <c r="B19520">
        <v>5478139</v>
      </c>
      <c r="C19520">
        <v>5478159</v>
      </c>
      <c r="D19520" t="s">
        <v>64771</v>
      </c>
      <c r="E19520" t="s">
        <v>90</v>
      </c>
      <c r="F19520" t="s">
        <v>76</v>
      </c>
      <c r="G19520" t="s">
        <v>16</v>
      </c>
      <c r="H19520">
        <v>36</v>
      </c>
      <c r="I19520" t="s">
        <v>64775</v>
      </c>
      <c r="J19520" t="s">
        <v>64776</v>
      </c>
      <c r="K19520" t="s">
        <v>64777</v>
      </c>
      <c r="L19520" t="s">
        <v>78003</v>
      </c>
    </row>
    <row r="19521" spans="1:12" x14ac:dyDescent="0.15">
      <c r="A19521" t="s">
        <v>12</v>
      </c>
      <c r="B19521">
        <v>5478116</v>
      </c>
      <c r="C19521">
        <v>5478136</v>
      </c>
      <c r="D19521" t="s">
        <v>64771</v>
      </c>
      <c r="E19521" t="s">
        <v>90</v>
      </c>
      <c r="F19521" t="s">
        <v>76</v>
      </c>
      <c r="G19521" t="s">
        <v>23</v>
      </c>
      <c r="H19521">
        <v>59</v>
      </c>
      <c r="I19521" t="s">
        <v>64778</v>
      </c>
      <c r="J19521" t="s">
        <v>64779</v>
      </c>
      <c r="K19521" t="s">
        <v>64780</v>
      </c>
      <c r="L19521" t="s">
        <v>78009</v>
      </c>
    </row>
    <row r="19522" spans="1:12" x14ac:dyDescent="0.15">
      <c r="A19522" t="s">
        <v>12</v>
      </c>
      <c r="B19522">
        <v>5478083</v>
      </c>
      <c r="C19522">
        <v>5478103</v>
      </c>
      <c r="D19522" t="s">
        <v>64771</v>
      </c>
      <c r="E19522" t="s">
        <v>90</v>
      </c>
      <c r="F19522" t="s">
        <v>76</v>
      </c>
      <c r="G19522" t="s">
        <v>23</v>
      </c>
      <c r="H19522">
        <v>92</v>
      </c>
      <c r="I19522" t="s">
        <v>64781</v>
      </c>
      <c r="J19522" t="s">
        <v>64782</v>
      </c>
      <c r="K19522" t="s">
        <v>64783</v>
      </c>
      <c r="L19522" t="s">
        <v>78032</v>
      </c>
    </row>
    <row r="19523" spans="1:12" x14ac:dyDescent="0.15">
      <c r="A19523" t="s">
        <v>12</v>
      </c>
      <c r="B19523">
        <v>5479629</v>
      </c>
      <c r="C19523">
        <v>5479649</v>
      </c>
      <c r="D19523" t="s">
        <v>64784</v>
      </c>
      <c r="E19523" t="s">
        <v>90</v>
      </c>
      <c r="F19523" t="s">
        <v>76</v>
      </c>
      <c r="G19523" t="s">
        <v>23</v>
      </c>
      <c r="H19523">
        <v>17</v>
      </c>
      <c r="I19523" t="s">
        <v>64785</v>
      </c>
      <c r="J19523" t="s">
        <v>64786</v>
      </c>
      <c r="K19523" t="s">
        <v>64787</v>
      </c>
      <c r="L19523" t="s">
        <v>77944</v>
      </c>
    </row>
    <row r="19524" spans="1:12" x14ac:dyDescent="0.15">
      <c r="A19524" t="s">
        <v>12</v>
      </c>
      <c r="B19524">
        <v>5479606</v>
      </c>
      <c r="C19524">
        <v>5479626</v>
      </c>
      <c r="D19524" t="s">
        <v>64784</v>
      </c>
      <c r="E19524" t="s">
        <v>90</v>
      </c>
      <c r="F19524" t="s">
        <v>76</v>
      </c>
      <c r="G19524" t="s">
        <v>16</v>
      </c>
      <c r="H19524">
        <v>40</v>
      </c>
      <c r="I19524" t="s">
        <v>64788</v>
      </c>
      <c r="J19524" t="s">
        <v>64789</v>
      </c>
      <c r="K19524" t="s">
        <v>64790</v>
      </c>
      <c r="L19524" t="s">
        <v>77952</v>
      </c>
    </row>
    <row r="19525" spans="1:12" x14ac:dyDescent="0.15">
      <c r="A19525" t="s">
        <v>12</v>
      </c>
      <c r="B19525">
        <v>5479578</v>
      </c>
      <c r="C19525">
        <v>5479598</v>
      </c>
      <c r="D19525" t="s">
        <v>64784</v>
      </c>
      <c r="E19525" t="s">
        <v>90</v>
      </c>
      <c r="F19525" t="s">
        <v>76</v>
      </c>
      <c r="G19525" t="s">
        <v>36</v>
      </c>
      <c r="H19525">
        <v>68</v>
      </c>
      <c r="I19525" t="s">
        <v>64791</v>
      </c>
      <c r="J19525" t="s">
        <v>64792</v>
      </c>
      <c r="K19525" t="s">
        <v>64793</v>
      </c>
      <c r="L19525" t="s">
        <v>77962</v>
      </c>
    </row>
    <row r="19526" spans="1:12" x14ac:dyDescent="0.15">
      <c r="A19526" t="s">
        <v>12</v>
      </c>
      <c r="B19526">
        <v>5479556</v>
      </c>
      <c r="C19526">
        <v>5479576</v>
      </c>
      <c r="D19526" t="s">
        <v>64784</v>
      </c>
      <c r="E19526" t="s">
        <v>90</v>
      </c>
      <c r="F19526" t="s">
        <v>76</v>
      </c>
      <c r="G19526" t="s">
        <v>16</v>
      </c>
      <c r="H19526">
        <v>90</v>
      </c>
      <c r="I19526" t="s">
        <v>64794</v>
      </c>
      <c r="J19526" t="s">
        <v>64795</v>
      </c>
      <c r="K19526" t="s">
        <v>64796</v>
      </c>
      <c r="L19526" t="s">
        <v>78017</v>
      </c>
    </row>
    <row r="19527" spans="1:12" x14ac:dyDescent="0.15">
      <c r="A19527" t="s">
        <v>12</v>
      </c>
      <c r="B19527">
        <v>5480822</v>
      </c>
      <c r="C19527">
        <v>5480842</v>
      </c>
      <c r="D19527" t="s">
        <v>64797</v>
      </c>
      <c r="E19527" t="s">
        <v>90</v>
      </c>
      <c r="F19527" t="s">
        <v>76</v>
      </c>
      <c r="G19527" t="s">
        <v>32</v>
      </c>
      <c r="H19527">
        <v>10</v>
      </c>
      <c r="I19527" t="s">
        <v>64798</v>
      </c>
      <c r="J19527" t="s">
        <v>64799</v>
      </c>
      <c r="K19527" t="s">
        <v>64800</v>
      </c>
      <c r="L19527" t="s">
        <v>78001</v>
      </c>
    </row>
    <row r="19528" spans="1:12" x14ac:dyDescent="0.15">
      <c r="A19528" t="s">
        <v>12</v>
      </c>
      <c r="B19528">
        <v>5480789</v>
      </c>
      <c r="C19528">
        <v>5480809</v>
      </c>
      <c r="D19528" t="s">
        <v>64797</v>
      </c>
      <c r="E19528" t="s">
        <v>90</v>
      </c>
      <c r="F19528" t="s">
        <v>76</v>
      </c>
      <c r="G19528" t="s">
        <v>36</v>
      </c>
      <c r="H19528">
        <v>43</v>
      </c>
      <c r="I19528" t="s">
        <v>64801</v>
      </c>
      <c r="J19528" t="s">
        <v>64802</v>
      </c>
      <c r="K19528" t="s">
        <v>64803</v>
      </c>
      <c r="L19528" t="s">
        <v>77942</v>
      </c>
    </row>
    <row r="19529" spans="1:12" x14ac:dyDescent="0.15">
      <c r="A19529" t="s">
        <v>12</v>
      </c>
      <c r="B19529">
        <v>5480761</v>
      </c>
      <c r="C19529">
        <v>5480781</v>
      </c>
      <c r="D19529" t="s">
        <v>64797</v>
      </c>
      <c r="E19529" t="s">
        <v>90</v>
      </c>
      <c r="F19529" t="s">
        <v>76</v>
      </c>
      <c r="G19529" t="s">
        <v>16</v>
      </c>
      <c r="H19529">
        <v>71</v>
      </c>
      <c r="I19529" t="s">
        <v>64804</v>
      </c>
      <c r="J19529" t="s">
        <v>64805</v>
      </c>
      <c r="K19529" t="s">
        <v>64806</v>
      </c>
      <c r="L19529" t="s">
        <v>77969</v>
      </c>
    </row>
    <row r="19530" spans="1:12" x14ac:dyDescent="0.15">
      <c r="A19530" t="s">
        <v>12</v>
      </c>
      <c r="B19530">
        <v>5480681</v>
      </c>
      <c r="C19530">
        <v>5480701</v>
      </c>
      <c r="D19530" t="s">
        <v>64797</v>
      </c>
      <c r="E19530" t="s">
        <v>90</v>
      </c>
      <c r="F19530" t="s">
        <v>76</v>
      </c>
      <c r="G19530" t="s">
        <v>16</v>
      </c>
      <c r="H19530">
        <v>151</v>
      </c>
      <c r="I19530" t="s">
        <v>64807</v>
      </c>
      <c r="J19530" t="s">
        <v>64808</v>
      </c>
      <c r="K19530" t="s">
        <v>64809</v>
      </c>
      <c r="L19530" t="s">
        <v>78050</v>
      </c>
    </row>
    <row r="19531" spans="1:12" x14ac:dyDescent="0.15">
      <c r="A19531" t="s">
        <v>12</v>
      </c>
      <c r="B19531">
        <v>5481505</v>
      </c>
      <c r="C19531">
        <v>5481525</v>
      </c>
      <c r="D19531" t="s">
        <v>64810</v>
      </c>
      <c r="E19531" t="s">
        <v>90</v>
      </c>
      <c r="F19531" t="s">
        <v>76</v>
      </c>
      <c r="G19531" t="s">
        <v>36</v>
      </c>
      <c r="H19531">
        <v>10</v>
      </c>
      <c r="I19531" t="s">
        <v>64811</v>
      </c>
      <c r="J19531" t="s">
        <v>64812</v>
      </c>
      <c r="K19531" t="s">
        <v>64813</v>
      </c>
      <c r="L19531" t="s">
        <v>78001</v>
      </c>
    </row>
    <row r="19532" spans="1:12" x14ac:dyDescent="0.15">
      <c r="A19532" t="s">
        <v>12</v>
      </c>
      <c r="B19532">
        <v>5481480</v>
      </c>
      <c r="C19532">
        <v>5481500</v>
      </c>
      <c r="D19532" t="s">
        <v>64810</v>
      </c>
      <c r="E19532" t="s">
        <v>90</v>
      </c>
      <c r="F19532" t="s">
        <v>76</v>
      </c>
      <c r="G19532" t="s">
        <v>23</v>
      </c>
      <c r="H19532">
        <v>35</v>
      </c>
      <c r="I19532" t="s">
        <v>64814</v>
      </c>
      <c r="J19532" t="s">
        <v>64815</v>
      </c>
      <c r="K19532" t="s">
        <v>64816</v>
      </c>
      <c r="L19532" t="s">
        <v>77936</v>
      </c>
    </row>
    <row r="19533" spans="1:12" x14ac:dyDescent="0.15">
      <c r="A19533" t="s">
        <v>12</v>
      </c>
      <c r="B19533">
        <v>5481438</v>
      </c>
      <c r="C19533">
        <v>5481458</v>
      </c>
      <c r="D19533" t="s">
        <v>64810</v>
      </c>
      <c r="E19533" t="s">
        <v>90</v>
      </c>
      <c r="F19533" t="s">
        <v>76</v>
      </c>
      <c r="G19533" t="s">
        <v>23</v>
      </c>
      <c r="H19533">
        <v>77</v>
      </c>
      <c r="I19533" t="s">
        <v>64817</v>
      </c>
      <c r="J19533" t="s">
        <v>64818</v>
      </c>
      <c r="K19533" t="s">
        <v>64819</v>
      </c>
      <c r="L19533" t="s">
        <v>77960</v>
      </c>
    </row>
    <row r="19534" spans="1:12" x14ac:dyDescent="0.15">
      <c r="A19534" t="s">
        <v>12</v>
      </c>
      <c r="B19534">
        <v>5481376</v>
      </c>
      <c r="C19534">
        <v>5481396</v>
      </c>
      <c r="D19534" t="s">
        <v>64810</v>
      </c>
      <c r="E19534" t="s">
        <v>90</v>
      </c>
      <c r="F19534" t="s">
        <v>76</v>
      </c>
      <c r="G19534" t="s">
        <v>36</v>
      </c>
      <c r="H19534">
        <v>139</v>
      </c>
      <c r="I19534" t="s">
        <v>64820</v>
      </c>
      <c r="J19534" t="s">
        <v>64821</v>
      </c>
      <c r="K19534" t="s">
        <v>64822</v>
      </c>
      <c r="L19534" t="s">
        <v>78029</v>
      </c>
    </row>
    <row r="19535" spans="1:12" x14ac:dyDescent="0.15">
      <c r="A19535" t="s">
        <v>12</v>
      </c>
      <c r="B19535">
        <v>5483664</v>
      </c>
      <c r="C19535">
        <v>5483684</v>
      </c>
      <c r="D19535" t="s">
        <v>64823</v>
      </c>
      <c r="E19535" t="s">
        <v>90</v>
      </c>
      <c r="F19535" t="s">
        <v>76</v>
      </c>
      <c r="G19535" t="s">
        <v>32</v>
      </c>
      <c r="H19535">
        <v>22</v>
      </c>
      <c r="I19535" t="s">
        <v>64824</v>
      </c>
      <c r="J19535" t="s">
        <v>64825</v>
      </c>
      <c r="K19535" t="s">
        <v>64826</v>
      </c>
      <c r="L19535" t="s">
        <v>77948</v>
      </c>
    </row>
    <row r="19536" spans="1:12" x14ac:dyDescent="0.15">
      <c r="A19536" t="s">
        <v>12</v>
      </c>
      <c r="B19536">
        <v>5483638</v>
      </c>
      <c r="C19536">
        <v>5483658</v>
      </c>
      <c r="D19536" t="s">
        <v>64823</v>
      </c>
      <c r="E19536" t="s">
        <v>90</v>
      </c>
      <c r="F19536" t="s">
        <v>76</v>
      </c>
      <c r="G19536" t="s">
        <v>16</v>
      </c>
      <c r="H19536">
        <v>48</v>
      </c>
      <c r="I19536" t="s">
        <v>64827</v>
      </c>
      <c r="J19536" t="s">
        <v>64828</v>
      </c>
      <c r="K19536" t="s">
        <v>64829</v>
      </c>
      <c r="L19536" t="s">
        <v>78018</v>
      </c>
    </row>
    <row r="19537" spans="1:12" x14ac:dyDescent="0.15">
      <c r="A19537" t="s">
        <v>12</v>
      </c>
      <c r="B19537">
        <v>5483607</v>
      </c>
      <c r="C19537">
        <v>5483627</v>
      </c>
      <c r="D19537" t="s">
        <v>64823</v>
      </c>
      <c r="E19537" t="s">
        <v>90</v>
      </c>
      <c r="F19537" t="s">
        <v>76</v>
      </c>
      <c r="G19537" t="s">
        <v>36</v>
      </c>
      <c r="H19537">
        <v>79</v>
      </c>
      <c r="I19537" t="s">
        <v>64830</v>
      </c>
      <c r="J19537" t="s">
        <v>64831</v>
      </c>
      <c r="K19537" t="s">
        <v>64832</v>
      </c>
      <c r="L19537" t="s">
        <v>77993</v>
      </c>
    </row>
    <row r="19538" spans="1:12" x14ac:dyDescent="0.15">
      <c r="A19538" t="s">
        <v>12</v>
      </c>
      <c r="B19538">
        <v>5483526</v>
      </c>
      <c r="C19538">
        <v>5483546</v>
      </c>
      <c r="D19538" t="s">
        <v>64823</v>
      </c>
      <c r="E19538" t="s">
        <v>90</v>
      </c>
      <c r="F19538" t="s">
        <v>76</v>
      </c>
      <c r="G19538" t="s">
        <v>16</v>
      </c>
      <c r="H19538">
        <v>160</v>
      </c>
      <c r="I19538" t="s">
        <v>64833</v>
      </c>
      <c r="J19538" t="s">
        <v>64834</v>
      </c>
      <c r="K19538" t="s">
        <v>64835</v>
      </c>
      <c r="L19538" t="s">
        <v>78075</v>
      </c>
    </row>
    <row r="19539" spans="1:12" x14ac:dyDescent="0.15">
      <c r="A19539" t="s">
        <v>12</v>
      </c>
      <c r="B19539">
        <v>5483826</v>
      </c>
      <c r="C19539">
        <v>5483846</v>
      </c>
      <c r="D19539" t="s">
        <v>64836</v>
      </c>
      <c r="E19539" t="s">
        <v>90</v>
      </c>
      <c r="F19539" t="s">
        <v>15</v>
      </c>
      <c r="G19539" t="s">
        <v>16</v>
      </c>
      <c r="H19539">
        <v>10</v>
      </c>
      <c r="I19539" t="s">
        <v>64837</v>
      </c>
      <c r="J19539" t="s">
        <v>64838</v>
      </c>
      <c r="K19539" t="s">
        <v>64839</v>
      </c>
      <c r="L19539" t="s">
        <v>78001</v>
      </c>
    </row>
    <row r="19540" spans="1:12" x14ac:dyDescent="0.15">
      <c r="A19540" t="s">
        <v>12</v>
      </c>
      <c r="B19540">
        <v>5483871</v>
      </c>
      <c r="C19540">
        <v>5483891</v>
      </c>
      <c r="D19540" t="s">
        <v>64836</v>
      </c>
      <c r="E19540" t="s">
        <v>90</v>
      </c>
      <c r="F19540" t="s">
        <v>15</v>
      </c>
      <c r="G19540" t="s">
        <v>16</v>
      </c>
      <c r="H19540">
        <v>55</v>
      </c>
      <c r="I19540" t="s">
        <v>64840</v>
      </c>
      <c r="J19540" t="s">
        <v>64841</v>
      </c>
      <c r="K19540" t="s">
        <v>64842</v>
      </c>
      <c r="L19540" t="s">
        <v>77992</v>
      </c>
    </row>
    <row r="19541" spans="1:12" x14ac:dyDescent="0.15">
      <c r="A19541" t="s">
        <v>12</v>
      </c>
      <c r="B19541">
        <v>5483892</v>
      </c>
      <c r="C19541">
        <v>5483912</v>
      </c>
      <c r="D19541" t="s">
        <v>64836</v>
      </c>
      <c r="E19541" t="s">
        <v>90</v>
      </c>
      <c r="F19541" t="s">
        <v>15</v>
      </c>
      <c r="G19541" t="s">
        <v>36</v>
      </c>
      <c r="H19541">
        <v>76</v>
      </c>
      <c r="I19541" t="s">
        <v>64843</v>
      </c>
      <c r="J19541" t="s">
        <v>64844</v>
      </c>
      <c r="K19541" t="s">
        <v>64845</v>
      </c>
      <c r="L19541" t="s">
        <v>77985</v>
      </c>
    </row>
    <row r="19542" spans="1:12" x14ac:dyDescent="0.15">
      <c r="A19542" t="s">
        <v>12</v>
      </c>
      <c r="B19542">
        <v>5483917</v>
      </c>
      <c r="C19542">
        <v>5483937</v>
      </c>
      <c r="D19542" t="s">
        <v>64836</v>
      </c>
      <c r="E19542" t="s">
        <v>90</v>
      </c>
      <c r="F19542" t="s">
        <v>15</v>
      </c>
      <c r="G19542" t="s">
        <v>23</v>
      </c>
      <c r="H19542">
        <v>101</v>
      </c>
      <c r="I19542" t="s">
        <v>64846</v>
      </c>
      <c r="J19542" t="s">
        <v>64847</v>
      </c>
      <c r="K19542" t="s">
        <v>64848</v>
      </c>
      <c r="L19542" t="s">
        <v>77997</v>
      </c>
    </row>
    <row r="19543" spans="1:12" x14ac:dyDescent="0.15">
      <c r="A19543" t="s">
        <v>12</v>
      </c>
      <c r="B19543">
        <v>5484213</v>
      </c>
      <c r="C19543">
        <v>5484233</v>
      </c>
      <c r="D19543" t="s">
        <v>64849</v>
      </c>
      <c r="E19543" t="s">
        <v>90</v>
      </c>
      <c r="F19543" t="s">
        <v>15</v>
      </c>
      <c r="G19543" t="s">
        <v>16</v>
      </c>
      <c r="H19543">
        <v>15</v>
      </c>
      <c r="I19543" t="s">
        <v>64850</v>
      </c>
      <c r="J19543" t="s">
        <v>64851</v>
      </c>
      <c r="K19543" t="s">
        <v>64852</v>
      </c>
      <c r="L19543" t="s">
        <v>77970</v>
      </c>
    </row>
    <row r="19544" spans="1:12" x14ac:dyDescent="0.15">
      <c r="A19544" t="s">
        <v>12</v>
      </c>
      <c r="B19544">
        <v>5484265</v>
      </c>
      <c r="C19544">
        <v>5484285</v>
      </c>
      <c r="D19544" t="s">
        <v>64849</v>
      </c>
      <c r="E19544" t="s">
        <v>90</v>
      </c>
      <c r="F19544" t="s">
        <v>15</v>
      </c>
      <c r="G19544" t="s">
        <v>36</v>
      </c>
      <c r="H19544">
        <v>67</v>
      </c>
      <c r="I19544" t="s">
        <v>64853</v>
      </c>
      <c r="J19544" t="s">
        <v>64854</v>
      </c>
      <c r="K19544" t="s">
        <v>64855</v>
      </c>
      <c r="L19544" t="s">
        <v>77981</v>
      </c>
    </row>
    <row r="19545" spans="1:12" x14ac:dyDescent="0.15">
      <c r="A19545" t="s">
        <v>12</v>
      </c>
      <c r="B19545">
        <v>5484286</v>
      </c>
      <c r="C19545">
        <v>5484306</v>
      </c>
      <c r="D19545" t="s">
        <v>64849</v>
      </c>
      <c r="E19545" t="s">
        <v>90</v>
      </c>
      <c r="F19545" t="s">
        <v>15</v>
      </c>
      <c r="G19545" t="s">
        <v>36</v>
      </c>
      <c r="H19545">
        <v>88</v>
      </c>
      <c r="I19545" t="s">
        <v>64856</v>
      </c>
      <c r="J19545" t="s">
        <v>64857</v>
      </c>
      <c r="K19545" t="s">
        <v>64858</v>
      </c>
      <c r="L19545" t="s">
        <v>77923</v>
      </c>
    </row>
    <row r="19546" spans="1:12" x14ac:dyDescent="0.15">
      <c r="A19546" t="s">
        <v>12</v>
      </c>
      <c r="B19546">
        <v>5484308</v>
      </c>
      <c r="C19546">
        <v>5484328</v>
      </c>
      <c r="D19546" t="s">
        <v>64849</v>
      </c>
      <c r="E19546" t="s">
        <v>90</v>
      </c>
      <c r="F19546" t="s">
        <v>15</v>
      </c>
      <c r="G19546" t="s">
        <v>23</v>
      </c>
      <c r="H19546">
        <v>110</v>
      </c>
      <c r="I19546" t="s">
        <v>64859</v>
      </c>
      <c r="J19546" t="s">
        <v>64860</v>
      </c>
      <c r="K19546" t="s">
        <v>64861</v>
      </c>
      <c r="L19546" t="s">
        <v>78030</v>
      </c>
    </row>
    <row r="19547" spans="1:12" x14ac:dyDescent="0.15">
      <c r="A19547" t="s">
        <v>12</v>
      </c>
      <c r="B19547">
        <v>5486175</v>
      </c>
      <c r="C19547">
        <v>5486195</v>
      </c>
      <c r="D19547" t="s">
        <v>64862</v>
      </c>
      <c r="E19547" t="s">
        <v>64863</v>
      </c>
      <c r="F19547" t="s">
        <v>76</v>
      </c>
      <c r="G19547" t="s">
        <v>23</v>
      </c>
      <c r="H19547">
        <v>12</v>
      </c>
      <c r="I19547" t="s">
        <v>64864</v>
      </c>
      <c r="J19547" t="s">
        <v>64865</v>
      </c>
      <c r="K19547" t="s">
        <v>64866</v>
      </c>
      <c r="L19547" t="s">
        <v>77991</v>
      </c>
    </row>
    <row r="19548" spans="1:12" x14ac:dyDescent="0.15">
      <c r="A19548" t="s">
        <v>12</v>
      </c>
      <c r="B19548">
        <v>5486143</v>
      </c>
      <c r="C19548">
        <v>5486163</v>
      </c>
      <c r="D19548" t="s">
        <v>64862</v>
      </c>
      <c r="E19548" t="s">
        <v>64863</v>
      </c>
      <c r="F19548" t="s">
        <v>76</v>
      </c>
      <c r="G19548" t="s">
        <v>23</v>
      </c>
      <c r="H19548">
        <v>44</v>
      </c>
      <c r="I19548" t="s">
        <v>64867</v>
      </c>
      <c r="J19548" t="s">
        <v>64868</v>
      </c>
      <c r="K19548" t="s">
        <v>64869</v>
      </c>
      <c r="L19548" t="s">
        <v>78016</v>
      </c>
    </row>
    <row r="19549" spans="1:12" x14ac:dyDescent="0.15">
      <c r="A19549" t="s">
        <v>12</v>
      </c>
      <c r="B19549">
        <v>5486123</v>
      </c>
      <c r="C19549">
        <v>5486143</v>
      </c>
      <c r="D19549" t="s">
        <v>64862</v>
      </c>
      <c r="E19549" t="s">
        <v>64863</v>
      </c>
      <c r="F19549" t="s">
        <v>76</v>
      </c>
      <c r="G19549" t="s">
        <v>32</v>
      </c>
      <c r="H19549">
        <v>64</v>
      </c>
      <c r="I19549" t="s">
        <v>64870</v>
      </c>
      <c r="J19549" t="s">
        <v>64871</v>
      </c>
      <c r="K19549" t="s">
        <v>64872</v>
      </c>
      <c r="L19549" t="s">
        <v>77989</v>
      </c>
    </row>
    <row r="19550" spans="1:12" x14ac:dyDescent="0.15">
      <c r="A19550" t="s">
        <v>12</v>
      </c>
      <c r="B19550">
        <v>5486100</v>
      </c>
      <c r="C19550">
        <v>5486120</v>
      </c>
      <c r="D19550" t="s">
        <v>64862</v>
      </c>
      <c r="E19550" t="s">
        <v>64863</v>
      </c>
      <c r="F19550" t="s">
        <v>76</v>
      </c>
      <c r="G19550" t="s">
        <v>36</v>
      </c>
      <c r="H19550">
        <v>87</v>
      </c>
      <c r="I19550" t="s">
        <v>64873</v>
      </c>
      <c r="J19550" t="s">
        <v>64874</v>
      </c>
      <c r="K19550" t="s">
        <v>64875</v>
      </c>
      <c r="L19550" t="s">
        <v>78024</v>
      </c>
    </row>
    <row r="19551" spans="1:12" x14ac:dyDescent="0.15">
      <c r="A19551" t="s">
        <v>12</v>
      </c>
      <c r="B19551">
        <v>5489324</v>
      </c>
      <c r="C19551">
        <v>5489344</v>
      </c>
      <c r="D19551" t="s">
        <v>64876</v>
      </c>
      <c r="E19551" t="s">
        <v>64877</v>
      </c>
      <c r="F19551" t="s">
        <v>76</v>
      </c>
      <c r="G19551" t="s">
        <v>16</v>
      </c>
      <c r="H19551">
        <v>0</v>
      </c>
      <c r="I19551" t="s">
        <v>64878</v>
      </c>
      <c r="J19551" t="s">
        <v>64879</v>
      </c>
      <c r="K19551" t="s">
        <v>64880</v>
      </c>
      <c r="L19551" t="s">
        <v>77980</v>
      </c>
    </row>
    <row r="19552" spans="1:12" x14ac:dyDescent="0.15">
      <c r="A19552" t="s">
        <v>12</v>
      </c>
      <c r="B19552">
        <v>5489297</v>
      </c>
      <c r="C19552">
        <v>5489317</v>
      </c>
      <c r="D19552" t="s">
        <v>64876</v>
      </c>
      <c r="E19552" t="s">
        <v>64877</v>
      </c>
      <c r="F19552" t="s">
        <v>76</v>
      </c>
      <c r="G19552" t="s">
        <v>16</v>
      </c>
      <c r="H19552">
        <v>27</v>
      </c>
      <c r="I19552" t="s">
        <v>64881</v>
      </c>
      <c r="J19552" t="s">
        <v>64882</v>
      </c>
      <c r="K19552" t="s">
        <v>64883</v>
      </c>
      <c r="L19552" t="s">
        <v>78013</v>
      </c>
    </row>
    <row r="19553" spans="1:12" x14ac:dyDescent="0.15">
      <c r="A19553" t="s">
        <v>12</v>
      </c>
      <c r="B19553">
        <v>5489275</v>
      </c>
      <c r="C19553">
        <v>5489295</v>
      </c>
      <c r="D19553" t="s">
        <v>64876</v>
      </c>
      <c r="E19553" t="s">
        <v>64877</v>
      </c>
      <c r="F19553" t="s">
        <v>76</v>
      </c>
      <c r="G19553" t="s">
        <v>36</v>
      </c>
      <c r="H19553">
        <v>49</v>
      </c>
      <c r="I19553" t="s">
        <v>64884</v>
      </c>
      <c r="J19553" t="s">
        <v>64885</v>
      </c>
      <c r="K19553" t="s">
        <v>64886</v>
      </c>
      <c r="L19553" t="s">
        <v>77913</v>
      </c>
    </row>
    <row r="19554" spans="1:12" x14ac:dyDescent="0.15">
      <c r="A19554" t="s">
        <v>12</v>
      </c>
      <c r="B19554">
        <v>5489253</v>
      </c>
      <c r="C19554">
        <v>5489273</v>
      </c>
      <c r="D19554" t="s">
        <v>64876</v>
      </c>
      <c r="E19554" t="s">
        <v>64877</v>
      </c>
      <c r="F19554" t="s">
        <v>76</v>
      </c>
      <c r="G19554" t="s">
        <v>23</v>
      </c>
      <c r="H19554">
        <v>71</v>
      </c>
      <c r="I19554" t="s">
        <v>64887</v>
      </c>
      <c r="J19554" t="s">
        <v>64888</v>
      </c>
      <c r="K19554" t="s">
        <v>64889</v>
      </c>
      <c r="L19554" t="s">
        <v>77969</v>
      </c>
    </row>
    <row r="19555" spans="1:12" x14ac:dyDescent="0.15">
      <c r="A19555" t="s">
        <v>12</v>
      </c>
      <c r="B19555">
        <v>5490466</v>
      </c>
      <c r="C19555">
        <v>5490486</v>
      </c>
      <c r="D19555" t="s">
        <v>64890</v>
      </c>
      <c r="E19555" t="s">
        <v>64891</v>
      </c>
      <c r="F19555" t="s">
        <v>76</v>
      </c>
      <c r="G19555" t="s">
        <v>32</v>
      </c>
      <c r="H19555">
        <v>49</v>
      </c>
      <c r="I19555" t="s">
        <v>64892</v>
      </c>
      <c r="J19555" t="s">
        <v>64893</v>
      </c>
      <c r="K19555" t="s">
        <v>64894</v>
      </c>
      <c r="L19555" t="s">
        <v>77913</v>
      </c>
    </row>
    <row r="19556" spans="1:12" x14ac:dyDescent="0.15">
      <c r="A19556" t="s">
        <v>12</v>
      </c>
      <c r="B19556">
        <v>5490443</v>
      </c>
      <c r="C19556">
        <v>5490463</v>
      </c>
      <c r="D19556" t="s">
        <v>64890</v>
      </c>
      <c r="E19556" t="s">
        <v>64891</v>
      </c>
      <c r="F19556" t="s">
        <v>76</v>
      </c>
      <c r="G19556" t="s">
        <v>16</v>
      </c>
      <c r="H19556">
        <v>72</v>
      </c>
      <c r="I19556" t="s">
        <v>64895</v>
      </c>
      <c r="J19556" t="s">
        <v>64896</v>
      </c>
      <c r="K19556" t="s">
        <v>64897</v>
      </c>
      <c r="L19556" t="s">
        <v>78066</v>
      </c>
    </row>
    <row r="19557" spans="1:12" x14ac:dyDescent="0.15">
      <c r="A19557" t="s">
        <v>12</v>
      </c>
      <c r="B19557">
        <v>5490421</v>
      </c>
      <c r="C19557">
        <v>5490441</v>
      </c>
      <c r="D19557" t="s">
        <v>64890</v>
      </c>
      <c r="E19557" t="s">
        <v>64891</v>
      </c>
      <c r="F19557" t="s">
        <v>76</v>
      </c>
      <c r="G19557" t="s">
        <v>16</v>
      </c>
      <c r="H19557">
        <v>94</v>
      </c>
      <c r="I19557" t="s">
        <v>64898</v>
      </c>
      <c r="J19557" t="s">
        <v>64899</v>
      </c>
      <c r="K19557" t="s">
        <v>64900</v>
      </c>
      <c r="L19557" t="s">
        <v>77927</v>
      </c>
    </row>
    <row r="19558" spans="1:12" x14ac:dyDescent="0.15">
      <c r="A19558" t="s">
        <v>12</v>
      </c>
      <c r="B19558">
        <v>5490393</v>
      </c>
      <c r="C19558">
        <v>5490413</v>
      </c>
      <c r="D19558" t="s">
        <v>64890</v>
      </c>
      <c r="E19558" t="s">
        <v>64891</v>
      </c>
      <c r="F19558" t="s">
        <v>76</v>
      </c>
      <c r="G19558" t="s">
        <v>23</v>
      </c>
      <c r="H19558">
        <v>122</v>
      </c>
      <c r="I19558" t="s">
        <v>64901</v>
      </c>
      <c r="J19558" t="s">
        <v>64902</v>
      </c>
      <c r="K19558" t="s">
        <v>64903</v>
      </c>
      <c r="L19558" t="s">
        <v>78033</v>
      </c>
    </row>
    <row r="19559" spans="1:12" x14ac:dyDescent="0.15">
      <c r="A19559" t="s">
        <v>12</v>
      </c>
      <c r="B19559">
        <v>5490702</v>
      </c>
      <c r="C19559">
        <v>5490722</v>
      </c>
      <c r="D19559" t="s">
        <v>64904</v>
      </c>
      <c r="E19559" t="s">
        <v>64905</v>
      </c>
      <c r="F19559" t="s">
        <v>15</v>
      </c>
      <c r="G19559" t="s">
        <v>36</v>
      </c>
      <c r="H19559">
        <v>7</v>
      </c>
      <c r="I19559" t="s">
        <v>64906</v>
      </c>
      <c r="J19559" t="s">
        <v>64907</v>
      </c>
      <c r="K19559" t="s">
        <v>64908</v>
      </c>
      <c r="L19559" t="s">
        <v>77909</v>
      </c>
    </row>
    <row r="19560" spans="1:12" x14ac:dyDescent="0.15">
      <c r="A19560" t="s">
        <v>12</v>
      </c>
      <c r="B19560">
        <v>5490757</v>
      </c>
      <c r="C19560">
        <v>5490777</v>
      </c>
      <c r="D19560" t="s">
        <v>64904</v>
      </c>
      <c r="E19560" t="s">
        <v>64905</v>
      </c>
      <c r="F19560" t="s">
        <v>15</v>
      </c>
      <c r="G19560" t="s">
        <v>16</v>
      </c>
      <c r="H19560">
        <v>62</v>
      </c>
      <c r="I19560" t="s">
        <v>64909</v>
      </c>
      <c r="J19560" t="s">
        <v>64910</v>
      </c>
      <c r="K19560" t="s">
        <v>64911</v>
      </c>
      <c r="L19560" t="s">
        <v>77949</v>
      </c>
    </row>
    <row r="19561" spans="1:12" x14ac:dyDescent="0.15">
      <c r="A19561" t="s">
        <v>12</v>
      </c>
      <c r="B19561">
        <v>5490786</v>
      </c>
      <c r="C19561">
        <v>5490806</v>
      </c>
      <c r="D19561" t="s">
        <v>64904</v>
      </c>
      <c r="E19561" t="s">
        <v>64905</v>
      </c>
      <c r="F19561" t="s">
        <v>15</v>
      </c>
      <c r="G19561" t="s">
        <v>16</v>
      </c>
      <c r="H19561">
        <v>91</v>
      </c>
      <c r="I19561" t="s">
        <v>64912</v>
      </c>
      <c r="J19561" t="s">
        <v>64913</v>
      </c>
      <c r="K19561" t="s">
        <v>64914</v>
      </c>
      <c r="L19561" t="s">
        <v>77907</v>
      </c>
    </row>
    <row r="19562" spans="1:12" x14ac:dyDescent="0.15">
      <c r="A19562" t="s">
        <v>12</v>
      </c>
      <c r="B19562">
        <v>5490813</v>
      </c>
      <c r="C19562">
        <v>5490833</v>
      </c>
      <c r="D19562" t="s">
        <v>64904</v>
      </c>
      <c r="E19562" t="s">
        <v>64905</v>
      </c>
      <c r="F19562" t="s">
        <v>15</v>
      </c>
      <c r="G19562" t="s">
        <v>36</v>
      </c>
      <c r="H19562">
        <v>118</v>
      </c>
      <c r="I19562" t="s">
        <v>64915</v>
      </c>
      <c r="J19562" t="s">
        <v>64916</v>
      </c>
      <c r="K19562" t="s">
        <v>64917</v>
      </c>
      <c r="L19562" t="s">
        <v>77973</v>
      </c>
    </row>
    <row r="19563" spans="1:12" x14ac:dyDescent="0.15">
      <c r="A19563" t="s">
        <v>12</v>
      </c>
      <c r="B19563">
        <v>5491512</v>
      </c>
      <c r="C19563">
        <v>5491532</v>
      </c>
      <c r="D19563" t="s">
        <v>64918</v>
      </c>
      <c r="E19563" t="s">
        <v>64919</v>
      </c>
      <c r="F19563" t="s">
        <v>15</v>
      </c>
      <c r="G19563" t="s">
        <v>36</v>
      </c>
      <c r="H19563">
        <v>10</v>
      </c>
      <c r="I19563" t="s">
        <v>64920</v>
      </c>
      <c r="J19563" t="s">
        <v>64921</v>
      </c>
      <c r="K19563" t="s">
        <v>64922</v>
      </c>
      <c r="L19563" t="s">
        <v>78001</v>
      </c>
    </row>
    <row r="19564" spans="1:12" x14ac:dyDescent="0.15">
      <c r="A19564" t="s">
        <v>12</v>
      </c>
      <c r="B19564">
        <v>5491532</v>
      </c>
      <c r="C19564">
        <v>5491552</v>
      </c>
      <c r="D19564" t="s">
        <v>64918</v>
      </c>
      <c r="E19564" t="s">
        <v>64919</v>
      </c>
      <c r="F19564" t="s">
        <v>15</v>
      </c>
      <c r="G19564" t="s">
        <v>16</v>
      </c>
      <c r="H19564">
        <v>30</v>
      </c>
      <c r="I19564" t="s">
        <v>64923</v>
      </c>
      <c r="J19564" t="s">
        <v>64924</v>
      </c>
      <c r="K19564" t="s">
        <v>64925</v>
      </c>
      <c r="L19564" t="s">
        <v>77984</v>
      </c>
    </row>
    <row r="19565" spans="1:12" x14ac:dyDescent="0.15">
      <c r="A19565" t="s">
        <v>12</v>
      </c>
      <c r="B19565">
        <v>5491557</v>
      </c>
      <c r="C19565">
        <v>5491577</v>
      </c>
      <c r="D19565" t="s">
        <v>64918</v>
      </c>
      <c r="E19565" t="s">
        <v>64919</v>
      </c>
      <c r="F19565" t="s">
        <v>15</v>
      </c>
      <c r="G19565" t="s">
        <v>16</v>
      </c>
      <c r="H19565">
        <v>55</v>
      </c>
      <c r="I19565" t="s">
        <v>64926</v>
      </c>
      <c r="J19565" t="s">
        <v>64927</v>
      </c>
      <c r="K19565" t="s">
        <v>64928</v>
      </c>
      <c r="L19565" t="s">
        <v>77992</v>
      </c>
    </row>
    <row r="19566" spans="1:12" x14ac:dyDescent="0.15">
      <c r="A19566" t="s">
        <v>12</v>
      </c>
      <c r="B19566">
        <v>5491578</v>
      </c>
      <c r="C19566">
        <v>5491598</v>
      </c>
      <c r="D19566" t="s">
        <v>64918</v>
      </c>
      <c r="E19566" t="s">
        <v>64919</v>
      </c>
      <c r="F19566" t="s">
        <v>15</v>
      </c>
      <c r="G19566" t="s">
        <v>32</v>
      </c>
      <c r="H19566">
        <v>76</v>
      </c>
      <c r="I19566" t="s">
        <v>64929</v>
      </c>
      <c r="J19566" t="s">
        <v>64930</v>
      </c>
      <c r="K19566" t="s">
        <v>64931</v>
      </c>
      <c r="L19566" t="s">
        <v>77985</v>
      </c>
    </row>
    <row r="19567" spans="1:12" x14ac:dyDescent="0.15">
      <c r="A19567" t="s">
        <v>12</v>
      </c>
      <c r="B19567">
        <v>5495873</v>
      </c>
      <c r="C19567">
        <v>5495893</v>
      </c>
      <c r="D19567" t="s">
        <v>64932</v>
      </c>
      <c r="E19567" t="s">
        <v>64933</v>
      </c>
      <c r="F19567" t="s">
        <v>15</v>
      </c>
      <c r="G19567" t="s">
        <v>32</v>
      </c>
      <c r="H19567">
        <v>1</v>
      </c>
      <c r="I19567" t="s">
        <v>64934</v>
      </c>
      <c r="J19567" t="s">
        <v>64935</v>
      </c>
      <c r="K19567" t="s">
        <v>64936</v>
      </c>
      <c r="L19567" t="s">
        <v>77917</v>
      </c>
    </row>
    <row r="19568" spans="1:12" x14ac:dyDescent="0.15">
      <c r="A19568" t="s">
        <v>12</v>
      </c>
      <c r="B19568">
        <v>5495895</v>
      </c>
      <c r="C19568">
        <v>5495915</v>
      </c>
      <c r="D19568" t="s">
        <v>64932</v>
      </c>
      <c r="E19568" t="s">
        <v>64933</v>
      </c>
      <c r="F19568" t="s">
        <v>15</v>
      </c>
      <c r="G19568" t="s">
        <v>23</v>
      </c>
      <c r="H19568">
        <v>23</v>
      </c>
      <c r="I19568" t="s">
        <v>64937</v>
      </c>
      <c r="J19568" t="s">
        <v>64938</v>
      </c>
      <c r="K19568" t="s">
        <v>64939</v>
      </c>
      <c r="L19568" t="s">
        <v>77975</v>
      </c>
    </row>
    <row r="19569" spans="1:12" x14ac:dyDescent="0.15">
      <c r="A19569" t="s">
        <v>12</v>
      </c>
      <c r="B19569">
        <v>5495924</v>
      </c>
      <c r="C19569">
        <v>5495944</v>
      </c>
      <c r="D19569" t="s">
        <v>64932</v>
      </c>
      <c r="E19569" t="s">
        <v>64933</v>
      </c>
      <c r="F19569" t="s">
        <v>15</v>
      </c>
      <c r="G19569" t="s">
        <v>16</v>
      </c>
      <c r="H19569">
        <v>52</v>
      </c>
      <c r="I19569" t="s">
        <v>64940</v>
      </c>
      <c r="J19569" t="s">
        <v>64941</v>
      </c>
      <c r="K19569" t="s">
        <v>64942</v>
      </c>
      <c r="L19569" t="s">
        <v>77959</v>
      </c>
    </row>
    <row r="19570" spans="1:12" x14ac:dyDescent="0.15">
      <c r="A19570" t="s">
        <v>12</v>
      </c>
      <c r="B19570">
        <v>5495978</v>
      </c>
      <c r="C19570">
        <v>5495998</v>
      </c>
      <c r="D19570" t="s">
        <v>64932</v>
      </c>
      <c r="E19570" t="s">
        <v>64933</v>
      </c>
      <c r="F19570" t="s">
        <v>15</v>
      </c>
      <c r="G19570" t="s">
        <v>16</v>
      </c>
      <c r="H19570">
        <v>106</v>
      </c>
      <c r="I19570" t="s">
        <v>64943</v>
      </c>
      <c r="J19570" t="s">
        <v>64944</v>
      </c>
      <c r="K19570" t="s">
        <v>64945</v>
      </c>
      <c r="L19570" t="s">
        <v>77914</v>
      </c>
    </row>
    <row r="19571" spans="1:12" x14ac:dyDescent="0.15">
      <c r="A19571" t="s">
        <v>12</v>
      </c>
      <c r="B19571">
        <v>5497529</v>
      </c>
      <c r="C19571">
        <v>5497549</v>
      </c>
      <c r="D19571" t="s">
        <v>64946</v>
      </c>
      <c r="E19571" t="s">
        <v>90</v>
      </c>
      <c r="F19571" t="s">
        <v>76</v>
      </c>
      <c r="G19571" t="s">
        <v>23</v>
      </c>
      <c r="H19571">
        <v>34</v>
      </c>
      <c r="I19571" t="s">
        <v>64947</v>
      </c>
      <c r="J19571" t="s">
        <v>64948</v>
      </c>
      <c r="K19571" t="s">
        <v>64949</v>
      </c>
      <c r="L19571" t="s">
        <v>77999</v>
      </c>
    </row>
    <row r="19572" spans="1:12" x14ac:dyDescent="0.15">
      <c r="A19572" t="s">
        <v>12</v>
      </c>
      <c r="B19572">
        <v>5497496</v>
      </c>
      <c r="C19572">
        <v>5497516</v>
      </c>
      <c r="D19572" t="s">
        <v>64946</v>
      </c>
      <c r="E19572" t="s">
        <v>90</v>
      </c>
      <c r="F19572" t="s">
        <v>76</v>
      </c>
      <c r="G19572" t="s">
        <v>23</v>
      </c>
      <c r="H19572">
        <v>67</v>
      </c>
      <c r="I19572" t="s">
        <v>64950</v>
      </c>
      <c r="J19572" t="s">
        <v>64951</v>
      </c>
      <c r="K19572" t="s">
        <v>64952</v>
      </c>
      <c r="L19572" t="s">
        <v>77981</v>
      </c>
    </row>
    <row r="19573" spans="1:12" x14ac:dyDescent="0.15">
      <c r="A19573" t="s">
        <v>12</v>
      </c>
      <c r="B19573">
        <v>5497462</v>
      </c>
      <c r="C19573">
        <v>5497482</v>
      </c>
      <c r="D19573" t="s">
        <v>64946</v>
      </c>
      <c r="E19573" t="s">
        <v>90</v>
      </c>
      <c r="F19573" t="s">
        <v>76</v>
      </c>
      <c r="G19573" t="s">
        <v>23</v>
      </c>
      <c r="H19573">
        <v>101</v>
      </c>
      <c r="I19573" t="s">
        <v>64953</v>
      </c>
      <c r="J19573" t="s">
        <v>64954</v>
      </c>
      <c r="K19573" t="s">
        <v>64955</v>
      </c>
      <c r="L19573" t="s">
        <v>77997</v>
      </c>
    </row>
    <row r="19574" spans="1:12" x14ac:dyDescent="0.15">
      <c r="A19574" t="s">
        <v>12</v>
      </c>
      <c r="B19574">
        <v>5497412</v>
      </c>
      <c r="C19574">
        <v>5497432</v>
      </c>
      <c r="D19574" t="s">
        <v>64946</v>
      </c>
      <c r="E19574" t="s">
        <v>90</v>
      </c>
      <c r="F19574" t="s">
        <v>76</v>
      </c>
      <c r="G19574" t="s">
        <v>16</v>
      </c>
      <c r="H19574">
        <v>151</v>
      </c>
      <c r="I19574" t="s">
        <v>64956</v>
      </c>
      <c r="J19574" t="s">
        <v>64957</v>
      </c>
      <c r="K19574" t="s">
        <v>64958</v>
      </c>
      <c r="L19574" t="s">
        <v>78050</v>
      </c>
    </row>
    <row r="19575" spans="1:12" x14ac:dyDescent="0.15">
      <c r="A19575" t="s">
        <v>12</v>
      </c>
      <c r="B19575">
        <v>5498583</v>
      </c>
      <c r="C19575">
        <v>5498603</v>
      </c>
      <c r="D19575" t="s">
        <v>64959</v>
      </c>
      <c r="E19575" t="s">
        <v>90</v>
      </c>
      <c r="F19575" t="s">
        <v>76</v>
      </c>
      <c r="G19575" t="s">
        <v>16</v>
      </c>
      <c r="H19575">
        <v>7</v>
      </c>
      <c r="I19575" t="s">
        <v>64960</v>
      </c>
      <c r="J19575" t="s">
        <v>64961</v>
      </c>
      <c r="K19575" t="s">
        <v>64962</v>
      </c>
      <c r="L19575" t="s">
        <v>77909</v>
      </c>
    </row>
    <row r="19576" spans="1:12" x14ac:dyDescent="0.15">
      <c r="A19576" t="s">
        <v>12</v>
      </c>
      <c r="B19576">
        <v>5498559</v>
      </c>
      <c r="C19576">
        <v>5498579</v>
      </c>
      <c r="D19576" t="s">
        <v>64959</v>
      </c>
      <c r="E19576" t="s">
        <v>90</v>
      </c>
      <c r="F19576" t="s">
        <v>76</v>
      </c>
      <c r="G19576" t="s">
        <v>36</v>
      </c>
      <c r="H19576">
        <v>31</v>
      </c>
      <c r="I19576" t="s">
        <v>64963</v>
      </c>
      <c r="J19576" t="s">
        <v>64964</v>
      </c>
      <c r="K19576" t="s">
        <v>64965</v>
      </c>
      <c r="L19576" t="s">
        <v>77910</v>
      </c>
    </row>
    <row r="19577" spans="1:12" x14ac:dyDescent="0.15">
      <c r="A19577" t="s">
        <v>12</v>
      </c>
      <c r="B19577">
        <v>5498508</v>
      </c>
      <c r="C19577">
        <v>5498528</v>
      </c>
      <c r="D19577" t="s">
        <v>64959</v>
      </c>
      <c r="E19577" t="s">
        <v>90</v>
      </c>
      <c r="F19577" t="s">
        <v>76</v>
      </c>
      <c r="G19577" t="s">
        <v>36</v>
      </c>
      <c r="H19577">
        <v>82</v>
      </c>
      <c r="I19577" t="s">
        <v>64966</v>
      </c>
      <c r="J19577" t="s">
        <v>64967</v>
      </c>
      <c r="K19577" t="s">
        <v>64968</v>
      </c>
      <c r="L19577" t="s">
        <v>78011</v>
      </c>
    </row>
    <row r="19578" spans="1:12" x14ac:dyDescent="0.15">
      <c r="A19578" t="s">
        <v>12</v>
      </c>
      <c r="B19578">
        <v>5498484</v>
      </c>
      <c r="C19578">
        <v>5498504</v>
      </c>
      <c r="D19578" t="s">
        <v>64959</v>
      </c>
      <c r="E19578" t="s">
        <v>90</v>
      </c>
      <c r="F19578" t="s">
        <v>76</v>
      </c>
      <c r="G19578" t="s">
        <v>16</v>
      </c>
      <c r="H19578">
        <v>106</v>
      </c>
      <c r="I19578" t="s">
        <v>64969</v>
      </c>
      <c r="J19578" t="s">
        <v>64970</v>
      </c>
      <c r="K19578" t="s">
        <v>64971</v>
      </c>
      <c r="L19578" t="s">
        <v>77914</v>
      </c>
    </row>
    <row r="19579" spans="1:12" x14ac:dyDescent="0.15">
      <c r="A19579" t="s">
        <v>12</v>
      </c>
      <c r="B19579">
        <v>5498852</v>
      </c>
      <c r="C19579">
        <v>5498872</v>
      </c>
      <c r="D19579" t="s">
        <v>64972</v>
      </c>
      <c r="E19579" t="s">
        <v>90</v>
      </c>
      <c r="F19579" t="s">
        <v>76</v>
      </c>
      <c r="G19579" t="s">
        <v>32</v>
      </c>
      <c r="H19579">
        <v>1</v>
      </c>
      <c r="I19579" t="s">
        <v>64973</v>
      </c>
      <c r="J19579" t="s">
        <v>64974</v>
      </c>
      <c r="K19579" t="s">
        <v>64975</v>
      </c>
      <c r="L19579" t="s">
        <v>77917</v>
      </c>
    </row>
    <row r="19580" spans="1:12" x14ac:dyDescent="0.15">
      <c r="A19580" t="s">
        <v>12</v>
      </c>
      <c r="B19580">
        <v>5498812</v>
      </c>
      <c r="C19580">
        <v>5498832</v>
      </c>
      <c r="D19580" t="s">
        <v>64972</v>
      </c>
      <c r="E19580" t="s">
        <v>90</v>
      </c>
      <c r="F19580" t="s">
        <v>76</v>
      </c>
      <c r="G19580" t="s">
        <v>32</v>
      </c>
      <c r="H19580">
        <v>41</v>
      </c>
      <c r="I19580" t="s">
        <v>64976</v>
      </c>
      <c r="J19580" t="s">
        <v>64977</v>
      </c>
      <c r="K19580" t="s">
        <v>64978</v>
      </c>
      <c r="L19580" t="s">
        <v>78014</v>
      </c>
    </row>
    <row r="19581" spans="1:12" x14ac:dyDescent="0.15">
      <c r="A19581" t="s">
        <v>12</v>
      </c>
      <c r="B19581">
        <v>5498784</v>
      </c>
      <c r="C19581">
        <v>5498804</v>
      </c>
      <c r="D19581" t="s">
        <v>64972</v>
      </c>
      <c r="E19581" t="s">
        <v>90</v>
      </c>
      <c r="F19581" t="s">
        <v>76</v>
      </c>
      <c r="G19581" t="s">
        <v>36</v>
      </c>
      <c r="H19581">
        <v>69</v>
      </c>
      <c r="I19581" t="s">
        <v>64979</v>
      </c>
      <c r="J19581" t="s">
        <v>64980</v>
      </c>
      <c r="K19581" t="s">
        <v>64981</v>
      </c>
      <c r="L19581" t="s">
        <v>78015</v>
      </c>
    </row>
    <row r="19582" spans="1:12" x14ac:dyDescent="0.15">
      <c r="A19582" t="s">
        <v>12</v>
      </c>
      <c r="B19582">
        <v>5498743</v>
      </c>
      <c r="C19582">
        <v>5498763</v>
      </c>
      <c r="D19582" t="s">
        <v>64972</v>
      </c>
      <c r="E19582" t="s">
        <v>90</v>
      </c>
      <c r="F19582" t="s">
        <v>76</v>
      </c>
      <c r="G19582" t="s">
        <v>36</v>
      </c>
      <c r="H19582">
        <v>110</v>
      </c>
      <c r="I19582" t="s">
        <v>64982</v>
      </c>
      <c r="J19582" t="s">
        <v>64983</v>
      </c>
      <c r="K19582" t="s">
        <v>64984</v>
      </c>
      <c r="L19582" t="s">
        <v>78030</v>
      </c>
    </row>
    <row r="19583" spans="1:12" x14ac:dyDescent="0.15">
      <c r="A19583" t="s">
        <v>12</v>
      </c>
      <c r="B19583">
        <v>5500948</v>
      </c>
      <c r="C19583">
        <v>5500968</v>
      </c>
      <c r="D19583" t="s">
        <v>64985</v>
      </c>
      <c r="E19583" t="s">
        <v>90</v>
      </c>
      <c r="F19583" t="s">
        <v>76</v>
      </c>
      <c r="G19583" t="s">
        <v>23</v>
      </c>
      <c r="H19583">
        <v>20</v>
      </c>
      <c r="I19583" t="s">
        <v>64986</v>
      </c>
      <c r="J19583" t="s">
        <v>64987</v>
      </c>
      <c r="K19583" t="s">
        <v>64988</v>
      </c>
      <c r="L19583" t="s">
        <v>77968</v>
      </c>
    </row>
    <row r="19584" spans="1:12" x14ac:dyDescent="0.15">
      <c r="A19584" t="s">
        <v>12</v>
      </c>
      <c r="B19584">
        <v>5500897</v>
      </c>
      <c r="C19584">
        <v>5500917</v>
      </c>
      <c r="D19584" t="s">
        <v>64985</v>
      </c>
      <c r="E19584" t="s">
        <v>90</v>
      </c>
      <c r="F19584" t="s">
        <v>76</v>
      </c>
      <c r="G19584" t="s">
        <v>23</v>
      </c>
      <c r="H19584">
        <v>71</v>
      </c>
      <c r="I19584" t="s">
        <v>64989</v>
      </c>
      <c r="J19584" t="s">
        <v>64990</v>
      </c>
      <c r="K19584" t="s">
        <v>64991</v>
      </c>
      <c r="L19584" t="s">
        <v>77969</v>
      </c>
    </row>
    <row r="19585" spans="1:12" x14ac:dyDescent="0.15">
      <c r="A19585" t="s">
        <v>12</v>
      </c>
      <c r="B19585">
        <v>5500856</v>
      </c>
      <c r="C19585">
        <v>5500876</v>
      </c>
      <c r="D19585" t="s">
        <v>64985</v>
      </c>
      <c r="E19585" t="s">
        <v>90</v>
      </c>
      <c r="F19585" t="s">
        <v>76</v>
      </c>
      <c r="G19585" t="s">
        <v>23</v>
      </c>
      <c r="H19585">
        <v>112</v>
      </c>
      <c r="I19585" t="s">
        <v>64992</v>
      </c>
      <c r="J19585" t="s">
        <v>64993</v>
      </c>
      <c r="K19585" t="s">
        <v>64994</v>
      </c>
      <c r="L19585" t="s">
        <v>77950</v>
      </c>
    </row>
    <row r="19586" spans="1:12" x14ac:dyDescent="0.15">
      <c r="A19586" t="s">
        <v>12</v>
      </c>
      <c r="B19586">
        <v>5500829</v>
      </c>
      <c r="C19586">
        <v>5500849</v>
      </c>
      <c r="D19586" t="s">
        <v>64985</v>
      </c>
      <c r="E19586" t="s">
        <v>90</v>
      </c>
      <c r="F19586" t="s">
        <v>76</v>
      </c>
      <c r="G19586" t="s">
        <v>32</v>
      </c>
      <c r="H19586">
        <v>139</v>
      </c>
      <c r="I19586" t="s">
        <v>64995</v>
      </c>
      <c r="J19586" t="s">
        <v>64996</v>
      </c>
      <c r="K19586" t="s">
        <v>64997</v>
      </c>
      <c r="L19586" t="s">
        <v>78029</v>
      </c>
    </row>
    <row r="19587" spans="1:12" x14ac:dyDescent="0.15">
      <c r="A19587" t="s">
        <v>12</v>
      </c>
      <c r="B19587">
        <v>5501762</v>
      </c>
      <c r="C19587">
        <v>5501782</v>
      </c>
      <c r="D19587" t="s">
        <v>64998</v>
      </c>
      <c r="E19587" t="s">
        <v>90</v>
      </c>
      <c r="F19587" t="s">
        <v>76</v>
      </c>
      <c r="G19587" t="s">
        <v>23</v>
      </c>
      <c r="H19587">
        <v>50</v>
      </c>
      <c r="I19587" t="s">
        <v>64999</v>
      </c>
      <c r="J19587" t="s">
        <v>65000</v>
      </c>
      <c r="K19587" t="s">
        <v>65001</v>
      </c>
      <c r="L19587" t="s">
        <v>77925</v>
      </c>
    </row>
    <row r="19588" spans="1:12" x14ac:dyDescent="0.15">
      <c r="A19588" t="s">
        <v>12</v>
      </c>
      <c r="B19588">
        <v>5501739</v>
      </c>
      <c r="C19588">
        <v>5501759</v>
      </c>
      <c r="D19588" t="s">
        <v>64998</v>
      </c>
      <c r="E19588" t="s">
        <v>90</v>
      </c>
      <c r="F19588" t="s">
        <v>76</v>
      </c>
      <c r="G19588" t="s">
        <v>16</v>
      </c>
      <c r="H19588">
        <v>73</v>
      </c>
      <c r="I19588" t="s">
        <v>65002</v>
      </c>
      <c r="J19588" t="s">
        <v>65003</v>
      </c>
      <c r="K19588" t="s">
        <v>65004</v>
      </c>
      <c r="L19588" t="s">
        <v>77926</v>
      </c>
    </row>
    <row r="19589" spans="1:12" x14ac:dyDescent="0.15">
      <c r="A19589" t="s">
        <v>12</v>
      </c>
      <c r="B19589">
        <v>5501678</v>
      </c>
      <c r="C19589">
        <v>5501698</v>
      </c>
      <c r="D19589" t="s">
        <v>64998</v>
      </c>
      <c r="E19589" t="s">
        <v>90</v>
      </c>
      <c r="F19589" t="s">
        <v>76</v>
      </c>
      <c r="G19589" t="s">
        <v>23</v>
      </c>
      <c r="H19589">
        <v>134</v>
      </c>
      <c r="I19589" t="s">
        <v>65005</v>
      </c>
      <c r="J19589" t="s">
        <v>65006</v>
      </c>
      <c r="K19589" t="s">
        <v>65007</v>
      </c>
      <c r="L19589" t="s">
        <v>78039</v>
      </c>
    </row>
    <row r="19590" spans="1:12" x14ac:dyDescent="0.15">
      <c r="A19590" t="s">
        <v>12</v>
      </c>
      <c r="B19590">
        <v>5501658</v>
      </c>
      <c r="C19590">
        <v>5501678</v>
      </c>
      <c r="D19590" t="s">
        <v>64998</v>
      </c>
      <c r="E19590" t="s">
        <v>90</v>
      </c>
      <c r="F19590" t="s">
        <v>76</v>
      </c>
      <c r="G19590" t="s">
        <v>32</v>
      </c>
      <c r="H19590">
        <v>154</v>
      </c>
      <c r="I19590" t="s">
        <v>65008</v>
      </c>
      <c r="J19590" t="s">
        <v>65009</v>
      </c>
      <c r="K19590" t="s">
        <v>65010</v>
      </c>
      <c r="L19590" t="s">
        <v>78107</v>
      </c>
    </row>
    <row r="19591" spans="1:12" x14ac:dyDescent="0.15">
      <c r="A19591" t="s">
        <v>12</v>
      </c>
      <c r="B19591">
        <v>5502045</v>
      </c>
      <c r="C19591">
        <v>5502065</v>
      </c>
      <c r="D19591" t="s">
        <v>65011</v>
      </c>
      <c r="E19591" t="s">
        <v>90</v>
      </c>
      <c r="F19591" t="s">
        <v>15</v>
      </c>
      <c r="G19591" t="s">
        <v>32</v>
      </c>
      <c r="H19591">
        <v>11</v>
      </c>
      <c r="I19591" t="s">
        <v>65012</v>
      </c>
      <c r="J19591" t="s">
        <v>65013</v>
      </c>
      <c r="K19591" t="s">
        <v>65014</v>
      </c>
      <c r="L19591" t="s">
        <v>77974</v>
      </c>
    </row>
    <row r="19592" spans="1:12" x14ac:dyDescent="0.15">
      <c r="A19592" t="s">
        <v>12</v>
      </c>
      <c r="B19592">
        <v>5502089</v>
      </c>
      <c r="C19592">
        <v>5502109</v>
      </c>
      <c r="D19592" t="s">
        <v>65011</v>
      </c>
      <c r="E19592" t="s">
        <v>90</v>
      </c>
      <c r="F19592" t="s">
        <v>15</v>
      </c>
      <c r="G19592" t="s">
        <v>16</v>
      </c>
      <c r="H19592">
        <v>55</v>
      </c>
      <c r="I19592" t="s">
        <v>65015</v>
      </c>
      <c r="J19592" t="s">
        <v>65016</v>
      </c>
      <c r="K19592" t="s">
        <v>65017</v>
      </c>
      <c r="L19592" t="s">
        <v>77992</v>
      </c>
    </row>
    <row r="19593" spans="1:12" x14ac:dyDescent="0.15">
      <c r="A19593" t="s">
        <v>12</v>
      </c>
      <c r="B19593">
        <v>5502135</v>
      </c>
      <c r="C19593">
        <v>5502155</v>
      </c>
      <c r="D19593" t="s">
        <v>65011</v>
      </c>
      <c r="E19593" t="s">
        <v>90</v>
      </c>
      <c r="F19593" t="s">
        <v>15</v>
      </c>
      <c r="G19593" t="s">
        <v>32</v>
      </c>
      <c r="H19593">
        <v>101</v>
      </c>
      <c r="I19593" t="s">
        <v>65018</v>
      </c>
      <c r="J19593" t="s">
        <v>65019</v>
      </c>
      <c r="K19593" t="s">
        <v>65020</v>
      </c>
      <c r="L19593" t="s">
        <v>77997</v>
      </c>
    </row>
    <row r="19594" spans="1:12" x14ac:dyDescent="0.15">
      <c r="A19594" t="s">
        <v>12</v>
      </c>
      <c r="B19594">
        <v>5502168</v>
      </c>
      <c r="C19594">
        <v>5502188</v>
      </c>
      <c r="D19594" t="s">
        <v>65011</v>
      </c>
      <c r="E19594" t="s">
        <v>90</v>
      </c>
      <c r="F19594" t="s">
        <v>15</v>
      </c>
      <c r="G19594" t="s">
        <v>32</v>
      </c>
      <c r="H19594">
        <v>134</v>
      </c>
      <c r="I19594" t="s">
        <v>65021</v>
      </c>
      <c r="J19594" t="s">
        <v>65022</v>
      </c>
      <c r="K19594" t="s">
        <v>65023</v>
      </c>
      <c r="L19594" t="s">
        <v>78039</v>
      </c>
    </row>
    <row r="19595" spans="1:12" x14ac:dyDescent="0.15">
      <c r="A19595" t="s">
        <v>12</v>
      </c>
      <c r="B19595">
        <v>5503760</v>
      </c>
      <c r="C19595">
        <v>5503780</v>
      </c>
      <c r="D19595" t="s">
        <v>65024</v>
      </c>
      <c r="E19595" t="s">
        <v>65025</v>
      </c>
      <c r="F19595" t="s">
        <v>76</v>
      </c>
      <c r="G19595" t="s">
        <v>36</v>
      </c>
      <c r="H19595">
        <v>0</v>
      </c>
      <c r="I19595" t="s">
        <v>65026</v>
      </c>
      <c r="J19595" t="s">
        <v>65027</v>
      </c>
      <c r="K19595" t="s">
        <v>65028</v>
      </c>
      <c r="L19595" t="s">
        <v>77980</v>
      </c>
    </row>
    <row r="19596" spans="1:12" x14ac:dyDescent="0.15">
      <c r="A19596" t="s">
        <v>12</v>
      </c>
      <c r="B19596">
        <v>5503726</v>
      </c>
      <c r="C19596">
        <v>5503746</v>
      </c>
      <c r="D19596" t="s">
        <v>65024</v>
      </c>
      <c r="E19596" t="s">
        <v>65025</v>
      </c>
      <c r="F19596" t="s">
        <v>76</v>
      </c>
      <c r="G19596" t="s">
        <v>16</v>
      </c>
      <c r="H19596">
        <v>34</v>
      </c>
      <c r="I19596" t="s">
        <v>65029</v>
      </c>
      <c r="J19596" t="s">
        <v>65030</v>
      </c>
      <c r="K19596" t="s">
        <v>65031</v>
      </c>
      <c r="L19596" t="s">
        <v>77999</v>
      </c>
    </row>
    <row r="19597" spans="1:12" x14ac:dyDescent="0.15">
      <c r="A19597" t="s">
        <v>12</v>
      </c>
      <c r="B19597">
        <v>5503706</v>
      </c>
      <c r="C19597">
        <v>5503726</v>
      </c>
      <c r="D19597" t="s">
        <v>65024</v>
      </c>
      <c r="E19597" t="s">
        <v>65025</v>
      </c>
      <c r="F19597" t="s">
        <v>76</v>
      </c>
      <c r="G19597" t="s">
        <v>16</v>
      </c>
      <c r="H19597">
        <v>54</v>
      </c>
      <c r="I19597" t="s">
        <v>65032</v>
      </c>
      <c r="J19597" t="s">
        <v>65033</v>
      </c>
      <c r="K19597" t="s">
        <v>65034</v>
      </c>
      <c r="L19597" t="s">
        <v>77961</v>
      </c>
    </row>
    <row r="19598" spans="1:12" x14ac:dyDescent="0.15">
      <c r="A19598" t="s">
        <v>12</v>
      </c>
      <c r="B19598">
        <v>5503672</v>
      </c>
      <c r="C19598">
        <v>5503692</v>
      </c>
      <c r="D19598" t="s">
        <v>65024</v>
      </c>
      <c r="E19598" t="s">
        <v>65025</v>
      </c>
      <c r="F19598" t="s">
        <v>76</v>
      </c>
      <c r="G19598" t="s">
        <v>23</v>
      </c>
      <c r="H19598">
        <v>88</v>
      </c>
      <c r="I19598" t="s">
        <v>65035</v>
      </c>
      <c r="J19598" t="s">
        <v>65036</v>
      </c>
      <c r="K19598" t="s">
        <v>65037</v>
      </c>
      <c r="L19598" t="s">
        <v>77923</v>
      </c>
    </row>
    <row r="19599" spans="1:12" x14ac:dyDescent="0.15">
      <c r="A19599" t="s">
        <v>12</v>
      </c>
      <c r="B19599">
        <v>5503890</v>
      </c>
      <c r="C19599">
        <v>5503910</v>
      </c>
      <c r="D19599" t="s">
        <v>65038</v>
      </c>
      <c r="E19599" t="s">
        <v>90</v>
      </c>
      <c r="F19599" t="s">
        <v>15</v>
      </c>
      <c r="G19599" t="s">
        <v>32</v>
      </c>
      <c r="H19599">
        <v>1</v>
      </c>
      <c r="I19599" t="s">
        <v>65039</v>
      </c>
      <c r="J19599" t="s">
        <v>65040</v>
      </c>
      <c r="K19599" t="s">
        <v>65041</v>
      </c>
      <c r="L19599" t="s">
        <v>77917</v>
      </c>
    </row>
    <row r="19600" spans="1:12" x14ac:dyDescent="0.15">
      <c r="A19600" t="s">
        <v>12</v>
      </c>
      <c r="B19600">
        <v>5503915</v>
      </c>
      <c r="C19600">
        <v>5503935</v>
      </c>
      <c r="D19600" t="s">
        <v>65038</v>
      </c>
      <c r="E19600" t="s">
        <v>90</v>
      </c>
      <c r="F19600" t="s">
        <v>15</v>
      </c>
      <c r="G19600" t="s">
        <v>23</v>
      </c>
      <c r="H19600">
        <v>26</v>
      </c>
      <c r="I19600" t="s">
        <v>65042</v>
      </c>
      <c r="J19600" t="s">
        <v>65043</v>
      </c>
      <c r="K19600" t="s">
        <v>65044</v>
      </c>
      <c r="L19600" t="s">
        <v>78002</v>
      </c>
    </row>
    <row r="19601" spans="1:12" x14ac:dyDescent="0.15">
      <c r="A19601" t="s">
        <v>12</v>
      </c>
      <c r="B19601">
        <v>5503948</v>
      </c>
      <c r="C19601">
        <v>5503968</v>
      </c>
      <c r="D19601" t="s">
        <v>65038</v>
      </c>
      <c r="E19601" t="s">
        <v>90</v>
      </c>
      <c r="F19601" t="s">
        <v>15</v>
      </c>
      <c r="G19601" t="s">
        <v>23</v>
      </c>
      <c r="H19601">
        <v>59</v>
      </c>
      <c r="I19601" t="s">
        <v>65045</v>
      </c>
      <c r="J19601" t="s">
        <v>65046</v>
      </c>
      <c r="K19601" t="s">
        <v>65047</v>
      </c>
      <c r="L19601" t="s">
        <v>78009</v>
      </c>
    </row>
    <row r="19602" spans="1:12" x14ac:dyDescent="0.15">
      <c r="A19602" t="s">
        <v>12</v>
      </c>
      <c r="B19602">
        <v>5503969</v>
      </c>
      <c r="C19602">
        <v>5503989</v>
      </c>
      <c r="D19602" t="s">
        <v>65038</v>
      </c>
      <c r="E19602" t="s">
        <v>90</v>
      </c>
      <c r="F19602" t="s">
        <v>15</v>
      </c>
      <c r="G19602" t="s">
        <v>23</v>
      </c>
      <c r="H19602">
        <v>80</v>
      </c>
      <c r="I19602" t="s">
        <v>65048</v>
      </c>
      <c r="J19602" t="s">
        <v>65049</v>
      </c>
      <c r="K19602" t="s">
        <v>65050</v>
      </c>
      <c r="L19602" t="s">
        <v>77940</v>
      </c>
    </row>
    <row r="19603" spans="1:12" x14ac:dyDescent="0.15">
      <c r="A19603" t="s">
        <v>12</v>
      </c>
      <c r="B19603">
        <v>5504614</v>
      </c>
      <c r="C19603">
        <v>5504634</v>
      </c>
      <c r="D19603" t="s">
        <v>65051</v>
      </c>
      <c r="E19603" t="s">
        <v>90</v>
      </c>
      <c r="F19603" t="s">
        <v>76</v>
      </c>
      <c r="G19603" t="s">
        <v>16</v>
      </c>
      <c r="H19603">
        <v>6</v>
      </c>
      <c r="I19603" t="s">
        <v>65052</v>
      </c>
      <c r="J19603" t="s">
        <v>65053</v>
      </c>
      <c r="K19603" t="s">
        <v>65054</v>
      </c>
      <c r="L19603" t="s">
        <v>78025</v>
      </c>
    </row>
    <row r="19604" spans="1:12" x14ac:dyDescent="0.15">
      <c r="A19604" t="s">
        <v>12</v>
      </c>
      <c r="B19604">
        <v>5504592</v>
      </c>
      <c r="C19604">
        <v>5504612</v>
      </c>
      <c r="D19604" t="s">
        <v>65051</v>
      </c>
      <c r="E19604" t="s">
        <v>90</v>
      </c>
      <c r="F19604" t="s">
        <v>76</v>
      </c>
      <c r="G19604" t="s">
        <v>36</v>
      </c>
      <c r="H19604">
        <v>28</v>
      </c>
      <c r="I19604" t="s">
        <v>65055</v>
      </c>
      <c r="J19604" t="s">
        <v>65056</v>
      </c>
      <c r="K19604" t="s">
        <v>65057</v>
      </c>
      <c r="L19604" t="s">
        <v>77956</v>
      </c>
    </row>
    <row r="19605" spans="1:12" x14ac:dyDescent="0.15">
      <c r="A19605" t="s">
        <v>12</v>
      </c>
      <c r="B19605">
        <v>5504568</v>
      </c>
      <c r="C19605">
        <v>5504588</v>
      </c>
      <c r="D19605" t="s">
        <v>65051</v>
      </c>
      <c r="E19605" t="s">
        <v>90</v>
      </c>
      <c r="F19605" t="s">
        <v>76</v>
      </c>
      <c r="G19605" t="s">
        <v>16</v>
      </c>
      <c r="H19605">
        <v>52</v>
      </c>
      <c r="I19605" t="s">
        <v>65058</v>
      </c>
      <c r="J19605" t="s">
        <v>65059</v>
      </c>
      <c r="K19605" t="s">
        <v>65060</v>
      </c>
      <c r="L19605" t="s">
        <v>77959</v>
      </c>
    </row>
    <row r="19606" spans="1:12" x14ac:dyDescent="0.15">
      <c r="A19606" t="s">
        <v>12</v>
      </c>
      <c r="B19606">
        <v>5504538</v>
      </c>
      <c r="C19606">
        <v>5504558</v>
      </c>
      <c r="D19606" t="s">
        <v>65051</v>
      </c>
      <c r="E19606" t="s">
        <v>90</v>
      </c>
      <c r="F19606" t="s">
        <v>76</v>
      </c>
      <c r="G19606" t="s">
        <v>36</v>
      </c>
      <c r="H19606">
        <v>82</v>
      </c>
      <c r="I19606" t="s">
        <v>65061</v>
      </c>
      <c r="J19606" t="s">
        <v>65062</v>
      </c>
      <c r="K19606" t="s">
        <v>65063</v>
      </c>
      <c r="L19606" t="s">
        <v>78011</v>
      </c>
    </row>
    <row r="19607" spans="1:12" x14ac:dyDescent="0.15">
      <c r="A19607" t="s">
        <v>12</v>
      </c>
      <c r="B19607">
        <v>5505191</v>
      </c>
      <c r="C19607">
        <v>5505211</v>
      </c>
      <c r="D19607" t="s">
        <v>65064</v>
      </c>
      <c r="E19607" t="s">
        <v>90</v>
      </c>
      <c r="F19607" t="s">
        <v>76</v>
      </c>
      <c r="G19607" t="s">
        <v>16</v>
      </c>
      <c r="H19607">
        <v>55</v>
      </c>
      <c r="I19607" t="s">
        <v>65065</v>
      </c>
      <c r="J19607" t="s">
        <v>65066</v>
      </c>
      <c r="K19607" t="s">
        <v>65067</v>
      </c>
      <c r="L19607" t="s">
        <v>77992</v>
      </c>
    </row>
    <row r="19608" spans="1:12" x14ac:dyDescent="0.15">
      <c r="A19608" t="s">
        <v>12</v>
      </c>
      <c r="B19608">
        <v>5505125</v>
      </c>
      <c r="C19608">
        <v>5505145</v>
      </c>
      <c r="D19608" t="s">
        <v>65064</v>
      </c>
      <c r="E19608" t="s">
        <v>90</v>
      </c>
      <c r="F19608" t="s">
        <v>76</v>
      </c>
      <c r="G19608" t="s">
        <v>16</v>
      </c>
      <c r="H19608">
        <v>121</v>
      </c>
      <c r="I19608" t="s">
        <v>65068</v>
      </c>
      <c r="J19608" t="s">
        <v>65069</v>
      </c>
      <c r="K19608" t="s">
        <v>65070</v>
      </c>
      <c r="L19608" t="s">
        <v>77943</v>
      </c>
    </row>
    <row r="19609" spans="1:12" x14ac:dyDescent="0.15">
      <c r="A19609" t="s">
        <v>12</v>
      </c>
      <c r="B19609">
        <v>5505104</v>
      </c>
      <c r="C19609">
        <v>5505124</v>
      </c>
      <c r="D19609" t="s">
        <v>65064</v>
      </c>
      <c r="E19609" t="s">
        <v>90</v>
      </c>
      <c r="F19609" t="s">
        <v>76</v>
      </c>
      <c r="G19609" t="s">
        <v>32</v>
      </c>
      <c r="H19609">
        <v>142</v>
      </c>
      <c r="I19609" t="s">
        <v>65071</v>
      </c>
      <c r="J19609" t="s">
        <v>65072</v>
      </c>
      <c r="K19609" t="s">
        <v>65073</v>
      </c>
      <c r="L19609" t="s">
        <v>77990</v>
      </c>
    </row>
    <row r="19610" spans="1:12" x14ac:dyDescent="0.15">
      <c r="A19610" t="s">
        <v>12</v>
      </c>
      <c r="B19610">
        <v>5505080</v>
      </c>
      <c r="C19610">
        <v>5505100</v>
      </c>
      <c r="D19610" t="s">
        <v>65064</v>
      </c>
      <c r="E19610" t="s">
        <v>90</v>
      </c>
      <c r="F19610" t="s">
        <v>76</v>
      </c>
      <c r="G19610" t="s">
        <v>16</v>
      </c>
      <c r="H19610">
        <v>166</v>
      </c>
      <c r="I19610" t="s">
        <v>65074</v>
      </c>
      <c r="J19610" t="s">
        <v>65075</v>
      </c>
      <c r="K19610" t="s">
        <v>65076</v>
      </c>
      <c r="L19610" t="s">
        <v>77996</v>
      </c>
    </row>
    <row r="19611" spans="1:12" x14ac:dyDescent="0.15">
      <c r="A19611" t="s">
        <v>12</v>
      </c>
      <c r="B19611">
        <v>5506840</v>
      </c>
      <c r="C19611">
        <v>5506860</v>
      </c>
      <c r="D19611" t="s">
        <v>65077</v>
      </c>
      <c r="E19611" t="s">
        <v>65078</v>
      </c>
      <c r="F19611" t="s">
        <v>76</v>
      </c>
      <c r="G19611" t="s">
        <v>32</v>
      </c>
      <c r="H19611">
        <v>1</v>
      </c>
      <c r="I19611" t="s">
        <v>65079</v>
      </c>
      <c r="J19611" t="s">
        <v>65080</v>
      </c>
      <c r="K19611" t="s">
        <v>65081</v>
      </c>
      <c r="L19611" t="s">
        <v>77917</v>
      </c>
    </row>
    <row r="19612" spans="1:12" x14ac:dyDescent="0.15">
      <c r="A19612" t="s">
        <v>12</v>
      </c>
      <c r="B19612">
        <v>5506819</v>
      </c>
      <c r="C19612">
        <v>5506839</v>
      </c>
      <c r="D19612" t="s">
        <v>65077</v>
      </c>
      <c r="E19612" t="s">
        <v>65078</v>
      </c>
      <c r="F19612" t="s">
        <v>76</v>
      </c>
      <c r="G19612" t="s">
        <v>23</v>
      </c>
      <c r="H19612">
        <v>22</v>
      </c>
      <c r="I19612" t="s">
        <v>65082</v>
      </c>
      <c r="J19612" t="s">
        <v>65083</v>
      </c>
      <c r="K19612" t="s">
        <v>65084</v>
      </c>
      <c r="L19612" t="s">
        <v>77948</v>
      </c>
    </row>
    <row r="19613" spans="1:12" x14ac:dyDescent="0.15">
      <c r="A19613" t="s">
        <v>12</v>
      </c>
      <c r="B19613">
        <v>5506780</v>
      </c>
      <c r="C19613">
        <v>5506800</v>
      </c>
      <c r="D19613" t="s">
        <v>65077</v>
      </c>
      <c r="E19613" t="s">
        <v>65078</v>
      </c>
      <c r="F19613" t="s">
        <v>76</v>
      </c>
      <c r="G19613" t="s">
        <v>16</v>
      </c>
      <c r="H19613">
        <v>61</v>
      </c>
      <c r="I19613" t="s">
        <v>65085</v>
      </c>
      <c r="J19613" t="s">
        <v>65086</v>
      </c>
      <c r="K19613" t="s">
        <v>65087</v>
      </c>
      <c r="L19613" t="s">
        <v>77979</v>
      </c>
    </row>
    <row r="19614" spans="1:12" x14ac:dyDescent="0.15">
      <c r="A19614" t="s">
        <v>12</v>
      </c>
      <c r="B19614">
        <v>5506759</v>
      </c>
      <c r="C19614">
        <v>5506779</v>
      </c>
      <c r="D19614" t="s">
        <v>65077</v>
      </c>
      <c r="E19614" t="s">
        <v>65078</v>
      </c>
      <c r="F19614" t="s">
        <v>76</v>
      </c>
      <c r="G19614" t="s">
        <v>16</v>
      </c>
      <c r="H19614">
        <v>82</v>
      </c>
      <c r="I19614" t="s">
        <v>65088</v>
      </c>
      <c r="J19614" t="s">
        <v>65089</v>
      </c>
      <c r="K19614" t="s">
        <v>65090</v>
      </c>
      <c r="L19614" t="s">
        <v>78011</v>
      </c>
    </row>
    <row r="19615" spans="1:12" x14ac:dyDescent="0.15">
      <c r="A19615" t="s">
        <v>12</v>
      </c>
      <c r="B19615">
        <v>5507388</v>
      </c>
      <c r="C19615">
        <v>5507408</v>
      </c>
      <c r="D19615" t="s">
        <v>65091</v>
      </c>
      <c r="E19615" t="s">
        <v>65092</v>
      </c>
      <c r="F19615" t="s">
        <v>15</v>
      </c>
      <c r="G19615" t="s">
        <v>36</v>
      </c>
      <c r="H19615">
        <v>0</v>
      </c>
      <c r="I19615" t="s">
        <v>65093</v>
      </c>
      <c r="J19615" t="s">
        <v>65094</v>
      </c>
      <c r="K19615" t="s">
        <v>65095</v>
      </c>
      <c r="L19615" t="s">
        <v>77980</v>
      </c>
    </row>
    <row r="19616" spans="1:12" x14ac:dyDescent="0.15">
      <c r="A19616" t="s">
        <v>12</v>
      </c>
      <c r="B19616">
        <v>5507416</v>
      </c>
      <c r="C19616">
        <v>5507436</v>
      </c>
      <c r="D19616" t="s">
        <v>65091</v>
      </c>
      <c r="E19616" t="s">
        <v>65092</v>
      </c>
      <c r="F19616" t="s">
        <v>15</v>
      </c>
      <c r="G19616" t="s">
        <v>23</v>
      </c>
      <c r="H19616">
        <v>28</v>
      </c>
      <c r="I19616" t="s">
        <v>65096</v>
      </c>
      <c r="J19616" t="s">
        <v>65097</v>
      </c>
      <c r="K19616" t="s">
        <v>65098</v>
      </c>
      <c r="L19616" t="s">
        <v>77956</v>
      </c>
    </row>
    <row r="19617" spans="1:12" x14ac:dyDescent="0.15">
      <c r="A19617" t="s">
        <v>12</v>
      </c>
      <c r="B19617">
        <v>5507473</v>
      </c>
      <c r="C19617">
        <v>5507493</v>
      </c>
      <c r="D19617" t="s">
        <v>65091</v>
      </c>
      <c r="E19617" t="s">
        <v>65092</v>
      </c>
      <c r="F19617" t="s">
        <v>15</v>
      </c>
      <c r="G19617" t="s">
        <v>23</v>
      </c>
      <c r="H19617">
        <v>85</v>
      </c>
      <c r="I19617" t="s">
        <v>65099</v>
      </c>
      <c r="J19617" t="s">
        <v>65100</v>
      </c>
      <c r="K19617" t="s">
        <v>65101</v>
      </c>
      <c r="L19617" t="s">
        <v>77972</v>
      </c>
    </row>
    <row r="19618" spans="1:12" x14ac:dyDescent="0.15">
      <c r="A19618" t="s">
        <v>12</v>
      </c>
      <c r="B19618">
        <v>5507494</v>
      </c>
      <c r="C19618">
        <v>5507514</v>
      </c>
      <c r="D19618" t="s">
        <v>65091</v>
      </c>
      <c r="E19618" t="s">
        <v>65092</v>
      </c>
      <c r="F19618" t="s">
        <v>15</v>
      </c>
      <c r="G19618" t="s">
        <v>23</v>
      </c>
      <c r="H19618">
        <v>106</v>
      </c>
      <c r="I19618" t="s">
        <v>65102</v>
      </c>
      <c r="J19618" t="s">
        <v>65103</v>
      </c>
      <c r="K19618" t="s">
        <v>65104</v>
      </c>
      <c r="L19618" t="s">
        <v>77914</v>
      </c>
    </row>
    <row r="19619" spans="1:12" x14ac:dyDescent="0.15">
      <c r="A19619" t="s">
        <v>12</v>
      </c>
      <c r="B19619">
        <v>5508662</v>
      </c>
      <c r="C19619">
        <v>5508682</v>
      </c>
      <c r="D19619" t="s">
        <v>65105</v>
      </c>
      <c r="E19619" t="s">
        <v>90</v>
      </c>
      <c r="F19619" t="s">
        <v>76</v>
      </c>
      <c r="G19619" t="s">
        <v>32</v>
      </c>
      <c r="H19619">
        <v>1</v>
      </c>
      <c r="I19619" t="s">
        <v>65106</v>
      </c>
      <c r="J19619" t="s">
        <v>65107</v>
      </c>
      <c r="K19619" t="s">
        <v>65108</v>
      </c>
      <c r="L19619" t="s">
        <v>77917</v>
      </c>
    </row>
    <row r="19620" spans="1:12" x14ac:dyDescent="0.15">
      <c r="A19620" t="s">
        <v>12</v>
      </c>
      <c r="B19620">
        <v>5508635</v>
      </c>
      <c r="C19620">
        <v>5508655</v>
      </c>
      <c r="D19620" t="s">
        <v>65105</v>
      </c>
      <c r="E19620" t="s">
        <v>90</v>
      </c>
      <c r="F19620" t="s">
        <v>76</v>
      </c>
      <c r="G19620" t="s">
        <v>36</v>
      </c>
      <c r="H19620">
        <v>28</v>
      </c>
      <c r="I19620" t="s">
        <v>65109</v>
      </c>
      <c r="J19620" t="s">
        <v>65110</v>
      </c>
      <c r="K19620" t="s">
        <v>65111</v>
      </c>
      <c r="L19620" t="s">
        <v>77956</v>
      </c>
    </row>
    <row r="19621" spans="1:12" x14ac:dyDescent="0.15">
      <c r="A19621" t="s">
        <v>12</v>
      </c>
      <c r="B19621">
        <v>5508609</v>
      </c>
      <c r="C19621">
        <v>5508629</v>
      </c>
      <c r="D19621" t="s">
        <v>65105</v>
      </c>
      <c r="E19621" t="s">
        <v>90</v>
      </c>
      <c r="F19621" t="s">
        <v>76</v>
      </c>
      <c r="G19621" t="s">
        <v>23</v>
      </c>
      <c r="H19621">
        <v>54</v>
      </c>
      <c r="I19621" t="s">
        <v>65112</v>
      </c>
      <c r="J19621" t="s">
        <v>65113</v>
      </c>
      <c r="K19621" t="s">
        <v>65114</v>
      </c>
      <c r="L19621" t="s">
        <v>77961</v>
      </c>
    </row>
    <row r="19622" spans="1:12" x14ac:dyDescent="0.15">
      <c r="A19622" t="s">
        <v>12</v>
      </c>
      <c r="B19622">
        <v>5508587</v>
      </c>
      <c r="C19622">
        <v>5508607</v>
      </c>
      <c r="D19622" t="s">
        <v>65105</v>
      </c>
      <c r="E19622" t="s">
        <v>90</v>
      </c>
      <c r="F19622" t="s">
        <v>76</v>
      </c>
      <c r="G19622" t="s">
        <v>36</v>
      </c>
      <c r="H19622">
        <v>76</v>
      </c>
      <c r="I19622" t="s">
        <v>65115</v>
      </c>
      <c r="J19622" t="s">
        <v>65116</v>
      </c>
      <c r="K19622" t="s">
        <v>65117</v>
      </c>
      <c r="L19622" t="s">
        <v>77985</v>
      </c>
    </row>
    <row r="19623" spans="1:12" x14ac:dyDescent="0.15">
      <c r="A19623" t="s">
        <v>12</v>
      </c>
      <c r="B19623">
        <v>5509756</v>
      </c>
      <c r="C19623">
        <v>5509776</v>
      </c>
      <c r="D19623" t="s">
        <v>65118</v>
      </c>
      <c r="E19623" t="s">
        <v>90</v>
      </c>
      <c r="F19623" t="s">
        <v>76</v>
      </c>
      <c r="G19623" t="s">
        <v>16</v>
      </c>
      <c r="H19623">
        <v>12</v>
      </c>
      <c r="I19623" t="s">
        <v>65119</v>
      </c>
      <c r="J19623" t="s">
        <v>65120</v>
      </c>
      <c r="K19623" t="s">
        <v>65121</v>
      </c>
      <c r="L19623" t="s">
        <v>77991</v>
      </c>
    </row>
    <row r="19624" spans="1:12" x14ac:dyDescent="0.15">
      <c r="A19624" t="s">
        <v>12</v>
      </c>
      <c r="B19624">
        <v>5509734</v>
      </c>
      <c r="C19624">
        <v>5509754</v>
      </c>
      <c r="D19624" t="s">
        <v>65118</v>
      </c>
      <c r="E19624" t="s">
        <v>90</v>
      </c>
      <c r="F19624" t="s">
        <v>76</v>
      </c>
      <c r="G19624" t="s">
        <v>16</v>
      </c>
      <c r="H19624">
        <v>34</v>
      </c>
      <c r="I19624" t="s">
        <v>65122</v>
      </c>
      <c r="J19624" t="s">
        <v>65123</v>
      </c>
      <c r="K19624" t="s">
        <v>65124</v>
      </c>
      <c r="L19624" t="s">
        <v>77999</v>
      </c>
    </row>
    <row r="19625" spans="1:12" x14ac:dyDescent="0.15">
      <c r="A19625" t="s">
        <v>12</v>
      </c>
      <c r="B19625">
        <v>5509706</v>
      </c>
      <c r="C19625">
        <v>5509726</v>
      </c>
      <c r="D19625" t="s">
        <v>65118</v>
      </c>
      <c r="E19625" t="s">
        <v>90</v>
      </c>
      <c r="F19625" t="s">
        <v>76</v>
      </c>
      <c r="G19625" t="s">
        <v>32</v>
      </c>
      <c r="H19625">
        <v>62</v>
      </c>
      <c r="I19625" t="s">
        <v>65125</v>
      </c>
      <c r="J19625" t="s">
        <v>65126</v>
      </c>
      <c r="K19625" t="s">
        <v>65127</v>
      </c>
      <c r="L19625" t="s">
        <v>77949</v>
      </c>
    </row>
    <row r="19626" spans="1:12" x14ac:dyDescent="0.15">
      <c r="A19626" t="s">
        <v>12</v>
      </c>
      <c r="B19626">
        <v>5509668</v>
      </c>
      <c r="C19626">
        <v>5509688</v>
      </c>
      <c r="D19626" t="s">
        <v>65118</v>
      </c>
      <c r="E19626" t="s">
        <v>90</v>
      </c>
      <c r="F19626" t="s">
        <v>76</v>
      </c>
      <c r="G19626" t="s">
        <v>36</v>
      </c>
      <c r="H19626">
        <v>100</v>
      </c>
      <c r="I19626" t="s">
        <v>65128</v>
      </c>
      <c r="J19626" t="s">
        <v>65129</v>
      </c>
      <c r="K19626" t="s">
        <v>65130</v>
      </c>
      <c r="L19626" t="s">
        <v>77953</v>
      </c>
    </row>
    <row r="19627" spans="1:12" x14ac:dyDescent="0.15">
      <c r="A19627" t="s">
        <v>12</v>
      </c>
      <c r="B19627">
        <v>5510115</v>
      </c>
      <c r="C19627">
        <v>5510135</v>
      </c>
      <c r="D19627" t="s">
        <v>65131</v>
      </c>
      <c r="E19627" t="s">
        <v>90</v>
      </c>
      <c r="F19627" t="s">
        <v>15</v>
      </c>
      <c r="G19627" t="s">
        <v>16</v>
      </c>
      <c r="H19627">
        <v>0</v>
      </c>
      <c r="I19627" t="s">
        <v>65132</v>
      </c>
      <c r="J19627" t="s">
        <v>65133</v>
      </c>
      <c r="K19627" t="s">
        <v>65134</v>
      </c>
      <c r="L19627" t="s">
        <v>77980</v>
      </c>
    </row>
    <row r="19628" spans="1:12" x14ac:dyDescent="0.15">
      <c r="A19628" t="s">
        <v>12</v>
      </c>
      <c r="B19628">
        <v>5510143</v>
      </c>
      <c r="C19628">
        <v>5510163</v>
      </c>
      <c r="D19628" t="s">
        <v>65131</v>
      </c>
      <c r="E19628" t="s">
        <v>90</v>
      </c>
      <c r="F19628" t="s">
        <v>15</v>
      </c>
      <c r="G19628" t="s">
        <v>36</v>
      </c>
      <c r="H19628">
        <v>28</v>
      </c>
      <c r="I19628" t="s">
        <v>65135</v>
      </c>
      <c r="J19628" t="s">
        <v>65136</v>
      </c>
      <c r="K19628" t="s">
        <v>65137</v>
      </c>
      <c r="L19628" t="s">
        <v>77956</v>
      </c>
    </row>
    <row r="19629" spans="1:12" x14ac:dyDescent="0.15">
      <c r="A19629" t="s">
        <v>12</v>
      </c>
      <c r="B19629">
        <v>5510166</v>
      </c>
      <c r="C19629">
        <v>5510186</v>
      </c>
      <c r="D19629" t="s">
        <v>65131</v>
      </c>
      <c r="E19629" t="s">
        <v>90</v>
      </c>
      <c r="F19629" t="s">
        <v>15</v>
      </c>
      <c r="G19629" t="s">
        <v>36</v>
      </c>
      <c r="H19629">
        <v>51</v>
      </c>
      <c r="I19629" t="s">
        <v>65138</v>
      </c>
      <c r="J19629" t="s">
        <v>65139</v>
      </c>
      <c r="K19629" t="s">
        <v>65140</v>
      </c>
      <c r="L19629" t="s">
        <v>78023</v>
      </c>
    </row>
    <row r="19630" spans="1:12" x14ac:dyDescent="0.15">
      <c r="A19630" t="s">
        <v>12</v>
      </c>
      <c r="B19630">
        <v>5510189</v>
      </c>
      <c r="C19630">
        <v>5510209</v>
      </c>
      <c r="D19630" t="s">
        <v>65131</v>
      </c>
      <c r="E19630" t="s">
        <v>90</v>
      </c>
      <c r="F19630" t="s">
        <v>15</v>
      </c>
      <c r="G19630" t="s">
        <v>32</v>
      </c>
      <c r="H19630">
        <v>74</v>
      </c>
      <c r="I19630" t="s">
        <v>65141</v>
      </c>
      <c r="J19630" t="s">
        <v>65142</v>
      </c>
      <c r="K19630" t="s">
        <v>65143</v>
      </c>
      <c r="L19630" t="s">
        <v>78005</v>
      </c>
    </row>
    <row r="19631" spans="1:12" x14ac:dyDescent="0.15">
      <c r="A19631" t="s">
        <v>12</v>
      </c>
      <c r="B19631">
        <v>5512756</v>
      </c>
      <c r="C19631">
        <v>5512776</v>
      </c>
      <c r="D19631" t="s">
        <v>65144</v>
      </c>
      <c r="E19631" t="s">
        <v>90</v>
      </c>
      <c r="F19631" t="s">
        <v>76</v>
      </c>
      <c r="G19631" t="s">
        <v>23</v>
      </c>
      <c r="H19631">
        <v>11</v>
      </c>
      <c r="I19631" t="s">
        <v>65145</v>
      </c>
      <c r="J19631" t="s">
        <v>65146</v>
      </c>
      <c r="K19631" t="s">
        <v>65147</v>
      </c>
      <c r="L19631" t="s">
        <v>77974</v>
      </c>
    </row>
    <row r="19632" spans="1:12" x14ac:dyDescent="0.15">
      <c r="A19632" t="s">
        <v>12</v>
      </c>
      <c r="B19632">
        <v>5512718</v>
      </c>
      <c r="C19632">
        <v>5512738</v>
      </c>
      <c r="D19632" t="s">
        <v>65144</v>
      </c>
      <c r="E19632" t="s">
        <v>90</v>
      </c>
      <c r="F19632" t="s">
        <v>76</v>
      </c>
      <c r="G19632" t="s">
        <v>16</v>
      </c>
      <c r="H19632">
        <v>49</v>
      </c>
      <c r="I19632" t="s">
        <v>65148</v>
      </c>
      <c r="J19632" t="s">
        <v>65149</v>
      </c>
      <c r="K19632" t="s">
        <v>65150</v>
      </c>
      <c r="L19632" t="s">
        <v>77913</v>
      </c>
    </row>
    <row r="19633" spans="1:12" x14ac:dyDescent="0.15">
      <c r="A19633" t="s">
        <v>12</v>
      </c>
      <c r="B19633">
        <v>5512688</v>
      </c>
      <c r="C19633">
        <v>5512708</v>
      </c>
      <c r="D19633" t="s">
        <v>65144</v>
      </c>
      <c r="E19633" t="s">
        <v>90</v>
      </c>
      <c r="F19633" t="s">
        <v>76</v>
      </c>
      <c r="G19633" t="s">
        <v>16</v>
      </c>
      <c r="H19633">
        <v>79</v>
      </c>
      <c r="I19633" t="s">
        <v>65151</v>
      </c>
      <c r="J19633" t="s">
        <v>65152</v>
      </c>
      <c r="K19633" t="s">
        <v>65153</v>
      </c>
      <c r="L19633" t="s">
        <v>77993</v>
      </c>
    </row>
    <row r="19634" spans="1:12" x14ac:dyDescent="0.15">
      <c r="A19634" t="s">
        <v>12</v>
      </c>
      <c r="B19634">
        <v>5512662</v>
      </c>
      <c r="C19634">
        <v>5512682</v>
      </c>
      <c r="D19634" t="s">
        <v>65144</v>
      </c>
      <c r="E19634" t="s">
        <v>90</v>
      </c>
      <c r="F19634" t="s">
        <v>76</v>
      </c>
      <c r="G19634" t="s">
        <v>36</v>
      </c>
      <c r="H19634">
        <v>105</v>
      </c>
      <c r="I19634" t="s">
        <v>65154</v>
      </c>
      <c r="J19634" t="s">
        <v>65155</v>
      </c>
      <c r="K19634" t="s">
        <v>65156</v>
      </c>
      <c r="L19634" t="s">
        <v>78028</v>
      </c>
    </row>
    <row r="19635" spans="1:12" x14ac:dyDescent="0.15">
      <c r="A19635" t="s">
        <v>12</v>
      </c>
      <c r="B19635">
        <v>5514005</v>
      </c>
      <c r="C19635">
        <v>5514025</v>
      </c>
      <c r="D19635" t="s">
        <v>65157</v>
      </c>
      <c r="E19635" t="s">
        <v>90</v>
      </c>
      <c r="F19635" t="s">
        <v>76</v>
      </c>
      <c r="G19635" t="s">
        <v>36</v>
      </c>
      <c r="H19635">
        <v>13</v>
      </c>
      <c r="I19635" t="s">
        <v>65158</v>
      </c>
      <c r="J19635" t="s">
        <v>65159</v>
      </c>
      <c r="K19635" t="s">
        <v>65160</v>
      </c>
      <c r="L19635" t="s">
        <v>77935</v>
      </c>
    </row>
    <row r="19636" spans="1:12" x14ac:dyDescent="0.15">
      <c r="A19636" t="s">
        <v>12</v>
      </c>
      <c r="B19636">
        <v>5513978</v>
      </c>
      <c r="C19636">
        <v>5513998</v>
      </c>
      <c r="D19636" t="s">
        <v>65157</v>
      </c>
      <c r="E19636" t="s">
        <v>90</v>
      </c>
      <c r="F19636" t="s">
        <v>76</v>
      </c>
      <c r="G19636" t="s">
        <v>16</v>
      </c>
      <c r="H19636">
        <v>40</v>
      </c>
      <c r="I19636" t="s">
        <v>65161</v>
      </c>
      <c r="J19636" t="s">
        <v>65162</v>
      </c>
      <c r="K19636" t="s">
        <v>65163</v>
      </c>
      <c r="L19636" t="s">
        <v>77952</v>
      </c>
    </row>
    <row r="19637" spans="1:12" x14ac:dyDescent="0.15">
      <c r="A19637" t="s">
        <v>12</v>
      </c>
      <c r="B19637">
        <v>5513900</v>
      </c>
      <c r="C19637">
        <v>5513920</v>
      </c>
      <c r="D19637" t="s">
        <v>65157</v>
      </c>
      <c r="E19637" t="s">
        <v>90</v>
      </c>
      <c r="F19637" t="s">
        <v>76</v>
      </c>
      <c r="G19637" t="s">
        <v>16</v>
      </c>
      <c r="H19637">
        <v>118</v>
      </c>
      <c r="I19637" t="s">
        <v>65164</v>
      </c>
      <c r="J19637" t="s">
        <v>65165</v>
      </c>
      <c r="K19637" t="s">
        <v>65166</v>
      </c>
      <c r="L19637" t="s">
        <v>77973</v>
      </c>
    </row>
    <row r="19638" spans="1:12" x14ac:dyDescent="0.15">
      <c r="A19638" t="s">
        <v>12</v>
      </c>
      <c r="B19638">
        <v>5513852</v>
      </c>
      <c r="C19638">
        <v>5513872</v>
      </c>
      <c r="D19638" t="s">
        <v>65157</v>
      </c>
      <c r="E19638" t="s">
        <v>90</v>
      </c>
      <c r="F19638" t="s">
        <v>76</v>
      </c>
      <c r="G19638" t="s">
        <v>16</v>
      </c>
      <c r="H19638">
        <v>166</v>
      </c>
      <c r="I19638" t="s">
        <v>65167</v>
      </c>
      <c r="J19638" t="s">
        <v>65168</v>
      </c>
      <c r="K19638" t="s">
        <v>65169</v>
      </c>
      <c r="L19638" t="s">
        <v>77996</v>
      </c>
    </row>
    <row r="19639" spans="1:12" x14ac:dyDescent="0.15">
      <c r="A19639" t="s">
        <v>12</v>
      </c>
      <c r="B19639">
        <v>5514549</v>
      </c>
      <c r="C19639">
        <v>5514569</v>
      </c>
      <c r="D19639" t="s">
        <v>65170</v>
      </c>
      <c r="E19639" t="s">
        <v>90</v>
      </c>
      <c r="F19639" t="s">
        <v>76</v>
      </c>
      <c r="G19639" t="s">
        <v>16</v>
      </c>
      <c r="H19639">
        <v>11</v>
      </c>
      <c r="I19639" t="s">
        <v>65171</v>
      </c>
      <c r="J19639" t="s">
        <v>65172</v>
      </c>
      <c r="K19639" t="s">
        <v>65173</v>
      </c>
      <c r="L19639" t="s">
        <v>77974</v>
      </c>
    </row>
    <row r="19640" spans="1:12" x14ac:dyDescent="0.15">
      <c r="A19640" t="s">
        <v>12</v>
      </c>
      <c r="B19640">
        <v>5514517</v>
      </c>
      <c r="C19640">
        <v>5514537</v>
      </c>
      <c r="D19640" t="s">
        <v>65170</v>
      </c>
      <c r="E19640" t="s">
        <v>90</v>
      </c>
      <c r="F19640" t="s">
        <v>76</v>
      </c>
      <c r="G19640" t="s">
        <v>16</v>
      </c>
      <c r="H19640">
        <v>43</v>
      </c>
      <c r="I19640" t="s">
        <v>65174</v>
      </c>
      <c r="J19640" t="s">
        <v>65175</v>
      </c>
      <c r="K19640" t="s">
        <v>65176</v>
      </c>
      <c r="L19640" t="s">
        <v>77942</v>
      </c>
    </row>
    <row r="19641" spans="1:12" x14ac:dyDescent="0.15">
      <c r="A19641" t="s">
        <v>12</v>
      </c>
      <c r="B19641">
        <v>5514485</v>
      </c>
      <c r="C19641">
        <v>5514505</v>
      </c>
      <c r="D19641" t="s">
        <v>65170</v>
      </c>
      <c r="E19641" t="s">
        <v>90</v>
      </c>
      <c r="F19641" t="s">
        <v>76</v>
      </c>
      <c r="G19641" t="s">
        <v>16</v>
      </c>
      <c r="H19641">
        <v>75</v>
      </c>
      <c r="I19641" t="s">
        <v>65177</v>
      </c>
      <c r="J19641" t="s">
        <v>65178</v>
      </c>
      <c r="K19641" t="s">
        <v>65179</v>
      </c>
      <c r="L19641" t="s">
        <v>78027</v>
      </c>
    </row>
    <row r="19642" spans="1:12" x14ac:dyDescent="0.15">
      <c r="A19642" t="s">
        <v>12</v>
      </c>
      <c r="B19642">
        <v>5514459</v>
      </c>
      <c r="C19642">
        <v>5514479</v>
      </c>
      <c r="D19642" t="s">
        <v>65170</v>
      </c>
      <c r="E19642" t="s">
        <v>90</v>
      </c>
      <c r="F19642" t="s">
        <v>76</v>
      </c>
      <c r="G19642" t="s">
        <v>32</v>
      </c>
      <c r="H19642">
        <v>101</v>
      </c>
      <c r="I19642" t="s">
        <v>65180</v>
      </c>
      <c r="J19642" t="s">
        <v>65181</v>
      </c>
      <c r="K19642" t="s">
        <v>65182</v>
      </c>
      <c r="L19642" t="s">
        <v>77997</v>
      </c>
    </row>
    <row r="19643" spans="1:12" x14ac:dyDescent="0.15">
      <c r="A19643" t="s">
        <v>12</v>
      </c>
      <c r="B19643">
        <v>5517377</v>
      </c>
      <c r="C19643">
        <v>5517397</v>
      </c>
      <c r="D19643" t="s">
        <v>65183</v>
      </c>
      <c r="E19643" t="s">
        <v>90</v>
      </c>
      <c r="F19643" t="s">
        <v>76</v>
      </c>
      <c r="G19643" t="s">
        <v>32</v>
      </c>
      <c r="H19643">
        <v>7</v>
      </c>
      <c r="I19643" t="s">
        <v>65184</v>
      </c>
      <c r="J19643" t="s">
        <v>65185</v>
      </c>
      <c r="K19643" t="s">
        <v>65186</v>
      </c>
      <c r="L19643" t="s">
        <v>77909</v>
      </c>
    </row>
    <row r="19644" spans="1:12" x14ac:dyDescent="0.15">
      <c r="A19644" t="s">
        <v>12</v>
      </c>
      <c r="B19644">
        <v>5517353</v>
      </c>
      <c r="C19644">
        <v>5517373</v>
      </c>
      <c r="D19644" t="s">
        <v>65183</v>
      </c>
      <c r="E19644" t="s">
        <v>90</v>
      </c>
      <c r="F19644" t="s">
        <v>76</v>
      </c>
      <c r="G19644" t="s">
        <v>23</v>
      </c>
      <c r="H19644">
        <v>31</v>
      </c>
      <c r="I19644" t="s">
        <v>65187</v>
      </c>
      <c r="J19644" t="s">
        <v>65188</v>
      </c>
      <c r="K19644" t="s">
        <v>65189</v>
      </c>
      <c r="L19644" t="s">
        <v>77910</v>
      </c>
    </row>
    <row r="19645" spans="1:12" x14ac:dyDescent="0.15">
      <c r="A19645" t="s">
        <v>12</v>
      </c>
      <c r="B19645">
        <v>5517329</v>
      </c>
      <c r="C19645">
        <v>5517349</v>
      </c>
      <c r="D19645" t="s">
        <v>65183</v>
      </c>
      <c r="E19645" t="s">
        <v>90</v>
      </c>
      <c r="F19645" t="s">
        <v>76</v>
      </c>
      <c r="G19645" t="s">
        <v>16</v>
      </c>
      <c r="H19645">
        <v>55</v>
      </c>
      <c r="I19645" t="s">
        <v>65190</v>
      </c>
      <c r="J19645" t="s">
        <v>65191</v>
      </c>
      <c r="K19645" t="s">
        <v>65192</v>
      </c>
      <c r="L19645" t="s">
        <v>77992</v>
      </c>
    </row>
    <row r="19646" spans="1:12" x14ac:dyDescent="0.15">
      <c r="A19646" t="s">
        <v>12</v>
      </c>
      <c r="B19646">
        <v>5517306</v>
      </c>
      <c r="C19646">
        <v>5517326</v>
      </c>
      <c r="D19646" t="s">
        <v>65183</v>
      </c>
      <c r="E19646" t="s">
        <v>90</v>
      </c>
      <c r="F19646" t="s">
        <v>76</v>
      </c>
      <c r="G19646" t="s">
        <v>16</v>
      </c>
      <c r="H19646">
        <v>78</v>
      </c>
      <c r="I19646" t="s">
        <v>65193</v>
      </c>
      <c r="J19646" t="s">
        <v>65194</v>
      </c>
      <c r="K19646" t="s">
        <v>65195</v>
      </c>
      <c r="L19646" t="s">
        <v>78000</v>
      </c>
    </row>
    <row r="19647" spans="1:12" x14ac:dyDescent="0.15">
      <c r="A19647" t="s">
        <v>12</v>
      </c>
      <c r="B19647">
        <v>5517721</v>
      </c>
      <c r="C19647">
        <v>5517741</v>
      </c>
      <c r="D19647" t="s">
        <v>65196</v>
      </c>
      <c r="E19647" t="s">
        <v>90</v>
      </c>
      <c r="F19647" t="s">
        <v>15</v>
      </c>
      <c r="G19647" t="s">
        <v>32</v>
      </c>
      <c r="H19647">
        <v>7</v>
      </c>
      <c r="I19647" t="s">
        <v>65197</v>
      </c>
      <c r="J19647" t="s">
        <v>65198</v>
      </c>
      <c r="K19647" t="s">
        <v>65199</v>
      </c>
      <c r="L19647" t="s">
        <v>77909</v>
      </c>
    </row>
    <row r="19648" spans="1:12" x14ac:dyDescent="0.15">
      <c r="A19648" t="s">
        <v>12</v>
      </c>
      <c r="B19648">
        <v>5517743</v>
      </c>
      <c r="C19648">
        <v>5517763</v>
      </c>
      <c r="D19648" t="s">
        <v>65196</v>
      </c>
      <c r="E19648" t="s">
        <v>90</v>
      </c>
      <c r="F19648" t="s">
        <v>15</v>
      </c>
      <c r="G19648" t="s">
        <v>16</v>
      </c>
      <c r="H19648">
        <v>29</v>
      </c>
      <c r="I19648" t="s">
        <v>65200</v>
      </c>
      <c r="J19648" t="s">
        <v>65201</v>
      </c>
      <c r="K19648" t="s">
        <v>65202</v>
      </c>
      <c r="L19648" t="s">
        <v>77921</v>
      </c>
    </row>
    <row r="19649" spans="1:12" x14ac:dyDescent="0.15">
      <c r="A19649" t="s">
        <v>12</v>
      </c>
      <c r="B19649">
        <v>5517763</v>
      </c>
      <c r="C19649">
        <v>5517783</v>
      </c>
      <c r="D19649" t="s">
        <v>65196</v>
      </c>
      <c r="E19649" t="s">
        <v>90</v>
      </c>
      <c r="F19649" t="s">
        <v>15</v>
      </c>
      <c r="G19649" t="s">
        <v>23</v>
      </c>
      <c r="H19649">
        <v>49</v>
      </c>
      <c r="I19649" t="s">
        <v>65203</v>
      </c>
      <c r="J19649" t="s">
        <v>65204</v>
      </c>
      <c r="K19649" t="s">
        <v>65205</v>
      </c>
      <c r="L19649" t="s">
        <v>77913</v>
      </c>
    </row>
    <row r="19650" spans="1:12" x14ac:dyDescent="0.15">
      <c r="A19650" t="s">
        <v>12</v>
      </c>
      <c r="B19650">
        <v>5517790</v>
      </c>
      <c r="C19650">
        <v>5517810</v>
      </c>
      <c r="D19650" t="s">
        <v>65196</v>
      </c>
      <c r="E19650" t="s">
        <v>90</v>
      </c>
      <c r="F19650" t="s">
        <v>15</v>
      </c>
      <c r="G19650" t="s">
        <v>32</v>
      </c>
      <c r="H19650">
        <v>76</v>
      </c>
      <c r="I19650" t="s">
        <v>65206</v>
      </c>
      <c r="J19650" t="s">
        <v>65207</v>
      </c>
      <c r="K19650" t="s">
        <v>65208</v>
      </c>
      <c r="L19650" t="s">
        <v>77985</v>
      </c>
    </row>
    <row r="19651" spans="1:12" x14ac:dyDescent="0.15">
      <c r="A19651" t="s">
        <v>12</v>
      </c>
      <c r="B19651">
        <v>5519435</v>
      </c>
      <c r="C19651">
        <v>5519455</v>
      </c>
      <c r="D19651" t="s">
        <v>65209</v>
      </c>
      <c r="E19651" t="s">
        <v>90</v>
      </c>
      <c r="F19651" t="s">
        <v>76</v>
      </c>
      <c r="G19651" t="s">
        <v>23</v>
      </c>
      <c r="H19651">
        <v>20</v>
      </c>
      <c r="I19651" t="s">
        <v>65210</v>
      </c>
      <c r="J19651" t="s">
        <v>65211</v>
      </c>
      <c r="K19651" t="s">
        <v>65212</v>
      </c>
      <c r="L19651" t="s">
        <v>77968</v>
      </c>
    </row>
    <row r="19652" spans="1:12" x14ac:dyDescent="0.15">
      <c r="A19652" t="s">
        <v>12</v>
      </c>
      <c r="B19652">
        <v>5519406</v>
      </c>
      <c r="C19652">
        <v>5519426</v>
      </c>
      <c r="D19652" t="s">
        <v>65209</v>
      </c>
      <c r="E19652" t="s">
        <v>90</v>
      </c>
      <c r="F19652" t="s">
        <v>76</v>
      </c>
      <c r="G19652" t="s">
        <v>32</v>
      </c>
      <c r="H19652">
        <v>49</v>
      </c>
      <c r="I19652" t="s">
        <v>65213</v>
      </c>
      <c r="J19652" t="s">
        <v>65214</v>
      </c>
      <c r="K19652" t="s">
        <v>65215</v>
      </c>
      <c r="L19652" t="s">
        <v>77913</v>
      </c>
    </row>
    <row r="19653" spans="1:12" x14ac:dyDescent="0.15">
      <c r="A19653" t="s">
        <v>12</v>
      </c>
      <c r="B19653">
        <v>5519386</v>
      </c>
      <c r="C19653">
        <v>5519406</v>
      </c>
      <c r="D19653" t="s">
        <v>65209</v>
      </c>
      <c r="E19653" t="s">
        <v>90</v>
      </c>
      <c r="F19653" t="s">
        <v>76</v>
      </c>
      <c r="G19653" t="s">
        <v>16</v>
      </c>
      <c r="H19653">
        <v>69</v>
      </c>
      <c r="I19653" t="s">
        <v>65216</v>
      </c>
      <c r="J19653" t="s">
        <v>65217</v>
      </c>
      <c r="K19653" t="s">
        <v>65218</v>
      </c>
      <c r="L19653" t="s">
        <v>78015</v>
      </c>
    </row>
    <row r="19654" spans="1:12" x14ac:dyDescent="0.15">
      <c r="A19654" t="s">
        <v>12</v>
      </c>
      <c r="B19654">
        <v>5519366</v>
      </c>
      <c r="C19654">
        <v>5519386</v>
      </c>
      <c r="D19654" t="s">
        <v>65209</v>
      </c>
      <c r="E19654" t="s">
        <v>90</v>
      </c>
      <c r="F19654" t="s">
        <v>76</v>
      </c>
      <c r="G19654" t="s">
        <v>23</v>
      </c>
      <c r="H19654">
        <v>89</v>
      </c>
      <c r="I19654" t="s">
        <v>65219</v>
      </c>
      <c r="J19654" t="s">
        <v>65220</v>
      </c>
      <c r="K19654" t="s">
        <v>65221</v>
      </c>
      <c r="L19654" t="s">
        <v>77964</v>
      </c>
    </row>
    <row r="19655" spans="1:12" x14ac:dyDescent="0.15">
      <c r="A19655" t="s">
        <v>12</v>
      </c>
      <c r="B19655">
        <v>5521455</v>
      </c>
      <c r="C19655">
        <v>5521475</v>
      </c>
      <c r="D19655" t="s">
        <v>65222</v>
      </c>
      <c r="E19655" t="s">
        <v>90</v>
      </c>
      <c r="F19655" t="s">
        <v>76</v>
      </c>
      <c r="G19655" t="s">
        <v>23</v>
      </c>
      <c r="H19655">
        <v>9</v>
      </c>
      <c r="I19655" t="s">
        <v>65223</v>
      </c>
      <c r="J19655" t="s">
        <v>65224</v>
      </c>
      <c r="K19655" t="s">
        <v>65225</v>
      </c>
      <c r="L19655" t="s">
        <v>77939</v>
      </c>
    </row>
    <row r="19656" spans="1:12" x14ac:dyDescent="0.15">
      <c r="A19656" t="s">
        <v>12</v>
      </c>
      <c r="B19656">
        <v>5521394</v>
      </c>
      <c r="C19656">
        <v>5521414</v>
      </c>
      <c r="D19656" t="s">
        <v>65222</v>
      </c>
      <c r="E19656" t="s">
        <v>90</v>
      </c>
      <c r="F19656" t="s">
        <v>76</v>
      </c>
      <c r="G19656" t="s">
        <v>16</v>
      </c>
      <c r="H19656">
        <v>70</v>
      </c>
      <c r="I19656" t="s">
        <v>65226</v>
      </c>
      <c r="J19656" t="s">
        <v>65227</v>
      </c>
      <c r="K19656" t="s">
        <v>65228</v>
      </c>
      <c r="L19656" t="s">
        <v>77919</v>
      </c>
    </row>
    <row r="19657" spans="1:12" x14ac:dyDescent="0.15">
      <c r="A19657" t="s">
        <v>12</v>
      </c>
      <c r="B19657">
        <v>5521362</v>
      </c>
      <c r="C19657">
        <v>5521382</v>
      </c>
      <c r="D19657" t="s">
        <v>65222</v>
      </c>
      <c r="E19657" t="s">
        <v>90</v>
      </c>
      <c r="F19657" t="s">
        <v>76</v>
      </c>
      <c r="G19657" t="s">
        <v>32</v>
      </c>
      <c r="H19657">
        <v>102</v>
      </c>
      <c r="I19657" t="s">
        <v>65229</v>
      </c>
      <c r="J19657" t="s">
        <v>65230</v>
      </c>
      <c r="K19657" t="s">
        <v>65231</v>
      </c>
      <c r="L19657" t="s">
        <v>77933</v>
      </c>
    </row>
    <row r="19658" spans="1:12" x14ac:dyDescent="0.15">
      <c r="A19658" t="s">
        <v>12</v>
      </c>
      <c r="B19658">
        <v>5521335</v>
      </c>
      <c r="C19658">
        <v>5521355</v>
      </c>
      <c r="D19658" t="s">
        <v>65222</v>
      </c>
      <c r="E19658" t="s">
        <v>90</v>
      </c>
      <c r="F19658" t="s">
        <v>76</v>
      </c>
      <c r="G19658" t="s">
        <v>36</v>
      </c>
      <c r="H19658">
        <v>129</v>
      </c>
      <c r="I19658" t="s">
        <v>65232</v>
      </c>
      <c r="J19658" t="s">
        <v>65233</v>
      </c>
      <c r="K19658" t="s">
        <v>65234</v>
      </c>
      <c r="L19658" t="s">
        <v>77988</v>
      </c>
    </row>
    <row r="19659" spans="1:12" x14ac:dyDescent="0.15">
      <c r="A19659" t="s">
        <v>12</v>
      </c>
      <c r="B19659">
        <v>5527986</v>
      </c>
      <c r="C19659">
        <v>5528006</v>
      </c>
      <c r="D19659" t="s">
        <v>65235</v>
      </c>
      <c r="E19659" t="s">
        <v>90</v>
      </c>
      <c r="F19659" t="s">
        <v>76</v>
      </c>
      <c r="G19659" t="s">
        <v>16</v>
      </c>
      <c r="H19659">
        <v>8</v>
      </c>
      <c r="I19659" t="s">
        <v>65236</v>
      </c>
      <c r="J19659" t="s">
        <v>65237</v>
      </c>
      <c r="K19659" t="s">
        <v>65238</v>
      </c>
      <c r="L19659" t="s">
        <v>77955</v>
      </c>
    </row>
    <row r="19660" spans="1:12" x14ac:dyDescent="0.15">
      <c r="A19660" t="s">
        <v>12</v>
      </c>
      <c r="B19660">
        <v>5527957</v>
      </c>
      <c r="C19660">
        <v>5527977</v>
      </c>
      <c r="D19660" t="s">
        <v>65235</v>
      </c>
      <c r="E19660" t="s">
        <v>90</v>
      </c>
      <c r="F19660" t="s">
        <v>76</v>
      </c>
      <c r="G19660" t="s">
        <v>23</v>
      </c>
      <c r="H19660">
        <v>37</v>
      </c>
      <c r="I19660" t="s">
        <v>65239</v>
      </c>
      <c r="J19660" t="s">
        <v>65240</v>
      </c>
      <c r="K19660" t="s">
        <v>65241</v>
      </c>
      <c r="L19660" t="s">
        <v>77906</v>
      </c>
    </row>
    <row r="19661" spans="1:12" x14ac:dyDescent="0.15">
      <c r="A19661" t="s">
        <v>12</v>
      </c>
      <c r="B19661">
        <v>5527923</v>
      </c>
      <c r="C19661">
        <v>5527943</v>
      </c>
      <c r="D19661" t="s">
        <v>65235</v>
      </c>
      <c r="E19661" t="s">
        <v>90</v>
      </c>
      <c r="F19661" t="s">
        <v>76</v>
      </c>
      <c r="G19661" t="s">
        <v>23</v>
      </c>
      <c r="H19661">
        <v>71</v>
      </c>
      <c r="I19661" t="s">
        <v>65242</v>
      </c>
      <c r="J19661" t="s">
        <v>65243</v>
      </c>
      <c r="K19661" t="s">
        <v>65244</v>
      </c>
      <c r="L19661" t="s">
        <v>77969</v>
      </c>
    </row>
    <row r="19662" spans="1:12" x14ac:dyDescent="0.15">
      <c r="A19662" t="s">
        <v>12</v>
      </c>
      <c r="B19662">
        <v>5527873</v>
      </c>
      <c r="C19662">
        <v>5527893</v>
      </c>
      <c r="D19662" t="s">
        <v>65235</v>
      </c>
      <c r="E19662" t="s">
        <v>90</v>
      </c>
      <c r="F19662" t="s">
        <v>76</v>
      </c>
      <c r="G19662" t="s">
        <v>32</v>
      </c>
      <c r="H19662">
        <v>121</v>
      </c>
      <c r="I19662" t="s">
        <v>65245</v>
      </c>
      <c r="J19662" t="s">
        <v>65246</v>
      </c>
      <c r="K19662" t="s">
        <v>65247</v>
      </c>
      <c r="L19662" t="s">
        <v>77943</v>
      </c>
    </row>
    <row r="19663" spans="1:12" x14ac:dyDescent="0.15">
      <c r="A19663" t="s">
        <v>12</v>
      </c>
      <c r="B19663">
        <v>5528335</v>
      </c>
      <c r="C19663">
        <v>5528355</v>
      </c>
      <c r="D19663" t="s">
        <v>65248</v>
      </c>
      <c r="E19663" t="s">
        <v>65249</v>
      </c>
      <c r="F19663" t="s">
        <v>15</v>
      </c>
      <c r="G19663" t="s">
        <v>32</v>
      </c>
      <c r="H19663">
        <v>1</v>
      </c>
      <c r="I19663" t="s">
        <v>65250</v>
      </c>
      <c r="J19663" t="s">
        <v>65251</v>
      </c>
      <c r="K19663" t="s">
        <v>65252</v>
      </c>
      <c r="L19663" t="s">
        <v>77917</v>
      </c>
    </row>
    <row r="19664" spans="1:12" x14ac:dyDescent="0.15">
      <c r="A19664" t="s">
        <v>12</v>
      </c>
      <c r="B19664">
        <v>5528356</v>
      </c>
      <c r="C19664">
        <v>5528376</v>
      </c>
      <c r="D19664" t="s">
        <v>65248</v>
      </c>
      <c r="E19664" t="s">
        <v>65249</v>
      </c>
      <c r="F19664" t="s">
        <v>15</v>
      </c>
      <c r="G19664" t="s">
        <v>16</v>
      </c>
      <c r="H19664">
        <v>22</v>
      </c>
      <c r="I19664" t="s">
        <v>65253</v>
      </c>
      <c r="J19664" t="s">
        <v>65254</v>
      </c>
      <c r="K19664" t="s">
        <v>65255</v>
      </c>
      <c r="L19664" t="s">
        <v>77948</v>
      </c>
    </row>
    <row r="19665" spans="1:12" x14ac:dyDescent="0.15">
      <c r="A19665" t="s">
        <v>12</v>
      </c>
      <c r="B19665">
        <v>5528393</v>
      </c>
      <c r="C19665">
        <v>5528413</v>
      </c>
      <c r="D19665" t="s">
        <v>65248</v>
      </c>
      <c r="E19665" t="s">
        <v>65249</v>
      </c>
      <c r="F19665" t="s">
        <v>15</v>
      </c>
      <c r="G19665" t="s">
        <v>23</v>
      </c>
      <c r="H19665">
        <v>59</v>
      </c>
      <c r="I19665" t="s">
        <v>65256</v>
      </c>
      <c r="J19665" t="s">
        <v>65257</v>
      </c>
      <c r="K19665" t="s">
        <v>65258</v>
      </c>
      <c r="L19665" t="s">
        <v>78009</v>
      </c>
    </row>
    <row r="19666" spans="1:12" x14ac:dyDescent="0.15">
      <c r="A19666" t="s">
        <v>12</v>
      </c>
      <c r="B19666">
        <v>5528416</v>
      </c>
      <c r="C19666">
        <v>5528436</v>
      </c>
      <c r="D19666" t="s">
        <v>65248</v>
      </c>
      <c r="E19666" t="s">
        <v>65249</v>
      </c>
      <c r="F19666" t="s">
        <v>15</v>
      </c>
      <c r="G19666" t="s">
        <v>16</v>
      </c>
      <c r="H19666">
        <v>82</v>
      </c>
      <c r="I19666" t="s">
        <v>65259</v>
      </c>
      <c r="J19666" t="s">
        <v>65260</v>
      </c>
      <c r="K19666" t="s">
        <v>65261</v>
      </c>
      <c r="L19666" t="s">
        <v>78011</v>
      </c>
    </row>
    <row r="19667" spans="1:12" x14ac:dyDescent="0.15">
      <c r="A19667" t="s">
        <v>12</v>
      </c>
      <c r="B19667">
        <v>5529423</v>
      </c>
      <c r="C19667">
        <v>5529443</v>
      </c>
      <c r="D19667" t="s">
        <v>65262</v>
      </c>
      <c r="E19667" t="s">
        <v>90</v>
      </c>
      <c r="F19667" t="s">
        <v>15</v>
      </c>
      <c r="G19667" t="s">
        <v>36</v>
      </c>
      <c r="H19667">
        <v>8</v>
      </c>
      <c r="I19667" t="s">
        <v>65263</v>
      </c>
      <c r="J19667" t="s">
        <v>65264</v>
      </c>
      <c r="K19667" t="s">
        <v>65265</v>
      </c>
      <c r="L19667" t="s">
        <v>77955</v>
      </c>
    </row>
    <row r="19668" spans="1:12" x14ac:dyDescent="0.15">
      <c r="A19668" t="s">
        <v>12</v>
      </c>
      <c r="B19668">
        <v>5529447</v>
      </c>
      <c r="C19668">
        <v>5529467</v>
      </c>
      <c r="D19668" t="s">
        <v>65262</v>
      </c>
      <c r="E19668" t="s">
        <v>90</v>
      </c>
      <c r="F19668" t="s">
        <v>15</v>
      </c>
      <c r="G19668" t="s">
        <v>32</v>
      </c>
      <c r="H19668">
        <v>32</v>
      </c>
      <c r="I19668" t="s">
        <v>65266</v>
      </c>
      <c r="J19668" t="s">
        <v>65267</v>
      </c>
      <c r="K19668" t="s">
        <v>65268</v>
      </c>
      <c r="L19668" t="s">
        <v>77918</v>
      </c>
    </row>
    <row r="19669" spans="1:12" x14ac:dyDescent="0.15">
      <c r="A19669" t="s">
        <v>12</v>
      </c>
      <c r="B19669">
        <v>5529486</v>
      </c>
      <c r="C19669">
        <v>5529506</v>
      </c>
      <c r="D19669" t="s">
        <v>65262</v>
      </c>
      <c r="E19669" t="s">
        <v>90</v>
      </c>
      <c r="F19669" t="s">
        <v>15</v>
      </c>
      <c r="G19669" t="s">
        <v>23</v>
      </c>
      <c r="H19669">
        <v>71</v>
      </c>
      <c r="I19669" t="s">
        <v>65269</v>
      </c>
      <c r="J19669" t="s">
        <v>65270</v>
      </c>
      <c r="K19669" t="s">
        <v>65271</v>
      </c>
      <c r="L19669" t="s">
        <v>77969</v>
      </c>
    </row>
    <row r="19670" spans="1:12" x14ac:dyDescent="0.15">
      <c r="A19670" t="s">
        <v>12</v>
      </c>
      <c r="B19670">
        <v>5529509</v>
      </c>
      <c r="C19670">
        <v>5529529</v>
      </c>
      <c r="D19670" t="s">
        <v>65262</v>
      </c>
      <c r="E19670" t="s">
        <v>90</v>
      </c>
      <c r="F19670" t="s">
        <v>15</v>
      </c>
      <c r="G19670" t="s">
        <v>16</v>
      </c>
      <c r="H19670">
        <v>94</v>
      </c>
      <c r="I19670" t="s">
        <v>65272</v>
      </c>
      <c r="J19670" t="s">
        <v>65273</v>
      </c>
      <c r="K19670" t="s">
        <v>65274</v>
      </c>
      <c r="L19670" t="s">
        <v>77927</v>
      </c>
    </row>
    <row r="19671" spans="1:12" x14ac:dyDescent="0.15">
      <c r="A19671" t="s">
        <v>12</v>
      </c>
      <c r="B19671">
        <v>5530508</v>
      </c>
      <c r="C19671">
        <v>5530528</v>
      </c>
      <c r="D19671" t="s">
        <v>65275</v>
      </c>
      <c r="E19671" t="s">
        <v>65276</v>
      </c>
      <c r="F19671" t="s">
        <v>15</v>
      </c>
      <c r="G19671" t="s">
        <v>16</v>
      </c>
      <c r="H19671">
        <v>0</v>
      </c>
      <c r="I19671" t="s">
        <v>65277</v>
      </c>
      <c r="J19671" t="s">
        <v>65278</v>
      </c>
      <c r="K19671" t="s">
        <v>65279</v>
      </c>
      <c r="L19671" t="s">
        <v>77980</v>
      </c>
    </row>
    <row r="19672" spans="1:12" x14ac:dyDescent="0.15">
      <c r="A19672" t="s">
        <v>12</v>
      </c>
      <c r="B19672">
        <v>5530537</v>
      </c>
      <c r="C19672">
        <v>5530557</v>
      </c>
      <c r="D19672" t="s">
        <v>65275</v>
      </c>
      <c r="E19672" t="s">
        <v>65276</v>
      </c>
      <c r="F19672" t="s">
        <v>15</v>
      </c>
      <c r="G19672" t="s">
        <v>32</v>
      </c>
      <c r="H19672">
        <v>29</v>
      </c>
      <c r="I19672" t="s">
        <v>65280</v>
      </c>
      <c r="J19672" t="s">
        <v>65281</v>
      </c>
      <c r="K19672" t="s">
        <v>65282</v>
      </c>
      <c r="L19672" t="s">
        <v>77921</v>
      </c>
    </row>
    <row r="19673" spans="1:12" x14ac:dyDescent="0.15">
      <c r="A19673" t="s">
        <v>12</v>
      </c>
      <c r="B19673">
        <v>5530562</v>
      </c>
      <c r="C19673">
        <v>5530582</v>
      </c>
      <c r="D19673" t="s">
        <v>65275</v>
      </c>
      <c r="E19673" t="s">
        <v>65276</v>
      </c>
      <c r="F19673" t="s">
        <v>15</v>
      </c>
      <c r="G19673" t="s">
        <v>16</v>
      </c>
      <c r="H19673">
        <v>54</v>
      </c>
      <c r="I19673" t="s">
        <v>65283</v>
      </c>
      <c r="J19673" t="s">
        <v>65284</v>
      </c>
      <c r="K19673" t="s">
        <v>65285</v>
      </c>
      <c r="L19673" t="s">
        <v>77961</v>
      </c>
    </row>
    <row r="19674" spans="1:12" x14ac:dyDescent="0.15">
      <c r="A19674" t="s">
        <v>12</v>
      </c>
      <c r="B19674">
        <v>5530620</v>
      </c>
      <c r="C19674">
        <v>5530640</v>
      </c>
      <c r="D19674" t="s">
        <v>65275</v>
      </c>
      <c r="E19674" t="s">
        <v>65276</v>
      </c>
      <c r="F19674" t="s">
        <v>15</v>
      </c>
      <c r="G19674" t="s">
        <v>23</v>
      </c>
      <c r="H19674">
        <v>112</v>
      </c>
      <c r="I19674" t="s">
        <v>65286</v>
      </c>
      <c r="J19674" t="s">
        <v>65287</v>
      </c>
      <c r="K19674" t="s">
        <v>65288</v>
      </c>
      <c r="L19674" t="s">
        <v>77950</v>
      </c>
    </row>
    <row r="19675" spans="1:12" x14ac:dyDescent="0.15">
      <c r="A19675" t="s">
        <v>12</v>
      </c>
      <c r="B19675">
        <v>5532344</v>
      </c>
      <c r="C19675">
        <v>5532364</v>
      </c>
      <c r="D19675" t="s">
        <v>65289</v>
      </c>
      <c r="E19675" t="s">
        <v>90</v>
      </c>
      <c r="F19675" t="s">
        <v>15</v>
      </c>
      <c r="G19675" t="s">
        <v>36</v>
      </c>
      <c r="H19675">
        <v>20</v>
      </c>
      <c r="I19675" t="s">
        <v>65290</v>
      </c>
      <c r="J19675" t="s">
        <v>65291</v>
      </c>
      <c r="K19675" t="s">
        <v>65292</v>
      </c>
      <c r="L19675" t="s">
        <v>77968</v>
      </c>
    </row>
    <row r="19676" spans="1:12" x14ac:dyDescent="0.15">
      <c r="A19676" t="s">
        <v>12</v>
      </c>
      <c r="B19676">
        <v>5532385</v>
      </c>
      <c r="C19676">
        <v>5532405</v>
      </c>
      <c r="D19676" t="s">
        <v>65289</v>
      </c>
      <c r="E19676" t="s">
        <v>90</v>
      </c>
      <c r="F19676" t="s">
        <v>15</v>
      </c>
      <c r="G19676" t="s">
        <v>36</v>
      </c>
      <c r="H19676">
        <v>61</v>
      </c>
      <c r="I19676" t="s">
        <v>65293</v>
      </c>
      <c r="J19676" t="s">
        <v>65294</v>
      </c>
      <c r="K19676" t="s">
        <v>65295</v>
      </c>
      <c r="L19676" t="s">
        <v>77979</v>
      </c>
    </row>
    <row r="19677" spans="1:12" x14ac:dyDescent="0.15">
      <c r="A19677" t="s">
        <v>12</v>
      </c>
      <c r="B19677">
        <v>5532419</v>
      </c>
      <c r="C19677">
        <v>5532439</v>
      </c>
      <c r="D19677" t="s">
        <v>65289</v>
      </c>
      <c r="E19677" t="s">
        <v>90</v>
      </c>
      <c r="F19677" t="s">
        <v>15</v>
      </c>
      <c r="G19677" t="s">
        <v>16</v>
      </c>
      <c r="H19677">
        <v>95</v>
      </c>
      <c r="I19677" t="s">
        <v>65296</v>
      </c>
      <c r="J19677" t="s">
        <v>65297</v>
      </c>
      <c r="K19677" t="s">
        <v>65298</v>
      </c>
      <c r="L19677" t="s">
        <v>77920</v>
      </c>
    </row>
    <row r="19678" spans="1:12" x14ac:dyDescent="0.15">
      <c r="A19678" t="s">
        <v>12</v>
      </c>
      <c r="B19678">
        <v>5532442</v>
      </c>
      <c r="C19678">
        <v>5532462</v>
      </c>
      <c r="D19678" t="s">
        <v>65289</v>
      </c>
      <c r="E19678" t="s">
        <v>90</v>
      </c>
      <c r="F19678" t="s">
        <v>15</v>
      </c>
      <c r="G19678" t="s">
        <v>16</v>
      </c>
      <c r="H19678">
        <v>118</v>
      </c>
      <c r="I19678" t="s">
        <v>65299</v>
      </c>
      <c r="J19678" t="s">
        <v>65300</v>
      </c>
      <c r="K19678" t="s">
        <v>65301</v>
      </c>
      <c r="L19678" t="s">
        <v>77973</v>
      </c>
    </row>
    <row r="19679" spans="1:12" x14ac:dyDescent="0.15">
      <c r="A19679" t="s">
        <v>12</v>
      </c>
      <c r="B19679">
        <v>5533025</v>
      </c>
      <c r="C19679">
        <v>5533045</v>
      </c>
      <c r="D19679" t="s">
        <v>65302</v>
      </c>
      <c r="E19679" t="s">
        <v>90</v>
      </c>
      <c r="F19679" t="s">
        <v>15</v>
      </c>
      <c r="G19679" t="s">
        <v>36</v>
      </c>
      <c r="H19679">
        <v>6</v>
      </c>
      <c r="I19679" t="s">
        <v>65303</v>
      </c>
      <c r="J19679" t="s">
        <v>65304</v>
      </c>
      <c r="K19679" t="s">
        <v>65305</v>
      </c>
      <c r="L19679" t="s">
        <v>78025</v>
      </c>
    </row>
    <row r="19680" spans="1:12" x14ac:dyDescent="0.15">
      <c r="A19680" t="s">
        <v>12</v>
      </c>
      <c r="B19680">
        <v>5533050</v>
      </c>
      <c r="C19680">
        <v>5533070</v>
      </c>
      <c r="D19680" t="s">
        <v>65302</v>
      </c>
      <c r="E19680" t="s">
        <v>90</v>
      </c>
      <c r="F19680" t="s">
        <v>15</v>
      </c>
      <c r="G19680" t="s">
        <v>36</v>
      </c>
      <c r="H19680">
        <v>31</v>
      </c>
      <c r="I19680" t="s">
        <v>65306</v>
      </c>
      <c r="J19680" t="s">
        <v>65307</v>
      </c>
      <c r="K19680" t="s">
        <v>65308</v>
      </c>
      <c r="L19680" t="s">
        <v>77910</v>
      </c>
    </row>
    <row r="19681" spans="1:12" x14ac:dyDescent="0.15">
      <c r="A19681" t="s">
        <v>12</v>
      </c>
      <c r="B19681">
        <v>5533071</v>
      </c>
      <c r="C19681">
        <v>5533091</v>
      </c>
      <c r="D19681" t="s">
        <v>65302</v>
      </c>
      <c r="E19681" t="s">
        <v>90</v>
      </c>
      <c r="F19681" t="s">
        <v>15</v>
      </c>
      <c r="G19681" t="s">
        <v>23</v>
      </c>
      <c r="H19681">
        <v>52</v>
      </c>
      <c r="I19681" t="s">
        <v>65309</v>
      </c>
      <c r="J19681" t="s">
        <v>65310</v>
      </c>
      <c r="K19681" t="s">
        <v>65311</v>
      </c>
      <c r="L19681" t="s">
        <v>77959</v>
      </c>
    </row>
    <row r="19682" spans="1:12" x14ac:dyDescent="0.15">
      <c r="A19682" t="s">
        <v>12</v>
      </c>
      <c r="B19682">
        <v>5533123</v>
      </c>
      <c r="C19682">
        <v>5533143</v>
      </c>
      <c r="D19682" t="s">
        <v>65302</v>
      </c>
      <c r="E19682" t="s">
        <v>90</v>
      </c>
      <c r="F19682" t="s">
        <v>15</v>
      </c>
      <c r="G19682" t="s">
        <v>23</v>
      </c>
      <c r="H19682">
        <v>104</v>
      </c>
      <c r="I19682" t="s">
        <v>65312</v>
      </c>
      <c r="J19682" t="s">
        <v>65313</v>
      </c>
      <c r="K19682" t="s">
        <v>65314</v>
      </c>
      <c r="L19682" t="s">
        <v>77963</v>
      </c>
    </row>
    <row r="19683" spans="1:12" x14ac:dyDescent="0.15">
      <c r="A19683" t="s">
        <v>12</v>
      </c>
      <c r="B19683">
        <v>5534478</v>
      </c>
      <c r="C19683">
        <v>5534498</v>
      </c>
      <c r="D19683" t="s">
        <v>65315</v>
      </c>
      <c r="E19683" t="s">
        <v>90</v>
      </c>
      <c r="F19683" t="s">
        <v>76</v>
      </c>
      <c r="G19683" t="s">
        <v>36</v>
      </c>
      <c r="H19683">
        <v>0</v>
      </c>
      <c r="I19683" t="s">
        <v>65316</v>
      </c>
      <c r="J19683" t="s">
        <v>65317</v>
      </c>
      <c r="K19683" t="s">
        <v>65318</v>
      </c>
      <c r="L19683" t="s">
        <v>77980</v>
      </c>
    </row>
    <row r="19684" spans="1:12" x14ac:dyDescent="0.15">
      <c r="A19684" t="s">
        <v>12</v>
      </c>
      <c r="B19684">
        <v>5534452</v>
      </c>
      <c r="C19684">
        <v>5534472</v>
      </c>
      <c r="D19684" t="s">
        <v>65315</v>
      </c>
      <c r="E19684" t="s">
        <v>90</v>
      </c>
      <c r="F19684" t="s">
        <v>76</v>
      </c>
      <c r="G19684" t="s">
        <v>36</v>
      </c>
      <c r="H19684">
        <v>26</v>
      </c>
      <c r="I19684" t="s">
        <v>65319</v>
      </c>
      <c r="J19684" t="s">
        <v>65320</v>
      </c>
      <c r="K19684" t="s">
        <v>65321</v>
      </c>
      <c r="L19684" t="s">
        <v>78002</v>
      </c>
    </row>
    <row r="19685" spans="1:12" x14ac:dyDescent="0.15">
      <c r="A19685" t="s">
        <v>12</v>
      </c>
      <c r="B19685">
        <v>5534429</v>
      </c>
      <c r="C19685">
        <v>5534449</v>
      </c>
      <c r="D19685" t="s">
        <v>65315</v>
      </c>
      <c r="E19685" t="s">
        <v>90</v>
      </c>
      <c r="F19685" t="s">
        <v>76</v>
      </c>
      <c r="G19685" t="s">
        <v>16</v>
      </c>
      <c r="H19685">
        <v>49</v>
      </c>
      <c r="I19685" t="s">
        <v>65322</v>
      </c>
      <c r="J19685" t="s">
        <v>65323</v>
      </c>
      <c r="K19685" t="s">
        <v>65324</v>
      </c>
      <c r="L19685" t="s">
        <v>77913</v>
      </c>
    </row>
    <row r="19686" spans="1:12" x14ac:dyDescent="0.15">
      <c r="A19686" t="s">
        <v>12</v>
      </c>
      <c r="B19686">
        <v>5534393</v>
      </c>
      <c r="C19686">
        <v>5534413</v>
      </c>
      <c r="D19686" t="s">
        <v>65315</v>
      </c>
      <c r="E19686" t="s">
        <v>90</v>
      </c>
      <c r="F19686" t="s">
        <v>76</v>
      </c>
      <c r="G19686" t="s">
        <v>16</v>
      </c>
      <c r="H19686">
        <v>85</v>
      </c>
      <c r="I19686" t="s">
        <v>65325</v>
      </c>
      <c r="J19686" t="s">
        <v>65326</v>
      </c>
      <c r="K19686" t="s">
        <v>65327</v>
      </c>
      <c r="L19686" t="s">
        <v>77972</v>
      </c>
    </row>
    <row r="19687" spans="1:12" x14ac:dyDescent="0.15">
      <c r="A19687" t="s">
        <v>12</v>
      </c>
      <c r="B19687">
        <v>5535442</v>
      </c>
      <c r="C19687">
        <v>5535462</v>
      </c>
      <c r="D19687" t="s">
        <v>65328</v>
      </c>
      <c r="E19687" t="s">
        <v>90</v>
      </c>
      <c r="F19687" t="s">
        <v>76</v>
      </c>
      <c r="G19687" t="s">
        <v>32</v>
      </c>
      <c r="H19687">
        <v>1</v>
      </c>
      <c r="I19687" t="s">
        <v>65329</v>
      </c>
      <c r="J19687" t="s">
        <v>65330</v>
      </c>
      <c r="K19687" t="s">
        <v>65331</v>
      </c>
      <c r="L19687" t="s">
        <v>77917</v>
      </c>
    </row>
    <row r="19688" spans="1:12" x14ac:dyDescent="0.15">
      <c r="A19688" t="s">
        <v>12</v>
      </c>
      <c r="B19688">
        <v>5535391</v>
      </c>
      <c r="C19688">
        <v>5535411</v>
      </c>
      <c r="D19688" t="s">
        <v>65328</v>
      </c>
      <c r="E19688" t="s">
        <v>90</v>
      </c>
      <c r="F19688" t="s">
        <v>76</v>
      </c>
      <c r="G19688" t="s">
        <v>16</v>
      </c>
      <c r="H19688">
        <v>52</v>
      </c>
      <c r="I19688" t="s">
        <v>65332</v>
      </c>
      <c r="J19688" t="s">
        <v>65333</v>
      </c>
      <c r="K19688" t="s">
        <v>65334</v>
      </c>
      <c r="L19688" t="s">
        <v>77959</v>
      </c>
    </row>
    <row r="19689" spans="1:12" x14ac:dyDescent="0.15">
      <c r="A19689" t="s">
        <v>12</v>
      </c>
      <c r="B19689">
        <v>5535370</v>
      </c>
      <c r="C19689">
        <v>5535390</v>
      </c>
      <c r="D19689" t="s">
        <v>65328</v>
      </c>
      <c r="E19689" t="s">
        <v>90</v>
      </c>
      <c r="F19689" t="s">
        <v>76</v>
      </c>
      <c r="G19689" t="s">
        <v>32</v>
      </c>
      <c r="H19689">
        <v>73</v>
      </c>
      <c r="I19689" t="s">
        <v>65335</v>
      </c>
      <c r="J19689" t="s">
        <v>65336</v>
      </c>
      <c r="K19689" t="s">
        <v>65337</v>
      </c>
      <c r="L19689" t="s">
        <v>77926</v>
      </c>
    </row>
    <row r="19690" spans="1:12" x14ac:dyDescent="0.15">
      <c r="A19690" t="s">
        <v>12</v>
      </c>
      <c r="B19690">
        <v>5535342</v>
      </c>
      <c r="C19690">
        <v>5535362</v>
      </c>
      <c r="D19690" t="s">
        <v>65328</v>
      </c>
      <c r="E19690" t="s">
        <v>90</v>
      </c>
      <c r="F19690" t="s">
        <v>76</v>
      </c>
      <c r="G19690" t="s">
        <v>16</v>
      </c>
      <c r="H19690">
        <v>101</v>
      </c>
      <c r="I19690" t="s">
        <v>65338</v>
      </c>
      <c r="J19690" t="s">
        <v>65339</v>
      </c>
      <c r="K19690" t="s">
        <v>65340</v>
      </c>
      <c r="L19690" t="s">
        <v>77997</v>
      </c>
    </row>
    <row r="19691" spans="1:12" x14ac:dyDescent="0.15">
      <c r="A19691" t="s">
        <v>12</v>
      </c>
      <c r="B19691">
        <v>5535645</v>
      </c>
      <c r="C19691">
        <v>5535665</v>
      </c>
      <c r="D19691" t="s">
        <v>65341</v>
      </c>
      <c r="E19691" t="s">
        <v>90</v>
      </c>
      <c r="F19691" t="s">
        <v>15</v>
      </c>
      <c r="G19691" t="s">
        <v>32</v>
      </c>
      <c r="H19691">
        <v>20</v>
      </c>
      <c r="I19691" t="s">
        <v>65342</v>
      </c>
      <c r="J19691" t="s">
        <v>65343</v>
      </c>
      <c r="K19691" t="s">
        <v>65344</v>
      </c>
      <c r="L19691" t="s">
        <v>77968</v>
      </c>
    </row>
    <row r="19692" spans="1:12" x14ac:dyDescent="0.15">
      <c r="A19692" t="s">
        <v>12</v>
      </c>
      <c r="B19692">
        <v>5535668</v>
      </c>
      <c r="C19692">
        <v>5535688</v>
      </c>
      <c r="D19692" t="s">
        <v>65341</v>
      </c>
      <c r="E19692" t="s">
        <v>90</v>
      </c>
      <c r="F19692" t="s">
        <v>15</v>
      </c>
      <c r="G19692" t="s">
        <v>16</v>
      </c>
      <c r="H19692">
        <v>43</v>
      </c>
      <c r="I19692" t="s">
        <v>65345</v>
      </c>
      <c r="J19692" t="s">
        <v>65346</v>
      </c>
      <c r="K19692" t="s">
        <v>65347</v>
      </c>
      <c r="L19692" t="s">
        <v>77942</v>
      </c>
    </row>
    <row r="19693" spans="1:12" x14ac:dyDescent="0.15">
      <c r="A19693" t="s">
        <v>12</v>
      </c>
      <c r="B19693">
        <v>5535722</v>
      </c>
      <c r="C19693">
        <v>5535742</v>
      </c>
      <c r="D19693" t="s">
        <v>65341</v>
      </c>
      <c r="E19693" t="s">
        <v>90</v>
      </c>
      <c r="F19693" t="s">
        <v>15</v>
      </c>
      <c r="G19693" t="s">
        <v>16</v>
      </c>
      <c r="H19693">
        <v>97</v>
      </c>
      <c r="I19693" t="s">
        <v>65348</v>
      </c>
      <c r="J19693" t="s">
        <v>65349</v>
      </c>
      <c r="K19693" t="s">
        <v>65350</v>
      </c>
      <c r="L19693" t="s">
        <v>78010</v>
      </c>
    </row>
    <row r="19694" spans="1:12" x14ac:dyDescent="0.15">
      <c r="A19694" t="s">
        <v>12</v>
      </c>
      <c r="B19694">
        <v>5535759</v>
      </c>
      <c r="C19694">
        <v>5535779</v>
      </c>
      <c r="D19694" t="s">
        <v>65341</v>
      </c>
      <c r="E19694" t="s">
        <v>90</v>
      </c>
      <c r="F19694" t="s">
        <v>15</v>
      </c>
      <c r="G19694" t="s">
        <v>32</v>
      </c>
      <c r="H19694">
        <v>134</v>
      </c>
      <c r="I19694" t="s">
        <v>65351</v>
      </c>
      <c r="J19694" t="s">
        <v>65352</v>
      </c>
      <c r="K19694" t="s">
        <v>65353</v>
      </c>
      <c r="L19694" t="s">
        <v>78039</v>
      </c>
    </row>
    <row r="19695" spans="1:12" x14ac:dyDescent="0.15">
      <c r="A19695" t="s">
        <v>12</v>
      </c>
      <c r="B19695">
        <v>5538342</v>
      </c>
      <c r="C19695">
        <v>5538362</v>
      </c>
      <c r="D19695" t="s">
        <v>65354</v>
      </c>
      <c r="E19695" t="s">
        <v>90</v>
      </c>
      <c r="F19695" t="s">
        <v>76</v>
      </c>
      <c r="G19695" t="s">
        <v>36</v>
      </c>
      <c r="H19695">
        <v>19</v>
      </c>
      <c r="I19695" t="s">
        <v>65355</v>
      </c>
      <c r="J19695" t="s">
        <v>65356</v>
      </c>
      <c r="K19695" t="s">
        <v>65357</v>
      </c>
      <c r="L19695" t="s">
        <v>77982</v>
      </c>
    </row>
    <row r="19696" spans="1:12" x14ac:dyDescent="0.15">
      <c r="A19696" t="s">
        <v>12</v>
      </c>
      <c r="B19696">
        <v>5538311</v>
      </c>
      <c r="C19696">
        <v>5538331</v>
      </c>
      <c r="D19696" t="s">
        <v>65354</v>
      </c>
      <c r="E19696" t="s">
        <v>90</v>
      </c>
      <c r="F19696" t="s">
        <v>76</v>
      </c>
      <c r="G19696" t="s">
        <v>23</v>
      </c>
      <c r="H19696">
        <v>50</v>
      </c>
      <c r="I19696" t="s">
        <v>65358</v>
      </c>
      <c r="J19696" t="s">
        <v>65359</v>
      </c>
      <c r="K19696" t="s">
        <v>65360</v>
      </c>
      <c r="L19696" t="s">
        <v>77925</v>
      </c>
    </row>
    <row r="19697" spans="1:12" x14ac:dyDescent="0.15">
      <c r="A19697" t="s">
        <v>12</v>
      </c>
      <c r="B19697">
        <v>5538265</v>
      </c>
      <c r="C19697">
        <v>5538285</v>
      </c>
      <c r="D19697" t="s">
        <v>65354</v>
      </c>
      <c r="E19697" t="s">
        <v>90</v>
      </c>
      <c r="F19697" t="s">
        <v>76</v>
      </c>
      <c r="G19697" t="s">
        <v>16</v>
      </c>
      <c r="H19697">
        <v>96</v>
      </c>
      <c r="I19697" t="s">
        <v>65361</v>
      </c>
      <c r="J19697" t="s">
        <v>65362</v>
      </c>
      <c r="K19697" t="s">
        <v>65363</v>
      </c>
      <c r="L19697" t="s">
        <v>77912</v>
      </c>
    </row>
    <row r="19698" spans="1:12" x14ac:dyDescent="0.15">
      <c r="A19698" t="s">
        <v>12</v>
      </c>
      <c r="B19698">
        <v>5538216</v>
      </c>
      <c r="C19698">
        <v>5538236</v>
      </c>
      <c r="D19698" t="s">
        <v>65354</v>
      </c>
      <c r="E19698" t="s">
        <v>90</v>
      </c>
      <c r="F19698" t="s">
        <v>76</v>
      </c>
      <c r="G19698" t="s">
        <v>16</v>
      </c>
      <c r="H19698">
        <v>145</v>
      </c>
      <c r="I19698" t="s">
        <v>65364</v>
      </c>
      <c r="J19698" t="s">
        <v>65365</v>
      </c>
      <c r="K19698" t="s">
        <v>65366</v>
      </c>
      <c r="L19698" t="s">
        <v>77915</v>
      </c>
    </row>
    <row r="19699" spans="1:12" x14ac:dyDescent="0.15">
      <c r="A19699" t="s">
        <v>12</v>
      </c>
      <c r="B19699">
        <v>5538829</v>
      </c>
      <c r="C19699">
        <v>5538849</v>
      </c>
      <c r="D19699" t="s">
        <v>65367</v>
      </c>
      <c r="E19699" t="s">
        <v>90</v>
      </c>
      <c r="F19699" t="s">
        <v>15</v>
      </c>
      <c r="G19699" t="s">
        <v>23</v>
      </c>
      <c r="H19699">
        <v>23</v>
      </c>
      <c r="I19699" t="s">
        <v>65368</v>
      </c>
      <c r="J19699" t="s">
        <v>65369</v>
      </c>
      <c r="K19699" t="s">
        <v>65370</v>
      </c>
      <c r="L19699" t="s">
        <v>77975</v>
      </c>
    </row>
    <row r="19700" spans="1:12" x14ac:dyDescent="0.15">
      <c r="A19700" t="s">
        <v>12</v>
      </c>
      <c r="B19700">
        <v>5538862</v>
      </c>
      <c r="C19700">
        <v>5538882</v>
      </c>
      <c r="D19700" t="s">
        <v>65367</v>
      </c>
      <c r="E19700" t="s">
        <v>90</v>
      </c>
      <c r="F19700" t="s">
        <v>15</v>
      </c>
      <c r="G19700" t="s">
        <v>23</v>
      </c>
      <c r="H19700">
        <v>56</v>
      </c>
      <c r="I19700" t="s">
        <v>65371</v>
      </c>
      <c r="J19700" t="s">
        <v>65372</v>
      </c>
      <c r="K19700" t="s">
        <v>65373</v>
      </c>
      <c r="L19700" t="s">
        <v>77971</v>
      </c>
    </row>
    <row r="19701" spans="1:12" x14ac:dyDescent="0.15">
      <c r="A19701" t="s">
        <v>12</v>
      </c>
      <c r="B19701">
        <v>5538889</v>
      </c>
      <c r="C19701">
        <v>5538909</v>
      </c>
      <c r="D19701" t="s">
        <v>65367</v>
      </c>
      <c r="E19701" t="s">
        <v>90</v>
      </c>
      <c r="F19701" t="s">
        <v>15</v>
      </c>
      <c r="G19701" t="s">
        <v>32</v>
      </c>
      <c r="H19701">
        <v>83</v>
      </c>
      <c r="I19701" t="s">
        <v>65374</v>
      </c>
      <c r="J19701" t="s">
        <v>65375</v>
      </c>
      <c r="K19701" t="s">
        <v>65376</v>
      </c>
      <c r="L19701" t="s">
        <v>77958</v>
      </c>
    </row>
    <row r="19702" spans="1:12" x14ac:dyDescent="0.15">
      <c r="A19702" t="s">
        <v>12</v>
      </c>
      <c r="B19702">
        <v>5538912</v>
      </c>
      <c r="C19702">
        <v>5538932</v>
      </c>
      <c r="D19702" t="s">
        <v>65367</v>
      </c>
      <c r="E19702" t="s">
        <v>90</v>
      </c>
      <c r="F19702" t="s">
        <v>15</v>
      </c>
      <c r="G19702" t="s">
        <v>32</v>
      </c>
      <c r="H19702">
        <v>106</v>
      </c>
      <c r="I19702" t="s">
        <v>65377</v>
      </c>
      <c r="J19702" t="s">
        <v>65378</v>
      </c>
      <c r="K19702" t="s">
        <v>65379</v>
      </c>
      <c r="L19702" t="s">
        <v>77914</v>
      </c>
    </row>
    <row r="19703" spans="1:12" x14ac:dyDescent="0.15">
      <c r="A19703" t="s">
        <v>12</v>
      </c>
      <c r="B19703">
        <v>5539738</v>
      </c>
      <c r="C19703">
        <v>5539758</v>
      </c>
      <c r="D19703" t="s">
        <v>65380</v>
      </c>
      <c r="E19703" t="s">
        <v>90</v>
      </c>
      <c r="F19703" t="s">
        <v>76</v>
      </c>
      <c r="G19703" t="s">
        <v>23</v>
      </c>
      <c r="H19703">
        <v>29</v>
      </c>
      <c r="I19703" t="s">
        <v>65381</v>
      </c>
      <c r="J19703" t="s">
        <v>65382</v>
      </c>
      <c r="K19703" t="s">
        <v>65383</v>
      </c>
      <c r="L19703" t="s">
        <v>77921</v>
      </c>
    </row>
    <row r="19704" spans="1:12" x14ac:dyDescent="0.15">
      <c r="A19704" t="s">
        <v>12</v>
      </c>
      <c r="B19704">
        <v>5539703</v>
      </c>
      <c r="C19704">
        <v>5539723</v>
      </c>
      <c r="D19704" t="s">
        <v>65380</v>
      </c>
      <c r="E19704" t="s">
        <v>90</v>
      </c>
      <c r="F19704" t="s">
        <v>76</v>
      </c>
      <c r="G19704" t="s">
        <v>32</v>
      </c>
      <c r="H19704">
        <v>64</v>
      </c>
      <c r="I19704" t="s">
        <v>65384</v>
      </c>
      <c r="J19704" t="s">
        <v>65385</v>
      </c>
      <c r="K19704" t="s">
        <v>65386</v>
      </c>
      <c r="L19704" t="s">
        <v>77989</v>
      </c>
    </row>
    <row r="19705" spans="1:12" x14ac:dyDescent="0.15">
      <c r="A19705" t="s">
        <v>12</v>
      </c>
      <c r="B19705">
        <v>5539672</v>
      </c>
      <c r="C19705">
        <v>5539692</v>
      </c>
      <c r="D19705" t="s">
        <v>65380</v>
      </c>
      <c r="E19705" t="s">
        <v>90</v>
      </c>
      <c r="F19705" t="s">
        <v>76</v>
      </c>
      <c r="G19705" t="s">
        <v>16</v>
      </c>
      <c r="H19705">
        <v>95</v>
      </c>
      <c r="I19705" t="s">
        <v>65387</v>
      </c>
      <c r="J19705" t="s">
        <v>65388</v>
      </c>
      <c r="K19705" t="s">
        <v>65389</v>
      </c>
      <c r="L19705" t="s">
        <v>77920</v>
      </c>
    </row>
    <row r="19706" spans="1:12" x14ac:dyDescent="0.15">
      <c r="A19706" t="s">
        <v>12</v>
      </c>
      <c r="B19706">
        <v>5539641</v>
      </c>
      <c r="C19706">
        <v>5539661</v>
      </c>
      <c r="D19706" t="s">
        <v>65380</v>
      </c>
      <c r="E19706" t="s">
        <v>90</v>
      </c>
      <c r="F19706" t="s">
        <v>76</v>
      </c>
      <c r="G19706" t="s">
        <v>16</v>
      </c>
      <c r="H19706">
        <v>126</v>
      </c>
      <c r="I19706" t="s">
        <v>65390</v>
      </c>
      <c r="J19706" t="s">
        <v>65391</v>
      </c>
      <c r="K19706" t="s">
        <v>65392</v>
      </c>
      <c r="L19706" t="s">
        <v>78078</v>
      </c>
    </row>
    <row r="19707" spans="1:12" x14ac:dyDescent="0.15">
      <c r="A19707" t="s">
        <v>12</v>
      </c>
      <c r="B19707">
        <v>5539935</v>
      </c>
      <c r="C19707">
        <v>5539955</v>
      </c>
      <c r="D19707" t="s">
        <v>65393</v>
      </c>
      <c r="E19707" t="s">
        <v>90</v>
      </c>
      <c r="F19707" t="s">
        <v>76</v>
      </c>
      <c r="G19707" t="s">
        <v>32</v>
      </c>
      <c r="H19707">
        <v>14</v>
      </c>
      <c r="I19707" t="s">
        <v>65394</v>
      </c>
      <c r="J19707" t="s">
        <v>65395</v>
      </c>
      <c r="K19707" t="s">
        <v>65396</v>
      </c>
      <c r="L19707" t="s">
        <v>77924</v>
      </c>
    </row>
    <row r="19708" spans="1:12" x14ac:dyDescent="0.15">
      <c r="A19708" t="s">
        <v>12</v>
      </c>
      <c r="B19708">
        <v>5539869</v>
      </c>
      <c r="C19708">
        <v>5539889</v>
      </c>
      <c r="D19708" t="s">
        <v>65393</v>
      </c>
      <c r="E19708" t="s">
        <v>90</v>
      </c>
      <c r="F19708" t="s">
        <v>76</v>
      </c>
      <c r="G19708" t="s">
        <v>32</v>
      </c>
      <c r="H19708">
        <v>80</v>
      </c>
      <c r="I19708" t="s">
        <v>65397</v>
      </c>
      <c r="J19708" t="s">
        <v>65398</v>
      </c>
      <c r="K19708" t="s">
        <v>65399</v>
      </c>
      <c r="L19708" t="s">
        <v>77940</v>
      </c>
    </row>
    <row r="19709" spans="1:12" x14ac:dyDescent="0.15">
      <c r="A19709" t="s">
        <v>12</v>
      </c>
      <c r="B19709">
        <v>5539848</v>
      </c>
      <c r="C19709">
        <v>5539868</v>
      </c>
      <c r="D19709" t="s">
        <v>65393</v>
      </c>
      <c r="E19709" t="s">
        <v>90</v>
      </c>
      <c r="F19709" t="s">
        <v>76</v>
      </c>
      <c r="G19709" t="s">
        <v>36</v>
      </c>
      <c r="H19709">
        <v>101</v>
      </c>
      <c r="I19709" t="s">
        <v>65400</v>
      </c>
      <c r="J19709" t="s">
        <v>65401</v>
      </c>
      <c r="K19709" t="s">
        <v>65402</v>
      </c>
      <c r="L19709" t="s">
        <v>77997</v>
      </c>
    </row>
    <row r="19710" spans="1:12" x14ac:dyDescent="0.15">
      <c r="A19710" t="s">
        <v>12</v>
      </c>
      <c r="B19710">
        <v>5539827</v>
      </c>
      <c r="C19710">
        <v>5539847</v>
      </c>
      <c r="D19710" t="s">
        <v>65393</v>
      </c>
      <c r="E19710" t="s">
        <v>90</v>
      </c>
      <c r="F19710" t="s">
        <v>76</v>
      </c>
      <c r="G19710" t="s">
        <v>23</v>
      </c>
      <c r="H19710">
        <v>122</v>
      </c>
      <c r="I19710" t="s">
        <v>65403</v>
      </c>
      <c r="J19710" t="s">
        <v>65404</v>
      </c>
      <c r="K19710" t="s">
        <v>65405</v>
      </c>
      <c r="L19710" t="s">
        <v>78033</v>
      </c>
    </row>
    <row r="19711" spans="1:12" x14ac:dyDescent="0.15">
      <c r="A19711" t="s">
        <v>12</v>
      </c>
      <c r="B19711">
        <v>5540088</v>
      </c>
      <c r="C19711">
        <v>5540108</v>
      </c>
      <c r="D19711" t="s">
        <v>65406</v>
      </c>
      <c r="E19711" t="s">
        <v>90</v>
      </c>
      <c r="F19711" t="s">
        <v>15</v>
      </c>
      <c r="G19711" t="s">
        <v>32</v>
      </c>
      <c r="H19711">
        <v>22</v>
      </c>
      <c r="I19711" t="s">
        <v>65407</v>
      </c>
      <c r="J19711" t="s">
        <v>65408</v>
      </c>
      <c r="K19711" t="s">
        <v>65409</v>
      </c>
      <c r="L19711" t="s">
        <v>77948</v>
      </c>
    </row>
    <row r="19712" spans="1:12" x14ac:dyDescent="0.15">
      <c r="A19712" t="s">
        <v>12</v>
      </c>
      <c r="B19712">
        <v>5540109</v>
      </c>
      <c r="C19712">
        <v>5540129</v>
      </c>
      <c r="D19712" t="s">
        <v>65406</v>
      </c>
      <c r="E19712" t="s">
        <v>90</v>
      </c>
      <c r="F19712" t="s">
        <v>15</v>
      </c>
      <c r="G19712" t="s">
        <v>16</v>
      </c>
      <c r="H19712">
        <v>43</v>
      </c>
      <c r="I19712" t="s">
        <v>65410</v>
      </c>
      <c r="J19712" t="s">
        <v>65411</v>
      </c>
      <c r="K19712" t="s">
        <v>65412</v>
      </c>
      <c r="L19712" t="s">
        <v>77942</v>
      </c>
    </row>
    <row r="19713" spans="1:12" x14ac:dyDescent="0.15">
      <c r="A19713" t="s">
        <v>12</v>
      </c>
      <c r="B19713">
        <v>5540134</v>
      </c>
      <c r="C19713">
        <v>5540154</v>
      </c>
      <c r="D19713" t="s">
        <v>65406</v>
      </c>
      <c r="E19713" t="s">
        <v>90</v>
      </c>
      <c r="F19713" t="s">
        <v>15</v>
      </c>
      <c r="G19713" t="s">
        <v>23</v>
      </c>
      <c r="H19713">
        <v>68</v>
      </c>
      <c r="I19713" t="s">
        <v>65413</v>
      </c>
      <c r="J19713" t="s">
        <v>65414</v>
      </c>
      <c r="K19713" t="s">
        <v>65415</v>
      </c>
      <c r="L19713" t="s">
        <v>77962</v>
      </c>
    </row>
    <row r="19714" spans="1:12" x14ac:dyDescent="0.15">
      <c r="A19714" t="s">
        <v>12</v>
      </c>
      <c r="B19714">
        <v>5540155</v>
      </c>
      <c r="C19714">
        <v>5540175</v>
      </c>
      <c r="D19714" t="s">
        <v>65406</v>
      </c>
      <c r="E19714" t="s">
        <v>90</v>
      </c>
      <c r="F19714" t="s">
        <v>15</v>
      </c>
      <c r="G19714" t="s">
        <v>23</v>
      </c>
      <c r="H19714">
        <v>89</v>
      </c>
      <c r="I19714" t="s">
        <v>65416</v>
      </c>
      <c r="J19714" t="s">
        <v>65417</v>
      </c>
      <c r="K19714" t="s">
        <v>65418</v>
      </c>
      <c r="L19714" t="s">
        <v>77964</v>
      </c>
    </row>
    <row r="19715" spans="1:12" x14ac:dyDescent="0.15">
      <c r="A19715" t="s">
        <v>12</v>
      </c>
      <c r="B19715">
        <v>5542727</v>
      </c>
      <c r="C19715">
        <v>5542747</v>
      </c>
      <c r="D19715" t="s">
        <v>65419</v>
      </c>
      <c r="E19715" t="s">
        <v>90</v>
      </c>
      <c r="F19715" t="s">
        <v>76</v>
      </c>
      <c r="G19715" t="s">
        <v>23</v>
      </c>
      <c r="H19715">
        <v>14</v>
      </c>
      <c r="I19715" t="s">
        <v>65420</v>
      </c>
      <c r="J19715" t="s">
        <v>65421</v>
      </c>
      <c r="K19715" t="s">
        <v>65422</v>
      </c>
      <c r="L19715" t="s">
        <v>77924</v>
      </c>
    </row>
    <row r="19716" spans="1:12" x14ac:dyDescent="0.15">
      <c r="A19716" t="s">
        <v>12</v>
      </c>
      <c r="B19716">
        <v>5542707</v>
      </c>
      <c r="C19716">
        <v>5542727</v>
      </c>
      <c r="D19716" t="s">
        <v>65419</v>
      </c>
      <c r="E19716" t="s">
        <v>90</v>
      </c>
      <c r="F19716" t="s">
        <v>76</v>
      </c>
      <c r="G19716" t="s">
        <v>16</v>
      </c>
      <c r="H19716">
        <v>34</v>
      </c>
      <c r="I19716" t="s">
        <v>65423</v>
      </c>
      <c r="J19716" t="s">
        <v>65424</v>
      </c>
      <c r="K19716" t="s">
        <v>65425</v>
      </c>
      <c r="L19716" t="s">
        <v>77999</v>
      </c>
    </row>
    <row r="19717" spans="1:12" x14ac:dyDescent="0.15">
      <c r="A19717" t="s">
        <v>12</v>
      </c>
      <c r="B19717">
        <v>5542677</v>
      </c>
      <c r="C19717">
        <v>5542697</v>
      </c>
      <c r="D19717" t="s">
        <v>65419</v>
      </c>
      <c r="E19717" t="s">
        <v>90</v>
      </c>
      <c r="F19717" t="s">
        <v>76</v>
      </c>
      <c r="G19717" t="s">
        <v>36</v>
      </c>
      <c r="H19717">
        <v>64</v>
      </c>
      <c r="I19717" t="s">
        <v>65426</v>
      </c>
      <c r="J19717" t="s">
        <v>65427</v>
      </c>
      <c r="K19717" t="s">
        <v>65428</v>
      </c>
      <c r="L19717" t="s">
        <v>77989</v>
      </c>
    </row>
    <row r="19718" spans="1:12" x14ac:dyDescent="0.15">
      <c r="A19718" t="s">
        <v>12</v>
      </c>
      <c r="B19718">
        <v>5542655</v>
      </c>
      <c r="C19718">
        <v>5542675</v>
      </c>
      <c r="D19718" t="s">
        <v>65419</v>
      </c>
      <c r="E19718" t="s">
        <v>90</v>
      </c>
      <c r="F19718" t="s">
        <v>76</v>
      </c>
      <c r="G19718" t="s">
        <v>36</v>
      </c>
      <c r="H19718">
        <v>86</v>
      </c>
      <c r="I19718" t="s">
        <v>65429</v>
      </c>
      <c r="J19718" t="s">
        <v>65430</v>
      </c>
      <c r="K19718" t="s">
        <v>65431</v>
      </c>
      <c r="L19718" t="s">
        <v>77929</v>
      </c>
    </row>
    <row r="19719" spans="1:12" x14ac:dyDescent="0.15">
      <c r="A19719" t="s">
        <v>12</v>
      </c>
      <c r="B19719">
        <v>5543651</v>
      </c>
      <c r="C19719">
        <v>5543671</v>
      </c>
      <c r="D19719" t="s">
        <v>65432</v>
      </c>
      <c r="E19719" t="s">
        <v>65433</v>
      </c>
      <c r="F19719" t="s">
        <v>15</v>
      </c>
      <c r="G19719" t="s">
        <v>16</v>
      </c>
      <c r="H19719">
        <v>49</v>
      </c>
      <c r="I19719" t="s">
        <v>65434</v>
      </c>
      <c r="J19719" t="s">
        <v>65435</v>
      </c>
      <c r="K19719" t="s">
        <v>65436</v>
      </c>
      <c r="L19719" t="s">
        <v>77913</v>
      </c>
    </row>
    <row r="19720" spans="1:12" x14ac:dyDescent="0.15">
      <c r="A19720" t="s">
        <v>12</v>
      </c>
      <c r="B19720">
        <v>5543679</v>
      </c>
      <c r="C19720">
        <v>5543699</v>
      </c>
      <c r="D19720" t="s">
        <v>65432</v>
      </c>
      <c r="E19720" t="s">
        <v>65433</v>
      </c>
      <c r="F19720" t="s">
        <v>15</v>
      </c>
      <c r="G19720" t="s">
        <v>23</v>
      </c>
      <c r="H19720">
        <v>77</v>
      </c>
      <c r="I19720" t="s">
        <v>65437</v>
      </c>
      <c r="J19720" t="s">
        <v>65438</v>
      </c>
      <c r="K19720" t="s">
        <v>65439</v>
      </c>
      <c r="L19720" t="s">
        <v>77960</v>
      </c>
    </row>
    <row r="19721" spans="1:12" x14ac:dyDescent="0.15">
      <c r="A19721" t="s">
        <v>12</v>
      </c>
      <c r="B19721">
        <v>5543699</v>
      </c>
      <c r="C19721">
        <v>5543719</v>
      </c>
      <c r="D19721" t="s">
        <v>65432</v>
      </c>
      <c r="E19721" t="s">
        <v>65433</v>
      </c>
      <c r="F19721" t="s">
        <v>15</v>
      </c>
      <c r="G19721" t="s">
        <v>32</v>
      </c>
      <c r="H19721">
        <v>97</v>
      </c>
      <c r="I19721" t="s">
        <v>65440</v>
      </c>
      <c r="J19721" t="s">
        <v>65441</v>
      </c>
      <c r="K19721" t="s">
        <v>65442</v>
      </c>
      <c r="L19721" t="s">
        <v>78010</v>
      </c>
    </row>
    <row r="19722" spans="1:12" x14ac:dyDescent="0.15">
      <c r="A19722" t="s">
        <v>12</v>
      </c>
      <c r="B19722">
        <v>5543727</v>
      </c>
      <c r="C19722">
        <v>5543747</v>
      </c>
      <c r="D19722" t="s">
        <v>65432</v>
      </c>
      <c r="E19722" t="s">
        <v>65433</v>
      </c>
      <c r="F19722" t="s">
        <v>15</v>
      </c>
      <c r="G19722" t="s">
        <v>32</v>
      </c>
      <c r="H19722">
        <v>125</v>
      </c>
      <c r="I19722" t="s">
        <v>65443</v>
      </c>
      <c r="J19722" t="s">
        <v>65444</v>
      </c>
      <c r="K19722" t="s">
        <v>65445</v>
      </c>
      <c r="L19722" t="s">
        <v>78034</v>
      </c>
    </row>
    <row r="19723" spans="1:12" x14ac:dyDescent="0.15">
      <c r="A19723" t="s">
        <v>12</v>
      </c>
      <c r="B19723">
        <v>5545567</v>
      </c>
      <c r="C19723">
        <v>5545587</v>
      </c>
      <c r="D19723" t="s">
        <v>65446</v>
      </c>
      <c r="E19723" t="s">
        <v>90</v>
      </c>
      <c r="F19723" t="s">
        <v>76</v>
      </c>
      <c r="G19723" t="s">
        <v>36</v>
      </c>
      <c r="H19723">
        <v>0</v>
      </c>
      <c r="I19723" t="s">
        <v>65447</v>
      </c>
      <c r="J19723" t="s">
        <v>65448</v>
      </c>
      <c r="K19723" t="s">
        <v>65449</v>
      </c>
      <c r="L19723" t="s">
        <v>77980</v>
      </c>
    </row>
    <row r="19724" spans="1:12" x14ac:dyDescent="0.15">
      <c r="A19724" t="s">
        <v>12</v>
      </c>
      <c r="B19724">
        <v>5545532</v>
      </c>
      <c r="C19724">
        <v>5545552</v>
      </c>
      <c r="D19724" t="s">
        <v>65446</v>
      </c>
      <c r="E19724" t="s">
        <v>90</v>
      </c>
      <c r="F19724" t="s">
        <v>76</v>
      </c>
      <c r="G19724" t="s">
        <v>16</v>
      </c>
      <c r="H19724">
        <v>35</v>
      </c>
      <c r="I19724" t="s">
        <v>65450</v>
      </c>
      <c r="J19724" t="s">
        <v>65451</v>
      </c>
      <c r="K19724" t="s">
        <v>65452</v>
      </c>
      <c r="L19724" t="s">
        <v>77936</v>
      </c>
    </row>
    <row r="19725" spans="1:12" x14ac:dyDescent="0.15">
      <c r="A19725" t="s">
        <v>12</v>
      </c>
      <c r="B19725">
        <v>5545497</v>
      </c>
      <c r="C19725">
        <v>5545517</v>
      </c>
      <c r="D19725" t="s">
        <v>65446</v>
      </c>
      <c r="E19725" t="s">
        <v>90</v>
      </c>
      <c r="F19725" t="s">
        <v>76</v>
      </c>
      <c r="G19725" t="s">
        <v>32</v>
      </c>
      <c r="H19725">
        <v>70</v>
      </c>
      <c r="I19725" t="s">
        <v>65453</v>
      </c>
      <c r="J19725" t="s">
        <v>65454</v>
      </c>
      <c r="K19725" t="s">
        <v>65455</v>
      </c>
      <c r="L19725" t="s">
        <v>77919</v>
      </c>
    </row>
    <row r="19726" spans="1:12" x14ac:dyDescent="0.15">
      <c r="A19726" t="s">
        <v>12</v>
      </c>
      <c r="B19726">
        <v>5545475</v>
      </c>
      <c r="C19726">
        <v>5545495</v>
      </c>
      <c r="D19726" t="s">
        <v>65446</v>
      </c>
      <c r="E19726" t="s">
        <v>90</v>
      </c>
      <c r="F19726" t="s">
        <v>76</v>
      </c>
      <c r="G19726" t="s">
        <v>23</v>
      </c>
      <c r="H19726">
        <v>92</v>
      </c>
      <c r="I19726" t="s">
        <v>65456</v>
      </c>
      <c r="J19726" t="s">
        <v>65457</v>
      </c>
      <c r="K19726" t="s">
        <v>65458</v>
      </c>
      <c r="L19726" t="s">
        <v>78032</v>
      </c>
    </row>
    <row r="19727" spans="1:12" x14ac:dyDescent="0.15">
      <c r="A19727" t="s">
        <v>12</v>
      </c>
      <c r="B19727">
        <v>5546049</v>
      </c>
      <c r="C19727">
        <v>5546069</v>
      </c>
      <c r="D19727" t="s">
        <v>65459</v>
      </c>
      <c r="E19727" t="s">
        <v>90</v>
      </c>
      <c r="F19727" t="s">
        <v>76</v>
      </c>
      <c r="G19727" t="s">
        <v>16</v>
      </c>
      <c r="H19727">
        <v>78</v>
      </c>
      <c r="I19727" t="s">
        <v>65460</v>
      </c>
      <c r="J19727" t="s">
        <v>65461</v>
      </c>
      <c r="K19727" t="s">
        <v>65462</v>
      </c>
      <c r="L19727" t="s">
        <v>78000</v>
      </c>
    </row>
    <row r="19728" spans="1:12" x14ac:dyDescent="0.15">
      <c r="A19728" t="s">
        <v>12</v>
      </c>
      <c r="B19728">
        <v>5546006</v>
      </c>
      <c r="C19728">
        <v>5546026</v>
      </c>
      <c r="D19728" t="s">
        <v>65459</v>
      </c>
      <c r="E19728" t="s">
        <v>90</v>
      </c>
      <c r="F19728" t="s">
        <v>76</v>
      </c>
      <c r="G19728" t="s">
        <v>23</v>
      </c>
      <c r="H19728">
        <v>121</v>
      </c>
      <c r="I19728" t="s">
        <v>65463</v>
      </c>
      <c r="J19728" t="s">
        <v>65464</v>
      </c>
      <c r="K19728" t="s">
        <v>65465</v>
      </c>
      <c r="L19728" t="s">
        <v>77943</v>
      </c>
    </row>
    <row r="19729" spans="1:12" x14ac:dyDescent="0.15">
      <c r="A19729" t="s">
        <v>12</v>
      </c>
      <c r="B19729">
        <v>5545969</v>
      </c>
      <c r="C19729">
        <v>5545989</v>
      </c>
      <c r="D19729" t="s">
        <v>65459</v>
      </c>
      <c r="E19729" t="s">
        <v>90</v>
      </c>
      <c r="F19729" t="s">
        <v>76</v>
      </c>
      <c r="G19729" t="s">
        <v>23</v>
      </c>
      <c r="H19729">
        <v>158</v>
      </c>
      <c r="I19729" t="s">
        <v>65466</v>
      </c>
      <c r="J19729" t="s">
        <v>65467</v>
      </c>
      <c r="K19729" t="s">
        <v>65468</v>
      </c>
      <c r="L19729" t="s">
        <v>78070</v>
      </c>
    </row>
    <row r="19730" spans="1:12" x14ac:dyDescent="0.15">
      <c r="A19730" t="s">
        <v>12</v>
      </c>
      <c r="B19730">
        <v>5545949</v>
      </c>
      <c r="C19730">
        <v>5545969</v>
      </c>
      <c r="D19730" t="s">
        <v>65459</v>
      </c>
      <c r="E19730" t="s">
        <v>90</v>
      </c>
      <c r="F19730" t="s">
        <v>76</v>
      </c>
      <c r="G19730" t="s">
        <v>16</v>
      </c>
      <c r="H19730">
        <v>178</v>
      </c>
      <c r="I19730" t="s">
        <v>65469</v>
      </c>
      <c r="J19730" t="s">
        <v>65470</v>
      </c>
      <c r="K19730" t="s">
        <v>65471</v>
      </c>
      <c r="L19730" t="s">
        <v>78105</v>
      </c>
    </row>
    <row r="19731" spans="1:12" x14ac:dyDescent="0.15">
      <c r="A19731" t="s">
        <v>12</v>
      </c>
      <c r="B19731">
        <v>5546695</v>
      </c>
      <c r="C19731">
        <v>5546715</v>
      </c>
      <c r="D19731" t="s">
        <v>65472</v>
      </c>
      <c r="E19731" t="s">
        <v>90</v>
      </c>
      <c r="F19731" t="s">
        <v>76</v>
      </c>
      <c r="G19731" t="s">
        <v>16</v>
      </c>
      <c r="H19731">
        <v>0</v>
      </c>
      <c r="I19731" t="s">
        <v>65473</v>
      </c>
      <c r="J19731" t="s">
        <v>65474</v>
      </c>
      <c r="K19731" t="s">
        <v>65475</v>
      </c>
      <c r="L19731" t="s">
        <v>77980</v>
      </c>
    </row>
    <row r="19732" spans="1:12" x14ac:dyDescent="0.15">
      <c r="A19732" t="s">
        <v>12</v>
      </c>
      <c r="B19732">
        <v>5546667</v>
      </c>
      <c r="C19732">
        <v>5546687</v>
      </c>
      <c r="D19732" t="s">
        <v>65472</v>
      </c>
      <c r="E19732" t="s">
        <v>90</v>
      </c>
      <c r="F19732" t="s">
        <v>76</v>
      </c>
      <c r="G19732" t="s">
        <v>36</v>
      </c>
      <c r="H19732">
        <v>28</v>
      </c>
      <c r="I19732" t="s">
        <v>65476</v>
      </c>
      <c r="J19732" t="s">
        <v>65477</v>
      </c>
      <c r="K19732" t="s">
        <v>65478</v>
      </c>
      <c r="L19732" t="s">
        <v>77956</v>
      </c>
    </row>
    <row r="19733" spans="1:12" x14ac:dyDescent="0.15">
      <c r="A19733" t="s">
        <v>12</v>
      </c>
      <c r="B19733">
        <v>5546643</v>
      </c>
      <c r="C19733">
        <v>5546663</v>
      </c>
      <c r="D19733" t="s">
        <v>65472</v>
      </c>
      <c r="E19733" t="s">
        <v>90</v>
      </c>
      <c r="F19733" t="s">
        <v>76</v>
      </c>
      <c r="G19733" t="s">
        <v>16</v>
      </c>
      <c r="H19733">
        <v>52</v>
      </c>
      <c r="I19733" t="s">
        <v>65479</v>
      </c>
      <c r="J19733" t="s">
        <v>65480</v>
      </c>
      <c r="K19733" t="s">
        <v>65481</v>
      </c>
      <c r="L19733" t="s">
        <v>77959</v>
      </c>
    </row>
    <row r="19734" spans="1:12" x14ac:dyDescent="0.15">
      <c r="A19734" t="s">
        <v>12</v>
      </c>
      <c r="B19734">
        <v>5546623</v>
      </c>
      <c r="C19734">
        <v>5546643</v>
      </c>
      <c r="D19734" t="s">
        <v>65472</v>
      </c>
      <c r="E19734" t="s">
        <v>90</v>
      </c>
      <c r="F19734" t="s">
        <v>76</v>
      </c>
      <c r="G19734" t="s">
        <v>36</v>
      </c>
      <c r="H19734">
        <v>72</v>
      </c>
      <c r="I19734" t="s">
        <v>65482</v>
      </c>
      <c r="J19734" t="s">
        <v>65483</v>
      </c>
      <c r="K19734" t="s">
        <v>65484</v>
      </c>
      <c r="L19734" t="s">
        <v>78066</v>
      </c>
    </row>
    <row r="19735" spans="1:12" x14ac:dyDescent="0.15">
      <c r="A19735" t="s">
        <v>12</v>
      </c>
      <c r="B19735">
        <v>5547224</v>
      </c>
      <c r="C19735">
        <v>5547244</v>
      </c>
      <c r="D19735" t="s">
        <v>65485</v>
      </c>
      <c r="E19735" t="s">
        <v>90</v>
      </c>
      <c r="F19735" t="s">
        <v>76</v>
      </c>
      <c r="G19735" t="s">
        <v>16</v>
      </c>
      <c r="H19735">
        <v>7</v>
      </c>
      <c r="I19735" t="s">
        <v>65486</v>
      </c>
      <c r="J19735" t="s">
        <v>65487</v>
      </c>
      <c r="K19735" t="s">
        <v>65488</v>
      </c>
      <c r="L19735" t="s">
        <v>77909</v>
      </c>
    </row>
    <row r="19736" spans="1:12" x14ac:dyDescent="0.15">
      <c r="A19736" t="s">
        <v>12</v>
      </c>
      <c r="B19736">
        <v>5547191</v>
      </c>
      <c r="C19736">
        <v>5547211</v>
      </c>
      <c r="D19736" t="s">
        <v>65485</v>
      </c>
      <c r="E19736" t="s">
        <v>90</v>
      </c>
      <c r="F19736" t="s">
        <v>76</v>
      </c>
      <c r="G19736" t="s">
        <v>16</v>
      </c>
      <c r="H19736">
        <v>40</v>
      </c>
      <c r="I19736" t="s">
        <v>65489</v>
      </c>
      <c r="J19736" t="s">
        <v>65490</v>
      </c>
      <c r="K19736" t="s">
        <v>65491</v>
      </c>
      <c r="L19736" t="s">
        <v>77952</v>
      </c>
    </row>
    <row r="19737" spans="1:12" x14ac:dyDescent="0.15">
      <c r="A19737" t="s">
        <v>12</v>
      </c>
      <c r="B19737">
        <v>5547162</v>
      </c>
      <c r="C19737">
        <v>5547182</v>
      </c>
      <c r="D19737" t="s">
        <v>65485</v>
      </c>
      <c r="E19737" t="s">
        <v>90</v>
      </c>
      <c r="F19737" t="s">
        <v>76</v>
      </c>
      <c r="G19737" t="s">
        <v>16</v>
      </c>
      <c r="H19737">
        <v>69</v>
      </c>
      <c r="I19737" t="s">
        <v>65492</v>
      </c>
      <c r="J19737" t="s">
        <v>65493</v>
      </c>
      <c r="K19737" t="s">
        <v>65494</v>
      </c>
      <c r="L19737" t="s">
        <v>78015</v>
      </c>
    </row>
    <row r="19738" spans="1:12" x14ac:dyDescent="0.15">
      <c r="A19738" t="s">
        <v>12</v>
      </c>
      <c r="B19738">
        <v>5547136</v>
      </c>
      <c r="C19738">
        <v>5547156</v>
      </c>
      <c r="D19738" t="s">
        <v>65485</v>
      </c>
      <c r="E19738" t="s">
        <v>90</v>
      </c>
      <c r="F19738" t="s">
        <v>76</v>
      </c>
      <c r="G19738" t="s">
        <v>32</v>
      </c>
      <c r="H19738">
        <v>95</v>
      </c>
      <c r="I19738" t="s">
        <v>65495</v>
      </c>
      <c r="J19738" t="s">
        <v>65496</v>
      </c>
      <c r="K19738" t="s">
        <v>65497</v>
      </c>
      <c r="L19738" t="s">
        <v>77920</v>
      </c>
    </row>
    <row r="19739" spans="1:12" x14ac:dyDescent="0.15">
      <c r="A19739" t="s">
        <v>12</v>
      </c>
      <c r="B19739">
        <v>5547789</v>
      </c>
      <c r="C19739">
        <v>5547809</v>
      </c>
      <c r="D19739" t="s">
        <v>65498</v>
      </c>
      <c r="E19739" t="s">
        <v>90</v>
      </c>
      <c r="F19739" t="s">
        <v>76</v>
      </c>
      <c r="G19739" t="s">
        <v>32</v>
      </c>
      <c r="H19739">
        <v>1</v>
      </c>
      <c r="I19739" t="s">
        <v>65499</v>
      </c>
      <c r="J19739" t="s">
        <v>65500</v>
      </c>
      <c r="K19739" t="s">
        <v>65501</v>
      </c>
      <c r="L19739" t="s">
        <v>77917</v>
      </c>
    </row>
    <row r="19740" spans="1:12" x14ac:dyDescent="0.15">
      <c r="A19740" t="s">
        <v>12</v>
      </c>
      <c r="B19740">
        <v>5547764</v>
      </c>
      <c r="C19740">
        <v>5547784</v>
      </c>
      <c r="D19740" t="s">
        <v>65498</v>
      </c>
      <c r="E19740" t="s">
        <v>90</v>
      </c>
      <c r="F19740" t="s">
        <v>76</v>
      </c>
      <c r="G19740" t="s">
        <v>16</v>
      </c>
      <c r="H19740">
        <v>26</v>
      </c>
      <c r="I19740" t="s">
        <v>65502</v>
      </c>
      <c r="J19740" t="s">
        <v>65503</v>
      </c>
      <c r="K19740" t="s">
        <v>65504</v>
      </c>
      <c r="L19740" t="s">
        <v>78002</v>
      </c>
    </row>
    <row r="19741" spans="1:12" x14ac:dyDescent="0.15">
      <c r="A19741" t="s">
        <v>12</v>
      </c>
      <c r="B19741">
        <v>5547744</v>
      </c>
      <c r="C19741">
        <v>5547764</v>
      </c>
      <c r="D19741" t="s">
        <v>65498</v>
      </c>
      <c r="E19741" t="s">
        <v>90</v>
      </c>
      <c r="F19741" t="s">
        <v>76</v>
      </c>
      <c r="G19741" t="s">
        <v>16</v>
      </c>
      <c r="H19741">
        <v>46</v>
      </c>
      <c r="I19741" t="s">
        <v>65505</v>
      </c>
      <c r="J19741" t="s">
        <v>65506</v>
      </c>
      <c r="K19741" t="s">
        <v>65507</v>
      </c>
      <c r="L19741" t="s">
        <v>78004</v>
      </c>
    </row>
    <row r="19742" spans="1:12" x14ac:dyDescent="0.15">
      <c r="A19742" t="s">
        <v>12</v>
      </c>
      <c r="B19742">
        <v>5547693</v>
      </c>
      <c r="C19742">
        <v>5547713</v>
      </c>
      <c r="D19742" t="s">
        <v>65498</v>
      </c>
      <c r="E19742" t="s">
        <v>90</v>
      </c>
      <c r="F19742" t="s">
        <v>76</v>
      </c>
      <c r="G19742" t="s">
        <v>16</v>
      </c>
      <c r="H19742">
        <v>97</v>
      </c>
      <c r="I19742" t="s">
        <v>65508</v>
      </c>
      <c r="J19742" t="s">
        <v>65509</v>
      </c>
      <c r="K19742" t="s">
        <v>65510</v>
      </c>
      <c r="L19742" t="s">
        <v>78010</v>
      </c>
    </row>
    <row r="19743" spans="1:12" x14ac:dyDescent="0.15">
      <c r="A19743" t="s">
        <v>12</v>
      </c>
      <c r="B19743">
        <v>5547977</v>
      </c>
      <c r="C19743">
        <v>5547997</v>
      </c>
      <c r="D19743" t="s">
        <v>65511</v>
      </c>
      <c r="E19743" t="s">
        <v>65512</v>
      </c>
      <c r="F19743" t="s">
        <v>15</v>
      </c>
      <c r="G19743" t="s">
        <v>36</v>
      </c>
      <c r="H19743">
        <v>0</v>
      </c>
      <c r="I19743" t="s">
        <v>65513</v>
      </c>
      <c r="J19743" t="s">
        <v>65514</v>
      </c>
      <c r="K19743" t="s">
        <v>65515</v>
      </c>
      <c r="L19743" t="s">
        <v>77980</v>
      </c>
    </row>
    <row r="19744" spans="1:12" x14ac:dyDescent="0.15">
      <c r="A19744" t="s">
        <v>12</v>
      </c>
      <c r="B19744">
        <v>5547997</v>
      </c>
      <c r="C19744">
        <v>5548017</v>
      </c>
      <c r="D19744" t="s">
        <v>65511</v>
      </c>
      <c r="E19744" t="s">
        <v>65512</v>
      </c>
      <c r="F19744" t="s">
        <v>15</v>
      </c>
      <c r="G19744" t="s">
        <v>16</v>
      </c>
      <c r="H19744">
        <v>20</v>
      </c>
      <c r="I19744" t="s">
        <v>65516</v>
      </c>
      <c r="J19744" t="s">
        <v>65517</v>
      </c>
      <c r="K19744" t="s">
        <v>65518</v>
      </c>
      <c r="L19744" t="s">
        <v>77968</v>
      </c>
    </row>
    <row r="19745" spans="1:12" x14ac:dyDescent="0.15">
      <c r="A19745" t="s">
        <v>12</v>
      </c>
      <c r="B19745">
        <v>5548027</v>
      </c>
      <c r="C19745">
        <v>5548047</v>
      </c>
      <c r="D19745" t="s">
        <v>65511</v>
      </c>
      <c r="E19745" t="s">
        <v>65512</v>
      </c>
      <c r="F19745" t="s">
        <v>15</v>
      </c>
      <c r="G19745" t="s">
        <v>23</v>
      </c>
      <c r="H19745">
        <v>50</v>
      </c>
      <c r="I19745" t="s">
        <v>65519</v>
      </c>
      <c r="J19745" t="s">
        <v>65520</v>
      </c>
      <c r="K19745" t="s">
        <v>65521</v>
      </c>
      <c r="L19745" t="s">
        <v>77925</v>
      </c>
    </row>
    <row r="19746" spans="1:12" x14ac:dyDescent="0.15">
      <c r="A19746" t="s">
        <v>12</v>
      </c>
      <c r="B19746">
        <v>5548053</v>
      </c>
      <c r="C19746">
        <v>5548073</v>
      </c>
      <c r="D19746" t="s">
        <v>65511</v>
      </c>
      <c r="E19746" t="s">
        <v>65512</v>
      </c>
      <c r="F19746" t="s">
        <v>15</v>
      </c>
      <c r="G19746" t="s">
        <v>32</v>
      </c>
      <c r="H19746">
        <v>76</v>
      </c>
      <c r="I19746" t="s">
        <v>65522</v>
      </c>
      <c r="J19746" t="s">
        <v>65523</v>
      </c>
      <c r="K19746" t="s">
        <v>65524</v>
      </c>
      <c r="L19746" t="s">
        <v>77985</v>
      </c>
    </row>
    <row r="19747" spans="1:12" x14ac:dyDescent="0.15">
      <c r="A19747" t="s">
        <v>12</v>
      </c>
      <c r="B19747">
        <v>5548631</v>
      </c>
      <c r="C19747">
        <v>5548651</v>
      </c>
      <c r="D19747" t="s">
        <v>65525</v>
      </c>
      <c r="E19747" t="s">
        <v>65526</v>
      </c>
      <c r="F19747" t="s">
        <v>15</v>
      </c>
      <c r="G19747" t="s">
        <v>23</v>
      </c>
      <c r="H19747">
        <v>13</v>
      </c>
      <c r="I19747" t="s">
        <v>65527</v>
      </c>
      <c r="J19747" t="s">
        <v>65528</v>
      </c>
      <c r="K19747" t="s">
        <v>65529</v>
      </c>
      <c r="L19747" t="s">
        <v>77935</v>
      </c>
    </row>
    <row r="19748" spans="1:12" x14ac:dyDescent="0.15">
      <c r="A19748" t="s">
        <v>12</v>
      </c>
      <c r="B19748">
        <v>5548653</v>
      </c>
      <c r="C19748">
        <v>5548673</v>
      </c>
      <c r="D19748" t="s">
        <v>65525</v>
      </c>
      <c r="E19748" t="s">
        <v>65526</v>
      </c>
      <c r="F19748" t="s">
        <v>15</v>
      </c>
      <c r="G19748" t="s">
        <v>32</v>
      </c>
      <c r="H19748">
        <v>35</v>
      </c>
      <c r="I19748" t="s">
        <v>65530</v>
      </c>
      <c r="J19748" t="s">
        <v>65531</v>
      </c>
      <c r="K19748" t="s">
        <v>65532</v>
      </c>
      <c r="L19748" t="s">
        <v>77936</v>
      </c>
    </row>
    <row r="19749" spans="1:12" x14ac:dyDescent="0.15">
      <c r="A19749" t="s">
        <v>12</v>
      </c>
      <c r="B19749">
        <v>5548711</v>
      </c>
      <c r="C19749">
        <v>5548731</v>
      </c>
      <c r="D19749" t="s">
        <v>65525</v>
      </c>
      <c r="E19749" t="s">
        <v>65526</v>
      </c>
      <c r="F19749" t="s">
        <v>15</v>
      </c>
      <c r="G19749" t="s">
        <v>16</v>
      </c>
      <c r="H19749">
        <v>93</v>
      </c>
      <c r="I19749" t="s">
        <v>65533</v>
      </c>
      <c r="J19749" t="s">
        <v>65534</v>
      </c>
      <c r="K19749" t="s">
        <v>65535</v>
      </c>
      <c r="L19749" t="s">
        <v>78044</v>
      </c>
    </row>
    <row r="19750" spans="1:12" x14ac:dyDescent="0.15">
      <c r="A19750" t="s">
        <v>12</v>
      </c>
      <c r="B19750">
        <v>5548732</v>
      </c>
      <c r="C19750">
        <v>5548752</v>
      </c>
      <c r="D19750" t="s">
        <v>65525</v>
      </c>
      <c r="E19750" t="s">
        <v>65526</v>
      </c>
      <c r="F19750" t="s">
        <v>15</v>
      </c>
      <c r="G19750" t="s">
        <v>36</v>
      </c>
      <c r="H19750">
        <v>114</v>
      </c>
      <c r="I19750" t="s">
        <v>65536</v>
      </c>
      <c r="J19750" t="s">
        <v>65537</v>
      </c>
      <c r="K19750" t="s">
        <v>65538</v>
      </c>
      <c r="L19750" t="s">
        <v>77965</v>
      </c>
    </row>
    <row r="19751" spans="1:12" x14ac:dyDescent="0.15">
      <c r="A19751" t="s">
        <v>12</v>
      </c>
      <c r="B19751">
        <v>5550253</v>
      </c>
      <c r="C19751">
        <v>5550273</v>
      </c>
      <c r="D19751" t="s">
        <v>65539</v>
      </c>
      <c r="E19751" t="s">
        <v>90</v>
      </c>
      <c r="F19751" t="s">
        <v>15</v>
      </c>
      <c r="G19751" t="s">
        <v>16</v>
      </c>
      <c r="H19751">
        <v>18</v>
      </c>
      <c r="I19751" t="s">
        <v>65540</v>
      </c>
      <c r="J19751" t="s">
        <v>65541</v>
      </c>
      <c r="K19751" t="s">
        <v>65542</v>
      </c>
      <c r="L19751" t="s">
        <v>78007</v>
      </c>
    </row>
    <row r="19752" spans="1:12" x14ac:dyDescent="0.15">
      <c r="A19752" t="s">
        <v>12</v>
      </c>
      <c r="B19752">
        <v>5550296</v>
      </c>
      <c r="C19752">
        <v>5550316</v>
      </c>
      <c r="D19752" t="s">
        <v>65539</v>
      </c>
      <c r="E19752" t="s">
        <v>90</v>
      </c>
      <c r="F19752" t="s">
        <v>15</v>
      </c>
      <c r="G19752" t="s">
        <v>16</v>
      </c>
      <c r="H19752">
        <v>61</v>
      </c>
      <c r="I19752" t="s">
        <v>65543</v>
      </c>
      <c r="J19752" t="s">
        <v>65544</v>
      </c>
      <c r="K19752" t="s">
        <v>65545</v>
      </c>
      <c r="L19752" t="s">
        <v>77979</v>
      </c>
    </row>
    <row r="19753" spans="1:12" x14ac:dyDescent="0.15">
      <c r="A19753" t="s">
        <v>12</v>
      </c>
      <c r="B19753">
        <v>5550324</v>
      </c>
      <c r="C19753">
        <v>5550344</v>
      </c>
      <c r="D19753" t="s">
        <v>65539</v>
      </c>
      <c r="E19753" t="s">
        <v>90</v>
      </c>
      <c r="F19753" t="s">
        <v>15</v>
      </c>
      <c r="G19753" t="s">
        <v>32</v>
      </c>
      <c r="H19753">
        <v>89</v>
      </c>
      <c r="I19753" t="s">
        <v>65546</v>
      </c>
      <c r="J19753" t="s">
        <v>65547</v>
      </c>
      <c r="K19753" t="s">
        <v>65548</v>
      </c>
      <c r="L19753" t="s">
        <v>77964</v>
      </c>
    </row>
    <row r="19754" spans="1:12" x14ac:dyDescent="0.15">
      <c r="A19754" t="s">
        <v>12</v>
      </c>
      <c r="B19754">
        <v>5550353</v>
      </c>
      <c r="C19754">
        <v>5550373</v>
      </c>
      <c r="D19754" t="s">
        <v>65539</v>
      </c>
      <c r="E19754" t="s">
        <v>90</v>
      </c>
      <c r="F19754" t="s">
        <v>15</v>
      </c>
      <c r="G19754" t="s">
        <v>16</v>
      </c>
      <c r="H19754">
        <v>118</v>
      </c>
      <c r="I19754" t="s">
        <v>65549</v>
      </c>
      <c r="J19754" t="s">
        <v>65550</v>
      </c>
      <c r="K19754" t="s">
        <v>65551</v>
      </c>
      <c r="L19754" t="s">
        <v>77973</v>
      </c>
    </row>
    <row r="19755" spans="1:12" x14ac:dyDescent="0.15">
      <c r="A19755" t="s">
        <v>12</v>
      </c>
      <c r="B19755">
        <v>5550822</v>
      </c>
      <c r="C19755">
        <v>5550842</v>
      </c>
      <c r="D19755" t="s">
        <v>65552</v>
      </c>
      <c r="E19755" t="s">
        <v>90</v>
      </c>
      <c r="F19755" t="s">
        <v>15</v>
      </c>
      <c r="G19755" t="s">
        <v>23</v>
      </c>
      <c r="H19755">
        <v>8</v>
      </c>
      <c r="I19755" t="s">
        <v>65553</v>
      </c>
      <c r="J19755" t="s">
        <v>65554</v>
      </c>
      <c r="K19755" t="s">
        <v>65555</v>
      </c>
      <c r="L19755" t="s">
        <v>77955</v>
      </c>
    </row>
    <row r="19756" spans="1:12" x14ac:dyDescent="0.15">
      <c r="A19756" t="s">
        <v>12</v>
      </c>
      <c r="B19756">
        <v>5550846</v>
      </c>
      <c r="C19756">
        <v>5550866</v>
      </c>
      <c r="D19756" t="s">
        <v>65552</v>
      </c>
      <c r="E19756" t="s">
        <v>90</v>
      </c>
      <c r="F19756" t="s">
        <v>15</v>
      </c>
      <c r="G19756" t="s">
        <v>16</v>
      </c>
      <c r="H19756">
        <v>32</v>
      </c>
      <c r="I19756" t="s">
        <v>65556</v>
      </c>
      <c r="J19756" t="s">
        <v>65557</v>
      </c>
      <c r="K19756" t="s">
        <v>65558</v>
      </c>
      <c r="L19756" t="s">
        <v>77918</v>
      </c>
    </row>
    <row r="19757" spans="1:12" x14ac:dyDescent="0.15">
      <c r="A19757" t="s">
        <v>12</v>
      </c>
      <c r="B19757">
        <v>5550873</v>
      </c>
      <c r="C19757">
        <v>5550893</v>
      </c>
      <c r="D19757" t="s">
        <v>65552</v>
      </c>
      <c r="E19757" t="s">
        <v>90</v>
      </c>
      <c r="F19757" t="s">
        <v>15</v>
      </c>
      <c r="G19757" t="s">
        <v>23</v>
      </c>
      <c r="H19757">
        <v>59</v>
      </c>
      <c r="I19757" t="s">
        <v>65559</v>
      </c>
      <c r="J19757" t="s">
        <v>65560</v>
      </c>
      <c r="K19757" t="s">
        <v>65561</v>
      </c>
      <c r="L19757" t="s">
        <v>78009</v>
      </c>
    </row>
    <row r="19758" spans="1:12" x14ac:dyDescent="0.15">
      <c r="A19758" t="s">
        <v>12</v>
      </c>
      <c r="B19758">
        <v>5550905</v>
      </c>
      <c r="C19758">
        <v>5550925</v>
      </c>
      <c r="D19758" t="s">
        <v>65552</v>
      </c>
      <c r="E19758" t="s">
        <v>90</v>
      </c>
      <c r="F19758" t="s">
        <v>15</v>
      </c>
      <c r="G19758" t="s">
        <v>16</v>
      </c>
      <c r="H19758">
        <v>91</v>
      </c>
      <c r="I19758" t="s">
        <v>65562</v>
      </c>
      <c r="J19758" t="s">
        <v>65563</v>
      </c>
      <c r="K19758" t="s">
        <v>65564</v>
      </c>
      <c r="L19758" t="s">
        <v>77907</v>
      </c>
    </row>
    <row r="19759" spans="1:12" x14ac:dyDescent="0.15">
      <c r="A19759" t="s">
        <v>12</v>
      </c>
      <c r="B19759">
        <v>5551353</v>
      </c>
      <c r="C19759">
        <v>5551373</v>
      </c>
      <c r="D19759" t="s">
        <v>65565</v>
      </c>
      <c r="E19759" t="s">
        <v>90</v>
      </c>
      <c r="F19759" t="s">
        <v>15</v>
      </c>
      <c r="G19759" t="s">
        <v>16</v>
      </c>
      <c r="H19759">
        <v>6</v>
      </c>
      <c r="I19759" t="s">
        <v>65566</v>
      </c>
      <c r="J19759" t="s">
        <v>65567</v>
      </c>
      <c r="K19759" t="s">
        <v>65568</v>
      </c>
      <c r="L19759" t="s">
        <v>78025</v>
      </c>
    </row>
    <row r="19760" spans="1:12" x14ac:dyDescent="0.15">
      <c r="A19760" t="s">
        <v>12</v>
      </c>
      <c r="B19760">
        <v>5551380</v>
      </c>
      <c r="C19760">
        <v>5551400</v>
      </c>
      <c r="D19760" t="s">
        <v>65565</v>
      </c>
      <c r="E19760" t="s">
        <v>90</v>
      </c>
      <c r="F19760" t="s">
        <v>15</v>
      </c>
      <c r="G19760" t="s">
        <v>16</v>
      </c>
      <c r="H19760">
        <v>33</v>
      </c>
      <c r="I19760" t="s">
        <v>65569</v>
      </c>
      <c r="J19760" t="s">
        <v>65570</v>
      </c>
      <c r="K19760" t="s">
        <v>65571</v>
      </c>
      <c r="L19760" t="s">
        <v>77977</v>
      </c>
    </row>
    <row r="19761" spans="1:12" x14ac:dyDescent="0.15">
      <c r="A19761" t="s">
        <v>12</v>
      </c>
      <c r="B19761">
        <v>5551401</v>
      </c>
      <c r="C19761">
        <v>5551421</v>
      </c>
      <c r="D19761" t="s">
        <v>65565</v>
      </c>
      <c r="E19761" t="s">
        <v>90</v>
      </c>
      <c r="F19761" t="s">
        <v>15</v>
      </c>
      <c r="G19761" t="s">
        <v>16</v>
      </c>
      <c r="H19761">
        <v>54</v>
      </c>
      <c r="I19761" t="s">
        <v>65572</v>
      </c>
      <c r="J19761" t="s">
        <v>65573</v>
      </c>
      <c r="K19761" t="s">
        <v>65574</v>
      </c>
      <c r="L19761" t="s">
        <v>77961</v>
      </c>
    </row>
    <row r="19762" spans="1:12" x14ac:dyDescent="0.15">
      <c r="A19762" t="s">
        <v>12</v>
      </c>
      <c r="B19762">
        <v>5551425</v>
      </c>
      <c r="C19762">
        <v>5551445</v>
      </c>
      <c r="D19762" t="s">
        <v>65565</v>
      </c>
      <c r="E19762" t="s">
        <v>90</v>
      </c>
      <c r="F19762" t="s">
        <v>15</v>
      </c>
      <c r="G19762" t="s">
        <v>32</v>
      </c>
      <c r="H19762">
        <v>78</v>
      </c>
      <c r="I19762" t="s">
        <v>65575</v>
      </c>
      <c r="J19762" t="s">
        <v>65576</v>
      </c>
      <c r="K19762" t="s">
        <v>65577</v>
      </c>
      <c r="L19762" t="s">
        <v>78000</v>
      </c>
    </row>
    <row r="19763" spans="1:12" x14ac:dyDescent="0.15">
      <c r="A19763" t="s">
        <v>12</v>
      </c>
      <c r="B19763">
        <v>5551914</v>
      </c>
      <c r="C19763">
        <v>5551934</v>
      </c>
      <c r="D19763" t="s">
        <v>65578</v>
      </c>
      <c r="E19763" t="s">
        <v>90</v>
      </c>
      <c r="F19763" t="s">
        <v>15</v>
      </c>
      <c r="G19763" t="s">
        <v>36</v>
      </c>
      <c r="H19763">
        <v>6</v>
      </c>
      <c r="I19763" t="s">
        <v>65579</v>
      </c>
      <c r="J19763" t="s">
        <v>65580</v>
      </c>
      <c r="K19763" t="s">
        <v>65581</v>
      </c>
      <c r="L19763" t="s">
        <v>78025</v>
      </c>
    </row>
    <row r="19764" spans="1:12" x14ac:dyDescent="0.15">
      <c r="A19764" t="s">
        <v>12</v>
      </c>
      <c r="B19764">
        <v>5551934</v>
      </c>
      <c r="C19764">
        <v>5551954</v>
      </c>
      <c r="D19764" t="s">
        <v>65578</v>
      </c>
      <c r="E19764" t="s">
        <v>90</v>
      </c>
      <c r="F19764" t="s">
        <v>15</v>
      </c>
      <c r="G19764" t="s">
        <v>16</v>
      </c>
      <c r="H19764">
        <v>26</v>
      </c>
      <c r="I19764" t="s">
        <v>65582</v>
      </c>
      <c r="J19764" t="s">
        <v>65583</v>
      </c>
      <c r="K19764" t="s">
        <v>65584</v>
      </c>
      <c r="L19764" t="s">
        <v>78002</v>
      </c>
    </row>
    <row r="19765" spans="1:12" x14ac:dyDescent="0.15">
      <c r="A19765" t="s">
        <v>12</v>
      </c>
      <c r="B19765">
        <v>5551973</v>
      </c>
      <c r="C19765">
        <v>5551993</v>
      </c>
      <c r="D19765" t="s">
        <v>65578</v>
      </c>
      <c r="E19765" t="s">
        <v>90</v>
      </c>
      <c r="F19765" t="s">
        <v>15</v>
      </c>
      <c r="G19765" t="s">
        <v>23</v>
      </c>
      <c r="H19765">
        <v>65</v>
      </c>
      <c r="I19765" t="s">
        <v>65585</v>
      </c>
      <c r="J19765" t="s">
        <v>65586</v>
      </c>
      <c r="K19765" t="s">
        <v>65587</v>
      </c>
      <c r="L19765" t="s">
        <v>78042</v>
      </c>
    </row>
    <row r="19766" spans="1:12" x14ac:dyDescent="0.15">
      <c r="A19766" t="s">
        <v>12</v>
      </c>
      <c r="B19766">
        <v>5551993</v>
      </c>
      <c r="C19766">
        <v>5552013</v>
      </c>
      <c r="D19766" t="s">
        <v>65578</v>
      </c>
      <c r="E19766" t="s">
        <v>90</v>
      </c>
      <c r="F19766" t="s">
        <v>15</v>
      </c>
      <c r="G19766" t="s">
        <v>16</v>
      </c>
      <c r="H19766">
        <v>85</v>
      </c>
      <c r="I19766" t="s">
        <v>65588</v>
      </c>
      <c r="J19766" t="s">
        <v>65589</v>
      </c>
      <c r="K19766" t="s">
        <v>65590</v>
      </c>
      <c r="L19766" t="s">
        <v>77972</v>
      </c>
    </row>
    <row r="19767" spans="1:12" x14ac:dyDescent="0.15">
      <c r="A19767" t="s">
        <v>12</v>
      </c>
      <c r="B19767">
        <v>5552713</v>
      </c>
      <c r="C19767">
        <v>5552733</v>
      </c>
      <c r="D19767" t="s">
        <v>65591</v>
      </c>
      <c r="E19767" t="s">
        <v>90</v>
      </c>
      <c r="F19767" t="s">
        <v>15</v>
      </c>
      <c r="G19767" t="s">
        <v>36</v>
      </c>
      <c r="H19767">
        <v>0</v>
      </c>
      <c r="I19767" t="s">
        <v>65592</v>
      </c>
      <c r="J19767" t="s">
        <v>65593</v>
      </c>
      <c r="K19767" t="s">
        <v>65594</v>
      </c>
      <c r="L19767" t="s">
        <v>77980</v>
      </c>
    </row>
    <row r="19768" spans="1:12" x14ac:dyDescent="0.15">
      <c r="A19768" t="s">
        <v>12</v>
      </c>
      <c r="B19768">
        <v>5552745</v>
      </c>
      <c r="C19768">
        <v>5552765</v>
      </c>
      <c r="D19768" t="s">
        <v>65591</v>
      </c>
      <c r="E19768" t="s">
        <v>90</v>
      </c>
      <c r="F19768" t="s">
        <v>15</v>
      </c>
      <c r="G19768" t="s">
        <v>16</v>
      </c>
      <c r="H19768">
        <v>32</v>
      </c>
      <c r="I19768" t="s">
        <v>65595</v>
      </c>
      <c r="J19768" t="s">
        <v>65596</v>
      </c>
      <c r="K19768" t="s">
        <v>65597</v>
      </c>
      <c r="L19768" t="s">
        <v>77918</v>
      </c>
    </row>
    <row r="19769" spans="1:12" x14ac:dyDescent="0.15">
      <c r="A19769" t="s">
        <v>12</v>
      </c>
      <c r="B19769">
        <v>5552769</v>
      </c>
      <c r="C19769">
        <v>5552789</v>
      </c>
      <c r="D19769" t="s">
        <v>65591</v>
      </c>
      <c r="E19769" t="s">
        <v>90</v>
      </c>
      <c r="F19769" t="s">
        <v>15</v>
      </c>
      <c r="G19769" t="s">
        <v>23</v>
      </c>
      <c r="H19769">
        <v>56</v>
      </c>
      <c r="I19769" t="s">
        <v>65598</v>
      </c>
      <c r="J19769" t="s">
        <v>65599</v>
      </c>
      <c r="K19769" t="s">
        <v>65600</v>
      </c>
      <c r="L19769" t="s">
        <v>77971</v>
      </c>
    </row>
    <row r="19770" spans="1:12" x14ac:dyDescent="0.15">
      <c r="A19770" t="s">
        <v>12</v>
      </c>
      <c r="B19770">
        <v>5552790</v>
      </c>
      <c r="C19770">
        <v>5552810</v>
      </c>
      <c r="D19770" t="s">
        <v>65591</v>
      </c>
      <c r="E19770" t="s">
        <v>90</v>
      </c>
      <c r="F19770" t="s">
        <v>15</v>
      </c>
      <c r="G19770" t="s">
        <v>32</v>
      </c>
      <c r="H19770">
        <v>77</v>
      </c>
      <c r="I19770" t="s">
        <v>65601</v>
      </c>
      <c r="J19770" t="s">
        <v>65602</v>
      </c>
      <c r="K19770" t="s">
        <v>65603</v>
      </c>
      <c r="L19770" t="s">
        <v>77960</v>
      </c>
    </row>
    <row r="19771" spans="1:12" x14ac:dyDescent="0.15">
      <c r="A19771" t="s">
        <v>12</v>
      </c>
      <c r="B19771">
        <v>5555090</v>
      </c>
      <c r="C19771">
        <v>5555110</v>
      </c>
      <c r="D19771" t="s">
        <v>65604</v>
      </c>
      <c r="E19771" t="s">
        <v>90</v>
      </c>
      <c r="F19771" t="s">
        <v>15</v>
      </c>
      <c r="G19771" t="s">
        <v>16</v>
      </c>
      <c r="H19771">
        <v>8</v>
      </c>
      <c r="I19771" t="s">
        <v>65605</v>
      </c>
      <c r="J19771" t="s">
        <v>65606</v>
      </c>
      <c r="K19771" t="s">
        <v>65607</v>
      </c>
      <c r="L19771" t="s">
        <v>77955</v>
      </c>
    </row>
    <row r="19772" spans="1:12" x14ac:dyDescent="0.15">
      <c r="A19772" t="s">
        <v>12</v>
      </c>
      <c r="B19772">
        <v>5555111</v>
      </c>
      <c r="C19772">
        <v>5555131</v>
      </c>
      <c r="D19772" t="s">
        <v>65604</v>
      </c>
      <c r="E19772" t="s">
        <v>90</v>
      </c>
      <c r="F19772" t="s">
        <v>15</v>
      </c>
      <c r="G19772" t="s">
        <v>23</v>
      </c>
      <c r="H19772">
        <v>29</v>
      </c>
      <c r="I19772" t="s">
        <v>65608</v>
      </c>
      <c r="J19772" t="s">
        <v>65609</v>
      </c>
      <c r="K19772" t="s">
        <v>65610</v>
      </c>
      <c r="L19772" t="s">
        <v>77921</v>
      </c>
    </row>
    <row r="19773" spans="1:12" x14ac:dyDescent="0.15">
      <c r="A19773" t="s">
        <v>12</v>
      </c>
      <c r="B19773">
        <v>5555137</v>
      </c>
      <c r="C19773">
        <v>5555157</v>
      </c>
      <c r="D19773" t="s">
        <v>65604</v>
      </c>
      <c r="E19773" t="s">
        <v>90</v>
      </c>
      <c r="F19773" t="s">
        <v>15</v>
      </c>
      <c r="G19773" t="s">
        <v>32</v>
      </c>
      <c r="H19773">
        <v>55</v>
      </c>
      <c r="I19773" t="s">
        <v>65611</v>
      </c>
      <c r="J19773" t="s">
        <v>65612</v>
      </c>
      <c r="K19773" t="s">
        <v>65613</v>
      </c>
      <c r="L19773" t="s">
        <v>77992</v>
      </c>
    </row>
    <row r="19774" spans="1:12" x14ac:dyDescent="0.15">
      <c r="A19774" t="s">
        <v>12</v>
      </c>
      <c r="B19774">
        <v>5555164</v>
      </c>
      <c r="C19774">
        <v>5555184</v>
      </c>
      <c r="D19774" t="s">
        <v>65604</v>
      </c>
      <c r="E19774" t="s">
        <v>90</v>
      </c>
      <c r="F19774" t="s">
        <v>15</v>
      </c>
      <c r="G19774" t="s">
        <v>32</v>
      </c>
      <c r="H19774">
        <v>82</v>
      </c>
      <c r="I19774" t="s">
        <v>65614</v>
      </c>
      <c r="J19774" t="s">
        <v>65615</v>
      </c>
      <c r="K19774" t="s">
        <v>65616</v>
      </c>
      <c r="L19774" t="s">
        <v>78011</v>
      </c>
    </row>
    <row r="19775" spans="1:12" x14ac:dyDescent="0.15">
      <c r="A19775" t="s">
        <v>12</v>
      </c>
      <c r="B19775">
        <v>5557358</v>
      </c>
      <c r="C19775">
        <v>5557378</v>
      </c>
      <c r="D19775" t="s">
        <v>65617</v>
      </c>
      <c r="E19775" t="s">
        <v>90</v>
      </c>
      <c r="F19775" t="s">
        <v>76</v>
      </c>
      <c r="G19775" t="s">
        <v>36</v>
      </c>
      <c r="H19775">
        <v>27</v>
      </c>
      <c r="I19775" t="s">
        <v>65618</v>
      </c>
      <c r="J19775" t="s">
        <v>65619</v>
      </c>
      <c r="K19775" t="s">
        <v>65620</v>
      </c>
      <c r="L19775" t="s">
        <v>78013</v>
      </c>
    </row>
    <row r="19776" spans="1:12" x14ac:dyDescent="0.15">
      <c r="A19776" t="s">
        <v>12</v>
      </c>
      <c r="B19776">
        <v>5557312</v>
      </c>
      <c r="C19776">
        <v>5557332</v>
      </c>
      <c r="D19776" t="s">
        <v>65617</v>
      </c>
      <c r="E19776" t="s">
        <v>90</v>
      </c>
      <c r="F19776" t="s">
        <v>76</v>
      </c>
      <c r="G19776" t="s">
        <v>23</v>
      </c>
      <c r="H19776">
        <v>73</v>
      </c>
      <c r="I19776" t="s">
        <v>65621</v>
      </c>
      <c r="J19776" t="s">
        <v>65622</v>
      </c>
      <c r="K19776" t="s">
        <v>65623</v>
      </c>
      <c r="L19776" t="s">
        <v>77926</v>
      </c>
    </row>
    <row r="19777" spans="1:12" x14ac:dyDescent="0.15">
      <c r="A19777" t="s">
        <v>12</v>
      </c>
      <c r="B19777">
        <v>5557281</v>
      </c>
      <c r="C19777">
        <v>5557301</v>
      </c>
      <c r="D19777" t="s">
        <v>65617</v>
      </c>
      <c r="E19777" t="s">
        <v>90</v>
      </c>
      <c r="F19777" t="s">
        <v>76</v>
      </c>
      <c r="G19777" t="s">
        <v>23</v>
      </c>
      <c r="H19777">
        <v>104</v>
      </c>
      <c r="I19777" t="s">
        <v>65624</v>
      </c>
      <c r="J19777" t="s">
        <v>65625</v>
      </c>
      <c r="K19777" t="s">
        <v>65626</v>
      </c>
      <c r="L19777" t="s">
        <v>77963</v>
      </c>
    </row>
    <row r="19778" spans="1:12" x14ac:dyDescent="0.15">
      <c r="A19778" t="s">
        <v>12</v>
      </c>
      <c r="B19778">
        <v>5557248</v>
      </c>
      <c r="C19778">
        <v>5557268</v>
      </c>
      <c r="D19778" t="s">
        <v>65617</v>
      </c>
      <c r="E19778" t="s">
        <v>90</v>
      </c>
      <c r="F19778" t="s">
        <v>76</v>
      </c>
      <c r="G19778" t="s">
        <v>23</v>
      </c>
      <c r="H19778">
        <v>137</v>
      </c>
      <c r="I19778" t="s">
        <v>65627</v>
      </c>
      <c r="J19778" t="s">
        <v>65628</v>
      </c>
      <c r="K19778" t="s">
        <v>65629</v>
      </c>
      <c r="L19778" t="s">
        <v>77987</v>
      </c>
    </row>
    <row r="19779" spans="1:12" x14ac:dyDescent="0.15">
      <c r="A19779" t="s">
        <v>12</v>
      </c>
      <c r="B19779">
        <v>5558680</v>
      </c>
      <c r="C19779">
        <v>5558700</v>
      </c>
      <c r="D19779" t="s">
        <v>65630</v>
      </c>
      <c r="E19779" t="s">
        <v>65631</v>
      </c>
      <c r="F19779" t="s">
        <v>76</v>
      </c>
      <c r="G19779" t="s">
        <v>16</v>
      </c>
      <c r="H19779">
        <v>7</v>
      </c>
      <c r="I19779" t="s">
        <v>65632</v>
      </c>
      <c r="J19779" t="s">
        <v>65633</v>
      </c>
      <c r="K19779" t="s">
        <v>65634</v>
      </c>
      <c r="L19779" t="s">
        <v>77909</v>
      </c>
    </row>
    <row r="19780" spans="1:12" x14ac:dyDescent="0.15">
      <c r="A19780" t="s">
        <v>12</v>
      </c>
      <c r="B19780">
        <v>5558655</v>
      </c>
      <c r="C19780">
        <v>5558675</v>
      </c>
      <c r="D19780" t="s">
        <v>65630</v>
      </c>
      <c r="E19780" t="s">
        <v>65631</v>
      </c>
      <c r="F19780" t="s">
        <v>76</v>
      </c>
      <c r="G19780" t="s">
        <v>23</v>
      </c>
      <c r="H19780">
        <v>32</v>
      </c>
      <c r="I19780" t="s">
        <v>65635</v>
      </c>
      <c r="J19780" t="s">
        <v>65636</v>
      </c>
      <c r="K19780" t="s">
        <v>65637</v>
      </c>
      <c r="L19780" t="s">
        <v>77918</v>
      </c>
    </row>
    <row r="19781" spans="1:12" x14ac:dyDescent="0.15">
      <c r="A19781" t="s">
        <v>12</v>
      </c>
      <c r="B19781">
        <v>5558635</v>
      </c>
      <c r="C19781">
        <v>5558655</v>
      </c>
      <c r="D19781" t="s">
        <v>65630</v>
      </c>
      <c r="E19781" t="s">
        <v>65631</v>
      </c>
      <c r="F19781" t="s">
        <v>76</v>
      </c>
      <c r="G19781" t="s">
        <v>36</v>
      </c>
      <c r="H19781">
        <v>52</v>
      </c>
      <c r="I19781" t="s">
        <v>65638</v>
      </c>
      <c r="J19781" t="s">
        <v>65639</v>
      </c>
      <c r="K19781" t="s">
        <v>65640</v>
      </c>
      <c r="L19781" t="s">
        <v>77959</v>
      </c>
    </row>
    <row r="19782" spans="1:12" x14ac:dyDescent="0.15">
      <c r="A19782" t="s">
        <v>12</v>
      </c>
      <c r="B19782">
        <v>5558604</v>
      </c>
      <c r="C19782">
        <v>5558624</v>
      </c>
      <c r="D19782" t="s">
        <v>65630</v>
      </c>
      <c r="E19782" t="s">
        <v>65631</v>
      </c>
      <c r="F19782" t="s">
        <v>76</v>
      </c>
      <c r="G19782" t="s">
        <v>32</v>
      </c>
      <c r="H19782">
        <v>83</v>
      </c>
      <c r="I19782" t="s">
        <v>65641</v>
      </c>
      <c r="J19782" t="s">
        <v>65642</v>
      </c>
      <c r="K19782" t="s">
        <v>65643</v>
      </c>
      <c r="L19782" t="s">
        <v>77958</v>
      </c>
    </row>
    <row r="19783" spans="1:12" x14ac:dyDescent="0.15">
      <c r="A19783" t="s">
        <v>12</v>
      </c>
      <c r="B19783">
        <v>5559600</v>
      </c>
      <c r="C19783">
        <v>5559620</v>
      </c>
      <c r="D19783" t="s">
        <v>65644</v>
      </c>
      <c r="E19783" t="s">
        <v>90</v>
      </c>
      <c r="F19783" t="s">
        <v>76</v>
      </c>
      <c r="G19783" t="s">
        <v>32</v>
      </c>
      <c r="H19783">
        <v>1</v>
      </c>
      <c r="I19783" t="s">
        <v>65645</v>
      </c>
      <c r="J19783" t="s">
        <v>65646</v>
      </c>
      <c r="K19783" t="s">
        <v>65647</v>
      </c>
      <c r="L19783" t="s">
        <v>77917</v>
      </c>
    </row>
    <row r="19784" spans="1:12" x14ac:dyDescent="0.15">
      <c r="A19784" t="s">
        <v>12</v>
      </c>
      <c r="B19784">
        <v>5559573</v>
      </c>
      <c r="C19784">
        <v>5559593</v>
      </c>
      <c r="D19784" t="s">
        <v>65644</v>
      </c>
      <c r="E19784" t="s">
        <v>90</v>
      </c>
      <c r="F19784" t="s">
        <v>76</v>
      </c>
      <c r="G19784" t="s">
        <v>16</v>
      </c>
      <c r="H19784">
        <v>28</v>
      </c>
      <c r="I19784" t="s">
        <v>65648</v>
      </c>
      <c r="J19784" t="s">
        <v>65649</v>
      </c>
      <c r="K19784" t="s">
        <v>65650</v>
      </c>
      <c r="L19784" t="s">
        <v>77956</v>
      </c>
    </row>
    <row r="19785" spans="1:12" x14ac:dyDescent="0.15">
      <c r="A19785" t="s">
        <v>12</v>
      </c>
      <c r="B19785">
        <v>5559546</v>
      </c>
      <c r="C19785">
        <v>5559566</v>
      </c>
      <c r="D19785" t="s">
        <v>65644</v>
      </c>
      <c r="E19785" t="s">
        <v>90</v>
      </c>
      <c r="F19785" t="s">
        <v>76</v>
      </c>
      <c r="G19785" t="s">
        <v>36</v>
      </c>
      <c r="H19785">
        <v>55</v>
      </c>
      <c r="I19785" t="s">
        <v>65651</v>
      </c>
      <c r="J19785" t="s">
        <v>65652</v>
      </c>
      <c r="K19785" t="s">
        <v>65653</v>
      </c>
      <c r="L19785" t="s">
        <v>77992</v>
      </c>
    </row>
    <row r="19786" spans="1:12" x14ac:dyDescent="0.15">
      <c r="A19786" t="s">
        <v>12</v>
      </c>
      <c r="B19786">
        <v>5559524</v>
      </c>
      <c r="C19786">
        <v>5559544</v>
      </c>
      <c r="D19786" t="s">
        <v>65644</v>
      </c>
      <c r="E19786" t="s">
        <v>90</v>
      </c>
      <c r="F19786" t="s">
        <v>76</v>
      </c>
      <c r="G19786" t="s">
        <v>16</v>
      </c>
      <c r="H19786">
        <v>77</v>
      </c>
      <c r="I19786" t="s">
        <v>65654</v>
      </c>
      <c r="J19786" t="s">
        <v>65655</v>
      </c>
      <c r="K19786" t="s">
        <v>65656</v>
      </c>
      <c r="L19786" t="s">
        <v>77960</v>
      </c>
    </row>
    <row r="19787" spans="1:12" x14ac:dyDescent="0.15">
      <c r="A19787" t="s">
        <v>12</v>
      </c>
      <c r="B19787">
        <v>5560045</v>
      </c>
      <c r="C19787">
        <v>5560065</v>
      </c>
      <c r="D19787" t="s">
        <v>65657</v>
      </c>
      <c r="E19787" t="s">
        <v>90</v>
      </c>
      <c r="F19787" t="s">
        <v>15</v>
      </c>
      <c r="G19787" t="s">
        <v>36</v>
      </c>
      <c r="H19787">
        <v>11</v>
      </c>
      <c r="I19787" t="s">
        <v>65658</v>
      </c>
      <c r="J19787" t="s">
        <v>65659</v>
      </c>
      <c r="K19787" t="s">
        <v>65660</v>
      </c>
      <c r="L19787" t="s">
        <v>77974</v>
      </c>
    </row>
    <row r="19788" spans="1:12" x14ac:dyDescent="0.15">
      <c r="A19788" t="s">
        <v>12</v>
      </c>
      <c r="B19788">
        <v>5560074</v>
      </c>
      <c r="C19788">
        <v>5560094</v>
      </c>
      <c r="D19788" t="s">
        <v>65657</v>
      </c>
      <c r="E19788" t="s">
        <v>90</v>
      </c>
      <c r="F19788" t="s">
        <v>15</v>
      </c>
      <c r="G19788" t="s">
        <v>16</v>
      </c>
      <c r="H19788">
        <v>40</v>
      </c>
      <c r="I19788" t="s">
        <v>65661</v>
      </c>
      <c r="J19788" t="s">
        <v>65662</v>
      </c>
      <c r="K19788" t="s">
        <v>65663</v>
      </c>
      <c r="L19788" t="s">
        <v>77952</v>
      </c>
    </row>
    <row r="19789" spans="1:12" x14ac:dyDescent="0.15">
      <c r="A19789" t="s">
        <v>12</v>
      </c>
      <c r="B19789">
        <v>5560104</v>
      </c>
      <c r="C19789">
        <v>5560124</v>
      </c>
      <c r="D19789" t="s">
        <v>65657</v>
      </c>
      <c r="E19789" t="s">
        <v>90</v>
      </c>
      <c r="F19789" t="s">
        <v>15</v>
      </c>
      <c r="G19789" t="s">
        <v>16</v>
      </c>
      <c r="H19789">
        <v>70</v>
      </c>
      <c r="I19789" t="s">
        <v>65664</v>
      </c>
      <c r="J19789" t="s">
        <v>65665</v>
      </c>
      <c r="K19789" t="s">
        <v>65666</v>
      </c>
      <c r="L19789" t="s">
        <v>77919</v>
      </c>
    </row>
    <row r="19790" spans="1:12" x14ac:dyDescent="0.15">
      <c r="A19790" t="s">
        <v>12</v>
      </c>
      <c r="B19790">
        <v>5560153</v>
      </c>
      <c r="C19790">
        <v>5560173</v>
      </c>
      <c r="D19790" t="s">
        <v>65657</v>
      </c>
      <c r="E19790" t="s">
        <v>90</v>
      </c>
      <c r="F19790" t="s">
        <v>15</v>
      </c>
      <c r="G19790" t="s">
        <v>16</v>
      </c>
      <c r="H19790">
        <v>119</v>
      </c>
      <c r="I19790" t="s">
        <v>65667</v>
      </c>
      <c r="J19790" t="s">
        <v>65668</v>
      </c>
      <c r="K19790" t="s">
        <v>65669</v>
      </c>
      <c r="L19790" t="s">
        <v>78058</v>
      </c>
    </row>
    <row r="19791" spans="1:12" x14ac:dyDescent="0.15">
      <c r="A19791" t="s">
        <v>12</v>
      </c>
      <c r="B19791">
        <v>5561170</v>
      </c>
      <c r="C19791">
        <v>5561190</v>
      </c>
      <c r="D19791" t="s">
        <v>65670</v>
      </c>
      <c r="E19791" t="s">
        <v>90</v>
      </c>
      <c r="F19791" t="s">
        <v>15</v>
      </c>
      <c r="G19791" t="s">
        <v>16</v>
      </c>
      <c r="H19791">
        <v>0</v>
      </c>
      <c r="I19791" t="s">
        <v>65671</v>
      </c>
      <c r="J19791" t="s">
        <v>65672</v>
      </c>
      <c r="K19791" t="s">
        <v>65673</v>
      </c>
      <c r="L19791" t="s">
        <v>77980</v>
      </c>
    </row>
    <row r="19792" spans="1:12" x14ac:dyDescent="0.15">
      <c r="A19792" t="s">
        <v>12</v>
      </c>
      <c r="B19792">
        <v>5561192</v>
      </c>
      <c r="C19792">
        <v>5561212</v>
      </c>
      <c r="D19792" t="s">
        <v>65670</v>
      </c>
      <c r="E19792" t="s">
        <v>90</v>
      </c>
      <c r="F19792" t="s">
        <v>15</v>
      </c>
      <c r="G19792" t="s">
        <v>36</v>
      </c>
      <c r="H19792">
        <v>22</v>
      </c>
      <c r="I19792" t="s">
        <v>65674</v>
      </c>
      <c r="J19792" t="s">
        <v>65675</v>
      </c>
      <c r="K19792" t="s">
        <v>65676</v>
      </c>
      <c r="L19792" t="s">
        <v>77948</v>
      </c>
    </row>
    <row r="19793" spans="1:12" x14ac:dyDescent="0.15">
      <c r="A19793" t="s">
        <v>12</v>
      </c>
      <c r="B19793">
        <v>5561223</v>
      </c>
      <c r="C19793">
        <v>5561243</v>
      </c>
      <c r="D19793" t="s">
        <v>65670</v>
      </c>
      <c r="E19793" t="s">
        <v>90</v>
      </c>
      <c r="F19793" t="s">
        <v>15</v>
      </c>
      <c r="G19793" t="s">
        <v>23</v>
      </c>
      <c r="H19793">
        <v>53</v>
      </c>
      <c r="I19793" t="s">
        <v>65677</v>
      </c>
      <c r="J19793" t="s">
        <v>65678</v>
      </c>
      <c r="K19793" t="s">
        <v>65679</v>
      </c>
      <c r="L19793" t="s">
        <v>77922</v>
      </c>
    </row>
    <row r="19794" spans="1:12" x14ac:dyDescent="0.15">
      <c r="A19794" t="s">
        <v>12</v>
      </c>
      <c r="B19794">
        <v>5561256</v>
      </c>
      <c r="C19794">
        <v>5561276</v>
      </c>
      <c r="D19794" t="s">
        <v>65670</v>
      </c>
      <c r="E19794" t="s">
        <v>90</v>
      </c>
      <c r="F19794" t="s">
        <v>15</v>
      </c>
      <c r="G19794" t="s">
        <v>32</v>
      </c>
      <c r="H19794">
        <v>86</v>
      </c>
      <c r="I19794" t="s">
        <v>65680</v>
      </c>
      <c r="J19794" t="s">
        <v>65681</v>
      </c>
      <c r="K19794" t="s">
        <v>65682</v>
      </c>
      <c r="L19794" t="s">
        <v>77929</v>
      </c>
    </row>
    <row r="19795" spans="1:12" x14ac:dyDescent="0.15">
      <c r="A19795" t="s">
        <v>12</v>
      </c>
      <c r="B19795">
        <v>5562136</v>
      </c>
      <c r="C19795">
        <v>5562156</v>
      </c>
      <c r="D19795" t="s">
        <v>65683</v>
      </c>
      <c r="E19795" t="s">
        <v>90</v>
      </c>
      <c r="F19795" t="s">
        <v>15</v>
      </c>
      <c r="G19795" t="s">
        <v>16</v>
      </c>
      <c r="H19795">
        <v>0</v>
      </c>
      <c r="I19795" t="s">
        <v>65684</v>
      </c>
      <c r="J19795" t="s">
        <v>65685</v>
      </c>
      <c r="K19795" t="s">
        <v>65686</v>
      </c>
      <c r="L19795" t="s">
        <v>77980</v>
      </c>
    </row>
    <row r="19796" spans="1:12" x14ac:dyDescent="0.15">
      <c r="A19796" t="s">
        <v>12</v>
      </c>
      <c r="B19796">
        <v>5562168</v>
      </c>
      <c r="C19796">
        <v>5562188</v>
      </c>
      <c r="D19796" t="s">
        <v>65683</v>
      </c>
      <c r="E19796" t="s">
        <v>90</v>
      </c>
      <c r="F19796" t="s">
        <v>15</v>
      </c>
      <c r="G19796" t="s">
        <v>23</v>
      </c>
      <c r="H19796">
        <v>32</v>
      </c>
      <c r="I19796" t="s">
        <v>65687</v>
      </c>
      <c r="J19796" t="s">
        <v>65688</v>
      </c>
      <c r="K19796" t="s">
        <v>65689</v>
      </c>
      <c r="L19796" t="s">
        <v>77918</v>
      </c>
    </row>
    <row r="19797" spans="1:12" x14ac:dyDescent="0.15">
      <c r="A19797" t="s">
        <v>12</v>
      </c>
      <c r="B19797">
        <v>5562197</v>
      </c>
      <c r="C19797">
        <v>5562217</v>
      </c>
      <c r="D19797" t="s">
        <v>65683</v>
      </c>
      <c r="E19797" t="s">
        <v>90</v>
      </c>
      <c r="F19797" t="s">
        <v>15</v>
      </c>
      <c r="G19797" t="s">
        <v>16</v>
      </c>
      <c r="H19797">
        <v>61</v>
      </c>
      <c r="I19797" t="s">
        <v>65690</v>
      </c>
      <c r="J19797" t="s">
        <v>65691</v>
      </c>
      <c r="K19797" t="s">
        <v>65692</v>
      </c>
      <c r="L19797" t="s">
        <v>77979</v>
      </c>
    </row>
    <row r="19798" spans="1:12" x14ac:dyDescent="0.15">
      <c r="A19798" t="s">
        <v>12</v>
      </c>
      <c r="B19798">
        <v>5562224</v>
      </c>
      <c r="C19798">
        <v>5562244</v>
      </c>
      <c r="D19798" t="s">
        <v>65683</v>
      </c>
      <c r="E19798" t="s">
        <v>90</v>
      </c>
      <c r="F19798" t="s">
        <v>15</v>
      </c>
      <c r="G19798" t="s">
        <v>23</v>
      </c>
      <c r="H19798">
        <v>88</v>
      </c>
      <c r="I19798" t="s">
        <v>65693</v>
      </c>
      <c r="J19798" t="s">
        <v>65694</v>
      </c>
      <c r="K19798" t="s">
        <v>65695</v>
      </c>
      <c r="L19798" t="s">
        <v>77923</v>
      </c>
    </row>
    <row r="19799" spans="1:12" x14ac:dyDescent="0.15">
      <c r="A19799" t="s">
        <v>12</v>
      </c>
      <c r="B19799">
        <v>5563047</v>
      </c>
      <c r="C19799">
        <v>5563067</v>
      </c>
      <c r="D19799" t="s">
        <v>65696</v>
      </c>
      <c r="E19799" t="s">
        <v>65697</v>
      </c>
      <c r="F19799" t="s">
        <v>15</v>
      </c>
      <c r="G19799" t="s">
        <v>16</v>
      </c>
      <c r="H19799">
        <v>15</v>
      </c>
      <c r="I19799" t="s">
        <v>65698</v>
      </c>
      <c r="J19799" t="s">
        <v>65699</v>
      </c>
      <c r="K19799" t="s">
        <v>65700</v>
      </c>
      <c r="L19799" t="s">
        <v>77970</v>
      </c>
    </row>
    <row r="19800" spans="1:12" x14ac:dyDescent="0.15">
      <c r="A19800" t="s">
        <v>12</v>
      </c>
      <c r="B19800">
        <v>5563076</v>
      </c>
      <c r="C19800">
        <v>5563096</v>
      </c>
      <c r="D19800" t="s">
        <v>65696</v>
      </c>
      <c r="E19800" t="s">
        <v>65697</v>
      </c>
      <c r="F19800" t="s">
        <v>15</v>
      </c>
      <c r="G19800" t="s">
        <v>23</v>
      </c>
      <c r="H19800">
        <v>44</v>
      </c>
      <c r="I19800" t="s">
        <v>65701</v>
      </c>
      <c r="J19800" t="s">
        <v>65702</v>
      </c>
      <c r="K19800" t="s">
        <v>65703</v>
      </c>
      <c r="L19800" t="s">
        <v>78016</v>
      </c>
    </row>
    <row r="19801" spans="1:12" x14ac:dyDescent="0.15">
      <c r="A19801" t="s">
        <v>12</v>
      </c>
      <c r="B19801">
        <v>5563108</v>
      </c>
      <c r="C19801">
        <v>5563128</v>
      </c>
      <c r="D19801" t="s">
        <v>65696</v>
      </c>
      <c r="E19801" t="s">
        <v>65697</v>
      </c>
      <c r="F19801" t="s">
        <v>15</v>
      </c>
      <c r="G19801" t="s">
        <v>16</v>
      </c>
      <c r="H19801">
        <v>76</v>
      </c>
      <c r="I19801" t="s">
        <v>65704</v>
      </c>
      <c r="J19801" t="s">
        <v>65705</v>
      </c>
      <c r="K19801" t="s">
        <v>65706</v>
      </c>
      <c r="L19801" t="s">
        <v>77985</v>
      </c>
    </row>
    <row r="19802" spans="1:12" x14ac:dyDescent="0.15">
      <c r="A19802" t="s">
        <v>12</v>
      </c>
      <c r="B19802">
        <v>5563142</v>
      </c>
      <c r="C19802">
        <v>5563162</v>
      </c>
      <c r="D19802" t="s">
        <v>65696</v>
      </c>
      <c r="E19802" t="s">
        <v>65697</v>
      </c>
      <c r="F19802" t="s">
        <v>15</v>
      </c>
      <c r="G19802" t="s">
        <v>23</v>
      </c>
      <c r="H19802">
        <v>110</v>
      </c>
      <c r="I19802" t="s">
        <v>65707</v>
      </c>
      <c r="J19802" t="s">
        <v>65708</v>
      </c>
      <c r="K19802" t="s">
        <v>65709</v>
      </c>
      <c r="L19802" t="s">
        <v>78030</v>
      </c>
    </row>
    <row r="19803" spans="1:12" x14ac:dyDescent="0.15">
      <c r="A19803" t="s">
        <v>12</v>
      </c>
      <c r="B19803">
        <v>5565080</v>
      </c>
      <c r="C19803">
        <v>5565100</v>
      </c>
      <c r="D19803" t="s">
        <v>65710</v>
      </c>
      <c r="E19803" t="s">
        <v>65711</v>
      </c>
      <c r="F19803" t="s">
        <v>76</v>
      </c>
      <c r="G19803" t="s">
        <v>16</v>
      </c>
      <c r="H19803">
        <v>25</v>
      </c>
      <c r="I19803" t="s">
        <v>65712</v>
      </c>
      <c r="J19803" t="s">
        <v>65713</v>
      </c>
      <c r="K19803" t="s">
        <v>65714</v>
      </c>
      <c r="L19803" t="s">
        <v>78012</v>
      </c>
    </row>
    <row r="19804" spans="1:12" x14ac:dyDescent="0.15">
      <c r="A19804" t="s">
        <v>12</v>
      </c>
      <c r="B19804">
        <v>5565059</v>
      </c>
      <c r="C19804">
        <v>5565079</v>
      </c>
      <c r="D19804" t="s">
        <v>65710</v>
      </c>
      <c r="E19804" t="s">
        <v>65711</v>
      </c>
      <c r="F19804" t="s">
        <v>76</v>
      </c>
      <c r="G19804" t="s">
        <v>16</v>
      </c>
      <c r="H19804">
        <v>46</v>
      </c>
      <c r="I19804" t="s">
        <v>65715</v>
      </c>
      <c r="J19804" t="s">
        <v>65716</v>
      </c>
      <c r="K19804" t="s">
        <v>65717</v>
      </c>
      <c r="L19804" t="s">
        <v>78004</v>
      </c>
    </row>
    <row r="19805" spans="1:12" x14ac:dyDescent="0.15">
      <c r="A19805" t="s">
        <v>12</v>
      </c>
      <c r="B19805">
        <v>5565017</v>
      </c>
      <c r="C19805">
        <v>5565037</v>
      </c>
      <c r="D19805" t="s">
        <v>65710</v>
      </c>
      <c r="E19805" t="s">
        <v>65711</v>
      </c>
      <c r="F19805" t="s">
        <v>76</v>
      </c>
      <c r="G19805" t="s">
        <v>16</v>
      </c>
      <c r="H19805">
        <v>88</v>
      </c>
      <c r="I19805" t="s">
        <v>65718</v>
      </c>
      <c r="J19805" t="s">
        <v>65719</v>
      </c>
      <c r="K19805" t="s">
        <v>65720</v>
      </c>
      <c r="L19805" t="s">
        <v>77923</v>
      </c>
    </row>
    <row r="19806" spans="1:12" x14ac:dyDescent="0.15">
      <c r="A19806" t="s">
        <v>12</v>
      </c>
      <c r="B19806">
        <v>5564980</v>
      </c>
      <c r="C19806">
        <v>5565000</v>
      </c>
      <c r="D19806" t="s">
        <v>65710</v>
      </c>
      <c r="E19806" t="s">
        <v>65711</v>
      </c>
      <c r="F19806" t="s">
        <v>76</v>
      </c>
      <c r="G19806" t="s">
        <v>23</v>
      </c>
      <c r="H19806">
        <v>125</v>
      </c>
      <c r="I19806" t="s">
        <v>65721</v>
      </c>
      <c r="J19806" t="s">
        <v>65722</v>
      </c>
      <c r="K19806" t="s">
        <v>65723</v>
      </c>
      <c r="L19806" t="s">
        <v>78034</v>
      </c>
    </row>
    <row r="19807" spans="1:12" x14ac:dyDescent="0.15">
      <c r="A19807" t="s">
        <v>12</v>
      </c>
      <c r="B19807">
        <v>5566017</v>
      </c>
      <c r="C19807">
        <v>5566037</v>
      </c>
      <c r="D19807" t="s">
        <v>65724</v>
      </c>
      <c r="E19807" t="s">
        <v>65725</v>
      </c>
      <c r="F19807" t="s">
        <v>76</v>
      </c>
      <c r="G19807" t="s">
        <v>16</v>
      </c>
      <c r="H19807">
        <v>19</v>
      </c>
      <c r="I19807" t="s">
        <v>65726</v>
      </c>
      <c r="J19807" t="s">
        <v>65727</v>
      </c>
      <c r="K19807" t="s">
        <v>65728</v>
      </c>
      <c r="L19807" t="s">
        <v>77982</v>
      </c>
    </row>
    <row r="19808" spans="1:12" x14ac:dyDescent="0.15">
      <c r="A19808" t="s">
        <v>12</v>
      </c>
      <c r="B19808">
        <v>5565996</v>
      </c>
      <c r="C19808">
        <v>5566016</v>
      </c>
      <c r="D19808" t="s">
        <v>65724</v>
      </c>
      <c r="E19808" t="s">
        <v>65725</v>
      </c>
      <c r="F19808" t="s">
        <v>76</v>
      </c>
      <c r="G19808" t="s">
        <v>16</v>
      </c>
      <c r="H19808">
        <v>40</v>
      </c>
      <c r="I19808" t="s">
        <v>65729</v>
      </c>
      <c r="J19808" t="s">
        <v>65730</v>
      </c>
      <c r="K19808" t="s">
        <v>65731</v>
      </c>
      <c r="L19808" t="s">
        <v>77952</v>
      </c>
    </row>
    <row r="19809" spans="1:12" x14ac:dyDescent="0.15">
      <c r="A19809" t="s">
        <v>12</v>
      </c>
      <c r="B19809">
        <v>5565953</v>
      </c>
      <c r="C19809">
        <v>5565973</v>
      </c>
      <c r="D19809" t="s">
        <v>65724</v>
      </c>
      <c r="E19809" t="s">
        <v>65725</v>
      </c>
      <c r="F19809" t="s">
        <v>76</v>
      </c>
      <c r="G19809" t="s">
        <v>23</v>
      </c>
      <c r="H19809">
        <v>83</v>
      </c>
      <c r="I19809" t="s">
        <v>65732</v>
      </c>
      <c r="J19809" t="s">
        <v>65733</v>
      </c>
      <c r="K19809" t="s">
        <v>65734</v>
      </c>
      <c r="L19809" t="s">
        <v>77958</v>
      </c>
    </row>
    <row r="19810" spans="1:12" x14ac:dyDescent="0.15">
      <c r="A19810" t="s">
        <v>12</v>
      </c>
      <c r="B19810">
        <v>5565924</v>
      </c>
      <c r="C19810">
        <v>5565944</v>
      </c>
      <c r="D19810" t="s">
        <v>65724</v>
      </c>
      <c r="E19810" t="s">
        <v>65725</v>
      </c>
      <c r="F19810" t="s">
        <v>76</v>
      </c>
      <c r="G19810" t="s">
        <v>16</v>
      </c>
      <c r="H19810">
        <v>112</v>
      </c>
      <c r="I19810" t="s">
        <v>65735</v>
      </c>
      <c r="J19810" t="s">
        <v>65736</v>
      </c>
      <c r="K19810" t="s">
        <v>65737</v>
      </c>
      <c r="L19810" t="s">
        <v>77950</v>
      </c>
    </row>
    <row r="19811" spans="1:12" x14ac:dyDescent="0.15">
      <c r="A19811" t="s">
        <v>12</v>
      </c>
      <c r="B19811">
        <v>5566704</v>
      </c>
      <c r="C19811">
        <v>5566724</v>
      </c>
      <c r="D19811" t="s">
        <v>65738</v>
      </c>
      <c r="E19811" t="s">
        <v>65739</v>
      </c>
      <c r="F19811" t="s">
        <v>76</v>
      </c>
      <c r="G19811" t="s">
        <v>23</v>
      </c>
      <c r="H19811">
        <v>80</v>
      </c>
      <c r="I19811" t="s">
        <v>65740</v>
      </c>
      <c r="J19811" t="s">
        <v>65741</v>
      </c>
      <c r="K19811" t="s">
        <v>65742</v>
      </c>
      <c r="L19811" t="s">
        <v>77940</v>
      </c>
    </row>
    <row r="19812" spans="1:12" x14ac:dyDescent="0.15">
      <c r="A19812" t="s">
        <v>12</v>
      </c>
      <c r="B19812">
        <v>5566665</v>
      </c>
      <c r="C19812">
        <v>5566685</v>
      </c>
      <c r="D19812" t="s">
        <v>65738</v>
      </c>
      <c r="E19812" t="s">
        <v>65739</v>
      </c>
      <c r="F19812" t="s">
        <v>76</v>
      </c>
      <c r="G19812" t="s">
        <v>23</v>
      </c>
      <c r="H19812">
        <v>119</v>
      </c>
      <c r="I19812" t="s">
        <v>65743</v>
      </c>
      <c r="J19812" t="s">
        <v>65744</v>
      </c>
      <c r="K19812" t="s">
        <v>65745</v>
      </c>
      <c r="L19812" t="s">
        <v>78058</v>
      </c>
    </row>
    <row r="19813" spans="1:12" x14ac:dyDescent="0.15">
      <c r="A19813" t="s">
        <v>12</v>
      </c>
      <c r="B19813">
        <v>5566611</v>
      </c>
      <c r="C19813">
        <v>5566631</v>
      </c>
      <c r="D19813" t="s">
        <v>65738</v>
      </c>
      <c r="E19813" t="s">
        <v>65739</v>
      </c>
      <c r="F19813" t="s">
        <v>76</v>
      </c>
      <c r="G19813" t="s">
        <v>23</v>
      </c>
      <c r="H19813">
        <v>173</v>
      </c>
      <c r="I19813" t="s">
        <v>65746</v>
      </c>
      <c r="J19813" t="s">
        <v>65747</v>
      </c>
      <c r="K19813" t="s">
        <v>65748</v>
      </c>
      <c r="L19813" t="s">
        <v>78052</v>
      </c>
    </row>
    <row r="19814" spans="1:12" x14ac:dyDescent="0.15">
      <c r="A19814" t="s">
        <v>12</v>
      </c>
      <c r="B19814">
        <v>5566587</v>
      </c>
      <c r="C19814">
        <v>5566607</v>
      </c>
      <c r="D19814" t="s">
        <v>65738</v>
      </c>
      <c r="E19814" t="s">
        <v>65739</v>
      </c>
      <c r="F19814" t="s">
        <v>76</v>
      </c>
      <c r="G19814" t="s">
        <v>23</v>
      </c>
      <c r="H19814">
        <v>197</v>
      </c>
      <c r="I19814" t="s">
        <v>65749</v>
      </c>
      <c r="J19814" t="s">
        <v>65750</v>
      </c>
      <c r="K19814" t="s">
        <v>65751</v>
      </c>
      <c r="L19814" t="s">
        <v>78035</v>
      </c>
    </row>
    <row r="19815" spans="1:12" x14ac:dyDescent="0.15">
      <c r="A19815" t="s">
        <v>12</v>
      </c>
      <c r="B19815">
        <v>5567601</v>
      </c>
      <c r="C19815">
        <v>5567621</v>
      </c>
      <c r="D19815" t="s">
        <v>65752</v>
      </c>
      <c r="E19815" t="s">
        <v>65753</v>
      </c>
      <c r="F19815" t="s">
        <v>76</v>
      </c>
      <c r="G19815" t="s">
        <v>32</v>
      </c>
      <c r="H19815">
        <v>7</v>
      </c>
      <c r="I19815" t="s">
        <v>65754</v>
      </c>
      <c r="J19815" t="s">
        <v>65755</v>
      </c>
      <c r="K19815" t="s">
        <v>65756</v>
      </c>
      <c r="L19815" t="s">
        <v>77909</v>
      </c>
    </row>
    <row r="19816" spans="1:12" x14ac:dyDescent="0.15">
      <c r="A19816" t="s">
        <v>12</v>
      </c>
      <c r="B19816">
        <v>5567574</v>
      </c>
      <c r="C19816">
        <v>5567594</v>
      </c>
      <c r="D19816" t="s">
        <v>65752</v>
      </c>
      <c r="E19816" t="s">
        <v>65753</v>
      </c>
      <c r="F19816" t="s">
        <v>76</v>
      </c>
      <c r="G19816" t="s">
        <v>36</v>
      </c>
      <c r="H19816">
        <v>34</v>
      </c>
      <c r="I19816" t="s">
        <v>65757</v>
      </c>
      <c r="J19816" t="s">
        <v>65758</v>
      </c>
      <c r="K19816" t="s">
        <v>65759</v>
      </c>
      <c r="L19816" t="s">
        <v>77999</v>
      </c>
    </row>
    <row r="19817" spans="1:12" x14ac:dyDescent="0.15">
      <c r="A19817" t="s">
        <v>12</v>
      </c>
      <c r="B19817">
        <v>5567549</v>
      </c>
      <c r="C19817">
        <v>5567569</v>
      </c>
      <c r="D19817" t="s">
        <v>65752</v>
      </c>
      <c r="E19817" t="s">
        <v>65753</v>
      </c>
      <c r="F19817" t="s">
        <v>76</v>
      </c>
      <c r="G19817" t="s">
        <v>16</v>
      </c>
      <c r="H19817">
        <v>59</v>
      </c>
      <c r="I19817" t="s">
        <v>65760</v>
      </c>
      <c r="J19817" t="s">
        <v>65761</v>
      </c>
      <c r="K19817" t="s">
        <v>65762</v>
      </c>
      <c r="L19817" t="s">
        <v>78009</v>
      </c>
    </row>
    <row r="19818" spans="1:12" x14ac:dyDescent="0.15">
      <c r="A19818" t="s">
        <v>12</v>
      </c>
      <c r="B19818">
        <v>5567506</v>
      </c>
      <c r="C19818">
        <v>5567526</v>
      </c>
      <c r="D19818" t="s">
        <v>65752</v>
      </c>
      <c r="E19818" t="s">
        <v>65753</v>
      </c>
      <c r="F19818" t="s">
        <v>76</v>
      </c>
      <c r="G19818" t="s">
        <v>16</v>
      </c>
      <c r="H19818">
        <v>102</v>
      </c>
      <c r="I19818" t="s">
        <v>65763</v>
      </c>
      <c r="J19818" t="s">
        <v>65764</v>
      </c>
      <c r="K19818" t="s">
        <v>65765</v>
      </c>
      <c r="L19818" t="s">
        <v>77933</v>
      </c>
    </row>
    <row r="19819" spans="1:12" x14ac:dyDescent="0.15">
      <c r="A19819" t="s">
        <v>12</v>
      </c>
      <c r="B19819">
        <v>5568657</v>
      </c>
      <c r="C19819">
        <v>5568677</v>
      </c>
      <c r="D19819" t="s">
        <v>65766</v>
      </c>
      <c r="E19819" t="s">
        <v>65767</v>
      </c>
      <c r="F19819" t="s">
        <v>76</v>
      </c>
      <c r="G19819" t="s">
        <v>23</v>
      </c>
      <c r="H19819">
        <v>35</v>
      </c>
      <c r="I19819" t="s">
        <v>65768</v>
      </c>
      <c r="J19819" t="s">
        <v>65769</v>
      </c>
      <c r="K19819" t="s">
        <v>65770</v>
      </c>
      <c r="L19819" t="s">
        <v>77936</v>
      </c>
    </row>
    <row r="19820" spans="1:12" x14ac:dyDescent="0.15">
      <c r="A19820" t="s">
        <v>12</v>
      </c>
      <c r="B19820">
        <v>5568613</v>
      </c>
      <c r="C19820">
        <v>5568633</v>
      </c>
      <c r="D19820" t="s">
        <v>65766</v>
      </c>
      <c r="E19820" t="s">
        <v>65767</v>
      </c>
      <c r="F19820" t="s">
        <v>76</v>
      </c>
      <c r="G19820" t="s">
        <v>16</v>
      </c>
      <c r="H19820">
        <v>79</v>
      </c>
      <c r="I19820" t="s">
        <v>65771</v>
      </c>
      <c r="J19820" t="s">
        <v>65772</v>
      </c>
      <c r="K19820" t="s">
        <v>65773</v>
      </c>
      <c r="L19820" t="s">
        <v>77993</v>
      </c>
    </row>
    <row r="19821" spans="1:12" x14ac:dyDescent="0.15">
      <c r="A19821" t="s">
        <v>12</v>
      </c>
      <c r="B19821">
        <v>5568592</v>
      </c>
      <c r="C19821">
        <v>5568612</v>
      </c>
      <c r="D19821" t="s">
        <v>65766</v>
      </c>
      <c r="E19821" t="s">
        <v>65767</v>
      </c>
      <c r="F19821" t="s">
        <v>76</v>
      </c>
      <c r="G19821" t="s">
        <v>36</v>
      </c>
      <c r="H19821">
        <v>100</v>
      </c>
      <c r="I19821" t="s">
        <v>65774</v>
      </c>
      <c r="J19821" t="s">
        <v>65775</v>
      </c>
      <c r="K19821" t="s">
        <v>65776</v>
      </c>
      <c r="L19821" t="s">
        <v>77953</v>
      </c>
    </row>
    <row r="19822" spans="1:12" x14ac:dyDescent="0.15">
      <c r="A19822" t="s">
        <v>12</v>
      </c>
      <c r="B19822">
        <v>5568562</v>
      </c>
      <c r="C19822">
        <v>5568582</v>
      </c>
      <c r="D19822" t="s">
        <v>65766</v>
      </c>
      <c r="E19822" t="s">
        <v>65767</v>
      </c>
      <c r="F19822" t="s">
        <v>76</v>
      </c>
      <c r="G19822" t="s">
        <v>16</v>
      </c>
      <c r="H19822">
        <v>130</v>
      </c>
      <c r="I19822" t="s">
        <v>65777</v>
      </c>
      <c r="J19822" t="s">
        <v>65778</v>
      </c>
      <c r="K19822" t="s">
        <v>65779</v>
      </c>
      <c r="L19822" t="s">
        <v>77998</v>
      </c>
    </row>
    <row r="19823" spans="1:12" x14ac:dyDescent="0.15">
      <c r="A19823" t="s">
        <v>12</v>
      </c>
      <c r="B19823">
        <v>5569971</v>
      </c>
      <c r="C19823">
        <v>5569991</v>
      </c>
      <c r="D19823" t="s">
        <v>65780</v>
      </c>
      <c r="E19823" t="s">
        <v>65781</v>
      </c>
      <c r="F19823" t="s">
        <v>76</v>
      </c>
      <c r="G19823" t="s">
        <v>23</v>
      </c>
      <c r="H19823">
        <v>7</v>
      </c>
      <c r="I19823" t="s">
        <v>65782</v>
      </c>
      <c r="J19823" t="s">
        <v>65783</v>
      </c>
      <c r="K19823" t="s">
        <v>65784</v>
      </c>
      <c r="L19823" t="s">
        <v>77909</v>
      </c>
    </row>
    <row r="19824" spans="1:12" x14ac:dyDescent="0.15">
      <c r="A19824" t="s">
        <v>12</v>
      </c>
      <c r="B19824">
        <v>5569941</v>
      </c>
      <c r="C19824">
        <v>5569961</v>
      </c>
      <c r="D19824" t="s">
        <v>65780</v>
      </c>
      <c r="E19824" t="s">
        <v>65781</v>
      </c>
      <c r="F19824" t="s">
        <v>76</v>
      </c>
      <c r="G19824" t="s">
        <v>16</v>
      </c>
      <c r="H19824">
        <v>37</v>
      </c>
      <c r="I19824" t="s">
        <v>65785</v>
      </c>
      <c r="J19824" t="s">
        <v>65786</v>
      </c>
      <c r="K19824" t="s">
        <v>65787</v>
      </c>
      <c r="L19824" t="s">
        <v>77906</v>
      </c>
    </row>
    <row r="19825" spans="1:12" x14ac:dyDescent="0.15">
      <c r="A19825" t="s">
        <v>12</v>
      </c>
      <c r="B19825">
        <v>5569903</v>
      </c>
      <c r="C19825">
        <v>5569923</v>
      </c>
      <c r="D19825" t="s">
        <v>65780</v>
      </c>
      <c r="E19825" t="s">
        <v>65781</v>
      </c>
      <c r="F19825" t="s">
        <v>76</v>
      </c>
      <c r="G19825" t="s">
        <v>16</v>
      </c>
      <c r="H19825">
        <v>75</v>
      </c>
      <c r="I19825" t="s">
        <v>65788</v>
      </c>
      <c r="J19825" t="s">
        <v>65789</v>
      </c>
      <c r="K19825" t="s">
        <v>65790</v>
      </c>
      <c r="L19825" t="s">
        <v>78027</v>
      </c>
    </row>
    <row r="19826" spans="1:12" x14ac:dyDescent="0.15">
      <c r="A19826" t="s">
        <v>12</v>
      </c>
      <c r="B19826">
        <v>5569865</v>
      </c>
      <c r="C19826">
        <v>5569885</v>
      </c>
      <c r="D19826" t="s">
        <v>65780</v>
      </c>
      <c r="E19826" t="s">
        <v>65781</v>
      </c>
      <c r="F19826" t="s">
        <v>76</v>
      </c>
      <c r="G19826" t="s">
        <v>23</v>
      </c>
      <c r="H19826">
        <v>113</v>
      </c>
      <c r="I19826" t="s">
        <v>65791</v>
      </c>
      <c r="J19826" t="s">
        <v>65792</v>
      </c>
      <c r="K19826" t="s">
        <v>65793</v>
      </c>
      <c r="L19826" t="s">
        <v>77986</v>
      </c>
    </row>
    <row r="19827" spans="1:12" x14ac:dyDescent="0.15">
      <c r="A19827" t="s">
        <v>12</v>
      </c>
      <c r="B19827">
        <v>5570153</v>
      </c>
      <c r="C19827">
        <v>5570173</v>
      </c>
      <c r="D19827" t="s">
        <v>65794</v>
      </c>
      <c r="E19827" t="s">
        <v>90</v>
      </c>
      <c r="F19827" t="s">
        <v>15</v>
      </c>
      <c r="G19827" t="s">
        <v>32</v>
      </c>
      <c r="H19827">
        <v>12</v>
      </c>
      <c r="I19827" t="s">
        <v>65795</v>
      </c>
      <c r="J19827" t="s">
        <v>65796</v>
      </c>
      <c r="K19827" t="s">
        <v>65797</v>
      </c>
      <c r="L19827" t="s">
        <v>77991</v>
      </c>
    </row>
    <row r="19828" spans="1:12" x14ac:dyDescent="0.15">
      <c r="A19828" t="s">
        <v>12</v>
      </c>
      <c r="B19828">
        <v>5570173</v>
      </c>
      <c r="C19828">
        <v>5570193</v>
      </c>
      <c r="D19828" t="s">
        <v>65794</v>
      </c>
      <c r="E19828" t="s">
        <v>90</v>
      </c>
      <c r="F19828" t="s">
        <v>15</v>
      </c>
      <c r="G19828" t="s">
        <v>16</v>
      </c>
      <c r="H19828">
        <v>32</v>
      </c>
      <c r="I19828" t="s">
        <v>65798</v>
      </c>
      <c r="J19828" t="s">
        <v>65799</v>
      </c>
      <c r="K19828" t="s">
        <v>65800</v>
      </c>
      <c r="L19828" t="s">
        <v>77918</v>
      </c>
    </row>
    <row r="19829" spans="1:12" x14ac:dyDescent="0.15">
      <c r="A19829" t="s">
        <v>12</v>
      </c>
      <c r="B19829">
        <v>5570199</v>
      </c>
      <c r="C19829">
        <v>5570219</v>
      </c>
      <c r="D19829" t="s">
        <v>65794</v>
      </c>
      <c r="E19829" t="s">
        <v>90</v>
      </c>
      <c r="F19829" t="s">
        <v>15</v>
      </c>
      <c r="G19829" t="s">
        <v>36</v>
      </c>
      <c r="H19829">
        <v>58</v>
      </c>
      <c r="I19829" t="s">
        <v>65801</v>
      </c>
      <c r="J19829" t="s">
        <v>65802</v>
      </c>
      <c r="K19829" t="s">
        <v>65803</v>
      </c>
      <c r="L19829" t="s">
        <v>77911</v>
      </c>
    </row>
    <row r="19830" spans="1:12" x14ac:dyDescent="0.15">
      <c r="A19830" t="s">
        <v>12</v>
      </c>
      <c r="B19830">
        <v>5570239</v>
      </c>
      <c r="C19830">
        <v>5570259</v>
      </c>
      <c r="D19830" t="s">
        <v>65794</v>
      </c>
      <c r="E19830" t="s">
        <v>90</v>
      </c>
      <c r="F19830" t="s">
        <v>15</v>
      </c>
      <c r="G19830" t="s">
        <v>32</v>
      </c>
      <c r="H19830">
        <v>98</v>
      </c>
      <c r="I19830" t="s">
        <v>65804</v>
      </c>
      <c r="J19830" t="s">
        <v>65805</v>
      </c>
      <c r="K19830" t="s">
        <v>65806</v>
      </c>
      <c r="L19830" t="s">
        <v>78048</v>
      </c>
    </row>
    <row r="19831" spans="1:12" x14ac:dyDescent="0.15">
      <c r="A19831" t="s">
        <v>12</v>
      </c>
      <c r="B19831">
        <v>5571919</v>
      </c>
      <c r="C19831">
        <v>5571939</v>
      </c>
      <c r="D19831" t="s">
        <v>65807</v>
      </c>
      <c r="E19831" t="s">
        <v>90</v>
      </c>
      <c r="F19831" t="s">
        <v>15</v>
      </c>
      <c r="G19831" t="s">
        <v>32</v>
      </c>
      <c r="H19831">
        <v>1</v>
      </c>
      <c r="I19831" t="s">
        <v>65808</v>
      </c>
      <c r="J19831" t="s">
        <v>65809</v>
      </c>
      <c r="K19831" t="s">
        <v>65810</v>
      </c>
      <c r="L19831" t="s">
        <v>77917</v>
      </c>
    </row>
    <row r="19832" spans="1:12" x14ac:dyDescent="0.15">
      <c r="A19832" t="s">
        <v>12</v>
      </c>
      <c r="B19832">
        <v>5571958</v>
      </c>
      <c r="C19832">
        <v>5571978</v>
      </c>
      <c r="D19832" t="s">
        <v>65807</v>
      </c>
      <c r="E19832" t="s">
        <v>90</v>
      </c>
      <c r="F19832" t="s">
        <v>15</v>
      </c>
      <c r="G19832" t="s">
        <v>36</v>
      </c>
      <c r="H19832">
        <v>40</v>
      </c>
      <c r="I19832" t="s">
        <v>65811</v>
      </c>
      <c r="J19832" t="s">
        <v>65812</v>
      </c>
      <c r="K19832" t="s">
        <v>65813</v>
      </c>
      <c r="L19832" t="s">
        <v>77952</v>
      </c>
    </row>
    <row r="19833" spans="1:12" x14ac:dyDescent="0.15">
      <c r="A19833" t="s">
        <v>12</v>
      </c>
      <c r="B19833">
        <v>5571985</v>
      </c>
      <c r="C19833">
        <v>5572005</v>
      </c>
      <c r="D19833" t="s">
        <v>65807</v>
      </c>
      <c r="E19833" t="s">
        <v>90</v>
      </c>
      <c r="F19833" t="s">
        <v>15</v>
      </c>
      <c r="G19833" t="s">
        <v>23</v>
      </c>
      <c r="H19833">
        <v>67</v>
      </c>
      <c r="I19833" t="s">
        <v>65814</v>
      </c>
      <c r="J19833" t="s">
        <v>65815</v>
      </c>
      <c r="K19833" t="s">
        <v>65816</v>
      </c>
      <c r="L19833" t="s">
        <v>77981</v>
      </c>
    </row>
    <row r="19834" spans="1:12" x14ac:dyDescent="0.15">
      <c r="A19834" t="s">
        <v>12</v>
      </c>
      <c r="B19834">
        <v>5572007</v>
      </c>
      <c r="C19834">
        <v>5572027</v>
      </c>
      <c r="D19834" t="s">
        <v>65807</v>
      </c>
      <c r="E19834" t="s">
        <v>90</v>
      </c>
      <c r="F19834" t="s">
        <v>15</v>
      </c>
      <c r="G19834" t="s">
        <v>32</v>
      </c>
      <c r="H19834">
        <v>89</v>
      </c>
      <c r="I19834" t="s">
        <v>65817</v>
      </c>
      <c r="J19834" t="s">
        <v>65818</v>
      </c>
      <c r="K19834" t="s">
        <v>65819</v>
      </c>
      <c r="L19834" t="s">
        <v>77964</v>
      </c>
    </row>
    <row r="19835" spans="1:12" x14ac:dyDescent="0.15">
      <c r="A19835" t="s">
        <v>12</v>
      </c>
      <c r="B19835">
        <v>5572557</v>
      </c>
      <c r="C19835">
        <v>5572577</v>
      </c>
      <c r="D19835" t="s">
        <v>65820</v>
      </c>
      <c r="E19835" t="s">
        <v>65821</v>
      </c>
      <c r="F19835" t="s">
        <v>15</v>
      </c>
      <c r="G19835" t="s">
        <v>23</v>
      </c>
      <c r="H19835">
        <v>20</v>
      </c>
      <c r="I19835" t="s">
        <v>65822</v>
      </c>
      <c r="J19835" t="s">
        <v>65823</v>
      </c>
      <c r="K19835" t="s">
        <v>65824</v>
      </c>
      <c r="L19835" t="s">
        <v>77968</v>
      </c>
    </row>
    <row r="19836" spans="1:12" x14ac:dyDescent="0.15">
      <c r="A19836" t="s">
        <v>12</v>
      </c>
      <c r="B19836">
        <v>5572587</v>
      </c>
      <c r="C19836">
        <v>5572607</v>
      </c>
      <c r="D19836" t="s">
        <v>65820</v>
      </c>
      <c r="E19836" t="s">
        <v>65821</v>
      </c>
      <c r="F19836" t="s">
        <v>15</v>
      </c>
      <c r="G19836" t="s">
        <v>23</v>
      </c>
      <c r="H19836">
        <v>50</v>
      </c>
      <c r="I19836" t="s">
        <v>65825</v>
      </c>
      <c r="J19836" t="s">
        <v>65826</v>
      </c>
      <c r="K19836" t="s">
        <v>65827</v>
      </c>
      <c r="L19836" t="s">
        <v>77925</v>
      </c>
    </row>
    <row r="19837" spans="1:12" x14ac:dyDescent="0.15">
      <c r="A19837" t="s">
        <v>12</v>
      </c>
      <c r="B19837">
        <v>5572634</v>
      </c>
      <c r="C19837">
        <v>5572654</v>
      </c>
      <c r="D19837" t="s">
        <v>65820</v>
      </c>
      <c r="E19837" t="s">
        <v>65821</v>
      </c>
      <c r="F19837" t="s">
        <v>15</v>
      </c>
      <c r="G19837" t="s">
        <v>36</v>
      </c>
      <c r="H19837">
        <v>97</v>
      </c>
      <c r="I19837" t="s">
        <v>65828</v>
      </c>
      <c r="J19837" t="s">
        <v>65829</v>
      </c>
      <c r="K19837" t="s">
        <v>65830</v>
      </c>
      <c r="L19837" t="s">
        <v>78010</v>
      </c>
    </row>
    <row r="19838" spans="1:12" x14ac:dyDescent="0.15">
      <c r="A19838" t="s">
        <v>12</v>
      </c>
      <c r="B19838">
        <v>5572680</v>
      </c>
      <c r="C19838">
        <v>5572700</v>
      </c>
      <c r="D19838" t="s">
        <v>65820</v>
      </c>
      <c r="E19838" t="s">
        <v>65821</v>
      </c>
      <c r="F19838" t="s">
        <v>15</v>
      </c>
      <c r="G19838" t="s">
        <v>16</v>
      </c>
      <c r="H19838">
        <v>143</v>
      </c>
      <c r="I19838" t="s">
        <v>65831</v>
      </c>
      <c r="J19838" t="s">
        <v>65832</v>
      </c>
      <c r="K19838" t="s">
        <v>65833</v>
      </c>
      <c r="L19838" t="s">
        <v>78076</v>
      </c>
    </row>
    <row r="19839" spans="1:12" x14ac:dyDescent="0.15">
      <c r="A19839" t="s">
        <v>12</v>
      </c>
      <c r="B19839">
        <v>5573559</v>
      </c>
      <c r="C19839">
        <v>5573579</v>
      </c>
      <c r="D19839" t="s">
        <v>65834</v>
      </c>
      <c r="E19839" t="s">
        <v>65835</v>
      </c>
      <c r="F19839" t="s">
        <v>15</v>
      </c>
      <c r="G19839" t="s">
        <v>32</v>
      </c>
      <c r="H19839">
        <v>7</v>
      </c>
      <c r="I19839" t="s">
        <v>65836</v>
      </c>
      <c r="J19839" t="s">
        <v>65837</v>
      </c>
      <c r="K19839" t="s">
        <v>65838</v>
      </c>
      <c r="L19839" t="s">
        <v>77909</v>
      </c>
    </row>
    <row r="19840" spans="1:12" x14ac:dyDescent="0.15">
      <c r="A19840" t="s">
        <v>12</v>
      </c>
      <c r="B19840">
        <v>5573590</v>
      </c>
      <c r="C19840">
        <v>5573610</v>
      </c>
      <c r="D19840" t="s">
        <v>65834</v>
      </c>
      <c r="E19840" t="s">
        <v>65835</v>
      </c>
      <c r="F19840" t="s">
        <v>15</v>
      </c>
      <c r="G19840" t="s">
        <v>36</v>
      </c>
      <c r="H19840">
        <v>38</v>
      </c>
      <c r="I19840" t="s">
        <v>65839</v>
      </c>
      <c r="J19840" t="s">
        <v>65840</v>
      </c>
      <c r="K19840" t="s">
        <v>65841</v>
      </c>
      <c r="L19840" t="s">
        <v>78008</v>
      </c>
    </row>
    <row r="19841" spans="1:12" x14ac:dyDescent="0.15">
      <c r="A19841" t="s">
        <v>12</v>
      </c>
      <c r="B19841">
        <v>5573630</v>
      </c>
      <c r="C19841">
        <v>5573650</v>
      </c>
      <c r="D19841" t="s">
        <v>65834</v>
      </c>
      <c r="E19841" t="s">
        <v>65835</v>
      </c>
      <c r="F19841" t="s">
        <v>15</v>
      </c>
      <c r="G19841" t="s">
        <v>23</v>
      </c>
      <c r="H19841">
        <v>78</v>
      </c>
      <c r="I19841" t="s">
        <v>65842</v>
      </c>
      <c r="J19841" t="s">
        <v>65843</v>
      </c>
      <c r="K19841" t="s">
        <v>65844</v>
      </c>
      <c r="L19841" t="s">
        <v>78000</v>
      </c>
    </row>
    <row r="19842" spans="1:12" x14ac:dyDescent="0.15">
      <c r="A19842" t="s">
        <v>12</v>
      </c>
      <c r="B19842">
        <v>5573661</v>
      </c>
      <c r="C19842">
        <v>5573681</v>
      </c>
      <c r="D19842" t="s">
        <v>65834</v>
      </c>
      <c r="E19842" t="s">
        <v>65835</v>
      </c>
      <c r="F19842" t="s">
        <v>15</v>
      </c>
      <c r="G19842" t="s">
        <v>16</v>
      </c>
      <c r="H19842">
        <v>109</v>
      </c>
      <c r="I19842" t="s">
        <v>65845</v>
      </c>
      <c r="J19842" t="s">
        <v>65846</v>
      </c>
      <c r="K19842" t="s">
        <v>65847</v>
      </c>
      <c r="L19842" t="s">
        <v>77947</v>
      </c>
    </row>
    <row r="19843" spans="1:12" x14ac:dyDescent="0.15">
      <c r="A19843" t="s">
        <v>12</v>
      </c>
      <c r="B19843">
        <v>5574635</v>
      </c>
      <c r="C19843">
        <v>5574655</v>
      </c>
      <c r="D19843" t="s">
        <v>65848</v>
      </c>
      <c r="E19843" t="s">
        <v>90</v>
      </c>
      <c r="F19843" t="s">
        <v>15</v>
      </c>
      <c r="G19843" t="s">
        <v>36</v>
      </c>
      <c r="H19843">
        <v>25</v>
      </c>
      <c r="I19843" t="s">
        <v>65849</v>
      </c>
      <c r="J19843" t="s">
        <v>65850</v>
      </c>
      <c r="K19843" t="s">
        <v>65851</v>
      </c>
      <c r="L19843" t="s">
        <v>78012</v>
      </c>
    </row>
    <row r="19844" spans="1:12" x14ac:dyDescent="0.15">
      <c r="A19844" t="s">
        <v>12</v>
      </c>
      <c r="B19844">
        <v>5574669</v>
      </c>
      <c r="C19844">
        <v>5574689</v>
      </c>
      <c r="D19844" t="s">
        <v>65848</v>
      </c>
      <c r="E19844" t="s">
        <v>90</v>
      </c>
      <c r="F19844" t="s">
        <v>15</v>
      </c>
      <c r="G19844" t="s">
        <v>16</v>
      </c>
      <c r="H19844">
        <v>59</v>
      </c>
      <c r="I19844" t="s">
        <v>65852</v>
      </c>
      <c r="J19844" t="s">
        <v>65853</v>
      </c>
      <c r="K19844" t="s">
        <v>65854</v>
      </c>
      <c r="L19844" t="s">
        <v>78009</v>
      </c>
    </row>
    <row r="19845" spans="1:12" x14ac:dyDescent="0.15">
      <c r="A19845" t="s">
        <v>12</v>
      </c>
      <c r="B19845">
        <v>5574689</v>
      </c>
      <c r="C19845">
        <v>5574709</v>
      </c>
      <c r="D19845" t="s">
        <v>65848</v>
      </c>
      <c r="E19845" t="s">
        <v>90</v>
      </c>
      <c r="F19845" t="s">
        <v>15</v>
      </c>
      <c r="G19845" t="s">
        <v>16</v>
      </c>
      <c r="H19845">
        <v>79</v>
      </c>
      <c r="I19845" t="s">
        <v>65855</v>
      </c>
      <c r="J19845" t="s">
        <v>65856</v>
      </c>
      <c r="K19845" t="s">
        <v>65857</v>
      </c>
      <c r="L19845" t="s">
        <v>77993</v>
      </c>
    </row>
    <row r="19846" spans="1:12" x14ac:dyDescent="0.15">
      <c r="A19846" t="s">
        <v>12</v>
      </c>
      <c r="B19846">
        <v>5574730</v>
      </c>
      <c r="C19846">
        <v>5574750</v>
      </c>
      <c r="D19846" t="s">
        <v>65848</v>
      </c>
      <c r="E19846" t="s">
        <v>90</v>
      </c>
      <c r="F19846" t="s">
        <v>15</v>
      </c>
      <c r="G19846" t="s">
        <v>36</v>
      </c>
      <c r="H19846">
        <v>120</v>
      </c>
      <c r="I19846" t="s">
        <v>65858</v>
      </c>
      <c r="J19846" t="s">
        <v>65859</v>
      </c>
      <c r="K19846" t="s">
        <v>65860</v>
      </c>
      <c r="L19846" t="s">
        <v>78047</v>
      </c>
    </row>
    <row r="19847" spans="1:12" x14ac:dyDescent="0.15">
      <c r="A19847" t="s">
        <v>12</v>
      </c>
      <c r="B19847">
        <v>5575276</v>
      </c>
      <c r="C19847">
        <v>5575296</v>
      </c>
      <c r="D19847" t="s">
        <v>65861</v>
      </c>
      <c r="E19847" t="s">
        <v>90</v>
      </c>
      <c r="F19847" t="s">
        <v>15</v>
      </c>
      <c r="G19847" t="s">
        <v>16</v>
      </c>
      <c r="H19847">
        <v>10</v>
      </c>
      <c r="I19847" t="s">
        <v>65862</v>
      </c>
      <c r="J19847" t="s">
        <v>65863</v>
      </c>
      <c r="K19847" t="s">
        <v>65864</v>
      </c>
      <c r="L19847" t="s">
        <v>78001</v>
      </c>
    </row>
    <row r="19848" spans="1:12" x14ac:dyDescent="0.15">
      <c r="A19848" t="s">
        <v>12</v>
      </c>
      <c r="B19848">
        <v>5575304</v>
      </c>
      <c r="C19848">
        <v>5575324</v>
      </c>
      <c r="D19848" t="s">
        <v>65861</v>
      </c>
      <c r="E19848" t="s">
        <v>90</v>
      </c>
      <c r="F19848" t="s">
        <v>15</v>
      </c>
      <c r="G19848" t="s">
        <v>36</v>
      </c>
      <c r="H19848">
        <v>38</v>
      </c>
      <c r="I19848" t="s">
        <v>65865</v>
      </c>
      <c r="J19848" t="s">
        <v>65866</v>
      </c>
      <c r="K19848" t="s">
        <v>65867</v>
      </c>
      <c r="L19848" t="s">
        <v>78008</v>
      </c>
    </row>
    <row r="19849" spans="1:12" x14ac:dyDescent="0.15">
      <c r="A19849" t="s">
        <v>12</v>
      </c>
      <c r="B19849">
        <v>5575327</v>
      </c>
      <c r="C19849">
        <v>5575347</v>
      </c>
      <c r="D19849" t="s">
        <v>65861</v>
      </c>
      <c r="E19849" t="s">
        <v>90</v>
      </c>
      <c r="F19849" t="s">
        <v>15</v>
      </c>
      <c r="G19849" t="s">
        <v>36</v>
      </c>
      <c r="H19849">
        <v>61</v>
      </c>
      <c r="I19849" t="s">
        <v>65868</v>
      </c>
      <c r="J19849" t="s">
        <v>65869</v>
      </c>
      <c r="K19849" t="s">
        <v>65870</v>
      </c>
      <c r="L19849" t="s">
        <v>77979</v>
      </c>
    </row>
    <row r="19850" spans="1:12" x14ac:dyDescent="0.15">
      <c r="A19850" t="s">
        <v>12</v>
      </c>
      <c r="B19850">
        <v>5575361</v>
      </c>
      <c r="C19850">
        <v>5575381</v>
      </c>
      <c r="D19850" t="s">
        <v>65861</v>
      </c>
      <c r="E19850" t="s">
        <v>90</v>
      </c>
      <c r="F19850" t="s">
        <v>15</v>
      </c>
      <c r="G19850" t="s">
        <v>23</v>
      </c>
      <c r="H19850">
        <v>95</v>
      </c>
      <c r="I19850" t="s">
        <v>65871</v>
      </c>
      <c r="J19850" t="s">
        <v>65872</v>
      </c>
      <c r="K19850" t="s">
        <v>65873</v>
      </c>
      <c r="L19850" t="s">
        <v>77920</v>
      </c>
    </row>
    <row r="19851" spans="1:12" x14ac:dyDescent="0.15">
      <c r="A19851" t="s">
        <v>12</v>
      </c>
      <c r="B19851">
        <v>5575944</v>
      </c>
      <c r="C19851">
        <v>5575964</v>
      </c>
      <c r="D19851" t="s">
        <v>65874</v>
      </c>
      <c r="E19851" t="s">
        <v>90</v>
      </c>
      <c r="F19851" t="s">
        <v>15</v>
      </c>
      <c r="G19851" t="s">
        <v>23</v>
      </c>
      <c r="H19851">
        <v>53</v>
      </c>
      <c r="I19851" t="s">
        <v>65875</v>
      </c>
      <c r="J19851" t="s">
        <v>65876</v>
      </c>
      <c r="K19851" t="s">
        <v>65877</v>
      </c>
      <c r="L19851" t="s">
        <v>77922</v>
      </c>
    </row>
    <row r="19852" spans="1:12" x14ac:dyDescent="0.15">
      <c r="A19852" t="s">
        <v>12</v>
      </c>
      <c r="B19852">
        <v>5575967</v>
      </c>
      <c r="C19852">
        <v>5575987</v>
      </c>
      <c r="D19852" t="s">
        <v>65874</v>
      </c>
      <c r="E19852" t="s">
        <v>90</v>
      </c>
      <c r="F19852" t="s">
        <v>15</v>
      </c>
      <c r="G19852" t="s">
        <v>16</v>
      </c>
      <c r="H19852">
        <v>76</v>
      </c>
      <c r="I19852" t="s">
        <v>65878</v>
      </c>
      <c r="J19852" t="s">
        <v>65879</v>
      </c>
      <c r="K19852" t="s">
        <v>65880</v>
      </c>
      <c r="L19852" t="s">
        <v>77985</v>
      </c>
    </row>
    <row r="19853" spans="1:12" x14ac:dyDescent="0.15">
      <c r="A19853" t="s">
        <v>12</v>
      </c>
      <c r="B19853">
        <v>5575990</v>
      </c>
      <c r="C19853">
        <v>5576010</v>
      </c>
      <c r="D19853" t="s">
        <v>65874</v>
      </c>
      <c r="E19853" t="s">
        <v>90</v>
      </c>
      <c r="F19853" t="s">
        <v>15</v>
      </c>
      <c r="G19853" t="s">
        <v>16</v>
      </c>
      <c r="H19853">
        <v>99</v>
      </c>
      <c r="I19853" t="s">
        <v>65881</v>
      </c>
      <c r="J19853" t="s">
        <v>65882</v>
      </c>
      <c r="K19853" t="s">
        <v>65883</v>
      </c>
      <c r="L19853" t="s">
        <v>78051</v>
      </c>
    </row>
    <row r="19854" spans="1:12" x14ac:dyDescent="0.15">
      <c r="A19854" t="s">
        <v>12</v>
      </c>
      <c r="B19854">
        <v>5576026</v>
      </c>
      <c r="C19854">
        <v>5576046</v>
      </c>
      <c r="D19854" t="s">
        <v>65874</v>
      </c>
      <c r="E19854" t="s">
        <v>90</v>
      </c>
      <c r="F19854" t="s">
        <v>15</v>
      </c>
      <c r="G19854" t="s">
        <v>16</v>
      </c>
      <c r="H19854">
        <v>135</v>
      </c>
      <c r="I19854" t="s">
        <v>65884</v>
      </c>
      <c r="J19854" t="s">
        <v>65885</v>
      </c>
      <c r="K19854" t="s">
        <v>65886</v>
      </c>
      <c r="L19854" t="s">
        <v>77978</v>
      </c>
    </row>
    <row r="19855" spans="1:12" x14ac:dyDescent="0.15">
      <c r="A19855" t="s">
        <v>12</v>
      </c>
      <c r="B19855">
        <v>5577682</v>
      </c>
      <c r="C19855">
        <v>5577702</v>
      </c>
      <c r="D19855" t="s">
        <v>65887</v>
      </c>
      <c r="E19855" t="s">
        <v>90</v>
      </c>
      <c r="F19855" t="s">
        <v>76</v>
      </c>
      <c r="G19855" t="s">
        <v>32</v>
      </c>
      <c r="H19855">
        <v>1</v>
      </c>
      <c r="I19855" t="s">
        <v>65888</v>
      </c>
      <c r="J19855" t="s">
        <v>65889</v>
      </c>
      <c r="K19855" t="s">
        <v>65890</v>
      </c>
      <c r="L19855" t="s">
        <v>77917</v>
      </c>
    </row>
    <row r="19856" spans="1:12" x14ac:dyDescent="0.15">
      <c r="A19856" t="s">
        <v>12</v>
      </c>
      <c r="B19856">
        <v>5577660</v>
      </c>
      <c r="C19856">
        <v>5577680</v>
      </c>
      <c r="D19856" t="s">
        <v>65887</v>
      </c>
      <c r="E19856" t="s">
        <v>90</v>
      </c>
      <c r="F19856" t="s">
        <v>76</v>
      </c>
      <c r="G19856" t="s">
        <v>36</v>
      </c>
      <c r="H19856">
        <v>23</v>
      </c>
      <c r="I19856" t="s">
        <v>65891</v>
      </c>
      <c r="J19856" t="s">
        <v>65892</v>
      </c>
      <c r="K19856" t="s">
        <v>65893</v>
      </c>
      <c r="L19856" t="s">
        <v>77975</v>
      </c>
    </row>
    <row r="19857" spans="1:12" x14ac:dyDescent="0.15">
      <c r="A19857" t="s">
        <v>12</v>
      </c>
      <c r="B19857">
        <v>5577602</v>
      </c>
      <c r="C19857">
        <v>5577622</v>
      </c>
      <c r="D19857" t="s">
        <v>65887</v>
      </c>
      <c r="E19857" t="s">
        <v>90</v>
      </c>
      <c r="F19857" t="s">
        <v>76</v>
      </c>
      <c r="G19857" t="s">
        <v>32</v>
      </c>
      <c r="H19857">
        <v>81</v>
      </c>
      <c r="I19857" t="s">
        <v>65894</v>
      </c>
      <c r="J19857" t="s">
        <v>65895</v>
      </c>
      <c r="K19857" t="s">
        <v>65896</v>
      </c>
      <c r="L19857" t="s">
        <v>78019</v>
      </c>
    </row>
    <row r="19858" spans="1:12" x14ac:dyDescent="0.15">
      <c r="A19858" t="s">
        <v>12</v>
      </c>
      <c r="B19858">
        <v>5577571</v>
      </c>
      <c r="C19858">
        <v>5577591</v>
      </c>
      <c r="D19858" t="s">
        <v>65887</v>
      </c>
      <c r="E19858" t="s">
        <v>90</v>
      </c>
      <c r="F19858" t="s">
        <v>76</v>
      </c>
      <c r="G19858" t="s">
        <v>16</v>
      </c>
      <c r="H19858">
        <v>112</v>
      </c>
      <c r="I19858" t="s">
        <v>65897</v>
      </c>
      <c r="J19858" t="s">
        <v>65898</v>
      </c>
      <c r="K19858" t="s">
        <v>65899</v>
      </c>
      <c r="L19858" t="s">
        <v>77950</v>
      </c>
    </row>
    <row r="19859" spans="1:12" x14ac:dyDescent="0.15">
      <c r="A19859" t="s">
        <v>12</v>
      </c>
      <c r="B19859">
        <v>5578327</v>
      </c>
      <c r="C19859">
        <v>5578347</v>
      </c>
      <c r="D19859" t="s">
        <v>65900</v>
      </c>
      <c r="E19859" t="s">
        <v>90</v>
      </c>
      <c r="F19859" t="s">
        <v>15</v>
      </c>
      <c r="G19859" t="s">
        <v>36</v>
      </c>
      <c r="H19859">
        <v>6</v>
      </c>
      <c r="I19859" t="s">
        <v>65901</v>
      </c>
      <c r="J19859" t="s">
        <v>65902</v>
      </c>
      <c r="K19859" t="s">
        <v>65903</v>
      </c>
      <c r="L19859" t="s">
        <v>78025</v>
      </c>
    </row>
    <row r="19860" spans="1:12" x14ac:dyDescent="0.15">
      <c r="A19860" t="s">
        <v>12</v>
      </c>
      <c r="B19860">
        <v>5578347</v>
      </c>
      <c r="C19860">
        <v>5578367</v>
      </c>
      <c r="D19860" t="s">
        <v>65900</v>
      </c>
      <c r="E19860" t="s">
        <v>90</v>
      </c>
      <c r="F19860" t="s">
        <v>15</v>
      </c>
      <c r="G19860" t="s">
        <v>36</v>
      </c>
      <c r="H19860">
        <v>26</v>
      </c>
      <c r="I19860" t="s">
        <v>65904</v>
      </c>
      <c r="J19860" t="s">
        <v>65905</v>
      </c>
      <c r="K19860" t="s">
        <v>65906</v>
      </c>
      <c r="L19860" t="s">
        <v>78002</v>
      </c>
    </row>
    <row r="19861" spans="1:12" x14ac:dyDescent="0.15">
      <c r="A19861" t="s">
        <v>12</v>
      </c>
      <c r="B19861">
        <v>5578367</v>
      </c>
      <c r="C19861">
        <v>5578387</v>
      </c>
      <c r="D19861" t="s">
        <v>65900</v>
      </c>
      <c r="E19861" t="s">
        <v>90</v>
      </c>
      <c r="F19861" t="s">
        <v>15</v>
      </c>
      <c r="G19861" t="s">
        <v>36</v>
      </c>
      <c r="H19861">
        <v>46</v>
      </c>
      <c r="I19861" t="s">
        <v>65907</v>
      </c>
      <c r="J19861" t="s">
        <v>65908</v>
      </c>
      <c r="K19861" t="s">
        <v>65909</v>
      </c>
      <c r="L19861" t="s">
        <v>78004</v>
      </c>
    </row>
    <row r="19862" spans="1:12" x14ac:dyDescent="0.15">
      <c r="A19862" t="s">
        <v>12</v>
      </c>
      <c r="B19862">
        <v>5578391</v>
      </c>
      <c r="C19862">
        <v>5578411</v>
      </c>
      <c r="D19862" t="s">
        <v>65900</v>
      </c>
      <c r="E19862" t="s">
        <v>90</v>
      </c>
      <c r="F19862" t="s">
        <v>15</v>
      </c>
      <c r="G19862" t="s">
        <v>16</v>
      </c>
      <c r="H19862">
        <v>70</v>
      </c>
      <c r="I19862" t="s">
        <v>65910</v>
      </c>
      <c r="J19862" t="s">
        <v>65911</v>
      </c>
      <c r="K19862" t="s">
        <v>65912</v>
      </c>
      <c r="L19862" t="s">
        <v>77919</v>
      </c>
    </row>
    <row r="19863" spans="1:12" x14ac:dyDescent="0.15">
      <c r="A19863" t="s">
        <v>12</v>
      </c>
      <c r="B19863">
        <v>5581246</v>
      </c>
      <c r="C19863">
        <v>5581266</v>
      </c>
      <c r="D19863" t="s">
        <v>65913</v>
      </c>
      <c r="E19863" t="s">
        <v>90</v>
      </c>
      <c r="F19863" t="s">
        <v>76</v>
      </c>
      <c r="G19863" t="s">
        <v>32</v>
      </c>
      <c r="H19863">
        <v>1</v>
      </c>
      <c r="I19863" t="s">
        <v>65914</v>
      </c>
      <c r="J19863" t="s">
        <v>65915</v>
      </c>
      <c r="K19863" t="s">
        <v>65916</v>
      </c>
      <c r="L19863" t="s">
        <v>77917</v>
      </c>
    </row>
    <row r="19864" spans="1:12" x14ac:dyDescent="0.15">
      <c r="A19864" t="s">
        <v>12</v>
      </c>
      <c r="B19864">
        <v>5581209</v>
      </c>
      <c r="C19864">
        <v>5581229</v>
      </c>
      <c r="D19864" t="s">
        <v>65913</v>
      </c>
      <c r="E19864" t="s">
        <v>90</v>
      </c>
      <c r="F19864" t="s">
        <v>76</v>
      </c>
      <c r="G19864" t="s">
        <v>16</v>
      </c>
      <c r="H19864">
        <v>38</v>
      </c>
      <c r="I19864" t="s">
        <v>65917</v>
      </c>
      <c r="J19864" t="s">
        <v>65918</v>
      </c>
      <c r="K19864" t="s">
        <v>65919</v>
      </c>
      <c r="L19864" t="s">
        <v>78008</v>
      </c>
    </row>
    <row r="19865" spans="1:12" x14ac:dyDescent="0.15">
      <c r="A19865" t="s">
        <v>12</v>
      </c>
      <c r="B19865">
        <v>5581179</v>
      </c>
      <c r="C19865">
        <v>5581199</v>
      </c>
      <c r="D19865" t="s">
        <v>65913</v>
      </c>
      <c r="E19865" t="s">
        <v>90</v>
      </c>
      <c r="F19865" t="s">
        <v>76</v>
      </c>
      <c r="G19865" t="s">
        <v>36</v>
      </c>
      <c r="H19865">
        <v>68</v>
      </c>
      <c r="I19865" t="s">
        <v>65920</v>
      </c>
      <c r="J19865" t="s">
        <v>65921</v>
      </c>
      <c r="K19865" t="s">
        <v>65922</v>
      </c>
      <c r="L19865" t="s">
        <v>77962</v>
      </c>
    </row>
    <row r="19866" spans="1:12" x14ac:dyDescent="0.15">
      <c r="A19866" t="s">
        <v>12</v>
      </c>
      <c r="B19866">
        <v>5581156</v>
      </c>
      <c r="C19866">
        <v>5581176</v>
      </c>
      <c r="D19866" t="s">
        <v>65913</v>
      </c>
      <c r="E19866" t="s">
        <v>90</v>
      </c>
      <c r="F19866" t="s">
        <v>76</v>
      </c>
      <c r="G19866" t="s">
        <v>36</v>
      </c>
      <c r="H19866">
        <v>91</v>
      </c>
      <c r="I19866" t="s">
        <v>65923</v>
      </c>
      <c r="J19866" t="s">
        <v>65924</v>
      </c>
      <c r="K19866" t="s">
        <v>65925</v>
      </c>
      <c r="L19866" t="s">
        <v>77907</v>
      </c>
    </row>
    <row r="19867" spans="1:12" x14ac:dyDescent="0.15">
      <c r="A19867" t="s">
        <v>12</v>
      </c>
      <c r="B19867">
        <v>5582547</v>
      </c>
      <c r="C19867">
        <v>5582567</v>
      </c>
      <c r="D19867" t="s">
        <v>65926</v>
      </c>
      <c r="E19867" t="s">
        <v>90</v>
      </c>
      <c r="F19867" t="s">
        <v>76</v>
      </c>
      <c r="G19867" t="s">
        <v>36</v>
      </c>
      <c r="H19867">
        <v>0</v>
      </c>
      <c r="I19867" t="s">
        <v>65927</v>
      </c>
      <c r="J19867" t="s">
        <v>65928</v>
      </c>
      <c r="K19867" t="s">
        <v>65929</v>
      </c>
      <c r="L19867" t="s">
        <v>77980</v>
      </c>
    </row>
    <row r="19868" spans="1:12" x14ac:dyDescent="0.15">
      <c r="A19868" t="s">
        <v>12</v>
      </c>
      <c r="B19868">
        <v>5582527</v>
      </c>
      <c r="C19868">
        <v>5582547</v>
      </c>
      <c r="D19868" t="s">
        <v>65926</v>
      </c>
      <c r="E19868" t="s">
        <v>90</v>
      </c>
      <c r="F19868" t="s">
        <v>76</v>
      </c>
      <c r="G19868" t="s">
        <v>23</v>
      </c>
      <c r="H19868">
        <v>20</v>
      </c>
      <c r="I19868" t="s">
        <v>65930</v>
      </c>
      <c r="J19868" t="s">
        <v>65931</v>
      </c>
      <c r="K19868" t="s">
        <v>65932</v>
      </c>
      <c r="L19868" t="s">
        <v>77968</v>
      </c>
    </row>
    <row r="19869" spans="1:12" x14ac:dyDescent="0.15">
      <c r="A19869" t="s">
        <v>12</v>
      </c>
      <c r="B19869">
        <v>5582507</v>
      </c>
      <c r="C19869">
        <v>5582527</v>
      </c>
      <c r="D19869" t="s">
        <v>65926</v>
      </c>
      <c r="E19869" t="s">
        <v>90</v>
      </c>
      <c r="F19869" t="s">
        <v>76</v>
      </c>
      <c r="G19869" t="s">
        <v>23</v>
      </c>
      <c r="H19869">
        <v>40</v>
      </c>
      <c r="I19869" t="s">
        <v>65933</v>
      </c>
      <c r="J19869" t="s">
        <v>65934</v>
      </c>
      <c r="K19869" t="s">
        <v>65935</v>
      </c>
      <c r="L19869" t="s">
        <v>77952</v>
      </c>
    </row>
    <row r="19870" spans="1:12" x14ac:dyDescent="0.15">
      <c r="A19870" t="s">
        <v>12</v>
      </c>
      <c r="B19870">
        <v>5582485</v>
      </c>
      <c r="C19870">
        <v>5582505</v>
      </c>
      <c r="D19870" t="s">
        <v>65926</v>
      </c>
      <c r="E19870" t="s">
        <v>90</v>
      </c>
      <c r="F19870" t="s">
        <v>76</v>
      </c>
      <c r="G19870" t="s">
        <v>16</v>
      </c>
      <c r="H19870">
        <v>62</v>
      </c>
      <c r="I19870" t="s">
        <v>65936</v>
      </c>
      <c r="J19870" t="s">
        <v>65937</v>
      </c>
      <c r="K19870" t="s">
        <v>65938</v>
      </c>
      <c r="L19870" t="s">
        <v>77949</v>
      </c>
    </row>
    <row r="19871" spans="1:12" x14ac:dyDescent="0.15">
      <c r="A19871" t="s">
        <v>12</v>
      </c>
      <c r="B19871">
        <v>5583179</v>
      </c>
      <c r="C19871">
        <v>5583199</v>
      </c>
      <c r="D19871" t="s">
        <v>65939</v>
      </c>
      <c r="E19871" t="s">
        <v>65940</v>
      </c>
      <c r="F19871" t="s">
        <v>76</v>
      </c>
      <c r="G19871" t="s">
        <v>23</v>
      </c>
      <c r="H19871">
        <v>19</v>
      </c>
      <c r="I19871" t="s">
        <v>65941</v>
      </c>
      <c r="J19871" t="s">
        <v>65942</v>
      </c>
      <c r="K19871" t="s">
        <v>65943</v>
      </c>
      <c r="L19871" t="s">
        <v>77982</v>
      </c>
    </row>
    <row r="19872" spans="1:12" x14ac:dyDescent="0.15">
      <c r="A19872" t="s">
        <v>12</v>
      </c>
      <c r="B19872">
        <v>5583154</v>
      </c>
      <c r="C19872">
        <v>5583174</v>
      </c>
      <c r="D19872" t="s">
        <v>65939</v>
      </c>
      <c r="E19872" t="s">
        <v>65940</v>
      </c>
      <c r="F19872" t="s">
        <v>76</v>
      </c>
      <c r="G19872" t="s">
        <v>23</v>
      </c>
      <c r="H19872">
        <v>44</v>
      </c>
      <c r="I19872" t="s">
        <v>65944</v>
      </c>
      <c r="J19872" t="s">
        <v>65945</v>
      </c>
      <c r="K19872" t="s">
        <v>65946</v>
      </c>
      <c r="L19872" t="s">
        <v>78016</v>
      </c>
    </row>
    <row r="19873" spans="1:12" x14ac:dyDescent="0.15">
      <c r="A19873" t="s">
        <v>12</v>
      </c>
      <c r="B19873">
        <v>5583125</v>
      </c>
      <c r="C19873">
        <v>5583145</v>
      </c>
      <c r="D19873" t="s">
        <v>65939</v>
      </c>
      <c r="E19873" t="s">
        <v>65940</v>
      </c>
      <c r="F19873" t="s">
        <v>76</v>
      </c>
      <c r="G19873" t="s">
        <v>16</v>
      </c>
      <c r="H19873">
        <v>73</v>
      </c>
      <c r="I19873" t="s">
        <v>65947</v>
      </c>
      <c r="J19873" t="s">
        <v>65948</v>
      </c>
      <c r="K19873" t="s">
        <v>65949</v>
      </c>
      <c r="L19873" t="s">
        <v>77926</v>
      </c>
    </row>
    <row r="19874" spans="1:12" x14ac:dyDescent="0.15">
      <c r="A19874" t="s">
        <v>12</v>
      </c>
      <c r="B19874">
        <v>5583104</v>
      </c>
      <c r="C19874">
        <v>5583124</v>
      </c>
      <c r="D19874" t="s">
        <v>65939</v>
      </c>
      <c r="E19874" t="s">
        <v>65940</v>
      </c>
      <c r="F19874" t="s">
        <v>76</v>
      </c>
      <c r="G19874" t="s">
        <v>36</v>
      </c>
      <c r="H19874">
        <v>94</v>
      </c>
      <c r="I19874" t="s">
        <v>65950</v>
      </c>
      <c r="J19874" t="s">
        <v>65951</v>
      </c>
      <c r="K19874" t="s">
        <v>65952</v>
      </c>
      <c r="L19874" t="s">
        <v>77927</v>
      </c>
    </row>
    <row r="19875" spans="1:12" x14ac:dyDescent="0.15">
      <c r="A19875" t="s">
        <v>12</v>
      </c>
      <c r="B19875">
        <v>5583890</v>
      </c>
      <c r="C19875">
        <v>5583910</v>
      </c>
      <c r="D19875" t="s">
        <v>65953</v>
      </c>
      <c r="E19875" t="s">
        <v>90</v>
      </c>
      <c r="F19875" t="s">
        <v>76</v>
      </c>
      <c r="G19875" t="s">
        <v>23</v>
      </c>
      <c r="H19875">
        <v>6</v>
      </c>
      <c r="I19875" t="s">
        <v>65954</v>
      </c>
      <c r="J19875" t="s">
        <v>65955</v>
      </c>
      <c r="K19875" t="s">
        <v>65956</v>
      </c>
      <c r="L19875" t="s">
        <v>78025</v>
      </c>
    </row>
    <row r="19876" spans="1:12" x14ac:dyDescent="0.15">
      <c r="A19876" t="s">
        <v>12</v>
      </c>
      <c r="B19876">
        <v>5583860</v>
      </c>
      <c r="C19876">
        <v>5583880</v>
      </c>
      <c r="D19876" t="s">
        <v>65953</v>
      </c>
      <c r="E19876" t="s">
        <v>90</v>
      </c>
      <c r="F19876" t="s">
        <v>76</v>
      </c>
      <c r="G19876" t="s">
        <v>16</v>
      </c>
      <c r="H19876">
        <v>36</v>
      </c>
      <c r="I19876" t="s">
        <v>65957</v>
      </c>
      <c r="J19876" t="s">
        <v>65958</v>
      </c>
      <c r="K19876" t="s">
        <v>65959</v>
      </c>
      <c r="L19876" t="s">
        <v>78003</v>
      </c>
    </row>
    <row r="19877" spans="1:12" x14ac:dyDescent="0.15">
      <c r="A19877" t="s">
        <v>12</v>
      </c>
      <c r="B19877">
        <v>5583818</v>
      </c>
      <c r="C19877">
        <v>5583838</v>
      </c>
      <c r="D19877" t="s">
        <v>65953</v>
      </c>
      <c r="E19877" t="s">
        <v>90</v>
      </c>
      <c r="F19877" t="s">
        <v>76</v>
      </c>
      <c r="G19877" t="s">
        <v>16</v>
      </c>
      <c r="H19877">
        <v>78</v>
      </c>
      <c r="I19877" t="s">
        <v>65960</v>
      </c>
      <c r="J19877" t="s">
        <v>65961</v>
      </c>
      <c r="K19877" t="s">
        <v>65962</v>
      </c>
      <c r="L19877" t="s">
        <v>78000</v>
      </c>
    </row>
    <row r="19878" spans="1:12" x14ac:dyDescent="0.15">
      <c r="A19878" t="s">
        <v>12</v>
      </c>
      <c r="B19878">
        <v>5583797</v>
      </c>
      <c r="C19878">
        <v>5583817</v>
      </c>
      <c r="D19878" t="s">
        <v>65953</v>
      </c>
      <c r="E19878" t="s">
        <v>90</v>
      </c>
      <c r="F19878" t="s">
        <v>76</v>
      </c>
      <c r="G19878" t="s">
        <v>36</v>
      </c>
      <c r="H19878">
        <v>99</v>
      </c>
      <c r="I19878" t="s">
        <v>65963</v>
      </c>
      <c r="J19878" t="s">
        <v>65964</v>
      </c>
      <c r="K19878" t="s">
        <v>65965</v>
      </c>
      <c r="L19878" t="s">
        <v>78051</v>
      </c>
    </row>
    <row r="19879" spans="1:12" x14ac:dyDescent="0.15">
      <c r="A19879" t="s">
        <v>12</v>
      </c>
      <c r="B19879">
        <v>5584685</v>
      </c>
      <c r="C19879">
        <v>5584705</v>
      </c>
      <c r="D19879" t="s">
        <v>65966</v>
      </c>
      <c r="E19879" t="s">
        <v>90</v>
      </c>
      <c r="F19879" t="s">
        <v>76</v>
      </c>
      <c r="G19879" t="s">
        <v>32</v>
      </c>
      <c r="H19879">
        <v>7</v>
      </c>
      <c r="I19879" t="s">
        <v>65967</v>
      </c>
      <c r="J19879" t="s">
        <v>65968</v>
      </c>
      <c r="K19879" t="s">
        <v>65969</v>
      </c>
      <c r="L19879" t="s">
        <v>77909</v>
      </c>
    </row>
    <row r="19880" spans="1:12" x14ac:dyDescent="0.15">
      <c r="A19880" t="s">
        <v>12</v>
      </c>
      <c r="B19880">
        <v>5584613</v>
      </c>
      <c r="C19880">
        <v>5584633</v>
      </c>
      <c r="D19880" t="s">
        <v>65966</v>
      </c>
      <c r="E19880" t="s">
        <v>90</v>
      </c>
      <c r="F19880" t="s">
        <v>76</v>
      </c>
      <c r="G19880" t="s">
        <v>16</v>
      </c>
      <c r="H19880">
        <v>79</v>
      </c>
      <c r="I19880" t="s">
        <v>65970</v>
      </c>
      <c r="J19880" t="s">
        <v>65971</v>
      </c>
      <c r="K19880" t="s">
        <v>65972</v>
      </c>
      <c r="L19880" t="s">
        <v>77993</v>
      </c>
    </row>
    <row r="19881" spans="1:12" x14ac:dyDescent="0.15">
      <c r="A19881" t="s">
        <v>12</v>
      </c>
      <c r="B19881">
        <v>5584561</v>
      </c>
      <c r="C19881">
        <v>5584581</v>
      </c>
      <c r="D19881" t="s">
        <v>65966</v>
      </c>
      <c r="E19881" t="s">
        <v>90</v>
      </c>
      <c r="F19881" t="s">
        <v>76</v>
      </c>
      <c r="G19881" t="s">
        <v>32</v>
      </c>
      <c r="H19881">
        <v>131</v>
      </c>
      <c r="I19881" t="s">
        <v>65973</v>
      </c>
      <c r="J19881" t="s">
        <v>65974</v>
      </c>
      <c r="K19881" t="s">
        <v>65975</v>
      </c>
      <c r="L19881" t="s">
        <v>77941</v>
      </c>
    </row>
    <row r="19882" spans="1:12" x14ac:dyDescent="0.15">
      <c r="A19882" t="s">
        <v>12</v>
      </c>
      <c r="B19882">
        <v>5584538</v>
      </c>
      <c r="C19882">
        <v>5584558</v>
      </c>
      <c r="D19882" t="s">
        <v>65966</v>
      </c>
      <c r="E19882" t="s">
        <v>90</v>
      </c>
      <c r="F19882" t="s">
        <v>76</v>
      </c>
      <c r="G19882" t="s">
        <v>23</v>
      </c>
      <c r="H19882">
        <v>154</v>
      </c>
      <c r="I19882" t="s">
        <v>65976</v>
      </c>
      <c r="J19882" t="s">
        <v>65977</v>
      </c>
      <c r="K19882" t="s">
        <v>65978</v>
      </c>
      <c r="L19882" t="s">
        <v>78107</v>
      </c>
    </row>
    <row r="19883" spans="1:12" x14ac:dyDescent="0.15">
      <c r="A19883" t="s">
        <v>12</v>
      </c>
      <c r="B19883">
        <v>5585705</v>
      </c>
      <c r="C19883">
        <v>5585725</v>
      </c>
      <c r="D19883" t="s">
        <v>65979</v>
      </c>
      <c r="E19883" t="s">
        <v>90</v>
      </c>
      <c r="F19883" t="s">
        <v>76</v>
      </c>
      <c r="G19883" t="s">
        <v>16</v>
      </c>
      <c r="H19883">
        <v>37</v>
      </c>
      <c r="I19883" t="s">
        <v>65980</v>
      </c>
      <c r="J19883" t="s">
        <v>65981</v>
      </c>
      <c r="K19883" t="s">
        <v>65982</v>
      </c>
      <c r="L19883" t="s">
        <v>77906</v>
      </c>
    </row>
    <row r="19884" spans="1:12" x14ac:dyDescent="0.15">
      <c r="A19884" t="s">
        <v>12</v>
      </c>
      <c r="B19884">
        <v>5585623</v>
      </c>
      <c r="C19884">
        <v>5585643</v>
      </c>
      <c r="D19884" t="s">
        <v>65979</v>
      </c>
      <c r="E19884" t="s">
        <v>90</v>
      </c>
      <c r="F19884" t="s">
        <v>76</v>
      </c>
      <c r="G19884" t="s">
        <v>23</v>
      </c>
      <c r="H19884">
        <v>119</v>
      </c>
      <c r="I19884" t="s">
        <v>65983</v>
      </c>
      <c r="J19884" t="s">
        <v>65984</v>
      </c>
      <c r="K19884" t="s">
        <v>65985</v>
      </c>
      <c r="L19884" t="s">
        <v>78058</v>
      </c>
    </row>
    <row r="19885" spans="1:12" x14ac:dyDescent="0.15">
      <c r="A19885" t="s">
        <v>12</v>
      </c>
      <c r="B19885">
        <v>5585591</v>
      </c>
      <c r="C19885">
        <v>5585611</v>
      </c>
      <c r="D19885" t="s">
        <v>65979</v>
      </c>
      <c r="E19885" t="s">
        <v>90</v>
      </c>
      <c r="F19885" t="s">
        <v>76</v>
      </c>
      <c r="G19885" t="s">
        <v>32</v>
      </c>
      <c r="H19885">
        <v>151</v>
      </c>
      <c r="I19885" t="s">
        <v>65986</v>
      </c>
      <c r="J19885" t="s">
        <v>65987</v>
      </c>
      <c r="K19885" t="s">
        <v>65988</v>
      </c>
      <c r="L19885" t="s">
        <v>78050</v>
      </c>
    </row>
    <row r="19886" spans="1:12" x14ac:dyDescent="0.15">
      <c r="A19886" t="s">
        <v>12</v>
      </c>
      <c r="B19886">
        <v>5585567</v>
      </c>
      <c r="C19886">
        <v>5585587</v>
      </c>
      <c r="D19886" t="s">
        <v>65979</v>
      </c>
      <c r="E19886" t="s">
        <v>90</v>
      </c>
      <c r="F19886" t="s">
        <v>76</v>
      </c>
      <c r="G19886" t="s">
        <v>32</v>
      </c>
      <c r="H19886">
        <v>175</v>
      </c>
      <c r="I19886" t="s">
        <v>65989</v>
      </c>
      <c r="J19886" t="s">
        <v>65990</v>
      </c>
      <c r="K19886" t="s">
        <v>65991</v>
      </c>
      <c r="L19886" t="s">
        <v>78059</v>
      </c>
    </row>
    <row r="19887" spans="1:12" x14ac:dyDescent="0.15">
      <c r="A19887" t="s">
        <v>12</v>
      </c>
      <c r="B19887">
        <v>5586790</v>
      </c>
      <c r="C19887">
        <v>5586810</v>
      </c>
      <c r="D19887" t="s">
        <v>65992</v>
      </c>
      <c r="E19887" t="s">
        <v>90</v>
      </c>
      <c r="F19887" t="s">
        <v>76</v>
      </c>
      <c r="G19887" t="s">
        <v>36</v>
      </c>
      <c r="H19887">
        <v>0</v>
      </c>
      <c r="I19887" t="s">
        <v>65993</v>
      </c>
      <c r="J19887" t="s">
        <v>65994</v>
      </c>
      <c r="K19887" t="s">
        <v>65995</v>
      </c>
      <c r="L19887" t="s">
        <v>77980</v>
      </c>
    </row>
    <row r="19888" spans="1:12" x14ac:dyDescent="0.15">
      <c r="A19888" t="s">
        <v>12</v>
      </c>
      <c r="B19888">
        <v>5586767</v>
      </c>
      <c r="C19888">
        <v>5586787</v>
      </c>
      <c r="D19888" t="s">
        <v>65992</v>
      </c>
      <c r="E19888" t="s">
        <v>90</v>
      </c>
      <c r="F19888" t="s">
        <v>76</v>
      </c>
      <c r="G19888" t="s">
        <v>23</v>
      </c>
      <c r="H19888">
        <v>23</v>
      </c>
      <c r="I19888" t="s">
        <v>65996</v>
      </c>
      <c r="J19888" t="s">
        <v>65997</v>
      </c>
      <c r="K19888" t="s">
        <v>65998</v>
      </c>
      <c r="L19888" t="s">
        <v>77975</v>
      </c>
    </row>
    <row r="19889" spans="1:12" x14ac:dyDescent="0.15">
      <c r="A19889" t="s">
        <v>12</v>
      </c>
      <c r="B19889">
        <v>5586738</v>
      </c>
      <c r="C19889">
        <v>5586758</v>
      </c>
      <c r="D19889" t="s">
        <v>65992</v>
      </c>
      <c r="E19889" t="s">
        <v>90</v>
      </c>
      <c r="F19889" t="s">
        <v>76</v>
      </c>
      <c r="G19889" t="s">
        <v>16</v>
      </c>
      <c r="H19889">
        <v>52</v>
      </c>
      <c r="I19889" t="s">
        <v>65999</v>
      </c>
      <c r="J19889" t="s">
        <v>66000</v>
      </c>
      <c r="K19889" t="s">
        <v>66001</v>
      </c>
      <c r="L19889" t="s">
        <v>77959</v>
      </c>
    </row>
    <row r="19890" spans="1:12" x14ac:dyDescent="0.15">
      <c r="A19890" t="s">
        <v>12</v>
      </c>
      <c r="B19890">
        <v>5586717</v>
      </c>
      <c r="C19890">
        <v>5586737</v>
      </c>
      <c r="D19890" t="s">
        <v>65992</v>
      </c>
      <c r="E19890" t="s">
        <v>90</v>
      </c>
      <c r="F19890" t="s">
        <v>76</v>
      </c>
      <c r="G19890" t="s">
        <v>36</v>
      </c>
      <c r="H19890">
        <v>73</v>
      </c>
      <c r="I19890" t="s">
        <v>66002</v>
      </c>
      <c r="J19890" t="s">
        <v>66003</v>
      </c>
      <c r="K19890" t="s">
        <v>66004</v>
      </c>
      <c r="L19890" t="s">
        <v>77926</v>
      </c>
    </row>
    <row r="19891" spans="1:12" x14ac:dyDescent="0.15">
      <c r="A19891" t="s">
        <v>12</v>
      </c>
      <c r="B19891">
        <v>5587581</v>
      </c>
      <c r="C19891">
        <v>5587601</v>
      </c>
      <c r="D19891" t="s">
        <v>66005</v>
      </c>
      <c r="E19891" t="s">
        <v>90</v>
      </c>
      <c r="F19891" t="s">
        <v>76</v>
      </c>
      <c r="G19891" t="s">
        <v>23</v>
      </c>
      <c r="H19891">
        <v>16</v>
      </c>
      <c r="I19891" t="s">
        <v>66006</v>
      </c>
      <c r="J19891" t="s">
        <v>66007</v>
      </c>
      <c r="K19891" t="s">
        <v>66008</v>
      </c>
      <c r="L19891" t="s">
        <v>77905</v>
      </c>
    </row>
    <row r="19892" spans="1:12" x14ac:dyDescent="0.15">
      <c r="A19892" t="s">
        <v>12</v>
      </c>
      <c r="B19892">
        <v>5587560</v>
      </c>
      <c r="C19892">
        <v>5587580</v>
      </c>
      <c r="D19892" t="s">
        <v>66005</v>
      </c>
      <c r="E19892" t="s">
        <v>90</v>
      </c>
      <c r="F19892" t="s">
        <v>76</v>
      </c>
      <c r="G19892" t="s">
        <v>16</v>
      </c>
      <c r="H19892">
        <v>37</v>
      </c>
      <c r="I19892" t="s">
        <v>66009</v>
      </c>
      <c r="J19892" t="s">
        <v>66010</v>
      </c>
      <c r="K19892" t="s">
        <v>66011</v>
      </c>
      <c r="L19892" t="s">
        <v>77906</v>
      </c>
    </row>
    <row r="19893" spans="1:12" x14ac:dyDescent="0.15">
      <c r="A19893" t="s">
        <v>12</v>
      </c>
      <c r="B19893">
        <v>5587538</v>
      </c>
      <c r="C19893">
        <v>5587558</v>
      </c>
      <c r="D19893" t="s">
        <v>66005</v>
      </c>
      <c r="E19893" t="s">
        <v>90</v>
      </c>
      <c r="F19893" t="s">
        <v>76</v>
      </c>
      <c r="G19893" t="s">
        <v>23</v>
      </c>
      <c r="H19893">
        <v>59</v>
      </c>
      <c r="I19893" t="s">
        <v>66012</v>
      </c>
      <c r="J19893" t="s">
        <v>66013</v>
      </c>
      <c r="K19893" t="s">
        <v>66014</v>
      </c>
      <c r="L19893" t="s">
        <v>78009</v>
      </c>
    </row>
    <row r="19894" spans="1:12" x14ac:dyDescent="0.15">
      <c r="A19894" t="s">
        <v>12</v>
      </c>
      <c r="B19894">
        <v>5587518</v>
      </c>
      <c r="C19894">
        <v>5587538</v>
      </c>
      <c r="D19894" t="s">
        <v>66005</v>
      </c>
      <c r="E19894" t="s">
        <v>90</v>
      </c>
      <c r="F19894" t="s">
        <v>76</v>
      </c>
      <c r="G19894" t="s">
        <v>32</v>
      </c>
      <c r="H19894">
        <v>79</v>
      </c>
      <c r="I19894" t="s">
        <v>66015</v>
      </c>
      <c r="J19894" t="s">
        <v>66016</v>
      </c>
      <c r="K19894" t="s">
        <v>66017</v>
      </c>
      <c r="L19894" t="s">
        <v>77993</v>
      </c>
    </row>
    <row r="19895" spans="1:12" x14ac:dyDescent="0.15">
      <c r="A19895" t="s">
        <v>12</v>
      </c>
      <c r="B19895">
        <v>5587901</v>
      </c>
      <c r="C19895">
        <v>5587921</v>
      </c>
      <c r="D19895" t="s">
        <v>66018</v>
      </c>
      <c r="E19895" t="s">
        <v>90</v>
      </c>
      <c r="F19895" t="s">
        <v>15</v>
      </c>
      <c r="G19895" t="s">
        <v>16</v>
      </c>
      <c r="H19895">
        <v>0</v>
      </c>
      <c r="I19895" t="s">
        <v>66019</v>
      </c>
      <c r="J19895" t="s">
        <v>66020</v>
      </c>
      <c r="K19895" t="s">
        <v>66021</v>
      </c>
      <c r="L19895" t="s">
        <v>77980</v>
      </c>
    </row>
    <row r="19896" spans="1:12" x14ac:dyDescent="0.15">
      <c r="A19896" t="s">
        <v>12</v>
      </c>
      <c r="B19896">
        <v>5587938</v>
      </c>
      <c r="C19896">
        <v>5587958</v>
      </c>
      <c r="D19896" t="s">
        <v>66018</v>
      </c>
      <c r="E19896" t="s">
        <v>90</v>
      </c>
      <c r="F19896" t="s">
        <v>15</v>
      </c>
      <c r="G19896" t="s">
        <v>16</v>
      </c>
      <c r="H19896">
        <v>37</v>
      </c>
      <c r="I19896" t="s">
        <v>66022</v>
      </c>
      <c r="J19896" t="s">
        <v>66023</v>
      </c>
      <c r="K19896" t="s">
        <v>66024</v>
      </c>
      <c r="L19896" t="s">
        <v>77906</v>
      </c>
    </row>
    <row r="19897" spans="1:12" x14ac:dyDescent="0.15">
      <c r="A19897" t="s">
        <v>12</v>
      </c>
      <c r="B19897">
        <v>5587961</v>
      </c>
      <c r="C19897">
        <v>5587981</v>
      </c>
      <c r="D19897" t="s">
        <v>66018</v>
      </c>
      <c r="E19897" t="s">
        <v>90</v>
      </c>
      <c r="F19897" t="s">
        <v>15</v>
      </c>
      <c r="G19897" t="s">
        <v>23</v>
      </c>
      <c r="H19897">
        <v>60</v>
      </c>
      <c r="I19897" t="s">
        <v>66025</v>
      </c>
      <c r="J19897" t="s">
        <v>66026</v>
      </c>
      <c r="K19897" t="s">
        <v>66027</v>
      </c>
      <c r="L19897" t="s">
        <v>78006</v>
      </c>
    </row>
    <row r="19898" spans="1:12" x14ac:dyDescent="0.15">
      <c r="A19898" t="s">
        <v>12</v>
      </c>
      <c r="B19898">
        <v>5587989</v>
      </c>
      <c r="C19898">
        <v>5588009</v>
      </c>
      <c r="D19898" t="s">
        <v>66018</v>
      </c>
      <c r="E19898" t="s">
        <v>90</v>
      </c>
      <c r="F19898" t="s">
        <v>15</v>
      </c>
      <c r="G19898" t="s">
        <v>36</v>
      </c>
      <c r="H19898">
        <v>88</v>
      </c>
      <c r="I19898" t="s">
        <v>66028</v>
      </c>
      <c r="J19898" t="s">
        <v>66029</v>
      </c>
      <c r="K19898" t="s">
        <v>66030</v>
      </c>
      <c r="L19898" t="s">
        <v>77923</v>
      </c>
    </row>
    <row r="19899" spans="1:12" x14ac:dyDescent="0.15">
      <c r="A19899" t="s">
        <v>12</v>
      </c>
      <c r="B19899">
        <v>5589208</v>
      </c>
      <c r="C19899">
        <v>5589228</v>
      </c>
      <c r="D19899" t="s">
        <v>66031</v>
      </c>
      <c r="E19899" t="s">
        <v>90</v>
      </c>
      <c r="F19899" t="s">
        <v>15</v>
      </c>
      <c r="G19899" t="s">
        <v>16</v>
      </c>
      <c r="H19899">
        <v>19</v>
      </c>
      <c r="I19899" t="s">
        <v>66032</v>
      </c>
      <c r="J19899" t="s">
        <v>66033</v>
      </c>
      <c r="K19899" t="s">
        <v>66034</v>
      </c>
      <c r="L19899" t="s">
        <v>77982</v>
      </c>
    </row>
    <row r="19900" spans="1:12" x14ac:dyDescent="0.15">
      <c r="A19900" t="s">
        <v>12</v>
      </c>
      <c r="B19900">
        <v>5589228</v>
      </c>
      <c r="C19900">
        <v>5589248</v>
      </c>
      <c r="D19900" t="s">
        <v>66031</v>
      </c>
      <c r="E19900" t="s">
        <v>90</v>
      </c>
      <c r="F19900" t="s">
        <v>15</v>
      </c>
      <c r="G19900" t="s">
        <v>16</v>
      </c>
      <c r="H19900">
        <v>39</v>
      </c>
      <c r="I19900" t="s">
        <v>66035</v>
      </c>
      <c r="J19900" t="s">
        <v>66036</v>
      </c>
      <c r="K19900" t="s">
        <v>66037</v>
      </c>
      <c r="L19900" t="s">
        <v>78041</v>
      </c>
    </row>
    <row r="19901" spans="1:12" x14ac:dyDescent="0.15">
      <c r="A19901" t="s">
        <v>12</v>
      </c>
      <c r="B19901">
        <v>5589269</v>
      </c>
      <c r="C19901">
        <v>5589289</v>
      </c>
      <c r="D19901" t="s">
        <v>66031</v>
      </c>
      <c r="E19901" t="s">
        <v>90</v>
      </c>
      <c r="F19901" t="s">
        <v>15</v>
      </c>
      <c r="G19901" t="s">
        <v>16</v>
      </c>
      <c r="H19901">
        <v>80</v>
      </c>
      <c r="I19901" t="s">
        <v>66038</v>
      </c>
      <c r="J19901" t="s">
        <v>66039</v>
      </c>
      <c r="K19901" t="s">
        <v>66040</v>
      </c>
      <c r="L19901" t="s">
        <v>77940</v>
      </c>
    </row>
    <row r="19902" spans="1:12" x14ac:dyDescent="0.15">
      <c r="A19902" t="s">
        <v>12</v>
      </c>
      <c r="B19902">
        <v>5589289</v>
      </c>
      <c r="C19902">
        <v>5589309</v>
      </c>
      <c r="D19902" t="s">
        <v>66031</v>
      </c>
      <c r="E19902" t="s">
        <v>90</v>
      </c>
      <c r="F19902" t="s">
        <v>15</v>
      </c>
      <c r="G19902" t="s">
        <v>36</v>
      </c>
      <c r="H19902">
        <v>100</v>
      </c>
      <c r="I19902" t="s">
        <v>66041</v>
      </c>
      <c r="J19902" t="s">
        <v>66042</v>
      </c>
      <c r="K19902" t="s">
        <v>66043</v>
      </c>
      <c r="L19902" t="s">
        <v>77953</v>
      </c>
    </row>
    <row r="19903" spans="1:12" x14ac:dyDescent="0.15">
      <c r="A19903" t="s">
        <v>12</v>
      </c>
      <c r="B19903">
        <v>5589894</v>
      </c>
      <c r="C19903">
        <v>5589914</v>
      </c>
      <c r="D19903" t="s">
        <v>66044</v>
      </c>
      <c r="E19903" t="s">
        <v>90</v>
      </c>
      <c r="F19903" t="s">
        <v>15</v>
      </c>
      <c r="G19903" t="s">
        <v>36</v>
      </c>
      <c r="H19903">
        <v>13</v>
      </c>
      <c r="I19903" t="s">
        <v>66045</v>
      </c>
      <c r="J19903" t="s">
        <v>66046</v>
      </c>
      <c r="K19903" t="s">
        <v>66047</v>
      </c>
      <c r="L19903" t="s">
        <v>77935</v>
      </c>
    </row>
    <row r="19904" spans="1:12" x14ac:dyDescent="0.15">
      <c r="A19904" t="s">
        <v>12</v>
      </c>
      <c r="B19904">
        <v>5589918</v>
      </c>
      <c r="C19904">
        <v>5589938</v>
      </c>
      <c r="D19904" t="s">
        <v>66044</v>
      </c>
      <c r="E19904" t="s">
        <v>90</v>
      </c>
      <c r="F19904" t="s">
        <v>15</v>
      </c>
      <c r="G19904" t="s">
        <v>36</v>
      </c>
      <c r="H19904">
        <v>37</v>
      </c>
      <c r="I19904" t="s">
        <v>66048</v>
      </c>
      <c r="J19904" t="s">
        <v>66049</v>
      </c>
      <c r="K19904" t="s">
        <v>66050</v>
      </c>
      <c r="L19904" t="s">
        <v>77906</v>
      </c>
    </row>
    <row r="19905" spans="1:12" x14ac:dyDescent="0.15">
      <c r="A19905" t="s">
        <v>12</v>
      </c>
      <c r="B19905">
        <v>5589943</v>
      </c>
      <c r="C19905">
        <v>5589963</v>
      </c>
      <c r="D19905" t="s">
        <v>66044</v>
      </c>
      <c r="E19905" t="s">
        <v>90</v>
      </c>
      <c r="F19905" t="s">
        <v>15</v>
      </c>
      <c r="G19905" t="s">
        <v>23</v>
      </c>
      <c r="H19905">
        <v>62</v>
      </c>
      <c r="I19905" t="s">
        <v>66051</v>
      </c>
      <c r="J19905" t="s">
        <v>66052</v>
      </c>
      <c r="K19905" t="s">
        <v>66053</v>
      </c>
      <c r="L19905" t="s">
        <v>77949</v>
      </c>
    </row>
    <row r="19906" spans="1:12" x14ac:dyDescent="0.15">
      <c r="A19906" t="s">
        <v>12</v>
      </c>
      <c r="B19906">
        <v>5589967</v>
      </c>
      <c r="C19906">
        <v>5589987</v>
      </c>
      <c r="D19906" t="s">
        <v>66044</v>
      </c>
      <c r="E19906" t="s">
        <v>90</v>
      </c>
      <c r="F19906" t="s">
        <v>15</v>
      </c>
      <c r="G19906" t="s">
        <v>36</v>
      </c>
      <c r="H19906">
        <v>86</v>
      </c>
      <c r="I19906" t="s">
        <v>66054</v>
      </c>
      <c r="J19906" t="s">
        <v>66055</v>
      </c>
      <c r="K19906" t="s">
        <v>66056</v>
      </c>
      <c r="L19906" t="s">
        <v>77929</v>
      </c>
    </row>
    <row r="19907" spans="1:12" x14ac:dyDescent="0.15">
      <c r="A19907" t="s">
        <v>12</v>
      </c>
      <c r="B19907">
        <v>5596371</v>
      </c>
      <c r="C19907">
        <v>5596391</v>
      </c>
      <c r="D19907" t="s">
        <v>66057</v>
      </c>
      <c r="E19907" t="s">
        <v>90</v>
      </c>
      <c r="F19907" t="s">
        <v>76</v>
      </c>
      <c r="G19907" t="s">
        <v>32</v>
      </c>
      <c r="H19907">
        <v>82</v>
      </c>
      <c r="I19907" t="s">
        <v>66058</v>
      </c>
      <c r="J19907" t="s">
        <v>66059</v>
      </c>
      <c r="K19907" t="s">
        <v>66060</v>
      </c>
      <c r="L19907" t="s">
        <v>78011</v>
      </c>
    </row>
    <row r="19908" spans="1:12" x14ac:dyDescent="0.15">
      <c r="A19908" t="s">
        <v>12</v>
      </c>
      <c r="B19908">
        <v>5596344</v>
      </c>
      <c r="C19908">
        <v>5596364</v>
      </c>
      <c r="D19908" t="s">
        <v>66057</v>
      </c>
      <c r="E19908" t="s">
        <v>90</v>
      </c>
      <c r="F19908" t="s">
        <v>76</v>
      </c>
      <c r="G19908" t="s">
        <v>23</v>
      </c>
      <c r="H19908">
        <v>109</v>
      </c>
      <c r="I19908" t="s">
        <v>66061</v>
      </c>
      <c r="J19908" t="s">
        <v>66062</v>
      </c>
      <c r="K19908" t="s">
        <v>66063</v>
      </c>
      <c r="L19908" t="s">
        <v>77947</v>
      </c>
    </row>
    <row r="19909" spans="1:12" x14ac:dyDescent="0.15">
      <c r="A19909" t="s">
        <v>12</v>
      </c>
      <c r="B19909">
        <v>5596289</v>
      </c>
      <c r="C19909">
        <v>5596309</v>
      </c>
      <c r="D19909" t="s">
        <v>66057</v>
      </c>
      <c r="E19909" t="s">
        <v>90</v>
      </c>
      <c r="F19909" t="s">
        <v>76</v>
      </c>
      <c r="G19909" t="s">
        <v>32</v>
      </c>
      <c r="H19909">
        <v>164</v>
      </c>
      <c r="I19909" t="s">
        <v>66064</v>
      </c>
      <c r="J19909" t="s">
        <v>66065</v>
      </c>
      <c r="K19909" t="s">
        <v>66066</v>
      </c>
      <c r="L19909" t="s">
        <v>78081</v>
      </c>
    </row>
    <row r="19910" spans="1:12" x14ac:dyDescent="0.15">
      <c r="A19910" t="s">
        <v>12</v>
      </c>
      <c r="B19910">
        <v>5596236</v>
      </c>
      <c r="C19910">
        <v>5596256</v>
      </c>
      <c r="D19910" t="s">
        <v>66057</v>
      </c>
      <c r="E19910" t="s">
        <v>90</v>
      </c>
      <c r="F19910" t="s">
        <v>76</v>
      </c>
      <c r="G19910" t="s">
        <v>16</v>
      </c>
      <c r="H19910">
        <v>217</v>
      </c>
      <c r="I19910" t="s">
        <v>66067</v>
      </c>
      <c r="J19910" t="s">
        <v>66068</v>
      </c>
      <c r="K19910" t="s">
        <v>66069</v>
      </c>
      <c r="L19910" t="s">
        <v>78145</v>
      </c>
    </row>
    <row r="19911" spans="1:12" x14ac:dyDescent="0.15">
      <c r="A19911" t="s">
        <v>12</v>
      </c>
      <c r="B19911">
        <v>5597702</v>
      </c>
      <c r="C19911">
        <v>5597722</v>
      </c>
      <c r="D19911" t="s">
        <v>66070</v>
      </c>
      <c r="E19911" t="s">
        <v>90</v>
      </c>
      <c r="F19911" t="s">
        <v>76</v>
      </c>
      <c r="G19911" t="s">
        <v>16</v>
      </c>
      <c r="H19911">
        <v>7</v>
      </c>
      <c r="I19911" t="s">
        <v>66071</v>
      </c>
      <c r="J19911" t="s">
        <v>66072</v>
      </c>
      <c r="K19911" t="s">
        <v>66073</v>
      </c>
      <c r="L19911" t="s">
        <v>77909</v>
      </c>
    </row>
    <row r="19912" spans="1:12" x14ac:dyDescent="0.15">
      <c r="A19912" t="s">
        <v>12</v>
      </c>
      <c r="B19912">
        <v>5597670</v>
      </c>
      <c r="C19912">
        <v>5597690</v>
      </c>
      <c r="D19912" t="s">
        <v>66070</v>
      </c>
      <c r="E19912" t="s">
        <v>90</v>
      </c>
      <c r="F19912" t="s">
        <v>76</v>
      </c>
      <c r="G19912" t="s">
        <v>36</v>
      </c>
      <c r="H19912">
        <v>39</v>
      </c>
      <c r="I19912" t="s">
        <v>66074</v>
      </c>
      <c r="J19912" t="s">
        <v>66075</v>
      </c>
      <c r="K19912" t="s">
        <v>66076</v>
      </c>
      <c r="L19912" t="s">
        <v>78041</v>
      </c>
    </row>
    <row r="19913" spans="1:12" x14ac:dyDescent="0.15">
      <c r="A19913" t="s">
        <v>12</v>
      </c>
      <c r="B19913">
        <v>5597647</v>
      </c>
      <c r="C19913">
        <v>5597667</v>
      </c>
      <c r="D19913" t="s">
        <v>66070</v>
      </c>
      <c r="E19913" t="s">
        <v>90</v>
      </c>
      <c r="F19913" t="s">
        <v>76</v>
      </c>
      <c r="G19913" t="s">
        <v>32</v>
      </c>
      <c r="H19913">
        <v>62</v>
      </c>
      <c r="I19913" t="s">
        <v>66077</v>
      </c>
      <c r="J19913" t="s">
        <v>66078</v>
      </c>
      <c r="K19913" t="s">
        <v>66079</v>
      </c>
      <c r="L19913" t="s">
        <v>77949</v>
      </c>
    </row>
    <row r="19914" spans="1:12" x14ac:dyDescent="0.15">
      <c r="A19914" t="s">
        <v>12</v>
      </c>
      <c r="B19914">
        <v>5597623</v>
      </c>
      <c r="C19914">
        <v>5597643</v>
      </c>
      <c r="D19914" t="s">
        <v>66070</v>
      </c>
      <c r="E19914" t="s">
        <v>90</v>
      </c>
      <c r="F19914" t="s">
        <v>76</v>
      </c>
      <c r="G19914" t="s">
        <v>16</v>
      </c>
      <c r="H19914">
        <v>86</v>
      </c>
      <c r="I19914" t="s">
        <v>66080</v>
      </c>
      <c r="J19914" t="s">
        <v>66081</v>
      </c>
      <c r="K19914" t="s">
        <v>66082</v>
      </c>
      <c r="L19914" t="s">
        <v>77929</v>
      </c>
    </row>
    <row r="19915" spans="1:12" x14ac:dyDescent="0.15">
      <c r="A19915" t="s">
        <v>12</v>
      </c>
      <c r="B19915">
        <v>5604191</v>
      </c>
      <c r="C19915">
        <v>5604211</v>
      </c>
      <c r="D19915" t="s">
        <v>66083</v>
      </c>
      <c r="E19915" t="s">
        <v>90</v>
      </c>
      <c r="F19915" t="s">
        <v>76</v>
      </c>
      <c r="G19915" t="s">
        <v>23</v>
      </c>
      <c r="H19915">
        <v>23</v>
      </c>
      <c r="I19915" t="s">
        <v>66084</v>
      </c>
      <c r="J19915" t="s">
        <v>66085</v>
      </c>
      <c r="K19915" t="s">
        <v>66086</v>
      </c>
      <c r="L19915" t="s">
        <v>77975</v>
      </c>
    </row>
    <row r="19916" spans="1:12" x14ac:dyDescent="0.15">
      <c r="A19916" t="s">
        <v>12</v>
      </c>
      <c r="B19916">
        <v>5604160</v>
      </c>
      <c r="C19916">
        <v>5604180</v>
      </c>
      <c r="D19916" t="s">
        <v>66083</v>
      </c>
      <c r="E19916" t="s">
        <v>90</v>
      </c>
      <c r="F19916" t="s">
        <v>76</v>
      </c>
      <c r="G19916" t="s">
        <v>16</v>
      </c>
      <c r="H19916">
        <v>54</v>
      </c>
      <c r="I19916" t="s">
        <v>66087</v>
      </c>
      <c r="J19916" t="s">
        <v>66088</v>
      </c>
      <c r="K19916" t="s">
        <v>66089</v>
      </c>
      <c r="L19916" t="s">
        <v>77961</v>
      </c>
    </row>
    <row r="19917" spans="1:12" x14ac:dyDescent="0.15">
      <c r="A19917" t="s">
        <v>12</v>
      </c>
      <c r="B19917">
        <v>5604138</v>
      </c>
      <c r="C19917">
        <v>5604158</v>
      </c>
      <c r="D19917" t="s">
        <v>66083</v>
      </c>
      <c r="E19917" t="s">
        <v>90</v>
      </c>
      <c r="F19917" t="s">
        <v>76</v>
      </c>
      <c r="G19917" t="s">
        <v>23</v>
      </c>
      <c r="H19917">
        <v>76</v>
      </c>
      <c r="I19917" t="s">
        <v>66090</v>
      </c>
      <c r="J19917" t="s">
        <v>66091</v>
      </c>
      <c r="K19917" t="s">
        <v>66092</v>
      </c>
      <c r="L19917" t="s">
        <v>77985</v>
      </c>
    </row>
    <row r="19918" spans="1:12" x14ac:dyDescent="0.15">
      <c r="A19918" t="s">
        <v>12</v>
      </c>
      <c r="B19918">
        <v>5604118</v>
      </c>
      <c r="C19918">
        <v>5604138</v>
      </c>
      <c r="D19918" t="s">
        <v>66083</v>
      </c>
      <c r="E19918" t="s">
        <v>90</v>
      </c>
      <c r="F19918" t="s">
        <v>76</v>
      </c>
      <c r="G19918" t="s">
        <v>23</v>
      </c>
      <c r="H19918">
        <v>96</v>
      </c>
      <c r="I19918" t="s">
        <v>66093</v>
      </c>
      <c r="J19918" t="s">
        <v>66094</v>
      </c>
      <c r="K19918" t="s">
        <v>66095</v>
      </c>
      <c r="L19918" t="s">
        <v>77912</v>
      </c>
    </row>
    <row r="19919" spans="1:12" x14ac:dyDescent="0.15">
      <c r="A19919" t="s">
        <v>12</v>
      </c>
      <c r="B19919">
        <v>5605209</v>
      </c>
      <c r="C19919">
        <v>5605229</v>
      </c>
      <c r="D19919" t="s">
        <v>66096</v>
      </c>
      <c r="E19919" t="s">
        <v>90</v>
      </c>
      <c r="F19919" t="s">
        <v>76</v>
      </c>
      <c r="G19919" t="s">
        <v>36</v>
      </c>
      <c r="H19919">
        <v>18</v>
      </c>
      <c r="I19919" t="s">
        <v>66097</v>
      </c>
      <c r="J19919" t="s">
        <v>66098</v>
      </c>
      <c r="K19919" t="s">
        <v>66099</v>
      </c>
      <c r="L19919" t="s">
        <v>78007</v>
      </c>
    </row>
    <row r="19920" spans="1:12" x14ac:dyDescent="0.15">
      <c r="A19920" t="s">
        <v>12</v>
      </c>
      <c r="B19920">
        <v>5605172</v>
      </c>
      <c r="C19920">
        <v>5605192</v>
      </c>
      <c r="D19920" t="s">
        <v>66096</v>
      </c>
      <c r="E19920" t="s">
        <v>90</v>
      </c>
      <c r="F19920" t="s">
        <v>76</v>
      </c>
      <c r="G19920" t="s">
        <v>16</v>
      </c>
      <c r="H19920">
        <v>55</v>
      </c>
      <c r="I19920" t="s">
        <v>66100</v>
      </c>
      <c r="J19920" t="s">
        <v>66101</v>
      </c>
      <c r="K19920" t="s">
        <v>66102</v>
      </c>
      <c r="L19920" t="s">
        <v>77992</v>
      </c>
    </row>
    <row r="19921" spans="1:12" x14ac:dyDescent="0.15">
      <c r="A19921" t="s">
        <v>12</v>
      </c>
      <c r="B19921">
        <v>5605124</v>
      </c>
      <c r="C19921">
        <v>5605144</v>
      </c>
      <c r="D19921" t="s">
        <v>66096</v>
      </c>
      <c r="E19921" t="s">
        <v>90</v>
      </c>
      <c r="F19921" t="s">
        <v>76</v>
      </c>
      <c r="G19921" t="s">
        <v>16</v>
      </c>
      <c r="H19921">
        <v>103</v>
      </c>
      <c r="I19921" t="s">
        <v>66103</v>
      </c>
      <c r="J19921" t="s">
        <v>66104</v>
      </c>
      <c r="K19921" t="s">
        <v>66105</v>
      </c>
      <c r="L19921" t="s">
        <v>77937</v>
      </c>
    </row>
    <row r="19922" spans="1:12" x14ac:dyDescent="0.15">
      <c r="A19922" t="s">
        <v>12</v>
      </c>
      <c r="B19922">
        <v>5605098</v>
      </c>
      <c r="C19922">
        <v>5605118</v>
      </c>
      <c r="D19922" t="s">
        <v>66096</v>
      </c>
      <c r="E19922" t="s">
        <v>90</v>
      </c>
      <c r="F19922" t="s">
        <v>76</v>
      </c>
      <c r="G19922" t="s">
        <v>16</v>
      </c>
      <c r="H19922">
        <v>129</v>
      </c>
      <c r="I19922" t="s">
        <v>66106</v>
      </c>
      <c r="J19922" t="s">
        <v>66107</v>
      </c>
      <c r="K19922" t="s">
        <v>66108</v>
      </c>
      <c r="L19922" t="s">
        <v>77988</v>
      </c>
    </row>
    <row r="19923" spans="1:12" x14ac:dyDescent="0.15">
      <c r="A19923" t="s">
        <v>12</v>
      </c>
      <c r="B19923">
        <v>5606102</v>
      </c>
      <c r="C19923">
        <v>5606122</v>
      </c>
      <c r="D19923" t="s">
        <v>66109</v>
      </c>
      <c r="E19923" t="s">
        <v>66110</v>
      </c>
      <c r="F19923" t="s">
        <v>76</v>
      </c>
      <c r="G19923" t="s">
        <v>32</v>
      </c>
      <c r="H19923">
        <v>1</v>
      </c>
      <c r="I19923" t="s">
        <v>66111</v>
      </c>
      <c r="J19923" t="s">
        <v>66112</v>
      </c>
      <c r="K19923" t="s">
        <v>66113</v>
      </c>
      <c r="L19923" t="s">
        <v>77917</v>
      </c>
    </row>
    <row r="19924" spans="1:12" x14ac:dyDescent="0.15">
      <c r="A19924" t="s">
        <v>12</v>
      </c>
      <c r="B19924">
        <v>5606079</v>
      </c>
      <c r="C19924">
        <v>5606099</v>
      </c>
      <c r="D19924" t="s">
        <v>66109</v>
      </c>
      <c r="E19924" t="s">
        <v>66110</v>
      </c>
      <c r="F19924" t="s">
        <v>76</v>
      </c>
      <c r="G19924" t="s">
        <v>16</v>
      </c>
      <c r="H19924">
        <v>24</v>
      </c>
      <c r="I19924" t="s">
        <v>66114</v>
      </c>
      <c r="J19924" t="s">
        <v>66115</v>
      </c>
      <c r="K19924" t="s">
        <v>66116</v>
      </c>
      <c r="L19924" t="s">
        <v>77966</v>
      </c>
    </row>
    <row r="19925" spans="1:12" x14ac:dyDescent="0.15">
      <c r="A19925" t="s">
        <v>12</v>
      </c>
      <c r="B19925">
        <v>5606053</v>
      </c>
      <c r="C19925">
        <v>5606073</v>
      </c>
      <c r="D19925" t="s">
        <v>66109</v>
      </c>
      <c r="E19925" t="s">
        <v>66110</v>
      </c>
      <c r="F19925" t="s">
        <v>76</v>
      </c>
      <c r="G19925" t="s">
        <v>23</v>
      </c>
      <c r="H19925">
        <v>50</v>
      </c>
      <c r="I19925" t="s">
        <v>66117</v>
      </c>
      <c r="J19925" t="s">
        <v>66118</v>
      </c>
      <c r="K19925" t="s">
        <v>66119</v>
      </c>
      <c r="L19925" t="s">
        <v>77925</v>
      </c>
    </row>
    <row r="19926" spans="1:12" x14ac:dyDescent="0.15">
      <c r="A19926" t="s">
        <v>12</v>
      </c>
      <c r="B19926">
        <v>5606012</v>
      </c>
      <c r="C19926">
        <v>5606032</v>
      </c>
      <c r="D19926" t="s">
        <v>66109</v>
      </c>
      <c r="E19926" t="s">
        <v>66110</v>
      </c>
      <c r="F19926" t="s">
        <v>76</v>
      </c>
      <c r="G19926" t="s">
        <v>16</v>
      </c>
      <c r="H19926">
        <v>91</v>
      </c>
      <c r="I19926" t="s">
        <v>66120</v>
      </c>
      <c r="J19926" t="s">
        <v>66121</v>
      </c>
      <c r="K19926" t="s">
        <v>66122</v>
      </c>
      <c r="L19926" t="s">
        <v>77907</v>
      </c>
    </row>
    <row r="19927" spans="1:12" x14ac:dyDescent="0.15">
      <c r="A19927" t="s">
        <v>12</v>
      </c>
      <c r="B19927">
        <v>5607274</v>
      </c>
      <c r="C19927">
        <v>5607294</v>
      </c>
      <c r="D19927" t="s">
        <v>66123</v>
      </c>
      <c r="E19927" t="s">
        <v>66124</v>
      </c>
      <c r="F19927" t="s">
        <v>76</v>
      </c>
      <c r="G19927" t="s">
        <v>36</v>
      </c>
      <c r="H19927">
        <v>0</v>
      </c>
      <c r="I19927" t="s">
        <v>66125</v>
      </c>
      <c r="J19927" t="s">
        <v>66126</v>
      </c>
      <c r="K19927" t="s">
        <v>66127</v>
      </c>
      <c r="L19927" t="s">
        <v>77980</v>
      </c>
    </row>
    <row r="19928" spans="1:12" x14ac:dyDescent="0.15">
      <c r="A19928" t="s">
        <v>12</v>
      </c>
      <c r="B19928">
        <v>5607242</v>
      </c>
      <c r="C19928">
        <v>5607262</v>
      </c>
      <c r="D19928" t="s">
        <v>66123</v>
      </c>
      <c r="E19928" t="s">
        <v>66124</v>
      </c>
      <c r="F19928" t="s">
        <v>76</v>
      </c>
      <c r="G19928" t="s">
        <v>23</v>
      </c>
      <c r="H19928">
        <v>32</v>
      </c>
      <c r="I19928" t="s">
        <v>66128</v>
      </c>
      <c r="J19928" t="s">
        <v>66129</v>
      </c>
      <c r="K19928" t="s">
        <v>66130</v>
      </c>
      <c r="L19928" t="s">
        <v>77918</v>
      </c>
    </row>
    <row r="19929" spans="1:12" x14ac:dyDescent="0.15">
      <c r="A19929" t="s">
        <v>12</v>
      </c>
      <c r="B19929">
        <v>5607213</v>
      </c>
      <c r="C19929">
        <v>5607233</v>
      </c>
      <c r="D19929" t="s">
        <v>66123</v>
      </c>
      <c r="E19929" t="s">
        <v>66124</v>
      </c>
      <c r="F19929" t="s">
        <v>76</v>
      </c>
      <c r="G19929" t="s">
        <v>32</v>
      </c>
      <c r="H19929">
        <v>61</v>
      </c>
      <c r="I19929" t="s">
        <v>66131</v>
      </c>
      <c r="J19929" t="s">
        <v>66132</v>
      </c>
      <c r="K19929" t="s">
        <v>66133</v>
      </c>
      <c r="L19929" t="s">
        <v>77979</v>
      </c>
    </row>
    <row r="19930" spans="1:12" x14ac:dyDescent="0.15">
      <c r="A19930" t="s">
        <v>12</v>
      </c>
      <c r="B19930">
        <v>5607188</v>
      </c>
      <c r="C19930">
        <v>5607208</v>
      </c>
      <c r="D19930" t="s">
        <v>66123</v>
      </c>
      <c r="E19930" t="s">
        <v>66124</v>
      </c>
      <c r="F19930" t="s">
        <v>76</v>
      </c>
      <c r="G19930" t="s">
        <v>32</v>
      </c>
      <c r="H19930">
        <v>86</v>
      </c>
      <c r="I19930" t="s">
        <v>66134</v>
      </c>
      <c r="J19930" t="s">
        <v>66135</v>
      </c>
      <c r="K19930" t="s">
        <v>66136</v>
      </c>
      <c r="L19930" t="s">
        <v>77929</v>
      </c>
    </row>
    <row r="19931" spans="1:12" x14ac:dyDescent="0.15">
      <c r="A19931" t="s">
        <v>12</v>
      </c>
      <c r="B19931">
        <v>5607789</v>
      </c>
      <c r="C19931">
        <v>5607809</v>
      </c>
      <c r="D19931" t="s">
        <v>66137</v>
      </c>
      <c r="E19931" t="s">
        <v>66138</v>
      </c>
      <c r="F19931" t="s">
        <v>76</v>
      </c>
      <c r="G19931" t="s">
        <v>36</v>
      </c>
      <c r="H19931">
        <v>19</v>
      </c>
      <c r="I19931" t="s">
        <v>66139</v>
      </c>
      <c r="J19931" t="s">
        <v>66140</v>
      </c>
      <c r="K19931" t="s">
        <v>66141</v>
      </c>
      <c r="L19931" t="s">
        <v>77982</v>
      </c>
    </row>
    <row r="19932" spans="1:12" x14ac:dyDescent="0.15">
      <c r="A19932" t="s">
        <v>12</v>
      </c>
      <c r="B19932">
        <v>5607769</v>
      </c>
      <c r="C19932">
        <v>5607789</v>
      </c>
      <c r="D19932" t="s">
        <v>66137</v>
      </c>
      <c r="E19932" t="s">
        <v>66138</v>
      </c>
      <c r="F19932" t="s">
        <v>76</v>
      </c>
      <c r="G19932" t="s">
        <v>32</v>
      </c>
      <c r="H19932">
        <v>39</v>
      </c>
      <c r="I19932" t="s">
        <v>66142</v>
      </c>
      <c r="J19932" t="s">
        <v>66143</v>
      </c>
      <c r="K19932" t="s">
        <v>66144</v>
      </c>
      <c r="L19932" t="s">
        <v>78041</v>
      </c>
    </row>
    <row r="19933" spans="1:12" x14ac:dyDescent="0.15">
      <c r="A19933" t="s">
        <v>12</v>
      </c>
      <c r="B19933">
        <v>5607743</v>
      </c>
      <c r="C19933">
        <v>5607763</v>
      </c>
      <c r="D19933" t="s">
        <v>66137</v>
      </c>
      <c r="E19933" t="s">
        <v>66138</v>
      </c>
      <c r="F19933" t="s">
        <v>76</v>
      </c>
      <c r="G19933" t="s">
        <v>23</v>
      </c>
      <c r="H19933">
        <v>65</v>
      </c>
      <c r="I19933" t="s">
        <v>66145</v>
      </c>
      <c r="J19933" t="s">
        <v>66146</v>
      </c>
      <c r="K19933" t="s">
        <v>66147</v>
      </c>
      <c r="L19933" t="s">
        <v>78042</v>
      </c>
    </row>
    <row r="19934" spans="1:12" x14ac:dyDescent="0.15">
      <c r="A19934" t="s">
        <v>12</v>
      </c>
      <c r="B19934">
        <v>5607710</v>
      </c>
      <c r="C19934">
        <v>5607730</v>
      </c>
      <c r="D19934" t="s">
        <v>66137</v>
      </c>
      <c r="E19934" t="s">
        <v>66138</v>
      </c>
      <c r="F19934" t="s">
        <v>76</v>
      </c>
      <c r="G19934" t="s">
        <v>23</v>
      </c>
      <c r="H19934">
        <v>98</v>
      </c>
      <c r="I19934" t="s">
        <v>66148</v>
      </c>
      <c r="J19934" t="s">
        <v>66149</v>
      </c>
      <c r="K19934" t="s">
        <v>66150</v>
      </c>
      <c r="L19934" t="s">
        <v>78048</v>
      </c>
    </row>
    <row r="19935" spans="1:12" x14ac:dyDescent="0.15">
      <c r="A19935" t="s">
        <v>12</v>
      </c>
      <c r="B19935">
        <v>5609500</v>
      </c>
      <c r="C19935">
        <v>5609520</v>
      </c>
      <c r="D19935" t="s">
        <v>66151</v>
      </c>
      <c r="E19935" t="s">
        <v>66152</v>
      </c>
      <c r="F19935" t="s">
        <v>76</v>
      </c>
      <c r="G19935" t="s">
        <v>16</v>
      </c>
      <c r="H19935">
        <v>35</v>
      </c>
      <c r="I19935" t="s">
        <v>66153</v>
      </c>
      <c r="J19935" t="s">
        <v>66154</v>
      </c>
      <c r="K19935" t="s">
        <v>66155</v>
      </c>
      <c r="L19935" t="s">
        <v>77936</v>
      </c>
    </row>
    <row r="19936" spans="1:12" x14ac:dyDescent="0.15">
      <c r="A19936" t="s">
        <v>12</v>
      </c>
      <c r="B19936">
        <v>5609458</v>
      </c>
      <c r="C19936">
        <v>5609478</v>
      </c>
      <c r="D19936" t="s">
        <v>66151</v>
      </c>
      <c r="E19936" t="s">
        <v>66152</v>
      </c>
      <c r="F19936" t="s">
        <v>76</v>
      </c>
      <c r="G19936" t="s">
        <v>36</v>
      </c>
      <c r="H19936">
        <v>77</v>
      </c>
      <c r="I19936" t="s">
        <v>66156</v>
      </c>
      <c r="J19936" t="s">
        <v>66157</v>
      </c>
      <c r="K19936" t="s">
        <v>66158</v>
      </c>
      <c r="L19936" t="s">
        <v>77960</v>
      </c>
    </row>
    <row r="19937" spans="1:12" x14ac:dyDescent="0.15">
      <c r="A19937" t="s">
        <v>12</v>
      </c>
      <c r="B19937">
        <v>5609402</v>
      </c>
      <c r="C19937">
        <v>5609422</v>
      </c>
      <c r="D19937" t="s">
        <v>66151</v>
      </c>
      <c r="E19937" t="s">
        <v>66152</v>
      </c>
      <c r="F19937" t="s">
        <v>76</v>
      </c>
      <c r="G19937" t="s">
        <v>36</v>
      </c>
      <c r="H19937">
        <v>133</v>
      </c>
      <c r="I19937" t="s">
        <v>66159</v>
      </c>
      <c r="J19937" t="s">
        <v>66160</v>
      </c>
      <c r="K19937" t="s">
        <v>66161</v>
      </c>
      <c r="L19937" t="s">
        <v>77995</v>
      </c>
    </row>
    <row r="19938" spans="1:12" x14ac:dyDescent="0.15">
      <c r="A19938" t="s">
        <v>12</v>
      </c>
      <c r="B19938">
        <v>5609369</v>
      </c>
      <c r="C19938">
        <v>5609389</v>
      </c>
      <c r="D19938" t="s">
        <v>66151</v>
      </c>
      <c r="E19938" t="s">
        <v>66152</v>
      </c>
      <c r="F19938" t="s">
        <v>76</v>
      </c>
      <c r="G19938" t="s">
        <v>36</v>
      </c>
      <c r="H19938">
        <v>166</v>
      </c>
      <c r="I19938" t="s">
        <v>66162</v>
      </c>
      <c r="J19938" t="s">
        <v>66163</v>
      </c>
      <c r="K19938" t="s">
        <v>66164</v>
      </c>
      <c r="L19938" t="s">
        <v>77996</v>
      </c>
    </row>
    <row r="19939" spans="1:12" x14ac:dyDescent="0.15">
      <c r="A19939" t="s">
        <v>12</v>
      </c>
      <c r="B19939">
        <v>5610122</v>
      </c>
      <c r="C19939">
        <v>5610142</v>
      </c>
      <c r="D19939" t="s">
        <v>66165</v>
      </c>
      <c r="E19939" t="s">
        <v>90</v>
      </c>
      <c r="F19939" t="s">
        <v>15</v>
      </c>
      <c r="G19939" t="s">
        <v>23</v>
      </c>
      <c r="H19939">
        <v>17</v>
      </c>
      <c r="I19939" t="s">
        <v>66166</v>
      </c>
      <c r="J19939" t="s">
        <v>66167</v>
      </c>
      <c r="K19939" t="s">
        <v>66168</v>
      </c>
      <c r="L19939" t="s">
        <v>77944</v>
      </c>
    </row>
    <row r="19940" spans="1:12" x14ac:dyDescent="0.15">
      <c r="A19940" t="s">
        <v>12</v>
      </c>
      <c r="B19940">
        <v>5610145</v>
      </c>
      <c r="C19940">
        <v>5610165</v>
      </c>
      <c r="D19940" t="s">
        <v>66165</v>
      </c>
      <c r="E19940" t="s">
        <v>90</v>
      </c>
      <c r="F19940" t="s">
        <v>15</v>
      </c>
      <c r="G19940" t="s">
        <v>36</v>
      </c>
      <c r="H19940">
        <v>40</v>
      </c>
      <c r="I19940" t="s">
        <v>66169</v>
      </c>
      <c r="J19940" t="s">
        <v>66170</v>
      </c>
      <c r="K19940" t="s">
        <v>66171</v>
      </c>
      <c r="L19940" t="s">
        <v>77952</v>
      </c>
    </row>
    <row r="19941" spans="1:12" x14ac:dyDescent="0.15">
      <c r="A19941" t="s">
        <v>12</v>
      </c>
      <c r="B19941">
        <v>5610166</v>
      </c>
      <c r="C19941">
        <v>5610186</v>
      </c>
      <c r="D19941" t="s">
        <v>66165</v>
      </c>
      <c r="E19941" t="s">
        <v>90</v>
      </c>
      <c r="F19941" t="s">
        <v>15</v>
      </c>
      <c r="G19941" t="s">
        <v>16</v>
      </c>
      <c r="H19941">
        <v>61</v>
      </c>
      <c r="I19941" t="s">
        <v>66172</v>
      </c>
      <c r="J19941" t="s">
        <v>66173</v>
      </c>
      <c r="K19941" t="s">
        <v>66174</v>
      </c>
      <c r="L19941" t="s">
        <v>77979</v>
      </c>
    </row>
    <row r="19942" spans="1:12" x14ac:dyDescent="0.15">
      <c r="A19942" t="s">
        <v>12</v>
      </c>
      <c r="B19942">
        <v>5610193</v>
      </c>
      <c r="C19942">
        <v>5610213</v>
      </c>
      <c r="D19942" t="s">
        <v>66165</v>
      </c>
      <c r="E19942" t="s">
        <v>90</v>
      </c>
      <c r="F19942" t="s">
        <v>15</v>
      </c>
      <c r="G19942" t="s">
        <v>16</v>
      </c>
      <c r="H19942">
        <v>88</v>
      </c>
      <c r="I19942" t="s">
        <v>66175</v>
      </c>
      <c r="J19942" t="s">
        <v>66176</v>
      </c>
      <c r="K19942" t="s">
        <v>66177</v>
      </c>
      <c r="L19942" t="s">
        <v>77923</v>
      </c>
    </row>
    <row r="19943" spans="1:12" x14ac:dyDescent="0.15">
      <c r="A19943" t="s">
        <v>12</v>
      </c>
      <c r="B19943">
        <v>5610943</v>
      </c>
      <c r="C19943">
        <v>5610963</v>
      </c>
      <c r="D19943" t="s">
        <v>66178</v>
      </c>
      <c r="E19943" t="s">
        <v>90</v>
      </c>
      <c r="F19943" t="s">
        <v>76</v>
      </c>
      <c r="G19943" t="s">
        <v>32</v>
      </c>
      <c r="H19943">
        <v>32</v>
      </c>
      <c r="I19943" t="s">
        <v>66179</v>
      </c>
      <c r="J19943" t="s">
        <v>66180</v>
      </c>
      <c r="K19943" t="s">
        <v>66181</v>
      </c>
      <c r="L19943" t="s">
        <v>77918</v>
      </c>
    </row>
    <row r="19944" spans="1:12" x14ac:dyDescent="0.15">
      <c r="A19944" t="s">
        <v>12</v>
      </c>
      <c r="B19944">
        <v>5610911</v>
      </c>
      <c r="C19944">
        <v>5610931</v>
      </c>
      <c r="D19944" t="s">
        <v>66178</v>
      </c>
      <c r="E19944" t="s">
        <v>90</v>
      </c>
      <c r="F19944" t="s">
        <v>76</v>
      </c>
      <c r="G19944" t="s">
        <v>36</v>
      </c>
      <c r="H19944">
        <v>64</v>
      </c>
      <c r="I19944" t="s">
        <v>66182</v>
      </c>
      <c r="J19944" t="s">
        <v>66183</v>
      </c>
      <c r="K19944" t="s">
        <v>66184</v>
      </c>
      <c r="L19944" t="s">
        <v>77989</v>
      </c>
    </row>
    <row r="19945" spans="1:12" x14ac:dyDescent="0.15">
      <c r="A19945" t="s">
        <v>12</v>
      </c>
      <c r="B19945">
        <v>5610889</v>
      </c>
      <c r="C19945">
        <v>5610909</v>
      </c>
      <c r="D19945" t="s">
        <v>66178</v>
      </c>
      <c r="E19945" t="s">
        <v>90</v>
      </c>
      <c r="F19945" t="s">
        <v>76</v>
      </c>
      <c r="G19945" t="s">
        <v>16</v>
      </c>
      <c r="H19945">
        <v>86</v>
      </c>
      <c r="I19945" t="s">
        <v>66185</v>
      </c>
      <c r="J19945" t="s">
        <v>66186</v>
      </c>
      <c r="K19945" t="s">
        <v>66187</v>
      </c>
      <c r="L19945" t="s">
        <v>77929</v>
      </c>
    </row>
    <row r="19946" spans="1:12" x14ac:dyDescent="0.15">
      <c r="A19946" t="s">
        <v>12</v>
      </c>
      <c r="B19946">
        <v>5610866</v>
      </c>
      <c r="C19946">
        <v>5610886</v>
      </c>
      <c r="D19946" t="s">
        <v>66178</v>
      </c>
      <c r="E19946" t="s">
        <v>90</v>
      </c>
      <c r="F19946" t="s">
        <v>76</v>
      </c>
      <c r="G19946" t="s">
        <v>32</v>
      </c>
      <c r="H19946">
        <v>109</v>
      </c>
      <c r="I19946" t="s">
        <v>66188</v>
      </c>
      <c r="J19946" t="s">
        <v>66189</v>
      </c>
      <c r="K19946" t="s">
        <v>66190</v>
      </c>
      <c r="L19946" t="s">
        <v>77947</v>
      </c>
    </row>
    <row r="19947" spans="1:12" x14ac:dyDescent="0.15">
      <c r="A19947" t="s">
        <v>12</v>
      </c>
      <c r="B19947">
        <v>5611729</v>
      </c>
      <c r="C19947">
        <v>5611749</v>
      </c>
      <c r="D19947" t="s">
        <v>66191</v>
      </c>
      <c r="E19947" t="s">
        <v>90</v>
      </c>
      <c r="F19947" t="s">
        <v>76</v>
      </c>
      <c r="G19947" t="s">
        <v>16</v>
      </c>
      <c r="H19947">
        <v>25</v>
      </c>
      <c r="I19947" t="s">
        <v>66192</v>
      </c>
      <c r="J19947" t="s">
        <v>66193</v>
      </c>
      <c r="K19947" t="s">
        <v>66194</v>
      </c>
      <c r="L19947" t="s">
        <v>78012</v>
      </c>
    </row>
    <row r="19948" spans="1:12" x14ac:dyDescent="0.15">
      <c r="A19948" t="s">
        <v>12</v>
      </c>
      <c r="B19948">
        <v>5611693</v>
      </c>
      <c r="C19948">
        <v>5611713</v>
      </c>
      <c r="D19948" t="s">
        <v>66191</v>
      </c>
      <c r="E19948" t="s">
        <v>90</v>
      </c>
      <c r="F19948" t="s">
        <v>76</v>
      </c>
      <c r="G19948" t="s">
        <v>32</v>
      </c>
      <c r="H19948">
        <v>61</v>
      </c>
      <c r="I19948" t="s">
        <v>66195</v>
      </c>
      <c r="J19948" t="s">
        <v>66196</v>
      </c>
      <c r="K19948" t="s">
        <v>66197</v>
      </c>
      <c r="L19948" t="s">
        <v>77979</v>
      </c>
    </row>
    <row r="19949" spans="1:12" x14ac:dyDescent="0.15">
      <c r="A19949" t="s">
        <v>12</v>
      </c>
      <c r="B19949">
        <v>5611671</v>
      </c>
      <c r="C19949">
        <v>5611691</v>
      </c>
      <c r="D19949" t="s">
        <v>66191</v>
      </c>
      <c r="E19949" t="s">
        <v>90</v>
      </c>
      <c r="F19949" t="s">
        <v>76</v>
      </c>
      <c r="G19949" t="s">
        <v>36</v>
      </c>
      <c r="H19949">
        <v>83</v>
      </c>
      <c r="I19949" t="s">
        <v>66198</v>
      </c>
      <c r="J19949" t="s">
        <v>66199</v>
      </c>
      <c r="K19949" t="s">
        <v>66200</v>
      </c>
      <c r="L19949" t="s">
        <v>77958</v>
      </c>
    </row>
    <row r="19950" spans="1:12" x14ac:dyDescent="0.15">
      <c r="A19950" t="s">
        <v>12</v>
      </c>
      <c r="B19950">
        <v>5611649</v>
      </c>
      <c r="C19950">
        <v>5611669</v>
      </c>
      <c r="D19950" t="s">
        <v>66191</v>
      </c>
      <c r="E19950" t="s">
        <v>90</v>
      </c>
      <c r="F19950" t="s">
        <v>76</v>
      </c>
      <c r="G19950" t="s">
        <v>16</v>
      </c>
      <c r="H19950">
        <v>105</v>
      </c>
      <c r="I19950" t="s">
        <v>66201</v>
      </c>
      <c r="J19950" t="s">
        <v>66202</v>
      </c>
      <c r="K19950" t="s">
        <v>66203</v>
      </c>
      <c r="L19950" t="s">
        <v>78028</v>
      </c>
    </row>
    <row r="19951" spans="1:12" x14ac:dyDescent="0.15">
      <c r="A19951" t="s">
        <v>12</v>
      </c>
      <c r="B19951">
        <v>5614094</v>
      </c>
      <c r="C19951">
        <v>5614114</v>
      </c>
      <c r="D19951" t="s">
        <v>66204</v>
      </c>
      <c r="E19951" t="s">
        <v>66205</v>
      </c>
      <c r="F19951" t="s">
        <v>76</v>
      </c>
      <c r="G19951" t="s">
        <v>32</v>
      </c>
      <c r="H19951">
        <v>1</v>
      </c>
      <c r="I19951" t="s">
        <v>66206</v>
      </c>
      <c r="J19951" t="s">
        <v>66207</v>
      </c>
      <c r="K19951" t="s">
        <v>66208</v>
      </c>
      <c r="L19951" t="s">
        <v>77917</v>
      </c>
    </row>
    <row r="19952" spans="1:12" x14ac:dyDescent="0.15">
      <c r="A19952" t="s">
        <v>12</v>
      </c>
      <c r="B19952">
        <v>5614074</v>
      </c>
      <c r="C19952">
        <v>5614094</v>
      </c>
      <c r="D19952" t="s">
        <v>66204</v>
      </c>
      <c r="E19952" t="s">
        <v>66205</v>
      </c>
      <c r="F19952" t="s">
        <v>76</v>
      </c>
      <c r="G19952" t="s">
        <v>36</v>
      </c>
      <c r="H19952">
        <v>21</v>
      </c>
      <c r="I19952" t="s">
        <v>66209</v>
      </c>
      <c r="J19952" t="s">
        <v>66210</v>
      </c>
      <c r="K19952" t="s">
        <v>66211</v>
      </c>
      <c r="L19952" t="s">
        <v>78022</v>
      </c>
    </row>
    <row r="19953" spans="1:12" x14ac:dyDescent="0.15">
      <c r="A19953" t="s">
        <v>12</v>
      </c>
      <c r="B19953">
        <v>5614048</v>
      </c>
      <c r="C19953">
        <v>5614068</v>
      </c>
      <c r="D19953" t="s">
        <v>66204</v>
      </c>
      <c r="E19953" t="s">
        <v>66205</v>
      </c>
      <c r="F19953" t="s">
        <v>76</v>
      </c>
      <c r="G19953" t="s">
        <v>36</v>
      </c>
      <c r="H19953">
        <v>47</v>
      </c>
      <c r="I19953" t="s">
        <v>66212</v>
      </c>
      <c r="J19953" t="s">
        <v>66213</v>
      </c>
      <c r="K19953" t="s">
        <v>66214</v>
      </c>
      <c r="L19953" t="s">
        <v>77932</v>
      </c>
    </row>
    <row r="19954" spans="1:12" x14ac:dyDescent="0.15">
      <c r="A19954" t="s">
        <v>12</v>
      </c>
      <c r="B19954">
        <v>5614000</v>
      </c>
      <c r="C19954">
        <v>5614020</v>
      </c>
      <c r="D19954" t="s">
        <v>66204</v>
      </c>
      <c r="E19954" t="s">
        <v>66205</v>
      </c>
      <c r="F19954" t="s">
        <v>76</v>
      </c>
      <c r="G19954" t="s">
        <v>23</v>
      </c>
      <c r="H19954">
        <v>95</v>
      </c>
      <c r="I19954" t="s">
        <v>66215</v>
      </c>
      <c r="J19954" t="s">
        <v>66216</v>
      </c>
      <c r="K19954" t="s">
        <v>66217</v>
      </c>
      <c r="L19954" t="s">
        <v>77920</v>
      </c>
    </row>
    <row r="19955" spans="1:12" x14ac:dyDescent="0.15">
      <c r="A19955" t="s">
        <v>12</v>
      </c>
      <c r="B19955">
        <v>5614327</v>
      </c>
      <c r="C19955">
        <v>5614347</v>
      </c>
      <c r="D19955" t="s">
        <v>66218</v>
      </c>
      <c r="E19955" t="s">
        <v>90</v>
      </c>
      <c r="F19955" t="s">
        <v>15</v>
      </c>
      <c r="G19955" t="s">
        <v>36</v>
      </c>
      <c r="H19955">
        <v>0</v>
      </c>
      <c r="I19955" t="s">
        <v>66219</v>
      </c>
      <c r="J19955" t="s">
        <v>66220</v>
      </c>
      <c r="K19955" t="s">
        <v>66221</v>
      </c>
      <c r="L19955" t="s">
        <v>77980</v>
      </c>
    </row>
    <row r="19956" spans="1:12" x14ac:dyDescent="0.15">
      <c r="A19956" t="s">
        <v>12</v>
      </c>
      <c r="B19956">
        <v>5614349</v>
      </c>
      <c r="C19956">
        <v>5614369</v>
      </c>
      <c r="D19956" t="s">
        <v>66218</v>
      </c>
      <c r="E19956" t="s">
        <v>90</v>
      </c>
      <c r="F19956" t="s">
        <v>15</v>
      </c>
      <c r="G19956" t="s">
        <v>16</v>
      </c>
      <c r="H19956">
        <v>22</v>
      </c>
      <c r="I19956" t="s">
        <v>66222</v>
      </c>
      <c r="J19956" t="s">
        <v>66223</v>
      </c>
      <c r="K19956" t="s">
        <v>66224</v>
      </c>
      <c r="L19956" t="s">
        <v>77948</v>
      </c>
    </row>
    <row r="19957" spans="1:12" x14ac:dyDescent="0.15">
      <c r="A19957" t="s">
        <v>12</v>
      </c>
      <c r="B19957">
        <v>5614374</v>
      </c>
      <c r="C19957">
        <v>5614394</v>
      </c>
      <c r="D19957" t="s">
        <v>66218</v>
      </c>
      <c r="E19957" t="s">
        <v>90</v>
      </c>
      <c r="F19957" t="s">
        <v>15</v>
      </c>
      <c r="G19957" t="s">
        <v>36</v>
      </c>
      <c r="H19957">
        <v>47</v>
      </c>
      <c r="I19957" t="s">
        <v>66225</v>
      </c>
      <c r="J19957" t="s">
        <v>66226</v>
      </c>
      <c r="K19957" t="s">
        <v>66227</v>
      </c>
      <c r="L19957" t="s">
        <v>77932</v>
      </c>
    </row>
    <row r="19958" spans="1:12" x14ac:dyDescent="0.15">
      <c r="A19958" t="s">
        <v>12</v>
      </c>
      <c r="B19958">
        <v>5614418</v>
      </c>
      <c r="C19958">
        <v>5614438</v>
      </c>
      <c r="D19958" t="s">
        <v>66218</v>
      </c>
      <c r="E19958" t="s">
        <v>90</v>
      </c>
      <c r="F19958" t="s">
        <v>15</v>
      </c>
      <c r="G19958" t="s">
        <v>23</v>
      </c>
      <c r="H19958">
        <v>91</v>
      </c>
      <c r="I19958" t="s">
        <v>66228</v>
      </c>
      <c r="J19958" t="s">
        <v>66229</v>
      </c>
      <c r="K19958" t="s">
        <v>66230</v>
      </c>
      <c r="L19958" t="s">
        <v>77907</v>
      </c>
    </row>
    <row r="19959" spans="1:12" x14ac:dyDescent="0.15">
      <c r="A19959" t="s">
        <v>12</v>
      </c>
      <c r="B19959">
        <v>5615981</v>
      </c>
      <c r="C19959">
        <v>5616001</v>
      </c>
      <c r="D19959" t="s">
        <v>66231</v>
      </c>
      <c r="E19959" t="s">
        <v>90</v>
      </c>
      <c r="F19959" t="s">
        <v>15</v>
      </c>
      <c r="G19959" t="s">
        <v>36</v>
      </c>
      <c r="H19959">
        <v>0</v>
      </c>
      <c r="I19959" t="s">
        <v>66232</v>
      </c>
      <c r="J19959" t="s">
        <v>66233</v>
      </c>
      <c r="K19959" t="s">
        <v>66234</v>
      </c>
      <c r="L19959" t="s">
        <v>77980</v>
      </c>
    </row>
    <row r="19960" spans="1:12" x14ac:dyDescent="0.15">
      <c r="A19960" t="s">
        <v>12</v>
      </c>
      <c r="B19960">
        <v>5616011</v>
      </c>
      <c r="C19960">
        <v>5616031</v>
      </c>
      <c r="D19960" t="s">
        <v>66231</v>
      </c>
      <c r="E19960" t="s">
        <v>90</v>
      </c>
      <c r="F19960" t="s">
        <v>15</v>
      </c>
      <c r="G19960" t="s">
        <v>16</v>
      </c>
      <c r="H19960">
        <v>30</v>
      </c>
      <c r="I19960" t="s">
        <v>66235</v>
      </c>
      <c r="J19960" t="s">
        <v>66236</v>
      </c>
      <c r="K19960" t="s">
        <v>66237</v>
      </c>
      <c r="L19960" t="s">
        <v>77984</v>
      </c>
    </row>
    <row r="19961" spans="1:12" x14ac:dyDescent="0.15">
      <c r="A19961" t="s">
        <v>12</v>
      </c>
      <c r="B19961">
        <v>5616033</v>
      </c>
      <c r="C19961">
        <v>5616053</v>
      </c>
      <c r="D19961" t="s">
        <v>66231</v>
      </c>
      <c r="E19961" t="s">
        <v>90</v>
      </c>
      <c r="F19961" t="s">
        <v>15</v>
      </c>
      <c r="G19961" t="s">
        <v>16</v>
      </c>
      <c r="H19961">
        <v>52</v>
      </c>
      <c r="I19961" t="s">
        <v>66238</v>
      </c>
      <c r="J19961" t="s">
        <v>66239</v>
      </c>
      <c r="K19961" t="s">
        <v>66240</v>
      </c>
      <c r="L19961" t="s">
        <v>77959</v>
      </c>
    </row>
    <row r="19962" spans="1:12" x14ac:dyDescent="0.15">
      <c r="A19962" t="s">
        <v>12</v>
      </c>
      <c r="B19962">
        <v>5616055</v>
      </c>
      <c r="C19962">
        <v>5616075</v>
      </c>
      <c r="D19962" t="s">
        <v>66231</v>
      </c>
      <c r="E19962" t="s">
        <v>90</v>
      </c>
      <c r="F19962" t="s">
        <v>15</v>
      </c>
      <c r="G19962" t="s">
        <v>16</v>
      </c>
      <c r="H19962">
        <v>74</v>
      </c>
      <c r="I19962" t="s">
        <v>66241</v>
      </c>
      <c r="J19962" t="s">
        <v>66242</v>
      </c>
      <c r="K19962" t="s">
        <v>66243</v>
      </c>
      <c r="L19962" t="s">
        <v>78005</v>
      </c>
    </row>
    <row r="19963" spans="1:12" x14ac:dyDescent="0.15">
      <c r="A19963" t="s">
        <v>12</v>
      </c>
      <c r="B19963">
        <v>5616586</v>
      </c>
      <c r="C19963">
        <v>5616606</v>
      </c>
      <c r="D19963" t="s">
        <v>66244</v>
      </c>
      <c r="E19963" t="s">
        <v>90</v>
      </c>
      <c r="F19963" t="s">
        <v>15</v>
      </c>
      <c r="G19963" t="s">
        <v>23</v>
      </c>
      <c r="H19963">
        <v>32</v>
      </c>
      <c r="I19963" t="s">
        <v>66245</v>
      </c>
      <c r="J19963" t="s">
        <v>66246</v>
      </c>
      <c r="K19963" t="s">
        <v>66247</v>
      </c>
      <c r="L19963" t="s">
        <v>77918</v>
      </c>
    </row>
    <row r="19964" spans="1:12" x14ac:dyDescent="0.15">
      <c r="A19964" t="s">
        <v>12</v>
      </c>
      <c r="B19964">
        <v>5616618</v>
      </c>
      <c r="C19964">
        <v>5616638</v>
      </c>
      <c r="D19964" t="s">
        <v>66244</v>
      </c>
      <c r="E19964" t="s">
        <v>90</v>
      </c>
      <c r="F19964" t="s">
        <v>15</v>
      </c>
      <c r="G19964" t="s">
        <v>16</v>
      </c>
      <c r="H19964">
        <v>64</v>
      </c>
      <c r="I19964" t="s">
        <v>66248</v>
      </c>
      <c r="J19964" t="s">
        <v>66249</v>
      </c>
      <c r="K19964" t="s">
        <v>66250</v>
      </c>
      <c r="L19964" t="s">
        <v>77989</v>
      </c>
    </row>
    <row r="19965" spans="1:12" x14ac:dyDescent="0.15">
      <c r="A19965" t="s">
        <v>12</v>
      </c>
      <c r="B19965">
        <v>5616639</v>
      </c>
      <c r="C19965">
        <v>5616659</v>
      </c>
      <c r="D19965" t="s">
        <v>66244</v>
      </c>
      <c r="E19965" t="s">
        <v>90</v>
      </c>
      <c r="F19965" t="s">
        <v>15</v>
      </c>
      <c r="G19965" t="s">
        <v>16</v>
      </c>
      <c r="H19965">
        <v>85</v>
      </c>
      <c r="I19965" t="s">
        <v>66251</v>
      </c>
      <c r="J19965" t="s">
        <v>66252</v>
      </c>
      <c r="K19965" t="s">
        <v>66253</v>
      </c>
      <c r="L19965" t="s">
        <v>77972</v>
      </c>
    </row>
    <row r="19966" spans="1:12" x14ac:dyDescent="0.15">
      <c r="A19966" t="s">
        <v>12</v>
      </c>
      <c r="B19966">
        <v>5616669</v>
      </c>
      <c r="C19966">
        <v>5616689</v>
      </c>
      <c r="D19966" t="s">
        <v>66244</v>
      </c>
      <c r="E19966" t="s">
        <v>90</v>
      </c>
      <c r="F19966" t="s">
        <v>15</v>
      </c>
      <c r="G19966" t="s">
        <v>23</v>
      </c>
      <c r="H19966">
        <v>115</v>
      </c>
      <c r="I19966" t="s">
        <v>66254</v>
      </c>
      <c r="J19966" t="s">
        <v>66255</v>
      </c>
      <c r="K19966" t="s">
        <v>66256</v>
      </c>
      <c r="L19966" t="s">
        <v>78020</v>
      </c>
    </row>
    <row r="19967" spans="1:12" x14ac:dyDescent="0.15">
      <c r="A19967" t="s">
        <v>12</v>
      </c>
      <c r="B19967">
        <v>5616932</v>
      </c>
      <c r="C19967">
        <v>5616952</v>
      </c>
      <c r="D19967" t="s">
        <v>66257</v>
      </c>
      <c r="E19967" t="s">
        <v>90</v>
      </c>
      <c r="F19967" t="s">
        <v>15</v>
      </c>
      <c r="G19967" t="s">
        <v>32</v>
      </c>
      <c r="H19967">
        <v>1</v>
      </c>
      <c r="I19967" t="s">
        <v>66258</v>
      </c>
      <c r="J19967" t="s">
        <v>66259</v>
      </c>
      <c r="K19967" t="s">
        <v>66260</v>
      </c>
      <c r="L19967" t="s">
        <v>77917</v>
      </c>
    </row>
    <row r="19968" spans="1:12" x14ac:dyDescent="0.15">
      <c r="A19968" t="s">
        <v>12</v>
      </c>
      <c r="B19968">
        <v>5616955</v>
      </c>
      <c r="C19968">
        <v>5616975</v>
      </c>
      <c r="D19968" t="s">
        <v>66257</v>
      </c>
      <c r="E19968" t="s">
        <v>90</v>
      </c>
      <c r="F19968" t="s">
        <v>15</v>
      </c>
      <c r="G19968" t="s">
        <v>16</v>
      </c>
      <c r="H19968">
        <v>24</v>
      </c>
      <c r="I19968" t="s">
        <v>66261</v>
      </c>
      <c r="J19968" t="s">
        <v>66262</v>
      </c>
      <c r="K19968" t="s">
        <v>66263</v>
      </c>
      <c r="L19968" t="s">
        <v>77966</v>
      </c>
    </row>
    <row r="19969" spans="1:12" x14ac:dyDescent="0.15">
      <c r="A19969" t="s">
        <v>12</v>
      </c>
      <c r="B19969">
        <v>5616984</v>
      </c>
      <c r="C19969">
        <v>5617004</v>
      </c>
      <c r="D19969" t="s">
        <v>66257</v>
      </c>
      <c r="E19969" t="s">
        <v>90</v>
      </c>
      <c r="F19969" t="s">
        <v>15</v>
      </c>
      <c r="G19969" t="s">
        <v>23</v>
      </c>
      <c r="H19969">
        <v>53</v>
      </c>
      <c r="I19969" t="s">
        <v>66264</v>
      </c>
      <c r="J19969" t="s">
        <v>66265</v>
      </c>
      <c r="K19969" t="s">
        <v>66266</v>
      </c>
      <c r="L19969" t="s">
        <v>77922</v>
      </c>
    </row>
    <row r="19970" spans="1:12" x14ac:dyDescent="0.15">
      <c r="A19970" t="s">
        <v>12</v>
      </c>
      <c r="B19970">
        <v>5617017</v>
      </c>
      <c r="C19970">
        <v>5617037</v>
      </c>
      <c r="D19970" t="s">
        <v>66257</v>
      </c>
      <c r="E19970" t="s">
        <v>90</v>
      </c>
      <c r="F19970" t="s">
        <v>15</v>
      </c>
      <c r="G19970" t="s">
        <v>23</v>
      </c>
      <c r="H19970">
        <v>86</v>
      </c>
      <c r="I19970" t="s">
        <v>66267</v>
      </c>
      <c r="J19970" t="s">
        <v>66268</v>
      </c>
      <c r="K19970" t="s">
        <v>66269</v>
      </c>
      <c r="L19970" t="s">
        <v>77929</v>
      </c>
    </row>
    <row r="19971" spans="1:12" x14ac:dyDescent="0.15">
      <c r="A19971" t="s">
        <v>12</v>
      </c>
      <c r="B19971">
        <v>5619059</v>
      </c>
      <c r="C19971">
        <v>5619079</v>
      </c>
      <c r="D19971" t="s">
        <v>66270</v>
      </c>
      <c r="E19971" t="s">
        <v>90</v>
      </c>
      <c r="F19971" t="s">
        <v>76</v>
      </c>
      <c r="G19971" t="s">
        <v>32</v>
      </c>
      <c r="H19971">
        <v>1</v>
      </c>
      <c r="I19971" t="s">
        <v>66271</v>
      </c>
      <c r="J19971" t="s">
        <v>66272</v>
      </c>
      <c r="K19971" t="s">
        <v>66273</v>
      </c>
      <c r="L19971" t="s">
        <v>77917</v>
      </c>
    </row>
    <row r="19972" spans="1:12" x14ac:dyDescent="0.15">
      <c r="A19972" t="s">
        <v>12</v>
      </c>
      <c r="B19972">
        <v>5619008</v>
      </c>
      <c r="C19972">
        <v>5619028</v>
      </c>
      <c r="D19972" t="s">
        <v>66270</v>
      </c>
      <c r="E19972" t="s">
        <v>90</v>
      </c>
      <c r="F19972" t="s">
        <v>76</v>
      </c>
      <c r="G19972" t="s">
        <v>36</v>
      </c>
      <c r="H19972">
        <v>52</v>
      </c>
      <c r="I19972" t="s">
        <v>66274</v>
      </c>
      <c r="J19972" t="s">
        <v>66275</v>
      </c>
      <c r="K19972" t="s">
        <v>66276</v>
      </c>
      <c r="L19972" t="s">
        <v>77959</v>
      </c>
    </row>
    <row r="19973" spans="1:12" x14ac:dyDescent="0.15">
      <c r="A19973" t="s">
        <v>12</v>
      </c>
      <c r="B19973">
        <v>5618958</v>
      </c>
      <c r="C19973">
        <v>5618978</v>
      </c>
      <c r="D19973" t="s">
        <v>66270</v>
      </c>
      <c r="E19973" t="s">
        <v>90</v>
      </c>
      <c r="F19973" t="s">
        <v>76</v>
      </c>
      <c r="G19973" t="s">
        <v>16</v>
      </c>
      <c r="H19973">
        <v>102</v>
      </c>
      <c r="I19973" t="s">
        <v>66277</v>
      </c>
      <c r="J19973" t="s">
        <v>66278</v>
      </c>
      <c r="K19973" t="s">
        <v>66279</v>
      </c>
      <c r="L19973" t="s">
        <v>77933</v>
      </c>
    </row>
    <row r="19974" spans="1:12" x14ac:dyDescent="0.15">
      <c r="A19974" t="s">
        <v>12</v>
      </c>
      <c r="B19974">
        <v>5618910</v>
      </c>
      <c r="C19974">
        <v>5618930</v>
      </c>
      <c r="D19974" t="s">
        <v>66270</v>
      </c>
      <c r="E19974" t="s">
        <v>90</v>
      </c>
      <c r="F19974" t="s">
        <v>76</v>
      </c>
      <c r="G19974" t="s">
        <v>16</v>
      </c>
      <c r="H19974">
        <v>150</v>
      </c>
      <c r="I19974" t="s">
        <v>66280</v>
      </c>
      <c r="J19974" t="s">
        <v>66281</v>
      </c>
      <c r="K19974" t="s">
        <v>66282</v>
      </c>
      <c r="L19974" t="s">
        <v>78086</v>
      </c>
    </row>
    <row r="19975" spans="1:12" x14ac:dyDescent="0.15">
      <c r="A19975" t="s">
        <v>12</v>
      </c>
      <c r="B19975">
        <v>5619818</v>
      </c>
      <c r="C19975">
        <v>5619838</v>
      </c>
      <c r="D19975" t="s">
        <v>66283</v>
      </c>
      <c r="E19975" t="s">
        <v>90</v>
      </c>
      <c r="F19975" t="s">
        <v>76</v>
      </c>
      <c r="G19975" t="s">
        <v>23</v>
      </c>
      <c r="H19975">
        <v>20</v>
      </c>
      <c r="I19975" t="s">
        <v>66284</v>
      </c>
      <c r="J19975" t="s">
        <v>66285</v>
      </c>
      <c r="K19975" t="s">
        <v>66286</v>
      </c>
      <c r="L19975" t="s">
        <v>77968</v>
      </c>
    </row>
    <row r="19976" spans="1:12" x14ac:dyDescent="0.15">
      <c r="A19976" t="s">
        <v>12</v>
      </c>
      <c r="B19976">
        <v>5619779</v>
      </c>
      <c r="C19976">
        <v>5619799</v>
      </c>
      <c r="D19976" t="s">
        <v>66283</v>
      </c>
      <c r="E19976" t="s">
        <v>90</v>
      </c>
      <c r="F19976" t="s">
        <v>76</v>
      </c>
      <c r="G19976" t="s">
        <v>23</v>
      </c>
      <c r="H19976">
        <v>59</v>
      </c>
      <c r="I19976" t="s">
        <v>66287</v>
      </c>
      <c r="J19976" t="s">
        <v>66288</v>
      </c>
      <c r="K19976" t="s">
        <v>66289</v>
      </c>
      <c r="L19976" t="s">
        <v>78009</v>
      </c>
    </row>
    <row r="19977" spans="1:12" x14ac:dyDescent="0.15">
      <c r="A19977" t="s">
        <v>12</v>
      </c>
      <c r="B19977">
        <v>5619711</v>
      </c>
      <c r="C19977">
        <v>5619731</v>
      </c>
      <c r="D19977" t="s">
        <v>66283</v>
      </c>
      <c r="E19977" t="s">
        <v>90</v>
      </c>
      <c r="F19977" t="s">
        <v>76</v>
      </c>
      <c r="G19977" t="s">
        <v>23</v>
      </c>
      <c r="H19977">
        <v>127</v>
      </c>
      <c r="I19977" t="s">
        <v>66290</v>
      </c>
      <c r="J19977" t="s">
        <v>66291</v>
      </c>
      <c r="K19977" t="s">
        <v>66292</v>
      </c>
      <c r="L19977" t="s">
        <v>78026</v>
      </c>
    </row>
    <row r="19978" spans="1:12" x14ac:dyDescent="0.15">
      <c r="A19978" t="s">
        <v>12</v>
      </c>
      <c r="B19978">
        <v>5619644</v>
      </c>
      <c r="C19978">
        <v>5619664</v>
      </c>
      <c r="D19978" t="s">
        <v>66283</v>
      </c>
      <c r="E19978" t="s">
        <v>90</v>
      </c>
      <c r="F19978" t="s">
        <v>76</v>
      </c>
      <c r="G19978" t="s">
        <v>23</v>
      </c>
      <c r="H19978">
        <v>194</v>
      </c>
      <c r="I19978" t="s">
        <v>66293</v>
      </c>
      <c r="J19978" t="s">
        <v>66294</v>
      </c>
      <c r="K19978" t="s">
        <v>66295</v>
      </c>
      <c r="L19978" t="s">
        <v>78118</v>
      </c>
    </row>
    <row r="19979" spans="1:12" x14ac:dyDescent="0.15">
      <c r="A19979" t="s">
        <v>12</v>
      </c>
      <c r="B19979">
        <v>5620810</v>
      </c>
      <c r="C19979">
        <v>5620830</v>
      </c>
      <c r="D19979" t="s">
        <v>66296</v>
      </c>
      <c r="E19979" t="s">
        <v>90</v>
      </c>
      <c r="F19979" t="s">
        <v>76</v>
      </c>
      <c r="G19979" t="s">
        <v>23</v>
      </c>
      <c r="H19979">
        <v>11</v>
      </c>
      <c r="I19979" t="s">
        <v>66297</v>
      </c>
      <c r="J19979" t="s">
        <v>66298</v>
      </c>
      <c r="K19979" t="s">
        <v>66299</v>
      </c>
      <c r="L19979" t="s">
        <v>77974</v>
      </c>
    </row>
    <row r="19980" spans="1:12" x14ac:dyDescent="0.15">
      <c r="A19980" t="s">
        <v>12</v>
      </c>
      <c r="B19980">
        <v>5620736</v>
      </c>
      <c r="C19980">
        <v>5620756</v>
      </c>
      <c r="D19980" t="s">
        <v>66296</v>
      </c>
      <c r="E19980" t="s">
        <v>90</v>
      </c>
      <c r="F19980" t="s">
        <v>76</v>
      </c>
      <c r="G19980" t="s">
        <v>16</v>
      </c>
      <c r="H19980">
        <v>85</v>
      </c>
      <c r="I19980" t="s">
        <v>66300</v>
      </c>
      <c r="J19980" t="s">
        <v>66301</v>
      </c>
      <c r="K19980" t="s">
        <v>66302</v>
      </c>
      <c r="L19980" t="s">
        <v>77972</v>
      </c>
    </row>
    <row r="19981" spans="1:12" x14ac:dyDescent="0.15">
      <c r="A19981" t="s">
        <v>12</v>
      </c>
      <c r="B19981">
        <v>5620706</v>
      </c>
      <c r="C19981">
        <v>5620726</v>
      </c>
      <c r="D19981" t="s">
        <v>66296</v>
      </c>
      <c r="E19981" t="s">
        <v>90</v>
      </c>
      <c r="F19981" t="s">
        <v>76</v>
      </c>
      <c r="G19981" t="s">
        <v>36</v>
      </c>
      <c r="H19981">
        <v>115</v>
      </c>
      <c r="I19981" t="s">
        <v>66303</v>
      </c>
      <c r="J19981" t="s">
        <v>66304</v>
      </c>
      <c r="K19981" t="s">
        <v>66305</v>
      </c>
      <c r="L19981" t="s">
        <v>78020</v>
      </c>
    </row>
    <row r="19982" spans="1:12" x14ac:dyDescent="0.15">
      <c r="A19982" t="s">
        <v>12</v>
      </c>
      <c r="B19982">
        <v>5620684</v>
      </c>
      <c r="C19982">
        <v>5620704</v>
      </c>
      <c r="D19982" t="s">
        <v>66296</v>
      </c>
      <c r="E19982" t="s">
        <v>90</v>
      </c>
      <c r="F19982" t="s">
        <v>76</v>
      </c>
      <c r="G19982" t="s">
        <v>32</v>
      </c>
      <c r="H19982">
        <v>137</v>
      </c>
      <c r="I19982" t="s">
        <v>66306</v>
      </c>
      <c r="J19982" t="s">
        <v>66307</v>
      </c>
      <c r="K19982" t="s">
        <v>66308</v>
      </c>
      <c r="L19982" t="s">
        <v>77987</v>
      </c>
    </row>
    <row r="19983" spans="1:12" x14ac:dyDescent="0.15">
      <c r="A19983" t="s">
        <v>12</v>
      </c>
      <c r="B19983">
        <v>5621701</v>
      </c>
      <c r="C19983">
        <v>5621721</v>
      </c>
      <c r="D19983" t="s">
        <v>66309</v>
      </c>
      <c r="E19983" t="s">
        <v>66310</v>
      </c>
      <c r="F19983" t="s">
        <v>76</v>
      </c>
      <c r="G19983" t="s">
        <v>36</v>
      </c>
      <c r="H19983">
        <v>64</v>
      </c>
      <c r="I19983" t="s">
        <v>66311</v>
      </c>
      <c r="J19983" t="s">
        <v>66312</v>
      </c>
      <c r="K19983" t="s">
        <v>66313</v>
      </c>
      <c r="L19983" t="s">
        <v>77989</v>
      </c>
    </row>
    <row r="19984" spans="1:12" x14ac:dyDescent="0.15">
      <c r="A19984" t="s">
        <v>12</v>
      </c>
      <c r="B19984">
        <v>5621599</v>
      </c>
      <c r="C19984">
        <v>5621619</v>
      </c>
      <c r="D19984" t="s">
        <v>66309</v>
      </c>
      <c r="E19984" t="s">
        <v>66310</v>
      </c>
      <c r="F19984" t="s">
        <v>76</v>
      </c>
      <c r="G19984" t="s">
        <v>32</v>
      </c>
      <c r="H19984">
        <v>166</v>
      </c>
      <c r="I19984" t="s">
        <v>66314</v>
      </c>
      <c r="J19984" t="s">
        <v>66315</v>
      </c>
      <c r="K19984" t="s">
        <v>66316</v>
      </c>
      <c r="L19984" t="s">
        <v>77996</v>
      </c>
    </row>
    <row r="19985" spans="1:12" x14ac:dyDescent="0.15">
      <c r="A19985" t="s">
        <v>12</v>
      </c>
      <c r="B19985">
        <v>5621564</v>
      </c>
      <c r="C19985">
        <v>5621584</v>
      </c>
      <c r="D19985" t="s">
        <v>66309</v>
      </c>
      <c r="E19985" t="s">
        <v>66310</v>
      </c>
      <c r="F19985" t="s">
        <v>76</v>
      </c>
      <c r="G19985" t="s">
        <v>16</v>
      </c>
      <c r="H19985">
        <v>201</v>
      </c>
      <c r="I19985" t="s">
        <v>66317</v>
      </c>
      <c r="J19985" t="s">
        <v>66318</v>
      </c>
      <c r="K19985" t="s">
        <v>66319</v>
      </c>
      <c r="L19985" t="s">
        <v>78069</v>
      </c>
    </row>
    <row r="19986" spans="1:12" x14ac:dyDescent="0.15">
      <c r="A19986" t="s">
        <v>12</v>
      </c>
      <c r="B19986">
        <v>5621544</v>
      </c>
      <c r="C19986">
        <v>5621564</v>
      </c>
      <c r="D19986" t="s">
        <v>66309</v>
      </c>
      <c r="E19986" t="s">
        <v>66310</v>
      </c>
      <c r="F19986" t="s">
        <v>76</v>
      </c>
      <c r="G19986" t="s">
        <v>32</v>
      </c>
      <c r="H19986">
        <v>221</v>
      </c>
      <c r="I19986" t="s">
        <v>66320</v>
      </c>
      <c r="J19986" t="s">
        <v>66321</v>
      </c>
      <c r="K19986" t="s">
        <v>66322</v>
      </c>
      <c r="L19986" t="s">
        <v>78204</v>
      </c>
    </row>
    <row r="19987" spans="1:12" x14ac:dyDescent="0.15">
      <c r="A19987" t="s">
        <v>12</v>
      </c>
      <c r="B19987">
        <v>5622823</v>
      </c>
      <c r="C19987">
        <v>5622843</v>
      </c>
      <c r="D19987" t="s">
        <v>66323</v>
      </c>
      <c r="E19987" t="s">
        <v>90</v>
      </c>
      <c r="F19987" t="s">
        <v>76</v>
      </c>
      <c r="G19987" t="s">
        <v>32</v>
      </c>
      <c r="H19987">
        <v>16</v>
      </c>
      <c r="I19987" t="s">
        <v>66324</v>
      </c>
      <c r="J19987" t="s">
        <v>66325</v>
      </c>
      <c r="K19987" t="s">
        <v>66326</v>
      </c>
      <c r="L19987" t="s">
        <v>77905</v>
      </c>
    </row>
    <row r="19988" spans="1:12" x14ac:dyDescent="0.15">
      <c r="A19988" t="s">
        <v>12</v>
      </c>
      <c r="B19988">
        <v>5622802</v>
      </c>
      <c r="C19988">
        <v>5622822</v>
      </c>
      <c r="D19988" t="s">
        <v>66323</v>
      </c>
      <c r="E19988" t="s">
        <v>90</v>
      </c>
      <c r="F19988" t="s">
        <v>76</v>
      </c>
      <c r="G19988" t="s">
        <v>16</v>
      </c>
      <c r="H19988">
        <v>37</v>
      </c>
      <c r="I19988" t="s">
        <v>66327</v>
      </c>
      <c r="J19988" t="s">
        <v>66328</v>
      </c>
      <c r="K19988" t="s">
        <v>66329</v>
      </c>
      <c r="L19988" t="s">
        <v>77906</v>
      </c>
    </row>
    <row r="19989" spans="1:12" x14ac:dyDescent="0.15">
      <c r="A19989" t="s">
        <v>12</v>
      </c>
      <c r="B19989">
        <v>5622769</v>
      </c>
      <c r="C19989">
        <v>5622789</v>
      </c>
      <c r="D19989" t="s">
        <v>66323</v>
      </c>
      <c r="E19989" t="s">
        <v>90</v>
      </c>
      <c r="F19989" t="s">
        <v>76</v>
      </c>
      <c r="G19989" t="s">
        <v>16</v>
      </c>
      <c r="H19989">
        <v>70</v>
      </c>
      <c r="I19989" t="s">
        <v>66330</v>
      </c>
      <c r="J19989" t="s">
        <v>66331</v>
      </c>
      <c r="K19989" t="s">
        <v>66332</v>
      </c>
      <c r="L19989" t="s">
        <v>77919</v>
      </c>
    </row>
    <row r="19990" spans="1:12" x14ac:dyDescent="0.15">
      <c r="A19990" t="s">
        <v>12</v>
      </c>
      <c r="B19990">
        <v>5622700</v>
      </c>
      <c r="C19990">
        <v>5622720</v>
      </c>
      <c r="D19990" t="s">
        <v>66323</v>
      </c>
      <c r="E19990" t="s">
        <v>90</v>
      </c>
      <c r="F19990" t="s">
        <v>76</v>
      </c>
      <c r="G19990" t="s">
        <v>32</v>
      </c>
      <c r="H19990">
        <v>139</v>
      </c>
      <c r="I19990" t="s">
        <v>66333</v>
      </c>
      <c r="J19990" t="s">
        <v>66334</v>
      </c>
      <c r="K19990" t="s">
        <v>66335</v>
      </c>
      <c r="L19990" t="s">
        <v>78029</v>
      </c>
    </row>
    <row r="19991" spans="1:12" x14ac:dyDescent="0.15">
      <c r="A19991" t="s">
        <v>12</v>
      </c>
      <c r="B19991">
        <v>5623044</v>
      </c>
      <c r="C19991">
        <v>5623064</v>
      </c>
      <c r="D19991" t="s">
        <v>66336</v>
      </c>
      <c r="E19991" t="s">
        <v>66337</v>
      </c>
      <c r="F19991" t="s">
        <v>15</v>
      </c>
      <c r="G19991" t="s">
        <v>16</v>
      </c>
      <c r="H19991">
        <v>6</v>
      </c>
      <c r="I19991" t="s">
        <v>66338</v>
      </c>
      <c r="J19991" t="s">
        <v>66339</v>
      </c>
      <c r="K19991" t="s">
        <v>66340</v>
      </c>
      <c r="L19991" t="s">
        <v>78025</v>
      </c>
    </row>
    <row r="19992" spans="1:12" x14ac:dyDescent="0.15">
      <c r="A19992" t="s">
        <v>12</v>
      </c>
      <c r="B19992">
        <v>5623064</v>
      </c>
      <c r="C19992">
        <v>5623084</v>
      </c>
      <c r="D19992" t="s">
        <v>66336</v>
      </c>
      <c r="E19992" t="s">
        <v>66337</v>
      </c>
      <c r="F19992" t="s">
        <v>15</v>
      </c>
      <c r="G19992" t="s">
        <v>23</v>
      </c>
      <c r="H19992">
        <v>26</v>
      </c>
      <c r="I19992" t="s">
        <v>66341</v>
      </c>
      <c r="J19992" t="s">
        <v>66342</v>
      </c>
      <c r="K19992" t="s">
        <v>66343</v>
      </c>
      <c r="L19992" t="s">
        <v>78002</v>
      </c>
    </row>
    <row r="19993" spans="1:12" x14ac:dyDescent="0.15">
      <c r="A19993" t="s">
        <v>12</v>
      </c>
      <c r="B19993">
        <v>5623097</v>
      </c>
      <c r="C19993">
        <v>5623117</v>
      </c>
      <c r="D19993" t="s">
        <v>66336</v>
      </c>
      <c r="E19993" t="s">
        <v>66337</v>
      </c>
      <c r="F19993" t="s">
        <v>15</v>
      </c>
      <c r="G19993" t="s">
        <v>36</v>
      </c>
      <c r="H19993">
        <v>59</v>
      </c>
      <c r="I19993" t="s">
        <v>66344</v>
      </c>
      <c r="J19993" t="s">
        <v>66345</v>
      </c>
      <c r="K19993" t="s">
        <v>66346</v>
      </c>
      <c r="L19993" t="s">
        <v>78009</v>
      </c>
    </row>
    <row r="19994" spans="1:12" x14ac:dyDescent="0.15">
      <c r="A19994" t="s">
        <v>12</v>
      </c>
      <c r="B19994">
        <v>5623123</v>
      </c>
      <c r="C19994">
        <v>5623143</v>
      </c>
      <c r="D19994" t="s">
        <v>66336</v>
      </c>
      <c r="E19994" t="s">
        <v>66337</v>
      </c>
      <c r="F19994" t="s">
        <v>15</v>
      </c>
      <c r="G19994" t="s">
        <v>16</v>
      </c>
      <c r="H19994">
        <v>85</v>
      </c>
      <c r="I19994" t="s">
        <v>66347</v>
      </c>
      <c r="J19994" t="s">
        <v>66348</v>
      </c>
      <c r="K19994" t="s">
        <v>66349</v>
      </c>
      <c r="L19994" t="s">
        <v>77972</v>
      </c>
    </row>
    <row r="19995" spans="1:12" x14ac:dyDescent="0.15">
      <c r="A19995" t="s">
        <v>12</v>
      </c>
      <c r="B19995">
        <v>5625443</v>
      </c>
      <c r="C19995">
        <v>5625463</v>
      </c>
      <c r="D19995" t="s">
        <v>66350</v>
      </c>
      <c r="E19995" t="s">
        <v>90</v>
      </c>
      <c r="F19995" t="s">
        <v>15</v>
      </c>
      <c r="G19995" t="s">
        <v>36</v>
      </c>
      <c r="H19995">
        <v>8</v>
      </c>
      <c r="I19995" t="s">
        <v>66351</v>
      </c>
      <c r="J19995" t="s">
        <v>66352</v>
      </c>
      <c r="K19995" t="s">
        <v>66353</v>
      </c>
      <c r="L19995" t="s">
        <v>77955</v>
      </c>
    </row>
    <row r="19996" spans="1:12" x14ac:dyDescent="0.15">
      <c r="A19996" t="s">
        <v>12</v>
      </c>
      <c r="B19996">
        <v>5625467</v>
      </c>
      <c r="C19996">
        <v>5625487</v>
      </c>
      <c r="D19996" t="s">
        <v>66350</v>
      </c>
      <c r="E19996" t="s">
        <v>90</v>
      </c>
      <c r="F19996" t="s">
        <v>15</v>
      </c>
      <c r="G19996" t="s">
        <v>32</v>
      </c>
      <c r="H19996">
        <v>32</v>
      </c>
      <c r="I19996" t="s">
        <v>66354</v>
      </c>
      <c r="J19996" t="s">
        <v>66355</v>
      </c>
      <c r="K19996" t="s">
        <v>66356</v>
      </c>
      <c r="L19996" t="s">
        <v>77918</v>
      </c>
    </row>
    <row r="19997" spans="1:12" x14ac:dyDescent="0.15">
      <c r="A19997" t="s">
        <v>12</v>
      </c>
      <c r="B19997">
        <v>5625493</v>
      </c>
      <c r="C19997">
        <v>5625513</v>
      </c>
      <c r="D19997" t="s">
        <v>66350</v>
      </c>
      <c r="E19997" t="s">
        <v>90</v>
      </c>
      <c r="F19997" t="s">
        <v>15</v>
      </c>
      <c r="G19997" t="s">
        <v>16</v>
      </c>
      <c r="H19997">
        <v>58</v>
      </c>
      <c r="I19997" t="s">
        <v>66357</v>
      </c>
      <c r="J19997" t="s">
        <v>66358</v>
      </c>
      <c r="K19997" t="s">
        <v>66359</v>
      </c>
      <c r="L19997" t="s">
        <v>77911</v>
      </c>
    </row>
    <row r="19998" spans="1:12" x14ac:dyDescent="0.15">
      <c r="A19998" t="s">
        <v>12</v>
      </c>
      <c r="B19998">
        <v>5625515</v>
      </c>
      <c r="C19998">
        <v>5625535</v>
      </c>
      <c r="D19998" t="s">
        <v>66350</v>
      </c>
      <c r="E19998" t="s">
        <v>90</v>
      </c>
      <c r="F19998" t="s">
        <v>15</v>
      </c>
      <c r="G19998" t="s">
        <v>23</v>
      </c>
      <c r="H19998">
        <v>80</v>
      </c>
      <c r="I19998" t="s">
        <v>66360</v>
      </c>
      <c r="J19998" t="s">
        <v>66361</v>
      </c>
      <c r="K19998" t="s">
        <v>66362</v>
      </c>
      <c r="L19998" t="s">
        <v>77940</v>
      </c>
    </row>
    <row r="19999" spans="1:12" x14ac:dyDescent="0.15">
      <c r="A19999" t="s">
        <v>12</v>
      </c>
      <c r="B19999">
        <v>5625864</v>
      </c>
      <c r="C19999">
        <v>5625884</v>
      </c>
      <c r="D19999" t="s">
        <v>66363</v>
      </c>
      <c r="E19999" t="s">
        <v>90</v>
      </c>
      <c r="F19999" t="s">
        <v>15</v>
      </c>
      <c r="G19999" t="s">
        <v>32</v>
      </c>
      <c r="H19999">
        <v>1</v>
      </c>
      <c r="I19999" t="s">
        <v>66364</v>
      </c>
      <c r="J19999" t="s">
        <v>66365</v>
      </c>
      <c r="K19999" t="s">
        <v>66366</v>
      </c>
      <c r="L19999" t="s">
        <v>77917</v>
      </c>
    </row>
    <row r="20000" spans="1:12" x14ac:dyDescent="0.15">
      <c r="A20000" t="s">
        <v>12</v>
      </c>
      <c r="B20000">
        <v>5625910</v>
      </c>
      <c r="C20000">
        <v>5625930</v>
      </c>
      <c r="D20000" t="s">
        <v>66363</v>
      </c>
      <c r="E20000" t="s">
        <v>90</v>
      </c>
      <c r="F20000" t="s">
        <v>15</v>
      </c>
      <c r="G20000" t="s">
        <v>23</v>
      </c>
      <c r="H20000">
        <v>47</v>
      </c>
      <c r="I20000" t="s">
        <v>66367</v>
      </c>
      <c r="J20000" t="s">
        <v>66368</v>
      </c>
      <c r="K20000" t="s">
        <v>66369</v>
      </c>
      <c r="L20000" t="s">
        <v>77932</v>
      </c>
    </row>
    <row r="20001" spans="1:12" x14ac:dyDescent="0.15">
      <c r="A20001" t="s">
        <v>12</v>
      </c>
      <c r="B20001">
        <v>5625938</v>
      </c>
      <c r="C20001">
        <v>5625958</v>
      </c>
      <c r="D20001" t="s">
        <v>66363</v>
      </c>
      <c r="E20001" t="s">
        <v>90</v>
      </c>
      <c r="F20001" t="s">
        <v>15</v>
      </c>
      <c r="G20001" t="s">
        <v>16</v>
      </c>
      <c r="H20001">
        <v>75</v>
      </c>
      <c r="I20001" t="s">
        <v>66370</v>
      </c>
      <c r="J20001" t="s">
        <v>66371</v>
      </c>
      <c r="K20001" t="s">
        <v>66372</v>
      </c>
      <c r="L20001" t="s">
        <v>78027</v>
      </c>
    </row>
    <row r="20002" spans="1:12" x14ac:dyDescent="0.15">
      <c r="A20002" t="s">
        <v>12</v>
      </c>
      <c r="B20002">
        <v>5625958</v>
      </c>
      <c r="C20002">
        <v>5625978</v>
      </c>
      <c r="D20002" t="s">
        <v>66363</v>
      </c>
      <c r="E20002" t="s">
        <v>90</v>
      </c>
      <c r="F20002" t="s">
        <v>15</v>
      </c>
      <c r="G20002" t="s">
        <v>36</v>
      </c>
      <c r="H20002">
        <v>95</v>
      </c>
      <c r="I20002" t="s">
        <v>66373</v>
      </c>
      <c r="J20002" t="s">
        <v>66374</v>
      </c>
      <c r="K20002" t="s">
        <v>66375</v>
      </c>
      <c r="L20002" t="s">
        <v>77920</v>
      </c>
    </row>
    <row r="20003" spans="1:12" x14ac:dyDescent="0.15">
      <c r="A20003" t="s">
        <v>12</v>
      </c>
      <c r="B20003">
        <v>5626796</v>
      </c>
      <c r="C20003">
        <v>5626816</v>
      </c>
      <c r="D20003" t="s">
        <v>66376</v>
      </c>
      <c r="E20003" t="s">
        <v>90</v>
      </c>
      <c r="F20003" t="s">
        <v>76</v>
      </c>
      <c r="G20003" t="s">
        <v>36</v>
      </c>
      <c r="H20003">
        <v>13</v>
      </c>
      <c r="I20003" t="s">
        <v>66377</v>
      </c>
      <c r="J20003" t="s">
        <v>66378</v>
      </c>
      <c r="K20003" t="s">
        <v>66379</v>
      </c>
      <c r="L20003" t="s">
        <v>77935</v>
      </c>
    </row>
    <row r="20004" spans="1:12" x14ac:dyDescent="0.15">
      <c r="A20004" t="s">
        <v>12</v>
      </c>
      <c r="B20004">
        <v>5626731</v>
      </c>
      <c r="C20004">
        <v>5626751</v>
      </c>
      <c r="D20004" t="s">
        <v>66376</v>
      </c>
      <c r="E20004" t="s">
        <v>90</v>
      </c>
      <c r="F20004" t="s">
        <v>76</v>
      </c>
      <c r="G20004" t="s">
        <v>36</v>
      </c>
      <c r="H20004">
        <v>78</v>
      </c>
      <c r="I20004" t="s">
        <v>66380</v>
      </c>
      <c r="J20004" t="s">
        <v>66381</v>
      </c>
      <c r="K20004" t="s">
        <v>66382</v>
      </c>
      <c r="L20004" t="s">
        <v>78000</v>
      </c>
    </row>
    <row r="20005" spans="1:12" x14ac:dyDescent="0.15">
      <c r="A20005" t="s">
        <v>12</v>
      </c>
      <c r="B20005">
        <v>5626689</v>
      </c>
      <c r="C20005">
        <v>5626709</v>
      </c>
      <c r="D20005" t="s">
        <v>66376</v>
      </c>
      <c r="E20005" t="s">
        <v>90</v>
      </c>
      <c r="F20005" t="s">
        <v>76</v>
      </c>
      <c r="G20005" t="s">
        <v>23</v>
      </c>
      <c r="H20005">
        <v>120</v>
      </c>
      <c r="I20005" t="s">
        <v>66383</v>
      </c>
      <c r="J20005" t="s">
        <v>66384</v>
      </c>
      <c r="K20005" t="s">
        <v>66385</v>
      </c>
      <c r="L20005" t="s">
        <v>78047</v>
      </c>
    </row>
    <row r="20006" spans="1:12" x14ac:dyDescent="0.15">
      <c r="A20006" t="s">
        <v>12</v>
      </c>
      <c r="B20006">
        <v>5626651</v>
      </c>
      <c r="C20006">
        <v>5626671</v>
      </c>
      <c r="D20006" t="s">
        <v>66376</v>
      </c>
      <c r="E20006" t="s">
        <v>90</v>
      </c>
      <c r="F20006" t="s">
        <v>76</v>
      </c>
      <c r="G20006" t="s">
        <v>32</v>
      </c>
      <c r="H20006">
        <v>158</v>
      </c>
      <c r="I20006" t="s">
        <v>66386</v>
      </c>
      <c r="J20006" t="s">
        <v>66387</v>
      </c>
      <c r="K20006" t="s">
        <v>66388</v>
      </c>
      <c r="L20006" t="s">
        <v>78070</v>
      </c>
    </row>
    <row r="20007" spans="1:12" x14ac:dyDescent="0.15">
      <c r="A20007" t="s">
        <v>12</v>
      </c>
      <c r="B20007">
        <v>5627078</v>
      </c>
      <c r="C20007">
        <v>5627098</v>
      </c>
      <c r="D20007" t="s">
        <v>66389</v>
      </c>
      <c r="E20007" t="s">
        <v>90</v>
      </c>
      <c r="F20007" t="s">
        <v>15</v>
      </c>
      <c r="G20007" t="s">
        <v>36</v>
      </c>
      <c r="H20007">
        <v>0</v>
      </c>
      <c r="I20007" t="s">
        <v>66390</v>
      </c>
      <c r="J20007" t="s">
        <v>66391</v>
      </c>
      <c r="K20007" t="s">
        <v>66392</v>
      </c>
      <c r="L20007" t="s">
        <v>77980</v>
      </c>
    </row>
    <row r="20008" spans="1:12" x14ac:dyDescent="0.15">
      <c r="A20008" t="s">
        <v>12</v>
      </c>
      <c r="B20008">
        <v>5627112</v>
      </c>
      <c r="C20008">
        <v>5627132</v>
      </c>
      <c r="D20008" t="s">
        <v>66389</v>
      </c>
      <c r="E20008" t="s">
        <v>90</v>
      </c>
      <c r="F20008" t="s">
        <v>15</v>
      </c>
      <c r="G20008" t="s">
        <v>16</v>
      </c>
      <c r="H20008">
        <v>34</v>
      </c>
      <c r="I20008" t="s">
        <v>66393</v>
      </c>
      <c r="J20008" t="s">
        <v>66394</v>
      </c>
      <c r="K20008" t="s">
        <v>66395</v>
      </c>
      <c r="L20008" t="s">
        <v>77999</v>
      </c>
    </row>
    <row r="20009" spans="1:12" x14ac:dyDescent="0.15">
      <c r="A20009" t="s">
        <v>12</v>
      </c>
      <c r="B20009">
        <v>5627140</v>
      </c>
      <c r="C20009">
        <v>5627160</v>
      </c>
      <c r="D20009" t="s">
        <v>66389</v>
      </c>
      <c r="E20009" t="s">
        <v>90</v>
      </c>
      <c r="F20009" t="s">
        <v>15</v>
      </c>
      <c r="G20009" t="s">
        <v>32</v>
      </c>
      <c r="H20009">
        <v>62</v>
      </c>
      <c r="I20009" t="s">
        <v>66396</v>
      </c>
      <c r="J20009" t="s">
        <v>66397</v>
      </c>
      <c r="K20009" t="s">
        <v>66398</v>
      </c>
      <c r="L20009" t="s">
        <v>77949</v>
      </c>
    </row>
    <row r="20010" spans="1:12" x14ac:dyDescent="0.15">
      <c r="A20010" t="s">
        <v>12</v>
      </c>
      <c r="B20010">
        <v>5627160</v>
      </c>
      <c r="C20010">
        <v>5627180</v>
      </c>
      <c r="D20010" t="s">
        <v>66389</v>
      </c>
      <c r="E20010" t="s">
        <v>90</v>
      </c>
      <c r="F20010" t="s">
        <v>15</v>
      </c>
      <c r="G20010" t="s">
        <v>32</v>
      </c>
      <c r="H20010">
        <v>82</v>
      </c>
      <c r="I20010" t="s">
        <v>66399</v>
      </c>
      <c r="J20010" t="s">
        <v>66400</v>
      </c>
      <c r="K20010" t="s">
        <v>66401</v>
      </c>
      <c r="L20010" t="s">
        <v>78011</v>
      </c>
    </row>
    <row r="20011" spans="1:12" x14ac:dyDescent="0.15">
      <c r="A20011" t="s">
        <v>12</v>
      </c>
      <c r="B20011">
        <v>5628784</v>
      </c>
      <c r="C20011">
        <v>5628804</v>
      </c>
      <c r="D20011" t="s">
        <v>66402</v>
      </c>
      <c r="E20011" t="s">
        <v>90</v>
      </c>
      <c r="F20011" t="s">
        <v>76</v>
      </c>
      <c r="G20011" t="s">
        <v>36</v>
      </c>
      <c r="H20011">
        <v>17</v>
      </c>
      <c r="I20011" t="s">
        <v>66403</v>
      </c>
      <c r="J20011" t="s">
        <v>66404</v>
      </c>
      <c r="K20011" t="s">
        <v>66405</v>
      </c>
      <c r="L20011" t="s">
        <v>77944</v>
      </c>
    </row>
    <row r="20012" spans="1:12" x14ac:dyDescent="0.15">
      <c r="A20012" t="s">
        <v>12</v>
      </c>
      <c r="B20012">
        <v>5628757</v>
      </c>
      <c r="C20012">
        <v>5628777</v>
      </c>
      <c r="D20012" t="s">
        <v>66402</v>
      </c>
      <c r="E20012" t="s">
        <v>90</v>
      </c>
      <c r="F20012" t="s">
        <v>76</v>
      </c>
      <c r="G20012" t="s">
        <v>16</v>
      </c>
      <c r="H20012">
        <v>44</v>
      </c>
      <c r="I20012" t="s">
        <v>66406</v>
      </c>
      <c r="J20012" t="s">
        <v>66407</v>
      </c>
      <c r="K20012" t="s">
        <v>66408</v>
      </c>
      <c r="L20012" t="s">
        <v>78016</v>
      </c>
    </row>
    <row r="20013" spans="1:12" x14ac:dyDescent="0.15">
      <c r="A20013" t="s">
        <v>12</v>
      </c>
      <c r="B20013">
        <v>5628728</v>
      </c>
      <c r="C20013">
        <v>5628748</v>
      </c>
      <c r="D20013" t="s">
        <v>66402</v>
      </c>
      <c r="E20013" t="s">
        <v>90</v>
      </c>
      <c r="F20013" t="s">
        <v>76</v>
      </c>
      <c r="G20013" t="s">
        <v>16</v>
      </c>
      <c r="H20013">
        <v>73</v>
      </c>
      <c r="I20013" t="s">
        <v>66409</v>
      </c>
      <c r="J20013" t="s">
        <v>66410</v>
      </c>
      <c r="K20013" t="s">
        <v>66411</v>
      </c>
      <c r="L20013" t="s">
        <v>77926</v>
      </c>
    </row>
    <row r="20014" spans="1:12" x14ac:dyDescent="0.15">
      <c r="A20014" t="s">
        <v>12</v>
      </c>
      <c r="B20014">
        <v>5628700</v>
      </c>
      <c r="C20014">
        <v>5628720</v>
      </c>
      <c r="D20014" t="s">
        <v>66402</v>
      </c>
      <c r="E20014" t="s">
        <v>90</v>
      </c>
      <c r="F20014" t="s">
        <v>76</v>
      </c>
      <c r="G20014" t="s">
        <v>16</v>
      </c>
      <c r="H20014">
        <v>101</v>
      </c>
      <c r="I20014" t="s">
        <v>66412</v>
      </c>
      <c r="J20014" t="s">
        <v>66413</v>
      </c>
      <c r="K20014" t="s">
        <v>66414</v>
      </c>
      <c r="L20014" t="s">
        <v>77997</v>
      </c>
    </row>
    <row r="20015" spans="1:12" x14ac:dyDescent="0.15">
      <c r="A20015" t="s">
        <v>12</v>
      </c>
      <c r="B20015">
        <v>5628990</v>
      </c>
      <c r="C20015">
        <v>5629010</v>
      </c>
      <c r="D20015" t="s">
        <v>66415</v>
      </c>
      <c r="E20015" t="s">
        <v>90</v>
      </c>
      <c r="F20015" t="s">
        <v>15</v>
      </c>
      <c r="G20015" t="s">
        <v>36</v>
      </c>
      <c r="H20015">
        <v>0</v>
      </c>
      <c r="I20015" t="s">
        <v>66416</v>
      </c>
      <c r="J20015" t="s">
        <v>66417</v>
      </c>
      <c r="K20015" t="s">
        <v>66418</v>
      </c>
      <c r="L20015" t="s">
        <v>77980</v>
      </c>
    </row>
    <row r="20016" spans="1:12" x14ac:dyDescent="0.15">
      <c r="A20016" t="s">
        <v>12</v>
      </c>
      <c r="B20016">
        <v>5629027</v>
      </c>
      <c r="C20016">
        <v>5629047</v>
      </c>
      <c r="D20016" t="s">
        <v>66415</v>
      </c>
      <c r="E20016" t="s">
        <v>90</v>
      </c>
      <c r="F20016" t="s">
        <v>15</v>
      </c>
      <c r="G20016" t="s">
        <v>16</v>
      </c>
      <c r="H20016">
        <v>37</v>
      </c>
      <c r="I20016" t="s">
        <v>66419</v>
      </c>
      <c r="J20016" t="s">
        <v>66420</v>
      </c>
      <c r="K20016" t="s">
        <v>66421</v>
      </c>
      <c r="L20016" t="s">
        <v>77906</v>
      </c>
    </row>
    <row r="20017" spans="1:12" x14ac:dyDescent="0.15">
      <c r="A20017" t="s">
        <v>12</v>
      </c>
      <c r="B20017">
        <v>5629052</v>
      </c>
      <c r="C20017">
        <v>5629072</v>
      </c>
      <c r="D20017" t="s">
        <v>66415</v>
      </c>
      <c r="E20017" t="s">
        <v>90</v>
      </c>
      <c r="F20017" t="s">
        <v>15</v>
      </c>
      <c r="G20017" t="s">
        <v>23</v>
      </c>
      <c r="H20017">
        <v>62</v>
      </c>
      <c r="I20017" t="s">
        <v>66422</v>
      </c>
      <c r="J20017" t="s">
        <v>66423</v>
      </c>
      <c r="K20017" t="s">
        <v>66424</v>
      </c>
      <c r="L20017" t="s">
        <v>77949</v>
      </c>
    </row>
    <row r="20018" spans="1:12" x14ac:dyDescent="0.15">
      <c r="A20018" t="s">
        <v>12</v>
      </c>
      <c r="B20018">
        <v>5629072</v>
      </c>
      <c r="C20018">
        <v>5629092</v>
      </c>
      <c r="D20018" t="s">
        <v>66415</v>
      </c>
      <c r="E20018" t="s">
        <v>90</v>
      </c>
      <c r="F20018" t="s">
        <v>15</v>
      </c>
      <c r="G20018" t="s">
        <v>32</v>
      </c>
      <c r="H20018">
        <v>82</v>
      </c>
      <c r="I20018" t="s">
        <v>66425</v>
      </c>
      <c r="J20018" t="s">
        <v>66426</v>
      </c>
      <c r="K20018" t="s">
        <v>66427</v>
      </c>
      <c r="L20018" t="s">
        <v>78011</v>
      </c>
    </row>
    <row r="20019" spans="1:12" x14ac:dyDescent="0.15">
      <c r="A20019" t="s">
        <v>12</v>
      </c>
      <c r="B20019">
        <v>5629913</v>
      </c>
      <c r="C20019">
        <v>5629933</v>
      </c>
      <c r="D20019" t="s">
        <v>66428</v>
      </c>
      <c r="E20019" t="s">
        <v>90</v>
      </c>
      <c r="F20019" t="s">
        <v>15</v>
      </c>
      <c r="G20019" t="s">
        <v>32</v>
      </c>
      <c r="H20019">
        <v>1</v>
      </c>
      <c r="I20019" t="s">
        <v>66429</v>
      </c>
      <c r="J20019" t="s">
        <v>66430</v>
      </c>
      <c r="K20019" t="s">
        <v>66431</v>
      </c>
      <c r="L20019" t="s">
        <v>77917</v>
      </c>
    </row>
    <row r="20020" spans="1:12" x14ac:dyDescent="0.15">
      <c r="A20020" t="s">
        <v>12</v>
      </c>
      <c r="B20020">
        <v>5629958</v>
      </c>
      <c r="C20020">
        <v>5629978</v>
      </c>
      <c r="D20020" t="s">
        <v>66428</v>
      </c>
      <c r="E20020" t="s">
        <v>90</v>
      </c>
      <c r="F20020" t="s">
        <v>15</v>
      </c>
      <c r="G20020" t="s">
        <v>36</v>
      </c>
      <c r="H20020">
        <v>46</v>
      </c>
      <c r="I20020" t="s">
        <v>66432</v>
      </c>
      <c r="J20020" t="s">
        <v>66433</v>
      </c>
      <c r="K20020" t="s">
        <v>66434</v>
      </c>
      <c r="L20020" t="s">
        <v>78004</v>
      </c>
    </row>
    <row r="20021" spans="1:12" x14ac:dyDescent="0.15">
      <c r="A20021" t="s">
        <v>12</v>
      </c>
      <c r="B20021">
        <v>5630013</v>
      </c>
      <c r="C20021">
        <v>5630033</v>
      </c>
      <c r="D20021" t="s">
        <v>66428</v>
      </c>
      <c r="E20021" t="s">
        <v>90</v>
      </c>
      <c r="F20021" t="s">
        <v>15</v>
      </c>
      <c r="G20021" t="s">
        <v>23</v>
      </c>
      <c r="H20021">
        <v>101</v>
      </c>
      <c r="I20021" t="s">
        <v>66435</v>
      </c>
      <c r="J20021" t="s">
        <v>66436</v>
      </c>
      <c r="K20021" t="s">
        <v>66437</v>
      </c>
      <c r="L20021" t="s">
        <v>77997</v>
      </c>
    </row>
    <row r="20022" spans="1:12" x14ac:dyDescent="0.15">
      <c r="A20022" t="s">
        <v>12</v>
      </c>
      <c r="B20022">
        <v>5630033</v>
      </c>
      <c r="C20022">
        <v>5630053</v>
      </c>
      <c r="D20022" t="s">
        <v>66428</v>
      </c>
      <c r="E20022" t="s">
        <v>90</v>
      </c>
      <c r="F20022" t="s">
        <v>15</v>
      </c>
      <c r="G20022" t="s">
        <v>32</v>
      </c>
      <c r="H20022">
        <v>121</v>
      </c>
      <c r="I20022" t="s">
        <v>66438</v>
      </c>
      <c r="J20022" t="s">
        <v>66439</v>
      </c>
      <c r="K20022" t="s">
        <v>66440</v>
      </c>
      <c r="L20022" t="s">
        <v>77943</v>
      </c>
    </row>
    <row r="20023" spans="1:12" x14ac:dyDescent="0.15">
      <c r="A20023" t="s">
        <v>12</v>
      </c>
      <c r="B20023">
        <v>5631258</v>
      </c>
      <c r="C20023">
        <v>5631278</v>
      </c>
      <c r="D20023" t="s">
        <v>66441</v>
      </c>
      <c r="E20023" t="s">
        <v>90</v>
      </c>
      <c r="F20023" t="s">
        <v>76</v>
      </c>
      <c r="G20023" t="s">
        <v>23</v>
      </c>
      <c r="H20023">
        <v>26</v>
      </c>
      <c r="I20023" t="s">
        <v>66442</v>
      </c>
      <c r="J20023" t="s">
        <v>66443</v>
      </c>
      <c r="K20023" t="s">
        <v>66444</v>
      </c>
      <c r="L20023" t="s">
        <v>78002</v>
      </c>
    </row>
    <row r="20024" spans="1:12" x14ac:dyDescent="0.15">
      <c r="A20024" t="s">
        <v>12</v>
      </c>
      <c r="B20024">
        <v>5631226</v>
      </c>
      <c r="C20024">
        <v>5631246</v>
      </c>
      <c r="D20024" t="s">
        <v>66441</v>
      </c>
      <c r="E20024" t="s">
        <v>90</v>
      </c>
      <c r="F20024" t="s">
        <v>76</v>
      </c>
      <c r="G20024" t="s">
        <v>23</v>
      </c>
      <c r="H20024">
        <v>58</v>
      </c>
      <c r="I20024" t="s">
        <v>66445</v>
      </c>
      <c r="J20024" t="s">
        <v>66446</v>
      </c>
      <c r="K20024" t="s">
        <v>66447</v>
      </c>
      <c r="L20024" t="s">
        <v>77911</v>
      </c>
    </row>
    <row r="20025" spans="1:12" x14ac:dyDescent="0.15">
      <c r="A20025" t="s">
        <v>12</v>
      </c>
      <c r="B20025">
        <v>5631206</v>
      </c>
      <c r="C20025">
        <v>5631226</v>
      </c>
      <c r="D20025" t="s">
        <v>66441</v>
      </c>
      <c r="E20025" t="s">
        <v>90</v>
      </c>
      <c r="F20025" t="s">
        <v>76</v>
      </c>
      <c r="G20025" t="s">
        <v>16</v>
      </c>
      <c r="H20025">
        <v>78</v>
      </c>
      <c r="I20025" t="s">
        <v>66448</v>
      </c>
      <c r="J20025" t="s">
        <v>66449</v>
      </c>
      <c r="K20025" t="s">
        <v>66450</v>
      </c>
      <c r="L20025" t="s">
        <v>78000</v>
      </c>
    </row>
    <row r="20026" spans="1:12" x14ac:dyDescent="0.15">
      <c r="A20026" t="s">
        <v>12</v>
      </c>
      <c r="B20026">
        <v>5631157</v>
      </c>
      <c r="C20026">
        <v>5631177</v>
      </c>
      <c r="D20026" t="s">
        <v>66441</v>
      </c>
      <c r="E20026" t="s">
        <v>90</v>
      </c>
      <c r="F20026" t="s">
        <v>76</v>
      </c>
      <c r="G20026" t="s">
        <v>16</v>
      </c>
      <c r="H20026">
        <v>127</v>
      </c>
      <c r="I20026" t="s">
        <v>66451</v>
      </c>
      <c r="J20026" t="s">
        <v>66452</v>
      </c>
      <c r="K20026" t="s">
        <v>66453</v>
      </c>
      <c r="L20026" t="s">
        <v>78026</v>
      </c>
    </row>
    <row r="20027" spans="1:12" x14ac:dyDescent="0.15">
      <c r="A20027" t="s">
        <v>12</v>
      </c>
      <c r="B20027">
        <v>5631757</v>
      </c>
      <c r="C20027">
        <v>5631777</v>
      </c>
      <c r="D20027" t="s">
        <v>66454</v>
      </c>
      <c r="E20027" t="s">
        <v>90</v>
      </c>
      <c r="F20027" t="s">
        <v>15</v>
      </c>
      <c r="G20027" t="s">
        <v>32</v>
      </c>
      <c r="H20027">
        <v>40</v>
      </c>
      <c r="I20027" t="s">
        <v>66455</v>
      </c>
      <c r="J20027" t="s">
        <v>66456</v>
      </c>
      <c r="K20027" t="s">
        <v>66457</v>
      </c>
      <c r="L20027" t="s">
        <v>77952</v>
      </c>
    </row>
    <row r="20028" spans="1:12" x14ac:dyDescent="0.15">
      <c r="A20028" t="s">
        <v>12</v>
      </c>
      <c r="B20028">
        <v>5631790</v>
      </c>
      <c r="C20028">
        <v>5631810</v>
      </c>
      <c r="D20028" t="s">
        <v>66454</v>
      </c>
      <c r="E20028" t="s">
        <v>90</v>
      </c>
      <c r="F20028" t="s">
        <v>15</v>
      </c>
      <c r="G20028" t="s">
        <v>32</v>
      </c>
      <c r="H20028">
        <v>73</v>
      </c>
      <c r="I20028" t="s">
        <v>66458</v>
      </c>
      <c r="J20028" t="s">
        <v>66459</v>
      </c>
      <c r="K20028" t="s">
        <v>66460</v>
      </c>
      <c r="L20028" t="s">
        <v>77926</v>
      </c>
    </row>
    <row r="20029" spans="1:12" x14ac:dyDescent="0.15">
      <c r="A20029" t="s">
        <v>12</v>
      </c>
      <c r="B20029">
        <v>5631827</v>
      </c>
      <c r="C20029">
        <v>5631847</v>
      </c>
      <c r="D20029" t="s">
        <v>66454</v>
      </c>
      <c r="E20029" t="s">
        <v>90</v>
      </c>
      <c r="F20029" t="s">
        <v>15</v>
      </c>
      <c r="G20029" t="s">
        <v>36</v>
      </c>
      <c r="H20029">
        <v>110</v>
      </c>
      <c r="I20029" t="s">
        <v>66461</v>
      </c>
      <c r="J20029" t="s">
        <v>66462</v>
      </c>
      <c r="K20029" t="s">
        <v>66463</v>
      </c>
      <c r="L20029" t="s">
        <v>78030</v>
      </c>
    </row>
    <row r="20030" spans="1:12" x14ac:dyDescent="0.15">
      <c r="A20030" t="s">
        <v>12</v>
      </c>
      <c r="B20030">
        <v>5631847</v>
      </c>
      <c r="C20030">
        <v>5631867</v>
      </c>
      <c r="D20030" t="s">
        <v>66454</v>
      </c>
      <c r="E20030" t="s">
        <v>90</v>
      </c>
      <c r="F20030" t="s">
        <v>15</v>
      </c>
      <c r="G20030" t="s">
        <v>16</v>
      </c>
      <c r="H20030">
        <v>130</v>
      </c>
      <c r="I20030" t="s">
        <v>66464</v>
      </c>
      <c r="J20030" t="s">
        <v>66465</v>
      </c>
      <c r="K20030" t="s">
        <v>66466</v>
      </c>
      <c r="L20030" t="s">
        <v>77998</v>
      </c>
    </row>
    <row r="20031" spans="1:12" x14ac:dyDescent="0.15">
      <c r="A20031" t="s">
        <v>12</v>
      </c>
      <c r="B20031">
        <v>5633017</v>
      </c>
      <c r="C20031">
        <v>5633037</v>
      </c>
      <c r="D20031" t="s">
        <v>66467</v>
      </c>
      <c r="E20031" t="s">
        <v>66468</v>
      </c>
      <c r="F20031" t="s">
        <v>15</v>
      </c>
      <c r="G20031" t="s">
        <v>16</v>
      </c>
      <c r="H20031">
        <v>8</v>
      </c>
      <c r="I20031" t="s">
        <v>66469</v>
      </c>
      <c r="J20031" t="s">
        <v>66470</v>
      </c>
      <c r="K20031" t="s">
        <v>66471</v>
      </c>
      <c r="L20031" t="s">
        <v>77955</v>
      </c>
    </row>
    <row r="20032" spans="1:12" x14ac:dyDescent="0.15">
      <c r="A20032" t="s">
        <v>12</v>
      </c>
      <c r="B20032">
        <v>5633040</v>
      </c>
      <c r="C20032">
        <v>5633060</v>
      </c>
      <c r="D20032" t="s">
        <v>66467</v>
      </c>
      <c r="E20032" t="s">
        <v>66468</v>
      </c>
      <c r="F20032" t="s">
        <v>15</v>
      </c>
      <c r="G20032" t="s">
        <v>23</v>
      </c>
      <c r="H20032">
        <v>31</v>
      </c>
      <c r="I20032" t="s">
        <v>66472</v>
      </c>
      <c r="J20032" t="s">
        <v>66473</v>
      </c>
      <c r="K20032" t="s">
        <v>66474</v>
      </c>
      <c r="L20032" t="s">
        <v>77910</v>
      </c>
    </row>
    <row r="20033" spans="1:12" x14ac:dyDescent="0.15">
      <c r="A20033" t="s">
        <v>12</v>
      </c>
      <c r="B20033">
        <v>5633070</v>
      </c>
      <c r="C20033">
        <v>5633090</v>
      </c>
      <c r="D20033" t="s">
        <v>66467</v>
      </c>
      <c r="E20033" t="s">
        <v>66468</v>
      </c>
      <c r="F20033" t="s">
        <v>15</v>
      </c>
      <c r="G20033" t="s">
        <v>36</v>
      </c>
      <c r="H20033">
        <v>61</v>
      </c>
      <c r="I20033" t="s">
        <v>66475</v>
      </c>
      <c r="J20033" t="s">
        <v>66476</v>
      </c>
      <c r="K20033" t="s">
        <v>66477</v>
      </c>
      <c r="L20033" t="s">
        <v>77979</v>
      </c>
    </row>
    <row r="20034" spans="1:12" x14ac:dyDescent="0.15">
      <c r="A20034" t="s">
        <v>12</v>
      </c>
      <c r="B20034">
        <v>5633091</v>
      </c>
      <c r="C20034">
        <v>5633111</v>
      </c>
      <c r="D20034" t="s">
        <v>66467</v>
      </c>
      <c r="E20034" t="s">
        <v>66468</v>
      </c>
      <c r="F20034" t="s">
        <v>15</v>
      </c>
      <c r="G20034" t="s">
        <v>36</v>
      </c>
      <c r="H20034">
        <v>82</v>
      </c>
      <c r="I20034" t="s">
        <v>66478</v>
      </c>
      <c r="J20034" t="s">
        <v>66479</v>
      </c>
      <c r="K20034" t="s">
        <v>66480</v>
      </c>
      <c r="L20034" t="s">
        <v>78011</v>
      </c>
    </row>
    <row r="20035" spans="1:12" x14ac:dyDescent="0.15">
      <c r="A20035" t="s">
        <v>12</v>
      </c>
      <c r="B20035">
        <v>5634788</v>
      </c>
      <c r="C20035">
        <v>5634808</v>
      </c>
      <c r="D20035" t="s">
        <v>66481</v>
      </c>
      <c r="E20035" t="s">
        <v>90</v>
      </c>
      <c r="F20035" t="s">
        <v>76</v>
      </c>
      <c r="G20035" t="s">
        <v>16</v>
      </c>
      <c r="H20035">
        <v>32</v>
      </c>
      <c r="I20035" t="s">
        <v>66482</v>
      </c>
      <c r="J20035" t="s">
        <v>66483</v>
      </c>
      <c r="K20035" t="s">
        <v>66484</v>
      </c>
      <c r="L20035" t="s">
        <v>77918</v>
      </c>
    </row>
    <row r="20036" spans="1:12" x14ac:dyDescent="0.15">
      <c r="A20036" t="s">
        <v>12</v>
      </c>
      <c r="B20036">
        <v>5634761</v>
      </c>
      <c r="C20036">
        <v>5634781</v>
      </c>
      <c r="D20036" t="s">
        <v>66481</v>
      </c>
      <c r="E20036" t="s">
        <v>90</v>
      </c>
      <c r="F20036" t="s">
        <v>76</v>
      </c>
      <c r="G20036" t="s">
        <v>23</v>
      </c>
      <c r="H20036">
        <v>59</v>
      </c>
      <c r="I20036" t="s">
        <v>66485</v>
      </c>
      <c r="J20036" t="s">
        <v>66486</v>
      </c>
      <c r="K20036" t="s">
        <v>66487</v>
      </c>
      <c r="L20036" t="s">
        <v>78009</v>
      </c>
    </row>
    <row r="20037" spans="1:12" x14ac:dyDescent="0.15">
      <c r="A20037" t="s">
        <v>12</v>
      </c>
      <c r="B20037">
        <v>5634728</v>
      </c>
      <c r="C20037">
        <v>5634748</v>
      </c>
      <c r="D20037" t="s">
        <v>66481</v>
      </c>
      <c r="E20037" t="s">
        <v>90</v>
      </c>
      <c r="F20037" t="s">
        <v>76</v>
      </c>
      <c r="G20037" t="s">
        <v>23</v>
      </c>
      <c r="H20037">
        <v>92</v>
      </c>
      <c r="I20037" t="s">
        <v>66488</v>
      </c>
      <c r="J20037" t="s">
        <v>66489</v>
      </c>
      <c r="K20037" t="s">
        <v>66490</v>
      </c>
      <c r="L20037" t="s">
        <v>78032</v>
      </c>
    </row>
    <row r="20038" spans="1:12" x14ac:dyDescent="0.15">
      <c r="A20038" t="s">
        <v>12</v>
      </c>
      <c r="B20038">
        <v>5634705</v>
      </c>
      <c r="C20038">
        <v>5634725</v>
      </c>
      <c r="D20038" t="s">
        <v>66481</v>
      </c>
      <c r="E20038" t="s">
        <v>90</v>
      </c>
      <c r="F20038" t="s">
        <v>76</v>
      </c>
      <c r="G20038" t="s">
        <v>16</v>
      </c>
      <c r="H20038">
        <v>115</v>
      </c>
      <c r="I20038" t="s">
        <v>66491</v>
      </c>
      <c r="J20038" t="s">
        <v>66492</v>
      </c>
      <c r="K20038" t="s">
        <v>66493</v>
      </c>
      <c r="L20038" t="s">
        <v>78020</v>
      </c>
    </row>
    <row r="20039" spans="1:12" x14ac:dyDescent="0.15">
      <c r="A20039" t="s">
        <v>12</v>
      </c>
      <c r="B20039">
        <v>5635991</v>
      </c>
      <c r="C20039">
        <v>5636011</v>
      </c>
      <c r="D20039" t="s">
        <v>66494</v>
      </c>
      <c r="E20039" t="s">
        <v>90</v>
      </c>
      <c r="F20039" t="s">
        <v>76</v>
      </c>
      <c r="G20039" t="s">
        <v>32</v>
      </c>
      <c r="H20039">
        <v>1</v>
      </c>
      <c r="I20039" t="s">
        <v>66495</v>
      </c>
      <c r="J20039" t="s">
        <v>66496</v>
      </c>
      <c r="K20039" t="s">
        <v>66497</v>
      </c>
      <c r="L20039" t="s">
        <v>77917</v>
      </c>
    </row>
    <row r="20040" spans="1:12" x14ac:dyDescent="0.15">
      <c r="A20040" t="s">
        <v>12</v>
      </c>
      <c r="B20040">
        <v>5635958</v>
      </c>
      <c r="C20040">
        <v>5635978</v>
      </c>
      <c r="D20040" t="s">
        <v>66494</v>
      </c>
      <c r="E20040" t="s">
        <v>90</v>
      </c>
      <c r="F20040" t="s">
        <v>76</v>
      </c>
      <c r="G20040" t="s">
        <v>32</v>
      </c>
      <c r="H20040">
        <v>34</v>
      </c>
      <c r="I20040" t="s">
        <v>66498</v>
      </c>
      <c r="J20040" t="s">
        <v>66499</v>
      </c>
      <c r="K20040" t="s">
        <v>66500</v>
      </c>
      <c r="L20040" t="s">
        <v>77999</v>
      </c>
    </row>
    <row r="20041" spans="1:12" x14ac:dyDescent="0.15">
      <c r="A20041" t="s">
        <v>12</v>
      </c>
      <c r="B20041">
        <v>5635934</v>
      </c>
      <c r="C20041">
        <v>5635954</v>
      </c>
      <c r="D20041" t="s">
        <v>66494</v>
      </c>
      <c r="E20041" t="s">
        <v>90</v>
      </c>
      <c r="F20041" t="s">
        <v>76</v>
      </c>
      <c r="G20041" t="s">
        <v>36</v>
      </c>
      <c r="H20041">
        <v>58</v>
      </c>
      <c r="I20041" t="s">
        <v>66501</v>
      </c>
      <c r="J20041" t="s">
        <v>66502</v>
      </c>
      <c r="K20041" t="s">
        <v>66503</v>
      </c>
      <c r="L20041" t="s">
        <v>77911</v>
      </c>
    </row>
    <row r="20042" spans="1:12" x14ac:dyDescent="0.15">
      <c r="A20042" t="s">
        <v>12</v>
      </c>
      <c r="B20042">
        <v>5635904</v>
      </c>
      <c r="C20042">
        <v>5635924</v>
      </c>
      <c r="D20042" t="s">
        <v>66494</v>
      </c>
      <c r="E20042" t="s">
        <v>90</v>
      </c>
      <c r="F20042" t="s">
        <v>76</v>
      </c>
      <c r="G20042" t="s">
        <v>16</v>
      </c>
      <c r="H20042">
        <v>88</v>
      </c>
      <c r="I20042" t="s">
        <v>66504</v>
      </c>
      <c r="J20042" t="s">
        <v>66505</v>
      </c>
      <c r="K20042" t="s">
        <v>66506</v>
      </c>
      <c r="L20042" t="s">
        <v>77923</v>
      </c>
    </row>
    <row r="20043" spans="1:12" x14ac:dyDescent="0.15">
      <c r="A20043" t="s">
        <v>12</v>
      </c>
      <c r="B20043">
        <v>5636211</v>
      </c>
      <c r="C20043">
        <v>5636231</v>
      </c>
      <c r="D20043" t="s">
        <v>66507</v>
      </c>
      <c r="E20043" t="s">
        <v>66508</v>
      </c>
      <c r="F20043" t="s">
        <v>15</v>
      </c>
      <c r="G20043" t="s">
        <v>32</v>
      </c>
      <c r="H20043">
        <v>7</v>
      </c>
      <c r="I20043" t="s">
        <v>66509</v>
      </c>
      <c r="J20043" t="s">
        <v>66510</v>
      </c>
      <c r="K20043" t="s">
        <v>66511</v>
      </c>
      <c r="L20043" t="s">
        <v>77909</v>
      </c>
    </row>
    <row r="20044" spans="1:12" x14ac:dyDescent="0.15">
      <c r="A20044" t="s">
        <v>12</v>
      </c>
      <c r="B20044">
        <v>5636236</v>
      </c>
      <c r="C20044">
        <v>5636256</v>
      </c>
      <c r="D20044" t="s">
        <v>66507</v>
      </c>
      <c r="E20044" t="s">
        <v>66508</v>
      </c>
      <c r="F20044" t="s">
        <v>15</v>
      </c>
      <c r="G20044" t="s">
        <v>32</v>
      </c>
      <c r="H20044">
        <v>32</v>
      </c>
      <c r="I20044" t="s">
        <v>66512</v>
      </c>
      <c r="J20044" t="s">
        <v>66513</v>
      </c>
      <c r="K20044" t="s">
        <v>66514</v>
      </c>
      <c r="L20044" t="s">
        <v>77918</v>
      </c>
    </row>
    <row r="20045" spans="1:12" x14ac:dyDescent="0.15">
      <c r="A20045" t="s">
        <v>12</v>
      </c>
      <c r="B20045">
        <v>5636261</v>
      </c>
      <c r="C20045">
        <v>5636281</v>
      </c>
      <c r="D20045" t="s">
        <v>66507</v>
      </c>
      <c r="E20045" t="s">
        <v>66508</v>
      </c>
      <c r="F20045" t="s">
        <v>15</v>
      </c>
      <c r="G20045" t="s">
        <v>36</v>
      </c>
      <c r="H20045">
        <v>57</v>
      </c>
      <c r="I20045" t="s">
        <v>66515</v>
      </c>
      <c r="J20045" t="s">
        <v>66516</v>
      </c>
      <c r="K20045" t="s">
        <v>66517</v>
      </c>
      <c r="L20045" t="s">
        <v>78049</v>
      </c>
    </row>
    <row r="20046" spans="1:12" x14ac:dyDescent="0.15">
      <c r="A20046" t="s">
        <v>12</v>
      </c>
      <c r="B20046">
        <v>5636319</v>
      </c>
      <c r="C20046">
        <v>5636339</v>
      </c>
      <c r="D20046" t="s">
        <v>66507</v>
      </c>
      <c r="E20046" t="s">
        <v>66508</v>
      </c>
      <c r="F20046" t="s">
        <v>15</v>
      </c>
      <c r="G20046" t="s">
        <v>16</v>
      </c>
      <c r="H20046">
        <v>115</v>
      </c>
      <c r="I20046" t="s">
        <v>66518</v>
      </c>
      <c r="J20046" t="s">
        <v>66519</v>
      </c>
      <c r="K20046" t="s">
        <v>66520</v>
      </c>
      <c r="L20046" t="s">
        <v>78020</v>
      </c>
    </row>
    <row r="20047" spans="1:12" x14ac:dyDescent="0.15">
      <c r="A20047" t="s">
        <v>12</v>
      </c>
      <c r="B20047">
        <v>5636719</v>
      </c>
      <c r="C20047">
        <v>5636739</v>
      </c>
      <c r="D20047" t="s">
        <v>66521</v>
      </c>
      <c r="E20047" t="s">
        <v>90</v>
      </c>
      <c r="F20047" t="s">
        <v>15</v>
      </c>
      <c r="G20047" t="s">
        <v>32</v>
      </c>
      <c r="H20047">
        <v>1</v>
      </c>
      <c r="I20047" t="s">
        <v>66522</v>
      </c>
      <c r="J20047" t="s">
        <v>66523</v>
      </c>
      <c r="K20047" t="s">
        <v>66524</v>
      </c>
      <c r="L20047" t="s">
        <v>77917</v>
      </c>
    </row>
    <row r="20048" spans="1:12" x14ac:dyDescent="0.15">
      <c r="A20048" t="s">
        <v>12</v>
      </c>
      <c r="B20048">
        <v>5636749</v>
      </c>
      <c r="C20048">
        <v>5636769</v>
      </c>
      <c r="D20048" t="s">
        <v>66521</v>
      </c>
      <c r="E20048" t="s">
        <v>90</v>
      </c>
      <c r="F20048" t="s">
        <v>15</v>
      </c>
      <c r="G20048" t="s">
        <v>36</v>
      </c>
      <c r="H20048">
        <v>31</v>
      </c>
      <c r="I20048" t="s">
        <v>66525</v>
      </c>
      <c r="J20048" t="s">
        <v>66526</v>
      </c>
      <c r="K20048" t="s">
        <v>66527</v>
      </c>
      <c r="L20048" t="s">
        <v>77910</v>
      </c>
    </row>
    <row r="20049" spans="1:12" x14ac:dyDescent="0.15">
      <c r="A20049" t="s">
        <v>12</v>
      </c>
      <c r="B20049">
        <v>5636794</v>
      </c>
      <c r="C20049">
        <v>5636814</v>
      </c>
      <c r="D20049" t="s">
        <v>66521</v>
      </c>
      <c r="E20049" t="s">
        <v>90</v>
      </c>
      <c r="F20049" t="s">
        <v>15</v>
      </c>
      <c r="G20049" t="s">
        <v>16</v>
      </c>
      <c r="H20049">
        <v>76</v>
      </c>
      <c r="I20049" t="s">
        <v>66528</v>
      </c>
      <c r="J20049" t="s">
        <v>66529</v>
      </c>
      <c r="K20049" t="s">
        <v>66530</v>
      </c>
      <c r="L20049" t="s">
        <v>77985</v>
      </c>
    </row>
    <row r="20050" spans="1:12" x14ac:dyDescent="0.15">
      <c r="A20050" t="s">
        <v>12</v>
      </c>
      <c r="B20050">
        <v>5636821</v>
      </c>
      <c r="C20050">
        <v>5636841</v>
      </c>
      <c r="D20050" t="s">
        <v>66521</v>
      </c>
      <c r="E20050" t="s">
        <v>90</v>
      </c>
      <c r="F20050" t="s">
        <v>15</v>
      </c>
      <c r="G20050" t="s">
        <v>16</v>
      </c>
      <c r="H20050">
        <v>103</v>
      </c>
      <c r="I20050" t="s">
        <v>66531</v>
      </c>
      <c r="J20050" t="s">
        <v>66532</v>
      </c>
      <c r="K20050" t="s">
        <v>66533</v>
      </c>
      <c r="L20050" t="s">
        <v>77937</v>
      </c>
    </row>
    <row r="20051" spans="1:12" x14ac:dyDescent="0.15">
      <c r="A20051" t="s">
        <v>12</v>
      </c>
      <c r="B20051">
        <v>5637849</v>
      </c>
      <c r="C20051">
        <v>5637869</v>
      </c>
      <c r="D20051" t="s">
        <v>66534</v>
      </c>
      <c r="E20051" t="s">
        <v>66535</v>
      </c>
      <c r="F20051" t="s">
        <v>15</v>
      </c>
      <c r="G20051" t="s">
        <v>23</v>
      </c>
      <c r="H20051">
        <v>20</v>
      </c>
      <c r="I20051" t="s">
        <v>66536</v>
      </c>
      <c r="J20051" t="s">
        <v>66537</v>
      </c>
      <c r="K20051" t="s">
        <v>66538</v>
      </c>
      <c r="L20051" t="s">
        <v>77968</v>
      </c>
    </row>
    <row r="20052" spans="1:12" x14ac:dyDescent="0.15">
      <c r="A20052" t="s">
        <v>12</v>
      </c>
      <c r="B20052">
        <v>5637878</v>
      </c>
      <c r="C20052">
        <v>5637898</v>
      </c>
      <c r="D20052" t="s">
        <v>66534</v>
      </c>
      <c r="E20052" t="s">
        <v>66535</v>
      </c>
      <c r="F20052" t="s">
        <v>15</v>
      </c>
      <c r="G20052" t="s">
        <v>23</v>
      </c>
      <c r="H20052">
        <v>49</v>
      </c>
      <c r="I20052" t="s">
        <v>66539</v>
      </c>
      <c r="J20052" t="s">
        <v>66540</v>
      </c>
      <c r="K20052" t="s">
        <v>66541</v>
      </c>
      <c r="L20052" t="s">
        <v>77913</v>
      </c>
    </row>
    <row r="20053" spans="1:12" x14ac:dyDescent="0.15">
      <c r="A20053" t="s">
        <v>12</v>
      </c>
      <c r="B20053">
        <v>5637905</v>
      </c>
      <c r="C20053">
        <v>5637925</v>
      </c>
      <c r="D20053" t="s">
        <v>66534</v>
      </c>
      <c r="E20053" t="s">
        <v>66535</v>
      </c>
      <c r="F20053" t="s">
        <v>15</v>
      </c>
      <c r="G20053" t="s">
        <v>23</v>
      </c>
      <c r="H20053">
        <v>76</v>
      </c>
      <c r="I20053" t="s">
        <v>66542</v>
      </c>
      <c r="J20053" t="s">
        <v>66543</v>
      </c>
      <c r="K20053" t="s">
        <v>66544</v>
      </c>
      <c r="L20053" t="s">
        <v>77985</v>
      </c>
    </row>
    <row r="20054" spans="1:12" x14ac:dyDescent="0.15">
      <c r="A20054" t="s">
        <v>12</v>
      </c>
      <c r="B20054">
        <v>5637948</v>
      </c>
      <c r="C20054">
        <v>5637968</v>
      </c>
      <c r="D20054" t="s">
        <v>66534</v>
      </c>
      <c r="E20054" t="s">
        <v>66535</v>
      </c>
      <c r="F20054" t="s">
        <v>15</v>
      </c>
      <c r="G20054" t="s">
        <v>32</v>
      </c>
      <c r="H20054">
        <v>119</v>
      </c>
      <c r="I20054" t="s">
        <v>66545</v>
      </c>
      <c r="J20054" t="s">
        <v>66546</v>
      </c>
      <c r="K20054" t="s">
        <v>66547</v>
      </c>
      <c r="L20054" t="s">
        <v>78058</v>
      </c>
    </row>
    <row r="20055" spans="1:12" x14ac:dyDescent="0.15">
      <c r="A20055" t="s">
        <v>12</v>
      </c>
      <c r="B20055">
        <v>5640841</v>
      </c>
      <c r="C20055">
        <v>5640861</v>
      </c>
      <c r="D20055" t="s">
        <v>66548</v>
      </c>
      <c r="E20055" t="s">
        <v>66549</v>
      </c>
      <c r="F20055" t="s">
        <v>15</v>
      </c>
      <c r="G20055" t="s">
        <v>32</v>
      </c>
      <c r="H20055">
        <v>34</v>
      </c>
      <c r="I20055" t="s">
        <v>66550</v>
      </c>
      <c r="J20055" t="s">
        <v>66551</v>
      </c>
      <c r="K20055" t="s">
        <v>66552</v>
      </c>
      <c r="L20055" t="s">
        <v>77999</v>
      </c>
    </row>
    <row r="20056" spans="1:12" x14ac:dyDescent="0.15">
      <c r="A20056" t="s">
        <v>12</v>
      </c>
      <c r="B20056">
        <v>5640866</v>
      </c>
      <c r="C20056">
        <v>5640886</v>
      </c>
      <c r="D20056" t="s">
        <v>66548</v>
      </c>
      <c r="E20056" t="s">
        <v>66549</v>
      </c>
      <c r="F20056" t="s">
        <v>15</v>
      </c>
      <c r="G20056" t="s">
        <v>23</v>
      </c>
      <c r="H20056">
        <v>59</v>
      </c>
      <c r="I20056" t="s">
        <v>66553</v>
      </c>
      <c r="J20056" t="s">
        <v>66554</v>
      </c>
      <c r="K20056" t="s">
        <v>66555</v>
      </c>
      <c r="L20056" t="s">
        <v>78009</v>
      </c>
    </row>
    <row r="20057" spans="1:12" x14ac:dyDescent="0.15">
      <c r="A20057" t="s">
        <v>12</v>
      </c>
      <c r="B20057">
        <v>5640887</v>
      </c>
      <c r="C20057">
        <v>5640907</v>
      </c>
      <c r="D20057" t="s">
        <v>66548</v>
      </c>
      <c r="E20057" t="s">
        <v>66549</v>
      </c>
      <c r="F20057" t="s">
        <v>15</v>
      </c>
      <c r="G20057" t="s">
        <v>32</v>
      </c>
      <c r="H20057">
        <v>80</v>
      </c>
      <c r="I20057" t="s">
        <v>66556</v>
      </c>
      <c r="J20057" t="s">
        <v>66557</v>
      </c>
      <c r="K20057" t="s">
        <v>66558</v>
      </c>
      <c r="L20057" t="s">
        <v>77940</v>
      </c>
    </row>
    <row r="20058" spans="1:12" x14ac:dyDescent="0.15">
      <c r="A20058" t="s">
        <v>12</v>
      </c>
      <c r="B20058">
        <v>5640919</v>
      </c>
      <c r="C20058">
        <v>5640939</v>
      </c>
      <c r="D20058" t="s">
        <v>66548</v>
      </c>
      <c r="E20058" t="s">
        <v>66549</v>
      </c>
      <c r="F20058" t="s">
        <v>15</v>
      </c>
      <c r="G20058" t="s">
        <v>36</v>
      </c>
      <c r="H20058">
        <v>112</v>
      </c>
      <c r="I20058" t="s">
        <v>66559</v>
      </c>
      <c r="J20058" t="s">
        <v>66560</v>
      </c>
      <c r="K20058" t="s">
        <v>66561</v>
      </c>
      <c r="L20058" t="s">
        <v>77950</v>
      </c>
    </row>
    <row r="20059" spans="1:12" x14ac:dyDescent="0.15">
      <c r="A20059" t="s">
        <v>12</v>
      </c>
      <c r="B20059">
        <v>5643145</v>
      </c>
      <c r="C20059">
        <v>5643165</v>
      </c>
      <c r="D20059" t="s">
        <v>66562</v>
      </c>
      <c r="E20059" t="s">
        <v>66563</v>
      </c>
      <c r="F20059" t="s">
        <v>15</v>
      </c>
      <c r="G20059" t="s">
        <v>32</v>
      </c>
      <c r="H20059">
        <v>1</v>
      </c>
      <c r="I20059" t="s">
        <v>66564</v>
      </c>
      <c r="J20059" t="s">
        <v>66565</v>
      </c>
      <c r="K20059" t="s">
        <v>66566</v>
      </c>
      <c r="L20059" t="s">
        <v>77917</v>
      </c>
    </row>
    <row r="20060" spans="1:12" x14ac:dyDescent="0.15">
      <c r="A20060" t="s">
        <v>12</v>
      </c>
      <c r="B20060">
        <v>5643169</v>
      </c>
      <c r="C20060">
        <v>5643189</v>
      </c>
      <c r="D20060" t="s">
        <v>66562</v>
      </c>
      <c r="E20060" t="s">
        <v>66563</v>
      </c>
      <c r="F20060" t="s">
        <v>15</v>
      </c>
      <c r="G20060" t="s">
        <v>32</v>
      </c>
      <c r="H20060">
        <v>25</v>
      </c>
      <c r="I20060" t="s">
        <v>66567</v>
      </c>
      <c r="J20060" t="s">
        <v>66568</v>
      </c>
      <c r="K20060" t="s">
        <v>66569</v>
      </c>
      <c r="L20060" t="s">
        <v>78012</v>
      </c>
    </row>
    <row r="20061" spans="1:12" x14ac:dyDescent="0.15">
      <c r="A20061" t="s">
        <v>12</v>
      </c>
      <c r="B20061">
        <v>5643192</v>
      </c>
      <c r="C20061">
        <v>5643212</v>
      </c>
      <c r="D20061" t="s">
        <v>66562</v>
      </c>
      <c r="E20061" t="s">
        <v>66563</v>
      </c>
      <c r="F20061" t="s">
        <v>15</v>
      </c>
      <c r="G20061" t="s">
        <v>16</v>
      </c>
      <c r="H20061">
        <v>48</v>
      </c>
      <c r="I20061" t="s">
        <v>66570</v>
      </c>
      <c r="J20061" t="s">
        <v>66571</v>
      </c>
      <c r="K20061" t="s">
        <v>66572</v>
      </c>
      <c r="L20061" t="s">
        <v>78018</v>
      </c>
    </row>
    <row r="20062" spans="1:12" x14ac:dyDescent="0.15">
      <c r="A20062" t="s">
        <v>12</v>
      </c>
      <c r="B20062">
        <v>5643212</v>
      </c>
      <c r="C20062">
        <v>5643232</v>
      </c>
      <c r="D20062" t="s">
        <v>66562</v>
      </c>
      <c r="E20062" t="s">
        <v>66563</v>
      </c>
      <c r="F20062" t="s">
        <v>15</v>
      </c>
      <c r="G20062" t="s">
        <v>36</v>
      </c>
      <c r="H20062">
        <v>68</v>
      </c>
      <c r="I20062" t="s">
        <v>66573</v>
      </c>
      <c r="J20062" t="s">
        <v>66574</v>
      </c>
      <c r="K20062" t="s">
        <v>66575</v>
      </c>
      <c r="L20062" t="s">
        <v>77962</v>
      </c>
    </row>
    <row r="20063" spans="1:12" x14ac:dyDescent="0.15">
      <c r="A20063" t="s">
        <v>12</v>
      </c>
      <c r="B20063">
        <v>5644552</v>
      </c>
      <c r="C20063">
        <v>5644572</v>
      </c>
      <c r="D20063" t="s">
        <v>66576</v>
      </c>
      <c r="E20063" t="s">
        <v>66577</v>
      </c>
      <c r="F20063" t="s">
        <v>15</v>
      </c>
      <c r="G20063" t="s">
        <v>32</v>
      </c>
      <c r="H20063">
        <v>8</v>
      </c>
      <c r="I20063" t="s">
        <v>66578</v>
      </c>
      <c r="J20063" t="s">
        <v>66579</v>
      </c>
      <c r="K20063" t="s">
        <v>66580</v>
      </c>
      <c r="L20063" t="s">
        <v>77955</v>
      </c>
    </row>
    <row r="20064" spans="1:12" x14ac:dyDescent="0.15">
      <c r="A20064" t="s">
        <v>12</v>
      </c>
      <c r="B20064">
        <v>5644582</v>
      </c>
      <c r="C20064">
        <v>5644602</v>
      </c>
      <c r="D20064" t="s">
        <v>66576</v>
      </c>
      <c r="E20064" t="s">
        <v>66577</v>
      </c>
      <c r="F20064" t="s">
        <v>15</v>
      </c>
      <c r="G20064" t="s">
        <v>23</v>
      </c>
      <c r="H20064">
        <v>38</v>
      </c>
      <c r="I20064" t="s">
        <v>66581</v>
      </c>
      <c r="J20064" t="s">
        <v>66582</v>
      </c>
      <c r="K20064" t="s">
        <v>66583</v>
      </c>
      <c r="L20064" t="s">
        <v>78008</v>
      </c>
    </row>
    <row r="20065" spans="1:12" x14ac:dyDescent="0.15">
      <c r="A20065" t="s">
        <v>12</v>
      </c>
      <c r="B20065">
        <v>5644615</v>
      </c>
      <c r="C20065">
        <v>5644635</v>
      </c>
      <c r="D20065" t="s">
        <v>66576</v>
      </c>
      <c r="E20065" t="s">
        <v>66577</v>
      </c>
      <c r="F20065" t="s">
        <v>15</v>
      </c>
      <c r="G20065" t="s">
        <v>23</v>
      </c>
      <c r="H20065">
        <v>71</v>
      </c>
      <c r="I20065" t="s">
        <v>66584</v>
      </c>
      <c r="J20065" t="s">
        <v>66585</v>
      </c>
      <c r="K20065" t="s">
        <v>66586</v>
      </c>
      <c r="L20065" t="s">
        <v>77969</v>
      </c>
    </row>
    <row r="20066" spans="1:12" x14ac:dyDescent="0.15">
      <c r="A20066" t="s">
        <v>12</v>
      </c>
      <c r="B20066">
        <v>5644645</v>
      </c>
      <c r="C20066">
        <v>5644665</v>
      </c>
      <c r="D20066" t="s">
        <v>66576</v>
      </c>
      <c r="E20066" t="s">
        <v>66577</v>
      </c>
      <c r="F20066" t="s">
        <v>15</v>
      </c>
      <c r="G20066" t="s">
        <v>16</v>
      </c>
      <c r="H20066">
        <v>101</v>
      </c>
      <c r="I20066" t="s">
        <v>66587</v>
      </c>
      <c r="J20066" t="s">
        <v>66588</v>
      </c>
      <c r="K20066" t="s">
        <v>66589</v>
      </c>
      <c r="L20066" t="s">
        <v>77997</v>
      </c>
    </row>
    <row r="20067" spans="1:12" x14ac:dyDescent="0.15">
      <c r="A20067" t="s">
        <v>12</v>
      </c>
      <c r="B20067">
        <v>5645282</v>
      </c>
      <c r="C20067">
        <v>5645302</v>
      </c>
      <c r="D20067" t="s">
        <v>66590</v>
      </c>
      <c r="E20067" t="s">
        <v>66591</v>
      </c>
      <c r="F20067" t="s">
        <v>15</v>
      </c>
      <c r="G20067" t="s">
        <v>32</v>
      </c>
      <c r="H20067">
        <v>1</v>
      </c>
      <c r="I20067" t="s">
        <v>66592</v>
      </c>
      <c r="J20067" t="s">
        <v>66593</v>
      </c>
      <c r="K20067" t="s">
        <v>66594</v>
      </c>
      <c r="L20067" t="s">
        <v>77917</v>
      </c>
    </row>
    <row r="20068" spans="1:12" x14ac:dyDescent="0.15">
      <c r="A20068" t="s">
        <v>12</v>
      </c>
      <c r="B20068">
        <v>5645303</v>
      </c>
      <c r="C20068">
        <v>5645323</v>
      </c>
      <c r="D20068" t="s">
        <v>66590</v>
      </c>
      <c r="E20068" t="s">
        <v>66591</v>
      </c>
      <c r="F20068" t="s">
        <v>15</v>
      </c>
      <c r="G20068" t="s">
        <v>32</v>
      </c>
      <c r="H20068">
        <v>22</v>
      </c>
      <c r="I20068" t="s">
        <v>66595</v>
      </c>
      <c r="J20068" t="s">
        <v>66596</v>
      </c>
      <c r="K20068" t="s">
        <v>66597</v>
      </c>
      <c r="L20068" t="s">
        <v>77948</v>
      </c>
    </row>
    <row r="20069" spans="1:12" x14ac:dyDescent="0.15">
      <c r="A20069" t="s">
        <v>12</v>
      </c>
      <c r="B20069">
        <v>5645342</v>
      </c>
      <c r="C20069">
        <v>5645362</v>
      </c>
      <c r="D20069" t="s">
        <v>66590</v>
      </c>
      <c r="E20069" t="s">
        <v>66591</v>
      </c>
      <c r="F20069" t="s">
        <v>15</v>
      </c>
      <c r="G20069" t="s">
        <v>32</v>
      </c>
      <c r="H20069">
        <v>61</v>
      </c>
      <c r="I20069" t="s">
        <v>66598</v>
      </c>
      <c r="J20069" t="s">
        <v>66599</v>
      </c>
      <c r="K20069" t="s">
        <v>66600</v>
      </c>
      <c r="L20069" t="s">
        <v>77979</v>
      </c>
    </row>
    <row r="20070" spans="1:12" x14ac:dyDescent="0.15">
      <c r="A20070" t="s">
        <v>12</v>
      </c>
      <c r="B20070">
        <v>5645363</v>
      </c>
      <c r="C20070">
        <v>5645383</v>
      </c>
      <c r="D20070" t="s">
        <v>66590</v>
      </c>
      <c r="E20070" t="s">
        <v>66591</v>
      </c>
      <c r="F20070" t="s">
        <v>15</v>
      </c>
      <c r="G20070" t="s">
        <v>32</v>
      </c>
      <c r="H20070">
        <v>82</v>
      </c>
      <c r="I20070" t="s">
        <v>66601</v>
      </c>
      <c r="J20070" t="s">
        <v>66602</v>
      </c>
      <c r="K20070" t="s">
        <v>66603</v>
      </c>
      <c r="L20070" t="s">
        <v>78011</v>
      </c>
    </row>
    <row r="20071" spans="1:12" x14ac:dyDescent="0.15">
      <c r="A20071" t="s">
        <v>12</v>
      </c>
      <c r="B20071">
        <v>5646088</v>
      </c>
      <c r="C20071">
        <v>5646108</v>
      </c>
      <c r="D20071" t="s">
        <v>66604</v>
      </c>
      <c r="E20071" t="s">
        <v>66605</v>
      </c>
      <c r="F20071" t="s">
        <v>15</v>
      </c>
      <c r="G20071" t="s">
        <v>16</v>
      </c>
      <c r="H20071">
        <v>10</v>
      </c>
      <c r="I20071" t="s">
        <v>66606</v>
      </c>
      <c r="J20071" t="s">
        <v>66607</v>
      </c>
      <c r="K20071" t="s">
        <v>66608</v>
      </c>
      <c r="L20071" t="s">
        <v>78001</v>
      </c>
    </row>
    <row r="20072" spans="1:12" x14ac:dyDescent="0.15">
      <c r="A20072" t="s">
        <v>12</v>
      </c>
      <c r="B20072">
        <v>5646115</v>
      </c>
      <c r="C20072">
        <v>5646135</v>
      </c>
      <c r="D20072" t="s">
        <v>66604</v>
      </c>
      <c r="E20072" t="s">
        <v>66605</v>
      </c>
      <c r="F20072" t="s">
        <v>15</v>
      </c>
      <c r="G20072" t="s">
        <v>16</v>
      </c>
      <c r="H20072">
        <v>37</v>
      </c>
      <c r="I20072" t="s">
        <v>66609</v>
      </c>
      <c r="J20072" t="s">
        <v>66610</v>
      </c>
      <c r="K20072" t="s">
        <v>66611</v>
      </c>
      <c r="L20072" t="s">
        <v>77906</v>
      </c>
    </row>
    <row r="20073" spans="1:12" x14ac:dyDescent="0.15">
      <c r="A20073" t="s">
        <v>12</v>
      </c>
      <c r="B20073">
        <v>5646162</v>
      </c>
      <c r="C20073">
        <v>5646182</v>
      </c>
      <c r="D20073" t="s">
        <v>66604</v>
      </c>
      <c r="E20073" t="s">
        <v>66605</v>
      </c>
      <c r="F20073" t="s">
        <v>15</v>
      </c>
      <c r="G20073" t="s">
        <v>16</v>
      </c>
      <c r="H20073">
        <v>84</v>
      </c>
      <c r="I20073" t="s">
        <v>66612</v>
      </c>
      <c r="J20073" t="s">
        <v>66613</v>
      </c>
      <c r="K20073" t="s">
        <v>66614</v>
      </c>
      <c r="L20073" t="s">
        <v>77946</v>
      </c>
    </row>
    <row r="20074" spans="1:12" x14ac:dyDescent="0.15">
      <c r="A20074" t="s">
        <v>12</v>
      </c>
      <c r="B20074">
        <v>5646184</v>
      </c>
      <c r="C20074">
        <v>5646204</v>
      </c>
      <c r="D20074" t="s">
        <v>66604</v>
      </c>
      <c r="E20074" t="s">
        <v>66605</v>
      </c>
      <c r="F20074" t="s">
        <v>15</v>
      </c>
      <c r="G20074" t="s">
        <v>16</v>
      </c>
      <c r="H20074">
        <v>106</v>
      </c>
      <c r="I20074" t="s">
        <v>66615</v>
      </c>
      <c r="J20074" t="s">
        <v>66616</v>
      </c>
      <c r="K20074" t="s">
        <v>66617</v>
      </c>
      <c r="L20074" t="s">
        <v>77914</v>
      </c>
    </row>
    <row r="20075" spans="1:12" x14ac:dyDescent="0.15">
      <c r="A20075" t="s">
        <v>12</v>
      </c>
      <c r="B20075">
        <v>5647023</v>
      </c>
      <c r="C20075">
        <v>5647043</v>
      </c>
      <c r="D20075" t="s">
        <v>66618</v>
      </c>
      <c r="E20075" t="s">
        <v>66619</v>
      </c>
      <c r="F20075" t="s">
        <v>15</v>
      </c>
      <c r="G20075" t="s">
        <v>36</v>
      </c>
      <c r="H20075">
        <v>0</v>
      </c>
      <c r="I20075" t="s">
        <v>66620</v>
      </c>
      <c r="J20075" t="s">
        <v>66621</v>
      </c>
      <c r="K20075" t="s">
        <v>66622</v>
      </c>
      <c r="L20075" t="s">
        <v>77980</v>
      </c>
    </row>
    <row r="20076" spans="1:12" x14ac:dyDescent="0.15">
      <c r="A20076" t="s">
        <v>12</v>
      </c>
      <c r="B20076">
        <v>5647048</v>
      </c>
      <c r="C20076">
        <v>5647068</v>
      </c>
      <c r="D20076" t="s">
        <v>66618</v>
      </c>
      <c r="E20076" t="s">
        <v>66619</v>
      </c>
      <c r="F20076" t="s">
        <v>15</v>
      </c>
      <c r="G20076" t="s">
        <v>32</v>
      </c>
      <c r="H20076">
        <v>25</v>
      </c>
      <c r="I20076" t="s">
        <v>66623</v>
      </c>
      <c r="J20076" t="s">
        <v>66624</v>
      </c>
      <c r="K20076" t="s">
        <v>66625</v>
      </c>
      <c r="L20076" t="s">
        <v>78012</v>
      </c>
    </row>
    <row r="20077" spans="1:12" x14ac:dyDescent="0.15">
      <c r="A20077" t="s">
        <v>12</v>
      </c>
      <c r="B20077">
        <v>5647072</v>
      </c>
      <c r="C20077">
        <v>5647092</v>
      </c>
      <c r="D20077" t="s">
        <v>66618</v>
      </c>
      <c r="E20077" t="s">
        <v>66619</v>
      </c>
      <c r="F20077" t="s">
        <v>15</v>
      </c>
      <c r="G20077" t="s">
        <v>36</v>
      </c>
      <c r="H20077">
        <v>49</v>
      </c>
      <c r="I20077" t="s">
        <v>66626</v>
      </c>
      <c r="J20077" t="s">
        <v>66627</v>
      </c>
      <c r="K20077" t="s">
        <v>66628</v>
      </c>
      <c r="L20077" t="s">
        <v>77913</v>
      </c>
    </row>
    <row r="20078" spans="1:12" x14ac:dyDescent="0.15">
      <c r="A20078" t="s">
        <v>12</v>
      </c>
      <c r="B20078">
        <v>5647099</v>
      </c>
      <c r="C20078">
        <v>5647119</v>
      </c>
      <c r="D20078" t="s">
        <v>66618</v>
      </c>
      <c r="E20078" t="s">
        <v>66619</v>
      </c>
      <c r="F20078" t="s">
        <v>15</v>
      </c>
      <c r="G20078" t="s">
        <v>23</v>
      </c>
      <c r="H20078">
        <v>76</v>
      </c>
      <c r="I20078" t="s">
        <v>66629</v>
      </c>
      <c r="J20078" t="s">
        <v>66630</v>
      </c>
      <c r="K20078" t="s">
        <v>66631</v>
      </c>
      <c r="L20078" t="s">
        <v>77985</v>
      </c>
    </row>
    <row r="20079" spans="1:12" x14ac:dyDescent="0.15">
      <c r="A20079" t="s">
        <v>12</v>
      </c>
      <c r="B20079">
        <v>5647494</v>
      </c>
      <c r="C20079">
        <v>5647514</v>
      </c>
      <c r="D20079" t="s">
        <v>66632</v>
      </c>
      <c r="E20079" t="s">
        <v>66633</v>
      </c>
      <c r="F20079" t="s">
        <v>15</v>
      </c>
      <c r="G20079" t="s">
        <v>32</v>
      </c>
      <c r="H20079">
        <v>1</v>
      </c>
      <c r="I20079" t="s">
        <v>66634</v>
      </c>
      <c r="J20079" t="s">
        <v>66635</v>
      </c>
      <c r="K20079" t="s">
        <v>66636</v>
      </c>
      <c r="L20079" t="s">
        <v>77917</v>
      </c>
    </row>
    <row r="20080" spans="1:12" x14ac:dyDescent="0.15">
      <c r="A20080" t="s">
        <v>12</v>
      </c>
      <c r="B20080">
        <v>5647514</v>
      </c>
      <c r="C20080">
        <v>5647534</v>
      </c>
      <c r="D20080" t="s">
        <v>66632</v>
      </c>
      <c r="E20080" t="s">
        <v>66633</v>
      </c>
      <c r="F20080" t="s">
        <v>15</v>
      </c>
      <c r="G20080" t="s">
        <v>16</v>
      </c>
      <c r="H20080">
        <v>21</v>
      </c>
      <c r="I20080" t="s">
        <v>66637</v>
      </c>
      <c r="J20080" t="s">
        <v>66638</v>
      </c>
      <c r="K20080" t="s">
        <v>66639</v>
      </c>
      <c r="L20080" t="s">
        <v>78022</v>
      </c>
    </row>
    <row r="20081" spans="1:12" x14ac:dyDescent="0.15">
      <c r="A20081" t="s">
        <v>12</v>
      </c>
      <c r="B20081">
        <v>5647548</v>
      </c>
      <c r="C20081">
        <v>5647568</v>
      </c>
      <c r="D20081" t="s">
        <v>66632</v>
      </c>
      <c r="E20081" t="s">
        <v>66633</v>
      </c>
      <c r="F20081" t="s">
        <v>15</v>
      </c>
      <c r="G20081" t="s">
        <v>36</v>
      </c>
      <c r="H20081">
        <v>55</v>
      </c>
      <c r="I20081" t="s">
        <v>66640</v>
      </c>
      <c r="J20081" t="s">
        <v>66641</v>
      </c>
      <c r="K20081" t="s">
        <v>66642</v>
      </c>
      <c r="L20081" t="s">
        <v>77992</v>
      </c>
    </row>
    <row r="20082" spans="1:12" x14ac:dyDescent="0.15">
      <c r="A20082" t="s">
        <v>12</v>
      </c>
      <c r="B20082">
        <v>5647591</v>
      </c>
      <c r="C20082">
        <v>5647611</v>
      </c>
      <c r="D20082" t="s">
        <v>66632</v>
      </c>
      <c r="E20082" t="s">
        <v>66633</v>
      </c>
      <c r="F20082" t="s">
        <v>15</v>
      </c>
      <c r="G20082" t="s">
        <v>32</v>
      </c>
      <c r="H20082">
        <v>98</v>
      </c>
      <c r="I20082" t="s">
        <v>66643</v>
      </c>
      <c r="J20082" t="s">
        <v>66644</v>
      </c>
      <c r="K20082" t="s">
        <v>66645</v>
      </c>
      <c r="L20082" t="s">
        <v>78048</v>
      </c>
    </row>
    <row r="20083" spans="1:12" x14ac:dyDescent="0.15">
      <c r="A20083" t="s">
        <v>12</v>
      </c>
      <c r="B20083">
        <v>5649352</v>
      </c>
      <c r="C20083">
        <v>5649372</v>
      </c>
      <c r="D20083" t="s">
        <v>66646</v>
      </c>
      <c r="E20083" t="s">
        <v>66647</v>
      </c>
      <c r="F20083" t="s">
        <v>15</v>
      </c>
      <c r="G20083" t="s">
        <v>32</v>
      </c>
      <c r="H20083">
        <v>1</v>
      </c>
      <c r="I20083" t="s">
        <v>66648</v>
      </c>
      <c r="J20083" t="s">
        <v>66649</v>
      </c>
      <c r="K20083" t="s">
        <v>66650</v>
      </c>
      <c r="L20083" t="s">
        <v>77917</v>
      </c>
    </row>
    <row r="20084" spans="1:12" x14ac:dyDescent="0.15">
      <c r="A20084" t="s">
        <v>12</v>
      </c>
      <c r="B20084">
        <v>5649374</v>
      </c>
      <c r="C20084">
        <v>5649394</v>
      </c>
      <c r="D20084" t="s">
        <v>66646</v>
      </c>
      <c r="E20084" t="s">
        <v>66647</v>
      </c>
      <c r="F20084" t="s">
        <v>15</v>
      </c>
      <c r="G20084" t="s">
        <v>36</v>
      </c>
      <c r="H20084">
        <v>23</v>
      </c>
      <c r="I20084" t="s">
        <v>66651</v>
      </c>
      <c r="J20084" t="s">
        <v>66652</v>
      </c>
      <c r="K20084" t="s">
        <v>66653</v>
      </c>
      <c r="L20084" t="s">
        <v>77975</v>
      </c>
    </row>
    <row r="20085" spans="1:12" x14ac:dyDescent="0.15">
      <c r="A20085" t="s">
        <v>12</v>
      </c>
      <c r="B20085">
        <v>5649395</v>
      </c>
      <c r="C20085">
        <v>5649415</v>
      </c>
      <c r="D20085" t="s">
        <v>66646</v>
      </c>
      <c r="E20085" t="s">
        <v>66647</v>
      </c>
      <c r="F20085" t="s">
        <v>15</v>
      </c>
      <c r="G20085" t="s">
        <v>32</v>
      </c>
      <c r="H20085">
        <v>44</v>
      </c>
      <c r="I20085" t="s">
        <v>66654</v>
      </c>
      <c r="J20085" t="s">
        <v>66655</v>
      </c>
      <c r="K20085" t="s">
        <v>66656</v>
      </c>
      <c r="L20085" t="s">
        <v>78016</v>
      </c>
    </row>
    <row r="20086" spans="1:12" x14ac:dyDescent="0.15">
      <c r="A20086" t="s">
        <v>12</v>
      </c>
      <c r="B20086">
        <v>5649425</v>
      </c>
      <c r="C20086">
        <v>5649445</v>
      </c>
      <c r="D20086" t="s">
        <v>66646</v>
      </c>
      <c r="E20086" t="s">
        <v>66647</v>
      </c>
      <c r="F20086" t="s">
        <v>15</v>
      </c>
      <c r="G20086" t="s">
        <v>32</v>
      </c>
      <c r="H20086">
        <v>74</v>
      </c>
      <c r="I20086" t="s">
        <v>66657</v>
      </c>
      <c r="J20086" t="s">
        <v>66658</v>
      </c>
      <c r="K20086" t="s">
        <v>66659</v>
      </c>
      <c r="L20086" t="s">
        <v>78005</v>
      </c>
    </row>
    <row r="20087" spans="1:12" x14ac:dyDescent="0.15">
      <c r="A20087" t="s">
        <v>12</v>
      </c>
      <c r="B20087">
        <v>5651386</v>
      </c>
      <c r="C20087">
        <v>5651406</v>
      </c>
      <c r="D20087" t="s">
        <v>66660</v>
      </c>
      <c r="E20087" t="s">
        <v>90</v>
      </c>
      <c r="F20087" t="s">
        <v>15</v>
      </c>
      <c r="G20087" t="s">
        <v>32</v>
      </c>
      <c r="H20087">
        <v>1</v>
      </c>
      <c r="I20087" t="s">
        <v>66661</v>
      </c>
      <c r="J20087" t="s">
        <v>66662</v>
      </c>
      <c r="K20087" t="s">
        <v>66663</v>
      </c>
      <c r="L20087" t="s">
        <v>77917</v>
      </c>
    </row>
    <row r="20088" spans="1:12" x14ac:dyDescent="0.15">
      <c r="A20088" t="s">
        <v>12</v>
      </c>
      <c r="B20088">
        <v>5651417</v>
      </c>
      <c r="C20088">
        <v>5651437</v>
      </c>
      <c r="D20088" t="s">
        <v>66660</v>
      </c>
      <c r="E20088" t="s">
        <v>90</v>
      </c>
      <c r="F20088" t="s">
        <v>15</v>
      </c>
      <c r="G20088" t="s">
        <v>32</v>
      </c>
      <c r="H20088">
        <v>32</v>
      </c>
      <c r="I20088" t="s">
        <v>66664</v>
      </c>
      <c r="J20088" t="s">
        <v>66665</v>
      </c>
      <c r="K20088" t="s">
        <v>66666</v>
      </c>
      <c r="L20088" t="s">
        <v>77918</v>
      </c>
    </row>
    <row r="20089" spans="1:12" x14ac:dyDescent="0.15">
      <c r="A20089" t="s">
        <v>12</v>
      </c>
      <c r="B20089">
        <v>5651443</v>
      </c>
      <c r="C20089">
        <v>5651463</v>
      </c>
      <c r="D20089" t="s">
        <v>66660</v>
      </c>
      <c r="E20089" t="s">
        <v>90</v>
      </c>
      <c r="F20089" t="s">
        <v>15</v>
      </c>
      <c r="G20089" t="s">
        <v>16</v>
      </c>
      <c r="H20089">
        <v>58</v>
      </c>
      <c r="I20089" t="s">
        <v>66667</v>
      </c>
      <c r="J20089" t="s">
        <v>66668</v>
      </c>
      <c r="K20089" t="s">
        <v>66669</v>
      </c>
      <c r="L20089" t="s">
        <v>77911</v>
      </c>
    </row>
    <row r="20090" spans="1:12" x14ac:dyDescent="0.15">
      <c r="A20090" t="s">
        <v>12</v>
      </c>
      <c r="B20090">
        <v>5651469</v>
      </c>
      <c r="C20090">
        <v>5651489</v>
      </c>
      <c r="D20090" t="s">
        <v>66660</v>
      </c>
      <c r="E20090" t="s">
        <v>90</v>
      </c>
      <c r="F20090" t="s">
        <v>15</v>
      </c>
      <c r="G20090" t="s">
        <v>16</v>
      </c>
      <c r="H20090">
        <v>84</v>
      </c>
      <c r="I20090" t="s">
        <v>66670</v>
      </c>
      <c r="J20090" t="s">
        <v>66671</v>
      </c>
      <c r="K20090" t="s">
        <v>66672</v>
      </c>
      <c r="L20090" t="s">
        <v>77946</v>
      </c>
    </row>
    <row r="20091" spans="1:12" x14ac:dyDescent="0.15">
      <c r="A20091" t="s">
        <v>12</v>
      </c>
      <c r="B20091">
        <v>5652392</v>
      </c>
      <c r="C20091">
        <v>5652412</v>
      </c>
      <c r="D20091" t="s">
        <v>66673</v>
      </c>
      <c r="E20091" t="s">
        <v>90</v>
      </c>
      <c r="F20091" t="s">
        <v>15</v>
      </c>
      <c r="G20091" t="s">
        <v>32</v>
      </c>
      <c r="H20091">
        <v>1</v>
      </c>
      <c r="I20091" t="s">
        <v>66674</v>
      </c>
      <c r="J20091" t="s">
        <v>66675</v>
      </c>
      <c r="K20091" t="s">
        <v>66676</v>
      </c>
      <c r="L20091" t="s">
        <v>77917</v>
      </c>
    </row>
    <row r="20092" spans="1:12" x14ac:dyDescent="0.15">
      <c r="A20092" t="s">
        <v>12</v>
      </c>
      <c r="B20092">
        <v>5652426</v>
      </c>
      <c r="C20092">
        <v>5652446</v>
      </c>
      <c r="D20092" t="s">
        <v>66673</v>
      </c>
      <c r="E20092" t="s">
        <v>90</v>
      </c>
      <c r="F20092" t="s">
        <v>15</v>
      </c>
      <c r="G20092" t="s">
        <v>23</v>
      </c>
      <c r="H20092">
        <v>35</v>
      </c>
      <c r="I20092" t="s">
        <v>66677</v>
      </c>
      <c r="J20092" t="s">
        <v>66678</v>
      </c>
      <c r="K20092" t="s">
        <v>66679</v>
      </c>
      <c r="L20092" t="s">
        <v>77936</v>
      </c>
    </row>
    <row r="20093" spans="1:12" x14ac:dyDescent="0.15">
      <c r="A20093" t="s">
        <v>12</v>
      </c>
      <c r="B20093">
        <v>5652453</v>
      </c>
      <c r="C20093">
        <v>5652473</v>
      </c>
      <c r="D20093" t="s">
        <v>66673</v>
      </c>
      <c r="E20093" t="s">
        <v>90</v>
      </c>
      <c r="F20093" t="s">
        <v>15</v>
      </c>
      <c r="G20093" t="s">
        <v>23</v>
      </c>
      <c r="H20093">
        <v>62</v>
      </c>
      <c r="I20093" t="s">
        <v>66680</v>
      </c>
      <c r="J20093" t="s">
        <v>66681</v>
      </c>
      <c r="K20093" t="s">
        <v>66682</v>
      </c>
      <c r="L20093" t="s">
        <v>77949</v>
      </c>
    </row>
    <row r="20094" spans="1:12" x14ac:dyDescent="0.15">
      <c r="A20094" t="s">
        <v>12</v>
      </c>
      <c r="B20094">
        <v>5652475</v>
      </c>
      <c r="C20094">
        <v>5652495</v>
      </c>
      <c r="D20094" t="s">
        <v>66673</v>
      </c>
      <c r="E20094" t="s">
        <v>90</v>
      </c>
      <c r="F20094" t="s">
        <v>15</v>
      </c>
      <c r="G20094" t="s">
        <v>36</v>
      </c>
      <c r="H20094">
        <v>84</v>
      </c>
      <c r="I20094" t="s">
        <v>66683</v>
      </c>
      <c r="J20094" t="s">
        <v>66684</v>
      </c>
      <c r="K20094" t="s">
        <v>66685</v>
      </c>
      <c r="L20094" t="s">
        <v>77946</v>
      </c>
    </row>
    <row r="20095" spans="1:12" x14ac:dyDescent="0.15">
      <c r="A20095" t="s">
        <v>12</v>
      </c>
      <c r="B20095">
        <v>5655669</v>
      </c>
      <c r="C20095">
        <v>5655689</v>
      </c>
      <c r="D20095" t="s">
        <v>66686</v>
      </c>
      <c r="E20095" t="s">
        <v>90</v>
      </c>
      <c r="F20095" t="s">
        <v>15</v>
      </c>
      <c r="G20095" t="s">
        <v>23</v>
      </c>
      <c r="H20095">
        <v>1</v>
      </c>
      <c r="I20095" t="s">
        <v>66687</v>
      </c>
      <c r="J20095" t="s">
        <v>66688</v>
      </c>
      <c r="K20095" t="s">
        <v>66689</v>
      </c>
      <c r="L20095" t="s">
        <v>77917</v>
      </c>
    </row>
    <row r="20096" spans="1:12" x14ac:dyDescent="0.15">
      <c r="A20096" t="s">
        <v>12</v>
      </c>
      <c r="B20096">
        <v>5655690</v>
      </c>
      <c r="C20096">
        <v>5655710</v>
      </c>
      <c r="D20096" t="s">
        <v>66686</v>
      </c>
      <c r="E20096" t="s">
        <v>90</v>
      </c>
      <c r="F20096" t="s">
        <v>15</v>
      </c>
      <c r="G20096" t="s">
        <v>36</v>
      </c>
      <c r="H20096">
        <v>22</v>
      </c>
      <c r="I20096" t="s">
        <v>66690</v>
      </c>
      <c r="J20096" t="s">
        <v>66691</v>
      </c>
      <c r="K20096" t="s">
        <v>66692</v>
      </c>
      <c r="L20096" t="s">
        <v>77948</v>
      </c>
    </row>
    <row r="20097" spans="1:12" x14ac:dyDescent="0.15">
      <c r="A20097" t="s">
        <v>12</v>
      </c>
      <c r="B20097">
        <v>5655712</v>
      </c>
      <c r="C20097">
        <v>5655732</v>
      </c>
      <c r="D20097" t="s">
        <v>66686</v>
      </c>
      <c r="E20097" t="s">
        <v>90</v>
      </c>
      <c r="F20097" t="s">
        <v>15</v>
      </c>
      <c r="G20097" t="s">
        <v>23</v>
      </c>
      <c r="H20097">
        <v>44</v>
      </c>
      <c r="I20097" t="s">
        <v>66693</v>
      </c>
      <c r="J20097" t="s">
        <v>66694</v>
      </c>
      <c r="K20097" t="s">
        <v>66695</v>
      </c>
      <c r="L20097" t="s">
        <v>78016</v>
      </c>
    </row>
    <row r="20098" spans="1:12" x14ac:dyDescent="0.15">
      <c r="A20098" t="s">
        <v>12</v>
      </c>
      <c r="B20098">
        <v>5655735</v>
      </c>
      <c r="C20098">
        <v>5655755</v>
      </c>
      <c r="D20098" t="s">
        <v>66686</v>
      </c>
      <c r="E20098" t="s">
        <v>90</v>
      </c>
      <c r="F20098" t="s">
        <v>15</v>
      </c>
      <c r="G20098" t="s">
        <v>16</v>
      </c>
      <c r="H20098">
        <v>67</v>
      </c>
      <c r="I20098" t="s">
        <v>66696</v>
      </c>
      <c r="J20098" t="s">
        <v>66697</v>
      </c>
      <c r="K20098" t="s">
        <v>66698</v>
      </c>
      <c r="L20098" t="s">
        <v>77981</v>
      </c>
    </row>
    <row r="20099" spans="1:12" x14ac:dyDescent="0.15">
      <c r="A20099" t="s">
        <v>12</v>
      </c>
      <c r="B20099">
        <v>5656082</v>
      </c>
      <c r="C20099">
        <v>5656102</v>
      </c>
      <c r="D20099" t="s">
        <v>66699</v>
      </c>
      <c r="E20099" t="s">
        <v>90</v>
      </c>
      <c r="F20099" t="s">
        <v>15</v>
      </c>
      <c r="G20099" t="s">
        <v>16</v>
      </c>
      <c r="H20099">
        <v>25</v>
      </c>
      <c r="I20099" t="s">
        <v>66700</v>
      </c>
      <c r="J20099" t="s">
        <v>66701</v>
      </c>
      <c r="K20099" t="s">
        <v>66702</v>
      </c>
      <c r="L20099" t="s">
        <v>78012</v>
      </c>
    </row>
    <row r="20100" spans="1:12" x14ac:dyDescent="0.15">
      <c r="A20100" t="s">
        <v>12</v>
      </c>
      <c r="B20100">
        <v>5656108</v>
      </c>
      <c r="C20100">
        <v>5656128</v>
      </c>
      <c r="D20100" t="s">
        <v>66699</v>
      </c>
      <c r="E20100" t="s">
        <v>90</v>
      </c>
      <c r="F20100" t="s">
        <v>15</v>
      </c>
      <c r="G20100" t="s">
        <v>32</v>
      </c>
      <c r="H20100">
        <v>51</v>
      </c>
      <c r="I20100" t="s">
        <v>66703</v>
      </c>
      <c r="J20100" t="s">
        <v>66704</v>
      </c>
      <c r="K20100" t="s">
        <v>66705</v>
      </c>
      <c r="L20100" t="s">
        <v>78023</v>
      </c>
    </row>
    <row r="20101" spans="1:12" x14ac:dyDescent="0.15">
      <c r="A20101" t="s">
        <v>12</v>
      </c>
      <c r="B20101">
        <v>5656179</v>
      </c>
      <c r="C20101">
        <v>5656199</v>
      </c>
      <c r="D20101" t="s">
        <v>66699</v>
      </c>
      <c r="E20101" t="s">
        <v>90</v>
      </c>
      <c r="F20101" t="s">
        <v>15</v>
      </c>
      <c r="G20101" t="s">
        <v>32</v>
      </c>
      <c r="H20101">
        <v>122</v>
      </c>
      <c r="I20101" t="s">
        <v>66706</v>
      </c>
      <c r="J20101" t="s">
        <v>66707</v>
      </c>
      <c r="K20101" t="s">
        <v>66708</v>
      </c>
      <c r="L20101" t="s">
        <v>78033</v>
      </c>
    </row>
    <row r="20102" spans="1:12" x14ac:dyDescent="0.15">
      <c r="A20102" t="s">
        <v>12</v>
      </c>
      <c r="B20102">
        <v>5656224</v>
      </c>
      <c r="C20102">
        <v>5656244</v>
      </c>
      <c r="D20102" t="s">
        <v>66699</v>
      </c>
      <c r="E20102" t="s">
        <v>90</v>
      </c>
      <c r="F20102" t="s">
        <v>15</v>
      </c>
      <c r="G20102" t="s">
        <v>16</v>
      </c>
      <c r="H20102">
        <v>167</v>
      </c>
      <c r="I20102" t="s">
        <v>66709</v>
      </c>
      <c r="J20102" t="s">
        <v>66710</v>
      </c>
      <c r="K20102" t="s">
        <v>66711</v>
      </c>
      <c r="L20102" t="s">
        <v>77916</v>
      </c>
    </row>
    <row r="20103" spans="1:12" x14ac:dyDescent="0.15">
      <c r="A20103" t="s">
        <v>12</v>
      </c>
      <c r="B20103">
        <v>5656510</v>
      </c>
      <c r="C20103">
        <v>5656530</v>
      </c>
      <c r="D20103" t="s">
        <v>66712</v>
      </c>
      <c r="E20103" t="s">
        <v>90</v>
      </c>
      <c r="F20103" t="s">
        <v>76</v>
      </c>
      <c r="G20103" t="s">
        <v>16</v>
      </c>
      <c r="H20103">
        <v>0</v>
      </c>
      <c r="I20103" t="s">
        <v>66713</v>
      </c>
      <c r="J20103" t="s">
        <v>66714</v>
      </c>
      <c r="K20103" t="s">
        <v>66715</v>
      </c>
      <c r="L20103" t="s">
        <v>77980</v>
      </c>
    </row>
    <row r="20104" spans="1:12" x14ac:dyDescent="0.15">
      <c r="A20104" t="s">
        <v>12</v>
      </c>
      <c r="B20104">
        <v>5656434</v>
      </c>
      <c r="C20104">
        <v>5656454</v>
      </c>
      <c r="D20104" t="s">
        <v>66712</v>
      </c>
      <c r="E20104" t="s">
        <v>90</v>
      </c>
      <c r="F20104" t="s">
        <v>76</v>
      </c>
      <c r="G20104" t="s">
        <v>16</v>
      </c>
      <c r="H20104">
        <v>76</v>
      </c>
      <c r="I20104" t="s">
        <v>66716</v>
      </c>
      <c r="J20104" t="s">
        <v>66717</v>
      </c>
      <c r="K20104" t="s">
        <v>66718</v>
      </c>
      <c r="L20104" t="s">
        <v>77985</v>
      </c>
    </row>
    <row r="20105" spans="1:12" x14ac:dyDescent="0.15">
      <c r="A20105" t="s">
        <v>12</v>
      </c>
      <c r="B20105">
        <v>5656401</v>
      </c>
      <c r="C20105">
        <v>5656421</v>
      </c>
      <c r="D20105" t="s">
        <v>66712</v>
      </c>
      <c r="E20105" t="s">
        <v>90</v>
      </c>
      <c r="F20105" t="s">
        <v>76</v>
      </c>
      <c r="G20105" t="s">
        <v>16</v>
      </c>
      <c r="H20105">
        <v>109</v>
      </c>
      <c r="I20105" t="s">
        <v>66719</v>
      </c>
      <c r="J20105" t="s">
        <v>66720</v>
      </c>
      <c r="K20105" t="s">
        <v>66721</v>
      </c>
      <c r="L20105" t="s">
        <v>77947</v>
      </c>
    </row>
    <row r="20106" spans="1:12" x14ac:dyDescent="0.15">
      <c r="A20106" t="s">
        <v>12</v>
      </c>
      <c r="B20106">
        <v>5656359</v>
      </c>
      <c r="C20106">
        <v>5656379</v>
      </c>
      <c r="D20106" t="s">
        <v>66712</v>
      </c>
      <c r="E20106" t="s">
        <v>90</v>
      </c>
      <c r="F20106" t="s">
        <v>76</v>
      </c>
      <c r="G20106" t="s">
        <v>32</v>
      </c>
      <c r="H20106">
        <v>151</v>
      </c>
      <c r="I20106" t="s">
        <v>66722</v>
      </c>
      <c r="J20106" t="s">
        <v>66723</v>
      </c>
      <c r="K20106" t="s">
        <v>66724</v>
      </c>
      <c r="L20106" t="s">
        <v>78050</v>
      </c>
    </row>
    <row r="20107" spans="1:12" x14ac:dyDescent="0.15">
      <c r="A20107" t="s">
        <v>12</v>
      </c>
      <c r="B20107">
        <v>5656876</v>
      </c>
      <c r="C20107">
        <v>5656896</v>
      </c>
      <c r="D20107" t="s">
        <v>66725</v>
      </c>
      <c r="E20107" t="s">
        <v>90</v>
      </c>
      <c r="F20107" t="s">
        <v>76</v>
      </c>
      <c r="G20107" t="s">
        <v>16</v>
      </c>
      <c r="H20107">
        <v>28</v>
      </c>
      <c r="I20107" t="s">
        <v>66726</v>
      </c>
      <c r="J20107" t="s">
        <v>66727</v>
      </c>
      <c r="K20107" t="s">
        <v>66728</v>
      </c>
      <c r="L20107" t="s">
        <v>77956</v>
      </c>
    </row>
    <row r="20108" spans="1:12" x14ac:dyDescent="0.15">
      <c r="A20108" t="s">
        <v>12</v>
      </c>
      <c r="B20108">
        <v>5656840</v>
      </c>
      <c r="C20108">
        <v>5656860</v>
      </c>
      <c r="D20108" t="s">
        <v>66725</v>
      </c>
      <c r="E20108" t="s">
        <v>90</v>
      </c>
      <c r="F20108" t="s">
        <v>76</v>
      </c>
      <c r="G20108" t="s">
        <v>32</v>
      </c>
      <c r="H20108">
        <v>64</v>
      </c>
      <c r="I20108" t="s">
        <v>66729</v>
      </c>
      <c r="J20108" t="s">
        <v>66730</v>
      </c>
      <c r="K20108" t="s">
        <v>66731</v>
      </c>
      <c r="L20108" t="s">
        <v>77989</v>
      </c>
    </row>
    <row r="20109" spans="1:12" x14ac:dyDescent="0.15">
      <c r="A20109" t="s">
        <v>12</v>
      </c>
      <c r="B20109">
        <v>5656820</v>
      </c>
      <c r="C20109">
        <v>5656840</v>
      </c>
      <c r="D20109" t="s">
        <v>66725</v>
      </c>
      <c r="E20109" t="s">
        <v>90</v>
      </c>
      <c r="F20109" t="s">
        <v>76</v>
      </c>
      <c r="G20109" t="s">
        <v>36</v>
      </c>
      <c r="H20109">
        <v>84</v>
      </c>
      <c r="I20109" t="s">
        <v>66732</v>
      </c>
      <c r="J20109" t="s">
        <v>66733</v>
      </c>
      <c r="K20109" t="s">
        <v>66734</v>
      </c>
      <c r="L20109" t="s">
        <v>77946</v>
      </c>
    </row>
    <row r="20110" spans="1:12" x14ac:dyDescent="0.15">
      <c r="A20110" t="s">
        <v>12</v>
      </c>
      <c r="B20110">
        <v>5656783</v>
      </c>
      <c r="C20110">
        <v>5656803</v>
      </c>
      <c r="D20110" t="s">
        <v>66725</v>
      </c>
      <c r="E20110" t="s">
        <v>90</v>
      </c>
      <c r="F20110" t="s">
        <v>76</v>
      </c>
      <c r="G20110" t="s">
        <v>16</v>
      </c>
      <c r="H20110">
        <v>121</v>
      </c>
      <c r="I20110" t="s">
        <v>66735</v>
      </c>
      <c r="J20110" t="s">
        <v>66736</v>
      </c>
      <c r="K20110" t="s">
        <v>66737</v>
      </c>
      <c r="L20110" t="s">
        <v>77943</v>
      </c>
    </row>
    <row r="20111" spans="1:12" x14ac:dyDescent="0.15">
      <c r="A20111" t="s">
        <v>12</v>
      </c>
      <c r="B20111">
        <v>5659281</v>
      </c>
      <c r="C20111">
        <v>5659301</v>
      </c>
      <c r="D20111" t="s">
        <v>66738</v>
      </c>
      <c r="E20111" t="s">
        <v>66739</v>
      </c>
      <c r="F20111" t="s">
        <v>76</v>
      </c>
      <c r="G20111" t="s">
        <v>16</v>
      </c>
      <c r="H20111">
        <v>1</v>
      </c>
      <c r="I20111" t="s">
        <v>66740</v>
      </c>
      <c r="J20111" t="s">
        <v>66741</v>
      </c>
      <c r="K20111" t="s">
        <v>66742</v>
      </c>
      <c r="L20111" t="s">
        <v>77917</v>
      </c>
    </row>
    <row r="20112" spans="1:12" x14ac:dyDescent="0.15">
      <c r="A20112" t="s">
        <v>12</v>
      </c>
      <c r="B20112">
        <v>5659256</v>
      </c>
      <c r="C20112">
        <v>5659276</v>
      </c>
      <c r="D20112" t="s">
        <v>66738</v>
      </c>
      <c r="E20112" t="s">
        <v>66739</v>
      </c>
      <c r="F20112" t="s">
        <v>76</v>
      </c>
      <c r="G20112" t="s">
        <v>32</v>
      </c>
      <c r="H20112">
        <v>26</v>
      </c>
      <c r="I20112" t="s">
        <v>66743</v>
      </c>
      <c r="J20112" t="s">
        <v>66744</v>
      </c>
      <c r="K20112" t="s">
        <v>66745</v>
      </c>
      <c r="L20112" t="s">
        <v>78002</v>
      </c>
    </row>
    <row r="20113" spans="1:12" x14ac:dyDescent="0.15">
      <c r="A20113" t="s">
        <v>12</v>
      </c>
      <c r="B20113">
        <v>5659224</v>
      </c>
      <c r="C20113">
        <v>5659244</v>
      </c>
      <c r="D20113" t="s">
        <v>66738</v>
      </c>
      <c r="E20113" t="s">
        <v>66739</v>
      </c>
      <c r="F20113" t="s">
        <v>76</v>
      </c>
      <c r="G20113" t="s">
        <v>16</v>
      </c>
      <c r="H20113">
        <v>58</v>
      </c>
      <c r="I20113" t="s">
        <v>66746</v>
      </c>
      <c r="J20113" t="s">
        <v>66747</v>
      </c>
      <c r="K20113" t="s">
        <v>66748</v>
      </c>
      <c r="L20113" t="s">
        <v>77911</v>
      </c>
    </row>
    <row r="20114" spans="1:12" x14ac:dyDescent="0.15">
      <c r="A20114" t="s">
        <v>12</v>
      </c>
      <c r="B20114">
        <v>5659203</v>
      </c>
      <c r="C20114">
        <v>5659223</v>
      </c>
      <c r="D20114" t="s">
        <v>66738</v>
      </c>
      <c r="E20114" t="s">
        <v>66739</v>
      </c>
      <c r="F20114" t="s">
        <v>76</v>
      </c>
      <c r="G20114" t="s">
        <v>32</v>
      </c>
      <c r="H20114">
        <v>79</v>
      </c>
      <c r="I20114" t="s">
        <v>66749</v>
      </c>
      <c r="J20114" t="s">
        <v>66750</v>
      </c>
      <c r="K20114" t="s">
        <v>66751</v>
      </c>
      <c r="L20114" t="s">
        <v>77993</v>
      </c>
    </row>
    <row r="20115" spans="1:12" x14ac:dyDescent="0.15">
      <c r="A20115" t="s">
        <v>12</v>
      </c>
      <c r="B20115">
        <v>5659658</v>
      </c>
      <c r="C20115">
        <v>5659678</v>
      </c>
      <c r="D20115" t="s">
        <v>66752</v>
      </c>
      <c r="E20115" t="s">
        <v>66753</v>
      </c>
      <c r="F20115" t="s">
        <v>76</v>
      </c>
      <c r="G20115" t="s">
        <v>16</v>
      </c>
      <c r="H20115">
        <v>67</v>
      </c>
      <c r="I20115" t="s">
        <v>66754</v>
      </c>
      <c r="J20115" t="s">
        <v>66755</v>
      </c>
      <c r="K20115" t="s">
        <v>66756</v>
      </c>
      <c r="L20115" t="s">
        <v>77981</v>
      </c>
    </row>
    <row r="20116" spans="1:12" x14ac:dyDescent="0.15">
      <c r="A20116" t="s">
        <v>12</v>
      </c>
      <c r="B20116">
        <v>5659634</v>
      </c>
      <c r="C20116">
        <v>5659654</v>
      </c>
      <c r="D20116" t="s">
        <v>66752</v>
      </c>
      <c r="E20116" t="s">
        <v>66753</v>
      </c>
      <c r="F20116" t="s">
        <v>76</v>
      </c>
      <c r="G20116" t="s">
        <v>36</v>
      </c>
      <c r="H20116">
        <v>91</v>
      </c>
      <c r="I20116" t="s">
        <v>66757</v>
      </c>
      <c r="J20116" t="s">
        <v>66758</v>
      </c>
      <c r="K20116" t="s">
        <v>66759</v>
      </c>
      <c r="L20116" t="s">
        <v>77907</v>
      </c>
    </row>
    <row r="20117" spans="1:12" x14ac:dyDescent="0.15">
      <c r="A20117" t="s">
        <v>12</v>
      </c>
      <c r="B20117">
        <v>5659589</v>
      </c>
      <c r="C20117">
        <v>5659609</v>
      </c>
      <c r="D20117" t="s">
        <v>66752</v>
      </c>
      <c r="E20117" t="s">
        <v>66753</v>
      </c>
      <c r="F20117" t="s">
        <v>76</v>
      </c>
      <c r="G20117" t="s">
        <v>32</v>
      </c>
      <c r="H20117">
        <v>136</v>
      </c>
      <c r="I20117" t="s">
        <v>66760</v>
      </c>
      <c r="J20117" t="s">
        <v>66761</v>
      </c>
      <c r="K20117" t="s">
        <v>66762</v>
      </c>
      <c r="L20117" t="s">
        <v>78057</v>
      </c>
    </row>
    <row r="20118" spans="1:12" x14ac:dyDescent="0.15">
      <c r="A20118" t="s">
        <v>12</v>
      </c>
      <c r="B20118">
        <v>5659568</v>
      </c>
      <c r="C20118">
        <v>5659588</v>
      </c>
      <c r="D20118" t="s">
        <v>66752</v>
      </c>
      <c r="E20118" t="s">
        <v>66753</v>
      </c>
      <c r="F20118" t="s">
        <v>76</v>
      </c>
      <c r="G20118" t="s">
        <v>36</v>
      </c>
      <c r="H20118">
        <v>157</v>
      </c>
      <c r="I20118" t="s">
        <v>66763</v>
      </c>
      <c r="J20118" t="s">
        <v>66764</v>
      </c>
      <c r="K20118" t="s">
        <v>66765</v>
      </c>
      <c r="L20118" t="s">
        <v>78068</v>
      </c>
    </row>
    <row r="20119" spans="1:12" x14ac:dyDescent="0.15">
      <c r="A20119" t="s">
        <v>12</v>
      </c>
      <c r="B20119">
        <v>5660728</v>
      </c>
      <c r="C20119">
        <v>5660748</v>
      </c>
      <c r="D20119" t="s">
        <v>66766</v>
      </c>
      <c r="E20119" t="s">
        <v>66767</v>
      </c>
      <c r="F20119" t="s">
        <v>76</v>
      </c>
      <c r="G20119" t="s">
        <v>36</v>
      </c>
      <c r="H20119">
        <v>7</v>
      </c>
      <c r="I20119" t="s">
        <v>66768</v>
      </c>
      <c r="J20119" t="s">
        <v>66769</v>
      </c>
      <c r="K20119" t="s">
        <v>66770</v>
      </c>
      <c r="L20119" t="s">
        <v>77909</v>
      </c>
    </row>
    <row r="20120" spans="1:12" x14ac:dyDescent="0.15">
      <c r="A20120" t="s">
        <v>12</v>
      </c>
      <c r="B20120">
        <v>5660691</v>
      </c>
      <c r="C20120">
        <v>5660711</v>
      </c>
      <c r="D20120" t="s">
        <v>66766</v>
      </c>
      <c r="E20120" t="s">
        <v>66767</v>
      </c>
      <c r="F20120" t="s">
        <v>76</v>
      </c>
      <c r="G20120" t="s">
        <v>23</v>
      </c>
      <c r="H20120">
        <v>44</v>
      </c>
      <c r="I20120" t="s">
        <v>66771</v>
      </c>
      <c r="J20120" t="s">
        <v>66772</v>
      </c>
      <c r="K20120" t="s">
        <v>66773</v>
      </c>
      <c r="L20120" t="s">
        <v>78016</v>
      </c>
    </row>
    <row r="20121" spans="1:12" x14ac:dyDescent="0.15">
      <c r="A20121" t="s">
        <v>12</v>
      </c>
      <c r="B20121">
        <v>5660659</v>
      </c>
      <c r="C20121">
        <v>5660679</v>
      </c>
      <c r="D20121" t="s">
        <v>66766</v>
      </c>
      <c r="E20121" t="s">
        <v>66767</v>
      </c>
      <c r="F20121" t="s">
        <v>76</v>
      </c>
      <c r="G20121" t="s">
        <v>32</v>
      </c>
      <c r="H20121">
        <v>76</v>
      </c>
      <c r="I20121" t="s">
        <v>66774</v>
      </c>
      <c r="J20121" t="s">
        <v>66775</v>
      </c>
      <c r="K20121" t="s">
        <v>66776</v>
      </c>
      <c r="L20121" t="s">
        <v>77985</v>
      </c>
    </row>
    <row r="20122" spans="1:12" x14ac:dyDescent="0.15">
      <c r="A20122" t="s">
        <v>12</v>
      </c>
      <c r="B20122">
        <v>5660637</v>
      </c>
      <c r="C20122">
        <v>5660657</v>
      </c>
      <c r="D20122" t="s">
        <v>66766</v>
      </c>
      <c r="E20122" t="s">
        <v>66767</v>
      </c>
      <c r="F20122" t="s">
        <v>76</v>
      </c>
      <c r="G20122" t="s">
        <v>16</v>
      </c>
      <c r="H20122">
        <v>98</v>
      </c>
      <c r="I20122" t="s">
        <v>66777</v>
      </c>
      <c r="J20122" t="s">
        <v>66778</v>
      </c>
      <c r="K20122" t="s">
        <v>66779</v>
      </c>
      <c r="L20122" t="s">
        <v>78048</v>
      </c>
    </row>
    <row r="20123" spans="1:12" x14ac:dyDescent="0.15">
      <c r="A20123" t="s">
        <v>12</v>
      </c>
      <c r="B20123">
        <v>5661110</v>
      </c>
      <c r="C20123">
        <v>5661130</v>
      </c>
      <c r="D20123" t="s">
        <v>66780</v>
      </c>
      <c r="E20123" t="s">
        <v>66781</v>
      </c>
      <c r="F20123" t="s">
        <v>76</v>
      </c>
      <c r="G20123" t="s">
        <v>16</v>
      </c>
      <c r="H20123">
        <v>20</v>
      </c>
      <c r="I20123" t="s">
        <v>66782</v>
      </c>
      <c r="J20123" t="s">
        <v>66783</v>
      </c>
      <c r="K20123" t="s">
        <v>66784</v>
      </c>
      <c r="L20123" t="s">
        <v>77968</v>
      </c>
    </row>
    <row r="20124" spans="1:12" x14ac:dyDescent="0.15">
      <c r="A20124" t="s">
        <v>12</v>
      </c>
      <c r="B20124">
        <v>5661040</v>
      </c>
      <c r="C20124">
        <v>5661060</v>
      </c>
      <c r="D20124" t="s">
        <v>66780</v>
      </c>
      <c r="E20124" t="s">
        <v>66781</v>
      </c>
      <c r="F20124" t="s">
        <v>76</v>
      </c>
      <c r="G20124" t="s">
        <v>16</v>
      </c>
      <c r="H20124">
        <v>90</v>
      </c>
      <c r="I20124" t="s">
        <v>66785</v>
      </c>
      <c r="J20124" t="s">
        <v>66786</v>
      </c>
      <c r="K20124" t="s">
        <v>66787</v>
      </c>
      <c r="L20124" t="s">
        <v>78017</v>
      </c>
    </row>
    <row r="20125" spans="1:12" x14ac:dyDescent="0.15">
      <c r="A20125" t="s">
        <v>12</v>
      </c>
      <c r="B20125">
        <v>5661015</v>
      </c>
      <c r="C20125">
        <v>5661035</v>
      </c>
      <c r="D20125" t="s">
        <v>66780</v>
      </c>
      <c r="E20125" t="s">
        <v>66781</v>
      </c>
      <c r="F20125" t="s">
        <v>76</v>
      </c>
      <c r="G20125" t="s">
        <v>16</v>
      </c>
      <c r="H20125">
        <v>115</v>
      </c>
      <c r="I20125" t="s">
        <v>66788</v>
      </c>
      <c r="J20125" t="s">
        <v>66789</v>
      </c>
      <c r="K20125" t="s">
        <v>66790</v>
      </c>
      <c r="L20125" t="s">
        <v>78020</v>
      </c>
    </row>
    <row r="20126" spans="1:12" x14ac:dyDescent="0.15">
      <c r="A20126" t="s">
        <v>12</v>
      </c>
      <c r="B20126">
        <v>5660982</v>
      </c>
      <c r="C20126">
        <v>5661002</v>
      </c>
      <c r="D20126" t="s">
        <v>66780</v>
      </c>
      <c r="E20126" t="s">
        <v>66781</v>
      </c>
      <c r="F20126" t="s">
        <v>76</v>
      </c>
      <c r="G20126" t="s">
        <v>32</v>
      </c>
      <c r="H20126">
        <v>148</v>
      </c>
      <c r="I20126" t="s">
        <v>66791</v>
      </c>
      <c r="J20126" t="s">
        <v>66792</v>
      </c>
      <c r="K20126" t="s">
        <v>66793</v>
      </c>
      <c r="L20126" t="s">
        <v>78043</v>
      </c>
    </row>
    <row r="20127" spans="1:12" x14ac:dyDescent="0.15">
      <c r="A20127" t="s">
        <v>12</v>
      </c>
      <c r="B20127">
        <v>5663724</v>
      </c>
      <c r="C20127">
        <v>5663744</v>
      </c>
      <c r="D20127" t="s">
        <v>66794</v>
      </c>
      <c r="E20127" t="s">
        <v>66795</v>
      </c>
      <c r="F20127" t="s">
        <v>76</v>
      </c>
      <c r="G20127" t="s">
        <v>36</v>
      </c>
      <c r="H20127">
        <v>31</v>
      </c>
      <c r="I20127" t="s">
        <v>66796</v>
      </c>
      <c r="J20127" t="s">
        <v>66797</v>
      </c>
      <c r="K20127" t="s">
        <v>66798</v>
      </c>
      <c r="L20127" t="s">
        <v>77910</v>
      </c>
    </row>
    <row r="20128" spans="1:12" x14ac:dyDescent="0.15">
      <c r="A20128" t="s">
        <v>12</v>
      </c>
      <c r="B20128">
        <v>5663696</v>
      </c>
      <c r="C20128">
        <v>5663716</v>
      </c>
      <c r="D20128" t="s">
        <v>66794</v>
      </c>
      <c r="E20128" t="s">
        <v>66795</v>
      </c>
      <c r="F20128" t="s">
        <v>76</v>
      </c>
      <c r="G20128" t="s">
        <v>23</v>
      </c>
      <c r="H20128">
        <v>59</v>
      </c>
      <c r="I20128" t="s">
        <v>66799</v>
      </c>
      <c r="J20128" t="s">
        <v>66800</v>
      </c>
      <c r="K20128" t="s">
        <v>66801</v>
      </c>
      <c r="L20128" t="s">
        <v>78009</v>
      </c>
    </row>
    <row r="20129" spans="1:12" x14ac:dyDescent="0.15">
      <c r="A20129" t="s">
        <v>12</v>
      </c>
      <c r="B20129">
        <v>5663665</v>
      </c>
      <c r="C20129">
        <v>5663685</v>
      </c>
      <c r="D20129" t="s">
        <v>66794</v>
      </c>
      <c r="E20129" t="s">
        <v>66795</v>
      </c>
      <c r="F20129" t="s">
        <v>76</v>
      </c>
      <c r="G20129" t="s">
        <v>16</v>
      </c>
      <c r="H20129">
        <v>90</v>
      </c>
      <c r="I20129" t="s">
        <v>66802</v>
      </c>
      <c r="J20129" t="s">
        <v>66803</v>
      </c>
      <c r="K20129" t="s">
        <v>66804</v>
      </c>
      <c r="L20129" t="s">
        <v>78017</v>
      </c>
    </row>
    <row r="20130" spans="1:12" x14ac:dyDescent="0.15">
      <c r="A20130" t="s">
        <v>12</v>
      </c>
      <c r="B20130">
        <v>5663619</v>
      </c>
      <c r="C20130">
        <v>5663639</v>
      </c>
      <c r="D20130" t="s">
        <v>66794</v>
      </c>
      <c r="E20130" t="s">
        <v>66795</v>
      </c>
      <c r="F20130" t="s">
        <v>76</v>
      </c>
      <c r="G20130" t="s">
        <v>36</v>
      </c>
      <c r="H20130">
        <v>136</v>
      </c>
      <c r="I20130" t="s">
        <v>66805</v>
      </c>
      <c r="J20130" t="s">
        <v>66806</v>
      </c>
      <c r="K20130" t="s">
        <v>66807</v>
      </c>
      <c r="L20130" t="s">
        <v>78057</v>
      </c>
    </row>
    <row r="20131" spans="1:12" x14ac:dyDescent="0.15">
      <c r="A20131" t="s">
        <v>12</v>
      </c>
      <c r="B20131">
        <v>5665224</v>
      </c>
      <c r="C20131">
        <v>5665244</v>
      </c>
      <c r="D20131" t="s">
        <v>66808</v>
      </c>
      <c r="E20131" t="s">
        <v>66809</v>
      </c>
      <c r="F20131" t="s">
        <v>76</v>
      </c>
      <c r="G20131" t="s">
        <v>32</v>
      </c>
      <c r="H20131">
        <v>40</v>
      </c>
      <c r="I20131" t="s">
        <v>66810</v>
      </c>
      <c r="J20131" t="s">
        <v>66811</v>
      </c>
      <c r="K20131" t="s">
        <v>66812</v>
      </c>
      <c r="L20131" t="s">
        <v>77952</v>
      </c>
    </row>
    <row r="20132" spans="1:12" x14ac:dyDescent="0.15">
      <c r="A20132" t="s">
        <v>12</v>
      </c>
      <c r="B20132">
        <v>5665203</v>
      </c>
      <c r="C20132">
        <v>5665223</v>
      </c>
      <c r="D20132" t="s">
        <v>66808</v>
      </c>
      <c r="E20132" t="s">
        <v>66809</v>
      </c>
      <c r="F20132" t="s">
        <v>76</v>
      </c>
      <c r="G20132" t="s">
        <v>16</v>
      </c>
      <c r="H20132">
        <v>61</v>
      </c>
      <c r="I20132" t="s">
        <v>66813</v>
      </c>
      <c r="J20132" t="s">
        <v>66814</v>
      </c>
      <c r="K20132" t="s">
        <v>66815</v>
      </c>
      <c r="L20132" t="s">
        <v>77979</v>
      </c>
    </row>
    <row r="20133" spans="1:12" x14ac:dyDescent="0.15">
      <c r="A20133" t="s">
        <v>12</v>
      </c>
      <c r="B20133">
        <v>5665164</v>
      </c>
      <c r="C20133">
        <v>5665184</v>
      </c>
      <c r="D20133" t="s">
        <v>66808</v>
      </c>
      <c r="E20133" t="s">
        <v>66809</v>
      </c>
      <c r="F20133" t="s">
        <v>76</v>
      </c>
      <c r="G20133" t="s">
        <v>16</v>
      </c>
      <c r="H20133">
        <v>100</v>
      </c>
      <c r="I20133" t="s">
        <v>66816</v>
      </c>
      <c r="J20133" t="s">
        <v>66817</v>
      </c>
      <c r="K20133" t="s">
        <v>66818</v>
      </c>
      <c r="L20133" t="s">
        <v>77953</v>
      </c>
    </row>
    <row r="20134" spans="1:12" x14ac:dyDescent="0.15">
      <c r="A20134" t="s">
        <v>12</v>
      </c>
      <c r="B20134">
        <v>5665130</v>
      </c>
      <c r="C20134">
        <v>5665150</v>
      </c>
      <c r="D20134" t="s">
        <v>66808</v>
      </c>
      <c r="E20134" t="s">
        <v>66809</v>
      </c>
      <c r="F20134" t="s">
        <v>76</v>
      </c>
      <c r="G20134" t="s">
        <v>23</v>
      </c>
      <c r="H20134">
        <v>134</v>
      </c>
      <c r="I20134" t="s">
        <v>66819</v>
      </c>
      <c r="J20134" t="s">
        <v>66820</v>
      </c>
      <c r="K20134" t="s">
        <v>66821</v>
      </c>
      <c r="L20134" t="s">
        <v>78039</v>
      </c>
    </row>
    <row r="20135" spans="1:12" x14ac:dyDescent="0.15">
      <c r="A20135" t="s">
        <v>12</v>
      </c>
      <c r="B20135">
        <v>5665736</v>
      </c>
      <c r="C20135">
        <v>5665756</v>
      </c>
      <c r="D20135" t="s">
        <v>66822</v>
      </c>
      <c r="E20135" t="s">
        <v>90</v>
      </c>
      <c r="F20135" t="s">
        <v>76</v>
      </c>
      <c r="G20135" t="s">
        <v>23</v>
      </c>
      <c r="H20135">
        <v>31</v>
      </c>
      <c r="I20135" t="s">
        <v>66823</v>
      </c>
      <c r="J20135" t="s">
        <v>66824</v>
      </c>
      <c r="K20135" t="s">
        <v>66825</v>
      </c>
      <c r="L20135" t="s">
        <v>77910</v>
      </c>
    </row>
    <row r="20136" spans="1:12" x14ac:dyDescent="0.15">
      <c r="A20136" t="s">
        <v>12</v>
      </c>
      <c r="B20136">
        <v>5665676</v>
      </c>
      <c r="C20136">
        <v>5665696</v>
      </c>
      <c r="D20136" t="s">
        <v>66822</v>
      </c>
      <c r="E20136" t="s">
        <v>90</v>
      </c>
      <c r="F20136" t="s">
        <v>76</v>
      </c>
      <c r="G20136" t="s">
        <v>36</v>
      </c>
      <c r="H20136">
        <v>91</v>
      </c>
      <c r="I20136" t="s">
        <v>66826</v>
      </c>
      <c r="J20136" t="s">
        <v>66827</v>
      </c>
      <c r="K20136" t="s">
        <v>66828</v>
      </c>
      <c r="L20136" t="s">
        <v>77907</v>
      </c>
    </row>
    <row r="20137" spans="1:12" x14ac:dyDescent="0.15">
      <c r="A20137" t="s">
        <v>12</v>
      </c>
      <c r="B20137">
        <v>5665639</v>
      </c>
      <c r="C20137">
        <v>5665659</v>
      </c>
      <c r="D20137" t="s">
        <v>66822</v>
      </c>
      <c r="E20137" t="s">
        <v>90</v>
      </c>
      <c r="F20137" t="s">
        <v>76</v>
      </c>
      <c r="G20137" t="s">
        <v>16</v>
      </c>
      <c r="H20137">
        <v>128</v>
      </c>
      <c r="I20137" t="s">
        <v>66829</v>
      </c>
      <c r="J20137" t="s">
        <v>66830</v>
      </c>
      <c r="K20137" t="s">
        <v>66831</v>
      </c>
      <c r="L20137" t="s">
        <v>77934</v>
      </c>
    </row>
    <row r="20138" spans="1:12" x14ac:dyDescent="0.15">
      <c r="A20138" t="s">
        <v>12</v>
      </c>
      <c r="B20138">
        <v>5665604</v>
      </c>
      <c r="C20138">
        <v>5665624</v>
      </c>
      <c r="D20138" t="s">
        <v>66822</v>
      </c>
      <c r="E20138" t="s">
        <v>90</v>
      </c>
      <c r="F20138" t="s">
        <v>76</v>
      </c>
      <c r="G20138" t="s">
        <v>16</v>
      </c>
      <c r="H20138">
        <v>163</v>
      </c>
      <c r="I20138" t="s">
        <v>66832</v>
      </c>
      <c r="J20138" t="s">
        <v>66833</v>
      </c>
      <c r="K20138" t="s">
        <v>66834</v>
      </c>
      <c r="L20138" t="s">
        <v>78065</v>
      </c>
    </row>
    <row r="20139" spans="1:12" x14ac:dyDescent="0.15">
      <c r="A20139" t="s">
        <v>12</v>
      </c>
      <c r="B20139">
        <v>5666517</v>
      </c>
      <c r="C20139">
        <v>5666537</v>
      </c>
      <c r="D20139" t="s">
        <v>66835</v>
      </c>
      <c r="E20139" t="s">
        <v>66836</v>
      </c>
      <c r="F20139" t="s">
        <v>76</v>
      </c>
      <c r="G20139" t="s">
        <v>23</v>
      </c>
      <c r="H20139">
        <v>32</v>
      </c>
      <c r="I20139" t="s">
        <v>66837</v>
      </c>
      <c r="J20139" t="s">
        <v>66838</v>
      </c>
      <c r="K20139" t="s">
        <v>66839</v>
      </c>
      <c r="L20139" t="s">
        <v>77918</v>
      </c>
    </row>
    <row r="20140" spans="1:12" x14ac:dyDescent="0.15">
      <c r="A20140" t="s">
        <v>12</v>
      </c>
      <c r="B20140">
        <v>5666490</v>
      </c>
      <c r="C20140">
        <v>5666510</v>
      </c>
      <c r="D20140" t="s">
        <v>66835</v>
      </c>
      <c r="E20140" t="s">
        <v>66836</v>
      </c>
      <c r="F20140" t="s">
        <v>76</v>
      </c>
      <c r="G20140" t="s">
        <v>23</v>
      </c>
      <c r="H20140">
        <v>59</v>
      </c>
      <c r="I20140" t="s">
        <v>66840</v>
      </c>
      <c r="J20140" t="s">
        <v>66841</v>
      </c>
      <c r="K20140" t="s">
        <v>66842</v>
      </c>
      <c r="L20140" t="s">
        <v>78009</v>
      </c>
    </row>
    <row r="20141" spans="1:12" x14ac:dyDescent="0.15">
      <c r="A20141" t="s">
        <v>12</v>
      </c>
      <c r="B20141">
        <v>5666409</v>
      </c>
      <c r="C20141">
        <v>5666429</v>
      </c>
      <c r="D20141" t="s">
        <v>66835</v>
      </c>
      <c r="E20141" t="s">
        <v>66836</v>
      </c>
      <c r="F20141" t="s">
        <v>76</v>
      </c>
      <c r="G20141" t="s">
        <v>32</v>
      </c>
      <c r="H20141">
        <v>140</v>
      </c>
      <c r="I20141" t="s">
        <v>66843</v>
      </c>
      <c r="J20141" t="s">
        <v>66844</v>
      </c>
      <c r="K20141" t="s">
        <v>66845</v>
      </c>
      <c r="L20141" t="s">
        <v>78038</v>
      </c>
    </row>
    <row r="20142" spans="1:12" x14ac:dyDescent="0.15">
      <c r="A20142" t="s">
        <v>12</v>
      </c>
      <c r="B20142">
        <v>5666347</v>
      </c>
      <c r="C20142">
        <v>5666367</v>
      </c>
      <c r="D20142" t="s">
        <v>66835</v>
      </c>
      <c r="E20142" t="s">
        <v>66836</v>
      </c>
      <c r="F20142" t="s">
        <v>76</v>
      </c>
      <c r="G20142" t="s">
        <v>32</v>
      </c>
      <c r="H20142">
        <v>202</v>
      </c>
      <c r="I20142" t="s">
        <v>66846</v>
      </c>
      <c r="J20142" t="s">
        <v>66847</v>
      </c>
      <c r="K20142" t="s">
        <v>66848</v>
      </c>
      <c r="L20142" t="s">
        <v>78164</v>
      </c>
    </row>
    <row r="20143" spans="1:12" x14ac:dyDescent="0.15">
      <c r="A20143" t="s">
        <v>12</v>
      </c>
      <c r="B20143">
        <v>5667295</v>
      </c>
      <c r="C20143">
        <v>5667315</v>
      </c>
      <c r="D20143" t="s">
        <v>66849</v>
      </c>
      <c r="E20143" t="s">
        <v>66850</v>
      </c>
      <c r="F20143" t="s">
        <v>76</v>
      </c>
      <c r="G20143" t="s">
        <v>36</v>
      </c>
      <c r="H20143">
        <v>12</v>
      </c>
      <c r="I20143" t="s">
        <v>66851</v>
      </c>
      <c r="J20143" t="s">
        <v>66852</v>
      </c>
      <c r="K20143" t="s">
        <v>66853</v>
      </c>
      <c r="L20143" t="s">
        <v>77991</v>
      </c>
    </row>
    <row r="20144" spans="1:12" x14ac:dyDescent="0.15">
      <c r="A20144" t="s">
        <v>12</v>
      </c>
      <c r="B20144">
        <v>5667255</v>
      </c>
      <c r="C20144">
        <v>5667275</v>
      </c>
      <c r="D20144" t="s">
        <v>66849</v>
      </c>
      <c r="E20144" t="s">
        <v>66850</v>
      </c>
      <c r="F20144" t="s">
        <v>76</v>
      </c>
      <c r="G20144" t="s">
        <v>32</v>
      </c>
      <c r="H20144">
        <v>52</v>
      </c>
      <c r="I20144" t="s">
        <v>66854</v>
      </c>
      <c r="J20144" t="s">
        <v>66855</v>
      </c>
      <c r="K20144" t="s">
        <v>66856</v>
      </c>
      <c r="L20144" t="s">
        <v>77959</v>
      </c>
    </row>
    <row r="20145" spans="1:12" x14ac:dyDescent="0.15">
      <c r="A20145" t="s">
        <v>12</v>
      </c>
      <c r="B20145">
        <v>5667211</v>
      </c>
      <c r="C20145">
        <v>5667231</v>
      </c>
      <c r="D20145" t="s">
        <v>66849</v>
      </c>
      <c r="E20145" t="s">
        <v>66850</v>
      </c>
      <c r="F20145" t="s">
        <v>76</v>
      </c>
      <c r="G20145" t="s">
        <v>16</v>
      </c>
      <c r="H20145">
        <v>96</v>
      </c>
      <c r="I20145" t="s">
        <v>66857</v>
      </c>
      <c r="J20145" t="s">
        <v>66858</v>
      </c>
      <c r="K20145" t="s">
        <v>66859</v>
      </c>
      <c r="L20145" t="s">
        <v>77912</v>
      </c>
    </row>
    <row r="20146" spans="1:12" x14ac:dyDescent="0.15">
      <c r="A20146" t="s">
        <v>12</v>
      </c>
      <c r="B20146">
        <v>5667184</v>
      </c>
      <c r="C20146">
        <v>5667204</v>
      </c>
      <c r="D20146" t="s">
        <v>66849</v>
      </c>
      <c r="E20146" t="s">
        <v>66850</v>
      </c>
      <c r="F20146" t="s">
        <v>76</v>
      </c>
      <c r="G20146" t="s">
        <v>32</v>
      </c>
      <c r="H20146">
        <v>123</v>
      </c>
      <c r="I20146" t="s">
        <v>66860</v>
      </c>
      <c r="J20146" t="s">
        <v>66861</v>
      </c>
      <c r="K20146" t="s">
        <v>66862</v>
      </c>
      <c r="L20146" t="s">
        <v>78061</v>
      </c>
    </row>
    <row r="20147" spans="1:12" x14ac:dyDescent="0.15">
      <c r="A20147" t="s">
        <v>12</v>
      </c>
      <c r="B20147">
        <v>5668675</v>
      </c>
      <c r="C20147">
        <v>5668695</v>
      </c>
      <c r="D20147" t="s">
        <v>66863</v>
      </c>
      <c r="E20147" t="s">
        <v>66864</v>
      </c>
      <c r="F20147" t="s">
        <v>76</v>
      </c>
      <c r="G20147" t="s">
        <v>16</v>
      </c>
      <c r="H20147">
        <v>35</v>
      </c>
      <c r="I20147" t="s">
        <v>66865</v>
      </c>
      <c r="J20147" t="s">
        <v>66866</v>
      </c>
      <c r="K20147" t="s">
        <v>66867</v>
      </c>
      <c r="L20147" t="s">
        <v>77936</v>
      </c>
    </row>
    <row r="20148" spans="1:12" x14ac:dyDescent="0.15">
      <c r="A20148" t="s">
        <v>12</v>
      </c>
      <c r="B20148">
        <v>5668653</v>
      </c>
      <c r="C20148">
        <v>5668673</v>
      </c>
      <c r="D20148" t="s">
        <v>66863</v>
      </c>
      <c r="E20148" t="s">
        <v>66864</v>
      </c>
      <c r="F20148" t="s">
        <v>76</v>
      </c>
      <c r="G20148" t="s">
        <v>16</v>
      </c>
      <c r="H20148">
        <v>57</v>
      </c>
      <c r="I20148" t="s">
        <v>66868</v>
      </c>
      <c r="J20148" t="s">
        <v>66869</v>
      </c>
      <c r="K20148" t="s">
        <v>66870</v>
      </c>
      <c r="L20148" t="s">
        <v>78049</v>
      </c>
    </row>
    <row r="20149" spans="1:12" x14ac:dyDescent="0.15">
      <c r="A20149" t="s">
        <v>12</v>
      </c>
      <c r="B20149">
        <v>5668604</v>
      </c>
      <c r="C20149">
        <v>5668624</v>
      </c>
      <c r="D20149" t="s">
        <v>66863</v>
      </c>
      <c r="E20149" t="s">
        <v>66864</v>
      </c>
      <c r="F20149" t="s">
        <v>76</v>
      </c>
      <c r="G20149" t="s">
        <v>23</v>
      </c>
      <c r="H20149">
        <v>106</v>
      </c>
      <c r="I20149" t="s">
        <v>66871</v>
      </c>
      <c r="J20149" t="s">
        <v>66872</v>
      </c>
      <c r="K20149" t="s">
        <v>66873</v>
      </c>
      <c r="L20149" t="s">
        <v>77914</v>
      </c>
    </row>
    <row r="20150" spans="1:12" x14ac:dyDescent="0.15">
      <c r="A20150" t="s">
        <v>12</v>
      </c>
      <c r="B20150">
        <v>5668582</v>
      </c>
      <c r="C20150">
        <v>5668602</v>
      </c>
      <c r="D20150" t="s">
        <v>66863</v>
      </c>
      <c r="E20150" t="s">
        <v>66864</v>
      </c>
      <c r="F20150" t="s">
        <v>76</v>
      </c>
      <c r="G20150" t="s">
        <v>16</v>
      </c>
      <c r="H20150">
        <v>128</v>
      </c>
      <c r="I20150" t="s">
        <v>66874</v>
      </c>
      <c r="J20150" t="s">
        <v>66875</v>
      </c>
      <c r="K20150" t="s">
        <v>66876</v>
      </c>
      <c r="L20150" t="s">
        <v>77934</v>
      </c>
    </row>
    <row r="20151" spans="1:12" x14ac:dyDescent="0.15">
      <c r="A20151" t="s">
        <v>12</v>
      </c>
      <c r="B20151">
        <v>5669566</v>
      </c>
      <c r="C20151">
        <v>5669586</v>
      </c>
      <c r="D20151" t="s">
        <v>66877</v>
      </c>
      <c r="E20151" t="s">
        <v>66878</v>
      </c>
      <c r="F20151" t="s">
        <v>76</v>
      </c>
      <c r="G20151" t="s">
        <v>16</v>
      </c>
      <c r="H20151">
        <v>12</v>
      </c>
      <c r="I20151" t="s">
        <v>66879</v>
      </c>
      <c r="J20151" t="s">
        <v>66880</v>
      </c>
      <c r="K20151" t="s">
        <v>66881</v>
      </c>
      <c r="L20151" t="s">
        <v>77991</v>
      </c>
    </row>
    <row r="20152" spans="1:12" x14ac:dyDescent="0.15">
      <c r="A20152" t="s">
        <v>12</v>
      </c>
      <c r="B20152">
        <v>5669545</v>
      </c>
      <c r="C20152">
        <v>5669565</v>
      </c>
      <c r="D20152" t="s">
        <v>66877</v>
      </c>
      <c r="E20152" t="s">
        <v>66878</v>
      </c>
      <c r="F20152" t="s">
        <v>76</v>
      </c>
      <c r="G20152" t="s">
        <v>23</v>
      </c>
      <c r="H20152">
        <v>33</v>
      </c>
      <c r="I20152" t="s">
        <v>66882</v>
      </c>
      <c r="J20152" t="s">
        <v>66883</v>
      </c>
      <c r="K20152" t="s">
        <v>66884</v>
      </c>
      <c r="L20152" t="s">
        <v>77977</v>
      </c>
    </row>
    <row r="20153" spans="1:12" x14ac:dyDescent="0.15">
      <c r="A20153" t="s">
        <v>12</v>
      </c>
      <c r="B20153">
        <v>5669517</v>
      </c>
      <c r="C20153">
        <v>5669537</v>
      </c>
      <c r="D20153" t="s">
        <v>66877</v>
      </c>
      <c r="E20153" t="s">
        <v>66878</v>
      </c>
      <c r="F20153" t="s">
        <v>76</v>
      </c>
      <c r="G20153" t="s">
        <v>36</v>
      </c>
      <c r="H20153">
        <v>61</v>
      </c>
      <c r="I20153" t="s">
        <v>66885</v>
      </c>
      <c r="J20153" t="s">
        <v>66886</v>
      </c>
      <c r="K20153" t="s">
        <v>66887</v>
      </c>
      <c r="L20153" t="s">
        <v>77979</v>
      </c>
    </row>
    <row r="20154" spans="1:12" x14ac:dyDescent="0.15">
      <c r="A20154" t="s">
        <v>12</v>
      </c>
      <c r="B20154">
        <v>5669495</v>
      </c>
      <c r="C20154">
        <v>5669515</v>
      </c>
      <c r="D20154" t="s">
        <v>66877</v>
      </c>
      <c r="E20154" t="s">
        <v>66878</v>
      </c>
      <c r="F20154" t="s">
        <v>76</v>
      </c>
      <c r="G20154" t="s">
        <v>23</v>
      </c>
      <c r="H20154">
        <v>83</v>
      </c>
      <c r="I20154" t="s">
        <v>66888</v>
      </c>
      <c r="J20154" t="s">
        <v>66889</v>
      </c>
      <c r="K20154" t="s">
        <v>66890</v>
      </c>
      <c r="L20154" t="s">
        <v>77958</v>
      </c>
    </row>
    <row r="20155" spans="1:12" x14ac:dyDescent="0.15">
      <c r="A20155" t="s">
        <v>12</v>
      </c>
      <c r="B20155">
        <v>5671455</v>
      </c>
      <c r="C20155">
        <v>5671475</v>
      </c>
      <c r="D20155" t="s">
        <v>66891</v>
      </c>
      <c r="E20155" t="s">
        <v>66892</v>
      </c>
      <c r="F20155" t="s">
        <v>76</v>
      </c>
      <c r="G20155" t="s">
        <v>16</v>
      </c>
      <c r="H20155">
        <v>52</v>
      </c>
      <c r="I20155" t="s">
        <v>66893</v>
      </c>
      <c r="J20155" t="s">
        <v>66894</v>
      </c>
      <c r="K20155" t="s">
        <v>66895</v>
      </c>
      <c r="L20155" t="s">
        <v>77959</v>
      </c>
    </row>
    <row r="20156" spans="1:12" x14ac:dyDescent="0.15">
      <c r="A20156" t="s">
        <v>12</v>
      </c>
      <c r="B20156">
        <v>5671433</v>
      </c>
      <c r="C20156">
        <v>5671453</v>
      </c>
      <c r="D20156" t="s">
        <v>66891</v>
      </c>
      <c r="E20156" t="s">
        <v>66892</v>
      </c>
      <c r="F20156" t="s">
        <v>76</v>
      </c>
      <c r="G20156" t="s">
        <v>36</v>
      </c>
      <c r="H20156">
        <v>74</v>
      </c>
      <c r="I20156" t="s">
        <v>66896</v>
      </c>
      <c r="J20156" t="s">
        <v>66897</v>
      </c>
      <c r="K20156" t="s">
        <v>66898</v>
      </c>
      <c r="L20156" t="s">
        <v>78005</v>
      </c>
    </row>
    <row r="20157" spans="1:12" x14ac:dyDescent="0.15">
      <c r="A20157" t="s">
        <v>12</v>
      </c>
      <c r="B20157">
        <v>5671394</v>
      </c>
      <c r="C20157">
        <v>5671414</v>
      </c>
      <c r="D20157" t="s">
        <v>66891</v>
      </c>
      <c r="E20157" t="s">
        <v>66892</v>
      </c>
      <c r="F20157" t="s">
        <v>76</v>
      </c>
      <c r="G20157" t="s">
        <v>32</v>
      </c>
      <c r="H20157">
        <v>113</v>
      </c>
      <c r="I20157" t="s">
        <v>66899</v>
      </c>
      <c r="J20157" t="s">
        <v>66900</v>
      </c>
      <c r="K20157" t="s">
        <v>66901</v>
      </c>
      <c r="L20157" t="s">
        <v>77986</v>
      </c>
    </row>
    <row r="20158" spans="1:12" x14ac:dyDescent="0.15">
      <c r="A20158" t="s">
        <v>12</v>
      </c>
      <c r="B20158">
        <v>5671359</v>
      </c>
      <c r="C20158">
        <v>5671379</v>
      </c>
      <c r="D20158" t="s">
        <v>66891</v>
      </c>
      <c r="E20158" t="s">
        <v>66892</v>
      </c>
      <c r="F20158" t="s">
        <v>76</v>
      </c>
      <c r="G20158" t="s">
        <v>16</v>
      </c>
      <c r="H20158">
        <v>148</v>
      </c>
      <c r="I20158" t="s">
        <v>66902</v>
      </c>
      <c r="J20158" t="s">
        <v>66903</v>
      </c>
      <c r="K20158" t="s">
        <v>66904</v>
      </c>
      <c r="L20158" t="s">
        <v>78043</v>
      </c>
    </row>
    <row r="20159" spans="1:12" x14ac:dyDescent="0.15">
      <c r="A20159" t="s">
        <v>12</v>
      </c>
      <c r="B20159">
        <v>5672328</v>
      </c>
      <c r="C20159">
        <v>5672348</v>
      </c>
      <c r="D20159" t="s">
        <v>66905</v>
      </c>
      <c r="E20159" t="s">
        <v>66906</v>
      </c>
      <c r="F20159" t="s">
        <v>76</v>
      </c>
      <c r="G20159" t="s">
        <v>16</v>
      </c>
      <c r="H20159">
        <v>1</v>
      </c>
      <c r="I20159" t="s">
        <v>66907</v>
      </c>
      <c r="J20159" t="s">
        <v>66908</v>
      </c>
      <c r="K20159" t="s">
        <v>66909</v>
      </c>
      <c r="L20159" t="s">
        <v>77917</v>
      </c>
    </row>
    <row r="20160" spans="1:12" x14ac:dyDescent="0.15">
      <c r="A20160" t="s">
        <v>12</v>
      </c>
      <c r="B20160">
        <v>5672306</v>
      </c>
      <c r="C20160">
        <v>5672326</v>
      </c>
      <c r="D20160" t="s">
        <v>66905</v>
      </c>
      <c r="E20160" t="s">
        <v>66906</v>
      </c>
      <c r="F20160" t="s">
        <v>76</v>
      </c>
      <c r="G20160" t="s">
        <v>32</v>
      </c>
      <c r="H20160">
        <v>23</v>
      </c>
      <c r="I20160" t="s">
        <v>66910</v>
      </c>
      <c r="J20160" t="s">
        <v>66911</v>
      </c>
      <c r="K20160" t="s">
        <v>66912</v>
      </c>
      <c r="L20160" t="s">
        <v>77975</v>
      </c>
    </row>
    <row r="20161" spans="1:12" x14ac:dyDescent="0.15">
      <c r="A20161" t="s">
        <v>12</v>
      </c>
      <c r="B20161">
        <v>5672275</v>
      </c>
      <c r="C20161">
        <v>5672295</v>
      </c>
      <c r="D20161" t="s">
        <v>66905</v>
      </c>
      <c r="E20161" t="s">
        <v>66906</v>
      </c>
      <c r="F20161" t="s">
        <v>76</v>
      </c>
      <c r="G20161" t="s">
        <v>36</v>
      </c>
      <c r="H20161">
        <v>54</v>
      </c>
      <c r="I20161" t="s">
        <v>66913</v>
      </c>
      <c r="J20161" t="s">
        <v>66914</v>
      </c>
      <c r="K20161" t="s">
        <v>66915</v>
      </c>
      <c r="L20161" t="s">
        <v>77961</v>
      </c>
    </row>
    <row r="20162" spans="1:12" x14ac:dyDescent="0.15">
      <c r="A20162" t="s">
        <v>12</v>
      </c>
      <c r="B20162">
        <v>5672232</v>
      </c>
      <c r="C20162">
        <v>5672252</v>
      </c>
      <c r="D20162" t="s">
        <v>66905</v>
      </c>
      <c r="E20162" t="s">
        <v>66906</v>
      </c>
      <c r="F20162" t="s">
        <v>76</v>
      </c>
      <c r="G20162" t="s">
        <v>32</v>
      </c>
      <c r="H20162">
        <v>97</v>
      </c>
      <c r="I20162" t="s">
        <v>66916</v>
      </c>
      <c r="J20162" t="s">
        <v>66917</v>
      </c>
      <c r="K20162" t="s">
        <v>66918</v>
      </c>
      <c r="L20162" t="s">
        <v>78010</v>
      </c>
    </row>
    <row r="20163" spans="1:12" x14ac:dyDescent="0.15">
      <c r="A20163" t="s">
        <v>12</v>
      </c>
      <c r="B20163">
        <v>5672493</v>
      </c>
      <c r="C20163">
        <v>5672513</v>
      </c>
      <c r="D20163" t="s">
        <v>66919</v>
      </c>
      <c r="E20163" t="s">
        <v>90</v>
      </c>
      <c r="F20163" t="s">
        <v>15</v>
      </c>
      <c r="G20163" t="s">
        <v>32</v>
      </c>
      <c r="H20163">
        <v>50</v>
      </c>
      <c r="I20163" t="s">
        <v>66920</v>
      </c>
      <c r="J20163" t="s">
        <v>66921</v>
      </c>
      <c r="K20163" t="s">
        <v>66922</v>
      </c>
      <c r="L20163" t="s">
        <v>77925</v>
      </c>
    </row>
    <row r="20164" spans="1:12" x14ac:dyDescent="0.15">
      <c r="A20164" t="s">
        <v>12</v>
      </c>
      <c r="B20164">
        <v>5672519</v>
      </c>
      <c r="C20164">
        <v>5672539</v>
      </c>
      <c r="D20164" t="s">
        <v>66919</v>
      </c>
      <c r="E20164" t="s">
        <v>90</v>
      </c>
      <c r="F20164" t="s">
        <v>15</v>
      </c>
      <c r="G20164" t="s">
        <v>16</v>
      </c>
      <c r="H20164">
        <v>76</v>
      </c>
      <c r="I20164" t="s">
        <v>66923</v>
      </c>
      <c r="J20164" t="s">
        <v>66924</v>
      </c>
      <c r="K20164" t="s">
        <v>66925</v>
      </c>
      <c r="L20164" t="s">
        <v>77985</v>
      </c>
    </row>
    <row r="20165" spans="1:12" x14ac:dyDescent="0.15">
      <c r="A20165" t="s">
        <v>12</v>
      </c>
      <c r="B20165">
        <v>5672549</v>
      </c>
      <c r="C20165">
        <v>5672569</v>
      </c>
      <c r="D20165" t="s">
        <v>66919</v>
      </c>
      <c r="E20165" t="s">
        <v>90</v>
      </c>
      <c r="F20165" t="s">
        <v>15</v>
      </c>
      <c r="G20165" t="s">
        <v>16</v>
      </c>
      <c r="H20165">
        <v>106</v>
      </c>
      <c r="I20165" t="s">
        <v>66926</v>
      </c>
      <c r="J20165" t="s">
        <v>66927</v>
      </c>
      <c r="K20165" t="s">
        <v>66928</v>
      </c>
      <c r="L20165" t="s">
        <v>77914</v>
      </c>
    </row>
    <row r="20166" spans="1:12" x14ac:dyDescent="0.15">
      <c r="A20166" t="s">
        <v>12</v>
      </c>
      <c r="B20166">
        <v>5672664</v>
      </c>
      <c r="C20166">
        <v>5672684</v>
      </c>
      <c r="D20166" t="s">
        <v>66919</v>
      </c>
      <c r="E20166" t="s">
        <v>90</v>
      </c>
      <c r="F20166" t="s">
        <v>15</v>
      </c>
      <c r="G20166" t="s">
        <v>23</v>
      </c>
      <c r="H20166">
        <v>221</v>
      </c>
      <c r="I20166" t="s">
        <v>66929</v>
      </c>
      <c r="J20166" t="s">
        <v>66930</v>
      </c>
      <c r="K20166" t="s">
        <v>66931</v>
      </c>
      <c r="L20166" t="s">
        <v>78204</v>
      </c>
    </row>
    <row r="20167" spans="1:12" x14ac:dyDescent="0.15">
      <c r="A20167" t="s">
        <v>12</v>
      </c>
      <c r="B20167">
        <v>5673186</v>
      </c>
      <c r="C20167">
        <v>5673206</v>
      </c>
      <c r="D20167" t="s">
        <v>66932</v>
      </c>
      <c r="E20167" t="s">
        <v>90</v>
      </c>
      <c r="F20167" t="s">
        <v>76</v>
      </c>
      <c r="G20167" t="s">
        <v>16</v>
      </c>
      <c r="H20167">
        <v>0</v>
      </c>
      <c r="I20167" t="s">
        <v>66933</v>
      </c>
      <c r="J20167" t="s">
        <v>66934</v>
      </c>
      <c r="K20167" t="s">
        <v>66935</v>
      </c>
      <c r="L20167" t="s">
        <v>77980</v>
      </c>
    </row>
    <row r="20168" spans="1:12" x14ac:dyDescent="0.15">
      <c r="A20168" t="s">
        <v>12</v>
      </c>
      <c r="B20168">
        <v>5673152</v>
      </c>
      <c r="C20168">
        <v>5673172</v>
      </c>
      <c r="D20168" t="s">
        <v>66932</v>
      </c>
      <c r="E20168" t="s">
        <v>90</v>
      </c>
      <c r="F20168" t="s">
        <v>76</v>
      </c>
      <c r="G20168" t="s">
        <v>36</v>
      </c>
      <c r="H20168">
        <v>34</v>
      </c>
      <c r="I20168" t="s">
        <v>66936</v>
      </c>
      <c r="J20168" t="s">
        <v>66937</v>
      </c>
      <c r="K20168" t="s">
        <v>66938</v>
      </c>
      <c r="L20168" t="s">
        <v>77999</v>
      </c>
    </row>
    <row r="20169" spans="1:12" x14ac:dyDescent="0.15">
      <c r="A20169" t="s">
        <v>12</v>
      </c>
      <c r="B20169">
        <v>5673130</v>
      </c>
      <c r="C20169">
        <v>5673150</v>
      </c>
      <c r="D20169" t="s">
        <v>66932</v>
      </c>
      <c r="E20169" t="s">
        <v>90</v>
      </c>
      <c r="F20169" t="s">
        <v>76</v>
      </c>
      <c r="G20169" t="s">
        <v>23</v>
      </c>
      <c r="H20169">
        <v>56</v>
      </c>
      <c r="I20169" t="s">
        <v>66939</v>
      </c>
      <c r="J20169" t="s">
        <v>66940</v>
      </c>
      <c r="K20169" t="s">
        <v>66941</v>
      </c>
      <c r="L20169" t="s">
        <v>77971</v>
      </c>
    </row>
    <row r="20170" spans="1:12" x14ac:dyDescent="0.15">
      <c r="A20170" t="s">
        <v>12</v>
      </c>
      <c r="B20170">
        <v>5673106</v>
      </c>
      <c r="C20170">
        <v>5673126</v>
      </c>
      <c r="D20170" t="s">
        <v>66932</v>
      </c>
      <c r="E20170" t="s">
        <v>90</v>
      </c>
      <c r="F20170" t="s">
        <v>76</v>
      </c>
      <c r="G20170" t="s">
        <v>23</v>
      </c>
      <c r="H20170">
        <v>80</v>
      </c>
      <c r="I20170" t="s">
        <v>66942</v>
      </c>
      <c r="J20170" t="s">
        <v>66943</v>
      </c>
      <c r="K20170" t="s">
        <v>66944</v>
      </c>
      <c r="L20170" t="s">
        <v>77940</v>
      </c>
    </row>
    <row r="20171" spans="1:12" x14ac:dyDescent="0.15">
      <c r="A20171" t="s">
        <v>12</v>
      </c>
      <c r="B20171">
        <v>5673659</v>
      </c>
      <c r="C20171">
        <v>5673679</v>
      </c>
      <c r="D20171" t="s">
        <v>66945</v>
      </c>
      <c r="E20171" t="s">
        <v>66946</v>
      </c>
      <c r="F20171" t="s">
        <v>76</v>
      </c>
      <c r="G20171" t="s">
        <v>36</v>
      </c>
      <c r="H20171">
        <v>14</v>
      </c>
      <c r="I20171" t="s">
        <v>66947</v>
      </c>
      <c r="J20171" t="s">
        <v>66948</v>
      </c>
      <c r="K20171" t="s">
        <v>66949</v>
      </c>
      <c r="L20171" t="s">
        <v>77924</v>
      </c>
    </row>
    <row r="20172" spans="1:12" x14ac:dyDescent="0.15">
      <c r="A20172" t="s">
        <v>12</v>
      </c>
      <c r="B20172">
        <v>5673639</v>
      </c>
      <c r="C20172">
        <v>5673659</v>
      </c>
      <c r="D20172" t="s">
        <v>66945</v>
      </c>
      <c r="E20172" t="s">
        <v>66946</v>
      </c>
      <c r="F20172" t="s">
        <v>76</v>
      </c>
      <c r="G20172" t="s">
        <v>36</v>
      </c>
      <c r="H20172">
        <v>34</v>
      </c>
      <c r="I20172" t="s">
        <v>66950</v>
      </c>
      <c r="J20172" t="s">
        <v>66951</v>
      </c>
      <c r="K20172" t="s">
        <v>66952</v>
      </c>
      <c r="L20172" t="s">
        <v>77999</v>
      </c>
    </row>
    <row r="20173" spans="1:12" x14ac:dyDescent="0.15">
      <c r="A20173" t="s">
        <v>12</v>
      </c>
      <c r="B20173">
        <v>5673611</v>
      </c>
      <c r="C20173">
        <v>5673631</v>
      </c>
      <c r="D20173" t="s">
        <v>66945</v>
      </c>
      <c r="E20173" t="s">
        <v>66946</v>
      </c>
      <c r="F20173" t="s">
        <v>76</v>
      </c>
      <c r="G20173" t="s">
        <v>23</v>
      </c>
      <c r="H20173">
        <v>62</v>
      </c>
      <c r="I20173" t="s">
        <v>66953</v>
      </c>
      <c r="J20173" t="s">
        <v>66954</v>
      </c>
      <c r="K20173" t="s">
        <v>66955</v>
      </c>
      <c r="L20173" t="s">
        <v>77949</v>
      </c>
    </row>
    <row r="20174" spans="1:12" x14ac:dyDescent="0.15">
      <c r="A20174" t="s">
        <v>12</v>
      </c>
      <c r="B20174">
        <v>5673581</v>
      </c>
      <c r="C20174">
        <v>5673601</v>
      </c>
      <c r="D20174" t="s">
        <v>66945</v>
      </c>
      <c r="E20174" t="s">
        <v>66946</v>
      </c>
      <c r="F20174" t="s">
        <v>76</v>
      </c>
      <c r="G20174" t="s">
        <v>32</v>
      </c>
      <c r="H20174">
        <v>92</v>
      </c>
      <c r="I20174" t="s">
        <v>66956</v>
      </c>
      <c r="J20174" t="s">
        <v>66957</v>
      </c>
      <c r="K20174" t="s">
        <v>66958</v>
      </c>
      <c r="L20174" t="s">
        <v>78032</v>
      </c>
    </row>
    <row r="20175" spans="1:12" x14ac:dyDescent="0.15">
      <c r="A20175" t="s">
        <v>12</v>
      </c>
      <c r="B20175">
        <v>5676891</v>
      </c>
      <c r="C20175">
        <v>5676911</v>
      </c>
      <c r="D20175" t="s">
        <v>66959</v>
      </c>
      <c r="E20175" t="s">
        <v>66960</v>
      </c>
      <c r="F20175" t="s">
        <v>76</v>
      </c>
      <c r="G20175" t="s">
        <v>36</v>
      </c>
      <c r="H20175">
        <v>0</v>
      </c>
      <c r="I20175" t="s">
        <v>66961</v>
      </c>
      <c r="J20175" t="s">
        <v>66962</v>
      </c>
      <c r="K20175" t="s">
        <v>66963</v>
      </c>
      <c r="L20175" t="s">
        <v>77980</v>
      </c>
    </row>
    <row r="20176" spans="1:12" x14ac:dyDescent="0.15">
      <c r="A20176" t="s">
        <v>12</v>
      </c>
      <c r="B20176">
        <v>5676853</v>
      </c>
      <c r="C20176">
        <v>5676873</v>
      </c>
      <c r="D20176" t="s">
        <v>66959</v>
      </c>
      <c r="E20176" t="s">
        <v>66960</v>
      </c>
      <c r="F20176" t="s">
        <v>76</v>
      </c>
      <c r="G20176" t="s">
        <v>23</v>
      </c>
      <c r="H20176">
        <v>38</v>
      </c>
      <c r="I20176" t="s">
        <v>66964</v>
      </c>
      <c r="J20176" t="s">
        <v>66965</v>
      </c>
      <c r="K20176" t="s">
        <v>66966</v>
      </c>
      <c r="L20176" t="s">
        <v>78008</v>
      </c>
    </row>
    <row r="20177" spans="1:12" x14ac:dyDescent="0.15">
      <c r="A20177" t="s">
        <v>12</v>
      </c>
      <c r="B20177">
        <v>5676826</v>
      </c>
      <c r="C20177">
        <v>5676846</v>
      </c>
      <c r="D20177" t="s">
        <v>66959</v>
      </c>
      <c r="E20177" t="s">
        <v>66960</v>
      </c>
      <c r="F20177" t="s">
        <v>76</v>
      </c>
      <c r="G20177" t="s">
        <v>32</v>
      </c>
      <c r="H20177">
        <v>65</v>
      </c>
      <c r="I20177" t="s">
        <v>66967</v>
      </c>
      <c r="J20177" t="s">
        <v>66968</v>
      </c>
      <c r="K20177" t="s">
        <v>66969</v>
      </c>
      <c r="L20177" t="s">
        <v>78042</v>
      </c>
    </row>
    <row r="20178" spans="1:12" x14ac:dyDescent="0.15">
      <c r="A20178" t="s">
        <v>12</v>
      </c>
      <c r="B20178">
        <v>5676797</v>
      </c>
      <c r="C20178">
        <v>5676817</v>
      </c>
      <c r="D20178" t="s">
        <v>66959</v>
      </c>
      <c r="E20178" t="s">
        <v>66960</v>
      </c>
      <c r="F20178" t="s">
        <v>76</v>
      </c>
      <c r="G20178" t="s">
        <v>36</v>
      </c>
      <c r="H20178">
        <v>94</v>
      </c>
      <c r="I20178" t="s">
        <v>66970</v>
      </c>
      <c r="J20178" t="s">
        <v>66971</v>
      </c>
      <c r="K20178" t="s">
        <v>66972</v>
      </c>
      <c r="L20178" t="s">
        <v>77927</v>
      </c>
    </row>
    <row r="20179" spans="1:12" x14ac:dyDescent="0.15">
      <c r="A20179" t="s">
        <v>12</v>
      </c>
      <c r="B20179">
        <v>5677560</v>
      </c>
      <c r="C20179">
        <v>5677580</v>
      </c>
      <c r="D20179" t="s">
        <v>66973</v>
      </c>
      <c r="E20179" t="s">
        <v>90</v>
      </c>
      <c r="F20179" t="s">
        <v>76</v>
      </c>
      <c r="G20179" t="s">
        <v>32</v>
      </c>
      <c r="H20179">
        <v>1</v>
      </c>
      <c r="I20179" t="s">
        <v>66974</v>
      </c>
      <c r="J20179" t="s">
        <v>66975</v>
      </c>
      <c r="K20179" t="s">
        <v>66976</v>
      </c>
      <c r="L20179" t="s">
        <v>77917</v>
      </c>
    </row>
    <row r="20180" spans="1:12" x14ac:dyDescent="0.15">
      <c r="A20180" t="s">
        <v>12</v>
      </c>
      <c r="B20180">
        <v>5677539</v>
      </c>
      <c r="C20180">
        <v>5677559</v>
      </c>
      <c r="D20180" t="s">
        <v>66973</v>
      </c>
      <c r="E20180" t="s">
        <v>90</v>
      </c>
      <c r="F20180" t="s">
        <v>76</v>
      </c>
      <c r="G20180" t="s">
        <v>16</v>
      </c>
      <c r="H20180">
        <v>22</v>
      </c>
      <c r="I20180" t="s">
        <v>66977</v>
      </c>
      <c r="J20180" t="s">
        <v>66978</v>
      </c>
      <c r="K20180" t="s">
        <v>66979</v>
      </c>
      <c r="L20180" t="s">
        <v>77948</v>
      </c>
    </row>
    <row r="20181" spans="1:12" x14ac:dyDescent="0.15">
      <c r="A20181" t="s">
        <v>12</v>
      </c>
      <c r="B20181">
        <v>5677499</v>
      </c>
      <c r="C20181">
        <v>5677519</v>
      </c>
      <c r="D20181" t="s">
        <v>66973</v>
      </c>
      <c r="E20181" t="s">
        <v>90</v>
      </c>
      <c r="F20181" t="s">
        <v>76</v>
      </c>
      <c r="G20181" t="s">
        <v>23</v>
      </c>
      <c r="H20181">
        <v>62</v>
      </c>
      <c r="I20181" t="s">
        <v>66980</v>
      </c>
      <c r="J20181" t="s">
        <v>66981</v>
      </c>
      <c r="K20181" t="s">
        <v>66982</v>
      </c>
      <c r="L20181" t="s">
        <v>77949</v>
      </c>
    </row>
    <row r="20182" spans="1:12" x14ac:dyDescent="0.15">
      <c r="A20182" t="s">
        <v>12</v>
      </c>
      <c r="B20182">
        <v>5677469</v>
      </c>
      <c r="C20182">
        <v>5677489</v>
      </c>
      <c r="D20182" t="s">
        <v>66973</v>
      </c>
      <c r="E20182" t="s">
        <v>90</v>
      </c>
      <c r="F20182" t="s">
        <v>76</v>
      </c>
      <c r="G20182" t="s">
        <v>23</v>
      </c>
      <c r="H20182">
        <v>92</v>
      </c>
      <c r="I20182" t="s">
        <v>66983</v>
      </c>
      <c r="J20182" t="s">
        <v>66984</v>
      </c>
      <c r="K20182" t="s">
        <v>66985</v>
      </c>
      <c r="L20182" t="s">
        <v>78032</v>
      </c>
    </row>
    <row r="20183" spans="1:12" x14ac:dyDescent="0.15">
      <c r="A20183" t="s">
        <v>12</v>
      </c>
      <c r="B20183">
        <v>5678697</v>
      </c>
      <c r="C20183">
        <v>5678717</v>
      </c>
      <c r="D20183" t="s">
        <v>66986</v>
      </c>
      <c r="E20183" t="s">
        <v>66987</v>
      </c>
      <c r="F20183" t="s">
        <v>76</v>
      </c>
      <c r="G20183" t="s">
        <v>32</v>
      </c>
      <c r="H20183">
        <v>12</v>
      </c>
      <c r="I20183" t="s">
        <v>66988</v>
      </c>
      <c r="J20183" t="s">
        <v>66989</v>
      </c>
      <c r="K20183" t="s">
        <v>66990</v>
      </c>
      <c r="L20183" t="s">
        <v>77991</v>
      </c>
    </row>
    <row r="20184" spans="1:12" x14ac:dyDescent="0.15">
      <c r="A20184" t="s">
        <v>12</v>
      </c>
      <c r="B20184">
        <v>5678642</v>
      </c>
      <c r="C20184">
        <v>5678662</v>
      </c>
      <c r="D20184" t="s">
        <v>66986</v>
      </c>
      <c r="E20184" t="s">
        <v>66987</v>
      </c>
      <c r="F20184" t="s">
        <v>76</v>
      </c>
      <c r="G20184" t="s">
        <v>16</v>
      </c>
      <c r="H20184">
        <v>67</v>
      </c>
      <c r="I20184" t="s">
        <v>66991</v>
      </c>
      <c r="J20184" t="s">
        <v>66992</v>
      </c>
      <c r="K20184" t="s">
        <v>66993</v>
      </c>
      <c r="L20184" t="s">
        <v>77981</v>
      </c>
    </row>
    <row r="20185" spans="1:12" x14ac:dyDescent="0.15">
      <c r="A20185" t="s">
        <v>12</v>
      </c>
      <c r="B20185">
        <v>5678606</v>
      </c>
      <c r="C20185">
        <v>5678626</v>
      </c>
      <c r="D20185" t="s">
        <v>66986</v>
      </c>
      <c r="E20185" t="s">
        <v>66987</v>
      </c>
      <c r="F20185" t="s">
        <v>76</v>
      </c>
      <c r="G20185" t="s">
        <v>16</v>
      </c>
      <c r="H20185">
        <v>103</v>
      </c>
      <c r="I20185" t="s">
        <v>66994</v>
      </c>
      <c r="J20185" t="s">
        <v>66995</v>
      </c>
      <c r="K20185" t="s">
        <v>66996</v>
      </c>
      <c r="L20185" t="s">
        <v>77937</v>
      </c>
    </row>
    <row r="20186" spans="1:12" x14ac:dyDescent="0.15">
      <c r="A20186" t="s">
        <v>12</v>
      </c>
      <c r="B20186">
        <v>5678581</v>
      </c>
      <c r="C20186">
        <v>5678601</v>
      </c>
      <c r="D20186" t="s">
        <v>66986</v>
      </c>
      <c r="E20186" t="s">
        <v>66987</v>
      </c>
      <c r="F20186" t="s">
        <v>76</v>
      </c>
      <c r="G20186" t="s">
        <v>23</v>
      </c>
      <c r="H20186">
        <v>128</v>
      </c>
      <c r="I20186" t="s">
        <v>66997</v>
      </c>
      <c r="J20186" t="s">
        <v>66998</v>
      </c>
      <c r="K20186" t="s">
        <v>66999</v>
      </c>
      <c r="L20186" t="s">
        <v>77934</v>
      </c>
    </row>
    <row r="20187" spans="1:12" x14ac:dyDescent="0.15">
      <c r="A20187" t="s">
        <v>12</v>
      </c>
      <c r="B20187">
        <v>5679682</v>
      </c>
      <c r="C20187">
        <v>5679702</v>
      </c>
      <c r="D20187" t="s">
        <v>67000</v>
      </c>
      <c r="E20187" t="s">
        <v>67001</v>
      </c>
      <c r="F20187" t="s">
        <v>76</v>
      </c>
      <c r="G20187" t="s">
        <v>16</v>
      </c>
      <c r="H20187">
        <v>16</v>
      </c>
      <c r="I20187" t="s">
        <v>67002</v>
      </c>
      <c r="J20187" t="s">
        <v>67003</v>
      </c>
      <c r="K20187" t="s">
        <v>67004</v>
      </c>
      <c r="L20187" t="s">
        <v>77905</v>
      </c>
    </row>
    <row r="20188" spans="1:12" x14ac:dyDescent="0.15">
      <c r="A20188" t="s">
        <v>12</v>
      </c>
      <c r="B20188">
        <v>5679648</v>
      </c>
      <c r="C20188">
        <v>5679668</v>
      </c>
      <c r="D20188" t="s">
        <v>67000</v>
      </c>
      <c r="E20188" t="s">
        <v>67001</v>
      </c>
      <c r="F20188" t="s">
        <v>76</v>
      </c>
      <c r="G20188" t="s">
        <v>23</v>
      </c>
      <c r="H20188">
        <v>50</v>
      </c>
      <c r="I20188" t="s">
        <v>67005</v>
      </c>
      <c r="J20188" t="s">
        <v>67006</v>
      </c>
      <c r="K20188" t="s">
        <v>67007</v>
      </c>
      <c r="L20188" t="s">
        <v>77925</v>
      </c>
    </row>
    <row r="20189" spans="1:12" x14ac:dyDescent="0.15">
      <c r="A20189" t="s">
        <v>12</v>
      </c>
      <c r="B20189">
        <v>5679613</v>
      </c>
      <c r="C20189">
        <v>5679633</v>
      </c>
      <c r="D20189" t="s">
        <v>67000</v>
      </c>
      <c r="E20189" t="s">
        <v>67001</v>
      </c>
      <c r="F20189" t="s">
        <v>76</v>
      </c>
      <c r="G20189" t="s">
        <v>16</v>
      </c>
      <c r="H20189">
        <v>85</v>
      </c>
      <c r="I20189" t="s">
        <v>67008</v>
      </c>
      <c r="J20189" t="s">
        <v>67009</v>
      </c>
      <c r="K20189" t="s">
        <v>67010</v>
      </c>
      <c r="L20189" t="s">
        <v>77972</v>
      </c>
    </row>
    <row r="20190" spans="1:12" x14ac:dyDescent="0.15">
      <c r="A20190" t="s">
        <v>12</v>
      </c>
      <c r="B20190">
        <v>5679587</v>
      </c>
      <c r="C20190">
        <v>5679607</v>
      </c>
      <c r="D20190" t="s">
        <v>67000</v>
      </c>
      <c r="E20190" t="s">
        <v>67001</v>
      </c>
      <c r="F20190" t="s">
        <v>76</v>
      </c>
      <c r="G20190" t="s">
        <v>16</v>
      </c>
      <c r="H20190">
        <v>111</v>
      </c>
      <c r="I20190" t="s">
        <v>67011</v>
      </c>
      <c r="J20190" t="s">
        <v>67012</v>
      </c>
      <c r="K20190" t="s">
        <v>67013</v>
      </c>
      <c r="L20190" t="s">
        <v>77908</v>
      </c>
    </row>
    <row r="20191" spans="1:12" x14ac:dyDescent="0.15">
      <c r="A20191" t="s">
        <v>12</v>
      </c>
      <c r="B20191">
        <v>5680839</v>
      </c>
      <c r="C20191">
        <v>5680859</v>
      </c>
      <c r="D20191" t="s">
        <v>67014</v>
      </c>
      <c r="E20191" t="s">
        <v>67015</v>
      </c>
      <c r="F20191" t="s">
        <v>76</v>
      </c>
      <c r="G20191" t="s">
        <v>32</v>
      </c>
      <c r="H20191">
        <v>49</v>
      </c>
      <c r="I20191" t="s">
        <v>67016</v>
      </c>
      <c r="J20191" t="s">
        <v>67017</v>
      </c>
      <c r="K20191" t="s">
        <v>67018</v>
      </c>
      <c r="L20191" t="s">
        <v>77913</v>
      </c>
    </row>
    <row r="20192" spans="1:12" x14ac:dyDescent="0.15">
      <c r="A20192" t="s">
        <v>12</v>
      </c>
      <c r="B20192">
        <v>5680811</v>
      </c>
      <c r="C20192">
        <v>5680831</v>
      </c>
      <c r="D20192" t="s">
        <v>67014</v>
      </c>
      <c r="E20192" t="s">
        <v>67015</v>
      </c>
      <c r="F20192" t="s">
        <v>76</v>
      </c>
      <c r="G20192" t="s">
        <v>16</v>
      </c>
      <c r="H20192">
        <v>77</v>
      </c>
      <c r="I20192" t="s">
        <v>67019</v>
      </c>
      <c r="J20192" t="s">
        <v>67020</v>
      </c>
      <c r="K20192" t="s">
        <v>67021</v>
      </c>
      <c r="L20192" t="s">
        <v>77960</v>
      </c>
    </row>
    <row r="20193" spans="1:12" x14ac:dyDescent="0.15">
      <c r="A20193" t="s">
        <v>12</v>
      </c>
      <c r="B20193">
        <v>5680790</v>
      </c>
      <c r="C20193">
        <v>5680810</v>
      </c>
      <c r="D20193" t="s">
        <v>67014</v>
      </c>
      <c r="E20193" t="s">
        <v>67015</v>
      </c>
      <c r="F20193" t="s">
        <v>76</v>
      </c>
      <c r="G20193" t="s">
        <v>32</v>
      </c>
      <c r="H20193">
        <v>98</v>
      </c>
      <c r="I20193" t="s">
        <v>67022</v>
      </c>
      <c r="J20193" t="s">
        <v>67023</v>
      </c>
      <c r="K20193" t="s">
        <v>67024</v>
      </c>
      <c r="L20193" t="s">
        <v>78048</v>
      </c>
    </row>
    <row r="20194" spans="1:12" x14ac:dyDescent="0.15">
      <c r="A20194" t="s">
        <v>12</v>
      </c>
      <c r="B20194">
        <v>5680758</v>
      </c>
      <c r="C20194">
        <v>5680778</v>
      </c>
      <c r="D20194" t="s">
        <v>67014</v>
      </c>
      <c r="E20194" t="s">
        <v>67015</v>
      </c>
      <c r="F20194" t="s">
        <v>76</v>
      </c>
      <c r="G20194" t="s">
        <v>16</v>
      </c>
      <c r="H20194">
        <v>130</v>
      </c>
      <c r="I20194" t="s">
        <v>67025</v>
      </c>
      <c r="J20194" t="s">
        <v>67026</v>
      </c>
      <c r="K20194" t="s">
        <v>67027</v>
      </c>
      <c r="L20194" t="s">
        <v>77998</v>
      </c>
    </row>
    <row r="20195" spans="1:12" x14ac:dyDescent="0.15">
      <c r="A20195" t="s">
        <v>12</v>
      </c>
      <c r="B20195">
        <v>5682891</v>
      </c>
      <c r="C20195">
        <v>5682911</v>
      </c>
      <c r="D20195" t="s">
        <v>67028</v>
      </c>
      <c r="E20195" t="s">
        <v>67029</v>
      </c>
      <c r="F20195" t="s">
        <v>76</v>
      </c>
      <c r="G20195" t="s">
        <v>23</v>
      </c>
      <c r="H20195">
        <v>26</v>
      </c>
      <c r="I20195" t="s">
        <v>67030</v>
      </c>
      <c r="J20195" t="s">
        <v>67031</v>
      </c>
      <c r="K20195" t="s">
        <v>67032</v>
      </c>
      <c r="L20195" t="s">
        <v>78002</v>
      </c>
    </row>
    <row r="20196" spans="1:12" x14ac:dyDescent="0.15">
      <c r="A20196" t="s">
        <v>12</v>
      </c>
      <c r="B20196">
        <v>5682861</v>
      </c>
      <c r="C20196">
        <v>5682881</v>
      </c>
      <c r="D20196" t="s">
        <v>67028</v>
      </c>
      <c r="E20196" t="s">
        <v>67029</v>
      </c>
      <c r="F20196" t="s">
        <v>76</v>
      </c>
      <c r="G20196" t="s">
        <v>23</v>
      </c>
      <c r="H20196">
        <v>56</v>
      </c>
      <c r="I20196" t="s">
        <v>67033</v>
      </c>
      <c r="J20196" t="s">
        <v>67034</v>
      </c>
      <c r="K20196" t="s">
        <v>67035</v>
      </c>
      <c r="L20196" t="s">
        <v>77971</v>
      </c>
    </row>
    <row r="20197" spans="1:12" x14ac:dyDescent="0.15">
      <c r="A20197" t="s">
        <v>12</v>
      </c>
      <c r="B20197">
        <v>5682826</v>
      </c>
      <c r="C20197">
        <v>5682846</v>
      </c>
      <c r="D20197" t="s">
        <v>67028</v>
      </c>
      <c r="E20197" t="s">
        <v>67029</v>
      </c>
      <c r="F20197" t="s">
        <v>76</v>
      </c>
      <c r="G20197" t="s">
        <v>16</v>
      </c>
      <c r="H20197">
        <v>91</v>
      </c>
      <c r="I20197" t="s">
        <v>67036</v>
      </c>
      <c r="J20197" t="s">
        <v>67037</v>
      </c>
      <c r="K20197" t="s">
        <v>67038</v>
      </c>
      <c r="L20197" t="s">
        <v>77907</v>
      </c>
    </row>
    <row r="20198" spans="1:12" x14ac:dyDescent="0.15">
      <c r="A20198" t="s">
        <v>12</v>
      </c>
      <c r="B20198">
        <v>5682806</v>
      </c>
      <c r="C20198">
        <v>5682826</v>
      </c>
      <c r="D20198" t="s">
        <v>67028</v>
      </c>
      <c r="E20198" t="s">
        <v>67029</v>
      </c>
      <c r="F20198" t="s">
        <v>76</v>
      </c>
      <c r="G20198" t="s">
        <v>36</v>
      </c>
      <c r="H20198">
        <v>111</v>
      </c>
      <c r="I20198" t="s">
        <v>67039</v>
      </c>
      <c r="J20198" t="s">
        <v>67040</v>
      </c>
      <c r="K20198" t="s">
        <v>67041</v>
      </c>
      <c r="L20198" t="s">
        <v>77908</v>
      </c>
    </row>
    <row r="20199" spans="1:12" x14ac:dyDescent="0.15">
      <c r="A20199" t="s">
        <v>12</v>
      </c>
      <c r="B20199">
        <v>5683545</v>
      </c>
      <c r="C20199">
        <v>5683565</v>
      </c>
      <c r="D20199" t="s">
        <v>67042</v>
      </c>
      <c r="E20199" t="s">
        <v>67043</v>
      </c>
      <c r="F20199" t="s">
        <v>76</v>
      </c>
      <c r="G20199" t="s">
        <v>36</v>
      </c>
      <c r="H20199">
        <v>22</v>
      </c>
      <c r="I20199" t="s">
        <v>67044</v>
      </c>
      <c r="J20199" t="s">
        <v>67045</v>
      </c>
      <c r="K20199" t="s">
        <v>67046</v>
      </c>
      <c r="L20199" t="s">
        <v>77948</v>
      </c>
    </row>
    <row r="20200" spans="1:12" x14ac:dyDescent="0.15">
      <c r="A20200" t="s">
        <v>12</v>
      </c>
      <c r="B20200">
        <v>5683519</v>
      </c>
      <c r="C20200">
        <v>5683539</v>
      </c>
      <c r="D20200" t="s">
        <v>67042</v>
      </c>
      <c r="E20200" t="s">
        <v>67043</v>
      </c>
      <c r="F20200" t="s">
        <v>76</v>
      </c>
      <c r="G20200" t="s">
        <v>36</v>
      </c>
      <c r="H20200">
        <v>48</v>
      </c>
      <c r="I20200" t="s">
        <v>67047</v>
      </c>
      <c r="J20200" t="s">
        <v>67048</v>
      </c>
      <c r="K20200" t="s">
        <v>67049</v>
      </c>
      <c r="L20200" t="s">
        <v>78018</v>
      </c>
    </row>
    <row r="20201" spans="1:12" x14ac:dyDescent="0.15">
      <c r="A20201" t="s">
        <v>12</v>
      </c>
      <c r="B20201">
        <v>5683499</v>
      </c>
      <c r="C20201">
        <v>5683519</v>
      </c>
      <c r="D20201" t="s">
        <v>67042</v>
      </c>
      <c r="E20201" t="s">
        <v>67043</v>
      </c>
      <c r="F20201" t="s">
        <v>76</v>
      </c>
      <c r="G20201" t="s">
        <v>23</v>
      </c>
      <c r="H20201">
        <v>68</v>
      </c>
      <c r="I20201" t="s">
        <v>67050</v>
      </c>
      <c r="J20201" t="s">
        <v>67051</v>
      </c>
      <c r="K20201" t="s">
        <v>67052</v>
      </c>
      <c r="L20201" t="s">
        <v>77962</v>
      </c>
    </row>
    <row r="20202" spans="1:12" x14ac:dyDescent="0.15">
      <c r="A20202" t="s">
        <v>12</v>
      </c>
      <c r="B20202">
        <v>5683458</v>
      </c>
      <c r="C20202">
        <v>5683478</v>
      </c>
      <c r="D20202" t="s">
        <v>67042</v>
      </c>
      <c r="E20202" t="s">
        <v>67043</v>
      </c>
      <c r="F20202" t="s">
        <v>76</v>
      </c>
      <c r="G20202" t="s">
        <v>16</v>
      </c>
      <c r="H20202">
        <v>109</v>
      </c>
      <c r="I20202" t="s">
        <v>67053</v>
      </c>
      <c r="J20202" t="s">
        <v>67054</v>
      </c>
      <c r="K20202" t="s">
        <v>67055</v>
      </c>
      <c r="L20202" t="s">
        <v>77947</v>
      </c>
    </row>
    <row r="20203" spans="1:12" x14ac:dyDescent="0.15">
      <c r="A20203" t="s">
        <v>12</v>
      </c>
      <c r="B20203">
        <v>5683755</v>
      </c>
      <c r="C20203">
        <v>5683775</v>
      </c>
      <c r="D20203" t="s">
        <v>67056</v>
      </c>
      <c r="E20203" t="s">
        <v>67057</v>
      </c>
      <c r="F20203" t="s">
        <v>15</v>
      </c>
      <c r="G20203" t="s">
        <v>32</v>
      </c>
      <c r="H20203">
        <v>1</v>
      </c>
      <c r="I20203" t="s">
        <v>67058</v>
      </c>
      <c r="J20203" t="s">
        <v>67059</v>
      </c>
      <c r="K20203" t="s">
        <v>67060</v>
      </c>
      <c r="L20203" t="s">
        <v>77917</v>
      </c>
    </row>
    <row r="20204" spans="1:12" x14ac:dyDescent="0.15">
      <c r="A20204" t="s">
        <v>12</v>
      </c>
      <c r="B20204">
        <v>5683788</v>
      </c>
      <c r="C20204">
        <v>5683808</v>
      </c>
      <c r="D20204" t="s">
        <v>67056</v>
      </c>
      <c r="E20204" t="s">
        <v>67057</v>
      </c>
      <c r="F20204" t="s">
        <v>15</v>
      </c>
      <c r="G20204" t="s">
        <v>32</v>
      </c>
      <c r="H20204">
        <v>34</v>
      </c>
      <c r="I20204" t="s">
        <v>67061</v>
      </c>
      <c r="J20204" t="s">
        <v>67062</v>
      </c>
      <c r="K20204" t="s">
        <v>67063</v>
      </c>
      <c r="L20204" t="s">
        <v>77999</v>
      </c>
    </row>
    <row r="20205" spans="1:12" x14ac:dyDescent="0.15">
      <c r="A20205" t="s">
        <v>12</v>
      </c>
      <c r="B20205">
        <v>5683821</v>
      </c>
      <c r="C20205">
        <v>5683841</v>
      </c>
      <c r="D20205" t="s">
        <v>67056</v>
      </c>
      <c r="E20205" t="s">
        <v>67057</v>
      </c>
      <c r="F20205" t="s">
        <v>15</v>
      </c>
      <c r="G20205" t="s">
        <v>16</v>
      </c>
      <c r="H20205">
        <v>67</v>
      </c>
      <c r="I20205" t="s">
        <v>67064</v>
      </c>
      <c r="J20205" t="s">
        <v>67065</v>
      </c>
      <c r="K20205" t="s">
        <v>67066</v>
      </c>
      <c r="L20205" t="s">
        <v>77981</v>
      </c>
    </row>
    <row r="20206" spans="1:12" x14ac:dyDescent="0.15">
      <c r="A20206" t="s">
        <v>12</v>
      </c>
      <c r="B20206">
        <v>5683848</v>
      </c>
      <c r="C20206">
        <v>5683868</v>
      </c>
      <c r="D20206" t="s">
        <v>67056</v>
      </c>
      <c r="E20206" t="s">
        <v>67057</v>
      </c>
      <c r="F20206" t="s">
        <v>15</v>
      </c>
      <c r="G20206" t="s">
        <v>16</v>
      </c>
      <c r="H20206">
        <v>94</v>
      </c>
      <c r="I20206" t="s">
        <v>67067</v>
      </c>
      <c r="J20206" t="s">
        <v>67068</v>
      </c>
      <c r="K20206" t="s">
        <v>67069</v>
      </c>
      <c r="L20206" t="s">
        <v>77927</v>
      </c>
    </row>
    <row r="20207" spans="1:12" x14ac:dyDescent="0.15">
      <c r="A20207" t="s">
        <v>12</v>
      </c>
      <c r="B20207">
        <v>5685854</v>
      </c>
      <c r="C20207">
        <v>5685874</v>
      </c>
      <c r="D20207" t="s">
        <v>67070</v>
      </c>
      <c r="E20207" t="s">
        <v>67071</v>
      </c>
      <c r="F20207" t="s">
        <v>76</v>
      </c>
      <c r="G20207" t="s">
        <v>16</v>
      </c>
      <c r="H20207">
        <v>31</v>
      </c>
      <c r="I20207" t="s">
        <v>67072</v>
      </c>
      <c r="J20207" t="s">
        <v>67073</v>
      </c>
      <c r="K20207" t="s">
        <v>67074</v>
      </c>
      <c r="L20207" t="s">
        <v>77910</v>
      </c>
    </row>
    <row r="20208" spans="1:12" x14ac:dyDescent="0.15">
      <c r="A20208" t="s">
        <v>12</v>
      </c>
      <c r="B20208">
        <v>5685834</v>
      </c>
      <c r="C20208">
        <v>5685854</v>
      </c>
      <c r="D20208" t="s">
        <v>67070</v>
      </c>
      <c r="E20208" t="s">
        <v>67071</v>
      </c>
      <c r="F20208" t="s">
        <v>76</v>
      </c>
      <c r="G20208" t="s">
        <v>16</v>
      </c>
      <c r="H20208">
        <v>51</v>
      </c>
      <c r="I20208" t="s">
        <v>67075</v>
      </c>
      <c r="J20208" t="s">
        <v>67076</v>
      </c>
      <c r="K20208" t="s">
        <v>67077</v>
      </c>
      <c r="L20208" t="s">
        <v>78023</v>
      </c>
    </row>
    <row r="20209" spans="1:12" x14ac:dyDescent="0.15">
      <c r="A20209" t="s">
        <v>12</v>
      </c>
      <c r="B20209">
        <v>5685790</v>
      </c>
      <c r="C20209">
        <v>5685810</v>
      </c>
      <c r="D20209" t="s">
        <v>67070</v>
      </c>
      <c r="E20209" t="s">
        <v>67071</v>
      </c>
      <c r="F20209" t="s">
        <v>76</v>
      </c>
      <c r="G20209" t="s">
        <v>32</v>
      </c>
      <c r="H20209">
        <v>95</v>
      </c>
      <c r="I20209" t="s">
        <v>67078</v>
      </c>
      <c r="J20209" t="s">
        <v>67079</v>
      </c>
      <c r="K20209" t="s">
        <v>67080</v>
      </c>
      <c r="L20209" t="s">
        <v>77920</v>
      </c>
    </row>
    <row r="20210" spans="1:12" x14ac:dyDescent="0.15">
      <c r="A20210" t="s">
        <v>12</v>
      </c>
      <c r="B20210">
        <v>5685733</v>
      </c>
      <c r="C20210">
        <v>5685753</v>
      </c>
      <c r="D20210" t="s">
        <v>67070</v>
      </c>
      <c r="E20210" t="s">
        <v>67071</v>
      </c>
      <c r="F20210" t="s">
        <v>76</v>
      </c>
      <c r="G20210" t="s">
        <v>23</v>
      </c>
      <c r="H20210">
        <v>152</v>
      </c>
      <c r="I20210" t="s">
        <v>67081</v>
      </c>
      <c r="J20210" t="s">
        <v>67082</v>
      </c>
      <c r="K20210" t="s">
        <v>67083</v>
      </c>
      <c r="L20210" t="s">
        <v>77954</v>
      </c>
    </row>
    <row r="20211" spans="1:12" x14ac:dyDescent="0.15">
      <c r="A20211" t="s">
        <v>12</v>
      </c>
      <c r="B20211">
        <v>5686002</v>
      </c>
      <c r="C20211">
        <v>5686022</v>
      </c>
      <c r="D20211" t="s">
        <v>67084</v>
      </c>
      <c r="E20211" t="s">
        <v>67085</v>
      </c>
      <c r="F20211" t="s">
        <v>15</v>
      </c>
      <c r="G20211" t="s">
        <v>16</v>
      </c>
      <c r="H20211">
        <v>0</v>
      </c>
      <c r="I20211" t="s">
        <v>67086</v>
      </c>
      <c r="J20211" t="s">
        <v>67087</v>
      </c>
      <c r="K20211" t="s">
        <v>67088</v>
      </c>
      <c r="L20211" t="s">
        <v>77980</v>
      </c>
    </row>
    <row r="20212" spans="1:12" x14ac:dyDescent="0.15">
      <c r="A20212" t="s">
        <v>12</v>
      </c>
      <c r="B20212">
        <v>5686030</v>
      </c>
      <c r="C20212">
        <v>5686050</v>
      </c>
      <c r="D20212" t="s">
        <v>67084</v>
      </c>
      <c r="E20212" t="s">
        <v>67085</v>
      </c>
      <c r="F20212" t="s">
        <v>15</v>
      </c>
      <c r="G20212" t="s">
        <v>23</v>
      </c>
      <c r="H20212">
        <v>28</v>
      </c>
      <c r="I20212" t="s">
        <v>67089</v>
      </c>
      <c r="J20212" t="s">
        <v>67090</v>
      </c>
      <c r="K20212" t="s">
        <v>67091</v>
      </c>
      <c r="L20212" t="s">
        <v>77956</v>
      </c>
    </row>
    <row r="20213" spans="1:12" x14ac:dyDescent="0.15">
      <c r="A20213" t="s">
        <v>12</v>
      </c>
      <c r="B20213">
        <v>5686054</v>
      </c>
      <c r="C20213">
        <v>5686074</v>
      </c>
      <c r="D20213" t="s">
        <v>67084</v>
      </c>
      <c r="E20213" t="s">
        <v>67085</v>
      </c>
      <c r="F20213" t="s">
        <v>15</v>
      </c>
      <c r="G20213" t="s">
        <v>16</v>
      </c>
      <c r="H20213">
        <v>52</v>
      </c>
      <c r="I20213" t="s">
        <v>67092</v>
      </c>
      <c r="J20213" t="s">
        <v>67093</v>
      </c>
      <c r="K20213" t="s">
        <v>67094</v>
      </c>
      <c r="L20213" t="s">
        <v>77959</v>
      </c>
    </row>
    <row r="20214" spans="1:12" x14ac:dyDescent="0.15">
      <c r="A20214" t="s">
        <v>12</v>
      </c>
      <c r="B20214">
        <v>5686077</v>
      </c>
      <c r="C20214">
        <v>5686097</v>
      </c>
      <c r="D20214" t="s">
        <v>67084</v>
      </c>
      <c r="E20214" t="s">
        <v>67085</v>
      </c>
      <c r="F20214" t="s">
        <v>15</v>
      </c>
      <c r="G20214" t="s">
        <v>23</v>
      </c>
      <c r="H20214">
        <v>75</v>
      </c>
      <c r="I20214" t="s">
        <v>67095</v>
      </c>
      <c r="J20214" t="s">
        <v>67096</v>
      </c>
      <c r="K20214" t="s">
        <v>67097</v>
      </c>
      <c r="L20214" t="s">
        <v>78027</v>
      </c>
    </row>
    <row r="20215" spans="1:12" x14ac:dyDescent="0.15">
      <c r="A20215" t="s">
        <v>12</v>
      </c>
      <c r="B20215">
        <v>5686870</v>
      </c>
      <c r="C20215">
        <v>5686890</v>
      </c>
      <c r="D20215" t="s">
        <v>67098</v>
      </c>
      <c r="E20215" t="s">
        <v>90</v>
      </c>
      <c r="F20215" t="s">
        <v>76</v>
      </c>
      <c r="G20215" t="s">
        <v>16</v>
      </c>
      <c r="H20215">
        <v>16</v>
      </c>
      <c r="I20215" t="s">
        <v>67099</v>
      </c>
      <c r="J20215" t="s">
        <v>67100</v>
      </c>
      <c r="K20215" t="s">
        <v>67101</v>
      </c>
      <c r="L20215" t="s">
        <v>77905</v>
      </c>
    </row>
    <row r="20216" spans="1:12" x14ac:dyDescent="0.15">
      <c r="A20216" t="s">
        <v>12</v>
      </c>
      <c r="B20216">
        <v>5686847</v>
      </c>
      <c r="C20216">
        <v>5686867</v>
      </c>
      <c r="D20216" t="s">
        <v>67098</v>
      </c>
      <c r="E20216" t="s">
        <v>90</v>
      </c>
      <c r="F20216" t="s">
        <v>76</v>
      </c>
      <c r="G20216" t="s">
        <v>16</v>
      </c>
      <c r="H20216">
        <v>39</v>
      </c>
      <c r="I20216" t="s">
        <v>67102</v>
      </c>
      <c r="J20216" t="s">
        <v>67103</v>
      </c>
      <c r="K20216" t="s">
        <v>67104</v>
      </c>
      <c r="L20216" t="s">
        <v>78041</v>
      </c>
    </row>
    <row r="20217" spans="1:12" x14ac:dyDescent="0.15">
      <c r="A20217" t="s">
        <v>12</v>
      </c>
      <c r="B20217">
        <v>5686824</v>
      </c>
      <c r="C20217">
        <v>5686844</v>
      </c>
      <c r="D20217" t="s">
        <v>67098</v>
      </c>
      <c r="E20217" t="s">
        <v>90</v>
      </c>
      <c r="F20217" t="s">
        <v>76</v>
      </c>
      <c r="G20217" t="s">
        <v>23</v>
      </c>
      <c r="H20217">
        <v>62</v>
      </c>
      <c r="I20217" t="s">
        <v>67105</v>
      </c>
      <c r="J20217" t="s">
        <v>67106</v>
      </c>
      <c r="K20217" t="s">
        <v>67107</v>
      </c>
      <c r="L20217" t="s">
        <v>77949</v>
      </c>
    </row>
    <row r="20218" spans="1:12" x14ac:dyDescent="0.15">
      <c r="A20218" t="s">
        <v>12</v>
      </c>
      <c r="B20218">
        <v>5686777</v>
      </c>
      <c r="C20218">
        <v>5686797</v>
      </c>
      <c r="D20218" t="s">
        <v>67098</v>
      </c>
      <c r="E20218" t="s">
        <v>90</v>
      </c>
      <c r="F20218" t="s">
        <v>76</v>
      </c>
      <c r="G20218" t="s">
        <v>16</v>
      </c>
      <c r="H20218">
        <v>109</v>
      </c>
      <c r="I20218" t="s">
        <v>67108</v>
      </c>
      <c r="J20218" t="s">
        <v>67109</v>
      </c>
      <c r="K20218" t="s">
        <v>67110</v>
      </c>
      <c r="L20218" t="s">
        <v>77947</v>
      </c>
    </row>
    <row r="20219" spans="1:12" x14ac:dyDescent="0.15">
      <c r="A20219" t="s">
        <v>12</v>
      </c>
      <c r="B20219">
        <v>5687303</v>
      </c>
      <c r="C20219">
        <v>5687323</v>
      </c>
      <c r="D20219" t="s">
        <v>67111</v>
      </c>
      <c r="E20219" t="s">
        <v>90</v>
      </c>
      <c r="F20219" t="s">
        <v>76</v>
      </c>
      <c r="G20219" t="s">
        <v>36</v>
      </c>
      <c r="H20219">
        <v>10</v>
      </c>
      <c r="I20219" t="s">
        <v>67112</v>
      </c>
      <c r="J20219" t="s">
        <v>67113</v>
      </c>
      <c r="K20219" t="s">
        <v>67114</v>
      </c>
      <c r="L20219" t="s">
        <v>78001</v>
      </c>
    </row>
    <row r="20220" spans="1:12" x14ac:dyDescent="0.15">
      <c r="A20220" t="s">
        <v>12</v>
      </c>
      <c r="B20220">
        <v>5687277</v>
      </c>
      <c r="C20220">
        <v>5687297</v>
      </c>
      <c r="D20220" t="s">
        <v>67111</v>
      </c>
      <c r="E20220" t="s">
        <v>90</v>
      </c>
      <c r="F20220" t="s">
        <v>76</v>
      </c>
      <c r="G20220" t="s">
        <v>23</v>
      </c>
      <c r="H20220">
        <v>36</v>
      </c>
      <c r="I20220" t="s">
        <v>67115</v>
      </c>
      <c r="J20220" t="s">
        <v>67116</v>
      </c>
      <c r="K20220" t="s">
        <v>67117</v>
      </c>
      <c r="L20220" t="s">
        <v>78003</v>
      </c>
    </row>
    <row r="20221" spans="1:12" x14ac:dyDescent="0.15">
      <c r="A20221" t="s">
        <v>12</v>
      </c>
      <c r="B20221">
        <v>5687226</v>
      </c>
      <c r="C20221">
        <v>5687246</v>
      </c>
      <c r="D20221" t="s">
        <v>67111</v>
      </c>
      <c r="E20221" t="s">
        <v>90</v>
      </c>
      <c r="F20221" t="s">
        <v>76</v>
      </c>
      <c r="G20221" t="s">
        <v>16</v>
      </c>
      <c r="H20221">
        <v>87</v>
      </c>
      <c r="I20221" t="s">
        <v>67118</v>
      </c>
      <c r="J20221" t="s">
        <v>67119</v>
      </c>
      <c r="K20221" t="s">
        <v>67120</v>
      </c>
      <c r="L20221" t="s">
        <v>78024</v>
      </c>
    </row>
    <row r="20222" spans="1:12" x14ac:dyDescent="0.15">
      <c r="A20222" t="s">
        <v>12</v>
      </c>
      <c r="B20222">
        <v>5687201</v>
      </c>
      <c r="C20222">
        <v>5687221</v>
      </c>
      <c r="D20222" t="s">
        <v>67111</v>
      </c>
      <c r="E20222" t="s">
        <v>90</v>
      </c>
      <c r="F20222" t="s">
        <v>76</v>
      </c>
      <c r="G20222" t="s">
        <v>32</v>
      </c>
      <c r="H20222">
        <v>112</v>
      </c>
      <c r="I20222" t="s">
        <v>67121</v>
      </c>
      <c r="J20222" t="s">
        <v>67122</v>
      </c>
      <c r="K20222" t="s">
        <v>67123</v>
      </c>
      <c r="L20222" t="s">
        <v>77950</v>
      </c>
    </row>
    <row r="20223" spans="1:12" x14ac:dyDescent="0.15">
      <c r="A20223" t="s">
        <v>12</v>
      </c>
      <c r="B20223">
        <v>5687608</v>
      </c>
      <c r="C20223">
        <v>5687628</v>
      </c>
      <c r="D20223" t="s">
        <v>67124</v>
      </c>
      <c r="E20223" t="s">
        <v>67125</v>
      </c>
      <c r="F20223" t="s">
        <v>15</v>
      </c>
      <c r="G20223" t="s">
        <v>23</v>
      </c>
      <c r="H20223">
        <v>0</v>
      </c>
      <c r="I20223" t="s">
        <v>67126</v>
      </c>
      <c r="J20223" t="s">
        <v>67127</v>
      </c>
      <c r="K20223" t="s">
        <v>67128</v>
      </c>
      <c r="L20223" t="s">
        <v>77980</v>
      </c>
    </row>
    <row r="20224" spans="1:12" x14ac:dyDescent="0.15">
      <c r="A20224" t="s">
        <v>12</v>
      </c>
      <c r="B20224">
        <v>5687631</v>
      </c>
      <c r="C20224">
        <v>5687651</v>
      </c>
      <c r="D20224" t="s">
        <v>67124</v>
      </c>
      <c r="E20224" t="s">
        <v>67125</v>
      </c>
      <c r="F20224" t="s">
        <v>15</v>
      </c>
      <c r="G20224" t="s">
        <v>36</v>
      </c>
      <c r="H20224">
        <v>23</v>
      </c>
      <c r="I20224" t="s">
        <v>67129</v>
      </c>
      <c r="J20224" t="s">
        <v>67130</v>
      </c>
      <c r="K20224" t="s">
        <v>67131</v>
      </c>
      <c r="L20224" t="s">
        <v>77975</v>
      </c>
    </row>
    <row r="20225" spans="1:12" x14ac:dyDescent="0.15">
      <c r="A20225" t="s">
        <v>12</v>
      </c>
      <c r="B20225">
        <v>5687708</v>
      </c>
      <c r="C20225">
        <v>5687728</v>
      </c>
      <c r="D20225" t="s">
        <v>67124</v>
      </c>
      <c r="E20225" t="s">
        <v>67125</v>
      </c>
      <c r="F20225" t="s">
        <v>15</v>
      </c>
      <c r="G20225" t="s">
        <v>36</v>
      </c>
      <c r="H20225">
        <v>100</v>
      </c>
      <c r="I20225" t="s">
        <v>67132</v>
      </c>
      <c r="J20225" t="s">
        <v>67133</v>
      </c>
      <c r="K20225" t="s">
        <v>67134</v>
      </c>
      <c r="L20225" t="s">
        <v>77953</v>
      </c>
    </row>
    <row r="20226" spans="1:12" x14ac:dyDescent="0.15">
      <c r="A20226" t="s">
        <v>12</v>
      </c>
      <c r="B20226">
        <v>5687733</v>
      </c>
      <c r="C20226">
        <v>5687753</v>
      </c>
      <c r="D20226" t="s">
        <v>67124</v>
      </c>
      <c r="E20226" t="s">
        <v>67125</v>
      </c>
      <c r="F20226" t="s">
        <v>15</v>
      </c>
      <c r="G20226" t="s">
        <v>23</v>
      </c>
      <c r="H20226">
        <v>125</v>
      </c>
      <c r="I20226" t="s">
        <v>67135</v>
      </c>
      <c r="J20226" t="s">
        <v>67136</v>
      </c>
      <c r="K20226" t="s">
        <v>67137</v>
      </c>
      <c r="L20226" t="s">
        <v>78034</v>
      </c>
    </row>
    <row r="20227" spans="1:12" x14ac:dyDescent="0.15">
      <c r="A20227" t="s">
        <v>12</v>
      </c>
      <c r="B20227">
        <v>5688835</v>
      </c>
      <c r="C20227">
        <v>5688855</v>
      </c>
      <c r="D20227" t="s">
        <v>67138</v>
      </c>
      <c r="E20227" t="s">
        <v>90</v>
      </c>
      <c r="F20227" t="s">
        <v>76</v>
      </c>
      <c r="G20227" t="s">
        <v>16</v>
      </c>
      <c r="H20227">
        <v>29</v>
      </c>
      <c r="I20227" t="s">
        <v>67139</v>
      </c>
      <c r="J20227" t="s">
        <v>67140</v>
      </c>
      <c r="K20227" t="s">
        <v>67141</v>
      </c>
      <c r="L20227" t="s">
        <v>77921</v>
      </c>
    </row>
    <row r="20228" spans="1:12" x14ac:dyDescent="0.15">
      <c r="A20228" t="s">
        <v>12</v>
      </c>
      <c r="B20228">
        <v>5688793</v>
      </c>
      <c r="C20228">
        <v>5688813</v>
      </c>
      <c r="D20228" t="s">
        <v>67138</v>
      </c>
      <c r="E20228" t="s">
        <v>90</v>
      </c>
      <c r="F20228" t="s">
        <v>76</v>
      </c>
      <c r="G20228" t="s">
        <v>23</v>
      </c>
      <c r="H20228">
        <v>71</v>
      </c>
      <c r="I20228" t="s">
        <v>67142</v>
      </c>
      <c r="J20228" t="s">
        <v>67143</v>
      </c>
      <c r="K20228" t="s">
        <v>67144</v>
      </c>
      <c r="L20228" t="s">
        <v>77969</v>
      </c>
    </row>
    <row r="20229" spans="1:12" x14ac:dyDescent="0.15">
      <c r="A20229" t="s">
        <v>12</v>
      </c>
      <c r="B20229">
        <v>5688773</v>
      </c>
      <c r="C20229">
        <v>5688793</v>
      </c>
      <c r="D20229" t="s">
        <v>67138</v>
      </c>
      <c r="E20229" t="s">
        <v>90</v>
      </c>
      <c r="F20229" t="s">
        <v>76</v>
      </c>
      <c r="G20229" t="s">
        <v>16</v>
      </c>
      <c r="H20229">
        <v>91</v>
      </c>
      <c r="I20229" t="s">
        <v>67145</v>
      </c>
      <c r="J20229" t="s">
        <v>67146</v>
      </c>
      <c r="K20229" t="s">
        <v>67147</v>
      </c>
      <c r="L20229" t="s">
        <v>77907</v>
      </c>
    </row>
    <row r="20230" spans="1:12" x14ac:dyDescent="0.15">
      <c r="A20230" t="s">
        <v>12</v>
      </c>
      <c r="B20230">
        <v>5688740</v>
      </c>
      <c r="C20230">
        <v>5688760</v>
      </c>
      <c r="D20230" t="s">
        <v>67138</v>
      </c>
      <c r="E20230" t="s">
        <v>90</v>
      </c>
      <c r="F20230" t="s">
        <v>76</v>
      </c>
      <c r="G20230" t="s">
        <v>16</v>
      </c>
      <c r="H20230">
        <v>124</v>
      </c>
      <c r="I20230" t="s">
        <v>67148</v>
      </c>
      <c r="J20230" t="s">
        <v>67149</v>
      </c>
      <c r="K20230" t="s">
        <v>67150</v>
      </c>
      <c r="L20230" t="s">
        <v>78046</v>
      </c>
    </row>
    <row r="20231" spans="1:12" x14ac:dyDescent="0.15">
      <c r="A20231" t="s">
        <v>12</v>
      </c>
      <c r="B20231">
        <v>5689212</v>
      </c>
      <c r="C20231">
        <v>5689232</v>
      </c>
      <c r="D20231" t="s">
        <v>67151</v>
      </c>
      <c r="E20231" t="s">
        <v>67152</v>
      </c>
      <c r="F20231" t="s">
        <v>15</v>
      </c>
      <c r="G20231" t="s">
        <v>36</v>
      </c>
      <c r="H20231">
        <v>0</v>
      </c>
      <c r="I20231" t="s">
        <v>67153</v>
      </c>
      <c r="J20231" t="s">
        <v>67154</v>
      </c>
      <c r="K20231" t="s">
        <v>67155</v>
      </c>
      <c r="L20231" t="s">
        <v>77980</v>
      </c>
    </row>
    <row r="20232" spans="1:12" x14ac:dyDescent="0.15">
      <c r="A20232" t="s">
        <v>12</v>
      </c>
      <c r="B20232">
        <v>5689242</v>
      </c>
      <c r="C20232">
        <v>5689262</v>
      </c>
      <c r="D20232" t="s">
        <v>67151</v>
      </c>
      <c r="E20232" t="s">
        <v>67152</v>
      </c>
      <c r="F20232" t="s">
        <v>15</v>
      </c>
      <c r="G20232" t="s">
        <v>36</v>
      </c>
      <c r="H20232">
        <v>30</v>
      </c>
      <c r="I20232" t="s">
        <v>67156</v>
      </c>
      <c r="J20232" t="s">
        <v>67157</v>
      </c>
      <c r="K20232" t="s">
        <v>67158</v>
      </c>
      <c r="L20232" t="s">
        <v>77984</v>
      </c>
    </row>
    <row r="20233" spans="1:12" x14ac:dyDescent="0.15">
      <c r="A20233" t="s">
        <v>12</v>
      </c>
      <c r="B20233">
        <v>5689267</v>
      </c>
      <c r="C20233">
        <v>5689287</v>
      </c>
      <c r="D20233" t="s">
        <v>67151</v>
      </c>
      <c r="E20233" t="s">
        <v>67152</v>
      </c>
      <c r="F20233" t="s">
        <v>15</v>
      </c>
      <c r="G20233" t="s">
        <v>16</v>
      </c>
      <c r="H20233">
        <v>55</v>
      </c>
      <c r="I20233" t="s">
        <v>67159</v>
      </c>
      <c r="J20233" t="s">
        <v>67160</v>
      </c>
      <c r="K20233" t="s">
        <v>67161</v>
      </c>
      <c r="L20233" t="s">
        <v>77992</v>
      </c>
    </row>
    <row r="20234" spans="1:12" x14ac:dyDescent="0.15">
      <c r="A20234" t="s">
        <v>12</v>
      </c>
      <c r="B20234">
        <v>5689306</v>
      </c>
      <c r="C20234">
        <v>5689326</v>
      </c>
      <c r="D20234" t="s">
        <v>67151</v>
      </c>
      <c r="E20234" t="s">
        <v>67152</v>
      </c>
      <c r="F20234" t="s">
        <v>15</v>
      </c>
      <c r="G20234" t="s">
        <v>36</v>
      </c>
      <c r="H20234">
        <v>94</v>
      </c>
      <c r="I20234" t="s">
        <v>67162</v>
      </c>
      <c r="J20234" t="s">
        <v>67163</v>
      </c>
      <c r="K20234" t="s">
        <v>67164</v>
      </c>
      <c r="L20234" t="s">
        <v>77927</v>
      </c>
    </row>
    <row r="20235" spans="1:12" x14ac:dyDescent="0.15">
      <c r="A20235" t="s">
        <v>12</v>
      </c>
      <c r="B20235">
        <v>5691049</v>
      </c>
      <c r="C20235">
        <v>5691069</v>
      </c>
      <c r="D20235" t="s">
        <v>67165</v>
      </c>
      <c r="E20235" t="s">
        <v>67166</v>
      </c>
      <c r="F20235" t="s">
        <v>15</v>
      </c>
      <c r="G20235" t="s">
        <v>32</v>
      </c>
      <c r="H20235">
        <v>0</v>
      </c>
      <c r="I20235" t="s">
        <v>67167</v>
      </c>
      <c r="J20235" t="s">
        <v>67168</v>
      </c>
      <c r="K20235" t="s">
        <v>67169</v>
      </c>
      <c r="L20235" t="s">
        <v>77980</v>
      </c>
    </row>
    <row r="20236" spans="1:12" x14ac:dyDescent="0.15">
      <c r="A20236" t="s">
        <v>12</v>
      </c>
      <c r="B20236">
        <v>5691071</v>
      </c>
      <c r="C20236">
        <v>5691091</v>
      </c>
      <c r="D20236" t="s">
        <v>67165</v>
      </c>
      <c r="E20236" t="s">
        <v>67166</v>
      </c>
      <c r="F20236" t="s">
        <v>15</v>
      </c>
      <c r="G20236" t="s">
        <v>16</v>
      </c>
      <c r="H20236">
        <v>22</v>
      </c>
      <c r="I20236" t="s">
        <v>67170</v>
      </c>
      <c r="J20236" t="s">
        <v>67171</v>
      </c>
      <c r="K20236" t="s">
        <v>67172</v>
      </c>
      <c r="L20236" t="s">
        <v>77948</v>
      </c>
    </row>
    <row r="20237" spans="1:12" x14ac:dyDescent="0.15">
      <c r="A20237" t="s">
        <v>12</v>
      </c>
      <c r="B20237">
        <v>5691111</v>
      </c>
      <c r="C20237">
        <v>5691131</v>
      </c>
      <c r="D20237" t="s">
        <v>67165</v>
      </c>
      <c r="E20237" t="s">
        <v>67166</v>
      </c>
      <c r="F20237" t="s">
        <v>15</v>
      </c>
      <c r="G20237" t="s">
        <v>23</v>
      </c>
      <c r="H20237">
        <v>62</v>
      </c>
      <c r="I20237" t="s">
        <v>67173</v>
      </c>
      <c r="J20237" t="s">
        <v>67174</v>
      </c>
      <c r="K20237" t="s">
        <v>67175</v>
      </c>
      <c r="L20237" t="s">
        <v>77949</v>
      </c>
    </row>
    <row r="20238" spans="1:12" x14ac:dyDescent="0.15">
      <c r="A20238" t="s">
        <v>12</v>
      </c>
      <c r="B20238">
        <v>5691137</v>
      </c>
      <c r="C20238">
        <v>5691157</v>
      </c>
      <c r="D20238" t="s">
        <v>67165</v>
      </c>
      <c r="E20238" t="s">
        <v>67166</v>
      </c>
      <c r="F20238" t="s">
        <v>15</v>
      </c>
      <c r="G20238" t="s">
        <v>23</v>
      </c>
      <c r="H20238">
        <v>88</v>
      </c>
      <c r="I20238" t="s">
        <v>67176</v>
      </c>
      <c r="J20238" t="s">
        <v>67177</v>
      </c>
      <c r="K20238" t="s">
        <v>67178</v>
      </c>
      <c r="L20238" t="s">
        <v>77923</v>
      </c>
    </row>
    <row r="20239" spans="1:12" x14ac:dyDescent="0.15">
      <c r="A20239" t="s">
        <v>12</v>
      </c>
      <c r="B20239">
        <v>5692261</v>
      </c>
      <c r="C20239">
        <v>5692281</v>
      </c>
      <c r="D20239" t="s">
        <v>67179</v>
      </c>
      <c r="E20239" t="s">
        <v>90</v>
      </c>
      <c r="F20239" t="s">
        <v>15</v>
      </c>
      <c r="G20239" t="s">
        <v>16</v>
      </c>
      <c r="H20239">
        <v>0</v>
      </c>
      <c r="I20239" t="s">
        <v>67180</v>
      </c>
      <c r="J20239" t="s">
        <v>67181</v>
      </c>
      <c r="K20239" t="s">
        <v>67182</v>
      </c>
      <c r="L20239" t="s">
        <v>77980</v>
      </c>
    </row>
    <row r="20240" spans="1:12" x14ac:dyDescent="0.15">
      <c r="A20240" t="s">
        <v>12</v>
      </c>
      <c r="B20240">
        <v>5692292</v>
      </c>
      <c r="C20240">
        <v>5692312</v>
      </c>
      <c r="D20240" t="s">
        <v>67179</v>
      </c>
      <c r="E20240" t="s">
        <v>90</v>
      </c>
      <c r="F20240" t="s">
        <v>15</v>
      </c>
      <c r="G20240" t="s">
        <v>16</v>
      </c>
      <c r="H20240">
        <v>31</v>
      </c>
      <c r="I20240" t="s">
        <v>67183</v>
      </c>
      <c r="J20240" t="s">
        <v>67184</v>
      </c>
      <c r="K20240" t="s">
        <v>67185</v>
      </c>
      <c r="L20240" t="s">
        <v>77910</v>
      </c>
    </row>
    <row r="20241" spans="1:12" x14ac:dyDescent="0.15">
      <c r="A20241" t="s">
        <v>12</v>
      </c>
      <c r="B20241">
        <v>5692333</v>
      </c>
      <c r="C20241">
        <v>5692353</v>
      </c>
      <c r="D20241" t="s">
        <v>67179</v>
      </c>
      <c r="E20241" t="s">
        <v>90</v>
      </c>
      <c r="F20241" t="s">
        <v>15</v>
      </c>
      <c r="G20241" t="s">
        <v>16</v>
      </c>
      <c r="H20241">
        <v>72</v>
      </c>
      <c r="I20241" t="s">
        <v>67186</v>
      </c>
      <c r="J20241" t="s">
        <v>67187</v>
      </c>
      <c r="K20241" t="s">
        <v>67188</v>
      </c>
      <c r="L20241" t="s">
        <v>78066</v>
      </c>
    </row>
    <row r="20242" spans="1:12" x14ac:dyDescent="0.15">
      <c r="A20242" t="s">
        <v>12</v>
      </c>
      <c r="B20242">
        <v>5692358</v>
      </c>
      <c r="C20242">
        <v>5692378</v>
      </c>
      <c r="D20242" t="s">
        <v>67179</v>
      </c>
      <c r="E20242" t="s">
        <v>90</v>
      </c>
      <c r="F20242" t="s">
        <v>15</v>
      </c>
      <c r="G20242" t="s">
        <v>16</v>
      </c>
      <c r="H20242">
        <v>97</v>
      </c>
      <c r="I20242" t="s">
        <v>67189</v>
      </c>
      <c r="J20242" t="s">
        <v>67190</v>
      </c>
      <c r="K20242" t="s">
        <v>67191</v>
      </c>
      <c r="L20242" t="s">
        <v>78010</v>
      </c>
    </row>
    <row r="20243" spans="1:12" x14ac:dyDescent="0.15">
      <c r="A20243" t="s">
        <v>12</v>
      </c>
      <c r="B20243">
        <v>5695522</v>
      </c>
      <c r="C20243">
        <v>5695542</v>
      </c>
      <c r="D20243" t="s">
        <v>67192</v>
      </c>
      <c r="E20243" t="s">
        <v>90</v>
      </c>
      <c r="F20243" t="s">
        <v>15</v>
      </c>
      <c r="G20243" t="s">
        <v>16</v>
      </c>
      <c r="H20243">
        <v>15</v>
      </c>
      <c r="I20243" t="s">
        <v>67193</v>
      </c>
      <c r="J20243" t="s">
        <v>67194</v>
      </c>
      <c r="K20243" t="s">
        <v>67195</v>
      </c>
      <c r="L20243" t="s">
        <v>77970</v>
      </c>
    </row>
    <row r="20244" spans="1:12" x14ac:dyDescent="0.15">
      <c r="A20244" t="s">
        <v>12</v>
      </c>
      <c r="B20244">
        <v>5695544</v>
      </c>
      <c r="C20244">
        <v>5695564</v>
      </c>
      <c r="D20244" t="s">
        <v>67192</v>
      </c>
      <c r="E20244" t="s">
        <v>90</v>
      </c>
      <c r="F20244" t="s">
        <v>15</v>
      </c>
      <c r="G20244" t="s">
        <v>16</v>
      </c>
      <c r="H20244">
        <v>37</v>
      </c>
      <c r="I20244" t="s">
        <v>67196</v>
      </c>
      <c r="J20244" t="s">
        <v>67197</v>
      </c>
      <c r="K20244" t="s">
        <v>67198</v>
      </c>
      <c r="L20244" t="s">
        <v>77906</v>
      </c>
    </row>
    <row r="20245" spans="1:12" x14ac:dyDescent="0.15">
      <c r="A20245" t="s">
        <v>12</v>
      </c>
      <c r="B20245">
        <v>5695637</v>
      </c>
      <c r="C20245">
        <v>5695657</v>
      </c>
      <c r="D20245" t="s">
        <v>67192</v>
      </c>
      <c r="E20245" t="s">
        <v>90</v>
      </c>
      <c r="F20245" t="s">
        <v>15</v>
      </c>
      <c r="G20245" t="s">
        <v>16</v>
      </c>
      <c r="H20245">
        <v>130</v>
      </c>
      <c r="I20245" t="s">
        <v>67199</v>
      </c>
      <c r="J20245" t="s">
        <v>67200</v>
      </c>
      <c r="K20245" t="s">
        <v>67201</v>
      </c>
      <c r="L20245" t="s">
        <v>77998</v>
      </c>
    </row>
    <row r="20246" spans="1:12" x14ac:dyDescent="0.15">
      <c r="A20246" t="s">
        <v>12</v>
      </c>
      <c r="B20246">
        <v>5695658</v>
      </c>
      <c r="C20246">
        <v>5695678</v>
      </c>
      <c r="D20246" t="s">
        <v>67192</v>
      </c>
      <c r="E20246" t="s">
        <v>90</v>
      </c>
      <c r="F20246" t="s">
        <v>15</v>
      </c>
      <c r="G20246" t="s">
        <v>32</v>
      </c>
      <c r="H20246">
        <v>151</v>
      </c>
      <c r="I20246" t="s">
        <v>67202</v>
      </c>
      <c r="J20246" t="s">
        <v>67203</v>
      </c>
      <c r="K20246" t="s">
        <v>67204</v>
      </c>
      <c r="L20246" t="s">
        <v>78050</v>
      </c>
    </row>
    <row r="20247" spans="1:12" x14ac:dyDescent="0.15">
      <c r="A20247" t="s">
        <v>12</v>
      </c>
      <c r="B20247">
        <v>5696073</v>
      </c>
      <c r="C20247">
        <v>5696093</v>
      </c>
      <c r="D20247" t="s">
        <v>67205</v>
      </c>
      <c r="E20247" t="s">
        <v>90</v>
      </c>
      <c r="F20247" t="s">
        <v>15</v>
      </c>
      <c r="G20247" t="s">
        <v>16</v>
      </c>
      <c r="H20247">
        <v>6</v>
      </c>
      <c r="I20247" t="s">
        <v>67206</v>
      </c>
      <c r="J20247" t="s">
        <v>67207</v>
      </c>
      <c r="K20247" t="s">
        <v>67208</v>
      </c>
      <c r="L20247" t="s">
        <v>78025</v>
      </c>
    </row>
    <row r="20248" spans="1:12" x14ac:dyDescent="0.15">
      <c r="A20248" t="s">
        <v>12</v>
      </c>
      <c r="B20248">
        <v>5696097</v>
      </c>
      <c r="C20248">
        <v>5696117</v>
      </c>
      <c r="D20248" t="s">
        <v>67205</v>
      </c>
      <c r="E20248" t="s">
        <v>90</v>
      </c>
      <c r="F20248" t="s">
        <v>15</v>
      </c>
      <c r="G20248" t="s">
        <v>16</v>
      </c>
      <c r="H20248">
        <v>30</v>
      </c>
      <c r="I20248" t="s">
        <v>67209</v>
      </c>
      <c r="J20248" t="s">
        <v>67210</v>
      </c>
      <c r="K20248" t="s">
        <v>67211</v>
      </c>
      <c r="L20248" t="s">
        <v>77984</v>
      </c>
    </row>
    <row r="20249" spans="1:12" x14ac:dyDescent="0.15">
      <c r="A20249" t="s">
        <v>12</v>
      </c>
      <c r="B20249">
        <v>5696130</v>
      </c>
      <c r="C20249">
        <v>5696150</v>
      </c>
      <c r="D20249" t="s">
        <v>67205</v>
      </c>
      <c r="E20249" t="s">
        <v>90</v>
      </c>
      <c r="F20249" t="s">
        <v>15</v>
      </c>
      <c r="G20249" t="s">
        <v>16</v>
      </c>
      <c r="H20249">
        <v>63</v>
      </c>
      <c r="I20249" t="s">
        <v>67212</v>
      </c>
      <c r="J20249" t="s">
        <v>67213</v>
      </c>
      <c r="K20249" t="s">
        <v>67214</v>
      </c>
      <c r="L20249" t="s">
        <v>77957</v>
      </c>
    </row>
    <row r="20250" spans="1:12" x14ac:dyDescent="0.15">
      <c r="A20250" t="s">
        <v>12</v>
      </c>
      <c r="B20250">
        <v>5696167</v>
      </c>
      <c r="C20250">
        <v>5696187</v>
      </c>
      <c r="D20250" t="s">
        <v>67205</v>
      </c>
      <c r="E20250" t="s">
        <v>90</v>
      </c>
      <c r="F20250" t="s">
        <v>15</v>
      </c>
      <c r="G20250" t="s">
        <v>16</v>
      </c>
      <c r="H20250">
        <v>100</v>
      </c>
      <c r="I20250" t="s">
        <v>67215</v>
      </c>
      <c r="J20250" t="s">
        <v>67216</v>
      </c>
      <c r="K20250" t="s">
        <v>67217</v>
      </c>
      <c r="L20250" t="s">
        <v>77953</v>
      </c>
    </row>
    <row r="20251" spans="1:12" x14ac:dyDescent="0.15">
      <c r="A20251" t="s">
        <v>12</v>
      </c>
      <c r="B20251">
        <v>5697126</v>
      </c>
      <c r="C20251">
        <v>5697146</v>
      </c>
      <c r="D20251" t="s">
        <v>67218</v>
      </c>
      <c r="E20251" t="s">
        <v>90</v>
      </c>
      <c r="F20251" t="s">
        <v>15</v>
      </c>
      <c r="G20251" t="s">
        <v>16</v>
      </c>
      <c r="H20251">
        <v>7</v>
      </c>
      <c r="I20251" t="s">
        <v>67219</v>
      </c>
      <c r="J20251" t="s">
        <v>67220</v>
      </c>
      <c r="K20251" t="s">
        <v>67221</v>
      </c>
      <c r="L20251" t="s">
        <v>77909</v>
      </c>
    </row>
    <row r="20252" spans="1:12" x14ac:dyDescent="0.15">
      <c r="A20252" t="s">
        <v>12</v>
      </c>
      <c r="B20252">
        <v>5697149</v>
      </c>
      <c r="C20252">
        <v>5697169</v>
      </c>
      <c r="D20252" t="s">
        <v>67218</v>
      </c>
      <c r="E20252" t="s">
        <v>90</v>
      </c>
      <c r="F20252" t="s">
        <v>15</v>
      </c>
      <c r="G20252" t="s">
        <v>16</v>
      </c>
      <c r="H20252">
        <v>30</v>
      </c>
      <c r="I20252" t="s">
        <v>67222</v>
      </c>
      <c r="J20252" t="s">
        <v>67223</v>
      </c>
      <c r="K20252" t="s">
        <v>67224</v>
      </c>
      <c r="L20252" t="s">
        <v>77984</v>
      </c>
    </row>
    <row r="20253" spans="1:12" x14ac:dyDescent="0.15">
      <c r="A20253" t="s">
        <v>12</v>
      </c>
      <c r="B20253">
        <v>5697170</v>
      </c>
      <c r="C20253">
        <v>5697190</v>
      </c>
      <c r="D20253" t="s">
        <v>67218</v>
      </c>
      <c r="E20253" t="s">
        <v>90</v>
      </c>
      <c r="F20253" t="s">
        <v>15</v>
      </c>
      <c r="G20253" t="s">
        <v>36</v>
      </c>
      <c r="H20253">
        <v>51</v>
      </c>
      <c r="I20253" t="s">
        <v>67225</v>
      </c>
      <c r="J20253" t="s">
        <v>67226</v>
      </c>
      <c r="K20253" t="s">
        <v>67227</v>
      </c>
      <c r="L20253" t="s">
        <v>78023</v>
      </c>
    </row>
    <row r="20254" spans="1:12" x14ac:dyDescent="0.15">
      <c r="A20254" t="s">
        <v>12</v>
      </c>
      <c r="B20254">
        <v>5697201</v>
      </c>
      <c r="C20254">
        <v>5697221</v>
      </c>
      <c r="D20254" t="s">
        <v>67218</v>
      </c>
      <c r="E20254" t="s">
        <v>90</v>
      </c>
      <c r="F20254" t="s">
        <v>15</v>
      </c>
      <c r="G20254" t="s">
        <v>16</v>
      </c>
      <c r="H20254">
        <v>82</v>
      </c>
      <c r="I20254" t="s">
        <v>67228</v>
      </c>
      <c r="J20254" t="s">
        <v>67229</v>
      </c>
      <c r="K20254" t="s">
        <v>67230</v>
      </c>
      <c r="L20254" t="s">
        <v>78011</v>
      </c>
    </row>
    <row r="20255" spans="1:12" x14ac:dyDescent="0.15">
      <c r="A20255" t="s">
        <v>12</v>
      </c>
      <c r="B20255">
        <v>5697993</v>
      </c>
      <c r="C20255">
        <v>5698013</v>
      </c>
      <c r="D20255" t="s">
        <v>67231</v>
      </c>
      <c r="E20255" t="s">
        <v>67232</v>
      </c>
      <c r="F20255" t="s">
        <v>15</v>
      </c>
      <c r="G20255" t="s">
        <v>32</v>
      </c>
      <c r="H20255">
        <v>1</v>
      </c>
      <c r="I20255" t="s">
        <v>67233</v>
      </c>
      <c r="J20255" t="s">
        <v>67234</v>
      </c>
      <c r="K20255" t="s">
        <v>67235</v>
      </c>
      <c r="L20255" t="s">
        <v>77917</v>
      </c>
    </row>
    <row r="20256" spans="1:12" x14ac:dyDescent="0.15">
      <c r="A20256" t="s">
        <v>12</v>
      </c>
      <c r="B20256">
        <v>5698047</v>
      </c>
      <c r="C20256">
        <v>5698067</v>
      </c>
      <c r="D20256" t="s">
        <v>67231</v>
      </c>
      <c r="E20256" t="s">
        <v>67232</v>
      </c>
      <c r="F20256" t="s">
        <v>15</v>
      </c>
      <c r="G20256" t="s">
        <v>16</v>
      </c>
      <c r="H20256">
        <v>55</v>
      </c>
      <c r="I20256" t="s">
        <v>67236</v>
      </c>
      <c r="J20256" t="s">
        <v>67237</v>
      </c>
      <c r="K20256" t="s">
        <v>67238</v>
      </c>
      <c r="L20256" t="s">
        <v>77992</v>
      </c>
    </row>
    <row r="20257" spans="1:12" x14ac:dyDescent="0.15">
      <c r="A20257" t="s">
        <v>12</v>
      </c>
      <c r="B20257">
        <v>5698071</v>
      </c>
      <c r="C20257">
        <v>5698091</v>
      </c>
      <c r="D20257" t="s">
        <v>67231</v>
      </c>
      <c r="E20257" t="s">
        <v>67232</v>
      </c>
      <c r="F20257" t="s">
        <v>15</v>
      </c>
      <c r="G20257" t="s">
        <v>16</v>
      </c>
      <c r="H20257">
        <v>79</v>
      </c>
      <c r="I20257" t="s">
        <v>67239</v>
      </c>
      <c r="J20257" t="s">
        <v>67240</v>
      </c>
      <c r="K20257" t="s">
        <v>67241</v>
      </c>
      <c r="L20257" t="s">
        <v>77993</v>
      </c>
    </row>
    <row r="20258" spans="1:12" x14ac:dyDescent="0.15">
      <c r="A20258" t="s">
        <v>12</v>
      </c>
      <c r="B20258">
        <v>5698098</v>
      </c>
      <c r="C20258">
        <v>5698118</v>
      </c>
      <c r="D20258" t="s">
        <v>67231</v>
      </c>
      <c r="E20258" t="s">
        <v>67232</v>
      </c>
      <c r="F20258" t="s">
        <v>15</v>
      </c>
      <c r="G20258" t="s">
        <v>16</v>
      </c>
      <c r="H20258">
        <v>106</v>
      </c>
      <c r="I20258" t="s">
        <v>67242</v>
      </c>
      <c r="J20258" t="s">
        <v>67243</v>
      </c>
      <c r="K20258" t="s">
        <v>67244</v>
      </c>
      <c r="L20258" t="s">
        <v>77914</v>
      </c>
    </row>
    <row r="20259" spans="1:12" x14ac:dyDescent="0.15">
      <c r="A20259" t="s">
        <v>12</v>
      </c>
      <c r="B20259">
        <v>5698681</v>
      </c>
      <c r="C20259">
        <v>5698701</v>
      </c>
      <c r="D20259" t="s">
        <v>67245</v>
      </c>
      <c r="E20259" t="s">
        <v>67246</v>
      </c>
      <c r="F20259" t="s">
        <v>15</v>
      </c>
      <c r="G20259" t="s">
        <v>16</v>
      </c>
      <c r="H20259">
        <v>0</v>
      </c>
      <c r="I20259" t="s">
        <v>67247</v>
      </c>
      <c r="J20259" t="s">
        <v>67248</v>
      </c>
      <c r="K20259" t="s">
        <v>67249</v>
      </c>
      <c r="L20259" t="s">
        <v>77980</v>
      </c>
    </row>
    <row r="20260" spans="1:12" x14ac:dyDescent="0.15">
      <c r="A20260" t="s">
        <v>12</v>
      </c>
      <c r="B20260">
        <v>5698701</v>
      </c>
      <c r="C20260">
        <v>5698721</v>
      </c>
      <c r="D20260" t="s">
        <v>67245</v>
      </c>
      <c r="E20260" t="s">
        <v>67246</v>
      </c>
      <c r="F20260" t="s">
        <v>15</v>
      </c>
      <c r="G20260" t="s">
        <v>36</v>
      </c>
      <c r="H20260">
        <v>20</v>
      </c>
      <c r="I20260" t="s">
        <v>67250</v>
      </c>
      <c r="J20260" t="s">
        <v>67251</v>
      </c>
      <c r="K20260" t="s">
        <v>67252</v>
      </c>
      <c r="L20260" t="s">
        <v>77968</v>
      </c>
    </row>
    <row r="20261" spans="1:12" x14ac:dyDescent="0.15">
      <c r="A20261" t="s">
        <v>12</v>
      </c>
      <c r="B20261">
        <v>5698778</v>
      </c>
      <c r="C20261">
        <v>5698798</v>
      </c>
      <c r="D20261" t="s">
        <v>67245</v>
      </c>
      <c r="E20261" t="s">
        <v>67246</v>
      </c>
      <c r="F20261" t="s">
        <v>15</v>
      </c>
      <c r="G20261" t="s">
        <v>23</v>
      </c>
      <c r="H20261">
        <v>97</v>
      </c>
      <c r="I20261" t="s">
        <v>67253</v>
      </c>
      <c r="J20261" t="s">
        <v>67254</v>
      </c>
      <c r="K20261" t="s">
        <v>67255</v>
      </c>
      <c r="L20261" t="s">
        <v>78010</v>
      </c>
    </row>
    <row r="20262" spans="1:12" x14ac:dyDescent="0.15">
      <c r="A20262" t="s">
        <v>12</v>
      </c>
      <c r="B20262">
        <v>5698809</v>
      </c>
      <c r="C20262">
        <v>5698829</v>
      </c>
      <c r="D20262" t="s">
        <v>67245</v>
      </c>
      <c r="E20262" t="s">
        <v>67246</v>
      </c>
      <c r="F20262" t="s">
        <v>15</v>
      </c>
      <c r="G20262" t="s">
        <v>23</v>
      </c>
      <c r="H20262">
        <v>128</v>
      </c>
      <c r="I20262" t="s">
        <v>67256</v>
      </c>
      <c r="J20262" t="s">
        <v>67257</v>
      </c>
      <c r="K20262" t="s">
        <v>67258</v>
      </c>
      <c r="L20262" t="s">
        <v>77934</v>
      </c>
    </row>
    <row r="20263" spans="1:12" x14ac:dyDescent="0.15">
      <c r="A20263" t="s">
        <v>12</v>
      </c>
      <c r="B20263">
        <v>5700220</v>
      </c>
      <c r="C20263">
        <v>5700240</v>
      </c>
      <c r="D20263" t="s">
        <v>67259</v>
      </c>
      <c r="E20263" t="s">
        <v>90</v>
      </c>
      <c r="F20263" t="s">
        <v>15</v>
      </c>
      <c r="G20263" t="s">
        <v>16</v>
      </c>
      <c r="H20263">
        <v>42</v>
      </c>
      <c r="I20263" t="s">
        <v>67260</v>
      </c>
      <c r="J20263" t="s">
        <v>67261</v>
      </c>
      <c r="K20263" t="s">
        <v>67262</v>
      </c>
      <c r="L20263" t="s">
        <v>77945</v>
      </c>
    </row>
    <row r="20264" spans="1:12" x14ac:dyDescent="0.15">
      <c r="A20264" t="s">
        <v>12</v>
      </c>
      <c r="B20264">
        <v>5700245</v>
      </c>
      <c r="C20264">
        <v>5700265</v>
      </c>
      <c r="D20264" t="s">
        <v>67259</v>
      </c>
      <c r="E20264" t="s">
        <v>90</v>
      </c>
      <c r="F20264" t="s">
        <v>15</v>
      </c>
      <c r="G20264" t="s">
        <v>32</v>
      </c>
      <c r="H20264">
        <v>67</v>
      </c>
      <c r="I20264" t="s">
        <v>67263</v>
      </c>
      <c r="J20264" t="s">
        <v>67264</v>
      </c>
      <c r="K20264" t="s">
        <v>67265</v>
      </c>
      <c r="L20264" t="s">
        <v>77981</v>
      </c>
    </row>
    <row r="20265" spans="1:12" x14ac:dyDescent="0.15">
      <c r="A20265" t="s">
        <v>12</v>
      </c>
      <c r="B20265">
        <v>5700266</v>
      </c>
      <c r="C20265">
        <v>5700286</v>
      </c>
      <c r="D20265" t="s">
        <v>67259</v>
      </c>
      <c r="E20265" t="s">
        <v>90</v>
      </c>
      <c r="F20265" t="s">
        <v>15</v>
      </c>
      <c r="G20265" t="s">
        <v>16</v>
      </c>
      <c r="H20265">
        <v>88</v>
      </c>
      <c r="I20265" t="s">
        <v>67266</v>
      </c>
      <c r="J20265" t="s">
        <v>67267</v>
      </c>
      <c r="K20265" t="s">
        <v>67268</v>
      </c>
      <c r="L20265" t="s">
        <v>77923</v>
      </c>
    </row>
    <row r="20266" spans="1:12" x14ac:dyDescent="0.15">
      <c r="A20266" t="s">
        <v>12</v>
      </c>
      <c r="B20266">
        <v>5700288</v>
      </c>
      <c r="C20266">
        <v>5700308</v>
      </c>
      <c r="D20266" t="s">
        <v>67259</v>
      </c>
      <c r="E20266" t="s">
        <v>90</v>
      </c>
      <c r="F20266" t="s">
        <v>15</v>
      </c>
      <c r="G20266" t="s">
        <v>16</v>
      </c>
      <c r="H20266">
        <v>110</v>
      </c>
      <c r="I20266" t="s">
        <v>67269</v>
      </c>
      <c r="J20266" t="s">
        <v>67270</v>
      </c>
      <c r="K20266" t="s">
        <v>67271</v>
      </c>
      <c r="L20266" t="s">
        <v>78030</v>
      </c>
    </row>
    <row r="20267" spans="1:12" x14ac:dyDescent="0.15">
      <c r="A20267" t="s">
        <v>12</v>
      </c>
      <c r="B20267">
        <v>5701981</v>
      </c>
      <c r="C20267">
        <v>5702001</v>
      </c>
      <c r="D20267" t="s">
        <v>67272</v>
      </c>
      <c r="E20267" t="s">
        <v>90</v>
      </c>
      <c r="F20267" t="s">
        <v>76</v>
      </c>
      <c r="G20267" t="s">
        <v>32</v>
      </c>
      <c r="H20267">
        <v>1</v>
      </c>
      <c r="I20267" t="s">
        <v>67273</v>
      </c>
      <c r="J20267" t="s">
        <v>67274</v>
      </c>
      <c r="K20267" t="s">
        <v>67275</v>
      </c>
      <c r="L20267" t="s">
        <v>77917</v>
      </c>
    </row>
    <row r="20268" spans="1:12" x14ac:dyDescent="0.15">
      <c r="A20268" t="s">
        <v>12</v>
      </c>
      <c r="B20268">
        <v>5701954</v>
      </c>
      <c r="C20268">
        <v>5701974</v>
      </c>
      <c r="D20268" t="s">
        <v>67272</v>
      </c>
      <c r="E20268" t="s">
        <v>90</v>
      </c>
      <c r="F20268" t="s">
        <v>76</v>
      </c>
      <c r="G20268" t="s">
        <v>36</v>
      </c>
      <c r="H20268">
        <v>28</v>
      </c>
      <c r="I20268" t="s">
        <v>67276</v>
      </c>
      <c r="J20268" t="s">
        <v>67277</v>
      </c>
      <c r="K20268" t="s">
        <v>67278</v>
      </c>
      <c r="L20268" t="s">
        <v>77956</v>
      </c>
    </row>
    <row r="20269" spans="1:12" x14ac:dyDescent="0.15">
      <c r="A20269" t="s">
        <v>12</v>
      </c>
      <c r="B20269">
        <v>5701902</v>
      </c>
      <c r="C20269">
        <v>5701922</v>
      </c>
      <c r="D20269" t="s">
        <v>67272</v>
      </c>
      <c r="E20269" t="s">
        <v>90</v>
      </c>
      <c r="F20269" t="s">
        <v>76</v>
      </c>
      <c r="G20269" t="s">
        <v>23</v>
      </c>
      <c r="H20269">
        <v>80</v>
      </c>
      <c r="I20269" t="s">
        <v>67279</v>
      </c>
      <c r="J20269" t="s">
        <v>67280</v>
      </c>
      <c r="K20269" t="s">
        <v>67281</v>
      </c>
      <c r="L20269" t="s">
        <v>77940</v>
      </c>
    </row>
    <row r="20270" spans="1:12" x14ac:dyDescent="0.15">
      <c r="A20270" t="s">
        <v>12</v>
      </c>
      <c r="B20270">
        <v>5701870</v>
      </c>
      <c r="C20270">
        <v>5701890</v>
      </c>
      <c r="D20270" t="s">
        <v>67272</v>
      </c>
      <c r="E20270" t="s">
        <v>90</v>
      </c>
      <c r="F20270" t="s">
        <v>76</v>
      </c>
      <c r="G20270" t="s">
        <v>36</v>
      </c>
      <c r="H20270">
        <v>112</v>
      </c>
      <c r="I20270" t="s">
        <v>67282</v>
      </c>
      <c r="J20270" t="s">
        <v>67283</v>
      </c>
      <c r="K20270" t="s">
        <v>67284</v>
      </c>
      <c r="L20270" t="s">
        <v>77950</v>
      </c>
    </row>
    <row r="20271" spans="1:12" x14ac:dyDescent="0.15">
      <c r="A20271" t="s">
        <v>12</v>
      </c>
      <c r="B20271">
        <v>5702965</v>
      </c>
      <c r="C20271">
        <v>5702985</v>
      </c>
      <c r="D20271" t="s">
        <v>67285</v>
      </c>
      <c r="E20271" t="s">
        <v>90</v>
      </c>
      <c r="F20271" t="s">
        <v>76</v>
      </c>
      <c r="G20271" t="s">
        <v>16</v>
      </c>
      <c r="H20271">
        <v>0</v>
      </c>
      <c r="I20271" t="s">
        <v>67286</v>
      </c>
      <c r="J20271" t="s">
        <v>67287</v>
      </c>
      <c r="K20271" t="s">
        <v>67288</v>
      </c>
      <c r="L20271" t="s">
        <v>77980</v>
      </c>
    </row>
    <row r="20272" spans="1:12" x14ac:dyDescent="0.15">
      <c r="A20272" t="s">
        <v>12</v>
      </c>
      <c r="B20272">
        <v>5702945</v>
      </c>
      <c r="C20272">
        <v>5702965</v>
      </c>
      <c r="D20272" t="s">
        <v>67285</v>
      </c>
      <c r="E20272" t="s">
        <v>90</v>
      </c>
      <c r="F20272" t="s">
        <v>76</v>
      </c>
      <c r="G20272" t="s">
        <v>23</v>
      </c>
      <c r="H20272">
        <v>20</v>
      </c>
      <c r="I20272" t="s">
        <v>67289</v>
      </c>
      <c r="J20272" t="s">
        <v>67290</v>
      </c>
      <c r="K20272" t="s">
        <v>67291</v>
      </c>
      <c r="L20272" t="s">
        <v>77968</v>
      </c>
    </row>
    <row r="20273" spans="1:12" x14ac:dyDescent="0.15">
      <c r="A20273" t="s">
        <v>12</v>
      </c>
      <c r="B20273">
        <v>5702900</v>
      </c>
      <c r="C20273">
        <v>5702920</v>
      </c>
      <c r="D20273" t="s">
        <v>67285</v>
      </c>
      <c r="E20273" t="s">
        <v>90</v>
      </c>
      <c r="F20273" t="s">
        <v>76</v>
      </c>
      <c r="G20273" t="s">
        <v>36</v>
      </c>
      <c r="H20273">
        <v>65</v>
      </c>
      <c r="I20273" t="s">
        <v>67292</v>
      </c>
      <c r="J20273" t="s">
        <v>67293</v>
      </c>
      <c r="K20273" t="s">
        <v>67294</v>
      </c>
      <c r="L20273" t="s">
        <v>78042</v>
      </c>
    </row>
    <row r="20274" spans="1:12" x14ac:dyDescent="0.15">
      <c r="A20274" t="s">
        <v>12</v>
      </c>
      <c r="B20274">
        <v>5702877</v>
      </c>
      <c r="C20274">
        <v>5702897</v>
      </c>
      <c r="D20274" t="s">
        <v>67285</v>
      </c>
      <c r="E20274" t="s">
        <v>90</v>
      </c>
      <c r="F20274" t="s">
        <v>76</v>
      </c>
      <c r="G20274" t="s">
        <v>23</v>
      </c>
      <c r="H20274">
        <v>88</v>
      </c>
      <c r="I20274" t="s">
        <v>67295</v>
      </c>
      <c r="J20274" t="s">
        <v>67296</v>
      </c>
      <c r="K20274" t="s">
        <v>67297</v>
      </c>
      <c r="L20274" t="s">
        <v>77923</v>
      </c>
    </row>
    <row r="20275" spans="1:12" x14ac:dyDescent="0.15">
      <c r="A20275" t="s">
        <v>12</v>
      </c>
      <c r="B20275">
        <v>5704245</v>
      </c>
      <c r="C20275">
        <v>5704265</v>
      </c>
      <c r="D20275" t="s">
        <v>67298</v>
      </c>
      <c r="E20275" t="s">
        <v>90</v>
      </c>
      <c r="F20275" t="s">
        <v>76</v>
      </c>
      <c r="G20275" t="s">
        <v>16</v>
      </c>
      <c r="H20275">
        <v>25</v>
      </c>
      <c r="I20275" t="s">
        <v>67299</v>
      </c>
      <c r="J20275" t="s">
        <v>67300</v>
      </c>
      <c r="K20275" t="s">
        <v>67301</v>
      </c>
      <c r="L20275" t="s">
        <v>78012</v>
      </c>
    </row>
    <row r="20276" spans="1:12" x14ac:dyDescent="0.15">
      <c r="A20276" t="s">
        <v>12</v>
      </c>
      <c r="B20276">
        <v>5704210</v>
      </c>
      <c r="C20276">
        <v>5704230</v>
      </c>
      <c r="D20276" t="s">
        <v>67298</v>
      </c>
      <c r="E20276" t="s">
        <v>90</v>
      </c>
      <c r="F20276" t="s">
        <v>76</v>
      </c>
      <c r="G20276" t="s">
        <v>16</v>
      </c>
      <c r="H20276">
        <v>60</v>
      </c>
      <c r="I20276" t="s">
        <v>67302</v>
      </c>
      <c r="J20276" t="s">
        <v>67303</v>
      </c>
      <c r="K20276" t="s">
        <v>67304</v>
      </c>
      <c r="L20276" t="s">
        <v>78006</v>
      </c>
    </row>
    <row r="20277" spans="1:12" x14ac:dyDescent="0.15">
      <c r="A20277" t="s">
        <v>12</v>
      </c>
      <c r="B20277">
        <v>5704166</v>
      </c>
      <c r="C20277">
        <v>5704186</v>
      </c>
      <c r="D20277" t="s">
        <v>67298</v>
      </c>
      <c r="E20277" t="s">
        <v>90</v>
      </c>
      <c r="F20277" t="s">
        <v>76</v>
      </c>
      <c r="G20277" t="s">
        <v>16</v>
      </c>
      <c r="H20277">
        <v>104</v>
      </c>
      <c r="I20277" t="s">
        <v>67305</v>
      </c>
      <c r="J20277" t="s">
        <v>67306</v>
      </c>
      <c r="K20277" t="s">
        <v>67307</v>
      </c>
      <c r="L20277" t="s">
        <v>77963</v>
      </c>
    </row>
    <row r="20278" spans="1:12" x14ac:dyDescent="0.15">
      <c r="A20278" t="s">
        <v>12</v>
      </c>
      <c r="B20278">
        <v>5704142</v>
      </c>
      <c r="C20278">
        <v>5704162</v>
      </c>
      <c r="D20278" t="s">
        <v>67298</v>
      </c>
      <c r="E20278" t="s">
        <v>90</v>
      </c>
      <c r="F20278" t="s">
        <v>76</v>
      </c>
      <c r="G20278" t="s">
        <v>36</v>
      </c>
      <c r="H20278">
        <v>128</v>
      </c>
      <c r="I20278" t="s">
        <v>67308</v>
      </c>
      <c r="J20278" t="s">
        <v>67309</v>
      </c>
      <c r="K20278" t="s">
        <v>67310</v>
      </c>
      <c r="L20278" t="s">
        <v>77934</v>
      </c>
    </row>
    <row r="20279" spans="1:12" x14ac:dyDescent="0.15">
      <c r="A20279" t="s">
        <v>12</v>
      </c>
      <c r="B20279">
        <v>5704604</v>
      </c>
      <c r="C20279">
        <v>5704624</v>
      </c>
      <c r="D20279" t="s">
        <v>67311</v>
      </c>
      <c r="E20279" t="s">
        <v>90</v>
      </c>
      <c r="F20279" t="s">
        <v>76</v>
      </c>
      <c r="G20279" t="s">
        <v>36</v>
      </c>
      <c r="H20279">
        <v>19</v>
      </c>
      <c r="I20279" t="s">
        <v>67312</v>
      </c>
      <c r="J20279" t="s">
        <v>67313</v>
      </c>
      <c r="K20279" t="s">
        <v>67314</v>
      </c>
      <c r="L20279" t="s">
        <v>77982</v>
      </c>
    </row>
    <row r="20280" spans="1:12" x14ac:dyDescent="0.15">
      <c r="A20280" t="s">
        <v>12</v>
      </c>
      <c r="B20280">
        <v>5704546</v>
      </c>
      <c r="C20280">
        <v>5704566</v>
      </c>
      <c r="D20280" t="s">
        <v>67311</v>
      </c>
      <c r="E20280" t="s">
        <v>90</v>
      </c>
      <c r="F20280" t="s">
        <v>76</v>
      </c>
      <c r="G20280" t="s">
        <v>23</v>
      </c>
      <c r="H20280">
        <v>77</v>
      </c>
      <c r="I20280" t="s">
        <v>67315</v>
      </c>
      <c r="J20280" t="s">
        <v>67316</v>
      </c>
      <c r="K20280" t="s">
        <v>67317</v>
      </c>
      <c r="L20280" t="s">
        <v>77960</v>
      </c>
    </row>
    <row r="20281" spans="1:12" x14ac:dyDescent="0.15">
      <c r="A20281" t="s">
        <v>12</v>
      </c>
      <c r="B20281">
        <v>5704523</v>
      </c>
      <c r="C20281">
        <v>5704543</v>
      </c>
      <c r="D20281" t="s">
        <v>67311</v>
      </c>
      <c r="E20281" t="s">
        <v>90</v>
      </c>
      <c r="F20281" t="s">
        <v>76</v>
      </c>
      <c r="G20281" t="s">
        <v>32</v>
      </c>
      <c r="H20281">
        <v>100</v>
      </c>
      <c r="I20281" t="s">
        <v>67318</v>
      </c>
      <c r="J20281" t="s">
        <v>67319</v>
      </c>
      <c r="K20281" t="s">
        <v>67320</v>
      </c>
      <c r="L20281" t="s">
        <v>77953</v>
      </c>
    </row>
    <row r="20282" spans="1:12" x14ac:dyDescent="0.15">
      <c r="A20282" t="s">
        <v>12</v>
      </c>
      <c r="B20282">
        <v>5704485</v>
      </c>
      <c r="C20282">
        <v>5704505</v>
      </c>
      <c r="D20282" t="s">
        <v>67311</v>
      </c>
      <c r="E20282" t="s">
        <v>90</v>
      </c>
      <c r="F20282" t="s">
        <v>76</v>
      </c>
      <c r="G20282" t="s">
        <v>16</v>
      </c>
      <c r="H20282">
        <v>138</v>
      </c>
      <c r="I20282" t="s">
        <v>67321</v>
      </c>
      <c r="J20282" t="s">
        <v>67322</v>
      </c>
      <c r="K20282" t="s">
        <v>67323</v>
      </c>
      <c r="L20282" t="s">
        <v>78064</v>
      </c>
    </row>
    <row r="20283" spans="1:12" x14ac:dyDescent="0.15">
      <c r="A20283" t="s">
        <v>12</v>
      </c>
      <c r="B20283">
        <v>5705546</v>
      </c>
      <c r="C20283">
        <v>5705566</v>
      </c>
      <c r="D20283" t="s">
        <v>67324</v>
      </c>
      <c r="E20283" t="s">
        <v>90</v>
      </c>
      <c r="F20283" t="s">
        <v>76</v>
      </c>
      <c r="G20283" t="s">
        <v>32</v>
      </c>
      <c r="H20283">
        <v>1</v>
      </c>
      <c r="I20283" t="s">
        <v>67325</v>
      </c>
      <c r="J20283" t="s">
        <v>67326</v>
      </c>
      <c r="K20283" t="s">
        <v>67327</v>
      </c>
      <c r="L20283" t="s">
        <v>77917</v>
      </c>
    </row>
    <row r="20284" spans="1:12" x14ac:dyDescent="0.15">
      <c r="A20284" t="s">
        <v>12</v>
      </c>
      <c r="B20284">
        <v>5705526</v>
      </c>
      <c r="C20284">
        <v>5705546</v>
      </c>
      <c r="D20284" t="s">
        <v>67324</v>
      </c>
      <c r="E20284" t="s">
        <v>90</v>
      </c>
      <c r="F20284" t="s">
        <v>76</v>
      </c>
      <c r="G20284" t="s">
        <v>16</v>
      </c>
      <c r="H20284">
        <v>21</v>
      </c>
      <c r="I20284" t="s">
        <v>67328</v>
      </c>
      <c r="J20284" t="s">
        <v>67329</v>
      </c>
      <c r="K20284" t="s">
        <v>67330</v>
      </c>
      <c r="L20284" t="s">
        <v>78022</v>
      </c>
    </row>
    <row r="20285" spans="1:12" x14ac:dyDescent="0.15">
      <c r="A20285" t="s">
        <v>12</v>
      </c>
      <c r="B20285">
        <v>5705498</v>
      </c>
      <c r="C20285">
        <v>5705518</v>
      </c>
      <c r="D20285" t="s">
        <v>67324</v>
      </c>
      <c r="E20285" t="s">
        <v>90</v>
      </c>
      <c r="F20285" t="s">
        <v>76</v>
      </c>
      <c r="G20285" t="s">
        <v>36</v>
      </c>
      <c r="H20285">
        <v>49</v>
      </c>
      <c r="I20285" t="s">
        <v>67331</v>
      </c>
      <c r="J20285" t="s">
        <v>67332</v>
      </c>
      <c r="K20285" t="s">
        <v>67333</v>
      </c>
      <c r="L20285" t="s">
        <v>77913</v>
      </c>
    </row>
    <row r="20286" spans="1:12" x14ac:dyDescent="0.15">
      <c r="A20286" t="s">
        <v>12</v>
      </c>
      <c r="B20286">
        <v>5705477</v>
      </c>
      <c r="C20286">
        <v>5705497</v>
      </c>
      <c r="D20286" t="s">
        <v>67324</v>
      </c>
      <c r="E20286" t="s">
        <v>90</v>
      </c>
      <c r="F20286" t="s">
        <v>76</v>
      </c>
      <c r="G20286" t="s">
        <v>32</v>
      </c>
      <c r="H20286">
        <v>70</v>
      </c>
      <c r="I20286" t="s">
        <v>67334</v>
      </c>
      <c r="J20286" t="s">
        <v>67335</v>
      </c>
      <c r="K20286" t="s">
        <v>67336</v>
      </c>
      <c r="L20286" t="s">
        <v>77919</v>
      </c>
    </row>
    <row r="20287" spans="1:12" x14ac:dyDescent="0.15">
      <c r="A20287" t="s">
        <v>12</v>
      </c>
      <c r="B20287">
        <v>5705738</v>
      </c>
      <c r="C20287">
        <v>5705758</v>
      </c>
      <c r="D20287" t="s">
        <v>67337</v>
      </c>
      <c r="E20287" t="s">
        <v>90</v>
      </c>
      <c r="F20287" t="s">
        <v>15</v>
      </c>
      <c r="G20287" t="s">
        <v>16</v>
      </c>
      <c r="H20287">
        <v>17</v>
      </c>
      <c r="I20287" t="s">
        <v>67338</v>
      </c>
      <c r="J20287" t="s">
        <v>67339</v>
      </c>
      <c r="K20287" t="s">
        <v>67340</v>
      </c>
      <c r="L20287" t="s">
        <v>77944</v>
      </c>
    </row>
    <row r="20288" spans="1:12" x14ac:dyDescent="0.15">
      <c r="A20288" t="s">
        <v>12</v>
      </c>
      <c r="B20288">
        <v>5705771</v>
      </c>
      <c r="C20288">
        <v>5705791</v>
      </c>
      <c r="D20288" t="s">
        <v>67337</v>
      </c>
      <c r="E20288" t="s">
        <v>90</v>
      </c>
      <c r="F20288" t="s">
        <v>15</v>
      </c>
      <c r="G20288" t="s">
        <v>16</v>
      </c>
      <c r="H20288">
        <v>50</v>
      </c>
      <c r="I20288" t="s">
        <v>67341</v>
      </c>
      <c r="J20288" t="s">
        <v>67342</v>
      </c>
      <c r="K20288" t="s">
        <v>67343</v>
      </c>
      <c r="L20288" t="s">
        <v>77925</v>
      </c>
    </row>
    <row r="20289" spans="1:12" x14ac:dyDescent="0.15">
      <c r="A20289" t="s">
        <v>12</v>
      </c>
      <c r="B20289">
        <v>5705794</v>
      </c>
      <c r="C20289">
        <v>5705814</v>
      </c>
      <c r="D20289" t="s">
        <v>67337</v>
      </c>
      <c r="E20289" t="s">
        <v>90</v>
      </c>
      <c r="F20289" t="s">
        <v>15</v>
      </c>
      <c r="G20289" t="s">
        <v>36</v>
      </c>
      <c r="H20289">
        <v>73</v>
      </c>
      <c r="I20289" t="s">
        <v>67344</v>
      </c>
      <c r="J20289" t="s">
        <v>67345</v>
      </c>
      <c r="K20289" t="s">
        <v>67346</v>
      </c>
      <c r="L20289" t="s">
        <v>77926</v>
      </c>
    </row>
    <row r="20290" spans="1:12" x14ac:dyDescent="0.15">
      <c r="A20290" t="s">
        <v>12</v>
      </c>
      <c r="B20290">
        <v>5705814</v>
      </c>
      <c r="C20290">
        <v>5705834</v>
      </c>
      <c r="D20290" t="s">
        <v>67337</v>
      </c>
      <c r="E20290" t="s">
        <v>90</v>
      </c>
      <c r="F20290" t="s">
        <v>15</v>
      </c>
      <c r="G20290" t="s">
        <v>36</v>
      </c>
      <c r="H20290">
        <v>93</v>
      </c>
      <c r="I20290" t="s">
        <v>67347</v>
      </c>
      <c r="J20290" t="s">
        <v>67348</v>
      </c>
      <c r="K20290" t="s">
        <v>67349</v>
      </c>
      <c r="L20290" t="s">
        <v>78044</v>
      </c>
    </row>
    <row r="20291" spans="1:12" x14ac:dyDescent="0.15">
      <c r="A20291" t="s">
        <v>12</v>
      </c>
      <c r="B20291">
        <v>5707768</v>
      </c>
      <c r="C20291">
        <v>5707788</v>
      </c>
      <c r="D20291" t="s">
        <v>67350</v>
      </c>
      <c r="E20291" t="s">
        <v>90</v>
      </c>
      <c r="F20291" t="s">
        <v>76</v>
      </c>
      <c r="G20291" t="s">
        <v>32</v>
      </c>
      <c r="H20291">
        <v>1</v>
      </c>
      <c r="I20291" t="s">
        <v>67351</v>
      </c>
      <c r="J20291" t="s">
        <v>67352</v>
      </c>
      <c r="K20291" t="s">
        <v>67353</v>
      </c>
      <c r="L20291" t="s">
        <v>77917</v>
      </c>
    </row>
    <row r="20292" spans="1:12" x14ac:dyDescent="0.15">
      <c r="A20292" t="s">
        <v>12</v>
      </c>
      <c r="B20292">
        <v>5707744</v>
      </c>
      <c r="C20292">
        <v>5707764</v>
      </c>
      <c r="D20292" t="s">
        <v>67350</v>
      </c>
      <c r="E20292" t="s">
        <v>90</v>
      </c>
      <c r="F20292" t="s">
        <v>76</v>
      </c>
      <c r="G20292" t="s">
        <v>32</v>
      </c>
      <c r="H20292">
        <v>25</v>
      </c>
      <c r="I20292" t="s">
        <v>67354</v>
      </c>
      <c r="J20292" t="s">
        <v>67355</v>
      </c>
      <c r="K20292" t="s">
        <v>67356</v>
      </c>
      <c r="L20292" t="s">
        <v>78012</v>
      </c>
    </row>
    <row r="20293" spans="1:12" x14ac:dyDescent="0.15">
      <c r="A20293" t="s">
        <v>12</v>
      </c>
      <c r="B20293">
        <v>5707721</v>
      </c>
      <c r="C20293">
        <v>5707741</v>
      </c>
      <c r="D20293" t="s">
        <v>67350</v>
      </c>
      <c r="E20293" t="s">
        <v>90</v>
      </c>
      <c r="F20293" t="s">
        <v>76</v>
      </c>
      <c r="G20293" t="s">
        <v>36</v>
      </c>
      <c r="H20293">
        <v>48</v>
      </c>
      <c r="I20293" t="s">
        <v>67357</v>
      </c>
      <c r="J20293" t="s">
        <v>67358</v>
      </c>
      <c r="K20293" t="s">
        <v>67359</v>
      </c>
      <c r="L20293" t="s">
        <v>78018</v>
      </c>
    </row>
    <row r="20294" spans="1:12" x14ac:dyDescent="0.15">
      <c r="A20294" t="s">
        <v>12</v>
      </c>
      <c r="B20294">
        <v>5707693</v>
      </c>
      <c r="C20294">
        <v>5707713</v>
      </c>
      <c r="D20294" t="s">
        <v>67350</v>
      </c>
      <c r="E20294" t="s">
        <v>90</v>
      </c>
      <c r="F20294" t="s">
        <v>76</v>
      </c>
      <c r="G20294" t="s">
        <v>32</v>
      </c>
      <c r="H20294">
        <v>76</v>
      </c>
      <c r="I20294" t="s">
        <v>67360</v>
      </c>
      <c r="J20294" t="s">
        <v>67361</v>
      </c>
      <c r="K20294" t="s">
        <v>67362</v>
      </c>
      <c r="L20294" t="s">
        <v>77985</v>
      </c>
    </row>
    <row r="20295" spans="1:12" x14ac:dyDescent="0.15">
      <c r="A20295" t="s">
        <v>12</v>
      </c>
      <c r="B20295">
        <v>5710441</v>
      </c>
      <c r="C20295">
        <v>5710461</v>
      </c>
      <c r="D20295" t="s">
        <v>67363</v>
      </c>
      <c r="E20295" t="s">
        <v>90</v>
      </c>
      <c r="F20295" t="s">
        <v>76</v>
      </c>
      <c r="G20295" t="s">
        <v>32</v>
      </c>
      <c r="H20295">
        <v>1</v>
      </c>
      <c r="I20295" t="s">
        <v>67364</v>
      </c>
      <c r="J20295" t="s">
        <v>67365</v>
      </c>
      <c r="K20295" t="s">
        <v>67366</v>
      </c>
      <c r="L20295" t="s">
        <v>77917</v>
      </c>
    </row>
    <row r="20296" spans="1:12" x14ac:dyDescent="0.15">
      <c r="A20296" t="s">
        <v>12</v>
      </c>
      <c r="B20296">
        <v>5710389</v>
      </c>
      <c r="C20296">
        <v>5710409</v>
      </c>
      <c r="D20296" t="s">
        <v>67363</v>
      </c>
      <c r="E20296" t="s">
        <v>90</v>
      </c>
      <c r="F20296" t="s">
        <v>76</v>
      </c>
      <c r="G20296" t="s">
        <v>23</v>
      </c>
      <c r="H20296">
        <v>53</v>
      </c>
      <c r="I20296" t="s">
        <v>67367</v>
      </c>
      <c r="J20296" t="s">
        <v>67368</v>
      </c>
      <c r="K20296" t="s">
        <v>67369</v>
      </c>
      <c r="L20296" t="s">
        <v>77922</v>
      </c>
    </row>
    <row r="20297" spans="1:12" x14ac:dyDescent="0.15">
      <c r="A20297" t="s">
        <v>12</v>
      </c>
      <c r="B20297">
        <v>5710367</v>
      </c>
      <c r="C20297">
        <v>5710387</v>
      </c>
      <c r="D20297" t="s">
        <v>67363</v>
      </c>
      <c r="E20297" t="s">
        <v>90</v>
      </c>
      <c r="F20297" t="s">
        <v>76</v>
      </c>
      <c r="G20297" t="s">
        <v>16</v>
      </c>
      <c r="H20297">
        <v>75</v>
      </c>
      <c r="I20297" t="s">
        <v>67370</v>
      </c>
      <c r="J20297" t="s">
        <v>67371</v>
      </c>
      <c r="K20297" t="s">
        <v>67372</v>
      </c>
      <c r="L20297" t="s">
        <v>78027</v>
      </c>
    </row>
    <row r="20298" spans="1:12" x14ac:dyDescent="0.15">
      <c r="A20298" t="s">
        <v>12</v>
      </c>
      <c r="B20298">
        <v>5710334</v>
      </c>
      <c r="C20298">
        <v>5710354</v>
      </c>
      <c r="D20298" t="s">
        <v>67363</v>
      </c>
      <c r="E20298" t="s">
        <v>90</v>
      </c>
      <c r="F20298" t="s">
        <v>76</v>
      </c>
      <c r="G20298" t="s">
        <v>16</v>
      </c>
      <c r="H20298">
        <v>108</v>
      </c>
      <c r="I20298" t="s">
        <v>67373</v>
      </c>
      <c r="J20298" t="s">
        <v>67374</v>
      </c>
      <c r="K20298" t="s">
        <v>67375</v>
      </c>
      <c r="L20298" t="s">
        <v>77994</v>
      </c>
    </row>
    <row r="20299" spans="1:12" x14ac:dyDescent="0.15">
      <c r="A20299" t="s">
        <v>12</v>
      </c>
      <c r="B20299">
        <v>5710722</v>
      </c>
      <c r="C20299">
        <v>5710742</v>
      </c>
      <c r="D20299" t="s">
        <v>67376</v>
      </c>
      <c r="E20299" t="s">
        <v>67377</v>
      </c>
      <c r="F20299" t="s">
        <v>15</v>
      </c>
      <c r="G20299" t="s">
        <v>32</v>
      </c>
      <c r="H20299">
        <v>0</v>
      </c>
      <c r="I20299" t="s">
        <v>67378</v>
      </c>
      <c r="J20299" t="s">
        <v>67379</v>
      </c>
      <c r="K20299" t="s">
        <v>67380</v>
      </c>
      <c r="L20299" t="s">
        <v>77980</v>
      </c>
    </row>
    <row r="20300" spans="1:12" x14ac:dyDescent="0.15">
      <c r="A20300" t="s">
        <v>12</v>
      </c>
      <c r="B20300">
        <v>5710745</v>
      </c>
      <c r="C20300">
        <v>5710765</v>
      </c>
      <c r="D20300" t="s">
        <v>67376</v>
      </c>
      <c r="E20300" t="s">
        <v>67377</v>
      </c>
      <c r="F20300" t="s">
        <v>15</v>
      </c>
      <c r="G20300" t="s">
        <v>23</v>
      </c>
      <c r="H20300">
        <v>23</v>
      </c>
      <c r="I20300" t="s">
        <v>67381</v>
      </c>
      <c r="J20300" t="s">
        <v>67382</v>
      </c>
      <c r="K20300" t="s">
        <v>67383</v>
      </c>
      <c r="L20300" t="s">
        <v>77975</v>
      </c>
    </row>
    <row r="20301" spans="1:12" x14ac:dyDescent="0.15">
      <c r="A20301" t="s">
        <v>12</v>
      </c>
      <c r="B20301">
        <v>5710772</v>
      </c>
      <c r="C20301">
        <v>5710792</v>
      </c>
      <c r="D20301" t="s">
        <v>67376</v>
      </c>
      <c r="E20301" t="s">
        <v>67377</v>
      </c>
      <c r="F20301" t="s">
        <v>15</v>
      </c>
      <c r="G20301" t="s">
        <v>23</v>
      </c>
      <c r="H20301">
        <v>50</v>
      </c>
      <c r="I20301" t="s">
        <v>67384</v>
      </c>
      <c r="J20301" t="s">
        <v>67385</v>
      </c>
      <c r="K20301" t="s">
        <v>67386</v>
      </c>
      <c r="L20301" t="s">
        <v>77925</v>
      </c>
    </row>
    <row r="20302" spans="1:12" x14ac:dyDescent="0.15">
      <c r="A20302" t="s">
        <v>12</v>
      </c>
      <c r="B20302">
        <v>5710821</v>
      </c>
      <c r="C20302">
        <v>5710841</v>
      </c>
      <c r="D20302" t="s">
        <v>67376</v>
      </c>
      <c r="E20302" t="s">
        <v>67377</v>
      </c>
      <c r="F20302" t="s">
        <v>15</v>
      </c>
      <c r="G20302" t="s">
        <v>36</v>
      </c>
      <c r="H20302">
        <v>99</v>
      </c>
      <c r="I20302" t="s">
        <v>67387</v>
      </c>
      <c r="J20302" t="s">
        <v>67388</v>
      </c>
      <c r="K20302" t="s">
        <v>67389</v>
      </c>
      <c r="L20302" t="s">
        <v>78051</v>
      </c>
    </row>
    <row r="20303" spans="1:12" x14ac:dyDescent="0.15">
      <c r="A20303" t="s">
        <v>12</v>
      </c>
      <c r="B20303">
        <v>5711661</v>
      </c>
      <c r="C20303">
        <v>5711681</v>
      </c>
      <c r="D20303" t="s">
        <v>67390</v>
      </c>
      <c r="E20303" t="s">
        <v>90</v>
      </c>
      <c r="F20303" t="s">
        <v>15</v>
      </c>
      <c r="G20303" t="s">
        <v>36</v>
      </c>
      <c r="H20303">
        <v>0</v>
      </c>
      <c r="I20303" t="s">
        <v>67391</v>
      </c>
      <c r="J20303" t="s">
        <v>67392</v>
      </c>
      <c r="K20303" t="s">
        <v>67393</v>
      </c>
      <c r="L20303" t="s">
        <v>77980</v>
      </c>
    </row>
    <row r="20304" spans="1:12" x14ac:dyDescent="0.15">
      <c r="A20304" t="s">
        <v>12</v>
      </c>
      <c r="B20304">
        <v>5711683</v>
      </c>
      <c r="C20304">
        <v>5711703</v>
      </c>
      <c r="D20304" t="s">
        <v>67390</v>
      </c>
      <c r="E20304" t="s">
        <v>90</v>
      </c>
      <c r="F20304" t="s">
        <v>15</v>
      </c>
      <c r="G20304" t="s">
        <v>16</v>
      </c>
      <c r="H20304">
        <v>22</v>
      </c>
      <c r="I20304" t="s">
        <v>67394</v>
      </c>
      <c r="J20304" t="s">
        <v>67395</v>
      </c>
      <c r="K20304" t="s">
        <v>67396</v>
      </c>
      <c r="L20304" t="s">
        <v>77948</v>
      </c>
    </row>
    <row r="20305" spans="1:12" x14ac:dyDescent="0.15">
      <c r="A20305" t="s">
        <v>12</v>
      </c>
      <c r="B20305">
        <v>5711708</v>
      </c>
      <c r="C20305">
        <v>5711728</v>
      </c>
      <c r="D20305" t="s">
        <v>67390</v>
      </c>
      <c r="E20305" t="s">
        <v>90</v>
      </c>
      <c r="F20305" t="s">
        <v>15</v>
      </c>
      <c r="G20305" t="s">
        <v>16</v>
      </c>
      <c r="H20305">
        <v>47</v>
      </c>
      <c r="I20305" t="s">
        <v>67397</v>
      </c>
      <c r="J20305" t="s">
        <v>67398</v>
      </c>
      <c r="K20305" t="s">
        <v>67399</v>
      </c>
      <c r="L20305" t="s">
        <v>77932</v>
      </c>
    </row>
    <row r="20306" spans="1:12" x14ac:dyDescent="0.15">
      <c r="A20306" t="s">
        <v>12</v>
      </c>
      <c r="B20306">
        <v>5711729</v>
      </c>
      <c r="C20306">
        <v>5711749</v>
      </c>
      <c r="D20306" t="s">
        <v>67390</v>
      </c>
      <c r="E20306" t="s">
        <v>90</v>
      </c>
      <c r="F20306" t="s">
        <v>15</v>
      </c>
      <c r="G20306" t="s">
        <v>32</v>
      </c>
      <c r="H20306">
        <v>68</v>
      </c>
      <c r="I20306" t="s">
        <v>67400</v>
      </c>
      <c r="J20306" t="s">
        <v>67401</v>
      </c>
      <c r="K20306" t="s">
        <v>67402</v>
      </c>
      <c r="L20306" t="s">
        <v>77962</v>
      </c>
    </row>
    <row r="20307" spans="1:12" x14ac:dyDescent="0.15">
      <c r="A20307" t="s">
        <v>12</v>
      </c>
      <c r="B20307">
        <v>5711977</v>
      </c>
      <c r="C20307">
        <v>5711997</v>
      </c>
      <c r="D20307" t="s">
        <v>67403</v>
      </c>
      <c r="E20307" t="s">
        <v>90</v>
      </c>
      <c r="F20307" t="s">
        <v>15</v>
      </c>
      <c r="G20307" t="s">
        <v>32</v>
      </c>
      <c r="H20307">
        <v>14</v>
      </c>
      <c r="I20307" t="s">
        <v>67404</v>
      </c>
      <c r="J20307" t="s">
        <v>67405</v>
      </c>
      <c r="K20307" t="s">
        <v>67406</v>
      </c>
      <c r="L20307" t="s">
        <v>77924</v>
      </c>
    </row>
    <row r="20308" spans="1:12" x14ac:dyDescent="0.15">
      <c r="A20308" t="s">
        <v>12</v>
      </c>
      <c r="B20308">
        <v>5712006</v>
      </c>
      <c r="C20308">
        <v>5712026</v>
      </c>
      <c r="D20308" t="s">
        <v>67403</v>
      </c>
      <c r="E20308" t="s">
        <v>90</v>
      </c>
      <c r="F20308" t="s">
        <v>15</v>
      </c>
      <c r="G20308" t="s">
        <v>16</v>
      </c>
      <c r="H20308">
        <v>43</v>
      </c>
      <c r="I20308" t="s">
        <v>67407</v>
      </c>
      <c r="J20308" t="s">
        <v>67408</v>
      </c>
      <c r="K20308" t="s">
        <v>67409</v>
      </c>
      <c r="L20308" t="s">
        <v>77942</v>
      </c>
    </row>
    <row r="20309" spans="1:12" x14ac:dyDescent="0.15">
      <c r="A20309" t="s">
        <v>12</v>
      </c>
      <c r="B20309">
        <v>5712027</v>
      </c>
      <c r="C20309">
        <v>5712047</v>
      </c>
      <c r="D20309" t="s">
        <v>67403</v>
      </c>
      <c r="E20309" t="s">
        <v>90</v>
      </c>
      <c r="F20309" t="s">
        <v>15</v>
      </c>
      <c r="G20309" t="s">
        <v>32</v>
      </c>
      <c r="H20309">
        <v>64</v>
      </c>
      <c r="I20309" t="s">
        <v>67410</v>
      </c>
      <c r="J20309" t="s">
        <v>67411</v>
      </c>
      <c r="K20309" t="s">
        <v>67412</v>
      </c>
      <c r="L20309" t="s">
        <v>77989</v>
      </c>
    </row>
    <row r="20310" spans="1:12" x14ac:dyDescent="0.15">
      <c r="A20310" t="s">
        <v>12</v>
      </c>
      <c r="B20310">
        <v>5712069</v>
      </c>
      <c r="C20310">
        <v>5712089</v>
      </c>
      <c r="D20310" t="s">
        <v>67403</v>
      </c>
      <c r="E20310" t="s">
        <v>90</v>
      </c>
      <c r="F20310" t="s">
        <v>15</v>
      </c>
      <c r="G20310" t="s">
        <v>16</v>
      </c>
      <c r="H20310">
        <v>106</v>
      </c>
      <c r="I20310" t="s">
        <v>67413</v>
      </c>
      <c r="J20310" t="s">
        <v>67414</v>
      </c>
      <c r="K20310" t="s">
        <v>67415</v>
      </c>
      <c r="L20310" t="s">
        <v>77914</v>
      </c>
    </row>
    <row r="20311" spans="1:12" x14ac:dyDescent="0.15">
      <c r="A20311" t="s">
        <v>12</v>
      </c>
      <c r="B20311">
        <v>5712801</v>
      </c>
      <c r="C20311">
        <v>5712821</v>
      </c>
      <c r="D20311" t="s">
        <v>67416</v>
      </c>
      <c r="E20311" t="s">
        <v>90</v>
      </c>
      <c r="F20311" t="s">
        <v>15</v>
      </c>
      <c r="G20311" t="s">
        <v>23</v>
      </c>
      <c r="H20311">
        <v>23</v>
      </c>
      <c r="I20311" t="s">
        <v>67417</v>
      </c>
      <c r="J20311" t="s">
        <v>67418</v>
      </c>
      <c r="K20311" t="s">
        <v>67419</v>
      </c>
      <c r="L20311" t="s">
        <v>77975</v>
      </c>
    </row>
    <row r="20312" spans="1:12" x14ac:dyDescent="0.15">
      <c r="A20312" t="s">
        <v>12</v>
      </c>
      <c r="B20312">
        <v>5712827</v>
      </c>
      <c r="C20312">
        <v>5712847</v>
      </c>
      <c r="D20312" t="s">
        <v>67416</v>
      </c>
      <c r="E20312" t="s">
        <v>90</v>
      </c>
      <c r="F20312" t="s">
        <v>15</v>
      </c>
      <c r="G20312" t="s">
        <v>36</v>
      </c>
      <c r="H20312">
        <v>49</v>
      </c>
      <c r="I20312" t="s">
        <v>67420</v>
      </c>
      <c r="J20312" t="s">
        <v>67421</v>
      </c>
      <c r="K20312" t="s">
        <v>67422</v>
      </c>
      <c r="L20312" t="s">
        <v>77913</v>
      </c>
    </row>
    <row r="20313" spans="1:12" x14ac:dyDescent="0.15">
      <c r="A20313" t="s">
        <v>12</v>
      </c>
      <c r="B20313">
        <v>5712853</v>
      </c>
      <c r="C20313">
        <v>5712873</v>
      </c>
      <c r="D20313" t="s">
        <v>67416</v>
      </c>
      <c r="E20313" t="s">
        <v>90</v>
      </c>
      <c r="F20313" t="s">
        <v>15</v>
      </c>
      <c r="G20313" t="s">
        <v>36</v>
      </c>
      <c r="H20313">
        <v>75</v>
      </c>
      <c r="I20313" t="s">
        <v>67423</v>
      </c>
      <c r="J20313" t="s">
        <v>67424</v>
      </c>
      <c r="K20313" t="s">
        <v>67425</v>
      </c>
      <c r="L20313" t="s">
        <v>78027</v>
      </c>
    </row>
    <row r="20314" spans="1:12" x14ac:dyDescent="0.15">
      <c r="A20314" t="s">
        <v>12</v>
      </c>
      <c r="B20314">
        <v>5712874</v>
      </c>
      <c r="C20314">
        <v>5712894</v>
      </c>
      <c r="D20314" t="s">
        <v>67416</v>
      </c>
      <c r="E20314" t="s">
        <v>90</v>
      </c>
      <c r="F20314" t="s">
        <v>15</v>
      </c>
      <c r="G20314" t="s">
        <v>36</v>
      </c>
      <c r="H20314">
        <v>96</v>
      </c>
      <c r="I20314" t="s">
        <v>67426</v>
      </c>
      <c r="J20314" t="s">
        <v>67427</v>
      </c>
      <c r="K20314" t="s">
        <v>67428</v>
      </c>
      <c r="L20314" t="s">
        <v>77912</v>
      </c>
    </row>
    <row r="20315" spans="1:12" x14ac:dyDescent="0.15">
      <c r="A20315" t="s">
        <v>12</v>
      </c>
      <c r="B20315">
        <v>5714253</v>
      </c>
      <c r="C20315">
        <v>5714273</v>
      </c>
      <c r="D20315" t="s">
        <v>67429</v>
      </c>
      <c r="E20315" t="s">
        <v>90</v>
      </c>
      <c r="F20315" t="s">
        <v>76</v>
      </c>
      <c r="G20315" t="s">
        <v>16</v>
      </c>
      <c r="H20315">
        <v>46</v>
      </c>
      <c r="I20315" t="s">
        <v>67430</v>
      </c>
      <c r="J20315" t="s">
        <v>67431</v>
      </c>
      <c r="K20315" t="s">
        <v>67432</v>
      </c>
      <c r="L20315" t="s">
        <v>78004</v>
      </c>
    </row>
    <row r="20316" spans="1:12" x14ac:dyDescent="0.15">
      <c r="A20316" t="s">
        <v>12</v>
      </c>
      <c r="B20316">
        <v>5714193</v>
      </c>
      <c r="C20316">
        <v>5714213</v>
      </c>
      <c r="D20316" t="s">
        <v>67429</v>
      </c>
      <c r="E20316" t="s">
        <v>90</v>
      </c>
      <c r="F20316" t="s">
        <v>76</v>
      </c>
      <c r="G20316" t="s">
        <v>36</v>
      </c>
      <c r="H20316">
        <v>106</v>
      </c>
      <c r="I20316" t="s">
        <v>67433</v>
      </c>
      <c r="J20316" t="s">
        <v>67434</v>
      </c>
      <c r="K20316" t="s">
        <v>67435</v>
      </c>
      <c r="L20316" t="s">
        <v>77914</v>
      </c>
    </row>
    <row r="20317" spans="1:12" x14ac:dyDescent="0.15">
      <c r="A20317" t="s">
        <v>12</v>
      </c>
      <c r="B20317">
        <v>5714168</v>
      </c>
      <c r="C20317">
        <v>5714188</v>
      </c>
      <c r="D20317" t="s">
        <v>67429</v>
      </c>
      <c r="E20317" t="s">
        <v>90</v>
      </c>
      <c r="F20317" t="s">
        <v>76</v>
      </c>
      <c r="G20317" t="s">
        <v>36</v>
      </c>
      <c r="H20317">
        <v>131</v>
      </c>
      <c r="I20317" t="s">
        <v>67436</v>
      </c>
      <c r="J20317" t="s">
        <v>67437</v>
      </c>
      <c r="K20317" t="s">
        <v>67438</v>
      </c>
      <c r="L20317" t="s">
        <v>77941</v>
      </c>
    </row>
    <row r="20318" spans="1:12" x14ac:dyDescent="0.15">
      <c r="A20318" t="s">
        <v>12</v>
      </c>
      <c r="B20318">
        <v>5714144</v>
      </c>
      <c r="C20318">
        <v>5714164</v>
      </c>
      <c r="D20318" t="s">
        <v>67429</v>
      </c>
      <c r="E20318" t="s">
        <v>90</v>
      </c>
      <c r="F20318" t="s">
        <v>76</v>
      </c>
      <c r="G20318" t="s">
        <v>16</v>
      </c>
      <c r="H20318">
        <v>155</v>
      </c>
      <c r="I20318" t="s">
        <v>67439</v>
      </c>
      <c r="J20318" t="s">
        <v>67440</v>
      </c>
      <c r="K20318" t="s">
        <v>67441</v>
      </c>
      <c r="L20318" t="s">
        <v>78083</v>
      </c>
    </row>
    <row r="20319" spans="1:12" x14ac:dyDescent="0.15">
      <c r="A20319" t="s">
        <v>12</v>
      </c>
      <c r="B20319">
        <v>5714451</v>
      </c>
      <c r="C20319">
        <v>5714471</v>
      </c>
      <c r="D20319" t="s">
        <v>67442</v>
      </c>
      <c r="E20319" t="s">
        <v>90</v>
      </c>
      <c r="F20319" t="s">
        <v>15</v>
      </c>
      <c r="G20319" t="s">
        <v>32</v>
      </c>
      <c r="H20319">
        <v>1</v>
      </c>
      <c r="I20319" t="s">
        <v>67443</v>
      </c>
      <c r="J20319" t="s">
        <v>67444</v>
      </c>
      <c r="K20319" t="s">
        <v>67445</v>
      </c>
      <c r="L20319" t="s">
        <v>77917</v>
      </c>
    </row>
    <row r="20320" spans="1:12" x14ac:dyDescent="0.15">
      <c r="A20320" t="s">
        <v>12</v>
      </c>
      <c r="B20320">
        <v>5714479</v>
      </c>
      <c r="C20320">
        <v>5714499</v>
      </c>
      <c r="D20320" t="s">
        <v>67442</v>
      </c>
      <c r="E20320" t="s">
        <v>90</v>
      </c>
      <c r="F20320" t="s">
        <v>15</v>
      </c>
      <c r="G20320" t="s">
        <v>23</v>
      </c>
      <c r="H20320">
        <v>29</v>
      </c>
      <c r="I20320" t="s">
        <v>67446</v>
      </c>
      <c r="J20320" t="s">
        <v>67447</v>
      </c>
      <c r="K20320" t="s">
        <v>67448</v>
      </c>
      <c r="L20320" t="s">
        <v>77921</v>
      </c>
    </row>
    <row r="20321" spans="1:12" x14ac:dyDescent="0.15">
      <c r="A20321" t="s">
        <v>12</v>
      </c>
      <c r="B20321">
        <v>5714499</v>
      </c>
      <c r="C20321">
        <v>5714519</v>
      </c>
      <c r="D20321" t="s">
        <v>67442</v>
      </c>
      <c r="E20321" t="s">
        <v>90</v>
      </c>
      <c r="F20321" t="s">
        <v>15</v>
      </c>
      <c r="G20321" t="s">
        <v>23</v>
      </c>
      <c r="H20321">
        <v>49</v>
      </c>
      <c r="I20321" t="s">
        <v>67449</v>
      </c>
      <c r="J20321" t="s">
        <v>67450</v>
      </c>
      <c r="K20321" t="s">
        <v>67451</v>
      </c>
      <c r="L20321" t="s">
        <v>77913</v>
      </c>
    </row>
    <row r="20322" spans="1:12" x14ac:dyDescent="0.15">
      <c r="A20322" t="s">
        <v>12</v>
      </c>
      <c r="B20322">
        <v>5714521</v>
      </c>
      <c r="C20322">
        <v>5714541</v>
      </c>
      <c r="D20322" t="s">
        <v>67442</v>
      </c>
      <c r="E20322" t="s">
        <v>90</v>
      </c>
      <c r="F20322" t="s">
        <v>15</v>
      </c>
      <c r="G20322" t="s">
        <v>16</v>
      </c>
      <c r="H20322">
        <v>71</v>
      </c>
      <c r="I20322" t="s">
        <v>67452</v>
      </c>
      <c r="J20322" t="s">
        <v>67453</v>
      </c>
      <c r="K20322" t="s">
        <v>67454</v>
      </c>
      <c r="L20322" t="s">
        <v>77969</v>
      </c>
    </row>
    <row r="20323" spans="1:12" x14ac:dyDescent="0.15">
      <c r="A20323" t="s">
        <v>12</v>
      </c>
      <c r="B20323">
        <v>5715029</v>
      </c>
      <c r="C20323">
        <v>5715049</v>
      </c>
      <c r="D20323" t="s">
        <v>67455</v>
      </c>
      <c r="E20323" t="s">
        <v>90</v>
      </c>
      <c r="F20323" t="s">
        <v>15</v>
      </c>
      <c r="G20323" t="s">
        <v>32</v>
      </c>
      <c r="H20323">
        <v>14</v>
      </c>
      <c r="I20323" t="s">
        <v>67456</v>
      </c>
      <c r="J20323" t="s">
        <v>67457</v>
      </c>
      <c r="K20323" t="s">
        <v>67458</v>
      </c>
      <c r="L20323" t="s">
        <v>77924</v>
      </c>
    </row>
    <row r="20324" spans="1:12" x14ac:dyDescent="0.15">
      <c r="A20324" t="s">
        <v>12</v>
      </c>
      <c r="B20324">
        <v>5715053</v>
      </c>
      <c r="C20324">
        <v>5715073</v>
      </c>
      <c r="D20324" t="s">
        <v>67455</v>
      </c>
      <c r="E20324" t="s">
        <v>90</v>
      </c>
      <c r="F20324" t="s">
        <v>15</v>
      </c>
      <c r="G20324" t="s">
        <v>23</v>
      </c>
      <c r="H20324">
        <v>38</v>
      </c>
      <c r="I20324" t="s">
        <v>67459</v>
      </c>
      <c r="J20324" t="s">
        <v>67460</v>
      </c>
      <c r="K20324" t="s">
        <v>67461</v>
      </c>
      <c r="L20324" t="s">
        <v>78008</v>
      </c>
    </row>
    <row r="20325" spans="1:12" x14ac:dyDescent="0.15">
      <c r="A20325" t="s">
        <v>12</v>
      </c>
      <c r="B20325">
        <v>5715074</v>
      </c>
      <c r="C20325">
        <v>5715094</v>
      </c>
      <c r="D20325" t="s">
        <v>67455</v>
      </c>
      <c r="E20325" t="s">
        <v>90</v>
      </c>
      <c r="F20325" t="s">
        <v>15</v>
      </c>
      <c r="G20325" t="s">
        <v>36</v>
      </c>
      <c r="H20325">
        <v>59</v>
      </c>
      <c r="I20325" t="s">
        <v>67462</v>
      </c>
      <c r="J20325" t="s">
        <v>67463</v>
      </c>
      <c r="K20325" t="s">
        <v>67464</v>
      </c>
      <c r="L20325" t="s">
        <v>78009</v>
      </c>
    </row>
    <row r="20326" spans="1:12" x14ac:dyDescent="0.15">
      <c r="A20326" t="s">
        <v>12</v>
      </c>
      <c r="B20326">
        <v>5715107</v>
      </c>
      <c r="C20326">
        <v>5715127</v>
      </c>
      <c r="D20326" t="s">
        <v>67455</v>
      </c>
      <c r="E20326" t="s">
        <v>90</v>
      </c>
      <c r="F20326" t="s">
        <v>15</v>
      </c>
      <c r="G20326" t="s">
        <v>36</v>
      </c>
      <c r="H20326">
        <v>92</v>
      </c>
      <c r="I20326" t="s">
        <v>67465</v>
      </c>
      <c r="J20326" t="s">
        <v>67466</v>
      </c>
      <c r="K20326" t="s">
        <v>67467</v>
      </c>
      <c r="L20326" t="s">
        <v>78032</v>
      </c>
    </row>
    <row r="20327" spans="1:12" x14ac:dyDescent="0.15">
      <c r="A20327" t="s">
        <v>12</v>
      </c>
      <c r="B20327">
        <v>5715503</v>
      </c>
      <c r="C20327">
        <v>5715523</v>
      </c>
      <c r="D20327" t="s">
        <v>67468</v>
      </c>
      <c r="E20327" t="s">
        <v>90</v>
      </c>
      <c r="F20327" t="s">
        <v>15</v>
      </c>
      <c r="G20327" t="s">
        <v>36</v>
      </c>
      <c r="H20327">
        <v>16</v>
      </c>
      <c r="I20327" t="s">
        <v>67469</v>
      </c>
      <c r="J20327" t="s">
        <v>67470</v>
      </c>
      <c r="K20327" t="s">
        <v>67471</v>
      </c>
      <c r="L20327" t="s">
        <v>77905</v>
      </c>
    </row>
    <row r="20328" spans="1:12" x14ac:dyDescent="0.15">
      <c r="A20328" t="s">
        <v>12</v>
      </c>
      <c r="B20328">
        <v>5715533</v>
      </c>
      <c r="C20328">
        <v>5715553</v>
      </c>
      <c r="D20328" t="s">
        <v>67468</v>
      </c>
      <c r="E20328" t="s">
        <v>90</v>
      </c>
      <c r="F20328" t="s">
        <v>15</v>
      </c>
      <c r="G20328" t="s">
        <v>32</v>
      </c>
      <c r="H20328">
        <v>46</v>
      </c>
      <c r="I20328" t="s">
        <v>67472</v>
      </c>
      <c r="J20328" t="s">
        <v>67473</v>
      </c>
      <c r="K20328" t="s">
        <v>67474</v>
      </c>
      <c r="L20328" t="s">
        <v>78004</v>
      </c>
    </row>
    <row r="20329" spans="1:12" x14ac:dyDescent="0.15">
      <c r="A20329" t="s">
        <v>12</v>
      </c>
      <c r="B20329">
        <v>5715555</v>
      </c>
      <c r="C20329">
        <v>5715575</v>
      </c>
      <c r="D20329" t="s">
        <v>67468</v>
      </c>
      <c r="E20329" t="s">
        <v>90</v>
      </c>
      <c r="F20329" t="s">
        <v>15</v>
      </c>
      <c r="G20329" t="s">
        <v>16</v>
      </c>
      <c r="H20329">
        <v>68</v>
      </c>
      <c r="I20329" t="s">
        <v>67475</v>
      </c>
      <c r="J20329" t="s">
        <v>67476</v>
      </c>
      <c r="K20329" t="s">
        <v>67477</v>
      </c>
      <c r="L20329" t="s">
        <v>77962</v>
      </c>
    </row>
    <row r="20330" spans="1:12" x14ac:dyDescent="0.15">
      <c r="A20330" t="s">
        <v>12</v>
      </c>
      <c r="B20330">
        <v>5715578</v>
      </c>
      <c r="C20330">
        <v>5715598</v>
      </c>
      <c r="D20330" t="s">
        <v>67468</v>
      </c>
      <c r="E20330" t="s">
        <v>90</v>
      </c>
      <c r="F20330" t="s">
        <v>15</v>
      </c>
      <c r="G20330" t="s">
        <v>16</v>
      </c>
      <c r="H20330">
        <v>91</v>
      </c>
      <c r="I20330" t="s">
        <v>67478</v>
      </c>
      <c r="J20330" t="s">
        <v>67479</v>
      </c>
      <c r="K20330" t="s">
        <v>67480</v>
      </c>
      <c r="L20330" t="s">
        <v>77907</v>
      </c>
    </row>
    <row r="20331" spans="1:12" x14ac:dyDescent="0.15">
      <c r="A20331" t="s">
        <v>12</v>
      </c>
      <c r="B20331">
        <v>5715884</v>
      </c>
      <c r="C20331">
        <v>5715904</v>
      </c>
      <c r="D20331" t="s">
        <v>67481</v>
      </c>
      <c r="E20331" t="s">
        <v>90</v>
      </c>
      <c r="F20331" t="s">
        <v>15</v>
      </c>
      <c r="G20331" t="s">
        <v>23</v>
      </c>
      <c r="H20331">
        <v>23</v>
      </c>
      <c r="I20331" t="s">
        <v>67482</v>
      </c>
      <c r="J20331" t="s">
        <v>67483</v>
      </c>
      <c r="K20331" t="s">
        <v>67484</v>
      </c>
      <c r="L20331" t="s">
        <v>77975</v>
      </c>
    </row>
    <row r="20332" spans="1:12" x14ac:dyDescent="0.15">
      <c r="A20332" t="s">
        <v>12</v>
      </c>
      <c r="B20332">
        <v>5715913</v>
      </c>
      <c r="C20332">
        <v>5715933</v>
      </c>
      <c r="D20332" t="s">
        <v>67481</v>
      </c>
      <c r="E20332" t="s">
        <v>90</v>
      </c>
      <c r="F20332" t="s">
        <v>15</v>
      </c>
      <c r="G20332" t="s">
        <v>36</v>
      </c>
      <c r="H20332">
        <v>52</v>
      </c>
      <c r="I20332" t="s">
        <v>67485</v>
      </c>
      <c r="J20332" t="s">
        <v>67486</v>
      </c>
      <c r="K20332" t="s">
        <v>67487</v>
      </c>
      <c r="L20332" t="s">
        <v>77959</v>
      </c>
    </row>
    <row r="20333" spans="1:12" x14ac:dyDescent="0.15">
      <c r="A20333" t="s">
        <v>12</v>
      </c>
      <c r="B20333">
        <v>5715956</v>
      </c>
      <c r="C20333">
        <v>5715976</v>
      </c>
      <c r="D20333" t="s">
        <v>67481</v>
      </c>
      <c r="E20333" t="s">
        <v>90</v>
      </c>
      <c r="F20333" t="s">
        <v>15</v>
      </c>
      <c r="G20333" t="s">
        <v>23</v>
      </c>
      <c r="H20333">
        <v>95</v>
      </c>
      <c r="I20333" t="s">
        <v>67488</v>
      </c>
      <c r="J20333" t="s">
        <v>67489</v>
      </c>
      <c r="K20333" t="s">
        <v>67490</v>
      </c>
      <c r="L20333" t="s">
        <v>77920</v>
      </c>
    </row>
    <row r="20334" spans="1:12" x14ac:dyDescent="0.15">
      <c r="A20334" t="s">
        <v>12</v>
      </c>
      <c r="B20334">
        <v>5715976</v>
      </c>
      <c r="C20334">
        <v>5715996</v>
      </c>
      <c r="D20334" t="s">
        <v>67481</v>
      </c>
      <c r="E20334" t="s">
        <v>90</v>
      </c>
      <c r="F20334" t="s">
        <v>15</v>
      </c>
      <c r="G20334" t="s">
        <v>23</v>
      </c>
      <c r="H20334">
        <v>115</v>
      </c>
      <c r="I20334" t="s">
        <v>67491</v>
      </c>
      <c r="J20334" t="s">
        <v>67492</v>
      </c>
      <c r="K20334" t="s">
        <v>67493</v>
      </c>
      <c r="L20334" t="s">
        <v>78020</v>
      </c>
    </row>
    <row r="20335" spans="1:12" x14ac:dyDescent="0.15">
      <c r="A20335" t="s">
        <v>12</v>
      </c>
      <c r="B20335">
        <v>5716446</v>
      </c>
      <c r="C20335">
        <v>5716466</v>
      </c>
      <c r="D20335" t="s">
        <v>67494</v>
      </c>
      <c r="E20335" t="s">
        <v>90</v>
      </c>
      <c r="F20335" t="s">
        <v>15</v>
      </c>
      <c r="G20335" t="s">
        <v>32</v>
      </c>
      <c r="H20335">
        <v>1</v>
      </c>
      <c r="I20335" t="s">
        <v>67495</v>
      </c>
      <c r="J20335" t="s">
        <v>67496</v>
      </c>
      <c r="K20335" t="s">
        <v>67497</v>
      </c>
      <c r="L20335" t="s">
        <v>77917</v>
      </c>
    </row>
    <row r="20336" spans="1:12" x14ac:dyDescent="0.15">
      <c r="A20336" t="s">
        <v>12</v>
      </c>
      <c r="B20336">
        <v>5716466</v>
      </c>
      <c r="C20336">
        <v>5716486</v>
      </c>
      <c r="D20336" t="s">
        <v>67494</v>
      </c>
      <c r="E20336" t="s">
        <v>90</v>
      </c>
      <c r="F20336" t="s">
        <v>15</v>
      </c>
      <c r="G20336" t="s">
        <v>36</v>
      </c>
      <c r="H20336">
        <v>21</v>
      </c>
      <c r="I20336" t="s">
        <v>67498</v>
      </c>
      <c r="J20336" t="s">
        <v>67499</v>
      </c>
      <c r="K20336" t="s">
        <v>67500</v>
      </c>
      <c r="L20336" t="s">
        <v>78022</v>
      </c>
    </row>
    <row r="20337" spans="1:12" x14ac:dyDescent="0.15">
      <c r="A20337" t="s">
        <v>12</v>
      </c>
      <c r="B20337">
        <v>5716497</v>
      </c>
      <c r="C20337">
        <v>5716517</v>
      </c>
      <c r="D20337" t="s">
        <v>67494</v>
      </c>
      <c r="E20337" t="s">
        <v>90</v>
      </c>
      <c r="F20337" t="s">
        <v>15</v>
      </c>
      <c r="G20337" t="s">
        <v>16</v>
      </c>
      <c r="H20337">
        <v>52</v>
      </c>
      <c r="I20337" t="s">
        <v>67501</v>
      </c>
      <c r="J20337" t="s">
        <v>67502</v>
      </c>
      <c r="K20337" t="s">
        <v>67503</v>
      </c>
      <c r="L20337" t="s">
        <v>77959</v>
      </c>
    </row>
    <row r="20338" spans="1:12" x14ac:dyDescent="0.15">
      <c r="A20338" t="s">
        <v>12</v>
      </c>
      <c r="B20338">
        <v>5716523</v>
      </c>
      <c r="C20338">
        <v>5716543</v>
      </c>
      <c r="D20338" t="s">
        <v>67494</v>
      </c>
      <c r="E20338" t="s">
        <v>90</v>
      </c>
      <c r="F20338" t="s">
        <v>15</v>
      </c>
      <c r="G20338" t="s">
        <v>23</v>
      </c>
      <c r="H20338">
        <v>78</v>
      </c>
      <c r="I20338" t="s">
        <v>67504</v>
      </c>
      <c r="J20338" t="s">
        <v>67505</v>
      </c>
      <c r="K20338" t="s">
        <v>67506</v>
      </c>
      <c r="L20338" t="s">
        <v>78000</v>
      </c>
    </row>
    <row r="20339" spans="1:12" x14ac:dyDescent="0.15">
      <c r="A20339" t="s">
        <v>12</v>
      </c>
      <c r="B20339">
        <v>5717748</v>
      </c>
      <c r="C20339">
        <v>5717768</v>
      </c>
      <c r="D20339" t="s">
        <v>67507</v>
      </c>
      <c r="E20339" t="s">
        <v>90</v>
      </c>
      <c r="F20339" t="s">
        <v>76</v>
      </c>
      <c r="G20339" t="s">
        <v>23</v>
      </c>
      <c r="H20339">
        <v>7</v>
      </c>
      <c r="I20339" t="s">
        <v>67508</v>
      </c>
      <c r="J20339" t="s">
        <v>67509</v>
      </c>
      <c r="K20339" t="s">
        <v>67510</v>
      </c>
      <c r="L20339" t="s">
        <v>77909</v>
      </c>
    </row>
    <row r="20340" spans="1:12" x14ac:dyDescent="0.15">
      <c r="A20340" t="s">
        <v>12</v>
      </c>
      <c r="B20340">
        <v>5717722</v>
      </c>
      <c r="C20340">
        <v>5717742</v>
      </c>
      <c r="D20340" t="s">
        <v>67507</v>
      </c>
      <c r="E20340" t="s">
        <v>90</v>
      </c>
      <c r="F20340" t="s">
        <v>76</v>
      </c>
      <c r="G20340" t="s">
        <v>16</v>
      </c>
      <c r="H20340">
        <v>33</v>
      </c>
      <c r="I20340" t="s">
        <v>67511</v>
      </c>
      <c r="J20340" t="s">
        <v>67512</v>
      </c>
      <c r="K20340" t="s">
        <v>67513</v>
      </c>
      <c r="L20340" t="s">
        <v>77977</v>
      </c>
    </row>
    <row r="20341" spans="1:12" x14ac:dyDescent="0.15">
      <c r="A20341" t="s">
        <v>12</v>
      </c>
      <c r="B20341">
        <v>5717697</v>
      </c>
      <c r="C20341">
        <v>5717717</v>
      </c>
      <c r="D20341" t="s">
        <v>67507</v>
      </c>
      <c r="E20341" t="s">
        <v>90</v>
      </c>
      <c r="F20341" t="s">
        <v>76</v>
      </c>
      <c r="G20341" t="s">
        <v>32</v>
      </c>
      <c r="H20341">
        <v>58</v>
      </c>
      <c r="I20341" t="s">
        <v>67514</v>
      </c>
      <c r="J20341" t="s">
        <v>67515</v>
      </c>
      <c r="K20341" t="s">
        <v>67516</v>
      </c>
      <c r="L20341" t="s">
        <v>77911</v>
      </c>
    </row>
    <row r="20342" spans="1:12" x14ac:dyDescent="0.15">
      <c r="A20342" t="s">
        <v>12</v>
      </c>
      <c r="B20342">
        <v>5717676</v>
      </c>
      <c r="C20342">
        <v>5717696</v>
      </c>
      <c r="D20342" t="s">
        <v>67507</v>
      </c>
      <c r="E20342" t="s">
        <v>90</v>
      </c>
      <c r="F20342" t="s">
        <v>76</v>
      </c>
      <c r="G20342" t="s">
        <v>23</v>
      </c>
      <c r="H20342">
        <v>79</v>
      </c>
      <c r="I20342" t="s">
        <v>67517</v>
      </c>
      <c r="J20342" t="s">
        <v>67518</v>
      </c>
      <c r="K20342" t="s">
        <v>67519</v>
      </c>
      <c r="L20342" t="s">
        <v>77993</v>
      </c>
    </row>
    <row r="20343" spans="1:12" x14ac:dyDescent="0.15">
      <c r="A20343" t="s">
        <v>12</v>
      </c>
      <c r="B20343">
        <v>5718509</v>
      </c>
      <c r="C20343">
        <v>5718529</v>
      </c>
      <c r="D20343" t="s">
        <v>67520</v>
      </c>
      <c r="E20343" t="s">
        <v>90</v>
      </c>
      <c r="F20343" t="s">
        <v>76</v>
      </c>
      <c r="G20343" t="s">
        <v>23</v>
      </c>
      <c r="H20343">
        <v>43</v>
      </c>
      <c r="I20343" t="s">
        <v>67521</v>
      </c>
      <c r="J20343" t="s">
        <v>67522</v>
      </c>
      <c r="K20343" t="s">
        <v>67523</v>
      </c>
      <c r="L20343" t="s">
        <v>77942</v>
      </c>
    </row>
    <row r="20344" spans="1:12" x14ac:dyDescent="0.15">
      <c r="A20344" t="s">
        <v>12</v>
      </c>
      <c r="B20344">
        <v>5718437</v>
      </c>
      <c r="C20344">
        <v>5718457</v>
      </c>
      <c r="D20344" t="s">
        <v>67520</v>
      </c>
      <c r="E20344" t="s">
        <v>90</v>
      </c>
      <c r="F20344" t="s">
        <v>76</v>
      </c>
      <c r="G20344" t="s">
        <v>16</v>
      </c>
      <c r="H20344">
        <v>115</v>
      </c>
      <c r="I20344" t="s">
        <v>67524</v>
      </c>
      <c r="J20344" t="s">
        <v>67525</v>
      </c>
      <c r="K20344" t="s">
        <v>67526</v>
      </c>
      <c r="L20344" t="s">
        <v>78020</v>
      </c>
    </row>
    <row r="20345" spans="1:12" x14ac:dyDescent="0.15">
      <c r="A20345" t="s">
        <v>12</v>
      </c>
      <c r="B20345">
        <v>5718413</v>
      </c>
      <c r="C20345">
        <v>5718433</v>
      </c>
      <c r="D20345" t="s">
        <v>67520</v>
      </c>
      <c r="E20345" t="s">
        <v>90</v>
      </c>
      <c r="F20345" t="s">
        <v>76</v>
      </c>
      <c r="G20345" t="s">
        <v>36</v>
      </c>
      <c r="H20345">
        <v>139</v>
      </c>
      <c r="I20345" t="s">
        <v>67527</v>
      </c>
      <c r="J20345" t="s">
        <v>67528</v>
      </c>
      <c r="K20345" t="s">
        <v>67529</v>
      </c>
      <c r="L20345" t="s">
        <v>78029</v>
      </c>
    </row>
    <row r="20346" spans="1:12" x14ac:dyDescent="0.15">
      <c r="A20346" t="s">
        <v>12</v>
      </c>
      <c r="B20346">
        <v>5718380</v>
      </c>
      <c r="C20346">
        <v>5718400</v>
      </c>
      <c r="D20346" t="s">
        <v>67520</v>
      </c>
      <c r="E20346" t="s">
        <v>90</v>
      </c>
      <c r="F20346" t="s">
        <v>76</v>
      </c>
      <c r="G20346" t="s">
        <v>16</v>
      </c>
      <c r="H20346">
        <v>172</v>
      </c>
      <c r="I20346" t="s">
        <v>67530</v>
      </c>
      <c r="J20346" t="s">
        <v>67531</v>
      </c>
      <c r="K20346" t="s">
        <v>67532</v>
      </c>
      <c r="L20346" t="s">
        <v>78117</v>
      </c>
    </row>
    <row r="20347" spans="1:12" x14ac:dyDescent="0.15">
      <c r="A20347" t="s">
        <v>12</v>
      </c>
      <c r="B20347">
        <v>5719170</v>
      </c>
      <c r="C20347">
        <v>5719190</v>
      </c>
      <c r="D20347" t="s">
        <v>67533</v>
      </c>
      <c r="E20347" t="s">
        <v>90</v>
      </c>
      <c r="F20347" t="s">
        <v>76</v>
      </c>
      <c r="G20347" t="s">
        <v>16</v>
      </c>
      <c r="H20347">
        <v>46</v>
      </c>
      <c r="I20347" t="s">
        <v>67534</v>
      </c>
      <c r="J20347" t="s">
        <v>67535</v>
      </c>
      <c r="K20347" t="s">
        <v>67536</v>
      </c>
      <c r="L20347" t="s">
        <v>78004</v>
      </c>
    </row>
    <row r="20348" spans="1:12" x14ac:dyDescent="0.15">
      <c r="A20348" t="s">
        <v>12</v>
      </c>
      <c r="B20348">
        <v>5719124</v>
      </c>
      <c r="C20348">
        <v>5719144</v>
      </c>
      <c r="D20348" t="s">
        <v>67533</v>
      </c>
      <c r="E20348" t="s">
        <v>90</v>
      </c>
      <c r="F20348" t="s">
        <v>76</v>
      </c>
      <c r="G20348" t="s">
        <v>23</v>
      </c>
      <c r="H20348">
        <v>92</v>
      </c>
      <c r="I20348" t="s">
        <v>67537</v>
      </c>
      <c r="J20348" t="s">
        <v>67538</v>
      </c>
      <c r="K20348" t="s">
        <v>67539</v>
      </c>
      <c r="L20348" t="s">
        <v>78032</v>
      </c>
    </row>
    <row r="20349" spans="1:12" x14ac:dyDescent="0.15">
      <c r="A20349" t="s">
        <v>12</v>
      </c>
      <c r="B20349">
        <v>5719064</v>
      </c>
      <c r="C20349">
        <v>5719084</v>
      </c>
      <c r="D20349" t="s">
        <v>67533</v>
      </c>
      <c r="E20349" t="s">
        <v>90</v>
      </c>
      <c r="F20349" t="s">
        <v>76</v>
      </c>
      <c r="G20349" t="s">
        <v>23</v>
      </c>
      <c r="H20349">
        <v>152</v>
      </c>
      <c r="I20349" t="s">
        <v>67540</v>
      </c>
      <c r="J20349" t="s">
        <v>67541</v>
      </c>
      <c r="K20349" t="s">
        <v>67542</v>
      </c>
      <c r="L20349" t="s">
        <v>77954</v>
      </c>
    </row>
    <row r="20350" spans="1:12" x14ac:dyDescent="0.15">
      <c r="A20350" t="s">
        <v>12</v>
      </c>
      <c r="B20350">
        <v>5718995</v>
      </c>
      <c r="C20350">
        <v>5719015</v>
      </c>
      <c r="D20350" t="s">
        <v>67533</v>
      </c>
      <c r="E20350" t="s">
        <v>90</v>
      </c>
      <c r="F20350" t="s">
        <v>76</v>
      </c>
      <c r="G20350" t="s">
        <v>36</v>
      </c>
      <c r="H20350">
        <v>221</v>
      </c>
      <c r="I20350" t="s">
        <v>67543</v>
      </c>
      <c r="J20350" t="s">
        <v>67544</v>
      </c>
      <c r="K20350" t="s">
        <v>67545</v>
      </c>
      <c r="L20350" t="s">
        <v>78204</v>
      </c>
    </row>
    <row r="20351" spans="1:12" x14ac:dyDescent="0.15">
      <c r="A20351" t="s">
        <v>12</v>
      </c>
      <c r="B20351">
        <v>5719498</v>
      </c>
      <c r="C20351">
        <v>5719518</v>
      </c>
      <c r="D20351" t="s">
        <v>67546</v>
      </c>
      <c r="E20351" t="s">
        <v>90</v>
      </c>
      <c r="F20351" t="s">
        <v>15</v>
      </c>
      <c r="G20351" t="s">
        <v>36</v>
      </c>
      <c r="H20351">
        <v>0</v>
      </c>
      <c r="I20351" t="s">
        <v>67547</v>
      </c>
      <c r="J20351" t="s">
        <v>67548</v>
      </c>
      <c r="K20351" t="s">
        <v>67549</v>
      </c>
      <c r="L20351" t="s">
        <v>77980</v>
      </c>
    </row>
    <row r="20352" spans="1:12" x14ac:dyDescent="0.15">
      <c r="A20352" t="s">
        <v>12</v>
      </c>
      <c r="B20352">
        <v>5719520</v>
      </c>
      <c r="C20352">
        <v>5719540</v>
      </c>
      <c r="D20352" t="s">
        <v>67546</v>
      </c>
      <c r="E20352" t="s">
        <v>90</v>
      </c>
      <c r="F20352" t="s">
        <v>15</v>
      </c>
      <c r="G20352" t="s">
        <v>36</v>
      </c>
      <c r="H20352">
        <v>22</v>
      </c>
      <c r="I20352" t="s">
        <v>67550</v>
      </c>
      <c r="J20352" t="s">
        <v>67551</v>
      </c>
      <c r="K20352" t="s">
        <v>67552</v>
      </c>
      <c r="L20352" t="s">
        <v>77948</v>
      </c>
    </row>
    <row r="20353" spans="1:12" x14ac:dyDescent="0.15">
      <c r="A20353" t="s">
        <v>12</v>
      </c>
      <c r="B20353">
        <v>5719545</v>
      </c>
      <c r="C20353">
        <v>5719565</v>
      </c>
      <c r="D20353" t="s">
        <v>67546</v>
      </c>
      <c r="E20353" t="s">
        <v>90</v>
      </c>
      <c r="F20353" t="s">
        <v>15</v>
      </c>
      <c r="G20353" t="s">
        <v>23</v>
      </c>
      <c r="H20353">
        <v>47</v>
      </c>
      <c r="I20353" t="s">
        <v>67553</v>
      </c>
      <c r="J20353" t="s">
        <v>67554</v>
      </c>
      <c r="K20353" t="s">
        <v>67555</v>
      </c>
      <c r="L20353" t="s">
        <v>77932</v>
      </c>
    </row>
    <row r="20354" spans="1:12" x14ac:dyDescent="0.15">
      <c r="A20354" t="s">
        <v>12</v>
      </c>
      <c r="B20354">
        <v>5719566</v>
      </c>
      <c r="C20354">
        <v>5719586</v>
      </c>
      <c r="D20354" t="s">
        <v>67546</v>
      </c>
      <c r="E20354" t="s">
        <v>90</v>
      </c>
      <c r="F20354" t="s">
        <v>15</v>
      </c>
      <c r="G20354" t="s">
        <v>32</v>
      </c>
      <c r="H20354">
        <v>68</v>
      </c>
      <c r="I20354" t="s">
        <v>67556</v>
      </c>
      <c r="J20354" t="s">
        <v>67557</v>
      </c>
      <c r="K20354" t="s">
        <v>67558</v>
      </c>
      <c r="L20354" t="s">
        <v>77962</v>
      </c>
    </row>
    <row r="20355" spans="1:12" x14ac:dyDescent="0.15">
      <c r="A20355" t="s">
        <v>12</v>
      </c>
      <c r="B20355">
        <v>5721079</v>
      </c>
      <c r="C20355">
        <v>5721099</v>
      </c>
      <c r="D20355" t="s">
        <v>67559</v>
      </c>
      <c r="E20355" t="s">
        <v>90</v>
      </c>
      <c r="F20355" t="s">
        <v>76</v>
      </c>
      <c r="G20355" t="s">
        <v>16</v>
      </c>
      <c r="H20355">
        <v>7</v>
      </c>
      <c r="I20355" t="s">
        <v>67560</v>
      </c>
      <c r="J20355" t="s">
        <v>67561</v>
      </c>
      <c r="K20355" t="s">
        <v>67562</v>
      </c>
      <c r="L20355" t="s">
        <v>77909</v>
      </c>
    </row>
    <row r="20356" spans="1:12" x14ac:dyDescent="0.15">
      <c r="A20356" t="s">
        <v>12</v>
      </c>
      <c r="B20356">
        <v>5721041</v>
      </c>
      <c r="C20356">
        <v>5721061</v>
      </c>
      <c r="D20356" t="s">
        <v>67559</v>
      </c>
      <c r="E20356" t="s">
        <v>90</v>
      </c>
      <c r="F20356" t="s">
        <v>76</v>
      </c>
      <c r="G20356" t="s">
        <v>16</v>
      </c>
      <c r="H20356">
        <v>45</v>
      </c>
      <c r="I20356" t="s">
        <v>67563</v>
      </c>
      <c r="J20356" t="s">
        <v>67564</v>
      </c>
      <c r="K20356" t="s">
        <v>67565</v>
      </c>
      <c r="L20356" t="s">
        <v>77967</v>
      </c>
    </row>
    <row r="20357" spans="1:12" x14ac:dyDescent="0.15">
      <c r="A20357" t="s">
        <v>12</v>
      </c>
      <c r="B20357">
        <v>5721018</v>
      </c>
      <c r="C20357">
        <v>5721038</v>
      </c>
      <c r="D20357" t="s">
        <v>67559</v>
      </c>
      <c r="E20357" t="s">
        <v>90</v>
      </c>
      <c r="F20357" t="s">
        <v>76</v>
      </c>
      <c r="G20357" t="s">
        <v>32</v>
      </c>
      <c r="H20357">
        <v>68</v>
      </c>
      <c r="I20357" t="s">
        <v>67566</v>
      </c>
      <c r="J20357" t="s">
        <v>67567</v>
      </c>
      <c r="K20357" t="s">
        <v>67568</v>
      </c>
      <c r="L20357" t="s">
        <v>77962</v>
      </c>
    </row>
    <row r="20358" spans="1:12" x14ac:dyDescent="0.15">
      <c r="A20358" t="s">
        <v>12</v>
      </c>
      <c r="B20358">
        <v>5720991</v>
      </c>
      <c r="C20358">
        <v>5721011</v>
      </c>
      <c r="D20358" t="s">
        <v>67559</v>
      </c>
      <c r="E20358" t="s">
        <v>90</v>
      </c>
      <c r="F20358" t="s">
        <v>76</v>
      </c>
      <c r="G20358" t="s">
        <v>23</v>
      </c>
      <c r="H20358">
        <v>95</v>
      </c>
      <c r="I20358" t="s">
        <v>67569</v>
      </c>
      <c r="J20358" t="s">
        <v>67570</v>
      </c>
      <c r="K20358" t="s">
        <v>67571</v>
      </c>
      <c r="L20358" t="s">
        <v>77920</v>
      </c>
    </row>
    <row r="20359" spans="1:12" x14ac:dyDescent="0.15">
      <c r="A20359" t="s">
        <v>12</v>
      </c>
      <c r="B20359">
        <v>5722578</v>
      </c>
      <c r="C20359">
        <v>5722598</v>
      </c>
      <c r="D20359" t="s">
        <v>67572</v>
      </c>
      <c r="E20359" t="s">
        <v>90</v>
      </c>
      <c r="F20359" t="s">
        <v>76</v>
      </c>
      <c r="G20359" t="s">
        <v>32</v>
      </c>
      <c r="H20359">
        <v>0</v>
      </c>
      <c r="I20359" t="s">
        <v>67573</v>
      </c>
      <c r="J20359" t="s">
        <v>67574</v>
      </c>
      <c r="K20359" t="s">
        <v>67575</v>
      </c>
      <c r="L20359" t="s">
        <v>77980</v>
      </c>
    </row>
    <row r="20360" spans="1:12" x14ac:dyDescent="0.15">
      <c r="A20360" t="s">
        <v>12</v>
      </c>
      <c r="B20360">
        <v>5722490</v>
      </c>
      <c r="C20360">
        <v>5722510</v>
      </c>
      <c r="D20360" t="s">
        <v>67572</v>
      </c>
      <c r="E20360" t="s">
        <v>90</v>
      </c>
      <c r="F20360" t="s">
        <v>76</v>
      </c>
      <c r="G20360" t="s">
        <v>36</v>
      </c>
      <c r="H20360">
        <v>88</v>
      </c>
      <c r="I20360" t="s">
        <v>67576</v>
      </c>
      <c r="J20360" t="s">
        <v>67577</v>
      </c>
      <c r="K20360" t="s">
        <v>67578</v>
      </c>
      <c r="L20360" t="s">
        <v>77923</v>
      </c>
    </row>
    <row r="20361" spans="1:12" x14ac:dyDescent="0.15">
      <c r="A20361" t="s">
        <v>12</v>
      </c>
      <c r="B20361">
        <v>5722470</v>
      </c>
      <c r="C20361">
        <v>5722490</v>
      </c>
      <c r="D20361" t="s">
        <v>67572</v>
      </c>
      <c r="E20361" t="s">
        <v>90</v>
      </c>
      <c r="F20361" t="s">
        <v>76</v>
      </c>
      <c r="G20361" t="s">
        <v>16</v>
      </c>
      <c r="H20361">
        <v>108</v>
      </c>
      <c r="I20361" t="s">
        <v>67579</v>
      </c>
      <c r="J20361" t="s">
        <v>67580</v>
      </c>
      <c r="K20361" t="s">
        <v>67581</v>
      </c>
      <c r="L20361" t="s">
        <v>77994</v>
      </c>
    </row>
    <row r="20362" spans="1:12" x14ac:dyDescent="0.15">
      <c r="A20362" t="s">
        <v>12</v>
      </c>
      <c r="B20362">
        <v>5722435</v>
      </c>
      <c r="C20362">
        <v>5722455</v>
      </c>
      <c r="D20362" t="s">
        <v>67572</v>
      </c>
      <c r="E20362" t="s">
        <v>90</v>
      </c>
      <c r="F20362" t="s">
        <v>76</v>
      </c>
      <c r="G20362" t="s">
        <v>23</v>
      </c>
      <c r="H20362">
        <v>143</v>
      </c>
      <c r="I20362" t="s">
        <v>67582</v>
      </c>
      <c r="J20362" t="s">
        <v>67583</v>
      </c>
      <c r="K20362" t="s">
        <v>67584</v>
      </c>
      <c r="L20362" t="s">
        <v>78076</v>
      </c>
    </row>
    <row r="20363" spans="1:12" x14ac:dyDescent="0.15">
      <c r="A20363" t="s">
        <v>12</v>
      </c>
      <c r="B20363">
        <v>5724033</v>
      </c>
      <c r="C20363">
        <v>5724053</v>
      </c>
      <c r="D20363" t="s">
        <v>67585</v>
      </c>
      <c r="E20363" t="s">
        <v>90</v>
      </c>
      <c r="F20363" t="s">
        <v>76</v>
      </c>
      <c r="G20363" t="s">
        <v>16</v>
      </c>
      <c r="H20363">
        <v>0</v>
      </c>
      <c r="I20363" t="s">
        <v>67586</v>
      </c>
      <c r="J20363" t="s">
        <v>67587</v>
      </c>
      <c r="K20363" t="s">
        <v>67588</v>
      </c>
      <c r="L20363" t="s">
        <v>77980</v>
      </c>
    </row>
    <row r="20364" spans="1:12" x14ac:dyDescent="0.15">
      <c r="A20364" t="s">
        <v>12</v>
      </c>
      <c r="B20364">
        <v>5724011</v>
      </c>
      <c r="C20364">
        <v>5724031</v>
      </c>
      <c r="D20364" t="s">
        <v>67585</v>
      </c>
      <c r="E20364" t="s">
        <v>90</v>
      </c>
      <c r="F20364" t="s">
        <v>76</v>
      </c>
      <c r="G20364" t="s">
        <v>32</v>
      </c>
      <c r="H20364">
        <v>22</v>
      </c>
      <c r="I20364" t="s">
        <v>67589</v>
      </c>
      <c r="J20364" t="s">
        <v>67590</v>
      </c>
      <c r="K20364" t="s">
        <v>67591</v>
      </c>
      <c r="L20364" t="s">
        <v>77948</v>
      </c>
    </row>
    <row r="20365" spans="1:12" x14ac:dyDescent="0.15">
      <c r="A20365" t="s">
        <v>12</v>
      </c>
      <c r="B20365">
        <v>5723990</v>
      </c>
      <c r="C20365">
        <v>5724010</v>
      </c>
      <c r="D20365" t="s">
        <v>67585</v>
      </c>
      <c r="E20365" t="s">
        <v>90</v>
      </c>
      <c r="F20365" t="s">
        <v>76</v>
      </c>
      <c r="G20365" t="s">
        <v>16</v>
      </c>
      <c r="H20365">
        <v>43</v>
      </c>
      <c r="I20365" t="s">
        <v>67592</v>
      </c>
      <c r="J20365" t="s">
        <v>67593</v>
      </c>
      <c r="K20365" t="s">
        <v>67594</v>
      </c>
      <c r="L20365" t="s">
        <v>77942</v>
      </c>
    </row>
    <row r="20366" spans="1:12" x14ac:dyDescent="0.15">
      <c r="A20366" t="s">
        <v>12</v>
      </c>
      <c r="B20366">
        <v>5723966</v>
      </c>
      <c r="C20366">
        <v>5723986</v>
      </c>
      <c r="D20366" t="s">
        <v>67585</v>
      </c>
      <c r="E20366" t="s">
        <v>90</v>
      </c>
      <c r="F20366" t="s">
        <v>76</v>
      </c>
      <c r="G20366" t="s">
        <v>36</v>
      </c>
      <c r="H20366">
        <v>67</v>
      </c>
      <c r="I20366" t="s">
        <v>67595</v>
      </c>
      <c r="J20366" t="s">
        <v>67596</v>
      </c>
      <c r="K20366" t="s">
        <v>67597</v>
      </c>
      <c r="L20366" t="s">
        <v>77981</v>
      </c>
    </row>
    <row r="20367" spans="1:12" x14ac:dyDescent="0.15">
      <c r="A20367" t="s">
        <v>12</v>
      </c>
      <c r="B20367">
        <v>5724345</v>
      </c>
      <c r="C20367">
        <v>5724365</v>
      </c>
      <c r="D20367" t="s">
        <v>67598</v>
      </c>
      <c r="E20367" t="s">
        <v>90</v>
      </c>
      <c r="F20367" t="s">
        <v>15</v>
      </c>
      <c r="G20367" t="s">
        <v>23</v>
      </c>
      <c r="H20367">
        <v>11</v>
      </c>
      <c r="I20367" t="s">
        <v>67599</v>
      </c>
      <c r="J20367" t="s">
        <v>67600</v>
      </c>
      <c r="K20367" t="s">
        <v>67601</v>
      </c>
      <c r="L20367" t="s">
        <v>77974</v>
      </c>
    </row>
    <row r="20368" spans="1:12" x14ac:dyDescent="0.15">
      <c r="A20368" t="s">
        <v>12</v>
      </c>
      <c r="B20368">
        <v>5724367</v>
      </c>
      <c r="C20368">
        <v>5724387</v>
      </c>
      <c r="D20368" t="s">
        <v>67598</v>
      </c>
      <c r="E20368" t="s">
        <v>90</v>
      </c>
      <c r="F20368" t="s">
        <v>15</v>
      </c>
      <c r="G20368" t="s">
        <v>36</v>
      </c>
      <c r="H20368">
        <v>33</v>
      </c>
      <c r="I20368" t="s">
        <v>67602</v>
      </c>
      <c r="J20368" t="s">
        <v>67603</v>
      </c>
      <c r="K20368" t="s">
        <v>67604</v>
      </c>
      <c r="L20368" t="s">
        <v>77977</v>
      </c>
    </row>
    <row r="20369" spans="1:12" x14ac:dyDescent="0.15">
      <c r="A20369" t="s">
        <v>12</v>
      </c>
      <c r="B20369">
        <v>5724395</v>
      </c>
      <c r="C20369">
        <v>5724415</v>
      </c>
      <c r="D20369" t="s">
        <v>67598</v>
      </c>
      <c r="E20369" t="s">
        <v>90</v>
      </c>
      <c r="F20369" t="s">
        <v>15</v>
      </c>
      <c r="G20369" t="s">
        <v>16</v>
      </c>
      <c r="H20369">
        <v>61</v>
      </c>
      <c r="I20369" t="s">
        <v>67605</v>
      </c>
      <c r="J20369" t="s">
        <v>67606</v>
      </c>
      <c r="K20369" t="s">
        <v>67607</v>
      </c>
      <c r="L20369" t="s">
        <v>77979</v>
      </c>
    </row>
    <row r="20370" spans="1:12" x14ac:dyDescent="0.15">
      <c r="A20370" t="s">
        <v>12</v>
      </c>
      <c r="B20370">
        <v>5724420</v>
      </c>
      <c r="C20370">
        <v>5724440</v>
      </c>
      <c r="D20370" t="s">
        <v>67598</v>
      </c>
      <c r="E20370" t="s">
        <v>90</v>
      </c>
      <c r="F20370" t="s">
        <v>15</v>
      </c>
      <c r="G20370" t="s">
        <v>16</v>
      </c>
      <c r="H20370">
        <v>86</v>
      </c>
      <c r="I20370" t="s">
        <v>67608</v>
      </c>
      <c r="J20370" t="s">
        <v>67609</v>
      </c>
      <c r="K20370" t="s">
        <v>67610</v>
      </c>
      <c r="L20370" t="s">
        <v>77929</v>
      </c>
    </row>
    <row r="20371" spans="1:12" x14ac:dyDescent="0.15">
      <c r="A20371" t="s">
        <v>12</v>
      </c>
      <c r="B20371">
        <v>5726911</v>
      </c>
      <c r="C20371">
        <v>5726931</v>
      </c>
      <c r="D20371" t="s">
        <v>67611</v>
      </c>
      <c r="E20371" t="s">
        <v>67612</v>
      </c>
      <c r="F20371" t="s">
        <v>76</v>
      </c>
      <c r="G20371" t="s">
        <v>16</v>
      </c>
      <c r="H20371">
        <v>16</v>
      </c>
      <c r="I20371" t="s">
        <v>67613</v>
      </c>
      <c r="J20371" t="s">
        <v>67614</v>
      </c>
      <c r="K20371" t="s">
        <v>67615</v>
      </c>
      <c r="L20371" t="s">
        <v>77905</v>
      </c>
    </row>
    <row r="20372" spans="1:12" x14ac:dyDescent="0.15">
      <c r="A20372" t="s">
        <v>12</v>
      </c>
      <c r="B20372">
        <v>5726863</v>
      </c>
      <c r="C20372">
        <v>5726883</v>
      </c>
      <c r="D20372" t="s">
        <v>67611</v>
      </c>
      <c r="E20372" t="s">
        <v>67612</v>
      </c>
      <c r="F20372" t="s">
        <v>76</v>
      </c>
      <c r="G20372" t="s">
        <v>16</v>
      </c>
      <c r="H20372">
        <v>64</v>
      </c>
      <c r="I20372" t="s">
        <v>67616</v>
      </c>
      <c r="J20372" t="s">
        <v>67617</v>
      </c>
      <c r="K20372" t="s">
        <v>67618</v>
      </c>
      <c r="L20372" t="s">
        <v>77989</v>
      </c>
    </row>
    <row r="20373" spans="1:12" x14ac:dyDescent="0.15">
      <c r="A20373" t="s">
        <v>12</v>
      </c>
      <c r="B20373">
        <v>5726840</v>
      </c>
      <c r="C20373">
        <v>5726860</v>
      </c>
      <c r="D20373" t="s">
        <v>67611</v>
      </c>
      <c r="E20373" t="s">
        <v>67612</v>
      </c>
      <c r="F20373" t="s">
        <v>76</v>
      </c>
      <c r="G20373" t="s">
        <v>16</v>
      </c>
      <c r="H20373">
        <v>87</v>
      </c>
      <c r="I20373" t="s">
        <v>67619</v>
      </c>
      <c r="J20373" t="s">
        <v>67620</v>
      </c>
      <c r="K20373" t="s">
        <v>67621</v>
      </c>
      <c r="L20373" t="s">
        <v>78024</v>
      </c>
    </row>
    <row r="20374" spans="1:12" x14ac:dyDescent="0.15">
      <c r="A20374" t="s">
        <v>12</v>
      </c>
      <c r="B20374">
        <v>5726815</v>
      </c>
      <c r="C20374">
        <v>5726835</v>
      </c>
      <c r="D20374" t="s">
        <v>67611</v>
      </c>
      <c r="E20374" t="s">
        <v>67612</v>
      </c>
      <c r="F20374" t="s">
        <v>76</v>
      </c>
      <c r="G20374" t="s">
        <v>32</v>
      </c>
      <c r="H20374">
        <v>112</v>
      </c>
      <c r="I20374" t="s">
        <v>67622</v>
      </c>
      <c r="J20374" t="s">
        <v>67623</v>
      </c>
      <c r="K20374" t="s">
        <v>67624</v>
      </c>
      <c r="L20374" t="s">
        <v>77950</v>
      </c>
    </row>
    <row r="20375" spans="1:12" x14ac:dyDescent="0.15">
      <c r="A20375" t="s">
        <v>12</v>
      </c>
      <c r="B20375">
        <v>5728329</v>
      </c>
      <c r="C20375">
        <v>5728349</v>
      </c>
      <c r="D20375" t="s">
        <v>67625</v>
      </c>
      <c r="E20375" t="s">
        <v>67626</v>
      </c>
      <c r="F20375" t="s">
        <v>76</v>
      </c>
      <c r="G20375" t="s">
        <v>32</v>
      </c>
      <c r="H20375">
        <v>1</v>
      </c>
      <c r="I20375" t="s">
        <v>67627</v>
      </c>
      <c r="J20375" t="s">
        <v>67628</v>
      </c>
      <c r="K20375" t="s">
        <v>67629</v>
      </c>
      <c r="L20375" t="s">
        <v>77917</v>
      </c>
    </row>
    <row r="20376" spans="1:12" x14ac:dyDescent="0.15">
      <c r="A20376" t="s">
        <v>12</v>
      </c>
      <c r="B20376">
        <v>5728309</v>
      </c>
      <c r="C20376">
        <v>5728329</v>
      </c>
      <c r="D20376" t="s">
        <v>67625</v>
      </c>
      <c r="E20376" t="s">
        <v>67626</v>
      </c>
      <c r="F20376" t="s">
        <v>76</v>
      </c>
      <c r="G20376" t="s">
        <v>23</v>
      </c>
      <c r="H20376">
        <v>21</v>
      </c>
      <c r="I20376" t="s">
        <v>67630</v>
      </c>
      <c r="J20376" t="s">
        <v>67631</v>
      </c>
      <c r="K20376" t="s">
        <v>67632</v>
      </c>
      <c r="L20376" t="s">
        <v>78022</v>
      </c>
    </row>
    <row r="20377" spans="1:12" x14ac:dyDescent="0.15">
      <c r="A20377" t="s">
        <v>12</v>
      </c>
      <c r="B20377">
        <v>5728275</v>
      </c>
      <c r="C20377">
        <v>5728295</v>
      </c>
      <c r="D20377" t="s">
        <v>67625</v>
      </c>
      <c r="E20377" t="s">
        <v>67626</v>
      </c>
      <c r="F20377" t="s">
        <v>76</v>
      </c>
      <c r="G20377" t="s">
        <v>16</v>
      </c>
      <c r="H20377">
        <v>55</v>
      </c>
      <c r="I20377" t="s">
        <v>67633</v>
      </c>
      <c r="J20377" t="s">
        <v>67634</v>
      </c>
      <c r="K20377" t="s">
        <v>67635</v>
      </c>
      <c r="L20377" t="s">
        <v>77992</v>
      </c>
    </row>
    <row r="20378" spans="1:12" x14ac:dyDescent="0.15">
      <c r="A20378" t="s">
        <v>12</v>
      </c>
      <c r="B20378">
        <v>5728198</v>
      </c>
      <c r="C20378">
        <v>5728218</v>
      </c>
      <c r="D20378" t="s">
        <v>67625</v>
      </c>
      <c r="E20378" t="s">
        <v>67626</v>
      </c>
      <c r="F20378" t="s">
        <v>76</v>
      </c>
      <c r="G20378" t="s">
        <v>16</v>
      </c>
      <c r="H20378">
        <v>132</v>
      </c>
      <c r="I20378" t="s">
        <v>67636</v>
      </c>
      <c r="J20378" t="s">
        <v>67637</v>
      </c>
      <c r="K20378" t="s">
        <v>67638</v>
      </c>
      <c r="L20378" t="s">
        <v>77938</v>
      </c>
    </row>
    <row r="20379" spans="1:12" x14ac:dyDescent="0.15">
      <c r="A20379" t="s">
        <v>12</v>
      </c>
      <c r="B20379">
        <v>5729338</v>
      </c>
      <c r="C20379">
        <v>5729358</v>
      </c>
      <c r="D20379" t="s">
        <v>67639</v>
      </c>
      <c r="E20379" t="s">
        <v>67640</v>
      </c>
      <c r="F20379" t="s">
        <v>76</v>
      </c>
      <c r="G20379" t="s">
        <v>36</v>
      </c>
      <c r="H20379">
        <v>0</v>
      </c>
      <c r="I20379" t="s">
        <v>67641</v>
      </c>
      <c r="J20379" t="s">
        <v>67642</v>
      </c>
      <c r="K20379" t="s">
        <v>67643</v>
      </c>
      <c r="L20379" t="s">
        <v>77980</v>
      </c>
    </row>
    <row r="20380" spans="1:12" x14ac:dyDescent="0.15">
      <c r="A20380" t="s">
        <v>12</v>
      </c>
      <c r="B20380">
        <v>5729314</v>
      </c>
      <c r="C20380">
        <v>5729334</v>
      </c>
      <c r="D20380" t="s">
        <v>67639</v>
      </c>
      <c r="E20380" t="s">
        <v>67640</v>
      </c>
      <c r="F20380" t="s">
        <v>76</v>
      </c>
      <c r="G20380" t="s">
        <v>16</v>
      </c>
      <c r="H20380">
        <v>24</v>
      </c>
      <c r="I20380" t="s">
        <v>67644</v>
      </c>
      <c r="J20380" t="s">
        <v>67645</v>
      </c>
      <c r="K20380" t="s">
        <v>67646</v>
      </c>
      <c r="L20380" t="s">
        <v>77966</v>
      </c>
    </row>
    <row r="20381" spans="1:12" x14ac:dyDescent="0.15">
      <c r="A20381" t="s">
        <v>12</v>
      </c>
      <c r="B20381">
        <v>5729292</v>
      </c>
      <c r="C20381">
        <v>5729312</v>
      </c>
      <c r="D20381" t="s">
        <v>67639</v>
      </c>
      <c r="E20381" t="s">
        <v>67640</v>
      </c>
      <c r="F20381" t="s">
        <v>76</v>
      </c>
      <c r="G20381" t="s">
        <v>32</v>
      </c>
      <c r="H20381">
        <v>46</v>
      </c>
      <c r="I20381" t="s">
        <v>67647</v>
      </c>
      <c r="J20381" t="s">
        <v>67648</v>
      </c>
      <c r="K20381" t="s">
        <v>67649</v>
      </c>
      <c r="L20381" t="s">
        <v>78004</v>
      </c>
    </row>
    <row r="20382" spans="1:12" x14ac:dyDescent="0.15">
      <c r="A20382" t="s">
        <v>12</v>
      </c>
      <c r="B20382">
        <v>5729270</v>
      </c>
      <c r="C20382">
        <v>5729290</v>
      </c>
      <c r="D20382" t="s">
        <v>67639</v>
      </c>
      <c r="E20382" t="s">
        <v>67640</v>
      </c>
      <c r="F20382" t="s">
        <v>76</v>
      </c>
      <c r="G20382" t="s">
        <v>32</v>
      </c>
      <c r="H20382">
        <v>68</v>
      </c>
      <c r="I20382" t="s">
        <v>67650</v>
      </c>
      <c r="J20382" t="s">
        <v>67651</v>
      </c>
      <c r="K20382" t="s">
        <v>67652</v>
      </c>
      <c r="L20382" t="s">
        <v>77962</v>
      </c>
    </row>
    <row r="20383" spans="1:12" x14ac:dyDescent="0.15">
      <c r="A20383" t="s">
        <v>12</v>
      </c>
      <c r="B20383">
        <v>5730080</v>
      </c>
      <c r="C20383">
        <v>5730100</v>
      </c>
      <c r="D20383" t="s">
        <v>67653</v>
      </c>
      <c r="E20383" t="s">
        <v>67654</v>
      </c>
      <c r="F20383" t="s">
        <v>76</v>
      </c>
      <c r="G20383" t="s">
        <v>32</v>
      </c>
      <c r="H20383">
        <v>17</v>
      </c>
      <c r="I20383" t="s">
        <v>67655</v>
      </c>
      <c r="J20383" t="s">
        <v>67656</v>
      </c>
      <c r="K20383" t="s">
        <v>67657</v>
      </c>
      <c r="L20383" t="s">
        <v>77944</v>
      </c>
    </row>
    <row r="20384" spans="1:12" x14ac:dyDescent="0.15">
      <c r="A20384" t="s">
        <v>12</v>
      </c>
      <c r="B20384">
        <v>5730050</v>
      </c>
      <c r="C20384">
        <v>5730070</v>
      </c>
      <c r="D20384" t="s">
        <v>67653</v>
      </c>
      <c r="E20384" t="s">
        <v>67654</v>
      </c>
      <c r="F20384" t="s">
        <v>76</v>
      </c>
      <c r="G20384" t="s">
        <v>32</v>
      </c>
      <c r="H20384">
        <v>47</v>
      </c>
      <c r="I20384" t="s">
        <v>67658</v>
      </c>
      <c r="J20384" t="s">
        <v>67659</v>
      </c>
      <c r="K20384" t="s">
        <v>67660</v>
      </c>
      <c r="L20384" t="s">
        <v>77932</v>
      </c>
    </row>
    <row r="20385" spans="1:12" x14ac:dyDescent="0.15">
      <c r="A20385" t="s">
        <v>12</v>
      </c>
      <c r="B20385">
        <v>5730018</v>
      </c>
      <c r="C20385">
        <v>5730038</v>
      </c>
      <c r="D20385" t="s">
        <v>67653</v>
      </c>
      <c r="E20385" t="s">
        <v>67654</v>
      </c>
      <c r="F20385" t="s">
        <v>76</v>
      </c>
      <c r="G20385" t="s">
        <v>16</v>
      </c>
      <c r="H20385">
        <v>79</v>
      </c>
      <c r="I20385" t="s">
        <v>67661</v>
      </c>
      <c r="J20385" t="s">
        <v>67662</v>
      </c>
      <c r="K20385" t="s">
        <v>67663</v>
      </c>
      <c r="L20385" t="s">
        <v>77993</v>
      </c>
    </row>
    <row r="20386" spans="1:12" x14ac:dyDescent="0.15">
      <c r="A20386" t="s">
        <v>12</v>
      </c>
      <c r="B20386">
        <v>5729993</v>
      </c>
      <c r="C20386">
        <v>5730013</v>
      </c>
      <c r="D20386" t="s">
        <v>67653</v>
      </c>
      <c r="E20386" t="s">
        <v>67654</v>
      </c>
      <c r="F20386" t="s">
        <v>76</v>
      </c>
      <c r="G20386" t="s">
        <v>32</v>
      </c>
      <c r="H20386">
        <v>104</v>
      </c>
      <c r="I20386" t="s">
        <v>67664</v>
      </c>
      <c r="J20386" t="s">
        <v>67665</v>
      </c>
      <c r="K20386" t="s">
        <v>67666</v>
      </c>
      <c r="L20386" t="s">
        <v>77963</v>
      </c>
    </row>
    <row r="20387" spans="1:12" x14ac:dyDescent="0.15">
      <c r="A20387" t="s">
        <v>12</v>
      </c>
      <c r="B20387">
        <v>5731078</v>
      </c>
      <c r="C20387">
        <v>5731098</v>
      </c>
      <c r="D20387" t="s">
        <v>67667</v>
      </c>
      <c r="E20387" t="s">
        <v>67668</v>
      </c>
      <c r="F20387" t="s">
        <v>76</v>
      </c>
      <c r="G20387" t="s">
        <v>32</v>
      </c>
      <c r="H20387">
        <v>20</v>
      </c>
      <c r="I20387" t="s">
        <v>67669</v>
      </c>
      <c r="J20387" t="s">
        <v>67670</v>
      </c>
      <c r="K20387" t="s">
        <v>67671</v>
      </c>
      <c r="L20387" t="s">
        <v>77968</v>
      </c>
    </row>
    <row r="20388" spans="1:12" x14ac:dyDescent="0.15">
      <c r="A20388" t="s">
        <v>12</v>
      </c>
      <c r="B20388">
        <v>5731053</v>
      </c>
      <c r="C20388">
        <v>5731073</v>
      </c>
      <c r="D20388" t="s">
        <v>67667</v>
      </c>
      <c r="E20388" t="s">
        <v>67668</v>
      </c>
      <c r="F20388" t="s">
        <v>76</v>
      </c>
      <c r="G20388" t="s">
        <v>16</v>
      </c>
      <c r="H20388">
        <v>45</v>
      </c>
      <c r="I20388" t="s">
        <v>67672</v>
      </c>
      <c r="J20388" t="s">
        <v>67673</v>
      </c>
      <c r="K20388" t="s">
        <v>67674</v>
      </c>
      <c r="L20388" t="s">
        <v>77967</v>
      </c>
    </row>
    <row r="20389" spans="1:12" x14ac:dyDescent="0.15">
      <c r="A20389" t="s">
        <v>12</v>
      </c>
      <c r="B20389">
        <v>5731033</v>
      </c>
      <c r="C20389">
        <v>5731053</v>
      </c>
      <c r="D20389" t="s">
        <v>67667</v>
      </c>
      <c r="E20389" t="s">
        <v>67668</v>
      </c>
      <c r="F20389" t="s">
        <v>76</v>
      </c>
      <c r="G20389" t="s">
        <v>32</v>
      </c>
      <c r="H20389">
        <v>65</v>
      </c>
      <c r="I20389" t="s">
        <v>67675</v>
      </c>
      <c r="J20389" t="s">
        <v>67676</v>
      </c>
      <c r="K20389" t="s">
        <v>67677</v>
      </c>
      <c r="L20389" t="s">
        <v>78042</v>
      </c>
    </row>
    <row r="20390" spans="1:12" x14ac:dyDescent="0.15">
      <c r="A20390" t="s">
        <v>12</v>
      </c>
      <c r="B20390">
        <v>5731001</v>
      </c>
      <c r="C20390">
        <v>5731021</v>
      </c>
      <c r="D20390" t="s">
        <v>67667</v>
      </c>
      <c r="E20390" t="s">
        <v>67668</v>
      </c>
      <c r="F20390" t="s">
        <v>76</v>
      </c>
      <c r="G20390" t="s">
        <v>32</v>
      </c>
      <c r="H20390">
        <v>97</v>
      </c>
      <c r="I20390" t="s">
        <v>67678</v>
      </c>
      <c r="J20390" t="s">
        <v>67679</v>
      </c>
      <c r="K20390" t="s">
        <v>67680</v>
      </c>
      <c r="L20390" t="s">
        <v>78010</v>
      </c>
    </row>
    <row r="20391" spans="1:12" x14ac:dyDescent="0.15">
      <c r="A20391" t="s">
        <v>12</v>
      </c>
      <c r="B20391">
        <v>5733547</v>
      </c>
      <c r="C20391">
        <v>5733567</v>
      </c>
      <c r="D20391" t="s">
        <v>67681</v>
      </c>
      <c r="E20391" t="s">
        <v>67682</v>
      </c>
      <c r="F20391" t="s">
        <v>76</v>
      </c>
      <c r="G20391" t="s">
        <v>32</v>
      </c>
      <c r="H20391">
        <v>1</v>
      </c>
      <c r="I20391" t="s">
        <v>67683</v>
      </c>
      <c r="J20391" t="s">
        <v>67684</v>
      </c>
      <c r="K20391" t="s">
        <v>67685</v>
      </c>
      <c r="L20391" t="s">
        <v>77917</v>
      </c>
    </row>
    <row r="20392" spans="1:12" x14ac:dyDescent="0.15">
      <c r="A20392" t="s">
        <v>12</v>
      </c>
      <c r="B20392">
        <v>5733514</v>
      </c>
      <c r="C20392">
        <v>5733534</v>
      </c>
      <c r="D20392" t="s">
        <v>67681</v>
      </c>
      <c r="E20392" t="s">
        <v>67682</v>
      </c>
      <c r="F20392" t="s">
        <v>76</v>
      </c>
      <c r="G20392" t="s">
        <v>16</v>
      </c>
      <c r="H20392">
        <v>34</v>
      </c>
      <c r="I20392" t="s">
        <v>67686</v>
      </c>
      <c r="J20392" t="s">
        <v>67687</v>
      </c>
      <c r="K20392" t="s">
        <v>67688</v>
      </c>
      <c r="L20392" t="s">
        <v>77999</v>
      </c>
    </row>
    <row r="20393" spans="1:12" x14ac:dyDescent="0.15">
      <c r="A20393" t="s">
        <v>12</v>
      </c>
      <c r="B20393">
        <v>5733484</v>
      </c>
      <c r="C20393">
        <v>5733504</v>
      </c>
      <c r="D20393" t="s">
        <v>67681</v>
      </c>
      <c r="E20393" t="s">
        <v>67682</v>
      </c>
      <c r="F20393" t="s">
        <v>76</v>
      </c>
      <c r="G20393" t="s">
        <v>16</v>
      </c>
      <c r="H20393">
        <v>64</v>
      </c>
      <c r="I20393" t="s">
        <v>67689</v>
      </c>
      <c r="J20393" t="s">
        <v>67690</v>
      </c>
      <c r="K20393" t="s">
        <v>67691</v>
      </c>
      <c r="L20393" t="s">
        <v>77989</v>
      </c>
    </row>
    <row r="20394" spans="1:12" x14ac:dyDescent="0.15">
      <c r="A20394" t="s">
        <v>12</v>
      </c>
      <c r="B20394">
        <v>5733448</v>
      </c>
      <c r="C20394">
        <v>5733468</v>
      </c>
      <c r="D20394" t="s">
        <v>67681</v>
      </c>
      <c r="E20394" t="s">
        <v>67682</v>
      </c>
      <c r="F20394" t="s">
        <v>76</v>
      </c>
      <c r="G20394" t="s">
        <v>16</v>
      </c>
      <c r="H20394">
        <v>100</v>
      </c>
      <c r="I20394" t="s">
        <v>67692</v>
      </c>
      <c r="J20394" t="s">
        <v>67693</v>
      </c>
      <c r="K20394" t="s">
        <v>67694</v>
      </c>
      <c r="L20394" t="s">
        <v>77953</v>
      </c>
    </row>
    <row r="20395" spans="1:12" x14ac:dyDescent="0.15">
      <c r="A20395" t="s">
        <v>12</v>
      </c>
      <c r="B20395">
        <v>5734173</v>
      </c>
      <c r="C20395">
        <v>5734193</v>
      </c>
      <c r="D20395" t="s">
        <v>67695</v>
      </c>
      <c r="E20395" t="s">
        <v>90</v>
      </c>
      <c r="F20395" t="s">
        <v>76</v>
      </c>
      <c r="G20395" t="s">
        <v>16</v>
      </c>
      <c r="H20395">
        <v>14</v>
      </c>
      <c r="I20395" t="s">
        <v>67696</v>
      </c>
      <c r="J20395" t="s">
        <v>67697</v>
      </c>
      <c r="K20395" t="s">
        <v>67698</v>
      </c>
      <c r="L20395" t="s">
        <v>77924</v>
      </c>
    </row>
    <row r="20396" spans="1:12" x14ac:dyDescent="0.15">
      <c r="A20396" t="s">
        <v>12</v>
      </c>
      <c r="B20396">
        <v>5734140</v>
      </c>
      <c r="C20396">
        <v>5734160</v>
      </c>
      <c r="D20396" t="s">
        <v>67695</v>
      </c>
      <c r="E20396" t="s">
        <v>90</v>
      </c>
      <c r="F20396" t="s">
        <v>76</v>
      </c>
      <c r="G20396" t="s">
        <v>23</v>
      </c>
      <c r="H20396">
        <v>47</v>
      </c>
      <c r="I20396" t="s">
        <v>67699</v>
      </c>
      <c r="J20396" t="s">
        <v>67700</v>
      </c>
      <c r="K20396" t="s">
        <v>67701</v>
      </c>
      <c r="L20396" t="s">
        <v>77932</v>
      </c>
    </row>
    <row r="20397" spans="1:12" x14ac:dyDescent="0.15">
      <c r="A20397" t="s">
        <v>12</v>
      </c>
      <c r="B20397">
        <v>5734105</v>
      </c>
      <c r="C20397">
        <v>5734125</v>
      </c>
      <c r="D20397" t="s">
        <v>67695</v>
      </c>
      <c r="E20397" t="s">
        <v>90</v>
      </c>
      <c r="F20397" t="s">
        <v>76</v>
      </c>
      <c r="G20397" t="s">
        <v>36</v>
      </c>
      <c r="H20397">
        <v>82</v>
      </c>
      <c r="I20397" t="s">
        <v>67702</v>
      </c>
      <c r="J20397" t="s">
        <v>67703</v>
      </c>
      <c r="K20397" t="s">
        <v>67704</v>
      </c>
      <c r="L20397" t="s">
        <v>78011</v>
      </c>
    </row>
    <row r="20398" spans="1:12" x14ac:dyDescent="0.15">
      <c r="A20398" t="s">
        <v>12</v>
      </c>
      <c r="B20398">
        <v>5734077</v>
      </c>
      <c r="C20398">
        <v>5734097</v>
      </c>
      <c r="D20398" t="s">
        <v>67695</v>
      </c>
      <c r="E20398" t="s">
        <v>90</v>
      </c>
      <c r="F20398" t="s">
        <v>76</v>
      </c>
      <c r="G20398" t="s">
        <v>16</v>
      </c>
      <c r="H20398">
        <v>110</v>
      </c>
      <c r="I20398" t="s">
        <v>67705</v>
      </c>
      <c r="J20398" t="s">
        <v>67706</v>
      </c>
      <c r="K20398" t="s">
        <v>67707</v>
      </c>
      <c r="L20398" t="s">
        <v>78030</v>
      </c>
    </row>
    <row r="20399" spans="1:12" x14ac:dyDescent="0.15">
      <c r="A20399" t="s">
        <v>12</v>
      </c>
      <c r="B20399">
        <v>5735375</v>
      </c>
      <c r="C20399">
        <v>5735395</v>
      </c>
      <c r="D20399" t="s">
        <v>67708</v>
      </c>
      <c r="E20399" t="s">
        <v>67709</v>
      </c>
      <c r="F20399" t="s">
        <v>76</v>
      </c>
      <c r="G20399" t="s">
        <v>16</v>
      </c>
      <c r="H20399">
        <v>49</v>
      </c>
      <c r="I20399" t="s">
        <v>67710</v>
      </c>
      <c r="J20399" t="s">
        <v>67711</v>
      </c>
      <c r="K20399" t="s">
        <v>67712</v>
      </c>
      <c r="L20399" t="s">
        <v>77913</v>
      </c>
    </row>
    <row r="20400" spans="1:12" x14ac:dyDescent="0.15">
      <c r="A20400" t="s">
        <v>12</v>
      </c>
      <c r="B20400">
        <v>5735348</v>
      </c>
      <c r="C20400">
        <v>5735368</v>
      </c>
      <c r="D20400" t="s">
        <v>67708</v>
      </c>
      <c r="E20400" t="s">
        <v>67709</v>
      </c>
      <c r="F20400" t="s">
        <v>76</v>
      </c>
      <c r="G20400" t="s">
        <v>16</v>
      </c>
      <c r="H20400">
        <v>76</v>
      </c>
      <c r="I20400" t="s">
        <v>67713</v>
      </c>
      <c r="J20400" t="s">
        <v>67714</v>
      </c>
      <c r="K20400" t="s">
        <v>67715</v>
      </c>
      <c r="L20400" t="s">
        <v>77985</v>
      </c>
    </row>
    <row r="20401" spans="1:12" x14ac:dyDescent="0.15">
      <c r="A20401" t="s">
        <v>12</v>
      </c>
      <c r="B20401">
        <v>5735312</v>
      </c>
      <c r="C20401">
        <v>5735332</v>
      </c>
      <c r="D20401" t="s">
        <v>67708</v>
      </c>
      <c r="E20401" t="s">
        <v>67709</v>
      </c>
      <c r="F20401" t="s">
        <v>76</v>
      </c>
      <c r="G20401" t="s">
        <v>36</v>
      </c>
      <c r="H20401">
        <v>112</v>
      </c>
      <c r="I20401" t="s">
        <v>67716</v>
      </c>
      <c r="J20401" t="s">
        <v>67717</v>
      </c>
      <c r="K20401" t="s">
        <v>67718</v>
      </c>
      <c r="L20401" t="s">
        <v>77950</v>
      </c>
    </row>
    <row r="20402" spans="1:12" x14ac:dyDescent="0.15">
      <c r="A20402" t="s">
        <v>12</v>
      </c>
      <c r="B20402">
        <v>5735281</v>
      </c>
      <c r="C20402">
        <v>5735301</v>
      </c>
      <c r="D20402" t="s">
        <v>67708</v>
      </c>
      <c r="E20402" t="s">
        <v>67709</v>
      </c>
      <c r="F20402" t="s">
        <v>76</v>
      </c>
      <c r="G20402" t="s">
        <v>36</v>
      </c>
      <c r="H20402">
        <v>143</v>
      </c>
      <c r="I20402" t="s">
        <v>67719</v>
      </c>
      <c r="J20402" t="s">
        <v>67720</v>
      </c>
      <c r="K20402" t="s">
        <v>67721</v>
      </c>
      <c r="L20402" t="s">
        <v>78076</v>
      </c>
    </row>
    <row r="20403" spans="1:12" x14ac:dyDescent="0.15">
      <c r="A20403" t="s">
        <v>12</v>
      </c>
      <c r="B20403">
        <v>5735814</v>
      </c>
      <c r="C20403">
        <v>5735834</v>
      </c>
      <c r="D20403" t="s">
        <v>67722</v>
      </c>
      <c r="E20403" t="s">
        <v>67723</v>
      </c>
      <c r="F20403" t="s">
        <v>15</v>
      </c>
      <c r="G20403" t="s">
        <v>36</v>
      </c>
      <c r="H20403">
        <v>11</v>
      </c>
      <c r="I20403" t="s">
        <v>67724</v>
      </c>
      <c r="J20403" t="s">
        <v>67725</v>
      </c>
      <c r="K20403" t="s">
        <v>67726</v>
      </c>
      <c r="L20403" t="s">
        <v>77974</v>
      </c>
    </row>
    <row r="20404" spans="1:12" x14ac:dyDescent="0.15">
      <c r="A20404" t="s">
        <v>12</v>
      </c>
      <c r="B20404">
        <v>5735860</v>
      </c>
      <c r="C20404">
        <v>5735880</v>
      </c>
      <c r="D20404" t="s">
        <v>67722</v>
      </c>
      <c r="E20404" t="s">
        <v>67723</v>
      </c>
      <c r="F20404" t="s">
        <v>15</v>
      </c>
      <c r="G20404" t="s">
        <v>16</v>
      </c>
      <c r="H20404">
        <v>57</v>
      </c>
      <c r="I20404" t="s">
        <v>67727</v>
      </c>
      <c r="J20404" t="s">
        <v>67728</v>
      </c>
      <c r="K20404" t="s">
        <v>67729</v>
      </c>
      <c r="L20404" t="s">
        <v>78049</v>
      </c>
    </row>
    <row r="20405" spans="1:12" x14ac:dyDescent="0.15">
      <c r="A20405" t="s">
        <v>12</v>
      </c>
      <c r="B20405">
        <v>5735880</v>
      </c>
      <c r="C20405">
        <v>5735900</v>
      </c>
      <c r="D20405" t="s">
        <v>67722</v>
      </c>
      <c r="E20405" t="s">
        <v>67723</v>
      </c>
      <c r="F20405" t="s">
        <v>15</v>
      </c>
      <c r="G20405" t="s">
        <v>16</v>
      </c>
      <c r="H20405">
        <v>77</v>
      </c>
      <c r="I20405" t="s">
        <v>67730</v>
      </c>
      <c r="J20405" t="s">
        <v>67731</v>
      </c>
      <c r="K20405" t="s">
        <v>67732</v>
      </c>
      <c r="L20405" t="s">
        <v>77960</v>
      </c>
    </row>
    <row r="20406" spans="1:12" x14ac:dyDescent="0.15">
      <c r="A20406" t="s">
        <v>12</v>
      </c>
      <c r="B20406">
        <v>5735918</v>
      </c>
      <c r="C20406">
        <v>5735938</v>
      </c>
      <c r="D20406" t="s">
        <v>67722</v>
      </c>
      <c r="E20406" t="s">
        <v>67723</v>
      </c>
      <c r="F20406" t="s">
        <v>15</v>
      </c>
      <c r="G20406" t="s">
        <v>16</v>
      </c>
      <c r="H20406">
        <v>115</v>
      </c>
      <c r="I20406" t="s">
        <v>67733</v>
      </c>
      <c r="J20406" t="s">
        <v>67734</v>
      </c>
      <c r="K20406" t="s">
        <v>67735</v>
      </c>
      <c r="L20406" t="s">
        <v>78020</v>
      </c>
    </row>
    <row r="20407" spans="1:12" x14ac:dyDescent="0.15">
      <c r="A20407" t="s">
        <v>12</v>
      </c>
      <c r="B20407">
        <v>5738062</v>
      </c>
      <c r="C20407">
        <v>5738082</v>
      </c>
      <c r="D20407" t="s">
        <v>67736</v>
      </c>
      <c r="E20407" t="s">
        <v>90</v>
      </c>
      <c r="F20407" t="s">
        <v>15</v>
      </c>
      <c r="G20407" t="s">
        <v>36</v>
      </c>
      <c r="H20407">
        <v>6</v>
      </c>
      <c r="I20407" t="s">
        <v>67737</v>
      </c>
      <c r="J20407" t="s">
        <v>67738</v>
      </c>
      <c r="K20407" t="s">
        <v>67739</v>
      </c>
      <c r="L20407" t="s">
        <v>78025</v>
      </c>
    </row>
    <row r="20408" spans="1:12" x14ac:dyDescent="0.15">
      <c r="A20408" t="s">
        <v>12</v>
      </c>
      <c r="B20408">
        <v>5738102</v>
      </c>
      <c r="C20408">
        <v>5738122</v>
      </c>
      <c r="D20408" t="s">
        <v>67736</v>
      </c>
      <c r="E20408" t="s">
        <v>90</v>
      </c>
      <c r="F20408" t="s">
        <v>15</v>
      </c>
      <c r="G20408" t="s">
        <v>16</v>
      </c>
      <c r="H20408">
        <v>46</v>
      </c>
      <c r="I20408" t="s">
        <v>67740</v>
      </c>
      <c r="J20408" t="s">
        <v>67741</v>
      </c>
      <c r="K20408" t="s">
        <v>67742</v>
      </c>
      <c r="L20408" t="s">
        <v>78004</v>
      </c>
    </row>
    <row r="20409" spans="1:12" x14ac:dyDescent="0.15">
      <c r="A20409" t="s">
        <v>12</v>
      </c>
      <c r="B20409">
        <v>5738139</v>
      </c>
      <c r="C20409">
        <v>5738159</v>
      </c>
      <c r="D20409" t="s">
        <v>67736</v>
      </c>
      <c r="E20409" t="s">
        <v>90</v>
      </c>
      <c r="F20409" t="s">
        <v>15</v>
      </c>
      <c r="G20409" t="s">
        <v>32</v>
      </c>
      <c r="H20409">
        <v>83</v>
      </c>
      <c r="I20409" t="s">
        <v>67743</v>
      </c>
      <c r="J20409" t="s">
        <v>67744</v>
      </c>
      <c r="K20409" t="s">
        <v>67745</v>
      </c>
      <c r="L20409" t="s">
        <v>77958</v>
      </c>
    </row>
    <row r="20410" spans="1:12" x14ac:dyDescent="0.15">
      <c r="A20410" t="s">
        <v>12</v>
      </c>
      <c r="B20410">
        <v>5738159</v>
      </c>
      <c r="C20410">
        <v>5738179</v>
      </c>
      <c r="D20410" t="s">
        <v>67736</v>
      </c>
      <c r="E20410" t="s">
        <v>90</v>
      </c>
      <c r="F20410" t="s">
        <v>15</v>
      </c>
      <c r="G20410" t="s">
        <v>32</v>
      </c>
      <c r="H20410">
        <v>103</v>
      </c>
      <c r="I20410" t="s">
        <v>67746</v>
      </c>
      <c r="J20410" t="s">
        <v>67747</v>
      </c>
      <c r="K20410" t="s">
        <v>67748</v>
      </c>
      <c r="L20410" t="s">
        <v>77937</v>
      </c>
    </row>
    <row r="20411" spans="1:12" x14ac:dyDescent="0.15">
      <c r="A20411" t="s">
        <v>12</v>
      </c>
      <c r="B20411">
        <v>5738669</v>
      </c>
      <c r="C20411">
        <v>5738689</v>
      </c>
      <c r="D20411" t="s">
        <v>67749</v>
      </c>
      <c r="E20411" t="s">
        <v>90</v>
      </c>
      <c r="F20411" t="s">
        <v>15</v>
      </c>
      <c r="G20411" t="s">
        <v>23</v>
      </c>
      <c r="H20411">
        <v>7</v>
      </c>
      <c r="I20411" t="s">
        <v>67750</v>
      </c>
      <c r="J20411" t="s">
        <v>67751</v>
      </c>
      <c r="K20411" t="s">
        <v>67752</v>
      </c>
      <c r="L20411" t="s">
        <v>77909</v>
      </c>
    </row>
    <row r="20412" spans="1:12" x14ac:dyDescent="0.15">
      <c r="A20412" t="s">
        <v>12</v>
      </c>
      <c r="B20412">
        <v>5738694</v>
      </c>
      <c r="C20412">
        <v>5738714</v>
      </c>
      <c r="D20412" t="s">
        <v>67749</v>
      </c>
      <c r="E20412" t="s">
        <v>90</v>
      </c>
      <c r="F20412" t="s">
        <v>15</v>
      </c>
      <c r="G20412" t="s">
        <v>16</v>
      </c>
      <c r="H20412">
        <v>32</v>
      </c>
      <c r="I20412" t="s">
        <v>67753</v>
      </c>
      <c r="J20412" t="s">
        <v>67754</v>
      </c>
      <c r="K20412" t="s">
        <v>67755</v>
      </c>
      <c r="L20412" t="s">
        <v>77918</v>
      </c>
    </row>
    <row r="20413" spans="1:12" x14ac:dyDescent="0.15">
      <c r="A20413" t="s">
        <v>12</v>
      </c>
      <c r="B20413">
        <v>5738742</v>
      </c>
      <c r="C20413">
        <v>5738762</v>
      </c>
      <c r="D20413" t="s">
        <v>67749</v>
      </c>
      <c r="E20413" t="s">
        <v>90</v>
      </c>
      <c r="F20413" t="s">
        <v>15</v>
      </c>
      <c r="G20413" t="s">
        <v>32</v>
      </c>
      <c r="H20413">
        <v>80</v>
      </c>
      <c r="I20413" t="s">
        <v>67756</v>
      </c>
      <c r="J20413" t="s">
        <v>67757</v>
      </c>
      <c r="K20413" t="s">
        <v>67758</v>
      </c>
      <c r="L20413" t="s">
        <v>77940</v>
      </c>
    </row>
    <row r="20414" spans="1:12" x14ac:dyDescent="0.15">
      <c r="A20414" t="s">
        <v>12</v>
      </c>
      <c r="B20414">
        <v>5738762</v>
      </c>
      <c r="C20414">
        <v>5738782</v>
      </c>
      <c r="D20414" t="s">
        <v>67749</v>
      </c>
      <c r="E20414" t="s">
        <v>90</v>
      </c>
      <c r="F20414" t="s">
        <v>15</v>
      </c>
      <c r="G20414" t="s">
        <v>32</v>
      </c>
      <c r="H20414">
        <v>100</v>
      </c>
      <c r="I20414" t="s">
        <v>67759</v>
      </c>
      <c r="J20414" t="s">
        <v>67760</v>
      </c>
      <c r="K20414" t="s">
        <v>67761</v>
      </c>
      <c r="L20414" t="s">
        <v>77953</v>
      </c>
    </row>
    <row r="20415" spans="1:12" x14ac:dyDescent="0.15">
      <c r="A20415" t="s">
        <v>12</v>
      </c>
      <c r="B20415">
        <v>5739911</v>
      </c>
      <c r="C20415">
        <v>5739931</v>
      </c>
      <c r="D20415" t="s">
        <v>67762</v>
      </c>
      <c r="E20415" t="s">
        <v>90</v>
      </c>
      <c r="F20415" t="s">
        <v>15</v>
      </c>
      <c r="G20415" t="s">
        <v>16</v>
      </c>
      <c r="H20415">
        <v>38</v>
      </c>
      <c r="I20415" t="s">
        <v>67763</v>
      </c>
      <c r="J20415" t="s">
        <v>67764</v>
      </c>
      <c r="K20415" t="s">
        <v>67765</v>
      </c>
      <c r="L20415" t="s">
        <v>78008</v>
      </c>
    </row>
    <row r="20416" spans="1:12" x14ac:dyDescent="0.15">
      <c r="A20416" t="s">
        <v>12</v>
      </c>
      <c r="B20416">
        <v>5739936</v>
      </c>
      <c r="C20416">
        <v>5739956</v>
      </c>
      <c r="D20416" t="s">
        <v>67762</v>
      </c>
      <c r="E20416" t="s">
        <v>90</v>
      </c>
      <c r="F20416" t="s">
        <v>15</v>
      </c>
      <c r="G20416" t="s">
        <v>32</v>
      </c>
      <c r="H20416">
        <v>63</v>
      </c>
      <c r="I20416" t="s">
        <v>67766</v>
      </c>
      <c r="J20416" t="s">
        <v>67767</v>
      </c>
      <c r="K20416" t="s">
        <v>67768</v>
      </c>
      <c r="L20416" t="s">
        <v>77957</v>
      </c>
    </row>
    <row r="20417" spans="1:12" x14ac:dyDescent="0.15">
      <c r="A20417" t="s">
        <v>12</v>
      </c>
      <c r="B20417">
        <v>5739960</v>
      </c>
      <c r="C20417">
        <v>5739980</v>
      </c>
      <c r="D20417" t="s">
        <v>67762</v>
      </c>
      <c r="E20417" t="s">
        <v>90</v>
      </c>
      <c r="F20417" t="s">
        <v>15</v>
      </c>
      <c r="G20417" t="s">
        <v>36</v>
      </c>
      <c r="H20417">
        <v>87</v>
      </c>
      <c r="I20417" t="s">
        <v>67769</v>
      </c>
      <c r="J20417" t="s">
        <v>67770</v>
      </c>
      <c r="K20417" t="s">
        <v>67771</v>
      </c>
      <c r="L20417" t="s">
        <v>78024</v>
      </c>
    </row>
    <row r="20418" spans="1:12" x14ac:dyDescent="0.15">
      <c r="A20418" t="s">
        <v>12</v>
      </c>
      <c r="B20418">
        <v>5740003</v>
      </c>
      <c r="C20418">
        <v>5740023</v>
      </c>
      <c r="D20418" t="s">
        <v>67762</v>
      </c>
      <c r="E20418" t="s">
        <v>90</v>
      </c>
      <c r="F20418" t="s">
        <v>15</v>
      </c>
      <c r="G20418" t="s">
        <v>16</v>
      </c>
      <c r="H20418">
        <v>130</v>
      </c>
      <c r="I20418" t="s">
        <v>67772</v>
      </c>
      <c r="J20418" t="s">
        <v>67773</v>
      </c>
      <c r="K20418" t="s">
        <v>67774</v>
      </c>
      <c r="L20418" t="s">
        <v>77998</v>
      </c>
    </row>
    <row r="20419" spans="1:12" x14ac:dyDescent="0.15">
      <c r="A20419" t="s">
        <v>12</v>
      </c>
      <c r="B20419">
        <v>5741763</v>
      </c>
      <c r="C20419">
        <v>5741783</v>
      </c>
      <c r="D20419" t="s">
        <v>67775</v>
      </c>
      <c r="E20419" t="s">
        <v>90</v>
      </c>
      <c r="F20419" t="s">
        <v>76</v>
      </c>
      <c r="G20419" t="s">
        <v>16</v>
      </c>
      <c r="H20419">
        <v>24</v>
      </c>
      <c r="I20419" t="s">
        <v>67776</v>
      </c>
      <c r="J20419" t="s">
        <v>67777</v>
      </c>
      <c r="K20419" t="s">
        <v>67778</v>
      </c>
      <c r="L20419" t="s">
        <v>77966</v>
      </c>
    </row>
    <row r="20420" spans="1:12" x14ac:dyDescent="0.15">
      <c r="A20420" t="s">
        <v>12</v>
      </c>
      <c r="B20420">
        <v>5741741</v>
      </c>
      <c r="C20420">
        <v>5741761</v>
      </c>
      <c r="D20420" t="s">
        <v>67775</v>
      </c>
      <c r="E20420" t="s">
        <v>90</v>
      </c>
      <c r="F20420" t="s">
        <v>76</v>
      </c>
      <c r="G20420" t="s">
        <v>36</v>
      </c>
      <c r="H20420">
        <v>46</v>
      </c>
      <c r="I20420" t="s">
        <v>67779</v>
      </c>
      <c r="J20420" t="s">
        <v>67780</v>
      </c>
      <c r="K20420" t="s">
        <v>67781</v>
      </c>
      <c r="L20420" t="s">
        <v>78004</v>
      </c>
    </row>
    <row r="20421" spans="1:12" x14ac:dyDescent="0.15">
      <c r="A20421" t="s">
        <v>12</v>
      </c>
      <c r="B20421">
        <v>5741713</v>
      </c>
      <c r="C20421">
        <v>5741733</v>
      </c>
      <c r="D20421" t="s">
        <v>67775</v>
      </c>
      <c r="E20421" t="s">
        <v>90</v>
      </c>
      <c r="F20421" t="s">
        <v>76</v>
      </c>
      <c r="G20421" t="s">
        <v>23</v>
      </c>
      <c r="H20421">
        <v>74</v>
      </c>
      <c r="I20421" t="s">
        <v>67782</v>
      </c>
      <c r="J20421" t="s">
        <v>67783</v>
      </c>
      <c r="K20421" t="s">
        <v>67784</v>
      </c>
      <c r="L20421" t="s">
        <v>78005</v>
      </c>
    </row>
    <row r="20422" spans="1:12" x14ac:dyDescent="0.15">
      <c r="A20422" t="s">
        <v>12</v>
      </c>
      <c r="B20422">
        <v>5741684</v>
      </c>
      <c r="C20422">
        <v>5741704</v>
      </c>
      <c r="D20422" t="s">
        <v>67775</v>
      </c>
      <c r="E20422" t="s">
        <v>90</v>
      </c>
      <c r="F20422" t="s">
        <v>76</v>
      </c>
      <c r="G20422" t="s">
        <v>16</v>
      </c>
      <c r="H20422">
        <v>103</v>
      </c>
      <c r="I20422" t="s">
        <v>67785</v>
      </c>
      <c r="J20422" t="s">
        <v>67786</v>
      </c>
      <c r="K20422" t="s">
        <v>67787</v>
      </c>
      <c r="L20422" t="s">
        <v>77937</v>
      </c>
    </row>
    <row r="20423" spans="1:12" x14ac:dyDescent="0.15">
      <c r="A20423" t="s">
        <v>12</v>
      </c>
      <c r="B20423">
        <v>5742743</v>
      </c>
      <c r="C20423">
        <v>5742763</v>
      </c>
      <c r="D20423" t="s">
        <v>67788</v>
      </c>
      <c r="E20423" t="s">
        <v>90</v>
      </c>
      <c r="F20423" t="s">
        <v>76</v>
      </c>
      <c r="G20423" t="s">
        <v>23</v>
      </c>
      <c r="H20423">
        <v>15</v>
      </c>
      <c r="I20423" t="s">
        <v>67789</v>
      </c>
      <c r="J20423" t="s">
        <v>67790</v>
      </c>
      <c r="K20423" t="s">
        <v>67791</v>
      </c>
      <c r="L20423" t="s">
        <v>77970</v>
      </c>
    </row>
    <row r="20424" spans="1:12" x14ac:dyDescent="0.15">
      <c r="A20424" t="s">
        <v>12</v>
      </c>
      <c r="B20424">
        <v>5742718</v>
      </c>
      <c r="C20424">
        <v>5742738</v>
      </c>
      <c r="D20424" t="s">
        <v>67788</v>
      </c>
      <c r="E20424" t="s">
        <v>90</v>
      </c>
      <c r="F20424" t="s">
        <v>76</v>
      </c>
      <c r="G20424" t="s">
        <v>36</v>
      </c>
      <c r="H20424">
        <v>40</v>
      </c>
      <c r="I20424" t="s">
        <v>67792</v>
      </c>
      <c r="J20424" t="s">
        <v>67793</v>
      </c>
      <c r="K20424" t="s">
        <v>67794</v>
      </c>
      <c r="L20424" t="s">
        <v>77952</v>
      </c>
    </row>
    <row r="20425" spans="1:12" x14ac:dyDescent="0.15">
      <c r="A20425" t="s">
        <v>12</v>
      </c>
      <c r="B20425">
        <v>5742665</v>
      </c>
      <c r="C20425">
        <v>5742685</v>
      </c>
      <c r="D20425" t="s">
        <v>67788</v>
      </c>
      <c r="E20425" t="s">
        <v>90</v>
      </c>
      <c r="F20425" t="s">
        <v>76</v>
      </c>
      <c r="G20425" t="s">
        <v>16</v>
      </c>
      <c r="H20425">
        <v>93</v>
      </c>
      <c r="I20425" t="s">
        <v>67795</v>
      </c>
      <c r="J20425" t="s">
        <v>67796</v>
      </c>
      <c r="K20425" t="s">
        <v>67797</v>
      </c>
      <c r="L20425" t="s">
        <v>78044</v>
      </c>
    </row>
    <row r="20426" spans="1:12" x14ac:dyDescent="0.15">
      <c r="A20426" t="s">
        <v>12</v>
      </c>
      <c r="B20426">
        <v>5742627</v>
      </c>
      <c r="C20426">
        <v>5742647</v>
      </c>
      <c r="D20426" t="s">
        <v>67788</v>
      </c>
      <c r="E20426" t="s">
        <v>90</v>
      </c>
      <c r="F20426" t="s">
        <v>76</v>
      </c>
      <c r="G20426" t="s">
        <v>23</v>
      </c>
      <c r="H20426">
        <v>131</v>
      </c>
      <c r="I20426" t="s">
        <v>67798</v>
      </c>
      <c r="J20426" t="s">
        <v>67799</v>
      </c>
      <c r="K20426" t="s">
        <v>67800</v>
      </c>
      <c r="L20426" t="s">
        <v>77941</v>
      </c>
    </row>
    <row r="20427" spans="1:12" x14ac:dyDescent="0.15">
      <c r="A20427" t="s">
        <v>12</v>
      </c>
      <c r="B20427">
        <v>5743109</v>
      </c>
      <c r="C20427">
        <v>5743129</v>
      </c>
      <c r="D20427" t="s">
        <v>67801</v>
      </c>
      <c r="E20427" t="s">
        <v>90</v>
      </c>
      <c r="F20427" t="s">
        <v>76</v>
      </c>
      <c r="G20427" t="s">
        <v>23</v>
      </c>
      <c r="H20427">
        <v>8</v>
      </c>
      <c r="I20427" t="s">
        <v>67802</v>
      </c>
      <c r="J20427" t="s">
        <v>67803</v>
      </c>
      <c r="K20427" t="s">
        <v>67804</v>
      </c>
      <c r="L20427" t="s">
        <v>77955</v>
      </c>
    </row>
    <row r="20428" spans="1:12" x14ac:dyDescent="0.15">
      <c r="A20428" t="s">
        <v>12</v>
      </c>
      <c r="B20428">
        <v>5743083</v>
      </c>
      <c r="C20428">
        <v>5743103</v>
      </c>
      <c r="D20428" t="s">
        <v>67801</v>
      </c>
      <c r="E20428" t="s">
        <v>90</v>
      </c>
      <c r="F20428" t="s">
        <v>76</v>
      </c>
      <c r="G20428" t="s">
        <v>16</v>
      </c>
      <c r="H20428">
        <v>34</v>
      </c>
      <c r="I20428" t="s">
        <v>67805</v>
      </c>
      <c r="J20428" t="s">
        <v>67806</v>
      </c>
      <c r="K20428" t="s">
        <v>67807</v>
      </c>
      <c r="L20428" t="s">
        <v>77999</v>
      </c>
    </row>
    <row r="20429" spans="1:12" x14ac:dyDescent="0.15">
      <c r="A20429" t="s">
        <v>12</v>
      </c>
      <c r="B20429">
        <v>5743050</v>
      </c>
      <c r="C20429">
        <v>5743070</v>
      </c>
      <c r="D20429" t="s">
        <v>67801</v>
      </c>
      <c r="E20429" t="s">
        <v>90</v>
      </c>
      <c r="F20429" t="s">
        <v>76</v>
      </c>
      <c r="G20429" t="s">
        <v>36</v>
      </c>
      <c r="H20429">
        <v>67</v>
      </c>
      <c r="I20429" t="s">
        <v>67808</v>
      </c>
      <c r="J20429" t="s">
        <v>67809</v>
      </c>
      <c r="K20429" t="s">
        <v>67810</v>
      </c>
      <c r="L20429" t="s">
        <v>77981</v>
      </c>
    </row>
    <row r="20430" spans="1:12" x14ac:dyDescent="0.15">
      <c r="A20430" t="s">
        <v>12</v>
      </c>
      <c r="B20430">
        <v>5743020</v>
      </c>
      <c r="C20430">
        <v>5743040</v>
      </c>
      <c r="D20430" t="s">
        <v>67801</v>
      </c>
      <c r="E20430" t="s">
        <v>90</v>
      </c>
      <c r="F20430" t="s">
        <v>76</v>
      </c>
      <c r="G20430" t="s">
        <v>16</v>
      </c>
      <c r="H20430">
        <v>97</v>
      </c>
      <c r="I20430" t="s">
        <v>67811</v>
      </c>
      <c r="J20430" t="s">
        <v>67812</v>
      </c>
      <c r="K20430" t="s">
        <v>67813</v>
      </c>
      <c r="L20430" t="s">
        <v>78010</v>
      </c>
    </row>
    <row r="20431" spans="1:12" x14ac:dyDescent="0.15">
      <c r="A20431" t="s">
        <v>12</v>
      </c>
      <c r="B20431">
        <v>5743373</v>
      </c>
      <c r="C20431">
        <v>5743393</v>
      </c>
      <c r="D20431" t="s">
        <v>67814</v>
      </c>
      <c r="E20431" t="s">
        <v>90</v>
      </c>
      <c r="F20431" t="s">
        <v>15</v>
      </c>
      <c r="G20431" t="s">
        <v>36</v>
      </c>
      <c r="H20431">
        <v>0</v>
      </c>
      <c r="I20431" t="s">
        <v>67815</v>
      </c>
      <c r="J20431" t="s">
        <v>67816</v>
      </c>
      <c r="K20431" t="s">
        <v>67817</v>
      </c>
      <c r="L20431" t="s">
        <v>77980</v>
      </c>
    </row>
    <row r="20432" spans="1:12" x14ac:dyDescent="0.15">
      <c r="A20432" t="s">
        <v>12</v>
      </c>
      <c r="B20432">
        <v>5743402</v>
      </c>
      <c r="C20432">
        <v>5743422</v>
      </c>
      <c r="D20432" t="s">
        <v>67814</v>
      </c>
      <c r="E20432" t="s">
        <v>90</v>
      </c>
      <c r="F20432" t="s">
        <v>15</v>
      </c>
      <c r="G20432" t="s">
        <v>32</v>
      </c>
      <c r="H20432">
        <v>29</v>
      </c>
      <c r="I20432" t="s">
        <v>67818</v>
      </c>
      <c r="J20432" t="s">
        <v>67819</v>
      </c>
      <c r="K20432" t="s">
        <v>67820</v>
      </c>
      <c r="L20432" t="s">
        <v>77921</v>
      </c>
    </row>
    <row r="20433" spans="1:12" x14ac:dyDescent="0.15">
      <c r="A20433" t="s">
        <v>12</v>
      </c>
      <c r="B20433">
        <v>5743437</v>
      </c>
      <c r="C20433">
        <v>5743457</v>
      </c>
      <c r="D20433" t="s">
        <v>67814</v>
      </c>
      <c r="E20433" t="s">
        <v>90</v>
      </c>
      <c r="F20433" t="s">
        <v>15</v>
      </c>
      <c r="G20433" t="s">
        <v>16</v>
      </c>
      <c r="H20433">
        <v>64</v>
      </c>
      <c r="I20433" t="s">
        <v>67821</v>
      </c>
      <c r="J20433" t="s">
        <v>67822</v>
      </c>
      <c r="K20433" t="s">
        <v>67823</v>
      </c>
      <c r="L20433" t="s">
        <v>77989</v>
      </c>
    </row>
    <row r="20434" spans="1:12" x14ac:dyDescent="0.15">
      <c r="A20434" t="s">
        <v>12</v>
      </c>
      <c r="B20434">
        <v>5743464</v>
      </c>
      <c r="C20434">
        <v>5743484</v>
      </c>
      <c r="D20434" t="s">
        <v>67814</v>
      </c>
      <c r="E20434" t="s">
        <v>90</v>
      </c>
      <c r="F20434" t="s">
        <v>15</v>
      </c>
      <c r="G20434" t="s">
        <v>16</v>
      </c>
      <c r="H20434">
        <v>91</v>
      </c>
      <c r="I20434" t="s">
        <v>67824</v>
      </c>
      <c r="J20434" t="s">
        <v>67825</v>
      </c>
      <c r="K20434" t="s">
        <v>67826</v>
      </c>
      <c r="L20434" t="s">
        <v>77907</v>
      </c>
    </row>
    <row r="20435" spans="1:12" x14ac:dyDescent="0.15">
      <c r="A20435" t="s">
        <v>12</v>
      </c>
      <c r="B20435">
        <v>5746713</v>
      </c>
      <c r="C20435">
        <v>5746733</v>
      </c>
      <c r="D20435" t="s">
        <v>67827</v>
      </c>
      <c r="E20435" t="s">
        <v>90</v>
      </c>
      <c r="F20435" t="s">
        <v>76</v>
      </c>
      <c r="G20435" t="s">
        <v>32</v>
      </c>
      <c r="H20435">
        <v>1</v>
      </c>
      <c r="I20435" t="s">
        <v>67828</v>
      </c>
      <c r="J20435" t="s">
        <v>67829</v>
      </c>
      <c r="K20435" t="s">
        <v>67830</v>
      </c>
      <c r="L20435" t="s">
        <v>77917</v>
      </c>
    </row>
    <row r="20436" spans="1:12" x14ac:dyDescent="0.15">
      <c r="A20436" t="s">
        <v>12</v>
      </c>
      <c r="B20436">
        <v>5746685</v>
      </c>
      <c r="C20436">
        <v>5746705</v>
      </c>
      <c r="D20436" t="s">
        <v>67827</v>
      </c>
      <c r="E20436" t="s">
        <v>90</v>
      </c>
      <c r="F20436" t="s">
        <v>76</v>
      </c>
      <c r="G20436" t="s">
        <v>23</v>
      </c>
      <c r="H20436">
        <v>29</v>
      </c>
      <c r="I20436" t="s">
        <v>67831</v>
      </c>
      <c r="J20436" t="s">
        <v>67832</v>
      </c>
      <c r="K20436" t="s">
        <v>67833</v>
      </c>
      <c r="L20436" t="s">
        <v>77921</v>
      </c>
    </row>
    <row r="20437" spans="1:12" x14ac:dyDescent="0.15">
      <c r="A20437" t="s">
        <v>12</v>
      </c>
      <c r="B20437">
        <v>5746664</v>
      </c>
      <c r="C20437">
        <v>5746684</v>
      </c>
      <c r="D20437" t="s">
        <v>67827</v>
      </c>
      <c r="E20437" t="s">
        <v>90</v>
      </c>
      <c r="F20437" t="s">
        <v>76</v>
      </c>
      <c r="G20437" t="s">
        <v>23</v>
      </c>
      <c r="H20437">
        <v>50</v>
      </c>
      <c r="I20437" t="s">
        <v>67834</v>
      </c>
      <c r="J20437" t="s">
        <v>67835</v>
      </c>
      <c r="K20437" t="s">
        <v>67836</v>
      </c>
      <c r="L20437" t="s">
        <v>77925</v>
      </c>
    </row>
    <row r="20438" spans="1:12" x14ac:dyDescent="0.15">
      <c r="A20438" t="s">
        <v>12</v>
      </c>
      <c r="B20438">
        <v>5746638</v>
      </c>
      <c r="C20438">
        <v>5746658</v>
      </c>
      <c r="D20438" t="s">
        <v>67827</v>
      </c>
      <c r="E20438" t="s">
        <v>90</v>
      </c>
      <c r="F20438" t="s">
        <v>76</v>
      </c>
      <c r="G20438" t="s">
        <v>32</v>
      </c>
      <c r="H20438">
        <v>76</v>
      </c>
      <c r="I20438" t="s">
        <v>67837</v>
      </c>
      <c r="J20438" t="s">
        <v>67838</v>
      </c>
      <c r="K20438" t="s">
        <v>67839</v>
      </c>
      <c r="L20438" t="s">
        <v>77985</v>
      </c>
    </row>
    <row r="20439" spans="1:12" x14ac:dyDescent="0.15">
      <c r="A20439" t="s">
        <v>12</v>
      </c>
      <c r="B20439">
        <v>5746965</v>
      </c>
      <c r="C20439">
        <v>5746985</v>
      </c>
      <c r="D20439" t="s">
        <v>67840</v>
      </c>
      <c r="E20439" t="s">
        <v>90</v>
      </c>
      <c r="F20439" t="s">
        <v>76</v>
      </c>
      <c r="G20439" t="s">
        <v>32</v>
      </c>
      <c r="H20439">
        <v>1</v>
      </c>
      <c r="I20439" t="s">
        <v>67841</v>
      </c>
      <c r="J20439" t="s">
        <v>67842</v>
      </c>
      <c r="K20439" t="s">
        <v>67843</v>
      </c>
      <c r="L20439" t="s">
        <v>77917</v>
      </c>
    </row>
    <row r="20440" spans="1:12" x14ac:dyDescent="0.15">
      <c r="A20440" t="s">
        <v>12</v>
      </c>
      <c r="B20440">
        <v>5746913</v>
      </c>
      <c r="C20440">
        <v>5746933</v>
      </c>
      <c r="D20440" t="s">
        <v>67840</v>
      </c>
      <c r="E20440" t="s">
        <v>90</v>
      </c>
      <c r="F20440" t="s">
        <v>76</v>
      </c>
      <c r="G20440" t="s">
        <v>23</v>
      </c>
      <c r="H20440">
        <v>53</v>
      </c>
      <c r="I20440" t="s">
        <v>67844</v>
      </c>
      <c r="J20440" t="s">
        <v>67845</v>
      </c>
      <c r="K20440" t="s">
        <v>67846</v>
      </c>
      <c r="L20440" t="s">
        <v>77922</v>
      </c>
    </row>
    <row r="20441" spans="1:12" x14ac:dyDescent="0.15">
      <c r="A20441" t="s">
        <v>12</v>
      </c>
      <c r="B20441">
        <v>5746887</v>
      </c>
      <c r="C20441">
        <v>5746907</v>
      </c>
      <c r="D20441" t="s">
        <v>67840</v>
      </c>
      <c r="E20441" t="s">
        <v>90</v>
      </c>
      <c r="F20441" t="s">
        <v>76</v>
      </c>
      <c r="G20441" t="s">
        <v>16</v>
      </c>
      <c r="H20441">
        <v>79</v>
      </c>
      <c r="I20441" t="s">
        <v>67847</v>
      </c>
      <c r="J20441" t="s">
        <v>67848</v>
      </c>
      <c r="K20441" t="s">
        <v>67849</v>
      </c>
      <c r="L20441" t="s">
        <v>77993</v>
      </c>
    </row>
    <row r="20442" spans="1:12" x14ac:dyDescent="0.15">
      <c r="A20442" t="s">
        <v>12</v>
      </c>
      <c r="B20442">
        <v>5746841</v>
      </c>
      <c r="C20442">
        <v>5746861</v>
      </c>
      <c r="D20442" t="s">
        <v>67840</v>
      </c>
      <c r="E20442" t="s">
        <v>90</v>
      </c>
      <c r="F20442" t="s">
        <v>76</v>
      </c>
      <c r="G20442" t="s">
        <v>16</v>
      </c>
      <c r="H20442">
        <v>125</v>
      </c>
      <c r="I20442" t="s">
        <v>67850</v>
      </c>
      <c r="J20442" t="s">
        <v>67851</v>
      </c>
      <c r="K20442" t="s">
        <v>67852</v>
      </c>
      <c r="L20442" t="s">
        <v>78034</v>
      </c>
    </row>
    <row r="20443" spans="1:12" x14ac:dyDescent="0.15">
      <c r="A20443" t="s">
        <v>12</v>
      </c>
      <c r="B20443">
        <v>5747786</v>
      </c>
      <c r="C20443">
        <v>5747806</v>
      </c>
      <c r="D20443" t="s">
        <v>67853</v>
      </c>
      <c r="E20443" t="s">
        <v>90</v>
      </c>
      <c r="F20443" t="s">
        <v>76</v>
      </c>
      <c r="G20443" t="s">
        <v>36</v>
      </c>
      <c r="H20443">
        <v>7</v>
      </c>
      <c r="I20443" t="s">
        <v>67854</v>
      </c>
      <c r="J20443" t="s">
        <v>67855</v>
      </c>
      <c r="K20443" t="s">
        <v>67856</v>
      </c>
      <c r="L20443" t="s">
        <v>77909</v>
      </c>
    </row>
    <row r="20444" spans="1:12" x14ac:dyDescent="0.15">
      <c r="A20444" t="s">
        <v>12</v>
      </c>
      <c r="B20444">
        <v>5747760</v>
      </c>
      <c r="C20444">
        <v>5747780</v>
      </c>
      <c r="D20444" t="s">
        <v>67853</v>
      </c>
      <c r="E20444" t="s">
        <v>90</v>
      </c>
      <c r="F20444" t="s">
        <v>76</v>
      </c>
      <c r="G20444" t="s">
        <v>36</v>
      </c>
      <c r="H20444">
        <v>33</v>
      </c>
      <c r="I20444" t="s">
        <v>67857</v>
      </c>
      <c r="J20444" t="s">
        <v>67858</v>
      </c>
      <c r="K20444" t="s">
        <v>67859</v>
      </c>
      <c r="L20444" t="s">
        <v>77977</v>
      </c>
    </row>
    <row r="20445" spans="1:12" x14ac:dyDescent="0.15">
      <c r="A20445" t="s">
        <v>12</v>
      </c>
      <c r="B20445">
        <v>5747738</v>
      </c>
      <c r="C20445">
        <v>5747758</v>
      </c>
      <c r="D20445" t="s">
        <v>67853</v>
      </c>
      <c r="E20445" t="s">
        <v>90</v>
      </c>
      <c r="F20445" t="s">
        <v>76</v>
      </c>
      <c r="G20445" t="s">
        <v>16</v>
      </c>
      <c r="H20445">
        <v>55</v>
      </c>
      <c r="I20445" t="s">
        <v>67860</v>
      </c>
      <c r="J20445" t="s">
        <v>67861</v>
      </c>
      <c r="K20445" t="s">
        <v>67862</v>
      </c>
      <c r="L20445" t="s">
        <v>77992</v>
      </c>
    </row>
    <row r="20446" spans="1:12" x14ac:dyDescent="0.15">
      <c r="A20446" t="s">
        <v>12</v>
      </c>
      <c r="B20446">
        <v>5747717</v>
      </c>
      <c r="C20446">
        <v>5747737</v>
      </c>
      <c r="D20446" t="s">
        <v>67853</v>
      </c>
      <c r="E20446" t="s">
        <v>90</v>
      </c>
      <c r="F20446" t="s">
        <v>76</v>
      </c>
      <c r="G20446" t="s">
        <v>23</v>
      </c>
      <c r="H20446">
        <v>76</v>
      </c>
      <c r="I20446" t="s">
        <v>67863</v>
      </c>
      <c r="J20446" t="s">
        <v>67864</v>
      </c>
      <c r="K20446" t="s">
        <v>67865</v>
      </c>
      <c r="L20446" t="s">
        <v>77985</v>
      </c>
    </row>
    <row r="20447" spans="1:12" x14ac:dyDescent="0.15">
      <c r="A20447" t="s">
        <v>12</v>
      </c>
      <c r="B20447">
        <v>5750586</v>
      </c>
      <c r="C20447">
        <v>5750606</v>
      </c>
      <c r="D20447" t="s">
        <v>67866</v>
      </c>
      <c r="E20447" t="s">
        <v>67867</v>
      </c>
      <c r="F20447" t="s">
        <v>76</v>
      </c>
      <c r="G20447" t="s">
        <v>36</v>
      </c>
      <c r="H20447">
        <v>16</v>
      </c>
      <c r="I20447" t="s">
        <v>67868</v>
      </c>
      <c r="J20447" t="s">
        <v>67869</v>
      </c>
      <c r="K20447" t="s">
        <v>67870</v>
      </c>
      <c r="L20447" t="s">
        <v>77905</v>
      </c>
    </row>
    <row r="20448" spans="1:12" x14ac:dyDescent="0.15">
      <c r="A20448" t="s">
        <v>12</v>
      </c>
      <c r="B20448">
        <v>5750562</v>
      </c>
      <c r="C20448">
        <v>5750582</v>
      </c>
      <c r="D20448" t="s">
        <v>67866</v>
      </c>
      <c r="E20448" t="s">
        <v>67867</v>
      </c>
      <c r="F20448" t="s">
        <v>76</v>
      </c>
      <c r="G20448" t="s">
        <v>16</v>
      </c>
      <c r="H20448">
        <v>40</v>
      </c>
      <c r="I20448" t="s">
        <v>67871</v>
      </c>
      <c r="J20448" t="s">
        <v>67872</v>
      </c>
      <c r="K20448" t="s">
        <v>67873</v>
      </c>
      <c r="L20448" t="s">
        <v>77952</v>
      </c>
    </row>
    <row r="20449" spans="1:12" x14ac:dyDescent="0.15">
      <c r="A20449" t="s">
        <v>12</v>
      </c>
      <c r="B20449">
        <v>5750529</v>
      </c>
      <c r="C20449">
        <v>5750549</v>
      </c>
      <c r="D20449" t="s">
        <v>67866</v>
      </c>
      <c r="E20449" t="s">
        <v>67867</v>
      </c>
      <c r="F20449" t="s">
        <v>76</v>
      </c>
      <c r="G20449" t="s">
        <v>16</v>
      </c>
      <c r="H20449">
        <v>73</v>
      </c>
      <c r="I20449" t="s">
        <v>67874</v>
      </c>
      <c r="J20449" t="s">
        <v>67875</v>
      </c>
      <c r="K20449" t="s">
        <v>67876</v>
      </c>
      <c r="L20449" t="s">
        <v>77926</v>
      </c>
    </row>
    <row r="20450" spans="1:12" x14ac:dyDescent="0.15">
      <c r="A20450" t="s">
        <v>12</v>
      </c>
      <c r="B20450">
        <v>5750507</v>
      </c>
      <c r="C20450">
        <v>5750527</v>
      </c>
      <c r="D20450" t="s">
        <v>67866</v>
      </c>
      <c r="E20450" t="s">
        <v>67867</v>
      </c>
      <c r="F20450" t="s">
        <v>76</v>
      </c>
      <c r="G20450" t="s">
        <v>23</v>
      </c>
      <c r="H20450">
        <v>95</v>
      </c>
      <c r="I20450" t="s">
        <v>67877</v>
      </c>
      <c r="J20450" t="s">
        <v>67878</v>
      </c>
      <c r="K20450" t="s">
        <v>67879</v>
      </c>
      <c r="L20450" t="s">
        <v>77920</v>
      </c>
    </row>
    <row r="20451" spans="1:12" x14ac:dyDescent="0.15">
      <c r="A20451" t="s">
        <v>12</v>
      </c>
      <c r="B20451">
        <v>5751021</v>
      </c>
      <c r="C20451">
        <v>5751041</v>
      </c>
      <c r="D20451" t="s">
        <v>67880</v>
      </c>
      <c r="E20451" t="s">
        <v>90</v>
      </c>
      <c r="F20451" t="s">
        <v>76</v>
      </c>
      <c r="G20451" t="s">
        <v>36</v>
      </c>
      <c r="H20451">
        <v>26</v>
      </c>
      <c r="I20451" t="s">
        <v>67881</v>
      </c>
      <c r="J20451" t="s">
        <v>67882</v>
      </c>
      <c r="K20451" t="s">
        <v>67883</v>
      </c>
      <c r="L20451" t="s">
        <v>78002</v>
      </c>
    </row>
    <row r="20452" spans="1:12" x14ac:dyDescent="0.15">
      <c r="A20452" t="s">
        <v>12</v>
      </c>
      <c r="B20452">
        <v>5750980</v>
      </c>
      <c r="C20452">
        <v>5751000</v>
      </c>
      <c r="D20452" t="s">
        <v>67880</v>
      </c>
      <c r="E20452" t="s">
        <v>90</v>
      </c>
      <c r="F20452" t="s">
        <v>76</v>
      </c>
      <c r="G20452" t="s">
        <v>16</v>
      </c>
      <c r="H20452">
        <v>67</v>
      </c>
      <c r="I20452" t="s">
        <v>67884</v>
      </c>
      <c r="J20452" t="s">
        <v>67885</v>
      </c>
      <c r="K20452" t="s">
        <v>67886</v>
      </c>
      <c r="L20452" t="s">
        <v>77981</v>
      </c>
    </row>
    <row r="20453" spans="1:12" x14ac:dyDescent="0.15">
      <c r="A20453" t="s">
        <v>12</v>
      </c>
      <c r="B20453">
        <v>5750958</v>
      </c>
      <c r="C20453">
        <v>5750978</v>
      </c>
      <c r="D20453" t="s">
        <v>67880</v>
      </c>
      <c r="E20453" t="s">
        <v>90</v>
      </c>
      <c r="F20453" t="s">
        <v>76</v>
      </c>
      <c r="G20453" t="s">
        <v>23</v>
      </c>
      <c r="H20453">
        <v>89</v>
      </c>
      <c r="I20453" t="s">
        <v>67887</v>
      </c>
      <c r="J20453" t="s">
        <v>67888</v>
      </c>
      <c r="K20453" t="s">
        <v>67889</v>
      </c>
      <c r="L20453" t="s">
        <v>77964</v>
      </c>
    </row>
    <row r="20454" spans="1:12" x14ac:dyDescent="0.15">
      <c r="A20454" t="s">
        <v>12</v>
      </c>
      <c r="B20454">
        <v>5750926</v>
      </c>
      <c r="C20454">
        <v>5750946</v>
      </c>
      <c r="D20454" t="s">
        <v>67880</v>
      </c>
      <c r="E20454" t="s">
        <v>90</v>
      </c>
      <c r="F20454" t="s">
        <v>76</v>
      </c>
      <c r="G20454" t="s">
        <v>23</v>
      </c>
      <c r="H20454">
        <v>121</v>
      </c>
      <c r="I20454" t="s">
        <v>67890</v>
      </c>
      <c r="J20454" t="s">
        <v>67891</v>
      </c>
      <c r="K20454" t="s">
        <v>67892</v>
      </c>
      <c r="L20454" t="s">
        <v>77943</v>
      </c>
    </row>
    <row r="20455" spans="1:12" x14ac:dyDescent="0.15">
      <c r="A20455" t="s">
        <v>12</v>
      </c>
      <c r="B20455">
        <v>5752215</v>
      </c>
      <c r="C20455">
        <v>5752235</v>
      </c>
      <c r="D20455" t="s">
        <v>67893</v>
      </c>
      <c r="E20455" t="s">
        <v>90</v>
      </c>
      <c r="F20455" t="s">
        <v>76</v>
      </c>
      <c r="G20455" t="s">
        <v>32</v>
      </c>
      <c r="H20455">
        <v>1</v>
      </c>
      <c r="I20455" t="s">
        <v>67894</v>
      </c>
      <c r="J20455" t="s">
        <v>67895</v>
      </c>
      <c r="K20455" t="s">
        <v>67896</v>
      </c>
      <c r="L20455" t="s">
        <v>77917</v>
      </c>
    </row>
    <row r="20456" spans="1:12" x14ac:dyDescent="0.15">
      <c r="A20456" t="s">
        <v>12</v>
      </c>
      <c r="B20456">
        <v>5752188</v>
      </c>
      <c r="C20456">
        <v>5752208</v>
      </c>
      <c r="D20456" t="s">
        <v>67893</v>
      </c>
      <c r="E20456" t="s">
        <v>90</v>
      </c>
      <c r="F20456" t="s">
        <v>76</v>
      </c>
      <c r="G20456" t="s">
        <v>36</v>
      </c>
      <c r="H20456">
        <v>28</v>
      </c>
      <c r="I20456" t="s">
        <v>67897</v>
      </c>
      <c r="J20456" t="s">
        <v>67898</v>
      </c>
      <c r="K20456" t="s">
        <v>67899</v>
      </c>
      <c r="L20456" t="s">
        <v>77956</v>
      </c>
    </row>
    <row r="20457" spans="1:12" x14ac:dyDescent="0.15">
      <c r="A20457" t="s">
        <v>12</v>
      </c>
      <c r="B20457">
        <v>5752153</v>
      </c>
      <c r="C20457">
        <v>5752173</v>
      </c>
      <c r="D20457" t="s">
        <v>67893</v>
      </c>
      <c r="E20457" t="s">
        <v>90</v>
      </c>
      <c r="F20457" t="s">
        <v>76</v>
      </c>
      <c r="G20457" t="s">
        <v>36</v>
      </c>
      <c r="H20457">
        <v>63</v>
      </c>
      <c r="I20457" t="s">
        <v>67900</v>
      </c>
      <c r="J20457" t="s">
        <v>67901</v>
      </c>
      <c r="K20457" t="s">
        <v>67902</v>
      </c>
      <c r="L20457" t="s">
        <v>77957</v>
      </c>
    </row>
    <row r="20458" spans="1:12" x14ac:dyDescent="0.15">
      <c r="A20458" t="s">
        <v>12</v>
      </c>
      <c r="B20458">
        <v>5752124</v>
      </c>
      <c r="C20458">
        <v>5752144</v>
      </c>
      <c r="D20458" t="s">
        <v>67893</v>
      </c>
      <c r="E20458" t="s">
        <v>90</v>
      </c>
      <c r="F20458" t="s">
        <v>76</v>
      </c>
      <c r="G20458" t="s">
        <v>16</v>
      </c>
      <c r="H20458">
        <v>92</v>
      </c>
      <c r="I20458" t="s">
        <v>67903</v>
      </c>
      <c r="J20458" t="s">
        <v>67904</v>
      </c>
      <c r="K20458" t="s">
        <v>67905</v>
      </c>
      <c r="L20458" t="s">
        <v>78032</v>
      </c>
    </row>
    <row r="20459" spans="1:12" x14ac:dyDescent="0.15">
      <c r="A20459" t="s">
        <v>12</v>
      </c>
      <c r="B20459">
        <v>5752361</v>
      </c>
      <c r="C20459">
        <v>5752381</v>
      </c>
      <c r="D20459" t="s">
        <v>67906</v>
      </c>
      <c r="E20459" t="s">
        <v>90</v>
      </c>
      <c r="F20459" t="s">
        <v>15</v>
      </c>
      <c r="G20459" t="s">
        <v>32</v>
      </c>
      <c r="H20459">
        <v>1</v>
      </c>
      <c r="I20459" t="s">
        <v>67907</v>
      </c>
      <c r="J20459" t="s">
        <v>67908</v>
      </c>
      <c r="K20459" t="s">
        <v>67909</v>
      </c>
      <c r="L20459" t="s">
        <v>77917</v>
      </c>
    </row>
    <row r="20460" spans="1:12" x14ac:dyDescent="0.15">
      <c r="A20460" t="s">
        <v>12</v>
      </c>
      <c r="B20460">
        <v>5752382</v>
      </c>
      <c r="C20460">
        <v>5752402</v>
      </c>
      <c r="D20460" t="s">
        <v>67906</v>
      </c>
      <c r="E20460" t="s">
        <v>90</v>
      </c>
      <c r="F20460" t="s">
        <v>15</v>
      </c>
      <c r="G20460" t="s">
        <v>23</v>
      </c>
      <c r="H20460">
        <v>22</v>
      </c>
      <c r="I20460" t="s">
        <v>67910</v>
      </c>
      <c r="J20460" t="s">
        <v>67911</v>
      </c>
      <c r="K20460" t="s">
        <v>67912</v>
      </c>
      <c r="L20460" t="s">
        <v>77948</v>
      </c>
    </row>
    <row r="20461" spans="1:12" x14ac:dyDescent="0.15">
      <c r="A20461" t="s">
        <v>12</v>
      </c>
      <c r="B20461">
        <v>5752418</v>
      </c>
      <c r="C20461">
        <v>5752438</v>
      </c>
      <c r="D20461" t="s">
        <v>67906</v>
      </c>
      <c r="E20461" t="s">
        <v>90</v>
      </c>
      <c r="F20461" t="s">
        <v>15</v>
      </c>
      <c r="G20461" t="s">
        <v>36</v>
      </c>
      <c r="H20461">
        <v>58</v>
      </c>
      <c r="I20461" t="s">
        <v>67913</v>
      </c>
      <c r="J20461" t="s">
        <v>67914</v>
      </c>
      <c r="K20461" t="s">
        <v>67915</v>
      </c>
      <c r="L20461" t="s">
        <v>77911</v>
      </c>
    </row>
    <row r="20462" spans="1:12" x14ac:dyDescent="0.15">
      <c r="A20462" t="s">
        <v>12</v>
      </c>
      <c r="B20462">
        <v>5752453</v>
      </c>
      <c r="C20462">
        <v>5752473</v>
      </c>
      <c r="D20462" t="s">
        <v>67906</v>
      </c>
      <c r="E20462" t="s">
        <v>90</v>
      </c>
      <c r="F20462" t="s">
        <v>15</v>
      </c>
      <c r="G20462" t="s">
        <v>16</v>
      </c>
      <c r="H20462">
        <v>93</v>
      </c>
      <c r="I20462" t="s">
        <v>67916</v>
      </c>
      <c r="J20462" t="s">
        <v>67917</v>
      </c>
      <c r="K20462" t="s">
        <v>67918</v>
      </c>
      <c r="L20462" t="s">
        <v>78044</v>
      </c>
    </row>
    <row r="20463" spans="1:12" x14ac:dyDescent="0.15">
      <c r="A20463" t="s">
        <v>12</v>
      </c>
      <c r="B20463">
        <v>5754167</v>
      </c>
      <c r="C20463">
        <v>5754187</v>
      </c>
      <c r="D20463" t="s">
        <v>67919</v>
      </c>
      <c r="E20463" t="s">
        <v>67920</v>
      </c>
      <c r="F20463" t="s">
        <v>76</v>
      </c>
      <c r="G20463" t="s">
        <v>16</v>
      </c>
      <c r="H20463">
        <v>37</v>
      </c>
      <c r="I20463" t="s">
        <v>67921</v>
      </c>
      <c r="J20463" t="s">
        <v>67922</v>
      </c>
      <c r="K20463" t="s">
        <v>67923</v>
      </c>
      <c r="L20463" t="s">
        <v>77906</v>
      </c>
    </row>
    <row r="20464" spans="1:12" x14ac:dyDescent="0.15">
      <c r="A20464" t="s">
        <v>12</v>
      </c>
      <c r="B20464">
        <v>5754143</v>
      </c>
      <c r="C20464">
        <v>5754163</v>
      </c>
      <c r="D20464" t="s">
        <v>67919</v>
      </c>
      <c r="E20464" t="s">
        <v>67920</v>
      </c>
      <c r="F20464" t="s">
        <v>76</v>
      </c>
      <c r="G20464" t="s">
        <v>32</v>
      </c>
      <c r="H20464">
        <v>61</v>
      </c>
      <c r="I20464" t="s">
        <v>67924</v>
      </c>
      <c r="J20464" t="s">
        <v>67925</v>
      </c>
      <c r="K20464" t="s">
        <v>67926</v>
      </c>
      <c r="L20464" t="s">
        <v>77979</v>
      </c>
    </row>
    <row r="20465" spans="1:12" x14ac:dyDescent="0.15">
      <c r="A20465" t="s">
        <v>12</v>
      </c>
      <c r="B20465">
        <v>5754121</v>
      </c>
      <c r="C20465">
        <v>5754141</v>
      </c>
      <c r="D20465" t="s">
        <v>67919</v>
      </c>
      <c r="E20465" t="s">
        <v>67920</v>
      </c>
      <c r="F20465" t="s">
        <v>76</v>
      </c>
      <c r="G20465" t="s">
        <v>23</v>
      </c>
      <c r="H20465">
        <v>83</v>
      </c>
      <c r="I20465" t="s">
        <v>67927</v>
      </c>
      <c r="J20465" t="s">
        <v>67928</v>
      </c>
      <c r="K20465" t="s">
        <v>67929</v>
      </c>
      <c r="L20465" t="s">
        <v>77958</v>
      </c>
    </row>
    <row r="20466" spans="1:12" x14ac:dyDescent="0.15">
      <c r="A20466" t="s">
        <v>12</v>
      </c>
      <c r="B20466">
        <v>5754088</v>
      </c>
      <c r="C20466">
        <v>5754108</v>
      </c>
      <c r="D20466" t="s">
        <v>67919</v>
      </c>
      <c r="E20466" t="s">
        <v>67920</v>
      </c>
      <c r="F20466" t="s">
        <v>76</v>
      </c>
      <c r="G20466" t="s">
        <v>23</v>
      </c>
      <c r="H20466">
        <v>116</v>
      </c>
      <c r="I20466" t="s">
        <v>67930</v>
      </c>
      <c r="J20466" t="s">
        <v>67931</v>
      </c>
      <c r="K20466" t="s">
        <v>67932</v>
      </c>
      <c r="L20466" t="s">
        <v>77976</v>
      </c>
    </row>
    <row r="20467" spans="1:12" x14ac:dyDescent="0.15">
      <c r="A20467" t="s">
        <v>12</v>
      </c>
      <c r="B20467">
        <v>5754397</v>
      </c>
      <c r="C20467">
        <v>5754417</v>
      </c>
      <c r="D20467" t="s">
        <v>67933</v>
      </c>
      <c r="E20467" t="s">
        <v>90</v>
      </c>
      <c r="F20467" t="s">
        <v>15</v>
      </c>
      <c r="G20467" t="s">
        <v>32</v>
      </c>
      <c r="H20467">
        <v>1</v>
      </c>
      <c r="I20467" t="s">
        <v>67934</v>
      </c>
      <c r="J20467" t="s">
        <v>67935</v>
      </c>
      <c r="K20467" t="s">
        <v>67936</v>
      </c>
      <c r="L20467" t="s">
        <v>77917</v>
      </c>
    </row>
    <row r="20468" spans="1:12" x14ac:dyDescent="0.15">
      <c r="A20468" t="s">
        <v>12</v>
      </c>
      <c r="B20468">
        <v>5754425</v>
      </c>
      <c r="C20468">
        <v>5754445</v>
      </c>
      <c r="D20468" t="s">
        <v>67933</v>
      </c>
      <c r="E20468" t="s">
        <v>90</v>
      </c>
      <c r="F20468" t="s">
        <v>15</v>
      </c>
      <c r="G20468" t="s">
        <v>23</v>
      </c>
      <c r="H20468">
        <v>29</v>
      </c>
      <c r="I20468" t="s">
        <v>67937</v>
      </c>
      <c r="J20468" t="s">
        <v>67938</v>
      </c>
      <c r="K20468" t="s">
        <v>67939</v>
      </c>
      <c r="L20468" t="s">
        <v>77921</v>
      </c>
    </row>
    <row r="20469" spans="1:12" x14ac:dyDescent="0.15">
      <c r="A20469" t="s">
        <v>12</v>
      </c>
      <c r="B20469">
        <v>5754445</v>
      </c>
      <c r="C20469">
        <v>5754465</v>
      </c>
      <c r="D20469" t="s">
        <v>67933</v>
      </c>
      <c r="E20469" t="s">
        <v>90</v>
      </c>
      <c r="F20469" t="s">
        <v>15</v>
      </c>
      <c r="G20469" t="s">
        <v>16</v>
      </c>
      <c r="H20469">
        <v>49</v>
      </c>
      <c r="I20469" t="s">
        <v>67940</v>
      </c>
      <c r="J20469" t="s">
        <v>67941</v>
      </c>
      <c r="K20469" t="s">
        <v>67942</v>
      </c>
      <c r="L20469" t="s">
        <v>77913</v>
      </c>
    </row>
    <row r="20470" spans="1:12" x14ac:dyDescent="0.15">
      <c r="A20470" t="s">
        <v>12</v>
      </c>
      <c r="B20470">
        <v>5754467</v>
      </c>
      <c r="C20470">
        <v>5754487</v>
      </c>
      <c r="D20470" t="s">
        <v>67933</v>
      </c>
      <c r="E20470" t="s">
        <v>90</v>
      </c>
      <c r="F20470" t="s">
        <v>15</v>
      </c>
      <c r="G20470" t="s">
        <v>23</v>
      </c>
      <c r="H20470">
        <v>71</v>
      </c>
      <c r="I20470" t="s">
        <v>67943</v>
      </c>
      <c r="J20470" t="s">
        <v>67944</v>
      </c>
      <c r="K20470" t="s">
        <v>67945</v>
      </c>
      <c r="L20470" t="s">
        <v>77969</v>
      </c>
    </row>
    <row r="20471" spans="1:12" x14ac:dyDescent="0.15">
      <c r="A20471" t="s">
        <v>12</v>
      </c>
      <c r="B20471">
        <v>5755004</v>
      </c>
      <c r="C20471">
        <v>5755024</v>
      </c>
      <c r="D20471" t="s">
        <v>67946</v>
      </c>
      <c r="E20471" t="s">
        <v>90</v>
      </c>
      <c r="F20471" t="s">
        <v>15</v>
      </c>
      <c r="G20471" t="s">
        <v>32</v>
      </c>
      <c r="H20471">
        <v>1</v>
      </c>
      <c r="I20471" t="s">
        <v>67947</v>
      </c>
      <c r="J20471" t="s">
        <v>67948</v>
      </c>
      <c r="K20471" t="s">
        <v>67949</v>
      </c>
      <c r="L20471" t="s">
        <v>77917</v>
      </c>
    </row>
    <row r="20472" spans="1:12" x14ac:dyDescent="0.15">
      <c r="A20472" t="s">
        <v>12</v>
      </c>
      <c r="B20472">
        <v>5755037</v>
      </c>
      <c r="C20472">
        <v>5755057</v>
      </c>
      <c r="D20472" t="s">
        <v>67946</v>
      </c>
      <c r="E20472" t="s">
        <v>90</v>
      </c>
      <c r="F20472" t="s">
        <v>15</v>
      </c>
      <c r="G20472" t="s">
        <v>36</v>
      </c>
      <c r="H20472">
        <v>34</v>
      </c>
      <c r="I20472" t="s">
        <v>67950</v>
      </c>
      <c r="J20472" t="s">
        <v>67951</v>
      </c>
      <c r="K20472" t="s">
        <v>67952</v>
      </c>
      <c r="L20472" t="s">
        <v>77999</v>
      </c>
    </row>
    <row r="20473" spans="1:12" x14ac:dyDescent="0.15">
      <c r="A20473" t="s">
        <v>12</v>
      </c>
      <c r="B20473">
        <v>5755094</v>
      </c>
      <c r="C20473">
        <v>5755114</v>
      </c>
      <c r="D20473" t="s">
        <v>67946</v>
      </c>
      <c r="E20473" t="s">
        <v>90</v>
      </c>
      <c r="F20473" t="s">
        <v>15</v>
      </c>
      <c r="G20473" t="s">
        <v>32</v>
      </c>
      <c r="H20473">
        <v>91</v>
      </c>
      <c r="I20473" t="s">
        <v>67953</v>
      </c>
      <c r="J20473" t="s">
        <v>67954</v>
      </c>
      <c r="K20473" t="s">
        <v>67955</v>
      </c>
      <c r="L20473" t="s">
        <v>77907</v>
      </c>
    </row>
    <row r="20474" spans="1:12" x14ac:dyDescent="0.15">
      <c r="A20474" t="s">
        <v>12</v>
      </c>
      <c r="B20474">
        <v>5755121</v>
      </c>
      <c r="C20474">
        <v>5755141</v>
      </c>
      <c r="D20474" t="s">
        <v>67946</v>
      </c>
      <c r="E20474" t="s">
        <v>90</v>
      </c>
      <c r="F20474" t="s">
        <v>15</v>
      </c>
      <c r="G20474" t="s">
        <v>36</v>
      </c>
      <c r="H20474">
        <v>118</v>
      </c>
      <c r="I20474" t="s">
        <v>67956</v>
      </c>
      <c r="J20474" t="s">
        <v>67957</v>
      </c>
      <c r="K20474" t="s">
        <v>67958</v>
      </c>
      <c r="L20474" t="s">
        <v>77973</v>
      </c>
    </row>
    <row r="20475" spans="1:12" x14ac:dyDescent="0.15">
      <c r="A20475" t="s">
        <v>12</v>
      </c>
      <c r="B20475">
        <v>5756306</v>
      </c>
      <c r="C20475">
        <v>5756326</v>
      </c>
      <c r="D20475" t="s">
        <v>67959</v>
      </c>
      <c r="E20475" t="s">
        <v>90</v>
      </c>
      <c r="F20475" t="s">
        <v>76</v>
      </c>
      <c r="G20475" t="s">
        <v>16</v>
      </c>
      <c r="H20475">
        <v>40</v>
      </c>
      <c r="I20475" t="s">
        <v>67960</v>
      </c>
      <c r="J20475" t="s">
        <v>67961</v>
      </c>
      <c r="K20475" t="s">
        <v>67962</v>
      </c>
      <c r="L20475" t="s">
        <v>77952</v>
      </c>
    </row>
    <row r="20476" spans="1:12" x14ac:dyDescent="0.15">
      <c r="A20476" t="s">
        <v>12</v>
      </c>
      <c r="B20476">
        <v>5756273</v>
      </c>
      <c r="C20476">
        <v>5756293</v>
      </c>
      <c r="D20476" t="s">
        <v>67959</v>
      </c>
      <c r="E20476" t="s">
        <v>90</v>
      </c>
      <c r="F20476" t="s">
        <v>76</v>
      </c>
      <c r="G20476" t="s">
        <v>16</v>
      </c>
      <c r="H20476">
        <v>73</v>
      </c>
      <c r="I20476" t="s">
        <v>67963</v>
      </c>
      <c r="J20476" t="s">
        <v>67964</v>
      </c>
      <c r="K20476" t="s">
        <v>67965</v>
      </c>
      <c r="L20476" t="s">
        <v>77926</v>
      </c>
    </row>
    <row r="20477" spans="1:12" x14ac:dyDescent="0.15">
      <c r="A20477" t="s">
        <v>12</v>
      </c>
      <c r="B20477">
        <v>5756215</v>
      </c>
      <c r="C20477">
        <v>5756235</v>
      </c>
      <c r="D20477" t="s">
        <v>67959</v>
      </c>
      <c r="E20477" t="s">
        <v>90</v>
      </c>
      <c r="F20477" t="s">
        <v>76</v>
      </c>
      <c r="G20477" t="s">
        <v>23</v>
      </c>
      <c r="H20477">
        <v>131</v>
      </c>
      <c r="I20477" t="s">
        <v>67966</v>
      </c>
      <c r="J20477" t="s">
        <v>67967</v>
      </c>
      <c r="K20477" t="s">
        <v>67968</v>
      </c>
      <c r="L20477" t="s">
        <v>77941</v>
      </c>
    </row>
    <row r="20478" spans="1:12" x14ac:dyDescent="0.15">
      <c r="A20478" t="s">
        <v>12</v>
      </c>
      <c r="B20478">
        <v>5756188</v>
      </c>
      <c r="C20478">
        <v>5756208</v>
      </c>
      <c r="D20478" t="s">
        <v>67959</v>
      </c>
      <c r="E20478" t="s">
        <v>90</v>
      </c>
      <c r="F20478" t="s">
        <v>76</v>
      </c>
      <c r="G20478" t="s">
        <v>32</v>
      </c>
      <c r="H20478">
        <v>158</v>
      </c>
      <c r="I20478" t="s">
        <v>67969</v>
      </c>
      <c r="J20478" t="s">
        <v>67970</v>
      </c>
      <c r="K20478" t="s">
        <v>67971</v>
      </c>
      <c r="L20478" t="s">
        <v>78070</v>
      </c>
    </row>
    <row r="20479" spans="1:12" x14ac:dyDescent="0.15">
      <c r="A20479" t="s">
        <v>12</v>
      </c>
      <c r="B20479">
        <v>5756624</v>
      </c>
      <c r="C20479">
        <v>5756644</v>
      </c>
      <c r="D20479" t="s">
        <v>67972</v>
      </c>
      <c r="E20479" t="s">
        <v>90</v>
      </c>
      <c r="F20479" t="s">
        <v>15</v>
      </c>
      <c r="G20479" t="s">
        <v>23</v>
      </c>
      <c r="H20479">
        <v>28</v>
      </c>
      <c r="I20479" t="s">
        <v>67973</v>
      </c>
      <c r="J20479" t="s">
        <v>67974</v>
      </c>
      <c r="K20479" t="s">
        <v>67975</v>
      </c>
      <c r="L20479" t="s">
        <v>77956</v>
      </c>
    </row>
    <row r="20480" spans="1:12" x14ac:dyDescent="0.15">
      <c r="A20480" t="s">
        <v>12</v>
      </c>
      <c r="B20480">
        <v>5756651</v>
      </c>
      <c r="C20480">
        <v>5756671</v>
      </c>
      <c r="D20480" t="s">
        <v>67972</v>
      </c>
      <c r="E20480" t="s">
        <v>90</v>
      </c>
      <c r="F20480" t="s">
        <v>15</v>
      </c>
      <c r="G20480" t="s">
        <v>16</v>
      </c>
      <c r="H20480">
        <v>55</v>
      </c>
      <c r="I20480" t="s">
        <v>67976</v>
      </c>
      <c r="J20480" t="s">
        <v>67977</v>
      </c>
      <c r="K20480" t="s">
        <v>67978</v>
      </c>
      <c r="L20480" t="s">
        <v>77992</v>
      </c>
    </row>
    <row r="20481" spans="1:12" x14ac:dyDescent="0.15">
      <c r="A20481" t="s">
        <v>12</v>
      </c>
      <c r="B20481">
        <v>5756682</v>
      </c>
      <c r="C20481">
        <v>5756702</v>
      </c>
      <c r="D20481" t="s">
        <v>67972</v>
      </c>
      <c r="E20481" t="s">
        <v>90</v>
      </c>
      <c r="F20481" t="s">
        <v>15</v>
      </c>
      <c r="G20481" t="s">
        <v>32</v>
      </c>
      <c r="H20481">
        <v>86</v>
      </c>
      <c r="I20481" t="s">
        <v>67979</v>
      </c>
      <c r="J20481" t="s">
        <v>67980</v>
      </c>
      <c r="K20481" t="s">
        <v>67981</v>
      </c>
      <c r="L20481" t="s">
        <v>77929</v>
      </c>
    </row>
    <row r="20482" spans="1:12" x14ac:dyDescent="0.15">
      <c r="A20482" t="s">
        <v>12</v>
      </c>
      <c r="B20482">
        <v>5756704</v>
      </c>
      <c r="C20482">
        <v>5756724</v>
      </c>
      <c r="D20482" t="s">
        <v>67972</v>
      </c>
      <c r="E20482" t="s">
        <v>90</v>
      </c>
      <c r="F20482" t="s">
        <v>15</v>
      </c>
      <c r="G20482" t="s">
        <v>16</v>
      </c>
      <c r="H20482">
        <v>108</v>
      </c>
      <c r="I20482" t="s">
        <v>67982</v>
      </c>
      <c r="J20482" t="s">
        <v>67983</v>
      </c>
      <c r="K20482" t="s">
        <v>67984</v>
      </c>
      <c r="L20482" t="s">
        <v>77994</v>
      </c>
    </row>
    <row r="20483" spans="1:12" x14ac:dyDescent="0.15">
      <c r="A20483" t="s">
        <v>12</v>
      </c>
      <c r="B20483">
        <v>5758041</v>
      </c>
      <c r="C20483">
        <v>5758061</v>
      </c>
      <c r="D20483" t="s">
        <v>67985</v>
      </c>
      <c r="E20483" t="s">
        <v>90</v>
      </c>
      <c r="F20483" t="s">
        <v>76</v>
      </c>
      <c r="G20483" t="s">
        <v>23</v>
      </c>
      <c r="H20483">
        <v>52</v>
      </c>
      <c r="I20483" t="s">
        <v>67986</v>
      </c>
      <c r="J20483" t="s">
        <v>67987</v>
      </c>
      <c r="K20483" t="s">
        <v>67988</v>
      </c>
      <c r="L20483" t="s">
        <v>77959</v>
      </c>
    </row>
    <row r="20484" spans="1:12" x14ac:dyDescent="0.15">
      <c r="A20484" t="s">
        <v>12</v>
      </c>
      <c r="B20484">
        <v>5758017</v>
      </c>
      <c r="C20484">
        <v>5758037</v>
      </c>
      <c r="D20484" t="s">
        <v>67985</v>
      </c>
      <c r="E20484" t="s">
        <v>90</v>
      </c>
      <c r="F20484" t="s">
        <v>76</v>
      </c>
      <c r="G20484" t="s">
        <v>36</v>
      </c>
      <c r="H20484">
        <v>76</v>
      </c>
      <c r="I20484" t="s">
        <v>67989</v>
      </c>
      <c r="J20484" t="s">
        <v>67990</v>
      </c>
      <c r="K20484" t="s">
        <v>67991</v>
      </c>
      <c r="L20484" t="s">
        <v>77985</v>
      </c>
    </row>
    <row r="20485" spans="1:12" x14ac:dyDescent="0.15">
      <c r="A20485" t="s">
        <v>12</v>
      </c>
      <c r="B20485">
        <v>5757996</v>
      </c>
      <c r="C20485">
        <v>5758016</v>
      </c>
      <c r="D20485" t="s">
        <v>67985</v>
      </c>
      <c r="E20485" t="s">
        <v>90</v>
      </c>
      <c r="F20485" t="s">
        <v>76</v>
      </c>
      <c r="G20485" t="s">
        <v>32</v>
      </c>
      <c r="H20485">
        <v>97</v>
      </c>
      <c r="I20485" t="s">
        <v>67992</v>
      </c>
      <c r="J20485" t="s">
        <v>67993</v>
      </c>
      <c r="K20485" t="s">
        <v>67994</v>
      </c>
      <c r="L20485" t="s">
        <v>78010</v>
      </c>
    </row>
    <row r="20486" spans="1:12" x14ac:dyDescent="0.15">
      <c r="A20486" t="s">
        <v>12</v>
      </c>
      <c r="B20486">
        <v>5757957</v>
      </c>
      <c r="C20486">
        <v>5757977</v>
      </c>
      <c r="D20486" t="s">
        <v>67985</v>
      </c>
      <c r="E20486" t="s">
        <v>90</v>
      </c>
      <c r="F20486" t="s">
        <v>76</v>
      </c>
      <c r="G20486" t="s">
        <v>32</v>
      </c>
      <c r="H20486">
        <v>136</v>
      </c>
      <c r="I20486" t="s">
        <v>67995</v>
      </c>
      <c r="J20486" t="s">
        <v>67996</v>
      </c>
      <c r="K20486" t="s">
        <v>67997</v>
      </c>
      <c r="L20486" t="s">
        <v>78057</v>
      </c>
    </row>
    <row r="20487" spans="1:12" x14ac:dyDescent="0.15">
      <c r="A20487" t="s">
        <v>12</v>
      </c>
      <c r="B20487">
        <v>5759366</v>
      </c>
      <c r="C20487">
        <v>5759386</v>
      </c>
      <c r="D20487" t="s">
        <v>67998</v>
      </c>
      <c r="E20487" t="s">
        <v>90</v>
      </c>
      <c r="F20487" t="s">
        <v>76</v>
      </c>
      <c r="G20487" t="s">
        <v>16</v>
      </c>
      <c r="H20487">
        <v>10</v>
      </c>
      <c r="I20487" t="s">
        <v>67999</v>
      </c>
      <c r="J20487" t="s">
        <v>68000</v>
      </c>
      <c r="K20487" t="s">
        <v>68001</v>
      </c>
      <c r="L20487" t="s">
        <v>78001</v>
      </c>
    </row>
    <row r="20488" spans="1:12" x14ac:dyDescent="0.15">
      <c r="A20488" t="s">
        <v>12</v>
      </c>
      <c r="B20488">
        <v>5759341</v>
      </c>
      <c r="C20488">
        <v>5759361</v>
      </c>
      <c r="D20488" t="s">
        <v>67998</v>
      </c>
      <c r="E20488" t="s">
        <v>90</v>
      </c>
      <c r="F20488" t="s">
        <v>76</v>
      </c>
      <c r="G20488" t="s">
        <v>23</v>
      </c>
      <c r="H20488">
        <v>35</v>
      </c>
      <c r="I20488" t="s">
        <v>68002</v>
      </c>
      <c r="J20488" t="s">
        <v>68003</v>
      </c>
      <c r="K20488" t="s">
        <v>68004</v>
      </c>
      <c r="L20488" t="s">
        <v>77936</v>
      </c>
    </row>
    <row r="20489" spans="1:12" x14ac:dyDescent="0.15">
      <c r="A20489" t="s">
        <v>12</v>
      </c>
      <c r="B20489">
        <v>5759290</v>
      </c>
      <c r="C20489">
        <v>5759310</v>
      </c>
      <c r="D20489" t="s">
        <v>67998</v>
      </c>
      <c r="E20489" t="s">
        <v>90</v>
      </c>
      <c r="F20489" t="s">
        <v>76</v>
      </c>
      <c r="G20489" t="s">
        <v>16</v>
      </c>
      <c r="H20489">
        <v>86</v>
      </c>
      <c r="I20489" t="s">
        <v>68005</v>
      </c>
      <c r="J20489" t="s">
        <v>68006</v>
      </c>
      <c r="K20489" t="s">
        <v>68007</v>
      </c>
      <c r="L20489" t="s">
        <v>77929</v>
      </c>
    </row>
    <row r="20490" spans="1:12" x14ac:dyDescent="0.15">
      <c r="A20490" t="s">
        <v>12</v>
      </c>
      <c r="B20490">
        <v>5759253</v>
      </c>
      <c r="C20490">
        <v>5759273</v>
      </c>
      <c r="D20490" t="s">
        <v>67998</v>
      </c>
      <c r="E20490" t="s">
        <v>90</v>
      </c>
      <c r="F20490" t="s">
        <v>76</v>
      </c>
      <c r="G20490" t="s">
        <v>36</v>
      </c>
      <c r="H20490">
        <v>123</v>
      </c>
      <c r="I20490" t="s">
        <v>68008</v>
      </c>
      <c r="J20490" t="s">
        <v>68009</v>
      </c>
      <c r="K20490" t="s">
        <v>68010</v>
      </c>
      <c r="L20490" t="s">
        <v>78061</v>
      </c>
    </row>
    <row r="20491" spans="1:12" x14ac:dyDescent="0.15">
      <c r="A20491" t="s">
        <v>12</v>
      </c>
      <c r="B20491">
        <v>5760163</v>
      </c>
      <c r="C20491">
        <v>5760183</v>
      </c>
      <c r="D20491" t="s">
        <v>68011</v>
      </c>
      <c r="E20491" t="s">
        <v>90</v>
      </c>
      <c r="F20491" t="s">
        <v>76</v>
      </c>
      <c r="G20491" t="s">
        <v>32</v>
      </c>
      <c r="H20491">
        <v>1</v>
      </c>
      <c r="I20491" t="s">
        <v>68012</v>
      </c>
      <c r="J20491" t="s">
        <v>68013</v>
      </c>
      <c r="K20491" t="s">
        <v>68014</v>
      </c>
      <c r="L20491" t="s">
        <v>77917</v>
      </c>
    </row>
    <row r="20492" spans="1:12" x14ac:dyDescent="0.15">
      <c r="A20492" t="s">
        <v>12</v>
      </c>
      <c r="B20492">
        <v>5760133</v>
      </c>
      <c r="C20492">
        <v>5760153</v>
      </c>
      <c r="D20492" t="s">
        <v>68011</v>
      </c>
      <c r="E20492" t="s">
        <v>90</v>
      </c>
      <c r="F20492" t="s">
        <v>76</v>
      </c>
      <c r="G20492" t="s">
        <v>36</v>
      </c>
      <c r="H20492">
        <v>31</v>
      </c>
      <c r="I20492" t="s">
        <v>68015</v>
      </c>
      <c r="J20492" t="s">
        <v>68016</v>
      </c>
      <c r="K20492" t="s">
        <v>68017</v>
      </c>
      <c r="L20492" t="s">
        <v>77910</v>
      </c>
    </row>
    <row r="20493" spans="1:12" x14ac:dyDescent="0.15">
      <c r="A20493" t="s">
        <v>12</v>
      </c>
      <c r="B20493">
        <v>5760105</v>
      </c>
      <c r="C20493">
        <v>5760125</v>
      </c>
      <c r="D20493" t="s">
        <v>68011</v>
      </c>
      <c r="E20493" t="s">
        <v>90</v>
      </c>
      <c r="F20493" t="s">
        <v>76</v>
      </c>
      <c r="G20493" t="s">
        <v>23</v>
      </c>
      <c r="H20493">
        <v>59</v>
      </c>
      <c r="I20493" t="s">
        <v>68018</v>
      </c>
      <c r="J20493" t="s">
        <v>68019</v>
      </c>
      <c r="K20493" t="s">
        <v>68020</v>
      </c>
      <c r="L20493" t="s">
        <v>78009</v>
      </c>
    </row>
    <row r="20494" spans="1:12" x14ac:dyDescent="0.15">
      <c r="A20494" t="s">
        <v>12</v>
      </c>
      <c r="B20494">
        <v>5760060</v>
      </c>
      <c r="C20494">
        <v>5760080</v>
      </c>
      <c r="D20494" t="s">
        <v>68011</v>
      </c>
      <c r="E20494" t="s">
        <v>90</v>
      </c>
      <c r="F20494" t="s">
        <v>76</v>
      </c>
      <c r="G20494" t="s">
        <v>23</v>
      </c>
      <c r="H20494">
        <v>104</v>
      </c>
      <c r="I20494" t="s">
        <v>68021</v>
      </c>
      <c r="J20494" t="s">
        <v>68022</v>
      </c>
      <c r="K20494" t="s">
        <v>68023</v>
      </c>
      <c r="L20494" t="s">
        <v>77963</v>
      </c>
    </row>
    <row r="20495" spans="1:12" x14ac:dyDescent="0.15">
      <c r="A20495" t="s">
        <v>12</v>
      </c>
      <c r="B20495">
        <v>5762320</v>
      </c>
      <c r="C20495">
        <v>5762340</v>
      </c>
      <c r="D20495" t="s">
        <v>68024</v>
      </c>
      <c r="E20495" t="s">
        <v>90</v>
      </c>
      <c r="F20495" t="s">
        <v>76</v>
      </c>
      <c r="G20495" t="s">
        <v>36</v>
      </c>
      <c r="H20495">
        <v>0</v>
      </c>
      <c r="I20495" t="s">
        <v>68025</v>
      </c>
      <c r="J20495" t="s">
        <v>68026</v>
      </c>
      <c r="K20495" t="s">
        <v>68027</v>
      </c>
      <c r="L20495" t="s">
        <v>77980</v>
      </c>
    </row>
    <row r="20496" spans="1:12" x14ac:dyDescent="0.15">
      <c r="A20496" t="s">
        <v>12</v>
      </c>
      <c r="B20496">
        <v>5762294</v>
      </c>
      <c r="C20496">
        <v>5762314</v>
      </c>
      <c r="D20496" t="s">
        <v>68024</v>
      </c>
      <c r="E20496" t="s">
        <v>90</v>
      </c>
      <c r="F20496" t="s">
        <v>76</v>
      </c>
      <c r="G20496" t="s">
        <v>23</v>
      </c>
      <c r="H20496">
        <v>26</v>
      </c>
      <c r="I20496" t="s">
        <v>68028</v>
      </c>
      <c r="J20496" t="s">
        <v>68029</v>
      </c>
      <c r="K20496" t="s">
        <v>68030</v>
      </c>
      <c r="L20496" t="s">
        <v>78002</v>
      </c>
    </row>
    <row r="20497" spans="1:12" x14ac:dyDescent="0.15">
      <c r="A20497" t="s">
        <v>12</v>
      </c>
      <c r="B20497">
        <v>5762266</v>
      </c>
      <c r="C20497">
        <v>5762286</v>
      </c>
      <c r="D20497" t="s">
        <v>68024</v>
      </c>
      <c r="E20497" t="s">
        <v>90</v>
      </c>
      <c r="F20497" t="s">
        <v>76</v>
      </c>
      <c r="G20497" t="s">
        <v>16</v>
      </c>
      <c r="H20497">
        <v>54</v>
      </c>
      <c r="I20497" t="s">
        <v>68031</v>
      </c>
      <c r="J20497" t="s">
        <v>68032</v>
      </c>
      <c r="K20497" t="s">
        <v>68033</v>
      </c>
      <c r="L20497" t="s">
        <v>77961</v>
      </c>
    </row>
    <row r="20498" spans="1:12" x14ac:dyDescent="0.15">
      <c r="A20498" t="s">
        <v>12</v>
      </c>
      <c r="B20498">
        <v>5762239</v>
      </c>
      <c r="C20498">
        <v>5762259</v>
      </c>
      <c r="D20498" t="s">
        <v>68024</v>
      </c>
      <c r="E20498" t="s">
        <v>90</v>
      </c>
      <c r="F20498" t="s">
        <v>76</v>
      </c>
      <c r="G20498" t="s">
        <v>36</v>
      </c>
      <c r="H20498">
        <v>81</v>
      </c>
      <c r="I20498" t="s">
        <v>68034</v>
      </c>
      <c r="J20498" t="s">
        <v>68035</v>
      </c>
      <c r="K20498" t="s">
        <v>68036</v>
      </c>
      <c r="L20498" t="s">
        <v>78019</v>
      </c>
    </row>
    <row r="20499" spans="1:12" x14ac:dyDescent="0.15">
      <c r="A20499" t="s">
        <v>12</v>
      </c>
      <c r="B20499">
        <v>5762482</v>
      </c>
      <c r="C20499">
        <v>5762502</v>
      </c>
      <c r="D20499" t="s">
        <v>68037</v>
      </c>
      <c r="E20499" t="s">
        <v>90</v>
      </c>
      <c r="F20499" t="s">
        <v>15</v>
      </c>
      <c r="G20499" t="s">
        <v>32</v>
      </c>
      <c r="H20499">
        <v>1</v>
      </c>
      <c r="I20499" t="s">
        <v>68038</v>
      </c>
      <c r="J20499" t="s">
        <v>68039</v>
      </c>
      <c r="K20499" t="s">
        <v>68040</v>
      </c>
      <c r="L20499" t="s">
        <v>77917</v>
      </c>
    </row>
    <row r="20500" spans="1:12" x14ac:dyDescent="0.15">
      <c r="A20500" t="s">
        <v>12</v>
      </c>
      <c r="B20500">
        <v>5762506</v>
      </c>
      <c r="C20500">
        <v>5762526</v>
      </c>
      <c r="D20500" t="s">
        <v>68037</v>
      </c>
      <c r="E20500" t="s">
        <v>90</v>
      </c>
      <c r="F20500" t="s">
        <v>15</v>
      </c>
      <c r="G20500" t="s">
        <v>23</v>
      </c>
      <c r="H20500">
        <v>25</v>
      </c>
      <c r="I20500" t="s">
        <v>68041</v>
      </c>
      <c r="J20500" t="s">
        <v>68042</v>
      </c>
      <c r="K20500" t="s">
        <v>68043</v>
      </c>
      <c r="L20500" t="s">
        <v>78012</v>
      </c>
    </row>
    <row r="20501" spans="1:12" x14ac:dyDescent="0.15">
      <c r="A20501" t="s">
        <v>12</v>
      </c>
      <c r="B20501">
        <v>5762540</v>
      </c>
      <c r="C20501">
        <v>5762560</v>
      </c>
      <c r="D20501" t="s">
        <v>68037</v>
      </c>
      <c r="E20501" t="s">
        <v>90</v>
      </c>
      <c r="F20501" t="s">
        <v>15</v>
      </c>
      <c r="G20501" t="s">
        <v>23</v>
      </c>
      <c r="H20501">
        <v>59</v>
      </c>
      <c r="I20501" t="s">
        <v>68044</v>
      </c>
      <c r="J20501" t="s">
        <v>68045</v>
      </c>
      <c r="K20501" t="s">
        <v>68046</v>
      </c>
      <c r="L20501" t="s">
        <v>78009</v>
      </c>
    </row>
    <row r="20502" spans="1:12" x14ac:dyDescent="0.15">
      <c r="A20502" t="s">
        <v>12</v>
      </c>
      <c r="B20502">
        <v>5762567</v>
      </c>
      <c r="C20502">
        <v>5762587</v>
      </c>
      <c r="D20502" t="s">
        <v>68037</v>
      </c>
      <c r="E20502" t="s">
        <v>90</v>
      </c>
      <c r="F20502" t="s">
        <v>15</v>
      </c>
      <c r="G20502" t="s">
        <v>32</v>
      </c>
      <c r="H20502">
        <v>86</v>
      </c>
      <c r="I20502" t="s">
        <v>68047</v>
      </c>
      <c r="J20502" t="s">
        <v>68048</v>
      </c>
      <c r="K20502" t="s">
        <v>68049</v>
      </c>
      <c r="L20502" t="s">
        <v>77929</v>
      </c>
    </row>
    <row r="20503" spans="1:12" x14ac:dyDescent="0.15">
      <c r="A20503" t="s">
        <v>12</v>
      </c>
      <c r="B20503">
        <v>5765767</v>
      </c>
      <c r="C20503">
        <v>5765787</v>
      </c>
      <c r="D20503" t="s">
        <v>68050</v>
      </c>
      <c r="E20503" t="s">
        <v>68051</v>
      </c>
      <c r="F20503" t="s">
        <v>76</v>
      </c>
      <c r="G20503" t="s">
        <v>16</v>
      </c>
      <c r="H20503">
        <v>7</v>
      </c>
      <c r="I20503" t="s">
        <v>68052</v>
      </c>
      <c r="J20503" t="s">
        <v>68053</v>
      </c>
      <c r="K20503" t="s">
        <v>68054</v>
      </c>
      <c r="L20503" t="s">
        <v>77909</v>
      </c>
    </row>
    <row r="20504" spans="1:12" x14ac:dyDescent="0.15">
      <c r="A20504" t="s">
        <v>12</v>
      </c>
      <c r="B20504">
        <v>5765722</v>
      </c>
      <c r="C20504">
        <v>5765742</v>
      </c>
      <c r="D20504" t="s">
        <v>68050</v>
      </c>
      <c r="E20504" t="s">
        <v>68051</v>
      </c>
      <c r="F20504" t="s">
        <v>76</v>
      </c>
      <c r="G20504" t="s">
        <v>16</v>
      </c>
      <c r="H20504">
        <v>52</v>
      </c>
      <c r="I20504" t="s">
        <v>68055</v>
      </c>
      <c r="J20504" t="s">
        <v>68056</v>
      </c>
      <c r="K20504" t="s">
        <v>68057</v>
      </c>
      <c r="L20504" t="s">
        <v>77959</v>
      </c>
    </row>
    <row r="20505" spans="1:12" x14ac:dyDescent="0.15">
      <c r="A20505" t="s">
        <v>12</v>
      </c>
      <c r="B20505">
        <v>5765697</v>
      </c>
      <c r="C20505">
        <v>5765717</v>
      </c>
      <c r="D20505" t="s">
        <v>68050</v>
      </c>
      <c r="E20505" t="s">
        <v>68051</v>
      </c>
      <c r="F20505" t="s">
        <v>76</v>
      </c>
      <c r="G20505" t="s">
        <v>16</v>
      </c>
      <c r="H20505">
        <v>77</v>
      </c>
      <c r="I20505" t="s">
        <v>68058</v>
      </c>
      <c r="J20505" t="s">
        <v>68059</v>
      </c>
      <c r="K20505" t="s">
        <v>68060</v>
      </c>
      <c r="L20505" t="s">
        <v>77960</v>
      </c>
    </row>
    <row r="20506" spans="1:12" x14ac:dyDescent="0.15">
      <c r="A20506" t="s">
        <v>12</v>
      </c>
      <c r="B20506">
        <v>5765671</v>
      </c>
      <c r="C20506">
        <v>5765691</v>
      </c>
      <c r="D20506" t="s">
        <v>68050</v>
      </c>
      <c r="E20506" t="s">
        <v>68051</v>
      </c>
      <c r="F20506" t="s">
        <v>76</v>
      </c>
      <c r="G20506" t="s">
        <v>32</v>
      </c>
      <c r="H20506">
        <v>103</v>
      </c>
      <c r="I20506" t="s">
        <v>68061</v>
      </c>
      <c r="J20506" t="s">
        <v>68062</v>
      </c>
      <c r="K20506" t="s">
        <v>68063</v>
      </c>
      <c r="L20506" t="s">
        <v>77937</v>
      </c>
    </row>
    <row r="20507" spans="1:12" x14ac:dyDescent="0.15">
      <c r="A20507" t="s">
        <v>12</v>
      </c>
      <c r="B20507">
        <v>5766396</v>
      </c>
      <c r="C20507">
        <v>5766416</v>
      </c>
      <c r="D20507" t="s">
        <v>68064</v>
      </c>
      <c r="E20507" t="s">
        <v>90</v>
      </c>
      <c r="F20507" t="s">
        <v>76</v>
      </c>
      <c r="G20507" t="s">
        <v>16</v>
      </c>
      <c r="H20507">
        <v>0</v>
      </c>
      <c r="I20507" t="s">
        <v>68065</v>
      </c>
      <c r="J20507" t="s">
        <v>68066</v>
      </c>
      <c r="K20507" t="s">
        <v>68067</v>
      </c>
      <c r="L20507" t="s">
        <v>77980</v>
      </c>
    </row>
    <row r="20508" spans="1:12" x14ac:dyDescent="0.15">
      <c r="A20508" t="s">
        <v>12</v>
      </c>
      <c r="B20508">
        <v>5766374</v>
      </c>
      <c r="C20508">
        <v>5766394</v>
      </c>
      <c r="D20508" t="s">
        <v>68064</v>
      </c>
      <c r="E20508" t="s">
        <v>90</v>
      </c>
      <c r="F20508" t="s">
        <v>76</v>
      </c>
      <c r="G20508" t="s">
        <v>36</v>
      </c>
      <c r="H20508">
        <v>22</v>
      </c>
      <c r="I20508" t="s">
        <v>68068</v>
      </c>
      <c r="J20508" t="s">
        <v>68069</v>
      </c>
      <c r="K20508" t="s">
        <v>68070</v>
      </c>
      <c r="L20508" t="s">
        <v>77948</v>
      </c>
    </row>
    <row r="20509" spans="1:12" x14ac:dyDescent="0.15">
      <c r="A20509" t="s">
        <v>12</v>
      </c>
      <c r="B20509">
        <v>5766344</v>
      </c>
      <c r="C20509">
        <v>5766364</v>
      </c>
      <c r="D20509" t="s">
        <v>68064</v>
      </c>
      <c r="E20509" t="s">
        <v>90</v>
      </c>
      <c r="F20509" t="s">
        <v>76</v>
      </c>
      <c r="G20509" t="s">
        <v>32</v>
      </c>
      <c r="H20509">
        <v>52</v>
      </c>
      <c r="I20509" t="s">
        <v>68071</v>
      </c>
      <c r="J20509" t="s">
        <v>68072</v>
      </c>
      <c r="K20509" t="s">
        <v>68073</v>
      </c>
      <c r="L20509" t="s">
        <v>77959</v>
      </c>
    </row>
    <row r="20510" spans="1:12" x14ac:dyDescent="0.15">
      <c r="A20510" t="s">
        <v>12</v>
      </c>
      <c r="B20510">
        <v>5766322</v>
      </c>
      <c r="C20510">
        <v>5766342</v>
      </c>
      <c r="D20510" t="s">
        <v>68064</v>
      </c>
      <c r="E20510" t="s">
        <v>90</v>
      </c>
      <c r="F20510" t="s">
        <v>76</v>
      </c>
      <c r="G20510" t="s">
        <v>36</v>
      </c>
      <c r="H20510">
        <v>74</v>
      </c>
      <c r="I20510" t="s">
        <v>68074</v>
      </c>
      <c r="J20510" t="s">
        <v>68075</v>
      </c>
      <c r="K20510" t="s">
        <v>68076</v>
      </c>
      <c r="L20510" t="s">
        <v>78005</v>
      </c>
    </row>
    <row r="20511" spans="1:12" x14ac:dyDescent="0.15">
      <c r="A20511" t="s">
        <v>12</v>
      </c>
      <c r="B20511">
        <v>5767136</v>
      </c>
      <c r="C20511">
        <v>5767156</v>
      </c>
      <c r="D20511" t="s">
        <v>68077</v>
      </c>
      <c r="E20511" t="s">
        <v>90</v>
      </c>
      <c r="F20511" t="s">
        <v>76</v>
      </c>
      <c r="G20511" t="s">
        <v>36</v>
      </c>
      <c r="H20511">
        <v>0</v>
      </c>
      <c r="I20511" t="s">
        <v>68078</v>
      </c>
      <c r="J20511" t="s">
        <v>68079</v>
      </c>
      <c r="K20511" t="s">
        <v>68080</v>
      </c>
      <c r="L20511" t="s">
        <v>77980</v>
      </c>
    </row>
    <row r="20512" spans="1:12" x14ac:dyDescent="0.15">
      <c r="A20512" t="s">
        <v>12</v>
      </c>
      <c r="B20512">
        <v>5767114</v>
      </c>
      <c r="C20512">
        <v>5767134</v>
      </c>
      <c r="D20512" t="s">
        <v>68077</v>
      </c>
      <c r="E20512" t="s">
        <v>90</v>
      </c>
      <c r="F20512" t="s">
        <v>76</v>
      </c>
      <c r="G20512" t="s">
        <v>16</v>
      </c>
      <c r="H20512">
        <v>22</v>
      </c>
      <c r="I20512" t="s">
        <v>68081</v>
      </c>
      <c r="J20512" t="s">
        <v>68082</v>
      </c>
      <c r="K20512" t="s">
        <v>68083</v>
      </c>
      <c r="L20512" t="s">
        <v>77948</v>
      </c>
    </row>
    <row r="20513" spans="1:12" x14ac:dyDescent="0.15">
      <c r="A20513" t="s">
        <v>12</v>
      </c>
      <c r="B20513">
        <v>5767093</v>
      </c>
      <c r="C20513">
        <v>5767113</v>
      </c>
      <c r="D20513" t="s">
        <v>68077</v>
      </c>
      <c r="E20513" t="s">
        <v>90</v>
      </c>
      <c r="F20513" t="s">
        <v>76</v>
      </c>
      <c r="G20513" t="s">
        <v>16</v>
      </c>
      <c r="H20513">
        <v>43</v>
      </c>
      <c r="I20513" t="s">
        <v>68084</v>
      </c>
      <c r="J20513" t="s">
        <v>68085</v>
      </c>
      <c r="K20513" t="s">
        <v>68086</v>
      </c>
      <c r="L20513" t="s">
        <v>77942</v>
      </c>
    </row>
    <row r="20514" spans="1:12" x14ac:dyDescent="0.15">
      <c r="A20514" t="s">
        <v>12</v>
      </c>
      <c r="B20514">
        <v>5767050</v>
      </c>
      <c r="C20514">
        <v>5767070</v>
      </c>
      <c r="D20514" t="s">
        <v>68077</v>
      </c>
      <c r="E20514" t="s">
        <v>90</v>
      </c>
      <c r="F20514" t="s">
        <v>76</v>
      </c>
      <c r="G20514" t="s">
        <v>16</v>
      </c>
      <c r="H20514">
        <v>86</v>
      </c>
      <c r="I20514" t="s">
        <v>68087</v>
      </c>
      <c r="J20514" t="s">
        <v>68088</v>
      </c>
      <c r="K20514" t="s">
        <v>68089</v>
      </c>
      <c r="L20514" t="s">
        <v>77929</v>
      </c>
    </row>
    <row r="20515" spans="1:12" x14ac:dyDescent="0.15">
      <c r="A20515" t="s">
        <v>12</v>
      </c>
      <c r="B20515">
        <v>5768209</v>
      </c>
      <c r="C20515">
        <v>5768229</v>
      </c>
      <c r="D20515" t="s">
        <v>68090</v>
      </c>
      <c r="E20515" t="s">
        <v>90</v>
      </c>
      <c r="F20515" t="s">
        <v>76</v>
      </c>
      <c r="G20515" t="s">
        <v>32</v>
      </c>
      <c r="H20515">
        <v>1</v>
      </c>
      <c r="I20515" t="s">
        <v>68091</v>
      </c>
      <c r="J20515" t="s">
        <v>68092</v>
      </c>
      <c r="K20515" t="s">
        <v>68093</v>
      </c>
      <c r="L20515" t="s">
        <v>77917</v>
      </c>
    </row>
    <row r="20516" spans="1:12" x14ac:dyDescent="0.15">
      <c r="A20516" t="s">
        <v>12</v>
      </c>
      <c r="B20516">
        <v>5768179</v>
      </c>
      <c r="C20516">
        <v>5768199</v>
      </c>
      <c r="D20516" t="s">
        <v>68090</v>
      </c>
      <c r="E20516" t="s">
        <v>90</v>
      </c>
      <c r="F20516" t="s">
        <v>76</v>
      </c>
      <c r="G20516" t="s">
        <v>32</v>
      </c>
      <c r="H20516">
        <v>31</v>
      </c>
      <c r="I20516" t="s">
        <v>68094</v>
      </c>
      <c r="J20516" t="s">
        <v>68095</v>
      </c>
      <c r="K20516" t="s">
        <v>68096</v>
      </c>
      <c r="L20516" t="s">
        <v>77910</v>
      </c>
    </row>
    <row r="20517" spans="1:12" x14ac:dyDescent="0.15">
      <c r="A20517" t="s">
        <v>12</v>
      </c>
      <c r="B20517">
        <v>5768155</v>
      </c>
      <c r="C20517">
        <v>5768175</v>
      </c>
      <c r="D20517" t="s">
        <v>68090</v>
      </c>
      <c r="E20517" t="s">
        <v>90</v>
      </c>
      <c r="F20517" t="s">
        <v>76</v>
      </c>
      <c r="G20517" t="s">
        <v>16</v>
      </c>
      <c r="H20517">
        <v>55</v>
      </c>
      <c r="I20517" t="s">
        <v>68097</v>
      </c>
      <c r="J20517" t="s">
        <v>68098</v>
      </c>
      <c r="K20517" t="s">
        <v>68099</v>
      </c>
      <c r="L20517" t="s">
        <v>77992</v>
      </c>
    </row>
    <row r="20518" spans="1:12" x14ac:dyDescent="0.15">
      <c r="A20518" t="s">
        <v>12</v>
      </c>
      <c r="B20518">
        <v>5768122</v>
      </c>
      <c r="C20518">
        <v>5768142</v>
      </c>
      <c r="D20518" t="s">
        <v>68090</v>
      </c>
      <c r="E20518" t="s">
        <v>90</v>
      </c>
      <c r="F20518" t="s">
        <v>76</v>
      </c>
      <c r="G20518" t="s">
        <v>23</v>
      </c>
      <c r="H20518">
        <v>88</v>
      </c>
      <c r="I20518" t="s">
        <v>68100</v>
      </c>
      <c r="J20518" t="s">
        <v>68101</v>
      </c>
      <c r="K20518" t="s">
        <v>68102</v>
      </c>
      <c r="L20518" t="s">
        <v>77923</v>
      </c>
    </row>
    <row r="20519" spans="1:12" x14ac:dyDescent="0.15">
      <c r="A20519" t="s">
        <v>12</v>
      </c>
      <c r="B20519">
        <v>5768592</v>
      </c>
      <c r="C20519">
        <v>5768612</v>
      </c>
      <c r="D20519" t="s">
        <v>68103</v>
      </c>
      <c r="E20519" t="s">
        <v>90</v>
      </c>
      <c r="F20519" t="s">
        <v>15</v>
      </c>
      <c r="G20519" t="s">
        <v>16</v>
      </c>
      <c r="H20519">
        <v>10</v>
      </c>
      <c r="I20519" t="s">
        <v>68104</v>
      </c>
      <c r="J20519" t="s">
        <v>68105</v>
      </c>
      <c r="K20519" t="s">
        <v>68106</v>
      </c>
      <c r="L20519" t="s">
        <v>78001</v>
      </c>
    </row>
    <row r="20520" spans="1:12" x14ac:dyDescent="0.15">
      <c r="A20520" t="s">
        <v>12</v>
      </c>
      <c r="B20520">
        <v>5768617</v>
      </c>
      <c r="C20520">
        <v>5768637</v>
      </c>
      <c r="D20520" t="s">
        <v>68103</v>
      </c>
      <c r="E20520" t="s">
        <v>90</v>
      </c>
      <c r="F20520" t="s">
        <v>15</v>
      </c>
      <c r="G20520" t="s">
        <v>16</v>
      </c>
      <c r="H20520">
        <v>35</v>
      </c>
      <c r="I20520" t="s">
        <v>68107</v>
      </c>
      <c r="J20520" t="s">
        <v>68108</v>
      </c>
      <c r="K20520" t="s">
        <v>68109</v>
      </c>
      <c r="L20520" t="s">
        <v>77936</v>
      </c>
    </row>
    <row r="20521" spans="1:12" x14ac:dyDescent="0.15">
      <c r="A20521" t="s">
        <v>12</v>
      </c>
      <c r="B20521">
        <v>5768637</v>
      </c>
      <c r="C20521">
        <v>5768657</v>
      </c>
      <c r="D20521" t="s">
        <v>68103</v>
      </c>
      <c r="E20521" t="s">
        <v>90</v>
      </c>
      <c r="F20521" t="s">
        <v>15</v>
      </c>
      <c r="G20521" t="s">
        <v>36</v>
      </c>
      <c r="H20521">
        <v>55</v>
      </c>
      <c r="I20521" t="s">
        <v>68110</v>
      </c>
      <c r="J20521" t="s">
        <v>68111</v>
      </c>
      <c r="K20521" t="s">
        <v>68112</v>
      </c>
      <c r="L20521" t="s">
        <v>77992</v>
      </c>
    </row>
    <row r="20522" spans="1:12" x14ac:dyDescent="0.15">
      <c r="A20522" t="s">
        <v>12</v>
      </c>
      <c r="B20522">
        <v>5768662</v>
      </c>
      <c r="C20522">
        <v>5768682</v>
      </c>
      <c r="D20522" t="s">
        <v>68103</v>
      </c>
      <c r="E20522" t="s">
        <v>90</v>
      </c>
      <c r="F20522" t="s">
        <v>15</v>
      </c>
      <c r="G20522" t="s">
        <v>32</v>
      </c>
      <c r="H20522">
        <v>80</v>
      </c>
      <c r="I20522" t="s">
        <v>68113</v>
      </c>
      <c r="J20522" t="s">
        <v>68114</v>
      </c>
      <c r="K20522" t="s">
        <v>68115</v>
      </c>
      <c r="L20522" t="s">
        <v>77940</v>
      </c>
    </row>
    <row r="20523" spans="1:12" x14ac:dyDescent="0.15">
      <c r="A20523" t="s">
        <v>12</v>
      </c>
      <c r="B20523">
        <v>5770289</v>
      </c>
      <c r="C20523">
        <v>5770309</v>
      </c>
      <c r="D20523" t="s">
        <v>68116</v>
      </c>
      <c r="E20523" t="s">
        <v>90</v>
      </c>
      <c r="F20523" t="s">
        <v>15</v>
      </c>
      <c r="G20523" t="s">
        <v>32</v>
      </c>
      <c r="H20523">
        <v>1</v>
      </c>
      <c r="I20523" t="s">
        <v>68117</v>
      </c>
      <c r="J20523" t="s">
        <v>68118</v>
      </c>
      <c r="K20523" t="s">
        <v>68119</v>
      </c>
      <c r="L20523" t="s">
        <v>77917</v>
      </c>
    </row>
    <row r="20524" spans="1:12" x14ac:dyDescent="0.15">
      <c r="A20524" t="s">
        <v>12</v>
      </c>
      <c r="B20524">
        <v>5770310</v>
      </c>
      <c r="C20524">
        <v>5770330</v>
      </c>
      <c r="D20524" t="s">
        <v>68116</v>
      </c>
      <c r="E20524" t="s">
        <v>90</v>
      </c>
      <c r="F20524" t="s">
        <v>15</v>
      </c>
      <c r="G20524" t="s">
        <v>32</v>
      </c>
      <c r="H20524">
        <v>22</v>
      </c>
      <c r="I20524" t="s">
        <v>68120</v>
      </c>
      <c r="J20524" t="s">
        <v>68121</v>
      </c>
      <c r="K20524" t="s">
        <v>68122</v>
      </c>
      <c r="L20524" t="s">
        <v>77948</v>
      </c>
    </row>
    <row r="20525" spans="1:12" x14ac:dyDescent="0.15">
      <c r="A20525" t="s">
        <v>12</v>
      </c>
      <c r="B20525">
        <v>5770337</v>
      </c>
      <c r="C20525">
        <v>5770357</v>
      </c>
      <c r="D20525" t="s">
        <v>68116</v>
      </c>
      <c r="E20525" t="s">
        <v>90</v>
      </c>
      <c r="F20525" t="s">
        <v>15</v>
      </c>
      <c r="G20525" t="s">
        <v>16</v>
      </c>
      <c r="H20525">
        <v>49</v>
      </c>
      <c r="I20525" t="s">
        <v>68123</v>
      </c>
      <c r="J20525" t="s">
        <v>68124</v>
      </c>
      <c r="K20525" t="s">
        <v>68125</v>
      </c>
      <c r="L20525" t="s">
        <v>77913</v>
      </c>
    </row>
    <row r="20526" spans="1:12" x14ac:dyDescent="0.15">
      <c r="A20526" t="s">
        <v>12</v>
      </c>
      <c r="B20526">
        <v>5770361</v>
      </c>
      <c r="C20526">
        <v>5770381</v>
      </c>
      <c r="D20526" t="s">
        <v>68116</v>
      </c>
      <c r="E20526" t="s">
        <v>90</v>
      </c>
      <c r="F20526" t="s">
        <v>15</v>
      </c>
      <c r="G20526" t="s">
        <v>36</v>
      </c>
      <c r="H20526">
        <v>73</v>
      </c>
      <c r="I20526" t="s">
        <v>68126</v>
      </c>
      <c r="J20526" t="s">
        <v>68127</v>
      </c>
      <c r="K20526" t="s">
        <v>68128</v>
      </c>
      <c r="L20526" t="s">
        <v>77926</v>
      </c>
    </row>
    <row r="20527" spans="1:12" x14ac:dyDescent="0.15">
      <c r="A20527" t="s">
        <v>12</v>
      </c>
      <c r="B20527">
        <v>5772461</v>
      </c>
      <c r="C20527">
        <v>5772481</v>
      </c>
      <c r="D20527" t="s">
        <v>68129</v>
      </c>
      <c r="E20527" t="s">
        <v>68130</v>
      </c>
      <c r="F20527" t="s">
        <v>15</v>
      </c>
      <c r="G20527" t="s">
        <v>36</v>
      </c>
      <c r="H20527">
        <v>40</v>
      </c>
      <c r="I20527" t="s">
        <v>68131</v>
      </c>
      <c r="J20527" t="s">
        <v>68132</v>
      </c>
      <c r="K20527" t="s">
        <v>68133</v>
      </c>
      <c r="L20527" t="s">
        <v>77952</v>
      </c>
    </row>
    <row r="20528" spans="1:12" x14ac:dyDescent="0.15">
      <c r="A20528" t="s">
        <v>12</v>
      </c>
      <c r="B20528">
        <v>5772492</v>
      </c>
      <c r="C20528">
        <v>5772512</v>
      </c>
      <c r="D20528" t="s">
        <v>68129</v>
      </c>
      <c r="E20528" t="s">
        <v>68130</v>
      </c>
      <c r="F20528" t="s">
        <v>15</v>
      </c>
      <c r="G20528" t="s">
        <v>16</v>
      </c>
      <c r="H20528">
        <v>71</v>
      </c>
      <c r="I20528" t="s">
        <v>68134</v>
      </c>
      <c r="J20528" t="s">
        <v>68135</v>
      </c>
      <c r="K20528" t="s">
        <v>68136</v>
      </c>
      <c r="L20528" t="s">
        <v>77969</v>
      </c>
    </row>
    <row r="20529" spans="1:12" x14ac:dyDescent="0.15">
      <c r="A20529" t="s">
        <v>12</v>
      </c>
      <c r="B20529">
        <v>5772519</v>
      </c>
      <c r="C20529">
        <v>5772539</v>
      </c>
      <c r="D20529" t="s">
        <v>68129</v>
      </c>
      <c r="E20529" t="s">
        <v>68130</v>
      </c>
      <c r="F20529" t="s">
        <v>15</v>
      </c>
      <c r="G20529" t="s">
        <v>23</v>
      </c>
      <c r="H20529">
        <v>98</v>
      </c>
      <c r="I20529" t="s">
        <v>68137</v>
      </c>
      <c r="J20529" t="s">
        <v>68138</v>
      </c>
      <c r="K20529" t="s">
        <v>68139</v>
      </c>
      <c r="L20529" t="s">
        <v>78048</v>
      </c>
    </row>
    <row r="20530" spans="1:12" x14ac:dyDescent="0.15">
      <c r="A20530" t="s">
        <v>12</v>
      </c>
      <c r="B20530">
        <v>5772549</v>
      </c>
      <c r="C20530">
        <v>5772569</v>
      </c>
      <c r="D20530" t="s">
        <v>68129</v>
      </c>
      <c r="E20530" t="s">
        <v>68130</v>
      </c>
      <c r="F20530" t="s">
        <v>15</v>
      </c>
      <c r="G20530" t="s">
        <v>32</v>
      </c>
      <c r="H20530">
        <v>128</v>
      </c>
      <c r="I20530" t="s">
        <v>68140</v>
      </c>
      <c r="J20530" t="s">
        <v>68141</v>
      </c>
      <c r="K20530" t="s">
        <v>68142</v>
      </c>
      <c r="L20530" t="s">
        <v>77934</v>
      </c>
    </row>
    <row r="20531" spans="1:12" x14ac:dyDescent="0.15">
      <c r="A20531" t="s">
        <v>12</v>
      </c>
      <c r="B20531">
        <v>5774350</v>
      </c>
      <c r="C20531">
        <v>5774370</v>
      </c>
      <c r="D20531" t="s">
        <v>68143</v>
      </c>
      <c r="E20531" t="s">
        <v>68144</v>
      </c>
      <c r="F20531" t="s">
        <v>15</v>
      </c>
      <c r="G20531" t="s">
        <v>36</v>
      </c>
      <c r="H20531">
        <v>10</v>
      </c>
      <c r="I20531" t="s">
        <v>68145</v>
      </c>
      <c r="J20531" t="s">
        <v>68146</v>
      </c>
      <c r="K20531" t="s">
        <v>68147</v>
      </c>
      <c r="L20531" t="s">
        <v>78001</v>
      </c>
    </row>
    <row r="20532" spans="1:12" x14ac:dyDescent="0.15">
      <c r="A20532" t="s">
        <v>12</v>
      </c>
      <c r="B20532">
        <v>5774370</v>
      </c>
      <c r="C20532">
        <v>5774390</v>
      </c>
      <c r="D20532" t="s">
        <v>68143</v>
      </c>
      <c r="E20532" t="s">
        <v>68144</v>
      </c>
      <c r="F20532" t="s">
        <v>15</v>
      </c>
      <c r="G20532" t="s">
        <v>16</v>
      </c>
      <c r="H20532">
        <v>30</v>
      </c>
      <c r="I20532" t="s">
        <v>68148</v>
      </c>
      <c r="J20532" t="s">
        <v>68149</v>
      </c>
      <c r="K20532" t="s">
        <v>68150</v>
      </c>
      <c r="L20532" t="s">
        <v>77984</v>
      </c>
    </row>
    <row r="20533" spans="1:12" x14ac:dyDescent="0.15">
      <c r="A20533" t="s">
        <v>12</v>
      </c>
      <c r="B20533">
        <v>5774392</v>
      </c>
      <c r="C20533">
        <v>5774412</v>
      </c>
      <c r="D20533" t="s">
        <v>68143</v>
      </c>
      <c r="E20533" t="s">
        <v>68144</v>
      </c>
      <c r="F20533" t="s">
        <v>15</v>
      </c>
      <c r="G20533" t="s">
        <v>36</v>
      </c>
      <c r="H20533">
        <v>52</v>
      </c>
      <c r="I20533" t="s">
        <v>68151</v>
      </c>
      <c r="J20533" t="s">
        <v>68152</v>
      </c>
      <c r="K20533" t="s">
        <v>68153</v>
      </c>
      <c r="L20533" t="s">
        <v>77959</v>
      </c>
    </row>
    <row r="20534" spans="1:12" x14ac:dyDescent="0.15">
      <c r="A20534" t="s">
        <v>12</v>
      </c>
      <c r="B20534">
        <v>5774419</v>
      </c>
      <c r="C20534">
        <v>5774439</v>
      </c>
      <c r="D20534" t="s">
        <v>68143</v>
      </c>
      <c r="E20534" t="s">
        <v>68144</v>
      </c>
      <c r="F20534" t="s">
        <v>15</v>
      </c>
      <c r="G20534" t="s">
        <v>32</v>
      </c>
      <c r="H20534">
        <v>79</v>
      </c>
      <c r="I20534" t="s">
        <v>68154</v>
      </c>
      <c r="J20534" t="s">
        <v>68155</v>
      </c>
      <c r="K20534" t="s">
        <v>68156</v>
      </c>
      <c r="L20534" t="s">
        <v>77993</v>
      </c>
    </row>
    <row r="20535" spans="1:12" x14ac:dyDescent="0.15">
      <c r="A20535" t="s">
        <v>12</v>
      </c>
      <c r="B20535">
        <v>5774856</v>
      </c>
      <c r="C20535">
        <v>5774876</v>
      </c>
      <c r="D20535" t="s">
        <v>68157</v>
      </c>
      <c r="E20535" t="s">
        <v>68158</v>
      </c>
      <c r="F20535" t="s">
        <v>15</v>
      </c>
      <c r="G20535" t="s">
        <v>16</v>
      </c>
      <c r="H20535">
        <v>49</v>
      </c>
      <c r="I20535" t="s">
        <v>68159</v>
      </c>
      <c r="J20535" t="s">
        <v>68160</v>
      </c>
      <c r="K20535" t="s">
        <v>68161</v>
      </c>
      <c r="L20535" t="s">
        <v>77913</v>
      </c>
    </row>
    <row r="20536" spans="1:12" x14ac:dyDescent="0.15">
      <c r="A20536" t="s">
        <v>12</v>
      </c>
      <c r="B20536">
        <v>5774878</v>
      </c>
      <c r="C20536">
        <v>5774898</v>
      </c>
      <c r="D20536" t="s">
        <v>68157</v>
      </c>
      <c r="E20536" t="s">
        <v>68158</v>
      </c>
      <c r="F20536" t="s">
        <v>15</v>
      </c>
      <c r="G20536" t="s">
        <v>16</v>
      </c>
      <c r="H20536">
        <v>71</v>
      </c>
      <c r="I20536" t="s">
        <v>68162</v>
      </c>
      <c r="J20536" t="s">
        <v>68163</v>
      </c>
      <c r="K20536" t="s">
        <v>68164</v>
      </c>
      <c r="L20536" t="s">
        <v>77969</v>
      </c>
    </row>
    <row r="20537" spans="1:12" x14ac:dyDescent="0.15">
      <c r="A20537" t="s">
        <v>12</v>
      </c>
      <c r="B20537">
        <v>5774908</v>
      </c>
      <c r="C20537">
        <v>5774928</v>
      </c>
      <c r="D20537" t="s">
        <v>68157</v>
      </c>
      <c r="E20537" t="s">
        <v>68158</v>
      </c>
      <c r="F20537" t="s">
        <v>15</v>
      </c>
      <c r="G20537" t="s">
        <v>16</v>
      </c>
      <c r="H20537">
        <v>101</v>
      </c>
      <c r="I20537" t="s">
        <v>68165</v>
      </c>
      <c r="J20537" t="s">
        <v>68166</v>
      </c>
      <c r="K20537" t="s">
        <v>68167</v>
      </c>
      <c r="L20537" t="s">
        <v>77997</v>
      </c>
    </row>
    <row r="20538" spans="1:12" x14ac:dyDescent="0.15">
      <c r="A20538" t="s">
        <v>12</v>
      </c>
      <c r="B20538">
        <v>5774928</v>
      </c>
      <c r="C20538">
        <v>5774948</v>
      </c>
      <c r="D20538" t="s">
        <v>68157</v>
      </c>
      <c r="E20538" t="s">
        <v>68158</v>
      </c>
      <c r="F20538" t="s">
        <v>15</v>
      </c>
      <c r="G20538" t="s">
        <v>36</v>
      </c>
      <c r="H20538">
        <v>121</v>
      </c>
      <c r="I20538" t="s">
        <v>68168</v>
      </c>
      <c r="J20538" t="s">
        <v>68169</v>
      </c>
      <c r="K20538" t="s">
        <v>68170</v>
      </c>
      <c r="L20538" t="s">
        <v>77943</v>
      </c>
    </row>
    <row r="20539" spans="1:12" x14ac:dyDescent="0.15">
      <c r="A20539" t="s">
        <v>12</v>
      </c>
      <c r="B20539">
        <v>5775324</v>
      </c>
      <c r="C20539">
        <v>5775344</v>
      </c>
      <c r="D20539" t="s">
        <v>68171</v>
      </c>
      <c r="E20539" t="s">
        <v>68172</v>
      </c>
      <c r="F20539" t="s">
        <v>15</v>
      </c>
      <c r="G20539" t="s">
        <v>16</v>
      </c>
      <c r="H20539">
        <v>29</v>
      </c>
      <c r="I20539" t="s">
        <v>68173</v>
      </c>
      <c r="J20539" t="s">
        <v>68174</v>
      </c>
      <c r="K20539" t="s">
        <v>68175</v>
      </c>
      <c r="L20539" t="s">
        <v>77921</v>
      </c>
    </row>
    <row r="20540" spans="1:12" x14ac:dyDescent="0.15">
      <c r="A20540" t="s">
        <v>12</v>
      </c>
      <c r="B20540">
        <v>5775348</v>
      </c>
      <c r="C20540">
        <v>5775368</v>
      </c>
      <c r="D20540" t="s">
        <v>68171</v>
      </c>
      <c r="E20540" t="s">
        <v>68172</v>
      </c>
      <c r="F20540" t="s">
        <v>15</v>
      </c>
      <c r="G20540" t="s">
        <v>23</v>
      </c>
      <c r="H20540">
        <v>53</v>
      </c>
      <c r="I20540" t="s">
        <v>68176</v>
      </c>
      <c r="J20540" t="s">
        <v>68177</v>
      </c>
      <c r="K20540" t="s">
        <v>68178</v>
      </c>
      <c r="L20540" t="s">
        <v>77922</v>
      </c>
    </row>
    <row r="20541" spans="1:12" x14ac:dyDescent="0.15">
      <c r="A20541" t="s">
        <v>12</v>
      </c>
      <c r="B20541">
        <v>5775398</v>
      </c>
      <c r="C20541">
        <v>5775418</v>
      </c>
      <c r="D20541" t="s">
        <v>68171</v>
      </c>
      <c r="E20541" t="s">
        <v>68172</v>
      </c>
      <c r="F20541" t="s">
        <v>15</v>
      </c>
      <c r="G20541" t="s">
        <v>16</v>
      </c>
      <c r="H20541">
        <v>103</v>
      </c>
      <c r="I20541" t="s">
        <v>68179</v>
      </c>
      <c r="J20541" t="s">
        <v>68180</v>
      </c>
      <c r="K20541" t="s">
        <v>68181</v>
      </c>
      <c r="L20541" t="s">
        <v>77937</v>
      </c>
    </row>
    <row r="20542" spans="1:12" x14ac:dyDescent="0.15">
      <c r="A20542" t="s">
        <v>12</v>
      </c>
      <c r="B20542">
        <v>5775420</v>
      </c>
      <c r="C20542">
        <v>5775440</v>
      </c>
      <c r="D20542" t="s">
        <v>68171</v>
      </c>
      <c r="E20542" t="s">
        <v>68172</v>
      </c>
      <c r="F20542" t="s">
        <v>15</v>
      </c>
      <c r="G20542" t="s">
        <v>23</v>
      </c>
      <c r="H20542">
        <v>125</v>
      </c>
      <c r="I20542" t="s">
        <v>68182</v>
      </c>
      <c r="J20542" t="s">
        <v>68183</v>
      </c>
      <c r="K20542" t="s">
        <v>68184</v>
      </c>
      <c r="L20542" t="s">
        <v>78034</v>
      </c>
    </row>
    <row r="20543" spans="1:12" x14ac:dyDescent="0.15">
      <c r="A20543" t="s">
        <v>12</v>
      </c>
      <c r="B20543">
        <v>5776769</v>
      </c>
      <c r="C20543">
        <v>5776789</v>
      </c>
      <c r="D20543" t="s">
        <v>68185</v>
      </c>
      <c r="E20543" t="s">
        <v>90</v>
      </c>
      <c r="F20543" t="s">
        <v>15</v>
      </c>
      <c r="G20543" t="s">
        <v>16</v>
      </c>
      <c r="H20543">
        <v>14</v>
      </c>
      <c r="I20543" t="s">
        <v>68186</v>
      </c>
      <c r="J20543" t="s">
        <v>68187</v>
      </c>
      <c r="K20543" t="s">
        <v>68188</v>
      </c>
      <c r="L20543" t="s">
        <v>77924</v>
      </c>
    </row>
    <row r="20544" spans="1:12" x14ac:dyDescent="0.15">
      <c r="A20544" t="s">
        <v>12</v>
      </c>
      <c r="B20544">
        <v>5776795</v>
      </c>
      <c r="C20544">
        <v>5776815</v>
      </c>
      <c r="D20544" t="s">
        <v>68185</v>
      </c>
      <c r="E20544" t="s">
        <v>90</v>
      </c>
      <c r="F20544" t="s">
        <v>15</v>
      </c>
      <c r="G20544" t="s">
        <v>16</v>
      </c>
      <c r="H20544">
        <v>40</v>
      </c>
      <c r="I20544" t="s">
        <v>68189</v>
      </c>
      <c r="J20544" t="s">
        <v>68190</v>
      </c>
      <c r="K20544" t="s">
        <v>68191</v>
      </c>
      <c r="L20544" t="s">
        <v>77952</v>
      </c>
    </row>
    <row r="20545" spans="1:12" x14ac:dyDescent="0.15">
      <c r="A20545" t="s">
        <v>12</v>
      </c>
      <c r="B20545">
        <v>5776816</v>
      </c>
      <c r="C20545">
        <v>5776836</v>
      </c>
      <c r="D20545" t="s">
        <v>68185</v>
      </c>
      <c r="E20545" t="s">
        <v>90</v>
      </c>
      <c r="F20545" t="s">
        <v>15</v>
      </c>
      <c r="G20545" t="s">
        <v>23</v>
      </c>
      <c r="H20545">
        <v>61</v>
      </c>
      <c r="I20545" t="s">
        <v>68192</v>
      </c>
      <c r="J20545" t="s">
        <v>68193</v>
      </c>
      <c r="K20545" t="s">
        <v>68194</v>
      </c>
      <c r="L20545" t="s">
        <v>77979</v>
      </c>
    </row>
    <row r="20546" spans="1:12" x14ac:dyDescent="0.15">
      <c r="A20546" t="s">
        <v>12</v>
      </c>
      <c r="B20546">
        <v>5776851</v>
      </c>
      <c r="C20546">
        <v>5776871</v>
      </c>
      <c r="D20546" t="s">
        <v>68185</v>
      </c>
      <c r="E20546" t="s">
        <v>90</v>
      </c>
      <c r="F20546" t="s">
        <v>15</v>
      </c>
      <c r="G20546" t="s">
        <v>36</v>
      </c>
      <c r="H20546">
        <v>96</v>
      </c>
      <c r="I20546" t="s">
        <v>68195</v>
      </c>
      <c r="J20546" t="s">
        <v>68196</v>
      </c>
      <c r="K20546" t="s">
        <v>68197</v>
      </c>
      <c r="L20546" t="s">
        <v>77912</v>
      </c>
    </row>
    <row r="20547" spans="1:12" x14ac:dyDescent="0.15">
      <c r="A20547" t="s">
        <v>12</v>
      </c>
      <c r="B20547">
        <v>5777702</v>
      </c>
      <c r="C20547">
        <v>5777722</v>
      </c>
      <c r="D20547" t="s">
        <v>68198</v>
      </c>
      <c r="E20547" t="s">
        <v>68199</v>
      </c>
      <c r="F20547" t="s">
        <v>15</v>
      </c>
      <c r="G20547" t="s">
        <v>36</v>
      </c>
      <c r="H20547">
        <v>0</v>
      </c>
      <c r="I20547" t="s">
        <v>68200</v>
      </c>
      <c r="J20547" t="s">
        <v>68201</v>
      </c>
      <c r="K20547" t="s">
        <v>68202</v>
      </c>
      <c r="L20547" t="s">
        <v>77980</v>
      </c>
    </row>
    <row r="20548" spans="1:12" x14ac:dyDescent="0.15">
      <c r="A20548" t="s">
        <v>12</v>
      </c>
      <c r="B20548">
        <v>5777725</v>
      </c>
      <c r="C20548">
        <v>5777745</v>
      </c>
      <c r="D20548" t="s">
        <v>68198</v>
      </c>
      <c r="E20548" t="s">
        <v>68199</v>
      </c>
      <c r="F20548" t="s">
        <v>15</v>
      </c>
      <c r="G20548" t="s">
        <v>23</v>
      </c>
      <c r="H20548">
        <v>23</v>
      </c>
      <c r="I20548" t="s">
        <v>68203</v>
      </c>
      <c r="J20548" t="s">
        <v>68204</v>
      </c>
      <c r="K20548" t="s">
        <v>68205</v>
      </c>
      <c r="L20548" t="s">
        <v>77975</v>
      </c>
    </row>
    <row r="20549" spans="1:12" x14ac:dyDescent="0.15">
      <c r="A20549" t="s">
        <v>12</v>
      </c>
      <c r="B20549">
        <v>5777748</v>
      </c>
      <c r="C20549">
        <v>5777768</v>
      </c>
      <c r="D20549" t="s">
        <v>68198</v>
      </c>
      <c r="E20549" t="s">
        <v>68199</v>
      </c>
      <c r="F20549" t="s">
        <v>15</v>
      </c>
      <c r="G20549" t="s">
        <v>16</v>
      </c>
      <c r="H20549">
        <v>46</v>
      </c>
      <c r="I20549" t="s">
        <v>68206</v>
      </c>
      <c r="J20549" t="s">
        <v>68207</v>
      </c>
      <c r="K20549" t="s">
        <v>68208</v>
      </c>
      <c r="L20549" t="s">
        <v>78004</v>
      </c>
    </row>
    <row r="20550" spans="1:12" x14ac:dyDescent="0.15">
      <c r="A20550" t="s">
        <v>12</v>
      </c>
      <c r="B20550">
        <v>5777784</v>
      </c>
      <c r="C20550">
        <v>5777804</v>
      </c>
      <c r="D20550" t="s">
        <v>68198</v>
      </c>
      <c r="E20550" t="s">
        <v>68199</v>
      </c>
      <c r="F20550" t="s">
        <v>15</v>
      </c>
      <c r="G20550" t="s">
        <v>16</v>
      </c>
      <c r="H20550">
        <v>82</v>
      </c>
      <c r="I20550" t="s">
        <v>68209</v>
      </c>
      <c r="J20550" t="s">
        <v>68210</v>
      </c>
      <c r="K20550" t="s">
        <v>68211</v>
      </c>
      <c r="L20550" t="s">
        <v>78011</v>
      </c>
    </row>
    <row r="20551" spans="1:12" x14ac:dyDescent="0.15">
      <c r="A20551" t="s">
        <v>12</v>
      </c>
      <c r="B20551">
        <v>5778704</v>
      </c>
      <c r="C20551">
        <v>5778724</v>
      </c>
      <c r="D20551" t="s">
        <v>68212</v>
      </c>
      <c r="E20551" t="s">
        <v>90</v>
      </c>
      <c r="F20551" t="s">
        <v>15</v>
      </c>
      <c r="G20551" t="s">
        <v>36</v>
      </c>
      <c r="H20551">
        <v>22</v>
      </c>
      <c r="I20551" t="s">
        <v>68213</v>
      </c>
      <c r="J20551" t="s">
        <v>68214</v>
      </c>
      <c r="K20551" t="s">
        <v>68215</v>
      </c>
      <c r="L20551" t="s">
        <v>77948</v>
      </c>
    </row>
    <row r="20552" spans="1:12" x14ac:dyDescent="0.15">
      <c r="A20552" t="s">
        <v>12</v>
      </c>
      <c r="B20552">
        <v>5778725</v>
      </c>
      <c r="C20552">
        <v>5778745</v>
      </c>
      <c r="D20552" t="s">
        <v>68212</v>
      </c>
      <c r="E20552" t="s">
        <v>90</v>
      </c>
      <c r="F20552" t="s">
        <v>15</v>
      </c>
      <c r="G20552" t="s">
        <v>32</v>
      </c>
      <c r="H20552">
        <v>43</v>
      </c>
      <c r="I20552" t="s">
        <v>68216</v>
      </c>
      <c r="J20552" t="s">
        <v>68217</v>
      </c>
      <c r="K20552" t="s">
        <v>68218</v>
      </c>
      <c r="L20552" t="s">
        <v>77942</v>
      </c>
    </row>
    <row r="20553" spans="1:12" x14ac:dyDescent="0.15">
      <c r="A20553" t="s">
        <v>12</v>
      </c>
      <c r="B20553">
        <v>5778758</v>
      </c>
      <c r="C20553">
        <v>5778778</v>
      </c>
      <c r="D20553" t="s">
        <v>68212</v>
      </c>
      <c r="E20553" t="s">
        <v>90</v>
      </c>
      <c r="F20553" t="s">
        <v>15</v>
      </c>
      <c r="G20553" t="s">
        <v>16</v>
      </c>
      <c r="H20553">
        <v>76</v>
      </c>
      <c r="I20553" t="s">
        <v>68219</v>
      </c>
      <c r="J20553" t="s">
        <v>68220</v>
      </c>
      <c r="K20553" t="s">
        <v>68221</v>
      </c>
      <c r="L20553" t="s">
        <v>77985</v>
      </c>
    </row>
    <row r="20554" spans="1:12" x14ac:dyDescent="0.15">
      <c r="A20554" t="s">
        <v>12</v>
      </c>
      <c r="B20554">
        <v>5778785</v>
      </c>
      <c r="C20554">
        <v>5778805</v>
      </c>
      <c r="D20554" t="s">
        <v>68212</v>
      </c>
      <c r="E20554" t="s">
        <v>90</v>
      </c>
      <c r="F20554" t="s">
        <v>15</v>
      </c>
      <c r="G20554" t="s">
        <v>23</v>
      </c>
      <c r="H20554">
        <v>103</v>
      </c>
      <c r="I20554" t="s">
        <v>68222</v>
      </c>
      <c r="J20554" t="s">
        <v>68223</v>
      </c>
      <c r="K20554" t="s">
        <v>68224</v>
      </c>
      <c r="L20554" t="s">
        <v>77937</v>
      </c>
    </row>
    <row r="20555" spans="1:12" x14ac:dyDescent="0.15">
      <c r="A20555" t="s">
        <v>12</v>
      </c>
      <c r="B20555">
        <v>5780163</v>
      </c>
      <c r="C20555">
        <v>5780183</v>
      </c>
      <c r="D20555" t="s">
        <v>68225</v>
      </c>
      <c r="E20555" t="s">
        <v>90</v>
      </c>
      <c r="F20555" t="s">
        <v>15</v>
      </c>
      <c r="G20555" t="s">
        <v>36</v>
      </c>
      <c r="H20555">
        <v>0</v>
      </c>
      <c r="I20555" t="s">
        <v>68226</v>
      </c>
      <c r="J20555" t="s">
        <v>68227</v>
      </c>
      <c r="K20555" t="s">
        <v>68228</v>
      </c>
      <c r="L20555" t="s">
        <v>77980</v>
      </c>
    </row>
    <row r="20556" spans="1:12" x14ac:dyDescent="0.15">
      <c r="A20556" t="s">
        <v>12</v>
      </c>
      <c r="B20556">
        <v>5780186</v>
      </c>
      <c r="C20556">
        <v>5780206</v>
      </c>
      <c r="D20556" t="s">
        <v>68225</v>
      </c>
      <c r="E20556" t="s">
        <v>90</v>
      </c>
      <c r="F20556" t="s">
        <v>15</v>
      </c>
      <c r="G20556" t="s">
        <v>36</v>
      </c>
      <c r="H20556">
        <v>23</v>
      </c>
      <c r="I20556" t="s">
        <v>68229</v>
      </c>
      <c r="J20556" t="s">
        <v>68230</v>
      </c>
      <c r="K20556" t="s">
        <v>68231</v>
      </c>
      <c r="L20556" t="s">
        <v>77975</v>
      </c>
    </row>
    <row r="20557" spans="1:12" x14ac:dyDescent="0.15">
      <c r="A20557" t="s">
        <v>12</v>
      </c>
      <c r="B20557">
        <v>5780220</v>
      </c>
      <c r="C20557">
        <v>5780240</v>
      </c>
      <c r="D20557" t="s">
        <v>68225</v>
      </c>
      <c r="E20557" t="s">
        <v>90</v>
      </c>
      <c r="F20557" t="s">
        <v>15</v>
      </c>
      <c r="G20557" t="s">
        <v>16</v>
      </c>
      <c r="H20557">
        <v>57</v>
      </c>
      <c r="I20557" t="s">
        <v>68232</v>
      </c>
      <c r="J20557" t="s">
        <v>68233</v>
      </c>
      <c r="K20557" t="s">
        <v>68234</v>
      </c>
      <c r="L20557" t="s">
        <v>78049</v>
      </c>
    </row>
    <row r="20558" spans="1:12" x14ac:dyDescent="0.15">
      <c r="A20558" t="s">
        <v>12</v>
      </c>
      <c r="B20558">
        <v>5780244</v>
      </c>
      <c r="C20558">
        <v>5780264</v>
      </c>
      <c r="D20558" t="s">
        <v>68225</v>
      </c>
      <c r="E20558" t="s">
        <v>90</v>
      </c>
      <c r="F20558" t="s">
        <v>15</v>
      </c>
      <c r="G20558" t="s">
        <v>16</v>
      </c>
      <c r="H20558">
        <v>81</v>
      </c>
      <c r="I20558" t="s">
        <v>68235</v>
      </c>
      <c r="J20558" t="s">
        <v>68236</v>
      </c>
      <c r="K20558" t="s">
        <v>68237</v>
      </c>
      <c r="L20558" t="s">
        <v>78019</v>
      </c>
    </row>
    <row r="20559" spans="1:12" x14ac:dyDescent="0.15">
      <c r="A20559" t="s">
        <v>12</v>
      </c>
      <c r="B20559">
        <v>5781177</v>
      </c>
      <c r="C20559">
        <v>5781197</v>
      </c>
      <c r="D20559" t="s">
        <v>68238</v>
      </c>
      <c r="E20559" t="s">
        <v>68239</v>
      </c>
      <c r="F20559" t="s">
        <v>15</v>
      </c>
      <c r="G20559" t="s">
        <v>16</v>
      </c>
      <c r="H20559">
        <v>19</v>
      </c>
      <c r="I20559" t="s">
        <v>68240</v>
      </c>
      <c r="J20559" t="s">
        <v>68241</v>
      </c>
      <c r="K20559" t="s">
        <v>68242</v>
      </c>
      <c r="L20559" t="s">
        <v>77982</v>
      </c>
    </row>
    <row r="20560" spans="1:12" x14ac:dyDescent="0.15">
      <c r="A20560" t="s">
        <v>12</v>
      </c>
      <c r="B20560">
        <v>5781203</v>
      </c>
      <c r="C20560">
        <v>5781223</v>
      </c>
      <c r="D20560" t="s">
        <v>68238</v>
      </c>
      <c r="E20560" t="s">
        <v>68239</v>
      </c>
      <c r="F20560" t="s">
        <v>15</v>
      </c>
      <c r="G20560" t="s">
        <v>36</v>
      </c>
      <c r="H20560">
        <v>45</v>
      </c>
      <c r="I20560" t="s">
        <v>68243</v>
      </c>
      <c r="J20560" t="s">
        <v>68244</v>
      </c>
      <c r="K20560" t="s">
        <v>68245</v>
      </c>
      <c r="L20560" t="s">
        <v>77967</v>
      </c>
    </row>
    <row r="20561" spans="1:12" x14ac:dyDescent="0.15">
      <c r="A20561" t="s">
        <v>12</v>
      </c>
      <c r="B20561">
        <v>5781223</v>
      </c>
      <c r="C20561">
        <v>5781243</v>
      </c>
      <c r="D20561" t="s">
        <v>68238</v>
      </c>
      <c r="E20561" t="s">
        <v>68239</v>
      </c>
      <c r="F20561" t="s">
        <v>15</v>
      </c>
      <c r="G20561" t="s">
        <v>23</v>
      </c>
      <c r="H20561">
        <v>65</v>
      </c>
      <c r="I20561" t="s">
        <v>68246</v>
      </c>
      <c r="J20561" t="s">
        <v>68247</v>
      </c>
      <c r="K20561" t="s">
        <v>68248</v>
      </c>
      <c r="L20561" t="s">
        <v>78042</v>
      </c>
    </row>
    <row r="20562" spans="1:12" x14ac:dyDescent="0.15">
      <c r="A20562" t="s">
        <v>12</v>
      </c>
      <c r="B20562">
        <v>5781245</v>
      </c>
      <c r="C20562">
        <v>5781265</v>
      </c>
      <c r="D20562" t="s">
        <v>68238</v>
      </c>
      <c r="E20562" t="s">
        <v>68239</v>
      </c>
      <c r="F20562" t="s">
        <v>15</v>
      </c>
      <c r="G20562" t="s">
        <v>16</v>
      </c>
      <c r="H20562">
        <v>87</v>
      </c>
      <c r="I20562" t="s">
        <v>68249</v>
      </c>
      <c r="J20562" t="s">
        <v>68250</v>
      </c>
      <c r="K20562" t="s">
        <v>68251</v>
      </c>
      <c r="L20562" t="s">
        <v>78024</v>
      </c>
    </row>
    <row r="20563" spans="1:12" x14ac:dyDescent="0.15">
      <c r="A20563" t="s">
        <v>12</v>
      </c>
      <c r="B20563">
        <v>5781568</v>
      </c>
      <c r="C20563">
        <v>5781588</v>
      </c>
      <c r="D20563" t="s">
        <v>68252</v>
      </c>
      <c r="E20563" t="s">
        <v>68253</v>
      </c>
      <c r="F20563" t="s">
        <v>15</v>
      </c>
      <c r="G20563" t="s">
        <v>16</v>
      </c>
      <c r="H20563">
        <v>7</v>
      </c>
      <c r="I20563" t="s">
        <v>68254</v>
      </c>
      <c r="J20563" t="s">
        <v>68255</v>
      </c>
      <c r="K20563" t="s">
        <v>68256</v>
      </c>
      <c r="L20563" t="s">
        <v>77909</v>
      </c>
    </row>
    <row r="20564" spans="1:12" x14ac:dyDescent="0.15">
      <c r="A20564" t="s">
        <v>12</v>
      </c>
      <c r="B20564">
        <v>5781588</v>
      </c>
      <c r="C20564">
        <v>5781608</v>
      </c>
      <c r="D20564" t="s">
        <v>68252</v>
      </c>
      <c r="E20564" t="s">
        <v>68253</v>
      </c>
      <c r="F20564" t="s">
        <v>15</v>
      </c>
      <c r="G20564" t="s">
        <v>36</v>
      </c>
      <c r="H20564">
        <v>27</v>
      </c>
      <c r="I20564" t="s">
        <v>68257</v>
      </c>
      <c r="J20564" t="s">
        <v>68258</v>
      </c>
      <c r="K20564" t="s">
        <v>68259</v>
      </c>
      <c r="L20564" t="s">
        <v>78013</v>
      </c>
    </row>
    <row r="20565" spans="1:12" x14ac:dyDescent="0.15">
      <c r="A20565" t="s">
        <v>12</v>
      </c>
      <c r="B20565">
        <v>5781616</v>
      </c>
      <c r="C20565">
        <v>5781636</v>
      </c>
      <c r="D20565" t="s">
        <v>68252</v>
      </c>
      <c r="E20565" t="s">
        <v>68253</v>
      </c>
      <c r="F20565" t="s">
        <v>15</v>
      </c>
      <c r="G20565" t="s">
        <v>16</v>
      </c>
      <c r="H20565">
        <v>55</v>
      </c>
      <c r="I20565" t="s">
        <v>68260</v>
      </c>
      <c r="J20565" t="s">
        <v>68261</v>
      </c>
      <c r="K20565" t="s">
        <v>68262</v>
      </c>
      <c r="L20565" t="s">
        <v>77992</v>
      </c>
    </row>
    <row r="20566" spans="1:12" x14ac:dyDescent="0.15">
      <c r="A20566" t="s">
        <v>12</v>
      </c>
      <c r="B20566">
        <v>5781658</v>
      </c>
      <c r="C20566">
        <v>5781678</v>
      </c>
      <c r="D20566" t="s">
        <v>68252</v>
      </c>
      <c r="E20566" t="s">
        <v>68253</v>
      </c>
      <c r="F20566" t="s">
        <v>15</v>
      </c>
      <c r="G20566" t="s">
        <v>36</v>
      </c>
      <c r="H20566">
        <v>97</v>
      </c>
      <c r="I20566" t="s">
        <v>68263</v>
      </c>
      <c r="J20566" t="s">
        <v>68264</v>
      </c>
      <c r="K20566" t="s">
        <v>68265</v>
      </c>
      <c r="L20566" t="s">
        <v>78010</v>
      </c>
    </row>
    <row r="20567" spans="1:12" x14ac:dyDescent="0.15">
      <c r="A20567" t="s">
        <v>12</v>
      </c>
      <c r="B20567">
        <v>5783272</v>
      </c>
      <c r="C20567">
        <v>5783292</v>
      </c>
      <c r="D20567" t="s">
        <v>68266</v>
      </c>
      <c r="E20567" t="s">
        <v>68267</v>
      </c>
      <c r="F20567" t="s">
        <v>15</v>
      </c>
      <c r="G20567" t="s">
        <v>36</v>
      </c>
      <c r="H20567">
        <v>0</v>
      </c>
      <c r="I20567" t="s">
        <v>68268</v>
      </c>
      <c r="J20567" t="s">
        <v>68269</v>
      </c>
      <c r="K20567" t="s">
        <v>68270</v>
      </c>
      <c r="L20567" t="s">
        <v>77980</v>
      </c>
    </row>
    <row r="20568" spans="1:12" x14ac:dyDescent="0.15">
      <c r="A20568" t="s">
        <v>12</v>
      </c>
      <c r="B20568">
        <v>5783315</v>
      </c>
      <c r="C20568">
        <v>5783335</v>
      </c>
      <c r="D20568" t="s">
        <v>68266</v>
      </c>
      <c r="E20568" t="s">
        <v>68267</v>
      </c>
      <c r="F20568" t="s">
        <v>15</v>
      </c>
      <c r="G20568" t="s">
        <v>36</v>
      </c>
      <c r="H20568">
        <v>43</v>
      </c>
      <c r="I20568" t="s">
        <v>68271</v>
      </c>
      <c r="J20568" t="s">
        <v>68272</v>
      </c>
      <c r="K20568" t="s">
        <v>68273</v>
      </c>
      <c r="L20568" t="s">
        <v>77942</v>
      </c>
    </row>
    <row r="20569" spans="1:12" x14ac:dyDescent="0.15">
      <c r="A20569" t="s">
        <v>12</v>
      </c>
      <c r="B20569">
        <v>5783340</v>
      </c>
      <c r="C20569">
        <v>5783360</v>
      </c>
      <c r="D20569" t="s">
        <v>68266</v>
      </c>
      <c r="E20569" t="s">
        <v>68267</v>
      </c>
      <c r="F20569" t="s">
        <v>15</v>
      </c>
      <c r="G20569" t="s">
        <v>36</v>
      </c>
      <c r="H20569">
        <v>68</v>
      </c>
      <c r="I20569" t="s">
        <v>68274</v>
      </c>
      <c r="J20569" t="s">
        <v>68275</v>
      </c>
      <c r="K20569" t="s">
        <v>68276</v>
      </c>
      <c r="L20569" t="s">
        <v>77962</v>
      </c>
    </row>
    <row r="20570" spans="1:12" x14ac:dyDescent="0.15">
      <c r="A20570" t="s">
        <v>12</v>
      </c>
      <c r="B20570">
        <v>5783366</v>
      </c>
      <c r="C20570">
        <v>5783386</v>
      </c>
      <c r="D20570" t="s">
        <v>68266</v>
      </c>
      <c r="E20570" t="s">
        <v>68267</v>
      </c>
      <c r="F20570" t="s">
        <v>15</v>
      </c>
      <c r="G20570" t="s">
        <v>36</v>
      </c>
      <c r="H20570">
        <v>94</v>
      </c>
      <c r="I20570" t="s">
        <v>68277</v>
      </c>
      <c r="J20570" t="s">
        <v>68278</v>
      </c>
      <c r="K20570" t="s">
        <v>68279</v>
      </c>
      <c r="L20570" t="s">
        <v>77927</v>
      </c>
    </row>
    <row r="20571" spans="1:12" x14ac:dyDescent="0.15">
      <c r="A20571" t="s">
        <v>12</v>
      </c>
      <c r="B20571">
        <v>5784666</v>
      </c>
      <c r="C20571">
        <v>5784686</v>
      </c>
      <c r="D20571" t="s">
        <v>68280</v>
      </c>
      <c r="E20571" t="s">
        <v>68281</v>
      </c>
      <c r="F20571" t="s">
        <v>15</v>
      </c>
      <c r="G20571" t="s">
        <v>16</v>
      </c>
      <c r="H20571">
        <v>1</v>
      </c>
      <c r="I20571" t="s">
        <v>68282</v>
      </c>
      <c r="J20571" t="s">
        <v>68283</v>
      </c>
      <c r="K20571" t="s">
        <v>68284</v>
      </c>
      <c r="L20571" t="s">
        <v>77917</v>
      </c>
    </row>
    <row r="20572" spans="1:12" x14ac:dyDescent="0.15">
      <c r="A20572" t="s">
        <v>12</v>
      </c>
      <c r="B20572">
        <v>5784687</v>
      </c>
      <c r="C20572">
        <v>5784707</v>
      </c>
      <c r="D20572" t="s">
        <v>68280</v>
      </c>
      <c r="E20572" t="s">
        <v>68281</v>
      </c>
      <c r="F20572" t="s">
        <v>15</v>
      </c>
      <c r="G20572" t="s">
        <v>32</v>
      </c>
      <c r="H20572">
        <v>22</v>
      </c>
      <c r="I20572" t="s">
        <v>68285</v>
      </c>
      <c r="J20572" t="s">
        <v>68286</v>
      </c>
      <c r="K20572" t="s">
        <v>68287</v>
      </c>
      <c r="L20572" t="s">
        <v>77948</v>
      </c>
    </row>
    <row r="20573" spans="1:12" x14ac:dyDescent="0.15">
      <c r="A20573" t="s">
        <v>12</v>
      </c>
      <c r="B20573">
        <v>5784709</v>
      </c>
      <c r="C20573">
        <v>5784729</v>
      </c>
      <c r="D20573" t="s">
        <v>68280</v>
      </c>
      <c r="E20573" t="s">
        <v>68281</v>
      </c>
      <c r="F20573" t="s">
        <v>15</v>
      </c>
      <c r="G20573" t="s">
        <v>23</v>
      </c>
      <c r="H20573">
        <v>44</v>
      </c>
      <c r="I20573" t="s">
        <v>68288</v>
      </c>
      <c r="J20573" t="s">
        <v>68289</v>
      </c>
      <c r="K20573" t="s">
        <v>68290</v>
      </c>
      <c r="L20573" t="s">
        <v>78016</v>
      </c>
    </row>
    <row r="20574" spans="1:12" x14ac:dyDescent="0.15">
      <c r="A20574" t="s">
        <v>12</v>
      </c>
      <c r="B20574">
        <v>5784737</v>
      </c>
      <c r="C20574">
        <v>5784757</v>
      </c>
      <c r="D20574" t="s">
        <v>68280</v>
      </c>
      <c r="E20574" t="s">
        <v>68281</v>
      </c>
      <c r="F20574" t="s">
        <v>15</v>
      </c>
      <c r="G20574" t="s">
        <v>16</v>
      </c>
      <c r="H20574">
        <v>72</v>
      </c>
      <c r="I20574" t="s">
        <v>68291</v>
      </c>
      <c r="J20574" t="s">
        <v>68292</v>
      </c>
      <c r="K20574" t="s">
        <v>68293</v>
      </c>
      <c r="L20574" t="s">
        <v>78066</v>
      </c>
    </row>
    <row r="20575" spans="1:12" x14ac:dyDescent="0.15">
      <c r="A20575" t="s">
        <v>12</v>
      </c>
      <c r="B20575">
        <v>5787738</v>
      </c>
      <c r="C20575">
        <v>5787758</v>
      </c>
      <c r="D20575" t="s">
        <v>68294</v>
      </c>
      <c r="E20575" t="s">
        <v>90</v>
      </c>
      <c r="F20575" t="s">
        <v>15</v>
      </c>
      <c r="G20575" t="s">
        <v>32</v>
      </c>
      <c r="H20575">
        <v>1</v>
      </c>
      <c r="I20575" t="s">
        <v>68295</v>
      </c>
      <c r="J20575" t="s">
        <v>68296</v>
      </c>
      <c r="K20575" t="s">
        <v>68297</v>
      </c>
      <c r="L20575" t="s">
        <v>77917</v>
      </c>
    </row>
    <row r="20576" spans="1:12" x14ac:dyDescent="0.15">
      <c r="A20576" t="s">
        <v>12</v>
      </c>
      <c r="B20576">
        <v>5787763</v>
      </c>
      <c r="C20576">
        <v>5787783</v>
      </c>
      <c r="D20576" t="s">
        <v>68294</v>
      </c>
      <c r="E20576" t="s">
        <v>90</v>
      </c>
      <c r="F20576" t="s">
        <v>15</v>
      </c>
      <c r="G20576" t="s">
        <v>23</v>
      </c>
      <c r="H20576">
        <v>26</v>
      </c>
      <c r="I20576" t="s">
        <v>68298</v>
      </c>
      <c r="J20576" t="s">
        <v>68299</v>
      </c>
      <c r="K20576" t="s">
        <v>68300</v>
      </c>
      <c r="L20576" t="s">
        <v>78002</v>
      </c>
    </row>
    <row r="20577" spans="1:12" x14ac:dyDescent="0.15">
      <c r="A20577" t="s">
        <v>12</v>
      </c>
      <c r="B20577">
        <v>5787787</v>
      </c>
      <c r="C20577">
        <v>5787807</v>
      </c>
      <c r="D20577" t="s">
        <v>68294</v>
      </c>
      <c r="E20577" t="s">
        <v>90</v>
      </c>
      <c r="F20577" t="s">
        <v>15</v>
      </c>
      <c r="G20577" t="s">
        <v>36</v>
      </c>
      <c r="H20577">
        <v>50</v>
      </c>
      <c r="I20577" t="s">
        <v>68301</v>
      </c>
      <c r="J20577" t="s">
        <v>68302</v>
      </c>
      <c r="K20577" t="s">
        <v>68303</v>
      </c>
      <c r="L20577" t="s">
        <v>77925</v>
      </c>
    </row>
    <row r="20578" spans="1:12" x14ac:dyDescent="0.15">
      <c r="A20578" t="s">
        <v>12</v>
      </c>
      <c r="B20578">
        <v>5787817</v>
      </c>
      <c r="C20578">
        <v>5787837</v>
      </c>
      <c r="D20578" t="s">
        <v>68294</v>
      </c>
      <c r="E20578" t="s">
        <v>90</v>
      </c>
      <c r="F20578" t="s">
        <v>15</v>
      </c>
      <c r="G20578" t="s">
        <v>23</v>
      </c>
      <c r="H20578">
        <v>80</v>
      </c>
      <c r="I20578" t="s">
        <v>68304</v>
      </c>
      <c r="J20578" t="s">
        <v>68305</v>
      </c>
      <c r="K20578" t="s">
        <v>68306</v>
      </c>
      <c r="L20578" t="s">
        <v>77940</v>
      </c>
    </row>
    <row r="20579" spans="1:12" x14ac:dyDescent="0.15">
      <c r="A20579" t="s">
        <v>12</v>
      </c>
      <c r="B20579">
        <v>5788657</v>
      </c>
      <c r="C20579">
        <v>5788677</v>
      </c>
      <c r="D20579" t="s">
        <v>68307</v>
      </c>
      <c r="E20579" t="s">
        <v>90</v>
      </c>
      <c r="F20579" t="s">
        <v>76</v>
      </c>
      <c r="G20579" t="s">
        <v>16</v>
      </c>
      <c r="H20579">
        <v>21</v>
      </c>
      <c r="I20579" t="s">
        <v>68308</v>
      </c>
      <c r="J20579" t="s">
        <v>68309</v>
      </c>
      <c r="K20579" t="s">
        <v>68310</v>
      </c>
      <c r="L20579" t="s">
        <v>78022</v>
      </c>
    </row>
    <row r="20580" spans="1:12" x14ac:dyDescent="0.15">
      <c r="A20580" t="s">
        <v>12</v>
      </c>
      <c r="B20580">
        <v>5788629</v>
      </c>
      <c r="C20580">
        <v>5788649</v>
      </c>
      <c r="D20580" t="s">
        <v>68307</v>
      </c>
      <c r="E20580" t="s">
        <v>90</v>
      </c>
      <c r="F20580" t="s">
        <v>76</v>
      </c>
      <c r="G20580" t="s">
        <v>23</v>
      </c>
      <c r="H20580">
        <v>49</v>
      </c>
      <c r="I20580" t="s">
        <v>68311</v>
      </c>
      <c r="J20580" t="s">
        <v>68312</v>
      </c>
      <c r="K20580" t="s">
        <v>68313</v>
      </c>
      <c r="L20580" t="s">
        <v>77913</v>
      </c>
    </row>
    <row r="20581" spans="1:12" x14ac:dyDescent="0.15">
      <c r="A20581" t="s">
        <v>12</v>
      </c>
      <c r="B20581">
        <v>5788607</v>
      </c>
      <c r="C20581">
        <v>5788627</v>
      </c>
      <c r="D20581" t="s">
        <v>68307</v>
      </c>
      <c r="E20581" t="s">
        <v>90</v>
      </c>
      <c r="F20581" t="s">
        <v>76</v>
      </c>
      <c r="G20581" t="s">
        <v>32</v>
      </c>
      <c r="H20581">
        <v>71</v>
      </c>
      <c r="I20581" t="s">
        <v>68314</v>
      </c>
      <c r="J20581" t="s">
        <v>68315</v>
      </c>
      <c r="K20581" t="s">
        <v>68316</v>
      </c>
      <c r="L20581" t="s">
        <v>77969</v>
      </c>
    </row>
    <row r="20582" spans="1:12" x14ac:dyDescent="0.15">
      <c r="A20582" t="s">
        <v>12</v>
      </c>
      <c r="B20582">
        <v>5788573</v>
      </c>
      <c r="C20582">
        <v>5788593</v>
      </c>
      <c r="D20582" t="s">
        <v>68307</v>
      </c>
      <c r="E20582" t="s">
        <v>90</v>
      </c>
      <c r="F20582" t="s">
        <v>76</v>
      </c>
      <c r="G20582" t="s">
        <v>16</v>
      </c>
      <c r="H20582">
        <v>105</v>
      </c>
      <c r="I20582" t="s">
        <v>68317</v>
      </c>
      <c r="J20582" t="s">
        <v>68318</v>
      </c>
      <c r="K20582" t="s">
        <v>68319</v>
      </c>
      <c r="L20582" t="s">
        <v>78028</v>
      </c>
    </row>
    <row r="20583" spans="1:12" x14ac:dyDescent="0.15">
      <c r="A20583" t="s">
        <v>12</v>
      </c>
      <c r="B20583">
        <v>5788755</v>
      </c>
      <c r="C20583">
        <v>5788775</v>
      </c>
      <c r="D20583" t="s">
        <v>68320</v>
      </c>
      <c r="E20583" t="s">
        <v>90</v>
      </c>
      <c r="F20583" t="s">
        <v>15</v>
      </c>
      <c r="G20583" t="s">
        <v>32</v>
      </c>
      <c r="H20583">
        <v>0</v>
      </c>
      <c r="I20583" t="s">
        <v>68321</v>
      </c>
      <c r="J20583" t="s">
        <v>68322</v>
      </c>
      <c r="K20583" t="s">
        <v>68323</v>
      </c>
      <c r="L20583" t="s">
        <v>77980</v>
      </c>
    </row>
    <row r="20584" spans="1:12" x14ac:dyDescent="0.15">
      <c r="A20584" t="s">
        <v>12</v>
      </c>
      <c r="B20584">
        <v>5788783</v>
      </c>
      <c r="C20584">
        <v>5788803</v>
      </c>
      <c r="D20584" t="s">
        <v>68320</v>
      </c>
      <c r="E20584" t="s">
        <v>90</v>
      </c>
      <c r="F20584" t="s">
        <v>15</v>
      </c>
      <c r="G20584" t="s">
        <v>23</v>
      </c>
      <c r="H20584">
        <v>28</v>
      </c>
      <c r="I20584" t="s">
        <v>68324</v>
      </c>
      <c r="J20584" t="s">
        <v>68325</v>
      </c>
      <c r="K20584" t="s">
        <v>68326</v>
      </c>
      <c r="L20584" t="s">
        <v>77956</v>
      </c>
    </row>
    <row r="20585" spans="1:12" x14ac:dyDescent="0.15">
      <c r="A20585" t="s">
        <v>12</v>
      </c>
      <c r="B20585">
        <v>5788822</v>
      </c>
      <c r="C20585">
        <v>5788842</v>
      </c>
      <c r="D20585" t="s">
        <v>68320</v>
      </c>
      <c r="E20585" t="s">
        <v>90</v>
      </c>
      <c r="F20585" t="s">
        <v>15</v>
      </c>
      <c r="G20585" t="s">
        <v>23</v>
      </c>
      <c r="H20585">
        <v>67</v>
      </c>
      <c r="I20585" t="s">
        <v>68327</v>
      </c>
      <c r="J20585" t="s">
        <v>68328</v>
      </c>
      <c r="K20585" t="s">
        <v>68329</v>
      </c>
      <c r="L20585" t="s">
        <v>77981</v>
      </c>
    </row>
    <row r="20586" spans="1:12" x14ac:dyDescent="0.15">
      <c r="A20586" t="s">
        <v>12</v>
      </c>
      <c r="B20586">
        <v>5788846</v>
      </c>
      <c r="C20586">
        <v>5788866</v>
      </c>
      <c r="D20586" t="s">
        <v>68320</v>
      </c>
      <c r="E20586" t="s">
        <v>90</v>
      </c>
      <c r="F20586" t="s">
        <v>15</v>
      </c>
      <c r="G20586" t="s">
        <v>32</v>
      </c>
      <c r="H20586">
        <v>91</v>
      </c>
      <c r="I20586" t="s">
        <v>68330</v>
      </c>
      <c r="J20586" t="s">
        <v>68331</v>
      </c>
      <c r="K20586" t="s">
        <v>68332</v>
      </c>
      <c r="L20586" t="s">
        <v>77907</v>
      </c>
    </row>
    <row r="20587" spans="1:12" x14ac:dyDescent="0.15">
      <c r="A20587" t="s">
        <v>12</v>
      </c>
      <c r="B20587">
        <v>5790819</v>
      </c>
      <c r="C20587">
        <v>5790839</v>
      </c>
      <c r="D20587" t="s">
        <v>68333</v>
      </c>
      <c r="E20587" t="s">
        <v>90</v>
      </c>
      <c r="F20587" t="s">
        <v>15</v>
      </c>
      <c r="G20587" t="s">
        <v>16</v>
      </c>
      <c r="H20587">
        <v>16</v>
      </c>
      <c r="I20587" t="s">
        <v>68334</v>
      </c>
      <c r="J20587" t="s">
        <v>68335</v>
      </c>
      <c r="K20587" t="s">
        <v>68336</v>
      </c>
      <c r="L20587" t="s">
        <v>77905</v>
      </c>
    </row>
    <row r="20588" spans="1:12" x14ac:dyDescent="0.15">
      <c r="A20588" t="s">
        <v>12</v>
      </c>
      <c r="B20588">
        <v>5790874</v>
      </c>
      <c r="C20588">
        <v>5790894</v>
      </c>
      <c r="D20588" t="s">
        <v>68333</v>
      </c>
      <c r="E20588" t="s">
        <v>90</v>
      </c>
      <c r="F20588" t="s">
        <v>15</v>
      </c>
      <c r="G20588" t="s">
        <v>32</v>
      </c>
      <c r="H20588">
        <v>71</v>
      </c>
      <c r="I20588" t="s">
        <v>68337</v>
      </c>
      <c r="J20588" t="s">
        <v>68338</v>
      </c>
      <c r="K20588" t="s">
        <v>68339</v>
      </c>
      <c r="L20588" t="s">
        <v>77969</v>
      </c>
    </row>
    <row r="20589" spans="1:12" x14ac:dyDescent="0.15">
      <c r="A20589" t="s">
        <v>12</v>
      </c>
      <c r="B20589">
        <v>5790969</v>
      </c>
      <c r="C20589">
        <v>5790989</v>
      </c>
      <c r="D20589" t="s">
        <v>68333</v>
      </c>
      <c r="E20589" t="s">
        <v>90</v>
      </c>
      <c r="F20589" t="s">
        <v>15</v>
      </c>
      <c r="G20589" t="s">
        <v>36</v>
      </c>
      <c r="H20589">
        <v>166</v>
      </c>
      <c r="I20589" t="s">
        <v>68340</v>
      </c>
      <c r="J20589" t="s">
        <v>68341</v>
      </c>
      <c r="K20589" t="s">
        <v>68342</v>
      </c>
      <c r="L20589" t="s">
        <v>77996</v>
      </c>
    </row>
    <row r="20590" spans="1:12" x14ac:dyDescent="0.15">
      <c r="A20590" t="s">
        <v>12</v>
      </c>
      <c r="B20590">
        <v>5790996</v>
      </c>
      <c r="C20590">
        <v>5791016</v>
      </c>
      <c r="D20590" t="s">
        <v>68333</v>
      </c>
      <c r="E20590" t="s">
        <v>90</v>
      </c>
      <c r="F20590" t="s">
        <v>15</v>
      </c>
      <c r="G20590" t="s">
        <v>23</v>
      </c>
      <c r="H20590">
        <v>193</v>
      </c>
      <c r="I20590" t="s">
        <v>68343</v>
      </c>
      <c r="J20590" t="s">
        <v>68344</v>
      </c>
      <c r="K20590" t="s">
        <v>68345</v>
      </c>
      <c r="L20590" t="s">
        <v>78201</v>
      </c>
    </row>
    <row r="20591" spans="1:12" x14ac:dyDescent="0.15">
      <c r="A20591" t="s">
        <v>12</v>
      </c>
      <c r="B20591">
        <v>5791761</v>
      </c>
      <c r="C20591">
        <v>5791781</v>
      </c>
      <c r="D20591" t="s">
        <v>68346</v>
      </c>
      <c r="E20591" t="s">
        <v>90</v>
      </c>
      <c r="F20591" t="s">
        <v>15</v>
      </c>
      <c r="G20591" t="s">
        <v>32</v>
      </c>
      <c r="H20591">
        <v>8</v>
      </c>
      <c r="I20591" t="s">
        <v>68347</v>
      </c>
      <c r="J20591" t="s">
        <v>68348</v>
      </c>
      <c r="K20591" t="s">
        <v>68349</v>
      </c>
      <c r="L20591" t="s">
        <v>77955</v>
      </c>
    </row>
    <row r="20592" spans="1:12" x14ac:dyDescent="0.15">
      <c r="A20592" t="s">
        <v>12</v>
      </c>
      <c r="B20592">
        <v>5791785</v>
      </c>
      <c r="C20592">
        <v>5791805</v>
      </c>
      <c r="D20592" t="s">
        <v>68346</v>
      </c>
      <c r="E20592" t="s">
        <v>90</v>
      </c>
      <c r="F20592" t="s">
        <v>15</v>
      </c>
      <c r="G20592" t="s">
        <v>16</v>
      </c>
      <c r="H20592">
        <v>32</v>
      </c>
      <c r="I20592" t="s">
        <v>68350</v>
      </c>
      <c r="J20592" t="s">
        <v>68351</v>
      </c>
      <c r="K20592" t="s">
        <v>68352</v>
      </c>
      <c r="L20592" t="s">
        <v>77918</v>
      </c>
    </row>
    <row r="20593" spans="1:12" x14ac:dyDescent="0.15">
      <c r="A20593" t="s">
        <v>12</v>
      </c>
      <c r="B20593">
        <v>5791808</v>
      </c>
      <c r="C20593">
        <v>5791828</v>
      </c>
      <c r="D20593" t="s">
        <v>68346</v>
      </c>
      <c r="E20593" t="s">
        <v>90</v>
      </c>
      <c r="F20593" t="s">
        <v>15</v>
      </c>
      <c r="G20593" t="s">
        <v>16</v>
      </c>
      <c r="H20593">
        <v>55</v>
      </c>
      <c r="I20593" t="s">
        <v>68353</v>
      </c>
      <c r="J20593" t="s">
        <v>68354</v>
      </c>
      <c r="K20593" t="s">
        <v>68355</v>
      </c>
      <c r="L20593" t="s">
        <v>77992</v>
      </c>
    </row>
    <row r="20594" spans="1:12" x14ac:dyDescent="0.15">
      <c r="A20594" t="s">
        <v>12</v>
      </c>
      <c r="B20594">
        <v>5791829</v>
      </c>
      <c r="C20594">
        <v>5791849</v>
      </c>
      <c r="D20594" t="s">
        <v>68346</v>
      </c>
      <c r="E20594" t="s">
        <v>90</v>
      </c>
      <c r="F20594" t="s">
        <v>15</v>
      </c>
      <c r="G20594" t="s">
        <v>23</v>
      </c>
      <c r="H20594">
        <v>76</v>
      </c>
      <c r="I20594" t="s">
        <v>68356</v>
      </c>
      <c r="J20594" t="s">
        <v>68357</v>
      </c>
      <c r="K20594" t="s">
        <v>68358</v>
      </c>
      <c r="L20594" t="s">
        <v>77985</v>
      </c>
    </row>
    <row r="20595" spans="1:12" x14ac:dyDescent="0.15">
      <c r="A20595" t="s">
        <v>12</v>
      </c>
      <c r="B20595">
        <v>5792839</v>
      </c>
      <c r="C20595">
        <v>5792859</v>
      </c>
      <c r="D20595" t="s">
        <v>68359</v>
      </c>
      <c r="E20595" t="s">
        <v>90</v>
      </c>
      <c r="F20595" t="s">
        <v>15</v>
      </c>
      <c r="G20595" t="s">
        <v>32</v>
      </c>
      <c r="H20595">
        <v>10</v>
      </c>
      <c r="I20595" t="s">
        <v>68360</v>
      </c>
      <c r="J20595" t="s">
        <v>68361</v>
      </c>
      <c r="K20595" t="s">
        <v>68362</v>
      </c>
      <c r="L20595" t="s">
        <v>78001</v>
      </c>
    </row>
    <row r="20596" spans="1:12" x14ac:dyDescent="0.15">
      <c r="A20596" t="s">
        <v>12</v>
      </c>
      <c r="B20596">
        <v>5792862</v>
      </c>
      <c r="C20596">
        <v>5792882</v>
      </c>
      <c r="D20596" t="s">
        <v>68359</v>
      </c>
      <c r="E20596" t="s">
        <v>90</v>
      </c>
      <c r="F20596" t="s">
        <v>15</v>
      </c>
      <c r="G20596" t="s">
        <v>16</v>
      </c>
      <c r="H20596">
        <v>33</v>
      </c>
      <c r="I20596" t="s">
        <v>68363</v>
      </c>
      <c r="J20596" t="s">
        <v>68364</v>
      </c>
      <c r="K20596" t="s">
        <v>68365</v>
      </c>
      <c r="L20596" t="s">
        <v>77977</v>
      </c>
    </row>
    <row r="20597" spans="1:12" x14ac:dyDescent="0.15">
      <c r="A20597" t="s">
        <v>12</v>
      </c>
      <c r="B20597">
        <v>5792959</v>
      </c>
      <c r="C20597">
        <v>5792979</v>
      </c>
      <c r="D20597" t="s">
        <v>68359</v>
      </c>
      <c r="E20597" t="s">
        <v>90</v>
      </c>
      <c r="F20597" t="s">
        <v>15</v>
      </c>
      <c r="G20597" t="s">
        <v>32</v>
      </c>
      <c r="H20597">
        <v>130</v>
      </c>
      <c r="I20597" t="s">
        <v>68366</v>
      </c>
      <c r="J20597" t="s">
        <v>68367</v>
      </c>
      <c r="K20597" t="s">
        <v>68368</v>
      </c>
      <c r="L20597" t="s">
        <v>77998</v>
      </c>
    </row>
    <row r="20598" spans="1:12" x14ac:dyDescent="0.15">
      <c r="A20598" t="s">
        <v>12</v>
      </c>
      <c r="B20598">
        <v>5793007</v>
      </c>
      <c r="C20598">
        <v>5793027</v>
      </c>
      <c r="D20598" t="s">
        <v>68359</v>
      </c>
      <c r="E20598" t="s">
        <v>90</v>
      </c>
      <c r="F20598" t="s">
        <v>15</v>
      </c>
      <c r="G20598" t="s">
        <v>36</v>
      </c>
      <c r="H20598">
        <v>178</v>
      </c>
      <c r="I20598" t="s">
        <v>68369</v>
      </c>
      <c r="J20598" t="s">
        <v>68370</v>
      </c>
      <c r="K20598" t="s">
        <v>68371</v>
      </c>
      <c r="L20598" t="s">
        <v>78105</v>
      </c>
    </row>
    <row r="20599" spans="1:12" x14ac:dyDescent="0.15">
      <c r="A20599" t="s">
        <v>12</v>
      </c>
      <c r="B20599">
        <v>5793846</v>
      </c>
      <c r="C20599">
        <v>5793866</v>
      </c>
      <c r="D20599" t="s">
        <v>68372</v>
      </c>
      <c r="E20599" t="s">
        <v>90</v>
      </c>
      <c r="F20599" t="s">
        <v>15</v>
      </c>
      <c r="G20599" t="s">
        <v>32</v>
      </c>
      <c r="H20599">
        <v>23</v>
      </c>
      <c r="I20599" t="s">
        <v>68373</v>
      </c>
      <c r="J20599" t="s">
        <v>68374</v>
      </c>
      <c r="K20599" t="s">
        <v>68375</v>
      </c>
      <c r="L20599" t="s">
        <v>77975</v>
      </c>
    </row>
    <row r="20600" spans="1:12" x14ac:dyDescent="0.15">
      <c r="A20600" t="s">
        <v>12</v>
      </c>
      <c r="B20600">
        <v>5793867</v>
      </c>
      <c r="C20600">
        <v>5793887</v>
      </c>
      <c r="D20600" t="s">
        <v>68372</v>
      </c>
      <c r="E20600" t="s">
        <v>90</v>
      </c>
      <c r="F20600" t="s">
        <v>15</v>
      </c>
      <c r="G20600" t="s">
        <v>32</v>
      </c>
      <c r="H20600">
        <v>44</v>
      </c>
      <c r="I20600" t="s">
        <v>68376</v>
      </c>
      <c r="J20600" t="s">
        <v>68377</v>
      </c>
      <c r="K20600" t="s">
        <v>68378</v>
      </c>
      <c r="L20600" t="s">
        <v>78016</v>
      </c>
    </row>
    <row r="20601" spans="1:12" x14ac:dyDescent="0.15">
      <c r="A20601" t="s">
        <v>12</v>
      </c>
      <c r="B20601">
        <v>5793914</v>
      </c>
      <c r="C20601">
        <v>5793934</v>
      </c>
      <c r="D20601" t="s">
        <v>68372</v>
      </c>
      <c r="E20601" t="s">
        <v>90</v>
      </c>
      <c r="F20601" t="s">
        <v>15</v>
      </c>
      <c r="G20601" t="s">
        <v>23</v>
      </c>
      <c r="H20601">
        <v>91</v>
      </c>
      <c r="I20601" t="s">
        <v>68379</v>
      </c>
      <c r="J20601" t="s">
        <v>68380</v>
      </c>
      <c r="K20601" t="s">
        <v>68381</v>
      </c>
      <c r="L20601" t="s">
        <v>77907</v>
      </c>
    </row>
    <row r="20602" spans="1:12" x14ac:dyDescent="0.15">
      <c r="A20602" t="s">
        <v>12</v>
      </c>
      <c r="B20602">
        <v>5793950</v>
      </c>
      <c r="C20602">
        <v>5793970</v>
      </c>
      <c r="D20602" t="s">
        <v>68372</v>
      </c>
      <c r="E20602" t="s">
        <v>90</v>
      </c>
      <c r="F20602" t="s">
        <v>15</v>
      </c>
      <c r="G20602" t="s">
        <v>36</v>
      </c>
      <c r="H20602">
        <v>127</v>
      </c>
      <c r="I20602" t="s">
        <v>68382</v>
      </c>
      <c r="J20602" t="s">
        <v>68383</v>
      </c>
      <c r="K20602" t="s">
        <v>68384</v>
      </c>
      <c r="L20602" t="s">
        <v>78026</v>
      </c>
    </row>
    <row r="20603" spans="1:12" x14ac:dyDescent="0.15">
      <c r="A20603" t="s">
        <v>12</v>
      </c>
      <c r="B20603">
        <v>5794612</v>
      </c>
      <c r="C20603">
        <v>5794632</v>
      </c>
      <c r="D20603" t="s">
        <v>68385</v>
      </c>
      <c r="E20603" t="s">
        <v>90</v>
      </c>
      <c r="F20603" t="s">
        <v>15</v>
      </c>
      <c r="G20603" t="s">
        <v>16</v>
      </c>
      <c r="H20603">
        <v>7</v>
      </c>
      <c r="I20603" t="s">
        <v>68386</v>
      </c>
      <c r="J20603" t="s">
        <v>68387</v>
      </c>
      <c r="K20603" t="s">
        <v>68388</v>
      </c>
      <c r="L20603" t="s">
        <v>77909</v>
      </c>
    </row>
    <row r="20604" spans="1:12" x14ac:dyDescent="0.15">
      <c r="A20604" t="s">
        <v>12</v>
      </c>
      <c r="B20604">
        <v>5794654</v>
      </c>
      <c r="C20604">
        <v>5794674</v>
      </c>
      <c r="D20604" t="s">
        <v>68385</v>
      </c>
      <c r="E20604" t="s">
        <v>90</v>
      </c>
      <c r="F20604" t="s">
        <v>15</v>
      </c>
      <c r="G20604" t="s">
        <v>16</v>
      </c>
      <c r="H20604">
        <v>49</v>
      </c>
      <c r="I20604" t="s">
        <v>68389</v>
      </c>
      <c r="J20604" t="s">
        <v>68390</v>
      </c>
      <c r="K20604" t="s">
        <v>68391</v>
      </c>
      <c r="L20604" t="s">
        <v>77913</v>
      </c>
    </row>
    <row r="20605" spans="1:12" x14ac:dyDescent="0.15">
      <c r="A20605" t="s">
        <v>12</v>
      </c>
      <c r="B20605">
        <v>5794675</v>
      </c>
      <c r="C20605">
        <v>5794695</v>
      </c>
      <c r="D20605" t="s">
        <v>68385</v>
      </c>
      <c r="E20605" t="s">
        <v>90</v>
      </c>
      <c r="F20605" t="s">
        <v>15</v>
      </c>
      <c r="G20605" t="s">
        <v>23</v>
      </c>
      <c r="H20605">
        <v>70</v>
      </c>
      <c r="I20605" t="s">
        <v>68392</v>
      </c>
      <c r="J20605" t="s">
        <v>68393</v>
      </c>
      <c r="K20605" t="s">
        <v>68394</v>
      </c>
      <c r="L20605" t="s">
        <v>77919</v>
      </c>
    </row>
    <row r="20606" spans="1:12" x14ac:dyDescent="0.15">
      <c r="A20606" t="s">
        <v>12</v>
      </c>
      <c r="B20606">
        <v>5794703</v>
      </c>
      <c r="C20606">
        <v>5794723</v>
      </c>
      <c r="D20606" t="s">
        <v>68385</v>
      </c>
      <c r="E20606" t="s">
        <v>90</v>
      </c>
      <c r="F20606" t="s">
        <v>15</v>
      </c>
      <c r="G20606" t="s">
        <v>16</v>
      </c>
      <c r="H20606">
        <v>98</v>
      </c>
      <c r="I20606" t="s">
        <v>68395</v>
      </c>
      <c r="J20606" t="s">
        <v>68396</v>
      </c>
      <c r="K20606" t="s">
        <v>68397</v>
      </c>
      <c r="L20606" t="s">
        <v>78048</v>
      </c>
    </row>
    <row r="20607" spans="1:12" x14ac:dyDescent="0.15">
      <c r="A20607" t="s">
        <v>12</v>
      </c>
      <c r="B20607">
        <v>5795076</v>
      </c>
      <c r="C20607">
        <v>5795096</v>
      </c>
      <c r="D20607" t="s">
        <v>68398</v>
      </c>
      <c r="E20607" t="s">
        <v>68399</v>
      </c>
      <c r="F20607" t="s">
        <v>15</v>
      </c>
      <c r="G20607" t="s">
        <v>16</v>
      </c>
      <c r="H20607">
        <v>10</v>
      </c>
      <c r="I20607" t="s">
        <v>68400</v>
      </c>
      <c r="J20607" t="s">
        <v>68401</v>
      </c>
      <c r="K20607" t="s">
        <v>68402</v>
      </c>
      <c r="L20607" t="s">
        <v>78001</v>
      </c>
    </row>
    <row r="20608" spans="1:12" x14ac:dyDescent="0.15">
      <c r="A20608" t="s">
        <v>12</v>
      </c>
      <c r="B20608">
        <v>5795098</v>
      </c>
      <c r="C20608">
        <v>5795118</v>
      </c>
      <c r="D20608" t="s">
        <v>68398</v>
      </c>
      <c r="E20608" t="s">
        <v>68399</v>
      </c>
      <c r="F20608" t="s">
        <v>15</v>
      </c>
      <c r="G20608" t="s">
        <v>32</v>
      </c>
      <c r="H20608">
        <v>32</v>
      </c>
      <c r="I20608" t="s">
        <v>68403</v>
      </c>
      <c r="J20608" t="s">
        <v>68404</v>
      </c>
      <c r="K20608" t="s">
        <v>68405</v>
      </c>
      <c r="L20608" t="s">
        <v>77918</v>
      </c>
    </row>
    <row r="20609" spans="1:12" x14ac:dyDescent="0.15">
      <c r="A20609" t="s">
        <v>12</v>
      </c>
      <c r="B20609">
        <v>5795151</v>
      </c>
      <c r="C20609">
        <v>5795171</v>
      </c>
      <c r="D20609" t="s">
        <v>68398</v>
      </c>
      <c r="E20609" t="s">
        <v>68399</v>
      </c>
      <c r="F20609" t="s">
        <v>15</v>
      </c>
      <c r="G20609" t="s">
        <v>32</v>
      </c>
      <c r="H20609">
        <v>85</v>
      </c>
      <c r="I20609" t="s">
        <v>68406</v>
      </c>
      <c r="J20609" t="s">
        <v>68407</v>
      </c>
      <c r="K20609" t="s">
        <v>68408</v>
      </c>
      <c r="L20609" t="s">
        <v>77972</v>
      </c>
    </row>
    <row r="20610" spans="1:12" x14ac:dyDescent="0.15">
      <c r="A20610" t="s">
        <v>12</v>
      </c>
      <c r="B20610">
        <v>5795173</v>
      </c>
      <c r="C20610">
        <v>5795193</v>
      </c>
      <c r="D20610" t="s">
        <v>68398</v>
      </c>
      <c r="E20610" t="s">
        <v>68399</v>
      </c>
      <c r="F20610" t="s">
        <v>15</v>
      </c>
      <c r="G20610" t="s">
        <v>32</v>
      </c>
      <c r="H20610">
        <v>107</v>
      </c>
      <c r="I20610" t="s">
        <v>68409</v>
      </c>
      <c r="J20610" t="s">
        <v>68410</v>
      </c>
      <c r="K20610" t="s">
        <v>68411</v>
      </c>
      <c r="L20610" t="s">
        <v>77983</v>
      </c>
    </row>
    <row r="20611" spans="1:12" x14ac:dyDescent="0.15">
      <c r="A20611" t="s">
        <v>12</v>
      </c>
      <c r="B20611">
        <v>5795923</v>
      </c>
      <c r="C20611">
        <v>5795943</v>
      </c>
      <c r="D20611" t="s">
        <v>68412</v>
      </c>
      <c r="E20611" t="s">
        <v>68413</v>
      </c>
      <c r="F20611" t="s">
        <v>15</v>
      </c>
      <c r="G20611" t="s">
        <v>36</v>
      </c>
      <c r="H20611">
        <v>13</v>
      </c>
      <c r="I20611" t="s">
        <v>68414</v>
      </c>
      <c r="J20611" t="s">
        <v>68415</v>
      </c>
      <c r="K20611" t="s">
        <v>68416</v>
      </c>
      <c r="L20611" t="s">
        <v>77935</v>
      </c>
    </row>
    <row r="20612" spans="1:12" x14ac:dyDescent="0.15">
      <c r="A20612" t="s">
        <v>12</v>
      </c>
      <c r="B20612">
        <v>5796009</v>
      </c>
      <c r="C20612">
        <v>5796029</v>
      </c>
      <c r="D20612" t="s">
        <v>68412</v>
      </c>
      <c r="E20612" t="s">
        <v>68413</v>
      </c>
      <c r="F20612" t="s">
        <v>15</v>
      </c>
      <c r="G20612" t="s">
        <v>16</v>
      </c>
      <c r="H20612">
        <v>99</v>
      </c>
      <c r="I20612" t="s">
        <v>68417</v>
      </c>
      <c r="J20612" t="s">
        <v>68418</v>
      </c>
      <c r="K20612" t="s">
        <v>68419</v>
      </c>
      <c r="L20612" t="s">
        <v>78051</v>
      </c>
    </row>
    <row r="20613" spans="1:12" x14ac:dyDescent="0.15">
      <c r="A20613" t="s">
        <v>12</v>
      </c>
      <c r="B20613">
        <v>5796034</v>
      </c>
      <c r="C20613">
        <v>5796054</v>
      </c>
      <c r="D20613" t="s">
        <v>68412</v>
      </c>
      <c r="E20613" t="s">
        <v>68413</v>
      </c>
      <c r="F20613" t="s">
        <v>15</v>
      </c>
      <c r="G20613" t="s">
        <v>16</v>
      </c>
      <c r="H20613">
        <v>124</v>
      </c>
      <c r="I20613" t="s">
        <v>68420</v>
      </c>
      <c r="J20613" t="s">
        <v>68421</v>
      </c>
      <c r="K20613" t="s">
        <v>68422</v>
      </c>
      <c r="L20613" t="s">
        <v>78046</v>
      </c>
    </row>
    <row r="20614" spans="1:12" x14ac:dyDescent="0.15">
      <c r="A20614" t="s">
        <v>12</v>
      </c>
      <c r="B20614">
        <v>5796073</v>
      </c>
      <c r="C20614">
        <v>5796093</v>
      </c>
      <c r="D20614" t="s">
        <v>68412</v>
      </c>
      <c r="E20614" t="s">
        <v>68413</v>
      </c>
      <c r="F20614" t="s">
        <v>15</v>
      </c>
      <c r="G20614" t="s">
        <v>16</v>
      </c>
      <c r="H20614">
        <v>163</v>
      </c>
      <c r="I20614" t="s">
        <v>68423</v>
      </c>
      <c r="J20614" t="s">
        <v>68424</v>
      </c>
      <c r="K20614" t="s">
        <v>68425</v>
      </c>
      <c r="L20614" t="s">
        <v>78065</v>
      </c>
    </row>
    <row r="20615" spans="1:12" x14ac:dyDescent="0.15">
      <c r="A20615" t="s">
        <v>12</v>
      </c>
      <c r="B20615">
        <v>5796222</v>
      </c>
      <c r="C20615">
        <v>5796242</v>
      </c>
      <c r="D20615" t="s">
        <v>68426</v>
      </c>
      <c r="E20615" t="s">
        <v>90</v>
      </c>
      <c r="F20615" t="s">
        <v>15</v>
      </c>
      <c r="G20615" t="s">
        <v>32</v>
      </c>
      <c r="H20615">
        <v>1</v>
      </c>
      <c r="I20615" t="s">
        <v>68427</v>
      </c>
      <c r="J20615" t="s">
        <v>68428</v>
      </c>
      <c r="K20615" t="s">
        <v>68429</v>
      </c>
      <c r="L20615" t="s">
        <v>77917</v>
      </c>
    </row>
    <row r="20616" spans="1:12" x14ac:dyDescent="0.15">
      <c r="A20616" t="s">
        <v>12</v>
      </c>
      <c r="B20616">
        <v>5796255</v>
      </c>
      <c r="C20616">
        <v>5796275</v>
      </c>
      <c r="D20616" t="s">
        <v>68426</v>
      </c>
      <c r="E20616" t="s">
        <v>90</v>
      </c>
      <c r="F20616" t="s">
        <v>15</v>
      </c>
      <c r="G20616" t="s">
        <v>16</v>
      </c>
      <c r="H20616">
        <v>34</v>
      </c>
      <c r="I20616" t="s">
        <v>68430</v>
      </c>
      <c r="J20616" t="s">
        <v>68431</v>
      </c>
      <c r="K20616" t="s">
        <v>68432</v>
      </c>
      <c r="L20616" t="s">
        <v>77999</v>
      </c>
    </row>
    <row r="20617" spans="1:12" x14ac:dyDescent="0.15">
      <c r="A20617" t="s">
        <v>12</v>
      </c>
      <c r="B20617">
        <v>5796276</v>
      </c>
      <c r="C20617">
        <v>5796296</v>
      </c>
      <c r="D20617" t="s">
        <v>68426</v>
      </c>
      <c r="E20617" t="s">
        <v>90</v>
      </c>
      <c r="F20617" t="s">
        <v>15</v>
      </c>
      <c r="G20617" t="s">
        <v>32</v>
      </c>
      <c r="H20617">
        <v>55</v>
      </c>
      <c r="I20617" t="s">
        <v>68433</v>
      </c>
      <c r="J20617" t="s">
        <v>68434</v>
      </c>
      <c r="K20617" t="s">
        <v>68435</v>
      </c>
      <c r="L20617" t="s">
        <v>77992</v>
      </c>
    </row>
    <row r="20618" spans="1:12" x14ac:dyDescent="0.15">
      <c r="A20618" t="s">
        <v>12</v>
      </c>
      <c r="B20618">
        <v>5796303</v>
      </c>
      <c r="C20618">
        <v>5796323</v>
      </c>
      <c r="D20618" t="s">
        <v>68426</v>
      </c>
      <c r="E20618" t="s">
        <v>90</v>
      </c>
      <c r="F20618" t="s">
        <v>15</v>
      </c>
      <c r="G20618" t="s">
        <v>32</v>
      </c>
      <c r="H20618">
        <v>82</v>
      </c>
      <c r="I20618" t="s">
        <v>68436</v>
      </c>
      <c r="J20618" t="s">
        <v>68437</v>
      </c>
      <c r="K20618" t="s">
        <v>68438</v>
      </c>
      <c r="L20618" t="s">
        <v>78011</v>
      </c>
    </row>
    <row r="20619" spans="1:12" x14ac:dyDescent="0.15">
      <c r="A20619" t="s">
        <v>12</v>
      </c>
      <c r="B20619">
        <v>5796756</v>
      </c>
      <c r="C20619">
        <v>5796776</v>
      </c>
      <c r="D20619" t="s">
        <v>68439</v>
      </c>
      <c r="E20619" t="s">
        <v>68440</v>
      </c>
      <c r="F20619" t="s">
        <v>15</v>
      </c>
      <c r="G20619" t="s">
        <v>36</v>
      </c>
      <c r="H20619">
        <v>0</v>
      </c>
      <c r="I20619" t="s">
        <v>68441</v>
      </c>
      <c r="J20619" t="s">
        <v>68442</v>
      </c>
      <c r="K20619" t="s">
        <v>68443</v>
      </c>
      <c r="L20619" t="s">
        <v>77980</v>
      </c>
    </row>
    <row r="20620" spans="1:12" x14ac:dyDescent="0.15">
      <c r="A20620" t="s">
        <v>12</v>
      </c>
      <c r="B20620">
        <v>5796786</v>
      </c>
      <c r="C20620">
        <v>5796806</v>
      </c>
      <c r="D20620" t="s">
        <v>68439</v>
      </c>
      <c r="E20620" t="s">
        <v>68440</v>
      </c>
      <c r="F20620" t="s">
        <v>15</v>
      </c>
      <c r="G20620" t="s">
        <v>36</v>
      </c>
      <c r="H20620">
        <v>30</v>
      </c>
      <c r="I20620" t="s">
        <v>68444</v>
      </c>
      <c r="J20620" t="s">
        <v>68445</v>
      </c>
      <c r="K20620" t="s">
        <v>68446</v>
      </c>
      <c r="L20620" t="s">
        <v>77984</v>
      </c>
    </row>
    <row r="20621" spans="1:12" x14ac:dyDescent="0.15">
      <c r="A20621" t="s">
        <v>12</v>
      </c>
      <c r="B20621">
        <v>5796808</v>
      </c>
      <c r="C20621">
        <v>5796828</v>
      </c>
      <c r="D20621" t="s">
        <v>68439</v>
      </c>
      <c r="E20621" t="s">
        <v>68440</v>
      </c>
      <c r="F20621" t="s">
        <v>15</v>
      </c>
      <c r="G20621" t="s">
        <v>16</v>
      </c>
      <c r="H20621">
        <v>52</v>
      </c>
      <c r="I20621" t="s">
        <v>68447</v>
      </c>
      <c r="J20621" t="s">
        <v>68448</v>
      </c>
      <c r="K20621" t="s">
        <v>68449</v>
      </c>
      <c r="L20621" t="s">
        <v>77959</v>
      </c>
    </row>
    <row r="20622" spans="1:12" x14ac:dyDescent="0.15">
      <c r="A20622" t="s">
        <v>12</v>
      </c>
      <c r="B20622">
        <v>5796844</v>
      </c>
      <c r="C20622">
        <v>5796864</v>
      </c>
      <c r="D20622" t="s">
        <v>68439</v>
      </c>
      <c r="E20622" t="s">
        <v>68440</v>
      </c>
      <c r="F20622" t="s">
        <v>15</v>
      </c>
      <c r="G20622" t="s">
        <v>16</v>
      </c>
      <c r="H20622">
        <v>88</v>
      </c>
      <c r="I20622" t="s">
        <v>68450</v>
      </c>
      <c r="J20622" t="s">
        <v>68451</v>
      </c>
      <c r="K20622" t="s">
        <v>68452</v>
      </c>
      <c r="L20622" t="s">
        <v>77923</v>
      </c>
    </row>
    <row r="20623" spans="1:12" x14ac:dyDescent="0.15">
      <c r="A20623" t="s">
        <v>12</v>
      </c>
      <c r="B20623">
        <v>5797146</v>
      </c>
      <c r="C20623">
        <v>5797166</v>
      </c>
      <c r="D20623" t="s">
        <v>68453</v>
      </c>
      <c r="E20623" t="s">
        <v>68454</v>
      </c>
      <c r="F20623" t="s">
        <v>15</v>
      </c>
      <c r="G20623" t="s">
        <v>23</v>
      </c>
      <c r="H20623">
        <v>22</v>
      </c>
      <c r="I20623" t="s">
        <v>68455</v>
      </c>
      <c r="J20623" t="s">
        <v>68456</v>
      </c>
      <c r="K20623" t="s">
        <v>68457</v>
      </c>
      <c r="L20623" t="s">
        <v>77948</v>
      </c>
    </row>
    <row r="20624" spans="1:12" x14ac:dyDescent="0.15">
      <c r="A20624" t="s">
        <v>12</v>
      </c>
      <c r="B20624">
        <v>5797166</v>
      </c>
      <c r="C20624">
        <v>5797186</v>
      </c>
      <c r="D20624" t="s">
        <v>68453</v>
      </c>
      <c r="E20624" t="s">
        <v>68454</v>
      </c>
      <c r="F20624" t="s">
        <v>15</v>
      </c>
      <c r="G20624" t="s">
        <v>36</v>
      </c>
      <c r="H20624">
        <v>42</v>
      </c>
      <c r="I20624" t="s">
        <v>68458</v>
      </c>
      <c r="J20624" t="s">
        <v>68459</v>
      </c>
      <c r="K20624" t="s">
        <v>68460</v>
      </c>
      <c r="L20624" t="s">
        <v>77945</v>
      </c>
    </row>
    <row r="20625" spans="1:12" x14ac:dyDescent="0.15">
      <c r="A20625" t="s">
        <v>12</v>
      </c>
      <c r="B20625">
        <v>5797194</v>
      </c>
      <c r="C20625">
        <v>5797214</v>
      </c>
      <c r="D20625" t="s">
        <v>68453</v>
      </c>
      <c r="E20625" t="s">
        <v>68454</v>
      </c>
      <c r="F20625" t="s">
        <v>15</v>
      </c>
      <c r="G20625" t="s">
        <v>16</v>
      </c>
      <c r="H20625">
        <v>70</v>
      </c>
      <c r="I20625" t="s">
        <v>68461</v>
      </c>
      <c r="J20625" t="s">
        <v>68462</v>
      </c>
      <c r="K20625" t="s">
        <v>68463</v>
      </c>
      <c r="L20625" t="s">
        <v>77919</v>
      </c>
    </row>
    <row r="20626" spans="1:12" x14ac:dyDescent="0.15">
      <c r="A20626" t="s">
        <v>12</v>
      </c>
      <c r="B20626">
        <v>5797233</v>
      </c>
      <c r="C20626">
        <v>5797253</v>
      </c>
      <c r="D20626" t="s">
        <v>68453</v>
      </c>
      <c r="E20626" t="s">
        <v>68454</v>
      </c>
      <c r="F20626" t="s">
        <v>15</v>
      </c>
      <c r="G20626" t="s">
        <v>16</v>
      </c>
      <c r="H20626">
        <v>109</v>
      </c>
      <c r="I20626" t="s">
        <v>68464</v>
      </c>
      <c r="J20626" t="s">
        <v>68465</v>
      </c>
      <c r="K20626" t="s">
        <v>68466</v>
      </c>
      <c r="L20626" t="s">
        <v>77947</v>
      </c>
    </row>
    <row r="20627" spans="1:12" x14ac:dyDescent="0.15">
      <c r="A20627" t="s">
        <v>12</v>
      </c>
      <c r="B20627">
        <v>5799104</v>
      </c>
      <c r="C20627">
        <v>5799124</v>
      </c>
      <c r="D20627" t="s">
        <v>68467</v>
      </c>
      <c r="E20627" t="s">
        <v>90</v>
      </c>
      <c r="F20627" t="s">
        <v>15</v>
      </c>
      <c r="G20627" t="s">
        <v>32</v>
      </c>
      <c r="H20627">
        <v>11</v>
      </c>
      <c r="I20627" t="s">
        <v>68468</v>
      </c>
      <c r="J20627" t="s">
        <v>68469</v>
      </c>
      <c r="K20627" t="s">
        <v>68470</v>
      </c>
      <c r="L20627" t="s">
        <v>77974</v>
      </c>
    </row>
    <row r="20628" spans="1:12" x14ac:dyDescent="0.15">
      <c r="A20628" t="s">
        <v>12</v>
      </c>
      <c r="B20628">
        <v>5799126</v>
      </c>
      <c r="C20628">
        <v>5799146</v>
      </c>
      <c r="D20628" t="s">
        <v>68467</v>
      </c>
      <c r="E20628" t="s">
        <v>90</v>
      </c>
      <c r="F20628" t="s">
        <v>15</v>
      </c>
      <c r="G20628" t="s">
        <v>16</v>
      </c>
      <c r="H20628">
        <v>33</v>
      </c>
      <c r="I20628" t="s">
        <v>68471</v>
      </c>
      <c r="J20628" t="s">
        <v>68472</v>
      </c>
      <c r="K20628" t="s">
        <v>68473</v>
      </c>
      <c r="L20628" t="s">
        <v>77977</v>
      </c>
    </row>
    <row r="20629" spans="1:12" x14ac:dyDescent="0.15">
      <c r="A20629" t="s">
        <v>12</v>
      </c>
      <c r="B20629">
        <v>5799161</v>
      </c>
      <c r="C20629">
        <v>5799181</v>
      </c>
      <c r="D20629" t="s">
        <v>68467</v>
      </c>
      <c r="E20629" t="s">
        <v>90</v>
      </c>
      <c r="F20629" t="s">
        <v>15</v>
      </c>
      <c r="G20629" t="s">
        <v>23</v>
      </c>
      <c r="H20629">
        <v>68</v>
      </c>
      <c r="I20629" t="s">
        <v>68474</v>
      </c>
      <c r="J20629" t="s">
        <v>68475</v>
      </c>
      <c r="K20629" t="s">
        <v>68476</v>
      </c>
      <c r="L20629" t="s">
        <v>77962</v>
      </c>
    </row>
    <row r="20630" spans="1:12" x14ac:dyDescent="0.15">
      <c r="A20630" t="s">
        <v>12</v>
      </c>
      <c r="B20630">
        <v>5799185</v>
      </c>
      <c r="C20630">
        <v>5799205</v>
      </c>
      <c r="D20630" t="s">
        <v>68467</v>
      </c>
      <c r="E20630" t="s">
        <v>90</v>
      </c>
      <c r="F20630" t="s">
        <v>15</v>
      </c>
      <c r="G20630" t="s">
        <v>23</v>
      </c>
      <c r="H20630">
        <v>92</v>
      </c>
      <c r="I20630" t="s">
        <v>68477</v>
      </c>
      <c r="J20630" t="s">
        <v>68478</v>
      </c>
      <c r="K20630" t="s">
        <v>68479</v>
      </c>
      <c r="L20630" t="s">
        <v>78032</v>
      </c>
    </row>
    <row r="20631" spans="1:12" x14ac:dyDescent="0.15">
      <c r="A20631" t="s">
        <v>12</v>
      </c>
      <c r="B20631">
        <v>5800560</v>
      </c>
      <c r="C20631">
        <v>5800580</v>
      </c>
      <c r="D20631" t="s">
        <v>68480</v>
      </c>
      <c r="E20631" t="s">
        <v>90</v>
      </c>
      <c r="F20631" t="s">
        <v>76</v>
      </c>
      <c r="G20631" t="s">
        <v>32</v>
      </c>
      <c r="H20631">
        <v>7</v>
      </c>
      <c r="I20631" t="s">
        <v>68481</v>
      </c>
      <c r="J20631" t="s">
        <v>68482</v>
      </c>
      <c r="K20631" t="s">
        <v>68483</v>
      </c>
      <c r="L20631" t="s">
        <v>77909</v>
      </c>
    </row>
    <row r="20632" spans="1:12" x14ac:dyDescent="0.15">
      <c r="A20632" t="s">
        <v>12</v>
      </c>
      <c r="B20632">
        <v>5800500</v>
      </c>
      <c r="C20632">
        <v>5800520</v>
      </c>
      <c r="D20632" t="s">
        <v>68480</v>
      </c>
      <c r="E20632" t="s">
        <v>90</v>
      </c>
      <c r="F20632" t="s">
        <v>76</v>
      </c>
      <c r="G20632" t="s">
        <v>32</v>
      </c>
      <c r="H20632">
        <v>67</v>
      </c>
      <c r="I20632" t="s">
        <v>68484</v>
      </c>
      <c r="J20632" t="s">
        <v>68485</v>
      </c>
      <c r="K20632" t="s">
        <v>68486</v>
      </c>
      <c r="L20632" t="s">
        <v>77981</v>
      </c>
    </row>
    <row r="20633" spans="1:12" x14ac:dyDescent="0.15">
      <c r="A20633" t="s">
        <v>12</v>
      </c>
      <c r="B20633">
        <v>5800474</v>
      </c>
      <c r="C20633">
        <v>5800494</v>
      </c>
      <c r="D20633" t="s">
        <v>68480</v>
      </c>
      <c r="E20633" t="s">
        <v>90</v>
      </c>
      <c r="F20633" t="s">
        <v>76</v>
      </c>
      <c r="G20633" t="s">
        <v>23</v>
      </c>
      <c r="H20633">
        <v>93</v>
      </c>
      <c r="I20633" t="s">
        <v>68487</v>
      </c>
      <c r="J20633" t="s">
        <v>68488</v>
      </c>
      <c r="K20633" t="s">
        <v>68489</v>
      </c>
      <c r="L20633" t="s">
        <v>78044</v>
      </c>
    </row>
    <row r="20634" spans="1:12" x14ac:dyDescent="0.15">
      <c r="A20634" t="s">
        <v>12</v>
      </c>
      <c r="B20634">
        <v>5800454</v>
      </c>
      <c r="C20634">
        <v>5800474</v>
      </c>
      <c r="D20634" t="s">
        <v>68480</v>
      </c>
      <c r="E20634" t="s">
        <v>90</v>
      </c>
      <c r="F20634" t="s">
        <v>76</v>
      </c>
      <c r="G20634" t="s">
        <v>32</v>
      </c>
      <c r="H20634">
        <v>113</v>
      </c>
      <c r="I20634" t="s">
        <v>68490</v>
      </c>
      <c r="J20634" t="s">
        <v>68491</v>
      </c>
      <c r="K20634" t="s">
        <v>68492</v>
      </c>
      <c r="L20634" t="s">
        <v>77986</v>
      </c>
    </row>
    <row r="20635" spans="1:12" x14ac:dyDescent="0.15">
      <c r="A20635" t="s">
        <v>12</v>
      </c>
      <c r="B20635">
        <v>5800732</v>
      </c>
      <c r="C20635">
        <v>5800752</v>
      </c>
      <c r="D20635" t="s">
        <v>68493</v>
      </c>
      <c r="E20635" t="s">
        <v>90</v>
      </c>
      <c r="F20635" t="s">
        <v>15</v>
      </c>
      <c r="G20635" t="s">
        <v>16</v>
      </c>
      <c r="H20635">
        <v>20</v>
      </c>
      <c r="I20635" t="s">
        <v>68494</v>
      </c>
      <c r="J20635" t="s">
        <v>68495</v>
      </c>
      <c r="K20635" t="s">
        <v>68496</v>
      </c>
      <c r="L20635" t="s">
        <v>77968</v>
      </c>
    </row>
    <row r="20636" spans="1:12" x14ac:dyDescent="0.15">
      <c r="A20636" t="s">
        <v>12</v>
      </c>
      <c r="B20636">
        <v>5800773</v>
      </c>
      <c r="C20636">
        <v>5800793</v>
      </c>
      <c r="D20636" t="s">
        <v>68493</v>
      </c>
      <c r="E20636" t="s">
        <v>90</v>
      </c>
      <c r="F20636" t="s">
        <v>15</v>
      </c>
      <c r="G20636" t="s">
        <v>16</v>
      </c>
      <c r="H20636">
        <v>61</v>
      </c>
      <c r="I20636" t="s">
        <v>68497</v>
      </c>
      <c r="J20636" t="s">
        <v>68498</v>
      </c>
      <c r="K20636" t="s">
        <v>68499</v>
      </c>
      <c r="L20636" t="s">
        <v>77979</v>
      </c>
    </row>
    <row r="20637" spans="1:12" x14ac:dyDescent="0.15">
      <c r="A20637" t="s">
        <v>12</v>
      </c>
      <c r="B20637">
        <v>5800802</v>
      </c>
      <c r="C20637">
        <v>5800822</v>
      </c>
      <c r="D20637" t="s">
        <v>68493</v>
      </c>
      <c r="E20637" t="s">
        <v>90</v>
      </c>
      <c r="F20637" t="s">
        <v>15</v>
      </c>
      <c r="G20637" t="s">
        <v>16</v>
      </c>
      <c r="H20637">
        <v>90</v>
      </c>
      <c r="I20637" t="s">
        <v>68500</v>
      </c>
      <c r="J20637" t="s">
        <v>68501</v>
      </c>
      <c r="K20637" t="s">
        <v>68502</v>
      </c>
      <c r="L20637" t="s">
        <v>78017</v>
      </c>
    </row>
    <row r="20638" spans="1:12" x14ac:dyDescent="0.15">
      <c r="A20638" t="s">
        <v>12</v>
      </c>
      <c r="B20638">
        <v>5800850</v>
      </c>
      <c r="C20638">
        <v>5800870</v>
      </c>
      <c r="D20638" t="s">
        <v>68493</v>
      </c>
      <c r="E20638" t="s">
        <v>90</v>
      </c>
      <c r="F20638" t="s">
        <v>15</v>
      </c>
      <c r="G20638" t="s">
        <v>16</v>
      </c>
      <c r="H20638">
        <v>138</v>
      </c>
      <c r="I20638" t="s">
        <v>68503</v>
      </c>
      <c r="J20638" t="s">
        <v>68504</v>
      </c>
      <c r="K20638" t="s">
        <v>68505</v>
      </c>
      <c r="L20638" t="s">
        <v>78064</v>
      </c>
    </row>
    <row r="20639" spans="1:12" x14ac:dyDescent="0.15">
      <c r="A20639" t="s">
        <v>12</v>
      </c>
      <c r="B20639">
        <v>5802262</v>
      </c>
      <c r="C20639">
        <v>5802282</v>
      </c>
      <c r="D20639" t="s">
        <v>68506</v>
      </c>
      <c r="E20639" t="s">
        <v>90</v>
      </c>
      <c r="F20639" t="s">
        <v>76</v>
      </c>
      <c r="G20639" t="s">
        <v>32</v>
      </c>
      <c r="H20639">
        <v>0</v>
      </c>
      <c r="I20639" t="s">
        <v>68507</v>
      </c>
      <c r="J20639" t="s">
        <v>68508</v>
      </c>
      <c r="K20639" t="s">
        <v>68509</v>
      </c>
      <c r="L20639" t="s">
        <v>77980</v>
      </c>
    </row>
    <row r="20640" spans="1:12" x14ac:dyDescent="0.15">
      <c r="A20640" t="s">
        <v>12</v>
      </c>
      <c r="B20640">
        <v>5802242</v>
      </c>
      <c r="C20640">
        <v>5802262</v>
      </c>
      <c r="D20640" t="s">
        <v>68506</v>
      </c>
      <c r="E20640" t="s">
        <v>90</v>
      </c>
      <c r="F20640" t="s">
        <v>76</v>
      </c>
      <c r="G20640" t="s">
        <v>32</v>
      </c>
      <c r="H20640">
        <v>20</v>
      </c>
      <c r="I20640" t="s">
        <v>68510</v>
      </c>
      <c r="J20640" t="s">
        <v>68511</v>
      </c>
      <c r="K20640" t="s">
        <v>68512</v>
      </c>
      <c r="L20640" t="s">
        <v>77968</v>
      </c>
    </row>
    <row r="20641" spans="1:12" x14ac:dyDescent="0.15">
      <c r="A20641" t="s">
        <v>12</v>
      </c>
      <c r="B20641">
        <v>5802204</v>
      </c>
      <c r="C20641">
        <v>5802224</v>
      </c>
      <c r="D20641" t="s">
        <v>68506</v>
      </c>
      <c r="E20641" t="s">
        <v>90</v>
      </c>
      <c r="F20641" t="s">
        <v>76</v>
      </c>
      <c r="G20641" t="s">
        <v>23</v>
      </c>
      <c r="H20641">
        <v>58</v>
      </c>
      <c r="I20641" t="s">
        <v>68513</v>
      </c>
      <c r="J20641" t="s">
        <v>68514</v>
      </c>
      <c r="K20641" t="s">
        <v>68515</v>
      </c>
      <c r="L20641" t="s">
        <v>77911</v>
      </c>
    </row>
    <row r="20642" spans="1:12" x14ac:dyDescent="0.15">
      <c r="A20642" t="s">
        <v>12</v>
      </c>
      <c r="B20642">
        <v>5802180</v>
      </c>
      <c r="C20642">
        <v>5802200</v>
      </c>
      <c r="D20642" t="s">
        <v>68506</v>
      </c>
      <c r="E20642" t="s">
        <v>90</v>
      </c>
      <c r="F20642" t="s">
        <v>76</v>
      </c>
      <c r="G20642" t="s">
        <v>16</v>
      </c>
      <c r="H20642">
        <v>82</v>
      </c>
      <c r="I20642" t="s">
        <v>68516</v>
      </c>
      <c r="J20642" t="s">
        <v>68517</v>
      </c>
      <c r="K20642" t="s">
        <v>68518</v>
      </c>
      <c r="L20642" t="s">
        <v>78011</v>
      </c>
    </row>
    <row r="20643" spans="1:12" x14ac:dyDescent="0.15">
      <c r="A20643" t="s">
        <v>12</v>
      </c>
      <c r="B20643">
        <v>5802491</v>
      </c>
      <c r="C20643">
        <v>5802511</v>
      </c>
      <c r="D20643" t="s">
        <v>68519</v>
      </c>
      <c r="E20643" t="s">
        <v>90</v>
      </c>
      <c r="F20643" t="s">
        <v>15</v>
      </c>
      <c r="G20643" t="s">
        <v>32</v>
      </c>
      <c r="H20643">
        <v>1</v>
      </c>
      <c r="I20643" t="s">
        <v>68520</v>
      </c>
      <c r="J20643" t="s">
        <v>68521</v>
      </c>
      <c r="K20643" t="s">
        <v>68522</v>
      </c>
      <c r="L20643" t="s">
        <v>77917</v>
      </c>
    </row>
    <row r="20644" spans="1:12" x14ac:dyDescent="0.15">
      <c r="A20644" t="s">
        <v>12</v>
      </c>
      <c r="B20644">
        <v>5802512</v>
      </c>
      <c r="C20644">
        <v>5802532</v>
      </c>
      <c r="D20644" t="s">
        <v>68519</v>
      </c>
      <c r="E20644" t="s">
        <v>90</v>
      </c>
      <c r="F20644" t="s">
        <v>15</v>
      </c>
      <c r="G20644" t="s">
        <v>36</v>
      </c>
      <c r="H20644">
        <v>22</v>
      </c>
      <c r="I20644" t="s">
        <v>68523</v>
      </c>
      <c r="J20644" t="s">
        <v>68524</v>
      </c>
      <c r="K20644" t="s">
        <v>68525</v>
      </c>
      <c r="L20644" t="s">
        <v>77948</v>
      </c>
    </row>
    <row r="20645" spans="1:12" x14ac:dyDescent="0.15">
      <c r="A20645" t="s">
        <v>12</v>
      </c>
      <c r="B20645">
        <v>5802539</v>
      </c>
      <c r="C20645">
        <v>5802559</v>
      </c>
      <c r="D20645" t="s">
        <v>68519</v>
      </c>
      <c r="E20645" t="s">
        <v>90</v>
      </c>
      <c r="F20645" t="s">
        <v>15</v>
      </c>
      <c r="G20645" t="s">
        <v>23</v>
      </c>
      <c r="H20645">
        <v>49</v>
      </c>
      <c r="I20645" t="s">
        <v>68526</v>
      </c>
      <c r="J20645" t="s">
        <v>68527</v>
      </c>
      <c r="K20645" t="s">
        <v>68528</v>
      </c>
      <c r="L20645" t="s">
        <v>77913</v>
      </c>
    </row>
    <row r="20646" spans="1:12" x14ac:dyDescent="0.15">
      <c r="A20646" t="s">
        <v>12</v>
      </c>
      <c r="B20646">
        <v>5802580</v>
      </c>
      <c r="C20646">
        <v>5802600</v>
      </c>
      <c r="D20646" t="s">
        <v>68519</v>
      </c>
      <c r="E20646" t="s">
        <v>90</v>
      </c>
      <c r="F20646" t="s">
        <v>15</v>
      </c>
      <c r="G20646" t="s">
        <v>16</v>
      </c>
      <c r="H20646">
        <v>90</v>
      </c>
      <c r="I20646" t="s">
        <v>68529</v>
      </c>
      <c r="J20646" t="s">
        <v>68530</v>
      </c>
      <c r="K20646" t="s">
        <v>68531</v>
      </c>
      <c r="L20646" t="s">
        <v>78017</v>
      </c>
    </row>
    <row r="20647" spans="1:12" x14ac:dyDescent="0.15">
      <c r="A20647" t="s">
        <v>12</v>
      </c>
      <c r="B20647">
        <v>5804316</v>
      </c>
      <c r="C20647">
        <v>5804336</v>
      </c>
      <c r="D20647" t="s">
        <v>68532</v>
      </c>
      <c r="E20647" t="s">
        <v>90</v>
      </c>
      <c r="F20647" t="s">
        <v>76</v>
      </c>
      <c r="G20647" t="s">
        <v>23</v>
      </c>
      <c r="H20647">
        <v>11</v>
      </c>
      <c r="I20647" t="s">
        <v>68533</v>
      </c>
      <c r="J20647" t="s">
        <v>68534</v>
      </c>
      <c r="K20647" t="s">
        <v>68535</v>
      </c>
      <c r="L20647" t="s">
        <v>77974</v>
      </c>
    </row>
    <row r="20648" spans="1:12" x14ac:dyDescent="0.15">
      <c r="A20648" t="s">
        <v>12</v>
      </c>
      <c r="B20648">
        <v>5804290</v>
      </c>
      <c r="C20648">
        <v>5804310</v>
      </c>
      <c r="D20648" t="s">
        <v>68532</v>
      </c>
      <c r="E20648" t="s">
        <v>90</v>
      </c>
      <c r="F20648" t="s">
        <v>76</v>
      </c>
      <c r="G20648" t="s">
        <v>32</v>
      </c>
      <c r="H20648">
        <v>37</v>
      </c>
      <c r="I20648" t="s">
        <v>68536</v>
      </c>
      <c r="J20648" t="s">
        <v>68537</v>
      </c>
      <c r="K20648" t="s">
        <v>68538</v>
      </c>
      <c r="L20648" t="s">
        <v>77906</v>
      </c>
    </row>
    <row r="20649" spans="1:12" x14ac:dyDescent="0.15">
      <c r="A20649" t="s">
        <v>12</v>
      </c>
      <c r="B20649">
        <v>5804257</v>
      </c>
      <c r="C20649">
        <v>5804277</v>
      </c>
      <c r="D20649" t="s">
        <v>68532</v>
      </c>
      <c r="E20649" t="s">
        <v>90</v>
      </c>
      <c r="F20649" t="s">
        <v>76</v>
      </c>
      <c r="G20649" t="s">
        <v>16</v>
      </c>
      <c r="H20649">
        <v>70</v>
      </c>
      <c r="I20649" t="s">
        <v>68539</v>
      </c>
      <c r="J20649" t="s">
        <v>68540</v>
      </c>
      <c r="K20649" t="s">
        <v>68541</v>
      </c>
      <c r="L20649" t="s">
        <v>77919</v>
      </c>
    </row>
    <row r="20650" spans="1:12" x14ac:dyDescent="0.15">
      <c r="A20650" t="s">
        <v>12</v>
      </c>
      <c r="B20650">
        <v>5804236</v>
      </c>
      <c r="C20650">
        <v>5804256</v>
      </c>
      <c r="D20650" t="s">
        <v>68532</v>
      </c>
      <c r="E20650" t="s">
        <v>90</v>
      </c>
      <c r="F20650" t="s">
        <v>76</v>
      </c>
      <c r="G20650" t="s">
        <v>16</v>
      </c>
      <c r="H20650">
        <v>91</v>
      </c>
      <c r="I20650" t="s">
        <v>68542</v>
      </c>
      <c r="J20650" t="s">
        <v>68543</v>
      </c>
      <c r="K20650" t="s">
        <v>68544</v>
      </c>
      <c r="L20650" t="s">
        <v>77907</v>
      </c>
    </row>
    <row r="20651" spans="1:12" x14ac:dyDescent="0.15">
      <c r="A20651" t="s">
        <v>12</v>
      </c>
      <c r="B20651">
        <v>5804745</v>
      </c>
      <c r="C20651">
        <v>5804765</v>
      </c>
      <c r="D20651" t="s">
        <v>68545</v>
      </c>
      <c r="E20651" t="s">
        <v>90</v>
      </c>
      <c r="F20651" t="s">
        <v>15</v>
      </c>
      <c r="G20651" t="s">
        <v>32</v>
      </c>
      <c r="H20651">
        <v>1</v>
      </c>
      <c r="I20651" t="s">
        <v>68546</v>
      </c>
      <c r="J20651" t="s">
        <v>68547</v>
      </c>
      <c r="K20651" t="s">
        <v>68548</v>
      </c>
      <c r="L20651" t="s">
        <v>77917</v>
      </c>
    </row>
    <row r="20652" spans="1:12" x14ac:dyDescent="0.15">
      <c r="A20652" t="s">
        <v>12</v>
      </c>
      <c r="B20652">
        <v>5804766</v>
      </c>
      <c r="C20652">
        <v>5804786</v>
      </c>
      <c r="D20652" t="s">
        <v>68545</v>
      </c>
      <c r="E20652" t="s">
        <v>90</v>
      </c>
      <c r="F20652" t="s">
        <v>15</v>
      </c>
      <c r="G20652" t="s">
        <v>36</v>
      </c>
      <c r="H20652">
        <v>22</v>
      </c>
      <c r="I20652" t="s">
        <v>68549</v>
      </c>
      <c r="J20652" t="s">
        <v>68550</v>
      </c>
      <c r="K20652" t="s">
        <v>68551</v>
      </c>
      <c r="L20652" t="s">
        <v>77948</v>
      </c>
    </row>
    <row r="20653" spans="1:12" x14ac:dyDescent="0.15">
      <c r="A20653" t="s">
        <v>12</v>
      </c>
      <c r="B20653">
        <v>5804788</v>
      </c>
      <c r="C20653">
        <v>5804808</v>
      </c>
      <c r="D20653" t="s">
        <v>68545</v>
      </c>
      <c r="E20653" t="s">
        <v>90</v>
      </c>
      <c r="F20653" t="s">
        <v>15</v>
      </c>
      <c r="G20653" t="s">
        <v>23</v>
      </c>
      <c r="H20653">
        <v>44</v>
      </c>
      <c r="I20653" t="s">
        <v>68552</v>
      </c>
      <c r="J20653" t="s">
        <v>68553</v>
      </c>
      <c r="K20653" t="s">
        <v>68554</v>
      </c>
      <c r="L20653" t="s">
        <v>78016</v>
      </c>
    </row>
    <row r="20654" spans="1:12" x14ac:dyDescent="0.15">
      <c r="A20654" t="s">
        <v>12</v>
      </c>
      <c r="B20654">
        <v>5804812</v>
      </c>
      <c r="C20654">
        <v>5804832</v>
      </c>
      <c r="D20654" t="s">
        <v>68545</v>
      </c>
      <c r="E20654" t="s">
        <v>90</v>
      </c>
      <c r="F20654" t="s">
        <v>15</v>
      </c>
      <c r="G20654" t="s">
        <v>23</v>
      </c>
      <c r="H20654">
        <v>68</v>
      </c>
      <c r="I20654" t="s">
        <v>68555</v>
      </c>
      <c r="J20654" t="s">
        <v>68556</v>
      </c>
      <c r="K20654" t="s">
        <v>68557</v>
      </c>
      <c r="L20654" t="s">
        <v>77962</v>
      </c>
    </row>
    <row r="20655" spans="1:12" x14ac:dyDescent="0.15">
      <c r="A20655" t="s">
        <v>12</v>
      </c>
      <c r="B20655">
        <v>5805173</v>
      </c>
      <c r="C20655">
        <v>5805193</v>
      </c>
      <c r="D20655" t="s">
        <v>68558</v>
      </c>
      <c r="E20655" t="s">
        <v>68559</v>
      </c>
      <c r="F20655" t="s">
        <v>15</v>
      </c>
      <c r="G20655" t="s">
        <v>23</v>
      </c>
      <c r="H20655">
        <v>44</v>
      </c>
      <c r="I20655" t="s">
        <v>68560</v>
      </c>
      <c r="J20655" t="s">
        <v>68561</v>
      </c>
      <c r="K20655" t="s">
        <v>68562</v>
      </c>
      <c r="L20655" t="s">
        <v>78016</v>
      </c>
    </row>
    <row r="20656" spans="1:12" x14ac:dyDescent="0.15">
      <c r="A20656" t="s">
        <v>12</v>
      </c>
      <c r="B20656">
        <v>5805193</v>
      </c>
      <c r="C20656">
        <v>5805213</v>
      </c>
      <c r="D20656" t="s">
        <v>68558</v>
      </c>
      <c r="E20656" t="s">
        <v>68559</v>
      </c>
      <c r="F20656" t="s">
        <v>15</v>
      </c>
      <c r="G20656" t="s">
        <v>32</v>
      </c>
      <c r="H20656">
        <v>64</v>
      </c>
      <c r="I20656" t="s">
        <v>68563</v>
      </c>
      <c r="J20656" t="s">
        <v>68564</v>
      </c>
      <c r="K20656" t="s">
        <v>68565</v>
      </c>
      <c r="L20656" t="s">
        <v>77989</v>
      </c>
    </row>
    <row r="20657" spans="1:12" x14ac:dyDescent="0.15">
      <c r="A20657" t="s">
        <v>12</v>
      </c>
      <c r="B20657">
        <v>5805223</v>
      </c>
      <c r="C20657">
        <v>5805243</v>
      </c>
      <c r="D20657" t="s">
        <v>68558</v>
      </c>
      <c r="E20657" t="s">
        <v>68559</v>
      </c>
      <c r="F20657" t="s">
        <v>15</v>
      </c>
      <c r="G20657" t="s">
        <v>23</v>
      </c>
      <c r="H20657">
        <v>94</v>
      </c>
      <c r="I20657" t="s">
        <v>68566</v>
      </c>
      <c r="J20657" t="s">
        <v>68567</v>
      </c>
      <c r="K20657" t="s">
        <v>68568</v>
      </c>
      <c r="L20657" t="s">
        <v>77927</v>
      </c>
    </row>
    <row r="20658" spans="1:12" x14ac:dyDescent="0.15">
      <c r="A20658" t="s">
        <v>12</v>
      </c>
      <c r="B20658">
        <v>5805269</v>
      </c>
      <c r="C20658">
        <v>5805289</v>
      </c>
      <c r="D20658" t="s">
        <v>68558</v>
      </c>
      <c r="E20658" t="s">
        <v>68559</v>
      </c>
      <c r="F20658" t="s">
        <v>15</v>
      </c>
      <c r="G20658" t="s">
        <v>32</v>
      </c>
      <c r="H20658">
        <v>140</v>
      </c>
      <c r="I20658" t="s">
        <v>68569</v>
      </c>
      <c r="J20658" t="s">
        <v>68570</v>
      </c>
      <c r="K20658" t="s">
        <v>68571</v>
      </c>
      <c r="L20658" t="s">
        <v>78038</v>
      </c>
    </row>
    <row r="20659" spans="1:12" x14ac:dyDescent="0.15">
      <c r="A20659" t="s">
        <v>12</v>
      </c>
      <c r="B20659">
        <v>5805905</v>
      </c>
      <c r="C20659">
        <v>5805925</v>
      </c>
      <c r="D20659" t="s">
        <v>68572</v>
      </c>
      <c r="E20659" t="s">
        <v>90</v>
      </c>
      <c r="F20659" t="s">
        <v>76</v>
      </c>
      <c r="G20659" t="s">
        <v>36</v>
      </c>
      <c r="H20659">
        <v>0</v>
      </c>
      <c r="I20659" t="s">
        <v>68573</v>
      </c>
      <c r="J20659" t="s">
        <v>68574</v>
      </c>
      <c r="K20659" t="s">
        <v>68575</v>
      </c>
      <c r="L20659" t="s">
        <v>77980</v>
      </c>
    </row>
    <row r="20660" spans="1:12" x14ac:dyDescent="0.15">
      <c r="A20660" t="s">
        <v>12</v>
      </c>
      <c r="B20660">
        <v>5805853</v>
      </c>
      <c r="C20660">
        <v>5805873</v>
      </c>
      <c r="D20660" t="s">
        <v>68572</v>
      </c>
      <c r="E20660" t="s">
        <v>90</v>
      </c>
      <c r="F20660" t="s">
        <v>76</v>
      </c>
      <c r="G20660" t="s">
        <v>16</v>
      </c>
      <c r="H20660">
        <v>52</v>
      </c>
      <c r="I20660" t="s">
        <v>68576</v>
      </c>
      <c r="J20660" t="s">
        <v>68577</v>
      </c>
      <c r="K20660" t="s">
        <v>68578</v>
      </c>
      <c r="L20660" t="s">
        <v>77959</v>
      </c>
    </row>
    <row r="20661" spans="1:12" x14ac:dyDescent="0.15">
      <c r="A20661" t="s">
        <v>12</v>
      </c>
      <c r="B20661">
        <v>5805826</v>
      </c>
      <c r="C20661">
        <v>5805846</v>
      </c>
      <c r="D20661" t="s">
        <v>68572</v>
      </c>
      <c r="E20661" t="s">
        <v>90</v>
      </c>
      <c r="F20661" t="s">
        <v>76</v>
      </c>
      <c r="G20661" t="s">
        <v>32</v>
      </c>
      <c r="H20661">
        <v>79</v>
      </c>
      <c r="I20661" t="s">
        <v>68579</v>
      </c>
      <c r="J20661" t="s">
        <v>68580</v>
      </c>
      <c r="K20661" t="s">
        <v>68581</v>
      </c>
      <c r="L20661" t="s">
        <v>77993</v>
      </c>
    </row>
    <row r="20662" spans="1:12" x14ac:dyDescent="0.15">
      <c r="A20662" t="s">
        <v>12</v>
      </c>
      <c r="B20662">
        <v>5805790</v>
      </c>
      <c r="C20662">
        <v>5805810</v>
      </c>
      <c r="D20662" t="s">
        <v>68572</v>
      </c>
      <c r="E20662" t="s">
        <v>90</v>
      </c>
      <c r="F20662" t="s">
        <v>76</v>
      </c>
      <c r="G20662" t="s">
        <v>23</v>
      </c>
      <c r="H20662">
        <v>115</v>
      </c>
      <c r="I20662" t="s">
        <v>68582</v>
      </c>
      <c r="J20662" t="s">
        <v>68583</v>
      </c>
      <c r="K20662" t="s">
        <v>68584</v>
      </c>
      <c r="L20662" t="s">
        <v>78020</v>
      </c>
    </row>
    <row r="20663" spans="1:12" x14ac:dyDescent="0.15">
      <c r="A20663" t="s">
        <v>12</v>
      </c>
      <c r="B20663">
        <v>5806081</v>
      </c>
      <c r="C20663">
        <v>5806101</v>
      </c>
      <c r="D20663" t="s">
        <v>68585</v>
      </c>
      <c r="E20663" t="s">
        <v>90</v>
      </c>
      <c r="F20663" t="s">
        <v>15</v>
      </c>
      <c r="G20663" t="s">
        <v>32</v>
      </c>
      <c r="H20663">
        <v>10</v>
      </c>
      <c r="I20663" t="s">
        <v>68586</v>
      </c>
      <c r="J20663" t="s">
        <v>68587</v>
      </c>
      <c r="K20663" t="s">
        <v>68588</v>
      </c>
      <c r="L20663" t="s">
        <v>78001</v>
      </c>
    </row>
    <row r="20664" spans="1:12" x14ac:dyDescent="0.15">
      <c r="A20664" t="s">
        <v>12</v>
      </c>
      <c r="B20664">
        <v>5806114</v>
      </c>
      <c r="C20664">
        <v>5806134</v>
      </c>
      <c r="D20664" t="s">
        <v>68585</v>
      </c>
      <c r="E20664" t="s">
        <v>90</v>
      </c>
      <c r="F20664" t="s">
        <v>15</v>
      </c>
      <c r="G20664" t="s">
        <v>32</v>
      </c>
      <c r="H20664">
        <v>43</v>
      </c>
      <c r="I20664" t="s">
        <v>68589</v>
      </c>
      <c r="J20664" t="s">
        <v>68590</v>
      </c>
      <c r="K20664" t="s">
        <v>68591</v>
      </c>
      <c r="L20664" t="s">
        <v>77942</v>
      </c>
    </row>
    <row r="20665" spans="1:12" x14ac:dyDescent="0.15">
      <c r="A20665" t="s">
        <v>12</v>
      </c>
      <c r="B20665">
        <v>5806148</v>
      </c>
      <c r="C20665">
        <v>5806168</v>
      </c>
      <c r="D20665" t="s">
        <v>68585</v>
      </c>
      <c r="E20665" t="s">
        <v>90</v>
      </c>
      <c r="F20665" t="s">
        <v>15</v>
      </c>
      <c r="G20665" t="s">
        <v>23</v>
      </c>
      <c r="H20665">
        <v>77</v>
      </c>
      <c r="I20665" t="s">
        <v>68592</v>
      </c>
      <c r="J20665" t="s">
        <v>68593</v>
      </c>
      <c r="K20665" t="s">
        <v>68594</v>
      </c>
      <c r="L20665" t="s">
        <v>77960</v>
      </c>
    </row>
    <row r="20666" spans="1:12" x14ac:dyDescent="0.15">
      <c r="A20666" t="s">
        <v>12</v>
      </c>
      <c r="B20666">
        <v>5806168</v>
      </c>
      <c r="C20666">
        <v>5806188</v>
      </c>
      <c r="D20666" t="s">
        <v>68585</v>
      </c>
      <c r="E20666" t="s">
        <v>90</v>
      </c>
      <c r="F20666" t="s">
        <v>15</v>
      </c>
      <c r="G20666" t="s">
        <v>16</v>
      </c>
      <c r="H20666">
        <v>97</v>
      </c>
      <c r="I20666" t="s">
        <v>68595</v>
      </c>
      <c r="J20666" t="s">
        <v>68596</v>
      </c>
      <c r="K20666" t="s">
        <v>68597</v>
      </c>
      <c r="L20666" t="s">
        <v>78010</v>
      </c>
    </row>
    <row r="20667" spans="1:12" x14ac:dyDescent="0.15">
      <c r="A20667" t="s">
        <v>12</v>
      </c>
      <c r="B20667">
        <v>5808921</v>
      </c>
      <c r="C20667">
        <v>5808941</v>
      </c>
      <c r="D20667" t="s">
        <v>68598</v>
      </c>
      <c r="E20667" t="s">
        <v>90</v>
      </c>
      <c r="F20667" t="s">
        <v>76</v>
      </c>
      <c r="G20667" t="s">
        <v>16</v>
      </c>
      <c r="H20667">
        <v>14</v>
      </c>
      <c r="I20667" t="s">
        <v>68599</v>
      </c>
      <c r="J20667" t="s">
        <v>68600</v>
      </c>
      <c r="K20667" t="s">
        <v>68601</v>
      </c>
      <c r="L20667" t="s">
        <v>77924</v>
      </c>
    </row>
    <row r="20668" spans="1:12" x14ac:dyDescent="0.15">
      <c r="A20668" t="s">
        <v>12</v>
      </c>
      <c r="B20668">
        <v>5808853</v>
      </c>
      <c r="C20668">
        <v>5808873</v>
      </c>
      <c r="D20668" t="s">
        <v>68598</v>
      </c>
      <c r="E20668" t="s">
        <v>90</v>
      </c>
      <c r="F20668" t="s">
        <v>76</v>
      </c>
      <c r="G20668" t="s">
        <v>32</v>
      </c>
      <c r="H20668">
        <v>82</v>
      </c>
      <c r="I20668" t="s">
        <v>68602</v>
      </c>
      <c r="J20668" t="s">
        <v>68603</v>
      </c>
      <c r="K20668" t="s">
        <v>68604</v>
      </c>
      <c r="L20668" t="s">
        <v>78011</v>
      </c>
    </row>
    <row r="20669" spans="1:12" x14ac:dyDescent="0.15">
      <c r="A20669" t="s">
        <v>12</v>
      </c>
      <c r="B20669">
        <v>5808827</v>
      </c>
      <c r="C20669">
        <v>5808847</v>
      </c>
      <c r="D20669" t="s">
        <v>68598</v>
      </c>
      <c r="E20669" t="s">
        <v>90</v>
      </c>
      <c r="F20669" t="s">
        <v>76</v>
      </c>
      <c r="G20669" t="s">
        <v>36</v>
      </c>
      <c r="H20669">
        <v>108</v>
      </c>
      <c r="I20669" t="s">
        <v>68605</v>
      </c>
      <c r="J20669" t="s">
        <v>68606</v>
      </c>
      <c r="K20669" t="s">
        <v>68607</v>
      </c>
      <c r="L20669" t="s">
        <v>77994</v>
      </c>
    </row>
    <row r="20670" spans="1:12" x14ac:dyDescent="0.15">
      <c r="A20670" t="s">
        <v>12</v>
      </c>
      <c r="B20670">
        <v>5808792</v>
      </c>
      <c r="C20670">
        <v>5808812</v>
      </c>
      <c r="D20670" t="s">
        <v>68598</v>
      </c>
      <c r="E20670" t="s">
        <v>90</v>
      </c>
      <c r="F20670" t="s">
        <v>76</v>
      </c>
      <c r="G20670" t="s">
        <v>16</v>
      </c>
      <c r="H20670">
        <v>143</v>
      </c>
      <c r="I20670" t="s">
        <v>68608</v>
      </c>
      <c r="J20670" t="s">
        <v>68609</v>
      </c>
      <c r="K20670" t="s">
        <v>68610</v>
      </c>
      <c r="L20670" t="s">
        <v>78076</v>
      </c>
    </row>
    <row r="20671" spans="1:12" x14ac:dyDescent="0.15">
      <c r="A20671" t="s">
        <v>12</v>
      </c>
      <c r="B20671">
        <v>5809250</v>
      </c>
      <c r="C20671">
        <v>5809270</v>
      </c>
      <c r="D20671" t="s">
        <v>68611</v>
      </c>
      <c r="E20671" t="s">
        <v>90</v>
      </c>
      <c r="F20671" t="s">
        <v>15</v>
      </c>
      <c r="G20671" t="s">
        <v>16</v>
      </c>
      <c r="H20671">
        <v>0</v>
      </c>
      <c r="I20671" t="s">
        <v>68612</v>
      </c>
      <c r="J20671" t="s">
        <v>68613</v>
      </c>
      <c r="K20671" t="s">
        <v>68614</v>
      </c>
      <c r="L20671" t="s">
        <v>77980</v>
      </c>
    </row>
    <row r="20672" spans="1:12" x14ac:dyDescent="0.15">
      <c r="A20672" t="s">
        <v>12</v>
      </c>
      <c r="B20672">
        <v>5809279</v>
      </c>
      <c r="C20672">
        <v>5809299</v>
      </c>
      <c r="D20672" t="s">
        <v>68611</v>
      </c>
      <c r="E20672" t="s">
        <v>90</v>
      </c>
      <c r="F20672" t="s">
        <v>15</v>
      </c>
      <c r="G20672" t="s">
        <v>32</v>
      </c>
      <c r="H20672">
        <v>29</v>
      </c>
      <c r="I20672" t="s">
        <v>68615</v>
      </c>
      <c r="J20672" t="s">
        <v>68616</v>
      </c>
      <c r="K20672" t="s">
        <v>68617</v>
      </c>
      <c r="L20672" t="s">
        <v>77921</v>
      </c>
    </row>
    <row r="20673" spans="1:12" x14ac:dyDescent="0.15">
      <c r="A20673" t="s">
        <v>12</v>
      </c>
      <c r="B20673">
        <v>5809299</v>
      </c>
      <c r="C20673">
        <v>5809319</v>
      </c>
      <c r="D20673" t="s">
        <v>68611</v>
      </c>
      <c r="E20673" t="s">
        <v>90</v>
      </c>
      <c r="F20673" t="s">
        <v>15</v>
      </c>
      <c r="G20673" t="s">
        <v>36</v>
      </c>
      <c r="H20673">
        <v>49</v>
      </c>
      <c r="I20673" t="s">
        <v>68618</v>
      </c>
      <c r="J20673" t="s">
        <v>68619</v>
      </c>
      <c r="K20673" t="s">
        <v>68620</v>
      </c>
      <c r="L20673" t="s">
        <v>77913</v>
      </c>
    </row>
    <row r="20674" spans="1:12" x14ac:dyDescent="0.15">
      <c r="A20674" t="s">
        <v>12</v>
      </c>
      <c r="B20674">
        <v>5809329</v>
      </c>
      <c r="C20674">
        <v>5809349</v>
      </c>
      <c r="D20674" t="s">
        <v>68611</v>
      </c>
      <c r="E20674" t="s">
        <v>90</v>
      </c>
      <c r="F20674" t="s">
        <v>15</v>
      </c>
      <c r="G20674" t="s">
        <v>16</v>
      </c>
      <c r="H20674">
        <v>79</v>
      </c>
      <c r="I20674" t="s">
        <v>68621</v>
      </c>
      <c r="J20674" t="s">
        <v>68622</v>
      </c>
      <c r="K20674" t="s">
        <v>68623</v>
      </c>
      <c r="L20674" t="s">
        <v>77993</v>
      </c>
    </row>
    <row r="20675" spans="1:12" x14ac:dyDescent="0.15">
      <c r="A20675" t="s">
        <v>12</v>
      </c>
      <c r="B20675">
        <v>5810085</v>
      </c>
      <c r="C20675">
        <v>5810105</v>
      </c>
      <c r="D20675" t="s">
        <v>68624</v>
      </c>
      <c r="E20675" t="s">
        <v>90</v>
      </c>
      <c r="F20675" t="s">
        <v>15</v>
      </c>
      <c r="G20675" t="s">
        <v>23</v>
      </c>
      <c r="H20675">
        <v>26</v>
      </c>
      <c r="I20675" t="s">
        <v>68625</v>
      </c>
      <c r="J20675" t="s">
        <v>68626</v>
      </c>
      <c r="K20675" t="s">
        <v>68627</v>
      </c>
      <c r="L20675" t="s">
        <v>78002</v>
      </c>
    </row>
    <row r="20676" spans="1:12" x14ac:dyDescent="0.15">
      <c r="A20676" t="s">
        <v>12</v>
      </c>
      <c r="B20676">
        <v>5810114</v>
      </c>
      <c r="C20676">
        <v>5810134</v>
      </c>
      <c r="D20676" t="s">
        <v>68624</v>
      </c>
      <c r="E20676" t="s">
        <v>90</v>
      </c>
      <c r="F20676" t="s">
        <v>15</v>
      </c>
      <c r="G20676" t="s">
        <v>32</v>
      </c>
      <c r="H20676">
        <v>55</v>
      </c>
      <c r="I20676" t="s">
        <v>68628</v>
      </c>
      <c r="J20676" t="s">
        <v>68629</v>
      </c>
      <c r="K20676" t="s">
        <v>68630</v>
      </c>
      <c r="L20676" t="s">
        <v>77992</v>
      </c>
    </row>
    <row r="20677" spans="1:12" x14ac:dyDescent="0.15">
      <c r="A20677" t="s">
        <v>12</v>
      </c>
      <c r="B20677">
        <v>5810141</v>
      </c>
      <c r="C20677">
        <v>5810161</v>
      </c>
      <c r="D20677" t="s">
        <v>68624</v>
      </c>
      <c r="E20677" t="s">
        <v>90</v>
      </c>
      <c r="F20677" t="s">
        <v>15</v>
      </c>
      <c r="G20677" t="s">
        <v>32</v>
      </c>
      <c r="H20677">
        <v>82</v>
      </c>
      <c r="I20677" t="s">
        <v>68631</v>
      </c>
      <c r="J20677" t="s">
        <v>68632</v>
      </c>
      <c r="K20677" t="s">
        <v>68633</v>
      </c>
      <c r="L20677" t="s">
        <v>78011</v>
      </c>
    </row>
    <row r="20678" spans="1:12" x14ac:dyDescent="0.15">
      <c r="A20678" t="s">
        <v>12</v>
      </c>
      <c r="B20678">
        <v>5810166</v>
      </c>
      <c r="C20678">
        <v>5810186</v>
      </c>
      <c r="D20678" t="s">
        <v>68624</v>
      </c>
      <c r="E20678" t="s">
        <v>90</v>
      </c>
      <c r="F20678" t="s">
        <v>15</v>
      </c>
      <c r="G20678" t="s">
        <v>32</v>
      </c>
      <c r="H20678">
        <v>107</v>
      </c>
      <c r="I20678" t="s">
        <v>68634</v>
      </c>
      <c r="J20678" t="s">
        <v>68635</v>
      </c>
      <c r="K20678" t="s">
        <v>68636</v>
      </c>
      <c r="L20678" t="s">
        <v>77983</v>
      </c>
    </row>
    <row r="20679" spans="1:12" x14ac:dyDescent="0.15">
      <c r="A20679" t="s">
        <v>12</v>
      </c>
      <c r="B20679">
        <v>5811256</v>
      </c>
      <c r="C20679">
        <v>5811276</v>
      </c>
      <c r="D20679" t="s">
        <v>68637</v>
      </c>
      <c r="E20679" t="s">
        <v>90</v>
      </c>
      <c r="F20679" t="s">
        <v>76</v>
      </c>
      <c r="G20679" t="s">
        <v>16</v>
      </c>
      <c r="H20679">
        <v>12</v>
      </c>
      <c r="I20679" t="s">
        <v>68638</v>
      </c>
      <c r="J20679" t="s">
        <v>68639</v>
      </c>
      <c r="K20679" t="s">
        <v>68640</v>
      </c>
      <c r="L20679" t="s">
        <v>77991</v>
      </c>
    </row>
    <row r="20680" spans="1:12" x14ac:dyDescent="0.15">
      <c r="A20680" t="s">
        <v>12</v>
      </c>
      <c r="B20680">
        <v>5811224</v>
      </c>
      <c r="C20680">
        <v>5811244</v>
      </c>
      <c r="D20680" t="s">
        <v>68637</v>
      </c>
      <c r="E20680" t="s">
        <v>90</v>
      </c>
      <c r="F20680" t="s">
        <v>76</v>
      </c>
      <c r="G20680" t="s">
        <v>36</v>
      </c>
      <c r="H20680">
        <v>44</v>
      </c>
      <c r="I20680" t="s">
        <v>68641</v>
      </c>
      <c r="J20680" t="s">
        <v>68642</v>
      </c>
      <c r="K20680" t="s">
        <v>68643</v>
      </c>
      <c r="L20680" t="s">
        <v>78016</v>
      </c>
    </row>
    <row r="20681" spans="1:12" x14ac:dyDescent="0.15">
      <c r="A20681" t="s">
        <v>12</v>
      </c>
      <c r="B20681">
        <v>5811188</v>
      </c>
      <c r="C20681">
        <v>5811208</v>
      </c>
      <c r="D20681" t="s">
        <v>68637</v>
      </c>
      <c r="E20681" t="s">
        <v>90</v>
      </c>
      <c r="F20681" t="s">
        <v>76</v>
      </c>
      <c r="G20681" t="s">
        <v>16</v>
      </c>
      <c r="H20681">
        <v>80</v>
      </c>
      <c r="I20681" t="s">
        <v>68644</v>
      </c>
      <c r="J20681" t="s">
        <v>68645</v>
      </c>
      <c r="K20681" t="s">
        <v>68646</v>
      </c>
      <c r="L20681" t="s">
        <v>77940</v>
      </c>
    </row>
    <row r="20682" spans="1:12" x14ac:dyDescent="0.15">
      <c r="A20682" t="s">
        <v>12</v>
      </c>
      <c r="B20682">
        <v>5811167</v>
      </c>
      <c r="C20682">
        <v>5811187</v>
      </c>
      <c r="D20682" t="s">
        <v>68637</v>
      </c>
      <c r="E20682" t="s">
        <v>90</v>
      </c>
      <c r="F20682" t="s">
        <v>76</v>
      </c>
      <c r="G20682" t="s">
        <v>23</v>
      </c>
      <c r="H20682">
        <v>101</v>
      </c>
      <c r="I20682" t="s">
        <v>68647</v>
      </c>
      <c r="J20682" t="s">
        <v>68648</v>
      </c>
      <c r="K20682" t="s">
        <v>68649</v>
      </c>
      <c r="L20682" t="s">
        <v>77997</v>
      </c>
    </row>
    <row r="20683" spans="1:12" x14ac:dyDescent="0.15">
      <c r="A20683" t="s">
        <v>12</v>
      </c>
      <c r="B20683">
        <v>5811878</v>
      </c>
      <c r="C20683">
        <v>5811898</v>
      </c>
      <c r="D20683" t="s">
        <v>68650</v>
      </c>
      <c r="E20683" t="s">
        <v>90</v>
      </c>
      <c r="F20683" t="s">
        <v>76</v>
      </c>
      <c r="G20683" t="s">
        <v>32</v>
      </c>
      <c r="H20683">
        <v>1</v>
      </c>
      <c r="I20683" t="s">
        <v>68651</v>
      </c>
      <c r="J20683" t="s">
        <v>68652</v>
      </c>
      <c r="K20683" t="s">
        <v>68653</v>
      </c>
      <c r="L20683" t="s">
        <v>77917</v>
      </c>
    </row>
    <row r="20684" spans="1:12" x14ac:dyDescent="0.15">
      <c r="A20684" t="s">
        <v>12</v>
      </c>
      <c r="B20684">
        <v>5811857</v>
      </c>
      <c r="C20684">
        <v>5811877</v>
      </c>
      <c r="D20684" t="s">
        <v>68650</v>
      </c>
      <c r="E20684" t="s">
        <v>90</v>
      </c>
      <c r="F20684" t="s">
        <v>76</v>
      </c>
      <c r="G20684" t="s">
        <v>23</v>
      </c>
      <c r="H20684">
        <v>22</v>
      </c>
      <c r="I20684" t="s">
        <v>68654</v>
      </c>
      <c r="J20684" t="s">
        <v>68655</v>
      </c>
      <c r="K20684" t="s">
        <v>68656</v>
      </c>
      <c r="L20684" t="s">
        <v>77948</v>
      </c>
    </row>
    <row r="20685" spans="1:12" x14ac:dyDescent="0.15">
      <c r="A20685" t="s">
        <v>12</v>
      </c>
      <c r="B20685">
        <v>5811824</v>
      </c>
      <c r="C20685">
        <v>5811844</v>
      </c>
      <c r="D20685" t="s">
        <v>68650</v>
      </c>
      <c r="E20685" t="s">
        <v>90</v>
      </c>
      <c r="F20685" t="s">
        <v>76</v>
      </c>
      <c r="G20685" t="s">
        <v>23</v>
      </c>
      <c r="H20685">
        <v>55</v>
      </c>
      <c r="I20685" t="s">
        <v>68657</v>
      </c>
      <c r="J20685" t="s">
        <v>68658</v>
      </c>
      <c r="K20685" t="s">
        <v>68659</v>
      </c>
      <c r="L20685" t="s">
        <v>77992</v>
      </c>
    </row>
    <row r="20686" spans="1:12" x14ac:dyDescent="0.15">
      <c r="A20686" t="s">
        <v>12</v>
      </c>
      <c r="B20686">
        <v>5811771</v>
      </c>
      <c r="C20686">
        <v>5811791</v>
      </c>
      <c r="D20686" t="s">
        <v>68650</v>
      </c>
      <c r="E20686" t="s">
        <v>90</v>
      </c>
      <c r="F20686" t="s">
        <v>76</v>
      </c>
      <c r="G20686" t="s">
        <v>16</v>
      </c>
      <c r="H20686">
        <v>108</v>
      </c>
      <c r="I20686" t="s">
        <v>68660</v>
      </c>
      <c r="J20686" t="s">
        <v>68661</v>
      </c>
      <c r="K20686" t="s">
        <v>68662</v>
      </c>
      <c r="L20686" t="s">
        <v>77994</v>
      </c>
    </row>
    <row r="20687" spans="1:12" x14ac:dyDescent="0.15">
      <c r="A20687" t="s">
        <v>12</v>
      </c>
      <c r="B20687">
        <v>5812556</v>
      </c>
      <c r="C20687">
        <v>5812576</v>
      </c>
      <c r="D20687" t="s">
        <v>68663</v>
      </c>
      <c r="E20687" t="s">
        <v>90</v>
      </c>
      <c r="F20687" t="s">
        <v>76</v>
      </c>
      <c r="G20687" t="s">
        <v>16</v>
      </c>
      <c r="H20687">
        <v>0</v>
      </c>
      <c r="I20687" t="s">
        <v>68664</v>
      </c>
      <c r="J20687" t="s">
        <v>68665</v>
      </c>
      <c r="K20687" t="s">
        <v>68666</v>
      </c>
      <c r="L20687" t="s">
        <v>77980</v>
      </c>
    </row>
    <row r="20688" spans="1:12" x14ac:dyDescent="0.15">
      <c r="A20688" t="s">
        <v>12</v>
      </c>
      <c r="B20688">
        <v>5812532</v>
      </c>
      <c r="C20688">
        <v>5812552</v>
      </c>
      <c r="D20688" t="s">
        <v>68663</v>
      </c>
      <c r="E20688" t="s">
        <v>90</v>
      </c>
      <c r="F20688" t="s">
        <v>76</v>
      </c>
      <c r="G20688" t="s">
        <v>36</v>
      </c>
      <c r="H20688">
        <v>24</v>
      </c>
      <c r="I20688" t="s">
        <v>68667</v>
      </c>
      <c r="J20688" t="s">
        <v>68668</v>
      </c>
      <c r="K20688" t="s">
        <v>68669</v>
      </c>
      <c r="L20688" t="s">
        <v>77966</v>
      </c>
    </row>
    <row r="20689" spans="1:12" x14ac:dyDescent="0.15">
      <c r="A20689" t="s">
        <v>12</v>
      </c>
      <c r="B20689">
        <v>5812509</v>
      </c>
      <c r="C20689">
        <v>5812529</v>
      </c>
      <c r="D20689" t="s">
        <v>68663</v>
      </c>
      <c r="E20689" t="s">
        <v>90</v>
      </c>
      <c r="F20689" t="s">
        <v>76</v>
      </c>
      <c r="G20689" t="s">
        <v>23</v>
      </c>
      <c r="H20689">
        <v>47</v>
      </c>
      <c r="I20689" t="s">
        <v>68670</v>
      </c>
      <c r="J20689" t="s">
        <v>68671</v>
      </c>
      <c r="K20689" t="s">
        <v>68672</v>
      </c>
      <c r="L20689" t="s">
        <v>77932</v>
      </c>
    </row>
    <row r="20690" spans="1:12" x14ac:dyDescent="0.15">
      <c r="A20690" t="s">
        <v>12</v>
      </c>
      <c r="B20690">
        <v>5812486</v>
      </c>
      <c r="C20690">
        <v>5812506</v>
      </c>
      <c r="D20690" t="s">
        <v>68663</v>
      </c>
      <c r="E20690" t="s">
        <v>90</v>
      </c>
      <c r="F20690" t="s">
        <v>76</v>
      </c>
      <c r="G20690" t="s">
        <v>16</v>
      </c>
      <c r="H20690">
        <v>70</v>
      </c>
      <c r="I20690" t="s">
        <v>68673</v>
      </c>
      <c r="J20690" t="s">
        <v>68674</v>
      </c>
      <c r="K20690" t="s">
        <v>68675</v>
      </c>
      <c r="L20690" t="s">
        <v>77919</v>
      </c>
    </row>
    <row r="20691" spans="1:12" x14ac:dyDescent="0.15">
      <c r="A20691" t="s">
        <v>12</v>
      </c>
      <c r="B20691">
        <v>5812724</v>
      </c>
      <c r="C20691">
        <v>5812744</v>
      </c>
      <c r="D20691" t="s">
        <v>68676</v>
      </c>
      <c r="E20691" t="s">
        <v>68677</v>
      </c>
      <c r="F20691" t="s">
        <v>15</v>
      </c>
      <c r="G20691" t="s">
        <v>23</v>
      </c>
      <c r="H20691">
        <v>11</v>
      </c>
      <c r="I20691" t="s">
        <v>68678</v>
      </c>
      <c r="J20691" t="s">
        <v>68679</v>
      </c>
      <c r="K20691" t="s">
        <v>68680</v>
      </c>
      <c r="L20691" t="s">
        <v>77974</v>
      </c>
    </row>
    <row r="20692" spans="1:12" x14ac:dyDescent="0.15">
      <c r="A20692" t="s">
        <v>12</v>
      </c>
      <c r="B20692">
        <v>5812760</v>
      </c>
      <c r="C20692">
        <v>5812780</v>
      </c>
      <c r="D20692" t="s">
        <v>68676</v>
      </c>
      <c r="E20692" t="s">
        <v>68677</v>
      </c>
      <c r="F20692" t="s">
        <v>15</v>
      </c>
      <c r="G20692" t="s">
        <v>23</v>
      </c>
      <c r="H20692">
        <v>47</v>
      </c>
      <c r="I20692" t="s">
        <v>68681</v>
      </c>
      <c r="J20692" t="s">
        <v>68682</v>
      </c>
      <c r="K20692" t="s">
        <v>68683</v>
      </c>
      <c r="L20692" t="s">
        <v>77932</v>
      </c>
    </row>
    <row r="20693" spans="1:12" x14ac:dyDescent="0.15">
      <c r="A20693" t="s">
        <v>12</v>
      </c>
      <c r="B20693">
        <v>5812816</v>
      </c>
      <c r="C20693">
        <v>5812836</v>
      </c>
      <c r="D20693" t="s">
        <v>68676</v>
      </c>
      <c r="E20693" t="s">
        <v>68677</v>
      </c>
      <c r="F20693" t="s">
        <v>15</v>
      </c>
      <c r="G20693" t="s">
        <v>16</v>
      </c>
      <c r="H20693">
        <v>103</v>
      </c>
      <c r="I20693" t="s">
        <v>68684</v>
      </c>
      <c r="J20693" t="s">
        <v>68685</v>
      </c>
      <c r="K20693" t="s">
        <v>68686</v>
      </c>
      <c r="L20693" t="s">
        <v>77937</v>
      </c>
    </row>
    <row r="20694" spans="1:12" x14ac:dyDescent="0.15">
      <c r="A20694" t="s">
        <v>12</v>
      </c>
      <c r="B20694">
        <v>5812878</v>
      </c>
      <c r="C20694">
        <v>5812898</v>
      </c>
      <c r="D20694" t="s">
        <v>68676</v>
      </c>
      <c r="E20694" t="s">
        <v>68677</v>
      </c>
      <c r="F20694" t="s">
        <v>15</v>
      </c>
      <c r="G20694" t="s">
        <v>36</v>
      </c>
      <c r="H20694">
        <v>165</v>
      </c>
      <c r="I20694" t="s">
        <v>68687</v>
      </c>
      <c r="J20694" t="s">
        <v>68688</v>
      </c>
      <c r="K20694" t="s">
        <v>68689</v>
      </c>
      <c r="L20694" t="s">
        <v>78162</v>
      </c>
    </row>
    <row r="20695" spans="1:12" x14ac:dyDescent="0.15">
      <c r="A20695" t="s">
        <v>12</v>
      </c>
      <c r="B20695">
        <v>5813406</v>
      </c>
      <c r="C20695">
        <v>5813426</v>
      </c>
      <c r="D20695" t="s">
        <v>68690</v>
      </c>
      <c r="E20695" t="s">
        <v>90</v>
      </c>
      <c r="F20695" t="s">
        <v>15</v>
      </c>
      <c r="G20695" t="s">
        <v>36</v>
      </c>
      <c r="H20695">
        <v>25</v>
      </c>
      <c r="I20695" t="s">
        <v>68691</v>
      </c>
      <c r="J20695" t="s">
        <v>68692</v>
      </c>
      <c r="K20695" t="s">
        <v>68693</v>
      </c>
      <c r="L20695" t="s">
        <v>78012</v>
      </c>
    </row>
    <row r="20696" spans="1:12" x14ac:dyDescent="0.15">
      <c r="A20696" t="s">
        <v>12</v>
      </c>
      <c r="B20696">
        <v>5813470</v>
      </c>
      <c r="C20696">
        <v>5813490</v>
      </c>
      <c r="D20696" t="s">
        <v>68690</v>
      </c>
      <c r="E20696" t="s">
        <v>90</v>
      </c>
      <c r="F20696" t="s">
        <v>15</v>
      </c>
      <c r="G20696" t="s">
        <v>23</v>
      </c>
      <c r="H20696">
        <v>89</v>
      </c>
      <c r="I20696" t="s">
        <v>68694</v>
      </c>
      <c r="J20696" t="s">
        <v>68695</v>
      </c>
      <c r="K20696" t="s">
        <v>68696</v>
      </c>
      <c r="L20696" t="s">
        <v>77964</v>
      </c>
    </row>
    <row r="20697" spans="1:12" x14ac:dyDescent="0.15">
      <c r="A20697" t="s">
        <v>12</v>
      </c>
      <c r="B20697">
        <v>5813569</v>
      </c>
      <c r="C20697">
        <v>5813589</v>
      </c>
      <c r="D20697" t="s">
        <v>68690</v>
      </c>
      <c r="E20697" t="s">
        <v>90</v>
      </c>
      <c r="F20697" t="s">
        <v>15</v>
      </c>
      <c r="G20697" t="s">
        <v>23</v>
      </c>
      <c r="H20697">
        <v>188</v>
      </c>
      <c r="I20697" t="s">
        <v>68697</v>
      </c>
      <c r="J20697" t="s">
        <v>68698</v>
      </c>
      <c r="K20697" t="s">
        <v>68699</v>
      </c>
      <c r="L20697" t="s">
        <v>78074</v>
      </c>
    </row>
    <row r="20698" spans="1:12" x14ac:dyDescent="0.15">
      <c r="A20698" t="s">
        <v>12</v>
      </c>
      <c r="B20698">
        <v>5813590</v>
      </c>
      <c r="C20698">
        <v>5813610</v>
      </c>
      <c r="D20698" t="s">
        <v>68690</v>
      </c>
      <c r="E20698" t="s">
        <v>90</v>
      </c>
      <c r="F20698" t="s">
        <v>15</v>
      </c>
      <c r="G20698" t="s">
        <v>36</v>
      </c>
      <c r="H20698">
        <v>209</v>
      </c>
      <c r="I20698" t="s">
        <v>68700</v>
      </c>
      <c r="J20698" t="s">
        <v>68701</v>
      </c>
      <c r="K20698" t="s">
        <v>68702</v>
      </c>
      <c r="L20698" t="s">
        <v>78082</v>
      </c>
    </row>
    <row r="20699" spans="1:12" x14ac:dyDescent="0.15">
      <c r="A20699" t="s">
        <v>12</v>
      </c>
      <c r="B20699">
        <v>5816049</v>
      </c>
      <c r="C20699">
        <v>5816069</v>
      </c>
      <c r="D20699" t="s">
        <v>68703</v>
      </c>
      <c r="E20699" t="s">
        <v>90</v>
      </c>
      <c r="F20699" t="s">
        <v>76</v>
      </c>
      <c r="G20699" t="s">
        <v>36</v>
      </c>
      <c r="H20699">
        <v>11</v>
      </c>
      <c r="I20699" t="s">
        <v>68704</v>
      </c>
      <c r="J20699" t="s">
        <v>68705</v>
      </c>
      <c r="K20699" t="s">
        <v>68706</v>
      </c>
      <c r="L20699" t="s">
        <v>77974</v>
      </c>
    </row>
    <row r="20700" spans="1:12" x14ac:dyDescent="0.15">
      <c r="A20700" t="s">
        <v>12</v>
      </c>
      <c r="B20700">
        <v>5816020</v>
      </c>
      <c r="C20700">
        <v>5816040</v>
      </c>
      <c r="D20700" t="s">
        <v>68703</v>
      </c>
      <c r="E20700" t="s">
        <v>90</v>
      </c>
      <c r="F20700" t="s">
        <v>76</v>
      </c>
      <c r="G20700" t="s">
        <v>16</v>
      </c>
      <c r="H20700">
        <v>40</v>
      </c>
      <c r="I20700" t="s">
        <v>68707</v>
      </c>
      <c r="J20700" t="s">
        <v>68708</v>
      </c>
      <c r="K20700" t="s">
        <v>68709</v>
      </c>
      <c r="L20700" t="s">
        <v>77952</v>
      </c>
    </row>
    <row r="20701" spans="1:12" x14ac:dyDescent="0.15">
      <c r="A20701" t="s">
        <v>12</v>
      </c>
      <c r="B20701">
        <v>5815993</v>
      </c>
      <c r="C20701">
        <v>5816013</v>
      </c>
      <c r="D20701" t="s">
        <v>68703</v>
      </c>
      <c r="E20701" t="s">
        <v>90</v>
      </c>
      <c r="F20701" t="s">
        <v>76</v>
      </c>
      <c r="G20701" t="s">
        <v>16</v>
      </c>
      <c r="H20701">
        <v>67</v>
      </c>
      <c r="I20701" t="s">
        <v>68710</v>
      </c>
      <c r="J20701" t="s">
        <v>68711</v>
      </c>
      <c r="K20701" t="s">
        <v>68712</v>
      </c>
      <c r="L20701" t="s">
        <v>77981</v>
      </c>
    </row>
    <row r="20702" spans="1:12" x14ac:dyDescent="0.15">
      <c r="A20702" t="s">
        <v>12</v>
      </c>
      <c r="B20702">
        <v>5815962</v>
      </c>
      <c r="C20702">
        <v>5815982</v>
      </c>
      <c r="D20702" t="s">
        <v>68703</v>
      </c>
      <c r="E20702" t="s">
        <v>90</v>
      </c>
      <c r="F20702" t="s">
        <v>76</v>
      </c>
      <c r="G20702" t="s">
        <v>23</v>
      </c>
      <c r="H20702">
        <v>98</v>
      </c>
      <c r="I20702" t="s">
        <v>68713</v>
      </c>
      <c r="J20702" t="s">
        <v>68714</v>
      </c>
      <c r="K20702" t="s">
        <v>68715</v>
      </c>
      <c r="L20702" t="s">
        <v>78048</v>
      </c>
    </row>
    <row r="20703" spans="1:12" x14ac:dyDescent="0.15">
      <c r="A20703" t="s">
        <v>12</v>
      </c>
      <c r="B20703">
        <v>5817384</v>
      </c>
      <c r="C20703">
        <v>5817404</v>
      </c>
      <c r="D20703" t="s">
        <v>68716</v>
      </c>
      <c r="E20703" t="s">
        <v>68717</v>
      </c>
      <c r="F20703" t="s">
        <v>76</v>
      </c>
      <c r="G20703" t="s">
        <v>16</v>
      </c>
      <c r="H20703">
        <v>8</v>
      </c>
      <c r="I20703" t="s">
        <v>68718</v>
      </c>
      <c r="J20703" t="s">
        <v>68719</v>
      </c>
      <c r="K20703" t="s">
        <v>68720</v>
      </c>
      <c r="L20703" t="s">
        <v>77955</v>
      </c>
    </row>
    <row r="20704" spans="1:12" x14ac:dyDescent="0.15">
      <c r="A20704" t="s">
        <v>12</v>
      </c>
      <c r="B20704">
        <v>5817354</v>
      </c>
      <c r="C20704">
        <v>5817374</v>
      </c>
      <c r="D20704" t="s">
        <v>68716</v>
      </c>
      <c r="E20704" t="s">
        <v>68717</v>
      </c>
      <c r="F20704" t="s">
        <v>76</v>
      </c>
      <c r="G20704" t="s">
        <v>16</v>
      </c>
      <c r="H20704">
        <v>38</v>
      </c>
      <c r="I20704" t="s">
        <v>68721</v>
      </c>
      <c r="J20704" t="s">
        <v>68722</v>
      </c>
      <c r="K20704" t="s">
        <v>68723</v>
      </c>
      <c r="L20704" t="s">
        <v>78008</v>
      </c>
    </row>
    <row r="20705" spans="1:12" x14ac:dyDescent="0.15">
      <c r="A20705" t="s">
        <v>12</v>
      </c>
      <c r="B20705">
        <v>5817316</v>
      </c>
      <c r="C20705">
        <v>5817336</v>
      </c>
      <c r="D20705" t="s">
        <v>68716</v>
      </c>
      <c r="E20705" t="s">
        <v>68717</v>
      </c>
      <c r="F20705" t="s">
        <v>76</v>
      </c>
      <c r="G20705" t="s">
        <v>16</v>
      </c>
      <c r="H20705">
        <v>76</v>
      </c>
      <c r="I20705" t="s">
        <v>68724</v>
      </c>
      <c r="J20705" t="s">
        <v>68725</v>
      </c>
      <c r="K20705" t="s">
        <v>68726</v>
      </c>
      <c r="L20705" t="s">
        <v>77985</v>
      </c>
    </row>
    <row r="20706" spans="1:12" x14ac:dyDescent="0.15">
      <c r="A20706" t="s">
        <v>12</v>
      </c>
      <c r="B20706">
        <v>5817249</v>
      </c>
      <c r="C20706">
        <v>5817269</v>
      </c>
      <c r="D20706" t="s">
        <v>68716</v>
      </c>
      <c r="E20706" t="s">
        <v>68717</v>
      </c>
      <c r="F20706" t="s">
        <v>76</v>
      </c>
      <c r="G20706" t="s">
        <v>16</v>
      </c>
      <c r="H20706">
        <v>143</v>
      </c>
      <c r="I20706" t="s">
        <v>68727</v>
      </c>
      <c r="J20706" t="s">
        <v>68728</v>
      </c>
      <c r="K20706" t="s">
        <v>68729</v>
      </c>
      <c r="L20706" t="s">
        <v>78076</v>
      </c>
    </row>
    <row r="20707" spans="1:12" x14ac:dyDescent="0.15">
      <c r="A20707" t="s">
        <v>12</v>
      </c>
      <c r="B20707">
        <v>5818488</v>
      </c>
      <c r="C20707">
        <v>5818508</v>
      </c>
      <c r="D20707" t="s">
        <v>68730</v>
      </c>
      <c r="E20707" t="s">
        <v>90</v>
      </c>
      <c r="F20707" t="s">
        <v>76</v>
      </c>
      <c r="G20707" t="s">
        <v>32</v>
      </c>
      <c r="H20707">
        <v>1</v>
      </c>
      <c r="I20707" t="s">
        <v>68731</v>
      </c>
      <c r="J20707" t="s">
        <v>68732</v>
      </c>
      <c r="K20707" t="s">
        <v>68733</v>
      </c>
      <c r="L20707" t="s">
        <v>77917</v>
      </c>
    </row>
    <row r="20708" spans="1:12" x14ac:dyDescent="0.15">
      <c r="A20708" t="s">
        <v>12</v>
      </c>
      <c r="B20708">
        <v>5818463</v>
      </c>
      <c r="C20708">
        <v>5818483</v>
      </c>
      <c r="D20708" t="s">
        <v>68730</v>
      </c>
      <c r="E20708" t="s">
        <v>90</v>
      </c>
      <c r="F20708" t="s">
        <v>76</v>
      </c>
      <c r="G20708" t="s">
        <v>23</v>
      </c>
      <c r="H20708">
        <v>26</v>
      </c>
      <c r="I20708" t="s">
        <v>68734</v>
      </c>
      <c r="J20708" t="s">
        <v>68735</v>
      </c>
      <c r="K20708" t="s">
        <v>68736</v>
      </c>
      <c r="L20708" t="s">
        <v>78002</v>
      </c>
    </row>
    <row r="20709" spans="1:12" x14ac:dyDescent="0.15">
      <c r="A20709" t="s">
        <v>12</v>
      </c>
      <c r="B20709">
        <v>5818442</v>
      </c>
      <c r="C20709">
        <v>5818462</v>
      </c>
      <c r="D20709" t="s">
        <v>68730</v>
      </c>
      <c r="E20709" t="s">
        <v>90</v>
      </c>
      <c r="F20709" t="s">
        <v>76</v>
      </c>
      <c r="G20709" t="s">
        <v>23</v>
      </c>
      <c r="H20709">
        <v>47</v>
      </c>
      <c r="I20709" t="s">
        <v>68737</v>
      </c>
      <c r="J20709" t="s">
        <v>68738</v>
      </c>
      <c r="K20709" t="s">
        <v>68739</v>
      </c>
      <c r="L20709" t="s">
        <v>77932</v>
      </c>
    </row>
    <row r="20710" spans="1:12" x14ac:dyDescent="0.15">
      <c r="A20710" t="s">
        <v>12</v>
      </c>
      <c r="B20710">
        <v>5818404</v>
      </c>
      <c r="C20710">
        <v>5818424</v>
      </c>
      <c r="D20710" t="s">
        <v>68730</v>
      </c>
      <c r="E20710" t="s">
        <v>90</v>
      </c>
      <c r="F20710" t="s">
        <v>76</v>
      </c>
      <c r="G20710" t="s">
        <v>16</v>
      </c>
      <c r="H20710">
        <v>85</v>
      </c>
      <c r="I20710" t="s">
        <v>68740</v>
      </c>
      <c r="J20710" t="s">
        <v>68741</v>
      </c>
      <c r="K20710" t="s">
        <v>68742</v>
      </c>
      <c r="L20710" t="s">
        <v>77972</v>
      </c>
    </row>
    <row r="20711" spans="1:12" x14ac:dyDescent="0.15">
      <c r="A20711" t="s">
        <v>12</v>
      </c>
      <c r="B20711">
        <v>5818674</v>
      </c>
      <c r="C20711">
        <v>5818694</v>
      </c>
      <c r="D20711" t="s">
        <v>68743</v>
      </c>
      <c r="E20711" t="s">
        <v>68744</v>
      </c>
      <c r="F20711" t="s">
        <v>15</v>
      </c>
      <c r="G20711" t="s">
        <v>23</v>
      </c>
      <c r="H20711">
        <v>7</v>
      </c>
      <c r="I20711" t="s">
        <v>68745</v>
      </c>
      <c r="J20711" t="s">
        <v>68746</v>
      </c>
      <c r="K20711" t="s">
        <v>68747</v>
      </c>
      <c r="L20711" t="s">
        <v>77909</v>
      </c>
    </row>
    <row r="20712" spans="1:12" x14ac:dyDescent="0.15">
      <c r="A20712" t="s">
        <v>12</v>
      </c>
      <c r="B20712">
        <v>5818704</v>
      </c>
      <c r="C20712">
        <v>5818724</v>
      </c>
      <c r="D20712" t="s">
        <v>68743</v>
      </c>
      <c r="E20712" t="s">
        <v>68744</v>
      </c>
      <c r="F20712" t="s">
        <v>15</v>
      </c>
      <c r="G20712" t="s">
        <v>36</v>
      </c>
      <c r="H20712">
        <v>37</v>
      </c>
      <c r="I20712" t="s">
        <v>68748</v>
      </c>
      <c r="J20712" t="s">
        <v>68749</v>
      </c>
      <c r="K20712" t="s">
        <v>68750</v>
      </c>
      <c r="L20712" t="s">
        <v>77906</v>
      </c>
    </row>
    <row r="20713" spans="1:12" x14ac:dyDescent="0.15">
      <c r="A20713" t="s">
        <v>12</v>
      </c>
      <c r="B20713">
        <v>5818725</v>
      </c>
      <c r="C20713">
        <v>5818745</v>
      </c>
      <c r="D20713" t="s">
        <v>68743</v>
      </c>
      <c r="E20713" t="s">
        <v>68744</v>
      </c>
      <c r="F20713" t="s">
        <v>15</v>
      </c>
      <c r="G20713" t="s">
        <v>16</v>
      </c>
      <c r="H20713">
        <v>58</v>
      </c>
      <c r="I20713" t="s">
        <v>68751</v>
      </c>
      <c r="J20713" t="s">
        <v>68752</v>
      </c>
      <c r="K20713" t="s">
        <v>68753</v>
      </c>
      <c r="L20713" t="s">
        <v>77911</v>
      </c>
    </row>
    <row r="20714" spans="1:12" x14ac:dyDescent="0.15">
      <c r="A20714" t="s">
        <v>12</v>
      </c>
      <c r="B20714">
        <v>5818765</v>
      </c>
      <c r="C20714">
        <v>5818785</v>
      </c>
      <c r="D20714" t="s">
        <v>68743</v>
      </c>
      <c r="E20714" t="s">
        <v>68744</v>
      </c>
      <c r="F20714" t="s">
        <v>15</v>
      </c>
      <c r="G20714" t="s">
        <v>23</v>
      </c>
      <c r="H20714">
        <v>98</v>
      </c>
      <c r="I20714" t="s">
        <v>68754</v>
      </c>
      <c r="J20714" t="s">
        <v>68755</v>
      </c>
      <c r="K20714" t="s">
        <v>68756</v>
      </c>
      <c r="L20714" t="s">
        <v>78048</v>
      </c>
    </row>
    <row r="20715" spans="1:12" x14ac:dyDescent="0.15">
      <c r="A20715" t="s">
        <v>12</v>
      </c>
      <c r="B20715">
        <v>5819526</v>
      </c>
      <c r="C20715">
        <v>5819546</v>
      </c>
      <c r="D20715" t="s">
        <v>68757</v>
      </c>
      <c r="E20715" t="s">
        <v>68758</v>
      </c>
      <c r="F20715" t="s">
        <v>15</v>
      </c>
      <c r="G20715" t="s">
        <v>36</v>
      </c>
      <c r="H20715">
        <v>0</v>
      </c>
      <c r="I20715" t="s">
        <v>68759</v>
      </c>
      <c r="J20715" t="s">
        <v>68760</v>
      </c>
      <c r="K20715" t="s">
        <v>68761</v>
      </c>
      <c r="L20715" t="s">
        <v>77980</v>
      </c>
    </row>
    <row r="20716" spans="1:12" x14ac:dyDescent="0.15">
      <c r="A20716" t="s">
        <v>12</v>
      </c>
      <c r="B20716">
        <v>5819549</v>
      </c>
      <c r="C20716">
        <v>5819569</v>
      </c>
      <c r="D20716" t="s">
        <v>68757</v>
      </c>
      <c r="E20716" t="s">
        <v>68758</v>
      </c>
      <c r="F20716" t="s">
        <v>15</v>
      </c>
      <c r="G20716" t="s">
        <v>23</v>
      </c>
      <c r="H20716">
        <v>23</v>
      </c>
      <c r="I20716" t="s">
        <v>68762</v>
      </c>
      <c r="J20716" t="s">
        <v>68763</v>
      </c>
      <c r="K20716" t="s">
        <v>68764</v>
      </c>
      <c r="L20716" t="s">
        <v>77975</v>
      </c>
    </row>
    <row r="20717" spans="1:12" x14ac:dyDescent="0.15">
      <c r="A20717" t="s">
        <v>12</v>
      </c>
      <c r="B20717">
        <v>5819585</v>
      </c>
      <c r="C20717">
        <v>5819605</v>
      </c>
      <c r="D20717" t="s">
        <v>68757</v>
      </c>
      <c r="E20717" t="s">
        <v>68758</v>
      </c>
      <c r="F20717" t="s">
        <v>15</v>
      </c>
      <c r="G20717" t="s">
        <v>32</v>
      </c>
      <c r="H20717">
        <v>59</v>
      </c>
      <c r="I20717" t="s">
        <v>68765</v>
      </c>
      <c r="J20717" t="s">
        <v>68766</v>
      </c>
      <c r="K20717" t="s">
        <v>68767</v>
      </c>
      <c r="L20717" t="s">
        <v>78009</v>
      </c>
    </row>
    <row r="20718" spans="1:12" x14ac:dyDescent="0.15">
      <c r="A20718" t="s">
        <v>12</v>
      </c>
      <c r="B20718">
        <v>5819618</v>
      </c>
      <c r="C20718">
        <v>5819638</v>
      </c>
      <c r="D20718" t="s">
        <v>68757</v>
      </c>
      <c r="E20718" t="s">
        <v>68758</v>
      </c>
      <c r="F20718" t="s">
        <v>15</v>
      </c>
      <c r="G20718" t="s">
        <v>23</v>
      </c>
      <c r="H20718">
        <v>92</v>
      </c>
      <c r="I20718" t="s">
        <v>68768</v>
      </c>
      <c r="J20718" t="s">
        <v>68769</v>
      </c>
      <c r="K20718" t="s">
        <v>68770</v>
      </c>
      <c r="L20718" t="s">
        <v>78032</v>
      </c>
    </row>
    <row r="20719" spans="1:12" x14ac:dyDescent="0.15">
      <c r="A20719" t="s">
        <v>12</v>
      </c>
      <c r="B20719">
        <v>5820060</v>
      </c>
      <c r="C20719">
        <v>5820080</v>
      </c>
      <c r="D20719" t="s">
        <v>68771</v>
      </c>
      <c r="E20719" t="s">
        <v>68772</v>
      </c>
      <c r="F20719" t="s">
        <v>15</v>
      </c>
      <c r="G20719" t="s">
        <v>32</v>
      </c>
      <c r="H20719">
        <v>34</v>
      </c>
      <c r="I20719" t="s">
        <v>68773</v>
      </c>
      <c r="J20719" t="s">
        <v>68774</v>
      </c>
      <c r="K20719" t="s">
        <v>68775</v>
      </c>
      <c r="L20719" t="s">
        <v>77999</v>
      </c>
    </row>
    <row r="20720" spans="1:12" x14ac:dyDescent="0.15">
      <c r="A20720" t="s">
        <v>12</v>
      </c>
      <c r="B20720">
        <v>5820096</v>
      </c>
      <c r="C20720">
        <v>5820116</v>
      </c>
      <c r="D20720" t="s">
        <v>68771</v>
      </c>
      <c r="E20720" t="s">
        <v>68772</v>
      </c>
      <c r="F20720" t="s">
        <v>15</v>
      </c>
      <c r="G20720" t="s">
        <v>36</v>
      </c>
      <c r="H20720">
        <v>70</v>
      </c>
      <c r="I20720" t="s">
        <v>68776</v>
      </c>
      <c r="J20720" t="s">
        <v>68777</v>
      </c>
      <c r="K20720" t="s">
        <v>68778</v>
      </c>
      <c r="L20720" t="s">
        <v>77919</v>
      </c>
    </row>
    <row r="20721" spans="1:12" x14ac:dyDescent="0.15">
      <c r="A20721" t="s">
        <v>12</v>
      </c>
      <c r="B20721">
        <v>5820156</v>
      </c>
      <c r="C20721">
        <v>5820176</v>
      </c>
      <c r="D20721" t="s">
        <v>68771</v>
      </c>
      <c r="E20721" t="s">
        <v>68772</v>
      </c>
      <c r="F20721" t="s">
        <v>15</v>
      </c>
      <c r="G20721" t="s">
        <v>23</v>
      </c>
      <c r="H20721">
        <v>130</v>
      </c>
      <c r="I20721" t="s">
        <v>68779</v>
      </c>
      <c r="J20721" t="s">
        <v>68780</v>
      </c>
      <c r="K20721" t="s">
        <v>68781</v>
      </c>
      <c r="L20721" t="s">
        <v>77998</v>
      </c>
    </row>
    <row r="20722" spans="1:12" x14ac:dyDescent="0.15">
      <c r="A20722" t="s">
        <v>12</v>
      </c>
      <c r="B20722">
        <v>5820228</v>
      </c>
      <c r="C20722">
        <v>5820248</v>
      </c>
      <c r="D20722" t="s">
        <v>68771</v>
      </c>
      <c r="E20722" t="s">
        <v>68772</v>
      </c>
      <c r="F20722" t="s">
        <v>15</v>
      </c>
      <c r="G20722" t="s">
        <v>16</v>
      </c>
      <c r="H20722">
        <v>202</v>
      </c>
      <c r="I20722" t="s">
        <v>68782</v>
      </c>
      <c r="J20722" t="s">
        <v>68783</v>
      </c>
      <c r="K20722" t="s">
        <v>68784</v>
      </c>
      <c r="L20722" t="s">
        <v>78164</v>
      </c>
    </row>
    <row r="20723" spans="1:12" x14ac:dyDescent="0.15">
      <c r="A20723" t="s">
        <v>12</v>
      </c>
      <c r="B20723">
        <v>5820708</v>
      </c>
      <c r="C20723">
        <v>5820728</v>
      </c>
      <c r="D20723" t="s">
        <v>68785</v>
      </c>
      <c r="E20723" t="s">
        <v>68786</v>
      </c>
      <c r="F20723" t="s">
        <v>15</v>
      </c>
      <c r="G20723" t="s">
        <v>36</v>
      </c>
      <c r="H20723">
        <v>0</v>
      </c>
      <c r="I20723" t="s">
        <v>68787</v>
      </c>
      <c r="J20723" t="s">
        <v>68788</v>
      </c>
      <c r="K20723" t="s">
        <v>68789</v>
      </c>
      <c r="L20723" t="s">
        <v>77980</v>
      </c>
    </row>
    <row r="20724" spans="1:12" x14ac:dyDescent="0.15">
      <c r="A20724" t="s">
        <v>12</v>
      </c>
      <c r="B20724">
        <v>5820747</v>
      </c>
      <c r="C20724">
        <v>5820767</v>
      </c>
      <c r="D20724" t="s">
        <v>68785</v>
      </c>
      <c r="E20724" t="s">
        <v>68786</v>
      </c>
      <c r="F20724" t="s">
        <v>15</v>
      </c>
      <c r="G20724" t="s">
        <v>16</v>
      </c>
      <c r="H20724">
        <v>39</v>
      </c>
      <c r="I20724" t="s">
        <v>68790</v>
      </c>
      <c r="J20724" t="s">
        <v>68791</v>
      </c>
      <c r="K20724" t="s">
        <v>68792</v>
      </c>
      <c r="L20724" t="s">
        <v>78041</v>
      </c>
    </row>
    <row r="20725" spans="1:12" x14ac:dyDescent="0.15">
      <c r="A20725" t="s">
        <v>12</v>
      </c>
      <c r="B20725">
        <v>5820769</v>
      </c>
      <c r="C20725">
        <v>5820789</v>
      </c>
      <c r="D20725" t="s">
        <v>68785</v>
      </c>
      <c r="E20725" t="s">
        <v>68786</v>
      </c>
      <c r="F20725" t="s">
        <v>15</v>
      </c>
      <c r="G20725" t="s">
        <v>36</v>
      </c>
      <c r="H20725">
        <v>61</v>
      </c>
      <c r="I20725" t="s">
        <v>68793</v>
      </c>
      <c r="J20725" t="s">
        <v>68794</v>
      </c>
      <c r="K20725" t="s">
        <v>68795</v>
      </c>
      <c r="L20725" t="s">
        <v>77979</v>
      </c>
    </row>
    <row r="20726" spans="1:12" x14ac:dyDescent="0.15">
      <c r="A20726" t="s">
        <v>12</v>
      </c>
      <c r="B20726">
        <v>5820826</v>
      </c>
      <c r="C20726">
        <v>5820846</v>
      </c>
      <c r="D20726" t="s">
        <v>68785</v>
      </c>
      <c r="E20726" t="s">
        <v>68786</v>
      </c>
      <c r="F20726" t="s">
        <v>15</v>
      </c>
      <c r="G20726" t="s">
        <v>32</v>
      </c>
      <c r="H20726">
        <v>118</v>
      </c>
      <c r="I20726" t="s">
        <v>68796</v>
      </c>
      <c r="J20726" t="s">
        <v>68797</v>
      </c>
      <c r="K20726" t="s">
        <v>68798</v>
      </c>
      <c r="L20726" t="s">
        <v>77973</v>
      </c>
    </row>
    <row r="20727" spans="1:12" x14ac:dyDescent="0.15">
      <c r="A20727" t="s">
        <v>12</v>
      </c>
      <c r="B20727">
        <v>5821352</v>
      </c>
      <c r="C20727">
        <v>5821372</v>
      </c>
      <c r="D20727" t="s">
        <v>68799</v>
      </c>
      <c r="E20727" t="s">
        <v>68800</v>
      </c>
      <c r="F20727" t="s">
        <v>15</v>
      </c>
      <c r="G20727" t="s">
        <v>32</v>
      </c>
      <c r="H20727">
        <v>0</v>
      </c>
      <c r="I20727" t="s">
        <v>68801</v>
      </c>
      <c r="J20727" t="s">
        <v>68802</v>
      </c>
      <c r="K20727" t="s">
        <v>68803</v>
      </c>
      <c r="L20727" t="s">
        <v>77980</v>
      </c>
    </row>
    <row r="20728" spans="1:12" x14ac:dyDescent="0.15">
      <c r="A20728" t="s">
        <v>12</v>
      </c>
      <c r="B20728">
        <v>5821400</v>
      </c>
      <c r="C20728">
        <v>5821420</v>
      </c>
      <c r="D20728" t="s">
        <v>68799</v>
      </c>
      <c r="E20728" t="s">
        <v>68800</v>
      </c>
      <c r="F20728" t="s">
        <v>15</v>
      </c>
      <c r="G20728" t="s">
        <v>16</v>
      </c>
      <c r="H20728">
        <v>48</v>
      </c>
      <c r="I20728" t="s">
        <v>68804</v>
      </c>
      <c r="J20728" t="s">
        <v>68805</v>
      </c>
      <c r="K20728" t="s">
        <v>68806</v>
      </c>
      <c r="L20728" t="s">
        <v>78018</v>
      </c>
    </row>
    <row r="20729" spans="1:12" x14ac:dyDescent="0.15">
      <c r="A20729" t="s">
        <v>12</v>
      </c>
      <c r="B20729">
        <v>5821420</v>
      </c>
      <c r="C20729">
        <v>5821440</v>
      </c>
      <c r="D20729" t="s">
        <v>68799</v>
      </c>
      <c r="E20729" t="s">
        <v>68800</v>
      </c>
      <c r="F20729" t="s">
        <v>15</v>
      </c>
      <c r="G20729" t="s">
        <v>36</v>
      </c>
      <c r="H20729">
        <v>68</v>
      </c>
      <c r="I20729" t="s">
        <v>68807</v>
      </c>
      <c r="J20729" t="s">
        <v>68808</v>
      </c>
      <c r="K20729" t="s">
        <v>68809</v>
      </c>
      <c r="L20729" t="s">
        <v>77962</v>
      </c>
    </row>
    <row r="20730" spans="1:12" x14ac:dyDescent="0.15">
      <c r="A20730" t="s">
        <v>12</v>
      </c>
      <c r="B20730">
        <v>5821449</v>
      </c>
      <c r="C20730">
        <v>5821469</v>
      </c>
      <c r="D20730" t="s">
        <v>68799</v>
      </c>
      <c r="E20730" t="s">
        <v>68800</v>
      </c>
      <c r="F20730" t="s">
        <v>15</v>
      </c>
      <c r="G20730" t="s">
        <v>16</v>
      </c>
      <c r="H20730">
        <v>97</v>
      </c>
      <c r="I20730" t="s">
        <v>68810</v>
      </c>
      <c r="J20730" t="s">
        <v>68811</v>
      </c>
      <c r="K20730" t="s">
        <v>68812</v>
      </c>
      <c r="L20730" t="s">
        <v>78010</v>
      </c>
    </row>
    <row r="20731" spans="1:12" x14ac:dyDescent="0.15">
      <c r="A20731" t="s">
        <v>12</v>
      </c>
      <c r="B20731">
        <v>5822933</v>
      </c>
      <c r="C20731">
        <v>5822953</v>
      </c>
      <c r="D20731" t="s">
        <v>68813</v>
      </c>
      <c r="E20731" t="s">
        <v>90</v>
      </c>
      <c r="F20731" t="s">
        <v>76</v>
      </c>
      <c r="G20731" t="s">
        <v>16</v>
      </c>
      <c r="H20731">
        <v>11</v>
      </c>
      <c r="I20731" t="s">
        <v>68814</v>
      </c>
      <c r="J20731" t="s">
        <v>68815</v>
      </c>
      <c r="K20731" t="s">
        <v>68816</v>
      </c>
      <c r="L20731" t="s">
        <v>77974</v>
      </c>
    </row>
    <row r="20732" spans="1:12" x14ac:dyDescent="0.15">
      <c r="A20732" t="s">
        <v>12</v>
      </c>
      <c r="B20732">
        <v>5822874</v>
      </c>
      <c r="C20732">
        <v>5822894</v>
      </c>
      <c r="D20732" t="s">
        <v>68813</v>
      </c>
      <c r="E20732" t="s">
        <v>90</v>
      </c>
      <c r="F20732" t="s">
        <v>76</v>
      </c>
      <c r="G20732" t="s">
        <v>16</v>
      </c>
      <c r="H20732">
        <v>70</v>
      </c>
      <c r="I20732" t="s">
        <v>68817</v>
      </c>
      <c r="J20732" t="s">
        <v>68818</v>
      </c>
      <c r="K20732" t="s">
        <v>68819</v>
      </c>
      <c r="L20732" t="s">
        <v>77919</v>
      </c>
    </row>
    <row r="20733" spans="1:12" x14ac:dyDescent="0.15">
      <c r="A20733" t="s">
        <v>12</v>
      </c>
      <c r="B20733">
        <v>5822841</v>
      </c>
      <c r="C20733">
        <v>5822861</v>
      </c>
      <c r="D20733" t="s">
        <v>68813</v>
      </c>
      <c r="E20733" t="s">
        <v>90</v>
      </c>
      <c r="F20733" t="s">
        <v>76</v>
      </c>
      <c r="G20733" t="s">
        <v>16</v>
      </c>
      <c r="H20733">
        <v>103</v>
      </c>
      <c r="I20733" t="s">
        <v>68820</v>
      </c>
      <c r="J20733" t="s">
        <v>68821</v>
      </c>
      <c r="K20733" t="s">
        <v>68822</v>
      </c>
      <c r="L20733" t="s">
        <v>77937</v>
      </c>
    </row>
    <row r="20734" spans="1:12" x14ac:dyDescent="0.15">
      <c r="A20734" t="s">
        <v>12</v>
      </c>
      <c r="B20734">
        <v>5822809</v>
      </c>
      <c r="C20734">
        <v>5822829</v>
      </c>
      <c r="D20734" t="s">
        <v>68813</v>
      </c>
      <c r="E20734" t="s">
        <v>90</v>
      </c>
      <c r="F20734" t="s">
        <v>76</v>
      </c>
      <c r="G20734" t="s">
        <v>16</v>
      </c>
      <c r="H20734">
        <v>135</v>
      </c>
      <c r="I20734" t="s">
        <v>68823</v>
      </c>
      <c r="J20734" t="s">
        <v>68824</v>
      </c>
      <c r="K20734" t="s">
        <v>68825</v>
      </c>
      <c r="L20734" t="s">
        <v>77978</v>
      </c>
    </row>
    <row r="20735" spans="1:12" x14ac:dyDescent="0.15">
      <c r="A20735" t="s">
        <v>12</v>
      </c>
      <c r="B20735">
        <v>5823473</v>
      </c>
      <c r="C20735">
        <v>5823493</v>
      </c>
      <c r="D20735" t="s">
        <v>68826</v>
      </c>
      <c r="E20735" t="s">
        <v>90</v>
      </c>
      <c r="F20735" t="s">
        <v>76</v>
      </c>
      <c r="G20735" t="s">
        <v>16</v>
      </c>
      <c r="H20735">
        <v>0</v>
      </c>
      <c r="I20735" t="s">
        <v>68827</v>
      </c>
      <c r="J20735" t="s">
        <v>68828</v>
      </c>
      <c r="K20735" t="s">
        <v>68829</v>
      </c>
      <c r="L20735" t="s">
        <v>77980</v>
      </c>
    </row>
    <row r="20736" spans="1:12" x14ac:dyDescent="0.15">
      <c r="A20736" t="s">
        <v>12</v>
      </c>
      <c r="B20736">
        <v>5823450</v>
      </c>
      <c r="C20736">
        <v>5823470</v>
      </c>
      <c r="D20736" t="s">
        <v>68826</v>
      </c>
      <c r="E20736" t="s">
        <v>90</v>
      </c>
      <c r="F20736" t="s">
        <v>76</v>
      </c>
      <c r="G20736" t="s">
        <v>23</v>
      </c>
      <c r="H20736">
        <v>23</v>
      </c>
      <c r="I20736" t="s">
        <v>68830</v>
      </c>
      <c r="J20736" t="s">
        <v>68831</v>
      </c>
      <c r="K20736" t="s">
        <v>68832</v>
      </c>
      <c r="L20736" t="s">
        <v>77975</v>
      </c>
    </row>
    <row r="20737" spans="1:12" x14ac:dyDescent="0.15">
      <c r="A20737" t="s">
        <v>12</v>
      </c>
      <c r="B20737">
        <v>5823424</v>
      </c>
      <c r="C20737">
        <v>5823444</v>
      </c>
      <c r="D20737" t="s">
        <v>68826</v>
      </c>
      <c r="E20737" t="s">
        <v>90</v>
      </c>
      <c r="F20737" t="s">
        <v>76</v>
      </c>
      <c r="G20737" t="s">
        <v>32</v>
      </c>
      <c r="H20737">
        <v>49</v>
      </c>
      <c r="I20737" t="s">
        <v>68833</v>
      </c>
      <c r="J20737" t="s">
        <v>68834</v>
      </c>
      <c r="K20737" t="s">
        <v>68835</v>
      </c>
      <c r="L20737" t="s">
        <v>77913</v>
      </c>
    </row>
    <row r="20738" spans="1:12" x14ac:dyDescent="0.15">
      <c r="A20738" t="s">
        <v>12</v>
      </c>
      <c r="B20738">
        <v>5823379</v>
      </c>
      <c r="C20738">
        <v>5823399</v>
      </c>
      <c r="D20738" t="s">
        <v>68826</v>
      </c>
      <c r="E20738" t="s">
        <v>90</v>
      </c>
      <c r="F20738" t="s">
        <v>76</v>
      </c>
      <c r="G20738" t="s">
        <v>23</v>
      </c>
      <c r="H20738">
        <v>94</v>
      </c>
      <c r="I20738" t="s">
        <v>68836</v>
      </c>
      <c r="J20738" t="s">
        <v>68837</v>
      </c>
      <c r="K20738" t="s">
        <v>68838</v>
      </c>
      <c r="L20738" t="s">
        <v>77927</v>
      </c>
    </row>
    <row r="20739" spans="1:12" x14ac:dyDescent="0.15">
      <c r="A20739" t="s">
        <v>12</v>
      </c>
      <c r="B20739">
        <v>5823678</v>
      </c>
      <c r="C20739">
        <v>5823698</v>
      </c>
      <c r="D20739" t="s">
        <v>68839</v>
      </c>
      <c r="E20739" t="s">
        <v>90</v>
      </c>
      <c r="F20739" t="s">
        <v>15</v>
      </c>
      <c r="G20739" t="s">
        <v>16</v>
      </c>
      <c r="H20739">
        <v>6</v>
      </c>
      <c r="I20739" t="s">
        <v>68840</v>
      </c>
      <c r="J20739" t="s">
        <v>68841</v>
      </c>
      <c r="K20739" t="s">
        <v>68842</v>
      </c>
      <c r="L20739" t="s">
        <v>78025</v>
      </c>
    </row>
    <row r="20740" spans="1:12" x14ac:dyDescent="0.15">
      <c r="A20740" t="s">
        <v>12</v>
      </c>
      <c r="B20740">
        <v>5823712</v>
      </c>
      <c r="C20740">
        <v>5823732</v>
      </c>
      <c r="D20740" t="s">
        <v>68839</v>
      </c>
      <c r="E20740" t="s">
        <v>90</v>
      </c>
      <c r="F20740" t="s">
        <v>15</v>
      </c>
      <c r="G20740" t="s">
        <v>36</v>
      </c>
      <c r="H20740">
        <v>40</v>
      </c>
      <c r="I20740" t="s">
        <v>68843</v>
      </c>
      <c r="J20740" t="s">
        <v>68844</v>
      </c>
      <c r="K20740" t="s">
        <v>68845</v>
      </c>
      <c r="L20740" t="s">
        <v>77952</v>
      </c>
    </row>
    <row r="20741" spans="1:12" x14ac:dyDescent="0.15">
      <c r="A20741" t="s">
        <v>12</v>
      </c>
      <c r="B20741">
        <v>5823743</v>
      </c>
      <c r="C20741">
        <v>5823763</v>
      </c>
      <c r="D20741" t="s">
        <v>68839</v>
      </c>
      <c r="E20741" t="s">
        <v>90</v>
      </c>
      <c r="F20741" t="s">
        <v>15</v>
      </c>
      <c r="G20741" t="s">
        <v>36</v>
      </c>
      <c r="H20741">
        <v>71</v>
      </c>
      <c r="I20741" t="s">
        <v>68846</v>
      </c>
      <c r="J20741" t="s">
        <v>68847</v>
      </c>
      <c r="K20741" t="s">
        <v>68848</v>
      </c>
      <c r="L20741" t="s">
        <v>77969</v>
      </c>
    </row>
    <row r="20742" spans="1:12" x14ac:dyDescent="0.15">
      <c r="A20742" t="s">
        <v>12</v>
      </c>
      <c r="B20742">
        <v>5823769</v>
      </c>
      <c r="C20742">
        <v>5823789</v>
      </c>
      <c r="D20742" t="s">
        <v>68839</v>
      </c>
      <c r="E20742" t="s">
        <v>90</v>
      </c>
      <c r="F20742" t="s">
        <v>15</v>
      </c>
      <c r="G20742" t="s">
        <v>36</v>
      </c>
      <c r="H20742">
        <v>97</v>
      </c>
      <c r="I20742" t="s">
        <v>68849</v>
      </c>
      <c r="J20742" t="s">
        <v>68850</v>
      </c>
      <c r="K20742" t="s">
        <v>68851</v>
      </c>
      <c r="L20742" t="s">
        <v>78010</v>
      </c>
    </row>
    <row r="20743" spans="1:12" x14ac:dyDescent="0.15">
      <c r="A20743" t="s">
        <v>12</v>
      </c>
      <c r="B20743">
        <v>5828009</v>
      </c>
      <c r="C20743">
        <v>5828029</v>
      </c>
      <c r="D20743" t="s">
        <v>68852</v>
      </c>
      <c r="E20743" t="s">
        <v>68853</v>
      </c>
      <c r="F20743" t="s">
        <v>76</v>
      </c>
      <c r="G20743" t="s">
        <v>16</v>
      </c>
      <c r="H20743">
        <v>11</v>
      </c>
      <c r="I20743" t="s">
        <v>68854</v>
      </c>
      <c r="J20743" t="s">
        <v>68855</v>
      </c>
      <c r="K20743" t="s">
        <v>68856</v>
      </c>
      <c r="L20743" t="s">
        <v>77974</v>
      </c>
    </row>
    <row r="20744" spans="1:12" x14ac:dyDescent="0.15">
      <c r="A20744" t="s">
        <v>12</v>
      </c>
      <c r="B20744">
        <v>5827970</v>
      </c>
      <c r="C20744">
        <v>5827990</v>
      </c>
      <c r="D20744" t="s">
        <v>68852</v>
      </c>
      <c r="E20744" t="s">
        <v>68853</v>
      </c>
      <c r="F20744" t="s">
        <v>76</v>
      </c>
      <c r="G20744" t="s">
        <v>23</v>
      </c>
      <c r="H20744">
        <v>50</v>
      </c>
      <c r="I20744" t="s">
        <v>68857</v>
      </c>
      <c r="J20744" t="s">
        <v>68858</v>
      </c>
      <c r="K20744" t="s">
        <v>68859</v>
      </c>
      <c r="L20744" t="s">
        <v>77925</v>
      </c>
    </row>
    <row r="20745" spans="1:12" x14ac:dyDescent="0.15">
      <c r="A20745" t="s">
        <v>12</v>
      </c>
      <c r="B20745">
        <v>5827947</v>
      </c>
      <c r="C20745">
        <v>5827967</v>
      </c>
      <c r="D20745" t="s">
        <v>68852</v>
      </c>
      <c r="E20745" t="s">
        <v>68853</v>
      </c>
      <c r="F20745" t="s">
        <v>76</v>
      </c>
      <c r="G20745" t="s">
        <v>16</v>
      </c>
      <c r="H20745">
        <v>73</v>
      </c>
      <c r="I20745" t="s">
        <v>68860</v>
      </c>
      <c r="J20745" t="s">
        <v>68861</v>
      </c>
      <c r="K20745" t="s">
        <v>68862</v>
      </c>
      <c r="L20745" t="s">
        <v>77926</v>
      </c>
    </row>
    <row r="20746" spans="1:12" x14ac:dyDescent="0.15">
      <c r="A20746" t="s">
        <v>12</v>
      </c>
      <c r="B20746">
        <v>5827922</v>
      </c>
      <c r="C20746">
        <v>5827942</v>
      </c>
      <c r="D20746" t="s">
        <v>68852</v>
      </c>
      <c r="E20746" t="s">
        <v>68853</v>
      </c>
      <c r="F20746" t="s">
        <v>76</v>
      </c>
      <c r="G20746" t="s">
        <v>23</v>
      </c>
      <c r="H20746">
        <v>98</v>
      </c>
      <c r="I20746" t="s">
        <v>68863</v>
      </c>
      <c r="J20746" t="s">
        <v>68864</v>
      </c>
      <c r="K20746" t="s">
        <v>68865</v>
      </c>
      <c r="L20746" t="s">
        <v>78048</v>
      </c>
    </row>
    <row r="20747" spans="1:12" x14ac:dyDescent="0.15">
      <c r="A20747" t="s">
        <v>12</v>
      </c>
      <c r="B20747">
        <v>5829584</v>
      </c>
      <c r="C20747">
        <v>5829604</v>
      </c>
      <c r="D20747" t="s">
        <v>68866</v>
      </c>
      <c r="E20747" t="s">
        <v>90</v>
      </c>
      <c r="F20747" t="s">
        <v>76</v>
      </c>
      <c r="G20747" t="s">
        <v>36</v>
      </c>
      <c r="H20747">
        <v>13</v>
      </c>
      <c r="I20747" t="s">
        <v>68867</v>
      </c>
      <c r="J20747" t="s">
        <v>68868</v>
      </c>
      <c r="K20747" t="s">
        <v>68869</v>
      </c>
      <c r="L20747" t="s">
        <v>77935</v>
      </c>
    </row>
    <row r="20748" spans="1:12" x14ac:dyDescent="0.15">
      <c r="A20748" t="s">
        <v>12</v>
      </c>
      <c r="B20748">
        <v>5829562</v>
      </c>
      <c r="C20748">
        <v>5829582</v>
      </c>
      <c r="D20748" t="s">
        <v>68866</v>
      </c>
      <c r="E20748" t="s">
        <v>90</v>
      </c>
      <c r="F20748" t="s">
        <v>76</v>
      </c>
      <c r="G20748" t="s">
        <v>32</v>
      </c>
      <c r="H20748">
        <v>35</v>
      </c>
      <c r="I20748" t="s">
        <v>68870</v>
      </c>
      <c r="J20748" t="s">
        <v>68871</v>
      </c>
      <c r="K20748" t="s">
        <v>68872</v>
      </c>
      <c r="L20748" t="s">
        <v>77936</v>
      </c>
    </row>
    <row r="20749" spans="1:12" x14ac:dyDescent="0.15">
      <c r="A20749" t="s">
        <v>12</v>
      </c>
      <c r="B20749">
        <v>5829532</v>
      </c>
      <c r="C20749">
        <v>5829552</v>
      </c>
      <c r="D20749" t="s">
        <v>68866</v>
      </c>
      <c r="E20749" t="s">
        <v>90</v>
      </c>
      <c r="F20749" t="s">
        <v>76</v>
      </c>
      <c r="G20749" t="s">
        <v>16</v>
      </c>
      <c r="H20749">
        <v>65</v>
      </c>
      <c r="I20749" t="s">
        <v>68873</v>
      </c>
      <c r="J20749" t="s">
        <v>68874</v>
      </c>
      <c r="K20749" t="s">
        <v>68875</v>
      </c>
      <c r="L20749" t="s">
        <v>78042</v>
      </c>
    </row>
    <row r="20750" spans="1:12" x14ac:dyDescent="0.15">
      <c r="A20750" t="s">
        <v>12</v>
      </c>
      <c r="B20750">
        <v>5829487</v>
      </c>
      <c r="C20750">
        <v>5829507</v>
      </c>
      <c r="D20750" t="s">
        <v>68866</v>
      </c>
      <c r="E20750" t="s">
        <v>90</v>
      </c>
      <c r="F20750" t="s">
        <v>76</v>
      </c>
      <c r="G20750" t="s">
        <v>23</v>
      </c>
      <c r="H20750">
        <v>110</v>
      </c>
      <c r="I20750" t="s">
        <v>68876</v>
      </c>
      <c r="J20750" t="s">
        <v>68877</v>
      </c>
      <c r="K20750" t="s">
        <v>68878</v>
      </c>
      <c r="L20750" t="s">
        <v>78030</v>
      </c>
    </row>
    <row r="20751" spans="1:12" x14ac:dyDescent="0.15">
      <c r="A20751" t="s">
        <v>12</v>
      </c>
      <c r="B20751">
        <v>5830944</v>
      </c>
      <c r="C20751">
        <v>5830964</v>
      </c>
      <c r="D20751" t="s">
        <v>68879</v>
      </c>
      <c r="E20751" t="s">
        <v>90</v>
      </c>
      <c r="F20751" t="s">
        <v>76</v>
      </c>
      <c r="G20751" t="s">
        <v>16</v>
      </c>
      <c r="H20751">
        <v>16</v>
      </c>
      <c r="I20751" t="s">
        <v>68880</v>
      </c>
      <c r="J20751" t="s">
        <v>68881</v>
      </c>
      <c r="K20751" t="s">
        <v>68882</v>
      </c>
      <c r="L20751" t="s">
        <v>77905</v>
      </c>
    </row>
    <row r="20752" spans="1:12" x14ac:dyDescent="0.15">
      <c r="A20752" t="s">
        <v>12</v>
      </c>
      <c r="B20752">
        <v>5830920</v>
      </c>
      <c r="C20752">
        <v>5830940</v>
      </c>
      <c r="D20752" t="s">
        <v>68879</v>
      </c>
      <c r="E20752" t="s">
        <v>90</v>
      </c>
      <c r="F20752" t="s">
        <v>76</v>
      </c>
      <c r="G20752" t="s">
        <v>36</v>
      </c>
      <c r="H20752">
        <v>40</v>
      </c>
      <c r="I20752" t="s">
        <v>68883</v>
      </c>
      <c r="J20752" t="s">
        <v>68884</v>
      </c>
      <c r="K20752" t="s">
        <v>68885</v>
      </c>
      <c r="L20752" t="s">
        <v>77952</v>
      </c>
    </row>
    <row r="20753" spans="1:12" x14ac:dyDescent="0.15">
      <c r="A20753" t="s">
        <v>12</v>
      </c>
      <c r="B20753">
        <v>5830892</v>
      </c>
      <c r="C20753">
        <v>5830912</v>
      </c>
      <c r="D20753" t="s">
        <v>68879</v>
      </c>
      <c r="E20753" t="s">
        <v>90</v>
      </c>
      <c r="F20753" t="s">
        <v>76</v>
      </c>
      <c r="G20753" t="s">
        <v>23</v>
      </c>
      <c r="H20753">
        <v>68</v>
      </c>
      <c r="I20753" t="s">
        <v>68886</v>
      </c>
      <c r="J20753" t="s">
        <v>68887</v>
      </c>
      <c r="K20753" t="s">
        <v>68888</v>
      </c>
      <c r="L20753" t="s">
        <v>77962</v>
      </c>
    </row>
    <row r="20754" spans="1:12" x14ac:dyDescent="0.15">
      <c r="A20754" t="s">
        <v>12</v>
      </c>
      <c r="B20754">
        <v>5830825</v>
      </c>
      <c r="C20754">
        <v>5830845</v>
      </c>
      <c r="D20754" t="s">
        <v>68879</v>
      </c>
      <c r="E20754" t="s">
        <v>90</v>
      </c>
      <c r="F20754" t="s">
        <v>76</v>
      </c>
      <c r="G20754" t="s">
        <v>32</v>
      </c>
      <c r="H20754">
        <v>135</v>
      </c>
      <c r="I20754" t="s">
        <v>68889</v>
      </c>
      <c r="J20754" t="s">
        <v>68890</v>
      </c>
      <c r="K20754" t="s">
        <v>68891</v>
      </c>
      <c r="L20754" t="s">
        <v>77978</v>
      </c>
    </row>
    <row r="20755" spans="1:12" x14ac:dyDescent="0.15">
      <c r="A20755" t="s">
        <v>12</v>
      </c>
      <c r="B20755">
        <v>5832623</v>
      </c>
      <c r="C20755">
        <v>5832643</v>
      </c>
      <c r="D20755" t="s">
        <v>68892</v>
      </c>
      <c r="E20755" t="s">
        <v>68893</v>
      </c>
      <c r="F20755" t="s">
        <v>76</v>
      </c>
      <c r="G20755" t="s">
        <v>16</v>
      </c>
      <c r="H20755">
        <v>10</v>
      </c>
      <c r="I20755" t="s">
        <v>68894</v>
      </c>
      <c r="J20755" t="s">
        <v>68895</v>
      </c>
      <c r="K20755" t="s">
        <v>68896</v>
      </c>
      <c r="L20755" t="s">
        <v>78001</v>
      </c>
    </row>
    <row r="20756" spans="1:12" x14ac:dyDescent="0.15">
      <c r="A20756" t="s">
        <v>12</v>
      </c>
      <c r="B20756">
        <v>5832598</v>
      </c>
      <c r="C20756">
        <v>5832618</v>
      </c>
      <c r="D20756" t="s">
        <v>68892</v>
      </c>
      <c r="E20756" t="s">
        <v>68893</v>
      </c>
      <c r="F20756" t="s">
        <v>76</v>
      </c>
      <c r="G20756" t="s">
        <v>23</v>
      </c>
      <c r="H20756">
        <v>35</v>
      </c>
      <c r="I20756" t="s">
        <v>68897</v>
      </c>
      <c r="J20756" t="s">
        <v>68898</v>
      </c>
      <c r="K20756" t="s">
        <v>68899</v>
      </c>
      <c r="L20756" t="s">
        <v>77936</v>
      </c>
    </row>
    <row r="20757" spans="1:12" x14ac:dyDescent="0.15">
      <c r="A20757" t="s">
        <v>12</v>
      </c>
      <c r="B20757">
        <v>5832578</v>
      </c>
      <c r="C20757">
        <v>5832598</v>
      </c>
      <c r="D20757" t="s">
        <v>68892</v>
      </c>
      <c r="E20757" t="s">
        <v>68893</v>
      </c>
      <c r="F20757" t="s">
        <v>76</v>
      </c>
      <c r="G20757" t="s">
        <v>32</v>
      </c>
      <c r="H20757">
        <v>55</v>
      </c>
      <c r="I20757" t="s">
        <v>68900</v>
      </c>
      <c r="J20757" t="s">
        <v>68901</v>
      </c>
      <c r="K20757" t="s">
        <v>68902</v>
      </c>
      <c r="L20757" t="s">
        <v>77992</v>
      </c>
    </row>
    <row r="20758" spans="1:12" x14ac:dyDescent="0.15">
      <c r="A20758" t="s">
        <v>12</v>
      </c>
      <c r="B20758">
        <v>5832554</v>
      </c>
      <c r="C20758">
        <v>5832574</v>
      </c>
      <c r="D20758" t="s">
        <v>68892</v>
      </c>
      <c r="E20758" t="s">
        <v>68893</v>
      </c>
      <c r="F20758" t="s">
        <v>76</v>
      </c>
      <c r="G20758" t="s">
        <v>32</v>
      </c>
      <c r="H20758">
        <v>79</v>
      </c>
      <c r="I20758" t="s">
        <v>68903</v>
      </c>
      <c r="J20758" t="s">
        <v>68904</v>
      </c>
      <c r="K20758" t="s">
        <v>68905</v>
      </c>
      <c r="L20758" t="s">
        <v>77993</v>
      </c>
    </row>
    <row r="20759" spans="1:12" x14ac:dyDescent="0.15">
      <c r="A20759" t="s">
        <v>12</v>
      </c>
      <c r="B20759">
        <v>5832762</v>
      </c>
      <c r="C20759">
        <v>5832782</v>
      </c>
      <c r="D20759" t="s">
        <v>68906</v>
      </c>
      <c r="E20759" t="s">
        <v>90</v>
      </c>
      <c r="F20759" t="s">
        <v>15</v>
      </c>
      <c r="G20759" t="s">
        <v>16</v>
      </c>
      <c r="H20759">
        <v>9</v>
      </c>
      <c r="I20759" t="s">
        <v>68907</v>
      </c>
      <c r="J20759" t="s">
        <v>68908</v>
      </c>
      <c r="K20759" t="s">
        <v>68909</v>
      </c>
      <c r="L20759" t="s">
        <v>77939</v>
      </c>
    </row>
    <row r="20760" spans="1:12" x14ac:dyDescent="0.15">
      <c r="A20760" t="s">
        <v>12</v>
      </c>
      <c r="B20760">
        <v>5832782</v>
      </c>
      <c r="C20760">
        <v>5832802</v>
      </c>
      <c r="D20760" t="s">
        <v>68906</v>
      </c>
      <c r="E20760" t="s">
        <v>90</v>
      </c>
      <c r="F20760" t="s">
        <v>15</v>
      </c>
      <c r="G20760" t="s">
        <v>16</v>
      </c>
      <c r="H20760">
        <v>29</v>
      </c>
      <c r="I20760" t="s">
        <v>68910</v>
      </c>
      <c r="J20760" t="s">
        <v>68911</v>
      </c>
      <c r="K20760" t="s">
        <v>68912</v>
      </c>
      <c r="L20760" t="s">
        <v>77921</v>
      </c>
    </row>
    <row r="20761" spans="1:12" x14ac:dyDescent="0.15">
      <c r="A20761" t="s">
        <v>12</v>
      </c>
      <c r="B20761">
        <v>5832808</v>
      </c>
      <c r="C20761">
        <v>5832828</v>
      </c>
      <c r="D20761" t="s">
        <v>68906</v>
      </c>
      <c r="E20761" t="s">
        <v>90</v>
      </c>
      <c r="F20761" t="s">
        <v>15</v>
      </c>
      <c r="G20761" t="s">
        <v>16</v>
      </c>
      <c r="H20761">
        <v>55</v>
      </c>
      <c r="I20761" t="s">
        <v>68913</v>
      </c>
      <c r="J20761" t="s">
        <v>68914</v>
      </c>
      <c r="K20761" t="s">
        <v>68915</v>
      </c>
      <c r="L20761" t="s">
        <v>77992</v>
      </c>
    </row>
    <row r="20762" spans="1:12" x14ac:dyDescent="0.15">
      <c r="A20762" t="s">
        <v>12</v>
      </c>
      <c r="B20762">
        <v>5832836</v>
      </c>
      <c r="C20762">
        <v>5832856</v>
      </c>
      <c r="D20762" t="s">
        <v>68906</v>
      </c>
      <c r="E20762" t="s">
        <v>90</v>
      </c>
      <c r="F20762" t="s">
        <v>15</v>
      </c>
      <c r="G20762" t="s">
        <v>23</v>
      </c>
      <c r="H20762">
        <v>83</v>
      </c>
      <c r="I20762" t="s">
        <v>68916</v>
      </c>
      <c r="J20762" t="s">
        <v>68917</v>
      </c>
      <c r="K20762" t="s">
        <v>68918</v>
      </c>
      <c r="L20762" t="s">
        <v>77958</v>
      </c>
    </row>
    <row r="20763" spans="1:12" x14ac:dyDescent="0.15">
      <c r="A20763" t="s">
        <v>12</v>
      </c>
      <c r="B20763">
        <v>5834979</v>
      </c>
      <c r="C20763">
        <v>5834999</v>
      </c>
      <c r="D20763" t="s">
        <v>68919</v>
      </c>
      <c r="E20763" t="s">
        <v>90</v>
      </c>
      <c r="F20763" t="s">
        <v>76</v>
      </c>
      <c r="G20763" t="s">
        <v>36</v>
      </c>
      <c r="H20763">
        <v>0</v>
      </c>
      <c r="I20763" t="s">
        <v>68920</v>
      </c>
      <c r="J20763" t="s">
        <v>68921</v>
      </c>
      <c r="K20763" t="s">
        <v>68922</v>
      </c>
      <c r="L20763" t="s">
        <v>77980</v>
      </c>
    </row>
    <row r="20764" spans="1:12" x14ac:dyDescent="0.15">
      <c r="A20764" t="s">
        <v>12</v>
      </c>
      <c r="B20764">
        <v>5834959</v>
      </c>
      <c r="C20764">
        <v>5834979</v>
      </c>
      <c r="D20764" t="s">
        <v>68919</v>
      </c>
      <c r="E20764" t="s">
        <v>90</v>
      </c>
      <c r="F20764" t="s">
        <v>76</v>
      </c>
      <c r="G20764" t="s">
        <v>16</v>
      </c>
      <c r="H20764">
        <v>20</v>
      </c>
      <c r="I20764" t="s">
        <v>68923</v>
      </c>
      <c r="J20764" t="s">
        <v>68924</v>
      </c>
      <c r="K20764" t="s">
        <v>68925</v>
      </c>
      <c r="L20764" t="s">
        <v>77968</v>
      </c>
    </row>
    <row r="20765" spans="1:12" x14ac:dyDescent="0.15">
      <c r="A20765" t="s">
        <v>12</v>
      </c>
      <c r="B20765">
        <v>5834931</v>
      </c>
      <c r="C20765">
        <v>5834951</v>
      </c>
      <c r="D20765" t="s">
        <v>68919</v>
      </c>
      <c r="E20765" t="s">
        <v>90</v>
      </c>
      <c r="F20765" t="s">
        <v>76</v>
      </c>
      <c r="G20765" t="s">
        <v>16</v>
      </c>
      <c r="H20765">
        <v>48</v>
      </c>
      <c r="I20765" t="s">
        <v>68926</v>
      </c>
      <c r="J20765" t="s">
        <v>68927</v>
      </c>
      <c r="K20765" t="s">
        <v>68928</v>
      </c>
      <c r="L20765" t="s">
        <v>78018</v>
      </c>
    </row>
    <row r="20766" spans="1:12" x14ac:dyDescent="0.15">
      <c r="A20766" t="s">
        <v>12</v>
      </c>
      <c r="B20766">
        <v>5834890</v>
      </c>
      <c r="C20766">
        <v>5834910</v>
      </c>
      <c r="D20766" t="s">
        <v>68919</v>
      </c>
      <c r="E20766" t="s">
        <v>90</v>
      </c>
      <c r="F20766" t="s">
        <v>76</v>
      </c>
      <c r="G20766" t="s">
        <v>23</v>
      </c>
      <c r="H20766">
        <v>89</v>
      </c>
      <c r="I20766" t="s">
        <v>68929</v>
      </c>
      <c r="J20766" t="s">
        <v>68930</v>
      </c>
      <c r="K20766" t="s">
        <v>68931</v>
      </c>
      <c r="L20766" t="s">
        <v>77964</v>
      </c>
    </row>
    <row r="20767" spans="1:12" x14ac:dyDescent="0.15">
      <c r="A20767" t="s">
        <v>12</v>
      </c>
      <c r="B20767">
        <v>5835386</v>
      </c>
      <c r="C20767">
        <v>5835406</v>
      </c>
      <c r="D20767" t="s">
        <v>68932</v>
      </c>
      <c r="E20767" t="s">
        <v>68933</v>
      </c>
      <c r="F20767" t="s">
        <v>15</v>
      </c>
      <c r="G20767" t="s">
        <v>16</v>
      </c>
      <c r="H20767">
        <v>9</v>
      </c>
      <c r="I20767" t="s">
        <v>68934</v>
      </c>
      <c r="J20767" t="s">
        <v>68935</v>
      </c>
      <c r="K20767" t="s">
        <v>68936</v>
      </c>
      <c r="L20767" t="s">
        <v>77939</v>
      </c>
    </row>
    <row r="20768" spans="1:12" x14ac:dyDescent="0.15">
      <c r="A20768" t="s">
        <v>12</v>
      </c>
      <c r="B20768">
        <v>5835408</v>
      </c>
      <c r="C20768">
        <v>5835428</v>
      </c>
      <c r="D20768" t="s">
        <v>68932</v>
      </c>
      <c r="E20768" t="s">
        <v>68933</v>
      </c>
      <c r="F20768" t="s">
        <v>15</v>
      </c>
      <c r="G20768" t="s">
        <v>23</v>
      </c>
      <c r="H20768">
        <v>31</v>
      </c>
      <c r="I20768" t="s">
        <v>68937</v>
      </c>
      <c r="J20768" t="s">
        <v>68938</v>
      </c>
      <c r="K20768" t="s">
        <v>68939</v>
      </c>
      <c r="L20768" t="s">
        <v>77910</v>
      </c>
    </row>
    <row r="20769" spans="1:12" x14ac:dyDescent="0.15">
      <c r="A20769" t="s">
        <v>12</v>
      </c>
      <c r="B20769">
        <v>5835429</v>
      </c>
      <c r="C20769">
        <v>5835449</v>
      </c>
      <c r="D20769" t="s">
        <v>68932</v>
      </c>
      <c r="E20769" t="s">
        <v>68933</v>
      </c>
      <c r="F20769" t="s">
        <v>15</v>
      </c>
      <c r="G20769" t="s">
        <v>16</v>
      </c>
      <c r="H20769">
        <v>52</v>
      </c>
      <c r="I20769" t="s">
        <v>68940</v>
      </c>
      <c r="J20769" t="s">
        <v>68941</v>
      </c>
      <c r="K20769" t="s">
        <v>68942</v>
      </c>
      <c r="L20769" t="s">
        <v>77959</v>
      </c>
    </row>
    <row r="20770" spans="1:12" x14ac:dyDescent="0.15">
      <c r="A20770" t="s">
        <v>12</v>
      </c>
      <c r="B20770">
        <v>5835464</v>
      </c>
      <c r="C20770">
        <v>5835484</v>
      </c>
      <c r="D20770" t="s">
        <v>68932</v>
      </c>
      <c r="E20770" t="s">
        <v>68933</v>
      </c>
      <c r="F20770" t="s">
        <v>15</v>
      </c>
      <c r="G20770" t="s">
        <v>16</v>
      </c>
      <c r="H20770">
        <v>87</v>
      </c>
      <c r="I20770" t="s">
        <v>68943</v>
      </c>
      <c r="J20770" t="s">
        <v>68944</v>
      </c>
      <c r="K20770" t="s">
        <v>68945</v>
      </c>
      <c r="L20770" t="s">
        <v>78024</v>
      </c>
    </row>
    <row r="20771" spans="1:12" x14ac:dyDescent="0.15">
      <c r="A20771" t="s">
        <v>12</v>
      </c>
      <c r="B20771">
        <v>5836448</v>
      </c>
      <c r="C20771">
        <v>5836468</v>
      </c>
      <c r="D20771" t="s">
        <v>68946</v>
      </c>
      <c r="E20771" t="s">
        <v>68947</v>
      </c>
      <c r="F20771" t="s">
        <v>15</v>
      </c>
      <c r="G20771" t="s">
        <v>32</v>
      </c>
      <c r="H20771">
        <v>1</v>
      </c>
      <c r="I20771" t="s">
        <v>68948</v>
      </c>
      <c r="J20771" t="s">
        <v>68949</v>
      </c>
      <c r="K20771" t="s">
        <v>68950</v>
      </c>
      <c r="L20771" t="s">
        <v>77917</v>
      </c>
    </row>
    <row r="20772" spans="1:12" x14ac:dyDescent="0.15">
      <c r="A20772" t="s">
        <v>12</v>
      </c>
      <c r="B20772">
        <v>5836472</v>
      </c>
      <c r="C20772">
        <v>5836492</v>
      </c>
      <c r="D20772" t="s">
        <v>68946</v>
      </c>
      <c r="E20772" t="s">
        <v>68947</v>
      </c>
      <c r="F20772" t="s">
        <v>15</v>
      </c>
      <c r="G20772" t="s">
        <v>32</v>
      </c>
      <c r="H20772">
        <v>25</v>
      </c>
      <c r="I20772" t="s">
        <v>68951</v>
      </c>
      <c r="J20772" t="s">
        <v>68952</v>
      </c>
      <c r="K20772" t="s">
        <v>68953</v>
      </c>
      <c r="L20772" t="s">
        <v>78012</v>
      </c>
    </row>
    <row r="20773" spans="1:12" x14ac:dyDescent="0.15">
      <c r="A20773" t="s">
        <v>12</v>
      </c>
      <c r="B20773">
        <v>5836497</v>
      </c>
      <c r="C20773">
        <v>5836517</v>
      </c>
      <c r="D20773" t="s">
        <v>68946</v>
      </c>
      <c r="E20773" t="s">
        <v>68947</v>
      </c>
      <c r="F20773" t="s">
        <v>15</v>
      </c>
      <c r="G20773" t="s">
        <v>32</v>
      </c>
      <c r="H20773">
        <v>50</v>
      </c>
      <c r="I20773" t="s">
        <v>68954</v>
      </c>
      <c r="J20773" t="s">
        <v>68955</v>
      </c>
      <c r="K20773" t="s">
        <v>68956</v>
      </c>
      <c r="L20773" t="s">
        <v>77925</v>
      </c>
    </row>
    <row r="20774" spans="1:12" x14ac:dyDescent="0.15">
      <c r="A20774" t="s">
        <v>12</v>
      </c>
      <c r="B20774">
        <v>5836520</v>
      </c>
      <c r="C20774">
        <v>5836540</v>
      </c>
      <c r="D20774" t="s">
        <v>68946</v>
      </c>
      <c r="E20774" t="s">
        <v>68947</v>
      </c>
      <c r="F20774" t="s">
        <v>15</v>
      </c>
      <c r="G20774" t="s">
        <v>16</v>
      </c>
      <c r="H20774">
        <v>73</v>
      </c>
      <c r="I20774" t="s">
        <v>68957</v>
      </c>
      <c r="J20774" t="s">
        <v>68958</v>
      </c>
      <c r="K20774" t="s">
        <v>68959</v>
      </c>
      <c r="L20774" t="s">
        <v>77926</v>
      </c>
    </row>
    <row r="20775" spans="1:12" x14ac:dyDescent="0.15">
      <c r="A20775" t="s">
        <v>12</v>
      </c>
      <c r="B20775">
        <v>5838090</v>
      </c>
      <c r="C20775">
        <v>5838110</v>
      </c>
      <c r="D20775" t="s">
        <v>68960</v>
      </c>
      <c r="E20775" t="s">
        <v>90</v>
      </c>
      <c r="F20775" t="s">
        <v>76</v>
      </c>
      <c r="G20775" t="s">
        <v>32</v>
      </c>
      <c r="H20775">
        <v>1</v>
      </c>
      <c r="I20775" t="s">
        <v>68961</v>
      </c>
      <c r="J20775" t="s">
        <v>68962</v>
      </c>
      <c r="K20775" t="s">
        <v>68963</v>
      </c>
      <c r="L20775" t="s">
        <v>77917</v>
      </c>
    </row>
    <row r="20776" spans="1:12" x14ac:dyDescent="0.15">
      <c r="A20776" t="s">
        <v>12</v>
      </c>
      <c r="B20776">
        <v>5838060</v>
      </c>
      <c r="C20776">
        <v>5838080</v>
      </c>
      <c r="D20776" t="s">
        <v>68960</v>
      </c>
      <c r="E20776" t="s">
        <v>90</v>
      </c>
      <c r="F20776" t="s">
        <v>76</v>
      </c>
      <c r="G20776" t="s">
        <v>16</v>
      </c>
      <c r="H20776">
        <v>31</v>
      </c>
      <c r="I20776" t="s">
        <v>68964</v>
      </c>
      <c r="J20776" t="s">
        <v>68965</v>
      </c>
      <c r="K20776" t="s">
        <v>68966</v>
      </c>
      <c r="L20776" t="s">
        <v>77910</v>
      </c>
    </row>
    <row r="20777" spans="1:12" x14ac:dyDescent="0.15">
      <c r="A20777" t="s">
        <v>12</v>
      </c>
      <c r="B20777">
        <v>5838021</v>
      </c>
      <c r="C20777">
        <v>5838041</v>
      </c>
      <c r="D20777" t="s">
        <v>68960</v>
      </c>
      <c r="E20777" t="s">
        <v>90</v>
      </c>
      <c r="F20777" t="s">
        <v>76</v>
      </c>
      <c r="G20777" t="s">
        <v>16</v>
      </c>
      <c r="H20777">
        <v>70</v>
      </c>
      <c r="I20777" t="s">
        <v>68967</v>
      </c>
      <c r="J20777" t="s">
        <v>68968</v>
      </c>
      <c r="K20777" t="s">
        <v>68969</v>
      </c>
      <c r="L20777" t="s">
        <v>77919</v>
      </c>
    </row>
    <row r="20778" spans="1:12" x14ac:dyDescent="0.15">
      <c r="A20778" t="s">
        <v>12</v>
      </c>
      <c r="B20778">
        <v>5837998</v>
      </c>
      <c r="C20778">
        <v>5838018</v>
      </c>
      <c r="D20778" t="s">
        <v>68960</v>
      </c>
      <c r="E20778" t="s">
        <v>90</v>
      </c>
      <c r="F20778" t="s">
        <v>76</v>
      </c>
      <c r="G20778" t="s">
        <v>36</v>
      </c>
      <c r="H20778">
        <v>93</v>
      </c>
      <c r="I20778" t="s">
        <v>68970</v>
      </c>
      <c r="J20778" t="s">
        <v>68971</v>
      </c>
      <c r="K20778" t="s">
        <v>68972</v>
      </c>
      <c r="L20778" t="s">
        <v>78044</v>
      </c>
    </row>
    <row r="20779" spans="1:12" x14ac:dyDescent="0.15">
      <c r="A20779" t="s">
        <v>12</v>
      </c>
      <c r="B20779">
        <v>5838916</v>
      </c>
      <c r="C20779">
        <v>5838936</v>
      </c>
      <c r="D20779" t="s">
        <v>68973</v>
      </c>
      <c r="E20779" t="s">
        <v>90</v>
      </c>
      <c r="F20779" t="s">
        <v>76</v>
      </c>
      <c r="G20779" t="s">
        <v>36</v>
      </c>
      <c r="H20779">
        <v>0</v>
      </c>
      <c r="I20779" t="s">
        <v>68974</v>
      </c>
      <c r="J20779" t="s">
        <v>68975</v>
      </c>
      <c r="K20779" t="s">
        <v>68976</v>
      </c>
      <c r="L20779" t="s">
        <v>77980</v>
      </c>
    </row>
    <row r="20780" spans="1:12" x14ac:dyDescent="0.15">
      <c r="A20780" t="s">
        <v>12</v>
      </c>
      <c r="B20780">
        <v>5838885</v>
      </c>
      <c r="C20780">
        <v>5838905</v>
      </c>
      <c r="D20780" t="s">
        <v>68973</v>
      </c>
      <c r="E20780" t="s">
        <v>90</v>
      </c>
      <c r="F20780" t="s">
        <v>76</v>
      </c>
      <c r="G20780" t="s">
        <v>32</v>
      </c>
      <c r="H20780">
        <v>31</v>
      </c>
      <c r="I20780" t="s">
        <v>68977</v>
      </c>
      <c r="J20780" t="s">
        <v>68978</v>
      </c>
      <c r="K20780" t="s">
        <v>68979</v>
      </c>
      <c r="L20780" t="s">
        <v>77910</v>
      </c>
    </row>
    <row r="20781" spans="1:12" x14ac:dyDescent="0.15">
      <c r="A20781" t="s">
        <v>12</v>
      </c>
      <c r="B20781">
        <v>5838864</v>
      </c>
      <c r="C20781">
        <v>5838884</v>
      </c>
      <c r="D20781" t="s">
        <v>68973</v>
      </c>
      <c r="E20781" t="s">
        <v>90</v>
      </c>
      <c r="F20781" t="s">
        <v>76</v>
      </c>
      <c r="G20781" t="s">
        <v>23</v>
      </c>
      <c r="H20781">
        <v>52</v>
      </c>
      <c r="I20781" t="s">
        <v>68980</v>
      </c>
      <c r="J20781" t="s">
        <v>68981</v>
      </c>
      <c r="K20781" t="s">
        <v>68982</v>
      </c>
      <c r="L20781" t="s">
        <v>77959</v>
      </c>
    </row>
    <row r="20782" spans="1:12" x14ac:dyDescent="0.15">
      <c r="A20782" t="s">
        <v>12</v>
      </c>
      <c r="B20782">
        <v>5838819</v>
      </c>
      <c r="C20782">
        <v>5838839</v>
      </c>
      <c r="D20782" t="s">
        <v>68973</v>
      </c>
      <c r="E20782" t="s">
        <v>90</v>
      </c>
      <c r="F20782" t="s">
        <v>76</v>
      </c>
      <c r="G20782" t="s">
        <v>16</v>
      </c>
      <c r="H20782">
        <v>97</v>
      </c>
      <c r="I20782" t="s">
        <v>68983</v>
      </c>
      <c r="J20782" t="s">
        <v>68984</v>
      </c>
      <c r="K20782" t="s">
        <v>68985</v>
      </c>
      <c r="L20782" t="s">
        <v>78010</v>
      </c>
    </row>
    <row r="20783" spans="1:12" x14ac:dyDescent="0.15">
      <c r="A20783" t="s">
        <v>12</v>
      </c>
      <c r="B20783">
        <v>5840194</v>
      </c>
      <c r="C20783">
        <v>5840214</v>
      </c>
      <c r="D20783" t="s">
        <v>68986</v>
      </c>
      <c r="E20783" t="s">
        <v>90</v>
      </c>
      <c r="F20783" t="s">
        <v>76</v>
      </c>
      <c r="G20783" t="s">
        <v>23</v>
      </c>
      <c r="H20783">
        <v>11</v>
      </c>
      <c r="I20783" t="s">
        <v>68987</v>
      </c>
      <c r="J20783" t="s">
        <v>68988</v>
      </c>
      <c r="K20783" t="s">
        <v>68989</v>
      </c>
      <c r="L20783" t="s">
        <v>77974</v>
      </c>
    </row>
    <row r="20784" spans="1:12" x14ac:dyDescent="0.15">
      <c r="A20784" t="s">
        <v>12</v>
      </c>
      <c r="B20784">
        <v>5840165</v>
      </c>
      <c r="C20784">
        <v>5840185</v>
      </c>
      <c r="D20784" t="s">
        <v>68986</v>
      </c>
      <c r="E20784" t="s">
        <v>90</v>
      </c>
      <c r="F20784" t="s">
        <v>76</v>
      </c>
      <c r="G20784" t="s">
        <v>16</v>
      </c>
      <c r="H20784">
        <v>40</v>
      </c>
      <c r="I20784" t="s">
        <v>68990</v>
      </c>
      <c r="J20784" t="s">
        <v>68991</v>
      </c>
      <c r="K20784" t="s">
        <v>68992</v>
      </c>
      <c r="L20784" t="s">
        <v>77952</v>
      </c>
    </row>
    <row r="20785" spans="1:12" x14ac:dyDescent="0.15">
      <c r="A20785" t="s">
        <v>12</v>
      </c>
      <c r="B20785">
        <v>5840119</v>
      </c>
      <c r="C20785">
        <v>5840139</v>
      </c>
      <c r="D20785" t="s">
        <v>68986</v>
      </c>
      <c r="E20785" t="s">
        <v>90</v>
      </c>
      <c r="F20785" t="s">
        <v>76</v>
      </c>
      <c r="G20785" t="s">
        <v>23</v>
      </c>
      <c r="H20785">
        <v>86</v>
      </c>
      <c r="I20785" t="s">
        <v>68993</v>
      </c>
      <c r="J20785" t="s">
        <v>68994</v>
      </c>
      <c r="K20785" t="s">
        <v>68995</v>
      </c>
      <c r="L20785" t="s">
        <v>77929</v>
      </c>
    </row>
    <row r="20786" spans="1:12" x14ac:dyDescent="0.15">
      <c r="A20786" t="s">
        <v>12</v>
      </c>
      <c r="B20786">
        <v>5840097</v>
      </c>
      <c r="C20786">
        <v>5840117</v>
      </c>
      <c r="D20786" t="s">
        <v>68986</v>
      </c>
      <c r="E20786" t="s">
        <v>90</v>
      </c>
      <c r="F20786" t="s">
        <v>76</v>
      </c>
      <c r="G20786" t="s">
        <v>16</v>
      </c>
      <c r="H20786">
        <v>108</v>
      </c>
      <c r="I20786" t="s">
        <v>68996</v>
      </c>
      <c r="J20786" t="s">
        <v>68997</v>
      </c>
      <c r="K20786" t="s">
        <v>68998</v>
      </c>
      <c r="L20786" t="s">
        <v>77994</v>
      </c>
    </row>
    <row r="20787" spans="1:12" x14ac:dyDescent="0.15">
      <c r="A20787" t="s">
        <v>12</v>
      </c>
      <c r="B20787">
        <v>5840941</v>
      </c>
      <c r="C20787">
        <v>5840961</v>
      </c>
      <c r="D20787" t="s">
        <v>68999</v>
      </c>
      <c r="E20787" t="s">
        <v>90</v>
      </c>
      <c r="F20787" t="s">
        <v>76</v>
      </c>
      <c r="G20787" t="s">
        <v>16</v>
      </c>
      <c r="H20787">
        <v>51</v>
      </c>
      <c r="I20787" t="s">
        <v>69000</v>
      </c>
      <c r="J20787" t="s">
        <v>69001</v>
      </c>
      <c r="K20787" t="s">
        <v>69002</v>
      </c>
      <c r="L20787" t="s">
        <v>78023</v>
      </c>
    </row>
    <row r="20788" spans="1:12" x14ac:dyDescent="0.15">
      <c r="A20788" t="s">
        <v>12</v>
      </c>
      <c r="B20788">
        <v>5840831</v>
      </c>
      <c r="C20788">
        <v>5840851</v>
      </c>
      <c r="D20788" t="s">
        <v>68999</v>
      </c>
      <c r="E20788" t="s">
        <v>90</v>
      </c>
      <c r="F20788" t="s">
        <v>76</v>
      </c>
      <c r="G20788" t="s">
        <v>32</v>
      </c>
      <c r="H20788">
        <v>161</v>
      </c>
      <c r="I20788" t="s">
        <v>69003</v>
      </c>
      <c r="J20788" t="s">
        <v>69004</v>
      </c>
      <c r="K20788" t="s">
        <v>69005</v>
      </c>
      <c r="L20788" t="s">
        <v>77931</v>
      </c>
    </row>
    <row r="20789" spans="1:12" x14ac:dyDescent="0.15">
      <c r="A20789" t="s">
        <v>12</v>
      </c>
      <c r="B20789">
        <v>5840804</v>
      </c>
      <c r="C20789">
        <v>5840824</v>
      </c>
      <c r="D20789" t="s">
        <v>68999</v>
      </c>
      <c r="E20789" t="s">
        <v>90</v>
      </c>
      <c r="F20789" t="s">
        <v>76</v>
      </c>
      <c r="G20789" t="s">
        <v>23</v>
      </c>
      <c r="H20789">
        <v>188</v>
      </c>
      <c r="I20789" t="s">
        <v>69006</v>
      </c>
      <c r="J20789" t="s">
        <v>69007</v>
      </c>
      <c r="K20789" t="s">
        <v>69008</v>
      </c>
      <c r="L20789" t="s">
        <v>78074</v>
      </c>
    </row>
    <row r="20790" spans="1:12" x14ac:dyDescent="0.15">
      <c r="A20790" t="s">
        <v>12</v>
      </c>
      <c r="B20790">
        <v>5840783</v>
      </c>
      <c r="C20790">
        <v>5840803</v>
      </c>
      <c r="D20790" t="s">
        <v>68999</v>
      </c>
      <c r="E20790" t="s">
        <v>90</v>
      </c>
      <c r="F20790" t="s">
        <v>76</v>
      </c>
      <c r="G20790" t="s">
        <v>16</v>
      </c>
      <c r="H20790">
        <v>209</v>
      </c>
      <c r="I20790" t="s">
        <v>69009</v>
      </c>
      <c r="J20790" t="s">
        <v>69010</v>
      </c>
      <c r="K20790" t="s">
        <v>69011</v>
      </c>
      <c r="L20790" t="s">
        <v>78082</v>
      </c>
    </row>
    <row r="20791" spans="1:12" x14ac:dyDescent="0.15">
      <c r="A20791" t="s">
        <v>12</v>
      </c>
      <c r="B20791">
        <v>5841844</v>
      </c>
      <c r="C20791">
        <v>5841864</v>
      </c>
      <c r="D20791" t="s">
        <v>69012</v>
      </c>
      <c r="E20791" t="s">
        <v>90</v>
      </c>
      <c r="F20791" t="s">
        <v>76</v>
      </c>
      <c r="G20791" t="s">
        <v>23</v>
      </c>
      <c r="H20791">
        <v>17</v>
      </c>
      <c r="I20791" t="s">
        <v>69013</v>
      </c>
      <c r="J20791" t="s">
        <v>69014</v>
      </c>
      <c r="K20791" t="s">
        <v>69015</v>
      </c>
      <c r="L20791" t="s">
        <v>77944</v>
      </c>
    </row>
    <row r="20792" spans="1:12" x14ac:dyDescent="0.15">
      <c r="A20792" t="s">
        <v>12</v>
      </c>
      <c r="B20792">
        <v>5841784</v>
      </c>
      <c r="C20792">
        <v>5841804</v>
      </c>
      <c r="D20792" t="s">
        <v>69012</v>
      </c>
      <c r="E20792" t="s">
        <v>90</v>
      </c>
      <c r="F20792" t="s">
        <v>76</v>
      </c>
      <c r="G20792" t="s">
        <v>23</v>
      </c>
      <c r="H20792">
        <v>77</v>
      </c>
      <c r="I20792" t="s">
        <v>69016</v>
      </c>
      <c r="J20792" t="s">
        <v>69017</v>
      </c>
      <c r="K20792" t="s">
        <v>69018</v>
      </c>
      <c r="L20792" t="s">
        <v>77960</v>
      </c>
    </row>
    <row r="20793" spans="1:12" x14ac:dyDescent="0.15">
      <c r="A20793" t="s">
        <v>12</v>
      </c>
      <c r="B20793">
        <v>5841673</v>
      </c>
      <c r="C20793">
        <v>5841693</v>
      </c>
      <c r="D20793" t="s">
        <v>69012</v>
      </c>
      <c r="E20793" t="s">
        <v>90</v>
      </c>
      <c r="F20793" t="s">
        <v>76</v>
      </c>
      <c r="G20793" t="s">
        <v>23</v>
      </c>
      <c r="H20793">
        <v>188</v>
      </c>
      <c r="I20793" t="s">
        <v>69019</v>
      </c>
      <c r="J20793" t="s">
        <v>69020</v>
      </c>
      <c r="K20793" t="s">
        <v>69021</v>
      </c>
      <c r="L20793" t="s">
        <v>78074</v>
      </c>
    </row>
    <row r="20794" spans="1:12" x14ac:dyDescent="0.15">
      <c r="A20794" t="s">
        <v>12</v>
      </c>
      <c r="B20794">
        <v>5841650</v>
      </c>
      <c r="C20794">
        <v>5841670</v>
      </c>
      <c r="D20794" t="s">
        <v>69012</v>
      </c>
      <c r="E20794" t="s">
        <v>90</v>
      </c>
      <c r="F20794" t="s">
        <v>76</v>
      </c>
      <c r="G20794" t="s">
        <v>32</v>
      </c>
      <c r="H20794">
        <v>211</v>
      </c>
      <c r="I20794" t="s">
        <v>69022</v>
      </c>
      <c r="J20794" t="s">
        <v>69023</v>
      </c>
      <c r="K20794" t="s">
        <v>69024</v>
      </c>
      <c r="L20794" t="s">
        <v>78144</v>
      </c>
    </row>
    <row r="20795" spans="1:12" x14ac:dyDescent="0.15">
      <c r="A20795" t="s">
        <v>12</v>
      </c>
      <c r="B20795">
        <v>5843116</v>
      </c>
      <c r="C20795">
        <v>5843136</v>
      </c>
      <c r="D20795" t="s">
        <v>69025</v>
      </c>
      <c r="E20795" t="s">
        <v>90</v>
      </c>
      <c r="F20795" t="s">
        <v>76</v>
      </c>
      <c r="G20795" t="s">
        <v>32</v>
      </c>
      <c r="H20795">
        <v>19</v>
      </c>
      <c r="I20795" t="s">
        <v>69026</v>
      </c>
      <c r="J20795" t="s">
        <v>69027</v>
      </c>
      <c r="K20795" t="s">
        <v>69028</v>
      </c>
      <c r="L20795" t="s">
        <v>77982</v>
      </c>
    </row>
    <row r="20796" spans="1:12" x14ac:dyDescent="0.15">
      <c r="A20796" t="s">
        <v>12</v>
      </c>
      <c r="B20796">
        <v>5843094</v>
      </c>
      <c r="C20796">
        <v>5843114</v>
      </c>
      <c r="D20796" t="s">
        <v>69025</v>
      </c>
      <c r="E20796" t="s">
        <v>90</v>
      </c>
      <c r="F20796" t="s">
        <v>76</v>
      </c>
      <c r="G20796" t="s">
        <v>23</v>
      </c>
      <c r="H20796">
        <v>41</v>
      </c>
      <c r="I20796" t="s">
        <v>69029</v>
      </c>
      <c r="J20796" t="s">
        <v>69030</v>
      </c>
      <c r="K20796" t="s">
        <v>69031</v>
      </c>
      <c r="L20796" t="s">
        <v>78014</v>
      </c>
    </row>
    <row r="20797" spans="1:12" x14ac:dyDescent="0.15">
      <c r="A20797" t="s">
        <v>12</v>
      </c>
      <c r="B20797">
        <v>5843064</v>
      </c>
      <c r="C20797">
        <v>5843084</v>
      </c>
      <c r="D20797" t="s">
        <v>69025</v>
      </c>
      <c r="E20797" t="s">
        <v>90</v>
      </c>
      <c r="F20797" t="s">
        <v>76</v>
      </c>
      <c r="G20797" t="s">
        <v>23</v>
      </c>
      <c r="H20797">
        <v>71</v>
      </c>
      <c r="I20797" t="s">
        <v>69032</v>
      </c>
      <c r="J20797" t="s">
        <v>69033</v>
      </c>
      <c r="K20797" t="s">
        <v>69034</v>
      </c>
      <c r="L20797" t="s">
        <v>77969</v>
      </c>
    </row>
    <row r="20798" spans="1:12" x14ac:dyDescent="0.15">
      <c r="A20798" t="s">
        <v>12</v>
      </c>
      <c r="B20798">
        <v>5843031</v>
      </c>
      <c r="C20798">
        <v>5843051</v>
      </c>
      <c r="D20798" t="s">
        <v>69025</v>
      </c>
      <c r="E20798" t="s">
        <v>90</v>
      </c>
      <c r="F20798" t="s">
        <v>76</v>
      </c>
      <c r="G20798" t="s">
        <v>23</v>
      </c>
      <c r="H20798">
        <v>104</v>
      </c>
      <c r="I20798" t="s">
        <v>69035</v>
      </c>
      <c r="J20798" t="s">
        <v>69036</v>
      </c>
      <c r="K20798" t="s">
        <v>69037</v>
      </c>
      <c r="L20798" t="s">
        <v>77963</v>
      </c>
    </row>
    <row r="20799" spans="1:12" x14ac:dyDescent="0.15">
      <c r="A20799" t="s">
        <v>12</v>
      </c>
      <c r="B20799">
        <v>5844043</v>
      </c>
      <c r="C20799">
        <v>5844063</v>
      </c>
      <c r="D20799" t="s">
        <v>69038</v>
      </c>
      <c r="E20799" t="s">
        <v>90</v>
      </c>
      <c r="F20799" t="s">
        <v>76</v>
      </c>
      <c r="G20799" t="s">
        <v>23</v>
      </c>
      <c r="H20799">
        <v>17</v>
      </c>
      <c r="I20799" t="s">
        <v>69039</v>
      </c>
      <c r="J20799" t="s">
        <v>69040</v>
      </c>
      <c r="K20799" t="s">
        <v>69041</v>
      </c>
      <c r="L20799" t="s">
        <v>77944</v>
      </c>
    </row>
    <row r="20800" spans="1:12" x14ac:dyDescent="0.15">
      <c r="A20800" t="s">
        <v>12</v>
      </c>
      <c r="B20800">
        <v>5844017</v>
      </c>
      <c r="C20800">
        <v>5844037</v>
      </c>
      <c r="D20800" t="s">
        <v>69038</v>
      </c>
      <c r="E20800" t="s">
        <v>90</v>
      </c>
      <c r="F20800" t="s">
        <v>76</v>
      </c>
      <c r="G20800" t="s">
        <v>36</v>
      </c>
      <c r="H20800">
        <v>43</v>
      </c>
      <c r="I20800" t="s">
        <v>69042</v>
      </c>
      <c r="J20800" t="s">
        <v>69043</v>
      </c>
      <c r="K20800" t="s">
        <v>69044</v>
      </c>
      <c r="L20800" t="s">
        <v>77942</v>
      </c>
    </row>
    <row r="20801" spans="1:12" x14ac:dyDescent="0.15">
      <c r="A20801" t="s">
        <v>12</v>
      </c>
      <c r="B20801">
        <v>5843918</v>
      </c>
      <c r="C20801">
        <v>5843938</v>
      </c>
      <c r="D20801" t="s">
        <v>69038</v>
      </c>
      <c r="E20801" t="s">
        <v>90</v>
      </c>
      <c r="F20801" t="s">
        <v>76</v>
      </c>
      <c r="G20801" t="s">
        <v>16</v>
      </c>
      <c r="H20801">
        <v>142</v>
      </c>
      <c r="I20801" t="s">
        <v>69045</v>
      </c>
      <c r="J20801" t="s">
        <v>69046</v>
      </c>
      <c r="K20801" t="s">
        <v>69047</v>
      </c>
      <c r="L20801" t="s">
        <v>77990</v>
      </c>
    </row>
    <row r="20802" spans="1:12" x14ac:dyDescent="0.15">
      <c r="A20802" t="s">
        <v>12</v>
      </c>
      <c r="B20802">
        <v>5843896</v>
      </c>
      <c r="C20802">
        <v>5843916</v>
      </c>
      <c r="D20802" t="s">
        <v>69038</v>
      </c>
      <c r="E20802" t="s">
        <v>90</v>
      </c>
      <c r="F20802" t="s">
        <v>76</v>
      </c>
      <c r="G20802" t="s">
        <v>23</v>
      </c>
      <c r="H20802">
        <v>164</v>
      </c>
      <c r="I20802" t="s">
        <v>69048</v>
      </c>
      <c r="J20802" t="s">
        <v>69049</v>
      </c>
      <c r="K20802" t="s">
        <v>69050</v>
      </c>
      <c r="L20802" t="s">
        <v>78081</v>
      </c>
    </row>
    <row r="20803" spans="1:12" x14ac:dyDescent="0.15">
      <c r="A20803" t="s">
        <v>12</v>
      </c>
      <c r="B20803">
        <v>5845419</v>
      </c>
      <c r="C20803">
        <v>5845439</v>
      </c>
      <c r="D20803" t="s">
        <v>69051</v>
      </c>
      <c r="E20803" t="s">
        <v>90</v>
      </c>
      <c r="F20803" t="s">
        <v>76</v>
      </c>
      <c r="G20803" t="s">
        <v>36</v>
      </c>
      <c r="H20803">
        <v>0</v>
      </c>
      <c r="I20803" t="s">
        <v>69052</v>
      </c>
      <c r="J20803" t="s">
        <v>69053</v>
      </c>
      <c r="K20803" t="s">
        <v>69054</v>
      </c>
      <c r="L20803" t="s">
        <v>77980</v>
      </c>
    </row>
    <row r="20804" spans="1:12" x14ac:dyDescent="0.15">
      <c r="A20804" t="s">
        <v>12</v>
      </c>
      <c r="B20804">
        <v>5845387</v>
      </c>
      <c r="C20804">
        <v>5845407</v>
      </c>
      <c r="D20804" t="s">
        <v>69051</v>
      </c>
      <c r="E20804" t="s">
        <v>90</v>
      </c>
      <c r="F20804" t="s">
        <v>76</v>
      </c>
      <c r="G20804" t="s">
        <v>23</v>
      </c>
      <c r="H20804">
        <v>32</v>
      </c>
      <c r="I20804" t="s">
        <v>69055</v>
      </c>
      <c r="J20804" t="s">
        <v>69056</v>
      </c>
      <c r="K20804" t="s">
        <v>69057</v>
      </c>
      <c r="L20804" t="s">
        <v>77918</v>
      </c>
    </row>
    <row r="20805" spans="1:12" x14ac:dyDescent="0.15">
      <c r="A20805" t="s">
        <v>12</v>
      </c>
      <c r="B20805">
        <v>5845367</v>
      </c>
      <c r="C20805">
        <v>5845387</v>
      </c>
      <c r="D20805" t="s">
        <v>69051</v>
      </c>
      <c r="E20805" t="s">
        <v>90</v>
      </c>
      <c r="F20805" t="s">
        <v>76</v>
      </c>
      <c r="G20805" t="s">
        <v>16</v>
      </c>
      <c r="H20805">
        <v>52</v>
      </c>
      <c r="I20805" t="s">
        <v>69058</v>
      </c>
      <c r="J20805" t="s">
        <v>69059</v>
      </c>
      <c r="K20805" t="s">
        <v>69060</v>
      </c>
      <c r="L20805" t="s">
        <v>77959</v>
      </c>
    </row>
    <row r="20806" spans="1:12" x14ac:dyDescent="0.15">
      <c r="A20806" t="s">
        <v>12</v>
      </c>
      <c r="B20806">
        <v>5845337</v>
      </c>
      <c r="C20806">
        <v>5845357</v>
      </c>
      <c r="D20806" t="s">
        <v>69051</v>
      </c>
      <c r="E20806" t="s">
        <v>90</v>
      </c>
      <c r="F20806" t="s">
        <v>76</v>
      </c>
      <c r="G20806" t="s">
        <v>16</v>
      </c>
      <c r="H20806">
        <v>82</v>
      </c>
      <c r="I20806" t="s">
        <v>69061</v>
      </c>
      <c r="J20806" t="s">
        <v>69062</v>
      </c>
      <c r="K20806" t="s">
        <v>69063</v>
      </c>
      <c r="L20806" t="s">
        <v>78011</v>
      </c>
    </row>
    <row r="20807" spans="1:12" x14ac:dyDescent="0.15">
      <c r="A20807" t="s">
        <v>12</v>
      </c>
      <c r="B20807">
        <v>5846059</v>
      </c>
      <c r="C20807">
        <v>5846079</v>
      </c>
      <c r="D20807" t="s">
        <v>69064</v>
      </c>
      <c r="E20807" t="s">
        <v>90</v>
      </c>
      <c r="F20807" t="s">
        <v>15</v>
      </c>
      <c r="G20807" t="s">
        <v>32</v>
      </c>
      <c r="H20807">
        <v>1</v>
      </c>
      <c r="I20807" t="s">
        <v>69065</v>
      </c>
      <c r="J20807" t="s">
        <v>69066</v>
      </c>
      <c r="K20807" t="s">
        <v>69067</v>
      </c>
      <c r="L20807" t="s">
        <v>77917</v>
      </c>
    </row>
    <row r="20808" spans="1:12" x14ac:dyDescent="0.15">
      <c r="A20808" t="s">
        <v>12</v>
      </c>
      <c r="B20808">
        <v>5846082</v>
      </c>
      <c r="C20808">
        <v>5846102</v>
      </c>
      <c r="D20808" t="s">
        <v>69064</v>
      </c>
      <c r="E20808" t="s">
        <v>90</v>
      </c>
      <c r="F20808" t="s">
        <v>15</v>
      </c>
      <c r="G20808" t="s">
        <v>16</v>
      </c>
      <c r="H20808">
        <v>24</v>
      </c>
      <c r="I20808" t="s">
        <v>69068</v>
      </c>
      <c r="J20808" t="s">
        <v>69069</v>
      </c>
      <c r="K20808" t="s">
        <v>69070</v>
      </c>
      <c r="L20808" t="s">
        <v>77966</v>
      </c>
    </row>
    <row r="20809" spans="1:12" x14ac:dyDescent="0.15">
      <c r="A20809" t="s">
        <v>12</v>
      </c>
      <c r="B20809">
        <v>5846143</v>
      </c>
      <c r="C20809">
        <v>5846163</v>
      </c>
      <c r="D20809" t="s">
        <v>69064</v>
      </c>
      <c r="E20809" t="s">
        <v>90</v>
      </c>
      <c r="F20809" t="s">
        <v>15</v>
      </c>
      <c r="G20809" t="s">
        <v>16</v>
      </c>
      <c r="H20809">
        <v>85</v>
      </c>
      <c r="I20809" t="s">
        <v>69071</v>
      </c>
      <c r="J20809" t="s">
        <v>69072</v>
      </c>
      <c r="K20809" t="s">
        <v>69073</v>
      </c>
      <c r="L20809" t="s">
        <v>77972</v>
      </c>
    </row>
    <row r="20810" spans="1:12" x14ac:dyDescent="0.15">
      <c r="A20810" t="s">
        <v>12</v>
      </c>
      <c r="B20810">
        <v>5846164</v>
      </c>
      <c r="C20810">
        <v>5846184</v>
      </c>
      <c r="D20810" t="s">
        <v>69064</v>
      </c>
      <c r="E20810" t="s">
        <v>90</v>
      </c>
      <c r="F20810" t="s">
        <v>15</v>
      </c>
      <c r="G20810" t="s">
        <v>36</v>
      </c>
      <c r="H20810">
        <v>106</v>
      </c>
      <c r="I20810" t="s">
        <v>69074</v>
      </c>
      <c r="J20810" t="s">
        <v>69075</v>
      </c>
      <c r="K20810" t="s">
        <v>69076</v>
      </c>
      <c r="L20810" t="s">
        <v>77914</v>
      </c>
    </row>
    <row r="20811" spans="1:12" x14ac:dyDescent="0.15">
      <c r="A20811" t="s">
        <v>12</v>
      </c>
      <c r="B20811">
        <v>5847053</v>
      </c>
      <c r="C20811">
        <v>5847073</v>
      </c>
      <c r="D20811" t="s">
        <v>69077</v>
      </c>
      <c r="E20811" t="s">
        <v>90</v>
      </c>
      <c r="F20811" t="s">
        <v>15</v>
      </c>
      <c r="G20811" t="s">
        <v>36</v>
      </c>
      <c r="H20811">
        <v>0</v>
      </c>
      <c r="I20811" t="s">
        <v>69078</v>
      </c>
      <c r="J20811" t="s">
        <v>69079</v>
      </c>
      <c r="K20811" t="s">
        <v>69080</v>
      </c>
      <c r="L20811" t="s">
        <v>77980</v>
      </c>
    </row>
    <row r="20812" spans="1:12" x14ac:dyDescent="0.15">
      <c r="A20812" t="s">
        <v>12</v>
      </c>
      <c r="B20812">
        <v>5847085</v>
      </c>
      <c r="C20812">
        <v>5847105</v>
      </c>
      <c r="D20812" t="s">
        <v>69077</v>
      </c>
      <c r="E20812" t="s">
        <v>90</v>
      </c>
      <c r="F20812" t="s">
        <v>15</v>
      </c>
      <c r="G20812" t="s">
        <v>23</v>
      </c>
      <c r="H20812">
        <v>32</v>
      </c>
      <c r="I20812" t="s">
        <v>69081</v>
      </c>
      <c r="J20812" t="s">
        <v>69082</v>
      </c>
      <c r="K20812" t="s">
        <v>69083</v>
      </c>
      <c r="L20812" t="s">
        <v>77918</v>
      </c>
    </row>
    <row r="20813" spans="1:12" x14ac:dyDescent="0.15">
      <c r="A20813" t="s">
        <v>12</v>
      </c>
      <c r="B20813">
        <v>5847107</v>
      </c>
      <c r="C20813">
        <v>5847127</v>
      </c>
      <c r="D20813" t="s">
        <v>69077</v>
      </c>
      <c r="E20813" t="s">
        <v>90</v>
      </c>
      <c r="F20813" t="s">
        <v>15</v>
      </c>
      <c r="G20813" t="s">
        <v>16</v>
      </c>
      <c r="H20813">
        <v>54</v>
      </c>
      <c r="I20813" t="s">
        <v>69084</v>
      </c>
      <c r="J20813" t="s">
        <v>69085</v>
      </c>
      <c r="K20813" t="s">
        <v>69086</v>
      </c>
      <c r="L20813" t="s">
        <v>77961</v>
      </c>
    </row>
    <row r="20814" spans="1:12" x14ac:dyDescent="0.15">
      <c r="A20814" t="s">
        <v>12</v>
      </c>
      <c r="B20814">
        <v>5847147</v>
      </c>
      <c r="C20814">
        <v>5847167</v>
      </c>
      <c r="D20814" t="s">
        <v>69077</v>
      </c>
      <c r="E20814" t="s">
        <v>90</v>
      </c>
      <c r="F20814" t="s">
        <v>15</v>
      </c>
      <c r="G20814" t="s">
        <v>32</v>
      </c>
      <c r="H20814">
        <v>94</v>
      </c>
      <c r="I20814" t="s">
        <v>69087</v>
      </c>
      <c r="J20814" t="s">
        <v>69088</v>
      </c>
      <c r="K20814" t="s">
        <v>69089</v>
      </c>
      <c r="L20814" t="s">
        <v>77927</v>
      </c>
    </row>
    <row r="20815" spans="1:12" x14ac:dyDescent="0.15">
      <c r="A20815" t="s">
        <v>12</v>
      </c>
      <c r="B20815">
        <v>5849376</v>
      </c>
      <c r="C20815">
        <v>5849396</v>
      </c>
      <c r="D20815" t="s">
        <v>69090</v>
      </c>
      <c r="E20815" t="s">
        <v>90</v>
      </c>
      <c r="F20815" t="s">
        <v>76</v>
      </c>
      <c r="G20815" t="s">
        <v>32</v>
      </c>
      <c r="H20815">
        <v>25</v>
      </c>
      <c r="I20815" t="s">
        <v>69091</v>
      </c>
      <c r="J20815" t="s">
        <v>69092</v>
      </c>
      <c r="K20815" t="s">
        <v>69093</v>
      </c>
      <c r="L20815" t="s">
        <v>78012</v>
      </c>
    </row>
    <row r="20816" spans="1:12" x14ac:dyDescent="0.15">
      <c r="A20816" t="s">
        <v>12</v>
      </c>
      <c r="B20816">
        <v>5849351</v>
      </c>
      <c r="C20816">
        <v>5849371</v>
      </c>
      <c r="D20816" t="s">
        <v>69090</v>
      </c>
      <c r="E20816" t="s">
        <v>90</v>
      </c>
      <c r="F20816" t="s">
        <v>76</v>
      </c>
      <c r="G20816" t="s">
        <v>23</v>
      </c>
      <c r="H20816">
        <v>50</v>
      </c>
      <c r="I20816" t="s">
        <v>69094</v>
      </c>
      <c r="J20816" t="s">
        <v>69095</v>
      </c>
      <c r="K20816" t="s">
        <v>69096</v>
      </c>
      <c r="L20816" t="s">
        <v>77925</v>
      </c>
    </row>
    <row r="20817" spans="1:12" x14ac:dyDescent="0.15">
      <c r="A20817" t="s">
        <v>12</v>
      </c>
      <c r="B20817">
        <v>5849315</v>
      </c>
      <c r="C20817">
        <v>5849335</v>
      </c>
      <c r="D20817" t="s">
        <v>69090</v>
      </c>
      <c r="E20817" t="s">
        <v>90</v>
      </c>
      <c r="F20817" t="s">
        <v>76</v>
      </c>
      <c r="G20817" t="s">
        <v>16</v>
      </c>
      <c r="H20817">
        <v>86</v>
      </c>
      <c r="I20817" t="s">
        <v>69097</v>
      </c>
      <c r="J20817" t="s">
        <v>69098</v>
      </c>
      <c r="K20817" t="s">
        <v>69099</v>
      </c>
      <c r="L20817" t="s">
        <v>77929</v>
      </c>
    </row>
    <row r="20818" spans="1:12" x14ac:dyDescent="0.15">
      <c r="A20818" t="s">
        <v>12</v>
      </c>
      <c r="B20818">
        <v>5849292</v>
      </c>
      <c r="C20818">
        <v>5849312</v>
      </c>
      <c r="D20818" t="s">
        <v>69090</v>
      </c>
      <c r="E20818" t="s">
        <v>90</v>
      </c>
      <c r="F20818" t="s">
        <v>76</v>
      </c>
      <c r="G20818" t="s">
        <v>16</v>
      </c>
      <c r="H20818">
        <v>109</v>
      </c>
      <c r="I20818" t="s">
        <v>69100</v>
      </c>
      <c r="J20818" t="s">
        <v>69101</v>
      </c>
      <c r="K20818" t="s">
        <v>69102</v>
      </c>
      <c r="L20818" t="s">
        <v>77947</v>
      </c>
    </row>
    <row r="20819" spans="1:12" x14ac:dyDescent="0.15">
      <c r="A20819" t="s">
        <v>12</v>
      </c>
      <c r="B20819">
        <v>5849996</v>
      </c>
      <c r="C20819">
        <v>5850016</v>
      </c>
      <c r="D20819" t="s">
        <v>69103</v>
      </c>
      <c r="E20819" t="s">
        <v>90</v>
      </c>
      <c r="F20819" t="s">
        <v>76</v>
      </c>
      <c r="G20819" t="s">
        <v>36</v>
      </c>
      <c r="H20819">
        <v>22</v>
      </c>
      <c r="I20819" t="s">
        <v>69104</v>
      </c>
      <c r="J20819" t="s">
        <v>69105</v>
      </c>
      <c r="K20819" t="s">
        <v>69106</v>
      </c>
      <c r="L20819" t="s">
        <v>77948</v>
      </c>
    </row>
    <row r="20820" spans="1:12" x14ac:dyDescent="0.15">
      <c r="A20820" t="s">
        <v>12</v>
      </c>
      <c r="B20820">
        <v>5849975</v>
      </c>
      <c r="C20820">
        <v>5849995</v>
      </c>
      <c r="D20820" t="s">
        <v>69103</v>
      </c>
      <c r="E20820" t="s">
        <v>90</v>
      </c>
      <c r="F20820" t="s">
        <v>76</v>
      </c>
      <c r="G20820" t="s">
        <v>16</v>
      </c>
      <c r="H20820">
        <v>43</v>
      </c>
      <c r="I20820" t="s">
        <v>69107</v>
      </c>
      <c r="J20820" t="s">
        <v>69108</v>
      </c>
      <c r="K20820" t="s">
        <v>69109</v>
      </c>
      <c r="L20820" t="s">
        <v>77942</v>
      </c>
    </row>
    <row r="20821" spans="1:12" x14ac:dyDescent="0.15">
      <c r="A20821" t="s">
        <v>12</v>
      </c>
      <c r="B20821">
        <v>5849954</v>
      </c>
      <c r="C20821">
        <v>5849974</v>
      </c>
      <c r="D20821" t="s">
        <v>69103</v>
      </c>
      <c r="E20821" t="s">
        <v>90</v>
      </c>
      <c r="F20821" t="s">
        <v>76</v>
      </c>
      <c r="G20821" t="s">
        <v>36</v>
      </c>
      <c r="H20821">
        <v>64</v>
      </c>
      <c r="I20821" t="s">
        <v>69110</v>
      </c>
      <c r="J20821" t="s">
        <v>69111</v>
      </c>
      <c r="K20821" t="s">
        <v>69112</v>
      </c>
      <c r="L20821" t="s">
        <v>77989</v>
      </c>
    </row>
    <row r="20822" spans="1:12" x14ac:dyDescent="0.15">
      <c r="A20822" t="s">
        <v>12</v>
      </c>
      <c r="B20822">
        <v>5849914</v>
      </c>
      <c r="C20822">
        <v>5849934</v>
      </c>
      <c r="D20822" t="s">
        <v>69103</v>
      </c>
      <c r="E20822" t="s">
        <v>90</v>
      </c>
      <c r="F20822" t="s">
        <v>76</v>
      </c>
      <c r="G20822" t="s">
        <v>36</v>
      </c>
      <c r="H20822">
        <v>104</v>
      </c>
      <c r="I20822" t="s">
        <v>69113</v>
      </c>
      <c r="J20822" t="s">
        <v>69114</v>
      </c>
      <c r="K20822" t="s">
        <v>69115</v>
      </c>
      <c r="L20822" t="s">
        <v>77963</v>
      </c>
    </row>
    <row r="20823" spans="1:12" x14ac:dyDescent="0.15">
      <c r="A20823" t="s">
        <v>12</v>
      </c>
      <c r="B20823">
        <v>5850148</v>
      </c>
      <c r="C20823">
        <v>5850168</v>
      </c>
      <c r="D20823" t="s">
        <v>69116</v>
      </c>
      <c r="E20823" t="s">
        <v>69117</v>
      </c>
      <c r="F20823" t="s">
        <v>15</v>
      </c>
      <c r="G20823" t="s">
        <v>32</v>
      </c>
      <c r="H20823">
        <v>1</v>
      </c>
      <c r="I20823" t="s">
        <v>69118</v>
      </c>
      <c r="J20823" t="s">
        <v>69119</v>
      </c>
      <c r="K20823" t="s">
        <v>69120</v>
      </c>
      <c r="L20823" t="s">
        <v>77917</v>
      </c>
    </row>
    <row r="20824" spans="1:12" x14ac:dyDescent="0.15">
      <c r="A20824" t="s">
        <v>12</v>
      </c>
      <c r="B20824">
        <v>5850190</v>
      </c>
      <c r="C20824">
        <v>5850210</v>
      </c>
      <c r="D20824" t="s">
        <v>69116</v>
      </c>
      <c r="E20824" t="s">
        <v>69117</v>
      </c>
      <c r="F20824" t="s">
        <v>15</v>
      </c>
      <c r="G20824" t="s">
        <v>36</v>
      </c>
      <c r="H20824">
        <v>43</v>
      </c>
      <c r="I20824" t="s">
        <v>69121</v>
      </c>
      <c r="J20824" t="s">
        <v>69122</v>
      </c>
      <c r="K20824" t="s">
        <v>69123</v>
      </c>
      <c r="L20824" t="s">
        <v>77942</v>
      </c>
    </row>
    <row r="20825" spans="1:12" x14ac:dyDescent="0.15">
      <c r="A20825" t="s">
        <v>12</v>
      </c>
      <c r="B20825">
        <v>5850215</v>
      </c>
      <c r="C20825">
        <v>5850235</v>
      </c>
      <c r="D20825" t="s">
        <v>69116</v>
      </c>
      <c r="E20825" t="s">
        <v>69117</v>
      </c>
      <c r="F20825" t="s">
        <v>15</v>
      </c>
      <c r="G20825" t="s">
        <v>36</v>
      </c>
      <c r="H20825">
        <v>68</v>
      </c>
      <c r="I20825" t="s">
        <v>69124</v>
      </c>
      <c r="J20825" t="s">
        <v>69125</v>
      </c>
      <c r="K20825" t="s">
        <v>69126</v>
      </c>
      <c r="L20825" t="s">
        <v>77962</v>
      </c>
    </row>
    <row r="20826" spans="1:12" x14ac:dyDescent="0.15">
      <c r="A20826" t="s">
        <v>12</v>
      </c>
      <c r="B20826">
        <v>5850247</v>
      </c>
      <c r="C20826">
        <v>5850267</v>
      </c>
      <c r="D20826" t="s">
        <v>69116</v>
      </c>
      <c r="E20826" t="s">
        <v>69117</v>
      </c>
      <c r="F20826" t="s">
        <v>15</v>
      </c>
      <c r="G20826" t="s">
        <v>32</v>
      </c>
      <c r="H20826">
        <v>100</v>
      </c>
      <c r="I20826" t="s">
        <v>69127</v>
      </c>
      <c r="J20826" t="s">
        <v>69128</v>
      </c>
      <c r="K20826" t="s">
        <v>69129</v>
      </c>
      <c r="L20826" t="s">
        <v>77953</v>
      </c>
    </row>
    <row r="20827" spans="1:12" x14ac:dyDescent="0.15">
      <c r="A20827" t="s">
        <v>12</v>
      </c>
      <c r="B20827">
        <v>5850816</v>
      </c>
      <c r="C20827">
        <v>5850836</v>
      </c>
      <c r="D20827" t="s">
        <v>69130</v>
      </c>
      <c r="E20827" t="s">
        <v>69131</v>
      </c>
      <c r="F20827" t="s">
        <v>15</v>
      </c>
      <c r="G20827" t="s">
        <v>16</v>
      </c>
      <c r="H20827">
        <v>7</v>
      </c>
      <c r="I20827" t="s">
        <v>69132</v>
      </c>
      <c r="J20827" t="s">
        <v>69133</v>
      </c>
      <c r="K20827" t="s">
        <v>69134</v>
      </c>
      <c r="L20827" t="s">
        <v>77909</v>
      </c>
    </row>
    <row r="20828" spans="1:12" x14ac:dyDescent="0.15">
      <c r="A20828" t="s">
        <v>12</v>
      </c>
      <c r="B20828">
        <v>5850907</v>
      </c>
      <c r="C20828">
        <v>5850927</v>
      </c>
      <c r="D20828" t="s">
        <v>69130</v>
      </c>
      <c r="E20828" t="s">
        <v>69131</v>
      </c>
      <c r="F20828" t="s">
        <v>15</v>
      </c>
      <c r="G20828" t="s">
        <v>36</v>
      </c>
      <c r="H20828">
        <v>98</v>
      </c>
      <c r="I20828" t="s">
        <v>69135</v>
      </c>
      <c r="J20828" t="s">
        <v>69136</v>
      </c>
      <c r="K20828" t="s">
        <v>69137</v>
      </c>
      <c r="L20828" t="s">
        <v>78048</v>
      </c>
    </row>
    <row r="20829" spans="1:12" x14ac:dyDescent="0.15">
      <c r="A20829" t="s">
        <v>12</v>
      </c>
      <c r="B20829">
        <v>5850934</v>
      </c>
      <c r="C20829">
        <v>5850954</v>
      </c>
      <c r="D20829" t="s">
        <v>69130</v>
      </c>
      <c r="E20829" t="s">
        <v>69131</v>
      </c>
      <c r="F20829" t="s">
        <v>15</v>
      </c>
      <c r="G20829" t="s">
        <v>16</v>
      </c>
      <c r="H20829">
        <v>125</v>
      </c>
      <c r="I20829" t="s">
        <v>69138</v>
      </c>
      <c r="J20829" t="s">
        <v>69139</v>
      </c>
      <c r="K20829" t="s">
        <v>69140</v>
      </c>
      <c r="L20829" t="s">
        <v>78034</v>
      </c>
    </row>
    <row r="20830" spans="1:12" x14ac:dyDescent="0.15">
      <c r="A20830" t="s">
        <v>12</v>
      </c>
      <c r="B20830">
        <v>5850955</v>
      </c>
      <c r="C20830">
        <v>5850975</v>
      </c>
      <c r="D20830" t="s">
        <v>69130</v>
      </c>
      <c r="E20830" t="s">
        <v>69131</v>
      </c>
      <c r="F20830" t="s">
        <v>15</v>
      </c>
      <c r="G20830" t="s">
        <v>23</v>
      </c>
      <c r="H20830">
        <v>146</v>
      </c>
      <c r="I20830" t="s">
        <v>69141</v>
      </c>
      <c r="J20830" t="s">
        <v>69142</v>
      </c>
      <c r="K20830" t="s">
        <v>69143</v>
      </c>
      <c r="L20830" t="s">
        <v>78063</v>
      </c>
    </row>
    <row r="20831" spans="1:12" x14ac:dyDescent="0.15">
      <c r="A20831" t="s">
        <v>12</v>
      </c>
      <c r="B20831">
        <v>5852051</v>
      </c>
      <c r="C20831">
        <v>5852071</v>
      </c>
      <c r="D20831" t="s">
        <v>69144</v>
      </c>
      <c r="E20831" t="s">
        <v>69145</v>
      </c>
      <c r="F20831" t="s">
        <v>15</v>
      </c>
      <c r="G20831" t="s">
        <v>32</v>
      </c>
      <c r="H20831">
        <v>14</v>
      </c>
      <c r="I20831" t="s">
        <v>69146</v>
      </c>
      <c r="J20831" t="s">
        <v>69147</v>
      </c>
      <c r="K20831" t="s">
        <v>69148</v>
      </c>
      <c r="L20831" t="s">
        <v>77924</v>
      </c>
    </row>
    <row r="20832" spans="1:12" x14ac:dyDescent="0.15">
      <c r="A20832" t="s">
        <v>12</v>
      </c>
      <c r="B20832">
        <v>5852071</v>
      </c>
      <c r="C20832">
        <v>5852091</v>
      </c>
      <c r="D20832" t="s">
        <v>69144</v>
      </c>
      <c r="E20832" t="s">
        <v>69145</v>
      </c>
      <c r="F20832" t="s">
        <v>15</v>
      </c>
      <c r="G20832" t="s">
        <v>36</v>
      </c>
      <c r="H20832">
        <v>34</v>
      </c>
      <c r="I20832" t="s">
        <v>69149</v>
      </c>
      <c r="J20832" t="s">
        <v>69150</v>
      </c>
      <c r="K20832" t="s">
        <v>69151</v>
      </c>
      <c r="L20832" t="s">
        <v>77999</v>
      </c>
    </row>
    <row r="20833" spans="1:12" x14ac:dyDescent="0.15">
      <c r="A20833" t="s">
        <v>12</v>
      </c>
      <c r="B20833">
        <v>5852093</v>
      </c>
      <c r="C20833">
        <v>5852113</v>
      </c>
      <c r="D20833" t="s">
        <v>69144</v>
      </c>
      <c r="E20833" t="s">
        <v>69145</v>
      </c>
      <c r="F20833" t="s">
        <v>15</v>
      </c>
      <c r="G20833" t="s">
        <v>32</v>
      </c>
      <c r="H20833">
        <v>56</v>
      </c>
      <c r="I20833" t="s">
        <v>69152</v>
      </c>
      <c r="J20833" t="s">
        <v>69153</v>
      </c>
      <c r="K20833" t="s">
        <v>69154</v>
      </c>
      <c r="L20833" t="s">
        <v>77971</v>
      </c>
    </row>
    <row r="20834" spans="1:12" x14ac:dyDescent="0.15">
      <c r="A20834" t="s">
        <v>12</v>
      </c>
      <c r="B20834">
        <v>5852137</v>
      </c>
      <c r="C20834">
        <v>5852157</v>
      </c>
      <c r="D20834" t="s">
        <v>69144</v>
      </c>
      <c r="E20834" t="s">
        <v>69145</v>
      </c>
      <c r="F20834" t="s">
        <v>15</v>
      </c>
      <c r="G20834" t="s">
        <v>23</v>
      </c>
      <c r="H20834">
        <v>100</v>
      </c>
      <c r="I20834" t="s">
        <v>69155</v>
      </c>
      <c r="J20834" t="s">
        <v>69156</v>
      </c>
      <c r="K20834" t="s">
        <v>69157</v>
      </c>
      <c r="L20834" t="s">
        <v>77953</v>
      </c>
    </row>
    <row r="20835" spans="1:12" x14ac:dyDescent="0.15">
      <c r="A20835" t="s">
        <v>12</v>
      </c>
      <c r="B20835">
        <v>5852999</v>
      </c>
      <c r="C20835">
        <v>5853019</v>
      </c>
      <c r="D20835" t="s">
        <v>69158</v>
      </c>
      <c r="E20835" t="s">
        <v>90</v>
      </c>
      <c r="F20835" t="s">
        <v>15</v>
      </c>
      <c r="G20835" t="s">
        <v>32</v>
      </c>
      <c r="H20835">
        <v>1</v>
      </c>
      <c r="I20835" t="s">
        <v>69159</v>
      </c>
      <c r="J20835" t="s">
        <v>69160</v>
      </c>
      <c r="K20835" t="s">
        <v>69161</v>
      </c>
      <c r="L20835" t="s">
        <v>77917</v>
      </c>
    </row>
    <row r="20836" spans="1:12" x14ac:dyDescent="0.15">
      <c r="A20836" t="s">
        <v>12</v>
      </c>
      <c r="B20836">
        <v>5853020</v>
      </c>
      <c r="C20836">
        <v>5853040</v>
      </c>
      <c r="D20836" t="s">
        <v>69158</v>
      </c>
      <c r="E20836" t="s">
        <v>90</v>
      </c>
      <c r="F20836" t="s">
        <v>15</v>
      </c>
      <c r="G20836" t="s">
        <v>36</v>
      </c>
      <c r="H20836">
        <v>22</v>
      </c>
      <c r="I20836" t="s">
        <v>69162</v>
      </c>
      <c r="J20836" t="s">
        <v>69163</v>
      </c>
      <c r="K20836" t="s">
        <v>69164</v>
      </c>
      <c r="L20836" t="s">
        <v>77948</v>
      </c>
    </row>
    <row r="20837" spans="1:12" x14ac:dyDescent="0.15">
      <c r="A20837" t="s">
        <v>12</v>
      </c>
      <c r="B20837">
        <v>5853044</v>
      </c>
      <c r="C20837">
        <v>5853064</v>
      </c>
      <c r="D20837" t="s">
        <v>69158</v>
      </c>
      <c r="E20837" t="s">
        <v>90</v>
      </c>
      <c r="F20837" t="s">
        <v>15</v>
      </c>
      <c r="G20837" t="s">
        <v>16</v>
      </c>
      <c r="H20837">
        <v>46</v>
      </c>
      <c r="I20837" t="s">
        <v>69165</v>
      </c>
      <c r="J20837" t="s">
        <v>69166</v>
      </c>
      <c r="K20837" t="s">
        <v>69167</v>
      </c>
      <c r="L20837" t="s">
        <v>78004</v>
      </c>
    </row>
    <row r="20838" spans="1:12" x14ac:dyDescent="0.15">
      <c r="A20838" t="s">
        <v>12</v>
      </c>
      <c r="B20838">
        <v>5853068</v>
      </c>
      <c r="C20838">
        <v>5853088</v>
      </c>
      <c r="D20838" t="s">
        <v>69158</v>
      </c>
      <c r="E20838" t="s">
        <v>90</v>
      </c>
      <c r="F20838" t="s">
        <v>15</v>
      </c>
      <c r="G20838" t="s">
        <v>36</v>
      </c>
      <c r="H20838">
        <v>70</v>
      </c>
      <c r="I20838" t="s">
        <v>69168</v>
      </c>
      <c r="J20838" t="s">
        <v>69169</v>
      </c>
      <c r="K20838" t="s">
        <v>69170</v>
      </c>
      <c r="L20838" t="s">
        <v>77919</v>
      </c>
    </row>
    <row r="20839" spans="1:12" x14ac:dyDescent="0.15">
      <c r="A20839" t="s">
        <v>12</v>
      </c>
      <c r="B20839">
        <v>5854416</v>
      </c>
      <c r="C20839">
        <v>5854436</v>
      </c>
      <c r="D20839" t="s">
        <v>69171</v>
      </c>
      <c r="E20839" t="s">
        <v>69172</v>
      </c>
      <c r="F20839" t="s">
        <v>76</v>
      </c>
      <c r="G20839" t="s">
        <v>32</v>
      </c>
      <c r="H20839">
        <v>1</v>
      </c>
      <c r="I20839" t="s">
        <v>69173</v>
      </c>
      <c r="J20839" t="s">
        <v>69174</v>
      </c>
      <c r="K20839" t="s">
        <v>69175</v>
      </c>
      <c r="L20839" t="s">
        <v>77917</v>
      </c>
    </row>
    <row r="20840" spans="1:12" x14ac:dyDescent="0.15">
      <c r="A20840" t="s">
        <v>12</v>
      </c>
      <c r="B20840">
        <v>5854389</v>
      </c>
      <c r="C20840">
        <v>5854409</v>
      </c>
      <c r="D20840" t="s">
        <v>69171</v>
      </c>
      <c r="E20840" t="s">
        <v>69172</v>
      </c>
      <c r="F20840" t="s">
        <v>76</v>
      </c>
      <c r="G20840" t="s">
        <v>36</v>
      </c>
      <c r="H20840">
        <v>28</v>
      </c>
      <c r="I20840" t="s">
        <v>69176</v>
      </c>
      <c r="J20840" t="s">
        <v>69177</v>
      </c>
      <c r="K20840" t="s">
        <v>69178</v>
      </c>
      <c r="L20840" t="s">
        <v>77956</v>
      </c>
    </row>
    <row r="20841" spans="1:12" x14ac:dyDescent="0.15">
      <c r="A20841" t="s">
        <v>12</v>
      </c>
      <c r="B20841">
        <v>5854366</v>
      </c>
      <c r="C20841">
        <v>5854386</v>
      </c>
      <c r="D20841" t="s">
        <v>69171</v>
      </c>
      <c r="E20841" t="s">
        <v>69172</v>
      </c>
      <c r="F20841" t="s">
        <v>76</v>
      </c>
      <c r="G20841" t="s">
        <v>16</v>
      </c>
      <c r="H20841">
        <v>51</v>
      </c>
      <c r="I20841" t="s">
        <v>69179</v>
      </c>
      <c r="J20841" t="s">
        <v>69180</v>
      </c>
      <c r="K20841" t="s">
        <v>69181</v>
      </c>
      <c r="L20841" t="s">
        <v>78023</v>
      </c>
    </row>
    <row r="20842" spans="1:12" x14ac:dyDescent="0.15">
      <c r="A20842" t="s">
        <v>12</v>
      </c>
      <c r="B20842">
        <v>5854334</v>
      </c>
      <c r="C20842">
        <v>5854354</v>
      </c>
      <c r="D20842" t="s">
        <v>69171</v>
      </c>
      <c r="E20842" t="s">
        <v>69172</v>
      </c>
      <c r="F20842" t="s">
        <v>76</v>
      </c>
      <c r="G20842" t="s">
        <v>32</v>
      </c>
      <c r="H20842">
        <v>83</v>
      </c>
      <c r="I20842" t="s">
        <v>69182</v>
      </c>
      <c r="J20842" t="s">
        <v>69183</v>
      </c>
      <c r="K20842" t="s">
        <v>69184</v>
      </c>
      <c r="L20842" t="s">
        <v>77958</v>
      </c>
    </row>
    <row r="20843" spans="1:12" x14ac:dyDescent="0.15">
      <c r="A20843" t="s">
        <v>12</v>
      </c>
      <c r="B20843">
        <v>5854719</v>
      </c>
      <c r="C20843">
        <v>5854739</v>
      </c>
      <c r="D20843" t="s">
        <v>69185</v>
      </c>
      <c r="E20843" t="s">
        <v>90</v>
      </c>
      <c r="F20843" t="s">
        <v>15</v>
      </c>
      <c r="G20843" t="s">
        <v>23</v>
      </c>
      <c r="H20843">
        <v>7</v>
      </c>
      <c r="I20843" t="s">
        <v>69186</v>
      </c>
      <c r="J20843" t="s">
        <v>69187</v>
      </c>
      <c r="K20843" t="s">
        <v>69188</v>
      </c>
      <c r="L20843" t="s">
        <v>77909</v>
      </c>
    </row>
    <row r="20844" spans="1:12" x14ac:dyDescent="0.15">
      <c r="A20844" t="s">
        <v>12</v>
      </c>
      <c r="B20844">
        <v>5854749</v>
      </c>
      <c r="C20844">
        <v>5854769</v>
      </c>
      <c r="D20844" t="s">
        <v>69185</v>
      </c>
      <c r="E20844" t="s">
        <v>90</v>
      </c>
      <c r="F20844" t="s">
        <v>15</v>
      </c>
      <c r="G20844" t="s">
        <v>32</v>
      </c>
      <c r="H20844">
        <v>37</v>
      </c>
      <c r="I20844" t="s">
        <v>69189</v>
      </c>
      <c r="J20844" t="s">
        <v>69190</v>
      </c>
      <c r="K20844" t="s">
        <v>69191</v>
      </c>
      <c r="L20844" t="s">
        <v>77906</v>
      </c>
    </row>
    <row r="20845" spans="1:12" x14ac:dyDescent="0.15">
      <c r="A20845" t="s">
        <v>12</v>
      </c>
      <c r="B20845">
        <v>5854782</v>
      </c>
      <c r="C20845">
        <v>5854802</v>
      </c>
      <c r="D20845" t="s">
        <v>69185</v>
      </c>
      <c r="E20845" t="s">
        <v>90</v>
      </c>
      <c r="F20845" t="s">
        <v>15</v>
      </c>
      <c r="G20845" t="s">
        <v>16</v>
      </c>
      <c r="H20845">
        <v>70</v>
      </c>
      <c r="I20845" t="s">
        <v>69192</v>
      </c>
      <c r="J20845" t="s">
        <v>69193</v>
      </c>
      <c r="K20845" t="s">
        <v>69194</v>
      </c>
      <c r="L20845" t="s">
        <v>77919</v>
      </c>
    </row>
    <row r="20846" spans="1:12" x14ac:dyDescent="0.15">
      <c r="A20846" t="s">
        <v>12</v>
      </c>
      <c r="B20846">
        <v>5854809</v>
      </c>
      <c r="C20846">
        <v>5854829</v>
      </c>
      <c r="D20846" t="s">
        <v>69185</v>
      </c>
      <c r="E20846" t="s">
        <v>90</v>
      </c>
      <c r="F20846" t="s">
        <v>15</v>
      </c>
      <c r="G20846" t="s">
        <v>16</v>
      </c>
      <c r="H20846">
        <v>97</v>
      </c>
      <c r="I20846" t="s">
        <v>69195</v>
      </c>
      <c r="J20846" t="s">
        <v>69196</v>
      </c>
      <c r="K20846" t="s">
        <v>69197</v>
      </c>
      <c r="L20846" t="s">
        <v>78010</v>
      </c>
    </row>
    <row r="20847" spans="1:12" x14ac:dyDescent="0.15">
      <c r="A20847" t="s">
        <v>12</v>
      </c>
      <c r="B20847">
        <v>5855956</v>
      </c>
      <c r="C20847">
        <v>5855976</v>
      </c>
      <c r="D20847" t="s">
        <v>69198</v>
      </c>
      <c r="E20847" t="s">
        <v>90</v>
      </c>
      <c r="F20847" t="s">
        <v>76</v>
      </c>
      <c r="G20847" t="s">
        <v>23</v>
      </c>
      <c r="H20847">
        <v>32</v>
      </c>
      <c r="I20847" t="s">
        <v>69199</v>
      </c>
      <c r="J20847" t="s">
        <v>69200</v>
      </c>
      <c r="K20847" t="s">
        <v>69201</v>
      </c>
      <c r="L20847" t="s">
        <v>77918</v>
      </c>
    </row>
    <row r="20848" spans="1:12" x14ac:dyDescent="0.15">
      <c r="A20848" t="s">
        <v>12</v>
      </c>
      <c r="B20848">
        <v>5855930</v>
      </c>
      <c r="C20848">
        <v>5855950</v>
      </c>
      <c r="D20848" t="s">
        <v>69198</v>
      </c>
      <c r="E20848" t="s">
        <v>90</v>
      </c>
      <c r="F20848" t="s">
        <v>76</v>
      </c>
      <c r="G20848" t="s">
        <v>32</v>
      </c>
      <c r="H20848">
        <v>58</v>
      </c>
      <c r="I20848" t="s">
        <v>69202</v>
      </c>
      <c r="J20848" t="s">
        <v>69203</v>
      </c>
      <c r="K20848" t="s">
        <v>69204</v>
      </c>
      <c r="L20848" t="s">
        <v>77911</v>
      </c>
    </row>
    <row r="20849" spans="1:12" x14ac:dyDescent="0.15">
      <c r="A20849" t="s">
        <v>12</v>
      </c>
      <c r="B20849">
        <v>5855901</v>
      </c>
      <c r="C20849">
        <v>5855921</v>
      </c>
      <c r="D20849" t="s">
        <v>69198</v>
      </c>
      <c r="E20849" t="s">
        <v>90</v>
      </c>
      <c r="F20849" t="s">
        <v>76</v>
      </c>
      <c r="G20849" t="s">
        <v>16</v>
      </c>
      <c r="H20849">
        <v>87</v>
      </c>
      <c r="I20849" t="s">
        <v>69205</v>
      </c>
      <c r="J20849" t="s">
        <v>69206</v>
      </c>
      <c r="K20849" t="s">
        <v>69207</v>
      </c>
      <c r="L20849" t="s">
        <v>78024</v>
      </c>
    </row>
    <row r="20850" spans="1:12" x14ac:dyDescent="0.15">
      <c r="A20850" t="s">
        <v>12</v>
      </c>
      <c r="B20850">
        <v>5855858</v>
      </c>
      <c r="C20850">
        <v>5855878</v>
      </c>
      <c r="D20850" t="s">
        <v>69198</v>
      </c>
      <c r="E20850" t="s">
        <v>90</v>
      </c>
      <c r="F20850" t="s">
        <v>76</v>
      </c>
      <c r="G20850" t="s">
        <v>36</v>
      </c>
      <c r="H20850">
        <v>130</v>
      </c>
      <c r="I20850" t="s">
        <v>69208</v>
      </c>
      <c r="J20850" t="s">
        <v>69209</v>
      </c>
      <c r="K20850" t="s">
        <v>69210</v>
      </c>
      <c r="L20850" t="s">
        <v>77998</v>
      </c>
    </row>
    <row r="20851" spans="1:12" x14ac:dyDescent="0.15">
      <c r="A20851" t="s">
        <v>12</v>
      </c>
      <c r="B20851">
        <v>5856992</v>
      </c>
      <c r="C20851">
        <v>5857012</v>
      </c>
      <c r="D20851" t="s">
        <v>69211</v>
      </c>
      <c r="E20851" t="s">
        <v>90</v>
      </c>
      <c r="F20851" t="s">
        <v>76</v>
      </c>
      <c r="G20851" t="s">
        <v>16</v>
      </c>
      <c r="H20851">
        <v>34</v>
      </c>
      <c r="I20851" t="s">
        <v>69212</v>
      </c>
      <c r="J20851" t="s">
        <v>69213</v>
      </c>
      <c r="K20851" t="s">
        <v>69214</v>
      </c>
      <c r="L20851" t="s">
        <v>77999</v>
      </c>
    </row>
    <row r="20852" spans="1:12" x14ac:dyDescent="0.15">
      <c r="A20852" t="s">
        <v>12</v>
      </c>
      <c r="B20852">
        <v>5856959</v>
      </c>
      <c r="C20852">
        <v>5856979</v>
      </c>
      <c r="D20852" t="s">
        <v>69211</v>
      </c>
      <c r="E20852" t="s">
        <v>90</v>
      </c>
      <c r="F20852" t="s">
        <v>76</v>
      </c>
      <c r="G20852" t="s">
        <v>36</v>
      </c>
      <c r="H20852">
        <v>67</v>
      </c>
      <c r="I20852" t="s">
        <v>69215</v>
      </c>
      <c r="J20852" t="s">
        <v>69216</v>
      </c>
      <c r="K20852" t="s">
        <v>69217</v>
      </c>
      <c r="L20852" t="s">
        <v>77981</v>
      </c>
    </row>
    <row r="20853" spans="1:12" x14ac:dyDescent="0.15">
      <c r="A20853" t="s">
        <v>12</v>
      </c>
      <c r="B20853">
        <v>5856920</v>
      </c>
      <c r="C20853">
        <v>5856940</v>
      </c>
      <c r="D20853" t="s">
        <v>69211</v>
      </c>
      <c r="E20853" t="s">
        <v>90</v>
      </c>
      <c r="F20853" t="s">
        <v>76</v>
      </c>
      <c r="G20853" t="s">
        <v>32</v>
      </c>
      <c r="H20853">
        <v>106</v>
      </c>
      <c r="I20853" t="s">
        <v>69218</v>
      </c>
      <c r="J20853" t="s">
        <v>69219</v>
      </c>
      <c r="K20853" t="s">
        <v>69220</v>
      </c>
      <c r="L20853" t="s">
        <v>77914</v>
      </c>
    </row>
    <row r="20854" spans="1:12" x14ac:dyDescent="0.15">
      <c r="A20854" t="s">
        <v>12</v>
      </c>
      <c r="B20854">
        <v>5856878</v>
      </c>
      <c r="C20854">
        <v>5856898</v>
      </c>
      <c r="D20854" t="s">
        <v>69211</v>
      </c>
      <c r="E20854" t="s">
        <v>90</v>
      </c>
      <c r="F20854" t="s">
        <v>76</v>
      </c>
      <c r="G20854" t="s">
        <v>16</v>
      </c>
      <c r="H20854">
        <v>148</v>
      </c>
      <c r="I20854" t="s">
        <v>69221</v>
      </c>
      <c r="J20854" t="s">
        <v>69222</v>
      </c>
      <c r="K20854" t="s">
        <v>69223</v>
      </c>
      <c r="L20854" t="s">
        <v>78043</v>
      </c>
    </row>
    <row r="20855" spans="1:12" x14ac:dyDescent="0.15">
      <c r="A20855" t="s">
        <v>12</v>
      </c>
      <c r="B20855">
        <v>5858205</v>
      </c>
      <c r="C20855">
        <v>5858225</v>
      </c>
      <c r="D20855" t="s">
        <v>69224</v>
      </c>
      <c r="E20855" t="s">
        <v>90</v>
      </c>
      <c r="F20855" t="s">
        <v>76</v>
      </c>
      <c r="G20855" t="s">
        <v>16</v>
      </c>
      <c r="H20855">
        <v>7</v>
      </c>
      <c r="I20855" t="s">
        <v>69225</v>
      </c>
      <c r="J20855" t="s">
        <v>69226</v>
      </c>
      <c r="K20855" t="s">
        <v>69227</v>
      </c>
      <c r="L20855" t="s">
        <v>77909</v>
      </c>
    </row>
    <row r="20856" spans="1:12" x14ac:dyDescent="0.15">
      <c r="A20856" t="s">
        <v>12</v>
      </c>
      <c r="B20856">
        <v>5858182</v>
      </c>
      <c r="C20856">
        <v>5858202</v>
      </c>
      <c r="D20856" t="s">
        <v>69224</v>
      </c>
      <c r="E20856" t="s">
        <v>90</v>
      </c>
      <c r="F20856" t="s">
        <v>76</v>
      </c>
      <c r="G20856" t="s">
        <v>16</v>
      </c>
      <c r="H20856">
        <v>30</v>
      </c>
      <c r="I20856" t="s">
        <v>69228</v>
      </c>
      <c r="J20856" t="s">
        <v>69229</v>
      </c>
      <c r="K20856" t="s">
        <v>69230</v>
      </c>
      <c r="L20856" t="s">
        <v>77984</v>
      </c>
    </row>
    <row r="20857" spans="1:12" x14ac:dyDescent="0.15">
      <c r="A20857" t="s">
        <v>12</v>
      </c>
      <c r="B20857">
        <v>5858162</v>
      </c>
      <c r="C20857">
        <v>5858182</v>
      </c>
      <c r="D20857" t="s">
        <v>69224</v>
      </c>
      <c r="E20857" t="s">
        <v>90</v>
      </c>
      <c r="F20857" t="s">
        <v>76</v>
      </c>
      <c r="G20857" t="s">
        <v>32</v>
      </c>
      <c r="H20857">
        <v>50</v>
      </c>
      <c r="I20857" t="s">
        <v>69231</v>
      </c>
      <c r="J20857" t="s">
        <v>69232</v>
      </c>
      <c r="K20857" t="s">
        <v>69233</v>
      </c>
      <c r="L20857" t="s">
        <v>77925</v>
      </c>
    </row>
    <row r="20858" spans="1:12" x14ac:dyDescent="0.15">
      <c r="A20858" t="s">
        <v>12</v>
      </c>
      <c r="B20858">
        <v>5858138</v>
      </c>
      <c r="C20858">
        <v>5858158</v>
      </c>
      <c r="D20858" t="s">
        <v>69224</v>
      </c>
      <c r="E20858" t="s">
        <v>90</v>
      </c>
      <c r="F20858" t="s">
        <v>76</v>
      </c>
      <c r="G20858" t="s">
        <v>16</v>
      </c>
      <c r="H20858">
        <v>74</v>
      </c>
      <c r="I20858" t="s">
        <v>69234</v>
      </c>
      <c r="J20858" t="s">
        <v>69235</v>
      </c>
      <c r="K20858" t="s">
        <v>69236</v>
      </c>
      <c r="L20858" t="s">
        <v>78005</v>
      </c>
    </row>
    <row r="20859" spans="1:12" x14ac:dyDescent="0.15">
      <c r="A20859" t="s">
        <v>12</v>
      </c>
      <c r="B20859">
        <v>5860704</v>
      </c>
      <c r="C20859">
        <v>5860724</v>
      </c>
      <c r="D20859" t="s">
        <v>69237</v>
      </c>
      <c r="E20859" t="s">
        <v>90</v>
      </c>
      <c r="F20859" t="s">
        <v>76</v>
      </c>
      <c r="G20859" t="s">
        <v>36</v>
      </c>
      <c r="H20859">
        <v>6</v>
      </c>
      <c r="I20859" t="s">
        <v>69238</v>
      </c>
      <c r="J20859" t="s">
        <v>69239</v>
      </c>
      <c r="K20859" t="s">
        <v>69240</v>
      </c>
      <c r="L20859" t="s">
        <v>78025</v>
      </c>
    </row>
    <row r="20860" spans="1:12" x14ac:dyDescent="0.15">
      <c r="A20860" t="s">
        <v>12</v>
      </c>
      <c r="B20860">
        <v>5860683</v>
      </c>
      <c r="C20860">
        <v>5860703</v>
      </c>
      <c r="D20860" t="s">
        <v>69237</v>
      </c>
      <c r="E20860" t="s">
        <v>90</v>
      </c>
      <c r="F20860" t="s">
        <v>76</v>
      </c>
      <c r="G20860" t="s">
        <v>16</v>
      </c>
      <c r="H20860">
        <v>27</v>
      </c>
      <c r="I20860" t="s">
        <v>69241</v>
      </c>
      <c r="J20860" t="s">
        <v>69242</v>
      </c>
      <c r="K20860" t="s">
        <v>69243</v>
      </c>
      <c r="L20860" t="s">
        <v>78013</v>
      </c>
    </row>
    <row r="20861" spans="1:12" x14ac:dyDescent="0.15">
      <c r="A20861" t="s">
        <v>12</v>
      </c>
      <c r="B20861">
        <v>5860645</v>
      </c>
      <c r="C20861">
        <v>5860665</v>
      </c>
      <c r="D20861" t="s">
        <v>69237</v>
      </c>
      <c r="E20861" t="s">
        <v>90</v>
      </c>
      <c r="F20861" t="s">
        <v>76</v>
      </c>
      <c r="G20861" t="s">
        <v>32</v>
      </c>
      <c r="H20861">
        <v>65</v>
      </c>
      <c r="I20861" t="s">
        <v>69244</v>
      </c>
      <c r="J20861" t="s">
        <v>69245</v>
      </c>
      <c r="K20861" t="s">
        <v>69246</v>
      </c>
      <c r="L20861" t="s">
        <v>78042</v>
      </c>
    </row>
    <row r="20862" spans="1:12" x14ac:dyDescent="0.15">
      <c r="A20862" t="s">
        <v>12</v>
      </c>
      <c r="B20862">
        <v>5860609</v>
      </c>
      <c r="C20862">
        <v>5860629</v>
      </c>
      <c r="D20862" t="s">
        <v>69237</v>
      </c>
      <c r="E20862" t="s">
        <v>90</v>
      </c>
      <c r="F20862" t="s">
        <v>76</v>
      </c>
      <c r="G20862" t="s">
        <v>16</v>
      </c>
      <c r="H20862">
        <v>101</v>
      </c>
      <c r="I20862" t="s">
        <v>69247</v>
      </c>
      <c r="J20862" t="s">
        <v>69248</v>
      </c>
      <c r="K20862" t="s">
        <v>69249</v>
      </c>
      <c r="L20862" t="s">
        <v>77997</v>
      </c>
    </row>
    <row r="20863" spans="1:12" x14ac:dyDescent="0.15">
      <c r="A20863" t="s">
        <v>12</v>
      </c>
      <c r="B20863">
        <v>5863205</v>
      </c>
      <c r="C20863">
        <v>5863225</v>
      </c>
      <c r="D20863" t="s">
        <v>69250</v>
      </c>
      <c r="E20863" t="s">
        <v>90</v>
      </c>
      <c r="F20863" t="s">
        <v>76</v>
      </c>
      <c r="G20863" t="s">
        <v>16</v>
      </c>
      <c r="H20863">
        <v>10</v>
      </c>
      <c r="I20863" t="s">
        <v>69251</v>
      </c>
      <c r="J20863" t="s">
        <v>69252</v>
      </c>
      <c r="K20863" t="s">
        <v>69253</v>
      </c>
      <c r="L20863" t="s">
        <v>78001</v>
      </c>
    </row>
    <row r="20864" spans="1:12" x14ac:dyDescent="0.15">
      <c r="A20864" t="s">
        <v>12</v>
      </c>
      <c r="B20864">
        <v>5863182</v>
      </c>
      <c r="C20864">
        <v>5863202</v>
      </c>
      <c r="D20864" t="s">
        <v>69250</v>
      </c>
      <c r="E20864" t="s">
        <v>90</v>
      </c>
      <c r="F20864" t="s">
        <v>76</v>
      </c>
      <c r="G20864" t="s">
        <v>36</v>
      </c>
      <c r="H20864">
        <v>33</v>
      </c>
      <c r="I20864" t="s">
        <v>69254</v>
      </c>
      <c r="J20864" t="s">
        <v>69255</v>
      </c>
      <c r="K20864" t="s">
        <v>69256</v>
      </c>
      <c r="L20864" t="s">
        <v>77977</v>
      </c>
    </row>
    <row r="20865" spans="1:12" x14ac:dyDescent="0.15">
      <c r="A20865" t="s">
        <v>12</v>
      </c>
      <c r="B20865">
        <v>5863155</v>
      </c>
      <c r="C20865">
        <v>5863175</v>
      </c>
      <c r="D20865" t="s">
        <v>69250</v>
      </c>
      <c r="E20865" t="s">
        <v>90</v>
      </c>
      <c r="F20865" t="s">
        <v>76</v>
      </c>
      <c r="G20865" t="s">
        <v>16</v>
      </c>
      <c r="H20865">
        <v>60</v>
      </c>
      <c r="I20865" t="s">
        <v>69257</v>
      </c>
      <c r="J20865" t="s">
        <v>69258</v>
      </c>
      <c r="K20865" t="s">
        <v>69259</v>
      </c>
      <c r="L20865" t="s">
        <v>78006</v>
      </c>
    </row>
    <row r="20866" spans="1:12" x14ac:dyDescent="0.15">
      <c r="A20866" t="s">
        <v>12</v>
      </c>
      <c r="B20866">
        <v>5863100</v>
      </c>
      <c r="C20866">
        <v>5863120</v>
      </c>
      <c r="D20866" t="s">
        <v>69250</v>
      </c>
      <c r="E20866" t="s">
        <v>90</v>
      </c>
      <c r="F20866" t="s">
        <v>76</v>
      </c>
      <c r="G20866" t="s">
        <v>23</v>
      </c>
      <c r="H20866">
        <v>115</v>
      </c>
      <c r="I20866" t="s">
        <v>69260</v>
      </c>
      <c r="J20866" t="s">
        <v>69261</v>
      </c>
      <c r="K20866" t="s">
        <v>69262</v>
      </c>
      <c r="L20866" t="s">
        <v>78020</v>
      </c>
    </row>
    <row r="20867" spans="1:12" x14ac:dyDescent="0.15">
      <c r="A20867" t="s">
        <v>12</v>
      </c>
      <c r="B20867">
        <v>5865039</v>
      </c>
      <c r="C20867">
        <v>5865059</v>
      </c>
      <c r="D20867" t="s">
        <v>69263</v>
      </c>
      <c r="E20867" t="s">
        <v>90</v>
      </c>
      <c r="F20867" t="s">
        <v>76</v>
      </c>
      <c r="G20867" t="s">
        <v>36</v>
      </c>
      <c r="H20867">
        <v>21</v>
      </c>
      <c r="I20867" t="s">
        <v>69264</v>
      </c>
      <c r="J20867" t="s">
        <v>69265</v>
      </c>
      <c r="K20867" t="s">
        <v>69266</v>
      </c>
      <c r="L20867" t="s">
        <v>78022</v>
      </c>
    </row>
    <row r="20868" spans="1:12" x14ac:dyDescent="0.15">
      <c r="A20868" t="s">
        <v>12</v>
      </c>
      <c r="B20868">
        <v>5865011</v>
      </c>
      <c r="C20868">
        <v>5865031</v>
      </c>
      <c r="D20868" t="s">
        <v>69263</v>
      </c>
      <c r="E20868" t="s">
        <v>90</v>
      </c>
      <c r="F20868" t="s">
        <v>76</v>
      </c>
      <c r="G20868" t="s">
        <v>16</v>
      </c>
      <c r="H20868">
        <v>49</v>
      </c>
      <c r="I20868" t="s">
        <v>69267</v>
      </c>
      <c r="J20868" t="s">
        <v>69268</v>
      </c>
      <c r="K20868" t="s">
        <v>69269</v>
      </c>
      <c r="L20868" t="s">
        <v>77913</v>
      </c>
    </row>
    <row r="20869" spans="1:12" x14ac:dyDescent="0.15">
      <c r="A20869" t="s">
        <v>12</v>
      </c>
      <c r="B20869">
        <v>5864989</v>
      </c>
      <c r="C20869">
        <v>5865009</v>
      </c>
      <c r="D20869" t="s">
        <v>69263</v>
      </c>
      <c r="E20869" t="s">
        <v>90</v>
      </c>
      <c r="F20869" t="s">
        <v>76</v>
      </c>
      <c r="G20869" t="s">
        <v>23</v>
      </c>
      <c r="H20869">
        <v>71</v>
      </c>
      <c r="I20869" t="s">
        <v>69270</v>
      </c>
      <c r="J20869" t="s">
        <v>69271</v>
      </c>
      <c r="K20869" t="s">
        <v>69272</v>
      </c>
      <c r="L20869" t="s">
        <v>77969</v>
      </c>
    </row>
    <row r="20870" spans="1:12" x14ac:dyDescent="0.15">
      <c r="A20870" t="s">
        <v>12</v>
      </c>
      <c r="B20870">
        <v>5864964</v>
      </c>
      <c r="C20870">
        <v>5864984</v>
      </c>
      <c r="D20870" t="s">
        <v>69263</v>
      </c>
      <c r="E20870" t="s">
        <v>90</v>
      </c>
      <c r="F20870" t="s">
        <v>76</v>
      </c>
      <c r="G20870" t="s">
        <v>16</v>
      </c>
      <c r="H20870">
        <v>96</v>
      </c>
      <c r="I20870" t="s">
        <v>69273</v>
      </c>
      <c r="J20870" t="s">
        <v>69274</v>
      </c>
      <c r="K20870" t="s">
        <v>69275</v>
      </c>
      <c r="L20870" t="s">
        <v>77912</v>
      </c>
    </row>
    <row r="20871" spans="1:12" x14ac:dyDescent="0.15">
      <c r="A20871" t="s">
        <v>12</v>
      </c>
      <c r="B20871">
        <v>5866407</v>
      </c>
      <c r="C20871">
        <v>5866427</v>
      </c>
      <c r="D20871" t="s">
        <v>69276</v>
      </c>
      <c r="E20871" t="s">
        <v>69277</v>
      </c>
      <c r="F20871" t="s">
        <v>76</v>
      </c>
      <c r="G20871" t="s">
        <v>32</v>
      </c>
      <c r="H20871">
        <v>1</v>
      </c>
      <c r="I20871" t="s">
        <v>69278</v>
      </c>
      <c r="J20871" t="s">
        <v>69279</v>
      </c>
      <c r="K20871" t="s">
        <v>69280</v>
      </c>
      <c r="L20871" t="s">
        <v>77917</v>
      </c>
    </row>
    <row r="20872" spans="1:12" x14ac:dyDescent="0.15">
      <c r="A20872" t="s">
        <v>12</v>
      </c>
      <c r="B20872">
        <v>5866386</v>
      </c>
      <c r="C20872">
        <v>5866406</v>
      </c>
      <c r="D20872" t="s">
        <v>69276</v>
      </c>
      <c r="E20872" t="s">
        <v>69277</v>
      </c>
      <c r="F20872" t="s">
        <v>76</v>
      </c>
      <c r="G20872" t="s">
        <v>16</v>
      </c>
      <c r="H20872">
        <v>22</v>
      </c>
      <c r="I20872" t="s">
        <v>69281</v>
      </c>
      <c r="J20872" t="s">
        <v>69282</v>
      </c>
      <c r="K20872" t="s">
        <v>69283</v>
      </c>
      <c r="L20872" t="s">
        <v>77948</v>
      </c>
    </row>
    <row r="20873" spans="1:12" x14ac:dyDescent="0.15">
      <c r="A20873" t="s">
        <v>12</v>
      </c>
      <c r="B20873">
        <v>5866364</v>
      </c>
      <c r="C20873">
        <v>5866384</v>
      </c>
      <c r="D20873" t="s">
        <v>69276</v>
      </c>
      <c r="E20873" t="s">
        <v>69277</v>
      </c>
      <c r="F20873" t="s">
        <v>76</v>
      </c>
      <c r="G20873" t="s">
        <v>32</v>
      </c>
      <c r="H20873">
        <v>44</v>
      </c>
      <c r="I20873" t="s">
        <v>69284</v>
      </c>
      <c r="J20873" t="s">
        <v>69285</v>
      </c>
      <c r="K20873" t="s">
        <v>69286</v>
      </c>
      <c r="L20873" t="s">
        <v>78016</v>
      </c>
    </row>
    <row r="20874" spans="1:12" x14ac:dyDescent="0.15">
      <c r="A20874" t="s">
        <v>12</v>
      </c>
      <c r="B20874">
        <v>5866296</v>
      </c>
      <c r="C20874">
        <v>5866316</v>
      </c>
      <c r="D20874" t="s">
        <v>69276</v>
      </c>
      <c r="E20874" t="s">
        <v>69277</v>
      </c>
      <c r="F20874" t="s">
        <v>76</v>
      </c>
      <c r="G20874" t="s">
        <v>23</v>
      </c>
      <c r="H20874">
        <v>112</v>
      </c>
      <c r="I20874" t="s">
        <v>69287</v>
      </c>
      <c r="J20874" t="s">
        <v>69288</v>
      </c>
      <c r="K20874" t="s">
        <v>69289</v>
      </c>
      <c r="L20874" t="s">
        <v>77950</v>
      </c>
    </row>
    <row r="20875" spans="1:12" x14ac:dyDescent="0.15">
      <c r="A20875" t="s">
        <v>12</v>
      </c>
      <c r="B20875">
        <v>5867855</v>
      </c>
      <c r="C20875">
        <v>5867875</v>
      </c>
      <c r="D20875" t="s">
        <v>69290</v>
      </c>
      <c r="E20875" t="s">
        <v>69291</v>
      </c>
      <c r="F20875" t="s">
        <v>76</v>
      </c>
      <c r="G20875" t="s">
        <v>32</v>
      </c>
      <c r="H20875">
        <v>16</v>
      </c>
      <c r="I20875" t="s">
        <v>69292</v>
      </c>
      <c r="J20875" t="s">
        <v>69293</v>
      </c>
      <c r="K20875" t="s">
        <v>69294</v>
      </c>
      <c r="L20875" t="s">
        <v>77905</v>
      </c>
    </row>
    <row r="20876" spans="1:12" x14ac:dyDescent="0.15">
      <c r="A20876" t="s">
        <v>12</v>
      </c>
      <c r="B20876">
        <v>5867828</v>
      </c>
      <c r="C20876">
        <v>5867848</v>
      </c>
      <c r="D20876" t="s">
        <v>69290</v>
      </c>
      <c r="E20876" t="s">
        <v>69291</v>
      </c>
      <c r="F20876" t="s">
        <v>76</v>
      </c>
      <c r="G20876" t="s">
        <v>32</v>
      </c>
      <c r="H20876">
        <v>43</v>
      </c>
      <c r="I20876" t="s">
        <v>69295</v>
      </c>
      <c r="J20876" t="s">
        <v>69296</v>
      </c>
      <c r="K20876" t="s">
        <v>69297</v>
      </c>
      <c r="L20876" t="s">
        <v>77942</v>
      </c>
    </row>
    <row r="20877" spans="1:12" x14ac:dyDescent="0.15">
      <c r="A20877" t="s">
        <v>12</v>
      </c>
      <c r="B20877">
        <v>5867808</v>
      </c>
      <c r="C20877">
        <v>5867828</v>
      </c>
      <c r="D20877" t="s">
        <v>69290</v>
      </c>
      <c r="E20877" t="s">
        <v>69291</v>
      </c>
      <c r="F20877" t="s">
        <v>76</v>
      </c>
      <c r="G20877" t="s">
        <v>16</v>
      </c>
      <c r="H20877">
        <v>63</v>
      </c>
      <c r="I20877" t="s">
        <v>69298</v>
      </c>
      <c r="J20877" t="s">
        <v>69299</v>
      </c>
      <c r="K20877" t="s">
        <v>69300</v>
      </c>
      <c r="L20877" t="s">
        <v>77957</v>
      </c>
    </row>
    <row r="20878" spans="1:12" x14ac:dyDescent="0.15">
      <c r="A20878" t="s">
        <v>12</v>
      </c>
      <c r="B20878">
        <v>5867783</v>
      </c>
      <c r="C20878">
        <v>5867803</v>
      </c>
      <c r="D20878" t="s">
        <v>69290</v>
      </c>
      <c r="E20878" t="s">
        <v>69291</v>
      </c>
      <c r="F20878" t="s">
        <v>76</v>
      </c>
      <c r="G20878" t="s">
        <v>16</v>
      </c>
      <c r="H20878">
        <v>88</v>
      </c>
      <c r="I20878" t="s">
        <v>69301</v>
      </c>
      <c r="J20878" t="s">
        <v>69302</v>
      </c>
      <c r="K20878" t="s">
        <v>69303</v>
      </c>
      <c r="L20878" t="s">
        <v>77923</v>
      </c>
    </row>
    <row r="20879" spans="1:12" x14ac:dyDescent="0.15">
      <c r="A20879" t="s">
        <v>12</v>
      </c>
      <c r="B20879">
        <v>5868432</v>
      </c>
      <c r="C20879">
        <v>5868452</v>
      </c>
      <c r="D20879" t="s">
        <v>69304</v>
      </c>
      <c r="E20879" t="s">
        <v>69305</v>
      </c>
      <c r="F20879" t="s">
        <v>76</v>
      </c>
      <c r="G20879" t="s">
        <v>23</v>
      </c>
      <c r="H20879">
        <v>14</v>
      </c>
      <c r="I20879" t="s">
        <v>69306</v>
      </c>
      <c r="J20879" t="s">
        <v>69307</v>
      </c>
      <c r="K20879" t="s">
        <v>69308</v>
      </c>
      <c r="L20879" t="s">
        <v>77924</v>
      </c>
    </row>
    <row r="20880" spans="1:12" x14ac:dyDescent="0.15">
      <c r="A20880" t="s">
        <v>12</v>
      </c>
      <c r="B20880">
        <v>5868402</v>
      </c>
      <c r="C20880">
        <v>5868422</v>
      </c>
      <c r="D20880" t="s">
        <v>69304</v>
      </c>
      <c r="E20880" t="s">
        <v>69305</v>
      </c>
      <c r="F20880" t="s">
        <v>76</v>
      </c>
      <c r="G20880" t="s">
        <v>23</v>
      </c>
      <c r="H20880">
        <v>44</v>
      </c>
      <c r="I20880" t="s">
        <v>69309</v>
      </c>
      <c r="J20880" t="s">
        <v>69310</v>
      </c>
      <c r="K20880" t="s">
        <v>69311</v>
      </c>
      <c r="L20880" t="s">
        <v>78016</v>
      </c>
    </row>
    <row r="20881" spans="1:12" x14ac:dyDescent="0.15">
      <c r="A20881" t="s">
        <v>12</v>
      </c>
      <c r="B20881">
        <v>5868367</v>
      </c>
      <c r="C20881">
        <v>5868387</v>
      </c>
      <c r="D20881" t="s">
        <v>69304</v>
      </c>
      <c r="E20881" t="s">
        <v>69305</v>
      </c>
      <c r="F20881" t="s">
        <v>76</v>
      </c>
      <c r="G20881" t="s">
        <v>36</v>
      </c>
      <c r="H20881">
        <v>79</v>
      </c>
      <c r="I20881" t="s">
        <v>69312</v>
      </c>
      <c r="J20881" t="s">
        <v>69313</v>
      </c>
      <c r="K20881" t="s">
        <v>69314</v>
      </c>
      <c r="L20881" t="s">
        <v>77993</v>
      </c>
    </row>
    <row r="20882" spans="1:12" x14ac:dyDescent="0.15">
      <c r="A20882" t="s">
        <v>12</v>
      </c>
      <c r="B20882">
        <v>5868337</v>
      </c>
      <c r="C20882">
        <v>5868357</v>
      </c>
      <c r="D20882" t="s">
        <v>69304</v>
      </c>
      <c r="E20882" t="s">
        <v>69305</v>
      </c>
      <c r="F20882" t="s">
        <v>76</v>
      </c>
      <c r="G20882" t="s">
        <v>32</v>
      </c>
      <c r="H20882">
        <v>109</v>
      </c>
      <c r="I20882" t="s">
        <v>69315</v>
      </c>
      <c r="J20882" t="s">
        <v>69316</v>
      </c>
      <c r="K20882" t="s">
        <v>69317</v>
      </c>
      <c r="L20882" t="s">
        <v>77947</v>
      </c>
    </row>
    <row r="20883" spans="1:12" x14ac:dyDescent="0.15">
      <c r="A20883" t="s">
        <v>12</v>
      </c>
      <c r="B20883">
        <v>5869312</v>
      </c>
      <c r="C20883">
        <v>5869332</v>
      </c>
      <c r="D20883" t="s">
        <v>69318</v>
      </c>
      <c r="E20883" t="s">
        <v>90</v>
      </c>
      <c r="F20883" t="s">
        <v>76</v>
      </c>
      <c r="G20883" t="s">
        <v>32</v>
      </c>
      <c r="H20883">
        <v>25</v>
      </c>
      <c r="I20883" t="s">
        <v>69319</v>
      </c>
      <c r="J20883" t="s">
        <v>69320</v>
      </c>
      <c r="K20883" t="s">
        <v>69321</v>
      </c>
      <c r="L20883" t="s">
        <v>78012</v>
      </c>
    </row>
    <row r="20884" spans="1:12" x14ac:dyDescent="0.15">
      <c r="A20884" t="s">
        <v>12</v>
      </c>
      <c r="B20884">
        <v>5869282</v>
      </c>
      <c r="C20884">
        <v>5869302</v>
      </c>
      <c r="D20884" t="s">
        <v>69318</v>
      </c>
      <c r="E20884" t="s">
        <v>90</v>
      </c>
      <c r="F20884" t="s">
        <v>76</v>
      </c>
      <c r="G20884" t="s">
        <v>16</v>
      </c>
      <c r="H20884">
        <v>55</v>
      </c>
      <c r="I20884" t="s">
        <v>69322</v>
      </c>
      <c r="J20884" t="s">
        <v>69323</v>
      </c>
      <c r="K20884" t="s">
        <v>69324</v>
      </c>
      <c r="L20884" t="s">
        <v>77992</v>
      </c>
    </row>
    <row r="20885" spans="1:12" x14ac:dyDescent="0.15">
      <c r="A20885" t="s">
        <v>12</v>
      </c>
      <c r="B20885">
        <v>5869259</v>
      </c>
      <c r="C20885">
        <v>5869279</v>
      </c>
      <c r="D20885" t="s">
        <v>69318</v>
      </c>
      <c r="E20885" t="s">
        <v>90</v>
      </c>
      <c r="F20885" t="s">
        <v>76</v>
      </c>
      <c r="G20885" t="s">
        <v>32</v>
      </c>
      <c r="H20885">
        <v>78</v>
      </c>
      <c r="I20885" t="s">
        <v>69325</v>
      </c>
      <c r="J20885" t="s">
        <v>69326</v>
      </c>
      <c r="K20885" t="s">
        <v>69327</v>
      </c>
      <c r="L20885" t="s">
        <v>78000</v>
      </c>
    </row>
    <row r="20886" spans="1:12" x14ac:dyDescent="0.15">
      <c r="A20886" t="s">
        <v>12</v>
      </c>
      <c r="B20886">
        <v>5869234</v>
      </c>
      <c r="C20886">
        <v>5869254</v>
      </c>
      <c r="D20886" t="s">
        <v>69318</v>
      </c>
      <c r="E20886" t="s">
        <v>90</v>
      </c>
      <c r="F20886" t="s">
        <v>76</v>
      </c>
      <c r="G20886" t="s">
        <v>16</v>
      </c>
      <c r="H20886">
        <v>103</v>
      </c>
      <c r="I20886" t="s">
        <v>69328</v>
      </c>
      <c r="J20886" t="s">
        <v>69329</v>
      </c>
      <c r="K20886" t="s">
        <v>69330</v>
      </c>
      <c r="L20886" t="s">
        <v>77937</v>
      </c>
    </row>
    <row r="20887" spans="1:12" x14ac:dyDescent="0.15">
      <c r="A20887" t="s">
        <v>12</v>
      </c>
      <c r="B20887">
        <v>5869587</v>
      </c>
      <c r="C20887">
        <v>5869607</v>
      </c>
      <c r="D20887" t="s">
        <v>69331</v>
      </c>
      <c r="E20887" t="s">
        <v>69332</v>
      </c>
      <c r="F20887" t="s">
        <v>76</v>
      </c>
      <c r="G20887" t="s">
        <v>16</v>
      </c>
      <c r="H20887">
        <v>17</v>
      </c>
      <c r="I20887" t="s">
        <v>69333</v>
      </c>
      <c r="J20887" t="s">
        <v>69334</v>
      </c>
      <c r="K20887" t="s">
        <v>69335</v>
      </c>
      <c r="L20887" t="s">
        <v>77944</v>
      </c>
    </row>
    <row r="20888" spans="1:12" x14ac:dyDescent="0.15">
      <c r="A20888" t="s">
        <v>12</v>
      </c>
      <c r="B20888">
        <v>5869561</v>
      </c>
      <c r="C20888">
        <v>5869581</v>
      </c>
      <c r="D20888" t="s">
        <v>69331</v>
      </c>
      <c r="E20888" t="s">
        <v>69332</v>
      </c>
      <c r="F20888" t="s">
        <v>76</v>
      </c>
      <c r="G20888" t="s">
        <v>16</v>
      </c>
      <c r="H20888">
        <v>43</v>
      </c>
      <c r="I20888" t="s">
        <v>69336</v>
      </c>
      <c r="J20888" t="s">
        <v>69337</v>
      </c>
      <c r="K20888" t="s">
        <v>69338</v>
      </c>
      <c r="L20888" t="s">
        <v>77942</v>
      </c>
    </row>
    <row r="20889" spans="1:12" x14ac:dyDescent="0.15">
      <c r="A20889" t="s">
        <v>12</v>
      </c>
      <c r="B20889">
        <v>5869519</v>
      </c>
      <c r="C20889">
        <v>5869539</v>
      </c>
      <c r="D20889" t="s">
        <v>69331</v>
      </c>
      <c r="E20889" t="s">
        <v>69332</v>
      </c>
      <c r="F20889" t="s">
        <v>76</v>
      </c>
      <c r="G20889" t="s">
        <v>36</v>
      </c>
      <c r="H20889">
        <v>85</v>
      </c>
      <c r="I20889" t="s">
        <v>69339</v>
      </c>
      <c r="J20889" t="s">
        <v>69340</v>
      </c>
      <c r="K20889" t="s">
        <v>69341</v>
      </c>
      <c r="L20889" t="s">
        <v>77972</v>
      </c>
    </row>
    <row r="20890" spans="1:12" x14ac:dyDescent="0.15">
      <c r="A20890" t="s">
        <v>12</v>
      </c>
      <c r="B20890">
        <v>5869495</v>
      </c>
      <c r="C20890">
        <v>5869515</v>
      </c>
      <c r="D20890" t="s">
        <v>69331</v>
      </c>
      <c r="E20890" t="s">
        <v>69332</v>
      </c>
      <c r="F20890" t="s">
        <v>76</v>
      </c>
      <c r="G20890" t="s">
        <v>16</v>
      </c>
      <c r="H20890">
        <v>109</v>
      </c>
      <c r="I20890" t="s">
        <v>69342</v>
      </c>
      <c r="J20890" t="s">
        <v>69343</v>
      </c>
      <c r="K20890" t="s">
        <v>69344</v>
      </c>
      <c r="L20890" t="s">
        <v>77947</v>
      </c>
    </row>
    <row r="20891" spans="1:12" x14ac:dyDescent="0.15">
      <c r="A20891" t="s">
        <v>12</v>
      </c>
      <c r="B20891">
        <v>5870027</v>
      </c>
      <c r="C20891">
        <v>5870047</v>
      </c>
      <c r="D20891" t="s">
        <v>69345</v>
      </c>
      <c r="E20891" t="s">
        <v>69346</v>
      </c>
      <c r="F20891" t="s">
        <v>76</v>
      </c>
      <c r="G20891" t="s">
        <v>23</v>
      </c>
      <c r="H20891">
        <v>26</v>
      </c>
      <c r="I20891" t="s">
        <v>69347</v>
      </c>
      <c r="J20891" t="s">
        <v>69348</v>
      </c>
      <c r="K20891" t="s">
        <v>69349</v>
      </c>
      <c r="L20891" t="s">
        <v>78002</v>
      </c>
    </row>
    <row r="20892" spans="1:12" x14ac:dyDescent="0.15">
      <c r="A20892" t="s">
        <v>12</v>
      </c>
      <c r="B20892">
        <v>5869974</v>
      </c>
      <c r="C20892">
        <v>5869994</v>
      </c>
      <c r="D20892" t="s">
        <v>69345</v>
      </c>
      <c r="E20892" t="s">
        <v>69346</v>
      </c>
      <c r="F20892" t="s">
        <v>76</v>
      </c>
      <c r="G20892" t="s">
        <v>32</v>
      </c>
      <c r="H20892">
        <v>79</v>
      </c>
      <c r="I20892" t="s">
        <v>69350</v>
      </c>
      <c r="J20892" t="s">
        <v>69351</v>
      </c>
      <c r="K20892" t="s">
        <v>69352</v>
      </c>
      <c r="L20892" t="s">
        <v>77993</v>
      </c>
    </row>
    <row r="20893" spans="1:12" x14ac:dyDescent="0.15">
      <c r="A20893" t="s">
        <v>12</v>
      </c>
      <c r="B20893">
        <v>5869943</v>
      </c>
      <c r="C20893">
        <v>5869963</v>
      </c>
      <c r="D20893" t="s">
        <v>69345</v>
      </c>
      <c r="E20893" t="s">
        <v>69346</v>
      </c>
      <c r="F20893" t="s">
        <v>76</v>
      </c>
      <c r="G20893" t="s">
        <v>32</v>
      </c>
      <c r="H20893">
        <v>110</v>
      </c>
      <c r="I20893" t="s">
        <v>69353</v>
      </c>
      <c r="J20893" t="s">
        <v>69354</v>
      </c>
      <c r="K20893" t="s">
        <v>69355</v>
      </c>
      <c r="L20893" t="s">
        <v>78030</v>
      </c>
    </row>
    <row r="20894" spans="1:12" x14ac:dyDescent="0.15">
      <c r="A20894" t="s">
        <v>12</v>
      </c>
      <c r="B20894">
        <v>5869922</v>
      </c>
      <c r="C20894">
        <v>5869942</v>
      </c>
      <c r="D20894" t="s">
        <v>69345</v>
      </c>
      <c r="E20894" t="s">
        <v>69346</v>
      </c>
      <c r="F20894" t="s">
        <v>76</v>
      </c>
      <c r="G20894" t="s">
        <v>16</v>
      </c>
      <c r="H20894">
        <v>131</v>
      </c>
      <c r="I20894" t="s">
        <v>69356</v>
      </c>
      <c r="J20894" t="s">
        <v>69357</v>
      </c>
      <c r="K20894" t="s">
        <v>69358</v>
      </c>
      <c r="L20894" t="s">
        <v>77941</v>
      </c>
    </row>
    <row r="20895" spans="1:12" x14ac:dyDescent="0.15">
      <c r="A20895" t="s">
        <v>12</v>
      </c>
      <c r="B20895">
        <v>5870951</v>
      </c>
      <c r="C20895">
        <v>5870971</v>
      </c>
      <c r="D20895" t="s">
        <v>69359</v>
      </c>
      <c r="E20895" t="s">
        <v>90</v>
      </c>
      <c r="F20895" t="s">
        <v>76</v>
      </c>
      <c r="G20895" t="s">
        <v>16</v>
      </c>
      <c r="H20895">
        <v>63</v>
      </c>
      <c r="I20895" t="s">
        <v>69360</v>
      </c>
      <c r="J20895" t="s">
        <v>69361</v>
      </c>
      <c r="K20895" t="s">
        <v>69362</v>
      </c>
      <c r="L20895" t="s">
        <v>77957</v>
      </c>
    </row>
    <row r="20896" spans="1:12" x14ac:dyDescent="0.15">
      <c r="A20896" t="s">
        <v>12</v>
      </c>
      <c r="B20896">
        <v>5870923</v>
      </c>
      <c r="C20896">
        <v>5870943</v>
      </c>
      <c r="D20896" t="s">
        <v>69359</v>
      </c>
      <c r="E20896" t="s">
        <v>90</v>
      </c>
      <c r="F20896" t="s">
        <v>76</v>
      </c>
      <c r="G20896" t="s">
        <v>16</v>
      </c>
      <c r="H20896">
        <v>91</v>
      </c>
      <c r="I20896" t="s">
        <v>69363</v>
      </c>
      <c r="J20896" t="s">
        <v>69364</v>
      </c>
      <c r="K20896" t="s">
        <v>69365</v>
      </c>
      <c r="L20896" t="s">
        <v>77907</v>
      </c>
    </row>
    <row r="20897" spans="1:12" x14ac:dyDescent="0.15">
      <c r="A20897" t="s">
        <v>12</v>
      </c>
      <c r="B20897">
        <v>5870878</v>
      </c>
      <c r="C20897">
        <v>5870898</v>
      </c>
      <c r="D20897" t="s">
        <v>69359</v>
      </c>
      <c r="E20897" t="s">
        <v>90</v>
      </c>
      <c r="F20897" t="s">
        <v>76</v>
      </c>
      <c r="G20897" t="s">
        <v>16</v>
      </c>
      <c r="H20897">
        <v>136</v>
      </c>
      <c r="I20897" t="s">
        <v>69366</v>
      </c>
      <c r="J20897" t="s">
        <v>69367</v>
      </c>
      <c r="K20897" t="s">
        <v>69368</v>
      </c>
      <c r="L20897" t="s">
        <v>78057</v>
      </c>
    </row>
    <row r="20898" spans="1:12" x14ac:dyDescent="0.15">
      <c r="A20898" t="s">
        <v>12</v>
      </c>
      <c r="B20898">
        <v>5870808</v>
      </c>
      <c r="C20898">
        <v>5870828</v>
      </c>
      <c r="D20898" t="s">
        <v>69359</v>
      </c>
      <c r="E20898" t="s">
        <v>90</v>
      </c>
      <c r="F20898" t="s">
        <v>76</v>
      </c>
      <c r="G20898" t="s">
        <v>32</v>
      </c>
      <c r="H20898">
        <v>206</v>
      </c>
      <c r="I20898" t="s">
        <v>69369</v>
      </c>
      <c r="J20898" t="s">
        <v>69370</v>
      </c>
      <c r="K20898" t="s">
        <v>69371</v>
      </c>
      <c r="L20898" t="s">
        <v>78106</v>
      </c>
    </row>
    <row r="20899" spans="1:12" x14ac:dyDescent="0.15">
      <c r="A20899" t="s">
        <v>12</v>
      </c>
      <c r="B20899">
        <v>5873718</v>
      </c>
      <c r="C20899">
        <v>5873738</v>
      </c>
      <c r="D20899" t="s">
        <v>69372</v>
      </c>
      <c r="E20899" t="s">
        <v>69373</v>
      </c>
      <c r="F20899" t="s">
        <v>76</v>
      </c>
      <c r="G20899" t="s">
        <v>16</v>
      </c>
      <c r="H20899">
        <v>7</v>
      </c>
      <c r="I20899" t="s">
        <v>69374</v>
      </c>
      <c r="J20899" t="s">
        <v>69375</v>
      </c>
      <c r="K20899" t="s">
        <v>69376</v>
      </c>
      <c r="L20899" t="s">
        <v>77909</v>
      </c>
    </row>
    <row r="20900" spans="1:12" x14ac:dyDescent="0.15">
      <c r="A20900" t="s">
        <v>12</v>
      </c>
      <c r="B20900">
        <v>5873698</v>
      </c>
      <c r="C20900">
        <v>5873718</v>
      </c>
      <c r="D20900" t="s">
        <v>69372</v>
      </c>
      <c r="E20900" t="s">
        <v>69373</v>
      </c>
      <c r="F20900" t="s">
        <v>76</v>
      </c>
      <c r="G20900" t="s">
        <v>36</v>
      </c>
      <c r="H20900">
        <v>27</v>
      </c>
      <c r="I20900" t="s">
        <v>69377</v>
      </c>
      <c r="J20900" t="s">
        <v>69378</v>
      </c>
      <c r="K20900" t="s">
        <v>69379</v>
      </c>
      <c r="L20900" t="s">
        <v>78013</v>
      </c>
    </row>
    <row r="20901" spans="1:12" x14ac:dyDescent="0.15">
      <c r="A20901" t="s">
        <v>12</v>
      </c>
      <c r="B20901">
        <v>5873663</v>
      </c>
      <c r="C20901">
        <v>5873683</v>
      </c>
      <c r="D20901" t="s">
        <v>69372</v>
      </c>
      <c r="E20901" t="s">
        <v>69373</v>
      </c>
      <c r="F20901" t="s">
        <v>76</v>
      </c>
      <c r="G20901" t="s">
        <v>36</v>
      </c>
      <c r="H20901">
        <v>62</v>
      </c>
      <c r="I20901" t="s">
        <v>69380</v>
      </c>
      <c r="J20901" t="s">
        <v>69381</v>
      </c>
      <c r="K20901" t="s">
        <v>69382</v>
      </c>
      <c r="L20901" t="s">
        <v>77949</v>
      </c>
    </row>
    <row r="20902" spans="1:12" x14ac:dyDescent="0.15">
      <c r="A20902" t="s">
        <v>12</v>
      </c>
      <c r="B20902">
        <v>5873639</v>
      </c>
      <c r="C20902">
        <v>5873659</v>
      </c>
      <c r="D20902" t="s">
        <v>69372</v>
      </c>
      <c r="E20902" t="s">
        <v>69373</v>
      </c>
      <c r="F20902" t="s">
        <v>76</v>
      </c>
      <c r="G20902" t="s">
        <v>23</v>
      </c>
      <c r="H20902">
        <v>86</v>
      </c>
      <c r="I20902" t="s">
        <v>69383</v>
      </c>
      <c r="J20902" t="s">
        <v>69384</v>
      </c>
      <c r="K20902" t="s">
        <v>69385</v>
      </c>
      <c r="L20902" t="s">
        <v>77929</v>
      </c>
    </row>
    <row r="20903" spans="1:12" x14ac:dyDescent="0.15">
      <c r="A20903" t="s">
        <v>12</v>
      </c>
      <c r="B20903">
        <v>5875657</v>
      </c>
      <c r="C20903">
        <v>5875677</v>
      </c>
      <c r="D20903" t="s">
        <v>69386</v>
      </c>
      <c r="E20903" t="s">
        <v>69387</v>
      </c>
      <c r="F20903" t="s">
        <v>76</v>
      </c>
      <c r="G20903" t="s">
        <v>23</v>
      </c>
      <c r="H20903">
        <v>23</v>
      </c>
      <c r="I20903" t="s">
        <v>69388</v>
      </c>
      <c r="J20903" t="s">
        <v>69389</v>
      </c>
      <c r="K20903" t="s">
        <v>69390</v>
      </c>
      <c r="L20903" t="s">
        <v>77975</v>
      </c>
    </row>
    <row r="20904" spans="1:12" x14ac:dyDescent="0.15">
      <c r="A20904" t="s">
        <v>12</v>
      </c>
      <c r="B20904">
        <v>5875604</v>
      </c>
      <c r="C20904">
        <v>5875624</v>
      </c>
      <c r="D20904" t="s">
        <v>69386</v>
      </c>
      <c r="E20904" t="s">
        <v>69387</v>
      </c>
      <c r="F20904" t="s">
        <v>76</v>
      </c>
      <c r="G20904" t="s">
        <v>16</v>
      </c>
      <c r="H20904">
        <v>76</v>
      </c>
      <c r="I20904" t="s">
        <v>69391</v>
      </c>
      <c r="J20904" t="s">
        <v>69392</v>
      </c>
      <c r="K20904" t="s">
        <v>69393</v>
      </c>
      <c r="L20904" t="s">
        <v>77985</v>
      </c>
    </row>
    <row r="20905" spans="1:12" x14ac:dyDescent="0.15">
      <c r="A20905" t="s">
        <v>12</v>
      </c>
      <c r="B20905">
        <v>5875576</v>
      </c>
      <c r="C20905">
        <v>5875596</v>
      </c>
      <c r="D20905" t="s">
        <v>69386</v>
      </c>
      <c r="E20905" t="s">
        <v>69387</v>
      </c>
      <c r="F20905" t="s">
        <v>76</v>
      </c>
      <c r="G20905" t="s">
        <v>32</v>
      </c>
      <c r="H20905">
        <v>104</v>
      </c>
      <c r="I20905" t="s">
        <v>69394</v>
      </c>
      <c r="J20905" t="s">
        <v>69395</v>
      </c>
      <c r="K20905" t="s">
        <v>69396</v>
      </c>
      <c r="L20905" t="s">
        <v>77963</v>
      </c>
    </row>
    <row r="20906" spans="1:12" x14ac:dyDescent="0.15">
      <c r="A20906" t="s">
        <v>12</v>
      </c>
      <c r="B20906">
        <v>5875555</v>
      </c>
      <c r="C20906">
        <v>5875575</v>
      </c>
      <c r="D20906" t="s">
        <v>69386</v>
      </c>
      <c r="E20906" t="s">
        <v>69387</v>
      </c>
      <c r="F20906" t="s">
        <v>76</v>
      </c>
      <c r="G20906" t="s">
        <v>32</v>
      </c>
      <c r="H20906">
        <v>125</v>
      </c>
      <c r="I20906" t="s">
        <v>69397</v>
      </c>
      <c r="J20906" t="s">
        <v>69398</v>
      </c>
      <c r="K20906" t="s">
        <v>69399</v>
      </c>
      <c r="L20906" t="s">
        <v>78034</v>
      </c>
    </row>
    <row r="20907" spans="1:12" x14ac:dyDescent="0.15">
      <c r="A20907" t="s">
        <v>12</v>
      </c>
      <c r="B20907">
        <v>5876899</v>
      </c>
      <c r="C20907">
        <v>5876919</v>
      </c>
      <c r="D20907" t="s">
        <v>69400</v>
      </c>
      <c r="E20907" t="s">
        <v>90</v>
      </c>
      <c r="F20907" t="s">
        <v>76</v>
      </c>
      <c r="G20907" t="s">
        <v>16</v>
      </c>
      <c r="H20907">
        <v>17</v>
      </c>
      <c r="I20907" t="s">
        <v>69401</v>
      </c>
      <c r="J20907" t="s">
        <v>69402</v>
      </c>
      <c r="K20907" t="s">
        <v>69403</v>
      </c>
      <c r="L20907" t="s">
        <v>77944</v>
      </c>
    </row>
    <row r="20908" spans="1:12" x14ac:dyDescent="0.15">
      <c r="A20908" t="s">
        <v>12</v>
      </c>
      <c r="B20908">
        <v>5876862</v>
      </c>
      <c r="C20908">
        <v>5876882</v>
      </c>
      <c r="D20908" t="s">
        <v>69400</v>
      </c>
      <c r="E20908" t="s">
        <v>90</v>
      </c>
      <c r="F20908" t="s">
        <v>76</v>
      </c>
      <c r="G20908" t="s">
        <v>36</v>
      </c>
      <c r="H20908">
        <v>54</v>
      </c>
      <c r="I20908" t="s">
        <v>69404</v>
      </c>
      <c r="J20908" t="s">
        <v>69405</v>
      </c>
      <c r="K20908" t="s">
        <v>69406</v>
      </c>
      <c r="L20908" t="s">
        <v>77961</v>
      </c>
    </row>
    <row r="20909" spans="1:12" x14ac:dyDescent="0.15">
      <c r="A20909" t="s">
        <v>12</v>
      </c>
      <c r="B20909">
        <v>5876834</v>
      </c>
      <c r="C20909">
        <v>5876854</v>
      </c>
      <c r="D20909" t="s">
        <v>69400</v>
      </c>
      <c r="E20909" t="s">
        <v>90</v>
      </c>
      <c r="F20909" t="s">
        <v>76</v>
      </c>
      <c r="G20909" t="s">
        <v>36</v>
      </c>
      <c r="H20909">
        <v>82</v>
      </c>
      <c r="I20909" t="s">
        <v>69407</v>
      </c>
      <c r="J20909" t="s">
        <v>69408</v>
      </c>
      <c r="K20909" t="s">
        <v>69409</v>
      </c>
      <c r="L20909" t="s">
        <v>78011</v>
      </c>
    </row>
    <row r="20910" spans="1:12" x14ac:dyDescent="0.15">
      <c r="A20910" t="s">
        <v>12</v>
      </c>
      <c r="B20910">
        <v>5876809</v>
      </c>
      <c r="C20910">
        <v>5876829</v>
      </c>
      <c r="D20910" t="s">
        <v>69400</v>
      </c>
      <c r="E20910" t="s">
        <v>90</v>
      </c>
      <c r="F20910" t="s">
        <v>76</v>
      </c>
      <c r="G20910" t="s">
        <v>32</v>
      </c>
      <c r="H20910">
        <v>107</v>
      </c>
      <c r="I20910" t="s">
        <v>69410</v>
      </c>
      <c r="J20910" t="s">
        <v>69411</v>
      </c>
      <c r="K20910" t="s">
        <v>69412</v>
      </c>
      <c r="L20910" t="s">
        <v>77983</v>
      </c>
    </row>
    <row r="20911" spans="1:12" x14ac:dyDescent="0.15">
      <c r="A20911" t="s">
        <v>12</v>
      </c>
      <c r="B20911">
        <v>5877080</v>
      </c>
      <c r="C20911">
        <v>5877100</v>
      </c>
      <c r="D20911" t="s">
        <v>69413</v>
      </c>
      <c r="E20911" t="s">
        <v>90</v>
      </c>
      <c r="F20911" t="s">
        <v>76</v>
      </c>
      <c r="G20911" t="s">
        <v>23</v>
      </c>
      <c r="H20911">
        <v>56</v>
      </c>
      <c r="I20911" t="s">
        <v>69414</v>
      </c>
      <c r="J20911" t="s">
        <v>69415</v>
      </c>
      <c r="K20911" t="s">
        <v>69416</v>
      </c>
      <c r="L20911" t="str">
        <f>HYPERLINK("https://www.ncbi.nlm.nih.gov/nuccore/FM209186.1?report=graph&amp;tracks=[key:gene_model_track,Options:GeneOnly]&amp;mk=5877081:5877100|offset_56|00cc00,5877030:5877049|offset_107|444444,5876974:5876993|offset_163|444444&amp;v=5876880:5877193&amp;c=444444", "offset 56")</f>
        <v>offset 56</v>
      </c>
    </row>
    <row r="20912" spans="1:12" x14ac:dyDescent="0.15">
      <c r="A20912" t="s">
        <v>12</v>
      </c>
      <c r="B20912">
        <v>5877029</v>
      </c>
      <c r="C20912">
        <v>5877049</v>
      </c>
      <c r="D20912" t="s">
        <v>69413</v>
      </c>
      <c r="E20912" t="s">
        <v>90</v>
      </c>
      <c r="F20912" t="s">
        <v>76</v>
      </c>
      <c r="G20912" t="s">
        <v>16</v>
      </c>
      <c r="H20912">
        <v>107</v>
      </c>
      <c r="I20912" t="s">
        <v>69417</v>
      </c>
      <c r="J20912" t="s">
        <v>69418</v>
      </c>
      <c r="K20912" t="s">
        <v>69419</v>
      </c>
      <c r="L20912" t="str">
        <f>HYPERLINK("https://www.ncbi.nlm.nih.gov/nuccore/FM209186.1?report=graph&amp;tracks=[key:gene_model_track,Options:GeneOnly]&amp;mk=5877081:5877100|offset_56|444444,5877030:5877049|offset_107|00cc00,5876974:5876993|offset_163|444444&amp;v=5876880:5877193&amp;c=444444", "offset 107")</f>
        <v>offset 107</v>
      </c>
    </row>
    <row r="20913" spans="1:12" x14ac:dyDescent="0.15">
      <c r="A20913" t="s">
        <v>12</v>
      </c>
      <c r="B20913">
        <v>5876973</v>
      </c>
      <c r="C20913">
        <v>5876993</v>
      </c>
      <c r="D20913" t="s">
        <v>69413</v>
      </c>
      <c r="E20913" t="s">
        <v>90</v>
      </c>
      <c r="F20913" t="s">
        <v>76</v>
      </c>
      <c r="G20913" t="s">
        <v>36</v>
      </c>
      <c r="H20913">
        <v>163</v>
      </c>
      <c r="I20913" t="s">
        <v>69420</v>
      </c>
      <c r="J20913" t="s">
        <v>69421</v>
      </c>
      <c r="K20913" t="s">
        <v>69422</v>
      </c>
      <c r="L20913" t="str">
        <f>HYPERLINK("https://www.ncbi.nlm.nih.gov/nuccore/FM209186.1?report=graph&amp;tracks=[key:gene_model_track,Options:GeneOnly]&amp;mk=5877081:5877100|offset_56|444444,5877030:5877049|offset_107|444444,5876974:5876993|offset_163|00cc00&amp;v=5876880:5877193&amp;c=444444", "offset 163")</f>
        <v>offset 163</v>
      </c>
    </row>
    <row r="20914" spans="1:12" x14ac:dyDescent="0.15">
      <c r="A20914" t="s">
        <v>12</v>
      </c>
      <c r="B20914">
        <v>5878055</v>
      </c>
      <c r="C20914">
        <v>5878075</v>
      </c>
      <c r="D20914" t="s">
        <v>69423</v>
      </c>
      <c r="E20914" t="s">
        <v>69424</v>
      </c>
      <c r="F20914" t="s">
        <v>76</v>
      </c>
      <c r="G20914" t="s">
        <v>16</v>
      </c>
      <c r="H20914">
        <v>46</v>
      </c>
      <c r="I20914" t="s">
        <v>69425</v>
      </c>
      <c r="J20914" t="s">
        <v>69426</v>
      </c>
      <c r="K20914" t="s">
        <v>69427</v>
      </c>
      <c r="L20914" t="s">
        <v>78004</v>
      </c>
    </row>
    <row r="20915" spans="1:12" x14ac:dyDescent="0.15">
      <c r="A20915" t="s">
        <v>12</v>
      </c>
      <c r="B20915">
        <v>5878021</v>
      </c>
      <c r="C20915">
        <v>5878041</v>
      </c>
      <c r="D20915" t="s">
        <v>69423</v>
      </c>
      <c r="E20915" t="s">
        <v>69424</v>
      </c>
      <c r="F20915" t="s">
        <v>76</v>
      </c>
      <c r="G20915" t="s">
        <v>32</v>
      </c>
      <c r="H20915">
        <v>80</v>
      </c>
      <c r="I20915" t="s">
        <v>69428</v>
      </c>
      <c r="J20915" t="s">
        <v>69429</v>
      </c>
      <c r="K20915" t="s">
        <v>69430</v>
      </c>
      <c r="L20915" t="s">
        <v>77940</v>
      </c>
    </row>
    <row r="20916" spans="1:12" x14ac:dyDescent="0.15">
      <c r="A20916" t="s">
        <v>12</v>
      </c>
      <c r="B20916">
        <v>5877985</v>
      </c>
      <c r="C20916">
        <v>5878005</v>
      </c>
      <c r="D20916" t="s">
        <v>69423</v>
      </c>
      <c r="E20916" t="s">
        <v>69424</v>
      </c>
      <c r="F20916" t="s">
        <v>76</v>
      </c>
      <c r="G20916" t="s">
        <v>16</v>
      </c>
      <c r="H20916">
        <v>116</v>
      </c>
      <c r="I20916" t="s">
        <v>69431</v>
      </c>
      <c r="J20916" t="s">
        <v>69432</v>
      </c>
      <c r="K20916" t="s">
        <v>69433</v>
      </c>
      <c r="L20916" t="s">
        <v>77976</v>
      </c>
    </row>
    <row r="20917" spans="1:12" x14ac:dyDescent="0.15">
      <c r="A20917" t="s">
        <v>12</v>
      </c>
      <c r="B20917">
        <v>5877960</v>
      </c>
      <c r="C20917">
        <v>5877980</v>
      </c>
      <c r="D20917" t="s">
        <v>69423</v>
      </c>
      <c r="E20917" t="s">
        <v>69424</v>
      </c>
      <c r="F20917" t="s">
        <v>76</v>
      </c>
      <c r="G20917" t="s">
        <v>16</v>
      </c>
      <c r="H20917">
        <v>141</v>
      </c>
      <c r="I20917" t="s">
        <v>69434</v>
      </c>
      <c r="J20917" t="s">
        <v>69435</v>
      </c>
      <c r="K20917" t="s">
        <v>69436</v>
      </c>
      <c r="L20917" t="s">
        <v>77951</v>
      </c>
    </row>
    <row r="20918" spans="1:12" x14ac:dyDescent="0.15">
      <c r="A20918" t="s">
        <v>12</v>
      </c>
      <c r="B20918">
        <v>5879285</v>
      </c>
      <c r="C20918">
        <v>5879305</v>
      </c>
      <c r="D20918" t="s">
        <v>69437</v>
      </c>
      <c r="E20918" t="s">
        <v>69438</v>
      </c>
      <c r="F20918" t="s">
        <v>76</v>
      </c>
      <c r="G20918" t="s">
        <v>16</v>
      </c>
      <c r="H20918">
        <v>18</v>
      </c>
      <c r="I20918" t="s">
        <v>69439</v>
      </c>
      <c r="J20918" t="s">
        <v>69440</v>
      </c>
      <c r="K20918" t="s">
        <v>69441</v>
      </c>
      <c r="L20918" t="s">
        <v>78007</v>
      </c>
    </row>
    <row r="20919" spans="1:12" x14ac:dyDescent="0.15">
      <c r="A20919" t="s">
        <v>12</v>
      </c>
      <c r="B20919">
        <v>5879253</v>
      </c>
      <c r="C20919">
        <v>5879273</v>
      </c>
      <c r="D20919" t="s">
        <v>69437</v>
      </c>
      <c r="E20919" t="s">
        <v>69438</v>
      </c>
      <c r="F20919" t="s">
        <v>76</v>
      </c>
      <c r="G20919" t="s">
        <v>36</v>
      </c>
      <c r="H20919">
        <v>50</v>
      </c>
      <c r="I20919" t="s">
        <v>69442</v>
      </c>
      <c r="J20919" t="s">
        <v>69443</v>
      </c>
      <c r="K20919" t="s">
        <v>69444</v>
      </c>
      <c r="L20919" t="s">
        <v>77925</v>
      </c>
    </row>
    <row r="20920" spans="1:12" x14ac:dyDescent="0.15">
      <c r="A20920" t="s">
        <v>12</v>
      </c>
      <c r="B20920">
        <v>5879201</v>
      </c>
      <c r="C20920">
        <v>5879221</v>
      </c>
      <c r="D20920" t="s">
        <v>69437</v>
      </c>
      <c r="E20920" t="s">
        <v>69438</v>
      </c>
      <c r="F20920" t="s">
        <v>76</v>
      </c>
      <c r="G20920" t="s">
        <v>16</v>
      </c>
      <c r="H20920">
        <v>102</v>
      </c>
      <c r="I20920" t="s">
        <v>69445</v>
      </c>
      <c r="J20920" t="s">
        <v>69446</v>
      </c>
      <c r="K20920" t="s">
        <v>69447</v>
      </c>
      <c r="L20920" t="s">
        <v>77933</v>
      </c>
    </row>
    <row r="20921" spans="1:12" x14ac:dyDescent="0.15">
      <c r="A20921" t="s">
        <v>12</v>
      </c>
      <c r="B20921">
        <v>5879178</v>
      </c>
      <c r="C20921">
        <v>5879198</v>
      </c>
      <c r="D20921" t="s">
        <v>69437</v>
      </c>
      <c r="E20921" t="s">
        <v>69438</v>
      </c>
      <c r="F20921" t="s">
        <v>76</v>
      </c>
      <c r="G20921" t="s">
        <v>16</v>
      </c>
      <c r="H20921">
        <v>125</v>
      </c>
      <c r="I20921" t="s">
        <v>69448</v>
      </c>
      <c r="J20921" t="s">
        <v>69449</v>
      </c>
      <c r="K20921" t="s">
        <v>69450</v>
      </c>
      <c r="L20921" t="s">
        <v>78034</v>
      </c>
    </row>
    <row r="20922" spans="1:12" x14ac:dyDescent="0.15">
      <c r="A20922" t="s">
        <v>12</v>
      </c>
      <c r="B20922">
        <v>5880681</v>
      </c>
      <c r="C20922">
        <v>5880701</v>
      </c>
      <c r="D20922" t="s">
        <v>69451</v>
      </c>
      <c r="E20922" t="s">
        <v>90</v>
      </c>
      <c r="F20922" t="s">
        <v>76</v>
      </c>
      <c r="G20922" t="s">
        <v>32</v>
      </c>
      <c r="H20922">
        <v>18</v>
      </c>
      <c r="I20922" t="s">
        <v>69452</v>
      </c>
      <c r="J20922" t="s">
        <v>69453</v>
      </c>
      <c r="K20922" t="s">
        <v>69454</v>
      </c>
      <c r="L20922" t="s">
        <v>78007</v>
      </c>
    </row>
    <row r="20923" spans="1:12" x14ac:dyDescent="0.15">
      <c r="A20923" t="s">
        <v>12</v>
      </c>
      <c r="B20923">
        <v>5880634</v>
      </c>
      <c r="C20923">
        <v>5880654</v>
      </c>
      <c r="D20923" t="s">
        <v>69451</v>
      </c>
      <c r="E20923" t="s">
        <v>90</v>
      </c>
      <c r="F20923" t="s">
        <v>76</v>
      </c>
      <c r="G20923" t="s">
        <v>36</v>
      </c>
      <c r="H20923">
        <v>65</v>
      </c>
      <c r="I20923" t="s">
        <v>69455</v>
      </c>
      <c r="J20923" t="s">
        <v>69456</v>
      </c>
      <c r="K20923" t="s">
        <v>69457</v>
      </c>
      <c r="L20923" t="s">
        <v>78042</v>
      </c>
    </row>
    <row r="20924" spans="1:12" x14ac:dyDescent="0.15">
      <c r="A20924" t="s">
        <v>12</v>
      </c>
      <c r="B20924">
        <v>5880604</v>
      </c>
      <c r="C20924">
        <v>5880624</v>
      </c>
      <c r="D20924" t="s">
        <v>69451</v>
      </c>
      <c r="E20924" t="s">
        <v>90</v>
      </c>
      <c r="F20924" t="s">
        <v>76</v>
      </c>
      <c r="G20924" t="s">
        <v>32</v>
      </c>
      <c r="H20924">
        <v>95</v>
      </c>
      <c r="I20924" t="s">
        <v>69458</v>
      </c>
      <c r="J20924" t="s">
        <v>69459</v>
      </c>
      <c r="K20924" t="s">
        <v>69460</v>
      </c>
      <c r="L20924" t="s">
        <v>77920</v>
      </c>
    </row>
    <row r="20925" spans="1:12" x14ac:dyDescent="0.15">
      <c r="A20925" t="s">
        <v>12</v>
      </c>
      <c r="B20925">
        <v>5880584</v>
      </c>
      <c r="C20925">
        <v>5880604</v>
      </c>
      <c r="D20925" t="s">
        <v>69451</v>
      </c>
      <c r="E20925" t="s">
        <v>90</v>
      </c>
      <c r="F20925" t="s">
        <v>76</v>
      </c>
      <c r="G20925" t="s">
        <v>16</v>
      </c>
      <c r="H20925">
        <v>115</v>
      </c>
      <c r="I20925" t="s">
        <v>69461</v>
      </c>
      <c r="J20925" t="s">
        <v>69462</v>
      </c>
      <c r="K20925" t="s">
        <v>69463</v>
      </c>
      <c r="L20925" t="s">
        <v>78020</v>
      </c>
    </row>
    <row r="20926" spans="1:12" x14ac:dyDescent="0.15">
      <c r="A20926" t="s">
        <v>12</v>
      </c>
      <c r="B20926">
        <v>5880931</v>
      </c>
      <c r="C20926">
        <v>5880951</v>
      </c>
      <c r="D20926" t="s">
        <v>69464</v>
      </c>
      <c r="E20926" t="s">
        <v>69465</v>
      </c>
      <c r="F20926" t="s">
        <v>76</v>
      </c>
      <c r="G20926" t="s">
        <v>36</v>
      </c>
      <c r="H20926">
        <v>29</v>
      </c>
      <c r="I20926" t="s">
        <v>69466</v>
      </c>
      <c r="J20926" t="s">
        <v>69467</v>
      </c>
      <c r="K20926" t="s">
        <v>69468</v>
      </c>
      <c r="L20926" t="s">
        <v>77921</v>
      </c>
    </row>
    <row r="20927" spans="1:12" x14ac:dyDescent="0.15">
      <c r="A20927" t="s">
        <v>12</v>
      </c>
      <c r="B20927">
        <v>5880898</v>
      </c>
      <c r="C20927">
        <v>5880918</v>
      </c>
      <c r="D20927" t="s">
        <v>69464</v>
      </c>
      <c r="E20927" t="s">
        <v>69465</v>
      </c>
      <c r="F20927" t="s">
        <v>76</v>
      </c>
      <c r="G20927" t="s">
        <v>36</v>
      </c>
      <c r="H20927">
        <v>62</v>
      </c>
      <c r="I20927" t="s">
        <v>69469</v>
      </c>
      <c r="J20927" t="s">
        <v>69470</v>
      </c>
      <c r="K20927" t="s">
        <v>69471</v>
      </c>
      <c r="L20927" t="s">
        <v>77949</v>
      </c>
    </row>
    <row r="20928" spans="1:12" x14ac:dyDescent="0.15">
      <c r="A20928" t="s">
        <v>12</v>
      </c>
      <c r="B20928">
        <v>5880856</v>
      </c>
      <c r="C20928">
        <v>5880876</v>
      </c>
      <c r="D20928" t="s">
        <v>69464</v>
      </c>
      <c r="E20928" t="s">
        <v>69465</v>
      </c>
      <c r="F20928" t="s">
        <v>76</v>
      </c>
      <c r="G20928" t="s">
        <v>32</v>
      </c>
      <c r="H20928">
        <v>104</v>
      </c>
      <c r="I20928" t="s">
        <v>69472</v>
      </c>
      <c r="J20928" t="s">
        <v>69473</v>
      </c>
      <c r="K20928" t="s">
        <v>69474</v>
      </c>
      <c r="L20928" t="s">
        <v>77963</v>
      </c>
    </row>
    <row r="20929" spans="1:12" x14ac:dyDescent="0.15">
      <c r="A20929" t="s">
        <v>12</v>
      </c>
      <c r="B20929">
        <v>5880805</v>
      </c>
      <c r="C20929">
        <v>5880825</v>
      </c>
      <c r="D20929" t="s">
        <v>69464</v>
      </c>
      <c r="E20929" t="s">
        <v>69465</v>
      </c>
      <c r="F20929" t="s">
        <v>76</v>
      </c>
      <c r="G20929" t="s">
        <v>32</v>
      </c>
      <c r="H20929">
        <v>155</v>
      </c>
      <c r="I20929" t="s">
        <v>69475</v>
      </c>
      <c r="J20929" t="s">
        <v>69476</v>
      </c>
      <c r="K20929" t="s">
        <v>69477</v>
      </c>
      <c r="L20929" t="s">
        <v>78083</v>
      </c>
    </row>
    <row r="20930" spans="1:12" x14ac:dyDescent="0.15">
      <c r="A20930" t="s">
        <v>12</v>
      </c>
      <c r="B20930">
        <v>5882037</v>
      </c>
      <c r="C20930">
        <v>5882057</v>
      </c>
      <c r="D20930" t="s">
        <v>69478</v>
      </c>
      <c r="E20930" t="s">
        <v>69479</v>
      </c>
      <c r="F20930" t="s">
        <v>76</v>
      </c>
      <c r="G20930" t="s">
        <v>16</v>
      </c>
      <c r="H20930">
        <v>0</v>
      </c>
      <c r="I20930" t="s">
        <v>69480</v>
      </c>
      <c r="J20930" t="s">
        <v>69481</v>
      </c>
      <c r="K20930" t="s">
        <v>69482</v>
      </c>
      <c r="L20930" t="s">
        <v>77980</v>
      </c>
    </row>
    <row r="20931" spans="1:12" x14ac:dyDescent="0.15">
      <c r="A20931" t="s">
        <v>12</v>
      </c>
      <c r="B20931">
        <v>5882015</v>
      </c>
      <c r="C20931">
        <v>5882035</v>
      </c>
      <c r="D20931" t="s">
        <v>69478</v>
      </c>
      <c r="E20931" t="s">
        <v>69479</v>
      </c>
      <c r="F20931" t="s">
        <v>76</v>
      </c>
      <c r="G20931" t="s">
        <v>32</v>
      </c>
      <c r="H20931">
        <v>22</v>
      </c>
      <c r="I20931" t="s">
        <v>69483</v>
      </c>
      <c r="J20931" t="s">
        <v>69484</v>
      </c>
      <c r="K20931" t="s">
        <v>69485</v>
      </c>
      <c r="L20931" t="s">
        <v>77948</v>
      </c>
    </row>
    <row r="20932" spans="1:12" x14ac:dyDescent="0.15">
      <c r="A20932" t="s">
        <v>12</v>
      </c>
      <c r="B20932">
        <v>5881988</v>
      </c>
      <c r="C20932">
        <v>5882008</v>
      </c>
      <c r="D20932" t="s">
        <v>69478</v>
      </c>
      <c r="E20932" t="s">
        <v>69479</v>
      </c>
      <c r="F20932" t="s">
        <v>76</v>
      </c>
      <c r="G20932" t="s">
        <v>16</v>
      </c>
      <c r="H20932">
        <v>49</v>
      </c>
      <c r="I20932" t="s">
        <v>69486</v>
      </c>
      <c r="J20932" t="s">
        <v>69487</v>
      </c>
      <c r="K20932" t="s">
        <v>69488</v>
      </c>
      <c r="L20932" t="s">
        <v>77913</v>
      </c>
    </row>
    <row r="20933" spans="1:12" x14ac:dyDescent="0.15">
      <c r="A20933" t="s">
        <v>12</v>
      </c>
      <c r="B20933">
        <v>5881958</v>
      </c>
      <c r="C20933">
        <v>5881978</v>
      </c>
      <c r="D20933" t="s">
        <v>69478</v>
      </c>
      <c r="E20933" t="s">
        <v>69479</v>
      </c>
      <c r="F20933" t="s">
        <v>76</v>
      </c>
      <c r="G20933" t="s">
        <v>16</v>
      </c>
      <c r="H20933">
        <v>79</v>
      </c>
      <c r="I20933" t="s">
        <v>69489</v>
      </c>
      <c r="J20933" t="s">
        <v>69490</v>
      </c>
      <c r="K20933" t="s">
        <v>69491</v>
      </c>
      <c r="L20933" t="s">
        <v>77993</v>
      </c>
    </row>
    <row r="20934" spans="1:12" x14ac:dyDescent="0.15">
      <c r="A20934" t="s">
        <v>12</v>
      </c>
      <c r="B20934">
        <v>5883981</v>
      </c>
      <c r="C20934">
        <v>5884001</v>
      </c>
      <c r="D20934" t="s">
        <v>69492</v>
      </c>
      <c r="E20934" t="s">
        <v>69493</v>
      </c>
      <c r="F20934" t="s">
        <v>76</v>
      </c>
      <c r="G20934" t="s">
        <v>16</v>
      </c>
      <c r="H20934">
        <v>15</v>
      </c>
      <c r="I20934" t="s">
        <v>69494</v>
      </c>
      <c r="J20934" t="s">
        <v>69495</v>
      </c>
      <c r="K20934" t="s">
        <v>69496</v>
      </c>
      <c r="L20934" t="s">
        <v>77970</v>
      </c>
    </row>
    <row r="20935" spans="1:12" x14ac:dyDescent="0.15">
      <c r="A20935" t="s">
        <v>12</v>
      </c>
      <c r="B20935">
        <v>5883960</v>
      </c>
      <c r="C20935">
        <v>5883980</v>
      </c>
      <c r="D20935" t="s">
        <v>69492</v>
      </c>
      <c r="E20935" t="s">
        <v>69493</v>
      </c>
      <c r="F20935" t="s">
        <v>76</v>
      </c>
      <c r="G20935" t="s">
        <v>16</v>
      </c>
      <c r="H20935">
        <v>36</v>
      </c>
      <c r="I20935" t="s">
        <v>69497</v>
      </c>
      <c r="J20935" t="s">
        <v>69498</v>
      </c>
      <c r="K20935" t="s">
        <v>69499</v>
      </c>
      <c r="L20935" t="s">
        <v>78003</v>
      </c>
    </row>
    <row r="20936" spans="1:12" x14ac:dyDescent="0.15">
      <c r="A20936" t="s">
        <v>12</v>
      </c>
      <c r="B20936">
        <v>5883938</v>
      </c>
      <c r="C20936">
        <v>5883958</v>
      </c>
      <c r="D20936" t="s">
        <v>69492</v>
      </c>
      <c r="E20936" t="s">
        <v>69493</v>
      </c>
      <c r="F20936" t="s">
        <v>76</v>
      </c>
      <c r="G20936" t="s">
        <v>16</v>
      </c>
      <c r="H20936">
        <v>58</v>
      </c>
      <c r="I20936" t="s">
        <v>69500</v>
      </c>
      <c r="J20936" t="s">
        <v>69501</v>
      </c>
      <c r="K20936" t="s">
        <v>69502</v>
      </c>
      <c r="L20936" t="s">
        <v>77911</v>
      </c>
    </row>
    <row r="20937" spans="1:12" x14ac:dyDescent="0.15">
      <c r="A20937" t="s">
        <v>12</v>
      </c>
      <c r="B20937">
        <v>5883915</v>
      </c>
      <c r="C20937">
        <v>5883935</v>
      </c>
      <c r="D20937" t="s">
        <v>69492</v>
      </c>
      <c r="E20937" t="s">
        <v>69493</v>
      </c>
      <c r="F20937" t="s">
        <v>76</v>
      </c>
      <c r="G20937" t="s">
        <v>36</v>
      </c>
      <c r="H20937">
        <v>81</v>
      </c>
      <c r="I20937" t="s">
        <v>69503</v>
      </c>
      <c r="J20937" t="s">
        <v>69504</v>
      </c>
      <c r="K20937" t="s">
        <v>69505</v>
      </c>
      <c r="L20937" t="s">
        <v>78019</v>
      </c>
    </row>
    <row r="20938" spans="1:12" x14ac:dyDescent="0.15">
      <c r="A20938" t="s">
        <v>12</v>
      </c>
      <c r="B20938">
        <v>5885341</v>
      </c>
      <c r="C20938">
        <v>5885361</v>
      </c>
      <c r="D20938" t="s">
        <v>69506</v>
      </c>
      <c r="E20938" t="s">
        <v>69507</v>
      </c>
      <c r="F20938" t="s">
        <v>76</v>
      </c>
      <c r="G20938" t="s">
        <v>16</v>
      </c>
      <c r="H20938">
        <v>82</v>
      </c>
      <c r="I20938" t="s">
        <v>69508</v>
      </c>
      <c r="J20938" t="s">
        <v>69509</v>
      </c>
      <c r="K20938" t="s">
        <v>69510</v>
      </c>
      <c r="L20938" t="s">
        <v>78011</v>
      </c>
    </row>
    <row r="20939" spans="1:12" x14ac:dyDescent="0.15">
      <c r="A20939" t="s">
        <v>12</v>
      </c>
      <c r="B20939">
        <v>5885303</v>
      </c>
      <c r="C20939">
        <v>5885323</v>
      </c>
      <c r="D20939" t="s">
        <v>69506</v>
      </c>
      <c r="E20939" t="s">
        <v>69507</v>
      </c>
      <c r="F20939" t="s">
        <v>76</v>
      </c>
      <c r="G20939" t="s">
        <v>16</v>
      </c>
      <c r="H20939">
        <v>120</v>
      </c>
      <c r="I20939" t="s">
        <v>69511</v>
      </c>
      <c r="J20939" t="s">
        <v>69512</v>
      </c>
      <c r="K20939" t="s">
        <v>69513</v>
      </c>
      <c r="L20939" t="s">
        <v>78047</v>
      </c>
    </row>
    <row r="20940" spans="1:12" x14ac:dyDescent="0.15">
      <c r="A20940" t="s">
        <v>12</v>
      </c>
      <c r="B20940">
        <v>5885272</v>
      </c>
      <c r="C20940">
        <v>5885292</v>
      </c>
      <c r="D20940" t="s">
        <v>69506</v>
      </c>
      <c r="E20940" t="s">
        <v>69507</v>
      </c>
      <c r="F20940" t="s">
        <v>76</v>
      </c>
      <c r="G20940" t="s">
        <v>16</v>
      </c>
      <c r="H20940">
        <v>151</v>
      </c>
      <c r="I20940" t="s">
        <v>69514</v>
      </c>
      <c r="J20940" t="s">
        <v>69515</v>
      </c>
      <c r="K20940" t="s">
        <v>69516</v>
      </c>
      <c r="L20940" t="s">
        <v>78050</v>
      </c>
    </row>
    <row r="20941" spans="1:12" x14ac:dyDescent="0.15">
      <c r="A20941" t="s">
        <v>12</v>
      </c>
      <c r="B20941">
        <v>5885245</v>
      </c>
      <c r="C20941">
        <v>5885265</v>
      </c>
      <c r="D20941" t="s">
        <v>69506</v>
      </c>
      <c r="E20941" t="s">
        <v>69507</v>
      </c>
      <c r="F20941" t="s">
        <v>76</v>
      </c>
      <c r="G20941" t="s">
        <v>36</v>
      </c>
      <c r="H20941">
        <v>178</v>
      </c>
      <c r="I20941" t="s">
        <v>69517</v>
      </c>
      <c r="J20941" t="s">
        <v>69518</v>
      </c>
      <c r="K20941" t="s">
        <v>69519</v>
      </c>
      <c r="L20941" t="s">
        <v>78105</v>
      </c>
    </row>
    <row r="20942" spans="1:12" x14ac:dyDescent="0.15">
      <c r="A20942" t="s">
        <v>12</v>
      </c>
      <c r="B20942">
        <v>5885882</v>
      </c>
      <c r="C20942">
        <v>5885902</v>
      </c>
      <c r="D20942" t="s">
        <v>69520</v>
      </c>
      <c r="E20942" t="s">
        <v>90</v>
      </c>
      <c r="F20942" t="s">
        <v>76</v>
      </c>
      <c r="G20942" t="s">
        <v>23</v>
      </c>
      <c r="H20942">
        <v>17</v>
      </c>
      <c r="I20942" t="s">
        <v>69521</v>
      </c>
      <c r="J20942" t="s">
        <v>69522</v>
      </c>
      <c r="K20942" t="s">
        <v>69523</v>
      </c>
      <c r="L20942" t="s">
        <v>77944</v>
      </c>
    </row>
    <row r="20943" spans="1:12" x14ac:dyDescent="0.15">
      <c r="A20943" t="s">
        <v>12</v>
      </c>
      <c r="B20943">
        <v>5885826</v>
      </c>
      <c r="C20943">
        <v>5885846</v>
      </c>
      <c r="D20943" t="s">
        <v>69520</v>
      </c>
      <c r="E20943" t="s">
        <v>90</v>
      </c>
      <c r="F20943" t="s">
        <v>76</v>
      </c>
      <c r="G20943" t="s">
        <v>32</v>
      </c>
      <c r="H20943">
        <v>73</v>
      </c>
      <c r="I20943" t="s">
        <v>69524</v>
      </c>
      <c r="J20943" t="s">
        <v>69525</v>
      </c>
      <c r="K20943" t="s">
        <v>69526</v>
      </c>
      <c r="L20943" t="s">
        <v>77926</v>
      </c>
    </row>
    <row r="20944" spans="1:12" x14ac:dyDescent="0.15">
      <c r="A20944" t="s">
        <v>12</v>
      </c>
      <c r="B20944">
        <v>5885801</v>
      </c>
      <c r="C20944">
        <v>5885821</v>
      </c>
      <c r="D20944" t="s">
        <v>69520</v>
      </c>
      <c r="E20944" t="s">
        <v>90</v>
      </c>
      <c r="F20944" t="s">
        <v>76</v>
      </c>
      <c r="G20944" t="s">
        <v>23</v>
      </c>
      <c r="H20944">
        <v>98</v>
      </c>
      <c r="I20944" t="s">
        <v>69527</v>
      </c>
      <c r="J20944" t="s">
        <v>69528</v>
      </c>
      <c r="K20944" t="s">
        <v>69529</v>
      </c>
      <c r="L20944" t="s">
        <v>78048</v>
      </c>
    </row>
    <row r="20945" spans="1:12" x14ac:dyDescent="0.15">
      <c r="A20945" t="s">
        <v>12</v>
      </c>
      <c r="B20945">
        <v>5885781</v>
      </c>
      <c r="C20945">
        <v>5885801</v>
      </c>
      <c r="D20945" t="s">
        <v>69520</v>
      </c>
      <c r="E20945" t="s">
        <v>90</v>
      </c>
      <c r="F20945" t="s">
        <v>76</v>
      </c>
      <c r="G20945" t="s">
        <v>16</v>
      </c>
      <c r="H20945">
        <v>118</v>
      </c>
      <c r="I20945" t="s">
        <v>69530</v>
      </c>
      <c r="J20945" t="s">
        <v>69531</v>
      </c>
      <c r="K20945" t="s">
        <v>69532</v>
      </c>
      <c r="L20945" t="s">
        <v>77973</v>
      </c>
    </row>
    <row r="20946" spans="1:12" x14ac:dyDescent="0.15">
      <c r="A20946" t="s">
        <v>12</v>
      </c>
      <c r="B20946">
        <v>5887395</v>
      </c>
      <c r="C20946">
        <v>5887415</v>
      </c>
      <c r="D20946" t="s">
        <v>69533</v>
      </c>
      <c r="E20946" t="s">
        <v>90</v>
      </c>
      <c r="F20946" t="s">
        <v>76</v>
      </c>
      <c r="G20946" t="s">
        <v>16</v>
      </c>
      <c r="H20946">
        <v>0</v>
      </c>
      <c r="I20946" t="s">
        <v>69534</v>
      </c>
      <c r="J20946" t="s">
        <v>69535</v>
      </c>
      <c r="K20946" t="s">
        <v>69536</v>
      </c>
      <c r="L20946" t="s">
        <v>77980</v>
      </c>
    </row>
    <row r="20947" spans="1:12" x14ac:dyDescent="0.15">
      <c r="A20947" t="s">
        <v>12</v>
      </c>
      <c r="B20947">
        <v>5887366</v>
      </c>
      <c r="C20947">
        <v>5887386</v>
      </c>
      <c r="D20947" t="s">
        <v>69533</v>
      </c>
      <c r="E20947" t="s">
        <v>90</v>
      </c>
      <c r="F20947" t="s">
        <v>76</v>
      </c>
      <c r="G20947" t="s">
        <v>23</v>
      </c>
      <c r="H20947">
        <v>29</v>
      </c>
      <c r="I20947" t="s">
        <v>69537</v>
      </c>
      <c r="J20947" t="s">
        <v>69538</v>
      </c>
      <c r="K20947" t="s">
        <v>69539</v>
      </c>
      <c r="L20947" t="s">
        <v>77921</v>
      </c>
    </row>
    <row r="20948" spans="1:12" x14ac:dyDescent="0.15">
      <c r="A20948" t="s">
        <v>12</v>
      </c>
      <c r="B20948">
        <v>5887346</v>
      </c>
      <c r="C20948">
        <v>5887366</v>
      </c>
      <c r="D20948" t="s">
        <v>69533</v>
      </c>
      <c r="E20948" t="s">
        <v>90</v>
      </c>
      <c r="F20948" t="s">
        <v>76</v>
      </c>
      <c r="G20948" t="s">
        <v>16</v>
      </c>
      <c r="H20948">
        <v>49</v>
      </c>
      <c r="I20948" t="s">
        <v>69540</v>
      </c>
      <c r="J20948" t="s">
        <v>69541</v>
      </c>
      <c r="K20948" t="s">
        <v>69542</v>
      </c>
      <c r="L20948" t="s">
        <v>77913</v>
      </c>
    </row>
    <row r="20949" spans="1:12" x14ac:dyDescent="0.15">
      <c r="A20949" t="s">
        <v>12</v>
      </c>
      <c r="B20949">
        <v>5887315</v>
      </c>
      <c r="C20949">
        <v>5887335</v>
      </c>
      <c r="D20949" t="s">
        <v>69533</v>
      </c>
      <c r="E20949" t="s">
        <v>90</v>
      </c>
      <c r="F20949" t="s">
        <v>76</v>
      </c>
      <c r="G20949" t="s">
        <v>23</v>
      </c>
      <c r="H20949">
        <v>80</v>
      </c>
      <c r="I20949" t="s">
        <v>69543</v>
      </c>
      <c r="J20949" t="s">
        <v>69544</v>
      </c>
      <c r="K20949" t="s">
        <v>69545</v>
      </c>
      <c r="L20949" t="s">
        <v>77940</v>
      </c>
    </row>
    <row r="20950" spans="1:12" x14ac:dyDescent="0.15">
      <c r="A20950" t="s">
        <v>12</v>
      </c>
      <c r="B20950">
        <v>5887496</v>
      </c>
      <c r="C20950">
        <v>5887516</v>
      </c>
      <c r="D20950" t="s">
        <v>69546</v>
      </c>
      <c r="E20950" t="s">
        <v>90</v>
      </c>
      <c r="F20950" t="s">
        <v>15</v>
      </c>
      <c r="G20950" t="s">
        <v>36</v>
      </c>
      <c r="H20950">
        <v>0</v>
      </c>
      <c r="I20950" t="s">
        <v>69547</v>
      </c>
      <c r="J20950" t="s">
        <v>69548</v>
      </c>
      <c r="K20950" t="s">
        <v>69549</v>
      </c>
      <c r="L20950" t="s">
        <v>77980</v>
      </c>
    </row>
    <row r="20951" spans="1:12" x14ac:dyDescent="0.15">
      <c r="A20951" t="s">
        <v>12</v>
      </c>
      <c r="B20951">
        <v>5887518</v>
      </c>
      <c r="C20951">
        <v>5887538</v>
      </c>
      <c r="D20951" t="s">
        <v>69546</v>
      </c>
      <c r="E20951" t="s">
        <v>90</v>
      </c>
      <c r="F20951" t="s">
        <v>15</v>
      </c>
      <c r="G20951" t="s">
        <v>16</v>
      </c>
      <c r="H20951">
        <v>22</v>
      </c>
      <c r="I20951" t="s">
        <v>69550</v>
      </c>
      <c r="J20951" t="s">
        <v>69551</v>
      </c>
      <c r="K20951" t="s">
        <v>69552</v>
      </c>
      <c r="L20951" t="s">
        <v>77948</v>
      </c>
    </row>
    <row r="20952" spans="1:12" x14ac:dyDescent="0.15">
      <c r="A20952" t="s">
        <v>12</v>
      </c>
      <c r="B20952">
        <v>5887541</v>
      </c>
      <c r="C20952">
        <v>5887561</v>
      </c>
      <c r="D20952" t="s">
        <v>69546</v>
      </c>
      <c r="E20952" t="s">
        <v>90</v>
      </c>
      <c r="F20952" t="s">
        <v>15</v>
      </c>
      <c r="G20952" t="s">
        <v>36</v>
      </c>
      <c r="H20952">
        <v>45</v>
      </c>
      <c r="I20952" t="s">
        <v>69553</v>
      </c>
      <c r="J20952" t="s">
        <v>69554</v>
      </c>
      <c r="K20952" t="s">
        <v>69555</v>
      </c>
      <c r="L20952" t="s">
        <v>77967</v>
      </c>
    </row>
    <row r="20953" spans="1:12" x14ac:dyDescent="0.15">
      <c r="A20953" t="s">
        <v>12</v>
      </c>
      <c r="B20953">
        <v>5887576</v>
      </c>
      <c r="C20953">
        <v>5887596</v>
      </c>
      <c r="D20953" t="s">
        <v>69546</v>
      </c>
      <c r="E20953" t="s">
        <v>90</v>
      </c>
      <c r="F20953" t="s">
        <v>15</v>
      </c>
      <c r="G20953" t="s">
        <v>16</v>
      </c>
      <c r="H20953">
        <v>80</v>
      </c>
      <c r="I20953" t="s">
        <v>69556</v>
      </c>
      <c r="J20953" t="s">
        <v>69557</v>
      </c>
      <c r="K20953" t="s">
        <v>69558</v>
      </c>
      <c r="L20953" t="s">
        <v>77940</v>
      </c>
    </row>
    <row r="20954" spans="1:12" x14ac:dyDescent="0.15">
      <c r="A20954" t="s">
        <v>12</v>
      </c>
      <c r="B20954">
        <v>5889138</v>
      </c>
      <c r="C20954">
        <v>5889158</v>
      </c>
      <c r="D20954" t="s">
        <v>69559</v>
      </c>
      <c r="E20954" t="s">
        <v>69560</v>
      </c>
      <c r="F20954" t="s">
        <v>76</v>
      </c>
      <c r="G20954" t="s">
        <v>36</v>
      </c>
      <c r="H20954">
        <v>0</v>
      </c>
      <c r="I20954" t="s">
        <v>69561</v>
      </c>
      <c r="J20954" t="s">
        <v>69562</v>
      </c>
      <c r="K20954" t="s">
        <v>69563</v>
      </c>
      <c r="L20954" t="s">
        <v>77980</v>
      </c>
    </row>
    <row r="20955" spans="1:12" x14ac:dyDescent="0.15">
      <c r="A20955" t="s">
        <v>12</v>
      </c>
      <c r="B20955">
        <v>5889118</v>
      </c>
      <c r="C20955">
        <v>5889138</v>
      </c>
      <c r="D20955" t="s">
        <v>69559</v>
      </c>
      <c r="E20955" t="s">
        <v>69560</v>
      </c>
      <c r="F20955" t="s">
        <v>76</v>
      </c>
      <c r="G20955" t="s">
        <v>23</v>
      </c>
      <c r="H20955">
        <v>20</v>
      </c>
      <c r="I20955" t="s">
        <v>69564</v>
      </c>
      <c r="J20955" t="s">
        <v>69565</v>
      </c>
      <c r="K20955" t="s">
        <v>69566</v>
      </c>
      <c r="L20955" t="s">
        <v>77968</v>
      </c>
    </row>
    <row r="20956" spans="1:12" x14ac:dyDescent="0.15">
      <c r="A20956" t="s">
        <v>12</v>
      </c>
      <c r="B20956">
        <v>5889092</v>
      </c>
      <c r="C20956">
        <v>5889112</v>
      </c>
      <c r="D20956" t="s">
        <v>69559</v>
      </c>
      <c r="E20956" t="s">
        <v>69560</v>
      </c>
      <c r="F20956" t="s">
        <v>76</v>
      </c>
      <c r="G20956" t="s">
        <v>16</v>
      </c>
      <c r="H20956">
        <v>46</v>
      </c>
      <c r="I20956" t="s">
        <v>69567</v>
      </c>
      <c r="J20956" t="s">
        <v>69568</v>
      </c>
      <c r="K20956" t="s">
        <v>69569</v>
      </c>
      <c r="L20956" t="s">
        <v>78004</v>
      </c>
    </row>
    <row r="20957" spans="1:12" x14ac:dyDescent="0.15">
      <c r="A20957" t="s">
        <v>12</v>
      </c>
      <c r="B20957">
        <v>5889053</v>
      </c>
      <c r="C20957">
        <v>5889073</v>
      </c>
      <c r="D20957" t="s">
        <v>69559</v>
      </c>
      <c r="E20957" t="s">
        <v>69560</v>
      </c>
      <c r="F20957" t="s">
        <v>76</v>
      </c>
      <c r="G20957" t="s">
        <v>32</v>
      </c>
      <c r="H20957">
        <v>85</v>
      </c>
      <c r="I20957" t="s">
        <v>69570</v>
      </c>
      <c r="J20957" t="s">
        <v>69571</v>
      </c>
      <c r="K20957" t="s">
        <v>69572</v>
      </c>
      <c r="L20957" t="s">
        <v>77972</v>
      </c>
    </row>
    <row r="20958" spans="1:12" x14ac:dyDescent="0.15">
      <c r="A20958" t="s">
        <v>12</v>
      </c>
      <c r="B20958">
        <v>5889276</v>
      </c>
      <c r="C20958">
        <v>5889296</v>
      </c>
      <c r="D20958" t="s">
        <v>69573</v>
      </c>
      <c r="E20958" t="s">
        <v>90</v>
      </c>
      <c r="F20958" t="s">
        <v>15</v>
      </c>
      <c r="G20958" t="s">
        <v>32</v>
      </c>
      <c r="H20958">
        <v>7</v>
      </c>
      <c r="I20958" t="s">
        <v>69574</v>
      </c>
      <c r="J20958" t="s">
        <v>69575</v>
      </c>
      <c r="K20958" t="s">
        <v>69576</v>
      </c>
      <c r="L20958" t="s">
        <v>77909</v>
      </c>
    </row>
    <row r="20959" spans="1:12" x14ac:dyDescent="0.15">
      <c r="A20959" t="s">
        <v>12</v>
      </c>
      <c r="B20959">
        <v>5889322</v>
      </c>
      <c r="C20959">
        <v>5889342</v>
      </c>
      <c r="D20959" t="s">
        <v>69573</v>
      </c>
      <c r="E20959" t="s">
        <v>90</v>
      </c>
      <c r="F20959" t="s">
        <v>15</v>
      </c>
      <c r="G20959" t="s">
        <v>32</v>
      </c>
      <c r="H20959">
        <v>53</v>
      </c>
      <c r="I20959" t="s">
        <v>69577</v>
      </c>
      <c r="J20959" t="s">
        <v>69578</v>
      </c>
      <c r="K20959" t="s">
        <v>69579</v>
      </c>
      <c r="L20959" t="s">
        <v>77922</v>
      </c>
    </row>
    <row r="20960" spans="1:12" x14ac:dyDescent="0.15">
      <c r="A20960" t="s">
        <v>12</v>
      </c>
      <c r="B20960">
        <v>5889348</v>
      </c>
      <c r="C20960">
        <v>5889368</v>
      </c>
      <c r="D20960" t="s">
        <v>69573</v>
      </c>
      <c r="E20960" t="s">
        <v>90</v>
      </c>
      <c r="F20960" t="s">
        <v>15</v>
      </c>
      <c r="G20960" t="s">
        <v>36</v>
      </c>
      <c r="H20960">
        <v>79</v>
      </c>
      <c r="I20960" t="s">
        <v>69580</v>
      </c>
      <c r="J20960" t="s">
        <v>69581</v>
      </c>
      <c r="K20960" t="s">
        <v>69582</v>
      </c>
      <c r="L20960" t="s">
        <v>77993</v>
      </c>
    </row>
    <row r="20961" spans="1:12" x14ac:dyDescent="0.15">
      <c r="A20961" t="s">
        <v>12</v>
      </c>
      <c r="B20961">
        <v>5889412</v>
      </c>
      <c r="C20961">
        <v>5889432</v>
      </c>
      <c r="D20961" t="s">
        <v>69573</v>
      </c>
      <c r="E20961" t="s">
        <v>90</v>
      </c>
      <c r="F20961" t="s">
        <v>15</v>
      </c>
      <c r="G20961" t="s">
        <v>32</v>
      </c>
      <c r="H20961">
        <v>143</v>
      </c>
      <c r="I20961" t="s">
        <v>69583</v>
      </c>
      <c r="J20961" t="s">
        <v>69584</v>
      </c>
      <c r="K20961" t="s">
        <v>69585</v>
      </c>
      <c r="L20961" t="s">
        <v>78076</v>
      </c>
    </row>
    <row r="20962" spans="1:12" x14ac:dyDescent="0.15">
      <c r="A20962" t="s">
        <v>12</v>
      </c>
      <c r="B20962">
        <v>5891302</v>
      </c>
      <c r="C20962">
        <v>5891322</v>
      </c>
      <c r="D20962" t="s">
        <v>69586</v>
      </c>
      <c r="E20962" t="s">
        <v>69587</v>
      </c>
      <c r="F20962" t="s">
        <v>76</v>
      </c>
      <c r="G20962" t="s">
        <v>32</v>
      </c>
      <c r="H20962">
        <v>14</v>
      </c>
      <c r="I20962" t="s">
        <v>69588</v>
      </c>
      <c r="J20962" t="s">
        <v>69589</v>
      </c>
      <c r="K20962" t="s">
        <v>69590</v>
      </c>
      <c r="L20962" t="s">
        <v>77924</v>
      </c>
    </row>
    <row r="20963" spans="1:12" x14ac:dyDescent="0.15">
      <c r="A20963" t="s">
        <v>12</v>
      </c>
      <c r="B20963">
        <v>5891267</v>
      </c>
      <c r="C20963">
        <v>5891287</v>
      </c>
      <c r="D20963" t="s">
        <v>69586</v>
      </c>
      <c r="E20963" t="s">
        <v>69587</v>
      </c>
      <c r="F20963" t="s">
        <v>76</v>
      </c>
      <c r="G20963" t="s">
        <v>16</v>
      </c>
      <c r="H20963">
        <v>49</v>
      </c>
      <c r="I20963" t="s">
        <v>69591</v>
      </c>
      <c r="J20963" t="s">
        <v>69592</v>
      </c>
      <c r="K20963" t="s">
        <v>69593</v>
      </c>
      <c r="L20963" t="s">
        <v>77913</v>
      </c>
    </row>
    <row r="20964" spans="1:12" x14ac:dyDescent="0.15">
      <c r="A20964" t="s">
        <v>12</v>
      </c>
      <c r="B20964">
        <v>5891228</v>
      </c>
      <c r="C20964">
        <v>5891248</v>
      </c>
      <c r="D20964" t="s">
        <v>69586</v>
      </c>
      <c r="E20964" t="s">
        <v>69587</v>
      </c>
      <c r="F20964" t="s">
        <v>76</v>
      </c>
      <c r="G20964" t="s">
        <v>16</v>
      </c>
      <c r="H20964">
        <v>88</v>
      </c>
      <c r="I20964" t="s">
        <v>69594</v>
      </c>
      <c r="J20964" t="s">
        <v>69595</v>
      </c>
      <c r="K20964" t="s">
        <v>69596</v>
      </c>
      <c r="L20964" t="s">
        <v>77923</v>
      </c>
    </row>
    <row r="20965" spans="1:12" x14ac:dyDescent="0.15">
      <c r="A20965" t="s">
        <v>12</v>
      </c>
      <c r="B20965">
        <v>5891197</v>
      </c>
      <c r="C20965">
        <v>5891217</v>
      </c>
      <c r="D20965" t="s">
        <v>69586</v>
      </c>
      <c r="E20965" t="s">
        <v>69587</v>
      </c>
      <c r="F20965" t="s">
        <v>76</v>
      </c>
      <c r="G20965" t="s">
        <v>23</v>
      </c>
      <c r="H20965">
        <v>119</v>
      </c>
      <c r="I20965" t="s">
        <v>69597</v>
      </c>
      <c r="J20965" t="s">
        <v>69598</v>
      </c>
      <c r="K20965" t="s">
        <v>69599</v>
      </c>
      <c r="L20965" t="s">
        <v>78058</v>
      </c>
    </row>
    <row r="20966" spans="1:12" x14ac:dyDescent="0.15">
      <c r="A20966" t="s">
        <v>12</v>
      </c>
      <c r="B20966">
        <v>5892150</v>
      </c>
      <c r="C20966">
        <v>5892170</v>
      </c>
      <c r="D20966" t="s">
        <v>69600</v>
      </c>
      <c r="E20966" t="s">
        <v>69601</v>
      </c>
      <c r="F20966" t="s">
        <v>76</v>
      </c>
      <c r="G20966" t="s">
        <v>32</v>
      </c>
      <c r="H20966">
        <v>37</v>
      </c>
      <c r="I20966" t="s">
        <v>69602</v>
      </c>
      <c r="J20966" t="s">
        <v>69603</v>
      </c>
      <c r="K20966" t="s">
        <v>69604</v>
      </c>
      <c r="L20966" t="s">
        <v>77906</v>
      </c>
    </row>
    <row r="20967" spans="1:12" x14ac:dyDescent="0.15">
      <c r="A20967" t="s">
        <v>12</v>
      </c>
      <c r="B20967">
        <v>5892105</v>
      </c>
      <c r="C20967">
        <v>5892125</v>
      </c>
      <c r="D20967" t="s">
        <v>69600</v>
      </c>
      <c r="E20967" t="s">
        <v>69601</v>
      </c>
      <c r="F20967" t="s">
        <v>76</v>
      </c>
      <c r="G20967" t="s">
        <v>32</v>
      </c>
      <c r="H20967">
        <v>82</v>
      </c>
      <c r="I20967" t="s">
        <v>69605</v>
      </c>
      <c r="J20967" t="s">
        <v>69606</v>
      </c>
      <c r="K20967" t="s">
        <v>69607</v>
      </c>
      <c r="L20967" t="s">
        <v>78011</v>
      </c>
    </row>
    <row r="20968" spans="1:12" x14ac:dyDescent="0.15">
      <c r="A20968" t="s">
        <v>12</v>
      </c>
      <c r="B20968">
        <v>5892083</v>
      </c>
      <c r="C20968">
        <v>5892103</v>
      </c>
      <c r="D20968" t="s">
        <v>69600</v>
      </c>
      <c r="E20968" t="s">
        <v>69601</v>
      </c>
      <c r="F20968" t="s">
        <v>76</v>
      </c>
      <c r="G20968" t="s">
        <v>23</v>
      </c>
      <c r="H20968">
        <v>104</v>
      </c>
      <c r="I20968" t="s">
        <v>69608</v>
      </c>
      <c r="J20968" t="s">
        <v>69609</v>
      </c>
      <c r="K20968" t="s">
        <v>69610</v>
      </c>
      <c r="L20968" t="s">
        <v>77963</v>
      </c>
    </row>
    <row r="20969" spans="1:12" x14ac:dyDescent="0.15">
      <c r="A20969" t="s">
        <v>12</v>
      </c>
      <c r="B20969">
        <v>5892050</v>
      </c>
      <c r="C20969">
        <v>5892070</v>
      </c>
      <c r="D20969" t="s">
        <v>69600</v>
      </c>
      <c r="E20969" t="s">
        <v>69601</v>
      </c>
      <c r="F20969" t="s">
        <v>76</v>
      </c>
      <c r="G20969" t="s">
        <v>23</v>
      </c>
      <c r="H20969">
        <v>137</v>
      </c>
      <c r="I20969" t="s">
        <v>69611</v>
      </c>
      <c r="J20969" t="s">
        <v>69612</v>
      </c>
      <c r="K20969" t="s">
        <v>69613</v>
      </c>
      <c r="L20969" t="s">
        <v>77987</v>
      </c>
    </row>
    <row r="20970" spans="1:12" x14ac:dyDescent="0.15">
      <c r="A20970" t="s">
        <v>12</v>
      </c>
      <c r="B20970">
        <v>5892347</v>
      </c>
      <c r="C20970">
        <v>5892367</v>
      </c>
      <c r="D20970" t="s">
        <v>69614</v>
      </c>
      <c r="E20970" t="s">
        <v>90</v>
      </c>
      <c r="F20970" t="s">
        <v>15</v>
      </c>
      <c r="G20970" t="s">
        <v>36</v>
      </c>
      <c r="H20970">
        <v>0</v>
      </c>
      <c r="I20970" t="s">
        <v>69615</v>
      </c>
      <c r="J20970" t="s">
        <v>69616</v>
      </c>
      <c r="K20970" t="s">
        <v>69617</v>
      </c>
      <c r="L20970" t="s">
        <v>77980</v>
      </c>
    </row>
    <row r="20971" spans="1:12" x14ac:dyDescent="0.15">
      <c r="A20971" t="s">
        <v>12</v>
      </c>
      <c r="B20971">
        <v>5892369</v>
      </c>
      <c r="C20971">
        <v>5892389</v>
      </c>
      <c r="D20971" t="s">
        <v>69614</v>
      </c>
      <c r="E20971" t="s">
        <v>90</v>
      </c>
      <c r="F20971" t="s">
        <v>15</v>
      </c>
      <c r="G20971" t="s">
        <v>23</v>
      </c>
      <c r="H20971">
        <v>22</v>
      </c>
      <c r="I20971" t="s">
        <v>69618</v>
      </c>
      <c r="J20971" t="s">
        <v>69619</v>
      </c>
      <c r="K20971" t="s">
        <v>69620</v>
      </c>
      <c r="L20971" t="s">
        <v>77948</v>
      </c>
    </row>
    <row r="20972" spans="1:12" x14ac:dyDescent="0.15">
      <c r="A20972" t="s">
        <v>12</v>
      </c>
      <c r="B20972">
        <v>5892395</v>
      </c>
      <c r="C20972">
        <v>5892415</v>
      </c>
      <c r="D20972" t="s">
        <v>69614</v>
      </c>
      <c r="E20972" t="s">
        <v>90</v>
      </c>
      <c r="F20972" t="s">
        <v>15</v>
      </c>
      <c r="G20972" t="s">
        <v>36</v>
      </c>
      <c r="H20972">
        <v>48</v>
      </c>
      <c r="I20972" t="s">
        <v>69621</v>
      </c>
      <c r="J20972" t="s">
        <v>69622</v>
      </c>
      <c r="K20972" t="s">
        <v>69623</v>
      </c>
      <c r="L20972" t="s">
        <v>78018</v>
      </c>
    </row>
    <row r="20973" spans="1:12" x14ac:dyDescent="0.15">
      <c r="A20973" t="s">
        <v>12</v>
      </c>
      <c r="B20973">
        <v>5892415</v>
      </c>
      <c r="C20973">
        <v>5892435</v>
      </c>
      <c r="D20973" t="s">
        <v>69614</v>
      </c>
      <c r="E20973" t="s">
        <v>90</v>
      </c>
      <c r="F20973" t="s">
        <v>15</v>
      </c>
      <c r="G20973" t="s">
        <v>32</v>
      </c>
      <c r="H20973">
        <v>68</v>
      </c>
      <c r="I20973" t="s">
        <v>69624</v>
      </c>
      <c r="J20973" t="s">
        <v>69625</v>
      </c>
      <c r="K20973" t="s">
        <v>69626</v>
      </c>
      <c r="L20973" t="s">
        <v>77962</v>
      </c>
    </row>
    <row r="20974" spans="1:12" x14ac:dyDescent="0.15">
      <c r="A20974" t="s">
        <v>12</v>
      </c>
      <c r="B20974">
        <v>5893940</v>
      </c>
      <c r="C20974">
        <v>5893960</v>
      </c>
      <c r="D20974" t="s">
        <v>69627</v>
      </c>
      <c r="E20974" t="s">
        <v>69628</v>
      </c>
      <c r="F20974" t="s">
        <v>15</v>
      </c>
      <c r="G20974" t="s">
        <v>16</v>
      </c>
      <c r="H20974">
        <v>7</v>
      </c>
      <c r="I20974" t="s">
        <v>69629</v>
      </c>
      <c r="J20974" t="s">
        <v>69630</v>
      </c>
      <c r="K20974" t="s">
        <v>69631</v>
      </c>
      <c r="L20974" t="s">
        <v>77909</v>
      </c>
    </row>
    <row r="20975" spans="1:12" x14ac:dyDescent="0.15">
      <c r="A20975" t="s">
        <v>12</v>
      </c>
      <c r="B20975">
        <v>5893972</v>
      </c>
      <c r="C20975">
        <v>5893992</v>
      </c>
      <c r="D20975" t="s">
        <v>69627</v>
      </c>
      <c r="E20975" t="s">
        <v>69628</v>
      </c>
      <c r="F20975" t="s">
        <v>15</v>
      </c>
      <c r="G20975" t="s">
        <v>36</v>
      </c>
      <c r="H20975">
        <v>39</v>
      </c>
      <c r="I20975" t="s">
        <v>69632</v>
      </c>
      <c r="J20975" t="s">
        <v>69633</v>
      </c>
      <c r="K20975" t="s">
        <v>69634</v>
      </c>
      <c r="L20975" t="s">
        <v>78041</v>
      </c>
    </row>
    <row r="20976" spans="1:12" x14ac:dyDescent="0.15">
      <c r="A20976" t="s">
        <v>12</v>
      </c>
      <c r="B20976">
        <v>5893992</v>
      </c>
      <c r="C20976">
        <v>5894012</v>
      </c>
      <c r="D20976" t="s">
        <v>69627</v>
      </c>
      <c r="E20976" t="s">
        <v>69628</v>
      </c>
      <c r="F20976" t="s">
        <v>15</v>
      </c>
      <c r="G20976" t="s">
        <v>23</v>
      </c>
      <c r="H20976">
        <v>59</v>
      </c>
      <c r="I20976" t="s">
        <v>69635</v>
      </c>
      <c r="J20976" t="s">
        <v>69636</v>
      </c>
      <c r="K20976" t="s">
        <v>69637</v>
      </c>
      <c r="L20976" t="s">
        <v>78009</v>
      </c>
    </row>
    <row r="20977" spans="1:12" x14ac:dyDescent="0.15">
      <c r="A20977" t="s">
        <v>12</v>
      </c>
      <c r="B20977">
        <v>5894022</v>
      </c>
      <c r="C20977">
        <v>5894042</v>
      </c>
      <c r="D20977" t="s">
        <v>69627</v>
      </c>
      <c r="E20977" t="s">
        <v>69628</v>
      </c>
      <c r="F20977" t="s">
        <v>15</v>
      </c>
      <c r="G20977" t="s">
        <v>23</v>
      </c>
      <c r="H20977">
        <v>89</v>
      </c>
      <c r="I20977" t="s">
        <v>69638</v>
      </c>
      <c r="J20977" t="s">
        <v>69639</v>
      </c>
      <c r="K20977" t="s">
        <v>69640</v>
      </c>
      <c r="L20977" t="s">
        <v>77964</v>
      </c>
    </row>
    <row r="20978" spans="1:12" x14ac:dyDescent="0.15">
      <c r="A20978" t="s">
        <v>12</v>
      </c>
      <c r="B20978">
        <v>5894787</v>
      </c>
      <c r="C20978">
        <v>5894807</v>
      </c>
      <c r="D20978" t="s">
        <v>69641</v>
      </c>
      <c r="E20978" t="s">
        <v>69642</v>
      </c>
      <c r="F20978" t="s">
        <v>15</v>
      </c>
      <c r="G20978" t="s">
        <v>32</v>
      </c>
      <c r="H20978">
        <v>35</v>
      </c>
      <c r="I20978" t="s">
        <v>69643</v>
      </c>
      <c r="J20978" t="s">
        <v>69644</v>
      </c>
      <c r="K20978" t="s">
        <v>69645</v>
      </c>
      <c r="L20978" t="s">
        <v>77936</v>
      </c>
    </row>
    <row r="20979" spans="1:12" x14ac:dyDescent="0.15">
      <c r="A20979" t="s">
        <v>12</v>
      </c>
      <c r="B20979">
        <v>5894837</v>
      </c>
      <c r="C20979">
        <v>5894857</v>
      </c>
      <c r="D20979" t="s">
        <v>69641</v>
      </c>
      <c r="E20979" t="s">
        <v>69642</v>
      </c>
      <c r="F20979" t="s">
        <v>15</v>
      </c>
      <c r="G20979" t="s">
        <v>16</v>
      </c>
      <c r="H20979">
        <v>85</v>
      </c>
      <c r="I20979" t="s">
        <v>69646</v>
      </c>
      <c r="J20979" t="s">
        <v>69647</v>
      </c>
      <c r="K20979" t="s">
        <v>69648</v>
      </c>
      <c r="L20979" t="s">
        <v>77972</v>
      </c>
    </row>
    <row r="20980" spans="1:12" x14ac:dyDescent="0.15">
      <c r="A20980" t="s">
        <v>12</v>
      </c>
      <c r="B20980">
        <v>5894865</v>
      </c>
      <c r="C20980">
        <v>5894885</v>
      </c>
      <c r="D20980" t="s">
        <v>69641</v>
      </c>
      <c r="E20980" t="s">
        <v>69642</v>
      </c>
      <c r="F20980" t="s">
        <v>15</v>
      </c>
      <c r="G20980" t="s">
        <v>16</v>
      </c>
      <c r="H20980">
        <v>113</v>
      </c>
      <c r="I20980" t="s">
        <v>69649</v>
      </c>
      <c r="J20980" t="s">
        <v>69650</v>
      </c>
      <c r="K20980" t="s">
        <v>69651</v>
      </c>
      <c r="L20980" t="s">
        <v>77986</v>
      </c>
    </row>
    <row r="20981" spans="1:12" x14ac:dyDescent="0.15">
      <c r="A20981" t="s">
        <v>12</v>
      </c>
      <c r="B20981">
        <v>5894885</v>
      </c>
      <c r="C20981">
        <v>5894905</v>
      </c>
      <c r="D20981" t="s">
        <v>69641</v>
      </c>
      <c r="E20981" t="s">
        <v>69642</v>
      </c>
      <c r="F20981" t="s">
        <v>15</v>
      </c>
      <c r="G20981" t="s">
        <v>36</v>
      </c>
      <c r="H20981">
        <v>133</v>
      </c>
      <c r="I20981" t="s">
        <v>69652</v>
      </c>
      <c r="J20981" t="s">
        <v>69653</v>
      </c>
      <c r="K20981" t="s">
        <v>69654</v>
      </c>
      <c r="L20981" t="s">
        <v>77995</v>
      </c>
    </row>
    <row r="20982" spans="1:12" x14ac:dyDescent="0.15">
      <c r="A20982" t="s">
        <v>12</v>
      </c>
      <c r="B20982">
        <v>5896317</v>
      </c>
      <c r="C20982">
        <v>5896337</v>
      </c>
      <c r="D20982" t="s">
        <v>69655</v>
      </c>
      <c r="E20982" t="s">
        <v>90</v>
      </c>
      <c r="F20982" t="s">
        <v>15</v>
      </c>
      <c r="G20982" t="s">
        <v>16</v>
      </c>
      <c r="H20982">
        <v>18</v>
      </c>
      <c r="I20982" t="s">
        <v>69656</v>
      </c>
      <c r="J20982" t="s">
        <v>69657</v>
      </c>
      <c r="K20982" t="s">
        <v>69658</v>
      </c>
      <c r="L20982" t="s">
        <v>78007</v>
      </c>
    </row>
    <row r="20983" spans="1:12" x14ac:dyDescent="0.15">
      <c r="A20983" t="s">
        <v>12</v>
      </c>
      <c r="B20983">
        <v>5896379</v>
      </c>
      <c r="C20983">
        <v>5896399</v>
      </c>
      <c r="D20983" t="s">
        <v>69655</v>
      </c>
      <c r="E20983" t="s">
        <v>90</v>
      </c>
      <c r="F20983" t="s">
        <v>15</v>
      </c>
      <c r="G20983" t="s">
        <v>23</v>
      </c>
      <c r="H20983">
        <v>80</v>
      </c>
      <c r="I20983" t="s">
        <v>69659</v>
      </c>
      <c r="J20983" t="s">
        <v>69660</v>
      </c>
      <c r="K20983" t="s">
        <v>69661</v>
      </c>
      <c r="L20983" t="s">
        <v>77940</v>
      </c>
    </row>
    <row r="20984" spans="1:12" x14ac:dyDescent="0.15">
      <c r="A20984" t="s">
        <v>12</v>
      </c>
      <c r="B20984">
        <v>5896406</v>
      </c>
      <c r="C20984">
        <v>5896426</v>
      </c>
      <c r="D20984" t="s">
        <v>69655</v>
      </c>
      <c r="E20984" t="s">
        <v>90</v>
      </c>
      <c r="F20984" t="s">
        <v>15</v>
      </c>
      <c r="G20984" t="s">
        <v>32</v>
      </c>
      <c r="H20984">
        <v>107</v>
      </c>
      <c r="I20984" t="s">
        <v>69662</v>
      </c>
      <c r="J20984" t="s">
        <v>69663</v>
      </c>
      <c r="K20984" t="s">
        <v>69664</v>
      </c>
      <c r="L20984" t="s">
        <v>77983</v>
      </c>
    </row>
    <row r="20985" spans="1:12" x14ac:dyDescent="0.15">
      <c r="A20985" t="s">
        <v>12</v>
      </c>
      <c r="B20985">
        <v>5896426</v>
      </c>
      <c r="C20985">
        <v>5896446</v>
      </c>
      <c r="D20985" t="s">
        <v>69655</v>
      </c>
      <c r="E20985" t="s">
        <v>90</v>
      </c>
      <c r="F20985" t="s">
        <v>15</v>
      </c>
      <c r="G20985" t="s">
        <v>16</v>
      </c>
      <c r="H20985">
        <v>127</v>
      </c>
      <c r="I20985" t="s">
        <v>69665</v>
      </c>
      <c r="J20985" t="s">
        <v>69666</v>
      </c>
      <c r="K20985" t="s">
        <v>69667</v>
      </c>
      <c r="L20985" t="s">
        <v>78026</v>
      </c>
    </row>
    <row r="20986" spans="1:12" x14ac:dyDescent="0.15">
      <c r="A20986" t="s">
        <v>12</v>
      </c>
      <c r="B20986">
        <v>5897828</v>
      </c>
      <c r="C20986">
        <v>5897848</v>
      </c>
      <c r="D20986" t="s">
        <v>69668</v>
      </c>
      <c r="E20986" t="s">
        <v>69669</v>
      </c>
      <c r="F20986" t="s">
        <v>15</v>
      </c>
      <c r="G20986" t="s">
        <v>32</v>
      </c>
      <c r="H20986">
        <v>1</v>
      </c>
      <c r="I20986" t="s">
        <v>69670</v>
      </c>
      <c r="J20986" t="s">
        <v>69671</v>
      </c>
      <c r="K20986" t="s">
        <v>69672</v>
      </c>
      <c r="L20986" t="s">
        <v>77917</v>
      </c>
    </row>
    <row r="20987" spans="1:12" x14ac:dyDescent="0.15">
      <c r="A20987" t="s">
        <v>12</v>
      </c>
      <c r="B20987">
        <v>5897849</v>
      </c>
      <c r="C20987">
        <v>5897869</v>
      </c>
      <c r="D20987" t="s">
        <v>69668</v>
      </c>
      <c r="E20987" t="s">
        <v>69669</v>
      </c>
      <c r="F20987" t="s">
        <v>15</v>
      </c>
      <c r="G20987" t="s">
        <v>32</v>
      </c>
      <c r="H20987">
        <v>22</v>
      </c>
      <c r="I20987" t="s">
        <v>69673</v>
      </c>
      <c r="J20987" t="s">
        <v>69674</v>
      </c>
      <c r="K20987" t="s">
        <v>69675</v>
      </c>
      <c r="L20987" t="s">
        <v>77948</v>
      </c>
    </row>
    <row r="20988" spans="1:12" x14ac:dyDescent="0.15">
      <c r="A20988" t="s">
        <v>12</v>
      </c>
      <c r="B20988">
        <v>5897888</v>
      </c>
      <c r="C20988">
        <v>5897908</v>
      </c>
      <c r="D20988" t="s">
        <v>69668</v>
      </c>
      <c r="E20988" t="s">
        <v>69669</v>
      </c>
      <c r="F20988" t="s">
        <v>15</v>
      </c>
      <c r="G20988" t="s">
        <v>16</v>
      </c>
      <c r="H20988">
        <v>61</v>
      </c>
      <c r="I20988" t="s">
        <v>69676</v>
      </c>
      <c r="J20988" t="s">
        <v>69677</v>
      </c>
      <c r="K20988" t="s">
        <v>69678</v>
      </c>
      <c r="L20988" t="s">
        <v>77979</v>
      </c>
    </row>
    <row r="20989" spans="1:12" x14ac:dyDescent="0.15">
      <c r="A20989" t="s">
        <v>12</v>
      </c>
      <c r="B20989">
        <v>5897910</v>
      </c>
      <c r="C20989">
        <v>5897930</v>
      </c>
      <c r="D20989" t="s">
        <v>69668</v>
      </c>
      <c r="E20989" t="s">
        <v>69669</v>
      </c>
      <c r="F20989" t="s">
        <v>15</v>
      </c>
      <c r="G20989" t="s">
        <v>16</v>
      </c>
      <c r="H20989">
        <v>83</v>
      </c>
      <c r="I20989" t="s">
        <v>69679</v>
      </c>
      <c r="J20989" t="s">
        <v>69680</v>
      </c>
      <c r="K20989" t="s">
        <v>69681</v>
      </c>
      <c r="L20989" t="s">
        <v>77958</v>
      </c>
    </row>
    <row r="20990" spans="1:12" x14ac:dyDescent="0.15">
      <c r="A20990" t="s">
        <v>12</v>
      </c>
      <c r="B20990">
        <v>5901253</v>
      </c>
      <c r="C20990">
        <v>5901273</v>
      </c>
      <c r="D20990" t="s">
        <v>69682</v>
      </c>
      <c r="E20990" t="s">
        <v>90</v>
      </c>
      <c r="F20990" t="s">
        <v>76</v>
      </c>
      <c r="G20990" t="s">
        <v>36</v>
      </c>
      <c r="H20990">
        <v>6</v>
      </c>
      <c r="I20990" t="s">
        <v>69683</v>
      </c>
      <c r="J20990" t="s">
        <v>69684</v>
      </c>
      <c r="K20990" t="s">
        <v>69685</v>
      </c>
      <c r="L20990" t="s">
        <v>78025</v>
      </c>
    </row>
    <row r="20991" spans="1:12" x14ac:dyDescent="0.15">
      <c r="A20991" t="s">
        <v>12</v>
      </c>
      <c r="B20991">
        <v>5901199</v>
      </c>
      <c r="C20991">
        <v>5901219</v>
      </c>
      <c r="D20991" t="s">
        <v>69682</v>
      </c>
      <c r="E20991" t="s">
        <v>90</v>
      </c>
      <c r="F20991" t="s">
        <v>76</v>
      </c>
      <c r="G20991" t="s">
        <v>23</v>
      </c>
      <c r="H20991">
        <v>60</v>
      </c>
      <c r="I20991" t="s">
        <v>69686</v>
      </c>
      <c r="J20991" t="s">
        <v>69687</v>
      </c>
      <c r="K20991" t="s">
        <v>69688</v>
      </c>
      <c r="L20991" t="s">
        <v>78006</v>
      </c>
    </row>
    <row r="20992" spans="1:12" x14ac:dyDescent="0.15">
      <c r="A20992" t="s">
        <v>12</v>
      </c>
      <c r="B20992">
        <v>5901167</v>
      </c>
      <c r="C20992">
        <v>5901187</v>
      </c>
      <c r="D20992" t="s">
        <v>69682</v>
      </c>
      <c r="E20992" t="s">
        <v>90</v>
      </c>
      <c r="F20992" t="s">
        <v>76</v>
      </c>
      <c r="G20992" t="s">
        <v>23</v>
      </c>
      <c r="H20992">
        <v>92</v>
      </c>
      <c r="I20992" t="s">
        <v>69689</v>
      </c>
      <c r="J20992" t="s">
        <v>69690</v>
      </c>
      <c r="K20992" t="s">
        <v>69691</v>
      </c>
      <c r="L20992" t="s">
        <v>78032</v>
      </c>
    </row>
    <row r="20993" spans="1:12" x14ac:dyDescent="0.15">
      <c r="A20993" t="s">
        <v>12</v>
      </c>
      <c r="B20993">
        <v>5901143</v>
      </c>
      <c r="C20993">
        <v>5901163</v>
      </c>
      <c r="D20993" t="s">
        <v>69682</v>
      </c>
      <c r="E20993" t="s">
        <v>90</v>
      </c>
      <c r="F20993" t="s">
        <v>76</v>
      </c>
      <c r="G20993" t="s">
        <v>16</v>
      </c>
      <c r="H20993">
        <v>116</v>
      </c>
      <c r="I20993" t="s">
        <v>69692</v>
      </c>
      <c r="J20993" t="s">
        <v>69693</v>
      </c>
      <c r="K20993" t="s">
        <v>69694</v>
      </c>
      <c r="L20993" t="s">
        <v>77976</v>
      </c>
    </row>
    <row r="20994" spans="1:12" x14ac:dyDescent="0.15">
      <c r="A20994" t="s">
        <v>12</v>
      </c>
      <c r="B20994">
        <v>5901424</v>
      </c>
      <c r="C20994">
        <v>5901444</v>
      </c>
      <c r="D20994" t="s">
        <v>69695</v>
      </c>
      <c r="E20994" t="s">
        <v>90</v>
      </c>
      <c r="F20994" t="s">
        <v>15</v>
      </c>
      <c r="G20994" t="s">
        <v>23</v>
      </c>
      <c r="H20994">
        <v>0</v>
      </c>
      <c r="I20994" t="s">
        <v>69696</v>
      </c>
      <c r="J20994" t="s">
        <v>69697</v>
      </c>
      <c r="K20994" t="s">
        <v>69698</v>
      </c>
      <c r="L20994" t="s">
        <v>77980</v>
      </c>
    </row>
    <row r="20995" spans="1:12" x14ac:dyDescent="0.15">
      <c r="A20995" t="s">
        <v>12</v>
      </c>
      <c r="B20995">
        <v>5901451</v>
      </c>
      <c r="C20995">
        <v>5901471</v>
      </c>
      <c r="D20995" t="s">
        <v>69695</v>
      </c>
      <c r="E20995" t="s">
        <v>90</v>
      </c>
      <c r="F20995" t="s">
        <v>15</v>
      </c>
      <c r="G20995" t="s">
        <v>36</v>
      </c>
      <c r="H20995">
        <v>27</v>
      </c>
      <c r="I20995" t="s">
        <v>69699</v>
      </c>
      <c r="J20995" t="s">
        <v>69700</v>
      </c>
      <c r="K20995" t="s">
        <v>69701</v>
      </c>
      <c r="L20995" t="s">
        <v>78013</v>
      </c>
    </row>
    <row r="20996" spans="1:12" x14ac:dyDescent="0.15">
      <c r="A20996" t="s">
        <v>12</v>
      </c>
      <c r="B20996">
        <v>5901489</v>
      </c>
      <c r="C20996">
        <v>5901509</v>
      </c>
      <c r="D20996" t="s">
        <v>69695</v>
      </c>
      <c r="E20996" t="s">
        <v>90</v>
      </c>
      <c r="F20996" t="s">
        <v>15</v>
      </c>
      <c r="G20996" t="s">
        <v>32</v>
      </c>
      <c r="H20996">
        <v>65</v>
      </c>
      <c r="I20996" t="s">
        <v>69702</v>
      </c>
      <c r="J20996" t="s">
        <v>69703</v>
      </c>
      <c r="K20996" t="s">
        <v>69704</v>
      </c>
      <c r="L20996" t="s">
        <v>78042</v>
      </c>
    </row>
    <row r="20997" spans="1:12" x14ac:dyDescent="0.15">
      <c r="A20997" t="s">
        <v>12</v>
      </c>
      <c r="B20997">
        <v>5901509</v>
      </c>
      <c r="C20997">
        <v>5901529</v>
      </c>
      <c r="D20997" t="s">
        <v>69695</v>
      </c>
      <c r="E20997" t="s">
        <v>90</v>
      </c>
      <c r="F20997" t="s">
        <v>15</v>
      </c>
      <c r="G20997" t="s">
        <v>36</v>
      </c>
      <c r="H20997">
        <v>85</v>
      </c>
      <c r="I20997" t="s">
        <v>69705</v>
      </c>
      <c r="J20997" t="s">
        <v>69706</v>
      </c>
      <c r="K20997" t="s">
        <v>69707</v>
      </c>
      <c r="L20997" t="s">
        <v>77972</v>
      </c>
    </row>
    <row r="20998" spans="1:12" x14ac:dyDescent="0.15">
      <c r="A20998" t="s">
        <v>12</v>
      </c>
      <c r="B20998">
        <v>5902966</v>
      </c>
      <c r="C20998">
        <v>5902986</v>
      </c>
      <c r="D20998" t="s">
        <v>69708</v>
      </c>
      <c r="E20998" t="s">
        <v>90</v>
      </c>
      <c r="F20998" t="s">
        <v>15</v>
      </c>
      <c r="G20998" t="s">
        <v>32</v>
      </c>
      <c r="H20998">
        <v>7</v>
      </c>
      <c r="I20998" t="s">
        <v>69709</v>
      </c>
      <c r="J20998" t="s">
        <v>69710</v>
      </c>
      <c r="K20998" t="s">
        <v>69711</v>
      </c>
      <c r="L20998" t="s">
        <v>77909</v>
      </c>
    </row>
    <row r="20999" spans="1:12" x14ac:dyDescent="0.15">
      <c r="A20999" t="s">
        <v>12</v>
      </c>
      <c r="B20999">
        <v>5902989</v>
      </c>
      <c r="C20999">
        <v>5903009</v>
      </c>
      <c r="D20999" t="s">
        <v>69708</v>
      </c>
      <c r="E20999" t="s">
        <v>90</v>
      </c>
      <c r="F20999" t="s">
        <v>15</v>
      </c>
      <c r="G20999" t="s">
        <v>16</v>
      </c>
      <c r="H20999">
        <v>30</v>
      </c>
      <c r="I20999" t="s">
        <v>69712</v>
      </c>
      <c r="J20999" t="s">
        <v>69713</v>
      </c>
      <c r="K20999" t="s">
        <v>69714</v>
      </c>
      <c r="L20999" t="s">
        <v>77984</v>
      </c>
    </row>
    <row r="21000" spans="1:12" x14ac:dyDescent="0.15">
      <c r="A21000" t="s">
        <v>12</v>
      </c>
      <c r="B21000">
        <v>5903011</v>
      </c>
      <c r="C21000">
        <v>5903031</v>
      </c>
      <c r="D21000" t="s">
        <v>69708</v>
      </c>
      <c r="E21000" t="s">
        <v>90</v>
      </c>
      <c r="F21000" t="s">
        <v>15</v>
      </c>
      <c r="G21000" t="s">
        <v>36</v>
      </c>
      <c r="H21000">
        <v>52</v>
      </c>
      <c r="I21000" t="s">
        <v>69715</v>
      </c>
      <c r="J21000" t="s">
        <v>69716</v>
      </c>
      <c r="K21000" t="s">
        <v>69717</v>
      </c>
      <c r="L21000" t="s">
        <v>77959</v>
      </c>
    </row>
    <row r="21001" spans="1:12" x14ac:dyDescent="0.15">
      <c r="A21001" t="s">
        <v>12</v>
      </c>
      <c r="B21001">
        <v>5903031</v>
      </c>
      <c r="C21001">
        <v>5903051</v>
      </c>
      <c r="D21001" t="s">
        <v>69708</v>
      </c>
      <c r="E21001" t="s">
        <v>90</v>
      </c>
      <c r="F21001" t="s">
        <v>15</v>
      </c>
      <c r="G21001" t="s">
        <v>16</v>
      </c>
      <c r="H21001">
        <v>72</v>
      </c>
      <c r="I21001" t="s">
        <v>69718</v>
      </c>
      <c r="J21001" t="s">
        <v>69719</v>
      </c>
      <c r="K21001" t="s">
        <v>69720</v>
      </c>
      <c r="L21001" t="s">
        <v>78066</v>
      </c>
    </row>
    <row r="21002" spans="1:12" x14ac:dyDescent="0.15">
      <c r="A21002" t="s">
        <v>12</v>
      </c>
      <c r="B21002">
        <v>5904200</v>
      </c>
      <c r="C21002">
        <v>5904220</v>
      </c>
      <c r="D21002" t="s">
        <v>69721</v>
      </c>
      <c r="E21002" t="s">
        <v>90</v>
      </c>
      <c r="F21002" t="s">
        <v>76</v>
      </c>
      <c r="G21002" t="s">
        <v>23</v>
      </c>
      <c r="H21002">
        <v>44</v>
      </c>
      <c r="I21002" t="s">
        <v>69722</v>
      </c>
      <c r="J21002" t="s">
        <v>69723</v>
      </c>
      <c r="K21002" t="s">
        <v>69724</v>
      </c>
      <c r="L21002" t="s">
        <v>78016</v>
      </c>
    </row>
    <row r="21003" spans="1:12" x14ac:dyDescent="0.15">
      <c r="A21003" t="s">
        <v>12</v>
      </c>
      <c r="B21003">
        <v>5904173</v>
      </c>
      <c r="C21003">
        <v>5904193</v>
      </c>
      <c r="D21003" t="s">
        <v>69721</v>
      </c>
      <c r="E21003" t="s">
        <v>90</v>
      </c>
      <c r="F21003" t="s">
        <v>76</v>
      </c>
      <c r="G21003" t="s">
        <v>32</v>
      </c>
      <c r="H21003">
        <v>71</v>
      </c>
      <c r="I21003" t="s">
        <v>69725</v>
      </c>
      <c r="J21003" t="s">
        <v>69726</v>
      </c>
      <c r="K21003" t="s">
        <v>69727</v>
      </c>
      <c r="L21003" t="s">
        <v>77969</v>
      </c>
    </row>
    <row r="21004" spans="1:12" x14ac:dyDescent="0.15">
      <c r="A21004" t="s">
        <v>12</v>
      </c>
      <c r="B21004">
        <v>5904152</v>
      </c>
      <c r="C21004">
        <v>5904172</v>
      </c>
      <c r="D21004" t="s">
        <v>69721</v>
      </c>
      <c r="E21004" t="s">
        <v>90</v>
      </c>
      <c r="F21004" t="s">
        <v>76</v>
      </c>
      <c r="G21004" t="s">
        <v>32</v>
      </c>
      <c r="H21004">
        <v>92</v>
      </c>
      <c r="I21004" t="s">
        <v>69728</v>
      </c>
      <c r="J21004" t="s">
        <v>69729</v>
      </c>
      <c r="K21004" t="s">
        <v>69730</v>
      </c>
      <c r="L21004" t="s">
        <v>78032</v>
      </c>
    </row>
    <row r="21005" spans="1:12" x14ac:dyDescent="0.15">
      <c r="A21005" t="s">
        <v>12</v>
      </c>
      <c r="B21005">
        <v>5904124</v>
      </c>
      <c r="C21005">
        <v>5904144</v>
      </c>
      <c r="D21005" t="s">
        <v>69721</v>
      </c>
      <c r="E21005" t="s">
        <v>90</v>
      </c>
      <c r="F21005" t="s">
        <v>76</v>
      </c>
      <c r="G21005" t="s">
        <v>16</v>
      </c>
      <c r="H21005">
        <v>120</v>
      </c>
      <c r="I21005" t="s">
        <v>69731</v>
      </c>
      <c r="J21005" t="s">
        <v>69732</v>
      </c>
      <c r="K21005" t="s">
        <v>69733</v>
      </c>
      <c r="L21005" t="s">
        <v>78047</v>
      </c>
    </row>
    <row r="21006" spans="1:12" x14ac:dyDescent="0.15">
      <c r="A21006" t="s">
        <v>12</v>
      </c>
      <c r="B21006">
        <v>5906788</v>
      </c>
      <c r="C21006">
        <v>5906808</v>
      </c>
      <c r="D21006" t="s">
        <v>69734</v>
      </c>
      <c r="E21006" t="s">
        <v>69735</v>
      </c>
      <c r="F21006" t="s">
        <v>76</v>
      </c>
      <c r="G21006" t="s">
        <v>36</v>
      </c>
      <c r="H21006">
        <v>13</v>
      </c>
      <c r="I21006" t="s">
        <v>69736</v>
      </c>
      <c r="J21006" t="s">
        <v>69737</v>
      </c>
      <c r="K21006" t="s">
        <v>69738</v>
      </c>
      <c r="L21006" t="s">
        <v>77935</v>
      </c>
    </row>
    <row r="21007" spans="1:12" x14ac:dyDescent="0.15">
      <c r="A21007" t="s">
        <v>12</v>
      </c>
      <c r="B21007">
        <v>5906757</v>
      </c>
      <c r="C21007">
        <v>5906777</v>
      </c>
      <c r="D21007" t="s">
        <v>69734</v>
      </c>
      <c r="E21007" t="s">
        <v>69735</v>
      </c>
      <c r="F21007" t="s">
        <v>76</v>
      </c>
      <c r="G21007" t="s">
        <v>16</v>
      </c>
      <c r="H21007">
        <v>44</v>
      </c>
      <c r="I21007" t="s">
        <v>69739</v>
      </c>
      <c r="J21007" t="s">
        <v>69740</v>
      </c>
      <c r="K21007" t="s">
        <v>69741</v>
      </c>
      <c r="L21007" t="s">
        <v>78016</v>
      </c>
    </row>
    <row r="21008" spans="1:12" x14ac:dyDescent="0.15">
      <c r="A21008" t="s">
        <v>12</v>
      </c>
      <c r="B21008">
        <v>5906737</v>
      </c>
      <c r="C21008">
        <v>5906757</v>
      </c>
      <c r="D21008" t="s">
        <v>69734</v>
      </c>
      <c r="E21008" t="s">
        <v>69735</v>
      </c>
      <c r="F21008" t="s">
        <v>76</v>
      </c>
      <c r="G21008" t="s">
        <v>16</v>
      </c>
      <c r="H21008">
        <v>64</v>
      </c>
      <c r="I21008" t="s">
        <v>69742</v>
      </c>
      <c r="J21008" t="s">
        <v>69743</v>
      </c>
      <c r="K21008" t="s">
        <v>69744</v>
      </c>
      <c r="L21008" t="s">
        <v>77989</v>
      </c>
    </row>
    <row r="21009" spans="1:12" x14ac:dyDescent="0.15">
      <c r="A21009" t="s">
        <v>12</v>
      </c>
      <c r="B21009">
        <v>5906713</v>
      </c>
      <c r="C21009">
        <v>5906733</v>
      </c>
      <c r="D21009" t="s">
        <v>69734</v>
      </c>
      <c r="E21009" t="s">
        <v>69735</v>
      </c>
      <c r="F21009" t="s">
        <v>76</v>
      </c>
      <c r="G21009" t="s">
        <v>32</v>
      </c>
      <c r="H21009">
        <v>88</v>
      </c>
      <c r="I21009" t="s">
        <v>69745</v>
      </c>
      <c r="J21009" t="s">
        <v>69746</v>
      </c>
      <c r="K21009" t="s">
        <v>69747</v>
      </c>
      <c r="L21009" t="s">
        <v>77923</v>
      </c>
    </row>
    <row r="21010" spans="1:12" x14ac:dyDescent="0.15">
      <c r="A21010" t="s">
        <v>12</v>
      </c>
      <c r="B21010">
        <v>5907314</v>
      </c>
      <c r="C21010">
        <v>5907334</v>
      </c>
      <c r="D21010" t="s">
        <v>69748</v>
      </c>
      <c r="E21010" t="s">
        <v>90</v>
      </c>
      <c r="F21010" t="s">
        <v>76</v>
      </c>
      <c r="G21010" t="s">
        <v>16</v>
      </c>
      <c r="H21010">
        <v>19</v>
      </c>
      <c r="I21010" t="s">
        <v>69749</v>
      </c>
      <c r="J21010" t="s">
        <v>69750</v>
      </c>
      <c r="K21010" t="s">
        <v>69751</v>
      </c>
      <c r="L21010" t="s">
        <v>77982</v>
      </c>
    </row>
    <row r="21011" spans="1:12" x14ac:dyDescent="0.15">
      <c r="A21011" t="s">
        <v>12</v>
      </c>
      <c r="B21011">
        <v>5907214</v>
      </c>
      <c r="C21011">
        <v>5907234</v>
      </c>
      <c r="D21011" t="s">
        <v>69748</v>
      </c>
      <c r="E21011" t="s">
        <v>90</v>
      </c>
      <c r="F21011" t="s">
        <v>76</v>
      </c>
      <c r="G21011" t="s">
        <v>36</v>
      </c>
      <c r="H21011">
        <v>119</v>
      </c>
      <c r="I21011" t="s">
        <v>69752</v>
      </c>
      <c r="J21011" t="s">
        <v>69753</v>
      </c>
      <c r="K21011" t="s">
        <v>69754</v>
      </c>
      <c r="L21011" t="s">
        <v>78058</v>
      </c>
    </row>
    <row r="21012" spans="1:12" x14ac:dyDescent="0.15">
      <c r="A21012" t="s">
        <v>12</v>
      </c>
      <c r="B21012">
        <v>5907190</v>
      </c>
      <c r="C21012">
        <v>5907210</v>
      </c>
      <c r="D21012" t="s">
        <v>69748</v>
      </c>
      <c r="E21012" t="s">
        <v>90</v>
      </c>
      <c r="F21012" t="s">
        <v>76</v>
      </c>
      <c r="G21012" t="s">
        <v>32</v>
      </c>
      <c r="H21012">
        <v>143</v>
      </c>
      <c r="I21012" t="s">
        <v>69755</v>
      </c>
      <c r="J21012" t="s">
        <v>69756</v>
      </c>
      <c r="K21012" t="s">
        <v>69757</v>
      </c>
      <c r="L21012" t="s">
        <v>78076</v>
      </c>
    </row>
    <row r="21013" spans="1:12" x14ac:dyDescent="0.15">
      <c r="A21013" t="s">
        <v>12</v>
      </c>
      <c r="B21013">
        <v>5907158</v>
      </c>
      <c r="C21013">
        <v>5907178</v>
      </c>
      <c r="D21013" t="s">
        <v>69748</v>
      </c>
      <c r="E21013" t="s">
        <v>90</v>
      </c>
      <c r="F21013" t="s">
        <v>76</v>
      </c>
      <c r="G21013" t="s">
        <v>32</v>
      </c>
      <c r="H21013">
        <v>175</v>
      </c>
      <c r="I21013" t="s">
        <v>69758</v>
      </c>
      <c r="J21013" t="s">
        <v>69759</v>
      </c>
      <c r="K21013" t="s">
        <v>69760</v>
      </c>
      <c r="L21013" t="s">
        <v>78059</v>
      </c>
    </row>
    <row r="21014" spans="1:12" x14ac:dyDescent="0.15">
      <c r="A21014" t="s">
        <v>12</v>
      </c>
      <c r="B21014">
        <v>5908332</v>
      </c>
      <c r="C21014">
        <v>5908352</v>
      </c>
      <c r="D21014" t="s">
        <v>69761</v>
      </c>
      <c r="E21014" t="s">
        <v>90</v>
      </c>
      <c r="F21014" t="s">
        <v>76</v>
      </c>
      <c r="G21014" t="s">
        <v>23</v>
      </c>
      <c r="H21014">
        <v>11</v>
      </c>
      <c r="I21014" t="s">
        <v>69762</v>
      </c>
      <c r="J21014" t="s">
        <v>69763</v>
      </c>
      <c r="K21014" t="s">
        <v>69764</v>
      </c>
      <c r="L21014" t="s">
        <v>77974</v>
      </c>
    </row>
    <row r="21015" spans="1:12" x14ac:dyDescent="0.15">
      <c r="A21015" t="s">
        <v>12</v>
      </c>
      <c r="B21015">
        <v>5908280</v>
      </c>
      <c r="C21015">
        <v>5908300</v>
      </c>
      <c r="D21015" t="s">
        <v>69761</v>
      </c>
      <c r="E21015" t="s">
        <v>90</v>
      </c>
      <c r="F21015" t="s">
        <v>76</v>
      </c>
      <c r="G21015" t="s">
        <v>16</v>
      </c>
      <c r="H21015">
        <v>63</v>
      </c>
      <c r="I21015" t="s">
        <v>69765</v>
      </c>
      <c r="J21015" t="s">
        <v>69766</v>
      </c>
      <c r="K21015" t="s">
        <v>69767</v>
      </c>
      <c r="L21015" t="s">
        <v>77957</v>
      </c>
    </row>
    <row r="21016" spans="1:12" x14ac:dyDescent="0.15">
      <c r="A21016" t="s">
        <v>12</v>
      </c>
      <c r="B21016">
        <v>5908255</v>
      </c>
      <c r="C21016">
        <v>5908275</v>
      </c>
      <c r="D21016" t="s">
        <v>69761</v>
      </c>
      <c r="E21016" t="s">
        <v>90</v>
      </c>
      <c r="F21016" t="s">
        <v>76</v>
      </c>
      <c r="G21016" t="s">
        <v>23</v>
      </c>
      <c r="H21016">
        <v>88</v>
      </c>
      <c r="I21016" t="s">
        <v>69768</v>
      </c>
      <c r="J21016" t="s">
        <v>69769</v>
      </c>
      <c r="K21016" t="s">
        <v>69770</v>
      </c>
      <c r="L21016" t="s">
        <v>77923</v>
      </c>
    </row>
    <row r="21017" spans="1:12" x14ac:dyDescent="0.15">
      <c r="A21017" t="s">
        <v>12</v>
      </c>
      <c r="B21017">
        <v>5908201</v>
      </c>
      <c r="C21017">
        <v>5908221</v>
      </c>
      <c r="D21017" t="s">
        <v>69761</v>
      </c>
      <c r="E21017" t="s">
        <v>90</v>
      </c>
      <c r="F21017" t="s">
        <v>76</v>
      </c>
      <c r="G21017" t="s">
        <v>16</v>
      </c>
      <c r="H21017">
        <v>142</v>
      </c>
      <c r="I21017" t="s">
        <v>69771</v>
      </c>
      <c r="J21017" t="s">
        <v>69772</v>
      </c>
      <c r="K21017" t="s">
        <v>69773</v>
      </c>
      <c r="L21017" t="s">
        <v>77990</v>
      </c>
    </row>
    <row r="21018" spans="1:12" x14ac:dyDescent="0.15">
      <c r="A21018" t="s">
        <v>12</v>
      </c>
      <c r="B21018">
        <v>5910232</v>
      </c>
      <c r="C21018">
        <v>5910252</v>
      </c>
      <c r="D21018" t="s">
        <v>69774</v>
      </c>
      <c r="E21018" t="s">
        <v>69775</v>
      </c>
      <c r="F21018" t="s">
        <v>76</v>
      </c>
      <c r="G21018" t="s">
        <v>36</v>
      </c>
      <c r="H21018">
        <v>0</v>
      </c>
      <c r="I21018" t="s">
        <v>69776</v>
      </c>
      <c r="J21018" t="s">
        <v>69777</v>
      </c>
      <c r="K21018" t="s">
        <v>69778</v>
      </c>
      <c r="L21018" t="s">
        <v>77980</v>
      </c>
    </row>
    <row r="21019" spans="1:12" x14ac:dyDescent="0.15">
      <c r="A21019" t="s">
        <v>12</v>
      </c>
      <c r="B21019">
        <v>5910207</v>
      </c>
      <c r="C21019">
        <v>5910227</v>
      </c>
      <c r="D21019" t="s">
        <v>69774</v>
      </c>
      <c r="E21019" t="s">
        <v>69775</v>
      </c>
      <c r="F21019" t="s">
        <v>76</v>
      </c>
      <c r="G21019" t="s">
        <v>32</v>
      </c>
      <c r="H21019">
        <v>25</v>
      </c>
      <c r="I21019" t="s">
        <v>69779</v>
      </c>
      <c r="J21019" t="s">
        <v>69780</v>
      </c>
      <c r="K21019" t="s">
        <v>69781</v>
      </c>
      <c r="L21019" t="s">
        <v>78012</v>
      </c>
    </row>
    <row r="21020" spans="1:12" x14ac:dyDescent="0.15">
      <c r="A21020" t="s">
        <v>12</v>
      </c>
      <c r="B21020">
        <v>5910181</v>
      </c>
      <c r="C21020">
        <v>5910201</v>
      </c>
      <c r="D21020" t="s">
        <v>69774</v>
      </c>
      <c r="E21020" t="s">
        <v>69775</v>
      </c>
      <c r="F21020" t="s">
        <v>76</v>
      </c>
      <c r="G21020" t="s">
        <v>16</v>
      </c>
      <c r="H21020">
        <v>51</v>
      </c>
      <c r="I21020" t="s">
        <v>69782</v>
      </c>
      <c r="J21020" t="s">
        <v>69783</v>
      </c>
      <c r="K21020" t="s">
        <v>69784</v>
      </c>
      <c r="L21020" t="s">
        <v>78023</v>
      </c>
    </row>
    <row r="21021" spans="1:12" x14ac:dyDescent="0.15">
      <c r="A21021" t="s">
        <v>12</v>
      </c>
      <c r="B21021">
        <v>5910153</v>
      </c>
      <c r="C21021">
        <v>5910173</v>
      </c>
      <c r="D21021" t="s">
        <v>69774</v>
      </c>
      <c r="E21021" t="s">
        <v>69775</v>
      </c>
      <c r="F21021" t="s">
        <v>76</v>
      </c>
      <c r="G21021" t="s">
        <v>16</v>
      </c>
      <c r="H21021">
        <v>79</v>
      </c>
      <c r="I21021" t="s">
        <v>69785</v>
      </c>
      <c r="J21021" t="s">
        <v>69786</v>
      </c>
      <c r="K21021" t="s">
        <v>69787</v>
      </c>
      <c r="L21021" t="s">
        <v>77993</v>
      </c>
    </row>
    <row r="21022" spans="1:12" x14ac:dyDescent="0.15">
      <c r="A21022" t="s">
        <v>12</v>
      </c>
      <c r="B21022">
        <v>5910864</v>
      </c>
      <c r="C21022">
        <v>5910884</v>
      </c>
      <c r="D21022" t="s">
        <v>69788</v>
      </c>
      <c r="E21022" t="s">
        <v>90</v>
      </c>
      <c r="F21022" t="s">
        <v>76</v>
      </c>
      <c r="G21022" t="s">
        <v>16</v>
      </c>
      <c r="H21022">
        <v>0</v>
      </c>
      <c r="I21022" t="s">
        <v>69789</v>
      </c>
      <c r="J21022" t="s">
        <v>69790</v>
      </c>
      <c r="K21022" t="s">
        <v>69791</v>
      </c>
      <c r="L21022" t="s">
        <v>77980</v>
      </c>
    </row>
    <row r="21023" spans="1:12" x14ac:dyDescent="0.15">
      <c r="A21023" t="s">
        <v>12</v>
      </c>
      <c r="B21023">
        <v>5910842</v>
      </c>
      <c r="C21023">
        <v>5910862</v>
      </c>
      <c r="D21023" t="s">
        <v>69788</v>
      </c>
      <c r="E21023" t="s">
        <v>90</v>
      </c>
      <c r="F21023" t="s">
        <v>76</v>
      </c>
      <c r="G21023" t="s">
        <v>36</v>
      </c>
      <c r="H21023">
        <v>22</v>
      </c>
      <c r="I21023" t="s">
        <v>69792</v>
      </c>
      <c r="J21023" t="s">
        <v>69793</v>
      </c>
      <c r="K21023" t="s">
        <v>69794</v>
      </c>
      <c r="L21023" t="s">
        <v>77948</v>
      </c>
    </row>
    <row r="21024" spans="1:12" x14ac:dyDescent="0.15">
      <c r="A21024" t="s">
        <v>12</v>
      </c>
      <c r="B21024">
        <v>5910810</v>
      </c>
      <c r="C21024">
        <v>5910830</v>
      </c>
      <c r="D21024" t="s">
        <v>69788</v>
      </c>
      <c r="E21024" t="s">
        <v>90</v>
      </c>
      <c r="F21024" t="s">
        <v>76</v>
      </c>
      <c r="G21024" t="s">
        <v>36</v>
      </c>
      <c r="H21024">
        <v>54</v>
      </c>
      <c r="I21024" t="s">
        <v>69795</v>
      </c>
      <c r="J21024" t="s">
        <v>69796</v>
      </c>
      <c r="K21024" t="s">
        <v>69797</v>
      </c>
      <c r="L21024" t="s">
        <v>77961</v>
      </c>
    </row>
    <row r="21025" spans="1:12" x14ac:dyDescent="0.15">
      <c r="A21025" t="s">
        <v>12</v>
      </c>
      <c r="B21025">
        <v>5910755</v>
      </c>
      <c r="C21025">
        <v>5910775</v>
      </c>
      <c r="D21025" t="s">
        <v>69788</v>
      </c>
      <c r="E21025" t="s">
        <v>90</v>
      </c>
      <c r="F21025" t="s">
        <v>76</v>
      </c>
      <c r="G21025" t="s">
        <v>16</v>
      </c>
      <c r="H21025">
        <v>109</v>
      </c>
      <c r="I21025" t="s">
        <v>69798</v>
      </c>
      <c r="J21025" t="s">
        <v>69799</v>
      </c>
      <c r="K21025" t="s">
        <v>69800</v>
      </c>
      <c r="L21025" t="s">
        <v>77947</v>
      </c>
    </row>
    <row r="21026" spans="1:12" x14ac:dyDescent="0.15">
      <c r="A21026" t="s">
        <v>12</v>
      </c>
      <c r="B21026">
        <v>5911814</v>
      </c>
      <c r="C21026">
        <v>5911834</v>
      </c>
      <c r="D21026" t="s">
        <v>69801</v>
      </c>
      <c r="E21026" t="s">
        <v>90</v>
      </c>
      <c r="F21026" t="s">
        <v>76</v>
      </c>
      <c r="G21026" t="s">
        <v>36</v>
      </c>
      <c r="H21026">
        <v>0</v>
      </c>
      <c r="I21026" t="s">
        <v>69802</v>
      </c>
      <c r="J21026" t="s">
        <v>69803</v>
      </c>
      <c r="K21026" t="s">
        <v>69804</v>
      </c>
      <c r="L21026" t="s">
        <v>77980</v>
      </c>
    </row>
    <row r="21027" spans="1:12" x14ac:dyDescent="0.15">
      <c r="A21027" t="s">
        <v>12</v>
      </c>
      <c r="B21027">
        <v>5911790</v>
      </c>
      <c r="C21027">
        <v>5911810</v>
      </c>
      <c r="D21027" t="s">
        <v>69801</v>
      </c>
      <c r="E21027" t="s">
        <v>90</v>
      </c>
      <c r="F21027" t="s">
        <v>76</v>
      </c>
      <c r="G21027" t="s">
        <v>36</v>
      </c>
      <c r="H21027">
        <v>24</v>
      </c>
      <c r="I21027" t="s">
        <v>69805</v>
      </c>
      <c r="J21027" t="s">
        <v>69806</v>
      </c>
      <c r="K21027" t="s">
        <v>69807</v>
      </c>
      <c r="L21027" t="s">
        <v>77966</v>
      </c>
    </row>
    <row r="21028" spans="1:12" x14ac:dyDescent="0.15">
      <c r="A21028" t="s">
        <v>12</v>
      </c>
      <c r="B21028">
        <v>5911735</v>
      </c>
      <c r="C21028">
        <v>5911755</v>
      </c>
      <c r="D21028" t="s">
        <v>69801</v>
      </c>
      <c r="E21028" t="s">
        <v>90</v>
      </c>
      <c r="F21028" t="s">
        <v>76</v>
      </c>
      <c r="G21028" t="s">
        <v>16</v>
      </c>
      <c r="H21028">
        <v>79</v>
      </c>
      <c r="I21028" t="s">
        <v>69808</v>
      </c>
      <c r="J21028" t="s">
        <v>69809</v>
      </c>
      <c r="K21028" t="s">
        <v>69810</v>
      </c>
      <c r="L21028" t="s">
        <v>77993</v>
      </c>
    </row>
    <row r="21029" spans="1:12" x14ac:dyDescent="0.15">
      <c r="A21029" t="s">
        <v>12</v>
      </c>
      <c r="B21029">
        <v>5911702</v>
      </c>
      <c r="C21029">
        <v>5911722</v>
      </c>
      <c r="D21029" t="s">
        <v>69801</v>
      </c>
      <c r="E21029" t="s">
        <v>90</v>
      </c>
      <c r="F21029" t="s">
        <v>76</v>
      </c>
      <c r="G21029" t="s">
        <v>16</v>
      </c>
      <c r="H21029">
        <v>112</v>
      </c>
      <c r="I21029" t="s">
        <v>69811</v>
      </c>
      <c r="J21029" t="s">
        <v>69812</v>
      </c>
      <c r="K21029" t="s">
        <v>69813</v>
      </c>
      <c r="L21029" t="s">
        <v>77950</v>
      </c>
    </row>
    <row r="21030" spans="1:12" x14ac:dyDescent="0.15">
      <c r="A21030" t="s">
        <v>12</v>
      </c>
      <c r="B21030">
        <v>5912376</v>
      </c>
      <c r="C21030">
        <v>5912396</v>
      </c>
      <c r="D21030" t="s">
        <v>69814</v>
      </c>
      <c r="E21030" t="s">
        <v>90</v>
      </c>
      <c r="F21030" t="s">
        <v>76</v>
      </c>
      <c r="G21030" t="s">
        <v>23</v>
      </c>
      <c r="H21030">
        <v>50</v>
      </c>
      <c r="I21030" t="s">
        <v>69815</v>
      </c>
      <c r="J21030" t="s">
        <v>69816</v>
      </c>
      <c r="K21030" t="s">
        <v>69817</v>
      </c>
      <c r="L21030" t="s">
        <v>77925</v>
      </c>
    </row>
    <row r="21031" spans="1:12" x14ac:dyDescent="0.15">
      <c r="A21031" t="s">
        <v>12</v>
      </c>
      <c r="B21031">
        <v>5912334</v>
      </c>
      <c r="C21031">
        <v>5912354</v>
      </c>
      <c r="D21031" t="s">
        <v>69814</v>
      </c>
      <c r="E21031" t="s">
        <v>90</v>
      </c>
      <c r="F21031" t="s">
        <v>76</v>
      </c>
      <c r="G21031" t="s">
        <v>23</v>
      </c>
      <c r="H21031">
        <v>92</v>
      </c>
      <c r="I21031" t="s">
        <v>69818</v>
      </c>
      <c r="J21031" t="s">
        <v>69819</v>
      </c>
      <c r="K21031" t="s">
        <v>69820</v>
      </c>
      <c r="L21031" t="s">
        <v>78032</v>
      </c>
    </row>
    <row r="21032" spans="1:12" x14ac:dyDescent="0.15">
      <c r="A21032" t="s">
        <v>12</v>
      </c>
      <c r="B21032">
        <v>5912305</v>
      </c>
      <c r="C21032">
        <v>5912325</v>
      </c>
      <c r="D21032" t="s">
        <v>69814</v>
      </c>
      <c r="E21032" t="s">
        <v>90</v>
      </c>
      <c r="F21032" t="s">
        <v>76</v>
      </c>
      <c r="G21032" t="s">
        <v>23</v>
      </c>
      <c r="H21032">
        <v>121</v>
      </c>
      <c r="I21032" t="s">
        <v>69821</v>
      </c>
      <c r="J21032" t="s">
        <v>69822</v>
      </c>
      <c r="K21032" t="s">
        <v>69823</v>
      </c>
      <c r="L21032" t="s">
        <v>77943</v>
      </c>
    </row>
    <row r="21033" spans="1:12" x14ac:dyDescent="0.15">
      <c r="A21033" t="s">
        <v>12</v>
      </c>
      <c r="B21033">
        <v>5912242</v>
      </c>
      <c r="C21033">
        <v>5912262</v>
      </c>
      <c r="D21033" t="s">
        <v>69814</v>
      </c>
      <c r="E21033" t="s">
        <v>90</v>
      </c>
      <c r="F21033" t="s">
        <v>76</v>
      </c>
      <c r="G21033" t="s">
        <v>16</v>
      </c>
      <c r="H21033">
        <v>184</v>
      </c>
      <c r="I21033" t="s">
        <v>69824</v>
      </c>
      <c r="J21033" t="s">
        <v>69825</v>
      </c>
      <c r="K21033" t="s">
        <v>69826</v>
      </c>
      <c r="L21033" t="s">
        <v>78021</v>
      </c>
    </row>
    <row r="21034" spans="1:12" x14ac:dyDescent="0.15">
      <c r="A21034" t="s">
        <v>12</v>
      </c>
      <c r="B21034">
        <v>5913027</v>
      </c>
      <c r="C21034">
        <v>5913047</v>
      </c>
      <c r="D21034" t="s">
        <v>69827</v>
      </c>
      <c r="E21034" t="s">
        <v>69828</v>
      </c>
      <c r="F21034" t="s">
        <v>76</v>
      </c>
      <c r="G21034" t="s">
        <v>16</v>
      </c>
      <c r="H21034">
        <v>7</v>
      </c>
      <c r="I21034" t="s">
        <v>69829</v>
      </c>
      <c r="J21034" t="s">
        <v>69830</v>
      </c>
      <c r="K21034" t="s">
        <v>69831</v>
      </c>
      <c r="L21034" t="s">
        <v>77909</v>
      </c>
    </row>
    <row r="21035" spans="1:12" x14ac:dyDescent="0.15">
      <c r="A21035" t="s">
        <v>12</v>
      </c>
      <c r="B21035">
        <v>5913007</v>
      </c>
      <c r="C21035">
        <v>5913027</v>
      </c>
      <c r="D21035" t="s">
        <v>69827</v>
      </c>
      <c r="E21035" t="s">
        <v>69828</v>
      </c>
      <c r="F21035" t="s">
        <v>76</v>
      </c>
      <c r="G21035" t="s">
        <v>36</v>
      </c>
      <c r="H21035">
        <v>27</v>
      </c>
      <c r="I21035" t="s">
        <v>69832</v>
      </c>
      <c r="J21035" t="s">
        <v>69833</v>
      </c>
      <c r="K21035" t="s">
        <v>69834</v>
      </c>
      <c r="L21035" t="s">
        <v>78013</v>
      </c>
    </row>
    <row r="21036" spans="1:12" x14ac:dyDescent="0.15">
      <c r="A21036" t="s">
        <v>12</v>
      </c>
      <c r="B21036">
        <v>5912969</v>
      </c>
      <c r="C21036">
        <v>5912989</v>
      </c>
      <c r="D21036" t="s">
        <v>69827</v>
      </c>
      <c r="E21036" t="s">
        <v>69828</v>
      </c>
      <c r="F21036" t="s">
        <v>76</v>
      </c>
      <c r="G21036" t="s">
        <v>16</v>
      </c>
      <c r="H21036">
        <v>65</v>
      </c>
      <c r="I21036" t="s">
        <v>69835</v>
      </c>
      <c r="J21036" t="s">
        <v>69836</v>
      </c>
      <c r="K21036" t="s">
        <v>69837</v>
      </c>
      <c r="L21036" t="s">
        <v>78042</v>
      </c>
    </row>
    <row r="21037" spans="1:12" x14ac:dyDescent="0.15">
      <c r="A21037" t="s">
        <v>12</v>
      </c>
      <c r="B21037">
        <v>5912945</v>
      </c>
      <c r="C21037">
        <v>5912965</v>
      </c>
      <c r="D21037" t="s">
        <v>69827</v>
      </c>
      <c r="E21037" t="s">
        <v>69828</v>
      </c>
      <c r="F21037" t="s">
        <v>76</v>
      </c>
      <c r="G21037" t="s">
        <v>23</v>
      </c>
      <c r="H21037">
        <v>89</v>
      </c>
      <c r="I21037" t="s">
        <v>69838</v>
      </c>
      <c r="J21037" t="s">
        <v>69839</v>
      </c>
      <c r="K21037" t="s">
        <v>69840</v>
      </c>
      <c r="L21037" t="s">
        <v>77964</v>
      </c>
    </row>
    <row r="21038" spans="1:12" x14ac:dyDescent="0.15">
      <c r="A21038" t="s">
        <v>12</v>
      </c>
      <c r="B21038">
        <v>5913296</v>
      </c>
      <c r="C21038">
        <v>5913316</v>
      </c>
      <c r="D21038" t="s">
        <v>69841</v>
      </c>
      <c r="E21038" t="s">
        <v>90</v>
      </c>
      <c r="F21038" t="s">
        <v>15</v>
      </c>
      <c r="G21038" t="s">
        <v>36</v>
      </c>
      <c r="H21038">
        <v>0</v>
      </c>
      <c r="I21038" t="s">
        <v>69842</v>
      </c>
      <c r="J21038" t="s">
        <v>69843</v>
      </c>
      <c r="K21038" t="s">
        <v>69844</v>
      </c>
      <c r="L21038" t="s">
        <v>77980</v>
      </c>
    </row>
    <row r="21039" spans="1:12" x14ac:dyDescent="0.15">
      <c r="A21039" t="s">
        <v>12</v>
      </c>
      <c r="B21039">
        <v>5913318</v>
      </c>
      <c r="C21039">
        <v>5913338</v>
      </c>
      <c r="D21039" t="s">
        <v>69841</v>
      </c>
      <c r="E21039" t="s">
        <v>90</v>
      </c>
      <c r="F21039" t="s">
        <v>15</v>
      </c>
      <c r="G21039" t="s">
        <v>16</v>
      </c>
      <c r="H21039">
        <v>22</v>
      </c>
      <c r="I21039" t="s">
        <v>69845</v>
      </c>
      <c r="J21039" t="s">
        <v>69846</v>
      </c>
      <c r="K21039" t="s">
        <v>69847</v>
      </c>
      <c r="L21039" t="s">
        <v>77948</v>
      </c>
    </row>
    <row r="21040" spans="1:12" x14ac:dyDescent="0.15">
      <c r="A21040" t="s">
        <v>12</v>
      </c>
      <c r="B21040">
        <v>5913351</v>
      </c>
      <c r="C21040">
        <v>5913371</v>
      </c>
      <c r="D21040" t="s">
        <v>69841</v>
      </c>
      <c r="E21040" t="s">
        <v>90</v>
      </c>
      <c r="F21040" t="s">
        <v>15</v>
      </c>
      <c r="G21040" t="s">
        <v>23</v>
      </c>
      <c r="H21040">
        <v>55</v>
      </c>
      <c r="I21040" t="s">
        <v>69848</v>
      </c>
      <c r="J21040" t="s">
        <v>69849</v>
      </c>
      <c r="K21040" t="s">
        <v>69850</v>
      </c>
      <c r="L21040" t="s">
        <v>77992</v>
      </c>
    </row>
    <row r="21041" spans="1:12" x14ac:dyDescent="0.15">
      <c r="A21041" t="s">
        <v>12</v>
      </c>
      <c r="B21041">
        <v>5913372</v>
      </c>
      <c r="C21041">
        <v>5913392</v>
      </c>
      <c r="D21041" t="s">
        <v>69841</v>
      </c>
      <c r="E21041" t="s">
        <v>90</v>
      </c>
      <c r="F21041" t="s">
        <v>15</v>
      </c>
      <c r="G21041" t="s">
        <v>16</v>
      </c>
      <c r="H21041">
        <v>76</v>
      </c>
      <c r="I21041" t="s">
        <v>69851</v>
      </c>
      <c r="J21041" t="s">
        <v>69852</v>
      </c>
      <c r="K21041" t="s">
        <v>69853</v>
      </c>
      <c r="L21041" t="s">
        <v>77985</v>
      </c>
    </row>
    <row r="21042" spans="1:12" x14ac:dyDescent="0.15">
      <c r="A21042" t="s">
        <v>12</v>
      </c>
      <c r="B21042">
        <v>5915928</v>
      </c>
      <c r="C21042">
        <v>5915948</v>
      </c>
      <c r="D21042" t="s">
        <v>69854</v>
      </c>
      <c r="E21042" t="s">
        <v>69855</v>
      </c>
      <c r="F21042" t="s">
        <v>76</v>
      </c>
      <c r="G21042" t="s">
        <v>16</v>
      </c>
      <c r="H21042">
        <v>32</v>
      </c>
      <c r="I21042" t="s">
        <v>69856</v>
      </c>
      <c r="J21042" t="s">
        <v>69857</v>
      </c>
      <c r="K21042" t="s">
        <v>69858</v>
      </c>
      <c r="L21042" t="s">
        <v>77918</v>
      </c>
    </row>
    <row r="21043" spans="1:12" x14ac:dyDescent="0.15">
      <c r="A21043" t="s">
        <v>12</v>
      </c>
      <c r="B21043">
        <v>5915907</v>
      </c>
      <c r="C21043">
        <v>5915927</v>
      </c>
      <c r="D21043" t="s">
        <v>69854</v>
      </c>
      <c r="E21043" t="s">
        <v>69855</v>
      </c>
      <c r="F21043" t="s">
        <v>76</v>
      </c>
      <c r="G21043" t="s">
        <v>32</v>
      </c>
      <c r="H21043">
        <v>53</v>
      </c>
      <c r="I21043" t="s">
        <v>69859</v>
      </c>
      <c r="J21043" t="s">
        <v>69860</v>
      </c>
      <c r="K21043" t="s">
        <v>69861</v>
      </c>
      <c r="L21043" t="s">
        <v>77922</v>
      </c>
    </row>
    <row r="21044" spans="1:12" x14ac:dyDescent="0.15">
      <c r="A21044" t="s">
        <v>12</v>
      </c>
      <c r="B21044">
        <v>5915868</v>
      </c>
      <c r="C21044">
        <v>5915888</v>
      </c>
      <c r="D21044" t="s">
        <v>69854</v>
      </c>
      <c r="E21044" t="s">
        <v>69855</v>
      </c>
      <c r="F21044" t="s">
        <v>76</v>
      </c>
      <c r="G21044" t="s">
        <v>23</v>
      </c>
      <c r="H21044">
        <v>92</v>
      </c>
      <c r="I21044" t="s">
        <v>69862</v>
      </c>
      <c r="J21044" t="s">
        <v>69863</v>
      </c>
      <c r="K21044" t="s">
        <v>69864</v>
      </c>
      <c r="L21044" t="s">
        <v>78032</v>
      </c>
    </row>
    <row r="21045" spans="1:12" x14ac:dyDescent="0.15">
      <c r="A21045" t="s">
        <v>12</v>
      </c>
      <c r="B21045">
        <v>5915844</v>
      </c>
      <c r="C21045">
        <v>5915864</v>
      </c>
      <c r="D21045" t="s">
        <v>69854</v>
      </c>
      <c r="E21045" t="s">
        <v>69855</v>
      </c>
      <c r="F21045" t="s">
        <v>76</v>
      </c>
      <c r="G21045" t="s">
        <v>16</v>
      </c>
      <c r="H21045">
        <v>116</v>
      </c>
      <c r="I21045" t="s">
        <v>69865</v>
      </c>
      <c r="J21045" t="s">
        <v>69866</v>
      </c>
      <c r="K21045" t="s">
        <v>69867</v>
      </c>
      <c r="L21045" t="s">
        <v>77976</v>
      </c>
    </row>
    <row r="21046" spans="1:12" x14ac:dyDescent="0.15">
      <c r="A21046" t="s">
        <v>12</v>
      </c>
      <c r="B21046">
        <v>5916014</v>
      </c>
      <c r="C21046">
        <v>5916034</v>
      </c>
      <c r="D21046" t="s">
        <v>69868</v>
      </c>
      <c r="E21046" t="s">
        <v>90</v>
      </c>
      <c r="F21046" t="s">
        <v>15</v>
      </c>
      <c r="G21046" t="s">
        <v>23</v>
      </c>
      <c r="H21046">
        <v>19</v>
      </c>
      <c r="I21046" t="s">
        <v>69869</v>
      </c>
      <c r="J21046" t="s">
        <v>69870</v>
      </c>
      <c r="K21046" t="s">
        <v>69871</v>
      </c>
      <c r="L21046" t="s">
        <v>77982</v>
      </c>
    </row>
    <row r="21047" spans="1:12" x14ac:dyDescent="0.15">
      <c r="A21047" t="s">
        <v>12</v>
      </c>
      <c r="B21047">
        <v>5916057</v>
      </c>
      <c r="C21047">
        <v>5916077</v>
      </c>
      <c r="D21047" t="s">
        <v>69868</v>
      </c>
      <c r="E21047" t="s">
        <v>90</v>
      </c>
      <c r="F21047" t="s">
        <v>15</v>
      </c>
      <c r="G21047" t="s">
        <v>16</v>
      </c>
      <c r="H21047">
        <v>62</v>
      </c>
      <c r="I21047" t="s">
        <v>69872</v>
      </c>
      <c r="J21047" t="s">
        <v>69873</v>
      </c>
      <c r="K21047" t="s">
        <v>69874</v>
      </c>
      <c r="L21047" t="s">
        <v>77949</v>
      </c>
    </row>
    <row r="21048" spans="1:12" x14ac:dyDescent="0.15">
      <c r="A21048" t="s">
        <v>12</v>
      </c>
      <c r="B21048">
        <v>5916090</v>
      </c>
      <c r="C21048">
        <v>5916110</v>
      </c>
      <c r="D21048" t="s">
        <v>69868</v>
      </c>
      <c r="E21048" t="s">
        <v>90</v>
      </c>
      <c r="F21048" t="s">
        <v>15</v>
      </c>
      <c r="G21048" t="s">
        <v>36</v>
      </c>
      <c r="H21048">
        <v>95</v>
      </c>
      <c r="I21048" t="s">
        <v>69875</v>
      </c>
      <c r="J21048" t="s">
        <v>69876</v>
      </c>
      <c r="K21048" t="s">
        <v>69877</v>
      </c>
      <c r="L21048" t="s">
        <v>77920</v>
      </c>
    </row>
    <row r="21049" spans="1:12" x14ac:dyDescent="0.15">
      <c r="A21049" t="s">
        <v>12</v>
      </c>
      <c r="B21049">
        <v>5916111</v>
      </c>
      <c r="C21049">
        <v>5916131</v>
      </c>
      <c r="D21049" t="s">
        <v>69868</v>
      </c>
      <c r="E21049" t="s">
        <v>90</v>
      </c>
      <c r="F21049" t="s">
        <v>15</v>
      </c>
      <c r="G21049" t="s">
        <v>16</v>
      </c>
      <c r="H21049">
        <v>116</v>
      </c>
      <c r="I21049" t="s">
        <v>69878</v>
      </c>
      <c r="J21049" t="s">
        <v>69879</v>
      </c>
      <c r="K21049" t="s">
        <v>69880</v>
      </c>
      <c r="L21049" t="s">
        <v>77976</v>
      </c>
    </row>
    <row r="21050" spans="1:12" x14ac:dyDescent="0.15">
      <c r="A21050" t="s">
        <v>12</v>
      </c>
      <c r="B21050">
        <v>5916364</v>
      </c>
      <c r="C21050">
        <v>5916384</v>
      </c>
      <c r="D21050" t="s">
        <v>69881</v>
      </c>
      <c r="E21050" t="s">
        <v>90</v>
      </c>
      <c r="F21050" t="s">
        <v>76</v>
      </c>
      <c r="G21050" t="s">
        <v>16</v>
      </c>
      <c r="H21050">
        <v>33</v>
      </c>
      <c r="I21050" t="s">
        <v>69882</v>
      </c>
      <c r="J21050" t="s">
        <v>69883</v>
      </c>
      <c r="K21050" t="s">
        <v>69884</v>
      </c>
      <c r="L21050" t="str">
        <f>HYPERLINK("https://www.ncbi.nlm.nih.gov/nuccore/FM209186.1?report=graph&amp;tracks=[key:gene_model_track,Options:GeneOnly]&amp;mk=5916365:5916384|offset_33|00cc00,5916323:5916342|offset_75|444444,5916277:5916296|offset_121|444444&amp;v=5916164:5916496&amp;c=444444", "offset 33")</f>
        <v>offset 33</v>
      </c>
    </row>
    <row r="21051" spans="1:12" x14ac:dyDescent="0.15">
      <c r="A21051" t="s">
        <v>12</v>
      </c>
      <c r="B21051">
        <v>5916322</v>
      </c>
      <c r="C21051">
        <v>5916342</v>
      </c>
      <c r="D21051" t="s">
        <v>69881</v>
      </c>
      <c r="E21051" t="s">
        <v>90</v>
      </c>
      <c r="F21051" t="s">
        <v>76</v>
      </c>
      <c r="G21051" t="s">
        <v>32</v>
      </c>
      <c r="H21051">
        <v>75</v>
      </c>
      <c r="I21051" t="s">
        <v>69885</v>
      </c>
      <c r="J21051" t="s">
        <v>69886</v>
      </c>
      <c r="K21051" t="s">
        <v>69887</v>
      </c>
      <c r="L21051" t="str">
        <f>HYPERLINK("https://www.ncbi.nlm.nih.gov/nuccore/FM209186.1?report=graph&amp;tracks=[key:gene_model_track,Options:GeneOnly]&amp;mk=5916365:5916384|offset_33|444444,5916323:5916342|offset_75|00cc00,5916277:5916296|offset_121|444444&amp;v=5916164:5916496&amp;c=444444", "offset 75")</f>
        <v>offset 75</v>
      </c>
    </row>
    <row r="21052" spans="1:12" x14ac:dyDescent="0.15">
      <c r="A21052" t="s">
        <v>12</v>
      </c>
      <c r="B21052">
        <v>5916276</v>
      </c>
      <c r="C21052">
        <v>5916296</v>
      </c>
      <c r="D21052" t="s">
        <v>69881</v>
      </c>
      <c r="E21052" t="s">
        <v>90</v>
      </c>
      <c r="F21052" t="s">
        <v>76</v>
      </c>
      <c r="G21052" t="s">
        <v>36</v>
      </c>
      <c r="H21052">
        <v>121</v>
      </c>
      <c r="I21052" t="s">
        <v>69888</v>
      </c>
      <c r="J21052" t="s">
        <v>69889</v>
      </c>
      <c r="K21052" t="s">
        <v>69890</v>
      </c>
      <c r="L21052" t="str">
        <f>HYPERLINK("https://www.ncbi.nlm.nih.gov/nuccore/FM209186.1?report=graph&amp;tracks=[key:gene_model_track,Options:GeneOnly]&amp;mk=5916365:5916384|offset_33|444444,5916323:5916342|offset_75|444444,5916277:5916296|offset_121|00cc00&amp;v=5916164:5916496&amp;c=444444", "offset 121")</f>
        <v>offset 121</v>
      </c>
    </row>
    <row r="21053" spans="1:12" x14ac:dyDescent="0.15">
      <c r="A21053" t="s">
        <v>12</v>
      </c>
      <c r="B21053">
        <v>5916454</v>
      </c>
      <c r="C21053">
        <v>5916474</v>
      </c>
      <c r="D21053" t="s">
        <v>69891</v>
      </c>
      <c r="E21053" t="s">
        <v>90</v>
      </c>
      <c r="F21053" t="s">
        <v>15</v>
      </c>
      <c r="G21053" t="s">
        <v>36</v>
      </c>
      <c r="H21053">
        <v>19</v>
      </c>
      <c r="I21053" t="s">
        <v>69892</v>
      </c>
      <c r="J21053" t="s">
        <v>69893</v>
      </c>
      <c r="K21053" t="s">
        <v>69894</v>
      </c>
      <c r="L21053" t="s">
        <v>77982</v>
      </c>
    </row>
    <row r="21054" spans="1:12" x14ac:dyDescent="0.15">
      <c r="A21054" t="s">
        <v>12</v>
      </c>
      <c r="B21054">
        <v>5916481</v>
      </c>
      <c r="C21054">
        <v>5916501</v>
      </c>
      <c r="D21054" t="s">
        <v>69891</v>
      </c>
      <c r="E21054" t="s">
        <v>90</v>
      </c>
      <c r="F21054" t="s">
        <v>15</v>
      </c>
      <c r="G21054" t="s">
        <v>16</v>
      </c>
      <c r="H21054">
        <v>46</v>
      </c>
      <c r="I21054" t="s">
        <v>69895</v>
      </c>
      <c r="J21054" t="s">
        <v>69896</v>
      </c>
      <c r="K21054" t="s">
        <v>69897</v>
      </c>
      <c r="L21054" t="s">
        <v>78004</v>
      </c>
    </row>
    <row r="21055" spans="1:12" x14ac:dyDescent="0.15">
      <c r="A21055" t="s">
        <v>12</v>
      </c>
      <c r="B21055">
        <v>5916504</v>
      </c>
      <c r="C21055">
        <v>5916524</v>
      </c>
      <c r="D21055" t="s">
        <v>69891</v>
      </c>
      <c r="E21055" t="s">
        <v>90</v>
      </c>
      <c r="F21055" t="s">
        <v>15</v>
      </c>
      <c r="G21055" t="s">
        <v>16</v>
      </c>
      <c r="H21055">
        <v>69</v>
      </c>
      <c r="I21055" t="s">
        <v>69898</v>
      </c>
      <c r="J21055" t="s">
        <v>69899</v>
      </c>
      <c r="K21055" t="s">
        <v>69900</v>
      </c>
      <c r="L21055" t="s">
        <v>78015</v>
      </c>
    </row>
    <row r="21056" spans="1:12" x14ac:dyDescent="0.15">
      <c r="A21056" t="s">
        <v>12</v>
      </c>
      <c r="B21056">
        <v>5916526</v>
      </c>
      <c r="C21056">
        <v>5916546</v>
      </c>
      <c r="D21056" t="s">
        <v>69891</v>
      </c>
      <c r="E21056" t="s">
        <v>90</v>
      </c>
      <c r="F21056" t="s">
        <v>15</v>
      </c>
      <c r="G21056" t="s">
        <v>16</v>
      </c>
      <c r="H21056">
        <v>91</v>
      </c>
      <c r="I21056" t="s">
        <v>69901</v>
      </c>
      <c r="J21056" t="s">
        <v>69902</v>
      </c>
      <c r="K21056" t="s">
        <v>69903</v>
      </c>
      <c r="L21056" t="s">
        <v>77907</v>
      </c>
    </row>
    <row r="21057" spans="1:12" x14ac:dyDescent="0.15">
      <c r="A21057" t="s">
        <v>12</v>
      </c>
      <c r="B21057">
        <v>5918614</v>
      </c>
      <c r="C21057">
        <v>5918634</v>
      </c>
      <c r="D21057" t="s">
        <v>69904</v>
      </c>
      <c r="E21057" t="s">
        <v>90</v>
      </c>
      <c r="F21057" t="s">
        <v>76</v>
      </c>
      <c r="G21057" t="s">
        <v>32</v>
      </c>
      <c r="H21057">
        <v>20</v>
      </c>
      <c r="I21057" t="s">
        <v>69905</v>
      </c>
      <c r="J21057" t="s">
        <v>69906</v>
      </c>
      <c r="K21057" t="s">
        <v>69907</v>
      </c>
      <c r="L21057" t="s">
        <v>77968</v>
      </c>
    </row>
    <row r="21058" spans="1:12" x14ac:dyDescent="0.15">
      <c r="A21058" t="s">
        <v>12</v>
      </c>
      <c r="B21058">
        <v>5918591</v>
      </c>
      <c r="C21058">
        <v>5918611</v>
      </c>
      <c r="D21058" t="s">
        <v>69904</v>
      </c>
      <c r="E21058" t="s">
        <v>90</v>
      </c>
      <c r="F21058" t="s">
        <v>76</v>
      </c>
      <c r="G21058" t="s">
        <v>23</v>
      </c>
      <c r="H21058">
        <v>43</v>
      </c>
      <c r="I21058" t="s">
        <v>69908</v>
      </c>
      <c r="J21058" t="s">
        <v>69909</v>
      </c>
      <c r="K21058" t="s">
        <v>69910</v>
      </c>
      <c r="L21058" t="s">
        <v>77942</v>
      </c>
    </row>
    <row r="21059" spans="1:12" x14ac:dyDescent="0.15">
      <c r="A21059" t="s">
        <v>12</v>
      </c>
      <c r="B21059">
        <v>5918569</v>
      </c>
      <c r="C21059">
        <v>5918589</v>
      </c>
      <c r="D21059" t="s">
        <v>69904</v>
      </c>
      <c r="E21059" t="s">
        <v>90</v>
      </c>
      <c r="F21059" t="s">
        <v>76</v>
      </c>
      <c r="G21059" t="s">
        <v>32</v>
      </c>
      <c r="H21059">
        <v>65</v>
      </c>
      <c r="I21059" t="s">
        <v>69911</v>
      </c>
      <c r="J21059" t="s">
        <v>69912</v>
      </c>
      <c r="K21059" t="s">
        <v>69913</v>
      </c>
      <c r="L21059" t="s">
        <v>78042</v>
      </c>
    </row>
    <row r="21060" spans="1:12" x14ac:dyDescent="0.15">
      <c r="A21060" t="s">
        <v>12</v>
      </c>
      <c r="B21060">
        <v>5918545</v>
      </c>
      <c r="C21060">
        <v>5918565</v>
      </c>
      <c r="D21060" t="s">
        <v>69904</v>
      </c>
      <c r="E21060" t="s">
        <v>90</v>
      </c>
      <c r="F21060" t="s">
        <v>76</v>
      </c>
      <c r="G21060" t="s">
        <v>32</v>
      </c>
      <c r="H21060">
        <v>89</v>
      </c>
      <c r="I21060" t="s">
        <v>69914</v>
      </c>
      <c r="J21060" t="s">
        <v>69915</v>
      </c>
      <c r="K21060" t="s">
        <v>69916</v>
      </c>
      <c r="L21060" t="s">
        <v>77964</v>
      </c>
    </row>
    <row r="21061" spans="1:12" x14ac:dyDescent="0.15">
      <c r="A21061" t="s">
        <v>12</v>
      </c>
      <c r="B21061">
        <v>5919865</v>
      </c>
      <c r="C21061">
        <v>5919885</v>
      </c>
      <c r="D21061" t="s">
        <v>69917</v>
      </c>
      <c r="E21061" t="s">
        <v>69918</v>
      </c>
      <c r="F21061" t="s">
        <v>76</v>
      </c>
      <c r="G21061" t="s">
        <v>32</v>
      </c>
      <c r="H21061">
        <v>1</v>
      </c>
      <c r="I21061" t="s">
        <v>69919</v>
      </c>
      <c r="J21061" t="s">
        <v>69920</v>
      </c>
      <c r="K21061" t="s">
        <v>69921</v>
      </c>
      <c r="L21061" t="s">
        <v>77917</v>
      </c>
    </row>
    <row r="21062" spans="1:12" x14ac:dyDescent="0.15">
      <c r="A21062" t="s">
        <v>12</v>
      </c>
      <c r="B21062">
        <v>5919832</v>
      </c>
      <c r="C21062">
        <v>5919852</v>
      </c>
      <c r="D21062" t="s">
        <v>69917</v>
      </c>
      <c r="E21062" t="s">
        <v>69918</v>
      </c>
      <c r="F21062" t="s">
        <v>76</v>
      </c>
      <c r="G21062" t="s">
        <v>16</v>
      </c>
      <c r="H21062">
        <v>34</v>
      </c>
      <c r="I21062" t="s">
        <v>69922</v>
      </c>
      <c r="J21062" t="s">
        <v>69923</v>
      </c>
      <c r="K21062" t="s">
        <v>69924</v>
      </c>
      <c r="L21062" t="s">
        <v>77999</v>
      </c>
    </row>
    <row r="21063" spans="1:12" x14ac:dyDescent="0.15">
      <c r="A21063" t="s">
        <v>12</v>
      </c>
      <c r="B21063">
        <v>5919804</v>
      </c>
      <c r="C21063">
        <v>5919824</v>
      </c>
      <c r="D21063" t="s">
        <v>69917</v>
      </c>
      <c r="E21063" t="s">
        <v>69918</v>
      </c>
      <c r="F21063" t="s">
        <v>76</v>
      </c>
      <c r="G21063" t="s">
        <v>32</v>
      </c>
      <c r="H21063">
        <v>62</v>
      </c>
      <c r="I21063" t="s">
        <v>69925</v>
      </c>
      <c r="J21063" t="s">
        <v>69926</v>
      </c>
      <c r="K21063" t="s">
        <v>69927</v>
      </c>
      <c r="L21063" t="s">
        <v>77949</v>
      </c>
    </row>
    <row r="21064" spans="1:12" x14ac:dyDescent="0.15">
      <c r="A21064" t="s">
        <v>12</v>
      </c>
      <c r="B21064">
        <v>5919762</v>
      </c>
      <c r="C21064">
        <v>5919782</v>
      </c>
      <c r="D21064" t="s">
        <v>69917</v>
      </c>
      <c r="E21064" t="s">
        <v>69918</v>
      </c>
      <c r="F21064" t="s">
        <v>76</v>
      </c>
      <c r="G21064" t="s">
        <v>23</v>
      </c>
      <c r="H21064">
        <v>104</v>
      </c>
      <c r="I21064" t="s">
        <v>69928</v>
      </c>
      <c r="J21064" t="s">
        <v>69929</v>
      </c>
      <c r="K21064" t="s">
        <v>69930</v>
      </c>
      <c r="L21064" t="s">
        <v>77963</v>
      </c>
    </row>
    <row r="21065" spans="1:12" x14ac:dyDescent="0.15">
      <c r="A21065" t="s">
        <v>12</v>
      </c>
      <c r="B21065">
        <v>5921520</v>
      </c>
      <c r="C21065">
        <v>5921540</v>
      </c>
      <c r="D21065" t="s">
        <v>69931</v>
      </c>
      <c r="E21065" t="s">
        <v>69932</v>
      </c>
      <c r="F21065" t="s">
        <v>76</v>
      </c>
      <c r="G21065" t="s">
        <v>16</v>
      </c>
      <c r="H21065">
        <v>48</v>
      </c>
      <c r="I21065" t="s">
        <v>69933</v>
      </c>
      <c r="J21065" t="s">
        <v>69934</v>
      </c>
      <c r="K21065" t="s">
        <v>69935</v>
      </c>
      <c r="L21065" t="s">
        <v>78018</v>
      </c>
    </row>
    <row r="21066" spans="1:12" x14ac:dyDescent="0.15">
      <c r="A21066" t="s">
        <v>12</v>
      </c>
      <c r="B21066">
        <v>5921499</v>
      </c>
      <c r="C21066">
        <v>5921519</v>
      </c>
      <c r="D21066" t="s">
        <v>69931</v>
      </c>
      <c r="E21066" t="s">
        <v>69932</v>
      </c>
      <c r="F21066" t="s">
        <v>76</v>
      </c>
      <c r="G21066" t="s">
        <v>36</v>
      </c>
      <c r="H21066">
        <v>69</v>
      </c>
      <c r="I21066" t="s">
        <v>69936</v>
      </c>
      <c r="J21066" t="s">
        <v>69937</v>
      </c>
      <c r="K21066" t="s">
        <v>69938</v>
      </c>
      <c r="L21066" t="s">
        <v>78015</v>
      </c>
    </row>
    <row r="21067" spans="1:12" x14ac:dyDescent="0.15">
      <c r="A21067" t="s">
        <v>12</v>
      </c>
      <c r="B21067">
        <v>5921462</v>
      </c>
      <c r="C21067">
        <v>5921482</v>
      </c>
      <c r="D21067" t="s">
        <v>69931</v>
      </c>
      <c r="E21067" t="s">
        <v>69932</v>
      </c>
      <c r="F21067" t="s">
        <v>76</v>
      </c>
      <c r="G21067" t="s">
        <v>36</v>
      </c>
      <c r="H21067">
        <v>106</v>
      </c>
      <c r="I21067" t="s">
        <v>69939</v>
      </c>
      <c r="J21067" t="s">
        <v>69940</v>
      </c>
      <c r="K21067" t="s">
        <v>69941</v>
      </c>
      <c r="L21067" t="s">
        <v>77914</v>
      </c>
    </row>
    <row r="21068" spans="1:12" x14ac:dyDescent="0.15">
      <c r="A21068" t="s">
        <v>12</v>
      </c>
      <c r="B21068">
        <v>5921399</v>
      </c>
      <c r="C21068">
        <v>5921419</v>
      </c>
      <c r="D21068" t="s">
        <v>69931</v>
      </c>
      <c r="E21068" t="s">
        <v>69932</v>
      </c>
      <c r="F21068" t="s">
        <v>76</v>
      </c>
      <c r="G21068" t="s">
        <v>36</v>
      </c>
      <c r="H21068">
        <v>169</v>
      </c>
      <c r="I21068" t="s">
        <v>69942</v>
      </c>
      <c r="J21068" t="s">
        <v>69943</v>
      </c>
      <c r="K21068" t="s">
        <v>69944</v>
      </c>
      <c r="L21068" t="s">
        <v>78135</v>
      </c>
    </row>
    <row r="21069" spans="1:12" x14ac:dyDescent="0.15">
      <c r="A21069" t="s">
        <v>12</v>
      </c>
      <c r="B21069">
        <v>5923683</v>
      </c>
      <c r="C21069">
        <v>5923703</v>
      </c>
      <c r="D21069" t="s">
        <v>69945</v>
      </c>
      <c r="E21069" t="s">
        <v>90</v>
      </c>
      <c r="F21069" t="s">
        <v>76</v>
      </c>
      <c r="G21069" t="s">
        <v>23</v>
      </c>
      <c r="H21069">
        <v>17</v>
      </c>
      <c r="I21069" t="s">
        <v>69946</v>
      </c>
      <c r="J21069" t="s">
        <v>69947</v>
      </c>
      <c r="K21069" t="s">
        <v>69948</v>
      </c>
      <c r="L21069" t="s">
        <v>77944</v>
      </c>
    </row>
    <row r="21070" spans="1:12" x14ac:dyDescent="0.15">
      <c r="A21070" t="s">
        <v>12</v>
      </c>
      <c r="B21070">
        <v>5923663</v>
      </c>
      <c r="C21070">
        <v>5923683</v>
      </c>
      <c r="D21070" t="s">
        <v>69945</v>
      </c>
      <c r="E21070" t="s">
        <v>90</v>
      </c>
      <c r="F21070" t="s">
        <v>76</v>
      </c>
      <c r="G21070" t="s">
        <v>32</v>
      </c>
      <c r="H21070">
        <v>37</v>
      </c>
      <c r="I21070" t="s">
        <v>69949</v>
      </c>
      <c r="J21070" t="s">
        <v>69950</v>
      </c>
      <c r="K21070" t="s">
        <v>69951</v>
      </c>
      <c r="L21070" t="s">
        <v>77906</v>
      </c>
    </row>
    <row r="21071" spans="1:12" x14ac:dyDescent="0.15">
      <c r="A21071" t="s">
        <v>12</v>
      </c>
      <c r="B21071">
        <v>5923638</v>
      </c>
      <c r="C21071">
        <v>5923658</v>
      </c>
      <c r="D21071" t="s">
        <v>69945</v>
      </c>
      <c r="E21071" t="s">
        <v>90</v>
      </c>
      <c r="F21071" t="s">
        <v>76</v>
      </c>
      <c r="G21071" t="s">
        <v>16</v>
      </c>
      <c r="H21071">
        <v>62</v>
      </c>
      <c r="I21071" t="s">
        <v>69952</v>
      </c>
      <c r="J21071" t="s">
        <v>69953</v>
      </c>
      <c r="K21071" t="s">
        <v>69954</v>
      </c>
      <c r="L21071" t="s">
        <v>77949</v>
      </c>
    </row>
    <row r="21072" spans="1:12" x14ac:dyDescent="0.15">
      <c r="A21072" t="s">
        <v>12</v>
      </c>
      <c r="B21072">
        <v>5923591</v>
      </c>
      <c r="C21072">
        <v>5923611</v>
      </c>
      <c r="D21072" t="s">
        <v>69945</v>
      </c>
      <c r="E21072" t="s">
        <v>90</v>
      </c>
      <c r="F21072" t="s">
        <v>76</v>
      </c>
      <c r="G21072" t="s">
        <v>16</v>
      </c>
      <c r="H21072">
        <v>109</v>
      </c>
      <c r="I21072" t="s">
        <v>69955</v>
      </c>
      <c r="J21072" t="s">
        <v>69956</v>
      </c>
      <c r="K21072" t="s">
        <v>69957</v>
      </c>
      <c r="L21072" t="s">
        <v>77947</v>
      </c>
    </row>
    <row r="21073" spans="1:12" x14ac:dyDescent="0.15">
      <c r="A21073" t="s">
        <v>12</v>
      </c>
      <c r="B21073">
        <v>5924927</v>
      </c>
      <c r="C21073">
        <v>5924947</v>
      </c>
      <c r="D21073" t="s">
        <v>69958</v>
      </c>
      <c r="E21073" t="s">
        <v>90</v>
      </c>
      <c r="F21073" t="s">
        <v>76</v>
      </c>
      <c r="G21073" t="s">
        <v>36</v>
      </c>
      <c r="H21073">
        <v>0</v>
      </c>
      <c r="I21073" t="s">
        <v>69959</v>
      </c>
      <c r="J21073" t="s">
        <v>69960</v>
      </c>
      <c r="K21073" t="s">
        <v>69961</v>
      </c>
      <c r="L21073" t="s">
        <v>77980</v>
      </c>
    </row>
    <row r="21074" spans="1:12" x14ac:dyDescent="0.15">
      <c r="A21074" t="s">
        <v>12</v>
      </c>
      <c r="B21074">
        <v>5924907</v>
      </c>
      <c r="C21074">
        <v>5924927</v>
      </c>
      <c r="D21074" t="s">
        <v>69958</v>
      </c>
      <c r="E21074" t="s">
        <v>90</v>
      </c>
      <c r="F21074" t="s">
        <v>76</v>
      </c>
      <c r="G21074" t="s">
        <v>32</v>
      </c>
      <c r="H21074">
        <v>20</v>
      </c>
      <c r="I21074" t="s">
        <v>69962</v>
      </c>
      <c r="J21074" t="s">
        <v>69963</v>
      </c>
      <c r="K21074" t="s">
        <v>69964</v>
      </c>
      <c r="L21074" t="s">
        <v>77968</v>
      </c>
    </row>
    <row r="21075" spans="1:12" x14ac:dyDescent="0.15">
      <c r="A21075" t="s">
        <v>12</v>
      </c>
      <c r="B21075">
        <v>5924849</v>
      </c>
      <c r="C21075">
        <v>5924869</v>
      </c>
      <c r="D21075" t="s">
        <v>69958</v>
      </c>
      <c r="E21075" t="s">
        <v>90</v>
      </c>
      <c r="F21075" t="s">
        <v>76</v>
      </c>
      <c r="G21075" t="s">
        <v>36</v>
      </c>
      <c r="H21075">
        <v>78</v>
      </c>
      <c r="I21075" t="s">
        <v>69965</v>
      </c>
      <c r="J21075" t="s">
        <v>69966</v>
      </c>
      <c r="K21075" t="s">
        <v>69967</v>
      </c>
      <c r="L21075" t="s">
        <v>78000</v>
      </c>
    </row>
    <row r="21076" spans="1:12" x14ac:dyDescent="0.15">
      <c r="A21076" t="s">
        <v>12</v>
      </c>
      <c r="B21076">
        <v>5924824</v>
      </c>
      <c r="C21076">
        <v>5924844</v>
      </c>
      <c r="D21076" t="s">
        <v>69958</v>
      </c>
      <c r="E21076" t="s">
        <v>90</v>
      </c>
      <c r="F21076" t="s">
        <v>76</v>
      </c>
      <c r="G21076" t="s">
        <v>16</v>
      </c>
      <c r="H21076">
        <v>103</v>
      </c>
      <c r="I21076" t="s">
        <v>69968</v>
      </c>
      <c r="J21076" t="s">
        <v>69969</v>
      </c>
      <c r="K21076" t="s">
        <v>69970</v>
      </c>
      <c r="L21076" t="s">
        <v>77937</v>
      </c>
    </row>
    <row r="21077" spans="1:12" x14ac:dyDescent="0.15">
      <c r="A21077" t="s">
        <v>12</v>
      </c>
      <c r="B21077">
        <v>5925728</v>
      </c>
      <c r="C21077">
        <v>5925748</v>
      </c>
      <c r="D21077" t="s">
        <v>69971</v>
      </c>
      <c r="E21077" t="s">
        <v>90</v>
      </c>
      <c r="F21077" t="s">
        <v>76</v>
      </c>
      <c r="G21077" t="s">
        <v>23</v>
      </c>
      <c r="H21077">
        <v>11</v>
      </c>
      <c r="I21077" t="s">
        <v>69972</v>
      </c>
      <c r="J21077" t="s">
        <v>69973</v>
      </c>
      <c r="K21077" t="s">
        <v>69974</v>
      </c>
      <c r="L21077" t="s">
        <v>77974</v>
      </c>
    </row>
    <row r="21078" spans="1:12" x14ac:dyDescent="0.15">
      <c r="A21078" t="s">
        <v>12</v>
      </c>
      <c r="B21078">
        <v>5925690</v>
      </c>
      <c r="C21078">
        <v>5925710</v>
      </c>
      <c r="D21078" t="s">
        <v>69971</v>
      </c>
      <c r="E21078" t="s">
        <v>90</v>
      </c>
      <c r="F21078" t="s">
        <v>76</v>
      </c>
      <c r="G21078" t="s">
        <v>23</v>
      </c>
      <c r="H21078">
        <v>49</v>
      </c>
      <c r="I21078" t="s">
        <v>69975</v>
      </c>
      <c r="J21078" t="s">
        <v>69976</v>
      </c>
      <c r="K21078" t="s">
        <v>69977</v>
      </c>
      <c r="L21078" t="s">
        <v>77913</v>
      </c>
    </row>
    <row r="21079" spans="1:12" x14ac:dyDescent="0.15">
      <c r="A21079" t="s">
        <v>12</v>
      </c>
      <c r="B21079">
        <v>5925670</v>
      </c>
      <c r="C21079">
        <v>5925690</v>
      </c>
      <c r="D21079" t="s">
        <v>69971</v>
      </c>
      <c r="E21079" t="s">
        <v>90</v>
      </c>
      <c r="F21079" t="s">
        <v>76</v>
      </c>
      <c r="G21079" t="s">
        <v>16</v>
      </c>
      <c r="H21079">
        <v>69</v>
      </c>
      <c r="I21079" t="s">
        <v>69978</v>
      </c>
      <c r="J21079" t="s">
        <v>69979</v>
      </c>
      <c r="K21079" t="s">
        <v>69980</v>
      </c>
      <c r="L21079" t="s">
        <v>78015</v>
      </c>
    </row>
    <row r="21080" spans="1:12" x14ac:dyDescent="0.15">
      <c r="A21080" t="s">
        <v>12</v>
      </c>
      <c r="B21080">
        <v>5925639</v>
      </c>
      <c r="C21080">
        <v>5925659</v>
      </c>
      <c r="D21080" t="s">
        <v>69971</v>
      </c>
      <c r="E21080" t="s">
        <v>90</v>
      </c>
      <c r="F21080" t="s">
        <v>76</v>
      </c>
      <c r="G21080" t="s">
        <v>36</v>
      </c>
      <c r="H21080">
        <v>100</v>
      </c>
      <c r="I21080" t="s">
        <v>69981</v>
      </c>
      <c r="J21080" t="s">
        <v>69982</v>
      </c>
      <c r="K21080" t="s">
        <v>69983</v>
      </c>
      <c r="L21080" t="s">
        <v>77953</v>
      </c>
    </row>
    <row r="21081" spans="1:12" x14ac:dyDescent="0.15">
      <c r="A21081" t="s">
        <v>12</v>
      </c>
      <c r="B21081">
        <v>5927409</v>
      </c>
      <c r="C21081">
        <v>5927429</v>
      </c>
      <c r="D21081" t="s">
        <v>69984</v>
      </c>
      <c r="E21081" t="s">
        <v>90</v>
      </c>
      <c r="F21081" t="s">
        <v>76</v>
      </c>
      <c r="G21081" t="s">
        <v>32</v>
      </c>
      <c r="H21081">
        <v>1</v>
      </c>
      <c r="I21081" t="s">
        <v>69985</v>
      </c>
      <c r="J21081" t="s">
        <v>69986</v>
      </c>
      <c r="K21081" t="s">
        <v>69987</v>
      </c>
      <c r="L21081" t="s">
        <v>77917</v>
      </c>
    </row>
    <row r="21082" spans="1:12" x14ac:dyDescent="0.15">
      <c r="A21082" t="s">
        <v>12</v>
      </c>
      <c r="B21082">
        <v>5927370</v>
      </c>
      <c r="C21082">
        <v>5927390</v>
      </c>
      <c r="D21082" t="s">
        <v>69984</v>
      </c>
      <c r="E21082" t="s">
        <v>90</v>
      </c>
      <c r="F21082" t="s">
        <v>76</v>
      </c>
      <c r="G21082" t="s">
        <v>36</v>
      </c>
      <c r="H21082">
        <v>40</v>
      </c>
      <c r="I21082" t="s">
        <v>69988</v>
      </c>
      <c r="J21082" t="s">
        <v>69989</v>
      </c>
      <c r="K21082" t="s">
        <v>69990</v>
      </c>
      <c r="L21082" t="s">
        <v>77952</v>
      </c>
    </row>
    <row r="21083" spans="1:12" x14ac:dyDescent="0.15">
      <c r="A21083" t="s">
        <v>12</v>
      </c>
      <c r="B21083">
        <v>5927301</v>
      </c>
      <c r="C21083">
        <v>5927321</v>
      </c>
      <c r="D21083" t="s">
        <v>69984</v>
      </c>
      <c r="E21083" t="s">
        <v>90</v>
      </c>
      <c r="F21083" t="s">
        <v>76</v>
      </c>
      <c r="G21083" t="s">
        <v>16</v>
      </c>
      <c r="H21083">
        <v>109</v>
      </c>
      <c r="I21083" t="s">
        <v>69991</v>
      </c>
      <c r="J21083" t="s">
        <v>69992</v>
      </c>
      <c r="K21083" t="s">
        <v>69993</v>
      </c>
      <c r="L21083" t="s">
        <v>77947</v>
      </c>
    </row>
    <row r="21084" spans="1:12" x14ac:dyDescent="0.15">
      <c r="A21084" t="s">
        <v>12</v>
      </c>
      <c r="B21084">
        <v>5927252</v>
      </c>
      <c r="C21084">
        <v>5927272</v>
      </c>
      <c r="D21084" t="s">
        <v>69984</v>
      </c>
      <c r="E21084" t="s">
        <v>90</v>
      </c>
      <c r="F21084" t="s">
        <v>76</v>
      </c>
      <c r="G21084" t="s">
        <v>23</v>
      </c>
      <c r="H21084">
        <v>158</v>
      </c>
      <c r="I21084" t="s">
        <v>69994</v>
      </c>
      <c r="J21084" t="s">
        <v>69995</v>
      </c>
      <c r="K21084" t="s">
        <v>69996</v>
      </c>
      <c r="L21084" t="s">
        <v>78070</v>
      </c>
    </row>
    <row r="21085" spans="1:12" x14ac:dyDescent="0.15">
      <c r="A21085" t="s">
        <v>12</v>
      </c>
      <c r="B21085">
        <v>5930552</v>
      </c>
      <c r="C21085">
        <v>5930572</v>
      </c>
      <c r="D21085" t="s">
        <v>69997</v>
      </c>
      <c r="E21085" t="s">
        <v>90</v>
      </c>
      <c r="F21085" t="s">
        <v>76</v>
      </c>
      <c r="G21085" t="s">
        <v>32</v>
      </c>
      <c r="H21085">
        <v>38</v>
      </c>
      <c r="I21085" t="s">
        <v>69998</v>
      </c>
      <c r="J21085" t="s">
        <v>69999</v>
      </c>
      <c r="K21085" t="s">
        <v>70000</v>
      </c>
      <c r="L21085" t="s">
        <v>78008</v>
      </c>
    </row>
    <row r="21086" spans="1:12" x14ac:dyDescent="0.15">
      <c r="A21086" t="s">
        <v>12</v>
      </c>
      <c r="B21086">
        <v>5930532</v>
      </c>
      <c r="C21086">
        <v>5930552</v>
      </c>
      <c r="D21086" t="s">
        <v>69997</v>
      </c>
      <c r="E21086" t="s">
        <v>90</v>
      </c>
      <c r="F21086" t="s">
        <v>76</v>
      </c>
      <c r="G21086" t="s">
        <v>16</v>
      </c>
      <c r="H21086">
        <v>58</v>
      </c>
      <c r="I21086" t="s">
        <v>70001</v>
      </c>
      <c r="J21086" t="s">
        <v>70002</v>
      </c>
      <c r="K21086" t="s">
        <v>70003</v>
      </c>
      <c r="L21086" t="s">
        <v>77911</v>
      </c>
    </row>
    <row r="21087" spans="1:12" x14ac:dyDescent="0.15">
      <c r="A21087" t="s">
        <v>12</v>
      </c>
      <c r="B21087">
        <v>5930387</v>
      </c>
      <c r="C21087">
        <v>5930407</v>
      </c>
      <c r="D21087" t="s">
        <v>69997</v>
      </c>
      <c r="E21087" t="s">
        <v>90</v>
      </c>
      <c r="F21087" t="s">
        <v>76</v>
      </c>
      <c r="G21087" t="s">
        <v>16</v>
      </c>
      <c r="H21087">
        <v>203</v>
      </c>
      <c r="I21087" t="s">
        <v>70004</v>
      </c>
      <c r="J21087" t="s">
        <v>70005</v>
      </c>
      <c r="K21087" t="s">
        <v>70006</v>
      </c>
      <c r="L21087" t="s">
        <v>78072</v>
      </c>
    </row>
    <row r="21088" spans="1:12" x14ac:dyDescent="0.15">
      <c r="A21088" t="s">
        <v>12</v>
      </c>
      <c r="B21088">
        <v>5930360</v>
      </c>
      <c r="C21088">
        <v>5930380</v>
      </c>
      <c r="D21088" t="s">
        <v>69997</v>
      </c>
      <c r="E21088" t="s">
        <v>90</v>
      </c>
      <c r="F21088" t="s">
        <v>76</v>
      </c>
      <c r="G21088" t="s">
        <v>23</v>
      </c>
      <c r="H21088">
        <v>230</v>
      </c>
      <c r="I21088" t="s">
        <v>70007</v>
      </c>
      <c r="J21088" t="s">
        <v>70008</v>
      </c>
      <c r="K21088" t="s">
        <v>70009</v>
      </c>
      <c r="L21088" t="s">
        <v>78205</v>
      </c>
    </row>
    <row r="21089" spans="1:12" x14ac:dyDescent="0.15">
      <c r="A21089" t="s">
        <v>12</v>
      </c>
      <c r="B21089">
        <v>5931342</v>
      </c>
      <c r="C21089">
        <v>5931362</v>
      </c>
      <c r="D21089" t="s">
        <v>70010</v>
      </c>
      <c r="E21089" t="s">
        <v>90</v>
      </c>
      <c r="F21089" t="s">
        <v>76</v>
      </c>
      <c r="G21089" t="s">
        <v>16</v>
      </c>
      <c r="H21089">
        <v>15</v>
      </c>
      <c r="I21089" t="s">
        <v>70011</v>
      </c>
      <c r="J21089" t="s">
        <v>70012</v>
      </c>
      <c r="K21089" t="s">
        <v>70013</v>
      </c>
      <c r="L21089" t="s">
        <v>77970</v>
      </c>
    </row>
    <row r="21090" spans="1:12" x14ac:dyDescent="0.15">
      <c r="A21090" t="s">
        <v>12</v>
      </c>
      <c r="B21090">
        <v>5931316</v>
      </c>
      <c r="C21090">
        <v>5931336</v>
      </c>
      <c r="D21090" t="s">
        <v>70010</v>
      </c>
      <c r="E21090" t="s">
        <v>90</v>
      </c>
      <c r="F21090" t="s">
        <v>76</v>
      </c>
      <c r="G21090" t="s">
        <v>36</v>
      </c>
      <c r="H21090">
        <v>41</v>
      </c>
      <c r="I21090" t="s">
        <v>70014</v>
      </c>
      <c r="J21090" t="s">
        <v>70015</v>
      </c>
      <c r="K21090" t="s">
        <v>70016</v>
      </c>
      <c r="L21090" t="s">
        <v>78014</v>
      </c>
    </row>
    <row r="21091" spans="1:12" x14ac:dyDescent="0.15">
      <c r="A21091" t="s">
        <v>12</v>
      </c>
      <c r="B21091">
        <v>5931290</v>
      </c>
      <c r="C21091">
        <v>5931310</v>
      </c>
      <c r="D21091" t="s">
        <v>70010</v>
      </c>
      <c r="E21091" t="s">
        <v>90</v>
      </c>
      <c r="F21091" t="s">
        <v>76</v>
      </c>
      <c r="G21091" t="s">
        <v>23</v>
      </c>
      <c r="H21091">
        <v>67</v>
      </c>
      <c r="I21091" t="s">
        <v>70017</v>
      </c>
      <c r="J21091" t="s">
        <v>70018</v>
      </c>
      <c r="K21091" t="s">
        <v>70019</v>
      </c>
      <c r="L21091" t="s">
        <v>77981</v>
      </c>
    </row>
    <row r="21092" spans="1:12" x14ac:dyDescent="0.15">
      <c r="A21092" t="s">
        <v>12</v>
      </c>
      <c r="B21092">
        <v>5931262</v>
      </c>
      <c r="C21092">
        <v>5931282</v>
      </c>
      <c r="D21092" t="s">
        <v>70010</v>
      </c>
      <c r="E21092" t="s">
        <v>90</v>
      </c>
      <c r="F21092" t="s">
        <v>76</v>
      </c>
      <c r="G21092" t="s">
        <v>23</v>
      </c>
      <c r="H21092">
        <v>95</v>
      </c>
      <c r="I21092" t="s">
        <v>70020</v>
      </c>
      <c r="J21092" t="s">
        <v>70021</v>
      </c>
      <c r="K21092" t="s">
        <v>70022</v>
      </c>
      <c r="L21092" t="s">
        <v>77920</v>
      </c>
    </row>
    <row r="21093" spans="1:12" x14ac:dyDescent="0.15">
      <c r="A21093" t="s">
        <v>12</v>
      </c>
      <c r="B21093">
        <v>5932114</v>
      </c>
      <c r="C21093">
        <v>5932134</v>
      </c>
      <c r="D21093" t="s">
        <v>70023</v>
      </c>
      <c r="E21093" t="s">
        <v>90</v>
      </c>
      <c r="F21093" t="s">
        <v>76</v>
      </c>
      <c r="G21093" t="s">
        <v>32</v>
      </c>
      <c r="H21093">
        <v>8</v>
      </c>
      <c r="I21093" t="s">
        <v>70024</v>
      </c>
      <c r="J21093" t="s">
        <v>70025</v>
      </c>
      <c r="K21093" t="s">
        <v>70026</v>
      </c>
      <c r="L21093" t="s">
        <v>77955</v>
      </c>
    </row>
    <row r="21094" spans="1:12" x14ac:dyDescent="0.15">
      <c r="A21094" t="s">
        <v>12</v>
      </c>
      <c r="B21094">
        <v>5932052</v>
      </c>
      <c r="C21094">
        <v>5932072</v>
      </c>
      <c r="D21094" t="s">
        <v>70023</v>
      </c>
      <c r="E21094" t="s">
        <v>90</v>
      </c>
      <c r="F21094" t="s">
        <v>76</v>
      </c>
      <c r="G21094" t="s">
        <v>36</v>
      </c>
      <c r="H21094">
        <v>70</v>
      </c>
      <c r="I21094" t="s">
        <v>70027</v>
      </c>
      <c r="J21094" t="s">
        <v>70028</v>
      </c>
      <c r="K21094" t="s">
        <v>70029</v>
      </c>
      <c r="L21094" t="s">
        <v>77919</v>
      </c>
    </row>
    <row r="21095" spans="1:12" x14ac:dyDescent="0.15">
      <c r="A21095" t="s">
        <v>12</v>
      </c>
      <c r="B21095">
        <v>5932024</v>
      </c>
      <c r="C21095">
        <v>5932044</v>
      </c>
      <c r="D21095" t="s">
        <v>70023</v>
      </c>
      <c r="E21095" t="s">
        <v>90</v>
      </c>
      <c r="F21095" t="s">
        <v>76</v>
      </c>
      <c r="G21095" t="s">
        <v>32</v>
      </c>
      <c r="H21095">
        <v>98</v>
      </c>
      <c r="I21095" t="s">
        <v>70030</v>
      </c>
      <c r="J21095" t="s">
        <v>70031</v>
      </c>
      <c r="K21095" t="s">
        <v>70032</v>
      </c>
      <c r="L21095" t="s">
        <v>78048</v>
      </c>
    </row>
    <row r="21096" spans="1:12" x14ac:dyDescent="0.15">
      <c r="A21096" t="s">
        <v>12</v>
      </c>
      <c r="B21096">
        <v>5931995</v>
      </c>
      <c r="C21096">
        <v>5932015</v>
      </c>
      <c r="D21096" t="s">
        <v>70023</v>
      </c>
      <c r="E21096" t="s">
        <v>90</v>
      </c>
      <c r="F21096" t="s">
        <v>76</v>
      </c>
      <c r="G21096" t="s">
        <v>16</v>
      </c>
      <c r="H21096">
        <v>127</v>
      </c>
      <c r="I21096" t="s">
        <v>70033</v>
      </c>
      <c r="J21096" t="s">
        <v>70034</v>
      </c>
      <c r="K21096" t="s">
        <v>70035</v>
      </c>
      <c r="L21096" t="s">
        <v>78026</v>
      </c>
    </row>
    <row r="21097" spans="1:12" x14ac:dyDescent="0.15">
      <c r="A21097" t="s">
        <v>12</v>
      </c>
      <c r="B21097">
        <v>5933282</v>
      </c>
      <c r="C21097">
        <v>5933302</v>
      </c>
      <c r="D21097" t="s">
        <v>70036</v>
      </c>
      <c r="E21097" t="s">
        <v>90</v>
      </c>
      <c r="F21097" t="s">
        <v>76</v>
      </c>
      <c r="G21097" t="s">
        <v>16</v>
      </c>
      <c r="H21097">
        <v>8</v>
      </c>
      <c r="I21097" t="s">
        <v>70037</v>
      </c>
      <c r="J21097" t="s">
        <v>70038</v>
      </c>
      <c r="K21097" t="s">
        <v>70039</v>
      </c>
      <c r="L21097" t="s">
        <v>77955</v>
      </c>
    </row>
    <row r="21098" spans="1:12" x14ac:dyDescent="0.15">
      <c r="A21098" t="s">
        <v>12</v>
      </c>
      <c r="B21098">
        <v>5933256</v>
      </c>
      <c r="C21098">
        <v>5933276</v>
      </c>
      <c r="D21098" t="s">
        <v>70036</v>
      </c>
      <c r="E21098" t="s">
        <v>90</v>
      </c>
      <c r="F21098" t="s">
        <v>76</v>
      </c>
      <c r="G21098" t="s">
        <v>32</v>
      </c>
      <c r="H21098">
        <v>34</v>
      </c>
      <c r="I21098" t="s">
        <v>70040</v>
      </c>
      <c r="J21098" t="s">
        <v>70041</v>
      </c>
      <c r="K21098" t="s">
        <v>70042</v>
      </c>
      <c r="L21098" t="s">
        <v>77999</v>
      </c>
    </row>
    <row r="21099" spans="1:12" x14ac:dyDescent="0.15">
      <c r="A21099" t="s">
        <v>12</v>
      </c>
      <c r="B21099">
        <v>5933230</v>
      </c>
      <c r="C21099">
        <v>5933250</v>
      </c>
      <c r="D21099" t="s">
        <v>70036</v>
      </c>
      <c r="E21099" t="s">
        <v>90</v>
      </c>
      <c r="F21099" t="s">
        <v>76</v>
      </c>
      <c r="G21099" t="s">
        <v>23</v>
      </c>
      <c r="H21099">
        <v>60</v>
      </c>
      <c r="I21099" t="s">
        <v>70043</v>
      </c>
      <c r="J21099" t="s">
        <v>70044</v>
      </c>
      <c r="K21099" t="s">
        <v>70045</v>
      </c>
      <c r="L21099" t="s">
        <v>78006</v>
      </c>
    </row>
    <row r="21100" spans="1:12" x14ac:dyDescent="0.15">
      <c r="A21100" t="s">
        <v>12</v>
      </c>
      <c r="B21100">
        <v>5933208</v>
      </c>
      <c r="C21100">
        <v>5933228</v>
      </c>
      <c r="D21100" t="s">
        <v>70036</v>
      </c>
      <c r="E21100" t="s">
        <v>90</v>
      </c>
      <c r="F21100" t="s">
        <v>76</v>
      </c>
      <c r="G21100" t="s">
        <v>16</v>
      </c>
      <c r="H21100">
        <v>82</v>
      </c>
      <c r="I21100" t="s">
        <v>70046</v>
      </c>
      <c r="J21100" t="s">
        <v>70047</v>
      </c>
      <c r="K21100" t="s">
        <v>70048</v>
      </c>
      <c r="L21100" t="s">
        <v>78011</v>
      </c>
    </row>
    <row r="21101" spans="1:12" x14ac:dyDescent="0.15">
      <c r="A21101" t="s">
        <v>12</v>
      </c>
      <c r="B21101">
        <v>5933484</v>
      </c>
      <c r="C21101">
        <v>5933504</v>
      </c>
      <c r="D21101" t="s">
        <v>70049</v>
      </c>
      <c r="E21101" t="s">
        <v>90</v>
      </c>
      <c r="F21101" t="s">
        <v>15</v>
      </c>
      <c r="G21101" t="s">
        <v>16</v>
      </c>
      <c r="H21101">
        <v>1</v>
      </c>
      <c r="I21101" t="s">
        <v>70050</v>
      </c>
      <c r="J21101" t="s">
        <v>70051</v>
      </c>
      <c r="K21101" t="s">
        <v>70052</v>
      </c>
      <c r="L21101" t="s">
        <v>77917</v>
      </c>
    </row>
    <row r="21102" spans="1:12" x14ac:dyDescent="0.15">
      <c r="A21102" t="s">
        <v>12</v>
      </c>
      <c r="B21102">
        <v>5933509</v>
      </c>
      <c r="C21102">
        <v>5933529</v>
      </c>
      <c r="D21102" t="s">
        <v>70049</v>
      </c>
      <c r="E21102" t="s">
        <v>90</v>
      </c>
      <c r="F21102" t="s">
        <v>15</v>
      </c>
      <c r="G21102" t="s">
        <v>36</v>
      </c>
      <c r="H21102">
        <v>26</v>
      </c>
      <c r="I21102" t="s">
        <v>70053</v>
      </c>
      <c r="J21102" t="s">
        <v>70054</v>
      </c>
      <c r="K21102" t="s">
        <v>70055</v>
      </c>
      <c r="L21102" t="s">
        <v>78002</v>
      </c>
    </row>
    <row r="21103" spans="1:12" x14ac:dyDescent="0.15">
      <c r="A21103" t="s">
        <v>12</v>
      </c>
      <c r="B21103">
        <v>5933533</v>
      </c>
      <c r="C21103">
        <v>5933553</v>
      </c>
      <c r="D21103" t="s">
        <v>70049</v>
      </c>
      <c r="E21103" t="s">
        <v>90</v>
      </c>
      <c r="F21103" t="s">
        <v>15</v>
      </c>
      <c r="G21103" t="s">
        <v>23</v>
      </c>
      <c r="H21103">
        <v>50</v>
      </c>
      <c r="I21103" t="s">
        <v>70056</v>
      </c>
      <c r="J21103" t="s">
        <v>70057</v>
      </c>
      <c r="K21103" t="s">
        <v>70058</v>
      </c>
      <c r="L21103" t="s">
        <v>77925</v>
      </c>
    </row>
    <row r="21104" spans="1:12" x14ac:dyDescent="0.15">
      <c r="A21104" t="s">
        <v>12</v>
      </c>
      <c r="B21104">
        <v>5933560</v>
      </c>
      <c r="C21104">
        <v>5933580</v>
      </c>
      <c r="D21104" t="s">
        <v>70049</v>
      </c>
      <c r="E21104" t="s">
        <v>90</v>
      </c>
      <c r="F21104" t="s">
        <v>15</v>
      </c>
      <c r="G21104" t="s">
        <v>32</v>
      </c>
      <c r="H21104">
        <v>77</v>
      </c>
      <c r="I21104" t="s">
        <v>70059</v>
      </c>
      <c r="J21104" t="s">
        <v>70060</v>
      </c>
      <c r="K21104" t="s">
        <v>70061</v>
      </c>
      <c r="L21104" t="s">
        <v>77960</v>
      </c>
    </row>
    <row r="21105" spans="1:12" x14ac:dyDescent="0.15">
      <c r="A21105" t="s">
        <v>12</v>
      </c>
      <c r="B21105">
        <v>5935513</v>
      </c>
      <c r="C21105">
        <v>5935533</v>
      </c>
      <c r="D21105" t="s">
        <v>70062</v>
      </c>
      <c r="E21105" t="s">
        <v>90</v>
      </c>
      <c r="F21105" t="s">
        <v>15</v>
      </c>
      <c r="G21105" t="s">
        <v>36</v>
      </c>
      <c r="H21105">
        <v>6</v>
      </c>
      <c r="I21105" t="s">
        <v>70063</v>
      </c>
      <c r="J21105" t="s">
        <v>70064</v>
      </c>
      <c r="K21105" t="s">
        <v>70065</v>
      </c>
      <c r="L21105" t="s">
        <v>78025</v>
      </c>
    </row>
    <row r="21106" spans="1:12" x14ac:dyDescent="0.15">
      <c r="A21106" t="s">
        <v>12</v>
      </c>
      <c r="B21106">
        <v>5935535</v>
      </c>
      <c r="C21106">
        <v>5935555</v>
      </c>
      <c r="D21106" t="s">
        <v>70062</v>
      </c>
      <c r="E21106" t="s">
        <v>90</v>
      </c>
      <c r="F21106" t="s">
        <v>15</v>
      </c>
      <c r="G21106" t="s">
        <v>32</v>
      </c>
      <c r="H21106">
        <v>28</v>
      </c>
      <c r="I21106" t="s">
        <v>70066</v>
      </c>
      <c r="J21106" t="s">
        <v>70067</v>
      </c>
      <c r="K21106" t="s">
        <v>70068</v>
      </c>
      <c r="L21106" t="s">
        <v>77956</v>
      </c>
    </row>
    <row r="21107" spans="1:12" x14ac:dyDescent="0.15">
      <c r="A21107" t="s">
        <v>12</v>
      </c>
      <c r="B21107">
        <v>5935566</v>
      </c>
      <c r="C21107">
        <v>5935586</v>
      </c>
      <c r="D21107" t="s">
        <v>70062</v>
      </c>
      <c r="E21107" t="s">
        <v>90</v>
      </c>
      <c r="F21107" t="s">
        <v>15</v>
      </c>
      <c r="G21107" t="s">
        <v>23</v>
      </c>
      <c r="H21107">
        <v>59</v>
      </c>
      <c r="I21107" t="s">
        <v>70069</v>
      </c>
      <c r="J21107" t="s">
        <v>70070</v>
      </c>
      <c r="K21107" t="s">
        <v>70071</v>
      </c>
      <c r="L21107" t="s">
        <v>78009</v>
      </c>
    </row>
    <row r="21108" spans="1:12" x14ac:dyDescent="0.15">
      <c r="A21108" t="s">
        <v>12</v>
      </c>
      <c r="B21108">
        <v>5935587</v>
      </c>
      <c r="C21108">
        <v>5935607</v>
      </c>
      <c r="D21108" t="s">
        <v>70062</v>
      </c>
      <c r="E21108" t="s">
        <v>90</v>
      </c>
      <c r="F21108" t="s">
        <v>15</v>
      </c>
      <c r="G21108" t="s">
        <v>23</v>
      </c>
      <c r="H21108">
        <v>80</v>
      </c>
      <c r="I21108" t="s">
        <v>70072</v>
      </c>
      <c r="J21108" t="s">
        <v>70073</v>
      </c>
      <c r="K21108" t="s">
        <v>70074</v>
      </c>
      <c r="L21108" t="s">
        <v>77940</v>
      </c>
    </row>
    <row r="21109" spans="1:12" x14ac:dyDescent="0.15">
      <c r="A21109" t="s">
        <v>12</v>
      </c>
      <c r="B21109">
        <v>5937413</v>
      </c>
      <c r="C21109">
        <v>5937433</v>
      </c>
      <c r="D21109" t="s">
        <v>70075</v>
      </c>
      <c r="E21109" t="s">
        <v>70076</v>
      </c>
      <c r="F21109" t="s">
        <v>76</v>
      </c>
      <c r="G21109" t="s">
        <v>36</v>
      </c>
      <c r="H21109">
        <v>0</v>
      </c>
      <c r="I21109" t="s">
        <v>70077</v>
      </c>
      <c r="J21109" t="s">
        <v>70078</v>
      </c>
      <c r="K21109" t="s">
        <v>70079</v>
      </c>
      <c r="L21109" t="s">
        <v>77980</v>
      </c>
    </row>
    <row r="21110" spans="1:12" x14ac:dyDescent="0.15">
      <c r="A21110" t="s">
        <v>12</v>
      </c>
      <c r="B21110">
        <v>5937391</v>
      </c>
      <c r="C21110">
        <v>5937411</v>
      </c>
      <c r="D21110" t="s">
        <v>70075</v>
      </c>
      <c r="E21110" t="s">
        <v>70076</v>
      </c>
      <c r="F21110" t="s">
        <v>76</v>
      </c>
      <c r="G21110" t="s">
        <v>36</v>
      </c>
      <c r="H21110">
        <v>22</v>
      </c>
      <c r="I21110" t="s">
        <v>70080</v>
      </c>
      <c r="J21110" t="s">
        <v>70081</v>
      </c>
      <c r="K21110" t="s">
        <v>70082</v>
      </c>
      <c r="L21110" t="s">
        <v>77948</v>
      </c>
    </row>
    <row r="21111" spans="1:12" x14ac:dyDescent="0.15">
      <c r="A21111" t="s">
        <v>12</v>
      </c>
      <c r="B21111">
        <v>5937368</v>
      </c>
      <c r="C21111">
        <v>5937388</v>
      </c>
      <c r="D21111" t="s">
        <v>70075</v>
      </c>
      <c r="E21111" t="s">
        <v>70076</v>
      </c>
      <c r="F21111" t="s">
        <v>76</v>
      </c>
      <c r="G21111" t="s">
        <v>16</v>
      </c>
      <c r="H21111">
        <v>45</v>
      </c>
      <c r="I21111" t="s">
        <v>70083</v>
      </c>
      <c r="J21111" t="s">
        <v>70084</v>
      </c>
      <c r="K21111" t="s">
        <v>70085</v>
      </c>
      <c r="L21111" t="s">
        <v>77967</v>
      </c>
    </row>
    <row r="21112" spans="1:12" x14ac:dyDescent="0.15">
      <c r="A21112" t="s">
        <v>12</v>
      </c>
      <c r="B21112">
        <v>5937326</v>
      </c>
      <c r="C21112">
        <v>5937346</v>
      </c>
      <c r="D21112" t="s">
        <v>70075</v>
      </c>
      <c r="E21112" t="s">
        <v>70076</v>
      </c>
      <c r="F21112" t="s">
        <v>76</v>
      </c>
      <c r="G21112" t="s">
        <v>16</v>
      </c>
      <c r="H21112">
        <v>87</v>
      </c>
      <c r="I21112" t="s">
        <v>70086</v>
      </c>
      <c r="J21112" t="s">
        <v>70087</v>
      </c>
      <c r="K21112" t="s">
        <v>70088</v>
      </c>
      <c r="L21112" t="s">
        <v>78024</v>
      </c>
    </row>
    <row r="21113" spans="1:12" x14ac:dyDescent="0.15">
      <c r="A21113" t="s">
        <v>12</v>
      </c>
      <c r="B21113">
        <v>5938280</v>
      </c>
      <c r="C21113">
        <v>5938300</v>
      </c>
      <c r="D21113" t="s">
        <v>70089</v>
      </c>
      <c r="E21113" t="s">
        <v>90</v>
      </c>
      <c r="F21113" t="s">
        <v>76</v>
      </c>
      <c r="G21113" t="s">
        <v>32</v>
      </c>
      <c r="H21113">
        <v>53</v>
      </c>
      <c r="I21113" t="s">
        <v>70090</v>
      </c>
      <c r="J21113" t="s">
        <v>70091</v>
      </c>
      <c r="K21113" t="s">
        <v>70092</v>
      </c>
      <c r="L21113" t="s">
        <v>77922</v>
      </c>
    </row>
    <row r="21114" spans="1:12" x14ac:dyDescent="0.15">
      <c r="A21114" t="s">
        <v>12</v>
      </c>
      <c r="B21114">
        <v>5938260</v>
      </c>
      <c r="C21114">
        <v>5938280</v>
      </c>
      <c r="D21114" t="s">
        <v>70089</v>
      </c>
      <c r="E21114" t="s">
        <v>90</v>
      </c>
      <c r="F21114" t="s">
        <v>76</v>
      </c>
      <c r="G21114" t="s">
        <v>36</v>
      </c>
      <c r="H21114">
        <v>73</v>
      </c>
      <c r="I21114" t="s">
        <v>70093</v>
      </c>
      <c r="J21114" t="s">
        <v>70094</v>
      </c>
      <c r="K21114" t="s">
        <v>70095</v>
      </c>
      <c r="L21114" t="s">
        <v>77926</v>
      </c>
    </row>
    <row r="21115" spans="1:12" x14ac:dyDescent="0.15">
      <c r="A21115" t="s">
        <v>12</v>
      </c>
      <c r="B21115">
        <v>5938199</v>
      </c>
      <c r="C21115">
        <v>5938219</v>
      </c>
      <c r="D21115" t="s">
        <v>70089</v>
      </c>
      <c r="E21115" t="s">
        <v>90</v>
      </c>
      <c r="F21115" t="s">
        <v>76</v>
      </c>
      <c r="G21115" t="s">
        <v>23</v>
      </c>
      <c r="H21115">
        <v>134</v>
      </c>
      <c r="I21115" t="s">
        <v>70096</v>
      </c>
      <c r="J21115" t="s">
        <v>70097</v>
      </c>
      <c r="K21115" t="s">
        <v>70098</v>
      </c>
      <c r="L21115" t="s">
        <v>78039</v>
      </c>
    </row>
    <row r="21116" spans="1:12" x14ac:dyDescent="0.15">
      <c r="A21116" t="s">
        <v>12</v>
      </c>
      <c r="B21116">
        <v>5938103</v>
      </c>
      <c r="C21116">
        <v>5938123</v>
      </c>
      <c r="D21116" t="s">
        <v>70089</v>
      </c>
      <c r="E21116" t="s">
        <v>90</v>
      </c>
      <c r="F21116" t="s">
        <v>76</v>
      </c>
      <c r="G21116" t="s">
        <v>32</v>
      </c>
      <c r="H21116">
        <v>230</v>
      </c>
      <c r="I21116" t="s">
        <v>70099</v>
      </c>
      <c r="J21116" t="s">
        <v>70100</v>
      </c>
      <c r="K21116" t="s">
        <v>70101</v>
      </c>
      <c r="L21116" t="s">
        <v>78205</v>
      </c>
    </row>
    <row r="21117" spans="1:12" x14ac:dyDescent="0.15">
      <c r="A21117" t="s">
        <v>12</v>
      </c>
      <c r="B21117">
        <v>5938438</v>
      </c>
      <c r="C21117">
        <v>5938458</v>
      </c>
      <c r="D21117" t="s">
        <v>70102</v>
      </c>
      <c r="E21117" t="s">
        <v>90</v>
      </c>
      <c r="F21117" t="s">
        <v>15</v>
      </c>
      <c r="G21117" t="s">
        <v>32</v>
      </c>
      <c r="H21117">
        <v>1</v>
      </c>
      <c r="I21117" t="s">
        <v>70103</v>
      </c>
      <c r="J21117" t="s">
        <v>70104</v>
      </c>
      <c r="K21117" t="s">
        <v>70105</v>
      </c>
      <c r="L21117" t="s">
        <v>77917</v>
      </c>
    </row>
    <row r="21118" spans="1:12" x14ac:dyDescent="0.15">
      <c r="A21118" t="s">
        <v>12</v>
      </c>
      <c r="B21118">
        <v>5938462</v>
      </c>
      <c r="C21118">
        <v>5938482</v>
      </c>
      <c r="D21118" t="s">
        <v>70102</v>
      </c>
      <c r="E21118" t="s">
        <v>90</v>
      </c>
      <c r="F21118" t="s">
        <v>15</v>
      </c>
      <c r="G21118" t="s">
        <v>32</v>
      </c>
      <c r="H21118">
        <v>25</v>
      </c>
      <c r="I21118" t="s">
        <v>70106</v>
      </c>
      <c r="J21118" t="s">
        <v>70107</v>
      </c>
      <c r="K21118" t="s">
        <v>70108</v>
      </c>
      <c r="L21118" t="s">
        <v>78012</v>
      </c>
    </row>
    <row r="21119" spans="1:12" x14ac:dyDescent="0.15">
      <c r="A21119" t="s">
        <v>12</v>
      </c>
      <c r="B21119">
        <v>5938489</v>
      </c>
      <c r="C21119">
        <v>5938509</v>
      </c>
      <c r="D21119" t="s">
        <v>70102</v>
      </c>
      <c r="E21119" t="s">
        <v>90</v>
      </c>
      <c r="F21119" t="s">
        <v>15</v>
      </c>
      <c r="G21119" t="s">
        <v>32</v>
      </c>
      <c r="H21119">
        <v>52</v>
      </c>
      <c r="I21119" t="s">
        <v>70109</v>
      </c>
      <c r="J21119" t="s">
        <v>70110</v>
      </c>
      <c r="K21119" t="s">
        <v>70111</v>
      </c>
      <c r="L21119" t="s">
        <v>77959</v>
      </c>
    </row>
    <row r="21120" spans="1:12" x14ac:dyDescent="0.15">
      <c r="A21120" t="s">
        <v>12</v>
      </c>
      <c r="B21120">
        <v>5938513</v>
      </c>
      <c r="C21120">
        <v>5938533</v>
      </c>
      <c r="D21120" t="s">
        <v>70102</v>
      </c>
      <c r="E21120" t="s">
        <v>90</v>
      </c>
      <c r="F21120" t="s">
        <v>15</v>
      </c>
      <c r="G21120" t="s">
        <v>16</v>
      </c>
      <c r="H21120">
        <v>76</v>
      </c>
      <c r="I21120" t="s">
        <v>70112</v>
      </c>
      <c r="J21120" t="s">
        <v>70113</v>
      </c>
      <c r="K21120" t="s">
        <v>70114</v>
      </c>
      <c r="L21120" t="s">
        <v>77985</v>
      </c>
    </row>
    <row r="21121" spans="1:12" x14ac:dyDescent="0.15">
      <c r="A21121" t="s">
        <v>12</v>
      </c>
      <c r="B21121">
        <v>5938830</v>
      </c>
      <c r="C21121">
        <v>5938850</v>
      </c>
      <c r="D21121" t="s">
        <v>70115</v>
      </c>
      <c r="E21121" t="s">
        <v>90</v>
      </c>
      <c r="F21121" t="s">
        <v>15</v>
      </c>
      <c r="G21121" t="s">
        <v>36</v>
      </c>
      <c r="H21121">
        <v>0</v>
      </c>
      <c r="I21121" t="s">
        <v>70116</v>
      </c>
      <c r="J21121" t="s">
        <v>70117</v>
      </c>
      <c r="K21121" t="s">
        <v>70118</v>
      </c>
      <c r="L21121" t="s">
        <v>77980</v>
      </c>
    </row>
    <row r="21122" spans="1:12" x14ac:dyDescent="0.15">
      <c r="A21122" t="s">
        <v>12</v>
      </c>
      <c r="B21122">
        <v>5938852</v>
      </c>
      <c r="C21122">
        <v>5938872</v>
      </c>
      <c r="D21122" t="s">
        <v>70115</v>
      </c>
      <c r="E21122" t="s">
        <v>90</v>
      </c>
      <c r="F21122" t="s">
        <v>15</v>
      </c>
      <c r="G21122" t="s">
        <v>16</v>
      </c>
      <c r="H21122">
        <v>22</v>
      </c>
      <c r="I21122" t="s">
        <v>70119</v>
      </c>
      <c r="J21122" t="s">
        <v>70120</v>
      </c>
      <c r="K21122" t="s">
        <v>70121</v>
      </c>
      <c r="L21122" t="s">
        <v>77948</v>
      </c>
    </row>
    <row r="21123" spans="1:12" x14ac:dyDescent="0.15">
      <c r="A21123" t="s">
        <v>12</v>
      </c>
      <c r="B21123">
        <v>5938882</v>
      </c>
      <c r="C21123">
        <v>5938902</v>
      </c>
      <c r="D21123" t="s">
        <v>70115</v>
      </c>
      <c r="E21123" t="s">
        <v>90</v>
      </c>
      <c r="F21123" t="s">
        <v>15</v>
      </c>
      <c r="G21123" t="s">
        <v>16</v>
      </c>
      <c r="H21123">
        <v>52</v>
      </c>
      <c r="I21123" t="s">
        <v>70122</v>
      </c>
      <c r="J21123" t="s">
        <v>70123</v>
      </c>
      <c r="K21123" t="s">
        <v>70124</v>
      </c>
      <c r="L21123" t="s">
        <v>77959</v>
      </c>
    </row>
    <row r="21124" spans="1:12" x14ac:dyDescent="0.15">
      <c r="A21124" t="s">
        <v>12</v>
      </c>
      <c r="B21124">
        <v>5938915</v>
      </c>
      <c r="C21124">
        <v>5938935</v>
      </c>
      <c r="D21124" t="s">
        <v>70115</v>
      </c>
      <c r="E21124" t="s">
        <v>90</v>
      </c>
      <c r="F21124" t="s">
        <v>15</v>
      </c>
      <c r="G21124" t="s">
        <v>16</v>
      </c>
      <c r="H21124">
        <v>85</v>
      </c>
      <c r="I21124" t="s">
        <v>70125</v>
      </c>
      <c r="J21124" t="s">
        <v>70126</v>
      </c>
      <c r="K21124" t="s">
        <v>70127</v>
      </c>
      <c r="L21124" t="s">
        <v>77972</v>
      </c>
    </row>
    <row r="21125" spans="1:12" x14ac:dyDescent="0.15">
      <c r="A21125" t="s">
        <v>12</v>
      </c>
      <c r="B21125">
        <v>5940018</v>
      </c>
      <c r="C21125">
        <v>5940038</v>
      </c>
      <c r="D21125" t="s">
        <v>70128</v>
      </c>
      <c r="E21125" t="s">
        <v>90</v>
      </c>
      <c r="F21125" t="s">
        <v>15</v>
      </c>
      <c r="G21125" t="s">
        <v>36</v>
      </c>
      <c r="H21125">
        <v>16</v>
      </c>
      <c r="I21125" t="s">
        <v>70129</v>
      </c>
      <c r="J21125" t="s">
        <v>70130</v>
      </c>
      <c r="K21125" t="s">
        <v>70131</v>
      </c>
      <c r="L21125" t="s">
        <v>77905</v>
      </c>
    </row>
    <row r="21126" spans="1:12" x14ac:dyDescent="0.15">
      <c r="A21126" t="s">
        <v>12</v>
      </c>
      <c r="B21126">
        <v>5940051</v>
      </c>
      <c r="C21126">
        <v>5940071</v>
      </c>
      <c r="D21126" t="s">
        <v>70128</v>
      </c>
      <c r="E21126" t="s">
        <v>90</v>
      </c>
      <c r="F21126" t="s">
        <v>15</v>
      </c>
      <c r="G21126" t="s">
        <v>16</v>
      </c>
      <c r="H21126">
        <v>49</v>
      </c>
      <c r="I21126" t="s">
        <v>70132</v>
      </c>
      <c r="J21126" t="s">
        <v>70133</v>
      </c>
      <c r="K21126" t="s">
        <v>70134</v>
      </c>
      <c r="L21126" t="s">
        <v>77913</v>
      </c>
    </row>
    <row r="21127" spans="1:12" x14ac:dyDescent="0.15">
      <c r="A21127" t="s">
        <v>12</v>
      </c>
      <c r="B21127">
        <v>5940084</v>
      </c>
      <c r="C21127">
        <v>5940104</v>
      </c>
      <c r="D21127" t="s">
        <v>70128</v>
      </c>
      <c r="E21127" t="s">
        <v>90</v>
      </c>
      <c r="F21127" t="s">
        <v>15</v>
      </c>
      <c r="G21127" t="s">
        <v>16</v>
      </c>
      <c r="H21127">
        <v>82</v>
      </c>
      <c r="I21127" t="s">
        <v>70135</v>
      </c>
      <c r="J21127" t="s">
        <v>70136</v>
      </c>
      <c r="K21127" t="s">
        <v>70137</v>
      </c>
      <c r="L21127" t="s">
        <v>78011</v>
      </c>
    </row>
    <row r="21128" spans="1:12" x14ac:dyDescent="0.15">
      <c r="A21128" t="s">
        <v>12</v>
      </c>
      <c r="B21128">
        <v>5940118</v>
      </c>
      <c r="C21128">
        <v>5940138</v>
      </c>
      <c r="D21128" t="s">
        <v>70128</v>
      </c>
      <c r="E21128" t="s">
        <v>90</v>
      </c>
      <c r="F21128" t="s">
        <v>15</v>
      </c>
      <c r="G21128" t="s">
        <v>36</v>
      </c>
      <c r="H21128">
        <v>116</v>
      </c>
      <c r="I21128" t="s">
        <v>70138</v>
      </c>
      <c r="J21128" t="s">
        <v>70139</v>
      </c>
      <c r="K21128" t="s">
        <v>70140</v>
      </c>
      <c r="L21128" t="s">
        <v>77976</v>
      </c>
    </row>
    <row r="21129" spans="1:12" x14ac:dyDescent="0.15">
      <c r="A21129" t="s">
        <v>12</v>
      </c>
      <c r="B21129">
        <v>5940989</v>
      </c>
      <c r="C21129">
        <v>5941009</v>
      </c>
      <c r="D21129" t="s">
        <v>70141</v>
      </c>
      <c r="E21129" t="s">
        <v>90</v>
      </c>
      <c r="F21129" t="s">
        <v>15</v>
      </c>
      <c r="G21129" t="s">
        <v>36</v>
      </c>
      <c r="H21129">
        <v>6</v>
      </c>
      <c r="I21129" t="s">
        <v>70142</v>
      </c>
      <c r="J21129" t="s">
        <v>70143</v>
      </c>
      <c r="K21129" t="s">
        <v>70144</v>
      </c>
      <c r="L21129" t="s">
        <v>78025</v>
      </c>
    </row>
    <row r="21130" spans="1:12" x14ac:dyDescent="0.15">
      <c r="A21130" t="s">
        <v>12</v>
      </c>
      <c r="B21130">
        <v>5941013</v>
      </c>
      <c r="C21130">
        <v>5941033</v>
      </c>
      <c r="D21130" t="s">
        <v>70141</v>
      </c>
      <c r="E21130" t="s">
        <v>90</v>
      </c>
      <c r="F21130" t="s">
        <v>15</v>
      </c>
      <c r="G21130" t="s">
        <v>16</v>
      </c>
      <c r="H21130">
        <v>30</v>
      </c>
      <c r="I21130" t="s">
        <v>70145</v>
      </c>
      <c r="J21130" t="s">
        <v>70146</v>
      </c>
      <c r="K21130" t="s">
        <v>70147</v>
      </c>
      <c r="L21130" t="s">
        <v>77984</v>
      </c>
    </row>
    <row r="21131" spans="1:12" x14ac:dyDescent="0.15">
      <c r="A21131" t="s">
        <v>12</v>
      </c>
      <c r="B21131">
        <v>5941034</v>
      </c>
      <c r="C21131">
        <v>5941054</v>
      </c>
      <c r="D21131" t="s">
        <v>70141</v>
      </c>
      <c r="E21131" t="s">
        <v>90</v>
      </c>
      <c r="F21131" t="s">
        <v>15</v>
      </c>
      <c r="G21131" t="s">
        <v>16</v>
      </c>
      <c r="H21131">
        <v>51</v>
      </c>
      <c r="I21131" t="s">
        <v>70148</v>
      </c>
      <c r="J21131" t="s">
        <v>70149</v>
      </c>
      <c r="K21131" t="s">
        <v>70150</v>
      </c>
      <c r="L21131" t="s">
        <v>78023</v>
      </c>
    </row>
    <row r="21132" spans="1:12" x14ac:dyDescent="0.15">
      <c r="A21132" t="s">
        <v>12</v>
      </c>
      <c r="B21132">
        <v>5941054</v>
      </c>
      <c r="C21132">
        <v>5941074</v>
      </c>
      <c r="D21132" t="s">
        <v>70141</v>
      </c>
      <c r="E21132" t="s">
        <v>90</v>
      </c>
      <c r="F21132" t="s">
        <v>15</v>
      </c>
      <c r="G21132" t="s">
        <v>36</v>
      </c>
      <c r="H21132">
        <v>71</v>
      </c>
      <c r="I21132" t="s">
        <v>70151</v>
      </c>
      <c r="J21132" t="s">
        <v>70152</v>
      </c>
      <c r="K21132" t="s">
        <v>70153</v>
      </c>
      <c r="L21132" t="s">
        <v>77969</v>
      </c>
    </row>
    <row r="21133" spans="1:12" x14ac:dyDescent="0.15">
      <c r="A21133" t="s">
        <v>12</v>
      </c>
      <c r="B21133">
        <v>5943109</v>
      </c>
      <c r="C21133">
        <v>5943129</v>
      </c>
      <c r="D21133" t="s">
        <v>70154</v>
      </c>
      <c r="E21133" t="s">
        <v>90</v>
      </c>
      <c r="F21133" t="s">
        <v>76</v>
      </c>
      <c r="G21133" t="s">
        <v>23</v>
      </c>
      <c r="H21133">
        <v>8</v>
      </c>
      <c r="I21133" t="s">
        <v>70155</v>
      </c>
      <c r="J21133" t="s">
        <v>70156</v>
      </c>
      <c r="K21133" t="s">
        <v>70157</v>
      </c>
      <c r="L21133" t="s">
        <v>77955</v>
      </c>
    </row>
    <row r="21134" spans="1:12" x14ac:dyDescent="0.15">
      <c r="A21134" t="s">
        <v>12</v>
      </c>
      <c r="B21134">
        <v>5943082</v>
      </c>
      <c r="C21134">
        <v>5943102</v>
      </c>
      <c r="D21134" t="s">
        <v>70154</v>
      </c>
      <c r="E21134" t="s">
        <v>90</v>
      </c>
      <c r="F21134" t="s">
        <v>76</v>
      </c>
      <c r="G21134" t="s">
        <v>23</v>
      </c>
      <c r="H21134">
        <v>35</v>
      </c>
      <c r="I21134" t="s">
        <v>70158</v>
      </c>
      <c r="J21134" t="s">
        <v>70159</v>
      </c>
      <c r="K21134" t="s">
        <v>70160</v>
      </c>
      <c r="L21134" t="s">
        <v>77936</v>
      </c>
    </row>
    <row r="21135" spans="1:12" x14ac:dyDescent="0.15">
      <c r="A21135" t="s">
        <v>12</v>
      </c>
      <c r="B21135">
        <v>5943039</v>
      </c>
      <c r="C21135">
        <v>5943059</v>
      </c>
      <c r="D21135" t="s">
        <v>70154</v>
      </c>
      <c r="E21135" t="s">
        <v>90</v>
      </c>
      <c r="F21135" t="s">
        <v>76</v>
      </c>
      <c r="G21135" t="s">
        <v>16</v>
      </c>
      <c r="H21135">
        <v>78</v>
      </c>
      <c r="I21135" t="s">
        <v>70161</v>
      </c>
      <c r="J21135" t="s">
        <v>70162</v>
      </c>
      <c r="K21135" t="s">
        <v>70163</v>
      </c>
      <c r="L21135" t="s">
        <v>78000</v>
      </c>
    </row>
    <row r="21136" spans="1:12" x14ac:dyDescent="0.15">
      <c r="A21136" t="s">
        <v>12</v>
      </c>
      <c r="B21136">
        <v>5943014</v>
      </c>
      <c r="C21136">
        <v>5943034</v>
      </c>
      <c r="D21136" t="s">
        <v>70154</v>
      </c>
      <c r="E21136" t="s">
        <v>90</v>
      </c>
      <c r="F21136" t="s">
        <v>76</v>
      </c>
      <c r="G21136" t="s">
        <v>16</v>
      </c>
      <c r="H21136">
        <v>103</v>
      </c>
      <c r="I21136" t="s">
        <v>70164</v>
      </c>
      <c r="J21136" t="s">
        <v>70165</v>
      </c>
      <c r="K21136" t="s">
        <v>70166</v>
      </c>
      <c r="L21136" t="s">
        <v>77937</v>
      </c>
    </row>
    <row r="21137" spans="1:12" x14ac:dyDescent="0.15">
      <c r="A21137" t="s">
        <v>12</v>
      </c>
      <c r="B21137">
        <v>5944449</v>
      </c>
      <c r="C21137">
        <v>5944469</v>
      </c>
      <c r="D21137" t="s">
        <v>70167</v>
      </c>
      <c r="E21137" t="s">
        <v>90</v>
      </c>
      <c r="F21137" t="s">
        <v>76</v>
      </c>
      <c r="G21137" t="s">
        <v>36</v>
      </c>
      <c r="H21137">
        <v>6</v>
      </c>
      <c r="I21137" t="s">
        <v>70168</v>
      </c>
      <c r="J21137" t="s">
        <v>70169</v>
      </c>
      <c r="K21137" t="s">
        <v>70170</v>
      </c>
      <c r="L21137" t="s">
        <v>78025</v>
      </c>
    </row>
    <row r="21138" spans="1:12" x14ac:dyDescent="0.15">
      <c r="A21138" t="s">
        <v>12</v>
      </c>
      <c r="B21138">
        <v>5944426</v>
      </c>
      <c r="C21138">
        <v>5944446</v>
      </c>
      <c r="D21138" t="s">
        <v>70167</v>
      </c>
      <c r="E21138" t="s">
        <v>90</v>
      </c>
      <c r="F21138" t="s">
        <v>76</v>
      </c>
      <c r="G21138" t="s">
        <v>16</v>
      </c>
      <c r="H21138">
        <v>29</v>
      </c>
      <c r="I21138" t="s">
        <v>70171</v>
      </c>
      <c r="J21138" t="s">
        <v>70172</v>
      </c>
      <c r="K21138" t="s">
        <v>70173</v>
      </c>
      <c r="L21138" t="s">
        <v>77921</v>
      </c>
    </row>
    <row r="21139" spans="1:12" x14ac:dyDescent="0.15">
      <c r="A21139" t="s">
        <v>12</v>
      </c>
      <c r="B21139">
        <v>5944405</v>
      </c>
      <c r="C21139">
        <v>5944425</v>
      </c>
      <c r="D21139" t="s">
        <v>70167</v>
      </c>
      <c r="E21139" t="s">
        <v>90</v>
      </c>
      <c r="F21139" t="s">
        <v>76</v>
      </c>
      <c r="G21139" t="s">
        <v>16</v>
      </c>
      <c r="H21139">
        <v>50</v>
      </c>
      <c r="I21139" t="s">
        <v>70174</v>
      </c>
      <c r="J21139" t="s">
        <v>70175</v>
      </c>
      <c r="K21139" t="s">
        <v>70176</v>
      </c>
      <c r="L21139" t="s">
        <v>77925</v>
      </c>
    </row>
    <row r="21140" spans="1:12" x14ac:dyDescent="0.15">
      <c r="A21140" t="s">
        <v>12</v>
      </c>
      <c r="B21140">
        <v>5944383</v>
      </c>
      <c r="C21140">
        <v>5944403</v>
      </c>
      <c r="D21140" t="s">
        <v>70167</v>
      </c>
      <c r="E21140" t="s">
        <v>90</v>
      </c>
      <c r="F21140" t="s">
        <v>76</v>
      </c>
      <c r="G21140" t="s">
        <v>16</v>
      </c>
      <c r="H21140">
        <v>72</v>
      </c>
      <c r="I21140" t="s">
        <v>70177</v>
      </c>
      <c r="J21140" t="s">
        <v>70178</v>
      </c>
      <c r="K21140" t="s">
        <v>70179</v>
      </c>
      <c r="L21140" t="s">
        <v>78066</v>
      </c>
    </row>
    <row r="21141" spans="1:12" x14ac:dyDescent="0.15">
      <c r="A21141" t="s">
        <v>12</v>
      </c>
      <c r="B21141">
        <v>5945012</v>
      </c>
      <c r="C21141">
        <v>5945032</v>
      </c>
      <c r="D21141" t="s">
        <v>70180</v>
      </c>
      <c r="E21141" t="s">
        <v>90</v>
      </c>
      <c r="F21141" t="s">
        <v>15</v>
      </c>
      <c r="G21141" t="s">
        <v>32</v>
      </c>
      <c r="H21141">
        <v>20</v>
      </c>
      <c r="I21141" t="s">
        <v>70181</v>
      </c>
      <c r="J21141" t="s">
        <v>70182</v>
      </c>
      <c r="K21141" t="s">
        <v>70183</v>
      </c>
      <c r="L21141" t="s">
        <v>77968</v>
      </c>
    </row>
    <row r="21142" spans="1:12" x14ac:dyDescent="0.15">
      <c r="A21142" t="s">
        <v>12</v>
      </c>
      <c r="B21142">
        <v>5945042</v>
      </c>
      <c r="C21142">
        <v>5945062</v>
      </c>
      <c r="D21142" t="s">
        <v>70180</v>
      </c>
      <c r="E21142" t="s">
        <v>90</v>
      </c>
      <c r="F21142" t="s">
        <v>15</v>
      </c>
      <c r="G21142" t="s">
        <v>36</v>
      </c>
      <c r="H21142">
        <v>50</v>
      </c>
      <c r="I21142" t="s">
        <v>70184</v>
      </c>
      <c r="J21142" t="s">
        <v>70185</v>
      </c>
      <c r="K21142" t="s">
        <v>70186</v>
      </c>
      <c r="L21142" t="s">
        <v>77925</v>
      </c>
    </row>
    <row r="21143" spans="1:12" x14ac:dyDescent="0.15">
      <c r="A21143" t="s">
        <v>12</v>
      </c>
      <c r="B21143">
        <v>5945093</v>
      </c>
      <c r="C21143">
        <v>5945113</v>
      </c>
      <c r="D21143" t="s">
        <v>70180</v>
      </c>
      <c r="E21143" t="s">
        <v>90</v>
      </c>
      <c r="F21143" t="s">
        <v>15</v>
      </c>
      <c r="G21143" t="s">
        <v>32</v>
      </c>
      <c r="H21143">
        <v>101</v>
      </c>
      <c r="I21143" t="s">
        <v>70187</v>
      </c>
      <c r="J21143" t="s">
        <v>70188</v>
      </c>
      <c r="K21143" t="s">
        <v>70189</v>
      </c>
      <c r="L21143" t="s">
        <v>77997</v>
      </c>
    </row>
    <row r="21144" spans="1:12" x14ac:dyDescent="0.15">
      <c r="A21144" t="s">
        <v>12</v>
      </c>
      <c r="B21144">
        <v>5945117</v>
      </c>
      <c r="C21144">
        <v>5945137</v>
      </c>
      <c r="D21144" t="s">
        <v>70180</v>
      </c>
      <c r="E21144" t="s">
        <v>90</v>
      </c>
      <c r="F21144" t="s">
        <v>15</v>
      </c>
      <c r="G21144" t="s">
        <v>23</v>
      </c>
      <c r="H21144">
        <v>125</v>
      </c>
      <c r="I21144" t="s">
        <v>70190</v>
      </c>
      <c r="J21144" t="s">
        <v>70191</v>
      </c>
      <c r="K21144" t="s">
        <v>70192</v>
      </c>
      <c r="L21144" t="s">
        <v>78034</v>
      </c>
    </row>
    <row r="21145" spans="1:12" x14ac:dyDescent="0.15">
      <c r="A21145" t="s">
        <v>12</v>
      </c>
      <c r="B21145">
        <v>5948347</v>
      </c>
      <c r="C21145">
        <v>5948367</v>
      </c>
      <c r="D21145" t="s">
        <v>70193</v>
      </c>
      <c r="E21145" t="s">
        <v>70194</v>
      </c>
      <c r="F21145" t="s">
        <v>76</v>
      </c>
      <c r="G21145" t="s">
        <v>36</v>
      </c>
      <c r="H21145">
        <v>0</v>
      </c>
      <c r="I21145" t="s">
        <v>70195</v>
      </c>
      <c r="J21145" t="s">
        <v>70196</v>
      </c>
      <c r="K21145" t="s">
        <v>70197</v>
      </c>
      <c r="L21145" t="s">
        <v>77980</v>
      </c>
    </row>
    <row r="21146" spans="1:12" x14ac:dyDescent="0.15">
      <c r="A21146" t="s">
        <v>12</v>
      </c>
      <c r="B21146">
        <v>5948327</v>
      </c>
      <c r="C21146">
        <v>5948347</v>
      </c>
      <c r="D21146" t="s">
        <v>70193</v>
      </c>
      <c r="E21146" t="s">
        <v>70194</v>
      </c>
      <c r="F21146" t="s">
        <v>76</v>
      </c>
      <c r="G21146" t="s">
        <v>16</v>
      </c>
      <c r="H21146">
        <v>20</v>
      </c>
      <c r="I21146" t="s">
        <v>70198</v>
      </c>
      <c r="J21146" t="s">
        <v>70199</v>
      </c>
      <c r="K21146" t="s">
        <v>70200</v>
      </c>
      <c r="L21146" t="s">
        <v>77968</v>
      </c>
    </row>
    <row r="21147" spans="1:12" x14ac:dyDescent="0.15">
      <c r="A21147" t="s">
        <v>12</v>
      </c>
      <c r="B21147">
        <v>5948279</v>
      </c>
      <c r="C21147">
        <v>5948299</v>
      </c>
      <c r="D21147" t="s">
        <v>70193</v>
      </c>
      <c r="E21147" t="s">
        <v>70194</v>
      </c>
      <c r="F21147" t="s">
        <v>76</v>
      </c>
      <c r="G21147" t="s">
        <v>16</v>
      </c>
      <c r="H21147">
        <v>68</v>
      </c>
      <c r="I21147" t="s">
        <v>70201</v>
      </c>
      <c r="J21147" t="s">
        <v>70202</v>
      </c>
      <c r="K21147" t="s">
        <v>70203</v>
      </c>
      <c r="L21147" t="s">
        <v>77962</v>
      </c>
    </row>
    <row r="21148" spans="1:12" x14ac:dyDescent="0.15">
      <c r="A21148" t="s">
        <v>12</v>
      </c>
      <c r="B21148">
        <v>5948245</v>
      </c>
      <c r="C21148">
        <v>5948265</v>
      </c>
      <c r="D21148" t="s">
        <v>70193</v>
      </c>
      <c r="E21148" t="s">
        <v>70194</v>
      </c>
      <c r="F21148" t="s">
        <v>76</v>
      </c>
      <c r="G21148" t="s">
        <v>16</v>
      </c>
      <c r="H21148">
        <v>102</v>
      </c>
      <c r="I21148" t="s">
        <v>70204</v>
      </c>
      <c r="J21148" t="s">
        <v>70205</v>
      </c>
      <c r="K21148" t="s">
        <v>70206</v>
      </c>
      <c r="L21148" t="s">
        <v>77933</v>
      </c>
    </row>
    <row r="21149" spans="1:12" x14ac:dyDescent="0.15">
      <c r="A21149" t="s">
        <v>12</v>
      </c>
      <c r="B21149">
        <v>5950198</v>
      </c>
      <c r="C21149">
        <v>5950218</v>
      </c>
      <c r="D21149" t="s">
        <v>70207</v>
      </c>
      <c r="E21149" t="s">
        <v>70208</v>
      </c>
      <c r="F21149" t="s">
        <v>76</v>
      </c>
      <c r="G21149" t="s">
        <v>32</v>
      </c>
      <c r="H21149">
        <v>1</v>
      </c>
      <c r="I21149" t="s">
        <v>70209</v>
      </c>
      <c r="J21149" t="s">
        <v>70210</v>
      </c>
      <c r="K21149" t="s">
        <v>70211</v>
      </c>
      <c r="L21149" t="s">
        <v>77917</v>
      </c>
    </row>
    <row r="21150" spans="1:12" x14ac:dyDescent="0.15">
      <c r="A21150" t="s">
        <v>12</v>
      </c>
      <c r="B21150">
        <v>5950175</v>
      </c>
      <c r="C21150">
        <v>5950195</v>
      </c>
      <c r="D21150" t="s">
        <v>70207</v>
      </c>
      <c r="E21150" t="s">
        <v>70208</v>
      </c>
      <c r="F21150" t="s">
        <v>76</v>
      </c>
      <c r="G21150" t="s">
        <v>36</v>
      </c>
      <c r="H21150">
        <v>24</v>
      </c>
      <c r="I21150" t="s">
        <v>70212</v>
      </c>
      <c r="J21150" t="s">
        <v>70213</v>
      </c>
      <c r="K21150" t="s">
        <v>70214</v>
      </c>
      <c r="L21150" t="s">
        <v>77966</v>
      </c>
    </row>
    <row r="21151" spans="1:12" x14ac:dyDescent="0.15">
      <c r="A21151" t="s">
        <v>12</v>
      </c>
      <c r="B21151">
        <v>5950146</v>
      </c>
      <c r="C21151">
        <v>5950166</v>
      </c>
      <c r="D21151" t="s">
        <v>70207</v>
      </c>
      <c r="E21151" t="s">
        <v>70208</v>
      </c>
      <c r="F21151" t="s">
        <v>76</v>
      </c>
      <c r="G21151" t="s">
        <v>16</v>
      </c>
      <c r="H21151">
        <v>53</v>
      </c>
      <c r="I21151" t="s">
        <v>70215</v>
      </c>
      <c r="J21151" t="s">
        <v>70216</v>
      </c>
      <c r="K21151" t="s">
        <v>70217</v>
      </c>
      <c r="L21151" t="s">
        <v>77922</v>
      </c>
    </row>
    <row r="21152" spans="1:12" x14ac:dyDescent="0.15">
      <c r="A21152" t="s">
        <v>12</v>
      </c>
      <c r="B21152">
        <v>5950124</v>
      </c>
      <c r="C21152">
        <v>5950144</v>
      </c>
      <c r="D21152" t="s">
        <v>70207</v>
      </c>
      <c r="E21152" t="s">
        <v>70208</v>
      </c>
      <c r="F21152" t="s">
        <v>76</v>
      </c>
      <c r="G21152" t="s">
        <v>36</v>
      </c>
      <c r="H21152">
        <v>75</v>
      </c>
      <c r="I21152" t="s">
        <v>70218</v>
      </c>
      <c r="J21152" t="s">
        <v>70219</v>
      </c>
      <c r="K21152" t="s">
        <v>70220</v>
      </c>
      <c r="L21152" t="s">
        <v>78027</v>
      </c>
    </row>
    <row r="21153" spans="1:12" x14ac:dyDescent="0.15">
      <c r="A21153" t="s">
        <v>12</v>
      </c>
      <c r="B21153">
        <v>5950346</v>
      </c>
      <c r="C21153">
        <v>5950366</v>
      </c>
      <c r="D21153" t="s">
        <v>70221</v>
      </c>
      <c r="E21153" t="s">
        <v>90</v>
      </c>
      <c r="F21153" t="s">
        <v>15</v>
      </c>
      <c r="G21153" t="s">
        <v>36</v>
      </c>
      <c r="H21153">
        <v>20</v>
      </c>
      <c r="I21153" t="s">
        <v>70222</v>
      </c>
      <c r="J21153" t="s">
        <v>70223</v>
      </c>
      <c r="K21153" t="s">
        <v>70224</v>
      </c>
      <c r="L21153" t="s">
        <v>77968</v>
      </c>
    </row>
    <row r="21154" spans="1:12" x14ac:dyDescent="0.15">
      <c r="A21154" t="s">
        <v>12</v>
      </c>
      <c r="B21154">
        <v>5950390</v>
      </c>
      <c r="C21154">
        <v>5950410</v>
      </c>
      <c r="D21154" t="s">
        <v>70221</v>
      </c>
      <c r="E21154" t="s">
        <v>90</v>
      </c>
      <c r="F21154" t="s">
        <v>15</v>
      </c>
      <c r="G21154" t="s">
        <v>16</v>
      </c>
      <c r="H21154">
        <v>64</v>
      </c>
      <c r="I21154" t="s">
        <v>70225</v>
      </c>
      <c r="J21154" t="s">
        <v>70226</v>
      </c>
      <c r="K21154" t="s">
        <v>70227</v>
      </c>
      <c r="L21154" t="s">
        <v>77989</v>
      </c>
    </row>
    <row r="21155" spans="1:12" x14ac:dyDescent="0.15">
      <c r="A21155" t="s">
        <v>12</v>
      </c>
      <c r="B21155">
        <v>5950432</v>
      </c>
      <c r="C21155">
        <v>5950452</v>
      </c>
      <c r="D21155" t="s">
        <v>70221</v>
      </c>
      <c r="E21155" t="s">
        <v>90</v>
      </c>
      <c r="F21155" t="s">
        <v>15</v>
      </c>
      <c r="G21155" t="s">
        <v>23</v>
      </c>
      <c r="H21155">
        <v>106</v>
      </c>
      <c r="I21155" t="s">
        <v>70228</v>
      </c>
      <c r="J21155" t="s">
        <v>70229</v>
      </c>
      <c r="K21155" t="s">
        <v>70230</v>
      </c>
      <c r="L21155" t="s">
        <v>77914</v>
      </c>
    </row>
    <row r="21156" spans="1:12" x14ac:dyDescent="0.15">
      <c r="A21156" t="s">
        <v>12</v>
      </c>
      <c r="B21156">
        <v>5950460</v>
      </c>
      <c r="C21156">
        <v>5950480</v>
      </c>
      <c r="D21156" t="s">
        <v>70221</v>
      </c>
      <c r="E21156" t="s">
        <v>90</v>
      </c>
      <c r="F21156" t="s">
        <v>15</v>
      </c>
      <c r="G21156" t="s">
        <v>23</v>
      </c>
      <c r="H21156">
        <v>134</v>
      </c>
      <c r="I21156" t="s">
        <v>70231</v>
      </c>
      <c r="J21156" t="s">
        <v>70232</v>
      </c>
      <c r="K21156" t="s">
        <v>70233</v>
      </c>
      <c r="L21156" t="s">
        <v>78039</v>
      </c>
    </row>
    <row r="21157" spans="1:12" x14ac:dyDescent="0.15">
      <c r="A21157" t="s">
        <v>12</v>
      </c>
      <c r="B21157">
        <v>5951000</v>
      </c>
      <c r="C21157">
        <v>5951020</v>
      </c>
      <c r="D21157" t="s">
        <v>70234</v>
      </c>
      <c r="E21157" t="s">
        <v>70235</v>
      </c>
      <c r="F21157" t="s">
        <v>15</v>
      </c>
      <c r="G21157" t="s">
        <v>36</v>
      </c>
      <c r="H21157">
        <v>16</v>
      </c>
      <c r="I21157" t="s">
        <v>70236</v>
      </c>
      <c r="J21157" t="s">
        <v>70237</v>
      </c>
      <c r="K21157" t="s">
        <v>70238</v>
      </c>
      <c r="L21157" t="s">
        <v>77905</v>
      </c>
    </row>
    <row r="21158" spans="1:12" x14ac:dyDescent="0.15">
      <c r="A21158" t="s">
        <v>12</v>
      </c>
      <c r="B21158">
        <v>5951027</v>
      </c>
      <c r="C21158">
        <v>5951047</v>
      </c>
      <c r="D21158" t="s">
        <v>70234</v>
      </c>
      <c r="E21158" t="s">
        <v>70235</v>
      </c>
      <c r="F21158" t="s">
        <v>15</v>
      </c>
      <c r="G21158" t="s">
        <v>32</v>
      </c>
      <c r="H21158">
        <v>43</v>
      </c>
      <c r="I21158" t="s">
        <v>70239</v>
      </c>
      <c r="J21158" t="s">
        <v>70240</v>
      </c>
      <c r="K21158" t="s">
        <v>70241</v>
      </c>
      <c r="L21158" t="s">
        <v>77942</v>
      </c>
    </row>
    <row r="21159" spans="1:12" x14ac:dyDescent="0.15">
      <c r="A21159" t="s">
        <v>12</v>
      </c>
      <c r="B21159">
        <v>5951052</v>
      </c>
      <c r="C21159">
        <v>5951072</v>
      </c>
      <c r="D21159" t="s">
        <v>70234</v>
      </c>
      <c r="E21159" t="s">
        <v>70235</v>
      </c>
      <c r="F21159" t="s">
        <v>15</v>
      </c>
      <c r="G21159" t="s">
        <v>23</v>
      </c>
      <c r="H21159">
        <v>68</v>
      </c>
      <c r="I21159" t="s">
        <v>70242</v>
      </c>
      <c r="J21159" t="s">
        <v>70243</v>
      </c>
      <c r="K21159" t="s">
        <v>70244</v>
      </c>
      <c r="L21159" t="s">
        <v>77962</v>
      </c>
    </row>
    <row r="21160" spans="1:12" x14ac:dyDescent="0.15">
      <c r="A21160" t="s">
        <v>12</v>
      </c>
      <c r="B21160">
        <v>5951072</v>
      </c>
      <c r="C21160">
        <v>5951092</v>
      </c>
      <c r="D21160" t="s">
        <v>70234</v>
      </c>
      <c r="E21160" t="s">
        <v>70235</v>
      </c>
      <c r="F21160" t="s">
        <v>15</v>
      </c>
      <c r="G21160" t="s">
        <v>36</v>
      </c>
      <c r="H21160">
        <v>88</v>
      </c>
      <c r="I21160" t="s">
        <v>70245</v>
      </c>
      <c r="J21160" t="s">
        <v>70246</v>
      </c>
      <c r="K21160" t="s">
        <v>70247</v>
      </c>
      <c r="L21160" t="s">
        <v>77923</v>
      </c>
    </row>
    <row r="21161" spans="1:12" x14ac:dyDescent="0.15">
      <c r="A21161" t="s">
        <v>12</v>
      </c>
      <c r="B21161">
        <v>5953043</v>
      </c>
      <c r="C21161">
        <v>5953063</v>
      </c>
      <c r="D21161" t="s">
        <v>70248</v>
      </c>
      <c r="E21161" t="s">
        <v>90</v>
      </c>
      <c r="F21161" t="s">
        <v>76</v>
      </c>
      <c r="G21161" t="s">
        <v>32</v>
      </c>
      <c r="H21161">
        <v>30</v>
      </c>
      <c r="I21161" t="s">
        <v>70249</v>
      </c>
      <c r="J21161" t="s">
        <v>70250</v>
      </c>
      <c r="K21161" t="s">
        <v>70251</v>
      </c>
      <c r="L21161" t="s">
        <v>77984</v>
      </c>
    </row>
    <row r="21162" spans="1:12" x14ac:dyDescent="0.15">
      <c r="A21162" t="s">
        <v>12</v>
      </c>
      <c r="B21162">
        <v>5953018</v>
      </c>
      <c r="C21162">
        <v>5953038</v>
      </c>
      <c r="D21162" t="s">
        <v>70248</v>
      </c>
      <c r="E21162" t="s">
        <v>90</v>
      </c>
      <c r="F21162" t="s">
        <v>76</v>
      </c>
      <c r="G21162" t="s">
        <v>23</v>
      </c>
      <c r="H21162">
        <v>55</v>
      </c>
      <c r="I21162" t="s">
        <v>70252</v>
      </c>
      <c r="J21162" t="s">
        <v>70253</v>
      </c>
      <c r="K21162" t="s">
        <v>70254</v>
      </c>
      <c r="L21162" t="s">
        <v>77992</v>
      </c>
    </row>
    <row r="21163" spans="1:12" x14ac:dyDescent="0.15">
      <c r="A21163" t="s">
        <v>12</v>
      </c>
      <c r="B21163">
        <v>5952982</v>
      </c>
      <c r="C21163">
        <v>5953002</v>
      </c>
      <c r="D21163" t="s">
        <v>70248</v>
      </c>
      <c r="E21163" t="s">
        <v>90</v>
      </c>
      <c r="F21163" t="s">
        <v>76</v>
      </c>
      <c r="G21163" t="s">
        <v>32</v>
      </c>
      <c r="H21163">
        <v>91</v>
      </c>
      <c r="I21163" t="s">
        <v>70255</v>
      </c>
      <c r="J21163" t="s">
        <v>70256</v>
      </c>
      <c r="K21163" t="s">
        <v>70257</v>
      </c>
      <c r="L21163" t="s">
        <v>77907</v>
      </c>
    </row>
    <row r="21164" spans="1:12" x14ac:dyDescent="0.15">
      <c r="A21164" t="s">
        <v>12</v>
      </c>
      <c r="B21164">
        <v>5952960</v>
      </c>
      <c r="C21164">
        <v>5952980</v>
      </c>
      <c r="D21164" t="s">
        <v>70248</v>
      </c>
      <c r="E21164" t="s">
        <v>90</v>
      </c>
      <c r="F21164" t="s">
        <v>76</v>
      </c>
      <c r="G21164" t="s">
        <v>16</v>
      </c>
      <c r="H21164">
        <v>113</v>
      </c>
      <c r="I21164" t="s">
        <v>70258</v>
      </c>
      <c r="J21164" t="s">
        <v>70259</v>
      </c>
      <c r="K21164" t="s">
        <v>70260</v>
      </c>
      <c r="L21164" t="s">
        <v>77986</v>
      </c>
    </row>
    <row r="21165" spans="1:12" x14ac:dyDescent="0.15">
      <c r="A21165" t="s">
        <v>12</v>
      </c>
      <c r="B21165">
        <v>5954167</v>
      </c>
      <c r="C21165">
        <v>5954187</v>
      </c>
      <c r="D21165" t="s">
        <v>70261</v>
      </c>
      <c r="E21165" t="s">
        <v>90</v>
      </c>
      <c r="F21165" t="s">
        <v>76</v>
      </c>
      <c r="G21165" t="s">
        <v>32</v>
      </c>
      <c r="H21165">
        <v>23</v>
      </c>
      <c r="I21165" t="s">
        <v>70262</v>
      </c>
      <c r="J21165" t="s">
        <v>70263</v>
      </c>
      <c r="K21165" t="s">
        <v>70264</v>
      </c>
      <c r="L21165" t="s">
        <v>77975</v>
      </c>
    </row>
    <row r="21166" spans="1:12" x14ac:dyDescent="0.15">
      <c r="A21166" t="s">
        <v>12</v>
      </c>
      <c r="B21166">
        <v>5954146</v>
      </c>
      <c r="C21166">
        <v>5954166</v>
      </c>
      <c r="D21166" t="s">
        <v>70261</v>
      </c>
      <c r="E21166" t="s">
        <v>90</v>
      </c>
      <c r="F21166" t="s">
        <v>76</v>
      </c>
      <c r="G21166" t="s">
        <v>23</v>
      </c>
      <c r="H21166">
        <v>44</v>
      </c>
      <c r="I21166" t="s">
        <v>70265</v>
      </c>
      <c r="J21166" t="s">
        <v>70266</v>
      </c>
      <c r="K21166" t="s">
        <v>70267</v>
      </c>
      <c r="L21166" t="s">
        <v>78016</v>
      </c>
    </row>
    <row r="21167" spans="1:12" x14ac:dyDescent="0.15">
      <c r="A21167" t="s">
        <v>12</v>
      </c>
      <c r="B21167">
        <v>5954120</v>
      </c>
      <c r="C21167">
        <v>5954140</v>
      </c>
      <c r="D21167" t="s">
        <v>70261</v>
      </c>
      <c r="E21167" t="s">
        <v>90</v>
      </c>
      <c r="F21167" t="s">
        <v>76</v>
      </c>
      <c r="G21167" t="s">
        <v>16</v>
      </c>
      <c r="H21167">
        <v>70</v>
      </c>
      <c r="I21167" t="s">
        <v>70268</v>
      </c>
      <c r="J21167" t="s">
        <v>70269</v>
      </c>
      <c r="K21167" t="s">
        <v>70270</v>
      </c>
      <c r="L21167" t="s">
        <v>77919</v>
      </c>
    </row>
    <row r="21168" spans="1:12" x14ac:dyDescent="0.15">
      <c r="A21168" t="s">
        <v>12</v>
      </c>
      <c r="B21168">
        <v>5954098</v>
      </c>
      <c r="C21168">
        <v>5954118</v>
      </c>
      <c r="D21168" t="s">
        <v>70261</v>
      </c>
      <c r="E21168" t="s">
        <v>90</v>
      </c>
      <c r="F21168" t="s">
        <v>76</v>
      </c>
      <c r="G21168" t="s">
        <v>16</v>
      </c>
      <c r="H21168">
        <v>92</v>
      </c>
      <c r="I21168" t="s">
        <v>70271</v>
      </c>
      <c r="J21168" t="s">
        <v>70272</v>
      </c>
      <c r="K21168" t="s">
        <v>70273</v>
      </c>
      <c r="L21168" t="s">
        <v>78032</v>
      </c>
    </row>
    <row r="21169" spans="1:12" x14ac:dyDescent="0.15">
      <c r="A21169" t="s">
        <v>12</v>
      </c>
      <c r="B21169">
        <v>5955622</v>
      </c>
      <c r="C21169">
        <v>5955642</v>
      </c>
      <c r="D21169" t="s">
        <v>70274</v>
      </c>
      <c r="E21169" t="s">
        <v>90</v>
      </c>
      <c r="F21169" t="s">
        <v>76</v>
      </c>
      <c r="G21169" t="s">
        <v>23</v>
      </c>
      <c r="H21169">
        <v>59</v>
      </c>
      <c r="I21169" t="s">
        <v>70275</v>
      </c>
      <c r="J21169" t="s">
        <v>70276</v>
      </c>
      <c r="K21169" t="s">
        <v>70277</v>
      </c>
      <c r="L21169" t="s">
        <v>78009</v>
      </c>
    </row>
    <row r="21170" spans="1:12" x14ac:dyDescent="0.15">
      <c r="A21170" t="s">
        <v>12</v>
      </c>
      <c r="B21170">
        <v>5955574</v>
      </c>
      <c r="C21170">
        <v>5955594</v>
      </c>
      <c r="D21170" t="s">
        <v>70274</v>
      </c>
      <c r="E21170" t="s">
        <v>90</v>
      </c>
      <c r="F21170" t="s">
        <v>76</v>
      </c>
      <c r="G21170" t="s">
        <v>36</v>
      </c>
      <c r="H21170">
        <v>107</v>
      </c>
      <c r="I21170" t="s">
        <v>70278</v>
      </c>
      <c r="J21170" t="s">
        <v>70279</v>
      </c>
      <c r="K21170" t="s">
        <v>70280</v>
      </c>
      <c r="L21170" t="s">
        <v>77983</v>
      </c>
    </row>
    <row r="21171" spans="1:12" x14ac:dyDescent="0.15">
      <c r="A21171" t="s">
        <v>12</v>
      </c>
      <c r="B21171">
        <v>5955553</v>
      </c>
      <c r="C21171">
        <v>5955573</v>
      </c>
      <c r="D21171" t="s">
        <v>70274</v>
      </c>
      <c r="E21171" t="s">
        <v>90</v>
      </c>
      <c r="F21171" t="s">
        <v>76</v>
      </c>
      <c r="G21171" t="s">
        <v>23</v>
      </c>
      <c r="H21171">
        <v>128</v>
      </c>
      <c r="I21171" t="s">
        <v>70281</v>
      </c>
      <c r="J21171" t="s">
        <v>70282</v>
      </c>
      <c r="K21171" t="s">
        <v>70283</v>
      </c>
      <c r="L21171" t="s">
        <v>77934</v>
      </c>
    </row>
    <row r="21172" spans="1:12" x14ac:dyDescent="0.15">
      <c r="A21172" t="s">
        <v>12</v>
      </c>
      <c r="B21172">
        <v>5955532</v>
      </c>
      <c r="C21172">
        <v>5955552</v>
      </c>
      <c r="D21172" t="s">
        <v>70274</v>
      </c>
      <c r="E21172" t="s">
        <v>90</v>
      </c>
      <c r="F21172" t="s">
        <v>76</v>
      </c>
      <c r="G21172" t="s">
        <v>32</v>
      </c>
      <c r="H21172">
        <v>149</v>
      </c>
      <c r="I21172" t="s">
        <v>70284</v>
      </c>
      <c r="J21172" t="s">
        <v>70285</v>
      </c>
      <c r="K21172" t="s">
        <v>70286</v>
      </c>
      <c r="L21172" t="s">
        <v>78045</v>
      </c>
    </row>
    <row r="21173" spans="1:12" x14ac:dyDescent="0.15">
      <c r="A21173" t="s">
        <v>12</v>
      </c>
      <c r="B21173">
        <v>5956559</v>
      </c>
      <c r="C21173">
        <v>5956579</v>
      </c>
      <c r="D21173" t="s">
        <v>70287</v>
      </c>
      <c r="E21173" t="s">
        <v>90</v>
      </c>
      <c r="F21173" t="s">
        <v>76</v>
      </c>
      <c r="G21173" t="s">
        <v>23</v>
      </c>
      <c r="H21173">
        <v>22</v>
      </c>
      <c r="I21173" t="s">
        <v>70288</v>
      </c>
      <c r="J21173" t="s">
        <v>70289</v>
      </c>
      <c r="K21173" t="s">
        <v>70290</v>
      </c>
      <c r="L21173" t="s">
        <v>77948</v>
      </c>
    </row>
    <row r="21174" spans="1:12" x14ac:dyDescent="0.15">
      <c r="A21174" t="s">
        <v>12</v>
      </c>
      <c r="B21174">
        <v>5956524</v>
      </c>
      <c r="C21174">
        <v>5956544</v>
      </c>
      <c r="D21174" t="s">
        <v>70287</v>
      </c>
      <c r="E21174" t="s">
        <v>90</v>
      </c>
      <c r="F21174" t="s">
        <v>76</v>
      </c>
      <c r="G21174" t="s">
        <v>16</v>
      </c>
      <c r="H21174">
        <v>57</v>
      </c>
      <c r="I21174" t="s">
        <v>70291</v>
      </c>
      <c r="J21174" t="s">
        <v>70292</v>
      </c>
      <c r="K21174" t="s">
        <v>70293</v>
      </c>
      <c r="L21174" t="s">
        <v>78049</v>
      </c>
    </row>
    <row r="21175" spans="1:12" x14ac:dyDescent="0.15">
      <c r="A21175" t="s">
        <v>12</v>
      </c>
      <c r="B21175">
        <v>5956478</v>
      </c>
      <c r="C21175">
        <v>5956498</v>
      </c>
      <c r="D21175" t="s">
        <v>70287</v>
      </c>
      <c r="E21175" t="s">
        <v>90</v>
      </c>
      <c r="F21175" t="s">
        <v>76</v>
      </c>
      <c r="G21175" t="s">
        <v>36</v>
      </c>
      <c r="H21175">
        <v>103</v>
      </c>
      <c r="I21175" t="s">
        <v>70294</v>
      </c>
      <c r="J21175" t="s">
        <v>70295</v>
      </c>
      <c r="K21175" t="s">
        <v>70296</v>
      </c>
      <c r="L21175" t="s">
        <v>77937</v>
      </c>
    </row>
    <row r="21176" spans="1:12" x14ac:dyDescent="0.15">
      <c r="A21176" t="s">
        <v>12</v>
      </c>
      <c r="B21176">
        <v>5956451</v>
      </c>
      <c r="C21176">
        <v>5956471</v>
      </c>
      <c r="D21176" t="s">
        <v>70287</v>
      </c>
      <c r="E21176" t="s">
        <v>90</v>
      </c>
      <c r="F21176" t="s">
        <v>76</v>
      </c>
      <c r="G21176" t="s">
        <v>16</v>
      </c>
      <c r="H21176">
        <v>130</v>
      </c>
      <c r="I21176" t="s">
        <v>70297</v>
      </c>
      <c r="J21176" t="s">
        <v>70298</v>
      </c>
      <c r="K21176" t="s">
        <v>70299</v>
      </c>
      <c r="L21176" t="s">
        <v>77998</v>
      </c>
    </row>
    <row r="21177" spans="1:12" x14ac:dyDescent="0.15">
      <c r="A21177" t="s">
        <v>12</v>
      </c>
      <c r="B21177">
        <v>5957690</v>
      </c>
      <c r="C21177">
        <v>5957710</v>
      </c>
      <c r="D21177" t="s">
        <v>70300</v>
      </c>
      <c r="E21177" t="s">
        <v>90</v>
      </c>
      <c r="F21177" t="s">
        <v>76</v>
      </c>
      <c r="G21177" t="s">
        <v>23</v>
      </c>
      <c r="H21177">
        <v>21</v>
      </c>
      <c r="I21177" t="s">
        <v>70301</v>
      </c>
      <c r="J21177" t="s">
        <v>70302</v>
      </c>
      <c r="K21177" t="s">
        <v>70303</v>
      </c>
      <c r="L21177" t="s">
        <v>78022</v>
      </c>
    </row>
    <row r="21178" spans="1:12" x14ac:dyDescent="0.15">
      <c r="A21178" t="s">
        <v>12</v>
      </c>
      <c r="B21178">
        <v>5957654</v>
      </c>
      <c r="C21178">
        <v>5957674</v>
      </c>
      <c r="D21178" t="s">
        <v>70300</v>
      </c>
      <c r="E21178" t="s">
        <v>90</v>
      </c>
      <c r="F21178" t="s">
        <v>76</v>
      </c>
      <c r="G21178" t="s">
        <v>23</v>
      </c>
      <c r="H21178">
        <v>57</v>
      </c>
      <c r="I21178" t="s">
        <v>70304</v>
      </c>
      <c r="J21178" t="s">
        <v>70305</v>
      </c>
      <c r="K21178" t="s">
        <v>70306</v>
      </c>
      <c r="L21178" t="s">
        <v>78049</v>
      </c>
    </row>
    <row r="21179" spans="1:12" x14ac:dyDescent="0.15">
      <c r="A21179" t="s">
        <v>12</v>
      </c>
      <c r="B21179">
        <v>5957626</v>
      </c>
      <c r="C21179">
        <v>5957646</v>
      </c>
      <c r="D21179" t="s">
        <v>70300</v>
      </c>
      <c r="E21179" t="s">
        <v>90</v>
      </c>
      <c r="F21179" t="s">
        <v>76</v>
      </c>
      <c r="G21179" t="s">
        <v>32</v>
      </c>
      <c r="H21179">
        <v>85</v>
      </c>
      <c r="I21179" t="s">
        <v>70307</v>
      </c>
      <c r="J21179" t="s">
        <v>70308</v>
      </c>
      <c r="K21179" t="s">
        <v>70309</v>
      </c>
      <c r="L21179" t="s">
        <v>77972</v>
      </c>
    </row>
    <row r="21180" spans="1:12" x14ac:dyDescent="0.15">
      <c r="A21180" t="s">
        <v>12</v>
      </c>
      <c r="B21180">
        <v>5957606</v>
      </c>
      <c r="C21180">
        <v>5957626</v>
      </c>
      <c r="D21180" t="s">
        <v>70300</v>
      </c>
      <c r="E21180" t="s">
        <v>90</v>
      </c>
      <c r="F21180" t="s">
        <v>76</v>
      </c>
      <c r="G21180" t="s">
        <v>16</v>
      </c>
      <c r="H21180">
        <v>105</v>
      </c>
      <c r="I21180" t="s">
        <v>70310</v>
      </c>
      <c r="J21180" t="s">
        <v>70311</v>
      </c>
      <c r="K21180" t="s">
        <v>70312</v>
      </c>
      <c r="L21180" t="s">
        <v>78028</v>
      </c>
    </row>
    <row r="21181" spans="1:12" x14ac:dyDescent="0.15">
      <c r="A21181" t="s">
        <v>12</v>
      </c>
      <c r="B21181">
        <v>5959451</v>
      </c>
      <c r="C21181">
        <v>5959471</v>
      </c>
      <c r="D21181" t="s">
        <v>70313</v>
      </c>
      <c r="E21181" t="s">
        <v>90</v>
      </c>
      <c r="F21181" t="s">
        <v>76</v>
      </c>
      <c r="G21181" t="s">
        <v>16</v>
      </c>
      <c r="H21181">
        <v>1</v>
      </c>
      <c r="I21181" t="s">
        <v>70314</v>
      </c>
      <c r="J21181" t="s">
        <v>70315</v>
      </c>
      <c r="K21181" t="s">
        <v>70316</v>
      </c>
      <c r="L21181" t="s">
        <v>77917</v>
      </c>
    </row>
    <row r="21182" spans="1:12" x14ac:dyDescent="0.15">
      <c r="A21182" t="s">
        <v>12</v>
      </c>
      <c r="B21182">
        <v>5959429</v>
      </c>
      <c r="C21182">
        <v>5959449</v>
      </c>
      <c r="D21182" t="s">
        <v>70313</v>
      </c>
      <c r="E21182" t="s">
        <v>90</v>
      </c>
      <c r="F21182" t="s">
        <v>76</v>
      </c>
      <c r="G21182" t="s">
        <v>23</v>
      </c>
      <c r="H21182">
        <v>23</v>
      </c>
      <c r="I21182" t="s">
        <v>70317</v>
      </c>
      <c r="J21182" t="s">
        <v>70318</v>
      </c>
      <c r="K21182" t="s">
        <v>70319</v>
      </c>
      <c r="L21182" t="s">
        <v>77975</v>
      </c>
    </row>
    <row r="21183" spans="1:12" x14ac:dyDescent="0.15">
      <c r="A21183" t="s">
        <v>12</v>
      </c>
      <c r="B21183">
        <v>5959405</v>
      </c>
      <c r="C21183">
        <v>5959425</v>
      </c>
      <c r="D21183" t="s">
        <v>70313</v>
      </c>
      <c r="E21183" t="s">
        <v>90</v>
      </c>
      <c r="F21183" t="s">
        <v>76</v>
      </c>
      <c r="G21183" t="s">
        <v>36</v>
      </c>
      <c r="H21183">
        <v>47</v>
      </c>
      <c r="I21183" t="s">
        <v>70320</v>
      </c>
      <c r="J21183" t="s">
        <v>70321</v>
      </c>
      <c r="K21183" t="s">
        <v>70322</v>
      </c>
      <c r="L21183" t="s">
        <v>77932</v>
      </c>
    </row>
    <row r="21184" spans="1:12" x14ac:dyDescent="0.15">
      <c r="A21184" t="s">
        <v>12</v>
      </c>
      <c r="B21184">
        <v>5959364</v>
      </c>
      <c r="C21184">
        <v>5959384</v>
      </c>
      <c r="D21184" t="s">
        <v>70313</v>
      </c>
      <c r="E21184" t="s">
        <v>90</v>
      </c>
      <c r="F21184" t="s">
        <v>76</v>
      </c>
      <c r="G21184" t="s">
        <v>16</v>
      </c>
      <c r="H21184">
        <v>88</v>
      </c>
      <c r="I21184" t="s">
        <v>70323</v>
      </c>
      <c r="J21184" t="s">
        <v>70324</v>
      </c>
      <c r="K21184" t="s">
        <v>70325</v>
      </c>
      <c r="L21184" t="s">
        <v>77923</v>
      </c>
    </row>
    <row r="21185" spans="1:12" x14ac:dyDescent="0.15">
      <c r="A21185" t="s">
        <v>12</v>
      </c>
      <c r="B21185">
        <v>5961021</v>
      </c>
      <c r="C21185">
        <v>5961041</v>
      </c>
      <c r="D21185" t="s">
        <v>70326</v>
      </c>
      <c r="E21185" t="s">
        <v>90</v>
      </c>
      <c r="F21185" t="s">
        <v>76</v>
      </c>
      <c r="G21185" t="s">
        <v>16</v>
      </c>
      <c r="H21185">
        <v>13</v>
      </c>
      <c r="I21185" t="s">
        <v>70327</v>
      </c>
      <c r="J21185" t="s">
        <v>70328</v>
      </c>
      <c r="K21185" t="s">
        <v>70329</v>
      </c>
      <c r="L21185" t="s">
        <v>77935</v>
      </c>
    </row>
    <row r="21186" spans="1:12" x14ac:dyDescent="0.15">
      <c r="A21186" t="s">
        <v>12</v>
      </c>
      <c r="B21186">
        <v>5960999</v>
      </c>
      <c r="C21186">
        <v>5961019</v>
      </c>
      <c r="D21186" t="s">
        <v>70326</v>
      </c>
      <c r="E21186" t="s">
        <v>90</v>
      </c>
      <c r="F21186" t="s">
        <v>76</v>
      </c>
      <c r="G21186" t="s">
        <v>32</v>
      </c>
      <c r="H21186">
        <v>35</v>
      </c>
      <c r="I21186" t="s">
        <v>70330</v>
      </c>
      <c r="J21186" t="s">
        <v>70331</v>
      </c>
      <c r="K21186" t="s">
        <v>70332</v>
      </c>
      <c r="L21186" t="s">
        <v>77936</v>
      </c>
    </row>
    <row r="21187" spans="1:12" x14ac:dyDescent="0.15">
      <c r="A21187" t="s">
        <v>12</v>
      </c>
      <c r="B21187">
        <v>5960973</v>
      </c>
      <c r="C21187">
        <v>5960993</v>
      </c>
      <c r="D21187" t="s">
        <v>70326</v>
      </c>
      <c r="E21187" t="s">
        <v>90</v>
      </c>
      <c r="F21187" t="s">
        <v>76</v>
      </c>
      <c r="G21187" t="s">
        <v>36</v>
      </c>
      <c r="H21187">
        <v>61</v>
      </c>
      <c r="I21187" t="s">
        <v>70333</v>
      </c>
      <c r="J21187" t="s">
        <v>70334</v>
      </c>
      <c r="K21187" t="s">
        <v>70335</v>
      </c>
      <c r="L21187" t="s">
        <v>77979</v>
      </c>
    </row>
    <row r="21188" spans="1:12" x14ac:dyDescent="0.15">
      <c r="A21188" t="s">
        <v>12</v>
      </c>
      <c r="B21188">
        <v>5960949</v>
      </c>
      <c r="C21188">
        <v>5960969</v>
      </c>
      <c r="D21188" t="s">
        <v>70326</v>
      </c>
      <c r="E21188" t="s">
        <v>90</v>
      </c>
      <c r="F21188" t="s">
        <v>76</v>
      </c>
      <c r="G21188" t="s">
        <v>16</v>
      </c>
      <c r="H21188">
        <v>85</v>
      </c>
      <c r="I21188" t="s">
        <v>70336</v>
      </c>
      <c r="J21188" t="s">
        <v>70337</v>
      </c>
      <c r="K21188" t="s">
        <v>70338</v>
      </c>
      <c r="L21188" t="s">
        <v>77972</v>
      </c>
    </row>
    <row r="21189" spans="1:12" x14ac:dyDescent="0.15">
      <c r="A21189" t="s">
        <v>12</v>
      </c>
      <c r="B21189">
        <v>5961770</v>
      </c>
      <c r="C21189">
        <v>5961790</v>
      </c>
      <c r="D21189" t="s">
        <v>70339</v>
      </c>
      <c r="E21189" t="s">
        <v>90</v>
      </c>
      <c r="F21189" t="s">
        <v>76</v>
      </c>
      <c r="G21189" t="s">
        <v>16</v>
      </c>
      <c r="H21189">
        <v>19</v>
      </c>
      <c r="I21189" t="s">
        <v>70340</v>
      </c>
      <c r="J21189" t="s">
        <v>70341</v>
      </c>
      <c r="K21189" t="s">
        <v>70342</v>
      </c>
      <c r="L21189" t="s">
        <v>77982</v>
      </c>
    </row>
    <row r="21190" spans="1:12" x14ac:dyDescent="0.15">
      <c r="A21190" t="s">
        <v>12</v>
      </c>
      <c r="B21190">
        <v>5961748</v>
      </c>
      <c r="C21190">
        <v>5961768</v>
      </c>
      <c r="D21190" t="s">
        <v>70339</v>
      </c>
      <c r="E21190" t="s">
        <v>90</v>
      </c>
      <c r="F21190" t="s">
        <v>76</v>
      </c>
      <c r="G21190" t="s">
        <v>32</v>
      </c>
      <c r="H21190">
        <v>41</v>
      </c>
      <c r="I21190" t="s">
        <v>70343</v>
      </c>
      <c r="J21190" t="s">
        <v>70344</v>
      </c>
      <c r="K21190" t="s">
        <v>70345</v>
      </c>
      <c r="L21190" t="s">
        <v>78014</v>
      </c>
    </row>
    <row r="21191" spans="1:12" x14ac:dyDescent="0.15">
      <c r="A21191" t="s">
        <v>12</v>
      </c>
      <c r="B21191">
        <v>5961719</v>
      </c>
      <c r="C21191">
        <v>5961739</v>
      </c>
      <c r="D21191" t="s">
        <v>70339</v>
      </c>
      <c r="E21191" t="s">
        <v>90</v>
      </c>
      <c r="F21191" t="s">
        <v>76</v>
      </c>
      <c r="G21191" t="s">
        <v>36</v>
      </c>
      <c r="H21191">
        <v>70</v>
      </c>
      <c r="I21191" t="s">
        <v>70346</v>
      </c>
      <c r="J21191" t="s">
        <v>70347</v>
      </c>
      <c r="K21191" t="s">
        <v>70348</v>
      </c>
      <c r="L21191" t="s">
        <v>77919</v>
      </c>
    </row>
    <row r="21192" spans="1:12" x14ac:dyDescent="0.15">
      <c r="A21192" t="s">
        <v>12</v>
      </c>
      <c r="B21192">
        <v>5961695</v>
      </c>
      <c r="C21192">
        <v>5961715</v>
      </c>
      <c r="D21192" t="s">
        <v>70339</v>
      </c>
      <c r="E21192" t="s">
        <v>90</v>
      </c>
      <c r="F21192" t="s">
        <v>76</v>
      </c>
      <c r="G21192" t="s">
        <v>16</v>
      </c>
      <c r="H21192">
        <v>94</v>
      </c>
      <c r="I21192" t="s">
        <v>70349</v>
      </c>
      <c r="J21192" t="s">
        <v>70350</v>
      </c>
      <c r="K21192" t="s">
        <v>70351</v>
      </c>
      <c r="L21192" t="s">
        <v>77927</v>
      </c>
    </row>
    <row r="21193" spans="1:12" x14ac:dyDescent="0.15">
      <c r="A21193" t="s">
        <v>12</v>
      </c>
      <c r="B21193">
        <v>5962504</v>
      </c>
      <c r="C21193">
        <v>5962524</v>
      </c>
      <c r="D21193" t="s">
        <v>70352</v>
      </c>
      <c r="E21193" t="s">
        <v>90</v>
      </c>
      <c r="F21193" t="s">
        <v>76</v>
      </c>
      <c r="G21193" t="s">
        <v>36</v>
      </c>
      <c r="H21193">
        <v>16</v>
      </c>
      <c r="I21193" t="s">
        <v>70353</v>
      </c>
      <c r="J21193" t="s">
        <v>70354</v>
      </c>
      <c r="K21193" t="s">
        <v>70355</v>
      </c>
      <c r="L21193" t="s">
        <v>77905</v>
      </c>
    </row>
    <row r="21194" spans="1:12" x14ac:dyDescent="0.15">
      <c r="A21194" t="s">
        <v>12</v>
      </c>
      <c r="B21194">
        <v>5962482</v>
      </c>
      <c r="C21194">
        <v>5962502</v>
      </c>
      <c r="D21194" t="s">
        <v>70352</v>
      </c>
      <c r="E21194" t="s">
        <v>90</v>
      </c>
      <c r="F21194" t="s">
        <v>76</v>
      </c>
      <c r="G21194" t="s">
        <v>23</v>
      </c>
      <c r="H21194">
        <v>38</v>
      </c>
      <c r="I21194" t="s">
        <v>70356</v>
      </c>
      <c r="J21194" t="s">
        <v>70357</v>
      </c>
      <c r="K21194" t="s">
        <v>70358</v>
      </c>
      <c r="L21194" t="s">
        <v>78008</v>
      </c>
    </row>
    <row r="21195" spans="1:12" x14ac:dyDescent="0.15">
      <c r="A21195" t="s">
        <v>12</v>
      </c>
      <c r="B21195">
        <v>5962461</v>
      </c>
      <c r="C21195">
        <v>5962481</v>
      </c>
      <c r="D21195" t="s">
        <v>70352</v>
      </c>
      <c r="E21195" t="s">
        <v>90</v>
      </c>
      <c r="F21195" t="s">
        <v>76</v>
      </c>
      <c r="G21195" t="s">
        <v>23</v>
      </c>
      <c r="H21195">
        <v>59</v>
      </c>
      <c r="I21195" t="s">
        <v>70359</v>
      </c>
      <c r="J21195" t="s">
        <v>70360</v>
      </c>
      <c r="K21195" t="s">
        <v>70361</v>
      </c>
      <c r="L21195" t="s">
        <v>78009</v>
      </c>
    </row>
    <row r="21196" spans="1:12" x14ac:dyDescent="0.15">
      <c r="A21196" t="s">
        <v>12</v>
      </c>
      <c r="B21196">
        <v>5962428</v>
      </c>
      <c r="C21196">
        <v>5962448</v>
      </c>
      <c r="D21196" t="s">
        <v>70352</v>
      </c>
      <c r="E21196" t="s">
        <v>90</v>
      </c>
      <c r="F21196" t="s">
        <v>76</v>
      </c>
      <c r="G21196" t="s">
        <v>23</v>
      </c>
      <c r="H21196">
        <v>92</v>
      </c>
      <c r="I21196" t="s">
        <v>70362</v>
      </c>
      <c r="J21196" t="s">
        <v>70363</v>
      </c>
      <c r="K21196" t="s">
        <v>70364</v>
      </c>
      <c r="L21196" t="s">
        <v>78032</v>
      </c>
    </row>
    <row r="21197" spans="1:12" x14ac:dyDescent="0.15">
      <c r="A21197" t="s">
        <v>12</v>
      </c>
      <c r="B21197">
        <v>5963302</v>
      </c>
      <c r="C21197">
        <v>5963322</v>
      </c>
      <c r="D21197" t="s">
        <v>70365</v>
      </c>
      <c r="E21197" t="s">
        <v>70366</v>
      </c>
      <c r="F21197" t="s">
        <v>76</v>
      </c>
      <c r="G21197" t="s">
        <v>16</v>
      </c>
      <c r="H21197">
        <v>24</v>
      </c>
      <c r="I21197" t="s">
        <v>70367</v>
      </c>
      <c r="J21197" t="s">
        <v>70368</v>
      </c>
      <c r="K21197" t="s">
        <v>70369</v>
      </c>
      <c r="L21197" t="s">
        <v>77966</v>
      </c>
    </row>
    <row r="21198" spans="1:12" x14ac:dyDescent="0.15">
      <c r="A21198" t="s">
        <v>12</v>
      </c>
      <c r="B21198">
        <v>5963272</v>
      </c>
      <c r="C21198">
        <v>5963292</v>
      </c>
      <c r="D21198" t="s">
        <v>70365</v>
      </c>
      <c r="E21198" t="s">
        <v>70366</v>
      </c>
      <c r="F21198" t="s">
        <v>76</v>
      </c>
      <c r="G21198" t="s">
        <v>16</v>
      </c>
      <c r="H21198">
        <v>54</v>
      </c>
      <c r="I21198" t="s">
        <v>70370</v>
      </c>
      <c r="J21198" t="s">
        <v>70371</v>
      </c>
      <c r="K21198" t="s">
        <v>70372</v>
      </c>
      <c r="L21198" t="s">
        <v>77961</v>
      </c>
    </row>
    <row r="21199" spans="1:12" x14ac:dyDescent="0.15">
      <c r="A21199" t="s">
        <v>12</v>
      </c>
      <c r="B21199">
        <v>5963234</v>
      </c>
      <c r="C21199">
        <v>5963254</v>
      </c>
      <c r="D21199" t="s">
        <v>70365</v>
      </c>
      <c r="E21199" t="s">
        <v>70366</v>
      </c>
      <c r="F21199" t="s">
        <v>76</v>
      </c>
      <c r="G21199" t="s">
        <v>16</v>
      </c>
      <c r="H21199">
        <v>92</v>
      </c>
      <c r="I21199" t="s">
        <v>70373</v>
      </c>
      <c r="J21199" t="s">
        <v>70374</v>
      </c>
      <c r="K21199" t="s">
        <v>70375</v>
      </c>
      <c r="L21199" t="s">
        <v>78032</v>
      </c>
    </row>
    <row r="21200" spans="1:12" x14ac:dyDescent="0.15">
      <c r="A21200" t="s">
        <v>12</v>
      </c>
      <c r="B21200">
        <v>5963211</v>
      </c>
      <c r="C21200">
        <v>5963231</v>
      </c>
      <c r="D21200" t="s">
        <v>70365</v>
      </c>
      <c r="E21200" t="s">
        <v>70366</v>
      </c>
      <c r="F21200" t="s">
        <v>76</v>
      </c>
      <c r="G21200" t="s">
        <v>36</v>
      </c>
      <c r="H21200">
        <v>115</v>
      </c>
      <c r="I21200" t="s">
        <v>70376</v>
      </c>
      <c r="J21200" t="s">
        <v>70377</v>
      </c>
      <c r="K21200" t="s">
        <v>70378</v>
      </c>
      <c r="L21200" t="s">
        <v>78020</v>
      </c>
    </row>
    <row r="21201" spans="1:12" x14ac:dyDescent="0.15">
      <c r="A21201" t="s">
        <v>12</v>
      </c>
      <c r="B21201">
        <v>5964437</v>
      </c>
      <c r="C21201">
        <v>5964457</v>
      </c>
      <c r="D21201" t="s">
        <v>70379</v>
      </c>
      <c r="E21201" t="s">
        <v>70380</v>
      </c>
      <c r="F21201" t="s">
        <v>76</v>
      </c>
      <c r="G21201" t="s">
        <v>36</v>
      </c>
      <c r="H21201">
        <v>7</v>
      </c>
      <c r="I21201" t="s">
        <v>70381</v>
      </c>
      <c r="J21201" t="s">
        <v>70382</v>
      </c>
      <c r="K21201" t="s">
        <v>70383</v>
      </c>
      <c r="L21201" t="s">
        <v>77909</v>
      </c>
    </row>
    <row r="21202" spans="1:12" x14ac:dyDescent="0.15">
      <c r="A21202" t="s">
        <v>12</v>
      </c>
      <c r="B21202">
        <v>5964409</v>
      </c>
      <c r="C21202">
        <v>5964429</v>
      </c>
      <c r="D21202" t="s">
        <v>70379</v>
      </c>
      <c r="E21202" t="s">
        <v>70380</v>
      </c>
      <c r="F21202" t="s">
        <v>76</v>
      </c>
      <c r="G21202" t="s">
        <v>36</v>
      </c>
      <c r="H21202">
        <v>35</v>
      </c>
      <c r="I21202" t="s">
        <v>70384</v>
      </c>
      <c r="J21202" t="s">
        <v>70385</v>
      </c>
      <c r="K21202" t="s">
        <v>70386</v>
      </c>
      <c r="L21202" t="s">
        <v>77936</v>
      </c>
    </row>
    <row r="21203" spans="1:12" x14ac:dyDescent="0.15">
      <c r="A21203" t="s">
        <v>12</v>
      </c>
      <c r="B21203">
        <v>5964371</v>
      </c>
      <c r="C21203">
        <v>5964391</v>
      </c>
      <c r="D21203" t="s">
        <v>70379</v>
      </c>
      <c r="E21203" t="s">
        <v>70380</v>
      </c>
      <c r="F21203" t="s">
        <v>76</v>
      </c>
      <c r="G21203" t="s">
        <v>36</v>
      </c>
      <c r="H21203">
        <v>73</v>
      </c>
      <c r="I21203" t="s">
        <v>70387</v>
      </c>
      <c r="J21203" t="s">
        <v>70388</v>
      </c>
      <c r="K21203" t="s">
        <v>70389</v>
      </c>
      <c r="L21203" t="s">
        <v>77926</v>
      </c>
    </row>
    <row r="21204" spans="1:12" x14ac:dyDescent="0.15">
      <c r="A21204" t="s">
        <v>12</v>
      </c>
      <c r="B21204">
        <v>5964340</v>
      </c>
      <c r="C21204">
        <v>5964360</v>
      </c>
      <c r="D21204" t="s">
        <v>70379</v>
      </c>
      <c r="E21204" t="s">
        <v>70380</v>
      </c>
      <c r="F21204" t="s">
        <v>76</v>
      </c>
      <c r="G21204" t="s">
        <v>16</v>
      </c>
      <c r="H21204">
        <v>104</v>
      </c>
      <c r="I21204" t="s">
        <v>70390</v>
      </c>
      <c r="J21204" t="s">
        <v>70391</v>
      </c>
      <c r="K21204" t="s">
        <v>70392</v>
      </c>
      <c r="L21204" t="s">
        <v>77963</v>
      </c>
    </row>
    <row r="21205" spans="1:12" x14ac:dyDescent="0.15">
      <c r="A21205" t="s">
        <v>12</v>
      </c>
      <c r="B21205">
        <v>5965483</v>
      </c>
      <c r="C21205">
        <v>5965503</v>
      </c>
      <c r="D21205" t="s">
        <v>70393</v>
      </c>
      <c r="E21205" t="s">
        <v>70394</v>
      </c>
      <c r="F21205" t="s">
        <v>76</v>
      </c>
      <c r="G21205" t="s">
        <v>23</v>
      </c>
      <c r="H21205">
        <v>25</v>
      </c>
      <c r="I21205" t="s">
        <v>70395</v>
      </c>
      <c r="J21205" t="s">
        <v>70396</v>
      </c>
      <c r="K21205" t="s">
        <v>70397</v>
      </c>
      <c r="L21205" t="s">
        <v>78012</v>
      </c>
    </row>
    <row r="21206" spans="1:12" x14ac:dyDescent="0.15">
      <c r="A21206" t="s">
        <v>12</v>
      </c>
      <c r="B21206">
        <v>5965461</v>
      </c>
      <c r="C21206">
        <v>5965481</v>
      </c>
      <c r="D21206" t="s">
        <v>70393</v>
      </c>
      <c r="E21206" t="s">
        <v>70394</v>
      </c>
      <c r="F21206" t="s">
        <v>76</v>
      </c>
      <c r="G21206" t="s">
        <v>32</v>
      </c>
      <c r="H21206">
        <v>47</v>
      </c>
      <c r="I21206" t="s">
        <v>70398</v>
      </c>
      <c r="J21206" t="s">
        <v>70399</v>
      </c>
      <c r="K21206" t="s">
        <v>70400</v>
      </c>
      <c r="L21206" t="s">
        <v>77932</v>
      </c>
    </row>
    <row r="21207" spans="1:12" x14ac:dyDescent="0.15">
      <c r="A21207" t="s">
        <v>12</v>
      </c>
      <c r="B21207">
        <v>5965441</v>
      </c>
      <c r="C21207">
        <v>5965461</v>
      </c>
      <c r="D21207" t="s">
        <v>70393</v>
      </c>
      <c r="E21207" t="s">
        <v>70394</v>
      </c>
      <c r="F21207" t="s">
        <v>76</v>
      </c>
      <c r="G21207" t="s">
        <v>16</v>
      </c>
      <c r="H21207">
        <v>67</v>
      </c>
      <c r="I21207" t="s">
        <v>70401</v>
      </c>
      <c r="J21207" t="s">
        <v>70402</v>
      </c>
      <c r="K21207" t="s">
        <v>70403</v>
      </c>
      <c r="L21207" t="s">
        <v>77981</v>
      </c>
    </row>
    <row r="21208" spans="1:12" x14ac:dyDescent="0.15">
      <c r="A21208" t="s">
        <v>12</v>
      </c>
      <c r="B21208">
        <v>5965420</v>
      </c>
      <c r="C21208">
        <v>5965440</v>
      </c>
      <c r="D21208" t="s">
        <v>70393</v>
      </c>
      <c r="E21208" t="s">
        <v>70394</v>
      </c>
      <c r="F21208" t="s">
        <v>76</v>
      </c>
      <c r="G21208" t="s">
        <v>16</v>
      </c>
      <c r="H21208">
        <v>88</v>
      </c>
      <c r="I21208" t="s">
        <v>70404</v>
      </c>
      <c r="J21208" t="s">
        <v>70405</v>
      </c>
      <c r="K21208" t="s">
        <v>70406</v>
      </c>
      <c r="L21208" t="s">
        <v>77923</v>
      </c>
    </row>
    <row r="21209" spans="1:12" x14ac:dyDescent="0.15">
      <c r="A21209" t="s">
        <v>12</v>
      </c>
      <c r="B21209">
        <v>5966518</v>
      </c>
      <c r="C21209">
        <v>5966538</v>
      </c>
      <c r="D21209" t="s">
        <v>70407</v>
      </c>
      <c r="E21209" t="s">
        <v>70408</v>
      </c>
      <c r="F21209" t="s">
        <v>76</v>
      </c>
      <c r="G21209" t="s">
        <v>36</v>
      </c>
      <c r="H21209">
        <v>24</v>
      </c>
      <c r="I21209" t="s">
        <v>70409</v>
      </c>
      <c r="J21209" t="s">
        <v>70410</v>
      </c>
      <c r="K21209" t="s">
        <v>70411</v>
      </c>
      <c r="L21209" t="s">
        <v>77966</v>
      </c>
    </row>
    <row r="21210" spans="1:12" x14ac:dyDescent="0.15">
      <c r="A21210" t="s">
        <v>12</v>
      </c>
      <c r="B21210">
        <v>5966484</v>
      </c>
      <c r="C21210">
        <v>5966504</v>
      </c>
      <c r="D21210" t="s">
        <v>70407</v>
      </c>
      <c r="E21210" t="s">
        <v>70408</v>
      </c>
      <c r="F21210" t="s">
        <v>76</v>
      </c>
      <c r="G21210" t="s">
        <v>36</v>
      </c>
      <c r="H21210">
        <v>58</v>
      </c>
      <c r="I21210" t="s">
        <v>70412</v>
      </c>
      <c r="J21210" t="s">
        <v>70413</v>
      </c>
      <c r="K21210" t="s">
        <v>70414</v>
      </c>
      <c r="L21210" t="s">
        <v>77911</v>
      </c>
    </row>
    <row r="21211" spans="1:12" x14ac:dyDescent="0.15">
      <c r="A21211" t="s">
        <v>12</v>
      </c>
      <c r="B21211">
        <v>5966455</v>
      </c>
      <c r="C21211">
        <v>5966475</v>
      </c>
      <c r="D21211" t="s">
        <v>70407</v>
      </c>
      <c r="E21211" t="s">
        <v>70408</v>
      </c>
      <c r="F21211" t="s">
        <v>76</v>
      </c>
      <c r="G21211" t="s">
        <v>36</v>
      </c>
      <c r="H21211">
        <v>87</v>
      </c>
      <c r="I21211" t="s">
        <v>70415</v>
      </c>
      <c r="J21211" t="s">
        <v>70416</v>
      </c>
      <c r="K21211" t="s">
        <v>70417</v>
      </c>
      <c r="L21211" t="s">
        <v>78024</v>
      </c>
    </row>
    <row r="21212" spans="1:12" x14ac:dyDescent="0.15">
      <c r="A21212" t="s">
        <v>12</v>
      </c>
      <c r="B21212">
        <v>5966428</v>
      </c>
      <c r="C21212">
        <v>5966448</v>
      </c>
      <c r="D21212" t="s">
        <v>70407</v>
      </c>
      <c r="E21212" t="s">
        <v>70408</v>
      </c>
      <c r="F21212" t="s">
        <v>76</v>
      </c>
      <c r="G21212" t="s">
        <v>36</v>
      </c>
      <c r="H21212">
        <v>114</v>
      </c>
      <c r="I21212" t="s">
        <v>70418</v>
      </c>
      <c r="J21212" t="s">
        <v>70419</v>
      </c>
      <c r="K21212" t="s">
        <v>70420</v>
      </c>
      <c r="L21212" t="s">
        <v>77965</v>
      </c>
    </row>
    <row r="21213" spans="1:12" x14ac:dyDescent="0.15">
      <c r="A21213" t="s">
        <v>12</v>
      </c>
      <c r="B21213">
        <v>5967512</v>
      </c>
      <c r="C21213">
        <v>5967532</v>
      </c>
      <c r="D21213" t="s">
        <v>70421</v>
      </c>
      <c r="E21213" t="s">
        <v>70422</v>
      </c>
      <c r="F21213" t="s">
        <v>76</v>
      </c>
      <c r="G21213" t="s">
        <v>16</v>
      </c>
      <c r="H21213">
        <v>13</v>
      </c>
      <c r="I21213" t="s">
        <v>70423</v>
      </c>
      <c r="J21213" t="s">
        <v>70424</v>
      </c>
      <c r="K21213" t="s">
        <v>70425</v>
      </c>
      <c r="L21213" t="s">
        <v>77935</v>
      </c>
    </row>
    <row r="21214" spans="1:12" x14ac:dyDescent="0.15">
      <c r="A21214" t="s">
        <v>12</v>
      </c>
      <c r="B21214">
        <v>5967455</v>
      </c>
      <c r="C21214">
        <v>5967475</v>
      </c>
      <c r="D21214" t="s">
        <v>70421</v>
      </c>
      <c r="E21214" t="s">
        <v>70422</v>
      </c>
      <c r="F21214" t="s">
        <v>76</v>
      </c>
      <c r="G21214" t="s">
        <v>32</v>
      </c>
      <c r="H21214">
        <v>70</v>
      </c>
      <c r="I21214" t="s">
        <v>70426</v>
      </c>
      <c r="J21214" t="s">
        <v>70427</v>
      </c>
      <c r="K21214" t="s">
        <v>70428</v>
      </c>
      <c r="L21214" t="s">
        <v>77919</v>
      </c>
    </row>
    <row r="21215" spans="1:12" x14ac:dyDescent="0.15">
      <c r="A21215" t="s">
        <v>12</v>
      </c>
      <c r="B21215">
        <v>5967434</v>
      </c>
      <c r="C21215">
        <v>5967454</v>
      </c>
      <c r="D21215" t="s">
        <v>70421</v>
      </c>
      <c r="E21215" t="s">
        <v>70422</v>
      </c>
      <c r="F21215" t="s">
        <v>76</v>
      </c>
      <c r="G21215" t="s">
        <v>36</v>
      </c>
      <c r="H21215">
        <v>91</v>
      </c>
      <c r="I21215" t="s">
        <v>70429</v>
      </c>
      <c r="J21215" t="s">
        <v>70430</v>
      </c>
      <c r="K21215" t="s">
        <v>70431</v>
      </c>
      <c r="L21215" t="s">
        <v>77907</v>
      </c>
    </row>
    <row r="21216" spans="1:12" x14ac:dyDescent="0.15">
      <c r="A21216" t="s">
        <v>12</v>
      </c>
      <c r="B21216">
        <v>5967386</v>
      </c>
      <c r="C21216">
        <v>5967406</v>
      </c>
      <c r="D21216" t="s">
        <v>70421</v>
      </c>
      <c r="E21216" t="s">
        <v>70422</v>
      </c>
      <c r="F21216" t="s">
        <v>76</v>
      </c>
      <c r="G21216" t="s">
        <v>36</v>
      </c>
      <c r="H21216">
        <v>139</v>
      </c>
      <c r="I21216" t="s">
        <v>70432</v>
      </c>
      <c r="J21216" t="s">
        <v>70433</v>
      </c>
      <c r="K21216" t="s">
        <v>70434</v>
      </c>
      <c r="L21216" t="s">
        <v>78029</v>
      </c>
    </row>
    <row r="21217" spans="1:12" x14ac:dyDescent="0.15">
      <c r="A21217" t="s">
        <v>12</v>
      </c>
      <c r="B21217">
        <v>5970528</v>
      </c>
      <c r="C21217">
        <v>5970548</v>
      </c>
      <c r="D21217" t="s">
        <v>70435</v>
      </c>
      <c r="E21217" t="s">
        <v>70436</v>
      </c>
      <c r="F21217" t="s">
        <v>76</v>
      </c>
      <c r="G21217" t="s">
        <v>32</v>
      </c>
      <c r="H21217">
        <v>1</v>
      </c>
      <c r="I21217" t="s">
        <v>70437</v>
      </c>
      <c r="J21217" t="s">
        <v>70438</v>
      </c>
      <c r="K21217" t="s">
        <v>70439</v>
      </c>
      <c r="L21217" t="s">
        <v>77917</v>
      </c>
    </row>
    <row r="21218" spans="1:12" x14ac:dyDescent="0.15">
      <c r="A21218" t="s">
        <v>12</v>
      </c>
      <c r="B21218">
        <v>5970495</v>
      </c>
      <c r="C21218">
        <v>5970515</v>
      </c>
      <c r="D21218" t="s">
        <v>70435</v>
      </c>
      <c r="E21218" t="s">
        <v>70436</v>
      </c>
      <c r="F21218" t="s">
        <v>76</v>
      </c>
      <c r="G21218" t="s">
        <v>32</v>
      </c>
      <c r="H21218">
        <v>34</v>
      </c>
      <c r="I21218" t="s">
        <v>70440</v>
      </c>
      <c r="J21218" t="s">
        <v>70441</v>
      </c>
      <c r="K21218" t="s">
        <v>70442</v>
      </c>
      <c r="L21218" t="s">
        <v>77999</v>
      </c>
    </row>
    <row r="21219" spans="1:12" x14ac:dyDescent="0.15">
      <c r="A21219" t="s">
        <v>12</v>
      </c>
      <c r="B21219">
        <v>5970468</v>
      </c>
      <c r="C21219">
        <v>5970488</v>
      </c>
      <c r="D21219" t="s">
        <v>70435</v>
      </c>
      <c r="E21219" t="s">
        <v>70436</v>
      </c>
      <c r="F21219" t="s">
        <v>76</v>
      </c>
      <c r="G21219" t="s">
        <v>16</v>
      </c>
      <c r="H21219">
        <v>61</v>
      </c>
      <c r="I21219" t="s">
        <v>70443</v>
      </c>
      <c r="J21219" t="s">
        <v>70444</v>
      </c>
      <c r="K21219" t="s">
        <v>70445</v>
      </c>
      <c r="L21219" t="s">
        <v>77979</v>
      </c>
    </row>
    <row r="21220" spans="1:12" x14ac:dyDescent="0.15">
      <c r="A21220" t="s">
        <v>12</v>
      </c>
      <c r="B21220">
        <v>5970441</v>
      </c>
      <c r="C21220">
        <v>5970461</v>
      </c>
      <c r="D21220" t="s">
        <v>70435</v>
      </c>
      <c r="E21220" t="s">
        <v>70436</v>
      </c>
      <c r="F21220" t="s">
        <v>76</v>
      </c>
      <c r="G21220" t="s">
        <v>16</v>
      </c>
      <c r="H21220">
        <v>88</v>
      </c>
      <c r="I21220" t="s">
        <v>70446</v>
      </c>
      <c r="J21220" t="s">
        <v>70447</v>
      </c>
      <c r="K21220" t="s">
        <v>70448</v>
      </c>
      <c r="L21220" t="s">
        <v>77923</v>
      </c>
    </row>
    <row r="21221" spans="1:12" x14ac:dyDescent="0.15">
      <c r="A21221" t="s">
        <v>12</v>
      </c>
      <c r="B21221">
        <v>5970831</v>
      </c>
      <c r="C21221">
        <v>5970851</v>
      </c>
      <c r="D21221" t="s">
        <v>70449</v>
      </c>
      <c r="E21221" t="s">
        <v>70450</v>
      </c>
      <c r="F21221" t="s">
        <v>15</v>
      </c>
      <c r="G21221" t="s">
        <v>32</v>
      </c>
      <c r="H21221">
        <v>1</v>
      </c>
      <c r="I21221" t="s">
        <v>70451</v>
      </c>
      <c r="J21221" t="s">
        <v>70452</v>
      </c>
      <c r="K21221" t="s">
        <v>70453</v>
      </c>
      <c r="L21221" t="s">
        <v>77917</v>
      </c>
    </row>
    <row r="21222" spans="1:12" x14ac:dyDescent="0.15">
      <c r="A21222" t="s">
        <v>12</v>
      </c>
      <c r="B21222">
        <v>5970858</v>
      </c>
      <c r="C21222">
        <v>5970878</v>
      </c>
      <c r="D21222" t="s">
        <v>70449</v>
      </c>
      <c r="E21222" t="s">
        <v>70450</v>
      </c>
      <c r="F21222" t="s">
        <v>15</v>
      </c>
      <c r="G21222" t="s">
        <v>36</v>
      </c>
      <c r="H21222">
        <v>28</v>
      </c>
      <c r="I21222" t="s">
        <v>70454</v>
      </c>
      <c r="J21222" t="s">
        <v>70455</v>
      </c>
      <c r="K21222" t="s">
        <v>70456</v>
      </c>
      <c r="L21222" t="s">
        <v>77956</v>
      </c>
    </row>
    <row r="21223" spans="1:12" x14ac:dyDescent="0.15">
      <c r="A21223" t="s">
        <v>12</v>
      </c>
      <c r="B21223">
        <v>5970885</v>
      </c>
      <c r="C21223">
        <v>5970905</v>
      </c>
      <c r="D21223" t="s">
        <v>70449</v>
      </c>
      <c r="E21223" t="s">
        <v>70450</v>
      </c>
      <c r="F21223" t="s">
        <v>15</v>
      </c>
      <c r="G21223" t="s">
        <v>16</v>
      </c>
      <c r="H21223">
        <v>55</v>
      </c>
      <c r="I21223" t="s">
        <v>70457</v>
      </c>
      <c r="J21223" t="s">
        <v>70458</v>
      </c>
      <c r="K21223" t="s">
        <v>70459</v>
      </c>
      <c r="L21223" t="s">
        <v>77992</v>
      </c>
    </row>
    <row r="21224" spans="1:12" x14ac:dyDescent="0.15">
      <c r="A21224" t="s">
        <v>12</v>
      </c>
      <c r="B21224">
        <v>5970922</v>
      </c>
      <c r="C21224">
        <v>5970942</v>
      </c>
      <c r="D21224" t="s">
        <v>70449</v>
      </c>
      <c r="E21224" t="s">
        <v>70450</v>
      </c>
      <c r="F21224" t="s">
        <v>15</v>
      </c>
      <c r="G21224" t="s">
        <v>23</v>
      </c>
      <c r="H21224">
        <v>92</v>
      </c>
      <c r="I21224" t="s">
        <v>70460</v>
      </c>
      <c r="J21224" t="s">
        <v>70461</v>
      </c>
      <c r="K21224" t="s">
        <v>70462</v>
      </c>
      <c r="L21224" t="s">
        <v>78032</v>
      </c>
    </row>
    <row r="21225" spans="1:12" x14ac:dyDescent="0.15">
      <c r="A21225" t="s">
        <v>12</v>
      </c>
      <c r="B21225">
        <v>5973647</v>
      </c>
      <c r="C21225">
        <v>5973667</v>
      </c>
      <c r="D21225" t="s">
        <v>70463</v>
      </c>
      <c r="E21225" t="s">
        <v>70464</v>
      </c>
      <c r="F21225" t="s">
        <v>15</v>
      </c>
      <c r="G21225" t="s">
        <v>36</v>
      </c>
      <c r="H21225">
        <v>24</v>
      </c>
      <c r="I21225" t="s">
        <v>70465</v>
      </c>
      <c r="J21225" t="s">
        <v>70466</v>
      </c>
      <c r="K21225" t="s">
        <v>70467</v>
      </c>
      <c r="L21225" t="s">
        <v>77966</v>
      </c>
    </row>
    <row r="21226" spans="1:12" x14ac:dyDescent="0.15">
      <c r="A21226" t="s">
        <v>12</v>
      </c>
      <c r="B21226">
        <v>5973714</v>
      </c>
      <c r="C21226">
        <v>5973734</v>
      </c>
      <c r="D21226" t="s">
        <v>70463</v>
      </c>
      <c r="E21226" t="s">
        <v>70464</v>
      </c>
      <c r="F21226" t="s">
        <v>15</v>
      </c>
      <c r="G21226" t="s">
        <v>16</v>
      </c>
      <c r="H21226">
        <v>91</v>
      </c>
      <c r="I21226" t="s">
        <v>70468</v>
      </c>
      <c r="J21226" t="s">
        <v>70469</v>
      </c>
      <c r="K21226" t="s">
        <v>70470</v>
      </c>
      <c r="L21226" t="s">
        <v>77907</v>
      </c>
    </row>
    <row r="21227" spans="1:12" x14ac:dyDescent="0.15">
      <c r="A21227" t="s">
        <v>12</v>
      </c>
      <c r="B21227">
        <v>5973764</v>
      </c>
      <c r="C21227">
        <v>5973784</v>
      </c>
      <c r="D21227" t="s">
        <v>70463</v>
      </c>
      <c r="E21227" t="s">
        <v>70464</v>
      </c>
      <c r="F21227" t="s">
        <v>15</v>
      </c>
      <c r="G21227" t="s">
        <v>36</v>
      </c>
      <c r="H21227">
        <v>141</v>
      </c>
      <c r="I21227" t="s">
        <v>70471</v>
      </c>
      <c r="J21227" t="s">
        <v>70472</v>
      </c>
      <c r="K21227" t="s">
        <v>70473</v>
      </c>
      <c r="L21227" t="s">
        <v>77951</v>
      </c>
    </row>
    <row r="21228" spans="1:12" x14ac:dyDescent="0.15">
      <c r="A21228" t="s">
        <v>12</v>
      </c>
      <c r="B21228">
        <v>5973816</v>
      </c>
      <c r="C21228">
        <v>5973836</v>
      </c>
      <c r="D21228" t="s">
        <v>70463</v>
      </c>
      <c r="E21228" t="s">
        <v>70464</v>
      </c>
      <c r="F21228" t="s">
        <v>15</v>
      </c>
      <c r="G21228" t="s">
        <v>23</v>
      </c>
      <c r="H21228">
        <v>193</v>
      </c>
      <c r="I21228" t="s">
        <v>70474</v>
      </c>
      <c r="J21228" t="s">
        <v>70475</v>
      </c>
      <c r="K21228" t="s">
        <v>70476</v>
      </c>
      <c r="L21228" t="s">
        <v>78201</v>
      </c>
    </row>
    <row r="21229" spans="1:12" x14ac:dyDescent="0.15">
      <c r="A21229" t="s">
        <v>12</v>
      </c>
      <c r="B21229">
        <v>5975317</v>
      </c>
      <c r="C21229">
        <v>5975337</v>
      </c>
      <c r="D21229" t="s">
        <v>70477</v>
      </c>
      <c r="E21229" t="s">
        <v>90</v>
      </c>
      <c r="F21229" t="s">
        <v>15</v>
      </c>
      <c r="G21229" t="s">
        <v>32</v>
      </c>
      <c r="H21229">
        <v>6</v>
      </c>
      <c r="I21229" t="s">
        <v>70478</v>
      </c>
      <c r="J21229" t="s">
        <v>70479</v>
      </c>
      <c r="K21229" t="s">
        <v>70480</v>
      </c>
      <c r="L21229" t="s">
        <v>78025</v>
      </c>
    </row>
    <row r="21230" spans="1:12" x14ac:dyDescent="0.15">
      <c r="A21230" t="s">
        <v>12</v>
      </c>
      <c r="B21230">
        <v>5975339</v>
      </c>
      <c r="C21230">
        <v>5975359</v>
      </c>
      <c r="D21230" t="s">
        <v>70477</v>
      </c>
      <c r="E21230" t="s">
        <v>90</v>
      </c>
      <c r="F21230" t="s">
        <v>15</v>
      </c>
      <c r="G21230" t="s">
        <v>16</v>
      </c>
      <c r="H21230">
        <v>28</v>
      </c>
      <c r="I21230" t="s">
        <v>70481</v>
      </c>
      <c r="J21230" t="s">
        <v>70482</v>
      </c>
      <c r="K21230" t="s">
        <v>70483</v>
      </c>
      <c r="L21230" t="s">
        <v>77956</v>
      </c>
    </row>
    <row r="21231" spans="1:12" x14ac:dyDescent="0.15">
      <c r="A21231" t="s">
        <v>12</v>
      </c>
      <c r="B21231">
        <v>5975361</v>
      </c>
      <c r="C21231">
        <v>5975381</v>
      </c>
      <c r="D21231" t="s">
        <v>70477</v>
      </c>
      <c r="E21231" t="s">
        <v>90</v>
      </c>
      <c r="F21231" t="s">
        <v>15</v>
      </c>
      <c r="G21231" t="s">
        <v>36</v>
      </c>
      <c r="H21231">
        <v>50</v>
      </c>
      <c r="I21231" t="s">
        <v>70484</v>
      </c>
      <c r="J21231" t="s">
        <v>70485</v>
      </c>
      <c r="K21231" t="s">
        <v>70486</v>
      </c>
      <c r="L21231" t="s">
        <v>77925</v>
      </c>
    </row>
    <row r="21232" spans="1:12" x14ac:dyDescent="0.15">
      <c r="A21232" t="s">
        <v>12</v>
      </c>
      <c r="B21232">
        <v>5975389</v>
      </c>
      <c r="C21232">
        <v>5975409</v>
      </c>
      <c r="D21232" t="s">
        <v>70477</v>
      </c>
      <c r="E21232" t="s">
        <v>90</v>
      </c>
      <c r="F21232" t="s">
        <v>15</v>
      </c>
      <c r="G21232" t="s">
        <v>36</v>
      </c>
      <c r="H21232">
        <v>78</v>
      </c>
      <c r="I21232" t="s">
        <v>70487</v>
      </c>
      <c r="J21232" t="s">
        <v>70488</v>
      </c>
      <c r="K21232" t="s">
        <v>70489</v>
      </c>
      <c r="L21232" t="s">
        <v>78000</v>
      </c>
    </row>
    <row r="21233" spans="1:12" x14ac:dyDescent="0.15">
      <c r="A21233" t="s">
        <v>12</v>
      </c>
      <c r="B21233">
        <v>5975699</v>
      </c>
      <c r="C21233">
        <v>5975719</v>
      </c>
      <c r="D21233" t="s">
        <v>70490</v>
      </c>
      <c r="E21233" t="s">
        <v>90</v>
      </c>
      <c r="F21233" t="s">
        <v>15</v>
      </c>
      <c r="G21233" t="s">
        <v>36</v>
      </c>
      <c r="H21233">
        <v>15</v>
      </c>
      <c r="I21233" t="s">
        <v>70491</v>
      </c>
      <c r="J21233" t="s">
        <v>70492</v>
      </c>
      <c r="K21233" t="s">
        <v>70493</v>
      </c>
      <c r="L21233" t="s">
        <v>77970</v>
      </c>
    </row>
    <row r="21234" spans="1:12" x14ac:dyDescent="0.15">
      <c r="A21234" t="s">
        <v>12</v>
      </c>
      <c r="B21234">
        <v>5975724</v>
      </c>
      <c r="C21234">
        <v>5975744</v>
      </c>
      <c r="D21234" t="s">
        <v>70490</v>
      </c>
      <c r="E21234" t="s">
        <v>90</v>
      </c>
      <c r="F21234" t="s">
        <v>15</v>
      </c>
      <c r="G21234" t="s">
        <v>16</v>
      </c>
      <c r="H21234">
        <v>40</v>
      </c>
      <c r="I21234" t="s">
        <v>70494</v>
      </c>
      <c r="J21234" t="s">
        <v>70495</v>
      </c>
      <c r="K21234" t="s">
        <v>70496</v>
      </c>
      <c r="L21234" t="s">
        <v>77952</v>
      </c>
    </row>
    <row r="21235" spans="1:12" x14ac:dyDescent="0.15">
      <c r="A21235" t="s">
        <v>12</v>
      </c>
      <c r="B21235">
        <v>5975744</v>
      </c>
      <c r="C21235">
        <v>5975764</v>
      </c>
      <c r="D21235" t="s">
        <v>70490</v>
      </c>
      <c r="E21235" t="s">
        <v>90</v>
      </c>
      <c r="F21235" t="s">
        <v>15</v>
      </c>
      <c r="G21235" t="s">
        <v>36</v>
      </c>
      <c r="H21235">
        <v>60</v>
      </c>
      <c r="I21235" t="s">
        <v>70497</v>
      </c>
      <c r="J21235" t="s">
        <v>70498</v>
      </c>
      <c r="K21235" t="s">
        <v>70499</v>
      </c>
      <c r="L21235" t="s">
        <v>78006</v>
      </c>
    </row>
    <row r="21236" spans="1:12" x14ac:dyDescent="0.15">
      <c r="A21236" t="s">
        <v>12</v>
      </c>
      <c r="B21236">
        <v>5975792</v>
      </c>
      <c r="C21236">
        <v>5975812</v>
      </c>
      <c r="D21236" t="s">
        <v>70490</v>
      </c>
      <c r="E21236" t="s">
        <v>90</v>
      </c>
      <c r="F21236" t="s">
        <v>15</v>
      </c>
      <c r="G21236" t="s">
        <v>16</v>
      </c>
      <c r="H21236">
        <v>108</v>
      </c>
      <c r="I21236" t="s">
        <v>70500</v>
      </c>
      <c r="J21236" t="s">
        <v>70501</v>
      </c>
      <c r="K21236" t="s">
        <v>70502</v>
      </c>
      <c r="L21236" t="s">
        <v>77994</v>
      </c>
    </row>
    <row r="21237" spans="1:12" x14ac:dyDescent="0.15">
      <c r="A21237" t="s">
        <v>12</v>
      </c>
      <c r="B21237">
        <v>5978478</v>
      </c>
      <c r="C21237">
        <v>5978498</v>
      </c>
      <c r="D21237" t="s">
        <v>70503</v>
      </c>
      <c r="E21237" t="s">
        <v>70504</v>
      </c>
      <c r="F21237" t="s">
        <v>15</v>
      </c>
      <c r="G21237" t="s">
        <v>32</v>
      </c>
      <c r="H21237">
        <v>1</v>
      </c>
      <c r="I21237" t="s">
        <v>70505</v>
      </c>
      <c r="J21237" t="s">
        <v>70506</v>
      </c>
      <c r="K21237" t="s">
        <v>70507</v>
      </c>
      <c r="L21237" t="s">
        <v>77917</v>
      </c>
    </row>
    <row r="21238" spans="1:12" x14ac:dyDescent="0.15">
      <c r="A21238" t="s">
        <v>12</v>
      </c>
      <c r="B21238">
        <v>5978500</v>
      </c>
      <c r="C21238">
        <v>5978520</v>
      </c>
      <c r="D21238" t="s">
        <v>70503</v>
      </c>
      <c r="E21238" t="s">
        <v>70504</v>
      </c>
      <c r="F21238" t="s">
        <v>15</v>
      </c>
      <c r="G21238" t="s">
        <v>23</v>
      </c>
      <c r="H21238">
        <v>23</v>
      </c>
      <c r="I21238" t="s">
        <v>70508</v>
      </c>
      <c r="J21238" t="s">
        <v>70509</v>
      </c>
      <c r="K21238" t="s">
        <v>70510</v>
      </c>
      <c r="L21238" t="s">
        <v>77975</v>
      </c>
    </row>
    <row r="21239" spans="1:12" x14ac:dyDescent="0.15">
      <c r="A21239" t="s">
        <v>12</v>
      </c>
      <c r="B21239">
        <v>5978522</v>
      </c>
      <c r="C21239">
        <v>5978542</v>
      </c>
      <c r="D21239" t="s">
        <v>70503</v>
      </c>
      <c r="E21239" t="s">
        <v>70504</v>
      </c>
      <c r="F21239" t="s">
        <v>15</v>
      </c>
      <c r="G21239" t="s">
        <v>36</v>
      </c>
      <c r="H21239">
        <v>45</v>
      </c>
      <c r="I21239" t="s">
        <v>70511</v>
      </c>
      <c r="J21239" t="s">
        <v>70512</v>
      </c>
      <c r="K21239" t="s">
        <v>70513</v>
      </c>
      <c r="L21239" t="s">
        <v>77967</v>
      </c>
    </row>
    <row r="21240" spans="1:12" x14ac:dyDescent="0.15">
      <c r="A21240" t="s">
        <v>12</v>
      </c>
      <c r="B21240">
        <v>5978543</v>
      </c>
      <c r="C21240">
        <v>5978563</v>
      </c>
      <c r="D21240" t="s">
        <v>70503</v>
      </c>
      <c r="E21240" t="s">
        <v>70504</v>
      </c>
      <c r="F21240" t="s">
        <v>15</v>
      </c>
      <c r="G21240" t="s">
        <v>16</v>
      </c>
      <c r="H21240">
        <v>66</v>
      </c>
      <c r="I21240" t="s">
        <v>70514</v>
      </c>
      <c r="J21240" t="s">
        <v>70515</v>
      </c>
      <c r="K21240" t="s">
        <v>70516</v>
      </c>
      <c r="L21240" t="s">
        <v>77928</v>
      </c>
    </row>
    <row r="21241" spans="1:12" x14ac:dyDescent="0.15">
      <c r="A21241" t="s">
        <v>12</v>
      </c>
      <c r="B21241">
        <v>5979917</v>
      </c>
      <c r="C21241">
        <v>5979937</v>
      </c>
      <c r="D21241" t="s">
        <v>70517</v>
      </c>
      <c r="E21241" t="s">
        <v>90</v>
      </c>
      <c r="F21241" t="s">
        <v>76</v>
      </c>
      <c r="G21241" t="s">
        <v>16</v>
      </c>
      <c r="H21241">
        <v>28</v>
      </c>
      <c r="I21241" t="s">
        <v>70518</v>
      </c>
      <c r="J21241" t="s">
        <v>70519</v>
      </c>
      <c r="K21241" t="s">
        <v>70520</v>
      </c>
      <c r="L21241" t="s">
        <v>77956</v>
      </c>
    </row>
    <row r="21242" spans="1:12" x14ac:dyDescent="0.15">
      <c r="A21242" t="s">
        <v>12</v>
      </c>
      <c r="B21242">
        <v>5979866</v>
      </c>
      <c r="C21242">
        <v>5979886</v>
      </c>
      <c r="D21242" t="s">
        <v>70517</v>
      </c>
      <c r="E21242" t="s">
        <v>90</v>
      </c>
      <c r="F21242" t="s">
        <v>76</v>
      </c>
      <c r="G21242" t="s">
        <v>36</v>
      </c>
      <c r="H21242">
        <v>79</v>
      </c>
      <c r="I21242" t="s">
        <v>70521</v>
      </c>
      <c r="J21242" t="s">
        <v>70522</v>
      </c>
      <c r="K21242" t="s">
        <v>70523</v>
      </c>
      <c r="L21242" t="s">
        <v>77993</v>
      </c>
    </row>
    <row r="21243" spans="1:12" x14ac:dyDescent="0.15">
      <c r="A21243" t="s">
        <v>12</v>
      </c>
      <c r="B21243">
        <v>5979843</v>
      </c>
      <c r="C21243">
        <v>5979863</v>
      </c>
      <c r="D21243" t="s">
        <v>70517</v>
      </c>
      <c r="E21243" t="s">
        <v>90</v>
      </c>
      <c r="F21243" t="s">
        <v>76</v>
      </c>
      <c r="G21243" t="s">
        <v>16</v>
      </c>
      <c r="H21243">
        <v>102</v>
      </c>
      <c r="I21243" t="s">
        <v>70524</v>
      </c>
      <c r="J21243" t="s">
        <v>70525</v>
      </c>
      <c r="K21243" t="s">
        <v>70526</v>
      </c>
      <c r="L21243" t="s">
        <v>77933</v>
      </c>
    </row>
    <row r="21244" spans="1:12" x14ac:dyDescent="0.15">
      <c r="A21244" t="s">
        <v>12</v>
      </c>
      <c r="B21244">
        <v>5979823</v>
      </c>
      <c r="C21244">
        <v>5979843</v>
      </c>
      <c r="D21244" t="s">
        <v>70517</v>
      </c>
      <c r="E21244" t="s">
        <v>90</v>
      </c>
      <c r="F21244" t="s">
        <v>76</v>
      </c>
      <c r="G21244" t="s">
        <v>32</v>
      </c>
      <c r="H21244">
        <v>122</v>
      </c>
      <c r="I21244" t="s">
        <v>70527</v>
      </c>
      <c r="J21244" t="s">
        <v>70528</v>
      </c>
      <c r="K21244" t="s">
        <v>70529</v>
      </c>
      <c r="L21244" t="s">
        <v>78033</v>
      </c>
    </row>
    <row r="21245" spans="1:12" x14ac:dyDescent="0.15">
      <c r="A21245" t="s">
        <v>12</v>
      </c>
      <c r="B21245">
        <v>5980273</v>
      </c>
      <c r="C21245">
        <v>5980293</v>
      </c>
      <c r="D21245" t="s">
        <v>70530</v>
      </c>
      <c r="E21245" t="s">
        <v>90</v>
      </c>
      <c r="F21245" t="s">
        <v>15</v>
      </c>
      <c r="G21245" t="s">
        <v>16</v>
      </c>
      <c r="H21245">
        <v>7</v>
      </c>
      <c r="I21245" t="s">
        <v>70531</v>
      </c>
      <c r="J21245" t="s">
        <v>70532</v>
      </c>
      <c r="K21245" t="s">
        <v>70533</v>
      </c>
      <c r="L21245" t="s">
        <v>77909</v>
      </c>
    </row>
    <row r="21246" spans="1:12" x14ac:dyDescent="0.15">
      <c r="A21246" t="s">
        <v>12</v>
      </c>
      <c r="B21246">
        <v>5980298</v>
      </c>
      <c r="C21246">
        <v>5980318</v>
      </c>
      <c r="D21246" t="s">
        <v>70530</v>
      </c>
      <c r="E21246" t="s">
        <v>90</v>
      </c>
      <c r="F21246" t="s">
        <v>15</v>
      </c>
      <c r="G21246" t="s">
        <v>23</v>
      </c>
      <c r="H21246">
        <v>32</v>
      </c>
      <c r="I21246" t="s">
        <v>70534</v>
      </c>
      <c r="J21246" t="s">
        <v>70535</v>
      </c>
      <c r="K21246" t="s">
        <v>70536</v>
      </c>
      <c r="L21246" t="s">
        <v>77918</v>
      </c>
    </row>
    <row r="21247" spans="1:12" x14ac:dyDescent="0.15">
      <c r="A21247" t="s">
        <v>12</v>
      </c>
      <c r="B21247">
        <v>5980322</v>
      </c>
      <c r="C21247">
        <v>5980342</v>
      </c>
      <c r="D21247" t="s">
        <v>70530</v>
      </c>
      <c r="E21247" t="s">
        <v>90</v>
      </c>
      <c r="F21247" t="s">
        <v>15</v>
      </c>
      <c r="G21247" t="s">
        <v>23</v>
      </c>
      <c r="H21247">
        <v>56</v>
      </c>
      <c r="I21247" t="s">
        <v>70537</v>
      </c>
      <c r="J21247" t="s">
        <v>70538</v>
      </c>
      <c r="K21247" t="s">
        <v>70539</v>
      </c>
      <c r="L21247" t="s">
        <v>77971</v>
      </c>
    </row>
    <row r="21248" spans="1:12" x14ac:dyDescent="0.15">
      <c r="A21248" t="s">
        <v>12</v>
      </c>
      <c r="B21248">
        <v>5980342</v>
      </c>
      <c r="C21248">
        <v>5980362</v>
      </c>
      <c r="D21248" t="s">
        <v>70530</v>
      </c>
      <c r="E21248" t="s">
        <v>90</v>
      </c>
      <c r="F21248" t="s">
        <v>15</v>
      </c>
      <c r="G21248" t="s">
        <v>36</v>
      </c>
      <c r="H21248">
        <v>76</v>
      </c>
      <c r="I21248" t="s">
        <v>70540</v>
      </c>
      <c r="J21248" t="s">
        <v>70541</v>
      </c>
      <c r="K21248" t="s">
        <v>70542</v>
      </c>
      <c r="L21248" t="s">
        <v>77985</v>
      </c>
    </row>
    <row r="21249" spans="1:12" x14ac:dyDescent="0.15">
      <c r="A21249" t="s">
        <v>12</v>
      </c>
      <c r="B21249">
        <v>5982497</v>
      </c>
      <c r="C21249">
        <v>5982517</v>
      </c>
      <c r="D21249" t="s">
        <v>70543</v>
      </c>
      <c r="E21249" t="s">
        <v>90</v>
      </c>
      <c r="F21249" t="s">
        <v>15</v>
      </c>
      <c r="G21249" t="s">
        <v>16</v>
      </c>
      <c r="H21249">
        <v>10</v>
      </c>
      <c r="I21249" t="s">
        <v>70544</v>
      </c>
      <c r="J21249" t="s">
        <v>70545</v>
      </c>
      <c r="K21249" t="s">
        <v>70546</v>
      </c>
      <c r="L21249" t="s">
        <v>78001</v>
      </c>
    </row>
    <row r="21250" spans="1:12" x14ac:dyDescent="0.15">
      <c r="A21250" t="s">
        <v>12</v>
      </c>
      <c r="B21250">
        <v>5982572</v>
      </c>
      <c r="C21250">
        <v>5982592</v>
      </c>
      <c r="D21250" t="s">
        <v>70543</v>
      </c>
      <c r="E21250" t="s">
        <v>90</v>
      </c>
      <c r="F21250" t="s">
        <v>15</v>
      </c>
      <c r="G21250" t="s">
        <v>16</v>
      </c>
      <c r="H21250">
        <v>85</v>
      </c>
      <c r="I21250" t="s">
        <v>70547</v>
      </c>
      <c r="J21250" t="s">
        <v>70548</v>
      </c>
      <c r="K21250" t="s">
        <v>70549</v>
      </c>
      <c r="L21250" t="s">
        <v>77972</v>
      </c>
    </row>
    <row r="21251" spans="1:12" x14ac:dyDescent="0.15">
      <c r="A21251" t="s">
        <v>12</v>
      </c>
      <c r="B21251">
        <v>5982594</v>
      </c>
      <c r="C21251">
        <v>5982614</v>
      </c>
      <c r="D21251" t="s">
        <v>70543</v>
      </c>
      <c r="E21251" t="s">
        <v>90</v>
      </c>
      <c r="F21251" t="s">
        <v>15</v>
      </c>
      <c r="G21251" t="s">
        <v>23</v>
      </c>
      <c r="H21251">
        <v>107</v>
      </c>
      <c r="I21251" t="s">
        <v>70550</v>
      </c>
      <c r="J21251" t="s">
        <v>70551</v>
      </c>
      <c r="K21251" t="s">
        <v>70552</v>
      </c>
      <c r="L21251" t="s">
        <v>77983</v>
      </c>
    </row>
    <row r="21252" spans="1:12" x14ac:dyDescent="0.15">
      <c r="A21252" t="s">
        <v>12</v>
      </c>
      <c r="B21252">
        <v>5982618</v>
      </c>
      <c r="C21252">
        <v>5982638</v>
      </c>
      <c r="D21252" t="s">
        <v>70543</v>
      </c>
      <c r="E21252" t="s">
        <v>90</v>
      </c>
      <c r="F21252" t="s">
        <v>15</v>
      </c>
      <c r="G21252" t="s">
        <v>16</v>
      </c>
      <c r="H21252">
        <v>131</v>
      </c>
      <c r="I21252" t="s">
        <v>70553</v>
      </c>
      <c r="J21252" t="s">
        <v>70554</v>
      </c>
      <c r="K21252" t="s">
        <v>70555</v>
      </c>
      <c r="L21252" t="s">
        <v>77941</v>
      </c>
    </row>
    <row r="21253" spans="1:12" x14ac:dyDescent="0.15">
      <c r="A21253" t="s">
        <v>12</v>
      </c>
      <c r="B21253">
        <v>5984196</v>
      </c>
      <c r="C21253">
        <v>5984216</v>
      </c>
      <c r="D21253" t="s">
        <v>70556</v>
      </c>
      <c r="E21253" t="s">
        <v>90</v>
      </c>
      <c r="F21253" t="s">
        <v>15</v>
      </c>
      <c r="G21253" t="s">
        <v>32</v>
      </c>
      <c r="H21253">
        <v>1</v>
      </c>
      <c r="I21253" t="s">
        <v>70557</v>
      </c>
      <c r="J21253" t="s">
        <v>70558</v>
      </c>
      <c r="K21253" t="s">
        <v>70559</v>
      </c>
      <c r="L21253" t="s">
        <v>77917</v>
      </c>
    </row>
    <row r="21254" spans="1:12" x14ac:dyDescent="0.15">
      <c r="A21254" t="s">
        <v>12</v>
      </c>
      <c r="B21254">
        <v>5984233</v>
      </c>
      <c r="C21254">
        <v>5984253</v>
      </c>
      <c r="D21254" t="s">
        <v>70556</v>
      </c>
      <c r="E21254" t="s">
        <v>90</v>
      </c>
      <c r="F21254" t="s">
        <v>15</v>
      </c>
      <c r="G21254" t="s">
        <v>23</v>
      </c>
      <c r="H21254">
        <v>38</v>
      </c>
      <c r="I21254" t="s">
        <v>70560</v>
      </c>
      <c r="J21254" t="s">
        <v>70561</v>
      </c>
      <c r="K21254" t="s">
        <v>70562</v>
      </c>
      <c r="L21254" t="s">
        <v>78008</v>
      </c>
    </row>
    <row r="21255" spans="1:12" x14ac:dyDescent="0.15">
      <c r="A21255" t="s">
        <v>12</v>
      </c>
      <c r="B21255">
        <v>5984255</v>
      </c>
      <c r="C21255">
        <v>5984275</v>
      </c>
      <c r="D21255" t="s">
        <v>70556</v>
      </c>
      <c r="E21255" t="s">
        <v>90</v>
      </c>
      <c r="F21255" t="s">
        <v>15</v>
      </c>
      <c r="G21255" t="s">
        <v>16</v>
      </c>
      <c r="H21255">
        <v>60</v>
      </c>
      <c r="I21255" t="s">
        <v>70563</v>
      </c>
      <c r="J21255" t="s">
        <v>70564</v>
      </c>
      <c r="K21255" t="s">
        <v>70565</v>
      </c>
      <c r="L21255" t="s">
        <v>78006</v>
      </c>
    </row>
    <row r="21256" spans="1:12" x14ac:dyDescent="0.15">
      <c r="A21256" t="s">
        <v>12</v>
      </c>
      <c r="B21256">
        <v>5984279</v>
      </c>
      <c r="C21256">
        <v>5984299</v>
      </c>
      <c r="D21256" t="s">
        <v>70556</v>
      </c>
      <c r="E21256" t="s">
        <v>90</v>
      </c>
      <c r="F21256" t="s">
        <v>15</v>
      </c>
      <c r="G21256" t="s">
        <v>16</v>
      </c>
      <c r="H21256">
        <v>84</v>
      </c>
      <c r="I21256" t="s">
        <v>70566</v>
      </c>
      <c r="J21256" t="s">
        <v>70567</v>
      </c>
      <c r="K21256" t="s">
        <v>70568</v>
      </c>
      <c r="L21256" t="s">
        <v>77946</v>
      </c>
    </row>
    <row r="21257" spans="1:12" x14ac:dyDescent="0.15">
      <c r="A21257" t="s">
        <v>12</v>
      </c>
      <c r="B21257">
        <v>5987638</v>
      </c>
      <c r="C21257">
        <v>5987658</v>
      </c>
      <c r="D21257" t="s">
        <v>70569</v>
      </c>
      <c r="E21257" t="s">
        <v>90</v>
      </c>
      <c r="F21257" t="s">
        <v>15</v>
      </c>
      <c r="G21257" t="s">
        <v>23</v>
      </c>
      <c r="H21257">
        <v>20</v>
      </c>
      <c r="I21257" t="s">
        <v>70570</v>
      </c>
      <c r="J21257" t="s">
        <v>70571</v>
      </c>
      <c r="K21257" t="s">
        <v>70572</v>
      </c>
      <c r="L21257" t="s">
        <v>77968</v>
      </c>
    </row>
    <row r="21258" spans="1:12" x14ac:dyDescent="0.15">
      <c r="A21258" t="s">
        <v>12</v>
      </c>
      <c r="B21258">
        <v>5987661</v>
      </c>
      <c r="C21258">
        <v>5987681</v>
      </c>
      <c r="D21258" t="s">
        <v>70569</v>
      </c>
      <c r="E21258" t="s">
        <v>90</v>
      </c>
      <c r="F21258" t="s">
        <v>15</v>
      </c>
      <c r="G21258" t="s">
        <v>36</v>
      </c>
      <c r="H21258">
        <v>43</v>
      </c>
      <c r="I21258" t="s">
        <v>70573</v>
      </c>
      <c r="J21258" t="s">
        <v>70574</v>
      </c>
      <c r="K21258" t="s">
        <v>70575</v>
      </c>
      <c r="L21258" t="s">
        <v>77942</v>
      </c>
    </row>
    <row r="21259" spans="1:12" x14ac:dyDescent="0.15">
      <c r="A21259" t="s">
        <v>12</v>
      </c>
      <c r="B21259">
        <v>5987682</v>
      </c>
      <c r="C21259">
        <v>5987702</v>
      </c>
      <c r="D21259" t="s">
        <v>70569</v>
      </c>
      <c r="E21259" t="s">
        <v>90</v>
      </c>
      <c r="F21259" t="s">
        <v>15</v>
      </c>
      <c r="G21259" t="s">
        <v>32</v>
      </c>
      <c r="H21259">
        <v>64</v>
      </c>
      <c r="I21259" t="s">
        <v>70576</v>
      </c>
      <c r="J21259" t="s">
        <v>70577</v>
      </c>
      <c r="K21259" t="s">
        <v>70578</v>
      </c>
      <c r="L21259" t="s">
        <v>77989</v>
      </c>
    </row>
    <row r="21260" spans="1:12" x14ac:dyDescent="0.15">
      <c r="A21260" t="s">
        <v>12</v>
      </c>
      <c r="B21260">
        <v>5987702</v>
      </c>
      <c r="C21260">
        <v>5987722</v>
      </c>
      <c r="D21260" t="s">
        <v>70569</v>
      </c>
      <c r="E21260" t="s">
        <v>90</v>
      </c>
      <c r="F21260" t="s">
        <v>15</v>
      </c>
      <c r="G21260" t="s">
        <v>36</v>
      </c>
      <c r="H21260">
        <v>84</v>
      </c>
      <c r="I21260" t="s">
        <v>70579</v>
      </c>
      <c r="J21260" t="s">
        <v>70580</v>
      </c>
      <c r="K21260" t="s">
        <v>70581</v>
      </c>
      <c r="L21260" t="s">
        <v>77946</v>
      </c>
    </row>
    <row r="21261" spans="1:12" x14ac:dyDescent="0.15">
      <c r="A21261" t="s">
        <v>12</v>
      </c>
      <c r="B21261">
        <v>5989506</v>
      </c>
      <c r="C21261">
        <v>5989526</v>
      </c>
      <c r="D21261" t="s">
        <v>70582</v>
      </c>
      <c r="E21261" t="s">
        <v>90</v>
      </c>
      <c r="F21261" t="s">
        <v>15</v>
      </c>
      <c r="G21261" t="s">
        <v>36</v>
      </c>
      <c r="H21261">
        <v>22</v>
      </c>
      <c r="I21261" t="s">
        <v>70583</v>
      </c>
      <c r="J21261" t="s">
        <v>70584</v>
      </c>
      <c r="K21261" t="s">
        <v>70585</v>
      </c>
      <c r="L21261" t="s">
        <v>77948</v>
      </c>
    </row>
    <row r="21262" spans="1:12" x14ac:dyDescent="0.15">
      <c r="A21262" t="s">
        <v>12</v>
      </c>
      <c r="B21262">
        <v>5989536</v>
      </c>
      <c r="C21262">
        <v>5989556</v>
      </c>
      <c r="D21262" t="s">
        <v>70582</v>
      </c>
      <c r="E21262" t="s">
        <v>90</v>
      </c>
      <c r="F21262" t="s">
        <v>15</v>
      </c>
      <c r="G21262" t="s">
        <v>23</v>
      </c>
      <c r="H21262">
        <v>52</v>
      </c>
      <c r="I21262" t="s">
        <v>70586</v>
      </c>
      <c r="J21262" t="s">
        <v>70587</v>
      </c>
      <c r="K21262" t="s">
        <v>70588</v>
      </c>
      <c r="L21262" t="s">
        <v>77959</v>
      </c>
    </row>
    <row r="21263" spans="1:12" x14ac:dyDescent="0.15">
      <c r="A21263" t="s">
        <v>12</v>
      </c>
      <c r="B21263">
        <v>5989561</v>
      </c>
      <c r="C21263">
        <v>5989581</v>
      </c>
      <c r="D21263" t="s">
        <v>70582</v>
      </c>
      <c r="E21263" t="s">
        <v>90</v>
      </c>
      <c r="F21263" t="s">
        <v>15</v>
      </c>
      <c r="G21263" t="s">
        <v>23</v>
      </c>
      <c r="H21263">
        <v>77</v>
      </c>
      <c r="I21263" t="s">
        <v>70589</v>
      </c>
      <c r="J21263" t="s">
        <v>70590</v>
      </c>
      <c r="K21263" t="s">
        <v>70591</v>
      </c>
      <c r="L21263" t="s">
        <v>77960</v>
      </c>
    </row>
    <row r="21264" spans="1:12" x14ac:dyDescent="0.15">
      <c r="A21264" t="s">
        <v>12</v>
      </c>
      <c r="B21264">
        <v>5989599</v>
      </c>
      <c r="C21264">
        <v>5989619</v>
      </c>
      <c r="D21264" t="s">
        <v>70582</v>
      </c>
      <c r="E21264" t="s">
        <v>90</v>
      </c>
      <c r="F21264" t="s">
        <v>15</v>
      </c>
      <c r="G21264" t="s">
        <v>32</v>
      </c>
      <c r="H21264">
        <v>115</v>
      </c>
      <c r="I21264" t="s">
        <v>70592</v>
      </c>
      <c r="J21264" t="s">
        <v>70593</v>
      </c>
      <c r="K21264" t="s">
        <v>70594</v>
      </c>
      <c r="L21264" t="s">
        <v>78020</v>
      </c>
    </row>
    <row r="21265" spans="1:12" x14ac:dyDescent="0.15">
      <c r="A21265" t="s">
        <v>12</v>
      </c>
      <c r="B21265">
        <v>5990340</v>
      </c>
      <c r="C21265">
        <v>5990360</v>
      </c>
      <c r="D21265" t="s">
        <v>70595</v>
      </c>
      <c r="E21265" t="s">
        <v>70596</v>
      </c>
      <c r="F21265" t="s">
        <v>15</v>
      </c>
      <c r="G21265" t="s">
        <v>36</v>
      </c>
      <c r="H21265">
        <v>16</v>
      </c>
      <c r="I21265" t="s">
        <v>70597</v>
      </c>
      <c r="J21265" t="s">
        <v>70598</v>
      </c>
      <c r="K21265" t="s">
        <v>70599</v>
      </c>
      <c r="L21265" t="s">
        <v>77905</v>
      </c>
    </row>
    <row r="21266" spans="1:12" x14ac:dyDescent="0.15">
      <c r="A21266" t="s">
        <v>12</v>
      </c>
      <c r="B21266">
        <v>5990365</v>
      </c>
      <c r="C21266">
        <v>5990385</v>
      </c>
      <c r="D21266" t="s">
        <v>70595</v>
      </c>
      <c r="E21266" t="s">
        <v>70596</v>
      </c>
      <c r="F21266" t="s">
        <v>15</v>
      </c>
      <c r="G21266" t="s">
        <v>36</v>
      </c>
      <c r="H21266">
        <v>41</v>
      </c>
      <c r="I21266" t="s">
        <v>70600</v>
      </c>
      <c r="J21266" t="s">
        <v>70601</v>
      </c>
      <c r="K21266" t="s">
        <v>70602</v>
      </c>
      <c r="L21266" t="s">
        <v>78014</v>
      </c>
    </row>
    <row r="21267" spans="1:12" x14ac:dyDescent="0.15">
      <c r="A21267" t="s">
        <v>12</v>
      </c>
      <c r="B21267">
        <v>5990396</v>
      </c>
      <c r="C21267">
        <v>5990416</v>
      </c>
      <c r="D21267" t="s">
        <v>70595</v>
      </c>
      <c r="E21267" t="s">
        <v>70596</v>
      </c>
      <c r="F21267" t="s">
        <v>15</v>
      </c>
      <c r="G21267" t="s">
        <v>16</v>
      </c>
      <c r="H21267">
        <v>72</v>
      </c>
      <c r="I21267" t="s">
        <v>70603</v>
      </c>
      <c r="J21267" t="s">
        <v>70604</v>
      </c>
      <c r="K21267" t="s">
        <v>70605</v>
      </c>
      <c r="L21267" t="s">
        <v>78066</v>
      </c>
    </row>
    <row r="21268" spans="1:12" x14ac:dyDescent="0.15">
      <c r="A21268" t="s">
        <v>12</v>
      </c>
      <c r="B21268">
        <v>5990433</v>
      </c>
      <c r="C21268">
        <v>5990453</v>
      </c>
      <c r="D21268" t="s">
        <v>70595</v>
      </c>
      <c r="E21268" t="s">
        <v>70596</v>
      </c>
      <c r="F21268" t="s">
        <v>15</v>
      </c>
      <c r="G21268" t="s">
        <v>36</v>
      </c>
      <c r="H21268">
        <v>109</v>
      </c>
      <c r="I21268" t="s">
        <v>70606</v>
      </c>
      <c r="J21268" t="s">
        <v>70607</v>
      </c>
      <c r="K21268" t="s">
        <v>70608</v>
      </c>
      <c r="L21268" t="s">
        <v>77947</v>
      </c>
    </row>
    <row r="21269" spans="1:12" x14ac:dyDescent="0.15">
      <c r="A21269" t="s">
        <v>12</v>
      </c>
      <c r="B21269">
        <v>5991693</v>
      </c>
      <c r="C21269">
        <v>5991713</v>
      </c>
      <c r="D21269" t="s">
        <v>70609</v>
      </c>
      <c r="E21269" t="s">
        <v>90</v>
      </c>
      <c r="F21269" t="s">
        <v>15</v>
      </c>
      <c r="G21269" t="s">
        <v>32</v>
      </c>
      <c r="H21269">
        <v>1</v>
      </c>
      <c r="I21269" t="s">
        <v>70610</v>
      </c>
      <c r="J21269" t="s">
        <v>70611</v>
      </c>
      <c r="K21269" t="s">
        <v>70612</v>
      </c>
      <c r="L21269" t="s">
        <v>77917</v>
      </c>
    </row>
    <row r="21270" spans="1:12" x14ac:dyDescent="0.15">
      <c r="A21270" t="s">
        <v>12</v>
      </c>
      <c r="B21270">
        <v>5991717</v>
      </c>
      <c r="C21270">
        <v>5991737</v>
      </c>
      <c r="D21270" t="s">
        <v>70609</v>
      </c>
      <c r="E21270" t="s">
        <v>90</v>
      </c>
      <c r="F21270" t="s">
        <v>15</v>
      </c>
      <c r="G21270" t="s">
        <v>32</v>
      </c>
      <c r="H21270">
        <v>25</v>
      </c>
      <c r="I21270" t="s">
        <v>70613</v>
      </c>
      <c r="J21270" t="s">
        <v>70614</v>
      </c>
      <c r="K21270" t="s">
        <v>70615</v>
      </c>
      <c r="L21270" t="s">
        <v>78012</v>
      </c>
    </row>
    <row r="21271" spans="1:12" x14ac:dyDescent="0.15">
      <c r="A21271" t="s">
        <v>12</v>
      </c>
      <c r="B21271">
        <v>5991744</v>
      </c>
      <c r="C21271">
        <v>5991764</v>
      </c>
      <c r="D21271" t="s">
        <v>70609</v>
      </c>
      <c r="E21271" t="s">
        <v>90</v>
      </c>
      <c r="F21271" t="s">
        <v>15</v>
      </c>
      <c r="G21271" t="s">
        <v>23</v>
      </c>
      <c r="H21271">
        <v>52</v>
      </c>
      <c r="I21271" t="s">
        <v>70616</v>
      </c>
      <c r="J21271" t="s">
        <v>70617</v>
      </c>
      <c r="K21271" t="s">
        <v>70618</v>
      </c>
      <c r="L21271" t="s">
        <v>77959</v>
      </c>
    </row>
    <row r="21272" spans="1:12" x14ac:dyDescent="0.15">
      <c r="A21272" t="s">
        <v>12</v>
      </c>
      <c r="B21272">
        <v>5991778</v>
      </c>
      <c r="C21272">
        <v>5991798</v>
      </c>
      <c r="D21272" t="s">
        <v>70609</v>
      </c>
      <c r="E21272" t="s">
        <v>90</v>
      </c>
      <c r="F21272" t="s">
        <v>15</v>
      </c>
      <c r="G21272" t="s">
        <v>23</v>
      </c>
      <c r="H21272">
        <v>86</v>
      </c>
      <c r="I21272" t="s">
        <v>70619</v>
      </c>
      <c r="J21272" t="s">
        <v>70620</v>
      </c>
      <c r="K21272" t="s">
        <v>70621</v>
      </c>
      <c r="L21272" t="s">
        <v>77929</v>
      </c>
    </row>
    <row r="21273" spans="1:12" x14ac:dyDescent="0.15">
      <c r="A21273" t="s">
        <v>12</v>
      </c>
      <c r="B21273">
        <v>5992258</v>
      </c>
      <c r="C21273">
        <v>5992278</v>
      </c>
      <c r="D21273" t="s">
        <v>70622</v>
      </c>
      <c r="E21273" t="s">
        <v>90</v>
      </c>
      <c r="F21273" t="s">
        <v>15</v>
      </c>
      <c r="G21273" t="s">
        <v>32</v>
      </c>
      <c r="H21273">
        <v>1</v>
      </c>
      <c r="I21273" t="s">
        <v>70623</v>
      </c>
      <c r="J21273" t="s">
        <v>70624</v>
      </c>
      <c r="K21273" t="s">
        <v>70625</v>
      </c>
      <c r="L21273" t="s">
        <v>77917</v>
      </c>
    </row>
    <row r="21274" spans="1:12" x14ac:dyDescent="0.15">
      <c r="A21274" t="s">
        <v>12</v>
      </c>
      <c r="B21274">
        <v>5992282</v>
      </c>
      <c r="C21274">
        <v>5992302</v>
      </c>
      <c r="D21274" t="s">
        <v>70622</v>
      </c>
      <c r="E21274" t="s">
        <v>90</v>
      </c>
      <c r="F21274" t="s">
        <v>15</v>
      </c>
      <c r="G21274" t="s">
        <v>36</v>
      </c>
      <c r="H21274">
        <v>25</v>
      </c>
      <c r="I21274" t="s">
        <v>70626</v>
      </c>
      <c r="J21274" t="s">
        <v>70627</v>
      </c>
      <c r="K21274" t="s">
        <v>70628</v>
      </c>
      <c r="L21274" t="s">
        <v>78012</v>
      </c>
    </row>
    <row r="21275" spans="1:12" x14ac:dyDescent="0.15">
      <c r="A21275" t="s">
        <v>12</v>
      </c>
      <c r="B21275">
        <v>5992319</v>
      </c>
      <c r="C21275">
        <v>5992339</v>
      </c>
      <c r="D21275" t="s">
        <v>70622</v>
      </c>
      <c r="E21275" t="s">
        <v>90</v>
      </c>
      <c r="F21275" t="s">
        <v>15</v>
      </c>
      <c r="G21275" t="s">
        <v>16</v>
      </c>
      <c r="H21275">
        <v>62</v>
      </c>
      <c r="I21275" t="s">
        <v>70629</v>
      </c>
      <c r="J21275" t="s">
        <v>70630</v>
      </c>
      <c r="K21275" t="s">
        <v>70631</v>
      </c>
      <c r="L21275" t="s">
        <v>77949</v>
      </c>
    </row>
    <row r="21276" spans="1:12" x14ac:dyDescent="0.15">
      <c r="A21276" t="s">
        <v>12</v>
      </c>
      <c r="B21276">
        <v>5992340</v>
      </c>
      <c r="C21276">
        <v>5992360</v>
      </c>
      <c r="D21276" t="s">
        <v>70622</v>
      </c>
      <c r="E21276" t="s">
        <v>90</v>
      </c>
      <c r="F21276" t="s">
        <v>15</v>
      </c>
      <c r="G21276" t="s">
        <v>32</v>
      </c>
      <c r="H21276">
        <v>83</v>
      </c>
      <c r="I21276" t="s">
        <v>70632</v>
      </c>
      <c r="J21276" t="s">
        <v>70633</v>
      </c>
      <c r="K21276" t="s">
        <v>70634</v>
      </c>
      <c r="L21276" t="s">
        <v>77958</v>
      </c>
    </row>
    <row r="21277" spans="1:12" x14ac:dyDescent="0.15">
      <c r="A21277" t="s">
        <v>12</v>
      </c>
      <c r="B21277">
        <v>5993842</v>
      </c>
      <c r="C21277">
        <v>5993862</v>
      </c>
      <c r="D21277" t="s">
        <v>70635</v>
      </c>
      <c r="E21277" t="s">
        <v>90</v>
      </c>
      <c r="F21277" t="s">
        <v>76</v>
      </c>
      <c r="G21277" t="s">
        <v>36</v>
      </c>
      <c r="H21277">
        <v>0</v>
      </c>
      <c r="I21277" t="s">
        <v>70636</v>
      </c>
      <c r="J21277" t="s">
        <v>70637</v>
      </c>
      <c r="K21277" t="s">
        <v>70638</v>
      </c>
      <c r="L21277" t="s">
        <v>77980</v>
      </c>
    </row>
    <row r="21278" spans="1:12" x14ac:dyDescent="0.15">
      <c r="A21278" t="s">
        <v>12</v>
      </c>
      <c r="B21278">
        <v>5993732</v>
      </c>
      <c r="C21278">
        <v>5993752</v>
      </c>
      <c r="D21278" t="s">
        <v>70635</v>
      </c>
      <c r="E21278" t="s">
        <v>90</v>
      </c>
      <c r="F21278" t="s">
        <v>76</v>
      </c>
      <c r="G21278" t="s">
        <v>23</v>
      </c>
      <c r="H21278">
        <v>110</v>
      </c>
      <c r="I21278" t="s">
        <v>70639</v>
      </c>
      <c r="J21278" t="s">
        <v>70640</v>
      </c>
      <c r="K21278" t="s">
        <v>70641</v>
      </c>
      <c r="L21278" t="s">
        <v>78030</v>
      </c>
    </row>
    <row r="21279" spans="1:12" x14ac:dyDescent="0.15">
      <c r="A21279" t="s">
        <v>12</v>
      </c>
      <c r="B21279">
        <v>5993712</v>
      </c>
      <c r="C21279">
        <v>5993732</v>
      </c>
      <c r="D21279" t="s">
        <v>70635</v>
      </c>
      <c r="E21279" t="s">
        <v>90</v>
      </c>
      <c r="F21279" t="s">
        <v>76</v>
      </c>
      <c r="G21279" t="s">
        <v>32</v>
      </c>
      <c r="H21279">
        <v>130</v>
      </c>
      <c r="I21279" t="s">
        <v>70642</v>
      </c>
      <c r="J21279" t="s">
        <v>70643</v>
      </c>
      <c r="K21279" t="s">
        <v>70644</v>
      </c>
      <c r="L21279" t="s">
        <v>77998</v>
      </c>
    </row>
    <row r="21280" spans="1:12" x14ac:dyDescent="0.15">
      <c r="A21280" t="s">
        <v>12</v>
      </c>
      <c r="B21280">
        <v>5993688</v>
      </c>
      <c r="C21280">
        <v>5993708</v>
      </c>
      <c r="D21280" t="s">
        <v>70635</v>
      </c>
      <c r="E21280" t="s">
        <v>90</v>
      </c>
      <c r="F21280" t="s">
        <v>76</v>
      </c>
      <c r="G21280" t="s">
        <v>16</v>
      </c>
      <c r="H21280">
        <v>154</v>
      </c>
      <c r="I21280" t="s">
        <v>70645</v>
      </c>
      <c r="J21280" t="s">
        <v>70646</v>
      </c>
      <c r="K21280" t="s">
        <v>70647</v>
      </c>
      <c r="L21280" t="s">
        <v>78107</v>
      </c>
    </row>
    <row r="21281" spans="1:12" x14ac:dyDescent="0.15">
      <c r="A21281" t="s">
        <v>12</v>
      </c>
      <c r="B21281">
        <v>5994821</v>
      </c>
      <c r="C21281">
        <v>5994841</v>
      </c>
      <c r="D21281" t="s">
        <v>70648</v>
      </c>
      <c r="E21281" t="s">
        <v>90</v>
      </c>
      <c r="F21281" t="s">
        <v>76</v>
      </c>
      <c r="G21281" t="s">
        <v>23</v>
      </c>
      <c r="H21281">
        <v>17</v>
      </c>
      <c r="I21281" t="s">
        <v>70649</v>
      </c>
      <c r="J21281" t="s">
        <v>70650</v>
      </c>
      <c r="K21281" t="s">
        <v>70651</v>
      </c>
      <c r="L21281" t="s">
        <v>77944</v>
      </c>
    </row>
    <row r="21282" spans="1:12" x14ac:dyDescent="0.15">
      <c r="A21282" t="s">
        <v>12</v>
      </c>
      <c r="B21282">
        <v>5994798</v>
      </c>
      <c r="C21282">
        <v>5994818</v>
      </c>
      <c r="D21282" t="s">
        <v>70648</v>
      </c>
      <c r="E21282" t="s">
        <v>90</v>
      </c>
      <c r="F21282" t="s">
        <v>76</v>
      </c>
      <c r="G21282" t="s">
        <v>16</v>
      </c>
      <c r="H21282">
        <v>40</v>
      </c>
      <c r="I21282" t="s">
        <v>70652</v>
      </c>
      <c r="J21282" t="s">
        <v>70653</v>
      </c>
      <c r="K21282" t="s">
        <v>70654</v>
      </c>
      <c r="L21282" t="s">
        <v>77952</v>
      </c>
    </row>
    <row r="21283" spans="1:12" x14ac:dyDescent="0.15">
      <c r="A21283" t="s">
        <v>12</v>
      </c>
      <c r="B21283">
        <v>5994764</v>
      </c>
      <c r="C21283">
        <v>5994784</v>
      </c>
      <c r="D21283" t="s">
        <v>70648</v>
      </c>
      <c r="E21283" t="s">
        <v>90</v>
      </c>
      <c r="F21283" t="s">
        <v>76</v>
      </c>
      <c r="G21283" t="s">
        <v>23</v>
      </c>
      <c r="H21283">
        <v>74</v>
      </c>
      <c r="I21283" t="s">
        <v>70655</v>
      </c>
      <c r="J21283" t="s">
        <v>70656</v>
      </c>
      <c r="K21283" t="s">
        <v>70657</v>
      </c>
      <c r="L21283" t="s">
        <v>78005</v>
      </c>
    </row>
    <row r="21284" spans="1:12" x14ac:dyDescent="0.15">
      <c r="A21284" t="s">
        <v>12</v>
      </c>
      <c r="B21284">
        <v>5994737</v>
      </c>
      <c r="C21284">
        <v>5994757</v>
      </c>
      <c r="D21284" t="s">
        <v>70648</v>
      </c>
      <c r="E21284" t="s">
        <v>90</v>
      </c>
      <c r="F21284" t="s">
        <v>76</v>
      </c>
      <c r="G21284" t="s">
        <v>32</v>
      </c>
      <c r="H21284">
        <v>101</v>
      </c>
      <c r="I21284" t="s">
        <v>70658</v>
      </c>
      <c r="J21284" t="s">
        <v>70659</v>
      </c>
      <c r="K21284" t="s">
        <v>70660</v>
      </c>
      <c r="L21284" t="s">
        <v>77997</v>
      </c>
    </row>
    <row r="21285" spans="1:12" x14ac:dyDescent="0.15">
      <c r="A21285" t="s">
        <v>12</v>
      </c>
      <c r="B21285">
        <v>5995033</v>
      </c>
      <c r="C21285">
        <v>5995053</v>
      </c>
      <c r="D21285" t="s">
        <v>70661</v>
      </c>
      <c r="E21285" t="s">
        <v>90</v>
      </c>
      <c r="F21285" t="s">
        <v>15</v>
      </c>
      <c r="G21285" t="s">
        <v>36</v>
      </c>
      <c r="H21285">
        <v>0</v>
      </c>
      <c r="I21285" t="s">
        <v>70662</v>
      </c>
      <c r="J21285" t="s">
        <v>70663</v>
      </c>
      <c r="K21285" t="s">
        <v>70664</v>
      </c>
      <c r="L21285" t="s">
        <v>77980</v>
      </c>
    </row>
    <row r="21286" spans="1:12" x14ac:dyDescent="0.15">
      <c r="A21286" t="s">
        <v>12</v>
      </c>
      <c r="B21286">
        <v>5995053</v>
      </c>
      <c r="C21286">
        <v>5995073</v>
      </c>
      <c r="D21286" t="s">
        <v>70661</v>
      </c>
      <c r="E21286" t="s">
        <v>90</v>
      </c>
      <c r="F21286" t="s">
        <v>15</v>
      </c>
      <c r="G21286" t="s">
        <v>16</v>
      </c>
      <c r="H21286">
        <v>20</v>
      </c>
      <c r="I21286" t="s">
        <v>70665</v>
      </c>
      <c r="J21286" t="s">
        <v>70666</v>
      </c>
      <c r="K21286" t="s">
        <v>70667</v>
      </c>
      <c r="L21286" t="s">
        <v>77968</v>
      </c>
    </row>
    <row r="21287" spans="1:12" x14ac:dyDescent="0.15">
      <c r="A21287" t="s">
        <v>12</v>
      </c>
      <c r="B21287">
        <v>5995075</v>
      </c>
      <c r="C21287">
        <v>5995095</v>
      </c>
      <c r="D21287" t="s">
        <v>70661</v>
      </c>
      <c r="E21287" t="s">
        <v>90</v>
      </c>
      <c r="F21287" t="s">
        <v>15</v>
      </c>
      <c r="G21287" t="s">
        <v>36</v>
      </c>
      <c r="H21287">
        <v>42</v>
      </c>
      <c r="I21287" t="s">
        <v>70668</v>
      </c>
      <c r="J21287" t="s">
        <v>70669</v>
      </c>
      <c r="K21287" t="s">
        <v>70670</v>
      </c>
      <c r="L21287" t="s">
        <v>77945</v>
      </c>
    </row>
    <row r="21288" spans="1:12" x14ac:dyDescent="0.15">
      <c r="A21288" t="s">
        <v>12</v>
      </c>
      <c r="B21288">
        <v>5995095</v>
      </c>
      <c r="C21288">
        <v>5995115</v>
      </c>
      <c r="D21288" t="s">
        <v>70661</v>
      </c>
      <c r="E21288" t="s">
        <v>90</v>
      </c>
      <c r="F21288" t="s">
        <v>15</v>
      </c>
      <c r="G21288" t="s">
        <v>16</v>
      </c>
      <c r="H21288">
        <v>62</v>
      </c>
      <c r="I21288" t="s">
        <v>70671</v>
      </c>
      <c r="J21288" t="s">
        <v>70672</v>
      </c>
      <c r="K21288" t="s">
        <v>70673</v>
      </c>
      <c r="L21288" t="s">
        <v>77949</v>
      </c>
    </row>
    <row r="21289" spans="1:12" x14ac:dyDescent="0.15">
      <c r="A21289" t="s">
        <v>12</v>
      </c>
      <c r="B21289">
        <v>5997278</v>
      </c>
      <c r="C21289">
        <v>5997298</v>
      </c>
      <c r="D21289" t="s">
        <v>70674</v>
      </c>
      <c r="E21289" t="s">
        <v>90</v>
      </c>
      <c r="F21289" t="s">
        <v>76</v>
      </c>
      <c r="G21289" t="s">
        <v>36</v>
      </c>
      <c r="H21289">
        <v>9</v>
      </c>
      <c r="I21289" t="s">
        <v>70675</v>
      </c>
      <c r="J21289" t="s">
        <v>70676</v>
      </c>
      <c r="K21289" t="s">
        <v>70677</v>
      </c>
      <c r="L21289" t="s">
        <v>77939</v>
      </c>
    </row>
    <row r="21290" spans="1:12" x14ac:dyDescent="0.15">
      <c r="A21290" t="s">
        <v>12</v>
      </c>
      <c r="B21290">
        <v>5997247</v>
      </c>
      <c r="C21290">
        <v>5997267</v>
      </c>
      <c r="D21290" t="s">
        <v>70674</v>
      </c>
      <c r="E21290" t="s">
        <v>90</v>
      </c>
      <c r="F21290" t="s">
        <v>76</v>
      </c>
      <c r="G21290" t="s">
        <v>16</v>
      </c>
      <c r="H21290">
        <v>40</v>
      </c>
      <c r="I21290" t="s">
        <v>70678</v>
      </c>
      <c r="J21290" t="s">
        <v>70679</v>
      </c>
      <c r="K21290" t="s">
        <v>70680</v>
      </c>
      <c r="L21290" t="s">
        <v>77952</v>
      </c>
    </row>
    <row r="21291" spans="1:12" x14ac:dyDescent="0.15">
      <c r="A21291" t="s">
        <v>12</v>
      </c>
      <c r="B21291">
        <v>5997226</v>
      </c>
      <c r="C21291">
        <v>5997246</v>
      </c>
      <c r="D21291" t="s">
        <v>70674</v>
      </c>
      <c r="E21291" t="s">
        <v>90</v>
      </c>
      <c r="F21291" t="s">
        <v>76</v>
      </c>
      <c r="G21291" t="s">
        <v>16</v>
      </c>
      <c r="H21291">
        <v>61</v>
      </c>
      <c r="I21291" t="s">
        <v>70681</v>
      </c>
      <c r="J21291" t="s">
        <v>70682</v>
      </c>
      <c r="K21291" t="s">
        <v>70683</v>
      </c>
      <c r="L21291" t="s">
        <v>77979</v>
      </c>
    </row>
    <row r="21292" spans="1:12" x14ac:dyDescent="0.15">
      <c r="A21292" t="s">
        <v>12</v>
      </c>
      <c r="B21292">
        <v>5997181</v>
      </c>
      <c r="C21292">
        <v>5997201</v>
      </c>
      <c r="D21292" t="s">
        <v>70674</v>
      </c>
      <c r="E21292" t="s">
        <v>90</v>
      </c>
      <c r="F21292" t="s">
        <v>76</v>
      </c>
      <c r="G21292" t="s">
        <v>16</v>
      </c>
      <c r="H21292">
        <v>106</v>
      </c>
      <c r="I21292" t="s">
        <v>70684</v>
      </c>
      <c r="J21292" t="s">
        <v>70685</v>
      </c>
      <c r="K21292" t="s">
        <v>70686</v>
      </c>
      <c r="L21292" t="s">
        <v>77914</v>
      </c>
    </row>
    <row r="21293" spans="1:12" x14ac:dyDescent="0.15">
      <c r="A21293" t="s">
        <v>12</v>
      </c>
      <c r="B21293">
        <v>5997426</v>
      </c>
      <c r="C21293">
        <v>5997446</v>
      </c>
      <c r="D21293" t="s">
        <v>70687</v>
      </c>
      <c r="E21293" t="s">
        <v>90</v>
      </c>
      <c r="F21293" t="s">
        <v>15</v>
      </c>
      <c r="G21293" t="s">
        <v>16</v>
      </c>
      <c r="H21293">
        <v>8</v>
      </c>
      <c r="I21293" t="s">
        <v>70688</v>
      </c>
      <c r="J21293" t="s">
        <v>70689</v>
      </c>
      <c r="K21293" t="s">
        <v>70690</v>
      </c>
      <c r="L21293" t="s">
        <v>77955</v>
      </c>
    </row>
    <row r="21294" spans="1:12" x14ac:dyDescent="0.15">
      <c r="A21294" t="s">
        <v>12</v>
      </c>
      <c r="B21294">
        <v>5997448</v>
      </c>
      <c r="C21294">
        <v>5997468</v>
      </c>
      <c r="D21294" t="s">
        <v>70687</v>
      </c>
      <c r="E21294" t="s">
        <v>90</v>
      </c>
      <c r="F21294" t="s">
        <v>15</v>
      </c>
      <c r="G21294" t="s">
        <v>16</v>
      </c>
      <c r="H21294">
        <v>30</v>
      </c>
      <c r="I21294" t="s">
        <v>70691</v>
      </c>
      <c r="J21294" t="s">
        <v>70692</v>
      </c>
      <c r="K21294" t="s">
        <v>70693</v>
      </c>
      <c r="L21294" t="s">
        <v>77984</v>
      </c>
    </row>
    <row r="21295" spans="1:12" x14ac:dyDescent="0.15">
      <c r="A21295" t="s">
        <v>12</v>
      </c>
      <c r="B21295">
        <v>5997486</v>
      </c>
      <c r="C21295">
        <v>5997506</v>
      </c>
      <c r="D21295" t="s">
        <v>70687</v>
      </c>
      <c r="E21295" t="s">
        <v>90</v>
      </c>
      <c r="F21295" t="s">
        <v>15</v>
      </c>
      <c r="G21295" t="s">
        <v>23</v>
      </c>
      <c r="H21295">
        <v>68</v>
      </c>
      <c r="I21295" t="s">
        <v>70694</v>
      </c>
      <c r="J21295" t="s">
        <v>70695</v>
      </c>
      <c r="K21295" t="s">
        <v>70696</v>
      </c>
      <c r="L21295" t="s">
        <v>77962</v>
      </c>
    </row>
    <row r="21296" spans="1:12" x14ac:dyDescent="0.15">
      <c r="A21296" t="s">
        <v>12</v>
      </c>
      <c r="B21296">
        <v>5997562</v>
      </c>
      <c r="C21296">
        <v>5997582</v>
      </c>
      <c r="D21296" t="s">
        <v>70687</v>
      </c>
      <c r="E21296" t="s">
        <v>90</v>
      </c>
      <c r="F21296" t="s">
        <v>15</v>
      </c>
      <c r="G21296" t="s">
        <v>16</v>
      </c>
      <c r="H21296">
        <v>144</v>
      </c>
      <c r="I21296" t="s">
        <v>70697</v>
      </c>
      <c r="J21296" t="s">
        <v>70698</v>
      </c>
      <c r="K21296" t="s">
        <v>70699</v>
      </c>
      <c r="L21296" t="s">
        <v>78067</v>
      </c>
    </row>
    <row r="21297" spans="1:12" x14ac:dyDescent="0.15">
      <c r="A21297" t="s">
        <v>12</v>
      </c>
      <c r="B21297">
        <v>5998574</v>
      </c>
      <c r="C21297">
        <v>5998594</v>
      </c>
      <c r="D21297" t="s">
        <v>70700</v>
      </c>
      <c r="E21297" t="s">
        <v>90</v>
      </c>
      <c r="F21297" t="s">
        <v>15</v>
      </c>
      <c r="G21297" t="s">
        <v>32</v>
      </c>
      <c r="H21297">
        <v>9</v>
      </c>
      <c r="I21297" t="s">
        <v>70701</v>
      </c>
      <c r="J21297" t="s">
        <v>70702</v>
      </c>
      <c r="K21297" t="s">
        <v>70703</v>
      </c>
      <c r="L21297" t="s">
        <v>77939</v>
      </c>
    </row>
    <row r="21298" spans="1:12" x14ac:dyDescent="0.15">
      <c r="A21298" t="s">
        <v>12</v>
      </c>
      <c r="B21298">
        <v>5998635</v>
      </c>
      <c r="C21298">
        <v>5998655</v>
      </c>
      <c r="D21298" t="s">
        <v>70700</v>
      </c>
      <c r="E21298" t="s">
        <v>90</v>
      </c>
      <c r="F21298" t="s">
        <v>15</v>
      </c>
      <c r="G21298" t="s">
        <v>36</v>
      </c>
      <c r="H21298">
        <v>70</v>
      </c>
      <c r="I21298" t="s">
        <v>70704</v>
      </c>
      <c r="J21298" t="s">
        <v>70705</v>
      </c>
      <c r="K21298" t="s">
        <v>70706</v>
      </c>
      <c r="L21298" t="s">
        <v>77919</v>
      </c>
    </row>
    <row r="21299" spans="1:12" x14ac:dyDescent="0.15">
      <c r="A21299" t="s">
        <v>12</v>
      </c>
      <c r="B21299">
        <v>5998662</v>
      </c>
      <c r="C21299">
        <v>5998682</v>
      </c>
      <c r="D21299" t="s">
        <v>70700</v>
      </c>
      <c r="E21299" t="s">
        <v>90</v>
      </c>
      <c r="F21299" t="s">
        <v>15</v>
      </c>
      <c r="G21299" t="s">
        <v>23</v>
      </c>
      <c r="H21299">
        <v>97</v>
      </c>
      <c r="I21299" t="s">
        <v>70707</v>
      </c>
      <c r="J21299" t="s">
        <v>70708</v>
      </c>
      <c r="K21299" t="s">
        <v>70709</v>
      </c>
      <c r="L21299" t="s">
        <v>78010</v>
      </c>
    </row>
    <row r="21300" spans="1:12" x14ac:dyDescent="0.15">
      <c r="A21300" t="s">
        <v>12</v>
      </c>
      <c r="B21300">
        <v>5998692</v>
      </c>
      <c r="C21300">
        <v>5998712</v>
      </c>
      <c r="D21300" t="s">
        <v>70700</v>
      </c>
      <c r="E21300" t="s">
        <v>90</v>
      </c>
      <c r="F21300" t="s">
        <v>15</v>
      </c>
      <c r="G21300" t="s">
        <v>16</v>
      </c>
      <c r="H21300">
        <v>127</v>
      </c>
      <c r="I21300" t="s">
        <v>70710</v>
      </c>
      <c r="J21300" t="s">
        <v>70711</v>
      </c>
      <c r="K21300" t="s">
        <v>70712</v>
      </c>
      <c r="L21300" t="s">
        <v>78026</v>
      </c>
    </row>
    <row r="21301" spans="1:12" x14ac:dyDescent="0.15">
      <c r="A21301" t="s">
        <v>12</v>
      </c>
      <c r="B21301">
        <v>6000705</v>
      </c>
      <c r="C21301">
        <v>6000725</v>
      </c>
      <c r="D21301" t="s">
        <v>70713</v>
      </c>
      <c r="E21301" t="s">
        <v>70714</v>
      </c>
      <c r="F21301" t="s">
        <v>76</v>
      </c>
      <c r="G21301" t="s">
        <v>36</v>
      </c>
      <c r="H21301">
        <v>10</v>
      </c>
      <c r="I21301" t="s">
        <v>70715</v>
      </c>
      <c r="J21301" t="s">
        <v>70716</v>
      </c>
      <c r="K21301" t="s">
        <v>70717</v>
      </c>
      <c r="L21301" t="s">
        <v>78001</v>
      </c>
    </row>
    <row r="21302" spans="1:12" x14ac:dyDescent="0.15">
      <c r="A21302" t="s">
        <v>12</v>
      </c>
      <c r="B21302">
        <v>6000664</v>
      </c>
      <c r="C21302">
        <v>6000684</v>
      </c>
      <c r="D21302" t="s">
        <v>70713</v>
      </c>
      <c r="E21302" t="s">
        <v>70714</v>
      </c>
      <c r="F21302" t="s">
        <v>76</v>
      </c>
      <c r="G21302" t="s">
        <v>36</v>
      </c>
      <c r="H21302">
        <v>51</v>
      </c>
      <c r="I21302" t="s">
        <v>70718</v>
      </c>
      <c r="J21302" t="s">
        <v>70719</v>
      </c>
      <c r="K21302" t="s">
        <v>70720</v>
      </c>
      <c r="L21302" t="s">
        <v>78023</v>
      </c>
    </row>
    <row r="21303" spans="1:12" x14ac:dyDescent="0.15">
      <c r="A21303" t="s">
        <v>12</v>
      </c>
      <c r="B21303">
        <v>6000632</v>
      </c>
      <c r="C21303">
        <v>6000652</v>
      </c>
      <c r="D21303" t="s">
        <v>70713</v>
      </c>
      <c r="E21303" t="s">
        <v>70714</v>
      </c>
      <c r="F21303" t="s">
        <v>76</v>
      </c>
      <c r="G21303" t="s">
        <v>32</v>
      </c>
      <c r="H21303">
        <v>83</v>
      </c>
      <c r="I21303" t="s">
        <v>70721</v>
      </c>
      <c r="J21303" t="s">
        <v>70722</v>
      </c>
      <c r="K21303" t="s">
        <v>70723</v>
      </c>
      <c r="L21303" t="s">
        <v>77958</v>
      </c>
    </row>
    <row r="21304" spans="1:12" x14ac:dyDescent="0.15">
      <c r="A21304" t="s">
        <v>12</v>
      </c>
      <c r="B21304">
        <v>6000605</v>
      </c>
      <c r="C21304">
        <v>6000625</v>
      </c>
      <c r="D21304" t="s">
        <v>70713</v>
      </c>
      <c r="E21304" t="s">
        <v>70714</v>
      </c>
      <c r="F21304" t="s">
        <v>76</v>
      </c>
      <c r="G21304" t="s">
        <v>16</v>
      </c>
      <c r="H21304">
        <v>110</v>
      </c>
      <c r="I21304" t="s">
        <v>70724</v>
      </c>
      <c r="J21304" t="s">
        <v>70725</v>
      </c>
      <c r="K21304" t="s">
        <v>70726</v>
      </c>
      <c r="L21304" t="s">
        <v>78030</v>
      </c>
    </row>
    <row r="21305" spans="1:12" x14ac:dyDescent="0.15">
      <c r="A21305" t="s">
        <v>12</v>
      </c>
      <c r="B21305">
        <v>6002303</v>
      </c>
      <c r="C21305">
        <v>6002323</v>
      </c>
      <c r="D21305" t="s">
        <v>70727</v>
      </c>
      <c r="E21305" t="s">
        <v>70728</v>
      </c>
      <c r="F21305" t="s">
        <v>76</v>
      </c>
      <c r="G21305" t="s">
        <v>16</v>
      </c>
      <c r="H21305">
        <v>22</v>
      </c>
      <c r="I21305" t="s">
        <v>70729</v>
      </c>
      <c r="J21305" t="s">
        <v>70730</v>
      </c>
      <c r="K21305" t="s">
        <v>70731</v>
      </c>
      <c r="L21305" t="s">
        <v>77948</v>
      </c>
    </row>
    <row r="21306" spans="1:12" x14ac:dyDescent="0.15">
      <c r="A21306" t="s">
        <v>12</v>
      </c>
      <c r="B21306">
        <v>6002281</v>
      </c>
      <c r="C21306">
        <v>6002301</v>
      </c>
      <c r="D21306" t="s">
        <v>70727</v>
      </c>
      <c r="E21306" t="s">
        <v>70728</v>
      </c>
      <c r="F21306" t="s">
        <v>76</v>
      </c>
      <c r="G21306" t="s">
        <v>32</v>
      </c>
      <c r="H21306">
        <v>44</v>
      </c>
      <c r="I21306" t="s">
        <v>70732</v>
      </c>
      <c r="J21306" t="s">
        <v>70733</v>
      </c>
      <c r="K21306" t="s">
        <v>70734</v>
      </c>
      <c r="L21306" t="s">
        <v>78016</v>
      </c>
    </row>
    <row r="21307" spans="1:12" x14ac:dyDescent="0.15">
      <c r="A21307" t="s">
        <v>12</v>
      </c>
      <c r="B21307">
        <v>6002254</v>
      </c>
      <c r="C21307">
        <v>6002274</v>
      </c>
      <c r="D21307" t="s">
        <v>70727</v>
      </c>
      <c r="E21307" t="s">
        <v>70728</v>
      </c>
      <c r="F21307" t="s">
        <v>76</v>
      </c>
      <c r="G21307" t="s">
        <v>36</v>
      </c>
      <c r="H21307">
        <v>71</v>
      </c>
      <c r="I21307" t="s">
        <v>70735</v>
      </c>
      <c r="J21307" t="s">
        <v>70736</v>
      </c>
      <c r="K21307" t="s">
        <v>70737</v>
      </c>
      <c r="L21307" t="s">
        <v>77969</v>
      </c>
    </row>
    <row r="21308" spans="1:12" x14ac:dyDescent="0.15">
      <c r="A21308" t="s">
        <v>12</v>
      </c>
      <c r="B21308">
        <v>6002233</v>
      </c>
      <c r="C21308">
        <v>6002253</v>
      </c>
      <c r="D21308" t="s">
        <v>70727</v>
      </c>
      <c r="E21308" t="s">
        <v>70728</v>
      </c>
      <c r="F21308" t="s">
        <v>76</v>
      </c>
      <c r="G21308" t="s">
        <v>32</v>
      </c>
      <c r="H21308">
        <v>92</v>
      </c>
      <c r="I21308" t="s">
        <v>70738</v>
      </c>
      <c r="J21308" t="s">
        <v>70739</v>
      </c>
      <c r="K21308" t="s">
        <v>70740</v>
      </c>
      <c r="L21308" t="s">
        <v>78032</v>
      </c>
    </row>
    <row r="21309" spans="1:12" x14ac:dyDescent="0.15">
      <c r="A21309" t="s">
        <v>12</v>
      </c>
      <c r="B21309">
        <v>6006784</v>
      </c>
      <c r="C21309">
        <v>6006804</v>
      </c>
      <c r="D21309" t="s">
        <v>70741</v>
      </c>
      <c r="E21309" t="s">
        <v>70742</v>
      </c>
      <c r="F21309" t="s">
        <v>76</v>
      </c>
      <c r="G21309" t="s">
        <v>32</v>
      </c>
      <c r="H21309">
        <v>20</v>
      </c>
      <c r="I21309" t="s">
        <v>70743</v>
      </c>
      <c r="J21309" t="s">
        <v>70744</v>
      </c>
      <c r="K21309" t="s">
        <v>70745</v>
      </c>
      <c r="L21309" t="s">
        <v>77968</v>
      </c>
    </row>
    <row r="21310" spans="1:12" x14ac:dyDescent="0.15">
      <c r="A21310" t="s">
        <v>12</v>
      </c>
      <c r="B21310">
        <v>6006748</v>
      </c>
      <c r="C21310">
        <v>6006768</v>
      </c>
      <c r="D21310" t="s">
        <v>70741</v>
      </c>
      <c r="E21310" t="s">
        <v>70742</v>
      </c>
      <c r="F21310" t="s">
        <v>76</v>
      </c>
      <c r="G21310" t="s">
        <v>23</v>
      </c>
      <c r="H21310">
        <v>56</v>
      </c>
      <c r="I21310" t="s">
        <v>70746</v>
      </c>
      <c r="J21310" t="s">
        <v>70747</v>
      </c>
      <c r="K21310" t="s">
        <v>70748</v>
      </c>
      <c r="L21310" t="s">
        <v>77971</v>
      </c>
    </row>
    <row r="21311" spans="1:12" x14ac:dyDescent="0.15">
      <c r="A21311" t="s">
        <v>12</v>
      </c>
      <c r="B21311">
        <v>6006723</v>
      </c>
      <c r="C21311">
        <v>6006743</v>
      </c>
      <c r="D21311" t="s">
        <v>70741</v>
      </c>
      <c r="E21311" t="s">
        <v>70742</v>
      </c>
      <c r="F21311" t="s">
        <v>76</v>
      </c>
      <c r="G21311" t="s">
        <v>16</v>
      </c>
      <c r="H21311">
        <v>81</v>
      </c>
      <c r="I21311" t="s">
        <v>70749</v>
      </c>
      <c r="J21311" t="s">
        <v>70750</v>
      </c>
      <c r="K21311" t="s">
        <v>70751</v>
      </c>
      <c r="L21311" t="s">
        <v>78019</v>
      </c>
    </row>
    <row r="21312" spans="1:12" x14ac:dyDescent="0.15">
      <c r="A21312" t="s">
        <v>12</v>
      </c>
      <c r="B21312">
        <v>6006701</v>
      </c>
      <c r="C21312">
        <v>6006721</v>
      </c>
      <c r="D21312" t="s">
        <v>70741</v>
      </c>
      <c r="E21312" t="s">
        <v>70742</v>
      </c>
      <c r="F21312" t="s">
        <v>76</v>
      </c>
      <c r="G21312" t="s">
        <v>16</v>
      </c>
      <c r="H21312">
        <v>103</v>
      </c>
      <c r="I21312" t="s">
        <v>70752</v>
      </c>
      <c r="J21312" t="s">
        <v>70753</v>
      </c>
      <c r="K21312" t="s">
        <v>70754</v>
      </c>
      <c r="L21312" t="s">
        <v>77937</v>
      </c>
    </row>
    <row r="21313" spans="1:12" x14ac:dyDescent="0.15">
      <c r="A21313" t="s">
        <v>12</v>
      </c>
      <c r="B21313">
        <v>6008678</v>
      </c>
      <c r="C21313">
        <v>6008698</v>
      </c>
      <c r="D21313" t="s">
        <v>70755</v>
      </c>
      <c r="E21313" t="s">
        <v>90</v>
      </c>
      <c r="F21313" t="s">
        <v>76</v>
      </c>
      <c r="G21313" t="s">
        <v>36</v>
      </c>
      <c r="H21313">
        <v>0</v>
      </c>
      <c r="I21313" t="s">
        <v>70756</v>
      </c>
      <c r="J21313" t="s">
        <v>70757</v>
      </c>
      <c r="K21313" t="s">
        <v>70758</v>
      </c>
      <c r="L21313" t="s">
        <v>77980</v>
      </c>
    </row>
    <row r="21314" spans="1:12" x14ac:dyDescent="0.15">
      <c r="A21314" t="s">
        <v>12</v>
      </c>
      <c r="B21314">
        <v>6008650</v>
      </c>
      <c r="C21314">
        <v>6008670</v>
      </c>
      <c r="D21314" t="s">
        <v>70755</v>
      </c>
      <c r="E21314" t="s">
        <v>90</v>
      </c>
      <c r="F21314" t="s">
        <v>76</v>
      </c>
      <c r="G21314" t="s">
        <v>23</v>
      </c>
      <c r="H21314">
        <v>28</v>
      </c>
      <c r="I21314" t="s">
        <v>70759</v>
      </c>
      <c r="J21314" t="s">
        <v>70760</v>
      </c>
      <c r="K21314" t="s">
        <v>70761</v>
      </c>
      <c r="L21314" t="s">
        <v>77956</v>
      </c>
    </row>
    <row r="21315" spans="1:12" x14ac:dyDescent="0.15">
      <c r="A21315" t="s">
        <v>12</v>
      </c>
      <c r="B21315">
        <v>6008619</v>
      </c>
      <c r="C21315">
        <v>6008639</v>
      </c>
      <c r="D21315" t="s">
        <v>70755</v>
      </c>
      <c r="E21315" t="s">
        <v>90</v>
      </c>
      <c r="F21315" t="s">
        <v>76</v>
      </c>
      <c r="G21315" t="s">
        <v>36</v>
      </c>
      <c r="H21315">
        <v>59</v>
      </c>
      <c r="I21315" t="s">
        <v>70762</v>
      </c>
      <c r="J21315" t="s">
        <v>70763</v>
      </c>
      <c r="K21315" t="s">
        <v>70764</v>
      </c>
      <c r="L21315" t="s">
        <v>78009</v>
      </c>
    </row>
    <row r="21316" spans="1:12" x14ac:dyDescent="0.15">
      <c r="A21316" t="s">
        <v>12</v>
      </c>
      <c r="B21316">
        <v>6008582</v>
      </c>
      <c r="C21316">
        <v>6008602</v>
      </c>
      <c r="D21316" t="s">
        <v>70755</v>
      </c>
      <c r="E21316" t="s">
        <v>90</v>
      </c>
      <c r="F21316" t="s">
        <v>76</v>
      </c>
      <c r="G21316" t="s">
        <v>16</v>
      </c>
      <c r="H21316">
        <v>96</v>
      </c>
      <c r="I21316" t="s">
        <v>70765</v>
      </c>
      <c r="J21316" t="s">
        <v>70766</v>
      </c>
      <c r="K21316" t="s">
        <v>70767</v>
      </c>
      <c r="L21316" t="s">
        <v>77912</v>
      </c>
    </row>
    <row r="21317" spans="1:12" x14ac:dyDescent="0.15">
      <c r="A21317" t="s">
        <v>12</v>
      </c>
      <c r="B21317">
        <v>6009749</v>
      </c>
      <c r="C21317">
        <v>6009769</v>
      </c>
      <c r="D21317" t="s">
        <v>70768</v>
      </c>
      <c r="E21317" t="s">
        <v>70769</v>
      </c>
      <c r="F21317" t="s">
        <v>76</v>
      </c>
      <c r="G21317" t="s">
        <v>36</v>
      </c>
      <c r="H21317">
        <v>42</v>
      </c>
      <c r="I21317" t="s">
        <v>70770</v>
      </c>
      <c r="J21317" t="s">
        <v>70771</v>
      </c>
      <c r="K21317" t="s">
        <v>70772</v>
      </c>
      <c r="L21317" t="s">
        <v>77945</v>
      </c>
    </row>
    <row r="21318" spans="1:12" x14ac:dyDescent="0.15">
      <c r="A21318" t="s">
        <v>12</v>
      </c>
      <c r="B21318">
        <v>6009715</v>
      </c>
      <c r="C21318">
        <v>6009735</v>
      </c>
      <c r="D21318" t="s">
        <v>70768</v>
      </c>
      <c r="E21318" t="s">
        <v>70769</v>
      </c>
      <c r="F21318" t="s">
        <v>76</v>
      </c>
      <c r="G21318" t="s">
        <v>36</v>
      </c>
      <c r="H21318">
        <v>76</v>
      </c>
      <c r="I21318" t="s">
        <v>70773</v>
      </c>
      <c r="J21318" t="s">
        <v>70774</v>
      </c>
      <c r="K21318" t="s">
        <v>70775</v>
      </c>
      <c r="L21318" t="s">
        <v>77985</v>
      </c>
    </row>
    <row r="21319" spans="1:12" x14ac:dyDescent="0.15">
      <c r="A21319" t="s">
        <v>12</v>
      </c>
      <c r="B21319">
        <v>6009684</v>
      </c>
      <c r="C21319">
        <v>6009704</v>
      </c>
      <c r="D21319" t="s">
        <v>70768</v>
      </c>
      <c r="E21319" t="s">
        <v>70769</v>
      </c>
      <c r="F21319" t="s">
        <v>76</v>
      </c>
      <c r="G21319" t="s">
        <v>16</v>
      </c>
      <c r="H21319">
        <v>107</v>
      </c>
      <c r="I21319" t="s">
        <v>70776</v>
      </c>
      <c r="J21319" t="s">
        <v>70777</v>
      </c>
      <c r="K21319" t="s">
        <v>70778</v>
      </c>
      <c r="L21319" t="s">
        <v>77983</v>
      </c>
    </row>
    <row r="21320" spans="1:12" x14ac:dyDescent="0.15">
      <c r="A21320" t="s">
        <v>12</v>
      </c>
      <c r="B21320">
        <v>6009650</v>
      </c>
      <c r="C21320">
        <v>6009670</v>
      </c>
      <c r="D21320" t="s">
        <v>70768</v>
      </c>
      <c r="E21320" t="s">
        <v>70769</v>
      </c>
      <c r="F21320" t="s">
        <v>76</v>
      </c>
      <c r="G21320" t="s">
        <v>23</v>
      </c>
      <c r="H21320">
        <v>141</v>
      </c>
      <c r="I21320" t="s">
        <v>70779</v>
      </c>
      <c r="J21320" t="s">
        <v>70780</v>
      </c>
      <c r="K21320" t="s">
        <v>70781</v>
      </c>
      <c r="L21320" t="s">
        <v>77951</v>
      </c>
    </row>
    <row r="21321" spans="1:12" x14ac:dyDescent="0.15">
      <c r="A21321" t="s">
        <v>12</v>
      </c>
      <c r="B21321">
        <v>6010348</v>
      </c>
      <c r="C21321">
        <v>6010368</v>
      </c>
      <c r="D21321" t="s">
        <v>70782</v>
      </c>
      <c r="E21321" t="s">
        <v>70783</v>
      </c>
      <c r="F21321" t="s">
        <v>76</v>
      </c>
      <c r="G21321" t="s">
        <v>23</v>
      </c>
      <c r="H21321">
        <v>11</v>
      </c>
      <c r="I21321" t="s">
        <v>70784</v>
      </c>
      <c r="J21321" t="s">
        <v>70785</v>
      </c>
      <c r="K21321" t="s">
        <v>70786</v>
      </c>
      <c r="L21321" t="s">
        <v>77974</v>
      </c>
    </row>
    <row r="21322" spans="1:12" x14ac:dyDescent="0.15">
      <c r="A21322" t="s">
        <v>12</v>
      </c>
      <c r="B21322">
        <v>6010292</v>
      </c>
      <c r="C21322">
        <v>6010312</v>
      </c>
      <c r="D21322" t="s">
        <v>70782</v>
      </c>
      <c r="E21322" t="s">
        <v>70783</v>
      </c>
      <c r="F21322" t="s">
        <v>76</v>
      </c>
      <c r="G21322" t="s">
        <v>32</v>
      </c>
      <c r="H21322">
        <v>67</v>
      </c>
      <c r="I21322" t="s">
        <v>70787</v>
      </c>
      <c r="J21322" t="s">
        <v>70788</v>
      </c>
      <c r="K21322" t="s">
        <v>70789</v>
      </c>
      <c r="L21322" t="s">
        <v>77981</v>
      </c>
    </row>
    <row r="21323" spans="1:12" x14ac:dyDescent="0.15">
      <c r="A21323" t="s">
        <v>12</v>
      </c>
      <c r="B21323">
        <v>6010262</v>
      </c>
      <c r="C21323">
        <v>6010282</v>
      </c>
      <c r="D21323" t="s">
        <v>70782</v>
      </c>
      <c r="E21323" t="s">
        <v>70783</v>
      </c>
      <c r="F21323" t="s">
        <v>76</v>
      </c>
      <c r="G21323" t="s">
        <v>16</v>
      </c>
      <c r="H21323">
        <v>97</v>
      </c>
      <c r="I21323" t="s">
        <v>70790</v>
      </c>
      <c r="J21323" t="s">
        <v>70791</v>
      </c>
      <c r="K21323" t="s">
        <v>70792</v>
      </c>
      <c r="L21323" t="s">
        <v>78010</v>
      </c>
    </row>
    <row r="21324" spans="1:12" x14ac:dyDescent="0.15">
      <c r="A21324" t="s">
        <v>12</v>
      </c>
      <c r="B21324">
        <v>6010225</v>
      </c>
      <c r="C21324">
        <v>6010245</v>
      </c>
      <c r="D21324" t="s">
        <v>70782</v>
      </c>
      <c r="E21324" t="s">
        <v>70783</v>
      </c>
      <c r="F21324" t="s">
        <v>76</v>
      </c>
      <c r="G21324" t="s">
        <v>36</v>
      </c>
      <c r="H21324">
        <v>134</v>
      </c>
      <c r="I21324" t="s">
        <v>70793</v>
      </c>
      <c r="J21324" t="s">
        <v>70794</v>
      </c>
      <c r="K21324" t="s">
        <v>70795</v>
      </c>
      <c r="L21324" t="s">
        <v>78039</v>
      </c>
    </row>
    <row r="21325" spans="1:12" x14ac:dyDescent="0.15">
      <c r="A21325" t="s">
        <v>12</v>
      </c>
      <c r="B21325">
        <v>6012501</v>
      </c>
      <c r="C21325">
        <v>6012521</v>
      </c>
      <c r="D21325" t="s">
        <v>70796</v>
      </c>
      <c r="E21325" t="s">
        <v>70797</v>
      </c>
      <c r="F21325" t="s">
        <v>76</v>
      </c>
      <c r="G21325" t="s">
        <v>23</v>
      </c>
      <c r="H21325">
        <v>14</v>
      </c>
      <c r="I21325" t="s">
        <v>70798</v>
      </c>
      <c r="J21325" t="s">
        <v>70799</v>
      </c>
      <c r="K21325" t="s">
        <v>70800</v>
      </c>
      <c r="L21325" t="s">
        <v>77924</v>
      </c>
    </row>
    <row r="21326" spans="1:12" x14ac:dyDescent="0.15">
      <c r="A21326" t="s">
        <v>12</v>
      </c>
      <c r="B21326">
        <v>6012472</v>
      </c>
      <c r="C21326">
        <v>6012492</v>
      </c>
      <c r="D21326" t="s">
        <v>70796</v>
      </c>
      <c r="E21326" t="s">
        <v>70797</v>
      </c>
      <c r="F21326" t="s">
        <v>76</v>
      </c>
      <c r="G21326" t="s">
        <v>16</v>
      </c>
      <c r="H21326">
        <v>43</v>
      </c>
      <c r="I21326" t="s">
        <v>70801</v>
      </c>
      <c r="J21326" t="s">
        <v>70802</v>
      </c>
      <c r="K21326" t="s">
        <v>70803</v>
      </c>
      <c r="L21326" t="s">
        <v>77942</v>
      </c>
    </row>
    <row r="21327" spans="1:12" x14ac:dyDescent="0.15">
      <c r="A21327" t="s">
        <v>12</v>
      </c>
      <c r="B21327">
        <v>6012445</v>
      </c>
      <c r="C21327">
        <v>6012465</v>
      </c>
      <c r="D21327" t="s">
        <v>70796</v>
      </c>
      <c r="E21327" t="s">
        <v>70797</v>
      </c>
      <c r="F21327" t="s">
        <v>76</v>
      </c>
      <c r="G21327" t="s">
        <v>16</v>
      </c>
      <c r="H21327">
        <v>70</v>
      </c>
      <c r="I21327" t="s">
        <v>70804</v>
      </c>
      <c r="J21327" t="s">
        <v>70805</v>
      </c>
      <c r="K21327" t="s">
        <v>70806</v>
      </c>
      <c r="L21327" t="s">
        <v>77919</v>
      </c>
    </row>
    <row r="21328" spans="1:12" x14ac:dyDescent="0.15">
      <c r="A21328" t="s">
        <v>12</v>
      </c>
      <c r="B21328">
        <v>6012410</v>
      </c>
      <c r="C21328">
        <v>6012430</v>
      </c>
      <c r="D21328" t="s">
        <v>70796</v>
      </c>
      <c r="E21328" t="s">
        <v>70797</v>
      </c>
      <c r="F21328" t="s">
        <v>76</v>
      </c>
      <c r="G21328" t="s">
        <v>23</v>
      </c>
      <c r="H21328">
        <v>105</v>
      </c>
      <c r="I21328" t="s">
        <v>70807</v>
      </c>
      <c r="J21328" t="s">
        <v>70808</v>
      </c>
      <c r="K21328" t="s">
        <v>70809</v>
      </c>
      <c r="L21328" t="s">
        <v>78028</v>
      </c>
    </row>
    <row r="21329" spans="1:12" x14ac:dyDescent="0.15">
      <c r="A21329" t="s">
        <v>12</v>
      </c>
      <c r="B21329">
        <v>6013083</v>
      </c>
      <c r="C21329">
        <v>6013103</v>
      </c>
      <c r="D21329" t="s">
        <v>70810</v>
      </c>
      <c r="E21329" t="s">
        <v>70811</v>
      </c>
      <c r="F21329" t="s">
        <v>76</v>
      </c>
      <c r="G21329" t="s">
        <v>36</v>
      </c>
      <c r="H21329">
        <v>10</v>
      </c>
      <c r="I21329" t="s">
        <v>70812</v>
      </c>
      <c r="J21329" t="s">
        <v>70813</v>
      </c>
      <c r="K21329" t="s">
        <v>70814</v>
      </c>
      <c r="L21329" t="s">
        <v>78001</v>
      </c>
    </row>
    <row r="21330" spans="1:12" x14ac:dyDescent="0.15">
      <c r="A21330" t="s">
        <v>12</v>
      </c>
      <c r="B21330">
        <v>6013044</v>
      </c>
      <c r="C21330">
        <v>6013064</v>
      </c>
      <c r="D21330" t="s">
        <v>70810</v>
      </c>
      <c r="E21330" t="s">
        <v>70811</v>
      </c>
      <c r="F21330" t="s">
        <v>76</v>
      </c>
      <c r="G21330" t="s">
        <v>16</v>
      </c>
      <c r="H21330">
        <v>49</v>
      </c>
      <c r="I21330" t="s">
        <v>70815</v>
      </c>
      <c r="J21330" t="s">
        <v>70816</v>
      </c>
      <c r="K21330" t="s">
        <v>70817</v>
      </c>
      <c r="L21330" t="s">
        <v>77913</v>
      </c>
    </row>
    <row r="21331" spans="1:12" x14ac:dyDescent="0.15">
      <c r="A21331" t="s">
        <v>12</v>
      </c>
      <c r="B21331">
        <v>6013017</v>
      </c>
      <c r="C21331">
        <v>6013037</v>
      </c>
      <c r="D21331" t="s">
        <v>70810</v>
      </c>
      <c r="E21331" t="s">
        <v>70811</v>
      </c>
      <c r="F21331" t="s">
        <v>76</v>
      </c>
      <c r="G21331" t="s">
        <v>16</v>
      </c>
      <c r="H21331">
        <v>76</v>
      </c>
      <c r="I21331" t="s">
        <v>70818</v>
      </c>
      <c r="J21331" t="s">
        <v>70819</v>
      </c>
      <c r="K21331" t="s">
        <v>70820</v>
      </c>
      <c r="L21331" t="s">
        <v>77985</v>
      </c>
    </row>
    <row r="21332" spans="1:12" x14ac:dyDescent="0.15">
      <c r="A21332" t="s">
        <v>12</v>
      </c>
      <c r="B21332">
        <v>6012984</v>
      </c>
      <c r="C21332">
        <v>6013004</v>
      </c>
      <c r="D21332" t="s">
        <v>70810</v>
      </c>
      <c r="E21332" t="s">
        <v>70811</v>
      </c>
      <c r="F21332" t="s">
        <v>76</v>
      </c>
      <c r="G21332" t="s">
        <v>36</v>
      </c>
      <c r="H21332">
        <v>109</v>
      </c>
      <c r="I21332" t="s">
        <v>70821</v>
      </c>
      <c r="J21332" t="s">
        <v>70822</v>
      </c>
      <c r="K21332" t="s">
        <v>70823</v>
      </c>
      <c r="L21332" t="s">
        <v>77947</v>
      </c>
    </row>
    <row r="21333" spans="1:12" x14ac:dyDescent="0.15">
      <c r="A21333" t="s">
        <v>12</v>
      </c>
      <c r="B21333">
        <v>6013700</v>
      </c>
      <c r="C21333">
        <v>6013720</v>
      </c>
      <c r="D21333" t="s">
        <v>70824</v>
      </c>
      <c r="E21333" t="s">
        <v>70825</v>
      </c>
      <c r="F21333" t="s">
        <v>76</v>
      </c>
      <c r="G21333" t="s">
        <v>32</v>
      </c>
      <c r="H21333">
        <v>13</v>
      </c>
      <c r="I21333" t="s">
        <v>70826</v>
      </c>
      <c r="J21333" t="s">
        <v>70827</v>
      </c>
      <c r="K21333" t="s">
        <v>70828</v>
      </c>
      <c r="L21333" t="s">
        <v>77935</v>
      </c>
    </row>
    <row r="21334" spans="1:12" x14ac:dyDescent="0.15">
      <c r="A21334" t="s">
        <v>12</v>
      </c>
      <c r="B21334">
        <v>6013654</v>
      </c>
      <c r="C21334">
        <v>6013674</v>
      </c>
      <c r="D21334" t="s">
        <v>70824</v>
      </c>
      <c r="E21334" t="s">
        <v>70825</v>
      </c>
      <c r="F21334" t="s">
        <v>76</v>
      </c>
      <c r="G21334" t="s">
        <v>23</v>
      </c>
      <c r="H21334">
        <v>59</v>
      </c>
      <c r="I21334" t="s">
        <v>70829</v>
      </c>
      <c r="J21334" t="s">
        <v>70830</v>
      </c>
      <c r="K21334" t="s">
        <v>70831</v>
      </c>
      <c r="L21334" t="s">
        <v>78009</v>
      </c>
    </row>
    <row r="21335" spans="1:12" x14ac:dyDescent="0.15">
      <c r="A21335" t="s">
        <v>12</v>
      </c>
      <c r="B21335">
        <v>6013632</v>
      </c>
      <c r="C21335">
        <v>6013652</v>
      </c>
      <c r="D21335" t="s">
        <v>70824</v>
      </c>
      <c r="E21335" t="s">
        <v>70825</v>
      </c>
      <c r="F21335" t="s">
        <v>76</v>
      </c>
      <c r="G21335" t="s">
        <v>16</v>
      </c>
      <c r="H21335">
        <v>81</v>
      </c>
      <c r="I21335" t="s">
        <v>70832</v>
      </c>
      <c r="J21335" t="s">
        <v>70833</v>
      </c>
      <c r="K21335" t="s">
        <v>70834</v>
      </c>
      <c r="L21335" t="s">
        <v>78019</v>
      </c>
    </row>
    <row r="21336" spans="1:12" x14ac:dyDescent="0.15">
      <c r="A21336" t="s">
        <v>12</v>
      </c>
      <c r="B21336">
        <v>6013564</v>
      </c>
      <c r="C21336">
        <v>6013584</v>
      </c>
      <c r="D21336" t="s">
        <v>70824</v>
      </c>
      <c r="E21336" t="s">
        <v>70825</v>
      </c>
      <c r="F21336" t="s">
        <v>76</v>
      </c>
      <c r="G21336" t="s">
        <v>32</v>
      </c>
      <c r="H21336">
        <v>149</v>
      </c>
      <c r="I21336" t="s">
        <v>70835</v>
      </c>
      <c r="J21336" t="s">
        <v>70836</v>
      </c>
      <c r="K21336" t="s">
        <v>70837</v>
      </c>
      <c r="L21336" t="s">
        <v>78045</v>
      </c>
    </row>
    <row r="21337" spans="1:12" x14ac:dyDescent="0.15">
      <c r="A21337" t="s">
        <v>12</v>
      </c>
      <c r="B21337">
        <v>6014289</v>
      </c>
      <c r="C21337">
        <v>6014309</v>
      </c>
      <c r="D21337" t="s">
        <v>70838</v>
      </c>
      <c r="E21337" t="s">
        <v>70839</v>
      </c>
      <c r="F21337" t="s">
        <v>76</v>
      </c>
      <c r="G21337" t="s">
        <v>23</v>
      </c>
      <c r="H21337">
        <v>17</v>
      </c>
      <c r="I21337" t="s">
        <v>70840</v>
      </c>
      <c r="J21337" t="s">
        <v>70841</v>
      </c>
      <c r="K21337" t="s">
        <v>70842</v>
      </c>
      <c r="L21337" t="s">
        <v>77944</v>
      </c>
    </row>
    <row r="21338" spans="1:12" x14ac:dyDescent="0.15">
      <c r="A21338" t="s">
        <v>12</v>
      </c>
      <c r="B21338">
        <v>6014241</v>
      </c>
      <c r="C21338">
        <v>6014261</v>
      </c>
      <c r="D21338" t="s">
        <v>70838</v>
      </c>
      <c r="E21338" t="s">
        <v>70839</v>
      </c>
      <c r="F21338" t="s">
        <v>76</v>
      </c>
      <c r="G21338" t="s">
        <v>23</v>
      </c>
      <c r="H21338">
        <v>65</v>
      </c>
      <c r="I21338" t="s">
        <v>70843</v>
      </c>
      <c r="J21338" t="s">
        <v>70844</v>
      </c>
      <c r="K21338" t="s">
        <v>70845</v>
      </c>
      <c r="L21338" t="s">
        <v>78042</v>
      </c>
    </row>
    <row r="21339" spans="1:12" x14ac:dyDescent="0.15">
      <c r="A21339" t="s">
        <v>12</v>
      </c>
      <c r="B21339">
        <v>6014220</v>
      </c>
      <c r="C21339">
        <v>6014240</v>
      </c>
      <c r="D21339" t="s">
        <v>70838</v>
      </c>
      <c r="E21339" t="s">
        <v>70839</v>
      </c>
      <c r="F21339" t="s">
        <v>76</v>
      </c>
      <c r="G21339" t="s">
        <v>23</v>
      </c>
      <c r="H21339">
        <v>86</v>
      </c>
      <c r="I21339" t="s">
        <v>70846</v>
      </c>
      <c r="J21339" t="s">
        <v>70847</v>
      </c>
      <c r="K21339" t="s">
        <v>70848</v>
      </c>
      <c r="L21339" t="s">
        <v>77929</v>
      </c>
    </row>
    <row r="21340" spans="1:12" x14ac:dyDescent="0.15">
      <c r="A21340" t="s">
        <v>12</v>
      </c>
      <c r="B21340">
        <v>6014193</v>
      </c>
      <c r="C21340">
        <v>6014213</v>
      </c>
      <c r="D21340" t="s">
        <v>70838</v>
      </c>
      <c r="E21340" t="s">
        <v>70839</v>
      </c>
      <c r="F21340" t="s">
        <v>76</v>
      </c>
      <c r="G21340" t="s">
        <v>23</v>
      </c>
      <c r="H21340">
        <v>113</v>
      </c>
      <c r="I21340" t="s">
        <v>70849</v>
      </c>
      <c r="J21340" t="s">
        <v>70850</v>
      </c>
      <c r="K21340" t="s">
        <v>70851</v>
      </c>
      <c r="L21340" t="s">
        <v>77986</v>
      </c>
    </row>
    <row r="21341" spans="1:12" x14ac:dyDescent="0.15">
      <c r="A21341" t="s">
        <v>12</v>
      </c>
      <c r="B21341">
        <v>6015336</v>
      </c>
      <c r="C21341">
        <v>6015356</v>
      </c>
      <c r="D21341" t="s">
        <v>70852</v>
      </c>
      <c r="E21341" t="s">
        <v>70853</v>
      </c>
      <c r="F21341" t="s">
        <v>76</v>
      </c>
      <c r="G21341" t="s">
        <v>23</v>
      </c>
      <c r="H21341">
        <v>34</v>
      </c>
      <c r="I21341" t="s">
        <v>70854</v>
      </c>
      <c r="J21341" t="s">
        <v>70855</v>
      </c>
      <c r="K21341" t="s">
        <v>70856</v>
      </c>
      <c r="L21341" t="s">
        <v>77999</v>
      </c>
    </row>
    <row r="21342" spans="1:12" x14ac:dyDescent="0.15">
      <c r="A21342" t="s">
        <v>12</v>
      </c>
      <c r="B21342">
        <v>6015309</v>
      </c>
      <c r="C21342">
        <v>6015329</v>
      </c>
      <c r="D21342" t="s">
        <v>70852</v>
      </c>
      <c r="E21342" t="s">
        <v>70853</v>
      </c>
      <c r="F21342" t="s">
        <v>76</v>
      </c>
      <c r="G21342" t="s">
        <v>23</v>
      </c>
      <c r="H21342">
        <v>61</v>
      </c>
      <c r="I21342" t="s">
        <v>70857</v>
      </c>
      <c r="J21342" t="s">
        <v>70858</v>
      </c>
      <c r="K21342" t="s">
        <v>70859</v>
      </c>
      <c r="L21342" t="s">
        <v>77979</v>
      </c>
    </row>
    <row r="21343" spans="1:12" x14ac:dyDescent="0.15">
      <c r="A21343" t="s">
        <v>12</v>
      </c>
      <c r="B21343">
        <v>6015284</v>
      </c>
      <c r="C21343">
        <v>6015304</v>
      </c>
      <c r="D21343" t="s">
        <v>70852</v>
      </c>
      <c r="E21343" t="s">
        <v>70853</v>
      </c>
      <c r="F21343" t="s">
        <v>76</v>
      </c>
      <c r="G21343" t="s">
        <v>16</v>
      </c>
      <c r="H21343">
        <v>86</v>
      </c>
      <c r="I21343" t="s">
        <v>70860</v>
      </c>
      <c r="J21343" t="s">
        <v>70861</v>
      </c>
      <c r="K21343" t="s">
        <v>70862</v>
      </c>
      <c r="L21343" t="s">
        <v>77929</v>
      </c>
    </row>
    <row r="21344" spans="1:12" x14ac:dyDescent="0.15">
      <c r="A21344" t="s">
        <v>12</v>
      </c>
      <c r="B21344">
        <v>6015255</v>
      </c>
      <c r="C21344">
        <v>6015275</v>
      </c>
      <c r="D21344" t="s">
        <v>70852</v>
      </c>
      <c r="E21344" t="s">
        <v>70853</v>
      </c>
      <c r="F21344" t="s">
        <v>76</v>
      </c>
      <c r="G21344" t="s">
        <v>23</v>
      </c>
      <c r="H21344">
        <v>115</v>
      </c>
      <c r="I21344" t="s">
        <v>70863</v>
      </c>
      <c r="J21344" t="s">
        <v>70864</v>
      </c>
      <c r="K21344" t="s">
        <v>70865</v>
      </c>
      <c r="L21344" t="s">
        <v>78020</v>
      </c>
    </row>
    <row r="21345" spans="1:12" x14ac:dyDescent="0.15">
      <c r="A21345" t="s">
        <v>12</v>
      </c>
      <c r="B21345">
        <v>6015574</v>
      </c>
      <c r="C21345">
        <v>6015594</v>
      </c>
      <c r="D21345" t="s">
        <v>70866</v>
      </c>
      <c r="E21345" t="s">
        <v>70867</v>
      </c>
      <c r="F21345" t="s">
        <v>15</v>
      </c>
      <c r="G21345" t="s">
        <v>36</v>
      </c>
      <c r="H21345">
        <v>0</v>
      </c>
      <c r="I21345" t="s">
        <v>70868</v>
      </c>
      <c r="J21345" t="s">
        <v>70869</v>
      </c>
      <c r="K21345" t="s">
        <v>70870</v>
      </c>
      <c r="L21345" t="s">
        <v>77980</v>
      </c>
    </row>
    <row r="21346" spans="1:12" x14ac:dyDescent="0.15">
      <c r="A21346" t="s">
        <v>12</v>
      </c>
      <c r="B21346">
        <v>6015594</v>
      </c>
      <c r="C21346">
        <v>6015614</v>
      </c>
      <c r="D21346" t="s">
        <v>70866</v>
      </c>
      <c r="E21346" t="s">
        <v>70867</v>
      </c>
      <c r="F21346" t="s">
        <v>15</v>
      </c>
      <c r="G21346" t="s">
        <v>23</v>
      </c>
      <c r="H21346">
        <v>20</v>
      </c>
      <c r="I21346" t="s">
        <v>70871</v>
      </c>
      <c r="J21346" t="s">
        <v>70872</v>
      </c>
      <c r="K21346" t="s">
        <v>70873</v>
      </c>
      <c r="L21346" t="s">
        <v>77968</v>
      </c>
    </row>
    <row r="21347" spans="1:12" x14ac:dyDescent="0.15">
      <c r="A21347" t="s">
        <v>12</v>
      </c>
      <c r="B21347">
        <v>6015614</v>
      </c>
      <c r="C21347">
        <v>6015634</v>
      </c>
      <c r="D21347" t="s">
        <v>70866</v>
      </c>
      <c r="E21347" t="s">
        <v>70867</v>
      </c>
      <c r="F21347" t="s">
        <v>15</v>
      </c>
      <c r="G21347" t="s">
        <v>36</v>
      </c>
      <c r="H21347">
        <v>40</v>
      </c>
      <c r="I21347" t="s">
        <v>70874</v>
      </c>
      <c r="J21347" t="s">
        <v>70875</v>
      </c>
      <c r="K21347" t="s">
        <v>70876</v>
      </c>
      <c r="L21347" t="s">
        <v>77952</v>
      </c>
    </row>
    <row r="21348" spans="1:12" x14ac:dyDescent="0.15">
      <c r="A21348" t="s">
        <v>12</v>
      </c>
      <c r="B21348">
        <v>6015650</v>
      </c>
      <c r="C21348">
        <v>6015670</v>
      </c>
      <c r="D21348" t="s">
        <v>70866</v>
      </c>
      <c r="E21348" t="s">
        <v>70867</v>
      </c>
      <c r="F21348" t="s">
        <v>15</v>
      </c>
      <c r="G21348" t="s">
        <v>23</v>
      </c>
      <c r="H21348">
        <v>76</v>
      </c>
      <c r="I21348" t="s">
        <v>70877</v>
      </c>
      <c r="J21348" t="s">
        <v>70878</v>
      </c>
      <c r="K21348" t="s">
        <v>70879</v>
      </c>
      <c r="L21348" t="s">
        <v>77985</v>
      </c>
    </row>
    <row r="21349" spans="1:12" x14ac:dyDescent="0.15">
      <c r="A21349" t="s">
        <v>12</v>
      </c>
      <c r="B21349">
        <v>6019389</v>
      </c>
      <c r="C21349">
        <v>6019409</v>
      </c>
      <c r="D21349" t="s">
        <v>70880</v>
      </c>
      <c r="E21349" t="s">
        <v>90</v>
      </c>
      <c r="F21349" t="s">
        <v>76</v>
      </c>
      <c r="G21349" t="s">
        <v>16</v>
      </c>
      <c r="H21349">
        <v>7</v>
      </c>
      <c r="I21349" t="s">
        <v>70881</v>
      </c>
      <c r="J21349" t="s">
        <v>70882</v>
      </c>
      <c r="K21349" t="s">
        <v>70883</v>
      </c>
      <c r="L21349" t="s">
        <v>77909</v>
      </c>
    </row>
    <row r="21350" spans="1:12" x14ac:dyDescent="0.15">
      <c r="A21350" t="s">
        <v>12</v>
      </c>
      <c r="B21350">
        <v>6019351</v>
      </c>
      <c r="C21350">
        <v>6019371</v>
      </c>
      <c r="D21350" t="s">
        <v>70880</v>
      </c>
      <c r="E21350" t="s">
        <v>90</v>
      </c>
      <c r="F21350" t="s">
        <v>76</v>
      </c>
      <c r="G21350" t="s">
        <v>36</v>
      </c>
      <c r="H21350">
        <v>45</v>
      </c>
      <c r="I21350" t="s">
        <v>70884</v>
      </c>
      <c r="J21350" t="s">
        <v>70885</v>
      </c>
      <c r="K21350" t="s">
        <v>70886</v>
      </c>
      <c r="L21350" t="s">
        <v>77967</v>
      </c>
    </row>
    <row r="21351" spans="1:12" x14ac:dyDescent="0.15">
      <c r="A21351" t="s">
        <v>12</v>
      </c>
      <c r="B21351">
        <v>6019320</v>
      </c>
      <c r="C21351">
        <v>6019340</v>
      </c>
      <c r="D21351" t="s">
        <v>70880</v>
      </c>
      <c r="E21351" t="s">
        <v>90</v>
      </c>
      <c r="F21351" t="s">
        <v>76</v>
      </c>
      <c r="G21351" t="s">
        <v>32</v>
      </c>
      <c r="H21351">
        <v>76</v>
      </c>
      <c r="I21351" t="s">
        <v>70887</v>
      </c>
      <c r="J21351" t="s">
        <v>70888</v>
      </c>
      <c r="K21351" t="s">
        <v>70889</v>
      </c>
      <c r="L21351" t="s">
        <v>77985</v>
      </c>
    </row>
    <row r="21352" spans="1:12" x14ac:dyDescent="0.15">
      <c r="A21352" t="s">
        <v>12</v>
      </c>
      <c r="B21352">
        <v>6019295</v>
      </c>
      <c r="C21352">
        <v>6019315</v>
      </c>
      <c r="D21352" t="s">
        <v>70880</v>
      </c>
      <c r="E21352" t="s">
        <v>90</v>
      </c>
      <c r="F21352" t="s">
        <v>76</v>
      </c>
      <c r="G21352" t="s">
        <v>23</v>
      </c>
      <c r="H21352">
        <v>101</v>
      </c>
      <c r="I21352" t="s">
        <v>70890</v>
      </c>
      <c r="J21352" t="s">
        <v>70891</v>
      </c>
      <c r="K21352" t="s">
        <v>70892</v>
      </c>
      <c r="L21352" t="s">
        <v>77997</v>
      </c>
    </row>
    <row r="21353" spans="1:12" x14ac:dyDescent="0.15">
      <c r="A21353" t="s">
        <v>12</v>
      </c>
      <c r="B21353">
        <v>6020918</v>
      </c>
      <c r="C21353">
        <v>6020938</v>
      </c>
      <c r="D21353" t="s">
        <v>70893</v>
      </c>
      <c r="E21353" t="s">
        <v>90</v>
      </c>
      <c r="F21353" t="s">
        <v>76</v>
      </c>
      <c r="G21353" t="s">
        <v>23</v>
      </c>
      <c r="H21353">
        <v>20</v>
      </c>
      <c r="I21353" t="s">
        <v>70894</v>
      </c>
      <c r="J21353" t="s">
        <v>70895</v>
      </c>
      <c r="K21353" t="s">
        <v>70896</v>
      </c>
      <c r="L21353" t="s">
        <v>77968</v>
      </c>
    </row>
    <row r="21354" spans="1:12" x14ac:dyDescent="0.15">
      <c r="A21354" t="s">
        <v>12</v>
      </c>
      <c r="B21354">
        <v>6020870</v>
      </c>
      <c r="C21354">
        <v>6020890</v>
      </c>
      <c r="D21354" t="s">
        <v>70893</v>
      </c>
      <c r="E21354" t="s">
        <v>90</v>
      </c>
      <c r="F21354" t="s">
        <v>76</v>
      </c>
      <c r="G21354" t="s">
        <v>36</v>
      </c>
      <c r="H21354">
        <v>68</v>
      </c>
      <c r="I21354" t="s">
        <v>70897</v>
      </c>
      <c r="J21354" t="s">
        <v>70898</v>
      </c>
      <c r="K21354" t="s">
        <v>70899</v>
      </c>
      <c r="L21354" t="s">
        <v>77962</v>
      </c>
    </row>
    <row r="21355" spans="1:12" x14ac:dyDescent="0.15">
      <c r="A21355" t="s">
        <v>12</v>
      </c>
      <c r="B21355">
        <v>6020789</v>
      </c>
      <c r="C21355">
        <v>6020809</v>
      </c>
      <c r="D21355" t="s">
        <v>70893</v>
      </c>
      <c r="E21355" t="s">
        <v>90</v>
      </c>
      <c r="F21355" t="s">
        <v>76</v>
      </c>
      <c r="G21355" t="s">
        <v>23</v>
      </c>
      <c r="H21355">
        <v>149</v>
      </c>
      <c r="I21355" t="s">
        <v>70900</v>
      </c>
      <c r="J21355" t="s">
        <v>70901</v>
      </c>
      <c r="K21355" t="s">
        <v>70902</v>
      </c>
      <c r="L21355" t="s">
        <v>78045</v>
      </c>
    </row>
    <row r="21356" spans="1:12" x14ac:dyDescent="0.15">
      <c r="A21356" t="s">
        <v>12</v>
      </c>
      <c r="B21356">
        <v>6020753</v>
      </c>
      <c r="C21356">
        <v>6020773</v>
      </c>
      <c r="D21356" t="s">
        <v>70893</v>
      </c>
      <c r="E21356" t="s">
        <v>90</v>
      </c>
      <c r="F21356" t="s">
        <v>76</v>
      </c>
      <c r="G21356" t="s">
        <v>32</v>
      </c>
      <c r="H21356">
        <v>185</v>
      </c>
      <c r="I21356" t="s">
        <v>70903</v>
      </c>
      <c r="J21356" t="s">
        <v>70904</v>
      </c>
      <c r="K21356" t="s">
        <v>70905</v>
      </c>
      <c r="L21356" t="s">
        <v>78084</v>
      </c>
    </row>
    <row r="21357" spans="1:12" x14ac:dyDescent="0.15">
      <c r="A21357" t="s">
        <v>12</v>
      </c>
      <c r="B21357">
        <v>6021692</v>
      </c>
      <c r="C21357">
        <v>6021712</v>
      </c>
      <c r="D21357" t="s">
        <v>70906</v>
      </c>
      <c r="E21357" t="s">
        <v>90</v>
      </c>
      <c r="F21357" t="s">
        <v>76</v>
      </c>
      <c r="G21357" t="s">
        <v>23</v>
      </c>
      <c r="H21357">
        <v>10</v>
      </c>
      <c r="I21357" t="s">
        <v>70907</v>
      </c>
      <c r="J21357" t="s">
        <v>70908</v>
      </c>
      <c r="K21357" t="s">
        <v>70909</v>
      </c>
      <c r="L21357" t="s">
        <v>78001</v>
      </c>
    </row>
    <row r="21358" spans="1:12" x14ac:dyDescent="0.15">
      <c r="A21358" t="s">
        <v>12</v>
      </c>
      <c r="B21358">
        <v>6021671</v>
      </c>
      <c r="C21358">
        <v>6021691</v>
      </c>
      <c r="D21358" t="s">
        <v>70906</v>
      </c>
      <c r="E21358" t="s">
        <v>90</v>
      </c>
      <c r="F21358" t="s">
        <v>76</v>
      </c>
      <c r="G21358" t="s">
        <v>16</v>
      </c>
      <c r="H21358">
        <v>31</v>
      </c>
      <c r="I21358" t="s">
        <v>70910</v>
      </c>
      <c r="J21358" t="s">
        <v>70911</v>
      </c>
      <c r="K21358" t="s">
        <v>70912</v>
      </c>
      <c r="L21358" t="s">
        <v>77910</v>
      </c>
    </row>
    <row r="21359" spans="1:12" x14ac:dyDescent="0.15">
      <c r="A21359" t="s">
        <v>12</v>
      </c>
      <c r="B21359">
        <v>6021647</v>
      </c>
      <c r="C21359">
        <v>6021667</v>
      </c>
      <c r="D21359" t="s">
        <v>70906</v>
      </c>
      <c r="E21359" t="s">
        <v>90</v>
      </c>
      <c r="F21359" t="s">
        <v>76</v>
      </c>
      <c r="G21359" t="s">
        <v>23</v>
      </c>
      <c r="H21359">
        <v>55</v>
      </c>
      <c r="I21359" t="s">
        <v>70913</v>
      </c>
      <c r="J21359" t="s">
        <v>70914</v>
      </c>
      <c r="K21359" t="s">
        <v>70915</v>
      </c>
      <c r="L21359" t="s">
        <v>77992</v>
      </c>
    </row>
    <row r="21360" spans="1:12" x14ac:dyDescent="0.15">
      <c r="A21360" t="s">
        <v>12</v>
      </c>
      <c r="B21360">
        <v>6021537</v>
      </c>
      <c r="C21360">
        <v>6021557</v>
      </c>
      <c r="D21360" t="s">
        <v>70906</v>
      </c>
      <c r="E21360" t="s">
        <v>90</v>
      </c>
      <c r="F21360" t="s">
        <v>76</v>
      </c>
      <c r="G21360" t="s">
        <v>23</v>
      </c>
      <c r="H21360">
        <v>165</v>
      </c>
      <c r="I21360" t="s">
        <v>70916</v>
      </c>
      <c r="J21360" t="s">
        <v>70917</v>
      </c>
      <c r="K21360" t="s">
        <v>70918</v>
      </c>
      <c r="L21360" t="s">
        <v>78162</v>
      </c>
    </row>
    <row r="21361" spans="1:12" x14ac:dyDescent="0.15">
      <c r="A21361" t="s">
        <v>12</v>
      </c>
      <c r="B21361">
        <v>6021960</v>
      </c>
      <c r="C21361">
        <v>6021980</v>
      </c>
      <c r="D21361" t="s">
        <v>70919</v>
      </c>
      <c r="E21361" t="s">
        <v>70920</v>
      </c>
      <c r="F21361" t="s">
        <v>76</v>
      </c>
      <c r="G21361" t="s">
        <v>32</v>
      </c>
      <c r="H21361">
        <v>17</v>
      </c>
      <c r="I21361" t="s">
        <v>70921</v>
      </c>
      <c r="J21361" t="s">
        <v>70922</v>
      </c>
      <c r="K21361" t="s">
        <v>70923</v>
      </c>
      <c r="L21361" t="s">
        <v>77944</v>
      </c>
    </row>
    <row r="21362" spans="1:12" x14ac:dyDescent="0.15">
      <c r="A21362" t="s">
        <v>12</v>
      </c>
      <c r="B21362">
        <v>6021931</v>
      </c>
      <c r="C21362">
        <v>6021951</v>
      </c>
      <c r="D21362" t="s">
        <v>70919</v>
      </c>
      <c r="E21362" t="s">
        <v>70920</v>
      </c>
      <c r="F21362" t="s">
        <v>76</v>
      </c>
      <c r="G21362" t="s">
        <v>23</v>
      </c>
      <c r="H21362">
        <v>46</v>
      </c>
      <c r="I21362" t="s">
        <v>70924</v>
      </c>
      <c r="J21362" t="s">
        <v>70925</v>
      </c>
      <c r="K21362" t="s">
        <v>70926</v>
      </c>
      <c r="L21362" t="s">
        <v>78004</v>
      </c>
    </row>
    <row r="21363" spans="1:12" x14ac:dyDescent="0.15">
      <c r="A21363" t="s">
        <v>12</v>
      </c>
      <c r="B21363">
        <v>6021904</v>
      </c>
      <c r="C21363">
        <v>6021924</v>
      </c>
      <c r="D21363" t="s">
        <v>70919</v>
      </c>
      <c r="E21363" t="s">
        <v>70920</v>
      </c>
      <c r="F21363" t="s">
        <v>76</v>
      </c>
      <c r="G21363" t="s">
        <v>36</v>
      </c>
      <c r="H21363">
        <v>73</v>
      </c>
      <c r="I21363" t="s">
        <v>70927</v>
      </c>
      <c r="J21363" t="s">
        <v>70928</v>
      </c>
      <c r="K21363" t="s">
        <v>70929</v>
      </c>
      <c r="L21363" t="s">
        <v>77926</v>
      </c>
    </row>
    <row r="21364" spans="1:12" x14ac:dyDescent="0.15">
      <c r="A21364" t="s">
        <v>12</v>
      </c>
      <c r="B21364">
        <v>6021884</v>
      </c>
      <c r="C21364">
        <v>6021904</v>
      </c>
      <c r="D21364" t="s">
        <v>70919</v>
      </c>
      <c r="E21364" t="s">
        <v>70920</v>
      </c>
      <c r="F21364" t="s">
        <v>76</v>
      </c>
      <c r="G21364" t="s">
        <v>16</v>
      </c>
      <c r="H21364">
        <v>93</v>
      </c>
      <c r="I21364" t="s">
        <v>70930</v>
      </c>
      <c r="J21364" t="s">
        <v>70931</v>
      </c>
      <c r="K21364" t="s">
        <v>70932</v>
      </c>
      <c r="L21364" t="s">
        <v>78044</v>
      </c>
    </row>
    <row r="21365" spans="1:12" x14ac:dyDescent="0.15">
      <c r="A21365" t="s">
        <v>12</v>
      </c>
      <c r="B21365">
        <v>6022183</v>
      </c>
      <c r="C21365">
        <v>6022203</v>
      </c>
      <c r="D21365" t="s">
        <v>70933</v>
      </c>
      <c r="E21365" t="s">
        <v>70934</v>
      </c>
      <c r="F21365" t="s">
        <v>15</v>
      </c>
      <c r="G21365" t="s">
        <v>23</v>
      </c>
      <c r="H21365">
        <v>11</v>
      </c>
      <c r="I21365" t="s">
        <v>70935</v>
      </c>
      <c r="J21365" t="s">
        <v>70936</v>
      </c>
      <c r="K21365" t="s">
        <v>70937</v>
      </c>
      <c r="L21365" t="s">
        <v>77974</v>
      </c>
    </row>
    <row r="21366" spans="1:12" x14ac:dyDescent="0.15">
      <c r="A21366" t="s">
        <v>12</v>
      </c>
      <c r="B21366">
        <v>6022211</v>
      </c>
      <c r="C21366">
        <v>6022231</v>
      </c>
      <c r="D21366" t="s">
        <v>70933</v>
      </c>
      <c r="E21366" t="s">
        <v>70934</v>
      </c>
      <c r="F21366" t="s">
        <v>15</v>
      </c>
      <c r="G21366" t="s">
        <v>32</v>
      </c>
      <c r="H21366">
        <v>39</v>
      </c>
      <c r="I21366" t="s">
        <v>70938</v>
      </c>
      <c r="J21366" t="s">
        <v>70939</v>
      </c>
      <c r="K21366" t="s">
        <v>70940</v>
      </c>
      <c r="L21366" t="s">
        <v>78041</v>
      </c>
    </row>
    <row r="21367" spans="1:12" x14ac:dyDescent="0.15">
      <c r="A21367" t="s">
        <v>12</v>
      </c>
      <c r="B21367">
        <v>6022234</v>
      </c>
      <c r="C21367">
        <v>6022254</v>
      </c>
      <c r="D21367" t="s">
        <v>70933</v>
      </c>
      <c r="E21367" t="s">
        <v>70934</v>
      </c>
      <c r="F21367" t="s">
        <v>15</v>
      </c>
      <c r="G21367" t="s">
        <v>16</v>
      </c>
      <c r="H21367">
        <v>62</v>
      </c>
      <c r="I21367" t="s">
        <v>70941</v>
      </c>
      <c r="J21367" t="s">
        <v>70942</v>
      </c>
      <c r="K21367" t="s">
        <v>70943</v>
      </c>
      <c r="L21367" t="s">
        <v>77949</v>
      </c>
    </row>
    <row r="21368" spans="1:12" x14ac:dyDescent="0.15">
      <c r="A21368" t="s">
        <v>12</v>
      </c>
      <c r="B21368">
        <v>6022263</v>
      </c>
      <c r="C21368">
        <v>6022283</v>
      </c>
      <c r="D21368" t="s">
        <v>70933</v>
      </c>
      <c r="E21368" t="s">
        <v>70934</v>
      </c>
      <c r="F21368" t="s">
        <v>15</v>
      </c>
      <c r="G21368" t="s">
        <v>36</v>
      </c>
      <c r="H21368">
        <v>91</v>
      </c>
      <c r="I21368" t="s">
        <v>70944</v>
      </c>
      <c r="J21368" t="s">
        <v>70945</v>
      </c>
      <c r="K21368" t="s">
        <v>70946</v>
      </c>
      <c r="L21368" t="s">
        <v>77907</v>
      </c>
    </row>
    <row r="21369" spans="1:12" x14ac:dyDescent="0.15">
      <c r="A21369" t="s">
        <v>12</v>
      </c>
      <c r="B21369">
        <v>6024661</v>
      </c>
      <c r="C21369">
        <v>6024681</v>
      </c>
      <c r="D21369" t="s">
        <v>70947</v>
      </c>
      <c r="E21369" t="s">
        <v>70948</v>
      </c>
      <c r="F21369" t="s">
        <v>15</v>
      </c>
      <c r="G21369" t="s">
        <v>32</v>
      </c>
      <c r="H21369">
        <v>20</v>
      </c>
      <c r="I21369" t="s">
        <v>70949</v>
      </c>
      <c r="J21369" t="s">
        <v>70950</v>
      </c>
      <c r="K21369" t="s">
        <v>70951</v>
      </c>
      <c r="L21369" t="s">
        <v>77968</v>
      </c>
    </row>
    <row r="21370" spans="1:12" x14ac:dyDescent="0.15">
      <c r="A21370" t="s">
        <v>12</v>
      </c>
      <c r="B21370">
        <v>6024685</v>
      </c>
      <c r="C21370">
        <v>6024705</v>
      </c>
      <c r="D21370" t="s">
        <v>70947</v>
      </c>
      <c r="E21370" t="s">
        <v>70948</v>
      </c>
      <c r="F21370" t="s">
        <v>15</v>
      </c>
      <c r="G21370" t="s">
        <v>32</v>
      </c>
      <c r="H21370">
        <v>44</v>
      </c>
      <c r="I21370" t="s">
        <v>70952</v>
      </c>
      <c r="J21370" t="s">
        <v>70953</v>
      </c>
      <c r="K21370" t="s">
        <v>70954</v>
      </c>
      <c r="L21370" t="s">
        <v>78016</v>
      </c>
    </row>
    <row r="21371" spans="1:12" x14ac:dyDescent="0.15">
      <c r="A21371" t="s">
        <v>12</v>
      </c>
      <c r="B21371">
        <v>6024705</v>
      </c>
      <c r="C21371">
        <v>6024725</v>
      </c>
      <c r="D21371" t="s">
        <v>70947</v>
      </c>
      <c r="E21371" t="s">
        <v>70948</v>
      </c>
      <c r="F21371" t="s">
        <v>15</v>
      </c>
      <c r="G21371" t="s">
        <v>36</v>
      </c>
      <c r="H21371">
        <v>64</v>
      </c>
      <c r="I21371" t="s">
        <v>70955</v>
      </c>
      <c r="J21371" t="s">
        <v>70956</v>
      </c>
      <c r="K21371" t="s">
        <v>70957</v>
      </c>
      <c r="L21371" t="s">
        <v>77989</v>
      </c>
    </row>
    <row r="21372" spans="1:12" x14ac:dyDescent="0.15">
      <c r="A21372" t="s">
        <v>12</v>
      </c>
      <c r="B21372">
        <v>6024733</v>
      </c>
      <c r="C21372">
        <v>6024753</v>
      </c>
      <c r="D21372" t="s">
        <v>70947</v>
      </c>
      <c r="E21372" t="s">
        <v>70948</v>
      </c>
      <c r="F21372" t="s">
        <v>15</v>
      </c>
      <c r="G21372" t="s">
        <v>32</v>
      </c>
      <c r="H21372">
        <v>92</v>
      </c>
      <c r="I21372" t="s">
        <v>70958</v>
      </c>
      <c r="J21372" t="s">
        <v>70959</v>
      </c>
      <c r="K21372" t="s">
        <v>70960</v>
      </c>
      <c r="L21372" t="s">
        <v>78032</v>
      </c>
    </row>
    <row r="21373" spans="1:12" x14ac:dyDescent="0.15">
      <c r="A21373" t="s">
        <v>12</v>
      </c>
      <c r="B21373">
        <v>6026439</v>
      </c>
      <c r="C21373">
        <v>6026459</v>
      </c>
      <c r="D21373" t="s">
        <v>70961</v>
      </c>
      <c r="E21373" t="s">
        <v>90</v>
      </c>
      <c r="F21373" t="s">
        <v>15</v>
      </c>
      <c r="G21373" t="s">
        <v>36</v>
      </c>
      <c r="H21373">
        <v>0</v>
      </c>
      <c r="I21373" t="s">
        <v>70962</v>
      </c>
      <c r="J21373" t="s">
        <v>70963</v>
      </c>
      <c r="K21373" t="s">
        <v>70964</v>
      </c>
      <c r="L21373" t="s">
        <v>77980</v>
      </c>
    </row>
    <row r="21374" spans="1:12" x14ac:dyDescent="0.15">
      <c r="A21374" t="s">
        <v>12</v>
      </c>
      <c r="B21374">
        <v>6026461</v>
      </c>
      <c r="C21374">
        <v>6026481</v>
      </c>
      <c r="D21374" t="s">
        <v>70961</v>
      </c>
      <c r="E21374" t="s">
        <v>90</v>
      </c>
      <c r="F21374" t="s">
        <v>15</v>
      </c>
      <c r="G21374" t="s">
        <v>36</v>
      </c>
      <c r="H21374">
        <v>22</v>
      </c>
      <c r="I21374" t="s">
        <v>70965</v>
      </c>
      <c r="J21374" t="s">
        <v>70966</v>
      </c>
      <c r="K21374" t="s">
        <v>70967</v>
      </c>
      <c r="L21374" t="s">
        <v>77948</v>
      </c>
    </row>
    <row r="21375" spans="1:12" x14ac:dyDescent="0.15">
      <c r="A21375" t="s">
        <v>12</v>
      </c>
      <c r="B21375">
        <v>6026486</v>
      </c>
      <c r="C21375">
        <v>6026506</v>
      </c>
      <c r="D21375" t="s">
        <v>70961</v>
      </c>
      <c r="E21375" t="s">
        <v>90</v>
      </c>
      <c r="F21375" t="s">
        <v>15</v>
      </c>
      <c r="G21375" t="s">
        <v>32</v>
      </c>
      <c r="H21375">
        <v>47</v>
      </c>
      <c r="I21375" t="s">
        <v>70968</v>
      </c>
      <c r="J21375" t="s">
        <v>70969</v>
      </c>
      <c r="K21375" t="s">
        <v>70970</v>
      </c>
      <c r="L21375" t="s">
        <v>77932</v>
      </c>
    </row>
    <row r="21376" spans="1:12" x14ac:dyDescent="0.15">
      <c r="A21376" t="s">
        <v>12</v>
      </c>
      <c r="B21376">
        <v>6026514</v>
      </c>
      <c r="C21376">
        <v>6026534</v>
      </c>
      <c r="D21376" t="s">
        <v>70961</v>
      </c>
      <c r="E21376" t="s">
        <v>90</v>
      </c>
      <c r="F21376" t="s">
        <v>15</v>
      </c>
      <c r="G21376" t="s">
        <v>36</v>
      </c>
      <c r="H21376">
        <v>75</v>
      </c>
      <c r="I21376" t="s">
        <v>70971</v>
      </c>
      <c r="J21376" t="s">
        <v>70972</v>
      </c>
      <c r="K21376" t="s">
        <v>70973</v>
      </c>
      <c r="L21376" t="s">
        <v>78027</v>
      </c>
    </row>
    <row r="21377" spans="1:12" x14ac:dyDescent="0.15">
      <c r="A21377" t="s">
        <v>12</v>
      </c>
      <c r="B21377">
        <v>6027253</v>
      </c>
      <c r="C21377">
        <v>6027273</v>
      </c>
      <c r="D21377" t="s">
        <v>70974</v>
      </c>
      <c r="E21377" t="s">
        <v>70975</v>
      </c>
      <c r="F21377" t="s">
        <v>15</v>
      </c>
      <c r="G21377" t="s">
        <v>36</v>
      </c>
      <c r="H21377">
        <v>0</v>
      </c>
      <c r="I21377" t="s">
        <v>70976</v>
      </c>
      <c r="J21377" t="s">
        <v>70977</v>
      </c>
      <c r="K21377" t="s">
        <v>70978</v>
      </c>
      <c r="L21377" t="s">
        <v>77980</v>
      </c>
    </row>
    <row r="21378" spans="1:12" x14ac:dyDescent="0.15">
      <c r="A21378" t="s">
        <v>12</v>
      </c>
      <c r="B21378">
        <v>6027276</v>
      </c>
      <c r="C21378">
        <v>6027296</v>
      </c>
      <c r="D21378" t="s">
        <v>70974</v>
      </c>
      <c r="E21378" t="s">
        <v>70975</v>
      </c>
      <c r="F21378" t="s">
        <v>15</v>
      </c>
      <c r="G21378" t="s">
        <v>16</v>
      </c>
      <c r="H21378">
        <v>23</v>
      </c>
      <c r="I21378" t="s">
        <v>70979</v>
      </c>
      <c r="J21378" t="s">
        <v>70980</v>
      </c>
      <c r="K21378" t="s">
        <v>70981</v>
      </c>
      <c r="L21378" t="s">
        <v>77975</v>
      </c>
    </row>
    <row r="21379" spans="1:12" x14ac:dyDescent="0.15">
      <c r="A21379" t="s">
        <v>12</v>
      </c>
      <c r="B21379">
        <v>6027320</v>
      </c>
      <c r="C21379">
        <v>6027340</v>
      </c>
      <c r="D21379" t="s">
        <v>70974</v>
      </c>
      <c r="E21379" t="s">
        <v>70975</v>
      </c>
      <c r="F21379" t="s">
        <v>15</v>
      </c>
      <c r="G21379" t="s">
        <v>36</v>
      </c>
      <c r="H21379">
        <v>67</v>
      </c>
      <c r="I21379" t="s">
        <v>70982</v>
      </c>
      <c r="J21379" t="s">
        <v>70983</v>
      </c>
      <c r="K21379" t="s">
        <v>70984</v>
      </c>
      <c r="L21379" t="s">
        <v>77981</v>
      </c>
    </row>
    <row r="21380" spans="1:12" x14ac:dyDescent="0.15">
      <c r="A21380" t="s">
        <v>12</v>
      </c>
      <c r="B21380">
        <v>6027350</v>
      </c>
      <c r="C21380">
        <v>6027370</v>
      </c>
      <c r="D21380" t="s">
        <v>70974</v>
      </c>
      <c r="E21380" t="s">
        <v>70975</v>
      </c>
      <c r="F21380" t="s">
        <v>15</v>
      </c>
      <c r="G21380" t="s">
        <v>32</v>
      </c>
      <c r="H21380">
        <v>97</v>
      </c>
      <c r="I21380" t="s">
        <v>70985</v>
      </c>
      <c r="J21380" t="s">
        <v>70986</v>
      </c>
      <c r="K21380" t="s">
        <v>70987</v>
      </c>
      <c r="L21380" t="s">
        <v>78010</v>
      </c>
    </row>
    <row r="21381" spans="1:12" x14ac:dyDescent="0.15">
      <c r="A21381" t="s">
        <v>12</v>
      </c>
      <c r="B21381">
        <v>6027822</v>
      </c>
      <c r="C21381">
        <v>6027842</v>
      </c>
      <c r="D21381" t="s">
        <v>70988</v>
      </c>
      <c r="E21381" t="s">
        <v>70989</v>
      </c>
      <c r="F21381" t="s">
        <v>15</v>
      </c>
      <c r="G21381" t="s">
        <v>32</v>
      </c>
      <c r="H21381">
        <v>7</v>
      </c>
      <c r="I21381" t="s">
        <v>70990</v>
      </c>
      <c r="J21381" t="s">
        <v>70991</v>
      </c>
      <c r="K21381" t="s">
        <v>70992</v>
      </c>
      <c r="L21381" t="s">
        <v>77909</v>
      </c>
    </row>
    <row r="21382" spans="1:12" x14ac:dyDescent="0.15">
      <c r="A21382" t="s">
        <v>12</v>
      </c>
      <c r="B21382">
        <v>6027844</v>
      </c>
      <c r="C21382">
        <v>6027864</v>
      </c>
      <c r="D21382" t="s">
        <v>70988</v>
      </c>
      <c r="E21382" t="s">
        <v>70989</v>
      </c>
      <c r="F21382" t="s">
        <v>15</v>
      </c>
      <c r="G21382" t="s">
        <v>32</v>
      </c>
      <c r="H21382">
        <v>29</v>
      </c>
      <c r="I21382" t="s">
        <v>70993</v>
      </c>
      <c r="J21382" t="s">
        <v>70994</v>
      </c>
      <c r="K21382" t="s">
        <v>70995</v>
      </c>
      <c r="L21382" t="s">
        <v>77921</v>
      </c>
    </row>
    <row r="21383" spans="1:12" x14ac:dyDescent="0.15">
      <c r="A21383" t="s">
        <v>12</v>
      </c>
      <c r="B21383">
        <v>6027897</v>
      </c>
      <c r="C21383">
        <v>6027917</v>
      </c>
      <c r="D21383" t="s">
        <v>70988</v>
      </c>
      <c r="E21383" t="s">
        <v>70989</v>
      </c>
      <c r="F21383" t="s">
        <v>15</v>
      </c>
      <c r="G21383" t="s">
        <v>32</v>
      </c>
      <c r="H21383">
        <v>82</v>
      </c>
      <c r="I21383" t="s">
        <v>70996</v>
      </c>
      <c r="J21383" t="s">
        <v>70997</v>
      </c>
      <c r="K21383" t="s">
        <v>70998</v>
      </c>
      <c r="L21383" t="s">
        <v>78011</v>
      </c>
    </row>
    <row r="21384" spans="1:12" x14ac:dyDescent="0.15">
      <c r="A21384" t="s">
        <v>12</v>
      </c>
      <c r="B21384">
        <v>6027939</v>
      </c>
      <c r="C21384">
        <v>6027959</v>
      </c>
      <c r="D21384" t="s">
        <v>70988</v>
      </c>
      <c r="E21384" t="s">
        <v>70989</v>
      </c>
      <c r="F21384" t="s">
        <v>15</v>
      </c>
      <c r="G21384" t="s">
        <v>16</v>
      </c>
      <c r="H21384">
        <v>124</v>
      </c>
      <c r="I21384" t="s">
        <v>70999</v>
      </c>
      <c r="J21384" t="s">
        <v>71000</v>
      </c>
      <c r="K21384" t="s">
        <v>71001</v>
      </c>
      <c r="L21384" t="s">
        <v>78046</v>
      </c>
    </row>
    <row r="21385" spans="1:12" x14ac:dyDescent="0.15">
      <c r="A21385" t="s">
        <v>12</v>
      </c>
      <c r="B21385">
        <v>6029264</v>
      </c>
      <c r="C21385">
        <v>6029284</v>
      </c>
      <c r="D21385" t="s">
        <v>71002</v>
      </c>
      <c r="E21385" t="s">
        <v>90</v>
      </c>
      <c r="F21385" t="s">
        <v>15</v>
      </c>
      <c r="G21385" t="s">
        <v>36</v>
      </c>
      <c r="H21385">
        <v>11</v>
      </c>
      <c r="I21385" t="s">
        <v>71003</v>
      </c>
      <c r="J21385" t="s">
        <v>71004</v>
      </c>
      <c r="K21385" t="s">
        <v>71005</v>
      </c>
      <c r="L21385" t="s">
        <v>77974</v>
      </c>
    </row>
    <row r="21386" spans="1:12" x14ac:dyDescent="0.15">
      <c r="A21386" t="s">
        <v>12</v>
      </c>
      <c r="B21386">
        <v>6029290</v>
      </c>
      <c r="C21386">
        <v>6029310</v>
      </c>
      <c r="D21386" t="s">
        <v>71002</v>
      </c>
      <c r="E21386" t="s">
        <v>90</v>
      </c>
      <c r="F21386" t="s">
        <v>15</v>
      </c>
      <c r="G21386" t="s">
        <v>23</v>
      </c>
      <c r="H21386">
        <v>37</v>
      </c>
      <c r="I21386" t="s">
        <v>71006</v>
      </c>
      <c r="J21386" t="s">
        <v>71007</v>
      </c>
      <c r="K21386" t="s">
        <v>71008</v>
      </c>
      <c r="L21386" t="s">
        <v>77906</v>
      </c>
    </row>
    <row r="21387" spans="1:12" x14ac:dyDescent="0.15">
      <c r="A21387" t="s">
        <v>12</v>
      </c>
      <c r="B21387">
        <v>6029333</v>
      </c>
      <c r="C21387">
        <v>6029353</v>
      </c>
      <c r="D21387" t="s">
        <v>71002</v>
      </c>
      <c r="E21387" t="s">
        <v>90</v>
      </c>
      <c r="F21387" t="s">
        <v>15</v>
      </c>
      <c r="G21387" t="s">
        <v>23</v>
      </c>
      <c r="H21387">
        <v>80</v>
      </c>
      <c r="I21387" t="s">
        <v>71009</v>
      </c>
      <c r="J21387" t="s">
        <v>71010</v>
      </c>
      <c r="K21387" t="s">
        <v>71011</v>
      </c>
      <c r="L21387" t="s">
        <v>77940</v>
      </c>
    </row>
    <row r="21388" spans="1:12" x14ac:dyDescent="0.15">
      <c r="A21388" t="s">
        <v>12</v>
      </c>
      <c r="B21388">
        <v>6029364</v>
      </c>
      <c r="C21388">
        <v>6029384</v>
      </c>
      <c r="D21388" t="s">
        <v>71002</v>
      </c>
      <c r="E21388" t="s">
        <v>90</v>
      </c>
      <c r="F21388" t="s">
        <v>15</v>
      </c>
      <c r="G21388" t="s">
        <v>36</v>
      </c>
      <c r="H21388">
        <v>111</v>
      </c>
      <c r="I21388" t="s">
        <v>71012</v>
      </c>
      <c r="J21388" t="s">
        <v>71013</v>
      </c>
      <c r="K21388" t="s">
        <v>71014</v>
      </c>
      <c r="L21388" t="s">
        <v>77908</v>
      </c>
    </row>
    <row r="21389" spans="1:12" x14ac:dyDescent="0.15">
      <c r="A21389" t="s">
        <v>12</v>
      </c>
      <c r="B21389">
        <v>6030043</v>
      </c>
      <c r="C21389">
        <v>6030063</v>
      </c>
      <c r="D21389" t="s">
        <v>71015</v>
      </c>
      <c r="E21389" t="s">
        <v>71016</v>
      </c>
      <c r="F21389" t="s">
        <v>15</v>
      </c>
      <c r="G21389" t="s">
        <v>16</v>
      </c>
      <c r="H21389">
        <v>0</v>
      </c>
      <c r="I21389" t="s">
        <v>71017</v>
      </c>
      <c r="J21389" t="s">
        <v>71018</v>
      </c>
      <c r="K21389" t="s">
        <v>71019</v>
      </c>
      <c r="L21389" t="s">
        <v>77980</v>
      </c>
    </row>
    <row r="21390" spans="1:12" x14ac:dyDescent="0.15">
      <c r="A21390" t="s">
        <v>12</v>
      </c>
      <c r="B21390">
        <v>6030073</v>
      </c>
      <c r="C21390">
        <v>6030093</v>
      </c>
      <c r="D21390" t="s">
        <v>71015</v>
      </c>
      <c r="E21390" t="s">
        <v>71016</v>
      </c>
      <c r="F21390" t="s">
        <v>15</v>
      </c>
      <c r="G21390" t="s">
        <v>36</v>
      </c>
      <c r="H21390">
        <v>30</v>
      </c>
      <c r="I21390" t="s">
        <v>71020</v>
      </c>
      <c r="J21390" t="s">
        <v>71021</v>
      </c>
      <c r="K21390" t="s">
        <v>71022</v>
      </c>
      <c r="L21390" t="s">
        <v>77984</v>
      </c>
    </row>
    <row r="21391" spans="1:12" x14ac:dyDescent="0.15">
      <c r="A21391" t="s">
        <v>12</v>
      </c>
      <c r="B21391">
        <v>6030102</v>
      </c>
      <c r="C21391">
        <v>6030122</v>
      </c>
      <c r="D21391" t="s">
        <v>71015</v>
      </c>
      <c r="E21391" t="s">
        <v>71016</v>
      </c>
      <c r="F21391" t="s">
        <v>15</v>
      </c>
      <c r="G21391" t="s">
        <v>23</v>
      </c>
      <c r="H21391">
        <v>59</v>
      </c>
      <c r="I21391" t="s">
        <v>71023</v>
      </c>
      <c r="J21391" t="s">
        <v>71024</v>
      </c>
      <c r="K21391" t="s">
        <v>71025</v>
      </c>
      <c r="L21391" t="s">
        <v>78009</v>
      </c>
    </row>
    <row r="21392" spans="1:12" x14ac:dyDescent="0.15">
      <c r="A21392" t="s">
        <v>12</v>
      </c>
      <c r="B21392">
        <v>6030135</v>
      </c>
      <c r="C21392">
        <v>6030155</v>
      </c>
      <c r="D21392" t="s">
        <v>71015</v>
      </c>
      <c r="E21392" t="s">
        <v>71016</v>
      </c>
      <c r="F21392" t="s">
        <v>15</v>
      </c>
      <c r="G21392" t="s">
        <v>23</v>
      </c>
      <c r="H21392">
        <v>92</v>
      </c>
      <c r="I21392" t="s">
        <v>71026</v>
      </c>
      <c r="J21392" t="s">
        <v>71027</v>
      </c>
      <c r="K21392" t="s">
        <v>71028</v>
      </c>
      <c r="L21392" t="s">
        <v>78032</v>
      </c>
    </row>
    <row r="21393" spans="1:12" x14ac:dyDescent="0.15">
      <c r="A21393" t="s">
        <v>12</v>
      </c>
      <c r="B21393">
        <v>6031881</v>
      </c>
      <c r="C21393">
        <v>6031901</v>
      </c>
      <c r="D21393" t="s">
        <v>71029</v>
      </c>
      <c r="E21393" t="s">
        <v>71030</v>
      </c>
      <c r="F21393" t="s">
        <v>15</v>
      </c>
      <c r="G21393" t="s">
        <v>36</v>
      </c>
      <c r="H21393">
        <v>6</v>
      </c>
      <c r="I21393" t="s">
        <v>71031</v>
      </c>
      <c r="J21393" t="s">
        <v>71032</v>
      </c>
      <c r="K21393" t="s">
        <v>71033</v>
      </c>
      <c r="L21393" t="s">
        <v>78025</v>
      </c>
    </row>
    <row r="21394" spans="1:12" x14ac:dyDescent="0.15">
      <c r="A21394" t="s">
        <v>12</v>
      </c>
      <c r="B21394">
        <v>6031910</v>
      </c>
      <c r="C21394">
        <v>6031930</v>
      </c>
      <c r="D21394" t="s">
        <v>71029</v>
      </c>
      <c r="E21394" t="s">
        <v>71030</v>
      </c>
      <c r="F21394" t="s">
        <v>15</v>
      </c>
      <c r="G21394" t="s">
        <v>23</v>
      </c>
      <c r="H21394">
        <v>35</v>
      </c>
      <c r="I21394" t="s">
        <v>71034</v>
      </c>
      <c r="J21394" t="s">
        <v>71035</v>
      </c>
      <c r="K21394" t="s">
        <v>71036</v>
      </c>
      <c r="L21394" t="s">
        <v>77936</v>
      </c>
    </row>
    <row r="21395" spans="1:12" x14ac:dyDescent="0.15">
      <c r="A21395" t="s">
        <v>12</v>
      </c>
      <c r="B21395">
        <v>6031933</v>
      </c>
      <c r="C21395">
        <v>6031953</v>
      </c>
      <c r="D21395" t="s">
        <v>71029</v>
      </c>
      <c r="E21395" t="s">
        <v>71030</v>
      </c>
      <c r="F21395" t="s">
        <v>15</v>
      </c>
      <c r="G21395" t="s">
        <v>16</v>
      </c>
      <c r="H21395">
        <v>58</v>
      </c>
      <c r="I21395" t="s">
        <v>71037</v>
      </c>
      <c r="J21395" t="s">
        <v>71038</v>
      </c>
      <c r="K21395" t="s">
        <v>71039</v>
      </c>
      <c r="L21395" t="s">
        <v>77911</v>
      </c>
    </row>
    <row r="21396" spans="1:12" x14ac:dyDescent="0.15">
      <c r="A21396" t="s">
        <v>12</v>
      </c>
      <c r="B21396">
        <v>6031965</v>
      </c>
      <c r="C21396">
        <v>6031985</v>
      </c>
      <c r="D21396" t="s">
        <v>71029</v>
      </c>
      <c r="E21396" t="s">
        <v>71030</v>
      </c>
      <c r="F21396" t="s">
        <v>15</v>
      </c>
      <c r="G21396" t="s">
        <v>16</v>
      </c>
      <c r="H21396">
        <v>90</v>
      </c>
      <c r="I21396" t="s">
        <v>71040</v>
      </c>
      <c r="J21396" t="s">
        <v>71041</v>
      </c>
      <c r="K21396" t="s">
        <v>71042</v>
      </c>
      <c r="L21396" t="s">
        <v>78017</v>
      </c>
    </row>
    <row r="21397" spans="1:12" x14ac:dyDescent="0.15">
      <c r="A21397" t="s">
        <v>12</v>
      </c>
      <c r="B21397">
        <v>6033037</v>
      </c>
      <c r="C21397">
        <v>6033057</v>
      </c>
      <c r="D21397" t="s">
        <v>71043</v>
      </c>
      <c r="E21397" t="s">
        <v>71044</v>
      </c>
      <c r="F21397" t="s">
        <v>15</v>
      </c>
      <c r="G21397" t="s">
        <v>32</v>
      </c>
      <c r="H21397">
        <v>1</v>
      </c>
      <c r="I21397" t="s">
        <v>71045</v>
      </c>
      <c r="J21397" t="s">
        <v>71046</v>
      </c>
      <c r="K21397" t="s">
        <v>71047</v>
      </c>
      <c r="L21397" t="s">
        <v>77917</v>
      </c>
    </row>
    <row r="21398" spans="1:12" x14ac:dyDescent="0.15">
      <c r="A21398" t="s">
        <v>12</v>
      </c>
      <c r="B21398">
        <v>6033069</v>
      </c>
      <c r="C21398">
        <v>6033089</v>
      </c>
      <c r="D21398" t="s">
        <v>71043</v>
      </c>
      <c r="E21398" t="s">
        <v>71044</v>
      </c>
      <c r="F21398" t="s">
        <v>15</v>
      </c>
      <c r="G21398" t="s">
        <v>16</v>
      </c>
      <c r="H21398">
        <v>33</v>
      </c>
      <c r="I21398" t="s">
        <v>71048</v>
      </c>
      <c r="J21398" t="s">
        <v>71049</v>
      </c>
      <c r="K21398" t="s">
        <v>71050</v>
      </c>
      <c r="L21398" t="s">
        <v>77977</v>
      </c>
    </row>
    <row r="21399" spans="1:12" x14ac:dyDescent="0.15">
      <c r="A21399" t="s">
        <v>12</v>
      </c>
      <c r="B21399">
        <v>6033128</v>
      </c>
      <c r="C21399">
        <v>6033148</v>
      </c>
      <c r="D21399" t="s">
        <v>71043</v>
      </c>
      <c r="E21399" t="s">
        <v>71044</v>
      </c>
      <c r="F21399" t="s">
        <v>15</v>
      </c>
      <c r="G21399" t="s">
        <v>23</v>
      </c>
      <c r="H21399">
        <v>92</v>
      </c>
      <c r="I21399" t="s">
        <v>71051</v>
      </c>
      <c r="J21399" t="s">
        <v>71052</v>
      </c>
      <c r="K21399" t="s">
        <v>71053</v>
      </c>
      <c r="L21399" t="s">
        <v>78032</v>
      </c>
    </row>
    <row r="21400" spans="1:12" x14ac:dyDescent="0.15">
      <c r="A21400" t="s">
        <v>12</v>
      </c>
      <c r="B21400">
        <v>6033149</v>
      </c>
      <c r="C21400">
        <v>6033169</v>
      </c>
      <c r="D21400" t="s">
        <v>71043</v>
      </c>
      <c r="E21400" t="s">
        <v>71044</v>
      </c>
      <c r="F21400" t="s">
        <v>15</v>
      </c>
      <c r="G21400" t="s">
        <v>23</v>
      </c>
      <c r="H21400">
        <v>113</v>
      </c>
      <c r="I21400" t="s">
        <v>71054</v>
      </c>
      <c r="J21400" t="s">
        <v>71055</v>
      </c>
      <c r="K21400" t="s">
        <v>71056</v>
      </c>
      <c r="L21400" t="s">
        <v>77986</v>
      </c>
    </row>
    <row r="21401" spans="1:12" x14ac:dyDescent="0.15">
      <c r="A21401" t="s">
        <v>12</v>
      </c>
      <c r="B21401">
        <v>6034791</v>
      </c>
      <c r="C21401">
        <v>6034811</v>
      </c>
      <c r="D21401" t="s">
        <v>71057</v>
      </c>
      <c r="E21401" t="s">
        <v>90</v>
      </c>
      <c r="F21401" t="s">
        <v>15</v>
      </c>
      <c r="G21401" t="s">
        <v>16</v>
      </c>
      <c r="H21401">
        <v>17</v>
      </c>
      <c r="I21401" t="s">
        <v>71058</v>
      </c>
      <c r="J21401" t="s">
        <v>71059</v>
      </c>
      <c r="K21401" t="s">
        <v>71060</v>
      </c>
      <c r="L21401" t="s">
        <v>77944</v>
      </c>
    </row>
    <row r="21402" spans="1:12" x14ac:dyDescent="0.15">
      <c r="A21402" t="s">
        <v>12</v>
      </c>
      <c r="B21402">
        <v>6034837</v>
      </c>
      <c r="C21402">
        <v>6034857</v>
      </c>
      <c r="D21402" t="s">
        <v>71057</v>
      </c>
      <c r="E21402" t="s">
        <v>90</v>
      </c>
      <c r="F21402" t="s">
        <v>15</v>
      </c>
      <c r="G21402" t="s">
        <v>36</v>
      </c>
      <c r="H21402">
        <v>63</v>
      </c>
      <c r="I21402" t="s">
        <v>71061</v>
      </c>
      <c r="J21402" t="s">
        <v>71062</v>
      </c>
      <c r="K21402" t="s">
        <v>71063</v>
      </c>
      <c r="L21402" t="s">
        <v>77957</v>
      </c>
    </row>
    <row r="21403" spans="1:12" x14ac:dyDescent="0.15">
      <c r="A21403" t="s">
        <v>12</v>
      </c>
      <c r="B21403">
        <v>6034881</v>
      </c>
      <c r="C21403">
        <v>6034901</v>
      </c>
      <c r="D21403" t="s">
        <v>71057</v>
      </c>
      <c r="E21403" t="s">
        <v>90</v>
      </c>
      <c r="F21403" t="s">
        <v>15</v>
      </c>
      <c r="G21403" t="s">
        <v>36</v>
      </c>
      <c r="H21403">
        <v>107</v>
      </c>
      <c r="I21403" t="s">
        <v>71064</v>
      </c>
      <c r="J21403" t="s">
        <v>71065</v>
      </c>
      <c r="K21403" t="s">
        <v>71066</v>
      </c>
      <c r="L21403" t="s">
        <v>77983</v>
      </c>
    </row>
    <row r="21404" spans="1:12" x14ac:dyDescent="0.15">
      <c r="A21404" t="s">
        <v>12</v>
      </c>
      <c r="B21404">
        <v>6034905</v>
      </c>
      <c r="C21404">
        <v>6034925</v>
      </c>
      <c r="D21404" t="s">
        <v>71057</v>
      </c>
      <c r="E21404" t="s">
        <v>90</v>
      </c>
      <c r="F21404" t="s">
        <v>15</v>
      </c>
      <c r="G21404" t="s">
        <v>32</v>
      </c>
      <c r="H21404">
        <v>131</v>
      </c>
      <c r="I21404" t="s">
        <v>71067</v>
      </c>
      <c r="J21404" t="s">
        <v>71068</v>
      </c>
      <c r="K21404" t="s">
        <v>71069</v>
      </c>
      <c r="L21404" t="s">
        <v>77941</v>
      </c>
    </row>
    <row r="21405" spans="1:12" x14ac:dyDescent="0.15">
      <c r="A21405" t="s">
        <v>12</v>
      </c>
      <c r="B21405">
        <v>6036311</v>
      </c>
      <c r="C21405">
        <v>6036331</v>
      </c>
      <c r="D21405" t="s">
        <v>71070</v>
      </c>
      <c r="E21405" t="s">
        <v>71071</v>
      </c>
      <c r="F21405" t="s">
        <v>76</v>
      </c>
      <c r="G21405" t="s">
        <v>32</v>
      </c>
      <c r="H21405">
        <v>34</v>
      </c>
      <c r="I21405" t="s">
        <v>71072</v>
      </c>
      <c r="J21405" t="s">
        <v>71073</v>
      </c>
      <c r="K21405" t="s">
        <v>71074</v>
      </c>
      <c r="L21405" t="s">
        <v>77999</v>
      </c>
    </row>
    <row r="21406" spans="1:12" x14ac:dyDescent="0.15">
      <c r="A21406" t="s">
        <v>12</v>
      </c>
      <c r="B21406">
        <v>6036251</v>
      </c>
      <c r="C21406">
        <v>6036271</v>
      </c>
      <c r="D21406" t="s">
        <v>71070</v>
      </c>
      <c r="E21406" t="s">
        <v>71071</v>
      </c>
      <c r="F21406" t="s">
        <v>76</v>
      </c>
      <c r="G21406" t="s">
        <v>23</v>
      </c>
      <c r="H21406">
        <v>94</v>
      </c>
      <c r="I21406" t="s">
        <v>71075</v>
      </c>
      <c r="J21406" t="s">
        <v>71076</v>
      </c>
      <c r="K21406" t="s">
        <v>71077</v>
      </c>
      <c r="L21406" t="s">
        <v>77927</v>
      </c>
    </row>
    <row r="21407" spans="1:12" x14ac:dyDescent="0.15">
      <c r="A21407" t="s">
        <v>12</v>
      </c>
      <c r="B21407">
        <v>6036209</v>
      </c>
      <c r="C21407">
        <v>6036229</v>
      </c>
      <c r="D21407" t="s">
        <v>71070</v>
      </c>
      <c r="E21407" t="s">
        <v>71071</v>
      </c>
      <c r="F21407" t="s">
        <v>76</v>
      </c>
      <c r="G21407" t="s">
        <v>23</v>
      </c>
      <c r="H21407">
        <v>136</v>
      </c>
      <c r="I21407" t="s">
        <v>71078</v>
      </c>
      <c r="J21407" t="s">
        <v>71079</v>
      </c>
      <c r="K21407" t="s">
        <v>71080</v>
      </c>
      <c r="L21407" t="s">
        <v>78057</v>
      </c>
    </row>
    <row r="21408" spans="1:12" x14ac:dyDescent="0.15">
      <c r="A21408" t="s">
        <v>12</v>
      </c>
      <c r="B21408">
        <v>6036167</v>
      </c>
      <c r="C21408">
        <v>6036187</v>
      </c>
      <c r="D21408" t="s">
        <v>71070</v>
      </c>
      <c r="E21408" t="s">
        <v>71071</v>
      </c>
      <c r="F21408" t="s">
        <v>76</v>
      </c>
      <c r="G21408" t="s">
        <v>16</v>
      </c>
      <c r="H21408">
        <v>178</v>
      </c>
      <c r="I21408" t="s">
        <v>71081</v>
      </c>
      <c r="J21408" t="s">
        <v>71082</v>
      </c>
      <c r="K21408" t="s">
        <v>71083</v>
      </c>
      <c r="L21408" t="s">
        <v>78105</v>
      </c>
    </row>
    <row r="21409" spans="1:12" x14ac:dyDescent="0.15">
      <c r="A21409" t="s">
        <v>12</v>
      </c>
      <c r="B21409">
        <v>6036772</v>
      </c>
      <c r="C21409">
        <v>6036792</v>
      </c>
      <c r="D21409" t="s">
        <v>71084</v>
      </c>
      <c r="E21409" t="s">
        <v>90</v>
      </c>
      <c r="F21409" t="s">
        <v>76</v>
      </c>
      <c r="G21409" t="s">
        <v>36</v>
      </c>
      <c r="H21409">
        <v>0</v>
      </c>
      <c r="I21409" t="s">
        <v>71085</v>
      </c>
      <c r="J21409" t="s">
        <v>71086</v>
      </c>
      <c r="K21409" t="s">
        <v>71087</v>
      </c>
      <c r="L21409" t="s">
        <v>77980</v>
      </c>
    </row>
    <row r="21410" spans="1:12" x14ac:dyDescent="0.15">
      <c r="A21410" t="s">
        <v>12</v>
      </c>
      <c r="B21410">
        <v>6036741</v>
      </c>
      <c r="C21410">
        <v>6036761</v>
      </c>
      <c r="D21410" t="s">
        <v>71084</v>
      </c>
      <c r="E21410" t="s">
        <v>90</v>
      </c>
      <c r="F21410" t="s">
        <v>76</v>
      </c>
      <c r="G21410" t="s">
        <v>16</v>
      </c>
      <c r="H21410">
        <v>31</v>
      </c>
      <c r="I21410" t="s">
        <v>71088</v>
      </c>
      <c r="J21410" t="s">
        <v>71089</v>
      </c>
      <c r="K21410" t="s">
        <v>71090</v>
      </c>
      <c r="L21410" t="s">
        <v>77910</v>
      </c>
    </row>
    <row r="21411" spans="1:12" x14ac:dyDescent="0.15">
      <c r="A21411" t="s">
        <v>12</v>
      </c>
      <c r="B21411">
        <v>6036714</v>
      </c>
      <c r="C21411">
        <v>6036734</v>
      </c>
      <c r="D21411" t="s">
        <v>71084</v>
      </c>
      <c r="E21411" t="s">
        <v>90</v>
      </c>
      <c r="F21411" t="s">
        <v>76</v>
      </c>
      <c r="G21411" t="s">
        <v>16</v>
      </c>
      <c r="H21411">
        <v>58</v>
      </c>
      <c r="I21411" t="s">
        <v>71091</v>
      </c>
      <c r="J21411" t="s">
        <v>71092</v>
      </c>
      <c r="K21411" t="s">
        <v>71093</v>
      </c>
      <c r="L21411" t="s">
        <v>77911</v>
      </c>
    </row>
    <row r="21412" spans="1:12" x14ac:dyDescent="0.15">
      <c r="A21412" t="s">
        <v>12</v>
      </c>
      <c r="B21412">
        <v>6036692</v>
      </c>
      <c r="C21412">
        <v>6036712</v>
      </c>
      <c r="D21412" t="s">
        <v>71084</v>
      </c>
      <c r="E21412" t="s">
        <v>90</v>
      </c>
      <c r="F21412" t="s">
        <v>76</v>
      </c>
      <c r="G21412" t="s">
        <v>32</v>
      </c>
      <c r="H21412">
        <v>80</v>
      </c>
      <c r="I21412" t="s">
        <v>71094</v>
      </c>
      <c r="J21412" t="s">
        <v>71095</v>
      </c>
      <c r="K21412" t="s">
        <v>71096</v>
      </c>
      <c r="L21412" t="s">
        <v>77940</v>
      </c>
    </row>
    <row r="21413" spans="1:12" x14ac:dyDescent="0.15">
      <c r="A21413" t="s">
        <v>12</v>
      </c>
      <c r="B21413">
        <v>6037189</v>
      </c>
      <c r="C21413">
        <v>6037209</v>
      </c>
      <c r="D21413" t="s">
        <v>71097</v>
      </c>
      <c r="E21413" t="s">
        <v>90</v>
      </c>
      <c r="F21413" t="s">
        <v>76</v>
      </c>
      <c r="G21413" t="s">
        <v>32</v>
      </c>
      <c r="H21413">
        <v>1</v>
      </c>
      <c r="I21413" t="s">
        <v>71098</v>
      </c>
      <c r="J21413" t="s">
        <v>71099</v>
      </c>
      <c r="K21413" t="s">
        <v>71100</v>
      </c>
      <c r="L21413" t="s">
        <v>77917</v>
      </c>
    </row>
    <row r="21414" spans="1:12" x14ac:dyDescent="0.15">
      <c r="A21414" t="s">
        <v>12</v>
      </c>
      <c r="B21414">
        <v>6037163</v>
      </c>
      <c r="C21414">
        <v>6037183</v>
      </c>
      <c r="D21414" t="s">
        <v>71097</v>
      </c>
      <c r="E21414" t="s">
        <v>90</v>
      </c>
      <c r="F21414" t="s">
        <v>76</v>
      </c>
      <c r="G21414" t="s">
        <v>16</v>
      </c>
      <c r="H21414">
        <v>27</v>
      </c>
      <c r="I21414" t="s">
        <v>71101</v>
      </c>
      <c r="J21414" t="s">
        <v>71102</v>
      </c>
      <c r="K21414" t="s">
        <v>71103</v>
      </c>
      <c r="L21414" t="s">
        <v>78013</v>
      </c>
    </row>
    <row r="21415" spans="1:12" x14ac:dyDescent="0.15">
      <c r="A21415" t="s">
        <v>12</v>
      </c>
      <c r="B21415">
        <v>6037141</v>
      </c>
      <c r="C21415">
        <v>6037161</v>
      </c>
      <c r="D21415" t="s">
        <v>71097</v>
      </c>
      <c r="E21415" t="s">
        <v>90</v>
      </c>
      <c r="F21415" t="s">
        <v>76</v>
      </c>
      <c r="G21415" t="s">
        <v>16</v>
      </c>
      <c r="H21415">
        <v>49</v>
      </c>
      <c r="I21415" t="s">
        <v>71104</v>
      </c>
      <c r="J21415" t="s">
        <v>71105</v>
      </c>
      <c r="K21415" t="s">
        <v>71106</v>
      </c>
      <c r="L21415" t="s">
        <v>77913</v>
      </c>
    </row>
    <row r="21416" spans="1:12" x14ac:dyDescent="0.15">
      <c r="A21416" t="s">
        <v>12</v>
      </c>
      <c r="B21416">
        <v>6037114</v>
      </c>
      <c r="C21416">
        <v>6037134</v>
      </c>
      <c r="D21416" t="s">
        <v>71097</v>
      </c>
      <c r="E21416" t="s">
        <v>90</v>
      </c>
      <c r="F21416" t="s">
        <v>76</v>
      </c>
      <c r="G21416" t="s">
        <v>16</v>
      </c>
      <c r="H21416">
        <v>76</v>
      </c>
      <c r="I21416" t="s">
        <v>71107</v>
      </c>
      <c r="J21416" t="s">
        <v>71108</v>
      </c>
      <c r="K21416" t="s">
        <v>71109</v>
      </c>
      <c r="L21416" t="s">
        <v>77985</v>
      </c>
    </row>
    <row r="21417" spans="1:12" x14ac:dyDescent="0.15">
      <c r="A21417" t="s">
        <v>12</v>
      </c>
      <c r="B21417">
        <v>6037357</v>
      </c>
      <c r="C21417">
        <v>6037377</v>
      </c>
      <c r="D21417" t="s">
        <v>71110</v>
      </c>
      <c r="E21417" t="s">
        <v>71111</v>
      </c>
      <c r="F21417" t="s">
        <v>15</v>
      </c>
      <c r="G21417" t="s">
        <v>36</v>
      </c>
      <c r="H21417">
        <v>12</v>
      </c>
      <c r="I21417" t="s">
        <v>71112</v>
      </c>
      <c r="J21417" t="s">
        <v>71113</v>
      </c>
      <c r="K21417" t="s">
        <v>71114</v>
      </c>
      <c r="L21417" t="s">
        <v>77991</v>
      </c>
    </row>
    <row r="21418" spans="1:12" x14ac:dyDescent="0.15">
      <c r="A21418" t="s">
        <v>12</v>
      </c>
      <c r="B21418">
        <v>6037381</v>
      </c>
      <c r="C21418">
        <v>6037401</v>
      </c>
      <c r="D21418" t="s">
        <v>71110</v>
      </c>
      <c r="E21418" t="s">
        <v>71111</v>
      </c>
      <c r="F21418" t="s">
        <v>15</v>
      </c>
      <c r="G21418" t="s">
        <v>36</v>
      </c>
      <c r="H21418">
        <v>36</v>
      </c>
      <c r="I21418" t="s">
        <v>71115</v>
      </c>
      <c r="J21418" t="s">
        <v>71116</v>
      </c>
      <c r="K21418" t="s">
        <v>71117</v>
      </c>
      <c r="L21418" t="s">
        <v>78003</v>
      </c>
    </row>
    <row r="21419" spans="1:12" x14ac:dyDescent="0.15">
      <c r="A21419" t="s">
        <v>12</v>
      </c>
      <c r="B21419">
        <v>6037401</v>
      </c>
      <c r="C21419">
        <v>6037421</v>
      </c>
      <c r="D21419" t="s">
        <v>71110</v>
      </c>
      <c r="E21419" t="s">
        <v>71111</v>
      </c>
      <c r="F21419" t="s">
        <v>15</v>
      </c>
      <c r="G21419" t="s">
        <v>32</v>
      </c>
      <c r="H21419">
        <v>56</v>
      </c>
      <c r="I21419" t="s">
        <v>71118</v>
      </c>
      <c r="J21419" t="s">
        <v>71119</v>
      </c>
      <c r="K21419" t="s">
        <v>71120</v>
      </c>
      <c r="L21419" t="s">
        <v>77971</v>
      </c>
    </row>
    <row r="21420" spans="1:12" x14ac:dyDescent="0.15">
      <c r="A21420" t="s">
        <v>12</v>
      </c>
      <c r="B21420">
        <v>6037439</v>
      </c>
      <c r="C21420">
        <v>6037459</v>
      </c>
      <c r="D21420" t="s">
        <v>71110</v>
      </c>
      <c r="E21420" t="s">
        <v>71111</v>
      </c>
      <c r="F21420" t="s">
        <v>15</v>
      </c>
      <c r="G21420" t="s">
        <v>16</v>
      </c>
      <c r="H21420">
        <v>94</v>
      </c>
      <c r="I21420" t="s">
        <v>71121</v>
      </c>
      <c r="J21420" t="s">
        <v>71122</v>
      </c>
      <c r="K21420" t="s">
        <v>71123</v>
      </c>
      <c r="L21420" t="s">
        <v>77927</v>
      </c>
    </row>
    <row r="21421" spans="1:12" x14ac:dyDescent="0.15">
      <c r="A21421" t="s">
        <v>12</v>
      </c>
      <c r="B21421">
        <v>6038130</v>
      </c>
      <c r="C21421">
        <v>6038150</v>
      </c>
      <c r="D21421" t="s">
        <v>71124</v>
      </c>
      <c r="E21421" t="s">
        <v>90</v>
      </c>
      <c r="F21421" t="s">
        <v>15</v>
      </c>
      <c r="G21421" t="s">
        <v>16</v>
      </c>
      <c r="H21421">
        <v>0</v>
      </c>
      <c r="I21421" t="s">
        <v>71125</v>
      </c>
      <c r="J21421" t="s">
        <v>71126</v>
      </c>
      <c r="K21421" t="s">
        <v>71127</v>
      </c>
      <c r="L21421" t="s">
        <v>77980</v>
      </c>
    </row>
    <row r="21422" spans="1:12" x14ac:dyDescent="0.15">
      <c r="A21422" t="s">
        <v>12</v>
      </c>
      <c r="B21422">
        <v>6038164</v>
      </c>
      <c r="C21422">
        <v>6038184</v>
      </c>
      <c r="D21422" t="s">
        <v>71124</v>
      </c>
      <c r="E21422" t="s">
        <v>90</v>
      </c>
      <c r="F21422" t="s">
        <v>15</v>
      </c>
      <c r="G21422" t="s">
        <v>16</v>
      </c>
      <c r="H21422">
        <v>34</v>
      </c>
      <c r="I21422" t="s">
        <v>71128</v>
      </c>
      <c r="J21422" t="s">
        <v>71129</v>
      </c>
      <c r="K21422" t="s">
        <v>71130</v>
      </c>
      <c r="L21422" t="s">
        <v>77999</v>
      </c>
    </row>
    <row r="21423" spans="1:12" x14ac:dyDescent="0.15">
      <c r="A21423" t="s">
        <v>12</v>
      </c>
      <c r="B21423">
        <v>6038192</v>
      </c>
      <c r="C21423">
        <v>6038212</v>
      </c>
      <c r="D21423" t="s">
        <v>71124</v>
      </c>
      <c r="E21423" t="s">
        <v>90</v>
      </c>
      <c r="F21423" t="s">
        <v>15</v>
      </c>
      <c r="G21423" t="s">
        <v>23</v>
      </c>
      <c r="H21423">
        <v>62</v>
      </c>
      <c r="I21423" t="s">
        <v>71131</v>
      </c>
      <c r="J21423" t="s">
        <v>71132</v>
      </c>
      <c r="K21423" t="s">
        <v>71133</v>
      </c>
      <c r="L21423" t="s">
        <v>77949</v>
      </c>
    </row>
    <row r="21424" spans="1:12" x14ac:dyDescent="0.15">
      <c r="A21424" t="s">
        <v>12</v>
      </c>
      <c r="B21424">
        <v>6038217</v>
      </c>
      <c r="C21424">
        <v>6038237</v>
      </c>
      <c r="D21424" t="s">
        <v>71124</v>
      </c>
      <c r="E21424" t="s">
        <v>90</v>
      </c>
      <c r="F21424" t="s">
        <v>15</v>
      </c>
      <c r="G21424" t="s">
        <v>16</v>
      </c>
      <c r="H21424">
        <v>87</v>
      </c>
      <c r="I21424" t="s">
        <v>71134</v>
      </c>
      <c r="J21424" t="s">
        <v>71135</v>
      </c>
      <c r="K21424" t="s">
        <v>71136</v>
      </c>
      <c r="L21424" t="s">
        <v>78024</v>
      </c>
    </row>
    <row r="21425" spans="1:12" x14ac:dyDescent="0.15">
      <c r="A21425" t="s">
        <v>12</v>
      </c>
      <c r="B21425">
        <v>6038764</v>
      </c>
      <c r="C21425">
        <v>6038784</v>
      </c>
      <c r="D21425" t="s">
        <v>71137</v>
      </c>
      <c r="E21425" t="s">
        <v>71138</v>
      </c>
      <c r="F21425" t="s">
        <v>15</v>
      </c>
      <c r="G21425" t="s">
        <v>23</v>
      </c>
      <c r="H21425">
        <v>11</v>
      </c>
      <c r="I21425" t="s">
        <v>71139</v>
      </c>
      <c r="J21425" t="s">
        <v>71140</v>
      </c>
      <c r="K21425" t="s">
        <v>71141</v>
      </c>
      <c r="L21425" t="s">
        <v>77974</v>
      </c>
    </row>
    <row r="21426" spans="1:12" x14ac:dyDescent="0.15">
      <c r="A21426" t="s">
        <v>12</v>
      </c>
      <c r="B21426">
        <v>6038791</v>
      </c>
      <c r="C21426">
        <v>6038811</v>
      </c>
      <c r="D21426" t="s">
        <v>71137</v>
      </c>
      <c r="E21426" t="s">
        <v>71138</v>
      </c>
      <c r="F21426" t="s">
        <v>15</v>
      </c>
      <c r="G21426" t="s">
        <v>32</v>
      </c>
      <c r="H21426">
        <v>38</v>
      </c>
      <c r="I21426" t="s">
        <v>71142</v>
      </c>
      <c r="J21426" t="s">
        <v>71143</v>
      </c>
      <c r="K21426" t="s">
        <v>71144</v>
      </c>
      <c r="L21426" t="s">
        <v>78008</v>
      </c>
    </row>
    <row r="21427" spans="1:12" x14ac:dyDescent="0.15">
      <c r="A21427" t="s">
        <v>12</v>
      </c>
      <c r="B21427">
        <v>6038815</v>
      </c>
      <c r="C21427">
        <v>6038835</v>
      </c>
      <c r="D21427" t="s">
        <v>71137</v>
      </c>
      <c r="E21427" t="s">
        <v>71138</v>
      </c>
      <c r="F21427" t="s">
        <v>15</v>
      </c>
      <c r="G21427" t="s">
        <v>23</v>
      </c>
      <c r="H21427">
        <v>62</v>
      </c>
      <c r="I21427" t="s">
        <v>71145</v>
      </c>
      <c r="J21427" t="s">
        <v>71146</v>
      </c>
      <c r="K21427" t="s">
        <v>71147</v>
      </c>
      <c r="L21427" t="s">
        <v>77949</v>
      </c>
    </row>
    <row r="21428" spans="1:12" x14ac:dyDescent="0.15">
      <c r="A21428" t="s">
        <v>12</v>
      </c>
      <c r="B21428">
        <v>6038840</v>
      </c>
      <c r="C21428">
        <v>6038860</v>
      </c>
      <c r="D21428" t="s">
        <v>71137</v>
      </c>
      <c r="E21428" t="s">
        <v>71138</v>
      </c>
      <c r="F21428" t="s">
        <v>15</v>
      </c>
      <c r="G21428" t="s">
        <v>16</v>
      </c>
      <c r="H21428">
        <v>87</v>
      </c>
      <c r="I21428" t="s">
        <v>71148</v>
      </c>
      <c r="J21428" t="s">
        <v>71149</v>
      </c>
      <c r="K21428" t="s">
        <v>71150</v>
      </c>
      <c r="L21428" t="s">
        <v>78024</v>
      </c>
    </row>
    <row r="21429" spans="1:12" x14ac:dyDescent="0.15">
      <c r="A21429" t="s">
        <v>12</v>
      </c>
      <c r="B21429">
        <v>6040471</v>
      </c>
      <c r="C21429">
        <v>6040491</v>
      </c>
      <c r="D21429" t="s">
        <v>71151</v>
      </c>
      <c r="E21429" t="s">
        <v>71152</v>
      </c>
      <c r="F21429" t="s">
        <v>15</v>
      </c>
      <c r="G21429" t="s">
        <v>32</v>
      </c>
      <c r="H21429">
        <v>1</v>
      </c>
      <c r="I21429" t="s">
        <v>71153</v>
      </c>
      <c r="J21429" t="s">
        <v>71154</v>
      </c>
      <c r="K21429" t="s">
        <v>71155</v>
      </c>
      <c r="L21429" t="s">
        <v>77917</v>
      </c>
    </row>
    <row r="21430" spans="1:12" x14ac:dyDescent="0.15">
      <c r="A21430" t="s">
        <v>12</v>
      </c>
      <c r="B21430">
        <v>6040514</v>
      </c>
      <c r="C21430">
        <v>6040534</v>
      </c>
      <c r="D21430" t="s">
        <v>71151</v>
      </c>
      <c r="E21430" t="s">
        <v>71152</v>
      </c>
      <c r="F21430" t="s">
        <v>15</v>
      </c>
      <c r="G21430" t="s">
        <v>23</v>
      </c>
      <c r="H21430">
        <v>44</v>
      </c>
      <c r="I21430" t="s">
        <v>71156</v>
      </c>
      <c r="J21430" t="s">
        <v>71157</v>
      </c>
      <c r="K21430" t="s">
        <v>71158</v>
      </c>
      <c r="L21430" t="s">
        <v>78016</v>
      </c>
    </row>
    <row r="21431" spans="1:12" x14ac:dyDescent="0.15">
      <c r="A21431" t="s">
        <v>12</v>
      </c>
      <c r="B21431">
        <v>6040591</v>
      </c>
      <c r="C21431">
        <v>6040611</v>
      </c>
      <c r="D21431" t="s">
        <v>71151</v>
      </c>
      <c r="E21431" t="s">
        <v>71152</v>
      </c>
      <c r="F21431" t="s">
        <v>15</v>
      </c>
      <c r="G21431" t="s">
        <v>36</v>
      </c>
      <c r="H21431">
        <v>121</v>
      </c>
      <c r="I21431" t="s">
        <v>71159</v>
      </c>
      <c r="J21431" t="s">
        <v>71160</v>
      </c>
      <c r="K21431" t="s">
        <v>71161</v>
      </c>
      <c r="L21431" t="s">
        <v>77943</v>
      </c>
    </row>
    <row r="21432" spans="1:12" x14ac:dyDescent="0.15">
      <c r="A21432" t="s">
        <v>12</v>
      </c>
      <c r="B21432">
        <v>6040666</v>
      </c>
      <c r="C21432">
        <v>6040686</v>
      </c>
      <c r="D21432" t="s">
        <v>71151</v>
      </c>
      <c r="E21432" t="s">
        <v>71152</v>
      </c>
      <c r="F21432" t="s">
        <v>15</v>
      </c>
      <c r="G21432" t="s">
        <v>16</v>
      </c>
      <c r="H21432">
        <v>196</v>
      </c>
      <c r="I21432" t="s">
        <v>71162</v>
      </c>
      <c r="J21432" t="s">
        <v>71163</v>
      </c>
      <c r="K21432" t="s">
        <v>71164</v>
      </c>
      <c r="L21432" t="s">
        <v>78090</v>
      </c>
    </row>
    <row r="21433" spans="1:12" x14ac:dyDescent="0.15">
      <c r="A21433" t="s">
        <v>12</v>
      </c>
      <c r="B21433">
        <v>6040880</v>
      </c>
      <c r="C21433">
        <v>6040900</v>
      </c>
      <c r="D21433" t="s">
        <v>71165</v>
      </c>
      <c r="E21433" t="s">
        <v>71166</v>
      </c>
      <c r="F21433" t="s">
        <v>15</v>
      </c>
      <c r="G21433" t="s">
        <v>36</v>
      </c>
      <c r="H21433">
        <v>13</v>
      </c>
      <c r="I21433" t="s">
        <v>71167</v>
      </c>
      <c r="J21433" t="s">
        <v>71168</v>
      </c>
      <c r="K21433" t="s">
        <v>71169</v>
      </c>
      <c r="L21433" t="s">
        <v>77935</v>
      </c>
    </row>
    <row r="21434" spans="1:12" x14ac:dyDescent="0.15">
      <c r="A21434" t="s">
        <v>12</v>
      </c>
      <c r="B21434">
        <v>6040922</v>
      </c>
      <c r="C21434">
        <v>6040942</v>
      </c>
      <c r="D21434" t="s">
        <v>71165</v>
      </c>
      <c r="E21434" t="s">
        <v>71166</v>
      </c>
      <c r="F21434" t="s">
        <v>15</v>
      </c>
      <c r="G21434" t="s">
        <v>16</v>
      </c>
      <c r="H21434">
        <v>55</v>
      </c>
      <c r="I21434" t="s">
        <v>71170</v>
      </c>
      <c r="J21434" t="s">
        <v>71171</v>
      </c>
      <c r="K21434" t="s">
        <v>71172</v>
      </c>
      <c r="L21434" t="s">
        <v>77992</v>
      </c>
    </row>
    <row r="21435" spans="1:12" x14ac:dyDescent="0.15">
      <c r="A21435" t="s">
        <v>12</v>
      </c>
      <c r="B21435">
        <v>6040946</v>
      </c>
      <c r="C21435">
        <v>6040966</v>
      </c>
      <c r="D21435" t="s">
        <v>71165</v>
      </c>
      <c r="E21435" t="s">
        <v>71166</v>
      </c>
      <c r="F21435" t="s">
        <v>15</v>
      </c>
      <c r="G21435" t="s">
        <v>32</v>
      </c>
      <c r="H21435">
        <v>79</v>
      </c>
      <c r="I21435" t="s">
        <v>71173</v>
      </c>
      <c r="J21435" t="s">
        <v>71174</v>
      </c>
      <c r="K21435" t="s">
        <v>71175</v>
      </c>
      <c r="L21435" t="s">
        <v>77993</v>
      </c>
    </row>
    <row r="21436" spans="1:12" x14ac:dyDescent="0.15">
      <c r="A21436" t="s">
        <v>12</v>
      </c>
      <c r="B21436">
        <v>6040977</v>
      </c>
      <c r="C21436">
        <v>6040997</v>
      </c>
      <c r="D21436" t="s">
        <v>71165</v>
      </c>
      <c r="E21436" t="s">
        <v>71166</v>
      </c>
      <c r="F21436" t="s">
        <v>15</v>
      </c>
      <c r="G21436" t="s">
        <v>23</v>
      </c>
      <c r="H21436">
        <v>110</v>
      </c>
      <c r="I21436" t="s">
        <v>71176</v>
      </c>
      <c r="J21436" t="s">
        <v>71177</v>
      </c>
      <c r="K21436" t="s">
        <v>71178</v>
      </c>
      <c r="L21436" t="s">
        <v>78030</v>
      </c>
    </row>
    <row r="21437" spans="1:12" x14ac:dyDescent="0.15">
      <c r="A21437" t="s">
        <v>12</v>
      </c>
      <c r="B21437">
        <v>6041266</v>
      </c>
      <c r="C21437">
        <v>6041286</v>
      </c>
      <c r="D21437" t="s">
        <v>71179</v>
      </c>
      <c r="E21437" t="s">
        <v>71180</v>
      </c>
      <c r="F21437" t="s">
        <v>15</v>
      </c>
      <c r="G21437" t="s">
        <v>23</v>
      </c>
      <c r="H21437">
        <v>38</v>
      </c>
      <c r="I21437" t="s">
        <v>71181</v>
      </c>
      <c r="J21437" t="s">
        <v>71182</v>
      </c>
      <c r="K21437" t="s">
        <v>71183</v>
      </c>
      <c r="L21437" t="s">
        <v>78008</v>
      </c>
    </row>
    <row r="21438" spans="1:12" x14ac:dyDescent="0.15">
      <c r="A21438" t="s">
        <v>12</v>
      </c>
      <c r="B21438">
        <v>6041295</v>
      </c>
      <c r="C21438">
        <v>6041315</v>
      </c>
      <c r="D21438" t="s">
        <v>71179</v>
      </c>
      <c r="E21438" t="s">
        <v>71180</v>
      </c>
      <c r="F21438" t="s">
        <v>15</v>
      </c>
      <c r="G21438" t="s">
        <v>32</v>
      </c>
      <c r="H21438">
        <v>67</v>
      </c>
      <c r="I21438" t="s">
        <v>71184</v>
      </c>
      <c r="J21438" t="s">
        <v>71185</v>
      </c>
      <c r="K21438" t="s">
        <v>71186</v>
      </c>
      <c r="L21438" t="s">
        <v>77981</v>
      </c>
    </row>
    <row r="21439" spans="1:12" x14ac:dyDescent="0.15">
      <c r="A21439" t="s">
        <v>12</v>
      </c>
      <c r="B21439">
        <v>6041319</v>
      </c>
      <c r="C21439">
        <v>6041339</v>
      </c>
      <c r="D21439" t="s">
        <v>71179</v>
      </c>
      <c r="E21439" t="s">
        <v>71180</v>
      </c>
      <c r="F21439" t="s">
        <v>15</v>
      </c>
      <c r="G21439" t="s">
        <v>16</v>
      </c>
      <c r="H21439">
        <v>91</v>
      </c>
      <c r="I21439" t="s">
        <v>71187</v>
      </c>
      <c r="J21439" t="s">
        <v>71188</v>
      </c>
      <c r="K21439" t="s">
        <v>71189</v>
      </c>
      <c r="L21439" t="s">
        <v>77907</v>
      </c>
    </row>
    <row r="21440" spans="1:12" x14ac:dyDescent="0.15">
      <c r="A21440" t="s">
        <v>12</v>
      </c>
      <c r="B21440">
        <v>6041347</v>
      </c>
      <c r="C21440">
        <v>6041367</v>
      </c>
      <c r="D21440" t="s">
        <v>71179</v>
      </c>
      <c r="E21440" t="s">
        <v>71180</v>
      </c>
      <c r="F21440" t="s">
        <v>15</v>
      </c>
      <c r="G21440" t="s">
        <v>16</v>
      </c>
      <c r="H21440">
        <v>119</v>
      </c>
      <c r="I21440" t="s">
        <v>71190</v>
      </c>
      <c r="J21440" t="s">
        <v>71191</v>
      </c>
      <c r="K21440" t="s">
        <v>71192</v>
      </c>
      <c r="L21440" t="s">
        <v>78058</v>
      </c>
    </row>
    <row r="21441" spans="1:12" x14ac:dyDescent="0.15">
      <c r="A21441" t="s">
        <v>12</v>
      </c>
      <c r="B21441">
        <v>6041564</v>
      </c>
      <c r="C21441">
        <v>6041584</v>
      </c>
      <c r="D21441" t="s">
        <v>71193</v>
      </c>
      <c r="E21441" t="s">
        <v>71194</v>
      </c>
      <c r="F21441" t="s">
        <v>15</v>
      </c>
      <c r="G21441" t="s">
        <v>23</v>
      </c>
      <c r="H21441">
        <v>74</v>
      </c>
      <c r="I21441" t="s">
        <v>71195</v>
      </c>
      <c r="J21441" t="s">
        <v>71196</v>
      </c>
      <c r="K21441" t="s">
        <v>71197</v>
      </c>
      <c r="L21441" t="s">
        <v>78005</v>
      </c>
    </row>
    <row r="21442" spans="1:12" x14ac:dyDescent="0.15">
      <c r="A21442" t="s">
        <v>12</v>
      </c>
      <c r="B21442">
        <v>6041584</v>
      </c>
      <c r="C21442">
        <v>6041604</v>
      </c>
      <c r="D21442" t="s">
        <v>71193</v>
      </c>
      <c r="E21442" t="s">
        <v>71194</v>
      </c>
      <c r="F21442" t="s">
        <v>15</v>
      </c>
      <c r="G21442" t="s">
        <v>16</v>
      </c>
      <c r="H21442">
        <v>94</v>
      </c>
      <c r="I21442" t="s">
        <v>71198</v>
      </c>
      <c r="J21442" t="s">
        <v>71199</v>
      </c>
      <c r="K21442" t="s">
        <v>71200</v>
      </c>
      <c r="L21442" t="s">
        <v>77927</v>
      </c>
    </row>
    <row r="21443" spans="1:12" x14ac:dyDescent="0.15">
      <c r="A21443" t="s">
        <v>12</v>
      </c>
      <c r="B21443">
        <v>6041606</v>
      </c>
      <c r="C21443">
        <v>6041626</v>
      </c>
      <c r="D21443" t="s">
        <v>71193</v>
      </c>
      <c r="E21443" t="s">
        <v>71194</v>
      </c>
      <c r="F21443" t="s">
        <v>15</v>
      </c>
      <c r="G21443" t="s">
        <v>23</v>
      </c>
      <c r="H21443">
        <v>116</v>
      </c>
      <c r="I21443" t="s">
        <v>71201</v>
      </c>
      <c r="J21443" t="s">
        <v>71202</v>
      </c>
      <c r="K21443" t="s">
        <v>71203</v>
      </c>
      <c r="L21443" t="s">
        <v>77976</v>
      </c>
    </row>
    <row r="21444" spans="1:12" x14ac:dyDescent="0.15">
      <c r="A21444" t="s">
        <v>12</v>
      </c>
      <c r="B21444">
        <v>6041626</v>
      </c>
      <c r="C21444">
        <v>6041646</v>
      </c>
      <c r="D21444" t="s">
        <v>71193</v>
      </c>
      <c r="E21444" t="s">
        <v>71194</v>
      </c>
      <c r="F21444" t="s">
        <v>15</v>
      </c>
      <c r="G21444" t="s">
        <v>32</v>
      </c>
      <c r="H21444">
        <v>136</v>
      </c>
      <c r="I21444" t="s">
        <v>71204</v>
      </c>
      <c r="J21444" t="s">
        <v>71205</v>
      </c>
      <c r="K21444" t="s">
        <v>71206</v>
      </c>
      <c r="L21444" t="s">
        <v>78057</v>
      </c>
    </row>
    <row r="21445" spans="1:12" x14ac:dyDescent="0.15">
      <c r="A21445" t="s">
        <v>12</v>
      </c>
      <c r="B21445">
        <v>6041922</v>
      </c>
      <c r="C21445">
        <v>6041942</v>
      </c>
      <c r="D21445" t="s">
        <v>71207</v>
      </c>
      <c r="E21445" t="s">
        <v>71208</v>
      </c>
      <c r="F21445" t="s">
        <v>15</v>
      </c>
      <c r="G21445" t="s">
        <v>16</v>
      </c>
      <c r="H21445">
        <v>10</v>
      </c>
      <c r="I21445" t="s">
        <v>71209</v>
      </c>
      <c r="J21445" t="s">
        <v>71210</v>
      </c>
      <c r="K21445" t="s">
        <v>71211</v>
      </c>
      <c r="L21445" t="s">
        <v>78001</v>
      </c>
    </row>
    <row r="21446" spans="1:12" x14ac:dyDescent="0.15">
      <c r="A21446" t="s">
        <v>12</v>
      </c>
      <c r="B21446">
        <v>6041950</v>
      </c>
      <c r="C21446">
        <v>6041970</v>
      </c>
      <c r="D21446" t="s">
        <v>71207</v>
      </c>
      <c r="E21446" t="s">
        <v>71208</v>
      </c>
      <c r="F21446" t="s">
        <v>15</v>
      </c>
      <c r="G21446" t="s">
        <v>32</v>
      </c>
      <c r="H21446">
        <v>38</v>
      </c>
      <c r="I21446" t="s">
        <v>71212</v>
      </c>
      <c r="J21446" t="s">
        <v>71213</v>
      </c>
      <c r="K21446" t="s">
        <v>71214</v>
      </c>
      <c r="L21446" t="s">
        <v>78008</v>
      </c>
    </row>
    <row r="21447" spans="1:12" x14ac:dyDescent="0.15">
      <c r="A21447" t="s">
        <v>12</v>
      </c>
      <c r="B21447">
        <v>6041974</v>
      </c>
      <c r="C21447">
        <v>6041994</v>
      </c>
      <c r="D21447" t="s">
        <v>71207</v>
      </c>
      <c r="E21447" t="s">
        <v>71208</v>
      </c>
      <c r="F21447" t="s">
        <v>15</v>
      </c>
      <c r="G21447" t="s">
        <v>23</v>
      </c>
      <c r="H21447">
        <v>62</v>
      </c>
      <c r="I21447" t="s">
        <v>71215</v>
      </c>
      <c r="J21447" t="s">
        <v>71216</v>
      </c>
      <c r="K21447" t="s">
        <v>71217</v>
      </c>
      <c r="L21447" t="s">
        <v>77949</v>
      </c>
    </row>
    <row r="21448" spans="1:12" x14ac:dyDescent="0.15">
      <c r="A21448" t="s">
        <v>12</v>
      </c>
      <c r="B21448">
        <v>6042033</v>
      </c>
      <c r="C21448">
        <v>6042053</v>
      </c>
      <c r="D21448" t="s">
        <v>71207</v>
      </c>
      <c r="E21448" t="s">
        <v>71208</v>
      </c>
      <c r="F21448" t="s">
        <v>15</v>
      </c>
      <c r="G21448" t="s">
        <v>16</v>
      </c>
      <c r="H21448">
        <v>121</v>
      </c>
      <c r="I21448" t="s">
        <v>71218</v>
      </c>
      <c r="J21448" t="s">
        <v>71219</v>
      </c>
      <c r="K21448" t="s">
        <v>71220</v>
      </c>
      <c r="L21448" t="s">
        <v>77943</v>
      </c>
    </row>
    <row r="21449" spans="1:12" x14ac:dyDescent="0.15">
      <c r="A21449" t="s">
        <v>12</v>
      </c>
      <c r="B21449">
        <v>6042720</v>
      </c>
      <c r="C21449">
        <v>6042740</v>
      </c>
      <c r="D21449" t="s">
        <v>71221</v>
      </c>
      <c r="E21449" t="s">
        <v>90</v>
      </c>
      <c r="F21449" t="s">
        <v>15</v>
      </c>
      <c r="G21449" t="s">
        <v>23</v>
      </c>
      <c r="H21449">
        <v>8</v>
      </c>
      <c r="I21449" t="s">
        <v>71222</v>
      </c>
      <c r="J21449" t="s">
        <v>71223</v>
      </c>
      <c r="K21449" t="s">
        <v>71224</v>
      </c>
      <c r="L21449" t="s">
        <v>77955</v>
      </c>
    </row>
    <row r="21450" spans="1:12" x14ac:dyDescent="0.15">
      <c r="A21450" t="s">
        <v>12</v>
      </c>
      <c r="B21450">
        <v>6042740</v>
      </c>
      <c r="C21450">
        <v>6042760</v>
      </c>
      <c r="D21450" t="s">
        <v>71221</v>
      </c>
      <c r="E21450" t="s">
        <v>90</v>
      </c>
      <c r="F21450" t="s">
        <v>15</v>
      </c>
      <c r="G21450" t="s">
        <v>16</v>
      </c>
      <c r="H21450">
        <v>28</v>
      </c>
      <c r="I21450" t="s">
        <v>71225</v>
      </c>
      <c r="J21450" t="s">
        <v>71226</v>
      </c>
      <c r="K21450" t="s">
        <v>71227</v>
      </c>
      <c r="L21450" t="s">
        <v>77956</v>
      </c>
    </row>
    <row r="21451" spans="1:12" x14ac:dyDescent="0.15">
      <c r="A21451" t="s">
        <v>12</v>
      </c>
      <c r="B21451">
        <v>6042768</v>
      </c>
      <c r="C21451">
        <v>6042788</v>
      </c>
      <c r="D21451" t="s">
        <v>71221</v>
      </c>
      <c r="E21451" t="s">
        <v>90</v>
      </c>
      <c r="F21451" t="s">
        <v>15</v>
      </c>
      <c r="G21451" t="s">
        <v>23</v>
      </c>
      <c r="H21451">
        <v>56</v>
      </c>
      <c r="I21451" t="s">
        <v>71228</v>
      </c>
      <c r="J21451" t="s">
        <v>71229</v>
      </c>
      <c r="K21451" t="s">
        <v>71230</v>
      </c>
      <c r="L21451" t="s">
        <v>77971</v>
      </c>
    </row>
    <row r="21452" spans="1:12" x14ac:dyDescent="0.15">
      <c r="A21452" t="s">
        <v>12</v>
      </c>
      <c r="B21452">
        <v>6042792</v>
      </c>
      <c r="C21452">
        <v>6042812</v>
      </c>
      <c r="D21452" t="s">
        <v>71221</v>
      </c>
      <c r="E21452" t="s">
        <v>90</v>
      </c>
      <c r="F21452" t="s">
        <v>15</v>
      </c>
      <c r="G21452" t="s">
        <v>23</v>
      </c>
      <c r="H21452">
        <v>80</v>
      </c>
      <c r="I21452" t="s">
        <v>71231</v>
      </c>
      <c r="J21452" t="s">
        <v>71232</v>
      </c>
      <c r="K21452" t="s">
        <v>71233</v>
      </c>
      <c r="L21452" t="s">
        <v>77940</v>
      </c>
    </row>
    <row r="21453" spans="1:12" x14ac:dyDescent="0.15">
      <c r="A21453" t="s">
        <v>12</v>
      </c>
      <c r="B21453">
        <v>6043654</v>
      </c>
      <c r="C21453">
        <v>6043674</v>
      </c>
      <c r="D21453" t="s">
        <v>71234</v>
      </c>
      <c r="E21453" t="s">
        <v>90</v>
      </c>
      <c r="F21453" t="s">
        <v>15</v>
      </c>
      <c r="G21453" t="s">
        <v>32</v>
      </c>
      <c r="H21453">
        <v>23</v>
      </c>
      <c r="I21453" t="s">
        <v>71235</v>
      </c>
      <c r="J21453" t="s">
        <v>71236</v>
      </c>
      <c r="K21453" t="s">
        <v>71237</v>
      </c>
      <c r="L21453" t="s">
        <v>77975</v>
      </c>
    </row>
    <row r="21454" spans="1:12" x14ac:dyDescent="0.15">
      <c r="A21454" t="s">
        <v>12</v>
      </c>
      <c r="B21454">
        <v>6043678</v>
      </c>
      <c r="C21454">
        <v>6043698</v>
      </c>
      <c r="D21454" t="s">
        <v>71234</v>
      </c>
      <c r="E21454" t="s">
        <v>90</v>
      </c>
      <c r="F21454" t="s">
        <v>15</v>
      </c>
      <c r="G21454" t="s">
        <v>16</v>
      </c>
      <c r="H21454">
        <v>47</v>
      </c>
      <c r="I21454" t="s">
        <v>71238</v>
      </c>
      <c r="J21454" t="s">
        <v>71239</v>
      </c>
      <c r="K21454" t="s">
        <v>71240</v>
      </c>
      <c r="L21454" t="s">
        <v>77932</v>
      </c>
    </row>
    <row r="21455" spans="1:12" x14ac:dyDescent="0.15">
      <c r="A21455" t="s">
        <v>12</v>
      </c>
      <c r="B21455">
        <v>6043705</v>
      </c>
      <c r="C21455">
        <v>6043725</v>
      </c>
      <c r="D21455" t="s">
        <v>71234</v>
      </c>
      <c r="E21455" t="s">
        <v>90</v>
      </c>
      <c r="F21455" t="s">
        <v>15</v>
      </c>
      <c r="G21455" t="s">
        <v>23</v>
      </c>
      <c r="H21455">
        <v>74</v>
      </c>
      <c r="I21455" t="s">
        <v>71241</v>
      </c>
      <c r="J21455" t="s">
        <v>71242</v>
      </c>
      <c r="K21455" t="s">
        <v>71243</v>
      </c>
      <c r="L21455" t="s">
        <v>78005</v>
      </c>
    </row>
    <row r="21456" spans="1:12" x14ac:dyDescent="0.15">
      <c r="A21456" t="s">
        <v>12</v>
      </c>
      <c r="B21456">
        <v>6043744</v>
      </c>
      <c r="C21456">
        <v>6043764</v>
      </c>
      <c r="D21456" t="s">
        <v>71234</v>
      </c>
      <c r="E21456" t="s">
        <v>90</v>
      </c>
      <c r="F21456" t="s">
        <v>15</v>
      </c>
      <c r="G21456" t="s">
        <v>16</v>
      </c>
      <c r="H21456">
        <v>113</v>
      </c>
      <c r="I21456" t="s">
        <v>71244</v>
      </c>
      <c r="J21456" t="s">
        <v>71245</v>
      </c>
      <c r="K21456" t="s">
        <v>71246</v>
      </c>
      <c r="L21456" t="s">
        <v>77986</v>
      </c>
    </row>
    <row r="21457" spans="1:12" x14ac:dyDescent="0.15">
      <c r="A21457" t="s">
        <v>12</v>
      </c>
      <c r="B21457">
        <v>6045685</v>
      </c>
      <c r="C21457">
        <v>6045705</v>
      </c>
      <c r="D21457" t="s">
        <v>71247</v>
      </c>
      <c r="E21457" t="s">
        <v>90</v>
      </c>
      <c r="F21457" t="s">
        <v>15</v>
      </c>
      <c r="G21457" t="s">
        <v>32</v>
      </c>
      <c r="H21457">
        <v>1</v>
      </c>
      <c r="I21457" t="s">
        <v>71248</v>
      </c>
      <c r="J21457" t="s">
        <v>71249</v>
      </c>
      <c r="K21457" t="s">
        <v>71250</v>
      </c>
      <c r="L21457" t="s">
        <v>77917</v>
      </c>
    </row>
    <row r="21458" spans="1:12" x14ac:dyDescent="0.15">
      <c r="A21458" t="s">
        <v>12</v>
      </c>
      <c r="B21458">
        <v>6045721</v>
      </c>
      <c r="C21458">
        <v>6045741</v>
      </c>
      <c r="D21458" t="s">
        <v>71247</v>
      </c>
      <c r="E21458" t="s">
        <v>90</v>
      </c>
      <c r="F21458" t="s">
        <v>15</v>
      </c>
      <c r="G21458" t="s">
        <v>23</v>
      </c>
      <c r="H21458">
        <v>37</v>
      </c>
      <c r="I21458" t="s">
        <v>71251</v>
      </c>
      <c r="J21458" t="s">
        <v>71252</v>
      </c>
      <c r="K21458" t="s">
        <v>71253</v>
      </c>
      <c r="L21458" t="s">
        <v>77906</v>
      </c>
    </row>
    <row r="21459" spans="1:12" x14ac:dyDescent="0.15">
      <c r="A21459" t="s">
        <v>12</v>
      </c>
      <c r="B21459">
        <v>6045793</v>
      </c>
      <c r="C21459">
        <v>6045813</v>
      </c>
      <c r="D21459" t="s">
        <v>71247</v>
      </c>
      <c r="E21459" t="s">
        <v>90</v>
      </c>
      <c r="F21459" t="s">
        <v>15</v>
      </c>
      <c r="G21459" t="s">
        <v>16</v>
      </c>
      <c r="H21459">
        <v>109</v>
      </c>
      <c r="I21459" t="s">
        <v>71254</v>
      </c>
      <c r="J21459" t="s">
        <v>71255</v>
      </c>
      <c r="K21459" t="s">
        <v>71256</v>
      </c>
      <c r="L21459" t="s">
        <v>77947</v>
      </c>
    </row>
    <row r="21460" spans="1:12" x14ac:dyDescent="0.15">
      <c r="A21460" t="s">
        <v>12</v>
      </c>
      <c r="B21460">
        <v>6045860</v>
      </c>
      <c r="C21460">
        <v>6045880</v>
      </c>
      <c r="D21460" t="s">
        <v>71247</v>
      </c>
      <c r="E21460" t="s">
        <v>90</v>
      </c>
      <c r="F21460" t="s">
        <v>15</v>
      </c>
      <c r="G21460" t="s">
        <v>36</v>
      </c>
      <c r="H21460">
        <v>176</v>
      </c>
      <c r="I21460" t="s">
        <v>71257</v>
      </c>
      <c r="J21460" t="s">
        <v>71258</v>
      </c>
      <c r="K21460" t="s">
        <v>71259</v>
      </c>
      <c r="L21460" t="s">
        <v>78091</v>
      </c>
    </row>
    <row r="21461" spans="1:12" x14ac:dyDescent="0.15">
      <c r="A21461" t="s">
        <v>12</v>
      </c>
      <c r="B21461">
        <v>6046848</v>
      </c>
      <c r="C21461">
        <v>6046868</v>
      </c>
      <c r="D21461" t="s">
        <v>71260</v>
      </c>
      <c r="E21461" t="s">
        <v>90</v>
      </c>
      <c r="F21461" t="s">
        <v>76</v>
      </c>
      <c r="G21461" t="s">
        <v>23</v>
      </c>
      <c r="H21461">
        <v>20</v>
      </c>
      <c r="I21461" t="s">
        <v>71261</v>
      </c>
      <c r="J21461" t="s">
        <v>71262</v>
      </c>
      <c r="K21461" t="s">
        <v>71263</v>
      </c>
      <c r="L21461" t="s">
        <v>77968</v>
      </c>
    </row>
    <row r="21462" spans="1:12" x14ac:dyDescent="0.15">
      <c r="A21462" t="s">
        <v>12</v>
      </c>
      <c r="B21462">
        <v>6046828</v>
      </c>
      <c r="C21462">
        <v>6046848</v>
      </c>
      <c r="D21462" t="s">
        <v>71260</v>
      </c>
      <c r="E21462" t="s">
        <v>90</v>
      </c>
      <c r="F21462" t="s">
        <v>76</v>
      </c>
      <c r="G21462" t="s">
        <v>36</v>
      </c>
      <c r="H21462">
        <v>40</v>
      </c>
      <c r="I21462" t="s">
        <v>71264</v>
      </c>
      <c r="J21462" t="s">
        <v>71265</v>
      </c>
      <c r="K21462" t="s">
        <v>71266</v>
      </c>
      <c r="L21462" t="s">
        <v>77952</v>
      </c>
    </row>
    <row r="21463" spans="1:12" x14ac:dyDescent="0.15">
      <c r="A21463" t="s">
        <v>12</v>
      </c>
      <c r="B21463">
        <v>6046789</v>
      </c>
      <c r="C21463">
        <v>6046809</v>
      </c>
      <c r="D21463" t="s">
        <v>71260</v>
      </c>
      <c r="E21463" t="s">
        <v>90</v>
      </c>
      <c r="F21463" t="s">
        <v>76</v>
      </c>
      <c r="G21463" t="s">
        <v>36</v>
      </c>
      <c r="H21463">
        <v>79</v>
      </c>
      <c r="I21463" t="s">
        <v>71267</v>
      </c>
      <c r="J21463" t="s">
        <v>71268</v>
      </c>
      <c r="K21463" t="s">
        <v>71269</v>
      </c>
      <c r="L21463" t="s">
        <v>77993</v>
      </c>
    </row>
    <row r="21464" spans="1:12" x14ac:dyDescent="0.15">
      <c r="A21464" t="s">
        <v>12</v>
      </c>
      <c r="B21464">
        <v>6046729</v>
      </c>
      <c r="C21464">
        <v>6046749</v>
      </c>
      <c r="D21464" t="s">
        <v>71260</v>
      </c>
      <c r="E21464" t="s">
        <v>90</v>
      </c>
      <c r="F21464" t="s">
        <v>76</v>
      </c>
      <c r="G21464" t="s">
        <v>23</v>
      </c>
      <c r="H21464">
        <v>139</v>
      </c>
      <c r="I21464" t="s">
        <v>71270</v>
      </c>
      <c r="J21464" t="s">
        <v>71271</v>
      </c>
      <c r="K21464" t="s">
        <v>71272</v>
      </c>
      <c r="L21464" t="s">
        <v>78029</v>
      </c>
    </row>
    <row r="21465" spans="1:12" x14ac:dyDescent="0.15">
      <c r="A21465" t="s">
        <v>12</v>
      </c>
      <c r="B21465">
        <v>6047822</v>
      </c>
      <c r="C21465">
        <v>6047842</v>
      </c>
      <c r="D21465" t="s">
        <v>71273</v>
      </c>
      <c r="E21465" t="s">
        <v>90</v>
      </c>
      <c r="F21465" t="s">
        <v>76</v>
      </c>
      <c r="G21465" t="s">
        <v>16</v>
      </c>
      <c r="H21465">
        <v>1</v>
      </c>
      <c r="I21465" t="s">
        <v>71274</v>
      </c>
      <c r="J21465" t="s">
        <v>71275</v>
      </c>
      <c r="K21465" t="s">
        <v>71276</v>
      </c>
      <c r="L21465" t="s">
        <v>77917</v>
      </c>
    </row>
    <row r="21466" spans="1:12" x14ac:dyDescent="0.15">
      <c r="A21466" t="s">
        <v>12</v>
      </c>
      <c r="B21466">
        <v>6047801</v>
      </c>
      <c r="C21466">
        <v>6047821</v>
      </c>
      <c r="D21466" t="s">
        <v>71273</v>
      </c>
      <c r="E21466" t="s">
        <v>90</v>
      </c>
      <c r="F21466" t="s">
        <v>76</v>
      </c>
      <c r="G21466" t="s">
        <v>16</v>
      </c>
      <c r="H21466">
        <v>22</v>
      </c>
      <c r="I21466" t="s">
        <v>71277</v>
      </c>
      <c r="J21466" t="s">
        <v>71278</v>
      </c>
      <c r="K21466" t="s">
        <v>71279</v>
      </c>
      <c r="L21466" t="s">
        <v>77948</v>
      </c>
    </row>
    <row r="21467" spans="1:12" x14ac:dyDescent="0.15">
      <c r="A21467" t="s">
        <v>12</v>
      </c>
      <c r="B21467">
        <v>6047767</v>
      </c>
      <c r="C21467">
        <v>6047787</v>
      </c>
      <c r="D21467" t="s">
        <v>71273</v>
      </c>
      <c r="E21467" t="s">
        <v>90</v>
      </c>
      <c r="F21467" t="s">
        <v>76</v>
      </c>
      <c r="G21467" t="s">
        <v>23</v>
      </c>
      <c r="H21467">
        <v>56</v>
      </c>
      <c r="I21467" t="s">
        <v>71280</v>
      </c>
      <c r="J21467" t="s">
        <v>71281</v>
      </c>
      <c r="K21467" t="s">
        <v>71282</v>
      </c>
      <c r="L21467" t="s">
        <v>77971</v>
      </c>
    </row>
    <row r="21468" spans="1:12" x14ac:dyDescent="0.15">
      <c r="A21468" t="s">
        <v>12</v>
      </c>
      <c r="B21468">
        <v>6047735</v>
      </c>
      <c r="C21468">
        <v>6047755</v>
      </c>
      <c r="D21468" t="s">
        <v>71273</v>
      </c>
      <c r="E21468" t="s">
        <v>90</v>
      </c>
      <c r="F21468" t="s">
        <v>76</v>
      </c>
      <c r="G21468" t="s">
        <v>32</v>
      </c>
      <c r="H21468">
        <v>88</v>
      </c>
      <c r="I21468" t="s">
        <v>71283</v>
      </c>
      <c r="J21468" t="s">
        <v>71284</v>
      </c>
      <c r="K21468" t="s">
        <v>71285</v>
      </c>
      <c r="L21468" t="s">
        <v>77923</v>
      </c>
    </row>
    <row r="21469" spans="1:12" x14ac:dyDescent="0.15">
      <c r="A21469" t="s">
        <v>12</v>
      </c>
      <c r="B21469">
        <v>6048646</v>
      </c>
      <c r="C21469">
        <v>6048666</v>
      </c>
      <c r="D21469" t="s">
        <v>71286</v>
      </c>
      <c r="E21469" t="s">
        <v>90</v>
      </c>
      <c r="F21469" t="s">
        <v>76</v>
      </c>
      <c r="G21469" t="s">
        <v>36</v>
      </c>
      <c r="H21469">
        <v>43</v>
      </c>
      <c r="I21469" t="s">
        <v>71287</v>
      </c>
      <c r="J21469" t="s">
        <v>71288</v>
      </c>
      <c r="K21469" t="s">
        <v>71289</v>
      </c>
      <c r="L21469" t="s">
        <v>77942</v>
      </c>
    </row>
    <row r="21470" spans="1:12" x14ac:dyDescent="0.15">
      <c r="A21470" t="s">
        <v>12</v>
      </c>
      <c r="B21470">
        <v>6048616</v>
      </c>
      <c r="C21470">
        <v>6048636</v>
      </c>
      <c r="D21470" t="s">
        <v>71286</v>
      </c>
      <c r="E21470" t="s">
        <v>90</v>
      </c>
      <c r="F21470" t="s">
        <v>76</v>
      </c>
      <c r="G21470" t="s">
        <v>16</v>
      </c>
      <c r="H21470">
        <v>73</v>
      </c>
      <c r="I21470" t="s">
        <v>71290</v>
      </c>
      <c r="J21470" t="s">
        <v>71291</v>
      </c>
      <c r="K21470" t="s">
        <v>71292</v>
      </c>
      <c r="L21470" t="s">
        <v>77926</v>
      </c>
    </row>
    <row r="21471" spans="1:12" x14ac:dyDescent="0.15">
      <c r="A21471" t="s">
        <v>12</v>
      </c>
      <c r="B21471">
        <v>6048564</v>
      </c>
      <c r="C21471">
        <v>6048584</v>
      </c>
      <c r="D21471" t="s">
        <v>71286</v>
      </c>
      <c r="E21471" t="s">
        <v>90</v>
      </c>
      <c r="F21471" t="s">
        <v>76</v>
      </c>
      <c r="G21471" t="s">
        <v>36</v>
      </c>
      <c r="H21471">
        <v>125</v>
      </c>
      <c r="I21471" t="s">
        <v>71293</v>
      </c>
      <c r="J21471" t="s">
        <v>71294</v>
      </c>
      <c r="K21471" t="s">
        <v>71295</v>
      </c>
      <c r="L21471" t="s">
        <v>78034</v>
      </c>
    </row>
    <row r="21472" spans="1:12" x14ac:dyDescent="0.15">
      <c r="A21472" t="s">
        <v>12</v>
      </c>
      <c r="B21472">
        <v>6048525</v>
      </c>
      <c r="C21472">
        <v>6048545</v>
      </c>
      <c r="D21472" t="s">
        <v>71286</v>
      </c>
      <c r="E21472" t="s">
        <v>90</v>
      </c>
      <c r="F21472" t="s">
        <v>76</v>
      </c>
      <c r="G21472" t="s">
        <v>32</v>
      </c>
      <c r="H21472">
        <v>164</v>
      </c>
      <c r="I21472" t="s">
        <v>71296</v>
      </c>
      <c r="J21472" t="s">
        <v>71297</v>
      </c>
      <c r="K21472" t="s">
        <v>71298</v>
      </c>
      <c r="L21472" t="s">
        <v>78081</v>
      </c>
    </row>
    <row r="21473" spans="1:12" x14ac:dyDescent="0.15">
      <c r="A21473" t="s">
        <v>12</v>
      </c>
      <c r="B21473">
        <v>6051501</v>
      </c>
      <c r="C21473">
        <v>6051521</v>
      </c>
      <c r="D21473" t="s">
        <v>71299</v>
      </c>
      <c r="E21473" t="s">
        <v>71300</v>
      </c>
      <c r="F21473" t="s">
        <v>76</v>
      </c>
      <c r="G21473" t="s">
        <v>36</v>
      </c>
      <c r="H21473">
        <v>11</v>
      </c>
      <c r="I21473" t="s">
        <v>71301</v>
      </c>
      <c r="J21473" t="s">
        <v>71302</v>
      </c>
      <c r="K21473" t="s">
        <v>71303</v>
      </c>
      <c r="L21473" t="s">
        <v>77974</v>
      </c>
    </row>
    <row r="21474" spans="1:12" x14ac:dyDescent="0.15">
      <c r="A21474" t="s">
        <v>12</v>
      </c>
      <c r="B21474">
        <v>6051475</v>
      </c>
      <c r="C21474">
        <v>6051495</v>
      </c>
      <c r="D21474" t="s">
        <v>71299</v>
      </c>
      <c r="E21474" t="s">
        <v>71300</v>
      </c>
      <c r="F21474" t="s">
        <v>76</v>
      </c>
      <c r="G21474" t="s">
        <v>16</v>
      </c>
      <c r="H21474">
        <v>37</v>
      </c>
      <c r="I21474" t="s">
        <v>71304</v>
      </c>
      <c r="J21474" t="s">
        <v>71305</v>
      </c>
      <c r="K21474" t="s">
        <v>71306</v>
      </c>
      <c r="L21474" t="s">
        <v>77906</v>
      </c>
    </row>
    <row r="21475" spans="1:12" x14ac:dyDescent="0.15">
      <c r="A21475" t="s">
        <v>12</v>
      </c>
      <c r="B21475">
        <v>6051455</v>
      </c>
      <c r="C21475">
        <v>6051475</v>
      </c>
      <c r="D21475" t="s">
        <v>71299</v>
      </c>
      <c r="E21475" t="s">
        <v>71300</v>
      </c>
      <c r="F21475" t="s">
        <v>76</v>
      </c>
      <c r="G21475" t="s">
        <v>36</v>
      </c>
      <c r="H21475">
        <v>57</v>
      </c>
      <c r="I21475" t="s">
        <v>71307</v>
      </c>
      <c r="J21475" t="s">
        <v>71308</v>
      </c>
      <c r="K21475" t="s">
        <v>71309</v>
      </c>
      <c r="L21475" t="s">
        <v>78049</v>
      </c>
    </row>
    <row r="21476" spans="1:12" x14ac:dyDescent="0.15">
      <c r="A21476" t="s">
        <v>12</v>
      </c>
      <c r="B21476">
        <v>6051418</v>
      </c>
      <c r="C21476">
        <v>6051438</v>
      </c>
      <c r="D21476" t="s">
        <v>71299</v>
      </c>
      <c r="E21476" t="s">
        <v>71300</v>
      </c>
      <c r="F21476" t="s">
        <v>76</v>
      </c>
      <c r="G21476" t="s">
        <v>16</v>
      </c>
      <c r="H21476">
        <v>94</v>
      </c>
      <c r="I21476" t="s">
        <v>71310</v>
      </c>
      <c r="J21476" t="s">
        <v>71311</v>
      </c>
      <c r="K21476" t="s">
        <v>71312</v>
      </c>
      <c r="L21476" t="s">
        <v>77927</v>
      </c>
    </row>
    <row r="21477" spans="1:12" x14ac:dyDescent="0.15">
      <c r="A21477" t="s">
        <v>12</v>
      </c>
      <c r="B21477">
        <v>6053071</v>
      </c>
      <c r="C21477">
        <v>6053091</v>
      </c>
      <c r="D21477" t="s">
        <v>71313</v>
      </c>
      <c r="E21477" t="s">
        <v>90</v>
      </c>
      <c r="F21477" t="s">
        <v>76</v>
      </c>
      <c r="G21477" t="s">
        <v>16</v>
      </c>
      <c r="H21477">
        <v>11</v>
      </c>
      <c r="I21477" t="s">
        <v>71314</v>
      </c>
      <c r="J21477" t="s">
        <v>71315</v>
      </c>
      <c r="K21477" t="s">
        <v>71316</v>
      </c>
      <c r="L21477" t="s">
        <v>77974</v>
      </c>
    </row>
    <row r="21478" spans="1:12" x14ac:dyDescent="0.15">
      <c r="A21478" t="s">
        <v>12</v>
      </c>
      <c r="B21478">
        <v>6053042</v>
      </c>
      <c r="C21478">
        <v>6053062</v>
      </c>
      <c r="D21478" t="s">
        <v>71313</v>
      </c>
      <c r="E21478" t="s">
        <v>90</v>
      </c>
      <c r="F21478" t="s">
        <v>76</v>
      </c>
      <c r="G21478" t="s">
        <v>36</v>
      </c>
      <c r="H21478">
        <v>40</v>
      </c>
      <c r="I21478" t="s">
        <v>71317</v>
      </c>
      <c r="J21478" t="s">
        <v>71318</v>
      </c>
      <c r="K21478" t="s">
        <v>71319</v>
      </c>
      <c r="L21478" t="s">
        <v>77952</v>
      </c>
    </row>
    <row r="21479" spans="1:12" x14ac:dyDescent="0.15">
      <c r="A21479" t="s">
        <v>12</v>
      </c>
      <c r="B21479">
        <v>6052991</v>
      </c>
      <c r="C21479">
        <v>6053011</v>
      </c>
      <c r="D21479" t="s">
        <v>71313</v>
      </c>
      <c r="E21479" t="s">
        <v>90</v>
      </c>
      <c r="F21479" t="s">
        <v>76</v>
      </c>
      <c r="G21479" t="s">
        <v>16</v>
      </c>
      <c r="H21479">
        <v>91</v>
      </c>
      <c r="I21479" t="s">
        <v>71320</v>
      </c>
      <c r="J21479" t="s">
        <v>71321</v>
      </c>
      <c r="K21479" t="s">
        <v>71322</v>
      </c>
      <c r="L21479" t="s">
        <v>77907</v>
      </c>
    </row>
    <row r="21480" spans="1:12" x14ac:dyDescent="0.15">
      <c r="A21480" t="s">
        <v>12</v>
      </c>
      <c r="B21480">
        <v>6052934</v>
      </c>
      <c r="C21480">
        <v>6052954</v>
      </c>
      <c r="D21480" t="s">
        <v>71313</v>
      </c>
      <c r="E21480" t="s">
        <v>90</v>
      </c>
      <c r="F21480" t="s">
        <v>76</v>
      </c>
      <c r="G21480" t="s">
        <v>16</v>
      </c>
      <c r="H21480">
        <v>148</v>
      </c>
      <c r="I21480" t="s">
        <v>71323</v>
      </c>
      <c r="J21480" t="s">
        <v>71324</v>
      </c>
      <c r="K21480" t="s">
        <v>71325</v>
      </c>
      <c r="L21480" t="s">
        <v>78043</v>
      </c>
    </row>
    <row r="21481" spans="1:12" x14ac:dyDescent="0.15">
      <c r="A21481" t="s">
        <v>12</v>
      </c>
      <c r="B21481">
        <v>6053909</v>
      </c>
      <c r="C21481">
        <v>6053929</v>
      </c>
      <c r="D21481" t="s">
        <v>71326</v>
      </c>
      <c r="E21481" t="s">
        <v>90</v>
      </c>
      <c r="F21481" t="s">
        <v>76</v>
      </c>
      <c r="G21481" t="s">
        <v>32</v>
      </c>
      <c r="H21481">
        <v>67</v>
      </c>
      <c r="I21481" t="s">
        <v>71327</v>
      </c>
      <c r="J21481" t="s">
        <v>71328</v>
      </c>
      <c r="K21481" t="s">
        <v>71329</v>
      </c>
      <c r="L21481" t="s">
        <v>77981</v>
      </c>
    </row>
    <row r="21482" spans="1:12" x14ac:dyDescent="0.15">
      <c r="A21482" t="s">
        <v>12</v>
      </c>
      <c r="B21482">
        <v>6053871</v>
      </c>
      <c r="C21482">
        <v>6053891</v>
      </c>
      <c r="D21482" t="s">
        <v>71326</v>
      </c>
      <c r="E21482" t="s">
        <v>90</v>
      </c>
      <c r="F21482" t="s">
        <v>76</v>
      </c>
      <c r="G21482" t="s">
        <v>36</v>
      </c>
      <c r="H21482">
        <v>105</v>
      </c>
      <c r="I21482" t="s">
        <v>71330</v>
      </c>
      <c r="J21482" t="s">
        <v>71331</v>
      </c>
      <c r="K21482" t="s">
        <v>71332</v>
      </c>
      <c r="L21482" t="s">
        <v>78028</v>
      </c>
    </row>
    <row r="21483" spans="1:12" x14ac:dyDescent="0.15">
      <c r="A21483" t="s">
        <v>12</v>
      </c>
      <c r="B21483">
        <v>6053785</v>
      </c>
      <c r="C21483">
        <v>6053805</v>
      </c>
      <c r="D21483" t="s">
        <v>71326</v>
      </c>
      <c r="E21483" t="s">
        <v>90</v>
      </c>
      <c r="F21483" t="s">
        <v>76</v>
      </c>
      <c r="G21483" t="s">
        <v>16</v>
      </c>
      <c r="H21483">
        <v>191</v>
      </c>
      <c r="I21483" t="s">
        <v>71333</v>
      </c>
      <c r="J21483" t="s">
        <v>71334</v>
      </c>
      <c r="K21483" t="s">
        <v>71335</v>
      </c>
      <c r="L21483" t="s">
        <v>78133</v>
      </c>
    </row>
    <row r="21484" spans="1:12" x14ac:dyDescent="0.15">
      <c r="A21484" t="s">
        <v>12</v>
      </c>
      <c r="B21484">
        <v>6053735</v>
      </c>
      <c r="C21484">
        <v>6053755</v>
      </c>
      <c r="D21484" t="s">
        <v>71326</v>
      </c>
      <c r="E21484" t="s">
        <v>90</v>
      </c>
      <c r="F21484" t="s">
        <v>76</v>
      </c>
      <c r="G21484" t="s">
        <v>36</v>
      </c>
      <c r="H21484">
        <v>241</v>
      </c>
      <c r="I21484" t="s">
        <v>71336</v>
      </c>
      <c r="J21484" t="s">
        <v>71337</v>
      </c>
      <c r="K21484" t="s">
        <v>71338</v>
      </c>
      <c r="L21484" t="s">
        <v>78154</v>
      </c>
    </row>
    <row r="21485" spans="1:12" x14ac:dyDescent="0.15">
      <c r="A21485" t="s">
        <v>12</v>
      </c>
      <c r="B21485">
        <v>6054926</v>
      </c>
      <c r="C21485">
        <v>6054946</v>
      </c>
      <c r="D21485" t="s">
        <v>71339</v>
      </c>
      <c r="E21485" t="s">
        <v>90</v>
      </c>
      <c r="F21485" t="s">
        <v>76</v>
      </c>
      <c r="G21485" t="s">
        <v>16</v>
      </c>
      <c r="H21485">
        <v>18</v>
      </c>
      <c r="I21485" t="s">
        <v>71340</v>
      </c>
      <c r="J21485" t="s">
        <v>71341</v>
      </c>
      <c r="K21485" t="s">
        <v>71342</v>
      </c>
      <c r="L21485" t="s">
        <v>78007</v>
      </c>
    </row>
    <row r="21486" spans="1:12" x14ac:dyDescent="0.15">
      <c r="A21486" t="s">
        <v>12</v>
      </c>
      <c r="B21486">
        <v>6054903</v>
      </c>
      <c r="C21486">
        <v>6054923</v>
      </c>
      <c r="D21486" t="s">
        <v>71339</v>
      </c>
      <c r="E21486" t="s">
        <v>90</v>
      </c>
      <c r="F21486" t="s">
        <v>76</v>
      </c>
      <c r="G21486" t="s">
        <v>32</v>
      </c>
      <c r="H21486">
        <v>41</v>
      </c>
      <c r="I21486" t="s">
        <v>71343</v>
      </c>
      <c r="J21486" t="s">
        <v>71344</v>
      </c>
      <c r="K21486" t="s">
        <v>71345</v>
      </c>
      <c r="L21486" t="s">
        <v>78014</v>
      </c>
    </row>
    <row r="21487" spans="1:12" x14ac:dyDescent="0.15">
      <c r="A21487" t="s">
        <v>12</v>
      </c>
      <c r="B21487">
        <v>6054881</v>
      </c>
      <c r="C21487">
        <v>6054901</v>
      </c>
      <c r="D21487" t="s">
        <v>71339</v>
      </c>
      <c r="E21487" t="s">
        <v>90</v>
      </c>
      <c r="F21487" t="s">
        <v>76</v>
      </c>
      <c r="G21487" t="s">
        <v>16</v>
      </c>
      <c r="H21487">
        <v>63</v>
      </c>
      <c r="I21487" t="s">
        <v>71346</v>
      </c>
      <c r="J21487" t="s">
        <v>71347</v>
      </c>
      <c r="K21487" t="s">
        <v>71348</v>
      </c>
      <c r="L21487" t="s">
        <v>77957</v>
      </c>
    </row>
    <row r="21488" spans="1:12" x14ac:dyDescent="0.15">
      <c r="A21488" t="s">
        <v>12</v>
      </c>
      <c r="B21488">
        <v>6054848</v>
      </c>
      <c r="C21488">
        <v>6054868</v>
      </c>
      <c r="D21488" t="s">
        <v>71339</v>
      </c>
      <c r="E21488" t="s">
        <v>90</v>
      </c>
      <c r="F21488" t="s">
        <v>76</v>
      </c>
      <c r="G21488" t="s">
        <v>16</v>
      </c>
      <c r="H21488">
        <v>96</v>
      </c>
      <c r="I21488" t="s">
        <v>71349</v>
      </c>
      <c r="J21488" t="s">
        <v>71350</v>
      </c>
      <c r="K21488" t="s">
        <v>71351</v>
      </c>
      <c r="L21488" t="s">
        <v>77912</v>
      </c>
    </row>
    <row r="21489" spans="1:12" x14ac:dyDescent="0.15">
      <c r="A21489" t="s">
        <v>12</v>
      </c>
      <c r="B21489">
        <v>6055152</v>
      </c>
      <c r="C21489">
        <v>6055172</v>
      </c>
      <c r="D21489" t="s">
        <v>71352</v>
      </c>
      <c r="E21489" t="s">
        <v>90</v>
      </c>
      <c r="F21489" t="s">
        <v>15</v>
      </c>
      <c r="G21489" t="s">
        <v>16</v>
      </c>
      <c r="H21489">
        <v>7</v>
      </c>
      <c r="I21489" t="s">
        <v>71353</v>
      </c>
      <c r="J21489" t="s">
        <v>71354</v>
      </c>
      <c r="K21489" t="s">
        <v>71355</v>
      </c>
      <c r="L21489" t="s">
        <v>77909</v>
      </c>
    </row>
    <row r="21490" spans="1:12" x14ac:dyDescent="0.15">
      <c r="A21490" t="s">
        <v>12</v>
      </c>
      <c r="B21490">
        <v>6055179</v>
      </c>
      <c r="C21490">
        <v>6055199</v>
      </c>
      <c r="D21490" t="s">
        <v>71352</v>
      </c>
      <c r="E21490" t="s">
        <v>90</v>
      </c>
      <c r="F21490" t="s">
        <v>15</v>
      </c>
      <c r="G21490" t="s">
        <v>16</v>
      </c>
      <c r="H21490">
        <v>34</v>
      </c>
      <c r="I21490" t="s">
        <v>71356</v>
      </c>
      <c r="J21490" t="s">
        <v>71357</v>
      </c>
      <c r="K21490" t="s">
        <v>71358</v>
      </c>
      <c r="L21490" t="s">
        <v>77999</v>
      </c>
    </row>
    <row r="21491" spans="1:12" x14ac:dyDescent="0.15">
      <c r="A21491" t="s">
        <v>12</v>
      </c>
      <c r="B21491">
        <v>6055210</v>
      </c>
      <c r="C21491">
        <v>6055230</v>
      </c>
      <c r="D21491" t="s">
        <v>71352</v>
      </c>
      <c r="E21491" t="s">
        <v>90</v>
      </c>
      <c r="F21491" t="s">
        <v>15</v>
      </c>
      <c r="G21491" t="s">
        <v>23</v>
      </c>
      <c r="H21491">
        <v>65</v>
      </c>
      <c r="I21491" t="s">
        <v>71359</v>
      </c>
      <c r="J21491" t="s">
        <v>71360</v>
      </c>
      <c r="K21491" t="s">
        <v>71361</v>
      </c>
      <c r="L21491" t="s">
        <v>78042</v>
      </c>
    </row>
    <row r="21492" spans="1:12" x14ac:dyDescent="0.15">
      <c r="A21492" t="s">
        <v>12</v>
      </c>
      <c r="B21492">
        <v>6055257</v>
      </c>
      <c r="C21492">
        <v>6055277</v>
      </c>
      <c r="D21492" t="s">
        <v>71352</v>
      </c>
      <c r="E21492" t="s">
        <v>90</v>
      </c>
      <c r="F21492" t="s">
        <v>15</v>
      </c>
      <c r="G21492" t="s">
        <v>16</v>
      </c>
      <c r="H21492">
        <v>112</v>
      </c>
      <c r="I21492" t="s">
        <v>71362</v>
      </c>
      <c r="J21492" t="s">
        <v>71363</v>
      </c>
      <c r="K21492" t="s">
        <v>71364</v>
      </c>
      <c r="L21492" t="s">
        <v>77950</v>
      </c>
    </row>
    <row r="21493" spans="1:12" x14ac:dyDescent="0.15">
      <c r="A21493" t="s">
        <v>12</v>
      </c>
      <c r="B21493">
        <v>6056506</v>
      </c>
      <c r="C21493">
        <v>6056526</v>
      </c>
      <c r="D21493" t="s">
        <v>71365</v>
      </c>
      <c r="E21493" t="s">
        <v>90</v>
      </c>
      <c r="F21493" t="s">
        <v>76</v>
      </c>
      <c r="G21493" t="s">
        <v>16</v>
      </c>
      <c r="H21493">
        <v>0</v>
      </c>
      <c r="I21493" t="s">
        <v>71366</v>
      </c>
      <c r="J21493" t="s">
        <v>71367</v>
      </c>
      <c r="K21493" t="s">
        <v>71368</v>
      </c>
      <c r="L21493" t="s">
        <v>77980</v>
      </c>
    </row>
    <row r="21494" spans="1:12" x14ac:dyDescent="0.15">
      <c r="A21494" t="s">
        <v>12</v>
      </c>
      <c r="B21494">
        <v>6056481</v>
      </c>
      <c r="C21494">
        <v>6056501</v>
      </c>
      <c r="D21494" t="s">
        <v>71365</v>
      </c>
      <c r="E21494" t="s">
        <v>90</v>
      </c>
      <c r="F21494" t="s">
        <v>76</v>
      </c>
      <c r="G21494" t="s">
        <v>36</v>
      </c>
      <c r="H21494">
        <v>25</v>
      </c>
      <c r="I21494" t="s">
        <v>71369</v>
      </c>
      <c r="J21494" t="s">
        <v>71370</v>
      </c>
      <c r="K21494" t="s">
        <v>71371</v>
      </c>
      <c r="L21494" t="s">
        <v>78012</v>
      </c>
    </row>
    <row r="21495" spans="1:12" x14ac:dyDescent="0.15">
      <c r="A21495" t="s">
        <v>12</v>
      </c>
      <c r="B21495">
        <v>6056448</v>
      </c>
      <c r="C21495">
        <v>6056468</v>
      </c>
      <c r="D21495" t="s">
        <v>71365</v>
      </c>
      <c r="E21495" t="s">
        <v>90</v>
      </c>
      <c r="F21495" t="s">
        <v>76</v>
      </c>
      <c r="G21495" t="s">
        <v>16</v>
      </c>
      <c r="H21495">
        <v>58</v>
      </c>
      <c r="I21495" t="s">
        <v>71372</v>
      </c>
      <c r="J21495" t="s">
        <v>71373</v>
      </c>
      <c r="K21495" t="s">
        <v>71374</v>
      </c>
      <c r="L21495" t="s">
        <v>77911</v>
      </c>
    </row>
    <row r="21496" spans="1:12" x14ac:dyDescent="0.15">
      <c r="A21496" t="s">
        <v>12</v>
      </c>
      <c r="B21496">
        <v>6056421</v>
      </c>
      <c r="C21496">
        <v>6056441</v>
      </c>
      <c r="D21496" t="s">
        <v>71365</v>
      </c>
      <c r="E21496" t="s">
        <v>90</v>
      </c>
      <c r="F21496" t="s">
        <v>76</v>
      </c>
      <c r="G21496" t="s">
        <v>36</v>
      </c>
      <c r="H21496">
        <v>85</v>
      </c>
      <c r="I21496" t="s">
        <v>71375</v>
      </c>
      <c r="J21496" t="s">
        <v>71376</v>
      </c>
      <c r="K21496" t="s">
        <v>71377</v>
      </c>
      <c r="L21496" t="s">
        <v>77972</v>
      </c>
    </row>
    <row r="21497" spans="1:12" x14ac:dyDescent="0.15">
      <c r="A21497" t="s">
        <v>12</v>
      </c>
      <c r="B21497">
        <v>6056899</v>
      </c>
      <c r="C21497">
        <v>6056919</v>
      </c>
      <c r="D21497" t="s">
        <v>71378</v>
      </c>
      <c r="E21497" t="s">
        <v>90</v>
      </c>
      <c r="F21497" t="s">
        <v>76</v>
      </c>
      <c r="G21497" t="s">
        <v>36</v>
      </c>
      <c r="H21497">
        <v>0</v>
      </c>
      <c r="I21497" t="s">
        <v>71379</v>
      </c>
      <c r="J21497" t="s">
        <v>71380</v>
      </c>
      <c r="K21497" t="s">
        <v>71381</v>
      </c>
      <c r="L21497" t="s">
        <v>77980</v>
      </c>
    </row>
    <row r="21498" spans="1:12" x14ac:dyDescent="0.15">
      <c r="A21498" t="s">
        <v>12</v>
      </c>
      <c r="B21498">
        <v>6056877</v>
      </c>
      <c r="C21498">
        <v>6056897</v>
      </c>
      <c r="D21498" t="s">
        <v>71378</v>
      </c>
      <c r="E21498" t="s">
        <v>90</v>
      </c>
      <c r="F21498" t="s">
        <v>76</v>
      </c>
      <c r="G21498" t="s">
        <v>32</v>
      </c>
      <c r="H21498">
        <v>22</v>
      </c>
      <c r="I21498" t="s">
        <v>71382</v>
      </c>
      <c r="J21498" t="s">
        <v>71383</v>
      </c>
      <c r="K21498" t="s">
        <v>71384</v>
      </c>
      <c r="L21498" t="s">
        <v>77948</v>
      </c>
    </row>
    <row r="21499" spans="1:12" x14ac:dyDescent="0.15">
      <c r="A21499" t="s">
        <v>12</v>
      </c>
      <c r="B21499">
        <v>6056856</v>
      </c>
      <c r="C21499">
        <v>6056876</v>
      </c>
      <c r="D21499" t="s">
        <v>71378</v>
      </c>
      <c r="E21499" t="s">
        <v>90</v>
      </c>
      <c r="F21499" t="s">
        <v>76</v>
      </c>
      <c r="G21499" t="s">
        <v>16</v>
      </c>
      <c r="H21499">
        <v>43</v>
      </c>
      <c r="I21499" t="s">
        <v>71385</v>
      </c>
      <c r="J21499" t="s">
        <v>71386</v>
      </c>
      <c r="K21499" t="s">
        <v>71387</v>
      </c>
      <c r="L21499" t="s">
        <v>77942</v>
      </c>
    </row>
    <row r="21500" spans="1:12" x14ac:dyDescent="0.15">
      <c r="A21500" t="s">
        <v>12</v>
      </c>
      <c r="B21500">
        <v>6056819</v>
      </c>
      <c r="C21500">
        <v>6056839</v>
      </c>
      <c r="D21500" t="s">
        <v>71378</v>
      </c>
      <c r="E21500" t="s">
        <v>90</v>
      </c>
      <c r="F21500" t="s">
        <v>76</v>
      </c>
      <c r="G21500" t="s">
        <v>32</v>
      </c>
      <c r="H21500">
        <v>80</v>
      </c>
      <c r="I21500" t="s">
        <v>71388</v>
      </c>
      <c r="J21500" t="s">
        <v>71389</v>
      </c>
      <c r="K21500" t="s">
        <v>71390</v>
      </c>
      <c r="L21500" t="s">
        <v>77940</v>
      </c>
    </row>
    <row r="21501" spans="1:12" x14ac:dyDescent="0.15">
      <c r="A21501" t="s">
        <v>12</v>
      </c>
      <c r="B21501">
        <v>6058131</v>
      </c>
      <c r="C21501">
        <v>6058151</v>
      </c>
      <c r="D21501" t="s">
        <v>71391</v>
      </c>
      <c r="E21501" t="s">
        <v>90</v>
      </c>
      <c r="F21501" t="s">
        <v>76</v>
      </c>
      <c r="G21501" t="s">
        <v>23</v>
      </c>
      <c r="H21501">
        <v>44</v>
      </c>
      <c r="I21501" t="s">
        <v>71392</v>
      </c>
      <c r="J21501" t="s">
        <v>71393</v>
      </c>
      <c r="K21501" t="s">
        <v>71394</v>
      </c>
      <c r="L21501" t="s">
        <v>78016</v>
      </c>
    </row>
    <row r="21502" spans="1:12" x14ac:dyDescent="0.15">
      <c r="A21502" t="s">
        <v>12</v>
      </c>
      <c r="B21502">
        <v>6058087</v>
      </c>
      <c r="C21502">
        <v>6058107</v>
      </c>
      <c r="D21502" t="s">
        <v>71391</v>
      </c>
      <c r="E21502" t="s">
        <v>90</v>
      </c>
      <c r="F21502" t="s">
        <v>76</v>
      </c>
      <c r="G21502" t="s">
        <v>36</v>
      </c>
      <c r="H21502">
        <v>88</v>
      </c>
      <c r="I21502" t="s">
        <v>71395</v>
      </c>
      <c r="J21502" t="s">
        <v>71396</v>
      </c>
      <c r="K21502" t="s">
        <v>71397</v>
      </c>
      <c r="L21502" t="s">
        <v>77923</v>
      </c>
    </row>
    <row r="21503" spans="1:12" x14ac:dyDescent="0.15">
      <c r="A21503" t="s">
        <v>12</v>
      </c>
      <c r="B21503">
        <v>6058042</v>
      </c>
      <c r="C21503">
        <v>6058062</v>
      </c>
      <c r="D21503" t="s">
        <v>71391</v>
      </c>
      <c r="E21503" t="s">
        <v>90</v>
      </c>
      <c r="F21503" t="s">
        <v>76</v>
      </c>
      <c r="G21503" t="s">
        <v>32</v>
      </c>
      <c r="H21503">
        <v>133</v>
      </c>
      <c r="I21503" t="s">
        <v>71398</v>
      </c>
      <c r="J21503" t="s">
        <v>71399</v>
      </c>
      <c r="K21503" t="s">
        <v>71400</v>
      </c>
      <c r="L21503" t="s">
        <v>77995</v>
      </c>
    </row>
    <row r="21504" spans="1:12" x14ac:dyDescent="0.15">
      <c r="A21504" t="s">
        <v>12</v>
      </c>
      <c r="B21504">
        <v>6057986</v>
      </c>
      <c r="C21504">
        <v>6058006</v>
      </c>
      <c r="D21504" t="s">
        <v>71391</v>
      </c>
      <c r="E21504" t="s">
        <v>90</v>
      </c>
      <c r="F21504" t="s">
        <v>76</v>
      </c>
      <c r="G21504" t="s">
        <v>16</v>
      </c>
      <c r="H21504">
        <v>189</v>
      </c>
      <c r="I21504" t="s">
        <v>71401</v>
      </c>
      <c r="J21504" t="s">
        <v>71402</v>
      </c>
      <c r="K21504" t="s">
        <v>71403</v>
      </c>
      <c r="L21504" t="s">
        <v>78153</v>
      </c>
    </row>
    <row r="21505" spans="1:12" x14ac:dyDescent="0.15">
      <c r="A21505" t="s">
        <v>12</v>
      </c>
      <c r="B21505">
        <v>6058276</v>
      </c>
      <c r="C21505">
        <v>6058296</v>
      </c>
      <c r="D21505" t="s">
        <v>71404</v>
      </c>
      <c r="E21505" t="s">
        <v>90</v>
      </c>
      <c r="F21505" t="s">
        <v>15</v>
      </c>
      <c r="G21505" t="s">
        <v>32</v>
      </c>
      <c r="H21505">
        <v>17</v>
      </c>
      <c r="I21505" t="s">
        <v>71405</v>
      </c>
      <c r="J21505" t="s">
        <v>71406</v>
      </c>
      <c r="K21505" t="s">
        <v>71407</v>
      </c>
      <c r="L21505" t="s">
        <v>77944</v>
      </c>
    </row>
    <row r="21506" spans="1:12" x14ac:dyDescent="0.15">
      <c r="A21506" t="s">
        <v>12</v>
      </c>
      <c r="B21506">
        <v>6058307</v>
      </c>
      <c r="C21506">
        <v>6058327</v>
      </c>
      <c r="D21506" t="s">
        <v>71404</v>
      </c>
      <c r="E21506" t="s">
        <v>90</v>
      </c>
      <c r="F21506" t="s">
        <v>15</v>
      </c>
      <c r="G21506" t="s">
        <v>16</v>
      </c>
      <c r="H21506">
        <v>48</v>
      </c>
      <c r="I21506" t="s">
        <v>71408</v>
      </c>
      <c r="J21506" t="s">
        <v>71409</v>
      </c>
      <c r="K21506" t="s">
        <v>71410</v>
      </c>
      <c r="L21506" t="s">
        <v>78018</v>
      </c>
    </row>
    <row r="21507" spans="1:12" x14ac:dyDescent="0.15">
      <c r="A21507" t="s">
        <v>12</v>
      </c>
      <c r="B21507">
        <v>6058345</v>
      </c>
      <c r="C21507">
        <v>6058365</v>
      </c>
      <c r="D21507" t="s">
        <v>71404</v>
      </c>
      <c r="E21507" t="s">
        <v>90</v>
      </c>
      <c r="F21507" t="s">
        <v>15</v>
      </c>
      <c r="G21507" t="s">
        <v>16</v>
      </c>
      <c r="H21507">
        <v>86</v>
      </c>
      <c r="I21507" t="s">
        <v>71411</v>
      </c>
      <c r="J21507" t="s">
        <v>71412</v>
      </c>
      <c r="K21507" t="s">
        <v>71413</v>
      </c>
      <c r="L21507" t="s">
        <v>77929</v>
      </c>
    </row>
    <row r="21508" spans="1:12" x14ac:dyDescent="0.15">
      <c r="A21508" t="s">
        <v>12</v>
      </c>
      <c r="B21508">
        <v>6058371</v>
      </c>
      <c r="C21508">
        <v>6058391</v>
      </c>
      <c r="D21508" t="s">
        <v>71404</v>
      </c>
      <c r="E21508" t="s">
        <v>90</v>
      </c>
      <c r="F21508" t="s">
        <v>15</v>
      </c>
      <c r="G21508" t="s">
        <v>16</v>
      </c>
      <c r="H21508">
        <v>112</v>
      </c>
      <c r="I21508" t="s">
        <v>71414</v>
      </c>
      <c r="J21508" t="s">
        <v>71415</v>
      </c>
      <c r="K21508" t="s">
        <v>71416</v>
      </c>
      <c r="L21508" t="s">
        <v>77950</v>
      </c>
    </row>
    <row r="21509" spans="1:12" x14ac:dyDescent="0.15">
      <c r="A21509" t="s">
        <v>12</v>
      </c>
      <c r="B21509">
        <v>6059899</v>
      </c>
      <c r="C21509">
        <v>6059919</v>
      </c>
      <c r="D21509" t="s">
        <v>71417</v>
      </c>
      <c r="E21509" t="s">
        <v>90</v>
      </c>
      <c r="F21509" t="s">
        <v>76</v>
      </c>
      <c r="G21509" t="s">
        <v>32</v>
      </c>
      <c r="H21509">
        <v>1</v>
      </c>
      <c r="I21509" t="s">
        <v>71418</v>
      </c>
      <c r="J21509" t="s">
        <v>71419</v>
      </c>
      <c r="K21509" t="s">
        <v>71420</v>
      </c>
      <c r="L21509" t="s">
        <v>77917</v>
      </c>
    </row>
    <row r="21510" spans="1:12" x14ac:dyDescent="0.15">
      <c r="A21510" t="s">
        <v>12</v>
      </c>
      <c r="B21510">
        <v>6059861</v>
      </c>
      <c r="C21510">
        <v>6059881</v>
      </c>
      <c r="D21510" t="s">
        <v>71417</v>
      </c>
      <c r="E21510" t="s">
        <v>90</v>
      </c>
      <c r="F21510" t="s">
        <v>76</v>
      </c>
      <c r="G21510" t="s">
        <v>36</v>
      </c>
      <c r="H21510">
        <v>39</v>
      </c>
      <c r="I21510" t="s">
        <v>71421</v>
      </c>
      <c r="J21510" t="s">
        <v>71422</v>
      </c>
      <c r="K21510" t="s">
        <v>71423</v>
      </c>
      <c r="L21510" t="s">
        <v>78041</v>
      </c>
    </row>
    <row r="21511" spans="1:12" x14ac:dyDescent="0.15">
      <c r="A21511" t="s">
        <v>12</v>
      </c>
      <c r="B21511">
        <v>6059792</v>
      </c>
      <c r="C21511">
        <v>6059812</v>
      </c>
      <c r="D21511" t="s">
        <v>71417</v>
      </c>
      <c r="E21511" t="s">
        <v>90</v>
      </c>
      <c r="F21511" t="s">
        <v>76</v>
      </c>
      <c r="G21511" t="s">
        <v>23</v>
      </c>
      <c r="H21511">
        <v>108</v>
      </c>
      <c r="I21511" t="s">
        <v>71424</v>
      </c>
      <c r="J21511" t="s">
        <v>71425</v>
      </c>
      <c r="K21511" t="s">
        <v>71426</v>
      </c>
      <c r="L21511" t="s">
        <v>77994</v>
      </c>
    </row>
    <row r="21512" spans="1:12" x14ac:dyDescent="0.15">
      <c r="A21512" t="s">
        <v>12</v>
      </c>
      <c r="B21512">
        <v>6059749</v>
      </c>
      <c r="C21512">
        <v>6059769</v>
      </c>
      <c r="D21512" t="s">
        <v>71417</v>
      </c>
      <c r="E21512" t="s">
        <v>90</v>
      </c>
      <c r="F21512" t="s">
        <v>76</v>
      </c>
      <c r="G21512" t="s">
        <v>16</v>
      </c>
      <c r="H21512">
        <v>151</v>
      </c>
      <c r="I21512" t="s">
        <v>71427</v>
      </c>
      <c r="J21512" t="s">
        <v>71428</v>
      </c>
      <c r="K21512" t="s">
        <v>71429</v>
      </c>
      <c r="L21512" t="s">
        <v>78050</v>
      </c>
    </row>
    <row r="21513" spans="1:12" x14ac:dyDescent="0.15">
      <c r="A21513" t="s">
        <v>12</v>
      </c>
      <c r="B21513">
        <v>6060940</v>
      </c>
      <c r="C21513">
        <v>6060960</v>
      </c>
      <c r="D21513" t="s">
        <v>71430</v>
      </c>
      <c r="E21513" t="s">
        <v>90</v>
      </c>
      <c r="F21513" t="s">
        <v>76</v>
      </c>
      <c r="G21513" t="s">
        <v>23</v>
      </c>
      <c r="H21513">
        <v>18</v>
      </c>
      <c r="I21513" t="s">
        <v>71431</v>
      </c>
      <c r="J21513" t="s">
        <v>71432</v>
      </c>
      <c r="K21513" t="s">
        <v>71433</v>
      </c>
      <c r="L21513" t="s">
        <v>78007</v>
      </c>
    </row>
    <row r="21514" spans="1:12" x14ac:dyDescent="0.15">
      <c r="A21514" t="s">
        <v>12</v>
      </c>
      <c r="B21514">
        <v>6060914</v>
      </c>
      <c r="C21514">
        <v>6060934</v>
      </c>
      <c r="D21514" t="s">
        <v>71430</v>
      </c>
      <c r="E21514" t="s">
        <v>90</v>
      </c>
      <c r="F21514" t="s">
        <v>76</v>
      </c>
      <c r="G21514" t="s">
        <v>32</v>
      </c>
      <c r="H21514">
        <v>44</v>
      </c>
      <c r="I21514" t="s">
        <v>71434</v>
      </c>
      <c r="J21514" t="s">
        <v>71435</v>
      </c>
      <c r="K21514" t="s">
        <v>71436</v>
      </c>
      <c r="L21514" t="s">
        <v>78016</v>
      </c>
    </row>
    <row r="21515" spans="1:12" x14ac:dyDescent="0.15">
      <c r="A21515" t="s">
        <v>12</v>
      </c>
      <c r="B21515">
        <v>6060855</v>
      </c>
      <c r="C21515">
        <v>6060875</v>
      </c>
      <c r="D21515" t="s">
        <v>71430</v>
      </c>
      <c r="E21515" t="s">
        <v>90</v>
      </c>
      <c r="F21515" t="s">
        <v>76</v>
      </c>
      <c r="G21515" t="s">
        <v>32</v>
      </c>
      <c r="H21515">
        <v>103</v>
      </c>
      <c r="I21515" t="s">
        <v>71437</v>
      </c>
      <c r="J21515" t="s">
        <v>71438</v>
      </c>
      <c r="K21515" t="s">
        <v>71439</v>
      </c>
      <c r="L21515" t="s">
        <v>77937</v>
      </c>
    </row>
    <row r="21516" spans="1:12" x14ac:dyDescent="0.15">
      <c r="A21516" t="s">
        <v>12</v>
      </c>
      <c r="B21516">
        <v>6060835</v>
      </c>
      <c r="C21516">
        <v>6060855</v>
      </c>
      <c r="D21516" t="s">
        <v>71430</v>
      </c>
      <c r="E21516" t="s">
        <v>90</v>
      </c>
      <c r="F21516" t="s">
        <v>76</v>
      </c>
      <c r="G21516" t="s">
        <v>16</v>
      </c>
      <c r="H21516">
        <v>123</v>
      </c>
      <c r="I21516" t="s">
        <v>71440</v>
      </c>
      <c r="J21516" t="s">
        <v>71441</v>
      </c>
      <c r="K21516" t="s">
        <v>71442</v>
      </c>
      <c r="L21516" t="s">
        <v>78061</v>
      </c>
    </row>
    <row r="21517" spans="1:12" x14ac:dyDescent="0.15">
      <c r="A21517" t="s">
        <v>12</v>
      </c>
      <c r="B21517">
        <v>6061858</v>
      </c>
      <c r="C21517">
        <v>6061878</v>
      </c>
      <c r="D21517" t="s">
        <v>71443</v>
      </c>
      <c r="E21517" t="s">
        <v>90</v>
      </c>
      <c r="F21517" t="s">
        <v>76</v>
      </c>
      <c r="G21517" t="s">
        <v>23</v>
      </c>
      <c r="H21517">
        <v>32</v>
      </c>
      <c r="I21517" t="s">
        <v>71444</v>
      </c>
      <c r="J21517" t="s">
        <v>71445</v>
      </c>
      <c r="K21517" t="s">
        <v>71446</v>
      </c>
      <c r="L21517" t="s">
        <v>77918</v>
      </c>
    </row>
    <row r="21518" spans="1:12" x14ac:dyDescent="0.15">
      <c r="A21518" t="s">
        <v>12</v>
      </c>
      <c r="B21518">
        <v>6061823</v>
      </c>
      <c r="C21518">
        <v>6061843</v>
      </c>
      <c r="D21518" t="s">
        <v>71443</v>
      </c>
      <c r="E21518" t="s">
        <v>90</v>
      </c>
      <c r="F21518" t="s">
        <v>76</v>
      </c>
      <c r="G21518" t="s">
        <v>32</v>
      </c>
      <c r="H21518">
        <v>67</v>
      </c>
      <c r="I21518" t="s">
        <v>71447</v>
      </c>
      <c r="J21518" t="s">
        <v>71448</v>
      </c>
      <c r="K21518" t="s">
        <v>71449</v>
      </c>
      <c r="L21518" t="s">
        <v>77981</v>
      </c>
    </row>
    <row r="21519" spans="1:12" x14ac:dyDescent="0.15">
      <c r="A21519" t="s">
        <v>12</v>
      </c>
      <c r="B21519">
        <v>6061792</v>
      </c>
      <c r="C21519">
        <v>6061812</v>
      </c>
      <c r="D21519" t="s">
        <v>71443</v>
      </c>
      <c r="E21519" t="s">
        <v>90</v>
      </c>
      <c r="F21519" t="s">
        <v>76</v>
      </c>
      <c r="G21519" t="s">
        <v>32</v>
      </c>
      <c r="H21519">
        <v>98</v>
      </c>
      <c r="I21519" t="s">
        <v>71450</v>
      </c>
      <c r="J21519" t="s">
        <v>71451</v>
      </c>
      <c r="K21519" t="s">
        <v>71452</v>
      </c>
      <c r="L21519" t="s">
        <v>78048</v>
      </c>
    </row>
    <row r="21520" spans="1:12" x14ac:dyDescent="0.15">
      <c r="A21520" t="s">
        <v>12</v>
      </c>
      <c r="B21520">
        <v>6061738</v>
      </c>
      <c r="C21520">
        <v>6061758</v>
      </c>
      <c r="D21520" t="s">
        <v>71443</v>
      </c>
      <c r="E21520" t="s">
        <v>90</v>
      </c>
      <c r="F21520" t="s">
        <v>76</v>
      </c>
      <c r="G21520" t="s">
        <v>23</v>
      </c>
      <c r="H21520">
        <v>152</v>
      </c>
      <c r="I21520" t="s">
        <v>71453</v>
      </c>
      <c r="J21520" t="s">
        <v>71454</v>
      </c>
      <c r="K21520" t="s">
        <v>71455</v>
      </c>
      <c r="L21520" t="s">
        <v>77954</v>
      </c>
    </row>
    <row r="21521" spans="1:12" x14ac:dyDescent="0.15">
      <c r="A21521" t="s">
        <v>12</v>
      </c>
      <c r="B21521">
        <v>6064120</v>
      </c>
      <c r="C21521">
        <v>6064140</v>
      </c>
      <c r="D21521" t="s">
        <v>71456</v>
      </c>
      <c r="E21521" t="s">
        <v>90</v>
      </c>
      <c r="F21521" t="s">
        <v>76</v>
      </c>
      <c r="G21521" t="s">
        <v>23</v>
      </c>
      <c r="H21521">
        <v>11</v>
      </c>
      <c r="I21521" t="s">
        <v>71457</v>
      </c>
      <c r="J21521" t="s">
        <v>71458</v>
      </c>
      <c r="K21521" t="s">
        <v>71459</v>
      </c>
      <c r="L21521" t="s">
        <v>77974</v>
      </c>
    </row>
    <row r="21522" spans="1:12" x14ac:dyDescent="0.15">
      <c r="A21522" t="s">
        <v>12</v>
      </c>
      <c r="B21522">
        <v>6064079</v>
      </c>
      <c r="C21522">
        <v>6064099</v>
      </c>
      <c r="D21522" t="s">
        <v>71456</v>
      </c>
      <c r="E21522" t="s">
        <v>90</v>
      </c>
      <c r="F21522" t="s">
        <v>76</v>
      </c>
      <c r="G21522" t="s">
        <v>16</v>
      </c>
      <c r="H21522">
        <v>52</v>
      </c>
      <c r="I21522" t="s">
        <v>71460</v>
      </c>
      <c r="J21522" t="s">
        <v>71461</v>
      </c>
      <c r="K21522" t="s">
        <v>71462</v>
      </c>
      <c r="L21522" t="s">
        <v>77959</v>
      </c>
    </row>
    <row r="21523" spans="1:12" x14ac:dyDescent="0.15">
      <c r="A21523" t="s">
        <v>12</v>
      </c>
      <c r="B21523">
        <v>6064037</v>
      </c>
      <c r="C21523">
        <v>6064057</v>
      </c>
      <c r="D21523" t="s">
        <v>71456</v>
      </c>
      <c r="E21523" t="s">
        <v>90</v>
      </c>
      <c r="F21523" t="s">
        <v>76</v>
      </c>
      <c r="G21523" t="s">
        <v>23</v>
      </c>
      <c r="H21523">
        <v>94</v>
      </c>
      <c r="I21523" t="s">
        <v>71463</v>
      </c>
      <c r="J21523" t="s">
        <v>71464</v>
      </c>
      <c r="K21523" t="s">
        <v>71465</v>
      </c>
      <c r="L21523" t="s">
        <v>77927</v>
      </c>
    </row>
    <row r="21524" spans="1:12" x14ac:dyDescent="0.15">
      <c r="A21524" t="s">
        <v>12</v>
      </c>
      <c r="B21524">
        <v>6064002</v>
      </c>
      <c r="C21524">
        <v>6064022</v>
      </c>
      <c r="D21524" t="s">
        <v>71456</v>
      </c>
      <c r="E21524" t="s">
        <v>90</v>
      </c>
      <c r="F21524" t="s">
        <v>76</v>
      </c>
      <c r="G21524" t="s">
        <v>16</v>
      </c>
      <c r="H21524">
        <v>129</v>
      </c>
      <c r="I21524" t="s">
        <v>71466</v>
      </c>
      <c r="J21524" t="s">
        <v>71467</v>
      </c>
      <c r="K21524" t="s">
        <v>71468</v>
      </c>
      <c r="L21524" t="s">
        <v>77988</v>
      </c>
    </row>
    <row r="21525" spans="1:12" x14ac:dyDescent="0.15">
      <c r="A21525" t="s">
        <v>12</v>
      </c>
      <c r="B21525">
        <v>6066490</v>
      </c>
      <c r="C21525">
        <v>6066510</v>
      </c>
      <c r="D21525" t="s">
        <v>71469</v>
      </c>
      <c r="E21525" t="s">
        <v>90</v>
      </c>
      <c r="F21525" t="s">
        <v>76</v>
      </c>
      <c r="G21525" t="s">
        <v>36</v>
      </c>
      <c r="H21525">
        <v>10</v>
      </c>
      <c r="I21525" t="s">
        <v>71470</v>
      </c>
      <c r="J21525" t="s">
        <v>71471</v>
      </c>
      <c r="K21525" t="s">
        <v>71472</v>
      </c>
      <c r="L21525" t="s">
        <v>78001</v>
      </c>
    </row>
    <row r="21526" spans="1:12" x14ac:dyDescent="0.15">
      <c r="A21526" t="s">
        <v>12</v>
      </c>
      <c r="B21526">
        <v>6066465</v>
      </c>
      <c r="C21526">
        <v>6066485</v>
      </c>
      <c r="D21526" t="s">
        <v>71469</v>
      </c>
      <c r="E21526" t="s">
        <v>90</v>
      </c>
      <c r="F21526" t="s">
        <v>76</v>
      </c>
      <c r="G21526" t="s">
        <v>23</v>
      </c>
      <c r="H21526">
        <v>35</v>
      </c>
      <c r="I21526" t="s">
        <v>71473</v>
      </c>
      <c r="J21526" t="s">
        <v>71474</v>
      </c>
      <c r="K21526" t="s">
        <v>71475</v>
      </c>
      <c r="L21526" t="s">
        <v>77936</v>
      </c>
    </row>
    <row r="21527" spans="1:12" x14ac:dyDescent="0.15">
      <c r="A21527" t="s">
        <v>12</v>
      </c>
      <c r="B21527">
        <v>6066435</v>
      </c>
      <c r="C21527">
        <v>6066455</v>
      </c>
      <c r="D21527" t="s">
        <v>71469</v>
      </c>
      <c r="E21527" t="s">
        <v>90</v>
      </c>
      <c r="F21527" t="s">
        <v>76</v>
      </c>
      <c r="G21527" t="s">
        <v>32</v>
      </c>
      <c r="H21527">
        <v>65</v>
      </c>
      <c r="I21527" t="s">
        <v>71476</v>
      </c>
      <c r="J21527" t="s">
        <v>71477</v>
      </c>
      <c r="K21527" t="s">
        <v>71478</v>
      </c>
      <c r="L21527" t="s">
        <v>78042</v>
      </c>
    </row>
    <row r="21528" spans="1:12" x14ac:dyDescent="0.15">
      <c r="A21528" t="s">
        <v>12</v>
      </c>
      <c r="B21528">
        <v>6066406</v>
      </c>
      <c r="C21528">
        <v>6066426</v>
      </c>
      <c r="D21528" t="s">
        <v>71469</v>
      </c>
      <c r="E21528" t="s">
        <v>90</v>
      </c>
      <c r="F21528" t="s">
        <v>76</v>
      </c>
      <c r="G21528" t="s">
        <v>32</v>
      </c>
      <c r="H21528">
        <v>94</v>
      </c>
      <c r="I21528" t="s">
        <v>71479</v>
      </c>
      <c r="J21528" t="s">
        <v>71480</v>
      </c>
      <c r="K21528" t="s">
        <v>71481</v>
      </c>
      <c r="L21528" t="s">
        <v>77927</v>
      </c>
    </row>
    <row r="21529" spans="1:12" x14ac:dyDescent="0.15">
      <c r="A21529" t="s">
        <v>12</v>
      </c>
      <c r="B21529">
        <v>6067556</v>
      </c>
      <c r="C21529">
        <v>6067576</v>
      </c>
      <c r="D21529" t="s">
        <v>71482</v>
      </c>
      <c r="E21529" t="s">
        <v>71483</v>
      </c>
      <c r="F21529" t="s">
        <v>76</v>
      </c>
      <c r="G21529" t="s">
        <v>23</v>
      </c>
      <c r="H21529">
        <v>14</v>
      </c>
      <c r="I21529" t="s">
        <v>71484</v>
      </c>
      <c r="J21529" t="s">
        <v>71485</v>
      </c>
      <c r="K21529" t="s">
        <v>71486</v>
      </c>
      <c r="L21529" t="s">
        <v>77924</v>
      </c>
    </row>
    <row r="21530" spans="1:12" x14ac:dyDescent="0.15">
      <c r="A21530" t="s">
        <v>12</v>
      </c>
      <c r="B21530">
        <v>6067531</v>
      </c>
      <c r="C21530">
        <v>6067551</v>
      </c>
      <c r="D21530" t="s">
        <v>71482</v>
      </c>
      <c r="E21530" t="s">
        <v>71483</v>
      </c>
      <c r="F21530" t="s">
        <v>76</v>
      </c>
      <c r="G21530" t="s">
        <v>16</v>
      </c>
      <c r="H21530">
        <v>39</v>
      </c>
      <c r="I21530" t="s">
        <v>71487</v>
      </c>
      <c r="J21530" t="s">
        <v>71488</v>
      </c>
      <c r="K21530" t="s">
        <v>71489</v>
      </c>
      <c r="L21530" t="s">
        <v>78041</v>
      </c>
    </row>
    <row r="21531" spans="1:12" x14ac:dyDescent="0.15">
      <c r="A21531" t="s">
        <v>12</v>
      </c>
      <c r="B21531">
        <v>6067508</v>
      </c>
      <c r="C21531">
        <v>6067528</v>
      </c>
      <c r="D21531" t="s">
        <v>71482</v>
      </c>
      <c r="E21531" t="s">
        <v>71483</v>
      </c>
      <c r="F21531" t="s">
        <v>76</v>
      </c>
      <c r="G21531" t="s">
        <v>36</v>
      </c>
      <c r="H21531">
        <v>62</v>
      </c>
      <c r="I21531" t="s">
        <v>71490</v>
      </c>
      <c r="J21531" t="s">
        <v>71491</v>
      </c>
      <c r="K21531" t="s">
        <v>71492</v>
      </c>
      <c r="L21531" t="s">
        <v>77949</v>
      </c>
    </row>
    <row r="21532" spans="1:12" x14ac:dyDescent="0.15">
      <c r="A21532" t="s">
        <v>12</v>
      </c>
      <c r="B21532">
        <v>6067476</v>
      </c>
      <c r="C21532">
        <v>6067496</v>
      </c>
      <c r="D21532" t="s">
        <v>71482</v>
      </c>
      <c r="E21532" t="s">
        <v>71483</v>
      </c>
      <c r="F21532" t="s">
        <v>76</v>
      </c>
      <c r="G21532" t="s">
        <v>16</v>
      </c>
      <c r="H21532">
        <v>94</v>
      </c>
      <c r="I21532" t="s">
        <v>71493</v>
      </c>
      <c r="J21532" t="s">
        <v>71494</v>
      </c>
      <c r="K21532" t="s">
        <v>71495</v>
      </c>
      <c r="L21532" t="s">
        <v>77927</v>
      </c>
    </row>
    <row r="21533" spans="1:12" x14ac:dyDescent="0.15">
      <c r="A21533" t="s">
        <v>12</v>
      </c>
      <c r="B21533">
        <v>6068745</v>
      </c>
      <c r="C21533">
        <v>6068765</v>
      </c>
      <c r="D21533" t="s">
        <v>71496</v>
      </c>
      <c r="E21533" t="s">
        <v>71497</v>
      </c>
      <c r="F21533" t="s">
        <v>76</v>
      </c>
      <c r="G21533" t="s">
        <v>32</v>
      </c>
      <c r="H21533">
        <v>26</v>
      </c>
      <c r="I21533" t="s">
        <v>71498</v>
      </c>
      <c r="J21533" t="s">
        <v>71499</v>
      </c>
      <c r="K21533" t="s">
        <v>71500</v>
      </c>
      <c r="L21533" t="s">
        <v>78002</v>
      </c>
    </row>
    <row r="21534" spans="1:12" x14ac:dyDescent="0.15">
      <c r="A21534" t="s">
        <v>12</v>
      </c>
      <c r="B21534">
        <v>6068695</v>
      </c>
      <c r="C21534">
        <v>6068715</v>
      </c>
      <c r="D21534" t="s">
        <v>71496</v>
      </c>
      <c r="E21534" t="s">
        <v>71497</v>
      </c>
      <c r="F21534" t="s">
        <v>76</v>
      </c>
      <c r="G21534" t="s">
        <v>36</v>
      </c>
      <c r="H21534">
        <v>76</v>
      </c>
      <c r="I21534" t="s">
        <v>71501</v>
      </c>
      <c r="J21534" t="s">
        <v>71502</v>
      </c>
      <c r="K21534" t="s">
        <v>71503</v>
      </c>
      <c r="L21534" t="s">
        <v>77985</v>
      </c>
    </row>
    <row r="21535" spans="1:12" x14ac:dyDescent="0.15">
      <c r="A21535" t="s">
        <v>12</v>
      </c>
      <c r="B21535">
        <v>6068670</v>
      </c>
      <c r="C21535">
        <v>6068690</v>
      </c>
      <c r="D21535" t="s">
        <v>71496</v>
      </c>
      <c r="E21535" t="s">
        <v>71497</v>
      </c>
      <c r="F21535" t="s">
        <v>76</v>
      </c>
      <c r="G21535" t="s">
        <v>32</v>
      </c>
      <c r="H21535">
        <v>101</v>
      </c>
      <c r="I21535" t="s">
        <v>71504</v>
      </c>
      <c r="J21535" t="s">
        <v>71505</v>
      </c>
      <c r="K21535" t="s">
        <v>71506</v>
      </c>
      <c r="L21535" t="s">
        <v>77997</v>
      </c>
    </row>
    <row r="21536" spans="1:12" x14ac:dyDescent="0.15">
      <c r="A21536" t="s">
        <v>12</v>
      </c>
      <c r="B21536">
        <v>6068650</v>
      </c>
      <c r="C21536">
        <v>6068670</v>
      </c>
      <c r="D21536" t="s">
        <v>71496</v>
      </c>
      <c r="E21536" t="s">
        <v>71497</v>
      </c>
      <c r="F21536" t="s">
        <v>76</v>
      </c>
      <c r="G21536" t="s">
        <v>16</v>
      </c>
      <c r="H21536">
        <v>121</v>
      </c>
      <c r="I21536" t="s">
        <v>71507</v>
      </c>
      <c r="J21536" t="s">
        <v>71508</v>
      </c>
      <c r="K21536" t="s">
        <v>71509</v>
      </c>
      <c r="L21536" t="s">
        <v>77943</v>
      </c>
    </row>
    <row r="21537" spans="1:12" x14ac:dyDescent="0.15">
      <c r="A21537" t="s">
        <v>12</v>
      </c>
      <c r="B21537">
        <v>6070289</v>
      </c>
      <c r="C21537">
        <v>6070309</v>
      </c>
      <c r="D21537" t="s">
        <v>71510</v>
      </c>
      <c r="E21537" t="s">
        <v>90</v>
      </c>
      <c r="F21537" t="s">
        <v>76</v>
      </c>
      <c r="G21537" t="s">
        <v>23</v>
      </c>
      <c r="H21537">
        <v>11</v>
      </c>
      <c r="I21537" t="s">
        <v>71511</v>
      </c>
      <c r="J21537" t="s">
        <v>71512</v>
      </c>
      <c r="K21537" t="s">
        <v>71513</v>
      </c>
      <c r="L21537" t="s">
        <v>77974</v>
      </c>
    </row>
    <row r="21538" spans="1:12" x14ac:dyDescent="0.15">
      <c r="A21538" t="s">
        <v>12</v>
      </c>
      <c r="B21538">
        <v>6070262</v>
      </c>
      <c r="C21538">
        <v>6070282</v>
      </c>
      <c r="D21538" t="s">
        <v>71510</v>
      </c>
      <c r="E21538" t="s">
        <v>90</v>
      </c>
      <c r="F21538" t="s">
        <v>76</v>
      </c>
      <c r="G21538" t="s">
        <v>36</v>
      </c>
      <c r="H21538">
        <v>38</v>
      </c>
      <c r="I21538" t="s">
        <v>71514</v>
      </c>
      <c r="J21538" t="s">
        <v>71515</v>
      </c>
      <c r="K21538" t="s">
        <v>71516</v>
      </c>
      <c r="L21538" t="s">
        <v>78008</v>
      </c>
    </row>
    <row r="21539" spans="1:12" x14ac:dyDescent="0.15">
      <c r="A21539" t="s">
        <v>12</v>
      </c>
      <c r="B21539">
        <v>6070214</v>
      </c>
      <c r="C21539">
        <v>6070234</v>
      </c>
      <c r="D21539" t="s">
        <v>71510</v>
      </c>
      <c r="E21539" t="s">
        <v>90</v>
      </c>
      <c r="F21539" t="s">
        <v>76</v>
      </c>
      <c r="G21539" t="s">
        <v>23</v>
      </c>
      <c r="H21539">
        <v>86</v>
      </c>
      <c r="I21539" t="s">
        <v>71517</v>
      </c>
      <c r="J21539" t="s">
        <v>71518</v>
      </c>
      <c r="K21539" t="s">
        <v>71519</v>
      </c>
      <c r="L21539" t="s">
        <v>77929</v>
      </c>
    </row>
    <row r="21540" spans="1:12" x14ac:dyDescent="0.15">
      <c r="A21540" t="s">
        <v>12</v>
      </c>
      <c r="B21540">
        <v>6070194</v>
      </c>
      <c r="C21540">
        <v>6070214</v>
      </c>
      <c r="D21540" t="s">
        <v>71510</v>
      </c>
      <c r="E21540" t="s">
        <v>90</v>
      </c>
      <c r="F21540" t="s">
        <v>76</v>
      </c>
      <c r="G21540" t="s">
        <v>23</v>
      </c>
      <c r="H21540">
        <v>106</v>
      </c>
      <c r="I21540" t="s">
        <v>71520</v>
      </c>
      <c r="J21540" t="s">
        <v>71521</v>
      </c>
      <c r="K21540" t="s">
        <v>71522</v>
      </c>
      <c r="L21540" t="s">
        <v>77914</v>
      </c>
    </row>
    <row r="21541" spans="1:12" x14ac:dyDescent="0.15">
      <c r="A21541" t="s">
        <v>12</v>
      </c>
      <c r="B21541">
        <v>6071054</v>
      </c>
      <c r="C21541">
        <v>6071074</v>
      </c>
      <c r="D21541" t="s">
        <v>71523</v>
      </c>
      <c r="E21541" t="s">
        <v>90</v>
      </c>
      <c r="F21541" t="s">
        <v>76</v>
      </c>
      <c r="G21541" t="s">
        <v>16</v>
      </c>
      <c r="H21541">
        <v>73</v>
      </c>
      <c r="I21541" t="s">
        <v>71524</v>
      </c>
      <c r="J21541" t="s">
        <v>71525</v>
      </c>
      <c r="K21541" t="s">
        <v>71526</v>
      </c>
      <c r="L21541" t="s">
        <v>77926</v>
      </c>
    </row>
    <row r="21542" spans="1:12" x14ac:dyDescent="0.15">
      <c r="A21542" t="s">
        <v>12</v>
      </c>
      <c r="B21542">
        <v>6071000</v>
      </c>
      <c r="C21542">
        <v>6071020</v>
      </c>
      <c r="D21542" t="s">
        <v>71523</v>
      </c>
      <c r="E21542" t="s">
        <v>90</v>
      </c>
      <c r="F21542" t="s">
        <v>76</v>
      </c>
      <c r="G21542" t="s">
        <v>16</v>
      </c>
      <c r="H21542">
        <v>127</v>
      </c>
      <c r="I21542" t="s">
        <v>71527</v>
      </c>
      <c r="J21542" t="s">
        <v>71528</v>
      </c>
      <c r="K21542" t="s">
        <v>71529</v>
      </c>
      <c r="L21542" t="s">
        <v>78026</v>
      </c>
    </row>
    <row r="21543" spans="1:12" x14ac:dyDescent="0.15">
      <c r="A21543" t="s">
        <v>12</v>
      </c>
      <c r="B21543">
        <v>6070975</v>
      </c>
      <c r="C21543">
        <v>6070995</v>
      </c>
      <c r="D21543" t="s">
        <v>71523</v>
      </c>
      <c r="E21543" t="s">
        <v>90</v>
      </c>
      <c r="F21543" t="s">
        <v>76</v>
      </c>
      <c r="G21543" t="s">
        <v>23</v>
      </c>
      <c r="H21543">
        <v>152</v>
      </c>
      <c r="I21543" t="s">
        <v>71530</v>
      </c>
      <c r="J21543" t="s">
        <v>71531</v>
      </c>
      <c r="K21543" t="s">
        <v>71532</v>
      </c>
      <c r="L21543" t="s">
        <v>77954</v>
      </c>
    </row>
    <row r="21544" spans="1:12" x14ac:dyDescent="0.15">
      <c r="A21544" t="s">
        <v>12</v>
      </c>
      <c r="B21544">
        <v>6070930</v>
      </c>
      <c r="C21544">
        <v>6070950</v>
      </c>
      <c r="D21544" t="s">
        <v>71523</v>
      </c>
      <c r="E21544" t="s">
        <v>90</v>
      </c>
      <c r="F21544" t="s">
        <v>76</v>
      </c>
      <c r="G21544" t="s">
        <v>23</v>
      </c>
      <c r="H21544">
        <v>197</v>
      </c>
      <c r="I21544" t="s">
        <v>71533</v>
      </c>
      <c r="J21544" t="s">
        <v>71534</v>
      </c>
      <c r="K21544" t="s">
        <v>71535</v>
      </c>
      <c r="L21544" t="s">
        <v>78035</v>
      </c>
    </row>
    <row r="21545" spans="1:12" x14ac:dyDescent="0.15">
      <c r="A21545" t="s">
        <v>12</v>
      </c>
      <c r="B21545">
        <v>6071974</v>
      </c>
      <c r="C21545">
        <v>6071994</v>
      </c>
      <c r="D21545" t="s">
        <v>71536</v>
      </c>
      <c r="E21545" t="s">
        <v>90</v>
      </c>
      <c r="F21545" t="s">
        <v>76</v>
      </c>
      <c r="G21545" t="s">
        <v>32</v>
      </c>
      <c r="H21545">
        <v>1</v>
      </c>
      <c r="I21545" t="s">
        <v>71537</v>
      </c>
      <c r="J21545" t="s">
        <v>71538</v>
      </c>
      <c r="K21545" t="s">
        <v>71539</v>
      </c>
      <c r="L21545" t="s">
        <v>77917</v>
      </c>
    </row>
    <row r="21546" spans="1:12" x14ac:dyDescent="0.15">
      <c r="A21546" t="s">
        <v>12</v>
      </c>
      <c r="B21546">
        <v>6071947</v>
      </c>
      <c r="C21546">
        <v>6071967</v>
      </c>
      <c r="D21546" t="s">
        <v>71536</v>
      </c>
      <c r="E21546" t="s">
        <v>90</v>
      </c>
      <c r="F21546" t="s">
        <v>76</v>
      </c>
      <c r="G21546" t="s">
        <v>32</v>
      </c>
      <c r="H21546">
        <v>28</v>
      </c>
      <c r="I21546" t="s">
        <v>71540</v>
      </c>
      <c r="J21546" t="s">
        <v>71541</v>
      </c>
      <c r="K21546" t="s">
        <v>71542</v>
      </c>
      <c r="L21546" t="s">
        <v>77956</v>
      </c>
    </row>
    <row r="21547" spans="1:12" x14ac:dyDescent="0.15">
      <c r="A21547" t="s">
        <v>12</v>
      </c>
      <c r="B21547">
        <v>6071914</v>
      </c>
      <c r="C21547">
        <v>6071934</v>
      </c>
      <c r="D21547" t="s">
        <v>71536</v>
      </c>
      <c r="E21547" t="s">
        <v>90</v>
      </c>
      <c r="F21547" t="s">
        <v>76</v>
      </c>
      <c r="G21547" t="s">
        <v>36</v>
      </c>
      <c r="H21547">
        <v>61</v>
      </c>
      <c r="I21547" t="s">
        <v>71543</v>
      </c>
      <c r="J21547" t="s">
        <v>71544</v>
      </c>
      <c r="K21547" t="s">
        <v>71545</v>
      </c>
      <c r="L21547" t="s">
        <v>77979</v>
      </c>
    </row>
    <row r="21548" spans="1:12" x14ac:dyDescent="0.15">
      <c r="A21548" t="s">
        <v>12</v>
      </c>
      <c r="B21548">
        <v>6071892</v>
      </c>
      <c r="C21548">
        <v>6071912</v>
      </c>
      <c r="D21548" t="s">
        <v>71536</v>
      </c>
      <c r="E21548" t="s">
        <v>90</v>
      </c>
      <c r="F21548" t="s">
        <v>76</v>
      </c>
      <c r="G21548" t="s">
        <v>23</v>
      </c>
      <c r="H21548">
        <v>83</v>
      </c>
      <c r="I21548" t="s">
        <v>71546</v>
      </c>
      <c r="J21548" t="s">
        <v>71547</v>
      </c>
      <c r="K21548" t="s">
        <v>71548</v>
      </c>
      <c r="L21548" t="s">
        <v>77958</v>
      </c>
    </row>
    <row r="21549" spans="1:12" x14ac:dyDescent="0.15">
      <c r="A21549" t="s">
        <v>12</v>
      </c>
      <c r="B21549">
        <v>6072967</v>
      </c>
      <c r="C21549">
        <v>6072987</v>
      </c>
      <c r="D21549" t="s">
        <v>71549</v>
      </c>
      <c r="E21549" t="s">
        <v>90</v>
      </c>
      <c r="F21549" t="s">
        <v>76</v>
      </c>
      <c r="G21549" t="s">
        <v>32</v>
      </c>
      <c r="H21549">
        <v>1</v>
      </c>
      <c r="I21549" t="s">
        <v>71550</v>
      </c>
      <c r="J21549" t="s">
        <v>71551</v>
      </c>
      <c r="K21549" t="s">
        <v>71552</v>
      </c>
      <c r="L21549" t="s">
        <v>77917</v>
      </c>
    </row>
    <row r="21550" spans="1:12" x14ac:dyDescent="0.15">
      <c r="A21550" t="s">
        <v>12</v>
      </c>
      <c r="B21550">
        <v>6072910</v>
      </c>
      <c r="C21550">
        <v>6072930</v>
      </c>
      <c r="D21550" t="s">
        <v>71549</v>
      </c>
      <c r="E21550" t="s">
        <v>90</v>
      </c>
      <c r="F21550" t="s">
        <v>76</v>
      </c>
      <c r="G21550" t="s">
        <v>16</v>
      </c>
      <c r="H21550">
        <v>58</v>
      </c>
      <c r="I21550" t="s">
        <v>71553</v>
      </c>
      <c r="J21550" t="s">
        <v>71554</v>
      </c>
      <c r="K21550" t="s">
        <v>71555</v>
      </c>
      <c r="L21550" t="s">
        <v>77911</v>
      </c>
    </row>
    <row r="21551" spans="1:12" x14ac:dyDescent="0.15">
      <c r="A21551" t="s">
        <v>12</v>
      </c>
      <c r="B21551">
        <v>6072829</v>
      </c>
      <c r="C21551">
        <v>6072849</v>
      </c>
      <c r="D21551" t="s">
        <v>71549</v>
      </c>
      <c r="E21551" t="s">
        <v>90</v>
      </c>
      <c r="F21551" t="s">
        <v>76</v>
      </c>
      <c r="G21551" t="s">
        <v>36</v>
      </c>
      <c r="H21551">
        <v>139</v>
      </c>
      <c r="I21551" t="s">
        <v>71556</v>
      </c>
      <c r="J21551" t="s">
        <v>71557</v>
      </c>
      <c r="K21551" t="s">
        <v>71558</v>
      </c>
      <c r="L21551" t="s">
        <v>78029</v>
      </c>
    </row>
    <row r="21552" spans="1:12" x14ac:dyDescent="0.15">
      <c r="A21552" t="s">
        <v>12</v>
      </c>
      <c r="B21552">
        <v>6072801</v>
      </c>
      <c r="C21552">
        <v>6072821</v>
      </c>
      <c r="D21552" t="s">
        <v>71549</v>
      </c>
      <c r="E21552" t="s">
        <v>90</v>
      </c>
      <c r="F21552" t="s">
        <v>76</v>
      </c>
      <c r="G21552" t="s">
        <v>23</v>
      </c>
      <c r="H21552">
        <v>167</v>
      </c>
      <c r="I21552" t="s">
        <v>71559</v>
      </c>
      <c r="J21552" t="s">
        <v>71560</v>
      </c>
      <c r="K21552" t="s">
        <v>71561</v>
      </c>
      <c r="L21552" t="s">
        <v>77916</v>
      </c>
    </row>
    <row r="21553" spans="1:12" x14ac:dyDescent="0.15">
      <c r="A21553" t="s">
        <v>12</v>
      </c>
      <c r="B21553">
        <v>6074449</v>
      </c>
      <c r="C21553">
        <v>6074469</v>
      </c>
      <c r="D21553" t="s">
        <v>71562</v>
      </c>
      <c r="E21553" t="s">
        <v>90</v>
      </c>
      <c r="F21553" t="s">
        <v>76</v>
      </c>
      <c r="G21553" t="s">
        <v>36</v>
      </c>
      <c r="H21553">
        <v>40</v>
      </c>
      <c r="I21553" t="s">
        <v>71563</v>
      </c>
      <c r="J21553" t="s">
        <v>71564</v>
      </c>
      <c r="K21553" t="s">
        <v>71565</v>
      </c>
      <c r="L21553" t="s">
        <v>77952</v>
      </c>
    </row>
    <row r="21554" spans="1:12" x14ac:dyDescent="0.15">
      <c r="A21554" t="s">
        <v>12</v>
      </c>
      <c r="B21554">
        <v>6074407</v>
      </c>
      <c r="C21554">
        <v>6074427</v>
      </c>
      <c r="D21554" t="s">
        <v>71562</v>
      </c>
      <c r="E21554" t="s">
        <v>90</v>
      </c>
      <c r="F21554" t="s">
        <v>76</v>
      </c>
      <c r="G21554" t="s">
        <v>16</v>
      </c>
      <c r="H21554">
        <v>82</v>
      </c>
      <c r="I21554" t="s">
        <v>71566</v>
      </c>
      <c r="J21554" t="s">
        <v>71567</v>
      </c>
      <c r="K21554" t="s">
        <v>71568</v>
      </c>
      <c r="L21554" t="s">
        <v>78011</v>
      </c>
    </row>
    <row r="21555" spans="1:12" x14ac:dyDescent="0.15">
      <c r="A21555" t="s">
        <v>12</v>
      </c>
      <c r="B21555">
        <v>6074363</v>
      </c>
      <c r="C21555">
        <v>6074383</v>
      </c>
      <c r="D21555" t="s">
        <v>71562</v>
      </c>
      <c r="E21555" t="s">
        <v>90</v>
      </c>
      <c r="F21555" t="s">
        <v>76</v>
      </c>
      <c r="G21555" t="s">
        <v>16</v>
      </c>
      <c r="H21555">
        <v>126</v>
      </c>
      <c r="I21555" t="s">
        <v>71569</v>
      </c>
      <c r="J21555" t="s">
        <v>71570</v>
      </c>
      <c r="K21555" t="s">
        <v>71571</v>
      </c>
      <c r="L21555" t="s">
        <v>78078</v>
      </c>
    </row>
    <row r="21556" spans="1:12" x14ac:dyDescent="0.15">
      <c r="A21556" t="s">
        <v>12</v>
      </c>
      <c r="B21556">
        <v>6074279</v>
      </c>
      <c r="C21556">
        <v>6074299</v>
      </c>
      <c r="D21556" t="s">
        <v>71562</v>
      </c>
      <c r="E21556" t="s">
        <v>90</v>
      </c>
      <c r="F21556" t="s">
        <v>76</v>
      </c>
      <c r="G21556" t="s">
        <v>16</v>
      </c>
      <c r="H21556">
        <v>210</v>
      </c>
      <c r="I21556" t="s">
        <v>71572</v>
      </c>
      <c r="J21556" t="s">
        <v>71573</v>
      </c>
      <c r="K21556" t="s">
        <v>71574</v>
      </c>
      <c r="L21556" t="s">
        <v>78089</v>
      </c>
    </row>
    <row r="21557" spans="1:12" x14ac:dyDescent="0.15">
      <c r="A21557" t="s">
        <v>12</v>
      </c>
      <c r="B21557">
        <v>6076073</v>
      </c>
      <c r="C21557">
        <v>6076093</v>
      </c>
      <c r="D21557" t="s">
        <v>71575</v>
      </c>
      <c r="E21557" t="s">
        <v>71576</v>
      </c>
      <c r="F21557" t="s">
        <v>76</v>
      </c>
      <c r="G21557" t="s">
        <v>23</v>
      </c>
      <c r="H21557">
        <v>8</v>
      </c>
      <c r="I21557" t="s">
        <v>71577</v>
      </c>
      <c r="J21557" t="s">
        <v>71578</v>
      </c>
      <c r="K21557" t="s">
        <v>71579</v>
      </c>
      <c r="L21557" t="s">
        <v>77955</v>
      </c>
    </row>
    <row r="21558" spans="1:12" x14ac:dyDescent="0.15">
      <c r="A21558" t="s">
        <v>12</v>
      </c>
      <c r="B21558">
        <v>6076041</v>
      </c>
      <c r="C21558">
        <v>6076061</v>
      </c>
      <c r="D21558" t="s">
        <v>71575</v>
      </c>
      <c r="E21558" t="s">
        <v>71576</v>
      </c>
      <c r="F21558" t="s">
        <v>76</v>
      </c>
      <c r="G21558" t="s">
        <v>16</v>
      </c>
      <c r="H21558">
        <v>40</v>
      </c>
      <c r="I21558" t="s">
        <v>71580</v>
      </c>
      <c r="J21558" t="s">
        <v>71581</v>
      </c>
      <c r="K21558" t="s">
        <v>71582</v>
      </c>
      <c r="L21558" t="s">
        <v>77952</v>
      </c>
    </row>
    <row r="21559" spans="1:12" x14ac:dyDescent="0.15">
      <c r="A21559" t="s">
        <v>12</v>
      </c>
      <c r="B21559">
        <v>6076017</v>
      </c>
      <c r="C21559">
        <v>6076037</v>
      </c>
      <c r="D21559" t="s">
        <v>71575</v>
      </c>
      <c r="E21559" t="s">
        <v>71576</v>
      </c>
      <c r="F21559" t="s">
        <v>76</v>
      </c>
      <c r="G21559" t="s">
        <v>36</v>
      </c>
      <c r="H21559">
        <v>64</v>
      </c>
      <c r="I21559" t="s">
        <v>71583</v>
      </c>
      <c r="J21559" t="s">
        <v>71584</v>
      </c>
      <c r="K21559" t="s">
        <v>71585</v>
      </c>
      <c r="L21559" t="s">
        <v>77989</v>
      </c>
    </row>
    <row r="21560" spans="1:12" x14ac:dyDescent="0.15">
      <c r="A21560" t="s">
        <v>12</v>
      </c>
      <c r="B21560">
        <v>6075994</v>
      </c>
      <c r="C21560">
        <v>6076014</v>
      </c>
      <c r="D21560" t="s">
        <v>71575</v>
      </c>
      <c r="E21560" t="s">
        <v>71576</v>
      </c>
      <c r="F21560" t="s">
        <v>76</v>
      </c>
      <c r="G21560" t="s">
        <v>36</v>
      </c>
      <c r="H21560">
        <v>87</v>
      </c>
      <c r="I21560" t="s">
        <v>71586</v>
      </c>
      <c r="J21560" t="s">
        <v>71587</v>
      </c>
      <c r="K21560" t="s">
        <v>71588</v>
      </c>
      <c r="L21560" t="s">
        <v>78024</v>
      </c>
    </row>
    <row r="21561" spans="1:12" x14ac:dyDescent="0.15">
      <c r="A21561" t="s">
        <v>12</v>
      </c>
      <c r="B21561">
        <v>6077613</v>
      </c>
      <c r="C21561">
        <v>6077633</v>
      </c>
      <c r="D21561" t="s">
        <v>71589</v>
      </c>
      <c r="E21561" t="s">
        <v>90</v>
      </c>
      <c r="F21561" t="s">
        <v>76</v>
      </c>
      <c r="G21561" t="s">
        <v>36</v>
      </c>
      <c r="H21561">
        <v>7</v>
      </c>
      <c r="I21561" t="s">
        <v>71590</v>
      </c>
      <c r="J21561" t="s">
        <v>71591</v>
      </c>
      <c r="K21561" t="s">
        <v>71592</v>
      </c>
      <c r="L21561" t="s">
        <v>77909</v>
      </c>
    </row>
    <row r="21562" spans="1:12" x14ac:dyDescent="0.15">
      <c r="A21562" t="s">
        <v>12</v>
      </c>
      <c r="B21562">
        <v>6077593</v>
      </c>
      <c r="C21562">
        <v>6077613</v>
      </c>
      <c r="D21562" t="s">
        <v>71589</v>
      </c>
      <c r="E21562" t="s">
        <v>90</v>
      </c>
      <c r="F21562" t="s">
        <v>76</v>
      </c>
      <c r="G21562" t="s">
        <v>32</v>
      </c>
      <c r="H21562">
        <v>27</v>
      </c>
      <c r="I21562" t="s">
        <v>71593</v>
      </c>
      <c r="J21562" t="s">
        <v>71594</v>
      </c>
      <c r="K21562" t="s">
        <v>71595</v>
      </c>
      <c r="L21562" t="s">
        <v>78013</v>
      </c>
    </row>
    <row r="21563" spans="1:12" x14ac:dyDescent="0.15">
      <c r="A21563" t="s">
        <v>12</v>
      </c>
      <c r="B21563">
        <v>6077561</v>
      </c>
      <c r="C21563">
        <v>6077581</v>
      </c>
      <c r="D21563" t="s">
        <v>71589</v>
      </c>
      <c r="E21563" t="s">
        <v>90</v>
      </c>
      <c r="F21563" t="s">
        <v>76</v>
      </c>
      <c r="G21563" t="s">
        <v>36</v>
      </c>
      <c r="H21563">
        <v>59</v>
      </c>
      <c r="I21563" t="s">
        <v>71596</v>
      </c>
      <c r="J21563" t="s">
        <v>71597</v>
      </c>
      <c r="K21563" t="s">
        <v>71598</v>
      </c>
      <c r="L21563" t="s">
        <v>78009</v>
      </c>
    </row>
    <row r="21564" spans="1:12" x14ac:dyDescent="0.15">
      <c r="A21564" t="s">
        <v>12</v>
      </c>
      <c r="B21564">
        <v>6077540</v>
      </c>
      <c r="C21564">
        <v>6077560</v>
      </c>
      <c r="D21564" t="s">
        <v>71589</v>
      </c>
      <c r="E21564" t="s">
        <v>90</v>
      </c>
      <c r="F21564" t="s">
        <v>76</v>
      </c>
      <c r="G21564" t="s">
        <v>16</v>
      </c>
      <c r="H21564">
        <v>80</v>
      </c>
      <c r="I21564" t="s">
        <v>71599</v>
      </c>
      <c r="J21564" t="s">
        <v>71600</v>
      </c>
      <c r="K21564" t="s">
        <v>71601</v>
      </c>
      <c r="L21564" t="s">
        <v>77940</v>
      </c>
    </row>
    <row r="21565" spans="1:12" x14ac:dyDescent="0.15">
      <c r="A21565" t="s">
        <v>12</v>
      </c>
      <c r="B21565">
        <v>6079406</v>
      </c>
      <c r="C21565">
        <v>6079426</v>
      </c>
      <c r="D21565" t="s">
        <v>71602</v>
      </c>
      <c r="E21565" t="s">
        <v>71603</v>
      </c>
      <c r="F21565" t="s">
        <v>76</v>
      </c>
      <c r="G21565" t="s">
        <v>16</v>
      </c>
      <c r="H21565">
        <v>1</v>
      </c>
      <c r="I21565" t="s">
        <v>71604</v>
      </c>
      <c r="J21565" t="s">
        <v>71605</v>
      </c>
      <c r="K21565" t="s">
        <v>71606</v>
      </c>
      <c r="L21565" t="s">
        <v>77917</v>
      </c>
    </row>
    <row r="21566" spans="1:12" x14ac:dyDescent="0.15">
      <c r="A21566" t="s">
        <v>12</v>
      </c>
      <c r="B21566">
        <v>6079384</v>
      </c>
      <c r="C21566">
        <v>6079404</v>
      </c>
      <c r="D21566" t="s">
        <v>71602</v>
      </c>
      <c r="E21566" t="s">
        <v>71603</v>
      </c>
      <c r="F21566" t="s">
        <v>76</v>
      </c>
      <c r="G21566" t="s">
        <v>16</v>
      </c>
      <c r="H21566">
        <v>23</v>
      </c>
      <c r="I21566" t="s">
        <v>71607</v>
      </c>
      <c r="J21566" t="s">
        <v>71608</v>
      </c>
      <c r="K21566" t="s">
        <v>71609</v>
      </c>
      <c r="L21566" t="s">
        <v>77975</v>
      </c>
    </row>
    <row r="21567" spans="1:12" x14ac:dyDescent="0.15">
      <c r="A21567" t="s">
        <v>12</v>
      </c>
      <c r="B21567">
        <v>6079363</v>
      </c>
      <c r="C21567">
        <v>6079383</v>
      </c>
      <c r="D21567" t="s">
        <v>71602</v>
      </c>
      <c r="E21567" t="s">
        <v>71603</v>
      </c>
      <c r="F21567" t="s">
        <v>76</v>
      </c>
      <c r="G21567" t="s">
        <v>36</v>
      </c>
      <c r="H21567">
        <v>44</v>
      </c>
      <c r="I21567" t="s">
        <v>71610</v>
      </c>
      <c r="J21567" t="s">
        <v>71611</v>
      </c>
      <c r="K21567" t="s">
        <v>71612</v>
      </c>
      <c r="L21567" t="s">
        <v>78016</v>
      </c>
    </row>
    <row r="21568" spans="1:12" x14ac:dyDescent="0.15">
      <c r="A21568" t="s">
        <v>12</v>
      </c>
      <c r="B21568">
        <v>6079343</v>
      </c>
      <c r="C21568">
        <v>6079363</v>
      </c>
      <c r="D21568" t="s">
        <v>71602</v>
      </c>
      <c r="E21568" t="s">
        <v>71603</v>
      </c>
      <c r="F21568" t="s">
        <v>76</v>
      </c>
      <c r="G21568" t="s">
        <v>16</v>
      </c>
      <c r="H21568">
        <v>64</v>
      </c>
      <c r="I21568" t="s">
        <v>71613</v>
      </c>
      <c r="J21568" t="s">
        <v>71614</v>
      </c>
      <c r="K21568" t="s">
        <v>71615</v>
      </c>
      <c r="L21568" t="s">
        <v>77989</v>
      </c>
    </row>
    <row r="21569" spans="1:12" x14ac:dyDescent="0.15">
      <c r="A21569" t="s">
        <v>12</v>
      </c>
      <c r="B21569">
        <v>6080516</v>
      </c>
      <c r="C21569">
        <v>6080536</v>
      </c>
      <c r="D21569" t="s">
        <v>71616</v>
      </c>
      <c r="E21569" t="s">
        <v>90</v>
      </c>
      <c r="F21569" t="s">
        <v>76</v>
      </c>
      <c r="G21569" t="s">
        <v>36</v>
      </c>
      <c r="H21569">
        <v>14</v>
      </c>
      <c r="I21569" t="s">
        <v>71617</v>
      </c>
      <c r="J21569" t="s">
        <v>71618</v>
      </c>
      <c r="K21569" t="s">
        <v>71619</v>
      </c>
      <c r="L21569" t="s">
        <v>77924</v>
      </c>
    </row>
    <row r="21570" spans="1:12" x14ac:dyDescent="0.15">
      <c r="A21570" t="s">
        <v>12</v>
      </c>
      <c r="B21570">
        <v>6080482</v>
      </c>
      <c r="C21570">
        <v>6080502</v>
      </c>
      <c r="D21570" t="s">
        <v>71616</v>
      </c>
      <c r="E21570" t="s">
        <v>90</v>
      </c>
      <c r="F21570" t="s">
        <v>76</v>
      </c>
      <c r="G21570" t="s">
        <v>16</v>
      </c>
      <c r="H21570">
        <v>48</v>
      </c>
      <c r="I21570" t="s">
        <v>71620</v>
      </c>
      <c r="J21570" t="s">
        <v>71621</v>
      </c>
      <c r="K21570" t="s">
        <v>71622</v>
      </c>
      <c r="L21570" t="s">
        <v>78018</v>
      </c>
    </row>
    <row r="21571" spans="1:12" x14ac:dyDescent="0.15">
      <c r="A21571" t="s">
        <v>12</v>
      </c>
      <c r="B21571">
        <v>6080454</v>
      </c>
      <c r="C21571">
        <v>6080474</v>
      </c>
      <c r="D21571" t="s">
        <v>71616</v>
      </c>
      <c r="E21571" t="s">
        <v>90</v>
      </c>
      <c r="F21571" t="s">
        <v>76</v>
      </c>
      <c r="G21571" t="s">
        <v>23</v>
      </c>
      <c r="H21571">
        <v>76</v>
      </c>
      <c r="I21571" t="s">
        <v>71623</v>
      </c>
      <c r="J21571" t="s">
        <v>71624</v>
      </c>
      <c r="K21571" t="s">
        <v>71625</v>
      </c>
      <c r="L21571" t="s">
        <v>77985</v>
      </c>
    </row>
    <row r="21572" spans="1:12" x14ac:dyDescent="0.15">
      <c r="A21572" t="s">
        <v>12</v>
      </c>
      <c r="B21572">
        <v>6080429</v>
      </c>
      <c r="C21572">
        <v>6080449</v>
      </c>
      <c r="D21572" t="s">
        <v>71616</v>
      </c>
      <c r="E21572" t="s">
        <v>90</v>
      </c>
      <c r="F21572" t="s">
        <v>76</v>
      </c>
      <c r="G21572" t="s">
        <v>23</v>
      </c>
      <c r="H21572">
        <v>101</v>
      </c>
      <c r="I21572" t="s">
        <v>71626</v>
      </c>
      <c r="J21572" t="s">
        <v>71627</v>
      </c>
      <c r="K21572" t="s">
        <v>71628</v>
      </c>
      <c r="L21572" t="s">
        <v>77997</v>
      </c>
    </row>
    <row r="21573" spans="1:12" x14ac:dyDescent="0.15">
      <c r="A21573" t="s">
        <v>12</v>
      </c>
      <c r="B21573">
        <v>6081453</v>
      </c>
      <c r="C21573">
        <v>6081473</v>
      </c>
      <c r="D21573" t="s">
        <v>71629</v>
      </c>
      <c r="E21573" t="s">
        <v>90</v>
      </c>
      <c r="F21573" t="s">
        <v>76</v>
      </c>
      <c r="G21573" t="s">
        <v>36</v>
      </c>
      <c r="H21573">
        <v>34</v>
      </c>
      <c r="I21573" t="s">
        <v>71630</v>
      </c>
      <c r="J21573" t="s">
        <v>71631</v>
      </c>
      <c r="K21573" t="s">
        <v>71632</v>
      </c>
      <c r="L21573" t="s">
        <v>77999</v>
      </c>
    </row>
    <row r="21574" spans="1:12" x14ac:dyDescent="0.15">
      <c r="A21574" t="s">
        <v>12</v>
      </c>
      <c r="B21574">
        <v>6081429</v>
      </c>
      <c r="C21574">
        <v>6081449</v>
      </c>
      <c r="D21574" t="s">
        <v>71629</v>
      </c>
      <c r="E21574" t="s">
        <v>90</v>
      </c>
      <c r="F21574" t="s">
        <v>76</v>
      </c>
      <c r="G21574" t="s">
        <v>23</v>
      </c>
      <c r="H21574">
        <v>58</v>
      </c>
      <c r="I21574" t="s">
        <v>71633</v>
      </c>
      <c r="J21574" t="s">
        <v>71634</v>
      </c>
      <c r="K21574" t="s">
        <v>71635</v>
      </c>
      <c r="L21574" t="s">
        <v>77911</v>
      </c>
    </row>
    <row r="21575" spans="1:12" x14ac:dyDescent="0.15">
      <c r="A21575" t="s">
        <v>12</v>
      </c>
      <c r="B21575">
        <v>6081406</v>
      </c>
      <c r="C21575">
        <v>6081426</v>
      </c>
      <c r="D21575" t="s">
        <v>71629</v>
      </c>
      <c r="E21575" t="s">
        <v>90</v>
      </c>
      <c r="F21575" t="s">
        <v>76</v>
      </c>
      <c r="G21575" t="s">
        <v>16</v>
      </c>
      <c r="H21575">
        <v>81</v>
      </c>
      <c r="I21575" t="s">
        <v>71636</v>
      </c>
      <c r="J21575" t="s">
        <v>71637</v>
      </c>
      <c r="K21575" t="s">
        <v>71638</v>
      </c>
      <c r="L21575" t="s">
        <v>78019</v>
      </c>
    </row>
    <row r="21576" spans="1:12" x14ac:dyDescent="0.15">
      <c r="A21576" t="s">
        <v>12</v>
      </c>
      <c r="B21576">
        <v>6081383</v>
      </c>
      <c r="C21576">
        <v>6081403</v>
      </c>
      <c r="D21576" t="s">
        <v>71629</v>
      </c>
      <c r="E21576" t="s">
        <v>90</v>
      </c>
      <c r="F21576" t="s">
        <v>76</v>
      </c>
      <c r="G21576" t="s">
        <v>23</v>
      </c>
      <c r="H21576">
        <v>104</v>
      </c>
      <c r="I21576" t="s">
        <v>71639</v>
      </c>
      <c r="J21576" t="s">
        <v>71640</v>
      </c>
      <c r="K21576" t="s">
        <v>71641</v>
      </c>
      <c r="L21576" t="s">
        <v>77963</v>
      </c>
    </row>
    <row r="21577" spans="1:12" x14ac:dyDescent="0.15">
      <c r="A21577" t="s">
        <v>12</v>
      </c>
      <c r="B21577">
        <v>6082519</v>
      </c>
      <c r="C21577">
        <v>6082539</v>
      </c>
      <c r="D21577" t="s">
        <v>71642</v>
      </c>
      <c r="E21577" t="s">
        <v>90</v>
      </c>
      <c r="F21577" t="s">
        <v>76</v>
      </c>
      <c r="G21577" t="s">
        <v>36</v>
      </c>
      <c r="H21577">
        <v>6</v>
      </c>
      <c r="I21577" t="s">
        <v>71643</v>
      </c>
      <c r="J21577" t="s">
        <v>71644</v>
      </c>
      <c r="K21577" t="s">
        <v>71645</v>
      </c>
      <c r="L21577" t="s">
        <v>78025</v>
      </c>
    </row>
    <row r="21578" spans="1:12" x14ac:dyDescent="0.15">
      <c r="A21578" t="s">
        <v>12</v>
      </c>
      <c r="B21578">
        <v>6082497</v>
      </c>
      <c r="C21578">
        <v>6082517</v>
      </c>
      <c r="D21578" t="s">
        <v>71642</v>
      </c>
      <c r="E21578" t="s">
        <v>90</v>
      </c>
      <c r="F21578" t="s">
        <v>76</v>
      </c>
      <c r="G21578" t="s">
        <v>16</v>
      </c>
      <c r="H21578">
        <v>28</v>
      </c>
      <c r="I21578" t="s">
        <v>71646</v>
      </c>
      <c r="J21578" t="s">
        <v>71647</v>
      </c>
      <c r="K21578" t="s">
        <v>71648</v>
      </c>
      <c r="L21578" t="s">
        <v>77956</v>
      </c>
    </row>
    <row r="21579" spans="1:12" x14ac:dyDescent="0.15">
      <c r="A21579" t="s">
        <v>12</v>
      </c>
      <c r="B21579">
        <v>6082470</v>
      </c>
      <c r="C21579">
        <v>6082490</v>
      </c>
      <c r="D21579" t="s">
        <v>71642</v>
      </c>
      <c r="E21579" t="s">
        <v>90</v>
      </c>
      <c r="F21579" t="s">
        <v>76</v>
      </c>
      <c r="G21579" t="s">
        <v>32</v>
      </c>
      <c r="H21579">
        <v>55</v>
      </c>
      <c r="I21579" t="s">
        <v>71649</v>
      </c>
      <c r="J21579" t="s">
        <v>71650</v>
      </c>
      <c r="K21579" t="s">
        <v>71651</v>
      </c>
      <c r="L21579" t="s">
        <v>77992</v>
      </c>
    </row>
    <row r="21580" spans="1:12" x14ac:dyDescent="0.15">
      <c r="A21580" t="s">
        <v>12</v>
      </c>
      <c r="B21580">
        <v>6082442</v>
      </c>
      <c r="C21580">
        <v>6082462</v>
      </c>
      <c r="D21580" t="s">
        <v>71642</v>
      </c>
      <c r="E21580" t="s">
        <v>90</v>
      </c>
      <c r="F21580" t="s">
        <v>76</v>
      </c>
      <c r="G21580" t="s">
        <v>36</v>
      </c>
      <c r="H21580">
        <v>83</v>
      </c>
      <c r="I21580" t="s">
        <v>71652</v>
      </c>
      <c r="J21580" t="s">
        <v>71653</v>
      </c>
      <c r="K21580" t="s">
        <v>71654</v>
      </c>
      <c r="L21580" t="s">
        <v>77958</v>
      </c>
    </row>
    <row r="21581" spans="1:12" x14ac:dyDescent="0.15">
      <c r="A21581" t="s">
        <v>12</v>
      </c>
      <c r="B21581">
        <v>6083243</v>
      </c>
      <c r="C21581">
        <v>6083263</v>
      </c>
      <c r="D21581" t="s">
        <v>71655</v>
      </c>
      <c r="E21581" t="s">
        <v>90</v>
      </c>
      <c r="F21581" t="s">
        <v>76</v>
      </c>
      <c r="G21581" t="s">
        <v>16</v>
      </c>
      <c r="H21581">
        <v>14</v>
      </c>
      <c r="I21581" t="s">
        <v>71656</v>
      </c>
      <c r="J21581" t="s">
        <v>71657</v>
      </c>
      <c r="K21581" t="s">
        <v>71658</v>
      </c>
      <c r="L21581" t="s">
        <v>77924</v>
      </c>
    </row>
    <row r="21582" spans="1:12" x14ac:dyDescent="0.15">
      <c r="A21582" t="s">
        <v>12</v>
      </c>
      <c r="B21582">
        <v>6083219</v>
      </c>
      <c r="C21582">
        <v>6083239</v>
      </c>
      <c r="D21582" t="s">
        <v>71655</v>
      </c>
      <c r="E21582" t="s">
        <v>90</v>
      </c>
      <c r="F21582" t="s">
        <v>76</v>
      </c>
      <c r="G21582" t="s">
        <v>36</v>
      </c>
      <c r="H21582">
        <v>38</v>
      </c>
      <c r="I21582" t="s">
        <v>71659</v>
      </c>
      <c r="J21582" t="s">
        <v>71660</v>
      </c>
      <c r="K21582" t="s">
        <v>71661</v>
      </c>
      <c r="L21582" t="s">
        <v>78008</v>
      </c>
    </row>
    <row r="21583" spans="1:12" x14ac:dyDescent="0.15">
      <c r="A21583" t="s">
        <v>12</v>
      </c>
      <c r="B21583">
        <v>6083193</v>
      </c>
      <c r="C21583">
        <v>6083213</v>
      </c>
      <c r="D21583" t="s">
        <v>71655</v>
      </c>
      <c r="E21583" t="s">
        <v>90</v>
      </c>
      <c r="F21583" t="s">
        <v>76</v>
      </c>
      <c r="G21583" t="s">
        <v>16</v>
      </c>
      <c r="H21583">
        <v>64</v>
      </c>
      <c r="I21583" t="s">
        <v>71662</v>
      </c>
      <c r="J21583" t="s">
        <v>71663</v>
      </c>
      <c r="K21583" t="s">
        <v>71664</v>
      </c>
      <c r="L21583" t="s">
        <v>77989</v>
      </c>
    </row>
    <row r="21584" spans="1:12" x14ac:dyDescent="0.15">
      <c r="A21584" t="s">
        <v>12</v>
      </c>
      <c r="B21584">
        <v>6083153</v>
      </c>
      <c r="C21584">
        <v>6083173</v>
      </c>
      <c r="D21584" t="s">
        <v>71655</v>
      </c>
      <c r="E21584" t="s">
        <v>90</v>
      </c>
      <c r="F21584" t="s">
        <v>76</v>
      </c>
      <c r="G21584" t="s">
        <v>23</v>
      </c>
      <c r="H21584">
        <v>104</v>
      </c>
      <c r="I21584" t="s">
        <v>71665</v>
      </c>
      <c r="J21584" t="s">
        <v>71666</v>
      </c>
      <c r="K21584" t="s">
        <v>71667</v>
      </c>
      <c r="L21584" t="s">
        <v>77963</v>
      </c>
    </row>
    <row r="21585" spans="1:12" x14ac:dyDescent="0.15">
      <c r="A21585" t="s">
        <v>12</v>
      </c>
      <c r="B21585">
        <v>6084005</v>
      </c>
      <c r="C21585">
        <v>6084025</v>
      </c>
      <c r="D21585" t="s">
        <v>71668</v>
      </c>
      <c r="E21585" t="s">
        <v>71669</v>
      </c>
      <c r="F21585" t="s">
        <v>76</v>
      </c>
      <c r="G21585" t="s">
        <v>16</v>
      </c>
      <c r="H21585">
        <v>1</v>
      </c>
      <c r="I21585" t="s">
        <v>71670</v>
      </c>
      <c r="J21585" t="s">
        <v>71671</v>
      </c>
      <c r="K21585" t="s">
        <v>71672</v>
      </c>
      <c r="L21585" t="s">
        <v>77917</v>
      </c>
    </row>
    <row r="21586" spans="1:12" x14ac:dyDescent="0.15">
      <c r="A21586" t="s">
        <v>12</v>
      </c>
      <c r="B21586">
        <v>6083976</v>
      </c>
      <c r="C21586">
        <v>6083996</v>
      </c>
      <c r="D21586" t="s">
        <v>71668</v>
      </c>
      <c r="E21586" t="s">
        <v>71669</v>
      </c>
      <c r="F21586" t="s">
        <v>76</v>
      </c>
      <c r="G21586" t="s">
        <v>16</v>
      </c>
      <c r="H21586">
        <v>30</v>
      </c>
      <c r="I21586" t="s">
        <v>71673</v>
      </c>
      <c r="J21586" t="s">
        <v>71674</v>
      </c>
      <c r="K21586" t="s">
        <v>71675</v>
      </c>
      <c r="L21586" t="s">
        <v>77984</v>
      </c>
    </row>
    <row r="21587" spans="1:12" x14ac:dyDescent="0.15">
      <c r="A21587" t="s">
        <v>12</v>
      </c>
      <c r="B21587">
        <v>6083943</v>
      </c>
      <c r="C21587">
        <v>6083963</v>
      </c>
      <c r="D21587" t="s">
        <v>71668</v>
      </c>
      <c r="E21587" t="s">
        <v>71669</v>
      </c>
      <c r="F21587" t="s">
        <v>76</v>
      </c>
      <c r="G21587" t="s">
        <v>16</v>
      </c>
      <c r="H21587">
        <v>63</v>
      </c>
      <c r="I21587" t="s">
        <v>71676</v>
      </c>
      <c r="J21587" t="s">
        <v>71677</v>
      </c>
      <c r="K21587" t="s">
        <v>71678</v>
      </c>
      <c r="L21587" t="s">
        <v>77957</v>
      </c>
    </row>
    <row r="21588" spans="1:12" x14ac:dyDescent="0.15">
      <c r="A21588" t="s">
        <v>12</v>
      </c>
      <c r="B21588">
        <v>6083908</v>
      </c>
      <c r="C21588">
        <v>6083928</v>
      </c>
      <c r="D21588" t="s">
        <v>71668</v>
      </c>
      <c r="E21588" t="s">
        <v>71669</v>
      </c>
      <c r="F21588" t="s">
        <v>76</v>
      </c>
      <c r="G21588" t="s">
        <v>32</v>
      </c>
      <c r="H21588">
        <v>98</v>
      </c>
      <c r="I21588" t="s">
        <v>71679</v>
      </c>
      <c r="J21588" t="s">
        <v>71680</v>
      </c>
      <c r="K21588" t="s">
        <v>71681</v>
      </c>
      <c r="L21588" t="s">
        <v>78048</v>
      </c>
    </row>
    <row r="21589" spans="1:12" x14ac:dyDescent="0.15">
      <c r="A21589" t="s">
        <v>12</v>
      </c>
      <c r="B21589">
        <v>6084133</v>
      </c>
      <c r="C21589">
        <v>6084153</v>
      </c>
      <c r="D21589" t="s">
        <v>71682</v>
      </c>
      <c r="E21589" t="s">
        <v>90</v>
      </c>
      <c r="F21589" t="s">
        <v>15</v>
      </c>
      <c r="G21589" t="s">
        <v>16</v>
      </c>
      <c r="H21589">
        <v>7</v>
      </c>
      <c r="I21589" t="s">
        <v>71683</v>
      </c>
      <c r="J21589" t="s">
        <v>71684</v>
      </c>
      <c r="K21589" t="s">
        <v>71685</v>
      </c>
      <c r="L21589" t="s">
        <v>77909</v>
      </c>
    </row>
    <row r="21590" spans="1:12" x14ac:dyDescent="0.15">
      <c r="A21590" t="s">
        <v>12</v>
      </c>
      <c r="B21590">
        <v>6084162</v>
      </c>
      <c r="C21590">
        <v>6084182</v>
      </c>
      <c r="D21590" t="s">
        <v>71682</v>
      </c>
      <c r="E21590" t="s">
        <v>90</v>
      </c>
      <c r="F21590" t="s">
        <v>15</v>
      </c>
      <c r="G21590" t="s">
        <v>16</v>
      </c>
      <c r="H21590">
        <v>36</v>
      </c>
      <c r="I21590" t="s">
        <v>71686</v>
      </c>
      <c r="J21590" t="s">
        <v>71687</v>
      </c>
      <c r="K21590" t="s">
        <v>71688</v>
      </c>
      <c r="L21590" t="s">
        <v>78003</v>
      </c>
    </row>
    <row r="21591" spans="1:12" x14ac:dyDescent="0.15">
      <c r="A21591" t="s">
        <v>12</v>
      </c>
      <c r="B21591">
        <v>6084185</v>
      </c>
      <c r="C21591">
        <v>6084205</v>
      </c>
      <c r="D21591" t="s">
        <v>71682</v>
      </c>
      <c r="E21591" t="s">
        <v>90</v>
      </c>
      <c r="F21591" t="s">
        <v>15</v>
      </c>
      <c r="G21591" t="s">
        <v>16</v>
      </c>
      <c r="H21591">
        <v>59</v>
      </c>
      <c r="I21591" t="s">
        <v>71689</v>
      </c>
      <c r="J21591" t="s">
        <v>71690</v>
      </c>
      <c r="K21591" t="s">
        <v>71691</v>
      </c>
      <c r="L21591" t="s">
        <v>78009</v>
      </c>
    </row>
    <row r="21592" spans="1:12" x14ac:dyDescent="0.15">
      <c r="A21592" t="s">
        <v>12</v>
      </c>
      <c r="B21592">
        <v>6084212</v>
      </c>
      <c r="C21592">
        <v>6084232</v>
      </c>
      <c r="D21592" t="s">
        <v>71682</v>
      </c>
      <c r="E21592" t="s">
        <v>90</v>
      </c>
      <c r="F21592" t="s">
        <v>15</v>
      </c>
      <c r="G21592" t="s">
        <v>23</v>
      </c>
      <c r="H21592">
        <v>86</v>
      </c>
      <c r="I21592" t="s">
        <v>71692</v>
      </c>
      <c r="J21592" t="s">
        <v>71693</v>
      </c>
      <c r="K21592" t="s">
        <v>71694</v>
      </c>
      <c r="L21592" t="s">
        <v>77929</v>
      </c>
    </row>
    <row r="21593" spans="1:12" x14ac:dyDescent="0.15">
      <c r="A21593" t="s">
        <v>12</v>
      </c>
      <c r="B21593">
        <v>6086165</v>
      </c>
      <c r="C21593">
        <v>6086185</v>
      </c>
      <c r="D21593" t="s">
        <v>71695</v>
      </c>
      <c r="E21593" t="s">
        <v>71696</v>
      </c>
      <c r="F21593" t="s">
        <v>76</v>
      </c>
      <c r="G21593" t="s">
        <v>16</v>
      </c>
      <c r="H21593">
        <v>15</v>
      </c>
      <c r="I21593" t="s">
        <v>71697</v>
      </c>
      <c r="J21593" t="s">
        <v>71698</v>
      </c>
      <c r="K21593" t="s">
        <v>71699</v>
      </c>
      <c r="L21593" t="s">
        <v>77970</v>
      </c>
    </row>
    <row r="21594" spans="1:12" x14ac:dyDescent="0.15">
      <c r="A21594" t="s">
        <v>12</v>
      </c>
      <c r="B21594">
        <v>6086145</v>
      </c>
      <c r="C21594">
        <v>6086165</v>
      </c>
      <c r="D21594" t="s">
        <v>71695</v>
      </c>
      <c r="E21594" t="s">
        <v>71696</v>
      </c>
      <c r="F21594" t="s">
        <v>76</v>
      </c>
      <c r="G21594" t="s">
        <v>23</v>
      </c>
      <c r="H21594">
        <v>35</v>
      </c>
      <c r="I21594" t="s">
        <v>71700</v>
      </c>
      <c r="J21594" t="s">
        <v>71701</v>
      </c>
      <c r="K21594" t="s">
        <v>71702</v>
      </c>
      <c r="L21594" t="s">
        <v>77936</v>
      </c>
    </row>
    <row r="21595" spans="1:12" x14ac:dyDescent="0.15">
      <c r="A21595" t="s">
        <v>12</v>
      </c>
      <c r="B21595">
        <v>6086105</v>
      </c>
      <c r="C21595">
        <v>6086125</v>
      </c>
      <c r="D21595" t="s">
        <v>71695</v>
      </c>
      <c r="E21595" t="s">
        <v>71696</v>
      </c>
      <c r="F21595" t="s">
        <v>76</v>
      </c>
      <c r="G21595" t="s">
        <v>16</v>
      </c>
      <c r="H21595">
        <v>75</v>
      </c>
      <c r="I21595" t="s">
        <v>71703</v>
      </c>
      <c r="J21595" t="s">
        <v>71704</v>
      </c>
      <c r="K21595" t="s">
        <v>71705</v>
      </c>
      <c r="L21595" t="s">
        <v>78027</v>
      </c>
    </row>
    <row r="21596" spans="1:12" x14ac:dyDescent="0.15">
      <c r="A21596" t="s">
        <v>12</v>
      </c>
      <c r="B21596">
        <v>6086073</v>
      </c>
      <c r="C21596">
        <v>6086093</v>
      </c>
      <c r="D21596" t="s">
        <v>71695</v>
      </c>
      <c r="E21596" t="s">
        <v>71696</v>
      </c>
      <c r="F21596" t="s">
        <v>76</v>
      </c>
      <c r="G21596" t="s">
        <v>23</v>
      </c>
      <c r="H21596">
        <v>107</v>
      </c>
      <c r="I21596" t="s">
        <v>71706</v>
      </c>
      <c r="J21596" t="s">
        <v>71707</v>
      </c>
      <c r="K21596" t="s">
        <v>71708</v>
      </c>
      <c r="L21596" t="s">
        <v>77983</v>
      </c>
    </row>
    <row r="21597" spans="1:12" x14ac:dyDescent="0.15">
      <c r="A21597" t="s">
        <v>12</v>
      </c>
      <c r="B21597">
        <v>6086420</v>
      </c>
      <c r="C21597">
        <v>6086440</v>
      </c>
      <c r="D21597" t="s">
        <v>71709</v>
      </c>
      <c r="E21597" t="s">
        <v>90</v>
      </c>
      <c r="F21597" t="s">
        <v>76</v>
      </c>
      <c r="G21597" t="s">
        <v>16</v>
      </c>
      <c r="H21597">
        <v>14</v>
      </c>
      <c r="I21597" t="s">
        <v>71710</v>
      </c>
      <c r="J21597" t="s">
        <v>71711</v>
      </c>
      <c r="K21597" t="s">
        <v>71712</v>
      </c>
      <c r="L21597" t="s">
        <v>77924</v>
      </c>
    </row>
    <row r="21598" spans="1:12" x14ac:dyDescent="0.15">
      <c r="A21598" t="s">
        <v>12</v>
      </c>
      <c r="B21598">
        <v>6086387</v>
      </c>
      <c r="C21598">
        <v>6086407</v>
      </c>
      <c r="D21598" t="s">
        <v>71709</v>
      </c>
      <c r="E21598" t="s">
        <v>90</v>
      </c>
      <c r="F21598" t="s">
        <v>76</v>
      </c>
      <c r="G21598" t="s">
        <v>23</v>
      </c>
      <c r="H21598">
        <v>47</v>
      </c>
      <c r="I21598" t="s">
        <v>71713</v>
      </c>
      <c r="J21598" t="s">
        <v>71714</v>
      </c>
      <c r="K21598" t="s">
        <v>71715</v>
      </c>
      <c r="L21598" t="s">
        <v>77932</v>
      </c>
    </row>
    <row r="21599" spans="1:12" x14ac:dyDescent="0.15">
      <c r="A21599" t="s">
        <v>12</v>
      </c>
      <c r="B21599">
        <v>6086363</v>
      </c>
      <c r="C21599">
        <v>6086383</v>
      </c>
      <c r="D21599" t="s">
        <v>71709</v>
      </c>
      <c r="E21599" t="s">
        <v>90</v>
      </c>
      <c r="F21599" t="s">
        <v>76</v>
      </c>
      <c r="G21599" t="s">
        <v>32</v>
      </c>
      <c r="H21599">
        <v>71</v>
      </c>
      <c r="I21599" t="s">
        <v>71716</v>
      </c>
      <c r="J21599" t="s">
        <v>71717</v>
      </c>
      <c r="K21599" t="s">
        <v>71718</v>
      </c>
      <c r="L21599" t="s">
        <v>77969</v>
      </c>
    </row>
    <row r="21600" spans="1:12" x14ac:dyDescent="0.15">
      <c r="A21600" t="s">
        <v>12</v>
      </c>
      <c r="B21600">
        <v>6086337</v>
      </c>
      <c r="C21600">
        <v>6086357</v>
      </c>
      <c r="D21600" t="s">
        <v>71709</v>
      </c>
      <c r="E21600" t="s">
        <v>90</v>
      </c>
      <c r="F21600" t="s">
        <v>76</v>
      </c>
      <c r="G21600" t="s">
        <v>16</v>
      </c>
      <c r="H21600">
        <v>97</v>
      </c>
      <c r="I21600" t="s">
        <v>71719</v>
      </c>
      <c r="J21600" t="s">
        <v>71720</v>
      </c>
      <c r="K21600" t="s">
        <v>71721</v>
      </c>
      <c r="L21600" t="s">
        <v>78010</v>
      </c>
    </row>
    <row r="21601" spans="1:12" x14ac:dyDescent="0.15">
      <c r="A21601" t="s">
        <v>12</v>
      </c>
      <c r="B21601">
        <v>6087109</v>
      </c>
      <c r="C21601">
        <v>6087129</v>
      </c>
      <c r="D21601" t="s">
        <v>71722</v>
      </c>
      <c r="E21601" t="s">
        <v>90</v>
      </c>
      <c r="F21601" t="s">
        <v>76</v>
      </c>
      <c r="G21601" t="s">
        <v>16</v>
      </c>
      <c r="H21601">
        <v>0</v>
      </c>
      <c r="I21601" t="s">
        <v>71723</v>
      </c>
      <c r="J21601" t="s">
        <v>71724</v>
      </c>
      <c r="K21601" t="s">
        <v>71725</v>
      </c>
      <c r="L21601" t="s">
        <v>77980</v>
      </c>
    </row>
    <row r="21602" spans="1:12" x14ac:dyDescent="0.15">
      <c r="A21602" t="s">
        <v>12</v>
      </c>
      <c r="B21602">
        <v>6087087</v>
      </c>
      <c r="C21602">
        <v>6087107</v>
      </c>
      <c r="D21602" t="s">
        <v>71722</v>
      </c>
      <c r="E21602" t="s">
        <v>90</v>
      </c>
      <c r="F21602" t="s">
        <v>76</v>
      </c>
      <c r="G21602" t="s">
        <v>23</v>
      </c>
      <c r="H21602">
        <v>22</v>
      </c>
      <c r="I21602" t="s">
        <v>71726</v>
      </c>
      <c r="J21602" t="s">
        <v>71727</v>
      </c>
      <c r="K21602" t="s">
        <v>71728</v>
      </c>
      <c r="L21602" t="s">
        <v>77948</v>
      </c>
    </row>
    <row r="21603" spans="1:12" x14ac:dyDescent="0.15">
      <c r="A21603" t="s">
        <v>12</v>
      </c>
      <c r="B21603">
        <v>6087063</v>
      </c>
      <c r="C21603">
        <v>6087083</v>
      </c>
      <c r="D21603" t="s">
        <v>71722</v>
      </c>
      <c r="E21603" t="s">
        <v>90</v>
      </c>
      <c r="F21603" t="s">
        <v>76</v>
      </c>
      <c r="G21603" t="s">
        <v>23</v>
      </c>
      <c r="H21603">
        <v>46</v>
      </c>
      <c r="I21603" t="s">
        <v>71729</v>
      </c>
      <c r="J21603" t="s">
        <v>71730</v>
      </c>
      <c r="K21603" t="s">
        <v>71731</v>
      </c>
      <c r="L21603" t="s">
        <v>78004</v>
      </c>
    </row>
    <row r="21604" spans="1:12" x14ac:dyDescent="0.15">
      <c r="A21604" t="s">
        <v>12</v>
      </c>
      <c r="B21604">
        <v>6087023</v>
      </c>
      <c r="C21604">
        <v>6087043</v>
      </c>
      <c r="D21604" t="s">
        <v>71722</v>
      </c>
      <c r="E21604" t="s">
        <v>90</v>
      </c>
      <c r="F21604" t="s">
        <v>76</v>
      </c>
      <c r="G21604" t="s">
        <v>23</v>
      </c>
      <c r="H21604">
        <v>86</v>
      </c>
      <c r="I21604" t="s">
        <v>71732</v>
      </c>
      <c r="J21604" t="s">
        <v>71733</v>
      </c>
      <c r="K21604" t="s">
        <v>71734</v>
      </c>
      <c r="L21604" t="s">
        <v>77929</v>
      </c>
    </row>
    <row r="21605" spans="1:12" x14ac:dyDescent="0.15">
      <c r="A21605" t="s">
        <v>12</v>
      </c>
      <c r="B21605">
        <v>6088123</v>
      </c>
      <c r="C21605">
        <v>6088143</v>
      </c>
      <c r="D21605" t="s">
        <v>71735</v>
      </c>
      <c r="E21605" t="s">
        <v>71736</v>
      </c>
      <c r="F21605" t="s">
        <v>76</v>
      </c>
      <c r="G21605" t="s">
        <v>32</v>
      </c>
      <c r="H21605">
        <v>1</v>
      </c>
      <c r="I21605" t="s">
        <v>71737</v>
      </c>
      <c r="J21605" t="s">
        <v>71738</v>
      </c>
      <c r="K21605" t="s">
        <v>71739</v>
      </c>
      <c r="L21605" t="s">
        <v>77917</v>
      </c>
    </row>
    <row r="21606" spans="1:12" x14ac:dyDescent="0.15">
      <c r="A21606" t="s">
        <v>12</v>
      </c>
      <c r="B21606">
        <v>6088101</v>
      </c>
      <c r="C21606">
        <v>6088121</v>
      </c>
      <c r="D21606" t="s">
        <v>71735</v>
      </c>
      <c r="E21606" t="s">
        <v>71736</v>
      </c>
      <c r="F21606" t="s">
        <v>76</v>
      </c>
      <c r="G21606" t="s">
        <v>16</v>
      </c>
      <c r="H21606">
        <v>23</v>
      </c>
      <c r="I21606" t="s">
        <v>71740</v>
      </c>
      <c r="J21606" t="s">
        <v>71741</v>
      </c>
      <c r="K21606" t="s">
        <v>71742</v>
      </c>
      <c r="L21606" t="s">
        <v>77975</v>
      </c>
    </row>
    <row r="21607" spans="1:12" x14ac:dyDescent="0.15">
      <c r="A21607" t="s">
        <v>12</v>
      </c>
      <c r="B21607">
        <v>6088080</v>
      </c>
      <c r="C21607">
        <v>6088100</v>
      </c>
      <c r="D21607" t="s">
        <v>71735</v>
      </c>
      <c r="E21607" t="s">
        <v>71736</v>
      </c>
      <c r="F21607" t="s">
        <v>76</v>
      </c>
      <c r="G21607" t="s">
        <v>16</v>
      </c>
      <c r="H21607">
        <v>44</v>
      </c>
      <c r="I21607" t="s">
        <v>71743</v>
      </c>
      <c r="J21607" t="s">
        <v>71744</v>
      </c>
      <c r="K21607" t="s">
        <v>71745</v>
      </c>
      <c r="L21607" t="s">
        <v>78016</v>
      </c>
    </row>
    <row r="21608" spans="1:12" x14ac:dyDescent="0.15">
      <c r="A21608" t="s">
        <v>12</v>
      </c>
      <c r="B21608">
        <v>6088060</v>
      </c>
      <c r="C21608">
        <v>6088080</v>
      </c>
      <c r="D21608" t="s">
        <v>71735</v>
      </c>
      <c r="E21608" t="s">
        <v>71736</v>
      </c>
      <c r="F21608" t="s">
        <v>76</v>
      </c>
      <c r="G21608" t="s">
        <v>16</v>
      </c>
      <c r="H21608">
        <v>64</v>
      </c>
      <c r="I21608" t="s">
        <v>71746</v>
      </c>
      <c r="J21608" t="s">
        <v>71747</v>
      </c>
      <c r="K21608" t="s">
        <v>71748</v>
      </c>
      <c r="L21608" t="s">
        <v>77989</v>
      </c>
    </row>
    <row r="21609" spans="1:12" x14ac:dyDescent="0.15">
      <c r="A21609" t="s">
        <v>12</v>
      </c>
      <c r="B21609">
        <v>6088794</v>
      </c>
      <c r="C21609">
        <v>6088814</v>
      </c>
      <c r="D21609" t="s">
        <v>71749</v>
      </c>
      <c r="E21609" t="s">
        <v>71750</v>
      </c>
      <c r="F21609" t="s">
        <v>76</v>
      </c>
      <c r="G21609" t="s">
        <v>16</v>
      </c>
      <c r="H21609">
        <v>0</v>
      </c>
      <c r="I21609" t="s">
        <v>71751</v>
      </c>
      <c r="J21609" t="s">
        <v>71752</v>
      </c>
      <c r="K21609" t="s">
        <v>71753</v>
      </c>
      <c r="L21609" t="s">
        <v>77980</v>
      </c>
    </row>
    <row r="21610" spans="1:12" x14ac:dyDescent="0.15">
      <c r="A21610" t="s">
        <v>12</v>
      </c>
      <c r="B21610">
        <v>6088767</v>
      </c>
      <c r="C21610">
        <v>6088787</v>
      </c>
      <c r="D21610" t="s">
        <v>71749</v>
      </c>
      <c r="E21610" t="s">
        <v>71750</v>
      </c>
      <c r="F21610" t="s">
        <v>76</v>
      </c>
      <c r="G21610" t="s">
        <v>36</v>
      </c>
      <c r="H21610">
        <v>27</v>
      </c>
      <c r="I21610" t="s">
        <v>71754</v>
      </c>
      <c r="J21610" t="s">
        <v>71755</v>
      </c>
      <c r="K21610" t="s">
        <v>71756</v>
      </c>
      <c r="L21610" t="s">
        <v>78013</v>
      </c>
    </row>
    <row r="21611" spans="1:12" x14ac:dyDescent="0.15">
      <c r="A21611" t="s">
        <v>12</v>
      </c>
      <c r="B21611">
        <v>6088742</v>
      </c>
      <c r="C21611">
        <v>6088762</v>
      </c>
      <c r="D21611" t="s">
        <v>71749</v>
      </c>
      <c r="E21611" t="s">
        <v>71750</v>
      </c>
      <c r="F21611" t="s">
        <v>76</v>
      </c>
      <c r="G21611" t="s">
        <v>32</v>
      </c>
      <c r="H21611">
        <v>52</v>
      </c>
      <c r="I21611" t="s">
        <v>71757</v>
      </c>
      <c r="J21611" t="s">
        <v>71758</v>
      </c>
      <c r="K21611" t="s">
        <v>71759</v>
      </c>
      <c r="L21611" t="s">
        <v>77959</v>
      </c>
    </row>
    <row r="21612" spans="1:12" x14ac:dyDescent="0.15">
      <c r="A21612" t="s">
        <v>12</v>
      </c>
      <c r="B21612">
        <v>6088717</v>
      </c>
      <c r="C21612">
        <v>6088737</v>
      </c>
      <c r="D21612" t="s">
        <v>71749</v>
      </c>
      <c r="E21612" t="s">
        <v>71750</v>
      </c>
      <c r="F21612" t="s">
        <v>76</v>
      </c>
      <c r="G21612" t="s">
        <v>32</v>
      </c>
      <c r="H21612">
        <v>77</v>
      </c>
      <c r="I21612" t="s">
        <v>71760</v>
      </c>
      <c r="J21612" t="s">
        <v>71761</v>
      </c>
      <c r="K21612" t="s">
        <v>71762</v>
      </c>
      <c r="L21612" t="s">
        <v>77960</v>
      </c>
    </row>
    <row r="21613" spans="1:12" x14ac:dyDescent="0.15">
      <c r="A21613" t="s">
        <v>12</v>
      </c>
      <c r="B21613">
        <v>6090867</v>
      </c>
      <c r="C21613">
        <v>6090887</v>
      </c>
      <c r="D21613" t="s">
        <v>71763</v>
      </c>
      <c r="E21613" t="s">
        <v>71764</v>
      </c>
      <c r="F21613" t="s">
        <v>76</v>
      </c>
      <c r="G21613" t="s">
        <v>32</v>
      </c>
      <c r="H21613">
        <v>24</v>
      </c>
      <c r="I21613" t="s">
        <v>71765</v>
      </c>
      <c r="J21613" t="s">
        <v>71766</v>
      </c>
      <c r="K21613" t="s">
        <v>71767</v>
      </c>
      <c r="L21613" t="s">
        <v>77966</v>
      </c>
    </row>
    <row r="21614" spans="1:12" x14ac:dyDescent="0.15">
      <c r="A21614" t="s">
        <v>12</v>
      </c>
      <c r="B21614">
        <v>6090833</v>
      </c>
      <c r="C21614">
        <v>6090853</v>
      </c>
      <c r="D21614" t="s">
        <v>71763</v>
      </c>
      <c r="E21614" t="s">
        <v>71764</v>
      </c>
      <c r="F21614" t="s">
        <v>76</v>
      </c>
      <c r="G21614" t="s">
        <v>32</v>
      </c>
      <c r="H21614">
        <v>58</v>
      </c>
      <c r="I21614" t="s">
        <v>71768</v>
      </c>
      <c r="J21614" t="s">
        <v>71769</v>
      </c>
      <c r="K21614" t="s">
        <v>71770</v>
      </c>
      <c r="L21614" t="s">
        <v>77911</v>
      </c>
    </row>
    <row r="21615" spans="1:12" x14ac:dyDescent="0.15">
      <c r="A21615" t="s">
        <v>12</v>
      </c>
      <c r="B21615">
        <v>6090813</v>
      </c>
      <c r="C21615">
        <v>6090833</v>
      </c>
      <c r="D21615" t="s">
        <v>71763</v>
      </c>
      <c r="E21615" t="s">
        <v>71764</v>
      </c>
      <c r="F21615" t="s">
        <v>76</v>
      </c>
      <c r="G21615" t="s">
        <v>23</v>
      </c>
      <c r="H21615">
        <v>78</v>
      </c>
      <c r="I21615" t="s">
        <v>71771</v>
      </c>
      <c r="J21615" t="s">
        <v>71772</v>
      </c>
      <c r="K21615" t="s">
        <v>71773</v>
      </c>
      <c r="L21615" t="s">
        <v>78000</v>
      </c>
    </row>
    <row r="21616" spans="1:12" x14ac:dyDescent="0.15">
      <c r="A21616" t="s">
        <v>12</v>
      </c>
      <c r="B21616">
        <v>6090775</v>
      </c>
      <c r="C21616">
        <v>6090795</v>
      </c>
      <c r="D21616" t="s">
        <v>71763</v>
      </c>
      <c r="E21616" t="s">
        <v>71764</v>
      </c>
      <c r="F21616" t="s">
        <v>76</v>
      </c>
      <c r="G21616" t="s">
        <v>23</v>
      </c>
      <c r="H21616">
        <v>116</v>
      </c>
      <c r="I21616" t="s">
        <v>71774</v>
      </c>
      <c r="J21616" t="s">
        <v>71775</v>
      </c>
      <c r="K21616" t="s">
        <v>71776</v>
      </c>
      <c r="L21616" t="s">
        <v>77976</v>
      </c>
    </row>
    <row r="21617" spans="1:12" x14ac:dyDescent="0.15">
      <c r="A21617" t="s">
        <v>12</v>
      </c>
      <c r="B21617">
        <v>6092381</v>
      </c>
      <c r="C21617">
        <v>6092401</v>
      </c>
      <c r="D21617" t="s">
        <v>71777</v>
      </c>
      <c r="E21617" t="s">
        <v>90</v>
      </c>
      <c r="F21617" t="s">
        <v>76</v>
      </c>
      <c r="G21617" t="s">
        <v>23</v>
      </c>
      <c r="H21617">
        <v>13</v>
      </c>
      <c r="I21617" t="s">
        <v>71778</v>
      </c>
      <c r="J21617" t="s">
        <v>71779</v>
      </c>
      <c r="K21617" t="s">
        <v>71780</v>
      </c>
      <c r="L21617" t="s">
        <v>77935</v>
      </c>
    </row>
    <row r="21618" spans="1:12" x14ac:dyDescent="0.15">
      <c r="A21618" t="s">
        <v>12</v>
      </c>
      <c r="B21618">
        <v>6092353</v>
      </c>
      <c r="C21618">
        <v>6092373</v>
      </c>
      <c r="D21618" t="s">
        <v>71777</v>
      </c>
      <c r="E21618" t="s">
        <v>90</v>
      </c>
      <c r="F21618" t="s">
        <v>76</v>
      </c>
      <c r="G21618" t="s">
        <v>23</v>
      </c>
      <c r="H21618">
        <v>41</v>
      </c>
      <c r="I21618" t="s">
        <v>71781</v>
      </c>
      <c r="J21618" t="s">
        <v>71782</v>
      </c>
      <c r="K21618" t="s">
        <v>71783</v>
      </c>
      <c r="L21618" t="s">
        <v>78014</v>
      </c>
    </row>
    <row r="21619" spans="1:12" x14ac:dyDescent="0.15">
      <c r="A21619" t="s">
        <v>12</v>
      </c>
      <c r="B21619">
        <v>6092332</v>
      </c>
      <c r="C21619">
        <v>6092352</v>
      </c>
      <c r="D21619" t="s">
        <v>71777</v>
      </c>
      <c r="E21619" t="s">
        <v>90</v>
      </c>
      <c r="F21619" t="s">
        <v>76</v>
      </c>
      <c r="G21619" t="s">
        <v>23</v>
      </c>
      <c r="H21619">
        <v>62</v>
      </c>
      <c r="I21619" t="s">
        <v>71784</v>
      </c>
      <c r="J21619" t="s">
        <v>71785</v>
      </c>
      <c r="K21619" t="s">
        <v>71786</v>
      </c>
      <c r="L21619" t="s">
        <v>77949</v>
      </c>
    </row>
    <row r="21620" spans="1:12" x14ac:dyDescent="0.15">
      <c r="A21620" t="s">
        <v>12</v>
      </c>
      <c r="B21620">
        <v>6092306</v>
      </c>
      <c r="C21620">
        <v>6092326</v>
      </c>
      <c r="D21620" t="s">
        <v>71777</v>
      </c>
      <c r="E21620" t="s">
        <v>90</v>
      </c>
      <c r="F21620" t="s">
        <v>76</v>
      </c>
      <c r="G21620" t="s">
        <v>16</v>
      </c>
      <c r="H21620">
        <v>88</v>
      </c>
      <c r="I21620" t="s">
        <v>71787</v>
      </c>
      <c r="J21620" t="s">
        <v>71788</v>
      </c>
      <c r="K21620" t="s">
        <v>71789</v>
      </c>
      <c r="L21620" t="s">
        <v>77923</v>
      </c>
    </row>
    <row r="21621" spans="1:12" x14ac:dyDescent="0.15">
      <c r="A21621" t="s">
        <v>12</v>
      </c>
      <c r="B21621">
        <v>6095947</v>
      </c>
      <c r="C21621">
        <v>6095967</v>
      </c>
      <c r="D21621" t="s">
        <v>71790</v>
      </c>
      <c r="E21621" t="s">
        <v>90</v>
      </c>
      <c r="F21621" t="s">
        <v>76</v>
      </c>
      <c r="G21621" t="s">
        <v>16</v>
      </c>
      <c r="H21621">
        <v>49</v>
      </c>
      <c r="I21621" t="s">
        <v>71791</v>
      </c>
      <c r="J21621" t="s">
        <v>71792</v>
      </c>
      <c r="K21621" t="s">
        <v>71793</v>
      </c>
      <c r="L21621" t="s">
        <v>77913</v>
      </c>
    </row>
    <row r="21622" spans="1:12" x14ac:dyDescent="0.15">
      <c r="A21622" t="s">
        <v>12</v>
      </c>
      <c r="B21622">
        <v>6095922</v>
      </c>
      <c r="C21622">
        <v>6095942</v>
      </c>
      <c r="D21622" t="s">
        <v>71790</v>
      </c>
      <c r="E21622" t="s">
        <v>90</v>
      </c>
      <c r="F21622" t="s">
        <v>76</v>
      </c>
      <c r="G21622" t="s">
        <v>23</v>
      </c>
      <c r="H21622">
        <v>74</v>
      </c>
      <c r="I21622" t="s">
        <v>71794</v>
      </c>
      <c r="J21622" t="s">
        <v>71795</v>
      </c>
      <c r="K21622" t="s">
        <v>71796</v>
      </c>
      <c r="L21622" t="s">
        <v>78005</v>
      </c>
    </row>
    <row r="21623" spans="1:12" x14ac:dyDescent="0.15">
      <c r="A21623" t="s">
        <v>12</v>
      </c>
      <c r="B21623">
        <v>6095899</v>
      </c>
      <c r="C21623">
        <v>6095919</v>
      </c>
      <c r="D21623" t="s">
        <v>71790</v>
      </c>
      <c r="E21623" t="s">
        <v>90</v>
      </c>
      <c r="F21623" t="s">
        <v>76</v>
      </c>
      <c r="G21623" t="s">
        <v>36</v>
      </c>
      <c r="H21623">
        <v>97</v>
      </c>
      <c r="I21623" t="s">
        <v>71797</v>
      </c>
      <c r="J21623" t="s">
        <v>71798</v>
      </c>
      <c r="K21623" t="s">
        <v>71799</v>
      </c>
      <c r="L21623" t="s">
        <v>78010</v>
      </c>
    </row>
    <row r="21624" spans="1:12" x14ac:dyDescent="0.15">
      <c r="A21624" t="s">
        <v>12</v>
      </c>
      <c r="B21624">
        <v>6095871</v>
      </c>
      <c r="C21624">
        <v>6095891</v>
      </c>
      <c r="D21624" t="s">
        <v>71790</v>
      </c>
      <c r="E21624" t="s">
        <v>90</v>
      </c>
      <c r="F21624" t="s">
        <v>76</v>
      </c>
      <c r="G21624" t="s">
        <v>23</v>
      </c>
      <c r="H21624">
        <v>125</v>
      </c>
      <c r="I21624" t="s">
        <v>71800</v>
      </c>
      <c r="J21624" t="s">
        <v>71801</v>
      </c>
      <c r="K21624" t="s">
        <v>71802</v>
      </c>
      <c r="L21624" t="s">
        <v>78034</v>
      </c>
    </row>
    <row r="21625" spans="1:12" x14ac:dyDescent="0.15">
      <c r="A21625" t="s">
        <v>12</v>
      </c>
      <c r="B21625">
        <v>6096697</v>
      </c>
      <c r="C21625">
        <v>6096717</v>
      </c>
      <c r="D21625" t="s">
        <v>71803</v>
      </c>
      <c r="E21625" t="s">
        <v>90</v>
      </c>
      <c r="F21625" t="s">
        <v>76</v>
      </c>
      <c r="G21625" t="s">
        <v>16</v>
      </c>
      <c r="H21625">
        <v>22</v>
      </c>
      <c r="I21625" t="s">
        <v>71804</v>
      </c>
      <c r="J21625" t="s">
        <v>71805</v>
      </c>
      <c r="K21625" t="s">
        <v>71806</v>
      </c>
      <c r="L21625" t="s">
        <v>77948</v>
      </c>
    </row>
    <row r="21626" spans="1:12" x14ac:dyDescent="0.15">
      <c r="A21626" t="s">
        <v>12</v>
      </c>
      <c r="B21626">
        <v>6096673</v>
      </c>
      <c r="C21626">
        <v>6096693</v>
      </c>
      <c r="D21626" t="s">
        <v>71803</v>
      </c>
      <c r="E21626" t="s">
        <v>90</v>
      </c>
      <c r="F21626" t="s">
        <v>76</v>
      </c>
      <c r="G21626" t="s">
        <v>16</v>
      </c>
      <c r="H21626">
        <v>46</v>
      </c>
      <c r="I21626" t="s">
        <v>71807</v>
      </c>
      <c r="J21626" t="s">
        <v>71808</v>
      </c>
      <c r="K21626" t="s">
        <v>71809</v>
      </c>
      <c r="L21626" t="s">
        <v>78004</v>
      </c>
    </row>
    <row r="21627" spans="1:12" x14ac:dyDescent="0.15">
      <c r="A21627" t="s">
        <v>12</v>
      </c>
      <c r="B21627">
        <v>6096626</v>
      </c>
      <c r="C21627">
        <v>6096646</v>
      </c>
      <c r="D21627" t="s">
        <v>71803</v>
      </c>
      <c r="E21627" t="s">
        <v>90</v>
      </c>
      <c r="F21627" t="s">
        <v>76</v>
      </c>
      <c r="G21627" t="s">
        <v>16</v>
      </c>
      <c r="H21627">
        <v>93</v>
      </c>
      <c r="I21627" t="s">
        <v>71810</v>
      </c>
      <c r="J21627" t="s">
        <v>71811</v>
      </c>
      <c r="K21627" t="s">
        <v>71812</v>
      </c>
      <c r="L21627" t="s">
        <v>78044</v>
      </c>
    </row>
    <row r="21628" spans="1:12" x14ac:dyDescent="0.15">
      <c r="A21628" t="s">
        <v>12</v>
      </c>
      <c r="B21628">
        <v>6096582</v>
      </c>
      <c r="C21628">
        <v>6096602</v>
      </c>
      <c r="D21628" t="s">
        <v>71803</v>
      </c>
      <c r="E21628" t="s">
        <v>90</v>
      </c>
      <c r="F21628" t="s">
        <v>76</v>
      </c>
      <c r="G21628" t="s">
        <v>23</v>
      </c>
      <c r="H21628">
        <v>137</v>
      </c>
      <c r="I21628" t="s">
        <v>71813</v>
      </c>
      <c r="J21628" t="s">
        <v>71814</v>
      </c>
      <c r="K21628" t="s">
        <v>71815</v>
      </c>
      <c r="L21628" t="s">
        <v>77987</v>
      </c>
    </row>
    <row r="21629" spans="1:12" x14ac:dyDescent="0.15">
      <c r="A21629" t="s">
        <v>12</v>
      </c>
      <c r="B21629">
        <v>6096862</v>
      </c>
      <c r="C21629">
        <v>6096882</v>
      </c>
      <c r="D21629" t="s">
        <v>71816</v>
      </c>
      <c r="E21629" t="s">
        <v>90</v>
      </c>
      <c r="F21629" t="s">
        <v>15</v>
      </c>
      <c r="G21629" t="s">
        <v>16</v>
      </c>
      <c r="H21629">
        <v>40</v>
      </c>
      <c r="I21629" t="s">
        <v>71817</v>
      </c>
      <c r="J21629" t="s">
        <v>71818</v>
      </c>
      <c r="K21629" t="s">
        <v>71819</v>
      </c>
      <c r="L21629" t="s">
        <v>77952</v>
      </c>
    </row>
    <row r="21630" spans="1:12" x14ac:dyDescent="0.15">
      <c r="A21630" t="s">
        <v>12</v>
      </c>
      <c r="B21630">
        <v>6096913</v>
      </c>
      <c r="C21630">
        <v>6096933</v>
      </c>
      <c r="D21630" t="s">
        <v>71816</v>
      </c>
      <c r="E21630" t="s">
        <v>90</v>
      </c>
      <c r="F21630" t="s">
        <v>15</v>
      </c>
      <c r="G21630" t="s">
        <v>23</v>
      </c>
      <c r="H21630">
        <v>91</v>
      </c>
      <c r="I21630" t="s">
        <v>71820</v>
      </c>
      <c r="J21630" t="s">
        <v>71821</v>
      </c>
      <c r="K21630" t="s">
        <v>71822</v>
      </c>
      <c r="L21630" t="s">
        <v>77907</v>
      </c>
    </row>
    <row r="21631" spans="1:12" x14ac:dyDescent="0.15">
      <c r="A21631" t="s">
        <v>12</v>
      </c>
      <c r="B21631">
        <v>6096994</v>
      </c>
      <c r="C21631">
        <v>6097014</v>
      </c>
      <c r="D21631" t="s">
        <v>71816</v>
      </c>
      <c r="E21631" t="s">
        <v>90</v>
      </c>
      <c r="F21631" t="s">
        <v>15</v>
      </c>
      <c r="G21631" t="s">
        <v>16</v>
      </c>
      <c r="H21631">
        <v>172</v>
      </c>
      <c r="I21631" t="s">
        <v>71823</v>
      </c>
      <c r="J21631" t="s">
        <v>71824</v>
      </c>
      <c r="K21631" t="s">
        <v>71825</v>
      </c>
      <c r="L21631" t="s">
        <v>78117</v>
      </c>
    </row>
    <row r="21632" spans="1:12" x14ac:dyDescent="0.15">
      <c r="A21632" t="s">
        <v>12</v>
      </c>
      <c r="B21632">
        <v>6097021</v>
      </c>
      <c r="C21632">
        <v>6097041</v>
      </c>
      <c r="D21632" t="s">
        <v>71816</v>
      </c>
      <c r="E21632" t="s">
        <v>90</v>
      </c>
      <c r="F21632" t="s">
        <v>15</v>
      </c>
      <c r="G21632" t="s">
        <v>16</v>
      </c>
      <c r="H21632">
        <v>199</v>
      </c>
      <c r="I21632" t="s">
        <v>71826</v>
      </c>
      <c r="J21632" t="s">
        <v>71827</v>
      </c>
      <c r="K21632" t="s">
        <v>71828</v>
      </c>
      <c r="L21632" t="s">
        <v>78143</v>
      </c>
    </row>
    <row r="21633" spans="1:12" x14ac:dyDescent="0.15">
      <c r="A21633" t="s">
        <v>12</v>
      </c>
      <c r="B21633">
        <v>6099101</v>
      </c>
      <c r="C21633">
        <v>6099121</v>
      </c>
      <c r="D21633" t="s">
        <v>71829</v>
      </c>
      <c r="E21633" t="s">
        <v>71830</v>
      </c>
      <c r="F21633" t="s">
        <v>76</v>
      </c>
      <c r="G21633" t="s">
        <v>32</v>
      </c>
      <c r="H21633">
        <v>28</v>
      </c>
      <c r="I21633" t="s">
        <v>71831</v>
      </c>
      <c r="J21633" t="s">
        <v>71832</v>
      </c>
      <c r="K21633" t="s">
        <v>71833</v>
      </c>
      <c r="L21633" t="s">
        <v>77956</v>
      </c>
    </row>
    <row r="21634" spans="1:12" x14ac:dyDescent="0.15">
      <c r="A21634" t="s">
        <v>12</v>
      </c>
      <c r="B21634">
        <v>6099071</v>
      </c>
      <c r="C21634">
        <v>6099091</v>
      </c>
      <c r="D21634" t="s">
        <v>71829</v>
      </c>
      <c r="E21634" t="s">
        <v>71830</v>
      </c>
      <c r="F21634" t="s">
        <v>76</v>
      </c>
      <c r="G21634" t="s">
        <v>32</v>
      </c>
      <c r="H21634">
        <v>58</v>
      </c>
      <c r="I21634" t="s">
        <v>71834</v>
      </c>
      <c r="J21634" t="s">
        <v>71835</v>
      </c>
      <c r="K21634" t="s">
        <v>71836</v>
      </c>
      <c r="L21634" t="s">
        <v>77911</v>
      </c>
    </row>
    <row r="21635" spans="1:12" x14ac:dyDescent="0.15">
      <c r="A21635" t="s">
        <v>12</v>
      </c>
      <c r="B21635">
        <v>6099041</v>
      </c>
      <c r="C21635">
        <v>6099061</v>
      </c>
      <c r="D21635" t="s">
        <v>71829</v>
      </c>
      <c r="E21635" t="s">
        <v>71830</v>
      </c>
      <c r="F21635" t="s">
        <v>76</v>
      </c>
      <c r="G21635" t="s">
        <v>16</v>
      </c>
      <c r="H21635">
        <v>88</v>
      </c>
      <c r="I21635" t="s">
        <v>71837</v>
      </c>
      <c r="J21635" t="s">
        <v>71838</v>
      </c>
      <c r="K21635" t="s">
        <v>71839</v>
      </c>
      <c r="L21635" t="s">
        <v>77923</v>
      </c>
    </row>
    <row r="21636" spans="1:12" x14ac:dyDescent="0.15">
      <c r="A21636" t="s">
        <v>12</v>
      </c>
      <c r="B21636">
        <v>6098993</v>
      </c>
      <c r="C21636">
        <v>6099013</v>
      </c>
      <c r="D21636" t="s">
        <v>71829</v>
      </c>
      <c r="E21636" t="s">
        <v>71830</v>
      </c>
      <c r="F21636" t="s">
        <v>76</v>
      </c>
      <c r="G21636" t="s">
        <v>32</v>
      </c>
      <c r="H21636">
        <v>136</v>
      </c>
      <c r="I21636" t="s">
        <v>71840</v>
      </c>
      <c r="J21636" t="s">
        <v>71841</v>
      </c>
      <c r="K21636" t="s">
        <v>71842</v>
      </c>
      <c r="L21636" t="s">
        <v>78057</v>
      </c>
    </row>
    <row r="21637" spans="1:12" x14ac:dyDescent="0.15">
      <c r="A21637" t="s">
        <v>12</v>
      </c>
      <c r="B21637">
        <v>6100778</v>
      </c>
      <c r="C21637">
        <v>6100798</v>
      </c>
      <c r="D21637" t="s">
        <v>71843</v>
      </c>
      <c r="E21637" t="s">
        <v>71844</v>
      </c>
      <c r="F21637" t="s">
        <v>76</v>
      </c>
      <c r="G21637" t="s">
        <v>23</v>
      </c>
      <c r="H21637">
        <v>22</v>
      </c>
      <c r="I21637" t="s">
        <v>71845</v>
      </c>
      <c r="J21637" t="s">
        <v>71846</v>
      </c>
      <c r="K21637" t="s">
        <v>71847</v>
      </c>
      <c r="L21637" t="s">
        <v>77948</v>
      </c>
    </row>
    <row r="21638" spans="1:12" x14ac:dyDescent="0.15">
      <c r="A21638" t="s">
        <v>12</v>
      </c>
      <c r="B21638">
        <v>6100749</v>
      </c>
      <c r="C21638">
        <v>6100769</v>
      </c>
      <c r="D21638" t="s">
        <v>71843</v>
      </c>
      <c r="E21638" t="s">
        <v>71844</v>
      </c>
      <c r="F21638" t="s">
        <v>76</v>
      </c>
      <c r="G21638" t="s">
        <v>16</v>
      </c>
      <c r="H21638">
        <v>51</v>
      </c>
      <c r="I21638" t="s">
        <v>71848</v>
      </c>
      <c r="J21638" t="s">
        <v>71849</v>
      </c>
      <c r="K21638" t="s">
        <v>71850</v>
      </c>
      <c r="L21638" t="s">
        <v>78023</v>
      </c>
    </row>
    <row r="21639" spans="1:12" x14ac:dyDescent="0.15">
      <c r="A21639" t="s">
        <v>12</v>
      </c>
      <c r="B21639">
        <v>6100708</v>
      </c>
      <c r="C21639">
        <v>6100728</v>
      </c>
      <c r="D21639" t="s">
        <v>71843</v>
      </c>
      <c r="E21639" t="s">
        <v>71844</v>
      </c>
      <c r="F21639" t="s">
        <v>76</v>
      </c>
      <c r="G21639" t="s">
        <v>16</v>
      </c>
      <c r="H21639">
        <v>92</v>
      </c>
      <c r="I21639" t="s">
        <v>71851</v>
      </c>
      <c r="J21639" t="s">
        <v>71852</v>
      </c>
      <c r="K21639" t="s">
        <v>71853</v>
      </c>
      <c r="L21639" t="s">
        <v>78032</v>
      </c>
    </row>
    <row r="21640" spans="1:12" x14ac:dyDescent="0.15">
      <c r="A21640" t="s">
        <v>12</v>
      </c>
      <c r="B21640">
        <v>6100684</v>
      </c>
      <c r="C21640">
        <v>6100704</v>
      </c>
      <c r="D21640" t="s">
        <v>71843</v>
      </c>
      <c r="E21640" t="s">
        <v>71844</v>
      </c>
      <c r="F21640" t="s">
        <v>76</v>
      </c>
      <c r="G21640" t="s">
        <v>36</v>
      </c>
      <c r="H21640">
        <v>116</v>
      </c>
      <c r="I21640" t="s">
        <v>71854</v>
      </c>
      <c r="J21640" t="s">
        <v>71855</v>
      </c>
      <c r="K21640" t="s">
        <v>71856</v>
      </c>
      <c r="L21640" t="s">
        <v>77976</v>
      </c>
    </row>
    <row r="21641" spans="1:12" x14ac:dyDescent="0.15">
      <c r="A21641" t="s">
        <v>12</v>
      </c>
      <c r="B21641">
        <v>6101176</v>
      </c>
      <c r="C21641">
        <v>6101196</v>
      </c>
      <c r="D21641" t="s">
        <v>71857</v>
      </c>
      <c r="E21641" t="s">
        <v>71858</v>
      </c>
      <c r="F21641" t="s">
        <v>15</v>
      </c>
      <c r="G21641" t="s">
        <v>32</v>
      </c>
      <c r="H21641">
        <v>20</v>
      </c>
      <c r="I21641" t="s">
        <v>71859</v>
      </c>
      <c r="J21641" t="s">
        <v>71860</v>
      </c>
      <c r="K21641" t="s">
        <v>71861</v>
      </c>
      <c r="L21641" t="s">
        <v>77968</v>
      </c>
    </row>
    <row r="21642" spans="1:12" x14ac:dyDescent="0.15">
      <c r="A21642" t="s">
        <v>12</v>
      </c>
      <c r="B21642">
        <v>6101212</v>
      </c>
      <c r="C21642">
        <v>6101232</v>
      </c>
      <c r="D21642" t="s">
        <v>71857</v>
      </c>
      <c r="E21642" t="s">
        <v>71858</v>
      </c>
      <c r="F21642" t="s">
        <v>15</v>
      </c>
      <c r="G21642" t="s">
        <v>23</v>
      </c>
      <c r="H21642">
        <v>56</v>
      </c>
      <c r="I21642" t="s">
        <v>71862</v>
      </c>
      <c r="J21642" t="s">
        <v>71863</v>
      </c>
      <c r="K21642" t="s">
        <v>71864</v>
      </c>
      <c r="L21642" t="s">
        <v>77971</v>
      </c>
    </row>
    <row r="21643" spans="1:12" x14ac:dyDescent="0.15">
      <c r="A21643" t="s">
        <v>12</v>
      </c>
      <c r="B21643">
        <v>6101258</v>
      </c>
      <c r="C21643">
        <v>6101278</v>
      </c>
      <c r="D21643" t="s">
        <v>71857</v>
      </c>
      <c r="E21643" t="s">
        <v>71858</v>
      </c>
      <c r="F21643" t="s">
        <v>15</v>
      </c>
      <c r="G21643" t="s">
        <v>16</v>
      </c>
      <c r="H21643">
        <v>102</v>
      </c>
      <c r="I21643" t="s">
        <v>71865</v>
      </c>
      <c r="J21643" t="s">
        <v>71866</v>
      </c>
      <c r="K21643" t="s">
        <v>71867</v>
      </c>
      <c r="L21643" t="s">
        <v>77933</v>
      </c>
    </row>
    <row r="21644" spans="1:12" x14ac:dyDescent="0.15">
      <c r="A21644" t="s">
        <v>12</v>
      </c>
      <c r="B21644">
        <v>6101295</v>
      </c>
      <c r="C21644">
        <v>6101315</v>
      </c>
      <c r="D21644" t="s">
        <v>71857</v>
      </c>
      <c r="E21644" t="s">
        <v>71858</v>
      </c>
      <c r="F21644" t="s">
        <v>15</v>
      </c>
      <c r="G21644" t="s">
        <v>16</v>
      </c>
      <c r="H21644">
        <v>139</v>
      </c>
      <c r="I21644" t="s">
        <v>71868</v>
      </c>
      <c r="J21644" t="s">
        <v>71869</v>
      </c>
      <c r="K21644" t="s">
        <v>71870</v>
      </c>
      <c r="L21644" t="s">
        <v>78029</v>
      </c>
    </row>
    <row r="21645" spans="1:12" x14ac:dyDescent="0.15">
      <c r="A21645" t="s">
        <v>12</v>
      </c>
      <c r="B21645">
        <v>6102714</v>
      </c>
      <c r="C21645">
        <v>6102734</v>
      </c>
      <c r="D21645" t="s">
        <v>71871</v>
      </c>
      <c r="E21645" t="s">
        <v>90</v>
      </c>
      <c r="F21645" t="s">
        <v>15</v>
      </c>
      <c r="G21645" t="s">
        <v>32</v>
      </c>
      <c r="H21645">
        <v>1</v>
      </c>
      <c r="I21645" t="s">
        <v>71872</v>
      </c>
      <c r="J21645" t="s">
        <v>71873</v>
      </c>
      <c r="K21645" t="s">
        <v>71874</v>
      </c>
      <c r="L21645" t="s">
        <v>77917</v>
      </c>
    </row>
    <row r="21646" spans="1:12" x14ac:dyDescent="0.15">
      <c r="A21646" t="s">
        <v>12</v>
      </c>
      <c r="B21646">
        <v>6102736</v>
      </c>
      <c r="C21646">
        <v>6102756</v>
      </c>
      <c r="D21646" t="s">
        <v>71871</v>
      </c>
      <c r="E21646" t="s">
        <v>90</v>
      </c>
      <c r="F21646" t="s">
        <v>15</v>
      </c>
      <c r="G21646" t="s">
        <v>23</v>
      </c>
      <c r="H21646">
        <v>23</v>
      </c>
      <c r="I21646" t="s">
        <v>71875</v>
      </c>
      <c r="J21646" t="s">
        <v>71876</v>
      </c>
      <c r="K21646" t="s">
        <v>71877</v>
      </c>
      <c r="L21646" t="s">
        <v>77975</v>
      </c>
    </row>
    <row r="21647" spans="1:12" x14ac:dyDescent="0.15">
      <c r="A21647" t="s">
        <v>12</v>
      </c>
      <c r="B21647">
        <v>6102761</v>
      </c>
      <c r="C21647">
        <v>6102781</v>
      </c>
      <c r="D21647" t="s">
        <v>71871</v>
      </c>
      <c r="E21647" t="s">
        <v>90</v>
      </c>
      <c r="F21647" t="s">
        <v>15</v>
      </c>
      <c r="G21647" t="s">
        <v>36</v>
      </c>
      <c r="H21647">
        <v>48</v>
      </c>
      <c r="I21647" t="s">
        <v>71878</v>
      </c>
      <c r="J21647" t="s">
        <v>71879</v>
      </c>
      <c r="K21647" t="s">
        <v>71880</v>
      </c>
      <c r="L21647" t="s">
        <v>78018</v>
      </c>
    </row>
    <row r="21648" spans="1:12" x14ac:dyDescent="0.15">
      <c r="A21648" t="s">
        <v>12</v>
      </c>
      <c r="B21648">
        <v>6102784</v>
      </c>
      <c r="C21648">
        <v>6102804</v>
      </c>
      <c r="D21648" t="s">
        <v>71871</v>
      </c>
      <c r="E21648" t="s">
        <v>90</v>
      </c>
      <c r="F21648" t="s">
        <v>15</v>
      </c>
      <c r="G21648" t="s">
        <v>16</v>
      </c>
      <c r="H21648">
        <v>71</v>
      </c>
      <c r="I21648" t="s">
        <v>71881</v>
      </c>
      <c r="J21648" t="s">
        <v>71882</v>
      </c>
      <c r="K21648" t="s">
        <v>71883</v>
      </c>
      <c r="L21648" t="s">
        <v>77969</v>
      </c>
    </row>
    <row r="21649" spans="1:12" x14ac:dyDescent="0.15">
      <c r="A21649" t="s">
        <v>12</v>
      </c>
      <c r="B21649">
        <v>6105296</v>
      </c>
      <c r="C21649">
        <v>6105316</v>
      </c>
      <c r="D21649" t="s">
        <v>71884</v>
      </c>
      <c r="E21649" t="s">
        <v>90</v>
      </c>
      <c r="F21649" t="s">
        <v>76</v>
      </c>
      <c r="G21649" t="s">
        <v>16</v>
      </c>
      <c r="H21649">
        <v>6</v>
      </c>
      <c r="I21649" t="s">
        <v>71885</v>
      </c>
      <c r="J21649" t="s">
        <v>71886</v>
      </c>
      <c r="K21649" t="s">
        <v>71887</v>
      </c>
      <c r="L21649" t="s">
        <v>78025</v>
      </c>
    </row>
    <row r="21650" spans="1:12" x14ac:dyDescent="0.15">
      <c r="A21650" t="s">
        <v>12</v>
      </c>
      <c r="B21650">
        <v>6105276</v>
      </c>
      <c r="C21650">
        <v>6105296</v>
      </c>
      <c r="D21650" t="s">
        <v>71884</v>
      </c>
      <c r="E21650" t="s">
        <v>90</v>
      </c>
      <c r="F21650" t="s">
        <v>76</v>
      </c>
      <c r="G21650" t="s">
        <v>23</v>
      </c>
      <c r="H21650">
        <v>26</v>
      </c>
      <c r="I21650" t="s">
        <v>71888</v>
      </c>
      <c r="J21650" t="s">
        <v>71889</v>
      </c>
      <c r="K21650" t="s">
        <v>71890</v>
      </c>
      <c r="L21650" t="s">
        <v>78002</v>
      </c>
    </row>
    <row r="21651" spans="1:12" x14ac:dyDescent="0.15">
      <c r="A21651" t="s">
        <v>12</v>
      </c>
      <c r="B21651">
        <v>6105253</v>
      </c>
      <c r="C21651">
        <v>6105273</v>
      </c>
      <c r="D21651" t="s">
        <v>71884</v>
      </c>
      <c r="E21651" t="s">
        <v>90</v>
      </c>
      <c r="F21651" t="s">
        <v>76</v>
      </c>
      <c r="G21651" t="s">
        <v>36</v>
      </c>
      <c r="H21651">
        <v>49</v>
      </c>
      <c r="I21651" t="s">
        <v>71891</v>
      </c>
      <c r="J21651" t="s">
        <v>71892</v>
      </c>
      <c r="K21651" t="s">
        <v>71893</v>
      </c>
      <c r="L21651" t="s">
        <v>77913</v>
      </c>
    </row>
    <row r="21652" spans="1:12" x14ac:dyDescent="0.15">
      <c r="A21652" t="s">
        <v>12</v>
      </c>
      <c r="B21652">
        <v>6105232</v>
      </c>
      <c r="C21652">
        <v>6105252</v>
      </c>
      <c r="D21652" t="s">
        <v>71884</v>
      </c>
      <c r="E21652" t="s">
        <v>90</v>
      </c>
      <c r="F21652" t="s">
        <v>76</v>
      </c>
      <c r="G21652" t="s">
        <v>16</v>
      </c>
      <c r="H21652">
        <v>70</v>
      </c>
      <c r="I21652" t="s">
        <v>71894</v>
      </c>
      <c r="J21652" t="s">
        <v>71895</v>
      </c>
      <c r="K21652" t="s">
        <v>71896</v>
      </c>
      <c r="L21652" t="s">
        <v>77919</v>
      </c>
    </row>
    <row r="21653" spans="1:12" x14ac:dyDescent="0.15">
      <c r="A21653" t="s">
        <v>12</v>
      </c>
      <c r="B21653">
        <v>6105610</v>
      </c>
      <c r="C21653">
        <v>6105630</v>
      </c>
      <c r="D21653" t="s">
        <v>71897</v>
      </c>
      <c r="E21653" t="s">
        <v>90</v>
      </c>
      <c r="F21653" t="s">
        <v>15</v>
      </c>
      <c r="G21653" t="s">
        <v>32</v>
      </c>
      <c r="H21653">
        <v>1</v>
      </c>
      <c r="I21653" t="s">
        <v>71898</v>
      </c>
      <c r="J21653" t="s">
        <v>71899</v>
      </c>
      <c r="K21653" t="s">
        <v>71900</v>
      </c>
      <c r="L21653" t="s">
        <v>77917</v>
      </c>
    </row>
    <row r="21654" spans="1:12" x14ac:dyDescent="0.15">
      <c r="A21654" t="s">
        <v>12</v>
      </c>
      <c r="B21654">
        <v>6105650</v>
      </c>
      <c r="C21654">
        <v>6105670</v>
      </c>
      <c r="D21654" t="s">
        <v>71897</v>
      </c>
      <c r="E21654" t="s">
        <v>90</v>
      </c>
      <c r="F21654" t="s">
        <v>15</v>
      </c>
      <c r="G21654" t="s">
        <v>23</v>
      </c>
      <c r="H21654">
        <v>41</v>
      </c>
      <c r="I21654" t="s">
        <v>71901</v>
      </c>
      <c r="J21654" t="s">
        <v>71902</v>
      </c>
      <c r="K21654" t="s">
        <v>71903</v>
      </c>
      <c r="L21654" t="s">
        <v>78014</v>
      </c>
    </row>
    <row r="21655" spans="1:12" x14ac:dyDescent="0.15">
      <c r="A21655" t="s">
        <v>12</v>
      </c>
      <c r="B21655">
        <v>6105674</v>
      </c>
      <c r="C21655">
        <v>6105694</v>
      </c>
      <c r="D21655" t="s">
        <v>71897</v>
      </c>
      <c r="E21655" t="s">
        <v>90</v>
      </c>
      <c r="F21655" t="s">
        <v>15</v>
      </c>
      <c r="G21655" t="s">
        <v>32</v>
      </c>
      <c r="H21655">
        <v>65</v>
      </c>
      <c r="I21655" t="s">
        <v>71904</v>
      </c>
      <c r="J21655" t="s">
        <v>71905</v>
      </c>
      <c r="K21655" t="s">
        <v>71906</v>
      </c>
      <c r="L21655" t="s">
        <v>78042</v>
      </c>
    </row>
    <row r="21656" spans="1:12" x14ac:dyDescent="0.15">
      <c r="A21656" t="s">
        <v>12</v>
      </c>
      <c r="B21656">
        <v>6105709</v>
      </c>
      <c r="C21656">
        <v>6105729</v>
      </c>
      <c r="D21656" t="s">
        <v>71897</v>
      </c>
      <c r="E21656" t="s">
        <v>90</v>
      </c>
      <c r="F21656" t="s">
        <v>15</v>
      </c>
      <c r="G21656" t="s">
        <v>32</v>
      </c>
      <c r="H21656">
        <v>100</v>
      </c>
      <c r="I21656" t="s">
        <v>71907</v>
      </c>
      <c r="J21656" t="s">
        <v>71908</v>
      </c>
      <c r="K21656" t="s">
        <v>71909</v>
      </c>
      <c r="L21656" t="s">
        <v>77953</v>
      </c>
    </row>
    <row r="21657" spans="1:12" x14ac:dyDescent="0.15">
      <c r="A21657" t="s">
        <v>12</v>
      </c>
      <c r="B21657">
        <v>6106135</v>
      </c>
      <c r="C21657">
        <v>6106155</v>
      </c>
      <c r="D21657" t="s">
        <v>71910</v>
      </c>
      <c r="E21657" t="s">
        <v>90</v>
      </c>
      <c r="F21657" t="s">
        <v>15</v>
      </c>
      <c r="G21657" t="s">
        <v>36</v>
      </c>
      <c r="H21657">
        <v>8</v>
      </c>
      <c r="I21657" t="s">
        <v>71911</v>
      </c>
      <c r="J21657" t="s">
        <v>71912</v>
      </c>
      <c r="K21657" t="s">
        <v>71913</v>
      </c>
      <c r="L21657" t="s">
        <v>77955</v>
      </c>
    </row>
    <row r="21658" spans="1:12" x14ac:dyDescent="0.15">
      <c r="A21658" t="s">
        <v>12</v>
      </c>
      <c r="B21658">
        <v>6106156</v>
      </c>
      <c r="C21658">
        <v>6106176</v>
      </c>
      <c r="D21658" t="s">
        <v>71910</v>
      </c>
      <c r="E21658" t="s">
        <v>90</v>
      </c>
      <c r="F21658" t="s">
        <v>15</v>
      </c>
      <c r="G21658" t="s">
        <v>23</v>
      </c>
      <c r="H21658">
        <v>29</v>
      </c>
      <c r="I21658" t="s">
        <v>71914</v>
      </c>
      <c r="J21658" t="s">
        <v>71915</v>
      </c>
      <c r="K21658" t="s">
        <v>71916</v>
      </c>
      <c r="L21658" t="s">
        <v>77921</v>
      </c>
    </row>
    <row r="21659" spans="1:12" x14ac:dyDescent="0.15">
      <c r="A21659" t="s">
        <v>12</v>
      </c>
      <c r="B21659">
        <v>6106176</v>
      </c>
      <c r="C21659">
        <v>6106196</v>
      </c>
      <c r="D21659" t="s">
        <v>71910</v>
      </c>
      <c r="E21659" t="s">
        <v>90</v>
      </c>
      <c r="F21659" t="s">
        <v>15</v>
      </c>
      <c r="G21659" t="s">
        <v>16</v>
      </c>
      <c r="H21659">
        <v>49</v>
      </c>
      <c r="I21659" t="s">
        <v>71917</v>
      </c>
      <c r="J21659" t="s">
        <v>71918</v>
      </c>
      <c r="K21659" t="s">
        <v>71919</v>
      </c>
      <c r="L21659" t="s">
        <v>77913</v>
      </c>
    </row>
    <row r="21660" spans="1:12" x14ac:dyDescent="0.15">
      <c r="A21660" t="s">
        <v>12</v>
      </c>
      <c r="B21660">
        <v>6106209</v>
      </c>
      <c r="C21660">
        <v>6106229</v>
      </c>
      <c r="D21660" t="s">
        <v>71910</v>
      </c>
      <c r="E21660" t="s">
        <v>90</v>
      </c>
      <c r="F21660" t="s">
        <v>15</v>
      </c>
      <c r="G21660" t="s">
        <v>16</v>
      </c>
      <c r="H21660">
        <v>82</v>
      </c>
      <c r="I21660" t="s">
        <v>71920</v>
      </c>
      <c r="J21660" t="s">
        <v>71921</v>
      </c>
      <c r="K21660" t="s">
        <v>71922</v>
      </c>
      <c r="L21660" t="s">
        <v>78011</v>
      </c>
    </row>
    <row r="21661" spans="1:12" x14ac:dyDescent="0.15">
      <c r="A21661" t="s">
        <v>12</v>
      </c>
      <c r="B21661">
        <v>6106971</v>
      </c>
      <c r="C21661">
        <v>6106991</v>
      </c>
      <c r="D21661" t="s">
        <v>71923</v>
      </c>
      <c r="E21661" t="s">
        <v>71924</v>
      </c>
      <c r="F21661" t="s">
        <v>15</v>
      </c>
      <c r="G21661" t="s">
        <v>32</v>
      </c>
      <c r="H21661">
        <v>1</v>
      </c>
      <c r="I21661" t="s">
        <v>71925</v>
      </c>
      <c r="J21661" t="s">
        <v>71926</v>
      </c>
      <c r="K21661" t="s">
        <v>71927</v>
      </c>
      <c r="L21661" t="s">
        <v>77917</v>
      </c>
    </row>
    <row r="21662" spans="1:12" x14ac:dyDescent="0.15">
      <c r="A21662" t="s">
        <v>12</v>
      </c>
      <c r="B21662">
        <v>6106993</v>
      </c>
      <c r="C21662">
        <v>6107013</v>
      </c>
      <c r="D21662" t="s">
        <v>71923</v>
      </c>
      <c r="E21662" t="s">
        <v>71924</v>
      </c>
      <c r="F21662" t="s">
        <v>15</v>
      </c>
      <c r="G21662" t="s">
        <v>16</v>
      </c>
      <c r="H21662">
        <v>23</v>
      </c>
      <c r="I21662" t="s">
        <v>71928</v>
      </c>
      <c r="J21662" t="s">
        <v>71929</v>
      </c>
      <c r="K21662" t="s">
        <v>71930</v>
      </c>
      <c r="L21662" t="s">
        <v>77975</v>
      </c>
    </row>
    <row r="21663" spans="1:12" x14ac:dyDescent="0.15">
      <c r="A21663" t="s">
        <v>12</v>
      </c>
      <c r="B21663">
        <v>6107016</v>
      </c>
      <c r="C21663">
        <v>6107036</v>
      </c>
      <c r="D21663" t="s">
        <v>71923</v>
      </c>
      <c r="E21663" t="s">
        <v>71924</v>
      </c>
      <c r="F21663" t="s">
        <v>15</v>
      </c>
      <c r="G21663" t="s">
        <v>32</v>
      </c>
      <c r="H21663">
        <v>46</v>
      </c>
      <c r="I21663" t="s">
        <v>71931</v>
      </c>
      <c r="J21663" t="s">
        <v>71932</v>
      </c>
      <c r="K21663" t="s">
        <v>71933</v>
      </c>
      <c r="L21663" t="s">
        <v>78004</v>
      </c>
    </row>
    <row r="21664" spans="1:12" x14ac:dyDescent="0.15">
      <c r="A21664" t="s">
        <v>12</v>
      </c>
      <c r="B21664">
        <v>6107050</v>
      </c>
      <c r="C21664">
        <v>6107070</v>
      </c>
      <c r="D21664" t="s">
        <v>71923</v>
      </c>
      <c r="E21664" t="s">
        <v>71924</v>
      </c>
      <c r="F21664" t="s">
        <v>15</v>
      </c>
      <c r="G21664" t="s">
        <v>23</v>
      </c>
      <c r="H21664">
        <v>80</v>
      </c>
      <c r="I21664" t="s">
        <v>71934</v>
      </c>
      <c r="J21664" t="s">
        <v>71935</v>
      </c>
      <c r="K21664" t="s">
        <v>71936</v>
      </c>
      <c r="L21664" t="s">
        <v>77940</v>
      </c>
    </row>
    <row r="21665" spans="1:12" x14ac:dyDescent="0.15">
      <c r="A21665" t="s">
        <v>12</v>
      </c>
      <c r="B21665">
        <v>6108050</v>
      </c>
      <c r="C21665">
        <v>6108070</v>
      </c>
      <c r="D21665" t="s">
        <v>71937</v>
      </c>
      <c r="E21665" t="s">
        <v>71938</v>
      </c>
      <c r="F21665" t="s">
        <v>15</v>
      </c>
      <c r="G21665" t="s">
        <v>32</v>
      </c>
      <c r="H21665">
        <v>1</v>
      </c>
      <c r="I21665" t="s">
        <v>71939</v>
      </c>
      <c r="J21665" t="s">
        <v>71940</v>
      </c>
      <c r="K21665" t="s">
        <v>71941</v>
      </c>
      <c r="L21665" t="s">
        <v>77917</v>
      </c>
    </row>
    <row r="21666" spans="1:12" x14ac:dyDescent="0.15">
      <c r="A21666" t="s">
        <v>12</v>
      </c>
      <c r="B21666">
        <v>6108090</v>
      </c>
      <c r="C21666">
        <v>6108110</v>
      </c>
      <c r="D21666" t="s">
        <v>71937</v>
      </c>
      <c r="E21666" t="s">
        <v>71938</v>
      </c>
      <c r="F21666" t="s">
        <v>15</v>
      </c>
      <c r="G21666" t="s">
        <v>16</v>
      </c>
      <c r="H21666">
        <v>41</v>
      </c>
      <c r="I21666" t="s">
        <v>71942</v>
      </c>
      <c r="J21666" t="s">
        <v>71943</v>
      </c>
      <c r="K21666" t="s">
        <v>71944</v>
      </c>
      <c r="L21666" t="s">
        <v>78014</v>
      </c>
    </row>
    <row r="21667" spans="1:12" x14ac:dyDescent="0.15">
      <c r="A21667" t="s">
        <v>12</v>
      </c>
      <c r="B21667">
        <v>6108120</v>
      </c>
      <c r="C21667">
        <v>6108140</v>
      </c>
      <c r="D21667" t="s">
        <v>71937</v>
      </c>
      <c r="E21667" t="s">
        <v>71938</v>
      </c>
      <c r="F21667" t="s">
        <v>15</v>
      </c>
      <c r="G21667" t="s">
        <v>23</v>
      </c>
      <c r="H21667">
        <v>71</v>
      </c>
      <c r="I21667" t="s">
        <v>71945</v>
      </c>
      <c r="J21667" t="s">
        <v>71946</v>
      </c>
      <c r="K21667" t="s">
        <v>71947</v>
      </c>
      <c r="L21667" t="s">
        <v>77969</v>
      </c>
    </row>
    <row r="21668" spans="1:12" x14ac:dyDescent="0.15">
      <c r="A21668" t="s">
        <v>12</v>
      </c>
      <c r="B21668">
        <v>6108161</v>
      </c>
      <c r="C21668">
        <v>6108181</v>
      </c>
      <c r="D21668" t="s">
        <v>71937</v>
      </c>
      <c r="E21668" t="s">
        <v>71938</v>
      </c>
      <c r="F21668" t="s">
        <v>15</v>
      </c>
      <c r="G21668" t="s">
        <v>16</v>
      </c>
      <c r="H21668">
        <v>112</v>
      </c>
      <c r="I21668" t="s">
        <v>71948</v>
      </c>
      <c r="J21668" t="s">
        <v>71949</v>
      </c>
      <c r="K21668" t="s">
        <v>71950</v>
      </c>
      <c r="L21668" t="s">
        <v>77950</v>
      </c>
    </row>
    <row r="21669" spans="1:12" x14ac:dyDescent="0.15">
      <c r="A21669" t="s">
        <v>12</v>
      </c>
      <c r="B21669">
        <v>6110582</v>
      </c>
      <c r="C21669">
        <v>6110602</v>
      </c>
      <c r="D21669" t="s">
        <v>71951</v>
      </c>
      <c r="E21669" t="s">
        <v>90</v>
      </c>
      <c r="F21669" t="s">
        <v>76</v>
      </c>
      <c r="G21669" t="s">
        <v>16</v>
      </c>
      <c r="H21669">
        <v>13</v>
      </c>
      <c r="I21669" t="s">
        <v>71952</v>
      </c>
      <c r="J21669" t="s">
        <v>71953</v>
      </c>
      <c r="K21669" t="s">
        <v>71954</v>
      </c>
      <c r="L21669" t="s">
        <v>77935</v>
      </c>
    </row>
    <row r="21670" spans="1:12" x14ac:dyDescent="0.15">
      <c r="A21670" t="s">
        <v>12</v>
      </c>
      <c r="B21670">
        <v>6110555</v>
      </c>
      <c r="C21670">
        <v>6110575</v>
      </c>
      <c r="D21670" t="s">
        <v>71951</v>
      </c>
      <c r="E21670" t="s">
        <v>90</v>
      </c>
      <c r="F21670" t="s">
        <v>76</v>
      </c>
      <c r="G21670" t="s">
        <v>23</v>
      </c>
      <c r="H21670">
        <v>40</v>
      </c>
      <c r="I21670" t="s">
        <v>71955</v>
      </c>
      <c r="J21670" t="s">
        <v>71956</v>
      </c>
      <c r="K21670" t="s">
        <v>71957</v>
      </c>
      <c r="L21670" t="s">
        <v>77952</v>
      </c>
    </row>
    <row r="21671" spans="1:12" x14ac:dyDescent="0.15">
      <c r="A21671" t="s">
        <v>12</v>
      </c>
      <c r="B21671">
        <v>6110530</v>
      </c>
      <c r="C21671">
        <v>6110550</v>
      </c>
      <c r="D21671" t="s">
        <v>71951</v>
      </c>
      <c r="E21671" t="s">
        <v>90</v>
      </c>
      <c r="F21671" t="s">
        <v>76</v>
      </c>
      <c r="G21671" t="s">
        <v>32</v>
      </c>
      <c r="H21671">
        <v>65</v>
      </c>
      <c r="I21671" t="s">
        <v>71958</v>
      </c>
      <c r="J21671" t="s">
        <v>71959</v>
      </c>
      <c r="K21671" t="s">
        <v>71960</v>
      </c>
      <c r="L21671" t="s">
        <v>78042</v>
      </c>
    </row>
    <row r="21672" spans="1:12" x14ac:dyDescent="0.15">
      <c r="A21672" t="s">
        <v>12</v>
      </c>
      <c r="B21672">
        <v>6110495</v>
      </c>
      <c r="C21672">
        <v>6110515</v>
      </c>
      <c r="D21672" t="s">
        <v>71951</v>
      </c>
      <c r="E21672" t="s">
        <v>90</v>
      </c>
      <c r="F21672" t="s">
        <v>76</v>
      </c>
      <c r="G21672" t="s">
        <v>16</v>
      </c>
      <c r="H21672">
        <v>100</v>
      </c>
      <c r="I21672" t="s">
        <v>71961</v>
      </c>
      <c r="J21672" t="s">
        <v>71962</v>
      </c>
      <c r="K21672" t="s">
        <v>71963</v>
      </c>
      <c r="L21672" t="s">
        <v>77953</v>
      </c>
    </row>
    <row r="21673" spans="1:12" x14ac:dyDescent="0.15">
      <c r="A21673" t="s">
        <v>12</v>
      </c>
      <c r="B21673">
        <v>6110621</v>
      </c>
      <c r="C21673">
        <v>6110641</v>
      </c>
      <c r="D21673" t="s">
        <v>71964</v>
      </c>
      <c r="E21673" t="s">
        <v>90</v>
      </c>
      <c r="F21673" t="s">
        <v>15</v>
      </c>
      <c r="G21673" t="s">
        <v>32</v>
      </c>
      <c r="H21673">
        <v>8</v>
      </c>
      <c r="I21673" t="s">
        <v>71965</v>
      </c>
      <c r="J21673" t="s">
        <v>71966</v>
      </c>
      <c r="K21673" t="s">
        <v>71967</v>
      </c>
      <c r="L21673" t="s">
        <v>77955</v>
      </c>
    </row>
    <row r="21674" spans="1:12" x14ac:dyDescent="0.15">
      <c r="A21674" t="s">
        <v>12</v>
      </c>
      <c r="B21674">
        <v>6110649</v>
      </c>
      <c r="C21674">
        <v>6110669</v>
      </c>
      <c r="D21674" t="s">
        <v>71964</v>
      </c>
      <c r="E21674" t="s">
        <v>90</v>
      </c>
      <c r="F21674" t="s">
        <v>15</v>
      </c>
      <c r="G21674" t="s">
        <v>23</v>
      </c>
      <c r="H21674">
        <v>36</v>
      </c>
      <c r="I21674" t="s">
        <v>71968</v>
      </c>
      <c r="J21674" t="s">
        <v>71969</v>
      </c>
      <c r="K21674" t="s">
        <v>71970</v>
      </c>
      <c r="L21674" t="s">
        <v>78003</v>
      </c>
    </row>
    <row r="21675" spans="1:12" x14ac:dyDescent="0.15">
      <c r="A21675" t="s">
        <v>12</v>
      </c>
      <c r="B21675">
        <v>6110683</v>
      </c>
      <c r="C21675">
        <v>6110703</v>
      </c>
      <c r="D21675" t="s">
        <v>71964</v>
      </c>
      <c r="E21675" t="s">
        <v>90</v>
      </c>
      <c r="F21675" t="s">
        <v>15</v>
      </c>
      <c r="G21675" t="s">
        <v>32</v>
      </c>
      <c r="H21675">
        <v>70</v>
      </c>
      <c r="I21675" t="s">
        <v>71971</v>
      </c>
      <c r="J21675" t="s">
        <v>71972</v>
      </c>
      <c r="K21675" t="s">
        <v>71973</v>
      </c>
      <c r="L21675" t="s">
        <v>77919</v>
      </c>
    </row>
    <row r="21676" spans="1:12" x14ac:dyDescent="0.15">
      <c r="A21676" t="s">
        <v>12</v>
      </c>
      <c r="B21676">
        <v>6110705</v>
      </c>
      <c r="C21676">
        <v>6110725</v>
      </c>
      <c r="D21676" t="s">
        <v>71964</v>
      </c>
      <c r="E21676" t="s">
        <v>90</v>
      </c>
      <c r="F21676" t="s">
        <v>15</v>
      </c>
      <c r="G21676" t="s">
        <v>23</v>
      </c>
      <c r="H21676">
        <v>92</v>
      </c>
      <c r="I21676" t="s">
        <v>71974</v>
      </c>
      <c r="J21676" t="s">
        <v>71975</v>
      </c>
      <c r="K21676" t="s">
        <v>71976</v>
      </c>
      <c r="L21676" t="s">
        <v>78032</v>
      </c>
    </row>
    <row r="21677" spans="1:12" x14ac:dyDescent="0.15">
      <c r="A21677" t="s">
        <v>12</v>
      </c>
      <c r="B21677">
        <v>6111598</v>
      </c>
      <c r="C21677">
        <v>6111618</v>
      </c>
      <c r="D21677" t="s">
        <v>71977</v>
      </c>
      <c r="E21677" t="s">
        <v>71978</v>
      </c>
      <c r="F21677" t="s">
        <v>76</v>
      </c>
      <c r="G21677" t="s">
        <v>16</v>
      </c>
      <c r="H21677">
        <v>7</v>
      </c>
      <c r="I21677" t="s">
        <v>71979</v>
      </c>
      <c r="J21677" t="s">
        <v>71980</v>
      </c>
      <c r="K21677" t="s">
        <v>71981</v>
      </c>
      <c r="L21677" t="s">
        <v>77909</v>
      </c>
    </row>
    <row r="21678" spans="1:12" x14ac:dyDescent="0.15">
      <c r="A21678" t="s">
        <v>12</v>
      </c>
      <c r="B21678">
        <v>6111574</v>
      </c>
      <c r="C21678">
        <v>6111594</v>
      </c>
      <c r="D21678" t="s">
        <v>71977</v>
      </c>
      <c r="E21678" t="s">
        <v>71978</v>
      </c>
      <c r="F21678" t="s">
        <v>76</v>
      </c>
      <c r="G21678" t="s">
        <v>16</v>
      </c>
      <c r="H21678">
        <v>31</v>
      </c>
      <c r="I21678" t="s">
        <v>71982</v>
      </c>
      <c r="J21678" t="s">
        <v>71983</v>
      </c>
      <c r="K21678" t="s">
        <v>71984</v>
      </c>
      <c r="L21678" t="s">
        <v>77910</v>
      </c>
    </row>
    <row r="21679" spans="1:12" x14ac:dyDescent="0.15">
      <c r="A21679" t="s">
        <v>12</v>
      </c>
      <c r="B21679">
        <v>6111550</v>
      </c>
      <c r="C21679">
        <v>6111570</v>
      </c>
      <c r="D21679" t="s">
        <v>71977</v>
      </c>
      <c r="E21679" t="s">
        <v>71978</v>
      </c>
      <c r="F21679" t="s">
        <v>76</v>
      </c>
      <c r="G21679" t="s">
        <v>36</v>
      </c>
      <c r="H21679">
        <v>55</v>
      </c>
      <c r="I21679" t="s">
        <v>71985</v>
      </c>
      <c r="J21679" t="s">
        <v>71986</v>
      </c>
      <c r="K21679" t="s">
        <v>71987</v>
      </c>
      <c r="L21679" t="s">
        <v>77992</v>
      </c>
    </row>
    <row r="21680" spans="1:12" x14ac:dyDescent="0.15">
      <c r="A21680" t="s">
        <v>12</v>
      </c>
      <c r="B21680">
        <v>6111525</v>
      </c>
      <c r="C21680">
        <v>6111545</v>
      </c>
      <c r="D21680" t="s">
        <v>71977</v>
      </c>
      <c r="E21680" t="s">
        <v>71978</v>
      </c>
      <c r="F21680" t="s">
        <v>76</v>
      </c>
      <c r="G21680" t="s">
        <v>23</v>
      </c>
      <c r="H21680">
        <v>80</v>
      </c>
      <c r="I21680" t="s">
        <v>71988</v>
      </c>
      <c r="J21680" t="s">
        <v>71989</v>
      </c>
      <c r="K21680" t="s">
        <v>71990</v>
      </c>
      <c r="L21680" t="s">
        <v>77940</v>
      </c>
    </row>
    <row r="21681" spans="1:12" x14ac:dyDescent="0.15">
      <c r="A21681" t="s">
        <v>12</v>
      </c>
      <c r="B21681">
        <v>6111890</v>
      </c>
      <c r="C21681">
        <v>6111910</v>
      </c>
      <c r="D21681" t="s">
        <v>71991</v>
      </c>
      <c r="E21681" t="s">
        <v>71992</v>
      </c>
      <c r="F21681" t="s">
        <v>76</v>
      </c>
      <c r="G21681" t="s">
        <v>16</v>
      </c>
      <c r="H21681">
        <v>6</v>
      </c>
      <c r="I21681" t="s">
        <v>71993</v>
      </c>
      <c r="J21681" t="s">
        <v>71994</v>
      </c>
      <c r="K21681" t="s">
        <v>71995</v>
      </c>
      <c r="L21681" t="s">
        <v>78025</v>
      </c>
    </row>
    <row r="21682" spans="1:12" x14ac:dyDescent="0.15">
      <c r="A21682" t="s">
        <v>12</v>
      </c>
      <c r="B21682">
        <v>6111868</v>
      </c>
      <c r="C21682">
        <v>6111888</v>
      </c>
      <c r="D21682" t="s">
        <v>71991</v>
      </c>
      <c r="E21682" t="s">
        <v>71992</v>
      </c>
      <c r="F21682" t="s">
        <v>76</v>
      </c>
      <c r="G21682" t="s">
        <v>16</v>
      </c>
      <c r="H21682">
        <v>28</v>
      </c>
      <c r="I21682" t="s">
        <v>71996</v>
      </c>
      <c r="J21682" t="s">
        <v>71997</v>
      </c>
      <c r="K21682" t="s">
        <v>71998</v>
      </c>
      <c r="L21682" t="s">
        <v>77956</v>
      </c>
    </row>
    <row r="21683" spans="1:12" x14ac:dyDescent="0.15">
      <c r="A21683" t="s">
        <v>12</v>
      </c>
      <c r="B21683">
        <v>6111846</v>
      </c>
      <c r="C21683">
        <v>6111866</v>
      </c>
      <c r="D21683" t="s">
        <v>71991</v>
      </c>
      <c r="E21683" t="s">
        <v>71992</v>
      </c>
      <c r="F21683" t="s">
        <v>76</v>
      </c>
      <c r="G21683" t="s">
        <v>16</v>
      </c>
      <c r="H21683">
        <v>50</v>
      </c>
      <c r="I21683" t="s">
        <v>71999</v>
      </c>
      <c r="J21683" t="s">
        <v>72000</v>
      </c>
      <c r="K21683" t="s">
        <v>72001</v>
      </c>
      <c r="L21683" t="s">
        <v>77925</v>
      </c>
    </row>
    <row r="21684" spans="1:12" x14ac:dyDescent="0.15">
      <c r="A21684" t="s">
        <v>12</v>
      </c>
      <c r="B21684">
        <v>6111807</v>
      </c>
      <c r="C21684">
        <v>6111827</v>
      </c>
      <c r="D21684" t="s">
        <v>71991</v>
      </c>
      <c r="E21684" t="s">
        <v>71992</v>
      </c>
      <c r="F21684" t="s">
        <v>76</v>
      </c>
      <c r="G21684" t="s">
        <v>32</v>
      </c>
      <c r="H21684">
        <v>89</v>
      </c>
      <c r="I21684" t="s">
        <v>72002</v>
      </c>
      <c r="J21684" t="s">
        <v>72003</v>
      </c>
      <c r="K21684" t="s">
        <v>72004</v>
      </c>
      <c r="L21684" t="s">
        <v>77964</v>
      </c>
    </row>
    <row r="21685" spans="1:12" x14ac:dyDescent="0.15">
      <c r="A21685" t="s">
        <v>12</v>
      </c>
      <c r="B21685">
        <v>6112316</v>
      </c>
      <c r="C21685">
        <v>6112336</v>
      </c>
      <c r="D21685" t="s">
        <v>72005</v>
      </c>
      <c r="E21685" t="s">
        <v>90</v>
      </c>
      <c r="F21685" t="s">
        <v>76</v>
      </c>
      <c r="G21685" t="s">
        <v>32</v>
      </c>
      <c r="H21685">
        <v>1</v>
      </c>
      <c r="I21685" t="s">
        <v>72006</v>
      </c>
      <c r="J21685" t="s">
        <v>72007</v>
      </c>
      <c r="K21685" t="s">
        <v>72008</v>
      </c>
      <c r="L21685" t="s">
        <v>77917</v>
      </c>
    </row>
    <row r="21686" spans="1:12" x14ac:dyDescent="0.15">
      <c r="A21686" t="s">
        <v>12</v>
      </c>
      <c r="B21686">
        <v>6112283</v>
      </c>
      <c r="C21686">
        <v>6112303</v>
      </c>
      <c r="D21686" t="s">
        <v>72005</v>
      </c>
      <c r="E21686" t="s">
        <v>90</v>
      </c>
      <c r="F21686" t="s">
        <v>76</v>
      </c>
      <c r="G21686" t="s">
        <v>32</v>
      </c>
      <c r="H21686">
        <v>34</v>
      </c>
      <c r="I21686" t="s">
        <v>72009</v>
      </c>
      <c r="J21686" t="s">
        <v>72010</v>
      </c>
      <c r="K21686" t="s">
        <v>72011</v>
      </c>
      <c r="L21686" t="s">
        <v>77999</v>
      </c>
    </row>
    <row r="21687" spans="1:12" x14ac:dyDescent="0.15">
      <c r="A21687" t="s">
        <v>12</v>
      </c>
      <c r="B21687">
        <v>6112198</v>
      </c>
      <c r="C21687">
        <v>6112218</v>
      </c>
      <c r="D21687" t="s">
        <v>72005</v>
      </c>
      <c r="E21687" t="s">
        <v>90</v>
      </c>
      <c r="F21687" t="s">
        <v>76</v>
      </c>
      <c r="G21687" t="s">
        <v>23</v>
      </c>
      <c r="H21687">
        <v>119</v>
      </c>
      <c r="I21687" t="s">
        <v>72012</v>
      </c>
      <c r="J21687" t="s">
        <v>72013</v>
      </c>
      <c r="K21687" t="s">
        <v>72014</v>
      </c>
      <c r="L21687" t="s">
        <v>78058</v>
      </c>
    </row>
    <row r="21688" spans="1:12" x14ac:dyDescent="0.15">
      <c r="A21688" t="s">
        <v>12</v>
      </c>
      <c r="B21688">
        <v>6112178</v>
      </c>
      <c r="C21688">
        <v>6112198</v>
      </c>
      <c r="D21688" t="s">
        <v>72005</v>
      </c>
      <c r="E21688" t="s">
        <v>90</v>
      </c>
      <c r="F21688" t="s">
        <v>76</v>
      </c>
      <c r="G21688" t="s">
        <v>16</v>
      </c>
      <c r="H21688">
        <v>139</v>
      </c>
      <c r="I21688" t="s">
        <v>72015</v>
      </c>
      <c r="J21688" t="s">
        <v>72016</v>
      </c>
      <c r="K21688" t="s">
        <v>72017</v>
      </c>
      <c r="L21688" t="s">
        <v>78029</v>
      </c>
    </row>
    <row r="21689" spans="1:12" x14ac:dyDescent="0.15">
      <c r="A21689" t="s">
        <v>12</v>
      </c>
      <c r="B21689">
        <v>6112671</v>
      </c>
      <c r="C21689">
        <v>6112691</v>
      </c>
      <c r="D21689" t="s">
        <v>72018</v>
      </c>
      <c r="E21689" t="s">
        <v>72019</v>
      </c>
      <c r="F21689" t="s">
        <v>15</v>
      </c>
      <c r="G21689" t="s">
        <v>32</v>
      </c>
      <c r="H21689">
        <v>10</v>
      </c>
      <c r="I21689" t="s">
        <v>72020</v>
      </c>
      <c r="J21689" t="s">
        <v>72021</v>
      </c>
      <c r="K21689" t="s">
        <v>72022</v>
      </c>
      <c r="L21689" t="s">
        <v>78001</v>
      </c>
    </row>
    <row r="21690" spans="1:12" x14ac:dyDescent="0.15">
      <c r="A21690" t="s">
        <v>12</v>
      </c>
      <c r="B21690">
        <v>6112714</v>
      </c>
      <c r="C21690">
        <v>6112734</v>
      </c>
      <c r="D21690" t="s">
        <v>72018</v>
      </c>
      <c r="E21690" t="s">
        <v>72019</v>
      </c>
      <c r="F21690" t="s">
        <v>15</v>
      </c>
      <c r="G21690" t="s">
        <v>32</v>
      </c>
      <c r="H21690">
        <v>53</v>
      </c>
      <c r="I21690" t="s">
        <v>72023</v>
      </c>
      <c r="J21690" t="s">
        <v>72024</v>
      </c>
      <c r="K21690" t="s">
        <v>72025</v>
      </c>
      <c r="L21690" t="s">
        <v>77922</v>
      </c>
    </row>
    <row r="21691" spans="1:12" x14ac:dyDescent="0.15">
      <c r="A21691" t="s">
        <v>12</v>
      </c>
      <c r="B21691">
        <v>6112740</v>
      </c>
      <c r="C21691">
        <v>6112760</v>
      </c>
      <c r="D21691" t="s">
        <v>72018</v>
      </c>
      <c r="E21691" t="s">
        <v>72019</v>
      </c>
      <c r="F21691" t="s">
        <v>15</v>
      </c>
      <c r="G21691" t="s">
        <v>32</v>
      </c>
      <c r="H21691">
        <v>79</v>
      </c>
      <c r="I21691" t="s">
        <v>72026</v>
      </c>
      <c r="J21691" t="s">
        <v>72027</v>
      </c>
      <c r="K21691" t="s">
        <v>72028</v>
      </c>
      <c r="L21691" t="s">
        <v>77993</v>
      </c>
    </row>
    <row r="21692" spans="1:12" x14ac:dyDescent="0.15">
      <c r="A21692" t="s">
        <v>12</v>
      </c>
      <c r="B21692">
        <v>6112760</v>
      </c>
      <c r="C21692">
        <v>6112780</v>
      </c>
      <c r="D21692" t="s">
        <v>72018</v>
      </c>
      <c r="E21692" t="s">
        <v>72019</v>
      </c>
      <c r="F21692" t="s">
        <v>15</v>
      </c>
      <c r="G21692" t="s">
        <v>16</v>
      </c>
      <c r="H21692">
        <v>99</v>
      </c>
      <c r="I21692" t="s">
        <v>72029</v>
      </c>
      <c r="J21692" t="s">
        <v>72030</v>
      </c>
      <c r="K21692" t="s">
        <v>72031</v>
      </c>
      <c r="L21692" t="s">
        <v>78051</v>
      </c>
    </row>
    <row r="21693" spans="1:12" x14ac:dyDescent="0.15">
      <c r="A21693" t="s">
        <v>12</v>
      </c>
      <c r="B21693">
        <v>6114522</v>
      </c>
      <c r="C21693">
        <v>6114542</v>
      </c>
      <c r="D21693" t="s">
        <v>72032</v>
      </c>
      <c r="E21693" t="s">
        <v>90</v>
      </c>
      <c r="F21693" t="s">
        <v>15</v>
      </c>
      <c r="G21693" t="s">
        <v>16</v>
      </c>
      <c r="H21693">
        <v>0</v>
      </c>
      <c r="I21693" t="s">
        <v>72033</v>
      </c>
      <c r="J21693" t="s">
        <v>72034</v>
      </c>
      <c r="K21693" t="s">
        <v>72035</v>
      </c>
      <c r="L21693" t="s">
        <v>77980</v>
      </c>
    </row>
    <row r="21694" spans="1:12" x14ac:dyDescent="0.15">
      <c r="A21694" t="s">
        <v>12</v>
      </c>
      <c r="B21694">
        <v>6114544</v>
      </c>
      <c r="C21694">
        <v>6114564</v>
      </c>
      <c r="D21694" t="s">
        <v>72032</v>
      </c>
      <c r="E21694" t="s">
        <v>90</v>
      </c>
      <c r="F21694" t="s">
        <v>15</v>
      </c>
      <c r="G21694" t="s">
        <v>23</v>
      </c>
      <c r="H21694">
        <v>22</v>
      </c>
      <c r="I21694" t="s">
        <v>72036</v>
      </c>
      <c r="J21694" t="s">
        <v>72037</v>
      </c>
      <c r="K21694" t="s">
        <v>72038</v>
      </c>
      <c r="L21694" t="s">
        <v>77948</v>
      </c>
    </row>
    <row r="21695" spans="1:12" x14ac:dyDescent="0.15">
      <c r="A21695" t="s">
        <v>12</v>
      </c>
      <c r="B21695">
        <v>6114580</v>
      </c>
      <c r="C21695">
        <v>6114600</v>
      </c>
      <c r="D21695" t="s">
        <v>72032</v>
      </c>
      <c r="E21695" t="s">
        <v>90</v>
      </c>
      <c r="F21695" t="s">
        <v>15</v>
      </c>
      <c r="G21695" t="s">
        <v>36</v>
      </c>
      <c r="H21695">
        <v>58</v>
      </c>
      <c r="I21695" t="s">
        <v>72039</v>
      </c>
      <c r="J21695" t="s">
        <v>72040</v>
      </c>
      <c r="K21695" t="s">
        <v>72041</v>
      </c>
      <c r="L21695" t="s">
        <v>77911</v>
      </c>
    </row>
    <row r="21696" spans="1:12" x14ac:dyDescent="0.15">
      <c r="A21696" t="s">
        <v>12</v>
      </c>
      <c r="B21696">
        <v>6114601</v>
      </c>
      <c r="C21696">
        <v>6114621</v>
      </c>
      <c r="D21696" t="s">
        <v>72032</v>
      </c>
      <c r="E21696" t="s">
        <v>90</v>
      </c>
      <c r="F21696" t="s">
        <v>15</v>
      </c>
      <c r="G21696" t="s">
        <v>23</v>
      </c>
      <c r="H21696">
        <v>79</v>
      </c>
      <c r="I21696" t="s">
        <v>72042</v>
      </c>
      <c r="J21696" t="s">
        <v>72043</v>
      </c>
      <c r="K21696" t="s">
        <v>72044</v>
      </c>
      <c r="L21696" t="s">
        <v>77993</v>
      </c>
    </row>
    <row r="21697" spans="1:12" x14ac:dyDescent="0.15">
      <c r="A21697" t="s">
        <v>12</v>
      </c>
      <c r="B21697">
        <v>6115490</v>
      </c>
      <c r="C21697">
        <v>6115510</v>
      </c>
      <c r="D21697" t="s">
        <v>72045</v>
      </c>
      <c r="E21697" t="s">
        <v>90</v>
      </c>
      <c r="F21697" t="s">
        <v>15</v>
      </c>
      <c r="G21697" t="s">
        <v>36</v>
      </c>
      <c r="H21697">
        <v>0</v>
      </c>
      <c r="I21697" t="s">
        <v>72046</v>
      </c>
      <c r="J21697" t="s">
        <v>72047</v>
      </c>
      <c r="K21697" t="s">
        <v>72048</v>
      </c>
      <c r="L21697" t="s">
        <v>77980</v>
      </c>
    </row>
    <row r="21698" spans="1:12" x14ac:dyDescent="0.15">
      <c r="A21698" t="s">
        <v>12</v>
      </c>
      <c r="B21698">
        <v>6115513</v>
      </c>
      <c r="C21698">
        <v>6115533</v>
      </c>
      <c r="D21698" t="s">
        <v>72045</v>
      </c>
      <c r="E21698" t="s">
        <v>90</v>
      </c>
      <c r="F21698" t="s">
        <v>15</v>
      </c>
      <c r="G21698" t="s">
        <v>23</v>
      </c>
      <c r="H21698">
        <v>23</v>
      </c>
      <c r="I21698" t="s">
        <v>72049</v>
      </c>
      <c r="J21698" t="s">
        <v>72050</v>
      </c>
      <c r="K21698" t="s">
        <v>72051</v>
      </c>
      <c r="L21698" t="s">
        <v>77975</v>
      </c>
    </row>
    <row r="21699" spans="1:12" x14ac:dyDescent="0.15">
      <c r="A21699" t="s">
        <v>12</v>
      </c>
      <c r="B21699">
        <v>6115560</v>
      </c>
      <c r="C21699">
        <v>6115580</v>
      </c>
      <c r="D21699" t="s">
        <v>72045</v>
      </c>
      <c r="E21699" t="s">
        <v>90</v>
      </c>
      <c r="F21699" t="s">
        <v>15</v>
      </c>
      <c r="G21699" t="s">
        <v>16</v>
      </c>
      <c r="H21699">
        <v>70</v>
      </c>
      <c r="I21699" t="s">
        <v>72052</v>
      </c>
      <c r="J21699" t="s">
        <v>72053</v>
      </c>
      <c r="K21699" t="s">
        <v>72054</v>
      </c>
      <c r="L21699" t="s">
        <v>77919</v>
      </c>
    </row>
    <row r="21700" spans="1:12" x14ac:dyDescent="0.15">
      <c r="A21700" t="s">
        <v>12</v>
      </c>
      <c r="B21700">
        <v>6115630</v>
      </c>
      <c r="C21700">
        <v>6115650</v>
      </c>
      <c r="D21700" t="s">
        <v>72045</v>
      </c>
      <c r="E21700" t="s">
        <v>90</v>
      </c>
      <c r="F21700" t="s">
        <v>15</v>
      </c>
      <c r="G21700" t="s">
        <v>32</v>
      </c>
      <c r="H21700">
        <v>140</v>
      </c>
      <c r="I21700" t="s">
        <v>72055</v>
      </c>
      <c r="J21700" t="s">
        <v>72056</v>
      </c>
      <c r="K21700" t="s">
        <v>72057</v>
      </c>
      <c r="L21700" t="s">
        <v>78038</v>
      </c>
    </row>
    <row r="21701" spans="1:12" x14ac:dyDescent="0.15">
      <c r="A21701" t="s">
        <v>12</v>
      </c>
      <c r="B21701">
        <v>6116822</v>
      </c>
      <c r="C21701">
        <v>6116842</v>
      </c>
      <c r="D21701" t="s">
        <v>72058</v>
      </c>
      <c r="E21701" t="s">
        <v>90</v>
      </c>
      <c r="F21701" t="s">
        <v>15</v>
      </c>
      <c r="G21701" t="s">
        <v>16</v>
      </c>
      <c r="H21701">
        <v>17</v>
      </c>
      <c r="I21701" t="s">
        <v>72059</v>
      </c>
      <c r="J21701" t="s">
        <v>72060</v>
      </c>
      <c r="K21701" t="s">
        <v>72061</v>
      </c>
      <c r="L21701" t="s">
        <v>77944</v>
      </c>
    </row>
    <row r="21702" spans="1:12" x14ac:dyDescent="0.15">
      <c r="A21702" t="s">
        <v>12</v>
      </c>
      <c r="B21702">
        <v>6116869</v>
      </c>
      <c r="C21702">
        <v>6116889</v>
      </c>
      <c r="D21702" t="s">
        <v>72058</v>
      </c>
      <c r="E21702" t="s">
        <v>90</v>
      </c>
      <c r="F21702" t="s">
        <v>15</v>
      </c>
      <c r="G21702" t="s">
        <v>36</v>
      </c>
      <c r="H21702">
        <v>64</v>
      </c>
      <c r="I21702" t="s">
        <v>72062</v>
      </c>
      <c r="J21702" t="s">
        <v>72063</v>
      </c>
      <c r="K21702" t="s">
        <v>72064</v>
      </c>
      <c r="L21702" t="s">
        <v>77989</v>
      </c>
    </row>
    <row r="21703" spans="1:12" x14ac:dyDescent="0.15">
      <c r="A21703" t="s">
        <v>12</v>
      </c>
      <c r="B21703">
        <v>6116890</v>
      </c>
      <c r="C21703">
        <v>6116910</v>
      </c>
      <c r="D21703" t="s">
        <v>72058</v>
      </c>
      <c r="E21703" t="s">
        <v>90</v>
      </c>
      <c r="F21703" t="s">
        <v>15</v>
      </c>
      <c r="G21703" t="s">
        <v>16</v>
      </c>
      <c r="H21703">
        <v>85</v>
      </c>
      <c r="I21703" t="s">
        <v>72065</v>
      </c>
      <c r="J21703" t="s">
        <v>72066</v>
      </c>
      <c r="K21703" t="s">
        <v>72067</v>
      </c>
      <c r="L21703" t="s">
        <v>77972</v>
      </c>
    </row>
    <row r="21704" spans="1:12" x14ac:dyDescent="0.15">
      <c r="A21704" t="s">
        <v>12</v>
      </c>
      <c r="B21704">
        <v>6116923</v>
      </c>
      <c r="C21704">
        <v>6116943</v>
      </c>
      <c r="D21704" t="s">
        <v>72058</v>
      </c>
      <c r="E21704" t="s">
        <v>90</v>
      </c>
      <c r="F21704" t="s">
        <v>15</v>
      </c>
      <c r="G21704" t="s">
        <v>36</v>
      </c>
      <c r="H21704">
        <v>118</v>
      </c>
      <c r="I21704" t="s">
        <v>72068</v>
      </c>
      <c r="J21704" t="s">
        <v>72069</v>
      </c>
      <c r="K21704" t="s">
        <v>72070</v>
      </c>
      <c r="L21704" t="s">
        <v>77973</v>
      </c>
    </row>
    <row r="21705" spans="1:12" x14ac:dyDescent="0.15">
      <c r="A21705" t="s">
        <v>12</v>
      </c>
      <c r="B21705">
        <v>6118129</v>
      </c>
      <c r="C21705">
        <v>6118149</v>
      </c>
      <c r="D21705" t="s">
        <v>72071</v>
      </c>
      <c r="E21705" t="s">
        <v>90</v>
      </c>
      <c r="F21705" t="s">
        <v>15</v>
      </c>
      <c r="G21705" t="s">
        <v>16</v>
      </c>
      <c r="H21705">
        <v>14</v>
      </c>
      <c r="I21705" t="s">
        <v>72072</v>
      </c>
      <c r="J21705" t="s">
        <v>72073</v>
      </c>
      <c r="K21705" t="s">
        <v>72074</v>
      </c>
      <c r="L21705" t="s">
        <v>77924</v>
      </c>
    </row>
    <row r="21706" spans="1:12" x14ac:dyDescent="0.15">
      <c r="A21706" t="s">
        <v>12</v>
      </c>
      <c r="B21706">
        <v>6118176</v>
      </c>
      <c r="C21706">
        <v>6118196</v>
      </c>
      <c r="D21706" t="s">
        <v>72071</v>
      </c>
      <c r="E21706" t="s">
        <v>90</v>
      </c>
      <c r="F21706" t="s">
        <v>15</v>
      </c>
      <c r="G21706" t="s">
        <v>36</v>
      </c>
      <c r="H21706">
        <v>61</v>
      </c>
      <c r="I21706" t="s">
        <v>72075</v>
      </c>
      <c r="J21706" t="s">
        <v>72076</v>
      </c>
      <c r="K21706" t="s">
        <v>72077</v>
      </c>
      <c r="L21706" t="s">
        <v>77979</v>
      </c>
    </row>
    <row r="21707" spans="1:12" x14ac:dyDescent="0.15">
      <c r="A21707" t="s">
        <v>12</v>
      </c>
      <c r="B21707">
        <v>6118198</v>
      </c>
      <c r="C21707">
        <v>6118218</v>
      </c>
      <c r="D21707" t="s">
        <v>72071</v>
      </c>
      <c r="E21707" t="s">
        <v>90</v>
      </c>
      <c r="F21707" t="s">
        <v>15</v>
      </c>
      <c r="G21707" t="s">
        <v>32</v>
      </c>
      <c r="H21707">
        <v>83</v>
      </c>
      <c r="I21707" t="s">
        <v>72078</v>
      </c>
      <c r="J21707" t="s">
        <v>72079</v>
      </c>
      <c r="K21707" t="s">
        <v>72080</v>
      </c>
      <c r="L21707" t="s">
        <v>77958</v>
      </c>
    </row>
    <row r="21708" spans="1:12" x14ac:dyDescent="0.15">
      <c r="A21708" t="s">
        <v>12</v>
      </c>
      <c r="B21708">
        <v>6118246</v>
      </c>
      <c r="C21708">
        <v>6118266</v>
      </c>
      <c r="D21708" t="s">
        <v>72071</v>
      </c>
      <c r="E21708" t="s">
        <v>90</v>
      </c>
      <c r="F21708" t="s">
        <v>15</v>
      </c>
      <c r="G21708" t="s">
        <v>23</v>
      </c>
      <c r="H21708">
        <v>131</v>
      </c>
      <c r="I21708" t="s">
        <v>72081</v>
      </c>
      <c r="J21708" t="s">
        <v>72082</v>
      </c>
      <c r="K21708" t="s">
        <v>72083</v>
      </c>
      <c r="L21708" t="s">
        <v>77941</v>
      </c>
    </row>
    <row r="21709" spans="1:12" x14ac:dyDescent="0.15">
      <c r="A21709" t="s">
        <v>12</v>
      </c>
      <c r="B21709">
        <v>6118957</v>
      </c>
      <c r="C21709">
        <v>6118977</v>
      </c>
      <c r="D21709" t="s">
        <v>72084</v>
      </c>
      <c r="E21709" t="s">
        <v>90</v>
      </c>
      <c r="F21709" t="s">
        <v>15</v>
      </c>
      <c r="G21709" t="s">
        <v>16</v>
      </c>
      <c r="H21709">
        <v>0</v>
      </c>
      <c r="I21709" t="s">
        <v>72085</v>
      </c>
      <c r="J21709" t="s">
        <v>72086</v>
      </c>
      <c r="K21709" t="s">
        <v>72087</v>
      </c>
      <c r="L21709" t="s">
        <v>77980</v>
      </c>
    </row>
    <row r="21710" spans="1:12" x14ac:dyDescent="0.15">
      <c r="A21710" t="s">
        <v>12</v>
      </c>
      <c r="B21710">
        <v>6118978</v>
      </c>
      <c r="C21710">
        <v>6118998</v>
      </c>
      <c r="D21710" t="s">
        <v>72084</v>
      </c>
      <c r="E21710" t="s">
        <v>90</v>
      </c>
      <c r="F21710" t="s">
        <v>15</v>
      </c>
      <c r="G21710" t="s">
        <v>36</v>
      </c>
      <c r="H21710">
        <v>21</v>
      </c>
      <c r="I21710" t="s">
        <v>72088</v>
      </c>
      <c r="J21710" t="s">
        <v>72089</v>
      </c>
      <c r="K21710" t="s">
        <v>72090</v>
      </c>
      <c r="L21710" t="s">
        <v>78022</v>
      </c>
    </row>
    <row r="21711" spans="1:12" x14ac:dyDescent="0.15">
      <c r="A21711" t="s">
        <v>12</v>
      </c>
      <c r="B21711">
        <v>6119000</v>
      </c>
      <c r="C21711">
        <v>6119020</v>
      </c>
      <c r="D21711" t="s">
        <v>72084</v>
      </c>
      <c r="E21711" t="s">
        <v>90</v>
      </c>
      <c r="F21711" t="s">
        <v>15</v>
      </c>
      <c r="G21711" t="s">
        <v>36</v>
      </c>
      <c r="H21711">
        <v>43</v>
      </c>
      <c r="I21711" t="s">
        <v>72091</v>
      </c>
      <c r="J21711" t="s">
        <v>72092</v>
      </c>
      <c r="K21711" t="s">
        <v>72093</v>
      </c>
      <c r="L21711" t="s">
        <v>77942</v>
      </c>
    </row>
    <row r="21712" spans="1:12" x14ac:dyDescent="0.15">
      <c r="A21712" t="s">
        <v>12</v>
      </c>
      <c r="B21712">
        <v>6119023</v>
      </c>
      <c r="C21712">
        <v>6119043</v>
      </c>
      <c r="D21712" t="s">
        <v>72084</v>
      </c>
      <c r="E21712" t="s">
        <v>90</v>
      </c>
      <c r="F21712" t="s">
        <v>15</v>
      </c>
      <c r="G21712" t="s">
        <v>36</v>
      </c>
      <c r="H21712">
        <v>66</v>
      </c>
      <c r="I21712" t="s">
        <v>72094</v>
      </c>
      <c r="J21712" t="s">
        <v>72095</v>
      </c>
      <c r="K21712" t="s">
        <v>72096</v>
      </c>
      <c r="L21712" t="s">
        <v>77928</v>
      </c>
    </row>
    <row r="21713" spans="1:12" x14ac:dyDescent="0.15">
      <c r="A21713" t="s">
        <v>12</v>
      </c>
      <c r="B21713">
        <v>6121210</v>
      </c>
      <c r="C21713">
        <v>6121230</v>
      </c>
      <c r="D21713" t="s">
        <v>72097</v>
      </c>
      <c r="E21713" t="s">
        <v>90</v>
      </c>
      <c r="F21713" t="s">
        <v>76</v>
      </c>
      <c r="G21713" t="s">
        <v>32</v>
      </c>
      <c r="H21713">
        <v>1</v>
      </c>
      <c r="I21713" t="s">
        <v>72098</v>
      </c>
      <c r="J21713" t="s">
        <v>72099</v>
      </c>
      <c r="K21713" t="s">
        <v>72100</v>
      </c>
      <c r="L21713" t="s">
        <v>77917</v>
      </c>
    </row>
    <row r="21714" spans="1:12" x14ac:dyDescent="0.15">
      <c r="A21714" t="s">
        <v>12</v>
      </c>
      <c r="B21714">
        <v>6121186</v>
      </c>
      <c r="C21714">
        <v>6121206</v>
      </c>
      <c r="D21714" t="s">
        <v>72097</v>
      </c>
      <c r="E21714" t="s">
        <v>90</v>
      </c>
      <c r="F21714" t="s">
        <v>76</v>
      </c>
      <c r="G21714" t="s">
        <v>36</v>
      </c>
      <c r="H21714">
        <v>25</v>
      </c>
      <c r="I21714" t="s">
        <v>72101</v>
      </c>
      <c r="J21714" t="s">
        <v>72102</v>
      </c>
      <c r="K21714" t="s">
        <v>72103</v>
      </c>
      <c r="L21714" t="s">
        <v>78012</v>
      </c>
    </row>
    <row r="21715" spans="1:12" x14ac:dyDescent="0.15">
      <c r="A21715" t="s">
        <v>12</v>
      </c>
      <c r="B21715">
        <v>6121156</v>
      </c>
      <c r="C21715">
        <v>6121176</v>
      </c>
      <c r="D21715" t="s">
        <v>72097</v>
      </c>
      <c r="E21715" t="s">
        <v>90</v>
      </c>
      <c r="F21715" t="s">
        <v>76</v>
      </c>
      <c r="G21715" t="s">
        <v>16</v>
      </c>
      <c r="H21715">
        <v>55</v>
      </c>
      <c r="I21715" t="s">
        <v>72104</v>
      </c>
      <c r="J21715" t="s">
        <v>72105</v>
      </c>
      <c r="K21715" t="s">
        <v>72106</v>
      </c>
      <c r="L21715" t="s">
        <v>77992</v>
      </c>
    </row>
    <row r="21716" spans="1:12" x14ac:dyDescent="0.15">
      <c r="A21716" t="s">
        <v>12</v>
      </c>
      <c r="B21716">
        <v>6121136</v>
      </c>
      <c r="C21716">
        <v>6121156</v>
      </c>
      <c r="D21716" t="s">
        <v>72097</v>
      </c>
      <c r="E21716" t="s">
        <v>90</v>
      </c>
      <c r="F21716" t="s">
        <v>76</v>
      </c>
      <c r="G21716" t="s">
        <v>36</v>
      </c>
      <c r="H21716">
        <v>75</v>
      </c>
      <c r="I21716" t="s">
        <v>72107</v>
      </c>
      <c r="J21716" t="s">
        <v>72108</v>
      </c>
      <c r="K21716" t="s">
        <v>72109</v>
      </c>
      <c r="L21716" t="s">
        <v>78027</v>
      </c>
    </row>
    <row r="21717" spans="1:12" x14ac:dyDescent="0.15">
      <c r="A21717" t="s">
        <v>12</v>
      </c>
      <c r="B21717">
        <v>6122099</v>
      </c>
      <c r="C21717">
        <v>6122119</v>
      </c>
      <c r="D21717" t="s">
        <v>72110</v>
      </c>
      <c r="E21717" t="s">
        <v>90</v>
      </c>
      <c r="F21717" t="s">
        <v>76</v>
      </c>
      <c r="G21717" t="s">
        <v>23</v>
      </c>
      <c r="H21717">
        <v>14</v>
      </c>
      <c r="I21717" t="s">
        <v>72111</v>
      </c>
      <c r="J21717" t="s">
        <v>72112</v>
      </c>
      <c r="K21717" t="s">
        <v>72113</v>
      </c>
      <c r="L21717" t="s">
        <v>77924</v>
      </c>
    </row>
    <row r="21718" spans="1:12" x14ac:dyDescent="0.15">
      <c r="A21718" t="s">
        <v>12</v>
      </c>
      <c r="B21718">
        <v>6122049</v>
      </c>
      <c r="C21718">
        <v>6122069</v>
      </c>
      <c r="D21718" t="s">
        <v>72110</v>
      </c>
      <c r="E21718" t="s">
        <v>90</v>
      </c>
      <c r="F21718" t="s">
        <v>76</v>
      </c>
      <c r="G21718" t="s">
        <v>16</v>
      </c>
      <c r="H21718">
        <v>64</v>
      </c>
      <c r="I21718" t="s">
        <v>72114</v>
      </c>
      <c r="J21718" t="s">
        <v>72115</v>
      </c>
      <c r="K21718" t="s">
        <v>72116</v>
      </c>
      <c r="L21718" t="s">
        <v>77989</v>
      </c>
    </row>
    <row r="21719" spans="1:12" x14ac:dyDescent="0.15">
      <c r="A21719" t="s">
        <v>12</v>
      </c>
      <c r="B21719">
        <v>6122021</v>
      </c>
      <c r="C21719">
        <v>6122041</v>
      </c>
      <c r="D21719" t="s">
        <v>72110</v>
      </c>
      <c r="E21719" t="s">
        <v>90</v>
      </c>
      <c r="F21719" t="s">
        <v>76</v>
      </c>
      <c r="G21719" t="s">
        <v>23</v>
      </c>
      <c r="H21719">
        <v>92</v>
      </c>
      <c r="I21719" t="s">
        <v>72117</v>
      </c>
      <c r="J21719" t="s">
        <v>72118</v>
      </c>
      <c r="K21719" t="s">
        <v>72119</v>
      </c>
      <c r="L21719" t="s">
        <v>78032</v>
      </c>
    </row>
    <row r="21720" spans="1:12" x14ac:dyDescent="0.15">
      <c r="A21720" t="s">
        <v>12</v>
      </c>
      <c r="B21720">
        <v>6121999</v>
      </c>
      <c r="C21720">
        <v>6122019</v>
      </c>
      <c r="D21720" t="s">
        <v>72110</v>
      </c>
      <c r="E21720" t="s">
        <v>90</v>
      </c>
      <c r="F21720" t="s">
        <v>76</v>
      </c>
      <c r="G21720" t="s">
        <v>16</v>
      </c>
      <c r="H21720">
        <v>114</v>
      </c>
      <c r="I21720" t="s">
        <v>72120</v>
      </c>
      <c r="J21720" t="s">
        <v>72121</v>
      </c>
      <c r="K21720" t="s">
        <v>72122</v>
      </c>
      <c r="L21720" t="s">
        <v>77965</v>
      </c>
    </row>
    <row r="21721" spans="1:12" x14ac:dyDescent="0.15">
      <c r="A21721" t="s">
        <v>12</v>
      </c>
      <c r="B21721">
        <v>6122949</v>
      </c>
      <c r="C21721">
        <v>6122969</v>
      </c>
      <c r="D21721" t="s">
        <v>72123</v>
      </c>
      <c r="E21721" t="s">
        <v>90</v>
      </c>
      <c r="F21721" t="s">
        <v>76</v>
      </c>
      <c r="G21721" t="s">
        <v>32</v>
      </c>
      <c r="H21721">
        <v>1</v>
      </c>
      <c r="I21721" t="s">
        <v>72124</v>
      </c>
      <c r="J21721" t="s">
        <v>72125</v>
      </c>
      <c r="K21721" t="s">
        <v>72126</v>
      </c>
      <c r="L21721" t="s">
        <v>77917</v>
      </c>
    </row>
    <row r="21722" spans="1:12" x14ac:dyDescent="0.15">
      <c r="A21722" t="s">
        <v>12</v>
      </c>
      <c r="B21722">
        <v>6122909</v>
      </c>
      <c r="C21722">
        <v>6122929</v>
      </c>
      <c r="D21722" t="s">
        <v>72123</v>
      </c>
      <c r="E21722" t="s">
        <v>90</v>
      </c>
      <c r="F21722" t="s">
        <v>76</v>
      </c>
      <c r="G21722" t="s">
        <v>23</v>
      </c>
      <c r="H21722">
        <v>41</v>
      </c>
      <c r="I21722" t="s">
        <v>72127</v>
      </c>
      <c r="J21722" t="s">
        <v>72128</v>
      </c>
      <c r="K21722" t="s">
        <v>72129</v>
      </c>
      <c r="L21722" t="s">
        <v>78014</v>
      </c>
    </row>
    <row r="21723" spans="1:12" x14ac:dyDescent="0.15">
      <c r="A21723" t="s">
        <v>12</v>
      </c>
      <c r="B21723">
        <v>6122874</v>
      </c>
      <c r="C21723">
        <v>6122894</v>
      </c>
      <c r="D21723" t="s">
        <v>72123</v>
      </c>
      <c r="E21723" t="s">
        <v>90</v>
      </c>
      <c r="F21723" t="s">
        <v>76</v>
      </c>
      <c r="G21723" t="s">
        <v>16</v>
      </c>
      <c r="H21723">
        <v>76</v>
      </c>
      <c r="I21723" t="s">
        <v>72130</v>
      </c>
      <c r="J21723" t="s">
        <v>72131</v>
      </c>
      <c r="K21723" t="s">
        <v>72132</v>
      </c>
      <c r="L21723" t="s">
        <v>77985</v>
      </c>
    </row>
    <row r="21724" spans="1:12" x14ac:dyDescent="0.15">
      <c r="A21724" t="s">
        <v>12</v>
      </c>
      <c r="B21724">
        <v>6122853</v>
      </c>
      <c r="C21724">
        <v>6122873</v>
      </c>
      <c r="D21724" t="s">
        <v>72123</v>
      </c>
      <c r="E21724" t="s">
        <v>90</v>
      </c>
      <c r="F21724" t="s">
        <v>76</v>
      </c>
      <c r="G21724" t="s">
        <v>16</v>
      </c>
      <c r="H21724">
        <v>97</v>
      </c>
      <c r="I21724" t="s">
        <v>72133</v>
      </c>
      <c r="J21724" t="s">
        <v>72134</v>
      </c>
      <c r="K21724" t="s">
        <v>72135</v>
      </c>
      <c r="L21724" t="s">
        <v>78010</v>
      </c>
    </row>
    <row r="21725" spans="1:12" x14ac:dyDescent="0.15">
      <c r="A21725" t="s">
        <v>12</v>
      </c>
      <c r="B21725">
        <v>6123866</v>
      </c>
      <c r="C21725">
        <v>6123886</v>
      </c>
      <c r="D21725" t="s">
        <v>72136</v>
      </c>
      <c r="E21725" t="s">
        <v>72137</v>
      </c>
      <c r="F21725" t="s">
        <v>76</v>
      </c>
      <c r="G21725" t="s">
        <v>36</v>
      </c>
      <c r="H21725">
        <v>26</v>
      </c>
      <c r="I21725" t="s">
        <v>72138</v>
      </c>
      <c r="J21725" t="s">
        <v>72139</v>
      </c>
      <c r="K21725" t="s">
        <v>72140</v>
      </c>
      <c r="L21725" t="s">
        <v>78002</v>
      </c>
    </row>
    <row r="21726" spans="1:12" x14ac:dyDescent="0.15">
      <c r="A21726" t="s">
        <v>12</v>
      </c>
      <c r="B21726">
        <v>6123842</v>
      </c>
      <c r="C21726">
        <v>6123862</v>
      </c>
      <c r="D21726" t="s">
        <v>72136</v>
      </c>
      <c r="E21726" t="s">
        <v>72137</v>
      </c>
      <c r="F21726" t="s">
        <v>76</v>
      </c>
      <c r="G21726" t="s">
        <v>16</v>
      </c>
      <c r="H21726">
        <v>50</v>
      </c>
      <c r="I21726" t="s">
        <v>72141</v>
      </c>
      <c r="J21726" t="s">
        <v>72142</v>
      </c>
      <c r="K21726" t="s">
        <v>72143</v>
      </c>
      <c r="L21726" t="s">
        <v>77925</v>
      </c>
    </row>
    <row r="21727" spans="1:12" x14ac:dyDescent="0.15">
      <c r="A21727" t="s">
        <v>12</v>
      </c>
      <c r="B21727">
        <v>6123793</v>
      </c>
      <c r="C21727">
        <v>6123813</v>
      </c>
      <c r="D21727" t="s">
        <v>72136</v>
      </c>
      <c r="E21727" t="s">
        <v>72137</v>
      </c>
      <c r="F21727" t="s">
        <v>76</v>
      </c>
      <c r="G21727" t="s">
        <v>16</v>
      </c>
      <c r="H21727">
        <v>99</v>
      </c>
      <c r="I21727" t="s">
        <v>72144</v>
      </c>
      <c r="J21727" t="s">
        <v>72145</v>
      </c>
      <c r="K21727" t="s">
        <v>72146</v>
      </c>
      <c r="L21727" t="s">
        <v>78051</v>
      </c>
    </row>
    <row r="21728" spans="1:12" x14ac:dyDescent="0.15">
      <c r="A21728" t="s">
        <v>12</v>
      </c>
      <c r="B21728">
        <v>6123756</v>
      </c>
      <c r="C21728">
        <v>6123776</v>
      </c>
      <c r="D21728" t="s">
        <v>72136</v>
      </c>
      <c r="E21728" t="s">
        <v>72137</v>
      </c>
      <c r="F21728" t="s">
        <v>76</v>
      </c>
      <c r="G21728" t="s">
        <v>16</v>
      </c>
      <c r="H21728">
        <v>136</v>
      </c>
      <c r="I21728" t="s">
        <v>72147</v>
      </c>
      <c r="J21728" t="s">
        <v>72148</v>
      </c>
      <c r="K21728" t="s">
        <v>72149</v>
      </c>
      <c r="L21728" t="s">
        <v>78057</v>
      </c>
    </row>
    <row r="21729" spans="1:12" x14ac:dyDescent="0.15">
      <c r="A21729" t="s">
        <v>12</v>
      </c>
      <c r="B21729">
        <v>6124640</v>
      </c>
      <c r="C21729">
        <v>6124660</v>
      </c>
      <c r="D21729" t="s">
        <v>72150</v>
      </c>
      <c r="E21729" t="s">
        <v>72151</v>
      </c>
      <c r="F21729" t="s">
        <v>76</v>
      </c>
      <c r="G21729" t="s">
        <v>16</v>
      </c>
      <c r="H21729">
        <v>0</v>
      </c>
      <c r="I21729" t="s">
        <v>72152</v>
      </c>
      <c r="J21729" t="s">
        <v>72153</v>
      </c>
      <c r="K21729" t="s">
        <v>72154</v>
      </c>
      <c r="L21729" t="s">
        <v>77980</v>
      </c>
    </row>
    <row r="21730" spans="1:12" x14ac:dyDescent="0.15">
      <c r="A21730" t="s">
        <v>12</v>
      </c>
      <c r="B21730">
        <v>6124600</v>
      </c>
      <c r="C21730">
        <v>6124620</v>
      </c>
      <c r="D21730" t="s">
        <v>72150</v>
      </c>
      <c r="E21730" t="s">
        <v>72151</v>
      </c>
      <c r="F21730" t="s">
        <v>76</v>
      </c>
      <c r="G21730" t="s">
        <v>23</v>
      </c>
      <c r="H21730">
        <v>40</v>
      </c>
      <c r="I21730" t="s">
        <v>72155</v>
      </c>
      <c r="J21730" t="s">
        <v>72156</v>
      </c>
      <c r="K21730" t="s">
        <v>72157</v>
      </c>
      <c r="L21730" t="s">
        <v>77952</v>
      </c>
    </row>
    <row r="21731" spans="1:12" x14ac:dyDescent="0.15">
      <c r="A21731" t="s">
        <v>12</v>
      </c>
      <c r="B21731">
        <v>6124578</v>
      </c>
      <c r="C21731">
        <v>6124598</v>
      </c>
      <c r="D21731" t="s">
        <v>72150</v>
      </c>
      <c r="E21731" t="s">
        <v>72151</v>
      </c>
      <c r="F21731" t="s">
        <v>76</v>
      </c>
      <c r="G21731" t="s">
        <v>23</v>
      </c>
      <c r="H21731">
        <v>62</v>
      </c>
      <c r="I21731" t="s">
        <v>72158</v>
      </c>
      <c r="J21731" t="s">
        <v>72159</v>
      </c>
      <c r="K21731" t="s">
        <v>72160</v>
      </c>
      <c r="L21731" t="s">
        <v>77949</v>
      </c>
    </row>
    <row r="21732" spans="1:12" x14ac:dyDescent="0.15">
      <c r="A21732" t="s">
        <v>12</v>
      </c>
      <c r="B21732">
        <v>6124552</v>
      </c>
      <c r="C21732">
        <v>6124572</v>
      </c>
      <c r="D21732" t="s">
        <v>72150</v>
      </c>
      <c r="E21732" t="s">
        <v>72151</v>
      </c>
      <c r="F21732" t="s">
        <v>76</v>
      </c>
      <c r="G21732" t="s">
        <v>16</v>
      </c>
      <c r="H21732">
        <v>88</v>
      </c>
      <c r="I21732" t="s">
        <v>72161</v>
      </c>
      <c r="J21732" t="s">
        <v>72162</v>
      </c>
      <c r="K21732" t="s">
        <v>72163</v>
      </c>
      <c r="L21732" t="s">
        <v>77923</v>
      </c>
    </row>
    <row r="21733" spans="1:12" x14ac:dyDescent="0.15">
      <c r="A21733" t="s">
        <v>12</v>
      </c>
      <c r="B21733">
        <v>6124942</v>
      </c>
      <c r="C21733">
        <v>6124962</v>
      </c>
      <c r="D21733" t="s">
        <v>72164</v>
      </c>
      <c r="E21733" t="s">
        <v>90</v>
      </c>
      <c r="F21733" t="s">
        <v>76</v>
      </c>
      <c r="G21733" t="s">
        <v>32</v>
      </c>
      <c r="H21733">
        <v>7</v>
      </c>
      <c r="I21733" t="s">
        <v>72165</v>
      </c>
      <c r="J21733" t="s">
        <v>72166</v>
      </c>
      <c r="K21733" t="s">
        <v>72167</v>
      </c>
      <c r="L21733" t="s">
        <v>77909</v>
      </c>
    </row>
    <row r="21734" spans="1:12" x14ac:dyDescent="0.15">
      <c r="A21734" t="s">
        <v>12</v>
      </c>
      <c r="B21734">
        <v>6124917</v>
      </c>
      <c r="C21734">
        <v>6124937</v>
      </c>
      <c r="D21734" t="s">
        <v>72164</v>
      </c>
      <c r="E21734" t="s">
        <v>90</v>
      </c>
      <c r="F21734" t="s">
        <v>76</v>
      </c>
      <c r="G21734" t="s">
        <v>23</v>
      </c>
      <c r="H21734">
        <v>32</v>
      </c>
      <c r="I21734" t="s">
        <v>72168</v>
      </c>
      <c r="J21734" t="s">
        <v>72169</v>
      </c>
      <c r="K21734" t="s">
        <v>72170</v>
      </c>
      <c r="L21734" t="s">
        <v>77918</v>
      </c>
    </row>
    <row r="21735" spans="1:12" x14ac:dyDescent="0.15">
      <c r="A21735" t="s">
        <v>12</v>
      </c>
      <c r="B21735">
        <v>6124894</v>
      </c>
      <c r="C21735">
        <v>6124914</v>
      </c>
      <c r="D21735" t="s">
        <v>72164</v>
      </c>
      <c r="E21735" t="s">
        <v>90</v>
      </c>
      <c r="F21735" t="s">
        <v>76</v>
      </c>
      <c r="G21735" t="s">
        <v>36</v>
      </c>
      <c r="H21735">
        <v>55</v>
      </c>
      <c r="I21735" t="s">
        <v>72171</v>
      </c>
      <c r="J21735" t="s">
        <v>72172</v>
      </c>
      <c r="K21735" t="s">
        <v>72173</v>
      </c>
      <c r="L21735" t="s">
        <v>77992</v>
      </c>
    </row>
    <row r="21736" spans="1:12" x14ac:dyDescent="0.15">
      <c r="A21736" t="s">
        <v>12</v>
      </c>
      <c r="B21736">
        <v>6124854</v>
      </c>
      <c r="C21736">
        <v>6124874</v>
      </c>
      <c r="D21736" t="s">
        <v>72164</v>
      </c>
      <c r="E21736" t="s">
        <v>90</v>
      </c>
      <c r="F21736" t="s">
        <v>76</v>
      </c>
      <c r="G21736" t="s">
        <v>16</v>
      </c>
      <c r="H21736">
        <v>95</v>
      </c>
      <c r="I21736" t="s">
        <v>72174</v>
      </c>
      <c r="J21736" t="s">
        <v>72175</v>
      </c>
      <c r="K21736" t="s">
        <v>72176</v>
      </c>
      <c r="L21736" t="s">
        <v>77920</v>
      </c>
    </row>
    <row r="21737" spans="1:12" x14ac:dyDescent="0.15">
      <c r="A21737" t="s">
        <v>12</v>
      </c>
      <c r="B21737">
        <v>6125575</v>
      </c>
      <c r="C21737">
        <v>6125595</v>
      </c>
      <c r="D21737" t="s">
        <v>72177</v>
      </c>
      <c r="E21737" t="s">
        <v>72178</v>
      </c>
      <c r="F21737" t="s">
        <v>76</v>
      </c>
      <c r="G21737" t="s">
        <v>16</v>
      </c>
      <c r="H21737">
        <v>19</v>
      </c>
      <c r="I21737" t="s">
        <v>72179</v>
      </c>
      <c r="J21737" t="s">
        <v>72180</v>
      </c>
      <c r="K21737" t="s">
        <v>72181</v>
      </c>
      <c r="L21737" t="s">
        <v>77982</v>
      </c>
    </row>
    <row r="21738" spans="1:12" x14ac:dyDescent="0.15">
      <c r="A21738" t="s">
        <v>12</v>
      </c>
      <c r="B21738">
        <v>6125550</v>
      </c>
      <c r="C21738">
        <v>6125570</v>
      </c>
      <c r="D21738" t="s">
        <v>72177</v>
      </c>
      <c r="E21738" t="s">
        <v>72178</v>
      </c>
      <c r="F21738" t="s">
        <v>76</v>
      </c>
      <c r="G21738" t="s">
        <v>23</v>
      </c>
      <c r="H21738">
        <v>44</v>
      </c>
      <c r="I21738" t="s">
        <v>72182</v>
      </c>
      <c r="J21738" t="s">
        <v>72183</v>
      </c>
      <c r="K21738" t="s">
        <v>72184</v>
      </c>
      <c r="L21738" t="s">
        <v>78016</v>
      </c>
    </row>
    <row r="21739" spans="1:12" x14ac:dyDescent="0.15">
      <c r="A21739" t="s">
        <v>12</v>
      </c>
      <c r="B21739">
        <v>6125530</v>
      </c>
      <c r="C21739">
        <v>6125550</v>
      </c>
      <c r="D21739" t="s">
        <v>72177</v>
      </c>
      <c r="E21739" t="s">
        <v>72178</v>
      </c>
      <c r="F21739" t="s">
        <v>76</v>
      </c>
      <c r="G21739" t="s">
        <v>36</v>
      </c>
      <c r="H21739">
        <v>64</v>
      </c>
      <c r="I21739" t="s">
        <v>72185</v>
      </c>
      <c r="J21739" t="s">
        <v>72186</v>
      </c>
      <c r="K21739" t="s">
        <v>72187</v>
      </c>
      <c r="L21739" t="s">
        <v>77989</v>
      </c>
    </row>
    <row r="21740" spans="1:12" x14ac:dyDescent="0.15">
      <c r="A21740" t="s">
        <v>12</v>
      </c>
      <c r="B21740">
        <v>6125508</v>
      </c>
      <c r="C21740">
        <v>6125528</v>
      </c>
      <c r="D21740" t="s">
        <v>72177</v>
      </c>
      <c r="E21740" t="s">
        <v>72178</v>
      </c>
      <c r="F21740" t="s">
        <v>76</v>
      </c>
      <c r="G21740" t="s">
        <v>16</v>
      </c>
      <c r="H21740">
        <v>86</v>
      </c>
      <c r="I21740" t="s">
        <v>72188</v>
      </c>
      <c r="J21740" t="s">
        <v>72189</v>
      </c>
      <c r="K21740" t="s">
        <v>72190</v>
      </c>
      <c r="L21740" t="s">
        <v>77929</v>
      </c>
    </row>
    <row r="21741" spans="1:12" x14ac:dyDescent="0.15">
      <c r="A21741" t="s">
        <v>12</v>
      </c>
      <c r="B21741">
        <v>6126177</v>
      </c>
      <c r="C21741">
        <v>6126197</v>
      </c>
      <c r="D21741" t="s">
        <v>72191</v>
      </c>
      <c r="E21741" t="s">
        <v>72192</v>
      </c>
      <c r="F21741" t="s">
        <v>76</v>
      </c>
      <c r="G21741" t="s">
        <v>16</v>
      </c>
      <c r="H21741">
        <v>7</v>
      </c>
      <c r="I21741" t="s">
        <v>72193</v>
      </c>
      <c r="J21741" t="s">
        <v>72194</v>
      </c>
      <c r="K21741" t="s">
        <v>72195</v>
      </c>
      <c r="L21741" t="s">
        <v>77909</v>
      </c>
    </row>
    <row r="21742" spans="1:12" x14ac:dyDescent="0.15">
      <c r="A21742" t="s">
        <v>12</v>
      </c>
      <c r="B21742">
        <v>6126147</v>
      </c>
      <c r="C21742">
        <v>6126167</v>
      </c>
      <c r="D21742" t="s">
        <v>72191</v>
      </c>
      <c r="E21742" t="s">
        <v>72192</v>
      </c>
      <c r="F21742" t="s">
        <v>76</v>
      </c>
      <c r="G21742" t="s">
        <v>36</v>
      </c>
      <c r="H21742">
        <v>37</v>
      </c>
      <c r="I21742" t="s">
        <v>72196</v>
      </c>
      <c r="J21742" t="s">
        <v>72197</v>
      </c>
      <c r="K21742" t="s">
        <v>72198</v>
      </c>
      <c r="L21742" t="s">
        <v>77906</v>
      </c>
    </row>
    <row r="21743" spans="1:12" x14ac:dyDescent="0.15">
      <c r="A21743" t="s">
        <v>12</v>
      </c>
      <c r="B21743">
        <v>6126116</v>
      </c>
      <c r="C21743">
        <v>6126136</v>
      </c>
      <c r="D21743" t="s">
        <v>72191</v>
      </c>
      <c r="E21743" t="s">
        <v>72192</v>
      </c>
      <c r="F21743" t="s">
        <v>76</v>
      </c>
      <c r="G21743" t="s">
        <v>23</v>
      </c>
      <c r="H21743">
        <v>68</v>
      </c>
      <c r="I21743" t="s">
        <v>72199</v>
      </c>
      <c r="J21743" t="s">
        <v>72200</v>
      </c>
      <c r="K21743" t="s">
        <v>72201</v>
      </c>
      <c r="L21743" t="s">
        <v>77962</v>
      </c>
    </row>
    <row r="21744" spans="1:12" x14ac:dyDescent="0.15">
      <c r="A21744" t="s">
        <v>12</v>
      </c>
      <c r="B21744">
        <v>6126096</v>
      </c>
      <c r="C21744">
        <v>6126116</v>
      </c>
      <c r="D21744" t="s">
        <v>72191</v>
      </c>
      <c r="E21744" t="s">
        <v>72192</v>
      </c>
      <c r="F21744" t="s">
        <v>76</v>
      </c>
      <c r="G21744" t="s">
        <v>36</v>
      </c>
      <c r="H21744">
        <v>88</v>
      </c>
      <c r="I21744" t="s">
        <v>72202</v>
      </c>
      <c r="J21744" t="s">
        <v>72203</v>
      </c>
      <c r="K21744" t="s">
        <v>72204</v>
      </c>
      <c r="L21744" t="s">
        <v>77923</v>
      </c>
    </row>
    <row r="21745" spans="1:12" x14ac:dyDescent="0.15">
      <c r="A21745" t="s">
        <v>12</v>
      </c>
      <c r="B21745">
        <v>6126370</v>
      </c>
      <c r="C21745">
        <v>6126390</v>
      </c>
      <c r="D21745" t="s">
        <v>72205</v>
      </c>
      <c r="E21745" t="s">
        <v>90</v>
      </c>
      <c r="F21745" t="s">
        <v>15</v>
      </c>
      <c r="G21745" t="s">
        <v>36</v>
      </c>
      <c r="H21745">
        <v>6</v>
      </c>
      <c r="I21745" t="s">
        <v>72206</v>
      </c>
      <c r="J21745" t="s">
        <v>72207</v>
      </c>
      <c r="K21745" t="s">
        <v>72208</v>
      </c>
      <c r="L21745" t="s">
        <v>78025</v>
      </c>
    </row>
    <row r="21746" spans="1:12" x14ac:dyDescent="0.15">
      <c r="A21746" t="s">
        <v>12</v>
      </c>
      <c r="B21746">
        <v>6126392</v>
      </c>
      <c r="C21746">
        <v>6126412</v>
      </c>
      <c r="D21746" t="s">
        <v>72205</v>
      </c>
      <c r="E21746" t="s">
        <v>90</v>
      </c>
      <c r="F21746" t="s">
        <v>15</v>
      </c>
      <c r="G21746" t="s">
        <v>36</v>
      </c>
      <c r="H21746">
        <v>28</v>
      </c>
      <c r="I21746" t="s">
        <v>72209</v>
      </c>
      <c r="J21746" t="s">
        <v>72210</v>
      </c>
      <c r="K21746" t="s">
        <v>72211</v>
      </c>
      <c r="L21746" t="s">
        <v>77956</v>
      </c>
    </row>
    <row r="21747" spans="1:12" x14ac:dyDescent="0.15">
      <c r="A21747" t="s">
        <v>12</v>
      </c>
      <c r="B21747">
        <v>6126414</v>
      </c>
      <c r="C21747">
        <v>6126434</v>
      </c>
      <c r="D21747" t="s">
        <v>72205</v>
      </c>
      <c r="E21747" t="s">
        <v>90</v>
      </c>
      <c r="F21747" t="s">
        <v>15</v>
      </c>
      <c r="G21747" t="s">
        <v>23</v>
      </c>
      <c r="H21747">
        <v>50</v>
      </c>
      <c r="I21747" t="s">
        <v>72212</v>
      </c>
      <c r="J21747" t="s">
        <v>72213</v>
      </c>
      <c r="K21747" t="s">
        <v>72214</v>
      </c>
      <c r="L21747" t="s">
        <v>77925</v>
      </c>
    </row>
    <row r="21748" spans="1:12" x14ac:dyDescent="0.15">
      <c r="A21748" t="s">
        <v>12</v>
      </c>
      <c r="B21748">
        <v>6126445</v>
      </c>
      <c r="C21748">
        <v>6126465</v>
      </c>
      <c r="D21748" t="s">
        <v>72205</v>
      </c>
      <c r="E21748" t="s">
        <v>90</v>
      </c>
      <c r="F21748" t="s">
        <v>15</v>
      </c>
      <c r="G21748" t="s">
        <v>16</v>
      </c>
      <c r="H21748">
        <v>81</v>
      </c>
      <c r="I21748" t="s">
        <v>72215</v>
      </c>
      <c r="J21748" t="s">
        <v>72216</v>
      </c>
      <c r="K21748" t="s">
        <v>72217</v>
      </c>
      <c r="L21748" t="s">
        <v>78019</v>
      </c>
    </row>
    <row r="21749" spans="1:12" x14ac:dyDescent="0.15">
      <c r="A21749" t="s">
        <v>12</v>
      </c>
      <c r="B21749">
        <v>6127079</v>
      </c>
      <c r="C21749">
        <v>6127099</v>
      </c>
      <c r="D21749" t="s">
        <v>72218</v>
      </c>
      <c r="E21749" t="s">
        <v>90</v>
      </c>
      <c r="F21749" t="s">
        <v>15</v>
      </c>
      <c r="G21749" t="s">
        <v>23</v>
      </c>
      <c r="H21749">
        <v>47</v>
      </c>
      <c r="I21749" t="s">
        <v>72219</v>
      </c>
      <c r="J21749" t="s">
        <v>72220</v>
      </c>
      <c r="K21749" t="s">
        <v>72221</v>
      </c>
      <c r="L21749" t="s">
        <v>77932</v>
      </c>
    </row>
    <row r="21750" spans="1:12" x14ac:dyDescent="0.15">
      <c r="A21750" t="s">
        <v>12</v>
      </c>
      <c r="B21750">
        <v>6127102</v>
      </c>
      <c r="C21750">
        <v>6127122</v>
      </c>
      <c r="D21750" t="s">
        <v>72218</v>
      </c>
      <c r="E21750" t="s">
        <v>90</v>
      </c>
      <c r="F21750" t="s">
        <v>15</v>
      </c>
      <c r="G21750" t="s">
        <v>16</v>
      </c>
      <c r="H21750">
        <v>70</v>
      </c>
      <c r="I21750" t="s">
        <v>72222</v>
      </c>
      <c r="J21750" t="s">
        <v>72223</v>
      </c>
      <c r="K21750" t="s">
        <v>72224</v>
      </c>
      <c r="L21750" t="s">
        <v>77919</v>
      </c>
    </row>
    <row r="21751" spans="1:12" x14ac:dyDescent="0.15">
      <c r="A21751" t="s">
        <v>12</v>
      </c>
      <c r="B21751">
        <v>6127154</v>
      </c>
      <c r="C21751">
        <v>6127174</v>
      </c>
      <c r="D21751" t="s">
        <v>72218</v>
      </c>
      <c r="E21751" t="s">
        <v>90</v>
      </c>
      <c r="F21751" t="s">
        <v>15</v>
      </c>
      <c r="G21751" t="s">
        <v>32</v>
      </c>
      <c r="H21751">
        <v>122</v>
      </c>
      <c r="I21751" t="s">
        <v>72225</v>
      </c>
      <c r="J21751" t="s">
        <v>72226</v>
      </c>
      <c r="K21751" t="s">
        <v>72227</v>
      </c>
      <c r="L21751" t="s">
        <v>78033</v>
      </c>
    </row>
    <row r="21752" spans="1:12" x14ac:dyDescent="0.15">
      <c r="A21752" t="s">
        <v>12</v>
      </c>
      <c r="B21752">
        <v>6127174</v>
      </c>
      <c r="C21752">
        <v>6127194</v>
      </c>
      <c r="D21752" t="s">
        <v>72218</v>
      </c>
      <c r="E21752" t="s">
        <v>90</v>
      </c>
      <c r="F21752" t="s">
        <v>15</v>
      </c>
      <c r="G21752" t="s">
        <v>16</v>
      </c>
      <c r="H21752">
        <v>142</v>
      </c>
      <c r="I21752" t="s">
        <v>72228</v>
      </c>
      <c r="J21752" t="s">
        <v>72229</v>
      </c>
      <c r="K21752" t="s">
        <v>72230</v>
      </c>
      <c r="L21752" t="s">
        <v>77990</v>
      </c>
    </row>
    <row r="21753" spans="1:12" x14ac:dyDescent="0.15">
      <c r="A21753" t="s">
        <v>12</v>
      </c>
      <c r="B21753">
        <v>6128233</v>
      </c>
      <c r="C21753">
        <v>6128253</v>
      </c>
      <c r="D21753" t="s">
        <v>72231</v>
      </c>
      <c r="E21753" t="s">
        <v>90</v>
      </c>
      <c r="F21753" t="s">
        <v>15</v>
      </c>
      <c r="G21753" t="s">
        <v>32</v>
      </c>
      <c r="H21753">
        <v>1</v>
      </c>
      <c r="I21753" t="s">
        <v>72232</v>
      </c>
      <c r="J21753" t="s">
        <v>72233</v>
      </c>
      <c r="K21753" t="s">
        <v>72234</v>
      </c>
      <c r="L21753" t="s">
        <v>77917</v>
      </c>
    </row>
    <row r="21754" spans="1:12" x14ac:dyDescent="0.15">
      <c r="A21754" t="s">
        <v>12</v>
      </c>
      <c r="B21754">
        <v>6128255</v>
      </c>
      <c r="C21754">
        <v>6128275</v>
      </c>
      <c r="D21754" t="s">
        <v>72231</v>
      </c>
      <c r="E21754" t="s">
        <v>90</v>
      </c>
      <c r="F21754" t="s">
        <v>15</v>
      </c>
      <c r="G21754" t="s">
        <v>23</v>
      </c>
      <c r="H21754">
        <v>23</v>
      </c>
      <c r="I21754" t="s">
        <v>72235</v>
      </c>
      <c r="J21754" t="s">
        <v>72236</v>
      </c>
      <c r="K21754" t="s">
        <v>72237</v>
      </c>
      <c r="L21754" t="s">
        <v>77975</v>
      </c>
    </row>
    <row r="21755" spans="1:12" x14ac:dyDescent="0.15">
      <c r="A21755" t="s">
        <v>12</v>
      </c>
      <c r="B21755">
        <v>6128296</v>
      </c>
      <c r="C21755">
        <v>6128316</v>
      </c>
      <c r="D21755" t="s">
        <v>72231</v>
      </c>
      <c r="E21755" t="s">
        <v>90</v>
      </c>
      <c r="F21755" t="s">
        <v>15</v>
      </c>
      <c r="G21755" t="s">
        <v>36</v>
      </c>
      <c r="H21755">
        <v>64</v>
      </c>
      <c r="I21755" t="s">
        <v>72238</v>
      </c>
      <c r="J21755" t="s">
        <v>72239</v>
      </c>
      <c r="K21755" t="s">
        <v>72240</v>
      </c>
      <c r="L21755" t="s">
        <v>77989</v>
      </c>
    </row>
    <row r="21756" spans="1:12" x14ac:dyDescent="0.15">
      <c r="A21756" t="s">
        <v>12</v>
      </c>
      <c r="B21756">
        <v>6128318</v>
      </c>
      <c r="C21756">
        <v>6128338</v>
      </c>
      <c r="D21756" t="s">
        <v>72231</v>
      </c>
      <c r="E21756" t="s">
        <v>90</v>
      </c>
      <c r="F21756" t="s">
        <v>15</v>
      </c>
      <c r="G21756" t="s">
        <v>23</v>
      </c>
      <c r="H21756">
        <v>86</v>
      </c>
      <c r="I21756" t="s">
        <v>72241</v>
      </c>
      <c r="J21756" t="s">
        <v>72242</v>
      </c>
      <c r="K21756" t="s">
        <v>72243</v>
      </c>
      <c r="L21756" t="s">
        <v>77929</v>
      </c>
    </row>
    <row r="21757" spans="1:12" x14ac:dyDescent="0.15">
      <c r="A21757" t="s">
        <v>12</v>
      </c>
      <c r="B21757">
        <v>6130490</v>
      </c>
      <c r="C21757">
        <v>6130510</v>
      </c>
      <c r="D21757" t="s">
        <v>72244</v>
      </c>
      <c r="E21757" t="s">
        <v>72245</v>
      </c>
      <c r="F21757" t="s">
        <v>15</v>
      </c>
      <c r="G21757" t="s">
        <v>23</v>
      </c>
      <c r="H21757">
        <v>9</v>
      </c>
      <c r="I21757" t="s">
        <v>72246</v>
      </c>
      <c r="J21757" t="s">
        <v>72247</v>
      </c>
      <c r="K21757" t="s">
        <v>72248</v>
      </c>
      <c r="L21757" t="s">
        <v>77939</v>
      </c>
    </row>
    <row r="21758" spans="1:12" x14ac:dyDescent="0.15">
      <c r="A21758" t="s">
        <v>12</v>
      </c>
      <c r="B21758">
        <v>6130513</v>
      </c>
      <c r="C21758">
        <v>6130533</v>
      </c>
      <c r="D21758" t="s">
        <v>72244</v>
      </c>
      <c r="E21758" t="s">
        <v>72245</v>
      </c>
      <c r="F21758" t="s">
        <v>15</v>
      </c>
      <c r="G21758" t="s">
        <v>23</v>
      </c>
      <c r="H21758">
        <v>32</v>
      </c>
      <c r="I21758" t="s">
        <v>72249</v>
      </c>
      <c r="J21758" t="s">
        <v>72250</v>
      </c>
      <c r="K21758" t="s">
        <v>72251</v>
      </c>
      <c r="L21758" t="s">
        <v>77918</v>
      </c>
    </row>
    <row r="21759" spans="1:12" x14ac:dyDescent="0.15">
      <c r="A21759" t="s">
        <v>12</v>
      </c>
      <c r="B21759">
        <v>6130550</v>
      </c>
      <c r="C21759">
        <v>6130570</v>
      </c>
      <c r="D21759" t="s">
        <v>72244</v>
      </c>
      <c r="E21759" t="s">
        <v>72245</v>
      </c>
      <c r="F21759" t="s">
        <v>15</v>
      </c>
      <c r="G21759" t="s">
        <v>36</v>
      </c>
      <c r="H21759">
        <v>69</v>
      </c>
      <c r="I21759" t="s">
        <v>72252</v>
      </c>
      <c r="J21759" t="s">
        <v>72253</v>
      </c>
      <c r="K21759" t="s">
        <v>72254</v>
      </c>
      <c r="L21759" t="s">
        <v>78015</v>
      </c>
    </row>
    <row r="21760" spans="1:12" x14ac:dyDescent="0.15">
      <c r="A21760" t="s">
        <v>12</v>
      </c>
      <c r="B21760">
        <v>6130570</v>
      </c>
      <c r="C21760">
        <v>6130590</v>
      </c>
      <c r="D21760" t="s">
        <v>72244</v>
      </c>
      <c r="E21760" t="s">
        <v>72245</v>
      </c>
      <c r="F21760" t="s">
        <v>15</v>
      </c>
      <c r="G21760" t="s">
        <v>36</v>
      </c>
      <c r="H21760">
        <v>89</v>
      </c>
      <c r="I21760" t="s">
        <v>72255</v>
      </c>
      <c r="J21760" t="s">
        <v>72256</v>
      </c>
      <c r="K21760" t="s">
        <v>72257</v>
      </c>
      <c r="L21760" t="s">
        <v>77964</v>
      </c>
    </row>
    <row r="21761" spans="1:12" x14ac:dyDescent="0.15">
      <c r="A21761" t="s">
        <v>12</v>
      </c>
      <c r="B21761">
        <v>6131593</v>
      </c>
      <c r="C21761">
        <v>6131613</v>
      </c>
      <c r="D21761" t="s">
        <v>72258</v>
      </c>
      <c r="E21761" t="s">
        <v>90</v>
      </c>
      <c r="F21761" t="s">
        <v>15</v>
      </c>
      <c r="G21761" t="s">
        <v>32</v>
      </c>
      <c r="H21761">
        <v>1</v>
      </c>
      <c r="I21761" t="s">
        <v>72259</v>
      </c>
      <c r="J21761" t="s">
        <v>72260</v>
      </c>
      <c r="K21761" t="s">
        <v>72261</v>
      </c>
      <c r="L21761" t="s">
        <v>77917</v>
      </c>
    </row>
    <row r="21762" spans="1:12" x14ac:dyDescent="0.15">
      <c r="A21762" t="s">
        <v>12</v>
      </c>
      <c r="B21762">
        <v>6131637</v>
      </c>
      <c r="C21762">
        <v>6131657</v>
      </c>
      <c r="D21762" t="s">
        <v>72258</v>
      </c>
      <c r="E21762" t="s">
        <v>90</v>
      </c>
      <c r="F21762" t="s">
        <v>15</v>
      </c>
      <c r="G21762" t="s">
        <v>36</v>
      </c>
      <c r="H21762">
        <v>45</v>
      </c>
      <c r="I21762" t="s">
        <v>72262</v>
      </c>
      <c r="J21762" t="s">
        <v>72263</v>
      </c>
      <c r="K21762" t="s">
        <v>72264</v>
      </c>
      <c r="L21762" t="s">
        <v>77967</v>
      </c>
    </row>
    <row r="21763" spans="1:12" x14ac:dyDescent="0.15">
      <c r="A21763" t="s">
        <v>12</v>
      </c>
      <c r="B21763">
        <v>6131661</v>
      </c>
      <c r="C21763">
        <v>6131681</v>
      </c>
      <c r="D21763" t="s">
        <v>72258</v>
      </c>
      <c r="E21763" t="s">
        <v>90</v>
      </c>
      <c r="F21763" t="s">
        <v>15</v>
      </c>
      <c r="G21763" t="s">
        <v>23</v>
      </c>
      <c r="H21763">
        <v>69</v>
      </c>
      <c r="I21763" t="s">
        <v>72265</v>
      </c>
      <c r="J21763" t="s">
        <v>72266</v>
      </c>
      <c r="K21763" t="s">
        <v>72267</v>
      </c>
      <c r="L21763" t="s">
        <v>78015</v>
      </c>
    </row>
    <row r="21764" spans="1:12" x14ac:dyDescent="0.15">
      <c r="A21764" t="s">
        <v>12</v>
      </c>
      <c r="B21764">
        <v>6131707</v>
      </c>
      <c r="C21764">
        <v>6131727</v>
      </c>
      <c r="D21764" t="s">
        <v>72258</v>
      </c>
      <c r="E21764" t="s">
        <v>90</v>
      </c>
      <c r="F21764" t="s">
        <v>15</v>
      </c>
      <c r="G21764" t="s">
        <v>23</v>
      </c>
      <c r="H21764">
        <v>115</v>
      </c>
      <c r="I21764" t="s">
        <v>72268</v>
      </c>
      <c r="J21764" t="s">
        <v>72269</v>
      </c>
      <c r="K21764" t="s">
        <v>72270</v>
      </c>
      <c r="L21764" t="s">
        <v>78020</v>
      </c>
    </row>
    <row r="21765" spans="1:12" x14ac:dyDescent="0.15">
      <c r="A21765" t="s">
        <v>12</v>
      </c>
      <c r="B21765">
        <v>6131893</v>
      </c>
      <c r="C21765">
        <v>6131913</v>
      </c>
      <c r="D21765" t="s">
        <v>72271</v>
      </c>
      <c r="E21765" t="s">
        <v>90</v>
      </c>
      <c r="F21765" t="s">
        <v>15</v>
      </c>
      <c r="G21765" t="s">
        <v>32</v>
      </c>
      <c r="H21765">
        <v>1</v>
      </c>
      <c r="I21765" t="s">
        <v>72272</v>
      </c>
      <c r="J21765" t="s">
        <v>72273</v>
      </c>
      <c r="K21765" t="s">
        <v>72274</v>
      </c>
      <c r="L21765" t="s">
        <v>77917</v>
      </c>
    </row>
    <row r="21766" spans="1:12" x14ac:dyDescent="0.15">
      <c r="A21766" t="s">
        <v>12</v>
      </c>
      <c r="B21766">
        <v>6131915</v>
      </c>
      <c r="C21766">
        <v>6131935</v>
      </c>
      <c r="D21766" t="s">
        <v>72271</v>
      </c>
      <c r="E21766" t="s">
        <v>90</v>
      </c>
      <c r="F21766" t="s">
        <v>15</v>
      </c>
      <c r="G21766" t="s">
        <v>23</v>
      </c>
      <c r="H21766">
        <v>23</v>
      </c>
      <c r="I21766" t="s">
        <v>72275</v>
      </c>
      <c r="J21766" t="s">
        <v>72276</v>
      </c>
      <c r="K21766" t="s">
        <v>72277</v>
      </c>
      <c r="L21766" t="s">
        <v>77975</v>
      </c>
    </row>
    <row r="21767" spans="1:12" x14ac:dyDescent="0.15">
      <c r="A21767" t="s">
        <v>12</v>
      </c>
      <c r="B21767">
        <v>6131965</v>
      </c>
      <c r="C21767">
        <v>6131985</v>
      </c>
      <c r="D21767" t="s">
        <v>72271</v>
      </c>
      <c r="E21767" t="s">
        <v>90</v>
      </c>
      <c r="F21767" t="s">
        <v>15</v>
      </c>
      <c r="G21767" t="s">
        <v>23</v>
      </c>
      <c r="H21767">
        <v>73</v>
      </c>
      <c r="I21767" t="s">
        <v>72278</v>
      </c>
      <c r="J21767" t="s">
        <v>72279</v>
      </c>
      <c r="K21767" t="s">
        <v>72280</v>
      </c>
      <c r="L21767" t="s">
        <v>77926</v>
      </c>
    </row>
    <row r="21768" spans="1:12" x14ac:dyDescent="0.15">
      <c r="A21768" t="s">
        <v>12</v>
      </c>
      <c r="B21768">
        <v>6131994</v>
      </c>
      <c r="C21768">
        <v>6132014</v>
      </c>
      <c r="D21768" t="s">
        <v>72271</v>
      </c>
      <c r="E21768" t="s">
        <v>90</v>
      </c>
      <c r="F21768" t="s">
        <v>15</v>
      </c>
      <c r="G21768" t="s">
        <v>16</v>
      </c>
      <c r="H21768">
        <v>102</v>
      </c>
      <c r="I21768" t="s">
        <v>72281</v>
      </c>
      <c r="J21768" t="s">
        <v>72282</v>
      </c>
      <c r="K21768" t="s">
        <v>72283</v>
      </c>
      <c r="L21768" t="s">
        <v>77933</v>
      </c>
    </row>
    <row r="21769" spans="1:12" x14ac:dyDescent="0.15">
      <c r="A21769" t="s">
        <v>12</v>
      </c>
      <c r="B21769">
        <v>6133918</v>
      </c>
      <c r="C21769">
        <v>6133938</v>
      </c>
      <c r="D21769" t="s">
        <v>72284</v>
      </c>
      <c r="E21769" t="s">
        <v>90</v>
      </c>
      <c r="F21769" t="s">
        <v>76</v>
      </c>
      <c r="G21769" t="s">
        <v>23</v>
      </c>
      <c r="H21769">
        <v>20</v>
      </c>
      <c r="I21769" t="s">
        <v>72285</v>
      </c>
      <c r="J21769" t="s">
        <v>72286</v>
      </c>
      <c r="K21769" t="s">
        <v>72287</v>
      </c>
      <c r="L21769" t="s">
        <v>77968</v>
      </c>
    </row>
    <row r="21770" spans="1:12" x14ac:dyDescent="0.15">
      <c r="A21770" t="s">
        <v>12</v>
      </c>
      <c r="B21770">
        <v>6133897</v>
      </c>
      <c r="C21770">
        <v>6133917</v>
      </c>
      <c r="D21770" t="s">
        <v>72284</v>
      </c>
      <c r="E21770" t="s">
        <v>90</v>
      </c>
      <c r="F21770" t="s">
        <v>76</v>
      </c>
      <c r="G21770" t="s">
        <v>16</v>
      </c>
      <c r="H21770">
        <v>41</v>
      </c>
      <c r="I21770" t="s">
        <v>72288</v>
      </c>
      <c r="J21770" t="s">
        <v>72289</v>
      </c>
      <c r="K21770" t="s">
        <v>72290</v>
      </c>
      <c r="L21770" t="s">
        <v>78014</v>
      </c>
    </row>
    <row r="21771" spans="1:12" x14ac:dyDescent="0.15">
      <c r="A21771" t="s">
        <v>12</v>
      </c>
      <c r="B21771">
        <v>6133859</v>
      </c>
      <c r="C21771">
        <v>6133879</v>
      </c>
      <c r="D21771" t="s">
        <v>72284</v>
      </c>
      <c r="E21771" t="s">
        <v>90</v>
      </c>
      <c r="F21771" t="s">
        <v>76</v>
      </c>
      <c r="G21771" t="s">
        <v>16</v>
      </c>
      <c r="H21771">
        <v>79</v>
      </c>
      <c r="I21771" t="s">
        <v>72291</v>
      </c>
      <c r="J21771" t="s">
        <v>72292</v>
      </c>
      <c r="K21771" t="s">
        <v>72293</v>
      </c>
      <c r="L21771" t="s">
        <v>77993</v>
      </c>
    </row>
    <row r="21772" spans="1:12" x14ac:dyDescent="0.15">
      <c r="A21772" t="s">
        <v>12</v>
      </c>
      <c r="B21772">
        <v>6133817</v>
      </c>
      <c r="C21772">
        <v>6133837</v>
      </c>
      <c r="D21772" t="s">
        <v>72284</v>
      </c>
      <c r="E21772" t="s">
        <v>90</v>
      </c>
      <c r="F21772" t="s">
        <v>76</v>
      </c>
      <c r="G21772" t="s">
        <v>32</v>
      </c>
      <c r="H21772">
        <v>121</v>
      </c>
      <c r="I21772" t="s">
        <v>72294</v>
      </c>
      <c r="J21772" t="s">
        <v>72295</v>
      </c>
      <c r="K21772" t="s">
        <v>72296</v>
      </c>
      <c r="L21772" t="s">
        <v>77943</v>
      </c>
    </row>
    <row r="21773" spans="1:12" x14ac:dyDescent="0.15">
      <c r="A21773" t="s">
        <v>12</v>
      </c>
      <c r="B21773">
        <v>6134141</v>
      </c>
      <c r="C21773">
        <v>6134161</v>
      </c>
      <c r="D21773" t="s">
        <v>72297</v>
      </c>
      <c r="E21773" t="s">
        <v>90</v>
      </c>
      <c r="F21773" t="s">
        <v>15</v>
      </c>
      <c r="G21773" t="s">
        <v>36</v>
      </c>
      <c r="H21773">
        <v>25</v>
      </c>
      <c r="I21773" t="s">
        <v>72298</v>
      </c>
      <c r="J21773" t="s">
        <v>72299</v>
      </c>
      <c r="K21773" t="s">
        <v>72300</v>
      </c>
      <c r="L21773" t="s">
        <v>78012</v>
      </c>
    </row>
    <row r="21774" spans="1:12" x14ac:dyDescent="0.15">
      <c r="A21774" t="s">
        <v>12</v>
      </c>
      <c r="B21774">
        <v>6134166</v>
      </c>
      <c r="C21774">
        <v>6134186</v>
      </c>
      <c r="D21774" t="s">
        <v>72297</v>
      </c>
      <c r="E21774" t="s">
        <v>90</v>
      </c>
      <c r="F21774" t="s">
        <v>15</v>
      </c>
      <c r="G21774" t="s">
        <v>23</v>
      </c>
      <c r="H21774">
        <v>50</v>
      </c>
      <c r="I21774" t="s">
        <v>72301</v>
      </c>
      <c r="J21774" t="s">
        <v>72302</v>
      </c>
      <c r="K21774" t="s">
        <v>72303</v>
      </c>
      <c r="L21774" t="s">
        <v>77925</v>
      </c>
    </row>
    <row r="21775" spans="1:12" x14ac:dyDescent="0.15">
      <c r="A21775" t="s">
        <v>12</v>
      </c>
      <c r="B21775">
        <v>6134195</v>
      </c>
      <c r="C21775">
        <v>6134215</v>
      </c>
      <c r="D21775" t="s">
        <v>72297</v>
      </c>
      <c r="E21775" t="s">
        <v>90</v>
      </c>
      <c r="F21775" t="s">
        <v>15</v>
      </c>
      <c r="G21775" t="s">
        <v>36</v>
      </c>
      <c r="H21775">
        <v>79</v>
      </c>
      <c r="I21775" t="s">
        <v>72304</v>
      </c>
      <c r="J21775" t="s">
        <v>72305</v>
      </c>
      <c r="K21775" t="s">
        <v>72306</v>
      </c>
      <c r="L21775" t="s">
        <v>77993</v>
      </c>
    </row>
    <row r="21776" spans="1:12" x14ac:dyDescent="0.15">
      <c r="A21776" t="s">
        <v>12</v>
      </c>
      <c r="B21776">
        <v>6134232</v>
      </c>
      <c r="C21776">
        <v>6134252</v>
      </c>
      <c r="D21776" t="s">
        <v>72297</v>
      </c>
      <c r="E21776" t="s">
        <v>90</v>
      </c>
      <c r="F21776" t="s">
        <v>15</v>
      </c>
      <c r="G21776" t="s">
        <v>16</v>
      </c>
      <c r="H21776">
        <v>116</v>
      </c>
      <c r="I21776" t="s">
        <v>72307</v>
      </c>
      <c r="J21776" t="s">
        <v>72308</v>
      </c>
      <c r="K21776" t="s">
        <v>72309</v>
      </c>
      <c r="L21776" t="s">
        <v>77976</v>
      </c>
    </row>
    <row r="21777" spans="1:12" x14ac:dyDescent="0.15">
      <c r="A21777" t="s">
        <v>12</v>
      </c>
      <c r="B21777">
        <v>6135061</v>
      </c>
      <c r="C21777">
        <v>6135081</v>
      </c>
      <c r="D21777" t="s">
        <v>72310</v>
      </c>
      <c r="E21777" t="s">
        <v>90</v>
      </c>
      <c r="F21777" t="s">
        <v>15</v>
      </c>
      <c r="G21777" t="s">
        <v>16</v>
      </c>
      <c r="H21777">
        <v>7</v>
      </c>
      <c r="I21777" t="s">
        <v>72311</v>
      </c>
      <c r="J21777" t="s">
        <v>72312</v>
      </c>
      <c r="K21777" t="s">
        <v>72313</v>
      </c>
      <c r="L21777" t="s">
        <v>77909</v>
      </c>
    </row>
    <row r="21778" spans="1:12" x14ac:dyDescent="0.15">
      <c r="A21778" t="s">
        <v>12</v>
      </c>
      <c r="B21778">
        <v>6135086</v>
      </c>
      <c r="C21778">
        <v>6135106</v>
      </c>
      <c r="D21778" t="s">
        <v>72310</v>
      </c>
      <c r="E21778" t="s">
        <v>90</v>
      </c>
      <c r="F21778" t="s">
        <v>15</v>
      </c>
      <c r="G21778" t="s">
        <v>16</v>
      </c>
      <c r="H21778">
        <v>32</v>
      </c>
      <c r="I21778" t="s">
        <v>72314</v>
      </c>
      <c r="J21778" t="s">
        <v>72315</v>
      </c>
      <c r="K21778" t="s">
        <v>72316</v>
      </c>
      <c r="L21778" t="s">
        <v>77918</v>
      </c>
    </row>
    <row r="21779" spans="1:12" x14ac:dyDescent="0.15">
      <c r="A21779" t="s">
        <v>12</v>
      </c>
      <c r="B21779">
        <v>6135142</v>
      </c>
      <c r="C21779">
        <v>6135162</v>
      </c>
      <c r="D21779" t="s">
        <v>72310</v>
      </c>
      <c r="E21779" t="s">
        <v>90</v>
      </c>
      <c r="F21779" t="s">
        <v>15</v>
      </c>
      <c r="G21779" t="s">
        <v>16</v>
      </c>
      <c r="H21779">
        <v>88</v>
      </c>
      <c r="I21779" t="s">
        <v>72317</v>
      </c>
      <c r="J21779" t="s">
        <v>72318</v>
      </c>
      <c r="K21779" t="s">
        <v>72319</v>
      </c>
      <c r="L21779" t="s">
        <v>77923</v>
      </c>
    </row>
    <row r="21780" spans="1:12" x14ac:dyDescent="0.15">
      <c r="A21780" t="s">
        <v>12</v>
      </c>
      <c r="B21780">
        <v>6135166</v>
      </c>
      <c r="C21780">
        <v>6135186</v>
      </c>
      <c r="D21780" t="s">
        <v>72310</v>
      </c>
      <c r="E21780" t="s">
        <v>90</v>
      </c>
      <c r="F21780" t="s">
        <v>15</v>
      </c>
      <c r="G21780" t="s">
        <v>32</v>
      </c>
      <c r="H21780">
        <v>112</v>
      </c>
      <c r="I21780" t="s">
        <v>72320</v>
      </c>
      <c r="J21780" t="s">
        <v>72321</v>
      </c>
      <c r="K21780" t="s">
        <v>72322</v>
      </c>
      <c r="L21780" t="s">
        <v>77950</v>
      </c>
    </row>
    <row r="21781" spans="1:12" x14ac:dyDescent="0.15">
      <c r="A21781" t="s">
        <v>12</v>
      </c>
      <c r="B21781">
        <v>6135865</v>
      </c>
      <c r="C21781">
        <v>6135885</v>
      </c>
      <c r="D21781" t="s">
        <v>72323</v>
      </c>
      <c r="E21781" t="s">
        <v>90</v>
      </c>
      <c r="F21781" t="s">
        <v>15</v>
      </c>
      <c r="G21781" t="s">
        <v>23</v>
      </c>
      <c r="H21781">
        <v>23</v>
      </c>
      <c r="I21781" t="s">
        <v>72324</v>
      </c>
      <c r="J21781" t="s">
        <v>72325</v>
      </c>
      <c r="K21781" t="s">
        <v>72326</v>
      </c>
      <c r="L21781" t="s">
        <v>77975</v>
      </c>
    </row>
    <row r="21782" spans="1:12" x14ac:dyDescent="0.15">
      <c r="A21782" t="s">
        <v>12</v>
      </c>
      <c r="B21782">
        <v>6135912</v>
      </c>
      <c r="C21782">
        <v>6135932</v>
      </c>
      <c r="D21782" t="s">
        <v>72323</v>
      </c>
      <c r="E21782" t="s">
        <v>90</v>
      </c>
      <c r="F21782" t="s">
        <v>15</v>
      </c>
      <c r="G21782" t="s">
        <v>16</v>
      </c>
      <c r="H21782">
        <v>70</v>
      </c>
      <c r="I21782" t="s">
        <v>72327</v>
      </c>
      <c r="J21782" t="s">
        <v>72328</v>
      </c>
      <c r="K21782" t="s">
        <v>72329</v>
      </c>
      <c r="L21782" t="s">
        <v>77919</v>
      </c>
    </row>
    <row r="21783" spans="1:12" x14ac:dyDescent="0.15">
      <c r="A21783" t="s">
        <v>12</v>
      </c>
      <c r="B21783">
        <v>6135936</v>
      </c>
      <c r="C21783">
        <v>6135956</v>
      </c>
      <c r="D21783" t="s">
        <v>72323</v>
      </c>
      <c r="E21783" t="s">
        <v>90</v>
      </c>
      <c r="F21783" t="s">
        <v>15</v>
      </c>
      <c r="G21783" t="s">
        <v>16</v>
      </c>
      <c r="H21783">
        <v>94</v>
      </c>
      <c r="I21783" t="s">
        <v>72330</v>
      </c>
      <c r="J21783" t="s">
        <v>72331</v>
      </c>
      <c r="K21783" t="s">
        <v>72332</v>
      </c>
      <c r="L21783" t="s">
        <v>77927</v>
      </c>
    </row>
    <row r="21784" spans="1:12" x14ac:dyDescent="0.15">
      <c r="A21784" t="s">
        <v>12</v>
      </c>
      <c r="B21784">
        <v>6136023</v>
      </c>
      <c r="C21784">
        <v>6136043</v>
      </c>
      <c r="D21784" t="s">
        <v>72323</v>
      </c>
      <c r="E21784" t="s">
        <v>90</v>
      </c>
      <c r="F21784" t="s">
        <v>15</v>
      </c>
      <c r="G21784" t="s">
        <v>32</v>
      </c>
      <c r="H21784">
        <v>181</v>
      </c>
      <c r="I21784" t="s">
        <v>72333</v>
      </c>
      <c r="J21784" t="s">
        <v>72334</v>
      </c>
      <c r="K21784" t="s">
        <v>72335</v>
      </c>
      <c r="L21784" t="s">
        <v>78031</v>
      </c>
    </row>
    <row r="21785" spans="1:12" x14ac:dyDescent="0.15">
      <c r="A21785" t="s">
        <v>12</v>
      </c>
      <c r="B21785">
        <v>6136670</v>
      </c>
      <c r="C21785">
        <v>6136690</v>
      </c>
      <c r="D21785" t="s">
        <v>72336</v>
      </c>
      <c r="E21785" t="s">
        <v>90</v>
      </c>
      <c r="F21785" t="s">
        <v>15</v>
      </c>
      <c r="G21785" t="s">
        <v>23</v>
      </c>
      <c r="H21785">
        <v>14</v>
      </c>
      <c r="I21785" t="s">
        <v>72337</v>
      </c>
      <c r="J21785" t="s">
        <v>72338</v>
      </c>
      <c r="K21785" t="s">
        <v>72339</v>
      </c>
      <c r="L21785" t="s">
        <v>77924</v>
      </c>
    </row>
    <row r="21786" spans="1:12" x14ac:dyDescent="0.15">
      <c r="A21786" t="s">
        <v>12</v>
      </c>
      <c r="B21786">
        <v>6136699</v>
      </c>
      <c r="C21786">
        <v>6136719</v>
      </c>
      <c r="D21786" t="s">
        <v>72336</v>
      </c>
      <c r="E21786" t="s">
        <v>90</v>
      </c>
      <c r="F21786" t="s">
        <v>15</v>
      </c>
      <c r="G21786" t="s">
        <v>16</v>
      </c>
      <c r="H21786">
        <v>43</v>
      </c>
      <c r="I21786" t="s">
        <v>72340</v>
      </c>
      <c r="J21786" t="s">
        <v>72341</v>
      </c>
      <c r="K21786" t="s">
        <v>72342</v>
      </c>
      <c r="L21786" t="s">
        <v>77942</v>
      </c>
    </row>
    <row r="21787" spans="1:12" x14ac:dyDescent="0.15">
      <c r="A21787" t="s">
        <v>12</v>
      </c>
      <c r="B21787">
        <v>6136763</v>
      </c>
      <c r="C21787">
        <v>6136783</v>
      </c>
      <c r="D21787" t="s">
        <v>72336</v>
      </c>
      <c r="E21787" t="s">
        <v>90</v>
      </c>
      <c r="F21787" t="s">
        <v>15</v>
      </c>
      <c r="G21787" t="s">
        <v>23</v>
      </c>
      <c r="H21787">
        <v>107</v>
      </c>
      <c r="I21787" t="s">
        <v>72343</v>
      </c>
      <c r="J21787" t="s">
        <v>72344</v>
      </c>
      <c r="K21787" t="s">
        <v>72345</v>
      </c>
      <c r="L21787" t="s">
        <v>77983</v>
      </c>
    </row>
    <row r="21788" spans="1:12" x14ac:dyDescent="0.15">
      <c r="A21788" t="s">
        <v>12</v>
      </c>
      <c r="B21788">
        <v>6136799</v>
      </c>
      <c r="C21788">
        <v>6136819</v>
      </c>
      <c r="D21788" t="s">
        <v>72336</v>
      </c>
      <c r="E21788" t="s">
        <v>90</v>
      </c>
      <c r="F21788" t="s">
        <v>15</v>
      </c>
      <c r="G21788" t="s">
        <v>23</v>
      </c>
      <c r="H21788">
        <v>143</v>
      </c>
      <c r="I21788" t="s">
        <v>72346</v>
      </c>
      <c r="J21788" t="s">
        <v>72347</v>
      </c>
      <c r="K21788" t="s">
        <v>72348</v>
      </c>
      <c r="L21788" t="s">
        <v>78076</v>
      </c>
    </row>
    <row r="21789" spans="1:12" x14ac:dyDescent="0.15">
      <c r="A21789" t="s">
        <v>12</v>
      </c>
      <c r="B21789">
        <v>6137371</v>
      </c>
      <c r="C21789">
        <v>6137391</v>
      </c>
      <c r="D21789" t="s">
        <v>72349</v>
      </c>
      <c r="E21789" t="s">
        <v>90</v>
      </c>
      <c r="F21789" t="s">
        <v>15</v>
      </c>
      <c r="G21789" t="s">
        <v>23</v>
      </c>
      <c r="H21789">
        <v>23</v>
      </c>
      <c r="I21789" t="s">
        <v>72350</v>
      </c>
      <c r="J21789" t="s">
        <v>72351</v>
      </c>
      <c r="K21789" t="s">
        <v>72352</v>
      </c>
      <c r="L21789" t="s">
        <v>77975</v>
      </c>
    </row>
    <row r="21790" spans="1:12" x14ac:dyDescent="0.15">
      <c r="A21790" t="s">
        <v>12</v>
      </c>
      <c r="B21790">
        <v>6137413</v>
      </c>
      <c r="C21790">
        <v>6137433</v>
      </c>
      <c r="D21790" t="s">
        <v>72349</v>
      </c>
      <c r="E21790" t="s">
        <v>90</v>
      </c>
      <c r="F21790" t="s">
        <v>15</v>
      </c>
      <c r="G21790" t="s">
        <v>23</v>
      </c>
      <c r="H21790">
        <v>65</v>
      </c>
      <c r="I21790" t="s">
        <v>72353</v>
      </c>
      <c r="J21790" t="s">
        <v>72354</v>
      </c>
      <c r="K21790" t="s">
        <v>72355</v>
      </c>
      <c r="L21790" t="s">
        <v>78042</v>
      </c>
    </row>
    <row r="21791" spans="1:12" x14ac:dyDescent="0.15">
      <c r="A21791" t="s">
        <v>12</v>
      </c>
      <c r="B21791">
        <v>6137442</v>
      </c>
      <c r="C21791">
        <v>6137462</v>
      </c>
      <c r="D21791" t="s">
        <v>72349</v>
      </c>
      <c r="E21791" t="s">
        <v>90</v>
      </c>
      <c r="F21791" t="s">
        <v>15</v>
      </c>
      <c r="G21791" t="s">
        <v>16</v>
      </c>
      <c r="H21791">
        <v>94</v>
      </c>
      <c r="I21791" t="s">
        <v>72356</v>
      </c>
      <c r="J21791" t="s">
        <v>72357</v>
      </c>
      <c r="K21791" t="s">
        <v>72358</v>
      </c>
      <c r="L21791" t="s">
        <v>77927</v>
      </c>
    </row>
    <row r="21792" spans="1:12" x14ac:dyDescent="0.15">
      <c r="A21792" t="s">
        <v>12</v>
      </c>
      <c r="B21792">
        <v>6137462</v>
      </c>
      <c r="C21792">
        <v>6137482</v>
      </c>
      <c r="D21792" t="s">
        <v>72349</v>
      </c>
      <c r="E21792" t="s">
        <v>90</v>
      </c>
      <c r="F21792" t="s">
        <v>15</v>
      </c>
      <c r="G21792" t="s">
        <v>16</v>
      </c>
      <c r="H21792">
        <v>114</v>
      </c>
      <c r="I21792" t="s">
        <v>72359</v>
      </c>
      <c r="J21792" t="s">
        <v>72360</v>
      </c>
      <c r="K21792" t="s">
        <v>72361</v>
      </c>
      <c r="L21792" t="s">
        <v>77965</v>
      </c>
    </row>
    <row r="21793" spans="1:12" x14ac:dyDescent="0.15">
      <c r="A21793" t="s">
        <v>12</v>
      </c>
      <c r="B21793">
        <v>6138394</v>
      </c>
      <c r="C21793">
        <v>6138414</v>
      </c>
      <c r="D21793" t="s">
        <v>72362</v>
      </c>
      <c r="E21793" t="s">
        <v>90</v>
      </c>
      <c r="F21793" t="s">
        <v>15</v>
      </c>
      <c r="G21793" t="s">
        <v>32</v>
      </c>
      <c r="H21793">
        <v>0</v>
      </c>
      <c r="I21793" t="s">
        <v>72363</v>
      </c>
      <c r="J21793" t="s">
        <v>72364</v>
      </c>
      <c r="K21793" t="s">
        <v>72365</v>
      </c>
      <c r="L21793" t="s">
        <v>77980</v>
      </c>
    </row>
    <row r="21794" spans="1:12" x14ac:dyDescent="0.15">
      <c r="A21794" t="s">
        <v>12</v>
      </c>
      <c r="B21794">
        <v>6138418</v>
      </c>
      <c r="C21794">
        <v>6138438</v>
      </c>
      <c r="D21794" t="s">
        <v>72362</v>
      </c>
      <c r="E21794" t="s">
        <v>90</v>
      </c>
      <c r="F21794" t="s">
        <v>15</v>
      </c>
      <c r="G21794" t="s">
        <v>16</v>
      </c>
      <c r="H21794">
        <v>24</v>
      </c>
      <c r="I21794" t="s">
        <v>72366</v>
      </c>
      <c r="J21794" t="s">
        <v>72367</v>
      </c>
      <c r="K21794" t="s">
        <v>72368</v>
      </c>
      <c r="L21794" t="s">
        <v>77966</v>
      </c>
    </row>
    <row r="21795" spans="1:12" x14ac:dyDescent="0.15">
      <c r="A21795" t="s">
        <v>12</v>
      </c>
      <c r="B21795">
        <v>6138442</v>
      </c>
      <c r="C21795">
        <v>6138462</v>
      </c>
      <c r="D21795" t="s">
        <v>72362</v>
      </c>
      <c r="E21795" t="s">
        <v>90</v>
      </c>
      <c r="F21795" t="s">
        <v>15</v>
      </c>
      <c r="G21795" t="s">
        <v>16</v>
      </c>
      <c r="H21795">
        <v>48</v>
      </c>
      <c r="I21795" t="s">
        <v>72369</v>
      </c>
      <c r="J21795" t="s">
        <v>72370</v>
      </c>
      <c r="K21795" t="s">
        <v>72371</v>
      </c>
      <c r="L21795" t="s">
        <v>78018</v>
      </c>
    </row>
    <row r="21796" spans="1:12" x14ac:dyDescent="0.15">
      <c r="A21796" t="s">
        <v>12</v>
      </c>
      <c r="B21796">
        <v>6138476</v>
      </c>
      <c r="C21796">
        <v>6138496</v>
      </c>
      <c r="D21796" t="s">
        <v>72362</v>
      </c>
      <c r="E21796" t="s">
        <v>90</v>
      </c>
      <c r="F21796" t="s">
        <v>15</v>
      </c>
      <c r="G21796" t="s">
        <v>16</v>
      </c>
      <c r="H21796">
        <v>82</v>
      </c>
      <c r="I21796" t="s">
        <v>72372</v>
      </c>
      <c r="J21796" t="s">
        <v>72373</v>
      </c>
      <c r="K21796" t="s">
        <v>72374</v>
      </c>
      <c r="L21796" t="s">
        <v>78011</v>
      </c>
    </row>
    <row r="21797" spans="1:12" x14ac:dyDescent="0.15">
      <c r="A21797" t="s">
        <v>12</v>
      </c>
      <c r="B21797">
        <v>6139733</v>
      </c>
      <c r="C21797">
        <v>6139753</v>
      </c>
      <c r="D21797" t="s">
        <v>72375</v>
      </c>
      <c r="E21797" t="s">
        <v>90</v>
      </c>
      <c r="F21797" t="s">
        <v>15</v>
      </c>
      <c r="G21797" t="s">
        <v>36</v>
      </c>
      <c r="H21797">
        <v>0</v>
      </c>
      <c r="I21797" t="s">
        <v>72376</v>
      </c>
      <c r="J21797" t="s">
        <v>72377</v>
      </c>
      <c r="K21797" t="s">
        <v>72378</v>
      </c>
      <c r="L21797" t="s">
        <v>77980</v>
      </c>
    </row>
    <row r="21798" spans="1:12" x14ac:dyDescent="0.15">
      <c r="A21798" t="s">
        <v>12</v>
      </c>
      <c r="B21798">
        <v>6139755</v>
      </c>
      <c r="C21798">
        <v>6139775</v>
      </c>
      <c r="D21798" t="s">
        <v>72375</v>
      </c>
      <c r="E21798" t="s">
        <v>90</v>
      </c>
      <c r="F21798" t="s">
        <v>15</v>
      </c>
      <c r="G21798" t="s">
        <v>16</v>
      </c>
      <c r="H21798">
        <v>22</v>
      </c>
      <c r="I21798" t="s">
        <v>72379</v>
      </c>
      <c r="J21798" t="s">
        <v>72380</v>
      </c>
      <c r="K21798" t="s">
        <v>72381</v>
      </c>
      <c r="L21798" t="s">
        <v>77948</v>
      </c>
    </row>
    <row r="21799" spans="1:12" x14ac:dyDescent="0.15">
      <c r="A21799" t="s">
        <v>12</v>
      </c>
      <c r="B21799">
        <v>6139776</v>
      </c>
      <c r="C21799">
        <v>6139796</v>
      </c>
      <c r="D21799" t="s">
        <v>72375</v>
      </c>
      <c r="E21799" t="s">
        <v>90</v>
      </c>
      <c r="F21799" t="s">
        <v>15</v>
      </c>
      <c r="G21799" t="s">
        <v>32</v>
      </c>
      <c r="H21799">
        <v>43</v>
      </c>
      <c r="I21799" t="s">
        <v>72382</v>
      </c>
      <c r="J21799" t="s">
        <v>72383</v>
      </c>
      <c r="K21799" t="s">
        <v>72384</v>
      </c>
      <c r="L21799" t="s">
        <v>77942</v>
      </c>
    </row>
    <row r="21800" spans="1:12" x14ac:dyDescent="0.15">
      <c r="A21800" t="s">
        <v>12</v>
      </c>
      <c r="B21800">
        <v>6139803</v>
      </c>
      <c r="C21800">
        <v>6139823</v>
      </c>
      <c r="D21800" t="s">
        <v>72375</v>
      </c>
      <c r="E21800" t="s">
        <v>90</v>
      </c>
      <c r="F21800" t="s">
        <v>15</v>
      </c>
      <c r="G21800" t="s">
        <v>16</v>
      </c>
      <c r="H21800">
        <v>70</v>
      </c>
      <c r="I21800" t="s">
        <v>72385</v>
      </c>
      <c r="J21800" t="s">
        <v>72386</v>
      </c>
      <c r="K21800" t="s">
        <v>72387</v>
      </c>
      <c r="L21800" t="s">
        <v>77919</v>
      </c>
    </row>
    <row r="21801" spans="1:12" x14ac:dyDescent="0.15">
      <c r="A21801" t="s">
        <v>12</v>
      </c>
      <c r="B21801">
        <v>6140208</v>
      </c>
      <c r="C21801">
        <v>6140228</v>
      </c>
      <c r="D21801" t="s">
        <v>72388</v>
      </c>
      <c r="E21801" t="s">
        <v>90</v>
      </c>
      <c r="F21801" t="s">
        <v>15</v>
      </c>
      <c r="G21801" t="s">
        <v>32</v>
      </c>
      <c r="H21801">
        <v>1</v>
      </c>
      <c r="I21801" t="s">
        <v>72389</v>
      </c>
      <c r="J21801" t="s">
        <v>72390</v>
      </c>
      <c r="K21801" t="s">
        <v>72391</v>
      </c>
      <c r="L21801" t="s">
        <v>77917</v>
      </c>
    </row>
    <row r="21802" spans="1:12" x14ac:dyDescent="0.15">
      <c r="A21802" t="s">
        <v>12</v>
      </c>
      <c r="B21802">
        <v>6140231</v>
      </c>
      <c r="C21802">
        <v>6140251</v>
      </c>
      <c r="D21802" t="s">
        <v>72388</v>
      </c>
      <c r="E21802" t="s">
        <v>90</v>
      </c>
      <c r="F21802" t="s">
        <v>15</v>
      </c>
      <c r="G21802" t="s">
        <v>36</v>
      </c>
      <c r="H21802">
        <v>24</v>
      </c>
      <c r="I21802" t="s">
        <v>72392</v>
      </c>
      <c r="J21802" t="s">
        <v>72393</v>
      </c>
      <c r="K21802" t="s">
        <v>72394</v>
      </c>
      <c r="L21802" t="s">
        <v>77966</v>
      </c>
    </row>
    <row r="21803" spans="1:12" x14ac:dyDescent="0.15">
      <c r="A21803" t="s">
        <v>12</v>
      </c>
      <c r="B21803">
        <v>6140256</v>
      </c>
      <c r="C21803">
        <v>6140276</v>
      </c>
      <c r="D21803" t="s">
        <v>72388</v>
      </c>
      <c r="E21803" t="s">
        <v>90</v>
      </c>
      <c r="F21803" t="s">
        <v>15</v>
      </c>
      <c r="G21803" t="s">
        <v>23</v>
      </c>
      <c r="H21803">
        <v>49</v>
      </c>
      <c r="I21803" t="s">
        <v>72395</v>
      </c>
      <c r="J21803" t="s">
        <v>72396</v>
      </c>
      <c r="K21803" t="s">
        <v>72397</v>
      </c>
      <c r="L21803" t="s">
        <v>77913</v>
      </c>
    </row>
    <row r="21804" spans="1:12" x14ac:dyDescent="0.15">
      <c r="A21804" t="s">
        <v>12</v>
      </c>
      <c r="B21804">
        <v>6140277</v>
      </c>
      <c r="C21804">
        <v>6140297</v>
      </c>
      <c r="D21804" t="s">
        <v>72388</v>
      </c>
      <c r="E21804" t="s">
        <v>90</v>
      </c>
      <c r="F21804" t="s">
        <v>15</v>
      </c>
      <c r="G21804" t="s">
        <v>16</v>
      </c>
      <c r="H21804">
        <v>70</v>
      </c>
      <c r="I21804" t="s">
        <v>72398</v>
      </c>
      <c r="J21804" t="s">
        <v>72399</v>
      </c>
      <c r="K21804" t="s">
        <v>72400</v>
      </c>
      <c r="L21804" t="s">
        <v>77919</v>
      </c>
    </row>
    <row r="21805" spans="1:12" x14ac:dyDescent="0.15">
      <c r="A21805" t="s">
        <v>12</v>
      </c>
      <c r="B21805">
        <v>6141701</v>
      </c>
      <c r="C21805">
        <v>6141721</v>
      </c>
      <c r="D21805" t="s">
        <v>72401</v>
      </c>
      <c r="E21805" t="s">
        <v>90</v>
      </c>
      <c r="F21805" t="s">
        <v>15</v>
      </c>
      <c r="G21805" t="s">
        <v>32</v>
      </c>
      <c r="H21805">
        <v>1</v>
      </c>
      <c r="I21805" t="s">
        <v>72402</v>
      </c>
      <c r="J21805" t="s">
        <v>72403</v>
      </c>
      <c r="K21805" t="s">
        <v>72404</v>
      </c>
      <c r="L21805" t="s">
        <v>77917</v>
      </c>
    </row>
    <row r="21806" spans="1:12" x14ac:dyDescent="0.15">
      <c r="A21806" t="s">
        <v>12</v>
      </c>
      <c r="B21806">
        <v>6141726</v>
      </c>
      <c r="C21806">
        <v>6141746</v>
      </c>
      <c r="D21806" t="s">
        <v>72401</v>
      </c>
      <c r="E21806" t="s">
        <v>90</v>
      </c>
      <c r="F21806" t="s">
        <v>15</v>
      </c>
      <c r="G21806" t="s">
        <v>36</v>
      </c>
      <c r="H21806">
        <v>26</v>
      </c>
      <c r="I21806" t="s">
        <v>72405</v>
      </c>
      <c r="J21806" t="s">
        <v>72406</v>
      </c>
      <c r="K21806" t="s">
        <v>72407</v>
      </c>
      <c r="L21806" t="s">
        <v>78002</v>
      </c>
    </row>
    <row r="21807" spans="1:12" x14ac:dyDescent="0.15">
      <c r="A21807" t="s">
        <v>12</v>
      </c>
      <c r="B21807">
        <v>6141773</v>
      </c>
      <c r="C21807">
        <v>6141793</v>
      </c>
      <c r="D21807" t="s">
        <v>72401</v>
      </c>
      <c r="E21807" t="s">
        <v>90</v>
      </c>
      <c r="F21807" t="s">
        <v>15</v>
      </c>
      <c r="G21807" t="s">
        <v>16</v>
      </c>
      <c r="H21807">
        <v>73</v>
      </c>
      <c r="I21807" t="s">
        <v>72408</v>
      </c>
      <c r="J21807" t="s">
        <v>72409</v>
      </c>
      <c r="K21807" t="s">
        <v>72410</v>
      </c>
      <c r="L21807" t="s">
        <v>77926</v>
      </c>
    </row>
    <row r="21808" spans="1:12" x14ac:dyDescent="0.15">
      <c r="A21808" t="s">
        <v>12</v>
      </c>
      <c r="B21808">
        <v>6141797</v>
      </c>
      <c r="C21808">
        <v>6141817</v>
      </c>
      <c r="D21808" t="s">
        <v>72401</v>
      </c>
      <c r="E21808" t="s">
        <v>90</v>
      </c>
      <c r="F21808" t="s">
        <v>15</v>
      </c>
      <c r="G21808" t="s">
        <v>32</v>
      </c>
      <c r="H21808">
        <v>97</v>
      </c>
      <c r="I21808" t="s">
        <v>72411</v>
      </c>
      <c r="J21808" t="s">
        <v>72412</v>
      </c>
      <c r="K21808" t="s">
        <v>72413</v>
      </c>
      <c r="L21808" t="s">
        <v>78010</v>
      </c>
    </row>
    <row r="21809" spans="1:12" x14ac:dyDescent="0.15">
      <c r="A21809" t="s">
        <v>12</v>
      </c>
      <c r="B21809">
        <v>6142920</v>
      </c>
      <c r="C21809">
        <v>6142940</v>
      </c>
      <c r="D21809" t="s">
        <v>72414</v>
      </c>
      <c r="E21809" t="s">
        <v>90</v>
      </c>
      <c r="F21809" t="s">
        <v>15</v>
      </c>
      <c r="G21809" t="s">
        <v>36</v>
      </c>
      <c r="H21809">
        <v>25</v>
      </c>
      <c r="I21809" t="s">
        <v>72415</v>
      </c>
      <c r="J21809" t="s">
        <v>72416</v>
      </c>
      <c r="K21809" t="s">
        <v>72417</v>
      </c>
      <c r="L21809" t="s">
        <v>78012</v>
      </c>
    </row>
    <row r="21810" spans="1:12" x14ac:dyDescent="0.15">
      <c r="A21810" t="s">
        <v>12</v>
      </c>
      <c r="B21810">
        <v>6142951</v>
      </c>
      <c r="C21810">
        <v>6142971</v>
      </c>
      <c r="D21810" t="s">
        <v>72414</v>
      </c>
      <c r="E21810" t="s">
        <v>90</v>
      </c>
      <c r="F21810" t="s">
        <v>15</v>
      </c>
      <c r="G21810" t="s">
        <v>23</v>
      </c>
      <c r="H21810">
        <v>56</v>
      </c>
      <c r="I21810" t="s">
        <v>72418</v>
      </c>
      <c r="J21810" t="s">
        <v>72419</v>
      </c>
      <c r="K21810" t="s">
        <v>72420</v>
      </c>
      <c r="L21810" t="s">
        <v>77971</v>
      </c>
    </row>
    <row r="21811" spans="1:12" x14ac:dyDescent="0.15">
      <c r="A21811" t="s">
        <v>12</v>
      </c>
      <c r="B21811">
        <v>6142989</v>
      </c>
      <c r="C21811">
        <v>6143009</v>
      </c>
      <c r="D21811" t="s">
        <v>72414</v>
      </c>
      <c r="E21811" t="s">
        <v>90</v>
      </c>
      <c r="F21811" t="s">
        <v>15</v>
      </c>
      <c r="G21811" t="s">
        <v>32</v>
      </c>
      <c r="H21811">
        <v>94</v>
      </c>
      <c r="I21811" t="s">
        <v>72421</v>
      </c>
      <c r="J21811" t="s">
        <v>72422</v>
      </c>
      <c r="K21811" t="s">
        <v>72423</v>
      </c>
      <c r="L21811" t="s">
        <v>77927</v>
      </c>
    </row>
    <row r="21812" spans="1:12" x14ac:dyDescent="0.15">
      <c r="A21812" t="s">
        <v>12</v>
      </c>
      <c r="B21812">
        <v>6143009</v>
      </c>
      <c r="C21812">
        <v>6143029</v>
      </c>
      <c r="D21812" t="s">
        <v>72414</v>
      </c>
      <c r="E21812" t="s">
        <v>90</v>
      </c>
      <c r="F21812" t="s">
        <v>15</v>
      </c>
      <c r="G21812" t="s">
        <v>16</v>
      </c>
      <c r="H21812">
        <v>114</v>
      </c>
      <c r="I21812" t="s">
        <v>72424</v>
      </c>
      <c r="J21812" t="s">
        <v>72425</v>
      </c>
      <c r="K21812" t="s">
        <v>72426</v>
      </c>
      <c r="L21812" t="s">
        <v>77965</v>
      </c>
    </row>
    <row r="21813" spans="1:12" x14ac:dyDescent="0.15">
      <c r="A21813" t="s">
        <v>12</v>
      </c>
      <c r="B21813">
        <v>6144675</v>
      </c>
      <c r="C21813">
        <v>6144695</v>
      </c>
      <c r="D21813" t="s">
        <v>72427</v>
      </c>
      <c r="E21813" t="s">
        <v>90</v>
      </c>
      <c r="F21813" t="s">
        <v>76</v>
      </c>
      <c r="G21813" t="s">
        <v>23</v>
      </c>
      <c r="H21813">
        <v>38</v>
      </c>
      <c r="I21813" t="s">
        <v>72428</v>
      </c>
      <c r="J21813" t="s">
        <v>72429</v>
      </c>
      <c r="K21813" t="s">
        <v>72430</v>
      </c>
      <c r="L21813" t="s">
        <v>78008</v>
      </c>
    </row>
    <row r="21814" spans="1:12" x14ac:dyDescent="0.15">
      <c r="A21814" t="s">
        <v>12</v>
      </c>
      <c r="B21814">
        <v>6144642</v>
      </c>
      <c r="C21814">
        <v>6144662</v>
      </c>
      <c r="D21814" t="s">
        <v>72427</v>
      </c>
      <c r="E21814" t="s">
        <v>90</v>
      </c>
      <c r="F21814" t="s">
        <v>76</v>
      </c>
      <c r="G21814" t="s">
        <v>36</v>
      </c>
      <c r="H21814">
        <v>71</v>
      </c>
      <c r="I21814" t="s">
        <v>72431</v>
      </c>
      <c r="J21814" t="s">
        <v>72432</v>
      </c>
      <c r="K21814" t="s">
        <v>72433</v>
      </c>
      <c r="L21814" t="s">
        <v>77969</v>
      </c>
    </row>
    <row r="21815" spans="1:12" x14ac:dyDescent="0.15">
      <c r="A21815" t="s">
        <v>12</v>
      </c>
      <c r="B21815">
        <v>6144621</v>
      </c>
      <c r="C21815">
        <v>6144641</v>
      </c>
      <c r="D21815" t="s">
        <v>72427</v>
      </c>
      <c r="E21815" t="s">
        <v>90</v>
      </c>
      <c r="F21815" t="s">
        <v>76</v>
      </c>
      <c r="G21815" t="s">
        <v>32</v>
      </c>
      <c r="H21815">
        <v>92</v>
      </c>
      <c r="I21815" t="s">
        <v>72434</v>
      </c>
      <c r="J21815" t="s">
        <v>72435</v>
      </c>
      <c r="K21815" t="s">
        <v>72436</v>
      </c>
      <c r="L21815" t="s">
        <v>78032</v>
      </c>
    </row>
    <row r="21816" spans="1:12" x14ac:dyDescent="0.15">
      <c r="A21816" t="s">
        <v>12</v>
      </c>
      <c r="B21816">
        <v>6144582</v>
      </c>
      <c r="C21816">
        <v>6144602</v>
      </c>
      <c r="D21816" t="s">
        <v>72427</v>
      </c>
      <c r="E21816" t="s">
        <v>90</v>
      </c>
      <c r="F21816" t="s">
        <v>76</v>
      </c>
      <c r="G21816" t="s">
        <v>36</v>
      </c>
      <c r="H21816">
        <v>131</v>
      </c>
      <c r="I21816" t="s">
        <v>72437</v>
      </c>
      <c r="J21816" t="s">
        <v>72438</v>
      </c>
      <c r="K21816" t="s">
        <v>72439</v>
      </c>
      <c r="L21816" t="s">
        <v>77941</v>
      </c>
    </row>
    <row r="21817" spans="1:12" x14ac:dyDescent="0.15">
      <c r="A21817" t="s">
        <v>12</v>
      </c>
      <c r="B21817">
        <v>6144851</v>
      </c>
      <c r="C21817">
        <v>6144871</v>
      </c>
      <c r="D21817" t="s">
        <v>72440</v>
      </c>
      <c r="E21817" t="s">
        <v>72441</v>
      </c>
      <c r="F21817" t="s">
        <v>15</v>
      </c>
      <c r="G21817" t="s">
        <v>32</v>
      </c>
      <c r="H21817">
        <v>43</v>
      </c>
      <c r="I21817" t="s">
        <v>72442</v>
      </c>
      <c r="J21817" t="s">
        <v>72443</v>
      </c>
      <c r="K21817" t="s">
        <v>72444</v>
      </c>
      <c r="L21817" t="s">
        <v>77942</v>
      </c>
    </row>
    <row r="21818" spans="1:12" x14ac:dyDescent="0.15">
      <c r="A21818" t="s">
        <v>12</v>
      </c>
      <c r="B21818">
        <v>6144875</v>
      </c>
      <c r="C21818">
        <v>6144895</v>
      </c>
      <c r="D21818" t="s">
        <v>72440</v>
      </c>
      <c r="E21818" t="s">
        <v>72441</v>
      </c>
      <c r="F21818" t="s">
        <v>15</v>
      </c>
      <c r="G21818" t="s">
        <v>36</v>
      </c>
      <c r="H21818">
        <v>67</v>
      </c>
      <c r="I21818" t="s">
        <v>72445</v>
      </c>
      <c r="J21818" t="s">
        <v>72446</v>
      </c>
      <c r="K21818" t="s">
        <v>72447</v>
      </c>
      <c r="L21818" t="s">
        <v>77981</v>
      </c>
    </row>
    <row r="21819" spans="1:12" x14ac:dyDescent="0.15">
      <c r="A21819" t="s">
        <v>12</v>
      </c>
      <c r="B21819">
        <v>6144900</v>
      </c>
      <c r="C21819">
        <v>6144920</v>
      </c>
      <c r="D21819" t="s">
        <v>72440</v>
      </c>
      <c r="E21819" t="s">
        <v>72441</v>
      </c>
      <c r="F21819" t="s">
        <v>15</v>
      </c>
      <c r="G21819" t="s">
        <v>23</v>
      </c>
      <c r="H21819">
        <v>92</v>
      </c>
      <c r="I21819" t="s">
        <v>72448</v>
      </c>
      <c r="J21819" t="s">
        <v>72449</v>
      </c>
      <c r="K21819" t="s">
        <v>72450</v>
      </c>
      <c r="L21819" t="s">
        <v>78032</v>
      </c>
    </row>
    <row r="21820" spans="1:12" x14ac:dyDescent="0.15">
      <c r="A21820" t="s">
        <v>12</v>
      </c>
      <c r="B21820">
        <v>6144920</v>
      </c>
      <c r="C21820">
        <v>6144940</v>
      </c>
      <c r="D21820" t="s">
        <v>72440</v>
      </c>
      <c r="E21820" t="s">
        <v>72441</v>
      </c>
      <c r="F21820" t="s">
        <v>15</v>
      </c>
      <c r="G21820" t="s">
        <v>16</v>
      </c>
      <c r="H21820">
        <v>112</v>
      </c>
      <c r="I21820" t="s">
        <v>72451</v>
      </c>
      <c r="J21820" t="s">
        <v>72452</v>
      </c>
      <c r="K21820" t="s">
        <v>72453</v>
      </c>
      <c r="L21820" t="s">
        <v>77950</v>
      </c>
    </row>
    <row r="21821" spans="1:12" x14ac:dyDescent="0.15">
      <c r="A21821" t="s">
        <v>12</v>
      </c>
      <c r="B21821">
        <v>6145871</v>
      </c>
      <c r="C21821">
        <v>6145891</v>
      </c>
      <c r="D21821" t="s">
        <v>72454</v>
      </c>
      <c r="E21821" t="s">
        <v>72455</v>
      </c>
      <c r="F21821" t="s">
        <v>15</v>
      </c>
      <c r="G21821" t="s">
        <v>16</v>
      </c>
      <c r="H21821">
        <v>8</v>
      </c>
      <c r="I21821" t="s">
        <v>72456</v>
      </c>
      <c r="J21821" t="s">
        <v>72457</v>
      </c>
      <c r="K21821" t="s">
        <v>72458</v>
      </c>
      <c r="L21821" t="s">
        <v>77955</v>
      </c>
    </row>
    <row r="21822" spans="1:12" x14ac:dyDescent="0.15">
      <c r="A21822" t="s">
        <v>12</v>
      </c>
      <c r="B21822">
        <v>6145891</v>
      </c>
      <c r="C21822">
        <v>6145911</v>
      </c>
      <c r="D21822" t="s">
        <v>72454</v>
      </c>
      <c r="E21822" t="s">
        <v>72455</v>
      </c>
      <c r="F21822" t="s">
        <v>15</v>
      </c>
      <c r="G21822" t="s">
        <v>32</v>
      </c>
      <c r="H21822">
        <v>28</v>
      </c>
      <c r="I21822" t="s">
        <v>72459</v>
      </c>
      <c r="J21822" t="s">
        <v>72460</v>
      </c>
      <c r="K21822" t="s">
        <v>72461</v>
      </c>
      <c r="L21822" t="s">
        <v>77956</v>
      </c>
    </row>
    <row r="21823" spans="1:12" x14ac:dyDescent="0.15">
      <c r="A21823" t="s">
        <v>12</v>
      </c>
      <c r="B21823">
        <v>6145924</v>
      </c>
      <c r="C21823">
        <v>6145944</v>
      </c>
      <c r="D21823" t="s">
        <v>72454</v>
      </c>
      <c r="E21823" t="s">
        <v>72455</v>
      </c>
      <c r="F21823" t="s">
        <v>15</v>
      </c>
      <c r="G21823" t="s">
        <v>36</v>
      </c>
      <c r="H21823">
        <v>61</v>
      </c>
      <c r="I21823" t="s">
        <v>72462</v>
      </c>
      <c r="J21823" t="s">
        <v>72463</v>
      </c>
      <c r="K21823" t="s">
        <v>72464</v>
      </c>
      <c r="L21823" t="s">
        <v>77979</v>
      </c>
    </row>
    <row r="21824" spans="1:12" x14ac:dyDescent="0.15">
      <c r="A21824" t="s">
        <v>12</v>
      </c>
      <c r="B21824">
        <v>6145969</v>
      </c>
      <c r="C21824">
        <v>6145989</v>
      </c>
      <c r="D21824" t="s">
        <v>72454</v>
      </c>
      <c r="E21824" t="s">
        <v>72455</v>
      </c>
      <c r="F21824" t="s">
        <v>15</v>
      </c>
      <c r="G21824" t="s">
        <v>16</v>
      </c>
      <c r="H21824">
        <v>106</v>
      </c>
      <c r="I21824" t="s">
        <v>72465</v>
      </c>
      <c r="J21824" t="s">
        <v>72466</v>
      </c>
      <c r="K21824" t="s">
        <v>72467</v>
      </c>
      <c r="L21824" t="s">
        <v>77914</v>
      </c>
    </row>
    <row r="21825" spans="1:12" x14ac:dyDescent="0.15">
      <c r="A21825" t="s">
        <v>12</v>
      </c>
      <c r="B21825">
        <v>6146791</v>
      </c>
      <c r="C21825">
        <v>6146811</v>
      </c>
      <c r="D21825" t="s">
        <v>72468</v>
      </c>
      <c r="E21825" t="s">
        <v>72469</v>
      </c>
      <c r="F21825" t="s">
        <v>15</v>
      </c>
      <c r="G21825" t="s">
        <v>23</v>
      </c>
      <c r="H21825">
        <v>23</v>
      </c>
      <c r="I21825" t="s">
        <v>72470</v>
      </c>
      <c r="J21825" t="s">
        <v>72471</v>
      </c>
      <c r="K21825" t="s">
        <v>72472</v>
      </c>
      <c r="L21825" t="s">
        <v>77975</v>
      </c>
    </row>
    <row r="21826" spans="1:12" x14ac:dyDescent="0.15">
      <c r="A21826" t="s">
        <v>12</v>
      </c>
      <c r="B21826">
        <v>6146811</v>
      </c>
      <c r="C21826">
        <v>6146831</v>
      </c>
      <c r="D21826" t="s">
        <v>72468</v>
      </c>
      <c r="E21826" t="s">
        <v>72469</v>
      </c>
      <c r="F21826" t="s">
        <v>15</v>
      </c>
      <c r="G21826" t="s">
        <v>36</v>
      </c>
      <c r="H21826">
        <v>43</v>
      </c>
      <c r="I21826" t="s">
        <v>72473</v>
      </c>
      <c r="J21826" t="s">
        <v>72474</v>
      </c>
      <c r="K21826" t="s">
        <v>72475</v>
      </c>
      <c r="L21826" t="s">
        <v>77942</v>
      </c>
    </row>
    <row r="21827" spans="1:12" x14ac:dyDescent="0.15">
      <c r="A21827" t="s">
        <v>12</v>
      </c>
      <c r="B21827">
        <v>6146841</v>
      </c>
      <c r="C21827">
        <v>6146861</v>
      </c>
      <c r="D21827" t="s">
        <v>72468</v>
      </c>
      <c r="E21827" t="s">
        <v>72469</v>
      </c>
      <c r="F21827" t="s">
        <v>15</v>
      </c>
      <c r="G21827" t="s">
        <v>32</v>
      </c>
      <c r="H21827">
        <v>73</v>
      </c>
      <c r="I21827" t="s">
        <v>72476</v>
      </c>
      <c r="J21827" t="s">
        <v>72477</v>
      </c>
      <c r="K21827" t="s">
        <v>72478</v>
      </c>
      <c r="L21827" t="s">
        <v>77926</v>
      </c>
    </row>
    <row r="21828" spans="1:12" x14ac:dyDescent="0.15">
      <c r="A21828" t="s">
        <v>12</v>
      </c>
      <c r="B21828">
        <v>6146870</v>
      </c>
      <c r="C21828">
        <v>6146890</v>
      </c>
      <c r="D21828" t="s">
        <v>72468</v>
      </c>
      <c r="E21828" t="s">
        <v>72469</v>
      </c>
      <c r="F21828" t="s">
        <v>15</v>
      </c>
      <c r="G21828" t="s">
        <v>16</v>
      </c>
      <c r="H21828">
        <v>102</v>
      </c>
      <c r="I21828" t="s">
        <v>72479</v>
      </c>
      <c r="J21828" t="s">
        <v>72480</v>
      </c>
      <c r="K21828" t="s">
        <v>72481</v>
      </c>
      <c r="L21828" t="s">
        <v>77933</v>
      </c>
    </row>
    <row r="21829" spans="1:12" x14ac:dyDescent="0.15">
      <c r="A21829" t="s">
        <v>12</v>
      </c>
      <c r="B21829">
        <v>6147662</v>
      </c>
      <c r="C21829">
        <v>6147682</v>
      </c>
      <c r="D21829" t="s">
        <v>72482</v>
      </c>
      <c r="E21829" t="s">
        <v>72483</v>
      </c>
      <c r="F21829" t="s">
        <v>15</v>
      </c>
      <c r="G21829" t="s">
        <v>36</v>
      </c>
      <c r="H21829">
        <v>13</v>
      </c>
      <c r="I21829" t="s">
        <v>72484</v>
      </c>
      <c r="J21829" t="s">
        <v>72485</v>
      </c>
      <c r="K21829" t="s">
        <v>72486</v>
      </c>
      <c r="L21829" t="s">
        <v>77935</v>
      </c>
    </row>
    <row r="21830" spans="1:12" x14ac:dyDescent="0.15">
      <c r="A21830" t="s">
        <v>12</v>
      </c>
      <c r="B21830">
        <v>6147687</v>
      </c>
      <c r="C21830">
        <v>6147707</v>
      </c>
      <c r="D21830" t="s">
        <v>72482</v>
      </c>
      <c r="E21830" t="s">
        <v>72483</v>
      </c>
      <c r="F21830" t="s">
        <v>15</v>
      </c>
      <c r="G21830" t="s">
        <v>23</v>
      </c>
      <c r="H21830">
        <v>38</v>
      </c>
      <c r="I21830" t="s">
        <v>72487</v>
      </c>
      <c r="J21830" t="s">
        <v>72488</v>
      </c>
      <c r="K21830" t="s">
        <v>72489</v>
      </c>
      <c r="L21830" t="s">
        <v>78008</v>
      </c>
    </row>
    <row r="21831" spans="1:12" x14ac:dyDescent="0.15">
      <c r="A21831" t="s">
        <v>12</v>
      </c>
      <c r="B21831">
        <v>6147752</v>
      </c>
      <c r="C21831">
        <v>6147772</v>
      </c>
      <c r="D21831" t="s">
        <v>72482</v>
      </c>
      <c r="E21831" t="s">
        <v>72483</v>
      </c>
      <c r="F21831" t="s">
        <v>15</v>
      </c>
      <c r="G21831" t="s">
        <v>23</v>
      </c>
      <c r="H21831">
        <v>103</v>
      </c>
      <c r="I21831" t="s">
        <v>72490</v>
      </c>
      <c r="J21831" t="s">
        <v>72491</v>
      </c>
      <c r="K21831" t="s">
        <v>72492</v>
      </c>
      <c r="L21831" t="s">
        <v>77937</v>
      </c>
    </row>
    <row r="21832" spans="1:12" x14ac:dyDescent="0.15">
      <c r="A21832" t="s">
        <v>12</v>
      </c>
      <c r="B21832">
        <v>6147775</v>
      </c>
      <c r="C21832">
        <v>6147795</v>
      </c>
      <c r="D21832" t="s">
        <v>72482</v>
      </c>
      <c r="E21832" t="s">
        <v>72483</v>
      </c>
      <c r="F21832" t="s">
        <v>15</v>
      </c>
      <c r="G21832" t="s">
        <v>16</v>
      </c>
      <c r="H21832">
        <v>126</v>
      </c>
      <c r="I21832" t="s">
        <v>72493</v>
      </c>
      <c r="J21832" t="s">
        <v>72494</v>
      </c>
      <c r="K21832" t="s">
        <v>72495</v>
      </c>
      <c r="L21832" t="s">
        <v>78078</v>
      </c>
    </row>
    <row r="21833" spans="1:12" x14ac:dyDescent="0.15">
      <c r="A21833" t="s">
        <v>12</v>
      </c>
      <c r="B21833">
        <v>6148260</v>
      </c>
      <c r="C21833">
        <v>6148280</v>
      </c>
      <c r="D21833" t="s">
        <v>72496</v>
      </c>
      <c r="E21833" t="s">
        <v>90</v>
      </c>
      <c r="F21833" t="s">
        <v>15</v>
      </c>
      <c r="G21833" t="s">
        <v>36</v>
      </c>
      <c r="H21833">
        <v>6</v>
      </c>
      <c r="I21833" t="s">
        <v>72497</v>
      </c>
      <c r="J21833" t="s">
        <v>72498</v>
      </c>
      <c r="K21833" t="s">
        <v>72499</v>
      </c>
      <c r="L21833" t="s">
        <v>78025</v>
      </c>
    </row>
    <row r="21834" spans="1:12" x14ac:dyDescent="0.15">
      <c r="A21834" t="s">
        <v>12</v>
      </c>
      <c r="B21834">
        <v>6148303</v>
      </c>
      <c r="C21834">
        <v>6148323</v>
      </c>
      <c r="D21834" t="s">
        <v>72496</v>
      </c>
      <c r="E21834" t="s">
        <v>90</v>
      </c>
      <c r="F21834" t="s">
        <v>15</v>
      </c>
      <c r="G21834" t="s">
        <v>23</v>
      </c>
      <c r="H21834">
        <v>49</v>
      </c>
      <c r="I21834" t="s">
        <v>72500</v>
      </c>
      <c r="J21834" t="s">
        <v>72501</v>
      </c>
      <c r="K21834" t="s">
        <v>72502</v>
      </c>
      <c r="L21834" t="s">
        <v>77913</v>
      </c>
    </row>
    <row r="21835" spans="1:12" x14ac:dyDescent="0.15">
      <c r="A21835" t="s">
        <v>12</v>
      </c>
      <c r="B21835">
        <v>6148334</v>
      </c>
      <c r="C21835">
        <v>6148354</v>
      </c>
      <c r="D21835" t="s">
        <v>72496</v>
      </c>
      <c r="E21835" t="s">
        <v>90</v>
      </c>
      <c r="F21835" t="s">
        <v>15</v>
      </c>
      <c r="G21835" t="s">
        <v>23</v>
      </c>
      <c r="H21835">
        <v>80</v>
      </c>
      <c r="I21835" t="s">
        <v>72503</v>
      </c>
      <c r="J21835" t="s">
        <v>72504</v>
      </c>
      <c r="K21835" t="s">
        <v>72505</v>
      </c>
      <c r="L21835" t="s">
        <v>77940</v>
      </c>
    </row>
    <row r="21836" spans="1:12" x14ac:dyDescent="0.15">
      <c r="A21836" t="s">
        <v>12</v>
      </c>
      <c r="B21836">
        <v>6148365</v>
      </c>
      <c r="C21836">
        <v>6148385</v>
      </c>
      <c r="D21836" t="s">
        <v>72496</v>
      </c>
      <c r="E21836" t="s">
        <v>90</v>
      </c>
      <c r="F21836" t="s">
        <v>15</v>
      </c>
      <c r="G21836" t="s">
        <v>36</v>
      </c>
      <c r="H21836">
        <v>111</v>
      </c>
      <c r="I21836" t="s">
        <v>72506</v>
      </c>
      <c r="J21836" t="s">
        <v>72507</v>
      </c>
      <c r="K21836" t="s">
        <v>72508</v>
      </c>
      <c r="L21836" t="s">
        <v>77908</v>
      </c>
    </row>
    <row r="21837" spans="1:12" x14ac:dyDescent="0.15">
      <c r="A21837" t="s">
        <v>12</v>
      </c>
      <c r="B21837">
        <v>6150098</v>
      </c>
      <c r="C21837">
        <v>6150118</v>
      </c>
      <c r="D21837" t="s">
        <v>72509</v>
      </c>
      <c r="E21837" t="s">
        <v>90</v>
      </c>
      <c r="F21837" t="s">
        <v>15</v>
      </c>
      <c r="G21837" t="s">
        <v>36</v>
      </c>
      <c r="H21837">
        <v>9</v>
      </c>
      <c r="I21837" t="s">
        <v>72510</v>
      </c>
      <c r="J21837" t="s">
        <v>72511</v>
      </c>
      <c r="K21837" t="s">
        <v>72512</v>
      </c>
      <c r="L21837" t="s">
        <v>77939</v>
      </c>
    </row>
    <row r="21838" spans="1:12" x14ac:dyDescent="0.15">
      <c r="A21838" t="s">
        <v>12</v>
      </c>
      <c r="B21838">
        <v>6150118</v>
      </c>
      <c r="C21838">
        <v>6150138</v>
      </c>
      <c r="D21838" t="s">
        <v>72509</v>
      </c>
      <c r="E21838" t="s">
        <v>90</v>
      </c>
      <c r="F21838" t="s">
        <v>15</v>
      </c>
      <c r="G21838" t="s">
        <v>32</v>
      </c>
      <c r="H21838">
        <v>29</v>
      </c>
      <c r="I21838" t="s">
        <v>72513</v>
      </c>
      <c r="J21838" t="s">
        <v>72514</v>
      </c>
      <c r="K21838" t="s">
        <v>72515</v>
      </c>
      <c r="L21838" t="s">
        <v>77921</v>
      </c>
    </row>
    <row r="21839" spans="1:12" x14ac:dyDescent="0.15">
      <c r="A21839" t="s">
        <v>12</v>
      </c>
      <c r="B21839">
        <v>6150165</v>
      </c>
      <c r="C21839">
        <v>6150185</v>
      </c>
      <c r="D21839" t="s">
        <v>72509</v>
      </c>
      <c r="E21839" t="s">
        <v>90</v>
      </c>
      <c r="F21839" t="s">
        <v>15</v>
      </c>
      <c r="G21839" t="s">
        <v>36</v>
      </c>
      <c r="H21839">
        <v>76</v>
      </c>
      <c r="I21839" t="s">
        <v>72516</v>
      </c>
      <c r="J21839" t="s">
        <v>72517</v>
      </c>
      <c r="K21839" t="s">
        <v>72518</v>
      </c>
      <c r="L21839" t="s">
        <v>77985</v>
      </c>
    </row>
    <row r="21840" spans="1:12" x14ac:dyDescent="0.15">
      <c r="A21840" t="s">
        <v>12</v>
      </c>
      <c r="B21840">
        <v>6150189</v>
      </c>
      <c r="C21840">
        <v>6150209</v>
      </c>
      <c r="D21840" t="s">
        <v>72509</v>
      </c>
      <c r="E21840" t="s">
        <v>90</v>
      </c>
      <c r="F21840" t="s">
        <v>15</v>
      </c>
      <c r="G21840" t="s">
        <v>16</v>
      </c>
      <c r="H21840">
        <v>100</v>
      </c>
      <c r="I21840" t="s">
        <v>72519</v>
      </c>
      <c r="J21840" t="s">
        <v>72520</v>
      </c>
      <c r="K21840" t="s">
        <v>72521</v>
      </c>
      <c r="L21840" t="s">
        <v>77953</v>
      </c>
    </row>
    <row r="21841" spans="1:12" x14ac:dyDescent="0.15">
      <c r="A21841" t="s">
        <v>12</v>
      </c>
      <c r="B21841">
        <v>6151734</v>
      </c>
      <c r="C21841">
        <v>6151754</v>
      </c>
      <c r="D21841" t="s">
        <v>72522</v>
      </c>
      <c r="E21841" t="s">
        <v>90</v>
      </c>
      <c r="F21841" t="s">
        <v>15</v>
      </c>
      <c r="G21841" t="s">
        <v>16</v>
      </c>
      <c r="H21841">
        <v>16</v>
      </c>
      <c r="I21841" t="s">
        <v>72523</v>
      </c>
      <c r="J21841" t="s">
        <v>72524</v>
      </c>
      <c r="K21841" t="s">
        <v>72525</v>
      </c>
      <c r="L21841" t="s">
        <v>77905</v>
      </c>
    </row>
    <row r="21842" spans="1:12" x14ac:dyDescent="0.15">
      <c r="A21842" t="s">
        <v>12</v>
      </c>
      <c r="B21842">
        <v>6151761</v>
      </c>
      <c r="C21842">
        <v>6151781</v>
      </c>
      <c r="D21842" t="s">
        <v>72522</v>
      </c>
      <c r="E21842" t="s">
        <v>90</v>
      </c>
      <c r="F21842" t="s">
        <v>15</v>
      </c>
      <c r="G21842" t="s">
        <v>36</v>
      </c>
      <c r="H21842">
        <v>43</v>
      </c>
      <c r="I21842" t="s">
        <v>72526</v>
      </c>
      <c r="J21842" t="s">
        <v>72527</v>
      </c>
      <c r="K21842" t="s">
        <v>72528</v>
      </c>
      <c r="L21842" t="s">
        <v>77942</v>
      </c>
    </row>
    <row r="21843" spans="1:12" x14ac:dyDescent="0.15">
      <c r="A21843" t="s">
        <v>12</v>
      </c>
      <c r="B21843">
        <v>6151783</v>
      </c>
      <c r="C21843">
        <v>6151803</v>
      </c>
      <c r="D21843" t="s">
        <v>72522</v>
      </c>
      <c r="E21843" t="s">
        <v>90</v>
      </c>
      <c r="F21843" t="s">
        <v>15</v>
      </c>
      <c r="G21843" t="s">
        <v>32</v>
      </c>
      <c r="H21843">
        <v>65</v>
      </c>
      <c r="I21843" t="s">
        <v>72529</v>
      </c>
      <c r="J21843" t="s">
        <v>72530</v>
      </c>
      <c r="K21843" t="s">
        <v>72531</v>
      </c>
      <c r="L21843" t="s">
        <v>78042</v>
      </c>
    </row>
    <row r="21844" spans="1:12" x14ac:dyDescent="0.15">
      <c r="A21844" t="s">
        <v>12</v>
      </c>
      <c r="B21844">
        <v>6151815</v>
      </c>
      <c r="C21844">
        <v>6151835</v>
      </c>
      <c r="D21844" t="s">
        <v>72522</v>
      </c>
      <c r="E21844" t="s">
        <v>90</v>
      </c>
      <c r="F21844" t="s">
        <v>15</v>
      </c>
      <c r="G21844" t="s">
        <v>36</v>
      </c>
      <c r="H21844">
        <v>97</v>
      </c>
      <c r="I21844" t="s">
        <v>72532</v>
      </c>
      <c r="J21844" t="s">
        <v>72533</v>
      </c>
      <c r="K21844" t="s">
        <v>72534</v>
      </c>
      <c r="L21844" t="s">
        <v>78010</v>
      </c>
    </row>
    <row r="21845" spans="1:12" x14ac:dyDescent="0.15">
      <c r="A21845" t="s">
        <v>12</v>
      </c>
      <c r="B21845">
        <v>6152732</v>
      </c>
      <c r="C21845">
        <v>6152752</v>
      </c>
      <c r="D21845" t="s">
        <v>72535</v>
      </c>
      <c r="E21845" t="s">
        <v>90</v>
      </c>
      <c r="F21845" t="s">
        <v>15</v>
      </c>
      <c r="G21845" t="s">
        <v>36</v>
      </c>
      <c r="H21845">
        <v>0</v>
      </c>
      <c r="I21845" t="s">
        <v>72536</v>
      </c>
      <c r="J21845" t="s">
        <v>72537</v>
      </c>
      <c r="K21845" t="s">
        <v>72538</v>
      </c>
      <c r="L21845" t="s">
        <v>77980</v>
      </c>
    </row>
    <row r="21846" spans="1:12" x14ac:dyDescent="0.15">
      <c r="A21846" t="s">
        <v>12</v>
      </c>
      <c r="B21846">
        <v>6152764</v>
      </c>
      <c r="C21846">
        <v>6152784</v>
      </c>
      <c r="D21846" t="s">
        <v>72535</v>
      </c>
      <c r="E21846" t="s">
        <v>90</v>
      </c>
      <c r="F21846" t="s">
        <v>15</v>
      </c>
      <c r="G21846" t="s">
        <v>23</v>
      </c>
      <c r="H21846">
        <v>32</v>
      </c>
      <c r="I21846" t="s">
        <v>72539</v>
      </c>
      <c r="J21846" t="s">
        <v>72540</v>
      </c>
      <c r="K21846" t="s">
        <v>72541</v>
      </c>
      <c r="L21846" t="s">
        <v>77918</v>
      </c>
    </row>
    <row r="21847" spans="1:12" x14ac:dyDescent="0.15">
      <c r="A21847" t="s">
        <v>12</v>
      </c>
      <c r="B21847">
        <v>6152784</v>
      </c>
      <c r="C21847">
        <v>6152804</v>
      </c>
      <c r="D21847" t="s">
        <v>72535</v>
      </c>
      <c r="E21847" t="s">
        <v>90</v>
      </c>
      <c r="F21847" t="s">
        <v>15</v>
      </c>
      <c r="G21847" t="s">
        <v>23</v>
      </c>
      <c r="H21847">
        <v>52</v>
      </c>
      <c r="I21847" t="s">
        <v>72542</v>
      </c>
      <c r="J21847" t="s">
        <v>72543</v>
      </c>
      <c r="K21847" t="s">
        <v>72544</v>
      </c>
      <c r="L21847" t="s">
        <v>77959</v>
      </c>
    </row>
    <row r="21848" spans="1:12" x14ac:dyDescent="0.15">
      <c r="A21848" t="s">
        <v>12</v>
      </c>
      <c r="B21848">
        <v>6152814</v>
      </c>
      <c r="C21848">
        <v>6152834</v>
      </c>
      <c r="D21848" t="s">
        <v>72535</v>
      </c>
      <c r="E21848" t="s">
        <v>90</v>
      </c>
      <c r="F21848" t="s">
        <v>15</v>
      </c>
      <c r="G21848" t="s">
        <v>23</v>
      </c>
      <c r="H21848">
        <v>82</v>
      </c>
      <c r="I21848" t="s">
        <v>72545</v>
      </c>
      <c r="J21848" t="s">
        <v>72546</v>
      </c>
      <c r="K21848" t="s">
        <v>72547</v>
      </c>
      <c r="L21848" t="s">
        <v>78011</v>
      </c>
    </row>
    <row r="21849" spans="1:12" x14ac:dyDescent="0.15">
      <c r="A21849" t="s">
        <v>12</v>
      </c>
      <c r="B21849">
        <v>6153368</v>
      </c>
      <c r="C21849">
        <v>6153388</v>
      </c>
      <c r="D21849" t="s">
        <v>72548</v>
      </c>
      <c r="E21849" t="s">
        <v>90</v>
      </c>
      <c r="F21849" t="s">
        <v>15</v>
      </c>
      <c r="G21849" t="s">
        <v>32</v>
      </c>
      <c r="H21849">
        <v>7</v>
      </c>
      <c r="I21849" t="s">
        <v>72549</v>
      </c>
      <c r="J21849" t="s">
        <v>72550</v>
      </c>
      <c r="K21849" t="s">
        <v>72551</v>
      </c>
      <c r="L21849" t="s">
        <v>77909</v>
      </c>
    </row>
    <row r="21850" spans="1:12" x14ac:dyDescent="0.15">
      <c r="A21850" t="s">
        <v>12</v>
      </c>
      <c r="B21850">
        <v>6153396</v>
      </c>
      <c r="C21850">
        <v>6153416</v>
      </c>
      <c r="D21850" t="s">
        <v>72548</v>
      </c>
      <c r="E21850" t="s">
        <v>90</v>
      </c>
      <c r="F21850" t="s">
        <v>15</v>
      </c>
      <c r="G21850" t="s">
        <v>23</v>
      </c>
      <c r="H21850">
        <v>35</v>
      </c>
      <c r="I21850" t="s">
        <v>72552</v>
      </c>
      <c r="J21850" t="s">
        <v>72553</v>
      </c>
      <c r="K21850" t="s">
        <v>72554</v>
      </c>
      <c r="L21850" t="s">
        <v>77936</v>
      </c>
    </row>
    <row r="21851" spans="1:12" x14ac:dyDescent="0.15">
      <c r="A21851" t="s">
        <v>12</v>
      </c>
      <c r="B21851">
        <v>6153431</v>
      </c>
      <c r="C21851">
        <v>6153451</v>
      </c>
      <c r="D21851" t="s">
        <v>72548</v>
      </c>
      <c r="E21851" t="s">
        <v>90</v>
      </c>
      <c r="F21851" t="s">
        <v>15</v>
      </c>
      <c r="G21851" t="s">
        <v>36</v>
      </c>
      <c r="H21851">
        <v>70</v>
      </c>
      <c r="I21851" t="s">
        <v>72555</v>
      </c>
      <c r="J21851" t="s">
        <v>72556</v>
      </c>
      <c r="K21851" t="s">
        <v>72557</v>
      </c>
      <c r="L21851" t="s">
        <v>77919</v>
      </c>
    </row>
    <row r="21852" spans="1:12" x14ac:dyDescent="0.15">
      <c r="A21852" t="s">
        <v>12</v>
      </c>
      <c r="B21852">
        <v>6153462</v>
      </c>
      <c r="C21852">
        <v>6153482</v>
      </c>
      <c r="D21852" t="s">
        <v>72548</v>
      </c>
      <c r="E21852" t="s">
        <v>90</v>
      </c>
      <c r="F21852" t="s">
        <v>15</v>
      </c>
      <c r="G21852" t="s">
        <v>23</v>
      </c>
      <c r="H21852">
        <v>101</v>
      </c>
      <c r="I21852" t="s">
        <v>72558</v>
      </c>
      <c r="J21852" t="s">
        <v>72559</v>
      </c>
      <c r="K21852" t="s">
        <v>72560</v>
      </c>
      <c r="L21852" t="s">
        <v>77997</v>
      </c>
    </row>
    <row r="21853" spans="1:12" x14ac:dyDescent="0.15">
      <c r="A21853" t="s">
        <v>12</v>
      </c>
      <c r="B21853">
        <v>6155447</v>
      </c>
      <c r="C21853">
        <v>6155467</v>
      </c>
      <c r="D21853" t="s">
        <v>72561</v>
      </c>
      <c r="E21853" t="s">
        <v>72562</v>
      </c>
      <c r="F21853" t="s">
        <v>15</v>
      </c>
      <c r="G21853" t="s">
        <v>36</v>
      </c>
      <c r="H21853">
        <v>7</v>
      </c>
      <c r="I21853" t="s">
        <v>72563</v>
      </c>
      <c r="J21853" t="s">
        <v>72564</v>
      </c>
      <c r="K21853" t="s">
        <v>72565</v>
      </c>
      <c r="L21853" t="s">
        <v>77909</v>
      </c>
    </row>
    <row r="21854" spans="1:12" x14ac:dyDescent="0.15">
      <c r="A21854" t="s">
        <v>12</v>
      </c>
      <c r="B21854">
        <v>6155469</v>
      </c>
      <c r="C21854">
        <v>6155489</v>
      </c>
      <c r="D21854" t="s">
        <v>72561</v>
      </c>
      <c r="E21854" t="s">
        <v>72562</v>
      </c>
      <c r="F21854" t="s">
        <v>15</v>
      </c>
      <c r="G21854" t="s">
        <v>16</v>
      </c>
      <c r="H21854">
        <v>29</v>
      </c>
      <c r="I21854" t="s">
        <v>72566</v>
      </c>
      <c r="J21854" t="s">
        <v>72567</v>
      </c>
      <c r="K21854" t="s">
        <v>72568</v>
      </c>
      <c r="L21854" t="s">
        <v>77921</v>
      </c>
    </row>
    <row r="21855" spans="1:12" x14ac:dyDescent="0.15">
      <c r="A21855" t="s">
        <v>12</v>
      </c>
      <c r="B21855">
        <v>6155528</v>
      </c>
      <c r="C21855">
        <v>6155548</v>
      </c>
      <c r="D21855" t="s">
        <v>72561</v>
      </c>
      <c r="E21855" t="s">
        <v>72562</v>
      </c>
      <c r="F21855" t="s">
        <v>15</v>
      </c>
      <c r="G21855" t="s">
        <v>36</v>
      </c>
      <c r="H21855">
        <v>88</v>
      </c>
      <c r="I21855" t="s">
        <v>72569</v>
      </c>
      <c r="J21855" t="s">
        <v>72570</v>
      </c>
      <c r="K21855" t="s">
        <v>72571</v>
      </c>
      <c r="L21855" t="s">
        <v>77923</v>
      </c>
    </row>
    <row r="21856" spans="1:12" x14ac:dyDescent="0.15">
      <c r="A21856" t="s">
        <v>12</v>
      </c>
      <c r="B21856">
        <v>6155555</v>
      </c>
      <c r="C21856">
        <v>6155575</v>
      </c>
      <c r="D21856" t="s">
        <v>72561</v>
      </c>
      <c r="E21856" t="s">
        <v>72562</v>
      </c>
      <c r="F21856" t="s">
        <v>15</v>
      </c>
      <c r="G21856" t="s">
        <v>16</v>
      </c>
      <c r="H21856">
        <v>115</v>
      </c>
      <c r="I21856" t="s">
        <v>72572</v>
      </c>
      <c r="J21856" t="s">
        <v>72573</v>
      </c>
      <c r="K21856" t="s">
        <v>72574</v>
      </c>
      <c r="L21856" t="s">
        <v>78020</v>
      </c>
    </row>
    <row r="21857" spans="1:12" x14ac:dyDescent="0.15">
      <c r="A21857" t="s">
        <v>12</v>
      </c>
      <c r="B21857">
        <v>6156929</v>
      </c>
      <c r="C21857">
        <v>6156949</v>
      </c>
      <c r="D21857" t="s">
        <v>72575</v>
      </c>
      <c r="E21857" t="s">
        <v>72576</v>
      </c>
      <c r="F21857" t="s">
        <v>15</v>
      </c>
      <c r="G21857" t="s">
        <v>32</v>
      </c>
      <c r="H21857">
        <v>19</v>
      </c>
      <c r="I21857" t="s">
        <v>72577</v>
      </c>
      <c r="J21857" t="s">
        <v>72578</v>
      </c>
      <c r="K21857" t="s">
        <v>72579</v>
      </c>
      <c r="L21857" t="s">
        <v>77982</v>
      </c>
    </row>
    <row r="21858" spans="1:12" x14ac:dyDescent="0.15">
      <c r="A21858" t="s">
        <v>12</v>
      </c>
      <c r="B21858">
        <v>6156953</v>
      </c>
      <c r="C21858">
        <v>6156973</v>
      </c>
      <c r="D21858" t="s">
        <v>72575</v>
      </c>
      <c r="E21858" t="s">
        <v>72576</v>
      </c>
      <c r="F21858" t="s">
        <v>15</v>
      </c>
      <c r="G21858" t="s">
        <v>16</v>
      </c>
      <c r="H21858">
        <v>43</v>
      </c>
      <c r="I21858" t="s">
        <v>72580</v>
      </c>
      <c r="J21858" t="s">
        <v>72581</v>
      </c>
      <c r="K21858" t="s">
        <v>72582</v>
      </c>
      <c r="L21858" t="s">
        <v>77942</v>
      </c>
    </row>
    <row r="21859" spans="1:12" x14ac:dyDescent="0.15">
      <c r="A21859" t="s">
        <v>12</v>
      </c>
      <c r="B21859">
        <v>6156985</v>
      </c>
      <c r="C21859">
        <v>6157005</v>
      </c>
      <c r="D21859" t="s">
        <v>72575</v>
      </c>
      <c r="E21859" t="s">
        <v>72576</v>
      </c>
      <c r="F21859" t="s">
        <v>15</v>
      </c>
      <c r="G21859" t="s">
        <v>36</v>
      </c>
      <c r="H21859">
        <v>75</v>
      </c>
      <c r="I21859" t="s">
        <v>72583</v>
      </c>
      <c r="J21859" t="s">
        <v>72584</v>
      </c>
      <c r="K21859" t="s">
        <v>72585</v>
      </c>
      <c r="L21859" t="s">
        <v>78027</v>
      </c>
    </row>
    <row r="21860" spans="1:12" x14ac:dyDescent="0.15">
      <c r="A21860" t="s">
        <v>12</v>
      </c>
      <c r="B21860">
        <v>6157005</v>
      </c>
      <c r="C21860">
        <v>6157025</v>
      </c>
      <c r="D21860" t="s">
        <v>72575</v>
      </c>
      <c r="E21860" t="s">
        <v>72576</v>
      </c>
      <c r="F21860" t="s">
        <v>15</v>
      </c>
      <c r="G21860" t="s">
        <v>23</v>
      </c>
      <c r="H21860">
        <v>95</v>
      </c>
      <c r="I21860" t="s">
        <v>72586</v>
      </c>
      <c r="J21860" t="s">
        <v>72587</v>
      </c>
      <c r="K21860" t="s">
        <v>72588</v>
      </c>
      <c r="L21860" t="s">
        <v>77920</v>
      </c>
    </row>
    <row r="21861" spans="1:12" x14ac:dyDescent="0.15">
      <c r="A21861" t="s">
        <v>12</v>
      </c>
      <c r="B21861">
        <v>6158269</v>
      </c>
      <c r="C21861">
        <v>6158289</v>
      </c>
      <c r="D21861" t="s">
        <v>72589</v>
      </c>
      <c r="E21861" t="s">
        <v>72590</v>
      </c>
      <c r="F21861" t="s">
        <v>15</v>
      </c>
      <c r="G21861" t="s">
        <v>16</v>
      </c>
      <c r="H21861">
        <v>23</v>
      </c>
      <c r="I21861" t="s">
        <v>72591</v>
      </c>
      <c r="J21861" t="s">
        <v>72592</v>
      </c>
      <c r="K21861" t="s">
        <v>72593</v>
      </c>
      <c r="L21861" t="s">
        <v>77975</v>
      </c>
    </row>
    <row r="21862" spans="1:12" x14ac:dyDescent="0.15">
      <c r="A21862" t="s">
        <v>12</v>
      </c>
      <c r="B21862">
        <v>6158293</v>
      </c>
      <c r="C21862">
        <v>6158313</v>
      </c>
      <c r="D21862" t="s">
        <v>72589</v>
      </c>
      <c r="E21862" t="s">
        <v>72590</v>
      </c>
      <c r="F21862" t="s">
        <v>15</v>
      </c>
      <c r="G21862" t="s">
        <v>32</v>
      </c>
      <c r="H21862">
        <v>47</v>
      </c>
      <c r="I21862" t="s">
        <v>72594</v>
      </c>
      <c r="J21862" t="s">
        <v>72595</v>
      </c>
      <c r="K21862" t="s">
        <v>72596</v>
      </c>
      <c r="L21862" t="s">
        <v>77932</v>
      </c>
    </row>
    <row r="21863" spans="1:12" x14ac:dyDescent="0.15">
      <c r="A21863" t="s">
        <v>12</v>
      </c>
      <c r="B21863">
        <v>6158317</v>
      </c>
      <c r="C21863">
        <v>6158337</v>
      </c>
      <c r="D21863" t="s">
        <v>72589</v>
      </c>
      <c r="E21863" t="s">
        <v>72590</v>
      </c>
      <c r="F21863" t="s">
        <v>15</v>
      </c>
      <c r="G21863" t="s">
        <v>23</v>
      </c>
      <c r="H21863">
        <v>71</v>
      </c>
      <c r="I21863" t="s">
        <v>72597</v>
      </c>
      <c r="J21863" t="s">
        <v>72598</v>
      </c>
      <c r="K21863" t="s">
        <v>72599</v>
      </c>
      <c r="L21863" t="s">
        <v>77969</v>
      </c>
    </row>
    <row r="21864" spans="1:12" x14ac:dyDescent="0.15">
      <c r="A21864" t="s">
        <v>12</v>
      </c>
      <c r="B21864">
        <v>6158338</v>
      </c>
      <c r="C21864">
        <v>6158358</v>
      </c>
      <c r="D21864" t="s">
        <v>72589</v>
      </c>
      <c r="E21864" t="s">
        <v>72590</v>
      </c>
      <c r="F21864" t="s">
        <v>15</v>
      </c>
      <c r="G21864" t="s">
        <v>23</v>
      </c>
      <c r="H21864">
        <v>92</v>
      </c>
      <c r="I21864" t="s">
        <v>72600</v>
      </c>
      <c r="J21864" t="s">
        <v>72601</v>
      </c>
      <c r="K21864" t="s">
        <v>72602</v>
      </c>
      <c r="L21864" t="s">
        <v>78032</v>
      </c>
    </row>
    <row r="21865" spans="1:12" x14ac:dyDescent="0.15">
      <c r="A21865" t="s">
        <v>12</v>
      </c>
      <c r="B21865">
        <v>6159351</v>
      </c>
      <c r="C21865">
        <v>6159371</v>
      </c>
      <c r="D21865" t="s">
        <v>72603</v>
      </c>
      <c r="E21865" t="s">
        <v>72604</v>
      </c>
      <c r="F21865" t="s">
        <v>15</v>
      </c>
      <c r="G21865" t="s">
        <v>36</v>
      </c>
      <c r="H21865">
        <v>34</v>
      </c>
      <c r="I21865" t="s">
        <v>72605</v>
      </c>
      <c r="J21865" t="s">
        <v>72606</v>
      </c>
      <c r="K21865" t="s">
        <v>72607</v>
      </c>
      <c r="L21865" t="s">
        <v>77999</v>
      </c>
    </row>
    <row r="21866" spans="1:12" x14ac:dyDescent="0.15">
      <c r="A21866" t="s">
        <v>12</v>
      </c>
      <c r="B21866">
        <v>6159371</v>
      </c>
      <c r="C21866">
        <v>6159391</v>
      </c>
      <c r="D21866" t="s">
        <v>72603</v>
      </c>
      <c r="E21866" t="s">
        <v>72604</v>
      </c>
      <c r="F21866" t="s">
        <v>15</v>
      </c>
      <c r="G21866" t="s">
        <v>36</v>
      </c>
      <c r="H21866">
        <v>54</v>
      </c>
      <c r="I21866" t="s">
        <v>72608</v>
      </c>
      <c r="J21866" t="s">
        <v>72609</v>
      </c>
      <c r="K21866" t="s">
        <v>72610</v>
      </c>
      <c r="L21866" t="s">
        <v>77961</v>
      </c>
    </row>
    <row r="21867" spans="1:12" x14ac:dyDescent="0.15">
      <c r="A21867" t="s">
        <v>12</v>
      </c>
      <c r="B21867">
        <v>6159411</v>
      </c>
      <c r="C21867">
        <v>6159431</v>
      </c>
      <c r="D21867" t="s">
        <v>72603</v>
      </c>
      <c r="E21867" t="s">
        <v>72604</v>
      </c>
      <c r="F21867" t="s">
        <v>15</v>
      </c>
      <c r="G21867" t="s">
        <v>16</v>
      </c>
      <c r="H21867">
        <v>94</v>
      </c>
      <c r="I21867" t="s">
        <v>72611</v>
      </c>
      <c r="J21867" t="s">
        <v>72612</v>
      </c>
      <c r="K21867" t="s">
        <v>72613</v>
      </c>
      <c r="L21867" t="s">
        <v>77927</v>
      </c>
    </row>
    <row r="21868" spans="1:12" x14ac:dyDescent="0.15">
      <c r="A21868" t="s">
        <v>12</v>
      </c>
      <c r="B21868">
        <v>6159437</v>
      </c>
      <c r="C21868">
        <v>6159457</v>
      </c>
      <c r="D21868" t="s">
        <v>72603</v>
      </c>
      <c r="E21868" t="s">
        <v>72604</v>
      </c>
      <c r="F21868" t="s">
        <v>15</v>
      </c>
      <c r="G21868" t="s">
        <v>36</v>
      </c>
      <c r="H21868">
        <v>120</v>
      </c>
      <c r="I21868" t="s">
        <v>72614</v>
      </c>
      <c r="J21868" t="s">
        <v>72615</v>
      </c>
      <c r="K21868" t="s">
        <v>72616</v>
      </c>
      <c r="L21868" t="s">
        <v>78047</v>
      </c>
    </row>
    <row r="21869" spans="1:12" x14ac:dyDescent="0.15">
      <c r="A21869" t="s">
        <v>12</v>
      </c>
      <c r="B21869">
        <v>6160680</v>
      </c>
      <c r="C21869">
        <v>6160700</v>
      </c>
      <c r="D21869" t="s">
        <v>72617</v>
      </c>
      <c r="E21869" t="s">
        <v>90</v>
      </c>
      <c r="F21869" t="s">
        <v>15</v>
      </c>
      <c r="G21869" t="s">
        <v>16</v>
      </c>
      <c r="H21869">
        <v>15</v>
      </c>
      <c r="I21869" t="s">
        <v>72618</v>
      </c>
      <c r="J21869" t="s">
        <v>72619</v>
      </c>
      <c r="K21869" t="s">
        <v>72620</v>
      </c>
      <c r="L21869" t="s">
        <v>77970</v>
      </c>
    </row>
    <row r="21870" spans="1:12" x14ac:dyDescent="0.15">
      <c r="A21870" t="s">
        <v>12</v>
      </c>
      <c r="B21870">
        <v>6160718</v>
      </c>
      <c r="C21870">
        <v>6160738</v>
      </c>
      <c r="D21870" t="s">
        <v>72617</v>
      </c>
      <c r="E21870" t="s">
        <v>90</v>
      </c>
      <c r="F21870" t="s">
        <v>15</v>
      </c>
      <c r="G21870" t="s">
        <v>16</v>
      </c>
      <c r="H21870">
        <v>53</v>
      </c>
      <c r="I21870" t="s">
        <v>72621</v>
      </c>
      <c r="J21870" t="s">
        <v>72622</v>
      </c>
      <c r="K21870" t="s">
        <v>72623</v>
      </c>
      <c r="L21870" t="s">
        <v>77922</v>
      </c>
    </row>
    <row r="21871" spans="1:12" x14ac:dyDescent="0.15">
      <c r="A21871" t="s">
        <v>12</v>
      </c>
      <c r="B21871">
        <v>6160742</v>
      </c>
      <c r="C21871">
        <v>6160762</v>
      </c>
      <c r="D21871" t="s">
        <v>72617</v>
      </c>
      <c r="E21871" t="s">
        <v>90</v>
      </c>
      <c r="F21871" t="s">
        <v>15</v>
      </c>
      <c r="G21871" t="s">
        <v>16</v>
      </c>
      <c r="H21871">
        <v>77</v>
      </c>
      <c r="I21871" t="s">
        <v>72624</v>
      </c>
      <c r="J21871" t="s">
        <v>72625</v>
      </c>
      <c r="K21871" t="s">
        <v>72626</v>
      </c>
      <c r="L21871" t="s">
        <v>77960</v>
      </c>
    </row>
    <row r="21872" spans="1:12" x14ac:dyDescent="0.15">
      <c r="A21872" t="s">
        <v>12</v>
      </c>
      <c r="B21872">
        <v>6160770</v>
      </c>
      <c r="C21872">
        <v>6160790</v>
      </c>
      <c r="D21872" t="s">
        <v>72617</v>
      </c>
      <c r="E21872" t="s">
        <v>90</v>
      </c>
      <c r="F21872" t="s">
        <v>15</v>
      </c>
      <c r="G21872" t="s">
        <v>16</v>
      </c>
      <c r="H21872">
        <v>105</v>
      </c>
      <c r="I21872" t="s">
        <v>72627</v>
      </c>
      <c r="J21872" t="s">
        <v>72628</v>
      </c>
      <c r="K21872" t="s">
        <v>72629</v>
      </c>
      <c r="L21872" t="s">
        <v>78028</v>
      </c>
    </row>
    <row r="21873" spans="1:12" x14ac:dyDescent="0.15">
      <c r="A21873" t="s">
        <v>12</v>
      </c>
      <c r="B21873">
        <v>6162751</v>
      </c>
      <c r="C21873">
        <v>6162771</v>
      </c>
      <c r="D21873" t="s">
        <v>72630</v>
      </c>
      <c r="E21873" t="s">
        <v>90</v>
      </c>
      <c r="F21873" t="s">
        <v>76</v>
      </c>
      <c r="G21873" t="s">
        <v>23</v>
      </c>
      <c r="H21873">
        <v>8</v>
      </c>
      <c r="I21873" t="s">
        <v>72631</v>
      </c>
      <c r="J21873" t="s">
        <v>72632</v>
      </c>
      <c r="K21873" t="s">
        <v>72633</v>
      </c>
      <c r="L21873" t="s">
        <v>77955</v>
      </c>
    </row>
    <row r="21874" spans="1:12" x14ac:dyDescent="0.15">
      <c r="A21874" t="s">
        <v>12</v>
      </c>
      <c r="B21874">
        <v>6162730</v>
      </c>
      <c r="C21874">
        <v>6162750</v>
      </c>
      <c r="D21874" t="s">
        <v>72630</v>
      </c>
      <c r="E21874" t="s">
        <v>90</v>
      </c>
      <c r="F21874" t="s">
        <v>76</v>
      </c>
      <c r="G21874" t="s">
        <v>32</v>
      </c>
      <c r="H21874">
        <v>29</v>
      </c>
      <c r="I21874" t="s">
        <v>72634</v>
      </c>
      <c r="J21874" t="s">
        <v>72635</v>
      </c>
      <c r="K21874" t="s">
        <v>72636</v>
      </c>
      <c r="L21874" t="s">
        <v>77921</v>
      </c>
    </row>
    <row r="21875" spans="1:12" x14ac:dyDescent="0.15">
      <c r="A21875" t="s">
        <v>12</v>
      </c>
      <c r="B21875">
        <v>6162672</v>
      </c>
      <c r="C21875">
        <v>6162692</v>
      </c>
      <c r="D21875" t="s">
        <v>72630</v>
      </c>
      <c r="E21875" t="s">
        <v>90</v>
      </c>
      <c r="F21875" t="s">
        <v>76</v>
      </c>
      <c r="G21875" t="s">
        <v>32</v>
      </c>
      <c r="H21875">
        <v>87</v>
      </c>
      <c r="I21875" t="s">
        <v>72637</v>
      </c>
      <c r="J21875" t="s">
        <v>72638</v>
      </c>
      <c r="K21875" t="s">
        <v>72639</v>
      </c>
      <c r="L21875" t="s">
        <v>78024</v>
      </c>
    </row>
    <row r="21876" spans="1:12" x14ac:dyDescent="0.15">
      <c r="A21876" t="s">
        <v>12</v>
      </c>
      <c r="B21876">
        <v>6162651</v>
      </c>
      <c r="C21876">
        <v>6162671</v>
      </c>
      <c r="D21876" t="s">
        <v>72630</v>
      </c>
      <c r="E21876" t="s">
        <v>90</v>
      </c>
      <c r="F21876" t="s">
        <v>76</v>
      </c>
      <c r="G21876" t="s">
        <v>32</v>
      </c>
      <c r="H21876">
        <v>108</v>
      </c>
      <c r="I21876" t="s">
        <v>72640</v>
      </c>
      <c r="J21876" t="s">
        <v>72641</v>
      </c>
      <c r="K21876" t="s">
        <v>72642</v>
      </c>
      <c r="L21876" t="s">
        <v>77994</v>
      </c>
    </row>
    <row r="21877" spans="1:12" x14ac:dyDescent="0.15">
      <c r="A21877" t="s">
        <v>12</v>
      </c>
      <c r="B21877">
        <v>6164804</v>
      </c>
      <c r="C21877">
        <v>6164824</v>
      </c>
      <c r="D21877" t="s">
        <v>72643</v>
      </c>
      <c r="E21877" t="s">
        <v>72644</v>
      </c>
      <c r="F21877" t="s">
        <v>76</v>
      </c>
      <c r="G21877" t="s">
        <v>16</v>
      </c>
      <c r="H21877">
        <v>9</v>
      </c>
      <c r="I21877" t="s">
        <v>72645</v>
      </c>
      <c r="J21877" t="s">
        <v>72646</v>
      </c>
      <c r="K21877" t="s">
        <v>72647</v>
      </c>
      <c r="L21877" t="s">
        <v>77939</v>
      </c>
    </row>
    <row r="21878" spans="1:12" x14ac:dyDescent="0.15">
      <c r="A21878" t="s">
        <v>12</v>
      </c>
      <c r="B21878">
        <v>6164751</v>
      </c>
      <c r="C21878">
        <v>6164771</v>
      </c>
      <c r="D21878" t="s">
        <v>72643</v>
      </c>
      <c r="E21878" t="s">
        <v>72644</v>
      </c>
      <c r="F21878" t="s">
        <v>76</v>
      </c>
      <c r="G21878" t="s">
        <v>23</v>
      </c>
      <c r="H21878">
        <v>62</v>
      </c>
      <c r="I21878" t="s">
        <v>72648</v>
      </c>
      <c r="J21878" t="s">
        <v>72649</v>
      </c>
      <c r="K21878" t="s">
        <v>72650</v>
      </c>
      <c r="L21878" t="s">
        <v>77949</v>
      </c>
    </row>
    <row r="21879" spans="1:12" x14ac:dyDescent="0.15">
      <c r="A21879" t="s">
        <v>12</v>
      </c>
      <c r="B21879">
        <v>6164710</v>
      </c>
      <c r="C21879">
        <v>6164730</v>
      </c>
      <c r="D21879" t="s">
        <v>72643</v>
      </c>
      <c r="E21879" t="s">
        <v>72644</v>
      </c>
      <c r="F21879" t="s">
        <v>76</v>
      </c>
      <c r="G21879" t="s">
        <v>16</v>
      </c>
      <c r="H21879">
        <v>103</v>
      </c>
      <c r="I21879" t="s">
        <v>72651</v>
      </c>
      <c r="J21879" t="s">
        <v>72652</v>
      </c>
      <c r="K21879" t="s">
        <v>72653</v>
      </c>
      <c r="L21879" t="s">
        <v>77937</v>
      </c>
    </row>
    <row r="21880" spans="1:12" x14ac:dyDescent="0.15">
      <c r="A21880" t="s">
        <v>12</v>
      </c>
      <c r="B21880">
        <v>6164686</v>
      </c>
      <c r="C21880">
        <v>6164706</v>
      </c>
      <c r="D21880" t="s">
        <v>72643</v>
      </c>
      <c r="E21880" t="s">
        <v>72644</v>
      </c>
      <c r="F21880" t="s">
        <v>76</v>
      </c>
      <c r="G21880" t="s">
        <v>16</v>
      </c>
      <c r="H21880">
        <v>127</v>
      </c>
      <c r="I21880" t="s">
        <v>72654</v>
      </c>
      <c r="J21880" t="s">
        <v>72655</v>
      </c>
      <c r="K21880" t="s">
        <v>72656</v>
      </c>
      <c r="L21880" t="s">
        <v>78026</v>
      </c>
    </row>
    <row r="21881" spans="1:12" x14ac:dyDescent="0.15">
      <c r="A21881" t="s">
        <v>12</v>
      </c>
      <c r="B21881">
        <v>6165361</v>
      </c>
      <c r="C21881">
        <v>6165381</v>
      </c>
      <c r="D21881" t="s">
        <v>72657</v>
      </c>
      <c r="E21881" t="s">
        <v>90</v>
      </c>
      <c r="F21881" t="s">
        <v>76</v>
      </c>
      <c r="G21881" t="s">
        <v>36</v>
      </c>
      <c r="H21881">
        <v>15</v>
      </c>
      <c r="I21881" t="s">
        <v>72658</v>
      </c>
      <c r="J21881" t="s">
        <v>72659</v>
      </c>
      <c r="K21881" t="s">
        <v>72660</v>
      </c>
      <c r="L21881" t="s">
        <v>77970</v>
      </c>
    </row>
    <row r="21882" spans="1:12" x14ac:dyDescent="0.15">
      <c r="A21882" t="s">
        <v>12</v>
      </c>
      <c r="B21882">
        <v>6165326</v>
      </c>
      <c r="C21882">
        <v>6165346</v>
      </c>
      <c r="D21882" t="s">
        <v>72657</v>
      </c>
      <c r="E21882" t="s">
        <v>90</v>
      </c>
      <c r="F21882" t="s">
        <v>76</v>
      </c>
      <c r="G21882" t="s">
        <v>16</v>
      </c>
      <c r="H21882">
        <v>50</v>
      </c>
      <c r="I21882" t="s">
        <v>72661</v>
      </c>
      <c r="J21882" t="s">
        <v>72662</v>
      </c>
      <c r="K21882" t="s">
        <v>72663</v>
      </c>
      <c r="L21882" t="s">
        <v>77925</v>
      </c>
    </row>
    <row r="21883" spans="1:12" x14ac:dyDescent="0.15">
      <c r="A21883" t="s">
        <v>12</v>
      </c>
      <c r="B21883">
        <v>6165245</v>
      </c>
      <c r="C21883">
        <v>6165265</v>
      </c>
      <c r="D21883" t="s">
        <v>72657</v>
      </c>
      <c r="E21883" t="s">
        <v>90</v>
      </c>
      <c r="F21883" t="s">
        <v>76</v>
      </c>
      <c r="G21883" t="s">
        <v>32</v>
      </c>
      <c r="H21883">
        <v>131</v>
      </c>
      <c r="I21883" t="s">
        <v>72664</v>
      </c>
      <c r="J21883" t="s">
        <v>72665</v>
      </c>
      <c r="K21883" t="s">
        <v>72666</v>
      </c>
      <c r="L21883" t="s">
        <v>77941</v>
      </c>
    </row>
    <row r="21884" spans="1:12" x14ac:dyDescent="0.15">
      <c r="A21884" t="s">
        <v>12</v>
      </c>
      <c r="B21884">
        <v>6165204</v>
      </c>
      <c r="C21884">
        <v>6165224</v>
      </c>
      <c r="D21884" t="s">
        <v>72657</v>
      </c>
      <c r="E21884" t="s">
        <v>90</v>
      </c>
      <c r="F21884" t="s">
        <v>76</v>
      </c>
      <c r="G21884" t="s">
        <v>16</v>
      </c>
      <c r="H21884">
        <v>172</v>
      </c>
      <c r="I21884" t="s">
        <v>72667</v>
      </c>
      <c r="J21884" t="s">
        <v>72668</v>
      </c>
      <c r="K21884" t="s">
        <v>72669</v>
      </c>
      <c r="L21884" t="s">
        <v>78117</v>
      </c>
    </row>
    <row r="21885" spans="1:12" x14ac:dyDescent="0.15">
      <c r="A21885" t="s">
        <v>12</v>
      </c>
      <c r="B21885">
        <v>6165522</v>
      </c>
      <c r="C21885">
        <v>6165542</v>
      </c>
      <c r="D21885" t="s">
        <v>72670</v>
      </c>
      <c r="E21885" t="s">
        <v>90</v>
      </c>
      <c r="F21885" t="s">
        <v>15</v>
      </c>
      <c r="G21885" t="s">
        <v>32</v>
      </c>
      <c r="H21885">
        <v>1</v>
      </c>
      <c r="I21885" t="s">
        <v>72671</v>
      </c>
      <c r="J21885" t="s">
        <v>72672</v>
      </c>
      <c r="K21885" t="s">
        <v>72673</v>
      </c>
      <c r="L21885" t="s">
        <v>77917</v>
      </c>
    </row>
    <row r="21886" spans="1:12" x14ac:dyDescent="0.15">
      <c r="A21886" t="s">
        <v>12</v>
      </c>
      <c r="B21886">
        <v>6165543</v>
      </c>
      <c r="C21886">
        <v>6165563</v>
      </c>
      <c r="D21886" t="s">
        <v>72670</v>
      </c>
      <c r="E21886" t="s">
        <v>90</v>
      </c>
      <c r="F21886" t="s">
        <v>15</v>
      </c>
      <c r="G21886" t="s">
        <v>16</v>
      </c>
      <c r="H21886">
        <v>22</v>
      </c>
      <c r="I21886" t="s">
        <v>72674</v>
      </c>
      <c r="J21886" t="s">
        <v>72675</v>
      </c>
      <c r="K21886" t="s">
        <v>72676</v>
      </c>
      <c r="L21886" t="s">
        <v>77948</v>
      </c>
    </row>
    <row r="21887" spans="1:12" x14ac:dyDescent="0.15">
      <c r="A21887" t="s">
        <v>12</v>
      </c>
      <c r="B21887">
        <v>6165579</v>
      </c>
      <c r="C21887">
        <v>6165599</v>
      </c>
      <c r="D21887" t="s">
        <v>72670</v>
      </c>
      <c r="E21887" t="s">
        <v>90</v>
      </c>
      <c r="F21887" t="s">
        <v>15</v>
      </c>
      <c r="G21887" t="s">
        <v>36</v>
      </c>
      <c r="H21887">
        <v>58</v>
      </c>
      <c r="I21887" t="s">
        <v>72677</v>
      </c>
      <c r="J21887" t="s">
        <v>72678</v>
      </c>
      <c r="K21887" t="s">
        <v>72679</v>
      </c>
      <c r="L21887" t="s">
        <v>77911</v>
      </c>
    </row>
    <row r="21888" spans="1:12" x14ac:dyDescent="0.15">
      <c r="A21888" t="s">
        <v>12</v>
      </c>
      <c r="B21888">
        <v>6165604</v>
      </c>
      <c r="C21888">
        <v>6165624</v>
      </c>
      <c r="D21888" t="s">
        <v>72670</v>
      </c>
      <c r="E21888" t="s">
        <v>90</v>
      </c>
      <c r="F21888" t="s">
        <v>15</v>
      </c>
      <c r="G21888" t="s">
        <v>32</v>
      </c>
      <c r="H21888">
        <v>83</v>
      </c>
      <c r="I21888" t="s">
        <v>72680</v>
      </c>
      <c r="J21888" t="s">
        <v>72681</v>
      </c>
      <c r="K21888" t="s">
        <v>72682</v>
      </c>
      <c r="L21888" t="s">
        <v>77958</v>
      </c>
    </row>
    <row r="21889" spans="1:12" x14ac:dyDescent="0.15">
      <c r="A21889" t="s">
        <v>12</v>
      </c>
      <c r="B21889">
        <v>6166625</v>
      </c>
      <c r="C21889">
        <v>6166645</v>
      </c>
      <c r="D21889" t="s">
        <v>72683</v>
      </c>
      <c r="E21889" t="s">
        <v>90</v>
      </c>
      <c r="F21889" t="s">
        <v>76</v>
      </c>
      <c r="G21889" t="s">
        <v>16</v>
      </c>
      <c r="H21889">
        <v>31</v>
      </c>
      <c r="I21889" t="s">
        <v>72684</v>
      </c>
      <c r="J21889" t="s">
        <v>72685</v>
      </c>
      <c r="K21889" t="s">
        <v>72686</v>
      </c>
      <c r="L21889" t="s">
        <v>77910</v>
      </c>
    </row>
    <row r="21890" spans="1:12" x14ac:dyDescent="0.15">
      <c r="A21890" t="s">
        <v>12</v>
      </c>
      <c r="B21890">
        <v>6166577</v>
      </c>
      <c r="C21890">
        <v>6166597</v>
      </c>
      <c r="D21890" t="s">
        <v>72683</v>
      </c>
      <c r="E21890" t="s">
        <v>90</v>
      </c>
      <c r="F21890" t="s">
        <v>76</v>
      </c>
      <c r="G21890" t="s">
        <v>16</v>
      </c>
      <c r="H21890">
        <v>79</v>
      </c>
      <c r="I21890" t="s">
        <v>72687</v>
      </c>
      <c r="J21890" t="s">
        <v>72688</v>
      </c>
      <c r="K21890" t="s">
        <v>72689</v>
      </c>
      <c r="L21890" t="s">
        <v>77993</v>
      </c>
    </row>
    <row r="21891" spans="1:12" x14ac:dyDescent="0.15">
      <c r="A21891" t="s">
        <v>12</v>
      </c>
      <c r="B21891">
        <v>6166543</v>
      </c>
      <c r="C21891">
        <v>6166563</v>
      </c>
      <c r="D21891" t="s">
        <v>72683</v>
      </c>
      <c r="E21891" t="s">
        <v>90</v>
      </c>
      <c r="F21891" t="s">
        <v>76</v>
      </c>
      <c r="G21891" t="s">
        <v>23</v>
      </c>
      <c r="H21891">
        <v>113</v>
      </c>
      <c r="I21891" t="s">
        <v>72690</v>
      </c>
      <c r="J21891" t="s">
        <v>72691</v>
      </c>
      <c r="K21891" t="s">
        <v>72692</v>
      </c>
      <c r="L21891" t="s">
        <v>77986</v>
      </c>
    </row>
    <row r="21892" spans="1:12" x14ac:dyDescent="0.15">
      <c r="A21892" t="s">
        <v>12</v>
      </c>
      <c r="B21892">
        <v>6166478</v>
      </c>
      <c r="C21892">
        <v>6166498</v>
      </c>
      <c r="D21892" t="s">
        <v>72683</v>
      </c>
      <c r="E21892" t="s">
        <v>90</v>
      </c>
      <c r="F21892" t="s">
        <v>76</v>
      </c>
      <c r="G21892" t="s">
        <v>32</v>
      </c>
      <c r="H21892">
        <v>178</v>
      </c>
      <c r="I21892" t="s">
        <v>72693</v>
      </c>
      <c r="J21892" t="s">
        <v>72694</v>
      </c>
      <c r="K21892" t="s">
        <v>72695</v>
      </c>
      <c r="L21892" t="s">
        <v>78105</v>
      </c>
    </row>
    <row r="21893" spans="1:12" x14ac:dyDescent="0.15">
      <c r="A21893" t="s">
        <v>12</v>
      </c>
      <c r="B21893">
        <v>6166849</v>
      </c>
      <c r="C21893">
        <v>6166869</v>
      </c>
      <c r="D21893" t="s">
        <v>72696</v>
      </c>
      <c r="E21893" t="s">
        <v>90</v>
      </c>
      <c r="F21893" t="s">
        <v>15</v>
      </c>
      <c r="G21893" t="s">
        <v>16</v>
      </c>
      <c r="H21893">
        <v>0</v>
      </c>
      <c r="I21893" t="s">
        <v>72697</v>
      </c>
      <c r="J21893" t="s">
        <v>72698</v>
      </c>
      <c r="K21893" t="s">
        <v>72699</v>
      </c>
      <c r="L21893" t="s">
        <v>77980</v>
      </c>
    </row>
    <row r="21894" spans="1:12" x14ac:dyDescent="0.15">
      <c r="A21894" t="s">
        <v>12</v>
      </c>
      <c r="B21894">
        <v>6166875</v>
      </c>
      <c r="C21894">
        <v>6166895</v>
      </c>
      <c r="D21894" t="s">
        <v>72696</v>
      </c>
      <c r="E21894" t="s">
        <v>90</v>
      </c>
      <c r="F21894" t="s">
        <v>15</v>
      </c>
      <c r="G21894" t="s">
        <v>23</v>
      </c>
      <c r="H21894">
        <v>26</v>
      </c>
      <c r="I21894" t="s">
        <v>72700</v>
      </c>
      <c r="J21894" t="s">
        <v>72701</v>
      </c>
      <c r="K21894" t="s">
        <v>72702</v>
      </c>
      <c r="L21894" t="s">
        <v>78002</v>
      </c>
    </row>
    <row r="21895" spans="1:12" x14ac:dyDescent="0.15">
      <c r="A21895" t="s">
        <v>12</v>
      </c>
      <c r="B21895">
        <v>6166895</v>
      </c>
      <c r="C21895">
        <v>6166915</v>
      </c>
      <c r="D21895" t="s">
        <v>72696</v>
      </c>
      <c r="E21895" t="s">
        <v>90</v>
      </c>
      <c r="F21895" t="s">
        <v>15</v>
      </c>
      <c r="G21895" t="s">
        <v>36</v>
      </c>
      <c r="H21895">
        <v>46</v>
      </c>
      <c r="I21895" t="s">
        <v>72703</v>
      </c>
      <c r="J21895" t="s">
        <v>72704</v>
      </c>
      <c r="K21895" t="s">
        <v>72705</v>
      </c>
      <c r="L21895" t="s">
        <v>78004</v>
      </c>
    </row>
    <row r="21896" spans="1:12" x14ac:dyDescent="0.15">
      <c r="A21896" t="s">
        <v>12</v>
      </c>
      <c r="B21896">
        <v>6166916</v>
      </c>
      <c r="C21896">
        <v>6166936</v>
      </c>
      <c r="D21896" t="s">
        <v>72696</v>
      </c>
      <c r="E21896" t="s">
        <v>90</v>
      </c>
      <c r="F21896" t="s">
        <v>15</v>
      </c>
      <c r="G21896" t="s">
        <v>16</v>
      </c>
      <c r="H21896">
        <v>67</v>
      </c>
      <c r="I21896" t="s">
        <v>72706</v>
      </c>
      <c r="J21896" t="s">
        <v>72707</v>
      </c>
      <c r="K21896" t="s">
        <v>72708</v>
      </c>
      <c r="L21896" t="s">
        <v>77981</v>
      </c>
    </row>
    <row r="21897" spans="1:12" x14ac:dyDescent="0.15">
      <c r="A21897" t="s">
        <v>12</v>
      </c>
      <c r="B21897">
        <v>6167827</v>
      </c>
      <c r="C21897">
        <v>6167847</v>
      </c>
      <c r="D21897" t="s">
        <v>72709</v>
      </c>
      <c r="E21897" t="s">
        <v>90</v>
      </c>
      <c r="F21897" t="s">
        <v>15</v>
      </c>
      <c r="G21897" t="s">
        <v>36</v>
      </c>
      <c r="H21897">
        <v>0</v>
      </c>
      <c r="I21897" t="s">
        <v>72710</v>
      </c>
      <c r="J21897" t="s">
        <v>72711</v>
      </c>
      <c r="K21897" t="s">
        <v>72712</v>
      </c>
      <c r="L21897" t="s">
        <v>77980</v>
      </c>
    </row>
    <row r="21898" spans="1:12" x14ac:dyDescent="0.15">
      <c r="A21898" t="s">
        <v>12</v>
      </c>
      <c r="B21898">
        <v>6167851</v>
      </c>
      <c r="C21898">
        <v>6167871</v>
      </c>
      <c r="D21898" t="s">
        <v>72709</v>
      </c>
      <c r="E21898" t="s">
        <v>90</v>
      </c>
      <c r="F21898" t="s">
        <v>15</v>
      </c>
      <c r="G21898" t="s">
        <v>16</v>
      </c>
      <c r="H21898">
        <v>24</v>
      </c>
      <c r="I21898" t="s">
        <v>72713</v>
      </c>
      <c r="J21898" t="s">
        <v>72714</v>
      </c>
      <c r="K21898" t="s">
        <v>72715</v>
      </c>
      <c r="L21898" t="s">
        <v>77966</v>
      </c>
    </row>
    <row r="21899" spans="1:12" x14ac:dyDescent="0.15">
      <c r="A21899" t="s">
        <v>12</v>
      </c>
      <c r="B21899">
        <v>6167875</v>
      </c>
      <c r="C21899">
        <v>6167895</v>
      </c>
      <c r="D21899" t="s">
        <v>72709</v>
      </c>
      <c r="E21899" t="s">
        <v>90</v>
      </c>
      <c r="F21899" t="s">
        <v>15</v>
      </c>
      <c r="G21899" t="s">
        <v>23</v>
      </c>
      <c r="H21899">
        <v>48</v>
      </c>
      <c r="I21899" t="s">
        <v>72716</v>
      </c>
      <c r="J21899" t="s">
        <v>72717</v>
      </c>
      <c r="K21899" t="s">
        <v>72718</v>
      </c>
      <c r="L21899" t="s">
        <v>78018</v>
      </c>
    </row>
    <row r="21900" spans="1:12" x14ac:dyDescent="0.15">
      <c r="A21900" t="s">
        <v>12</v>
      </c>
      <c r="B21900">
        <v>6167920</v>
      </c>
      <c r="C21900">
        <v>6167940</v>
      </c>
      <c r="D21900" t="s">
        <v>72709</v>
      </c>
      <c r="E21900" t="s">
        <v>90</v>
      </c>
      <c r="F21900" t="s">
        <v>15</v>
      </c>
      <c r="G21900" t="s">
        <v>16</v>
      </c>
      <c r="H21900">
        <v>93</v>
      </c>
      <c r="I21900" t="s">
        <v>72719</v>
      </c>
      <c r="J21900" t="s">
        <v>72720</v>
      </c>
      <c r="K21900" t="s">
        <v>72721</v>
      </c>
      <c r="L21900" t="s">
        <v>78044</v>
      </c>
    </row>
    <row r="21901" spans="1:12" x14ac:dyDescent="0.15">
      <c r="A21901" t="s">
        <v>12</v>
      </c>
      <c r="B21901">
        <v>6168675</v>
      </c>
      <c r="C21901">
        <v>6168695</v>
      </c>
      <c r="D21901" t="s">
        <v>72722</v>
      </c>
      <c r="E21901" t="s">
        <v>90</v>
      </c>
      <c r="F21901" t="s">
        <v>15</v>
      </c>
      <c r="G21901" t="s">
        <v>32</v>
      </c>
      <c r="H21901">
        <v>1</v>
      </c>
      <c r="I21901" t="s">
        <v>72723</v>
      </c>
      <c r="J21901" t="s">
        <v>72724</v>
      </c>
      <c r="K21901" t="s">
        <v>72725</v>
      </c>
      <c r="L21901" t="s">
        <v>77917</v>
      </c>
    </row>
    <row r="21902" spans="1:12" x14ac:dyDescent="0.15">
      <c r="A21902" t="s">
        <v>12</v>
      </c>
      <c r="B21902">
        <v>6168698</v>
      </c>
      <c r="C21902">
        <v>6168718</v>
      </c>
      <c r="D21902" t="s">
        <v>72722</v>
      </c>
      <c r="E21902" t="s">
        <v>90</v>
      </c>
      <c r="F21902" t="s">
        <v>15</v>
      </c>
      <c r="G21902" t="s">
        <v>36</v>
      </c>
      <c r="H21902">
        <v>24</v>
      </c>
      <c r="I21902" t="s">
        <v>72726</v>
      </c>
      <c r="J21902" t="s">
        <v>72727</v>
      </c>
      <c r="K21902" t="s">
        <v>72728</v>
      </c>
      <c r="L21902" t="s">
        <v>77966</v>
      </c>
    </row>
    <row r="21903" spans="1:12" x14ac:dyDescent="0.15">
      <c r="A21903" t="s">
        <v>12</v>
      </c>
      <c r="B21903">
        <v>6168723</v>
      </c>
      <c r="C21903">
        <v>6168743</v>
      </c>
      <c r="D21903" t="s">
        <v>72722</v>
      </c>
      <c r="E21903" t="s">
        <v>90</v>
      </c>
      <c r="F21903" t="s">
        <v>15</v>
      </c>
      <c r="G21903" t="s">
        <v>16</v>
      </c>
      <c r="H21903">
        <v>49</v>
      </c>
      <c r="I21903" t="s">
        <v>72729</v>
      </c>
      <c r="J21903" t="s">
        <v>72730</v>
      </c>
      <c r="K21903" t="s">
        <v>72731</v>
      </c>
      <c r="L21903" t="s">
        <v>77913</v>
      </c>
    </row>
    <row r="21904" spans="1:12" x14ac:dyDescent="0.15">
      <c r="A21904" t="s">
        <v>12</v>
      </c>
      <c r="B21904">
        <v>6168782</v>
      </c>
      <c r="C21904">
        <v>6168802</v>
      </c>
      <c r="D21904" t="s">
        <v>72722</v>
      </c>
      <c r="E21904" t="s">
        <v>90</v>
      </c>
      <c r="F21904" t="s">
        <v>15</v>
      </c>
      <c r="G21904" t="s">
        <v>16</v>
      </c>
      <c r="H21904">
        <v>108</v>
      </c>
      <c r="I21904" t="s">
        <v>72732</v>
      </c>
      <c r="J21904" t="s">
        <v>72733</v>
      </c>
      <c r="K21904" t="s">
        <v>72734</v>
      </c>
      <c r="L21904" t="s">
        <v>77994</v>
      </c>
    </row>
    <row r="21905" spans="1:12" x14ac:dyDescent="0.15">
      <c r="A21905" t="s">
        <v>12</v>
      </c>
      <c r="B21905">
        <v>6171456</v>
      </c>
      <c r="C21905">
        <v>6171476</v>
      </c>
      <c r="D21905" t="s">
        <v>72735</v>
      </c>
      <c r="E21905" t="s">
        <v>90</v>
      </c>
      <c r="F21905" t="s">
        <v>15</v>
      </c>
      <c r="G21905" t="s">
        <v>16</v>
      </c>
      <c r="H21905">
        <v>49</v>
      </c>
      <c r="I21905" t="s">
        <v>72736</v>
      </c>
      <c r="J21905" t="s">
        <v>72737</v>
      </c>
      <c r="K21905" t="s">
        <v>72738</v>
      </c>
      <c r="L21905" t="s">
        <v>77913</v>
      </c>
    </row>
    <row r="21906" spans="1:12" x14ac:dyDescent="0.15">
      <c r="A21906" t="s">
        <v>12</v>
      </c>
      <c r="B21906">
        <v>6171504</v>
      </c>
      <c r="C21906">
        <v>6171524</v>
      </c>
      <c r="D21906" t="s">
        <v>72735</v>
      </c>
      <c r="E21906" t="s">
        <v>90</v>
      </c>
      <c r="F21906" t="s">
        <v>15</v>
      </c>
      <c r="G21906" t="s">
        <v>16</v>
      </c>
      <c r="H21906">
        <v>97</v>
      </c>
      <c r="I21906" t="s">
        <v>72739</v>
      </c>
      <c r="J21906" t="s">
        <v>72740</v>
      </c>
      <c r="K21906" t="s">
        <v>72741</v>
      </c>
      <c r="L21906" t="s">
        <v>78010</v>
      </c>
    </row>
    <row r="21907" spans="1:12" x14ac:dyDescent="0.15">
      <c r="A21907" t="s">
        <v>12</v>
      </c>
      <c r="B21907">
        <v>6171552</v>
      </c>
      <c r="C21907">
        <v>6171572</v>
      </c>
      <c r="D21907" t="s">
        <v>72735</v>
      </c>
      <c r="E21907" t="s">
        <v>90</v>
      </c>
      <c r="F21907" t="s">
        <v>15</v>
      </c>
      <c r="G21907" t="s">
        <v>16</v>
      </c>
      <c r="H21907">
        <v>145</v>
      </c>
      <c r="I21907" t="s">
        <v>72742</v>
      </c>
      <c r="J21907" t="s">
        <v>72743</v>
      </c>
      <c r="K21907" t="s">
        <v>72744</v>
      </c>
      <c r="L21907" t="s">
        <v>77915</v>
      </c>
    </row>
    <row r="21908" spans="1:12" x14ac:dyDescent="0.15">
      <c r="A21908" t="s">
        <v>12</v>
      </c>
      <c r="B21908">
        <v>6171594</v>
      </c>
      <c r="C21908">
        <v>6171614</v>
      </c>
      <c r="D21908" t="s">
        <v>72735</v>
      </c>
      <c r="E21908" t="s">
        <v>90</v>
      </c>
      <c r="F21908" t="s">
        <v>15</v>
      </c>
      <c r="G21908" t="s">
        <v>16</v>
      </c>
      <c r="H21908">
        <v>187</v>
      </c>
      <c r="I21908" t="s">
        <v>72745</v>
      </c>
      <c r="J21908" t="s">
        <v>72746</v>
      </c>
      <c r="K21908" t="s">
        <v>72747</v>
      </c>
      <c r="L21908" t="s">
        <v>78073</v>
      </c>
    </row>
    <row r="21909" spans="1:12" x14ac:dyDescent="0.15">
      <c r="A21909" t="s">
        <v>12</v>
      </c>
      <c r="B21909">
        <v>6171936</v>
      </c>
      <c r="C21909">
        <v>6171956</v>
      </c>
      <c r="D21909" t="s">
        <v>72748</v>
      </c>
      <c r="E21909" t="s">
        <v>90</v>
      </c>
      <c r="F21909" t="s">
        <v>15</v>
      </c>
      <c r="G21909" t="s">
        <v>23</v>
      </c>
      <c r="H21909">
        <v>17</v>
      </c>
      <c r="I21909" t="s">
        <v>72749</v>
      </c>
      <c r="J21909" t="s">
        <v>72750</v>
      </c>
      <c r="K21909" t="s">
        <v>72751</v>
      </c>
      <c r="L21909" t="s">
        <v>77944</v>
      </c>
    </row>
    <row r="21910" spans="1:12" x14ac:dyDescent="0.15">
      <c r="A21910" t="s">
        <v>12</v>
      </c>
      <c r="B21910">
        <v>6171980</v>
      </c>
      <c r="C21910">
        <v>6172000</v>
      </c>
      <c r="D21910" t="s">
        <v>72748</v>
      </c>
      <c r="E21910" t="s">
        <v>90</v>
      </c>
      <c r="F21910" t="s">
        <v>15</v>
      </c>
      <c r="G21910" t="s">
        <v>16</v>
      </c>
      <c r="H21910">
        <v>61</v>
      </c>
      <c r="I21910" t="s">
        <v>72752</v>
      </c>
      <c r="J21910" t="s">
        <v>72753</v>
      </c>
      <c r="K21910" t="s">
        <v>72754</v>
      </c>
      <c r="L21910" t="s">
        <v>77979</v>
      </c>
    </row>
    <row r="21911" spans="1:12" x14ac:dyDescent="0.15">
      <c r="A21911" t="s">
        <v>12</v>
      </c>
      <c r="B21911">
        <v>6172049</v>
      </c>
      <c r="C21911">
        <v>6172069</v>
      </c>
      <c r="D21911" t="s">
        <v>72748</v>
      </c>
      <c r="E21911" t="s">
        <v>90</v>
      </c>
      <c r="F21911" t="s">
        <v>15</v>
      </c>
      <c r="G21911" t="s">
        <v>32</v>
      </c>
      <c r="H21911">
        <v>130</v>
      </c>
      <c r="I21911" t="s">
        <v>72755</v>
      </c>
      <c r="J21911" t="s">
        <v>72756</v>
      </c>
      <c r="K21911" t="s">
        <v>72757</v>
      </c>
      <c r="L21911" t="s">
        <v>77998</v>
      </c>
    </row>
    <row r="21912" spans="1:12" x14ac:dyDescent="0.15">
      <c r="A21912" t="s">
        <v>12</v>
      </c>
      <c r="B21912">
        <v>6172086</v>
      </c>
      <c r="C21912">
        <v>6172106</v>
      </c>
      <c r="D21912" t="s">
        <v>72748</v>
      </c>
      <c r="E21912" t="s">
        <v>90</v>
      </c>
      <c r="F21912" t="s">
        <v>15</v>
      </c>
      <c r="G21912" t="s">
        <v>23</v>
      </c>
      <c r="H21912">
        <v>167</v>
      </c>
      <c r="I21912" t="s">
        <v>72758</v>
      </c>
      <c r="J21912" t="s">
        <v>72759</v>
      </c>
      <c r="K21912" t="s">
        <v>72760</v>
      </c>
      <c r="L21912" t="s">
        <v>77916</v>
      </c>
    </row>
    <row r="21913" spans="1:12" x14ac:dyDescent="0.15">
      <c r="A21913" t="s">
        <v>12</v>
      </c>
      <c r="B21913">
        <v>6172580</v>
      </c>
      <c r="C21913">
        <v>6172600</v>
      </c>
      <c r="D21913" t="s">
        <v>72761</v>
      </c>
      <c r="E21913" t="s">
        <v>90</v>
      </c>
      <c r="F21913" t="s">
        <v>76</v>
      </c>
      <c r="G21913" t="s">
        <v>23</v>
      </c>
      <c r="H21913">
        <v>11</v>
      </c>
      <c r="I21913" t="s">
        <v>72762</v>
      </c>
      <c r="J21913" t="s">
        <v>72763</v>
      </c>
      <c r="K21913" t="s">
        <v>72764</v>
      </c>
      <c r="L21913" t="s">
        <v>77974</v>
      </c>
    </row>
    <row r="21914" spans="1:12" x14ac:dyDescent="0.15">
      <c r="A21914" t="s">
        <v>12</v>
      </c>
      <c r="B21914">
        <v>6172545</v>
      </c>
      <c r="C21914">
        <v>6172565</v>
      </c>
      <c r="D21914" t="s">
        <v>72761</v>
      </c>
      <c r="E21914" t="s">
        <v>90</v>
      </c>
      <c r="F21914" t="s">
        <v>76</v>
      </c>
      <c r="G21914" t="s">
        <v>36</v>
      </c>
      <c r="H21914">
        <v>46</v>
      </c>
      <c r="I21914" t="s">
        <v>72765</v>
      </c>
      <c r="J21914" t="s">
        <v>72766</v>
      </c>
      <c r="K21914" t="s">
        <v>72767</v>
      </c>
      <c r="L21914" t="s">
        <v>78004</v>
      </c>
    </row>
    <row r="21915" spans="1:12" x14ac:dyDescent="0.15">
      <c r="A21915" t="s">
        <v>12</v>
      </c>
      <c r="B21915">
        <v>6172522</v>
      </c>
      <c r="C21915">
        <v>6172542</v>
      </c>
      <c r="D21915" t="s">
        <v>72761</v>
      </c>
      <c r="E21915" t="s">
        <v>90</v>
      </c>
      <c r="F21915" t="s">
        <v>76</v>
      </c>
      <c r="G21915" t="s">
        <v>16</v>
      </c>
      <c r="H21915">
        <v>69</v>
      </c>
      <c r="I21915" t="s">
        <v>72768</v>
      </c>
      <c r="J21915" t="s">
        <v>72769</v>
      </c>
      <c r="K21915" t="s">
        <v>72770</v>
      </c>
      <c r="L21915" t="s">
        <v>78015</v>
      </c>
    </row>
    <row r="21916" spans="1:12" x14ac:dyDescent="0.15">
      <c r="A21916" t="s">
        <v>12</v>
      </c>
      <c r="B21916">
        <v>6172481</v>
      </c>
      <c r="C21916">
        <v>6172501</v>
      </c>
      <c r="D21916" t="s">
        <v>72761</v>
      </c>
      <c r="E21916" t="s">
        <v>90</v>
      </c>
      <c r="F21916" t="s">
        <v>76</v>
      </c>
      <c r="G21916" t="s">
        <v>16</v>
      </c>
      <c r="H21916">
        <v>110</v>
      </c>
      <c r="I21916" t="s">
        <v>72771</v>
      </c>
      <c r="J21916" t="s">
        <v>72772</v>
      </c>
      <c r="K21916" t="s">
        <v>72773</v>
      </c>
      <c r="L21916" t="s">
        <v>78030</v>
      </c>
    </row>
    <row r="21917" spans="1:12" x14ac:dyDescent="0.15">
      <c r="A21917" t="s">
        <v>12</v>
      </c>
      <c r="B21917">
        <v>6172843</v>
      </c>
      <c r="C21917">
        <v>6172863</v>
      </c>
      <c r="D21917" t="s">
        <v>72774</v>
      </c>
      <c r="E21917" t="s">
        <v>90</v>
      </c>
      <c r="F21917" t="s">
        <v>15</v>
      </c>
      <c r="G21917" t="s">
        <v>36</v>
      </c>
      <c r="H21917">
        <v>8</v>
      </c>
      <c r="I21917" t="s">
        <v>72775</v>
      </c>
      <c r="J21917" t="s">
        <v>72776</v>
      </c>
      <c r="K21917" t="s">
        <v>72777</v>
      </c>
      <c r="L21917" t="s">
        <v>77955</v>
      </c>
    </row>
    <row r="21918" spans="1:12" x14ac:dyDescent="0.15">
      <c r="A21918" t="s">
        <v>12</v>
      </c>
      <c r="B21918">
        <v>6172864</v>
      </c>
      <c r="C21918">
        <v>6172884</v>
      </c>
      <c r="D21918" t="s">
        <v>72774</v>
      </c>
      <c r="E21918" t="s">
        <v>90</v>
      </c>
      <c r="F21918" t="s">
        <v>15</v>
      </c>
      <c r="G21918" t="s">
        <v>23</v>
      </c>
      <c r="H21918">
        <v>29</v>
      </c>
      <c r="I21918" t="s">
        <v>72778</v>
      </c>
      <c r="J21918" t="s">
        <v>72779</v>
      </c>
      <c r="K21918" t="s">
        <v>72780</v>
      </c>
      <c r="L21918" t="s">
        <v>77921</v>
      </c>
    </row>
    <row r="21919" spans="1:12" x14ac:dyDescent="0.15">
      <c r="A21919" t="s">
        <v>12</v>
      </c>
      <c r="B21919">
        <v>6172892</v>
      </c>
      <c r="C21919">
        <v>6172912</v>
      </c>
      <c r="D21919" t="s">
        <v>72774</v>
      </c>
      <c r="E21919" t="s">
        <v>90</v>
      </c>
      <c r="F21919" t="s">
        <v>15</v>
      </c>
      <c r="G21919" t="s">
        <v>16</v>
      </c>
      <c r="H21919">
        <v>57</v>
      </c>
      <c r="I21919" t="s">
        <v>72781</v>
      </c>
      <c r="J21919" t="s">
        <v>72782</v>
      </c>
      <c r="K21919" t="s">
        <v>72783</v>
      </c>
      <c r="L21919" t="s">
        <v>78049</v>
      </c>
    </row>
    <row r="21920" spans="1:12" x14ac:dyDescent="0.15">
      <c r="A21920" t="s">
        <v>12</v>
      </c>
      <c r="B21920">
        <v>6172919</v>
      </c>
      <c r="C21920">
        <v>6172939</v>
      </c>
      <c r="D21920" t="s">
        <v>72774</v>
      </c>
      <c r="E21920" t="s">
        <v>90</v>
      </c>
      <c r="F21920" t="s">
        <v>15</v>
      </c>
      <c r="G21920" t="s">
        <v>16</v>
      </c>
      <c r="H21920">
        <v>84</v>
      </c>
      <c r="I21920" t="s">
        <v>72784</v>
      </c>
      <c r="J21920" t="s">
        <v>72785</v>
      </c>
      <c r="K21920" t="s">
        <v>72786</v>
      </c>
      <c r="L21920" t="s">
        <v>77946</v>
      </c>
    </row>
    <row r="21921" spans="1:12" x14ac:dyDescent="0.15">
      <c r="A21921" t="s">
        <v>12</v>
      </c>
      <c r="B21921">
        <v>6173788</v>
      </c>
      <c r="C21921">
        <v>6173808</v>
      </c>
      <c r="D21921" t="s">
        <v>72787</v>
      </c>
      <c r="E21921" t="s">
        <v>90</v>
      </c>
      <c r="F21921" t="s">
        <v>76</v>
      </c>
      <c r="G21921" t="s">
        <v>16</v>
      </c>
      <c r="H21921">
        <v>10</v>
      </c>
      <c r="I21921" t="s">
        <v>72788</v>
      </c>
      <c r="J21921" t="s">
        <v>72789</v>
      </c>
      <c r="K21921" t="s">
        <v>72790</v>
      </c>
      <c r="L21921" t="s">
        <v>78001</v>
      </c>
    </row>
    <row r="21922" spans="1:12" x14ac:dyDescent="0.15">
      <c r="A21922" t="s">
        <v>12</v>
      </c>
      <c r="B21922">
        <v>6173760</v>
      </c>
      <c r="C21922">
        <v>6173780</v>
      </c>
      <c r="D21922" t="s">
        <v>72787</v>
      </c>
      <c r="E21922" t="s">
        <v>90</v>
      </c>
      <c r="F21922" t="s">
        <v>76</v>
      </c>
      <c r="G21922" t="s">
        <v>23</v>
      </c>
      <c r="H21922">
        <v>38</v>
      </c>
      <c r="I21922" t="s">
        <v>72791</v>
      </c>
      <c r="J21922" t="s">
        <v>72792</v>
      </c>
      <c r="K21922" t="s">
        <v>72793</v>
      </c>
      <c r="L21922" t="s">
        <v>78008</v>
      </c>
    </row>
    <row r="21923" spans="1:12" x14ac:dyDescent="0.15">
      <c r="A21923" t="s">
        <v>12</v>
      </c>
      <c r="B21923">
        <v>6173740</v>
      </c>
      <c r="C21923">
        <v>6173760</v>
      </c>
      <c r="D21923" t="s">
        <v>72787</v>
      </c>
      <c r="E21923" t="s">
        <v>90</v>
      </c>
      <c r="F21923" t="s">
        <v>76</v>
      </c>
      <c r="G21923" t="s">
        <v>32</v>
      </c>
      <c r="H21923">
        <v>58</v>
      </c>
      <c r="I21923" t="s">
        <v>72794</v>
      </c>
      <c r="J21923" t="s">
        <v>72795</v>
      </c>
      <c r="K21923" t="s">
        <v>72796</v>
      </c>
      <c r="L21923" t="s">
        <v>77911</v>
      </c>
    </row>
    <row r="21924" spans="1:12" x14ac:dyDescent="0.15">
      <c r="A21924" t="s">
        <v>12</v>
      </c>
      <c r="B21924">
        <v>6173692</v>
      </c>
      <c r="C21924">
        <v>6173712</v>
      </c>
      <c r="D21924" t="s">
        <v>72787</v>
      </c>
      <c r="E21924" t="s">
        <v>90</v>
      </c>
      <c r="F21924" t="s">
        <v>76</v>
      </c>
      <c r="G21924" t="s">
        <v>23</v>
      </c>
      <c r="H21924">
        <v>106</v>
      </c>
      <c r="I21924" t="s">
        <v>72797</v>
      </c>
      <c r="J21924" t="s">
        <v>72798</v>
      </c>
      <c r="K21924" t="s">
        <v>72799</v>
      </c>
      <c r="L21924" t="s">
        <v>77914</v>
      </c>
    </row>
    <row r="21925" spans="1:12" x14ac:dyDescent="0.15">
      <c r="A21925" t="s">
        <v>12</v>
      </c>
      <c r="B21925">
        <v>6174962</v>
      </c>
      <c r="C21925">
        <v>6174982</v>
      </c>
      <c r="D21925" t="s">
        <v>72800</v>
      </c>
      <c r="E21925" t="s">
        <v>90</v>
      </c>
      <c r="F21925" t="s">
        <v>76</v>
      </c>
      <c r="G21925" t="s">
        <v>32</v>
      </c>
      <c r="H21925">
        <v>22</v>
      </c>
      <c r="I21925" t="s">
        <v>72801</v>
      </c>
      <c r="J21925" t="s">
        <v>72802</v>
      </c>
      <c r="K21925" t="s">
        <v>72803</v>
      </c>
      <c r="L21925" t="s">
        <v>77948</v>
      </c>
    </row>
    <row r="21926" spans="1:12" x14ac:dyDescent="0.15">
      <c r="A21926" t="s">
        <v>12</v>
      </c>
      <c r="B21926">
        <v>6174935</v>
      </c>
      <c r="C21926">
        <v>6174955</v>
      </c>
      <c r="D21926" t="s">
        <v>72800</v>
      </c>
      <c r="E21926" t="s">
        <v>90</v>
      </c>
      <c r="F21926" t="s">
        <v>76</v>
      </c>
      <c r="G21926" t="s">
        <v>16</v>
      </c>
      <c r="H21926">
        <v>49</v>
      </c>
      <c r="I21926" t="s">
        <v>72804</v>
      </c>
      <c r="J21926" t="s">
        <v>72805</v>
      </c>
      <c r="K21926" t="s">
        <v>72806</v>
      </c>
      <c r="L21926" t="s">
        <v>77913</v>
      </c>
    </row>
    <row r="21927" spans="1:12" x14ac:dyDescent="0.15">
      <c r="A21927" t="s">
        <v>12</v>
      </c>
      <c r="B21927">
        <v>6174886</v>
      </c>
      <c r="C21927">
        <v>6174906</v>
      </c>
      <c r="D21927" t="s">
        <v>72800</v>
      </c>
      <c r="E21927" t="s">
        <v>90</v>
      </c>
      <c r="F21927" t="s">
        <v>76</v>
      </c>
      <c r="G21927" t="s">
        <v>16</v>
      </c>
      <c r="H21927">
        <v>98</v>
      </c>
      <c r="I21927" t="s">
        <v>72807</v>
      </c>
      <c r="J21927" t="s">
        <v>72808</v>
      </c>
      <c r="K21927" t="s">
        <v>72809</v>
      </c>
      <c r="L21927" t="s">
        <v>78048</v>
      </c>
    </row>
    <row r="21928" spans="1:12" x14ac:dyDescent="0.15">
      <c r="A21928" t="s">
        <v>12</v>
      </c>
      <c r="B21928">
        <v>6174864</v>
      </c>
      <c r="C21928">
        <v>6174884</v>
      </c>
      <c r="D21928" t="s">
        <v>72800</v>
      </c>
      <c r="E21928" t="s">
        <v>90</v>
      </c>
      <c r="F21928" t="s">
        <v>76</v>
      </c>
      <c r="G21928" t="s">
        <v>16</v>
      </c>
      <c r="H21928">
        <v>120</v>
      </c>
      <c r="I21928" t="s">
        <v>72810</v>
      </c>
      <c r="J21928" t="s">
        <v>72811</v>
      </c>
      <c r="K21928" t="s">
        <v>72812</v>
      </c>
      <c r="L21928" t="s">
        <v>78047</v>
      </c>
    </row>
    <row r="21929" spans="1:12" x14ac:dyDescent="0.15">
      <c r="A21929" t="s">
        <v>12</v>
      </c>
      <c r="B21929">
        <v>6176790</v>
      </c>
      <c r="C21929">
        <v>6176810</v>
      </c>
      <c r="D21929" t="s">
        <v>72813</v>
      </c>
      <c r="E21929" t="s">
        <v>90</v>
      </c>
      <c r="F21929" t="s">
        <v>76</v>
      </c>
      <c r="G21929" t="s">
        <v>32</v>
      </c>
      <c r="H21929">
        <v>11</v>
      </c>
      <c r="I21929" t="s">
        <v>72814</v>
      </c>
      <c r="J21929" t="s">
        <v>72815</v>
      </c>
      <c r="K21929" t="s">
        <v>72816</v>
      </c>
      <c r="L21929" t="s">
        <v>77974</v>
      </c>
    </row>
    <row r="21930" spans="1:12" x14ac:dyDescent="0.15">
      <c r="A21930" t="s">
        <v>12</v>
      </c>
      <c r="B21930">
        <v>6176655</v>
      </c>
      <c r="C21930">
        <v>6176675</v>
      </c>
      <c r="D21930" t="s">
        <v>72813</v>
      </c>
      <c r="E21930" t="s">
        <v>90</v>
      </c>
      <c r="F21930" t="s">
        <v>76</v>
      </c>
      <c r="G21930" t="s">
        <v>32</v>
      </c>
      <c r="H21930">
        <v>146</v>
      </c>
      <c r="I21930" t="s">
        <v>72817</v>
      </c>
      <c r="J21930" t="s">
        <v>72818</v>
      </c>
      <c r="K21930" t="s">
        <v>72819</v>
      </c>
      <c r="L21930" t="s">
        <v>78063</v>
      </c>
    </row>
    <row r="21931" spans="1:12" x14ac:dyDescent="0.15">
      <c r="A21931" t="s">
        <v>12</v>
      </c>
      <c r="B21931">
        <v>6176587</v>
      </c>
      <c r="C21931">
        <v>6176607</v>
      </c>
      <c r="D21931" t="s">
        <v>72813</v>
      </c>
      <c r="E21931" t="s">
        <v>90</v>
      </c>
      <c r="F21931" t="s">
        <v>76</v>
      </c>
      <c r="G21931" t="s">
        <v>32</v>
      </c>
      <c r="H21931">
        <v>214</v>
      </c>
      <c r="I21931" t="s">
        <v>72820</v>
      </c>
      <c r="J21931" t="s">
        <v>72821</v>
      </c>
      <c r="K21931" t="s">
        <v>72822</v>
      </c>
      <c r="L21931" t="s">
        <v>78142</v>
      </c>
    </row>
    <row r="21932" spans="1:12" x14ac:dyDescent="0.15">
      <c r="A21932" t="s">
        <v>12</v>
      </c>
      <c r="B21932">
        <v>6176563</v>
      </c>
      <c r="C21932">
        <v>6176583</v>
      </c>
      <c r="D21932" t="s">
        <v>72813</v>
      </c>
      <c r="E21932" t="s">
        <v>90</v>
      </c>
      <c r="F21932" t="s">
        <v>76</v>
      </c>
      <c r="G21932" t="s">
        <v>23</v>
      </c>
      <c r="H21932">
        <v>238</v>
      </c>
      <c r="I21932" t="s">
        <v>72823</v>
      </c>
      <c r="J21932" t="s">
        <v>72824</v>
      </c>
      <c r="K21932" t="s">
        <v>72825</v>
      </c>
      <c r="L21932" t="s">
        <v>78132</v>
      </c>
    </row>
    <row r="21933" spans="1:12" x14ac:dyDescent="0.15">
      <c r="A21933" t="s">
        <v>12</v>
      </c>
      <c r="B21933">
        <v>6178037</v>
      </c>
      <c r="C21933">
        <v>6178057</v>
      </c>
      <c r="D21933" t="s">
        <v>72826</v>
      </c>
      <c r="E21933" t="s">
        <v>90</v>
      </c>
      <c r="F21933" t="s">
        <v>76</v>
      </c>
      <c r="G21933" t="s">
        <v>32</v>
      </c>
      <c r="H21933">
        <v>1</v>
      </c>
      <c r="I21933" t="s">
        <v>72827</v>
      </c>
      <c r="J21933" t="s">
        <v>72828</v>
      </c>
      <c r="K21933" t="s">
        <v>72829</v>
      </c>
      <c r="L21933" t="s">
        <v>77917</v>
      </c>
    </row>
    <row r="21934" spans="1:12" x14ac:dyDescent="0.15">
      <c r="A21934" t="s">
        <v>12</v>
      </c>
      <c r="B21934">
        <v>6177992</v>
      </c>
      <c r="C21934">
        <v>6178012</v>
      </c>
      <c r="D21934" t="s">
        <v>72826</v>
      </c>
      <c r="E21934" t="s">
        <v>90</v>
      </c>
      <c r="F21934" t="s">
        <v>76</v>
      </c>
      <c r="G21934" t="s">
        <v>16</v>
      </c>
      <c r="H21934">
        <v>46</v>
      </c>
      <c r="I21934" t="s">
        <v>72830</v>
      </c>
      <c r="J21934" t="s">
        <v>72831</v>
      </c>
      <c r="K21934" t="s">
        <v>72832</v>
      </c>
      <c r="L21934" t="s">
        <v>78004</v>
      </c>
    </row>
    <row r="21935" spans="1:12" x14ac:dyDescent="0.15">
      <c r="A21935" t="s">
        <v>12</v>
      </c>
      <c r="B21935">
        <v>6177956</v>
      </c>
      <c r="C21935">
        <v>6177976</v>
      </c>
      <c r="D21935" t="s">
        <v>72826</v>
      </c>
      <c r="E21935" t="s">
        <v>90</v>
      </c>
      <c r="F21935" t="s">
        <v>76</v>
      </c>
      <c r="G21935" t="s">
        <v>32</v>
      </c>
      <c r="H21935">
        <v>82</v>
      </c>
      <c r="I21935" t="s">
        <v>72833</v>
      </c>
      <c r="J21935" t="s">
        <v>72834</v>
      </c>
      <c r="K21935" t="s">
        <v>72835</v>
      </c>
      <c r="L21935" t="s">
        <v>78011</v>
      </c>
    </row>
    <row r="21936" spans="1:12" x14ac:dyDescent="0.15">
      <c r="A21936" t="s">
        <v>12</v>
      </c>
      <c r="B21936">
        <v>6177918</v>
      </c>
      <c r="C21936">
        <v>6177938</v>
      </c>
      <c r="D21936" t="s">
        <v>72826</v>
      </c>
      <c r="E21936" t="s">
        <v>90</v>
      </c>
      <c r="F21936" t="s">
        <v>76</v>
      </c>
      <c r="G21936" t="s">
        <v>16</v>
      </c>
      <c r="H21936">
        <v>120</v>
      </c>
      <c r="I21936" t="s">
        <v>72836</v>
      </c>
      <c r="J21936" t="s">
        <v>72837</v>
      </c>
      <c r="K21936" t="s">
        <v>72838</v>
      </c>
      <c r="L21936" t="s">
        <v>78047</v>
      </c>
    </row>
    <row r="21937" spans="1:12" x14ac:dyDescent="0.15">
      <c r="A21937" t="s">
        <v>12</v>
      </c>
      <c r="B21937">
        <v>6178211</v>
      </c>
      <c r="C21937">
        <v>6178231</v>
      </c>
      <c r="D21937" t="s">
        <v>72839</v>
      </c>
      <c r="E21937" t="s">
        <v>90</v>
      </c>
      <c r="F21937" t="s">
        <v>15</v>
      </c>
      <c r="G21937" t="s">
        <v>32</v>
      </c>
      <c r="H21937">
        <v>11</v>
      </c>
      <c r="I21937" t="s">
        <v>72840</v>
      </c>
      <c r="J21937" t="s">
        <v>72841</v>
      </c>
      <c r="K21937" t="s">
        <v>72842</v>
      </c>
      <c r="L21937" t="s">
        <v>77974</v>
      </c>
    </row>
    <row r="21938" spans="1:12" x14ac:dyDescent="0.15">
      <c r="A21938" t="s">
        <v>12</v>
      </c>
      <c r="B21938">
        <v>6178241</v>
      </c>
      <c r="C21938">
        <v>6178261</v>
      </c>
      <c r="D21938" t="s">
        <v>72839</v>
      </c>
      <c r="E21938" t="s">
        <v>90</v>
      </c>
      <c r="F21938" t="s">
        <v>15</v>
      </c>
      <c r="G21938" t="s">
        <v>23</v>
      </c>
      <c r="H21938">
        <v>41</v>
      </c>
      <c r="I21938" t="s">
        <v>72843</v>
      </c>
      <c r="J21938" t="s">
        <v>72844</v>
      </c>
      <c r="K21938" t="s">
        <v>72845</v>
      </c>
      <c r="L21938" t="s">
        <v>78014</v>
      </c>
    </row>
    <row r="21939" spans="1:12" x14ac:dyDescent="0.15">
      <c r="A21939" t="s">
        <v>12</v>
      </c>
      <c r="B21939">
        <v>6178301</v>
      </c>
      <c r="C21939">
        <v>6178321</v>
      </c>
      <c r="D21939" t="s">
        <v>72839</v>
      </c>
      <c r="E21939" t="s">
        <v>90</v>
      </c>
      <c r="F21939" t="s">
        <v>15</v>
      </c>
      <c r="G21939" t="s">
        <v>32</v>
      </c>
      <c r="H21939">
        <v>101</v>
      </c>
      <c r="I21939" t="s">
        <v>72846</v>
      </c>
      <c r="J21939" t="s">
        <v>72847</v>
      </c>
      <c r="K21939" t="s">
        <v>72848</v>
      </c>
      <c r="L21939" t="s">
        <v>77997</v>
      </c>
    </row>
    <row r="21940" spans="1:12" x14ac:dyDescent="0.15">
      <c r="A21940" t="s">
        <v>12</v>
      </c>
      <c r="B21940">
        <v>6178353</v>
      </c>
      <c r="C21940">
        <v>6178373</v>
      </c>
      <c r="D21940" t="s">
        <v>72839</v>
      </c>
      <c r="E21940" t="s">
        <v>90</v>
      </c>
      <c r="F21940" t="s">
        <v>15</v>
      </c>
      <c r="G21940" t="s">
        <v>16</v>
      </c>
      <c r="H21940">
        <v>153</v>
      </c>
      <c r="I21940" t="s">
        <v>72849</v>
      </c>
      <c r="J21940" t="s">
        <v>72850</v>
      </c>
      <c r="K21940" t="s">
        <v>72851</v>
      </c>
      <c r="L21940" t="s">
        <v>78112</v>
      </c>
    </row>
    <row r="21941" spans="1:12" x14ac:dyDescent="0.15">
      <c r="A21941" t="s">
        <v>12</v>
      </c>
      <c r="B21941">
        <v>6179706</v>
      </c>
      <c r="C21941">
        <v>6179726</v>
      </c>
      <c r="D21941" t="s">
        <v>72852</v>
      </c>
      <c r="E21941" t="s">
        <v>90</v>
      </c>
      <c r="F21941" t="s">
        <v>76</v>
      </c>
      <c r="G21941" t="s">
        <v>36</v>
      </c>
      <c r="H21941">
        <v>0</v>
      </c>
      <c r="I21941" t="s">
        <v>72853</v>
      </c>
      <c r="J21941" t="s">
        <v>72854</v>
      </c>
      <c r="K21941" t="s">
        <v>72855</v>
      </c>
      <c r="L21941" t="s">
        <v>77980</v>
      </c>
    </row>
    <row r="21942" spans="1:12" x14ac:dyDescent="0.15">
      <c r="A21942" t="s">
        <v>12</v>
      </c>
      <c r="B21942">
        <v>6179674</v>
      </c>
      <c r="C21942">
        <v>6179694</v>
      </c>
      <c r="D21942" t="s">
        <v>72852</v>
      </c>
      <c r="E21942" t="s">
        <v>90</v>
      </c>
      <c r="F21942" t="s">
        <v>76</v>
      </c>
      <c r="G21942" t="s">
        <v>16</v>
      </c>
      <c r="H21942">
        <v>32</v>
      </c>
      <c r="I21942" t="s">
        <v>72856</v>
      </c>
      <c r="J21942" t="s">
        <v>72857</v>
      </c>
      <c r="K21942" t="s">
        <v>72858</v>
      </c>
      <c r="L21942" t="s">
        <v>77918</v>
      </c>
    </row>
    <row r="21943" spans="1:12" x14ac:dyDescent="0.15">
      <c r="A21943" t="s">
        <v>12</v>
      </c>
      <c r="B21943">
        <v>6179648</v>
      </c>
      <c r="C21943">
        <v>6179668</v>
      </c>
      <c r="D21943" t="s">
        <v>72852</v>
      </c>
      <c r="E21943" t="s">
        <v>90</v>
      </c>
      <c r="F21943" t="s">
        <v>76</v>
      </c>
      <c r="G21943" t="s">
        <v>23</v>
      </c>
      <c r="H21943">
        <v>58</v>
      </c>
      <c r="I21943" t="s">
        <v>72859</v>
      </c>
      <c r="J21943" t="s">
        <v>72860</v>
      </c>
      <c r="K21943" t="s">
        <v>72861</v>
      </c>
      <c r="L21943" t="s">
        <v>77911</v>
      </c>
    </row>
    <row r="21944" spans="1:12" x14ac:dyDescent="0.15">
      <c r="A21944" t="s">
        <v>12</v>
      </c>
      <c r="B21944">
        <v>6179608</v>
      </c>
      <c r="C21944">
        <v>6179628</v>
      </c>
      <c r="D21944" t="s">
        <v>72852</v>
      </c>
      <c r="E21944" t="s">
        <v>90</v>
      </c>
      <c r="F21944" t="s">
        <v>76</v>
      </c>
      <c r="G21944" t="s">
        <v>23</v>
      </c>
      <c r="H21944">
        <v>98</v>
      </c>
      <c r="I21944" t="s">
        <v>72862</v>
      </c>
      <c r="J21944" t="s">
        <v>72863</v>
      </c>
      <c r="K21944" t="s">
        <v>72864</v>
      </c>
      <c r="L21944" t="s">
        <v>78048</v>
      </c>
    </row>
    <row r="21945" spans="1:12" x14ac:dyDescent="0.15">
      <c r="A21945" t="s">
        <v>12</v>
      </c>
      <c r="B21945">
        <v>6179995</v>
      </c>
      <c r="C21945">
        <v>6180015</v>
      </c>
      <c r="D21945" t="s">
        <v>72865</v>
      </c>
      <c r="E21945" t="s">
        <v>90</v>
      </c>
      <c r="F21945" t="s">
        <v>15</v>
      </c>
      <c r="G21945" t="s">
        <v>32</v>
      </c>
      <c r="H21945">
        <v>17</v>
      </c>
      <c r="I21945" t="s">
        <v>72866</v>
      </c>
      <c r="J21945" t="s">
        <v>72867</v>
      </c>
      <c r="K21945" t="s">
        <v>72868</v>
      </c>
      <c r="L21945" t="s">
        <v>77944</v>
      </c>
    </row>
    <row r="21946" spans="1:12" x14ac:dyDescent="0.15">
      <c r="A21946" t="s">
        <v>12</v>
      </c>
      <c r="B21946">
        <v>6180048</v>
      </c>
      <c r="C21946">
        <v>6180068</v>
      </c>
      <c r="D21946" t="s">
        <v>72865</v>
      </c>
      <c r="E21946" t="s">
        <v>90</v>
      </c>
      <c r="F21946" t="s">
        <v>15</v>
      </c>
      <c r="G21946" t="s">
        <v>36</v>
      </c>
      <c r="H21946">
        <v>70</v>
      </c>
      <c r="I21946" t="s">
        <v>72869</v>
      </c>
      <c r="J21946" t="s">
        <v>72870</v>
      </c>
      <c r="K21946" t="s">
        <v>72871</v>
      </c>
      <c r="L21946" t="s">
        <v>77919</v>
      </c>
    </row>
    <row r="21947" spans="1:12" x14ac:dyDescent="0.15">
      <c r="A21947" t="s">
        <v>12</v>
      </c>
      <c r="B21947">
        <v>6180073</v>
      </c>
      <c r="C21947">
        <v>6180093</v>
      </c>
      <c r="D21947" t="s">
        <v>72865</v>
      </c>
      <c r="E21947" t="s">
        <v>90</v>
      </c>
      <c r="F21947" t="s">
        <v>15</v>
      </c>
      <c r="G21947" t="s">
        <v>16</v>
      </c>
      <c r="H21947">
        <v>95</v>
      </c>
      <c r="I21947" t="s">
        <v>72872</v>
      </c>
      <c r="J21947" t="s">
        <v>72873</v>
      </c>
      <c r="K21947" t="s">
        <v>72874</v>
      </c>
      <c r="L21947" t="s">
        <v>77920</v>
      </c>
    </row>
    <row r="21948" spans="1:12" x14ac:dyDescent="0.15">
      <c r="A21948" t="s">
        <v>12</v>
      </c>
      <c r="B21948">
        <v>6180098</v>
      </c>
      <c r="C21948">
        <v>6180118</v>
      </c>
      <c r="D21948" t="s">
        <v>72865</v>
      </c>
      <c r="E21948" t="s">
        <v>90</v>
      </c>
      <c r="F21948" t="s">
        <v>15</v>
      </c>
      <c r="G21948" t="s">
        <v>32</v>
      </c>
      <c r="H21948">
        <v>120</v>
      </c>
      <c r="I21948" t="s">
        <v>72875</v>
      </c>
      <c r="J21948" t="s">
        <v>72876</v>
      </c>
      <c r="K21948" t="s">
        <v>72877</v>
      </c>
      <c r="L21948" t="s">
        <v>78047</v>
      </c>
    </row>
    <row r="21949" spans="1:12" x14ac:dyDescent="0.15">
      <c r="A21949" t="s">
        <v>12</v>
      </c>
      <c r="B21949">
        <v>6181901</v>
      </c>
      <c r="C21949">
        <v>6181921</v>
      </c>
      <c r="D21949" t="s">
        <v>72878</v>
      </c>
      <c r="E21949" t="s">
        <v>72879</v>
      </c>
      <c r="F21949" t="s">
        <v>76</v>
      </c>
      <c r="G21949" t="s">
        <v>32</v>
      </c>
      <c r="H21949">
        <v>13</v>
      </c>
      <c r="I21949" t="s">
        <v>72880</v>
      </c>
      <c r="J21949" t="s">
        <v>72881</v>
      </c>
      <c r="K21949" t="s">
        <v>72882</v>
      </c>
      <c r="L21949" t="s">
        <v>77935</v>
      </c>
    </row>
    <row r="21950" spans="1:12" x14ac:dyDescent="0.15">
      <c r="A21950" t="s">
        <v>12</v>
      </c>
      <c r="B21950">
        <v>6181871</v>
      </c>
      <c r="C21950">
        <v>6181891</v>
      </c>
      <c r="D21950" t="s">
        <v>72878</v>
      </c>
      <c r="E21950" t="s">
        <v>72879</v>
      </c>
      <c r="F21950" t="s">
        <v>76</v>
      </c>
      <c r="G21950" t="s">
        <v>16</v>
      </c>
      <c r="H21950">
        <v>43</v>
      </c>
      <c r="I21950" t="s">
        <v>72883</v>
      </c>
      <c r="J21950" t="s">
        <v>72884</v>
      </c>
      <c r="K21950" t="s">
        <v>72885</v>
      </c>
      <c r="L21950" t="s">
        <v>77942</v>
      </c>
    </row>
    <row r="21951" spans="1:12" x14ac:dyDescent="0.15">
      <c r="A21951" t="s">
        <v>12</v>
      </c>
      <c r="B21951">
        <v>6181823</v>
      </c>
      <c r="C21951">
        <v>6181843</v>
      </c>
      <c r="D21951" t="s">
        <v>72878</v>
      </c>
      <c r="E21951" t="s">
        <v>72879</v>
      </c>
      <c r="F21951" t="s">
        <v>76</v>
      </c>
      <c r="G21951" t="s">
        <v>16</v>
      </c>
      <c r="H21951">
        <v>91</v>
      </c>
      <c r="I21951" t="s">
        <v>72886</v>
      </c>
      <c r="J21951" t="s">
        <v>72887</v>
      </c>
      <c r="K21951" t="s">
        <v>72888</v>
      </c>
      <c r="L21951" t="s">
        <v>77907</v>
      </c>
    </row>
    <row r="21952" spans="1:12" x14ac:dyDescent="0.15">
      <c r="A21952" t="s">
        <v>12</v>
      </c>
      <c r="B21952">
        <v>6181792</v>
      </c>
      <c r="C21952">
        <v>6181812</v>
      </c>
      <c r="D21952" t="s">
        <v>72878</v>
      </c>
      <c r="E21952" t="s">
        <v>72879</v>
      </c>
      <c r="F21952" t="s">
        <v>76</v>
      </c>
      <c r="G21952" t="s">
        <v>32</v>
      </c>
      <c r="H21952">
        <v>122</v>
      </c>
      <c r="I21952" t="s">
        <v>72889</v>
      </c>
      <c r="J21952" t="s">
        <v>72890</v>
      </c>
      <c r="K21952" t="s">
        <v>72891</v>
      </c>
      <c r="L21952" t="s">
        <v>78033</v>
      </c>
    </row>
    <row r="21953" spans="1:12" x14ac:dyDescent="0.15">
      <c r="A21953" t="s">
        <v>12</v>
      </c>
      <c r="B21953">
        <v>6182916</v>
      </c>
      <c r="C21953">
        <v>6182936</v>
      </c>
      <c r="D21953" t="s">
        <v>72892</v>
      </c>
      <c r="E21953" t="s">
        <v>72893</v>
      </c>
      <c r="F21953" t="s">
        <v>76</v>
      </c>
      <c r="G21953" t="s">
        <v>36</v>
      </c>
      <c r="H21953">
        <v>7</v>
      </c>
      <c r="I21953" t="s">
        <v>72894</v>
      </c>
      <c r="J21953" t="s">
        <v>72895</v>
      </c>
      <c r="K21953" t="s">
        <v>72896</v>
      </c>
      <c r="L21953" t="s">
        <v>77909</v>
      </c>
    </row>
    <row r="21954" spans="1:12" x14ac:dyDescent="0.15">
      <c r="A21954" t="s">
        <v>12</v>
      </c>
      <c r="B21954">
        <v>6182891</v>
      </c>
      <c r="C21954">
        <v>6182911</v>
      </c>
      <c r="D21954" t="s">
        <v>72892</v>
      </c>
      <c r="E21954" t="s">
        <v>72893</v>
      </c>
      <c r="F21954" t="s">
        <v>76</v>
      </c>
      <c r="G21954" t="s">
        <v>23</v>
      </c>
      <c r="H21954">
        <v>32</v>
      </c>
      <c r="I21954" t="s">
        <v>72897</v>
      </c>
      <c r="J21954" t="s">
        <v>72898</v>
      </c>
      <c r="K21954" t="s">
        <v>72899</v>
      </c>
      <c r="L21954" t="s">
        <v>77918</v>
      </c>
    </row>
    <row r="21955" spans="1:12" x14ac:dyDescent="0.15">
      <c r="A21955" t="s">
        <v>12</v>
      </c>
      <c r="B21955">
        <v>6182823</v>
      </c>
      <c r="C21955">
        <v>6182843</v>
      </c>
      <c r="D21955" t="s">
        <v>72892</v>
      </c>
      <c r="E21955" t="s">
        <v>72893</v>
      </c>
      <c r="F21955" t="s">
        <v>76</v>
      </c>
      <c r="G21955" t="s">
        <v>32</v>
      </c>
      <c r="H21955">
        <v>100</v>
      </c>
      <c r="I21955" t="s">
        <v>72900</v>
      </c>
      <c r="J21955" t="s">
        <v>72901</v>
      </c>
      <c r="K21955" t="s">
        <v>72902</v>
      </c>
      <c r="L21955" t="s">
        <v>77953</v>
      </c>
    </row>
    <row r="21956" spans="1:12" x14ac:dyDescent="0.15">
      <c r="A21956" t="s">
        <v>12</v>
      </c>
      <c r="B21956">
        <v>6182803</v>
      </c>
      <c r="C21956">
        <v>6182823</v>
      </c>
      <c r="D21956" t="s">
        <v>72892</v>
      </c>
      <c r="E21956" t="s">
        <v>72893</v>
      </c>
      <c r="F21956" t="s">
        <v>76</v>
      </c>
      <c r="G21956" t="s">
        <v>16</v>
      </c>
      <c r="H21956">
        <v>120</v>
      </c>
      <c r="I21956" t="s">
        <v>72903</v>
      </c>
      <c r="J21956" t="s">
        <v>72904</v>
      </c>
      <c r="K21956" t="s">
        <v>72905</v>
      </c>
      <c r="L21956" t="s">
        <v>78047</v>
      </c>
    </row>
    <row r="21957" spans="1:12" x14ac:dyDescent="0.15">
      <c r="A21957" t="s">
        <v>12</v>
      </c>
      <c r="B21957">
        <v>6183068</v>
      </c>
      <c r="C21957">
        <v>6183088</v>
      </c>
      <c r="D21957" t="s">
        <v>72906</v>
      </c>
      <c r="E21957" t="s">
        <v>90</v>
      </c>
      <c r="F21957" t="s">
        <v>15</v>
      </c>
      <c r="G21957" t="s">
        <v>23</v>
      </c>
      <c r="H21957">
        <v>13</v>
      </c>
      <c r="I21957" t="s">
        <v>72907</v>
      </c>
      <c r="J21957" t="s">
        <v>72908</v>
      </c>
      <c r="K21957" t="s">
        <v>72909</v>
      </c>
      <c r="L21957" t="s">
        <v>77935</v>
      </c>
    </row>
    <row r="21958" spans="1:12" x14ac:dyDescent="0.15">
      <c r="A21958" t="s">
        <v>12</v>
      </c>
      <c r="B21958">
        <v>6183107</v>
      </c>
      <c r="C21958">
        <v>6183127</v>
      </c>
      <c r="D21958" t="s">
        <v>72906</v>
      </c>
      <c r="E21958" t="s">
        <v>90</v>
      </c>
      <c r="F21958" t="s">
        <v>15</v>
      </c>
      <c r="G21958" t="s">
        <v>32</v>
      </c>
      <c r="H21958">
        <v>52</v>
      </c>
      <c r="I21958" t="s">
        <v>72910</v>
      </c>
      <c r="J21958" t="s">
        <v>72911</v>
      </c>
      <c r="K21958" t="s">
        <v>72912</v>
      </c>
      <c r="L21958" t="s">
        <v>77959</v>
      </c>
    </row>
    <row r="21959" spans="1:12" x14ac:dyDescent="0.15">
      <c r="A21959" t="s">
        <v>12</v>
      </c>
      <c r="B21959">
        <v>6183141</v>
      </c>
      <c r="C21959">
        <v>6183161</v>
      </c>
      <c r="D21959" t="s">
        <v>72906</v>
      </c>
      <c r="E21959" t="s">
        <v>90</v>
      </c>
      <c r="F21959" t="s">
        <v>15</v>
      </c>
      <c r="G21959" t="s">
        <v>23</v>
      </c>
      <c r="H21959">
        <v>86</v>
      </c>
      <c r="I21959" t="s">
        <v>72913</v>
      </c>
      <c r="J21959" t="s">
        <v>72914</v>
      </c>
      <c r="K21959" t="s">
        <v>72915</v>
      </c>
      <c r="L21959" t="s">
        <v>77929</v>
      </c>
    </row>
    <row r="21960" spans="1:12" x14ac:dyDescent="0.15">
      <c r="A21960" t="s">
        <v>12</v>
      </c>
      <c r="B21960">
        <v>6183162</v>
      </c>
      <c r="C21960">
        <v>6183182</v>
      </c>
      <c r="D21960" t="s">
        <v>72906</v>
      </c>
      <c r="E21960" t="s">
        <v>90</v>
      </c>
      <c r="F21960" t="s">
        <v>15</v>
      </c>
      <c r="G21960" t="s">
        <v>16</v>
      </c>
      <c r="H21960">
        <v>107</v>
      </c>
      <c r="I21960" t="s">
        <v>72916</v>
      </c>
      <c r="J21960" t="s">
        <v>72917</v>
      </c>
      <c r="K21960" t="s">
        <v>72918</v>
      </c>
      <c r="L21960" t="s">
        <v>77983</v>
      </c>
    </row>
    <row r="21961" spans="1:12" x14ac:dyDescent="0.15">
      <c r="A21961" t="s">
        <v>12</v>
      </c>
      <c r="B21961">
        <v>6184272</v>
      </c>
      <c r="C21961">
        <v>6184292</v>
      </c>
      <c r="D21961" t="s">
        <v>72919</v>
      </c>
      <c r="E21961" t="s">
        <v>90</v>
      </c>
      <c r="F21961" t="s">
        <v>76</v>
      </c>
      <c r="G21961" t="s">
        <v>32</v>
      </c>
      <c r="H21961">
        <v>0</v>
      </c>
      <c r="I21961" t="s">
        <v>72920</v>
      </c>
      <c r="J21961" t="s">
        <v>72921</v>
      </c>
      <c r="K21961" t="s">
        <v>72922</v>
      </c>
      <c r="L21961" t="s">
        <v>77980</v>
      </c>
    </row>
    <row r="21962" spans="1:12" x14ac:dyDescent="0.15">
      <c r="A21962" t="s">
        <v>12</v>
      </c>
      <c r="B21962">
        <v>6184240</v>
      </c>
      <c r="C21962">
        <v>6184260</v>
      </c>
      <c r="D21962" t="s">
        <v>72919</v>
      </c>
      <c r="E21962" t="s">
        <v>90</v>
      </c>
      <c r="F21962" t="s">
        <v>76</v>
      </c>
      <c r="G21962" t="s">
        <v>23</v>
      </c>
      <c r="H21962">
        <v>32</v>
      </c>
      <c r="I21962" t="s">
        <v>72923</v>
      </c>
      <c r="J21962" t="s">
        <v>72924</v>
      </c>
      <c r="K21962" t="s">
        <v>72925</v>
      </c>
      <c r="L21962" t="s">
        <v>77918</v>
      </c>
    </row>
    <row r="21963" spans="1:12" x14ac:dyDescent="0.15">
      <c r="A21963" t="s">
        <v>12</v>
      </c>
      <c r="B21963">
        <v>6184190</v>
      </c>
      <c r="C21963">
        <v>6184210</v>
      </c>
      <c r="D21963" t="s">
        <v>72919</v>
      </c>
      <c r="E21963" t="s">
        <v>90</v>
      </c>
      <c r="F21963" t="s">
        <v>76</v>
      </c>
      <c r="G21963" t="s">
        <v>32</v>
      </c>
      <c r="H21963">
        <v>82</v>
      </c>
      <c r="I21963" t="s">
        <v>72926</v>
      </c>
      <c r="J21963" t="s">
        <v>72927</v>
      </c>
      <c r="K21963" t="s">
        <v>72928</v>
      </c>
      <c r="L21963" t="s">
        <v>78011</v>
      </c>
    </row>
    <row r="21964" spans="1:12" x14ac:dyDescent="0.15">
      <c r="A21964" t="s">
        <v>12</v>
      </c>
      <c r="B21964">
        <v>6184156</v>
      </c>
      <c r="C21964">
        <v>6184176</v>
      </c>
      <c r="D21964" t="s">
        <v>72919</v>
      </c>
      <c r="E21964" t="s">
        <v>90</v>
      </c>
      <c r="F21964" t="s">
        <v>76</v>
      </c>
      <c r="G21964" t="s">
        <v>16</v>
      </c>
      <c r="H21964">
        <v>116</v>
      </c>
      <c r="I21964" t="s">
        <v>72929</v>
      </c>
      <c r="J21964" t="s">
        <v>72930</v>
      </c>
      <c r="K21964" t="s">
        <v>72931</v>
      </c>
      <c r="L21964" t="s">
        <v>77976</v>
      </c>
    </row>
    <row r="21965" spans="1:12" x14ac:dyDescent="0.15">
      <c r="A21965" t="s">
        <v>12</v>
      </c>
      <c r="B21965">
        <v>6184538</v>
      </c>
      <c r="C21965">
        <v>6184558</v>
      </c>
      <c r="D21965" t="s">
        <v>72932</v>
      </c>
      <c r="E21965" t="s">
        <v>90</v>
      </c>
      <c r="F21965" t="s">
        <v>15</v>
      </c>
      <c r="G21965" t="s">
        <v>32</v>
      </c>
      <c r="H21965">
        <v>37</v>
      </c>
      <c r="I21965" t="s">
        <v>72933</v>
      </c>
      <c r="J21965" t="s">
        <v>72934</v>
      </c>
      <c r="K21965" t="s">
        <v>72935</v>
      </c>
      <c r="L21965" t="s">
        <v>77906</v>
      </c>
    </row>
    <row r="21966" spans="1:12" x14ac:dyDescent="0.15">
      <c r="A21966" t="s">
        <v>12</v>
      </c>
      <c r="B21966">
        <v>6184559</v>
      </c>
      <c r="C21966">
        <v>6184579</v>
      </c>
      <c r="D21966" t="s">
        <v>72932</v>
      </c>
      <c r="E21966" t="s">
        <v>90</v>
      </c>
      <c r="F21966" t="s">
        <v>15</v>
      </c>
      <c r="G21966" t="s">
        <v>23</v>
      </c>
      <c r="H21966">
        <v>58</v>
      </c>
      <c r="I21966" t="s">
        <v>72936</v>
      </c>
      <c r="J21966" t="s">
        <v>72937</v>
      </c>
      <c r="K21966" t="s">
        <v>72938</v>
      </c>
      <c r="L21966" t="s">
        <v>77911</v>
      </c>
    </row>
    <row r="21967" spans="1:12" x14ac:dyDescent="0.15">
      <c r="A21967" t="s">
        <v>12</v>
      </c>
      <c r="B21967">
        <v>6184613</v>
      </c>
      <c r="C21967">
        <v>6184633</v>
      </c>
      <c r="D21967" t="s">
        <v>72932</v>
      </c>
      <c r="E21967" t="s">
        <v>90</v>
      </c>
      <c r="F21967" t="s">
        <v>15</v>
      </c>
      <c r="G21967" t="s">
        <v>36</v>
      </c>
      <c r="H21967">
        <v>112</v>
      </c>
      <c r="I21967" t="s">
        <v>72939</v>
      </c>
      <c r="J21967" t="s">
        <v>72940</v>
      </c>
      <c r="K21967" t="s">
        <v>72941</v>
      </c>
      <c r="L21967" t="s">
        <v>77950</v>
      </c>
    </row>
    <row r="21968" spans="1:12" x14ac:dyDescent="0.15">
      <c r="A21968" t="s">
        <v>12</v>
      </c>
      <c r="B21968">
        <v>6184638</v>
      </c>
      <c r="C21968">
        <v>6184658</v>
      </c>
      <c r="D21968" t="s">
        <v>72932</v>
      </c>
      <c r="E21968" t="s">
        <v>90</v>
      </c>
      <c r="F21968" t="s">
        <v>15</v>
      </c>
      <c r="G21968" t="s">
        <v>16</v>
      </c>
      <c r="H21968">
        <v>137</v>
      </c>
      <c r="I21968" t="s">
        <v>72942</v>
      </c>
      <c r="J21968" t="s">
        <v>72943</v>
      </c>
      <c r="K21968" t="s">
        <v>72944</v>
      </c>
      <c r="L21968" t="s">
        <v>77987</v>
      </c>
    </row>
    <row r="21969" spans="1:12" x14ac:dyDescent="0.15">
      <c r="A21969" t="s">
        <v>12</v>
      </c>
      <c r="B21969">
        <v>6185080</v>
      </c>
      <c r="C21969">
        <v>6185100</v>
      </c>
      <c r="D21969" t="s">
        <v>72945</v>
      </c>
      <c r="E21969" t="s">
        <v>72946</v>
      </c>
      <c r="F21969" t="s">
        <v>15</v>
      </c>
      <c r="G21969" t="s">
        <v>16</v>
      </c>
      <c r="H21969">
        <v>13</v>
      </c>
      <c r="I21969" t="s">
        <v>72947</v>
      </c>
      <c r="J21969" t="s">
        <v>72948</v>
      </c>
      <c r="K21969" t="s">
        <v>72949</v>
      </c>
      <c r="L21969" t="s">
        <v>77935</v>
      </c>
    </row>
    <row r="21970" spans="1:12" x14ac:dyDescent="0.15">
      <c r="A21970" t="s">
        <v>12</v>
      </c>
      <c r="B21970">
        <v>6185113</v>
      </c>
      <c r="C21970">
        <v>6185133</v>
      </c>
      <c r="D21970" t="s">
        <v>72945</v>
      </c>
      <c r="E21970" t="s">
        <v>72946</v>
      </c>
      <c r="F21970" t="s">
        <v>15</v>
      </c>
      <c r="G21970" t="s">
        <v>36</v>
      </c>
      <c r="H21970">
        <v>46</v>
      </c>
      <c r="I21970" t="s">
        <v>72950</v>
      </c>
      <c r="J21970" t="s">
        <v>72951</v>
      </c>
      <c r="K21970" t="s">
        <v>72952</v>
      </c>
      <c r="L21970" t="s">
        <v>78004</v>
      </c>
    </row>
    <row r="21971" spans="1:12" x14ac:dyDescent="0.15">
      <c r="A21971" t="s">
        <v>12</v>
      </c>
      <c r="B21971">
        <v>6185147</v>
      </c>
      <c r="C21971">
        <v>6185167</v>
      </c>
      <c r="D21971" t="s">
        <v>72945</v>
      </c>
      <c r="E21971" t="s">
        <v>72946</v>
      </c>
      <c r="F21971" t="s">
        <v>15</v>
      </c>
      <c r="G21971" t="s">
        <v>32</v>
      </c>
      <c r="H21971">
        <v>80</v>
      </c>
      <c r="I21971" t="s">
        <v>72953</v>
      </c>
      <c r="J21971" t="s">
        <v>72954</v>
      </c>
      <c r="K21971" t="s">
        <v>72955</v>
      </c>
      <c r="L21971" t="s">
        <v>77940</v>
      </c>
    </row>
    <row r="21972" spans="1:12" x14ac:dyDescent="0.15">
      <c r="A21972" t="s">
        <v>12</v>
      </c>
      <c r="B21972">
        <v>6185179</v>
      </c>
      <c r="C21972">
        <v>6185199</v>
      </c>
      <c r="D21972" t="s">
        <v>72945</v>
      </c>
      <c r="E21972" t="s">
        <v>72946</v>
      </c>
      <c r="F21972" t="s">
        <v>15</v>
      </c>
      <c r="G21972" t="s">
        <v>23</v>
      </c>
      <c r="H21972">
        <v>112</v>
      </c>
      <c r="I21972" t="s">
        <v>72956</v>
      </c>
      <c r="J21972" t="s">
        <v>72957</v>
      </c>
      <c r="K21972" t="s">
        <v>72958</v>
      </c>
      <c r="L21972" t="s">
        <v>77950</v>
      </c>
    </row>
    <row r="21973" spans="1:12" x14ac:dyDescent="0.15">
      <c r="A21973" t="s">
        <v>12</v>
      </c>
      <c r="B21973">
        <v>6186170</v>
      </c>
      <c r="C21973">
        <v>6186190</v>
      </c>
      <c r="D21973" t="s">
        <v>72959</v>
      </c>
      <c r="E21973" t="s">
        <v>90</v>
      </c>
      <c r="F21973" t="s">
        <v>15</v>
      </c>
      <c r="G21973" t="s">
        <v>23</v>
      </c>
      <c r="H21973">
        <v>7</v>
      </c>
      <c r="I21973" t="s">
        <v>72960</v>
      </c>
      <c r="J21973" t="s">
        <v>72961</v>
      </c>
      <c r="K21973" t="s">
        <v>72962</v>
      </c>
      <c r="L21973" t="s">
        <v>77909</v>
      </c>
    </row>
    <row r="21974" spans="1:12" x14ac:dyDescent="0.15">
      <c r="A21974" t="s">
        <v>12</v>
      </c>
      <c r="B21974">
        <v>6186194</v>
      </c>
      <c r="C21974">
        <v>6186214</v>
      </c>
      <c r="D21974" t="s">
        <v>72959</v>
      </c>
      <c r="E21974" t="s">
        <v>90</v>
      </c>
      <c r="F21974" t="s">
        <v>15</v>
      </c>
      <c r="G21974" t="s">
        <v>23</v>
      </c>
      <c r="H21974">
        <v>31</v>
      </c>
      <c r="I21974" t="s">
        <v>72963</v>
      </c>
      <c r="J21974" t="s">
        <v>72964</v>
      </c>
      <c r="K21974" t="s">
        <v>72965</v>
      </c>
      <c r="L21974" t="s">
        <v>77910</v>
      </c>
    </row>
    <row r="21975" spans="1:12" x14ac:dyDescent="0.15">
      <c r="A21975" t="s">
        <v>12</v>
      </c>
      <c r="B21975">
        <v>6186248</v>
      </c>
      <c r="C21975">
        <v>6186268</v>
      </c>
      <c r="D21975" t="s">
        <v>72959</v>
      </c>
      <c r="E21975" t="s">
        <v>90</v>
      </c>
      <c r="F21975" t="s">
        <v>15</v>
      </c>
      <c r="G21975" t="s">
        <v>32</v>
      </c>
      <c r="H21975">
        <v>85</v>
      </c>
      <c r="I21975" t="s">
        <v>72966</v>
      </c>
      <c r="J21975" t="s">
        <v>72967</v>
      </c>
      <c r="K21975" t="s">
        <v>72968</v>
      </c>
      <c r="L21975" t="s">
        <v>77972</v>
      </c>
    </row>
    <row r="21976" spans="1:12" x14ac:dyDescent="0.15">
      <c r="A21976" t="s">
        <v>12</v>
      </c>
      <c r="B21976">
        <v>6186269</v>
      </c>
      <c r="C21976">
        <v>6186289</v>
      </c>
      <c r="D21976" t="s">
        <v>72959</v>
      </c>
      <c r="E21976" t="s">
        <v>90</v>
      </c>
      <c r="F21976" t="s">
        <v>15</v>
      </c>
      <c r="G21976" t="s">
        <v>36</v>
      </c>
      <c r="H21976">
        <v>106</v>
      </c>
      <c r="I21976" t="s">
        <v>72969</v>
      </c>
      <c r="J21976" t="s">
        <v>72970</v>
      </c>
      <c r="K21976" t="s">
        <v>72971</v>
      </c>
      <c r="L21976" t="s">
        <v>77914</v>
      </c>
    </row>
    <row r="21977" spans="1:12" x14ac:dyDescent="0.15">
      <c r="A21977" t="s">
        <v>12</v>
      </c>
      <c r="B21977">
        <v>6188451</v>
      </c>
      <c r="C21977">
        <v>6188471</v>
      </c>
      <c r="D21977" t="s">
        <v>72972</v>
      </c>
      <c r="E21977" t="s">
        <v>72973</v>
      </c>
      <c r="F21977" t="s">
        <v>76</v>
      </c>
      <c r="G21977" t="s">
        <v>16</v>
      </c>
      <c r="H21977">
        <v>12</v>
      </c>
      <c r="I21977" t="s">
        <v>72974</v>
      </c>
      <c r="J21977" t="s">
        <v>72975</v>
      </c>
      <c r="K21977" t="s">
        <v>72976</v>
      </c>
      <c r="L21977" t="s">
        <v>77991</v>
      </c>
    </row>
    <row r="21978" spans="1:12" x14ac:dyDescent="0.15">
      <c r="A21978" t="s">
        <v>12</v>
      </c>
      <c r="B21978">
        <v>6188423</v>
      </c>
      <c r="C21978">
        <v>6188443</v>
      </c>
      <c r="D21978" t="s">
        <v>72972</v>
      </c>
      <c r="E21978" t="s">
        <v>72973</v>
      </c>
      <c r="F21978" t="s">
        <v>76</v>
      </c>
      <c r="G21978" t="s">
        <v>36</v>
      </c>
      <c r="H21978">
        <v>40</v>
      </c>
      <c r="I21978" t="s">
        <v>72977</v>
      </c>
      <c r="J21978" t="s">
        <v>72978</v>
      </c>
      <c r="K21978" t="s">
        <v>72979</v>
      </c>
      <c r="L21978" t="s">
        <v>77952</v>
      </c>
    </row>
    <row r="21979" spans="1:12" x14ac:dyDescent="0.15">
      <c r="A21979" t="s">
        <v>12</v>
      </c>
      <c r="B21979">
        <v>6188384</v>
      </c>
      <c r="C21979">
        <v>6188404</v>
      </c>
      <c r="D21979" t="s">
        <v>72972</v>
      </c>
      <c r="E21979" t="s">
        <v>72973</v>
      </c>
      <c r="F21979" t="s">
        <v>76</v>
      </c>
      <c r="G21979" t="s">
        <v>32</v>
      </c>
      <c r="H21979">
        <v>79</v>
      </c>
      <c r="I21979" t="s">
        <v>72980</v>
      </c>
      <c r="J21979" t="s">
        <v>72981</v>
      </c>
      <c r="K21979" t="s">
        <v>72982</v>
      </c>
      <c r="L21979" t="s">
        <v>77993</v>
      </c>
    </row>
    <row r="21980" spans="1:12" x14ac:dyDescent="0.15">
      <c r="A21980" t="s">
        <v>12</v>
      </c>
      <c r="B21980">
        <v>6188362</v>
      </c>
      <c r="C21980">
        <v>6188382</v>
      </c>
      <c r="D21980" t="s">
        <v>72972</v>
      </c>
      <c r="E21980" t="s">
        <v>72973</v>
      </c>
      <c r="F21980" t="s">
        <v>76</v>
      </c>
      <c r="G21980" t="s">
        <v>23</v>
      </c>
      <c r="H21980">
        <v>101</v>
      </c>
      <c r="I21980" t="s">
        <v>72983</v>
      </c>
      <c r="J21980" t="s">
        <v>72984</v>
      </c>
      <c r="K21980" t="s">
        <v>72985</v>
      </c>
      <c r="L21980" t="s">
        <v>77997</v>
      </c>
    </row>
    <row r="21981" spans="1:12" x14ac:dyDescent="0.15">
      <c r="A21981" t="s">
        <v>12</v>
      </c>
      <c r="B21981">
        <v>6189290</v>
      </c>
      <c r="C21981">
        <v>6189310</v>
      </c>
      <c r="D21981" t="s">
        <v>72986</v>
      </c>
      <c r="E21981" t="s">
        <v>72987</v>
      </c>
      <c r="F21981" t="s">
        <v>76</v>
      </c>
      <c r="G21981" t="s">
        <v>36</v>
      </c>
      <c r="H21981">
        <v>11</v>
      </c>
      <c r="I21981" t="s">
        <v>72988</v>
      </c>
      <c r="J21981" t="s">
        <v>72989</v>
      </c>
      <c r="K21981" t="s">
        <v>72990</v>
      </c>
      <c r="L21981" t="s">
        <v>77974</v>
      </c>
    </row>
    <row r="21982" spans="1:12" x14ac:dyDescent="0.15">
      <c r="A21982" t="s">
        <v>12</v>
      </c>
      <c r="B21982">
        <v>6189260</v>
      </c>
      <c r="C21982">
        <v>6189280</v>
      </c>
      <c r="D21982" t="s">
        <v>72986</v>
      </c>
      <c r="E21982" t="s">
        <v>72987</v>
      </c>
      <c r="F21982" t="s">
        <v>76</v>
      </c>
      <c r="G21982" t="s">
        <v>23</v>
      </c>
      <c r="H21982">
        <v>41</v>
      </c>
      <c r="I21982" t="s">
        <v>72991</v>
      </c>
      <c r="J21982" t="s">
        <v>72992</v>
      </c>
      <c r="K21982" t="s">
        <v>72993</v>
      </c>
      <c r="L21982" t="s">
        <v>78014</v>
      </c>
    </row>
    <row r="21983" spans="1:12" x14ac:dyDescent="0.15">
      <c r="A21983" t="s">
        <v>12</v>
      </c>
      <c r="B21983">
        <v>6189230</v>
      </c>
      <c r="C21983">
        <v>6189250</v>
      </c>
      <c r="D21983" t="s">
        <v>72986</v>
      </c>
      <c r="E21983" t="s">
        <v>72987</v>
      </c>
      <c r="F21983" t="s">
        <v>76</v>
      </c>
      <c r="G21983" t="s">
        <v>16</v>
      </c>
      <c r="H21983">
        <v>71</v>
      </c>
      <c r="I21983" t="s">
        <v>72994</v>
      </c>
      <c r="J21983" t="s">
        <v>72995</v>
      </c>
      <c r="K21983" t="s">
        <v>72996</v>
      </c>
      <c r="L21983" t="s">
        <v>77969</v>
      </c>
    </row>
    <row r="21984" spans="1:12" x14ac:dyDescent="0.15">
      <c r="A21984" t="s">
        <v>12</v>
      </c>
      <c r="B21984">
        <v>6189171</v>
      </c>
      <c r="C21984">
        <v>6189191</v>
      </c>
      <c r="D21984" t="s">
        <v>72986</v>
      </c>
      <c r="E21984" t="s">
        <v>72987</v>
      </c>
      <c r="F21984" t="s">
        <v>76</v>
      </c>
      <c r="G21984" t="s">
        <v>16</v>
      </c>
      <c r="H21984">
        <v>130</v>
      </c>
      <c r="I21984" t="s">
        <v>72997</v>
      </c>
      <c r="J21984" t="s">
        <v>72998</v>
      </c>
      <c r="K21984" t="s">
        <v>72999</v>
      </c>
      <c r="L21984" t="s">
        <v>77998</v>
      </c>
    </row>
    <row r="21985" spans="1:12" x14ac:dyDescent="0.15">
      <c r="A21985" t="s">
        <v>12</v>
      </c>
      <c r="B21985">
        <v>6189528</v>
      </c>
      <c r="C21985">
        <v>6189548</v>
      </c>
      <c r="D21985" t="s">
        <v>73000</v>
      </c>
      <c r="E21985" t="s">
        <v>90</v>
      </c>
      <c r="F21985" t="s">
        <v>15</v>
      </c>
      <c r="G21985" t="s">
        <v>36</v>
      </c>
      <c r="H21985">
        <v>19</v>
      </c>
      <c r="I21985" t="s">
        <v>73001</v>
      </c>
      <c r="J21985" t="s">
        <v>73002</v>
      </c>
      <c r="K21985" t="s">
        <v>73003</v>
      </c>
      <c r="L21985" t="s">
        <v>77982</v>
      </c>
    </row>
    <row r="21986" spans="1:12" x14ac:dyDescent="0.15">
      <c r="A21986" t="s">
        <v>12</v>
      </c>
      <c r="B21986">
        <v>6189549</v>
      </c>
      <c r="C21986">
        <v>6189569</v>
      </c>
      <c r="D21986" t="s">
        <v>73000</v>
      </c>
      <c r="E21986" t="s">
        <v>90</v>
      </c>
      <c r="F21986" t="s">
        <v>15</v>
      </c>
      <c r="G21986" t="s">
        <v>16</v>
      </c>
      <c r="H21986">
        <v>40</v>
      </c>
      <c r="I21986" t="s">
        <v>73004</v>
      </c>
      <c r="J21986" t="s">
        <v>73005</v>
      </c>
      <c r="K21986" t="s">
        <v>73006</v>
      </c>
      <c r="L21986" t="s">
        <v>77952</v>
      </c>
    </row>
    <row r="21987" spans="1:12" x14ac:dyDescent="0.15">
      <c r="A21987" t="s">
        <v>12</v>
      </c>
      <c r="B21987">
        <v>6189575</v>
      </c>
      <c r="C21987">
        <v>6189595</v>
      </c>
      <c r="D21987" t="s">
        <v>73000</v>
      </c>
      <c r="E21987" t="s">
        <v>90</v>
      </c>
      <c r="F21987" t="s">
        <v>15</v>
      </c>
      <c r="G21987" t="s">
        <v>16</v>
      </c>
      <c r="H21987">
        <v>66</v>
      </c>
      <c r="I21987" t="s">
        <v>73007</v>
      </c>
      <c r="J21987" t="s">
        <v>73008</v>
      </c>
      <c r="K21987" t="s">
        <v>73009</v>
      </c>
      <c r="L21987" t="s">
        <v>77928</v>
      </c>
    </row>
    <row r="21988" spans="1:12" x14ac:dyDescent="0.15">
      <c r="A21988" t="s">
        <v>12</v>
      </c>
      <c r="B21988">
        <v>6189618</v>
      </c>
      <c r="C21988">
        <v>6189638</v>
      </c>
      <c r="D21988" t="s">
        <v>73000</v>
      </c>
      <c r="E21988" t="s">
        <v>90</v>
      </c>
      <c r="F21988" t="s">
        <v>15</v>
      </c>
      <c r="G21988" t="s">
        <v>32</v>
      </c>
      <c r="H21988">
        <v>109</v>
      </c>
      <c r="I21988" t="s">
        <v>73010</v>
      </c>
      <c r="J21988" t="s">
        <v>73011</v>
      </c>
      <c r="K21988" t="s">
        <v>73012</v>
      </c>
      <c r="L21988" t="s">
        <v>77947</v>
      </c>
    </row>
    <row r="21989" spans="1:12" x14ac:dyDescent="0.15">
      <c r="A21989" t="s">
        <v>12</v>
      </c>
      <c r="B21989">
        <v>6191861</v>
      </c>
      <c r="C21989">
        <v>6191881</v>
      </c>
      <c r="D21989" t="s">
        <v>73013</v>
      </c>
      <c r="E21989" t="s">
        <v>90</v>
      </c>
      <c r="F21989" t="s">
        <v>15</v>
      </c>
      <c r="G21989" t="s">
        <v>32</v>
      </c>
      <c r="H21989">
        <v>1</v>
      </c>
      <c r="I21989" t="s">
        <v>73014</v>
      </c>
      <c r="J21989" t="s">
        <v>73015</v>
      </c>
      <c r="K21989" t="s">
        <v>73016</v>
      </c>
      <c r="L21989" t="s">
        <v>77917</v>
      </c>
    </row>
    <row r="21990" spans="1:12" x14ac:dyDescent="0.15">
      <c r="A21990" t="s">
        <v>12</v>
      </c>
      <c r="B21990">
        <v>6191900</v>
      </c>
      <c r="C21990">
        <v>6191920</v>
      </c>
      <c r="D21990" t="s">
        <v>73013</v>
      </c>
      <c r="E21990" t="s">
        <v>90</v>
      </c>
      <c r="F21990" t="s">
        <v>15</v>
      </c>
      <c r="G21990" t="s">
        <v>23</v>
      </c>
      <c r="H21990">
        <v>40</v>
      </c>
      <c r="I21990" t="s">
        <v>73017</v>
      </c>
      <c r="J21990" t="s">
        <v>73018</v>
      </c>
      <c r="K21990" t="s">
        <v>73019</v>
      </c>
      <c r="L21990" t="s">
        <v>77952</v>
      </c>
    </row>
    <row r="21991" spans="1:12" x14ac:dyDescent="0.15">
      <c r="A21991" t="s">
        <v>12</v>
      </c>
      <c r="B21991">
        <v>6191926</v>
      </c>
      <c r="C21991">
        <v>6191946</v>
      </c>
      <c r="D21991" t="s">
        <v>73013</v>
      </c>
      <c r="E21991" t="s">
        <v>90</v>
      </c>
      <c r="F21991" t="s">
        <v>15</v>
      </c>
      <c r="G21991" t="s">
        <v>16</v>
      </c>
      <c r="H21991">
        <v>66</v>
      </c>
      <c r="I21991" t="s">
        <v>73020</v>
      </c>
      <c r="J21991" t="s">
        <v>73021</v>
      </c>
      <c r="K21991" t="s">
        <v>73022</v>
      </c>
      <c r="L21991" t="s">
        <v>77928</v>
      </c>
    </row>
    <row r="21992" spans="1:12" x14ac:dyDescent="0.15">
      <c r="A21992" t="s">
        <v>12</v>
      </c>
      <c r="B21992">
        <v>6191951</v>
      </c>
      <c r="C21992">
        <v>6191971</v>
      </c>
      <c r="D21992" t="s">
        <v>73013</v>
      </c>
      <c r="E21992" t="s">
        <v>90</v>
      </c>
      <c r="F21992" t="s">
        <v>15</v>
      </c>
      <c r="G21992" t="s">
        <v>16</v>
      </c>
      <c r="H21992">
        <v>91</v>
      </c>
      <c r="I21992" t="s">
        <v>73023</v>
      </c>
      <c r="J21992" t="s">
        <v>73024</v>
      </c>
      <c r="K21992" t="s">
        <v>73025</v>
      </c>
      <c r="L21992" t="s">
        <v>77907</v>
      </c>
    </row>
    <row r="21993" spans="1:12" x14ac:dyDescent="0.15">
      <c r="A21993" t="s">
        <v>12</v>
      </c>
      <c r="B21993">
        <v>6192476</v>
      </c>
      <c r="C21993">
        <v>6192496</v>
      </c>
      <c r="D21993" t="s">
        <v>73026</v>
      </c>
      <c r="E21993" t="s">
        <v>73027</v>
      </c>
      <c r="F21993" t="s">
        <v>15</v>
      </c>
      <c r="G21993" t="s">
        <v>16</v>
      </c>
      <c r="H21993">
        <v>20</v>
      </c>
      <c r="I21993" t="s">
        <v>73028</v>
      </c>
      <c r="J21993" t="s">
        <v>73029</v>
      </c>
      <c r="K21993" t="s">
        <v>73030</v>
      </c>
      <c r="L21993" t="s">
        <v>77968</v>
      </c>
    </row>
    <row r="21994" spans="1:12" x14ac:dyDescent="0.15">
      <c r="A21994" t="s">
        <v>12</v>
      </c>
      <c r="B21994">
        <v>6192499</v>
      </c>
      <c r="C21994">
        <v>6192519</v>
      </c>
      <c r="D21994" t="s">
        <v>73026</v>
      </c>
      <c r="E21994" t="s">
        <v>73027</v>
      </c>
      <c r="F21994" t="s">
        <v>15</v>
      </c>
      <c r="G21994" t="s">
        <v>16</v>
      </c>
      <c r="H21994">
        <v>43</v>
      </c>
      <c r="I21994" t="s">
        <v>73031</v>
      </c>
      <c r="J21994" t="s">
        <v>73032</v>
      </c>
      <c r="K21994" t="s">
        <v>73033</v>
      </c>
      <c r="L21994" t="s">
        <v>77942</v>
      </c>
    </row>
    <row r="21995" spans="1:12" x14ac:dyDescent="0.15">
      <c r="A21995" t="s">
        <v>12</v>
      </c>
      <c r="B21995">
        <v>6192523</v>
      </c>
      <c r="C21995">
        <v>6192543</v>
      </c>
      <c r="D21995" t="s">
        <v>73026</v>
      </c>
      <c r="E21995" t="s">
        <v>73027</v>
      </c>
      <c r="F21995" t="s">
        <v>15</v>
      </c>
      <c r="G21995" t="s">
        <v>16</v>
      </c>
      <c r="H21995">
        <v>67</v>
      </c>
      <c r="I21995" t="s">
        <v>73034</v>
      </c>
      <c r="J21995" t="s">
        <v>73035</v>
      </c>
      <c r="K21995" t="s">
        <v>73036</v>
      </c>
      <c r="L21995" t="s">
        <v>77981</v>
      </c>
    </row>
    <row r="21996" spans="1:12" x14ac:dyDescent="0.15">
      <c r="A21996" t="s">
        <v>12</v>
      </c>
      <c r="B21996">
        <v>6192554</v>
      </c>
      <c r="C21996">
        <v>6192574</v>
      </c>
      <c r="D21996" t="s">
        <v>73026</v>
      </c>
      <c r="E21996" t="s">
        <v>73027</v>
      </c>
      <c r="F21996" t="s">
        <v>15</v>
      </c>
      <c r="G21996" t="s">
        <v>23</v>
      </c>
      <c r="H21996">
        <v>98</v>
      </c>
      <c r="I21996" t="s">
        <v>73037</v>
      </c>
      <c r="J21996" t="s">
        <v>73038</v>
      </c>
      <c r="K21996" t="s">
        <v>73039</v>
      </c>
      <c r="L21996" t="s">
        <v>78048</v>
      </c>
    </row>
    <row r="21997" spans="1:12" x14ac:dyDescent="0.15">
      <c r="A21997" t="s">
        <v>12</v>
      </c>
      <c r="B21997">
        <v>6195360</v>
      </c>
      <c r="C21997">
        <v>6195380</v>
      </c>
      <c r="D21997" t="s">
        <v>73040</v>
      </c>
      <c r="E21997" t="s">
        <v>73041</v>
      </c>
      <c r="F21997" t="s">
        <v>76</v>
      </c>
      <c r="G21997" t="s">
        <v>32</v>
      </c>
      <c r="H21997">
        <v>1</v>
      </c>
      <c r="I21997" t="s">
        <v>73042</v>
      </c>
      <c r="J21997" t="s">
        <v>73043</v>
      </c>
      <c r="K21997" t="s">
        <v>73044</v>
      </c>
      <c r="L21997" t="s">
        <v>77917</v>
      </c>
    </row>
    <row r="21998" spans="1:12" x14ac:dyDescent="0.15">
      <c r="A21998" t="s">
        <v>12</v>
      </c>
      <c r="B21998">
        <v>6195322</v>
      </c>
      <c r="C21998">
        <v>6195342</v>
      </c>
      <c r="D21998" t="s">
        <v>73040</v>
      </c>
      <c r="E21998" t="s">
        <v>73041</v>
      </c>
      <c r="F21998" t="s">
        <v>76</v>
      </c>
      <c r="G21998" t="s">
        <v>36</v>
      </c>
      <c r="H21998">
        <v>39</v>
      </c>
      <c r="I21998" t="s">
        <v>73045</v>
      </c>
      <c r="J21998" t="s">
        <v>73046</v>
      </c>
      <c r="K21998" t="s">
        <v>73047</v>
      </c>
      <c r="L21998" t="s">
        <v>78041</v>
      </c>
    </row>
    <row r="21999" spans="1:12" x14ac:dyDescent="0.15">
      <c r="A21999" t="s">
        <v>12</v>
      </c>
      <c r="B21999">
        <v>6195299</v>
      </c>
      <c r="C21999">
        <v>6195319</v>
      </c>
      <c r="D21999" t="s">
        <v>73040</v>
      </c>
      <c r="E21999" t="s">
        <v>73041</v>
      </c>
      <c r="F21999" t="s">
        <v>76</v>
      </c>
      <c r="G21999" t="s">
        <v>16</v>
      </c>
      <c r="H21999">
        <v>62</v>
      </c>
      <c r="I21999" t="s">
        <v>73048</v>
      </c>
      <c r="J21999" t="s">
        <v>73049</v>
      </c>
      <c r="K21999" t="s">
        <v>73050</v>
      </c>
      <c r="L21999" t="s">
        <v>77949</v>
      </c>
    </row>
    <row r="22000" spans="1:12" x14ac:dyDescent="0.15">
      <c r="A22000" t="s">
        <v>12</v>
      </c>
      <c r="B22000">
        <v>6195278</v>
      </c>
      <c r="C22000">
        <v>6195298</v>
      </c>
      <c r="D22000" t="s">
        <v>73040</v>
      </c>
      <c r="E22000" t="s">
        <v>73041</v>
      </c>
      <c r="F22000" t="s">
        <v>76</v>
      </c>
      <c r="G22000" t="s">
        <v>36</v>
      </c>
      <c r="H22000">
        <v>83</v>
      </c>
      <c r="I22000" t="s">
        <v>73051</v>
      </c>
      <c r="J22000" t="s">
        <v>73052</v>
      </c>
      <c r="K22000" t="s">
        <v>73053</v>
      </c>
      <c r="L22000" t="s">
        <v>77958</v>
      </c>
    </row>
    <row r="22001" spans="1:12" x14ac:dyDescent="0.15">
      <c r="A22001" t="s">
        <v>12</v>
      </c>
      <c r="B22001">
        <v>6195718</v>
      </c>
      <c r="C22001">
        <v>6195738</v>
      </c>
      <c r="D22001" t="s">
        <v>73054</v>
      </c>
      <c r="E22001" t="s">
        <v>90</v>
      </c>
      <c r="F22001" t="s">
        <v>15</v>
      </c>
      <c r="G22001" t="s">
        <v>32</v>
      </c>
      <c r="H22001">
        <v>1</v>
      </c>
      <c r="I22001" t="s">
        <v>73055</v>
      </c>
      <c r="J22001" t="s">
        <v>73056</v>
      </c>
      <c r="K22001" t="s">
        <v>73057</v>
      </c>
      <c r="L22001" t="s">
        <v>77917</v>
      </c>
    </row>
    <row r="22002" spans="1:12" x14ac:dyDescent="0.15">
      <c r="A22002" t="s">
        <v>12</v>
      </c>
      <c r="B22002">
        <v>6195743</v>
      </c>
      <c r="C22002">
        <v>6195763</v>
      </c>
      <c r="D22002" t="s">
        <v>73054</v>
      </c>
      <c r="E22002" t="s">
        <v>90</v>
      </c>
      <c r="F22002" t="s">
        <v>15</v>
      </c>
      <c r="G22002" t="s">
        <v>23</v>
      </c>
      <c r="H22002">
        <v>26</v>
      </c>
      <c r="I22002" t="s">
        <v>73058</v>
      </c>
      <c r="J22002" t="s">
        <v>73059</v>
      </c>
      <c r="K22002" t="s">
        <v>73060</v>
      </c>
      <c r="L22002" t="s">
        <v>78002</v>
      </c>
    </row>
    <row r="22003" spans="1:12" x14ac:dyDescent="0.15">
      <c r="A22003" t="s">
        <v>12</v>
      </c>
      <c r="B22003">
        <v>6195768</v>
      </c>
      <c r="C22003">
        <v>6195788</v>
      </c>
      <c r="D22003" t="s">
        <v>73054</v>
      </c>
      <c r="E22003" t="s">
        <v>90</v>
      </c>
      <c r="F22003" t="s">
        <v>15</v>
      </c>
      <c r="G22003" t="s">
        <v>16</v>
      </c>
      <c r="H22003">
        <v>51</v>
      </c>
      <c r="I22003" t="s">
        <v>73061</v>
      </c>
      <c r="J22003" t="s">
        <v>73062</v>
      </c>
      <c r="K22003" t="s">
        <v>73063</v>
      </c>
      <c r="L22003" t="s">
        <v>78023</v>
      </c>
    </row>
    <row r="22004" spans="1:12" x14ac:dyDescent="0.15">
      <c r="A22004" t="s">
        <v>12</v>
      </c>
      <c r="B22004">
        <v>6195825</v>
      </c>
      <c r="C22004">
        <v>6195845</v>
      </c>
      <c r="D22004" t="s">
        <v>73054</v>
      </c>
      <c r="E22004" t="s">
        <v>90</v>
      </c>
      <c r="F22004" t="s">
        <v>15</v>
      </c>
      <c r="G22004" t="s">
        <v>16</v>
      </c>
      <c r="H22004">
        <v>108</v>
      </c>
      <c r="I22004" t="s">
        <v>73064</v>
      </c>
      <c r="J22004" t="s">
        <v>73065</v>
      </c>
      <c r="K22004" t="s">
        <v>73066</v>
      </c>
      <c r="L22004" t="s">
        <v>77994</v>
      </c>
    </row>
    <row r="22005" spans="1:12" x14ac:dyDescent="0.15">
      <c r="A22005" t="s">
        <v>12</v>
      </c>
      <c r="B22005">
        <v>6197526</v>
      </c>
      <c r="C22005">
        <v>6197546</v>
      </c>
      <c r="D22005" t="s">
        <v>73067</v>
      </c>
      <c r="E22005" t="s">
        <v>73068</v>
      </c>
      <c r="F22005" t="s">
        <v>76</v>
      </c>
      <c r="G22005" t="s">
        <v>36</v>
      </c>
      <c r="H22005">
        <v>0</v>
      </c>
      <c r="I22005" t="s">
        <v>73069</v>
      </c>
      <c r="J22005" t="s">
        <v>73070</v>
      </c>
      <c r="K22005" t="s">
        <v>73071</v>
      </c>
      <c r="L22005" t="s">
        <v>77980</v>
      </c>
    </row>
    <row r="22006" spans="1:12" x14ac:dyDescent="0.15">
      <c r="A22006" t="s">
        <v>12</v>
      </c>
      <c r="B22006">
        <v>6197480</v>
      </c>
      <c r="C22006">
        <v>6197500</v>
      </c>
      <c r="D22006" t="s">
        <v>73067</v>
      </c>
      <c r="E22006" t="s">
        <v>73068</v>
      </c>
      <c r="F22006" t="s">
        <v>76</v>
      </c>
      <c r="G22006" t="s">
        <v>16</v>
      </c>
      <c r="H22006">
        <v>46</v>
      </c>
      <c r="I22006" t="s">
        <v>73072</v>
      </c>
      <c r="J22006" t="s">
        <v>73073</v>
      </c>
      <c r="K22006" t="s">
        <v>73074</v>
      </c>
      <c r="L22006" t="s">
        <v>78004</v>
      </c>
    </row>
    <row r="22007" spans="1:12" x14ac:dyDescent="0.15">
      <c r="A22007" t="s">
        <v>12</v>
      </c>
      <c r="B22007">
        <v>6197459</v>
      </c>
      <c r="C22007">
        <v>6197479</v>
      </c>
      <c r="D22007" t="s">
        <v>73067</v>
      </c>
      <c r="E22007" t="s">
        <v>73068</v>
      </c>
      <c r="F22007" t="s">
        <v>76</v>
      </c>
      <c r="G22007" t="s">
        <v>36</v>
      </c>
      <c r="H22007">
        <v>67</v>
      </c>
      <c r="I22007" t="s">
        <v>73075</v>
      </c>
      <c r="J22007" t="s">
        <v>73076</v>
      </c>
      <c r="K22007" t="s">
        <v>73077</v>
      </c>
      <c r="L22007" t="s">
        <v>77981</v>
      </c>
    </row>
    <row r="22008" spans="1:12" x14ac:dyDescent="0.15">
      <c r="A22008" t="s">
        <v>12</v>
      </c>
      <c r="B22008">
        <v>6197438</v>
      </c>
      <c r="C22008">
        <v>6197458</v>
      </c>
      <c r="D22008" t="s">
        <v>73067</v>
      </c>
      <c r="E22008" t="s">
        <v>73068</v>
      </c>
      <c r="F22008" t="s">
        <v>76</v>
      </c>
      <c r="G22008" t="s">
        <v>32</v>
      </c>
      <c r="H22008">
        <v>88</v>
      </c>
      <c r="I22008" t="s">
        <v>73078</v>
      </c>
      <c r="J22008" t="s">
        <v>73079</v>
      </c>
      <c r="K22008" t="s">
        <v>73080</v>
      </c>
      <c r="L22008" t="s">
        <v>77923</v>
      </c>
    </row>
    <row r="22009" spans="1:12" x14ac:dyDescent="0.15">
      <c r="A22009" t="s">
        <v>12</v>
      </c>
      <c r="B22009">
        <v>6198894</v>
      </c>
      <c r="C22009">
        <v>6198914</v>
      </c>
      <c r="D22009" t="s">
        <v>73081</v>
      </c>
      <c r="E22009" t="s">
        <v>90</v>
      </c>
      <c r="F22009" t="s">
        <v>76</v>
      </c>
      <c r="G22009" t="s">
        <v>36</v>
      </c>
      <c r="H22009">
        <v>0</v>
      </c>
      <c r="I22009" t="s">
        <v>73082</v>
      </c>
      <c r="J22009" t="s">
        <v>73083</v>
      </c>
      <c r="K22009" t="s">
        <v>73084</v>
      </c>
      <c r="L22009" t="s">
        <v>77980</v>
      </c>
    </row>
    <row r="22010" spans="1:12" x14ac:dyDescent="0.15">
      <c r="A22010" t="s">
        <v>12</v>
      </c>
      <c r="B22010">
        <v>6198863</v>
      </c>
      <c r="C22010">
        <v>6198883</v>
      </c>
      <c r="D22010" t="s">
        <v>73081</v>
      </c>
      <c r="E22010" t="s">
        <v>90</v>
      </c>
      <c r="F22010" t="s">
        <v>76</v>
      </c>
      <c r="G22010" t="s">
        <v>23</v>
      </c>
      <c r="H22010">
        <v>31</v>
      </c>
      <c r="I22010" t="s">
        <v>73085</v>
      </c>
      <c r="J22010" t="s">
        <v>73086</v>
      </c>
      <c r="K22010" t="s">
        <v>73087</v>
      </c>
      <c r="L22010" t="s">
        <v>77910</v>
      </c>
    </row>
    <row r="22011" spans="1:12" x14ac:dyDescent="0.15">
      <c r="A22011" t="s">
        <v>12</v>
      </c>
      <c r="B22011">
        <v>6198824</v>
      </c>
      <c r="C22011">
        <v>6198844</v>
      </c>
      <c r="D22011" t="s">
        <v>73081</v>
      </c>
      <c r="E22011" t="s">
        <v>90</v>
      </c>
      <c r="F22011" t="s">
        <v>76</v>
      </c>
      <c r="G22011" t="s">
        <v>23</v>
      </c>
      <c r="H22011">
        <v>70</v>
      </c>
      <c r="I22011" t="s">
        <v>73088</v>
      </c>
      <c r="J22011" t="s">
        <v>73089</v>
      </c>
      <c r="K22011" t="s">
        <v>73090</v>
      </c>
      <c r="L22011" t="s">
        <v>77919</v>
      </c>
    </row>
    <row r="22012" spans="1:12" x14ac:dyDescent="0.15">
      <c r="A22012" t="s">
        <v>12</v>
      </c>
      <c r="B22012">
        <v>6198797</v>
      </c>
      <c r="C22012">
        <v>6198817</v>
      </c>
      <c r="D22012" t="s">
        <v>73081</v>
      </c>
      <c r="E22012" t="s">
        <v>90</v>
      </c>
      <c r="F22012" t="s">
        <v>76</v>
      </c>
      <c r="G22012" t="s">
        <v>32</v>
      </c>
      <c r="H22012">
        <v>97</v>
      </c>
      <c r="I22012" t="s">
        <v>73091</v>
      </c>
      <c r="J22012" t="s">
        <v>73092</v>
      </c>
      <c r="K22012" t="s">
        <v>73093</v>
      </c>
      <c r="L22012" t="s">
        <v>78010</v>
      </c>
    </row>
    <row r="22013" spans="1:12" x14ac:dyDescent="0.15">
      <c r="A22013" t="s">
        <v>12</v>
      </c>
      <c r="B22013">
        <v>6199617</v>
      </c>
      <c r="C22013">
        <v>6199637</v>
      </c>
      <c r="D22013" t="s">
        <v>73094</v>
      </c>
      <c r="E22013" t="s">
        <v>90</v>
      </c>
      <c r="F22013" t="s">
        <v>76</v>
      </c>
      <c r="G22013" t="s">
        <v>32</v>
      </c>
      <c r="H22013">
        <v>1</v>
      </c>
      <c r="I22013" t="s">
        <v>73095</v>
      </c>
      <c r="J22013" t="s">
        <v>73096</v>
      </c>
      <c r="K22013" t="s">
        <v>73097</v>
      </c>
      <c r="L22013" t="s">
        <v>77917</v>
      </c>
    </row>
    <row r="22014" spans="1:12" x14ac:dyDescent="0.15">
      <c r="A22014" t="s">
        <v>12</v>
      </c>
      <c r="B22014">
        <v>6199592</v>
      </c>
      <c r="C22014">
        <v>6199612</v>
      </c>
      <c r="D22014" t="s">
        <v>73094</v>
      </c>
      <c r="E22014" t="s">
        <v>90</v>
      </c>
      <c r="F22014" t="s">
        <v>76</v>
      </c>
      <c r="G22014" t="s">
        <v>23</v>
      </c>
      <c r="H22014">
        <v>26</v>
      </c>
      <c r="I22014" t="s">
        <v>73098</v>
      </c>
      <c r="J22014" t="s">
        <v>73099</v>
      </c>
      <c r="K22014" t="s">
        <v>73100</v>
      </c>
      <c r="L22014" t="s">
        <v>78002</v>
      </c>
    </row>
    <row r="22015" spans="1:12" x14ac:dyDescent="0.15">
      <c r="A22015" t="s">
        <v>12</v>
      </c>
      <c r="B22015">
        <v>6199567</v>
      </c>
      <c r="C22015">
        <v>6199587</v>
      </c>
      <c r="D22015" t="s">
        <v>73094</v>
      </c>
      <c r="E22015" t="s">
        <v>90</v>
      </c>
      <c r="F22015" t="s">
        <v>76</v>
      </c>
      <c r="G22015" t="s">
        <v>16</v>
      </c>
      <c r="H22015">
        <v>51</v>
      </c>
      <c r="I22015" t="s">
        <v>73101</v>
      </c>
      <c r="J22015" t="s">
        <v>73102</v>
      </c>
      <c r="K22015" t="s">
        <v>73103</v>
      </c>
      <c r="L22015" t="s">
        <v>78023</v>
      </c>
    </row>
    <row r="22016" spans="1:12" x14ac:dyDescent="0.15">
      <c r="A22016" t="s">
        <v>12</v>
      </c>
      <c r="B22016">
        <v>6199527</v>
      </c>
      <c r="C22016">
        <v>6199547</v>
      </c>
      <c r="D22016" t="s">
        <v>73094</v>
      </c>
      <c r="E22016" t="s">
        <v>90</v>
      </c>
      <c r="F22016" t="s">
        <v>76</v>
      </c>
      <c r="G22016" t="s">
        <v>16</v>
      </c>
      <c r="H22016">
        <v>91</v>
      </c>
      <c r="I22016" t="s">
        <v>73104</v>
      </c>
      <c r="J22016" t="s">
        <v>73105</v>
      </c>
      <c r="K22016" t="s">
        <v>73106</v>
      </c>
      <c r="L22016" t="s">
        <v>77907</v>
      </c>
    </row>
    <row r="22017" spans="1:12" x14ac:dyDescent="0.15">
      <c r="A22017" t="s">
        <v>12</v>
      </c>
      <c r="B22017">
        <v>6199751</v>
      </c>
      <c r="C22017">
        <v>6199771</v>
      </c>
      <c r="D22017" t="s">
        <v>73107</v>
      </c>
      <c r="E22017" t="s">
        <v>90</v>
      </c>
      <c r="F22017" t="s">
        <v>15</v>
      </c>
      <c r="G22017" t="s">
        <v>36</v>
      </c>
      <c r="H22017">
        <v>0</v>
      </c>
      <c r="I22017" t="s">
        <v>73108</v>
      </c>
      <c r="J22017" t="s">
        <v>73109</v>
      </c>
      <c r="K22017" t="s">
        <v>73110</v>
      </c>
      <c r="L22017" t="s">
        <v>77980</v>
      </c>
    </row>
    <row r="22018" spans="1:12" x14ac:dyDescent="0.15">
      <c r="A22018" t="s">
        <v>12</v>
      </c>
      <c r="B22018">
        <v>6199780</v>
      </c>
      <c r="C22018">
        <v>6199800</v>
      </c>
      <c r="D22018" t="s">
        <v>73107</v>
      </c>
      <c r="E22018" t="s">
        <v>90</v>
      </c>
      <c r="F22018" t="s">
        <v>15</v>
      </c>
      <c r="G22018" t="s">
        <v>16</v>
      </c>
      <c r="H22018">
        <v>29</v>
      </c>
      <c r="I22018" t="s">
        <v>73111</v>
      </c>
      <c r="J22018" t="s">
        <v>73112</v>
      </c>
      <c r="K22018" t="s">
        <v>73113</v>
      </c>
      <c r="L22018" t="s">
        <v>77921</v>
      </c>
    </row>
    <row r="22019" spans="1:12" x14ac:dyDescent="0.15">
      <c r="A22019" t="s">
        <v>12</v>
      </c>
      <c r="B22019">
        <v>6199806</v>
      </c>
      <c r="C22019">
        <v>6199826</v>
      </c>
      <c r="D22019" t="s">
        <v>73107</v>
      </c>
      <c r="E22019" t="s">
        <v>90</v>
      </c>
      <c r="F22019" t="s">
        <v>15</v>
      </c>
      <c r="G22019" t="s">
        <v>23</v>
      </c>
      <c r="H22019">
        <v>55</v>
      </c>
      <c r="I22019" t="s">
        <v>73114</v>
      </c>
      <c r="J22019" t="s">
        <v>73115</v>
      </c>
      <c r="K22019" t="s">
        <v>73116</v>
      </c>
      <c r="L22019" t="s">
        <v>77992</v>
      </c>
    </row>
    <row r="22020" spans="1:12" x14ac:dyDescent="0.15">
      <c r="A22020" t="s">
        <v>12</v>
      </c>
      <c r="B22020">
        <v>6199858</v>
      </c>
      <c r="C22020">
        <v>6199878</v>
      </c>
      <c r="D22020" t="s">
        <v>73107</v>
      </c>
      <c r="E22020" t="s">
        <v>90</v>
      </c>
      <c r="F22020" t="s">
        <v>15</v>
      </c>
      <c r="G22020" t="s">
        <v>16</v>
      </c>
      <c r="H22020">
        <v>107</v>
      </c>
      <c r="I22020" t="s">
        <v>73117</v>
      </c>
      <c r="J22020" t="s">
        <v>73118</v>
      </c>
      <c r="K22020" t="s">
        <v>73119</v>
      </c>
      <c r="L22020" t="s">
        <v>77983</v>
      </c>
    </row>
    <row r="22021" spans="1:12" x14ac:dyDescent="0.15">
      <c r="A22021" t="s">
        <v>12</v>
      </c>
      <c r="B22021">
        <v>6201169</v>
      </c>
      <c r="C22021">
        <v>6201189</v>
      </c>
      <c r="D22021" t="s">
        <v>73120</v>
      </c>
      <c r="E22021" t="s">
        <v>90</v>
      </c>
      <c r="F22021" t="s">
        <v>15</v>
      </c>
      <c r="G22021" t="s">
        <v>32</v>
      </c>
      <c r="H22021">
        <v>16</v>
      </c>
      <c r="I22021" t="s">
        <v>73121</v>
      </c>
      <c r="J22021" t="s">
        <v>73122</v>
      </c>
      <c r="K22021" t="s">
        <v>73123</v>
      </c>
      <c r="L22021" t="s">
        <v>77905</v>
      </c>
    </row>
    <row r="22022" spans="1:12" x14ac:dyDescent="0.15">
      <c r="A22022" t="s">
        <v>12</v>
      </c>
      <c r="B22022">
        <v>6201226</v>
      </c>
      <c r="C22022">
        <v>6201246</v>
      </c>
      <c r="D22022" t="s">
        <v>73120</v>
      </c>
      <c r="E22022" t="s">
        <v>90</v>
      </c>
      <c r="F22022" t="s">
        <v>15</v>
      </c>
      <c r="G22022" t="s">
        <v>36</v>
      </c>
      <c r="H22022">
        <v>73</v>
      </c>
      <c r="I22022" t="s">
        <v>73124</v>
      </c>
      <c r="J22022" t="s">
        <v>73125</v>
      </c>
      <c r="K22022" t="s">
        <v>73126</v>
      </c>
      <c r="L22022" t="s">
        <v>77926</v>
      </c>
    </row>
    <row r="22023" spans="1:12" x14ac:dyDescent="0.15">
      <c r="A22023" t="s">
        <v>12</v>
      </c>
      <c r="B22023">
        <v>6201253</v>
      </c>
      <c r="C22023">
        <v>6201273</v>
      </c>
      <c r="D22023" t="s">
        <v>73120</v>
      </c>
      <c r="E22023" t="s">
        <v>90</v>
      </c>
      <c r="F22023" t="s">
        <v>15</v>
      </c>
      <c r="G22023" t="s">
        <v>16</v>
      </c>
      <c r="H22023">
        <v>100</v>
      </c>
      <c r="I22023" t="s">
        <v>73127</v>
      </c>
      <c r="J22023" t="s">
        <v>73128</v>
      </c>
      <c r="K22023" t="s">
        <v>73129</v>
      </c>
      <c r="L22023" t="s">
        <v>77953</v>
      </c>
    </row>
    <row r="22024" spans="1:12" x14ac:dyDescent="0.15">
      <c r="A22024" t="s">
        <v>12</v>
      </c>
      <c r="B22024">
        <v>6201275</v>
      </c>
      <c r="C22024">
        <v>6201295</v>
      </c>
      <c r="D22024" t="s">
        <v>73120</v>
      </c>
      <c r="E22024" t="s">
        <v>90</v>
      </c>
      <c r="F22024" t="s">
        <v>15</v>
      </c>
      <c r="G22024" t="s">
        <v>16</v>
      </c>
      <c r="H22024">
        <v>122</v>
      </c>
      <c r="I22024" t="s">
        <v>73130</v>
      </c>
      <c r="J22024" t="s">
        <v>73131</v>
      </c>
      <c r="K22024" t="s">
        <v>73132</v>
      </c>
      <c r="L22024" t="s">
        <v>78033</v>
      </c>
    </row>
    <row r="22025" spans="1:12" x14ac:dyDescent="0.15">
      <c r="A22025" t="s">
        <v>12</v>
      </c>
      <c r="B22025">
        <v>6203159</v>
      </c>
      <c r="C22025">
        <v>6203179</v>
      </c>
      <c r="D22025" t="s">
        <v>73133</v>
      </c>
      <c r="E22025" t="s">
        <v>90</v>
      </c>
      <c r="F22025" t="s">
        <v>15</v>
      </c>
      <c r="G22025" t="s">
        <v>16</v>
      </c>
      <c r="H22025">
        <v>0</v>
      </c>
      <c r="I22025" t="s">
        <v>73134</v>
      </c>
      <c r="J22025" t="s">
        <v>73135</v>
      </c>
      <c r="K22025" t="s">
        <v>73136</v>
      </c>
      <c r="L22025" t="s">
        <v>77980</v>
      </c>
    </row>
    <row r="22026" spans="1:12" x14ac:dyDescent="0.15">
      <c r="A22026" t="s">
        <v>12</v>
      </c>
      <c r="B22026">
        <v>6203182</v>
      </c>
      <c r="C22026">
        <v>6203202</v>
      </c>
      <c r="D22026" t="s">
        <v>73133</v>
      </c>
      <c r="E22026" t="s">
        <v>90</v>
      </c>
      <c r="F22026" t="s">
        <v>15</v>
      </c>
      <c r="G22026" t="s">
        <v>23</v>
      </c>
      <c r="H22026">
        <v>23</v>
      </c>
      <c r="I22026" t="s">
        <v>73137</v>
      </c>
      <c r="J22026" t="s">
        <v>73138</v>
      </c>
      <c r="K22026" t="s">
        <v>73139</v>
      </c>
      <c r="L22026" t="s">
        <v>77975</v>
      </c>
    </row>
    <row r="22027" spans="1:12" x14ac:dyDescent="0.15">
      <c r="A22027" t="s">
        <v>12</v>
      </c>
      <c r="B22027">
        <v>6203205</v>
      </c>
      <c r="C22027">
        <v>6203225</v>
      </c>
      <c r="D22027" t="s">
        <v>73133</v>
      </c>
      <c r="E22027" t="s">
        <v>90</v>
      </c>
      <c r="F22027" t="s">
        <v>15</v>
      </c>
      <c r="G22027" t="s">
        <v>23</v>
      </c>
      <c r="H22027">
        <v>46</v>
      </c>
      <c r="I22027" t="s">
        <v>73140</v>
      </c>
      <c r="J22027" t="s">
        <v>73141</v>
      </c>
      <c r="K22027" t="s">
        <v>73142</v>
      </c>
      <c r="L22027" t="s">
        <v>78004</v>
      </c>
    </row>
    <row r="22028" spans="1:12" x14ac:dyDescent="0.15">
      <c r="A22028" t="s">
        <v>12</v>
      </c>
      <c r="B22028">
        <v>6203227</v>
      </c>
      <c r="C22028">
        <v>6203247</v>
      </c>
      <c r="D22028" t="s">
        <v>73133</v>
      </c>
      <c r="E22028" t="s">
        <v>90</v>
      </c>
      <c r="F22028" t="s">
        <v>15</v>
      </c>
      <c r="G22028" t="s">
        <v>23</v>
      </c>
      <c r="H22028">
        <v>68</v>
      </c>
      <c r="I22028" t="s">
        <v>73143</v>
      </c>
      <c r="J22028" t="s">
        <v>73144</v>
      </c>
      <c r="K22028" t="s">
        <v>73145</v>
      </c>
      <c r="L22028" t="s">
        <v>77962</v>
      </c>
    </row>
    <row r="22029" spans="1:12" x14ac:dyDescent="0.15">
      <c r="A22029" t="s">
        <v>12</v>
      </c>
      <c r="B22029">
        <v>6203743</v>
      </c>
      <c r="C22029">
        <v>6203763</v>
      </c>
      <c r="D22029" t="s">
        <v>73146</v>
      </c>
      <c r="E22029" t="s">
        <v>90</v>
      </c>
      <c r="F22029" t="s">
        <v>15</v>
      </c>
      <c r="G22029" t="s">
        <v>36</v>
      </c>
      <c r="H22029">
        <v>0</v>
      </c>
      <c r="I22029" t="s">
        <v>73147</v>
      </c>
      <c r="J22029" t="s">
        <v>73148</v>
      </c>
      <c r="K22029" t="s">
        <v>73149</v>
      </c>
      <c r="L22029" t="s">
        <v>77980</v>
      </c>
    </row>
    <row r="22030" spans="1:12" x14ac:dyDescent="0.15">
      <c r="A22030" t="s">
        <v>12</v>
      </c>
      <c r="B22030">
        <v>6203768</v>
      </c>
      <c r="C22030">
        <v>6203788</v>
      </c>
      <c r="D22030" t="s">
        <v>73146</v>
      </c>
      <c r="E22030" t="s">
        <v>90</v>
      </c>
      <c r="F22030" t="s">
        <v>15</v>
      </c>
      <c r="G22030" t="s">
        <v>16</v>
      </c>
      <c r="H22030">
        <v>25</v>
      </c>
      <c r="I22030" t="s">
        <v>73150</v>
      </c>
      <c r="J22030" t="s">
        <v>73151</v>
      </c>
      <c r="K22030" t="s">
        <v>73152</v>
      </c>
      <c r="L22030" t="s">
        <v>78012</v>
      </c>
    </row>
    <row r="22031" spans="1:12" x14ac:dyDescent="0.15">
      <c r="A22031" t="s">
        <v>12</v>
      </c>
      <c r="B22031">
        <v>6203794</v>
      </c>
      <c r="C22031">
        <v>6203814</v>
      </c>
      <c r="D22031" t="s">
        <v>73146</v>
      </c>
      <c r="E22031" t="s">
        <v>90</v>
      </c>
      <c r="F22031" t="s">
        <v>15</v>
      </c>
      <c r="G22031" t="s">
        <v>16</v>
      </c>
      <c r="H22031">
        <v>51</v>
      </c>
      <c r="I22031" t="s">
        <v>73153</v>
      </c>
      <c r="J22031" t="s">
        <v>73154</v>
      </c>
      <c r="K22031" t="s">
        <v>73155</v>
      </c>
      <c r="L22031" t="s">
        <v>78023</v>
      </c>
    </row>
    <row r="22032" spans="1:12" x14ac:dyDescent="0.15">
      <c r="A22032" t="s">
        <v>12</v>
      </c>
      <c r="B22032">
        <v>6203819</v>
      </c>
      <c r="C22032">
        <v>6203839</v>
      </c>
      <c r="D22032" t="s">
        <v>73146</v>
      </c>
      <c r="E22032" t="s">
        <v>90</v>
      </c>
      <c r="F22032" t="s">
        <v>15</v>
      </c>
      <c r="G22032" t="s">
        <v>23</v>
      </c>
      <c r="H22032">
        <v>76</v>
      </c>
      <c r="I22032" t="s">
        <v>73156</v>
      </c>
      <c r="J22032" t="s">
        <v>73157</v>
      </c>
      <c r="K22032" t="s">
        <v>73158</v>
      </c>
      <c r="L22032" t="s">
        <v>77985</v>
      </c>
    </row>
    <row r="22033" spans="1:12" x14ac:dyDescent="0.15">
      <c r="A22033" t="s">
        <v>12</v>
      </c>
      <c r="B22033">
        <v>6206963</v>
      </c>
      <c r="C22033">
        <v>6206983</v>
      </c>
      <c r="D22033" t="s">
        <v>73159</v>
      </c>
      <c r="E22033" t="s">
        <v>73160</v>
      </c>
      <c r="F22033" t="s">
        <v>76</v>
      </c>
      <c r="G22033" t="s">
        <v>32</v>
      </c>
      <c r="H22033">
        <v>1</v>
      </c>
      <c r="I22033" t="s">
        <v>73161</v>
      </c>
      <c r="J22033" t="s">
        <v>73162</v>
      </c>
      <c r="K22033" t="s">
        <v>73163</v>
      </c>
      <c r="L22033" t="s">
        <v>77917</v>
      </c>
    </row>
    <row r="22034" spans="1:12" x14ac:dyDescent="0.15">
      <c r="A22034" t="s">
        <v>12</v>
      </c>
      <c r="B22034">
        <v>6206932</v>
      </c>
      <c r="C22034">
        <v>6206952</v>
      </c>
      <c r="D22034" t="s">
        <v>73159</v>
      </c>
      <c r="E22034" t="s">
        <v>73160</v>
      </c>
      <c r="F22034" t="s">
        <v>76</v>
      </c>
      <c r="G22034" t="s">
        <v>32</v>
      </c>
      <c r="H22034">
        <v>32</v>
      </c>
      <c r="I22034" t="s">
        <v>73164</v>
      </c>
      <c r="J22034" t="s">
        <v>73165</v>
      </c>
      <c r="K22034" t="s">
        <v>73166</v>
      </c>
      <c r="L22034" t="s">
        <v>77918</v>
      </c>
    </row>
    <row r="22035" spans="1:12" x14ac:dyDescent="0.15">
      <c r="A22035" t="s">
        <v>12</v>
      </c>
      <c r="B22035">
        <v>6206908</v>
      </c>
      <c r="C22035">
        <v>6206928</v>
      </c>
      <c r="D22035" t="s">
        <v>73159</v>
      </c>
      <c r="E22035" t="s">
        <v>73160</v>
      </c>
      <c r="F22035" t="s">
        <v>76</v>
      </c>
      <c r="G22035" t="s">
        <v>16</v>
      </c>
      <c r="H22035">
        <v>56</v>
      </c>
      <c r="I22035" t="s">
        <v>73167</v>
      </c>
      <c r="J22035" t="s">
        <v>73168</v>
      </c>
      <c r="K22035" t="s">
        <v>73169</v>
      </c>
      <c r="L22035" t="s">
        <v>77971</v>
      </c>
    </row>
    <row r="22036" spans="1:12" x14ac:dyDescent="0.15">
      <c r="A22036" t="s">
        <v>12</v>
      </c>
      <c r="B22036">
        <v>6206873</v>
      </c>
      <c r="C22036">
        <v>6206893</v>
      </c>
      <c r="D22036" t="s">
        <v>73159</v>
      </c>
      <c r="E22036" t="s">
        <v>73160</v>
      </c>
      <c r="F22036" t="s">
        <v>76</v>
      </c>
      <c r="G22036" t="s">
        <v>32</v>
      </c>
      <c r="H22036">
        <v>91</v>
      </c>
      <c r="I22036" t="s">
        <v>73170</v>
      </c>
      <c r="J22036" t="s">
        <v>73171</v>
      </c>
      <c r="K22036" t="s">
        <v>73172</v>
      </c>
      <c r="L22036" t="s">
        <v>77907</v>
      </c>
    </row>
    <row r="22037" spans="1:12" x14ac:dyDescent="0.15">
      <c r="A22037" t="s">
        <v>12</v>
      </c>
      <c r="B22037">
        <v>6207512</v>
      </c>
      <c r="C22037">
        <v>6207532</v>
      </c>
      <c r="D22037" t="s">
        <v>73173</v>
      </c>
      <c r="E22037" t="s">
        <v>73174</v>
      </c>
      <c r="F22037" t="s">
        <v>76</v>
      </c>
      <c r="G22037" t="s">
        <v>36</v>
      </c>
      <c r="H22037">
        <v>15</v>
      </c>
      <c r="I22037" t="s">
        <v>73175</v>
      </c>
      <c r="J22037" t="s">
        <v>73176</v>
      </c>
      <c r="K22037" t="s">
        <v>73177</v>
      </c>
      <c r="L22037" t="s">
        <v>77970</v>
      </c>
    </row>
    <row r="22038" spans="1:12" x14ac:dyDescent="0.15">
      <c r="A22038" t="s">
        <v>12</v>
      </c>
      <c r="B22038">
        <v>6207492</v>
      </c>
      <c r="C22038">
        <v>6207512</v>
      </c>
      <c r="D22038" t="s">
        <v>73173</v>
      </c>
      <c r="E22038" t="s">
        <v>73174</v>
      </c>
      <c r="F22038" t="s">
        <v>76</v>
      </c>
      <c r="G22038" t="s">
        <v>32</v>
      </c>
      <c r="H22038">
        <v>35</v>
      </c>
      <c r="I22038" t="s">
        <v>73178</v>
      </c>
      <c r="J22038" t="s">
        <v>73179</v>
      </c>
      <c r="K22038" t="s">
        <v>73180</v>
      </c>
      <c r="L22038" t="s">
        <v>77936</v>
      </c>
    </row>
    <row r="22039" spans="1:12" x14ac:dyDescent="0.15">
      <c r="A22039" t="s">
        <v>12</v>
      </c>
      <c r="B22039">
        <v>6207471</v>
      </c>
      <c r="C22039">
        <v>6207491</v>
      </c>
      <c r="D22039" t="s">
        <v>73173</v>
      </c>
      <c r="E22039" t="s">
        <v>73174</v>
      </c>
      <c r="F22039" t="s">
        <v>76</v>
      </c>
      <c r="G22039" t="s">
        <v>23</v>
      </c>
      <c r="H22039">
        <v>56</v>
      </c>
      <c r="I22039" t="s">
        <v>73181</v>
      </c>
      <c r="J22039" t="s">
        <v>73182</v>
      </c>
      <c r="K22039" t="s">
        <v>73183</v>
      </c>
      <c r="L22039" t="s">
        <v>77971</v>
      </c>
    </row>
    <row r="22040" spans="1:12" x14ac:dyDescent="0.15">
      <c r="A22040" t="s">
        <v>12</v>
      </c>
      <c r="B22040">
        <v>6207448</v>
      </c>
      <c r="C22040">
        <v>6207468</v>
      </c>
      <c r="D22040" t="s">
        <v>73173</v>
      </c>
      <c r="E22040" t="s">
        <v>73174</v>
      </c>
      <c r="F22040" t="s">
        <v>76</v>
      </c>
      <c r="G22040" t="s">
        <v>16</v>
      </c>
      <c r="H22040">
        <v>79</v>
      </c>
      <c r="I22040" t="s">
        <v>73184</v>
      </c>
      <c r="J22040" t="s">
        <v>73185</v>
      </c>
      <c r="K22040" t="s">
        <v>73186</v>
      </c>
      <c r="L22040" t="s">
        <v>77993</v>
      </c>
    </row>
    <row r="22041" spans="1:12" x14ac:dyDescent="0.15">
      <c r="A22041" t="s">
        <v>12</v>
      </c>
      <c r="B22041">
        <v>6208656</v>
      </c>
      <c r="C22041">
        <v>6208676</v>
      </c>
      <c r="D22041" t="s">
        <v>73187</v>
      </c>
      <c r="E22041" t="s">
        <v>73188</v>
      </c>
      <c r="F22041" t="s">
        <v>76</v>
      </c>
      <c r="G22041" t="s">
        <v>36</v>
      </c>
      <c r="H22041">
        <v>0</v>
      </c>
      <c r="I22041" t="s">
        <v>73189</v>
      </c>
      <c r="J22041" t="s">
        <v>73190</v>
      </c>
      <c r="K22041" t="s">
        <v>73191</v>
      </c>
      <c r="L22041" t="s">
        <v>77980</v>
      </c>
    </row>
    <row r="22042" spans="1:12" x14ac:dyDescent="0.15">
      <c r="A22042" t="s">
        <v>12</v>
      </c>
      <c r="B22042">
        <v>6208607</v>
      </c>
      <c r="C22042">
        <v>6208627</v>
      </c>
      <c r="D22042" t="s">
        <v>73187</v>
      </c>
      <c r="E22042" t="s">
        <v>73188</v>
      </c>
      <c r="F22042" t="s">
        <v>76</v>
      </c>
      <c r="G22042" t="s">
        <v>32</v>
      </c>
      <c r="H22042">
        <v>49</v>
      </c>
      <c r="I22042" t="s">
        <v>73192</v>
      </c>
      <c r="J22042" t="s">
        <v>73193</v>
      </c>
      <c r="K22042" t="s">
        <v>73194</v>
      </c>
      <c r="L22042" t="s">
        <v>77913</v>
      </c>
    </row>
    <row r="22043" spans="1:12" x14ac:dyDescent="0.15">
      <c r="A22043" t="s">
        <v>12</v>
      </c>
      <c r="B22043">
        <v>6208575</v>
      </c>
      <c r="C22043">
        <v>6208595</v>
      </c>
      <c r="D22043" t="s">
        <v>73187</v>
      </c>
      <c r="E22043" t="s">
        <v>73188</v>
      </c>
      <c r="F22043" t="s">
        <v>76</v>
      </c>
      <c r="G22043" t="s">
        <v>16</v>
      </c>
      <c r="H22043">
        <v>81</v>
      </c>
      <c r="I22043" t="s">
        <v>73195</v>
      </c>
      <c r="J22043" t="s">
        <v>73196</v>
      </c>
      <c r="K22043" t="s">
        <v>73197</v>
      </c>
      <c r="L22043" t="s">
        <v>78019</v>
      </c>
    </row>
    <row r="22044" spans="1:12" x14ac:dyDescent="0.15">
      <c r="A22044" t="s">
        <v>12</v>
      </c>
      <c r="B22044">
        <v>6208543</v>
      </c>
      <c r="C22044">
        <v>6208563</v>
      </c>
      <c r="D22044" t="s">
        <v>73187</v>
      </c>
      <c r="E22044" t="s">
        <v>73188</v>
      </c>
      <c r="F22044" t="s">
        <v>76</v>
      </c>
      <c r="G22044" t="s">
        <v>32</v>
      </c>
      <c r="H22044">
        <v>113</v>
      </c>
      <c r="I22044" t="s">
        <v>73198</v>
      </c>
      <c r="J22044" t="s">
        <v>73199</v>
      </c>
      <c r="K22044" t="s">
        <v>73200</v>
      </c>
      <c r="L22044" t="s">
        <v>77986</v>
      </c>
    </row>
    <row r="22045" spans="1:12" x14ac:dyDescent="0.15">
      <c r="A22045" t="s">
        <v>12</v>
      </c>
      <c r="B22045">
        <v>6210419</v>
      </c>
      <c r="C22045">
        <v>6210439</v>
      </c>
      <c r="D22045" t="s">
        <v>73201</v>
      </c>
      <c r="E22045" t="s">
        <v>90</v>
      </c>
      <c r="F22045" t="s">
        <v>76</v>
      </c>
      <c r="G22045" t="s">
        <v>36</v>
      </c>
      <c r="H22045">
        <v>7</v>
      </c>
      <c r="I22045" t="s">
        <v>73202</v>
      </c>
      <c r="J22045" t="s">
        <v>73203</v>
      </c>
      <c r="K22045" t="s">
        <v>73204</v>
      </c>
      <c r="L22045" t="s">
        <v>77909</v>
      </c>
    </row>
    <row r="22046" spans="1:12" x14ac:dyDescent="0.15">
      <c r="A22046" t="s">
        <v>12</v>
      </c>
      <c r="B22046">
        <v>6210394</v>
      </c>
      <c r="C22046">
        <v>6210414</v>
      </c>
      <c r="D22046" t="s">
        <v>73201</v>
      </c>
      <c r="E22046" t="s">
        <v>90</v>
      </c>
      <c r="F22046" t="s">
        <v>76</v>
      </c>
      <c r="G22046" t="s">
        <v>36</v>
      </c>
      <c r="H22046">
        <v>32</v>
      </c>
      <c r="I22046" t="s">
        <v>73205</v>
      </c>
      <c r="J22046" t="s">
        <v>73206</v>
      </c>
      <c r="K22046" t="s">
        <v>73207</v>
      </c>
      <c r="L22046" t="s">
        <v>77918</v>
      </c>
    </row>
    <row r="22047" spans="1:12" x14ac:dyDescent="0.15">
      <c r="A22047" t="s">
        <v>12</v>
      </c>
      <c r="B22047">
        <v>6210357</v>
      </c>
      <c r="C22047">
        <v>6210377</v>
      </c>
      <c r="D22047" t="s">
        <v>73201</v>
      </c>
      <c r="E22047" t="s">
        <v>90</v>
      </c>
      <c r="F22047" t="s">
        <v>76</v>
      </c>
      <c r="G22047" t="s">
        <v>16</v>
      </c>
      <c r="H22047">
        <v>69</v>
      </c>
      <c r="I22047" t="s">
        <v>73208</v>
      </c>
      <c r="J22047" t="s">
        <v>73209</v>
      </c>
      <c r="K22047" t="s">
        <v>73210</v>
      </c>
      <c r="L22047" t="s">
        <v>78015</v>
      </c>
    </row>
    <row r="22048" spans="1:12" x14ac:dyDescent="0.15">
      <c r="A22048" t="s">
        <v>12</v>
      </c>
      <c r="B22048">
        <v>6210319</v>
      </c>
      <c r="C22048">
        <v>6210339</v>
      </c>
      <c r="D22048" t="s">
        <v>73201</v>
      </c>
      <c r="E22048" t="s">
        <v>90</v>
      </c>
      <c r="F22048" t="s">
        <v>76</v>
      </c>
      <c r="G22048" t="s">
        <v>16</v>
      </c>
      <c r="H22048">
        <v>107</v>
      </c>
      <c r="I22048" t="s">
        <v>73211</v>
      </c>
      <c r="J22048" t="s">
        <v>73212</v>
      </c>
      <c r="K22048" t="s">
        <v>73213</v>
      </c>
      <c r="L22048" t="s">
        <v>77983</v>
      </c>
    </row>
    <row r="22049" spans="1:12" x14ac:dyDescent="0.15">
      <c r="A22049" t="s">
        <v>12</v>
      </c>
      <c r="B22049">
        <v>6211464</v>
      </c>
      <c r="C22049">
        <v>6211484</v>
      </c>
      <c r="D22049" t="s">
        <v>73214</v>
      </c>
      <c r="E22049" t="s">
        <v>90</v>
      </c>
      <c r="F22049" t="s">
        <v>76</v>
      </c>
      <c r="G22049" t="s">
        <v>16</v>
      </c>
      <c r="H22049">
        <v>28</v>
      </c>
      <c r="I22049" t="s">
        <v>73215</v>
      </c>
      <c r="J22049" t="s">
        <v>73216</v>
      </c>
      <c r="K22049" t="s">
        <v>73217</v>
      </c>
      <c r="L22049" t="s">
        <v>77956</v>
      </c>
    </row>
    <row r="22050" spans="1:12" x14ac:dyDescent="0.15">
      <c r="A22050" t="s">
        <v>12</v>
      </c>
      <c r="B22050">
        <v>6211428</v>
      </c>
      <c r="C22050">
        <v>6211448</v>
      </c>
      <c r="D22050" t="s">
        <v>73214</v>
      </c>
      <c r="E22050" t="s">
        <v>90</v>
      </c>
      <c r="F22050" t="s">
        <v>76</v>
      </c>
      <c r="G22050" t="s">
        <v>16</v>
      </c>
      <c r="H22050">
        <v>64</v>
      </c>
      <c r="I22050" t="s">
        <v>73218</v>
      </c>
      <c r="J22050" t="s">
        <v>73219</v>
      </c>
      <c r="K22050" t="s">
        <v>73220</v>
      </c>
      <c r="L22050" t="s">
        <v>77989</v>
      </c>
    </row>
    <row r="22051" spans="1:12" x14ac:dyDescent="0.15">
      <c r="A22051" t="s">
        <v>12</v>
      </c>
      <c r="B22051">
        <v>6211378</v>
      </c>
      <c r="C22051">
        <v>6211398</v>
      </c>
      <c r="D22051" t="s">
        <v>73214</v>
      </c>
      <c r="E22051" t="s">
        <v>90</v>
      </c>
      <c r="F22051" t="s">
        <v>76</v>
      </c>
      <c r="G22051" t="s">
        <v>16</v>
      </c>
      <c r="H22051">
        <v>114</v>
      </c>
      <c r="I22051" t="s">
        <v>73221</v>
      </c>
      <c r="J22051" t="s">
        <v>73222</v>
      </c>
      <c r="K22051" t="s">
        <v>73223</v>
      </c>
      <c r="L22051" t="s">
        <v>77965</v>
      </c>
    </row>
    <row r="22052" spans="1:12" x14ac:dyDescent="0.15">
      <c r="A22052" t="s">
        <v>12</v>
      </c>
      <c r="B22052">
        <v>6211350</v>
      </c>
      <c r="C22052">
        <v>6211370</v>
      </c>
      <c r="D22052" t="s">
        <v>73214</v>
      </c>
      <c r="E22052" t="s">
        <v>90</v>
      </c>
      <c r="F22052" t="s">
        <v>76</v>
      </c>
      <c r="G22052" t="s">
        <v>16</v>
      </c>
      <c r="H22052">
        <v>142</v>
      </c>
      <c r="I22052" t="s">
        <v>73224</v>
      </c>
      <c r="J22052" t="s">
        <v>73225</v>
      </c>
      <c r="K22052" t="s">
        <v>73226</v>
      </c>
      <c r="L22052" t="s">
        <v>77990</v>
      </c>
    </row>
    <row r="22053" spans="1:12" x14ac:dyDescent="0.15">
      <c r="A22053" t="s">
        <v>12</v>
      </c>
      <c r="B22053">
        <v>6212463</v>
      </c>
      <c r="C22053">
        <v>6212483</v>
      </c>
      <c r="D22053" t="s">
        <v>73227</v>
      </c>
      <c r="E22053" t="s">
        <v>90</v>
      </c>
      <c r="F22053" t="s">
        <v>76</v>
      </c>
      <c r="G22053" t="s">
        <v>23</v>
      </c>
      <c r="H22053">
        <v>11</v>
      </c>
      <c r="I22053" t="s">
        <v>73228</v>
      </c>
      <c r="J22053" t="s">
        <v>73229</v>
      </c>
      <c r="K22053" t="s">
        <v>73230</v>
      </c>
      <c r="L22053" t="s">
        <v>77974</v>
      </c>
    </row>
    <row r="22054" spans="1:12" x14ac:dyDescent="0.15">
      <c r="A22054" t="s">
        <v>12</v>
      </c>
      <c r="B22054">
        <v>6212437</v>
      </c>
      <c r="C22054">
        <v>6212457</v>
      </c>
      <c r="D22054" t="s">
        <v>73227</v>
      </c>
      <c r="E22054" t="s">
        <v>90</v>
      </c>
      <c r="F22054" t="s">
        <v>76</v>
      </c>
      <c r="G22054" t="s">
        <v>16</v>
      </c>
      <c r="H22054">
        <v>37</v>
      </c>
      <c r="I22054" t="s">
        <v>73231</v>
      </c>
      <c r="J22054" t="s">
        <v>73232</v>
      </c>
      <c r="K22054" t="s">
        <v>73233</v>
      </c>
      <c r="L22054" t="s">
        <v>77906</v>
      </c>
    </row>
    <row r="22055" spans="1:12" x14ac:dyDescent="0.15">
      <c r="A22055" t="s">
        <v>12</v>
      </c>
      <c r="B22055">
        <v>6212397</v>
      </c>
      <c r="C22055">
        <v>6212417</v>
      </c>
      <c r="D22055" t="s">
        <v>73227</v>
      </c>
      <c r="E22055" t="s">
        <v>90</v>
      </c>
      <c r="F22055" t="s">
        <v>76</v>
      </c>
      <c r="G22055" t="s">
        <v>23</v>
      </c>
      <c r="H22055">
        <v>77</v>
      </c>
      <c r="I22055" t="s">
        <v>73234</v>
      </c>
      <c r="J22055" t="s">
        <v>73235</v>
      </c>
      <c r="K22055" t="s">
        <v>73236</v>
      </c>
      <c r="L22055" t="s">
        <v>77960</v>
      </c>
    </row>
    <row r="22056" spans="1:12" x14ac:dyDescent="0.15">
      <c r="A22056" t="s">
        <v>12</v>
      </c>
      <c r="B22056">
        <v>6212371</v>
      </c>
      <c r="C22056">
        <v>6212391</v>
      </c>
      <c r="D22056" t="s">
        <v>73227</v>
      </c>
      <c r="E22056" t="s">
        <v>90</v>
      </c>
      <c r="F22056" t="s">
        <v>76</v>
      </c>
      <c r="G22056" t="s">
        <v>36</v>
      </c>
      <c r="H22056">
        <v>103</v>
      </c>
      <c r="I22056" t="s">
        <v>73237</v>
      </c>
      <c r="J22056" t="s">
        <v>73238</v>
      </c>
      <c r="K22056" t="s">
        <v>73239</v>
      </c>
      <c r="L22056" t="s">
        <v>77937</v>
      </c>
    </row>
    <row r="22057" spans="1:12" x14ac:dyDescent="0.15">
      <c r="A22057" t="s">
        <v>12</v>
      </c>
      <c r="B22057">
        <v>6212591</v>
      </c>
      <c r="C22057">
        <v>6212611</v>
      </c>
      <c r="D22057" t="s">
        <v>73240</v>
      </c>
      <c r="E22057" t="s">
        <v>90</v>
      </c>
      <c r="F22057" t="s">
        <v>15</v>
      </c>
      <c r="G22057" t="s">
        <v>32</v>
      </c>
      <c r="H22057">
        <v>1</v>
      </c>
      <c r="I22057" t="s">
        <v>73241</v>
      </c>
      <c r="J22057" t="s">
        <v>73242</v>
      </c>
      <c r="K22057" t="s">
        <v>73243</v>
      </c>
      <c r="L22057" t="s">
        <v>77917</v>
      </c>
    </row>
    <row r="22058" spans="1:12" x14ac:dyDescent="0.15">
      <c r="A22058" t="s">
        <v>12</v>
      </c>
      <c r="B22058">
        <v>6212613</v>
      </c>
      <c r="C22058">
        <v>6212633</v>
      </c>
      <c r="D22058" t="s">
        <v>73240</v>
      </c>
      <c r="E22058" t="s">
        <v>90</v>
      </c>
      <c r="F22058" t="s">
        <v>15</v>
      </c>
      <c r="G22058" t="s">
        <v>36</v>
      </c>
      <c r="H22058">
        <v>23</v>
      </c>
      <c r="I22058" t="s">
        <v>73244</v>
      </c>
      <c r="J22058" t="s">
        <v>73245</v>
      </c>
      <c r="K22058" t="s">
        <v>73246</v>
      </c>
      <c r="L22058" t="s">
        <v>77975</v>
      </c>
    </row>
    <row r="22059" spans="1:12" x14ac:dyDescent="0.15">
      <c r="A22059" t="s">
        <v>12</v>
      </c>
      <c r="B22059">
        <v>6212652</v>
      </c>
      <c r="C22059">
        <v>6212672</v>
      </c>
      <c r="D22059" t="s">
        <v>73240</v>
      </c>
      <c r="E22059" t="s">
        <v>90</v>
      </c>
      <c r="F22059" t="s">
        <v>15</v>
      </c>
      <c r="G22059" t="s">
        <v>23</v>
      </c>
      <c r="H22059">
        <v>62</v>
      </c>
      <c r="I22059" t="s">
        <v>73247</v>
      </c>
      <c r="J22059" t="s">
        <v>73248</v>
      </c>
      <c r="K22059" t="s">
        <v>73249</v>
      </c>
      <c r="L22059" t="s">
        <v>77949</v>
      </c>
    </row>
    <row r="22060" spans="1:12" x14ac:dyDescent="0.15">
      <c r="A22060" t="s">
        <v>12</v>
      </c>
      <c r="B22060">
        <v>6212703</v>
      </c>
      <c r="C22060">
        <v>6212723</v>
      </c>
      <c r="D22060" t="s">
        <v>73240</v>
      </c>
      <c r="E22060" t="s">
        <v>90</v>
      </c>
      <c r="F22060" t="s">
        <v>15</v>
      </c>
      <c r="G22060" t="s">
        <v>32</v>
      </c>
      <c r="H22060">
        <v>113</v>
      </c>
      <c r="I22060" t="s">
        <v>73250</v>
      </c>
      <c r="J22060" t="s">
        <v>73251</v>
      </c>
      <c r="K22060" t="s">
        <v>73252</v>
      </c>
      <c r="L22060" t="s">
        <v>77986</v>
      </c>
    </row>
    <row r="22061" spans="1:12" x14ac:dyDescent="0.15">
      <c r="A22061" t="s">
        <v>12</v>
      </c>
      <c r="B22061">
        <v>6213823</v>
      </c>
      <c r="C22061">
        <v>6213843</v>
      </c>
      <c r="D22061" t="s">
        <v>73253</v>
      </c>
      <c r="E22061" t="s">
        <v>90</v>
      </c>
      <c r="F22061" t="s">
        <v>15</v>
      </c>
      <c r="G22061" t="s">
        <v>32</v>
      </c>
      <c r="H22061">
        <v>1</v>
      </c>
      <c r="I22061" t="s">
        <v>73254</v>
      </c>
      <c r="J22061" t="s">
        <v>73255</v>
      </c>
      <c r="K22061" t="s">
        <v>73256</v>
      </c>
      <c r="L22061" t="s">
        <v>77917</v>
      </c>
    </row>
    <row r="22062" spans="1:12" x14ac:dyDescent="0.15">
      <c r="A22062" t="s">
        <v>12</v>
      </c>
      <c r="B22062">
        <v>6213843</v>
      </c>
      <c r="C22062">
        <v>6213863</v>
      </c>
      <c r="D22062" t="s">
        <v>73253</v>
      </c>
      <c r="E22062" t="s">
        <v>90</v>
      </c>
      <c r="F22062" t="s">
        <v>15</v>
      </c>
      <c r="G22062" t="s">
        <v>36</v>
      </c>
      <c r="H22062">
        <v>21</v>
      </c>
      <c r="I22062" t="s">
        <v>73257</v>
      </c>
      <c r="J22062" t="s">
        <v>73258</v>
      </c>
      <c r="K22062" t="s">
        <v>73259</v>
      </c>
      <c r="L22062" t="s">
        <v>78022</v>
      </c>
    </row>
    <row r="22063" spans="1:12" x14ac:dyDescent="0.15">
      <c r="A22063" t="s">
        <v>12</v>
      </c>
      <c r="B22063">
        <v>6213873</v>
      </c>
      <c r="C22063">
        <v>6213893</v>
      </c>
      <c r="D22063" t="s">
        <v>73253</v>
      </c>
      <c r="E22063" t="s">
        <v>90</v>
      </c>
      <c r="F22063" t="s">
        <v>15</v>
      </c>
      <c r="G22063" t="s">
        <v>16</v>
      </c>
      <c r="H22063">
        <v>51</v>
      </c>
      <c r="I22063" t="s">
        <v>73260</v>
      </c>
      <c r="J22063" t="s">
        <v>73261</v>
      </c>
      <c r="K22063" t="s">
        <v>73262</v>
      </c>
      <c r="L22063" t="s">
        <v>78023</v>
      </c>
    </row>
    <row r="22064" spans="1:12" x14ac:dyDescent="0.15">
      <c r="A22064" t="s">
        <v>12</v>
      </c>
      <c r="B22064">
        <v>6213895</v>
      </c>
      <c r="C22064">
        <v>6213915</v>
      </c>
      <c r="D22064" t="s">
        <v>73253</v>
      </c>
      <c r="E22064" t="s">
        <v>90</v>
      </c>
      <c r="F22064" t="s">
        <v>15</v>
      </c>
      <c r="G22064" t="s">
        <v>16</v>
      </c>
      <c r="H22064">
        <v>73</v>
      </c>
      <c r="I22064" t="s">
        <v>73263</v>
      </c>
      <c r="J22064" t="s">
        <v>73264</v>
      </c>
      <c r="K22064" t="s">
        <v>73265</v>
      </c>
      <c r="L22064" t="s">
        <v>77926</v>
      </c>
    </row>
    <row r="22065" spans="1:12" x14ac:dyDescent="0.15">
      <c r="A22065" t="s">
        <v>12</v>
      </c>
      <c r="B22065">
        <v>6215847</v>
      </c>
      <c r="C22065">
        <v>6215867</v>
      </c>
      <c r="D22065" t="s">
        <v>73266</v>
      </c>
      <c r="E22065" t="s">
        <v>90</v>
      </c>
      <c r="F22065" t="s">
        <v>76</v>
      </c>
      <c r="G22065" t="s">
        <v>16</v>
      </c>
      <c r="H22065">
        <v>31</v>
      </c>
      <c r="I22065" t="s">
        <v>73267</v>
      </c>
      <c r="J22065" t="s">
        <v>73268</v>
      </c>
      <c r="K22065" t="s">
        <v>73269</v>
      </c>
      <c r="L22065" t="s">
        <v>77910</v>
      </c>
    </row>
    <row r="22066" spans="1:12" x14ac:dyDescent="0.15">
      <c r="A22066" t="s">
        <v>12</v>
      </c>
      <c r="B22066">
        <v>6215822</v>
      </c>
      <c r="C22066">
        <v>6215842</v>
      </c>
      <c r="D22066" t="s">
        <v>73266</v>
      </c>
      <c r="E22066" t="s">
        <v>90</v>
      </c>
      <c r="F22066" t="s">
        <v>76</v>
      </c>
      <c r="G22066" t="s">
        <v>23</v>
      </c>
      <c r="H22066">
        <v>56</v>
      </c>
      <c r="I22066" t="s">
        <v>73270</v>
      </c>
      <c r="J22066" t="s">
        <v>73271</v>
      </c>
      <c r="K22066" t="s">
        <v>73272</v>
      </c>
      <c r="L22066" t="s">
        <v>77971</v>
      </c>
    </row>
    <row r="22067" spans="1:12" x14ac:dyDescent="0.15">
      <c r="A22067" t="s">
        <v>12</v>
      </c>
      <c r="B22067">
        <v>6215758</v>
      </c>
      <c r="C22067">
        <v>6215778</v>
      </c>
      <c r="D22067" t="s">
        <v>73266</v>
      </c>
      <c r="E22067" t="s">
        <v>90</v>
      </c>
      <c r="F22067" t="s">
        <v>76</v>
      </c>
      <c r="G22067" t="s">
        <v>16</v>
      </c>
      <c r="H22067">
        <v>120</v>
      </c>
      <c r="I22067" t="s">
        <v>73273</v>
      </c>
      <c r="J22067" t="s">
        <v>73274</v>
      </c>
      <c r="K22067" t="s">
        <v>73275</v>
      </c>
      <c r="L22067" t="s">
        <v>78047</v>
      </c>
    </row>
    <row r="22068" spans="1:12" x14ac:dyDescent="0.15">
      <c r="A22068" t="s">
        <v>12</v>
      </c>
      <c r="B22068">
        <v>6215731</v>
      </c>
      <c r="C22068">
        <v>6215751</v>
      </c>
      <c r="D22068" t="s">
        <v>73266</v>
      </c>
      <c r="E22068" t="s">
        <v>90</v>
      </c>
      <c r="F22068" t="s">
        <v>76</v>
      </c>
      <c r="G22068" t="s">
        <v>16</v>
      </c>
      <c r="H22068">
        <v>147</v>
      </c>
      <c r="I22068" t="s">
        <v>73276</v>
      </c>
      <c r="J22068" t="s">
        <v>73277</v>
      </c>
      <c r="K22068" t="s">
        <v>73278</v>
      </c>
      <c r="L22068" t="s">
        <v>78079</v>
      </c>
    </row>
    <row r="22069" spans="1:12" x14ac:dyDescent="0.15">
      <c r="A22069" t="s">
        <v>12</v>
      </c>
      <c r="B22069">
        <v>6216388</v>
      </c>
      <c r="C22069">
        <v>6216408</v>
      </c>
      <c r="D22069" t="s">
        <v>73279</v>
      </c>
      <c r="E22069" t="s">
        <v>90</v>
      </c>
      <c r="F22069" t="s">
        <v>76</v>
      </c>
      <c r="G22069" t="s">
        <v>32</v>
      </c>
      <c r="H22069">
        <v>1</v>
      </c>
      <c r="I22069" t="s">
        <v>73280</v>
      </c>
      <c r="J22069" t="s">
        <v>73281</v>
      </c>
      <c r="K22069" t="s">
        <v>73282</v>
      </c>
      <c r="L22069" t="s">
        <v>77917</v>
      </c>
    </row>
    <row r="22070" spans="1:12" x14ac:dyDescent="0.15">
      <c r="A22070" t="s">
        <v>12</v>
      </c>
      <c r="B22070">
        <v>6216354</v>
      </c>
      <c r="C22070">
        <v>6216374</v>
      </c>
      <c r="D22070" t="s">
        <v>73279</v>
      </c>
      <c r="E22070" t="s">
        <v>90</v>
      </c>
      <c r="F22070" t="s">
        <v>76</v>
      </c>
      <c r="G22070" t="s">
        <v>23</v>
      </c>
      <c r="H22070">
        <v>35</v>
      </c>
      <c r="I22070" t="s">
        <v>73283</v>
      </c>
      <c r="J22070" t="s">
        <v>73284</v>
      </c>
      <c r="K22070" t="s">
        <v>73285</v>
      </c>
      <c r="L22070" t="s">
        <v>77936</v>
      </c>
    </row>
    <row r="22071" spans="1:12" x14ac:dyDescent="0.15">
      <c r="A22071" t="s">
        <v>12</v>
      </c>
      <c r="B22071">
        <v>6216327</v>
      </c>
      <c r="C22071">
        <v>6216347</v>
      </c>
      <c r="D22071" t="s">
        <v>73279</v>
      </c>
      <c r="E22071" t="s">
        <v>90</v>
      </c>
      <c r="F22071" t="s">
        <v>76</v>
      </c>
      <c r="G22071" t="s">
        <v>36</v>
      </c>
      <c r="H22071">
        <v>62</v>
      </c>
      <c r="I22071" t="s">
        <v>73286</v>
      </c>
      <c r="J22071" t="s">
        <v>73287</v>
      </c>
      <c r="K22071" t="s">
        <v>73288</v>
      </c>
      <c r="L22071" t="s">
        <v>77949</v>
      </c>
    </row>
    <row r="22072" spans="1:12" x14ac:dyDescent="0.15">
      <c r="A22072" t="s">
        <v>12</v>
      </c>
      <c r="B22072">
        <v>6216303</v>
      </c>
      <c r="C22072">
        <v>6216323</v>
      </c>
      <c r="D22072" t="s">
        <v>73279</v>
      </c>
      <c r="E22072" t="s">
        <v>90</v>
      </c>
      <c r="F22072" t="s">
        <v>76</v>
      </c>
      <c r="G22072" t="s">
        <v>16</v>
      </c>
      <c r="H22072">
        <v>86</v>
      </c>
      <c r="I22072" t="s">
        <v>73289</v>
      </c>
      <c r="J22072" t="s">
        <v>73290</v>
      </c>
      <c r="K22072" t="s">
        <v>73291</v>
      </c>
      <c r="L22072" t="s">
        <v>77929</v>
      </c>
    </row>
    <row r="22073" spans="1:12" x14ac:dyDescent="0.15">
      <c r="A22073" t="s">
        <v>12</v>
      </c>
      <c r="B22073">
        <v>6217561</v>
      </c>
      <c r="C22073">
        <v>6217581</v>
      </c>
      <c r="D22073" t="s">
        <v>73292</v>
      </c>
      <c r="E22073" t="s">
        <v>73293</v>
      </c>
      <c r="F22073" t="s">
        <v>76</v>
      </c>
      <c r="G22073" t="s">
        <v>23</v>
      </c>
      <c r="H22073">
        <v>17</v>
      </c>
      <c r="I22073" t="s">
        <v>73294</v>
      </c>
      <c r="J22073" t="s">
        <v>73295</v>
      </c>
      <c r="K22073" t="s">
        <v>73296</v>
      </c>
      <c r="L22073" t="s">
        <v>77944</v>
      </c>
    </row>
    <row r="22074" spans="1:12" x14ac:dyDescent="0.15">
      <c r="A22074" t="s">
        <v>12</v>
      </c>
      <c r="B22074">
        <v>6217505</v>
      </c>
      <c r="C22074">
        <v>6217525</v>
      </c>
      <c r="D22074" t="s">
        <v>73292</v>
      </c>
      <c r="E22074" t="s">
        <v>73293</v>
      </c>
      <c r="F22074" t="s">
        <v>76</v>
      </c>
      <c r="G22074" t="s">
        <v>16</v>
      </c>
      <c r="H22074">
        <v>73</v>
      </c>
      <c r="I22074" t="s">
        <v>73297</v>
      </c>
      <c r="J22074" t="s">
        <v>73298</v>
      </c>
      <c r="K22074" t="s">
        <v>73299</v>
      </c>
      <c r="L22074" t="s">
        <v>77926</v>
      </c>
    </row>
    <row r="22075" spans="1:12" x14ac:dyDescent="0.15">
      <c r="A22075" t="s">
        <v>12</v>
      </c>
      <c r="B22075">
        <v>6217463</v>
      </c>
      <c r="C22075">
        <v>6217483</v>
      </c>
      <c r="D22075" t="s">
        <v>73292</v>
      </c>
      <c r="E22075" t="s">
        <v>73293</v>
      </c>
      <c r="F22075" t="s">
        <v>76</v>
      </c>
      <c r="G22075" t="s">
        <v>23</v>
      </c>
      <c r="H22075">
        <v>115</v>
      </c>
      <c r="I22075" t="s">
        <v>73300</v>
      </c>
      <c r="J22075" t="s">
        <v>73301</v>
      </c>
      <c r="K22075" t="s">
        <v>73302</v>
      </c>
      <c r="L22075" t="s">
        <v>78020</v>
      </c>
    </row>
    <row r="22076" spans="1:12" x14ac:dyDescent="0.15">
      <c r="A22076" t="s">
        <v>12</v>
      </c>
      <c r="B22076">
        <v>6217441</v>
      </c>
      <c r="C22076">
        <v>6217461</v>
      </c>
      <c r="D22076" t="s">
        <v>73292</v>
      </c>
      <c r="E22076" t="s">
        <v>73293</v>
      </c>
      <c r="F22076" t="s">
        <v>76</v>
      </c>
      <c r="G22076" t="s">
        <v>32</v>
      </c>
      <c r="H22076">
        <v>137</v>
      </c>
      <c r="I22076" t="s">
        <v>73303</v>
      </c>
      <c r="J22076" t="s">
        <v>73304</v>
      </c>
      <c r="K22076" t="s">
        <v>73305</v>
      </c>
      <c r="L22076" t="s">
        <v>77987</v>
      </c>
    </row>
    <row r="22077" spans="1:12" x14ac:dyDescent="0.15">
      <c r="A22077" t="s">
        <v>12</v>
      </c>
      <c r="B22077">
        <v>6218912</v>
      </c>
      <c r="C22077">
        <v>6218932</v>
      </c>
      <c r="D22077" t="s">
        <v>73306</v>
      </c>
      <c r="E22077" t="s">
        <v>73307</v>
      </c>
      <c r="F22077" t="s">
        <v>76</v>
      </c>
      <c r="G22077" t="s">
        <v>16</v>
      </c>
      <c r="H22077">
        <v>8</v>
      </c>
      <c r="I22077" t="s">
        <v>73308</v>
      </c>
      <c r="J22077" t="s">
        <v>73309</v>
      </c>
      <c r="K22077" t="s">
        <v>73310</v>
      </c>
      <c r="L22077" t="s">
        <v>77955</v>
      </c>
    </row>
    <row r="22078" spans="1:12" x14ac:dyDescent="0.15">
      <c r="A22078" t="s">
        <v>12</v>
      </c>
      <c r="B22078">
        <v>6218889</v>
      </c>
      <c r="C22078">
        <v>6218909</v>
      </c>
      <c r="D22078" t="s">
        <v>73306</v>
      </c>
      <c r="E22078" t="s">
        <v>73307</v>
      </c>
      <c r="F22078" t="s">
        <v>76</v>
      </c>
      <c r="G22078" t="s">
        <v>36</v>
      </c>
      <c r="H22078">
        <v>31</v>
      </c>
      <c r="I22078" t="s">
        <v>73311</v>
      </c>
      <c r="J22078" t="s">
        <v>73312</v>
      </c>
      <c r="K22078" t="s">
        <v>73313</v>
      </c>
      <c r="L22078" t="s">
        <v>77910</v>
      </c>
    </row>
    <row r="22079" spans="1:12" x14ac:dyDescent="0.15">
      <c r="A22079" t="s">
        <v>12</v>
      </c>
      <c r="B22079">
        <v>6218854</v>
      </c>
      <c r="C22079">
        <v>6218874</v>
      </c>
      <c r="D22079" t="s">
        <v>73306</v>
      </c>
      <c r="E22079" t="s">
        <v>73307</v>
      </c>
      <c r="F22079" t="s">
        <v>76</v>
      </c>
      <c r="G22079" t="s">
        <v>36</v>
      </c>
      <c r="H22079">
        <v>66</v>
      </c>
      <c r="I22079" t="s">
        <v>73314</v>
      </c>
      <c r="J22079" t="s">
        <v>73315</v>
      </c>
      <c r="K22079" t="s">
        <v>73316</v>
      </c>
      <c r="L22079" t="s">
        <v>77928</v>
      </c>
    </row>
    <row r="22080" spans="1:12" x14ac:dyDescent="0.15">
      <c r="A22080" t="s">
        <v>12</v>
      </c>
      <c r="B22080">
        <v>6218833</v>
      </c>
      <c r="C22080">
        <v>6218853</v>
      </c>
      <c r="D22080" t="s">
        <v>73306</v>
      </c>
      <c r="E22080" t="s">
        <v>73307</v>
      </c>
      <c r="F22080" t="s">
        <v>76</v>
      </c>
      <c r="G22080" t="s">
        <v>16</v>
      </c>
      <c r="H22080">
        <v>87</v>
      </c>
      <c r="I22080" t="s">
        <v>73317</v>
      </c>
      <c r="J22080" t="s">
        <v>73318</v>
      </c>
      <c r="K22080" t="s">
        <v>73319</v>
      </c>
      <c r="L22080" t="s">
        <v>78024</v>
      </c>
    </row>
    <row r="22081" spans="1:12" x14ac:dyDescent="0.15">
      <c r="A22081" t="s">
        <v>12</v>
      </c>
      <c r="B22081">
        <v>6219477</v>
      </c>
      <c r="C22081">
        <v>6219497</v>
      </c>
      <c r="D22081" t="s">
        <v>73320</v>
      </c>
      <c r="E22081" t="s">
        <v>90</v>
      </c>
      <c r="F22081" t="s">
        <v>76</v>
      </c>
      <c r="G22081" t="s">
        <v>32</v>
      </c>
      <c r="H22081">
        <v>7</v>
      </c>
      <c r="I22081" t="s">
        <v>73321</v>
      </c>
      <c r="J22081" t="s">
        <v>73322</v>
      </c>
      <c r="K22081" t="s">
        <v>73323</v>
      </c>
      <c r="L22081" t="s">
        <v>77909</v>
      </c>
    </row>
    <row r="22082" spans="1:12" x14ac:dyDescent="0.15">
      <c r="A22082" t="s">
        <v>12</v>
      </c>
      <c r="B22082">
        <v>6219453</v>
      </c>
      <c r="C22082">
        <v>6219473</v>
      </c>
      <c r="D22082" t="s">
        <v>73320</v>
      </c>
      <c r="E22082" t="s">
        <v>90</v>
      </c>
      <c r="F22082" t="s">
        <v>76</v>
      </c>
      <c r="G22082" t="s">
        <v>23</v>
      </c>
      <c r="H22082">
        <v>31</v>
      </c>
      <c r="I22082" t="s">
        <v>73324</v>
      </c>
      <c r="J22082" t="s">
        <v>73325</v>
      </c>
      <c r="K22082" t="s">
        <v>73326</v>
      </c>
      <c r="L22082" t="s">
        <v>77910</v>
      </c>
    </row>
    <row r="22083" spans="1:12" x14ac:dyDescent="0.15">
      <c r="A22083" t="s">
        <v>12</v>
      </c>
      <c r="B22083">
        <v>6219426</v>
      </c>
      <c r="C22083">
        <v>6219446</v>
      </c>
      <c r="D22083" t="s">
        <v>73320</v>
      </c>
      <c r="E22083" t="s">
        <v>90</v>
      </c>
      <c r="F22083" t="s">
        <v>76</v>
      </c>
      <c r="G22083" t="s">
        <v>32</v>
      </c>
      <c r="H22083">
        <v>58</v>
      </c>
      <c r="I22083" t="s">
        <v>73327</v>
      </c>
      <c r="J22083" t="s">
        <v>73328</v>
      </c>
      <c r="K22083" t="s">
        <v>73329</v>
      </c>
      <c r="L22083" t="s">
        <v>77911</v>
      </c>
    </row>
    <row r="22084" spans="1:12" x14ac:dyDescent="0.15">
      <c r="A22084" t="s">
        <v>12</v>
      </c>
      <c r="B22084">
        <v>6219395</v>
      </c>
      <c r="C22084">
        <v>6219415</v>
      </c>
      <c r="D22084" t="s">
        <v>73320</v>
      </c>
      <c r="E22084" t="s">
        <v>90</v>
      </c>
      <c r="F22084" t="s">
        <v>76</v>
      </c>
      <c r="G22084" t="s">
        <v>32</v>
      </c>
      <c r="H22084">
        <v>89</v>
      </c>
      <c r="I22084" t="s">
        <v>73330</v>
      </c>
      <c r="J22084" t="s">
        <v>73331</v>
      </c>
      <c r="K22084" t="s">
        <v>73332</v>
      </c>
      <c r="L22084" t="s">
        <v>77964</v>
      </c>
    </row>
    <row r="22085" spans="1:12" x14ac:dyDescent="0.15">
      <c r="A22085" t="s">
        <v>12</v>
      </c>
      <c r="B22085">
        <v>6219618</v>
      </c>
      <c r="C22085">
        <v>6219638</v>
      </c>
      <c r="D22085" t="s">
        <v>73333</v>
      </c>
      <c r="E22085" t="s">
        <v>90</v>
      </c>
      <c r="F22085" t="s">
        <v>15</v>
      </c>
      <c r="G22085" t="s">
        <v>36</v>
      </c>
      <c r="H22085">
        <v>28</v>
      </c>
      <c r="I22085" t="s">
        <v>73334</v>
      </c>
      <c r="J22085" t="s">
        <v>73335</v>
      </c>
      <c r="K22085" t="s">
        <v>73336</v>
      </c>
      <c r="L22085" t="s">
        <v>77956</v>
      </c>
    </row>
    <row r="22086" spans="1:12" x14ac:dyDescent="0.15">
      <c r="A22086" t="s">
        <v>12</v>
      </c>
      <c r="B22086">
        <v>6219641</v>
      </c>
      <c r="C22086">
        <v>6219661</v>
      </c>
      <c r="D22086" t="s">
        <v>73333</v>
      </c>
      <c r="E22086" t="s">
        <v>90</v>
      </c>
      <c r="F22086" t="s">
        <v>15</v>
      </c>
      <c r="G22086" t="s">
        <v>16</v>
      </c>
      <c r="H22086">
        <v>51</v>
      </c>
      <c r="I22086" t="s">
        <v>73337</v>
      </c>
      <c r="J22086" t="s">
        <v>73338</v>
      </c>
      <c r="K22086" t="s">
        <v>73339</v>
      </c>
      <c r="L22086" t="s">
        <v>78023</v>
      </c>
    </row>
    <row r="22087" spans="1:12" x14ac:dyDescent="0.15">
      <c r="A22087" t="s">
        <v>12</v>
      </c>
      <c r="B22087">
        <v>6219665</v>
      </c>
      <c r="C22087">
        <v>6219685</v>
      </c>
      <c r="D22087" t="s">
        <v>73333</v>
      </c>
      <c r="E22087" t="s">
        <v>90</v>
      </c>
      <c r="F22087" t="s">
        <v>15</v>
      </c>
      <c r="G22087" t="s">
        <v>32</v>
      </c>
      <c r="H22087">
        <v>75</v>
      </c>
      <c r="I22087" t="s">
        <v>73340</v>
      </c>
      <c r="J22087" t="s">
        <v>73341</v>
      </c>
      <c r="K22087" t="s">
        <v>73342</v>
      </c>
      <c r="L22087" t="s">
        <v>78027</v>
      </c>
    </row>
    <row r="22088" spans="1:12" x14ac:dyDescent="0.15">
      <c r="A22088" t="s">
        <v>12</v>
      </c>
      <c r="B22088">
        <v>6219692</v>
      </c>
      <c r="C22088">
        <v>6219712</v>
      </c>
      <c r="D22088" t="s">
        <v>73333</v>
      </c>
      <c r="E22088" t="s">
        <v>90</v>
      </c>
      <c r="F22088" t="s">
        <v>15</v>
      </c>
      <c r="G22088" t="s">
        <v>36</v>
      </c>
      <c r="H22088">
        <v>102</v>
      </c>
      <c r="I22088" t="s">
        <v>73343</v>
      </c>
      <c r="J22088" t="s">
        <v>73344</v>
      </c>
      <c r="K22088" t="s">
        <v>73345</v>
      </c>
      <c r="L22088" t="s">
        <v>77933</v>
      </c>
    </row>
    <row r="22089" spans="1:12" x14ac:dyDescent="0.15">
      <c r="A22089" t="s">
        <v>12</v>
      </c>
      <c r="B22089">
        <v>6219906</v>
      </c>
      <c r="C22089">
        <v>6219926</v>
      </c>
      <c r="D22089" t="s">
        <v>73346</v>
      </c>
      <c r="E22089" t="s">
        <v>90</v>
      </c>
      <c r="F22089" t="s">
        <v>15</v>
      </c>
      <c r="G22089" t="s">
        <v>32</v>
      </c>
      <c r="H22089">
        <v>8</v>
      </c>
      <c r="I22089" t="s">
        <v>73347</v>
      </c>
      <c r="J22089" t="s">
        <v>73348</v>
      </c>
      <c r="K22089" t="s">
        <v>73349</v>
      </c>
      <c r="L22089" t="s">
        <v>77955</v>
      </c>
    </row>
    <row r="22090" spans="1:12" x14ac:dyDescent="0.15">
      <c r="A22090" t="s">
        <v>12</v>
      </c>
      <c r="B22090">
        <v>6219981</v>
      </c>
      <c r="C22090">
        <v>6220001</v>
      </c>
      <c r="D22090" t="s">
        <v>73346</v>
      </c>
      <c r="E22090" t="s">
        <v>90</v>
      </c>
      <c r="F22090" t="s">
        <v>15</v>
      </c>
      <c r="G22090" t="s">
        <v>23</v>
      </c>
      <c r="H22090">
        <v>83</v>
      </c>
      <c r="I22090" t="s">
        <v>73350</v>
      </c>
      <c r="J22090" t="s">
        <v>73351</v>
      </c>
      <c r="K22090" t="s">
        <v>73352</v>
      </c>
      <c r="L22090" t="s">
        <v>77958</v>
      </c>
    </row>
    <row r="22091" spans="1:12" x14ac:dyDescent="0.15">
      <c r="A22091" t="s">
        <v>12</v>
      </c>
      <c r="B22091">
        <v>6220026</v>
      </c>
      <c r="C22091">
        <v>6220046</v>
      </c>
      <c r="D22091" t="s">
        <v>73346</v>
      </c>
      <c r="E22091" t="s">
        <v>90</v>
      </c>
      <c r="F22091" t="s">
        <v>15</v>
      </c>
      <c r="G22091" t="s">
        <v>16</v>
      </c>
      <c r="H22091">
        <v>128</v>
      </c>
      <c r="I22091" t="s">
        <v>73353</v>
      </c>
      <c r="J22091" t="s">
        <v>73354</v>
      </c>
      <c r="K22091" t="s">
        <v>73355</v>
      </c>
      <c r="L22091" t="s">
        <v>77934</v>
      </c>
    </row>
    <row r="22092" spans="1:12" x14ac:dyDescent="0.15">
      <c r="A22092" t="s">
        <v>12</v>
      </c>
      <c r="B22092">
        <v>6220052</v>
      </c>
      <c r="C22092">
        <v>6220072</v>
      </c>
      <c r="D22092" t="s">
        <v>73346</v>
      </c>
      <c r="E22092" t="s">
        <v>90</v>
      </c>
      <c r="F22092" t="s">
        <v>15</v>
      </c>
      <c r="G22092" t="s">
        <v>16</v>
      </c>
      <c r="H22092">
        <v>154</v>
      </c>
      <c r="I22092" t="s">
        <v>73356</v>
      </c>
      <c r="J22092" t="s">
        <v>73357</v>
      </c>
      <c r="K22092" t="s">
        <v>73358</v>
      </c>
      <c r="L22092" t="s">
        <v>78107</v>
      </c>
    </row>
    <row r="22093" spans="1:12" x14ac:dyDescent="0.15">
      <c r="A22093" t="s">
        <v>12</v>
      </c>
      <c r="B22093">
        <v>6220454</v>
      </c>
      <c r="C22093">
        <v>6220474</v>
      </c>
      <c r="D22093" t="s">
        <v>73359</v>
      </c>
      <c r="E22093" t="s">
        <v>90</v>
      </c>
      <c r="F22093" t="s">
        <v>15</v>
      </c>
      <c r="G22093" t="s">
        <v>23</v>
      </c>
      <c r="H22093">
        <v>20</v>
      </c>
      <c r="I22093" t="s">
        <v>73360</v>
      </c>
      <c r="J22093" t="s">
        <v>73361</v>
      </c>
      <c r="K22093" t="s">
        <v>73362</v>
      </c>
      <c r="L22093" t="s">
        <v>77968</v>
      </c>
    </row>
    <row r="22094" spans="1:12" x14ac:dyDescent="0.15">
      <c r="A22094" t="s">
        <v>12</v>
      </c>
      <c r="B22094">
        <v>6220496</v>
      </c>
      <c r="C22094">
        <v>6220516</v>
      </c>
      <c r="D22094" t="s">
        <v>73359</v>
      </c>
      <c r="E22094" t="s">
        <v>90</v>
      </c>
      <c r="F22094" t="s">
        <v>15</v>
      </c>
      <c r="G22094" t="s">
        <v>16</v>
      </c>
      <c r="H22094">
        <v>62</v>
      </c>
      <c r="I22094" t="s">
        <v>73363</v>
      </c>
      <c r="J22094" t="s">
        <v>73364</v>
      </c>
      <c r="K22094" t="s">
        <v>73365</v>
      </c>
      <c r="L22094" t="s">
        <v>77949</v>
      </c>
    </row>
    <row r="22095" spans="1:12" x14ac:dyDescent="0.15">
      <c r="A22095" t="s">
        <v>12</v>
      </c>
      <c r="B22095">
        <v>6220523</v>
      </c>
      <c r="C22095">
        <v>6220543</v>
      </c>
      <c r="D22095" t="s">
        <v>73359</v>
      </c>
      <c r="E22095" t="s">
        <v>90</v>
      </c>
      <c r="F22095" t="s">
        <v>15</v>
      </c>
      <c r="G22095" t="s">
        <v>23</v>
      </c>
      <c r="H22095">
        <v>89</v>
      </c>
      <c r="I22095" t="s">
        <v>73366</v>
      </c>
      <c r="J22095" t="s">
        <v>73367</v>
      </c>
      <c r="K22095" t="s">
        <v>73368</v>
      </c>
      <c r="L22095" t="s">
        <v>77964</v>
      </c>
    </row>
    <row r="22096" spans="1:12" x14ac:dyDescent="0.15">
      <c r="A22096" t="s">
        <v>12</v>
      </c>
      <c r="B22096">
        <v>6220563</v>
      </c>
      <c r="C22096">
        <v>6220583</v>
      </c>
      <c r="D22096" t="s">
        <v>73359</v>
      </c>
      <c r="E22096" t="s">
        <v>90</v>
      </c>
      <c r="F22096" t="s">
        <v>15</v>
      </c>
      <c r="G22096" t="s">
        <v>36</v>
      </c>
      <c r="H22096">
        <v>129</v>
      </c>
      <c r="I22096" t="s">
        <v>73369</v>
      </c>
      <c r="J22096" t="s">
        <v>73370</v>
      </c>
      <c r="K22096" t="s">
        <v>73371</v>
      </c>
      <c r="L22096" t="s">
        <v>77988</v>
      </c>
    </row>
    <row r="22097" spans="1:12" x14ac:dyDescent="0.15">
      <c r="A22097" t="s">
        <v>12</v>
      </c>
      <c r="B22097">
        <v>6221418</v>
      </c>
      <c r="C22097">
        <v>6221438</v>
      </c>
      <c r="D22097" t="s">
        <v>73372</v>
      </c>
      <c r="E22097" t="s">
        <v>90</v>
      </c>
      <c r="F22097" t="s">
        <v>15</v>
      </c>
      <c r="G22097" t="s">
        <v>23</v>
      </c>
      <c r="H22097">
        <v>6</v>
      </c>
      <c r="I22097" t="s">
        <v>73373</v>
      </c>
      <c r="J22097" t="s">
        <v>73374</v>
      </c>
      <c r="K22097" t="s">
        <v>73375</v>
      </c>
      <c r="L22097" t="s">
        <v>78025</v>
      </c>
    </row>
    <row r="22098" spans="1:12" x14ac:dyDescent="0.15">
      <c r="A22098" t="s">
        <v>12</v>
      </c>
      <c r="B22098">
        <v>6221440</v>
      </c>
      <c r="C22098">
        <v>6221460</v>
      </c>
      <c r="D22098" t="s">
        <v>73372</v>
      </c>
      <c r="E22098" t="s">
        <v>90</v>
      </c>
      <c r="F22098" t="s">
        <v>15</v>
      </c>
      <c r="G22098" t="s">
        <v>16</v>
      </c>
      <c r="H22098">
        <v>28</v>
      </c>
      <c r="I22098" t="s">
        <v>73376</v>
      </c>
      <c r="J22098" t="s">
        <v>73377</v>
      </c>
      <c r="K22098" t="s">
        <v>73378</v>
      </c>
      <c r="L22098" t="s">
        <v>77956</v>
      </c>
    </row>
    <row r="22099" spans="1:12" x14ac:dyDescent="0.15">
      <c r="A22099" t="s">
        <v>12</v>
      </c>
      <c r="B22099">
        <v>6221462</v>
      </c>
      <c r="C22099">
        <v>6221482</v>
      </c>
      <c r="D22099" t="s">
        <v>73372</v>
      </c>
      <c r="E22099" t="s">
        <v>90</v>
      </c>
      <c r="F22099" t="s">
        <v>15</v>
      </c>
      <c r="G22099" t="s">
        <v>16</v>
      </c>
      <c r="H22099">
        <v>50</v>
      </c>
      <c r="I22099" t="s">
        <v>73379</v>
      </c>
      <c r="J22099" t="s">
        <v>73380</v>
      </c>
      <c r="K22099" t="s">
        <v>73381</v>
      </c>
      <c r="L22099" t="s">
        <v>77925</v>
      </c>
    </row>
    <row r="22100" spans="1:12" x14ac:dyDescent="0.15">
      <c r="A22100" t="s">
        <v>12</v>
      </c>
      <c r="B22100">
        <v>6221485</v>
      </c>
      <c r="C22100">
        <v>6221505</v>
      </c>
      <c r="D22100" t="s">
        <v>73372</v>
      </c>
      <c r="E22100" t="s">
        <v>90</v>
      </c>
      <c r="F22100" t="s">
        <v>15</v>
      </c>
      <c r="G22100" t="s">
        <v>16</v>
      </c>
      <c r="H22100">
        <v>73</v>
      </c>
      <c r="I22100" t="s">
        <v>73382</v>
      </c>
      <c r="J22100" t="s">
        <v>73383</v>
      </c>
      <c r="K22100" t="s">
        <v>73384</v>
      </c>
      <c r="L22100" t="s">
        <v>77926</v>
      </c>
    </row>
    <row r="22101" spans="1:12" x14ac:dyDescent="0.15">
      <c r="A22101" t="s">
        <v>12</v>
      </c>
      <c r="B22101">
        <v>6222974</v>
      </c>
      <c r="C22101">
        <v>6222994</v>
      </c>
      <c r="D22101" t="s">
        <v>73385</v>
      </c>
      <c r="E22101" t="s">
        <v>90</v>
      </c>
      <c r="F22101" t="s">
        <v>76</v>
      </c>
      <c r="G22101" t="s">
        <v>23</v>
      </c>
      <c r="H22101">
        <v>11</v>
      </c>
      <c r="I22101" t="s">
        <v>73386</v>
      </c>
      <c r="J22101" t="s">
        <v>73387</v>
      </c>
      <c r="K22101" t="s">
        <v>73388</v>
      </c>
      <c r="L22101" t="s">
        <v>77974</v>
      </c>
    </row>
    <row r="22102" spans="1:12" x14ac:dyDescent="0.15">
      <c r="A22102" t="s">
        <v>12</v>
      </c>
      <c r="B22102">
        <v>6222926</v>
      </c>
      <c r="C22102">
        <v>6222946</v>
      </c>
      <c r="D22102" t="s">
        <v>73385</v>
      </c>
      <c r="E22102" t="s">
        <v>90</v>
      </c>
      <c r="F22102" t="s">
        <v>76</v>
      </c>
      <c r="G22102" t="s">
        <v>16</v>
      </c>
      <c r="H22102">
        <v>59</v>
      </c>
      <c r="I22102" t="s">
        <v>73389</v>
      </c>
      <c r="J22102" t="s">
        <v>73390</v>
      </c>
      <c r="K22102" t="s">
        <v>73391</v>
      </c>
      <c r="L22102" t="s">
        <v>78009</v>
      </c>
    </row>
    <row r="22103" spans="1:12" x14ac:dyDescent="0.15">
      <c r="A22103" t="s">
        <v>12</v>
      </c>
      <c r="B22103">
        <v>6222891</v>
      </c>
      <c r="C22103">
        <v>6222911</v>
      </c>
      <c r="D22103" t="s">
        <v>73385</v>
      </c>
      <c r="E22103" t="s">
        <v>90</v>
      </c>
      <c r="F22103" t="s">
        <v>76</v>
      </c>
      <c r="G22103" t="s">
        <v>23</v>
      </c>
      <c r="H22103">
        <v>94</v>
      </c>
      <c r="I22103" t="s">
        <v>73392</v>
      </c>
      <c r="J22103" t="s">
        <v>73393</v>
      </c>
      <c r="K22103" t="s">
        <v>73394</v>
      </c>
      <c r="L22103" t="s">
        <v>77927</v>
      </c>
    </row>
    <row r="22104" spans="1:12" x14ac:dyDescent="0.15">
      <c r="A22104" t="s">
        <v>12</v>
      </c>
      <c r="B22104">
        <v>6222867</v>
      </c>
      <c r="C22104">
        <v>6222887</v>
      </c>
      <c r="D22104" t="s">
        <v>73385</v>
      </c>
      <c r="E22104" t="s">
        <v>90</v>
      </c>
      <c r="F22104" t="s">
        <v>76</v>
      </c>
      <c r="G22104" t="s">
        <v>16</v>
      </c>
      <c r="H22104">
        <v>118</v>
      </c>
      <c r="I22104" t="s">
        <v>73395</v>
      </c>
      <c r="J22104" t="s">
        <v>73396</v>
      </c>
      <c r="K22104" t="s">
        <v>73397</v>
      </c>
      <c r="L22104" t="s">
        <v>77973</v>
      </c>
    </row>
    <row r="22105" spans="1:12" x14ac:dyDescent="0.15">
      <c r="A22105" t="s">
        <v>12</v>
      </c>
      <c r="B22105">
        <v>6225707</v>
      </c>
      <c r="C22105">
        <v>6225727</v>
      </c>
      <c r="D22105" t="s">
        <v>73398</v>
      </c>
      <c r="E22105" t="s">
        <v>90</v>
      </c>
      <c r="F22105" t="s">
        <v>76</v>
      </c>
      <c r="G22105" t="s">
        <v>23</v>
      </c>
      <c r="H22105">
        <v>32</v>
      </c>
      <c r="I22105" t="s">
        <v>73399</v>
      </c>
      <c r="J22105" t="s">
        <v>73400</v>
      </c>
      <c r="K22105" t="s">
        <v>73401</v>
      </c>
      <c r="L22105" t="s">
        <v>77918</v>
      </c>
    </row>
    <row r="22106" spans="1:12" x14ac:dyDescent="0.15">
      <c r="A22106" t="s">
        <v>12</v>
      </c>
      <c r="B22106">
        <v>6225653</v>
      </c>
      <c r="C22106">
        <v>6225673</v>
      </c>
      <c r="D22106" t="s">
        <v>73398</v>
      </c>
      <c r="E22106" t="s">
        <v>90</v>
      </c>
      <c r="F22106" t="s">
        <v>76</v>
      </c>
      <c r="G22106" t="s">
        <v>23</v>
      </c>
      <c r="H22106">
        <v>86</v>
      </c>
      <c r="I22106" t="s">
        <v>73402</v>
      </c>
      <c r="J22106" t="s">
        <v>73403</v>
      </c>
      <c r="K22106" t="s">
        <v>73404</v>
      </c>
      <c r="L22106" t="s">
        <v>77929</v>
      </c>
    </row>
    <row r="22107" spans="1:12" x14ac:dyDescent="0.15">
      <c r="A22107" t="s">
        <v>12</v>
      </c>
      <c r="B22107">
        <v>6225623</v>
      </c>
      <c r="C22107">
        <v>6225643</v>
      </c>
      <c r="D22107" t="s">
        <v>73398</v>
      </c>
      <c r="E22107" t="s">
        <v>90</v>
      </c>
      <c r="F22107" t="s">
        <v>76</v>
      </c>
      <c r="G22107" t="s">
        <v>23</v>
      </c>
      <c r="H22107">
        <v>116</v>
      </c>
      <c r="I22107" t="s">
        <v>73405</v>
      </c>
      <c r="J22107" t="s">
        <v>73406</v>
      </c>
      <c r="K22107" t="s">
        <v>73407</v>
      </c>
      <c r="L22107" t="s">
        <v>77976</v>
      </c>
    </row>
    <row r="22108" spans="1:12" x14ac:dyDescent="0.15">
      <c r="A22108" t="s">
        <v>12</v>
      </c>
      <c r="B22108">
        <v>6225573</v>
      </c>
      <c r="C22108">
        <v>6225593</v>
      </c>
      <c r="D22108" t="s">
        <v>73398</v>
      </c>
      <c r="E22108" t="s">
        <v>90</v>
      </c>
      <c r="F22108" t="s">
        <v>76</v>
      </c>
      <c r="G22108" t="s">
        <v>16</v>
      </c>
      <c r="H22108">
        <v>166</v>
      </c>
      <c r="I22108" t="s">
        <v>73408</v>
      </c>
      <c r="J22108" t="s">
        <v>73409</v>
      </c>
      <c r="K22108" t="s">
        <v>73410</v>
      </c>
      <c r="L22108" t="s">
        <v>77996</v>
      </c>
    </row>
    <row r="22109" spans="1:12" x14ac:dyDescent="0.15">
      <c r="A22109" t="s">
        <v>12</v>
      </c>
      <c r="B22109">
        <v>6226777</v>
      </c>
      <c r="C22109">
        <v>6226797</v>
      </c>
      <c r="D22109" t="s">
        <v>73411</v>
      </c>
      <c r="E22109" t="s">
        <v>90</v>
      </c>
      <c r="F22109" t="s">
        <v>76</v>
      </c>
      <c r="G22109" t="s">
        <v>16</v>
      </c>
      <c r="H22109">
        <v>32</v>
      </c>
      <c r="I22109" t="s">
        <v>73412</v>
      </c>
      <c r="J22109" t="s">
        <v>73413</v>
      </c>
      <c r="K22109" t="s">
        <v>73414</v>
      </c>
      <c r="L22109" t="s">
        <v>77918</v>
      </c>
    </row>
    <row r="22110" spans="1:12" x14ac:dyDescent="0.15">
      <c r="A22110" t="s">
        <v>12</v>
      </c>
      <c r="B22110">
        <v>6226716</v>
      </c>
      <c r="C22110">
        <v>6226736</v>
      </c>
      <c r="D22110" t="s">
        <v>73411</v>
      </c>
      <c r="E22110" t="s">
        <v>90</v>
      </c>
      <c r="F22110" t="s">
        <v>76</v>
      </c>
      <c r="G22110" t="s">
        <v>16</v>
      </c>
      <c r="H22110">
        <v>93</v>
      </c>
      <c r="I22110" t="s">
        <v>73415</v>
      </c>
      <c r="J22110" t="s">
        <v>73416</v>
      </c>
      <c r="K22110" t="s">
        <v>73417</v>
      </c>
      <c r="L22110" t="s">
        <v>78044</v>
      </c>
    </row>
    <row r="22111" spans="1:12" x14ac:dyDescent="0.15">
      <c r="A22111" t="s">
        <v>12</v>
      </c>
      <c r="B22111">
        <v>6226691</v>
      </c>
      <c r="C22111">
        <v>6226711</v>
      </c>
      <c r="D22111" t="s">
        <v>73411</v>
      </c>
      <c r="E22111" t="s">
        <v>90</v>
      </c>
      <c r="F22111" t="s">
        <v>76</v>
      </c>
      <c r="G22111" t="s">
        <v>32</v>
      </c>
      <c r="H22111">
        <v>118</v>
      </c>
      <c r="I22111" t="s">
        <v>73418</v>
      </c>
      <c r="J22111" t="s">
        <v>73419</v>
      </c>
      <c r="K22111" t="s">
        <v>73420</v>
      </c>
      <c r="L22111" t="s">
        <v>77973</v>
      </c>
    </row>
    <row r="22112" spans="1:12" x14ac:dyDescent="0.15">
      <c r="A22112" t="s">
        <v>12</v>
      </c>
      <c r="B22112">
        <v>6226667</v>
      </c>
      <c r="C22112">
        <v>6226687</v>
      </c>
      <c r="D22112" t="s">
        <v>73411</v>
      </c>
      <c r="E22112" t="s">
        <v>90</v>
      </c>
      <c r="F22112" t="s">
        <v>76</v>
      </c>
      <c r="G22112" t="s">
        <v>32</v>
      </c>
      <c r="H22112">
        <v>142</v>
      </c>
      <c r="I22112" t="s">
        <v>73421</v>
      </c>
      <c r="J22112" t="s">
        <v>73422</v>
      </c>
      <c r="K22112" t="s">
        <v>73423</v>
      </c>
      <c r="L22112" t="s">
        <v>77990</v>
      </c>
    </row>
    <row r="22113" spans="1:12" x14ac:dyDescent="0.15">
      <c r="A22113" t="s">
        <v>12</v>
      </c>
      <c r="B22113">
        <v>6227435</v>
      </c>
      <c r="C22113">
        <v>6227455</v>
      </c>
      <c r="D22113" t="s">
        <v>73424</v>
      </c>
      <c r="E22113" t="s">
        <v>90</v>
      </c>
      <c r="F22113" t="s">
        <v>76</v>
      </c>
      <c r="G22113" t="s">
        <v>36</v>
      </c>
      <c r="H22113">
        <v>0</v>
      </c>
      <c r="I22113" t="s">
        <v>73425</v>
      </c>
      <c r="J22113" t="s">
        <v>73426</v>
      </c>
      <c r="K22113" t="s">
        <v>73427</v>
      </c>
      <c r="L22113" t="s">
        <v>77980</v>
      </c>
    </row>
    <row r="22114" spans="1:12" x14ac:dyDescent="0.15">
      <c r="A22114" t="s">
        <v>12</v>
      </c>
      <c r="B22114">
        <v>6227415</v>
      </c>
      <c r="C22114">
        <v>6227435</v>
      </c>
      <c r="D22114" t="s">
        <v>73424</v>
      </c>
      <c r="E22114" t="s">
        <v>90</v>
      </c>
      <c r="F22114" t="s">
        <v>76</v>
      </c>
      <c r="G22114" t="s">
        <v>23</v>
      </c>
      <c r="H22114">
        <v>20</v>
      </c>
      <c r="I22114" t="s">
        <v>73428</v>
      </c>
      <c r="J22114" t="s">
        <v>73429</v>
      </c>
      <c r="K22114" t="s">
        <v>73430</v>
      </c>
      <c r="L22114" t="s">
        <v>77968</v>
      </c>
    </row>
    <row r="22115" spans="1:12" x14ac:dyDescent="0.15">
      <c r="A22115" t="s">
        <v>12</v>
      </c>
      <c r="B22115">
        <v>6227374</v>
      </c>
      <c r="C22115">
        <v>6227394</v>
      </c>
      <c r="D22115" t="s">
        <v>73424</v>
      </c>
      <c r="E22115" t="s">
        <v>90</v>
      </c>
      <c r="F22115" t="s">
        <v>76</v>
      </c>
      <c r="G22115" t="s">
        <v>23</v>
      </c>
      <c r="H22115">
        <v>61</v>
      </c>
      <c r="I22115" t="s">
        <v>73431</v>
      </c>
      <c r="J22115" t="s">
        <v>73432</v>
      </c>
      <c r="K22115" t="s">
        <v>73433</v>
      </c>
      <c r="L22115" t="s">
        <v>77979</v>
      </c>
    </row>
    <row r="22116" spans="1:12" x14ac:dyDescent="0.15">
      <c r="A22116" t="s">
        <v>12</v>
      </c>
      <c r="B22116">
        <v>6227354</v>
      </c>
      <c r="C22116">
        <v>6227374</v>
      </c>
      <c r="D22116" t="s">
        <v>73424</v>
      </c>
      <c r="E22116" t="s">
        <v>90</v>
      </c>
      <c r="F22116" t="s">
        <v>76</v>
      </c>
      <c r="G22116" t="s">
        <v>16</v>
      </c>
      <c r="H22116">
        <v>81</v>
      </c>
      <c r="I22116" t="s">
        <v>73434</v>
      </c>
      <c r="J22116" t="s">
        <v>73435</v>
      </c>
      <c r="K22116" t="s">
        <v>73436</v>
      </c>
      <c r="L22116" t="s">
        <v>78019</v>
      </c>
    </row>
    <row r="22117" spans="1:12" x14ac:dyDescent="0.15">
      <c r="A22117" t="s">
        <v>12</v>
      </c>
      <c r="B22117">
        <v>6227609</v>
      </c>
      <c r="C22117">
        <v>6227629</v>
      </c>
      <c r="D22117" t="s">
        <v>73437</v>
      </c>
      <c r="E22117" t="s">
        <v>90</v>
      </c>
      <c r="F22117" t="s">
        <v>15</v>
      </c>
      <c r="G22117" t="s">
        <v>16</v>
      </c>
      <c r="H22117">
        <v>0</v>
      </c>
      <c r="I22117" t="s">
        <v>73438</v>
      </c>
      <c r="J22117" t="s">
        <v>73439</v>
      </c>
      <c r="K22117" t="s">
        <v>73440</v>
      </c>
      <c r="L22117" t="s">
        <v>77980</v>
      </c>
    </row>
    <row r="22118" spans="1:12" x14ac:dyDescent="0.15">
      <c r="A22118" t="s">
        <v>12</v>
      </c>
      <c r="B22118">
        <v>6227634</v>
      </c>
      <c r="C22118">
        <v>6227654</v>
      </c>
      <c r="D22118" t="s">
        <v>73437</v>
      </c>
      <c r="E22118" t="s">
        <v>90</v>
      </c>
      <c r="F22118" t="s">
        <v>15</v>
      </c>
      <c r="G22118" t="s">
        <v>23</v>
      </c>
      <c r="H22118">
        <v>25</v>
      </c>
      <c r="I22118" t="s">
        <v>73441</v>
      </c>
      <c r="J22118" t="s">
        <v>73442</v>
      </c>
      <c r="K22118" t="s">
        <v>73443</v>
      </c>
      <c r="L22118" t="s">
        <v>78012</v>
      </c>
    </row>
    <row r="22119" spans="1:12" x14ac:dyDescent="0.15">
      <c r="A22119" t="s">
        <v>12</v>
      </c>
      <c r="B22119">
        <v>6227659</v>
      </c>
      <c r="C22119">
        <v>6227679</v>
      </c>
      <c r="D22119" t="s">
        <v>73437</v>
      </c>
      <c r="E22119" t="s">
        <v>90</v>
      </c>
      <c r="F22119" t="s">
        <v>15</v>
      </c>
      <c r="G22119" t="s">
        <v>23</v>
      </c>
      <c r="H22119">
        <v>50</v>
      </c>
      <c r="I22119" t="s">
        <v>73444</v>
      </c>
      <c r="J22119" t="s">
        <v>73445</v>
      </c>
      <c r="K22119" t="s">
        <v>73446</v>
      </c>
      <c r="L22119" t="s">
        <v>77925</v>
      </c>
    </row>
    <row r="22120" spans="1:12" x14ac:dyDescent="0.15">
      <c r="A22120" t="s">
        <v>12</v>
      </c>
      <c r="B22120">
        <v>6227683</v>
      </c>
      <c r="C22120">
        <v>6227703</v>
      </c>
      <c r="D22120" t="s">
        <v>73437</v>
      </c>
      <c r="E22120" t="s">
        <v>90</v>
      </c>
      <c r="F22120" t="s">
        <v>15</v>
      </c>
      <c r="G22120" t="s">
        <v>36</v>
      </c>
      <c r="H22120">
        <v>74</v>
      </c>
      <c r="I22120" t="s">
        <v>73447</v>
      </c>
      <c r="J22120" t="s">
        <v>73448</v>
      </c>
      <c r="K22120" t="s">
        <v>73449</v>
      </c>
      <c r="L22120" t="s">
        <v>78005</v>
      </c>
    </row>
    <row r="22121" spans="1:12" x14ac:dyDescent="0.15">
      <c r="A22121" t="s">
        <v>12</v>
      </c>
      <c r="B22121">
        <v>6228857</v>
      </c>
      <c r="C22121">
        <v>6228877</v>
      </c>
      <c r="D22121" t="s">
        <v>73450</v>
      </c>
      <c r="E22121" t="s">
        <v>73451</v>
      </c>
      <c r="F22121" t="s">
        <v>15</v>
      </c>
      <c r="G22121" t="s">
        <v>36</v>
      </c>
      <c r="H22121">
        <v>21</v>
      </c>
      <c r="I22121" t="s">
        <v>73452</v>
      </c>
      <c r="J22121" t="s">
        <v>73453</v>
      </c>
      <c r="K22121" t="s">
        <v>73454</v>
      </c>
      <c r="L22121" t="s">
        <v>78022</v>
      </c>
    </row>
    <row r="22122" spans="1:12" x14ac:dyDescent="0.15">
      <c r="A22122" t="s">
        <v>12</v>
      </c>
      <c r="B22122">
        <v>6228881</v>
      </c>
      <c r="C22122">
        <v>6228901</v>
      </c>
      <c r="D22122" t="s">
        <v>73450</v>
      </c>
      <c r="E22122" t="s">
        <v>73451</v>
      </c>
      <c r="F22122" t="s">
        <v>15</v>
      </c>
      <c r="G22122" t="s">
        <v>36</v>
      </c>
      <c r="H22122">
        <v>45</v>
      </c>
      <c r="I22122" t="s">
        <v>73455</v>
      </c>
      <c r="J22122" t="s">
        <v>73456</v>
      </c>
      <c r="K22122" t="s">
        <v>73457</v>
      </c>
      <c r="L22122" t="s">
        <v>77967</v>
      </c>
    </row>
    <row r="22123" spans="1:12" x14ac:dyDescent="0.15">
      <c r="A22123" t="s">
        <v>12</v>
      </c>
      <c r="B22123">
        <v>6228913</v>
      </c>
      <c r="C22123">
        <v>6228933</v>
      </c>
      <c r="D22123" t="s">
        <v>73450</v>
      </c>
      <c r="E22123" t="s">
        <v>73451</v>
      </c>
      <c r="F22123" t="s">
        <v>15</v>
      </c>
      <c r="G22123" t="s">
        <v>23</v>
      </c>
      <c r="H22123">
        <v>77</v>
      </c>
      <c r="I22123" t="s">
        <v>73458</v>
      </c>
      <c r="J22123" t="s">
        <v>73459</v>
      </c>
      <c r="K22123" t="s">
        <v>73460</v>
      </c>
      <c r="L22123" t="s">
        <v>77960</v>
      </c>
    </row>
    <row r="22124" spans="1:12" x14ac:dyDescent="0.15">
      <c r="A22124" t="s">
        <v>12</v>
      </c>
      <c r="B22124">
        <v>6228933</v>
      </c>
      <c r="C22124">
        <v>6228953</v>
      </c>
      <c r="D22124" t="s">
        <v>73450</v>
      </c>
      <c r="E22124" t="s">
        <v>73451</v>
      </c>
      <c r="F22124" t="s">
        <v>15</v>
      </c>
      <c r="G22124" t="s">
        <v>16</v>
      </c>
      <c r="H22124">
        <v>97</v>
      </c>
      <c r="I22124" t="s">
        <v>73461</v>
      </c>
      <c r="J22124" t="s">
        <v>73462</v>
      </c>
      <c r="K22124" t="s">
        <v>73463</v>
      </c>
      <c r="L22124" t="s">
        <v>78010</v>
      </c>
    </row>
    <row r="22125" spans="1:12" x14ac:dyDescent="0.15">
      <c r="A22125" t="s">
        <v>12</v>
      </c>
      <c r="B22125">
        <v>6231154</v>
      </c>
      <c r="C22125">
        <v>6231174</v>
      </c>
      <c r="D22125" t="s">
        <v>73464</v>
      </c>
      <c r="E22125" t="s">
        <v>90</v>
      </c>
      <c r="F22125" t="s">
        <v>76</v>
      </c>
      <c r="G22125" t="s">
        <v>23</v>
      </c>
      <c r="H22125">
        <v>14</v>
      </c>
      <c r="I22125" t="s">
        <v>73465</v>
      </c>
      <c r="J22125" t="s">
        <v>73466</v>
      </c>
      <c r="K22125" t="s">
        <v>73467</v>
      </c>
      <c r="L22125" t="s">
        <v>77924</v>
      </c>
    </row>
    <row r="22126" spans="1:12" x14ac:dyDescent="0.15">
      <c r="A22126" t="s">
        <v>12</v>
      </c>
      <c r="B22126">
        <v>6231133</v>
      </c>
      <c r="C22126">
        <v>6231153</v>
      </c>
      <c r="D22126" t="s">
        <v>73464</v>
      </c>
      <c r="E22126" t="s">
        <v>90</v>
      </c>
      <c r="F22126" t="s">
        <v>76</v>
      </c>
      <c r="G22126" t="s">
        <v>23</v>
      </c>
      <c r="H22126">
        <v>35</v>
      </c>
      <c r="I22126" t="s">
        <v>73468</v>
      </c>
      <c r="J22126" t="s">
        <v>73469</v>
      </c>
      <c r="K22126" t="s">
        <v>73470</v>
      </c>
      <c r="L22126" t="s">
        <v>77936</v>
      </c>
    </row>
    <row r="22127" spans="1:12" x14ac:dyDescent="0.15">
      <c r="A22127" t="s">
        <v>12</v>
      </c>
      <c r="B22127">
        <v>6231095</v>
      </c>
      <c r="C22127">
        <v>6231115</v>
      </c>
      <c r="D22127" t="s">
        <v>73464</v>
      </c>
      <c r="E22127" t="s">
        <v>90</v>
      </c>
      <c r="F22127" t="s">
        <v>76</v>
      </c>
      <c r="G22127" t="s">
        <v>36</v>
      </c>
      <c r="H22127">
        <v>73</v>
      </c>
      <c r="I22127" t="s">
        <v>73471</v>
      </c>
      <c r="J22127" t="s">
        <v>73472</v>
      </c>
      <c r="K22127" t="s">
        <v>73473</v>
      </c>
      <c r="L22127" t="s">
        <v>77926</v>
      </c>
    </row>
    <row r="22128" spans="1:12" x14ac:dyDescent="0.15">
      <c r="A22128" t="s">
        <v>12</v>
      </c>
      <c r="B22128">
        <v>6231072</v>
      </c>
      <c r="C22128">
        <v>6231092</v>
      </c>
      <c r="D22128" t="s">
        <v>73464</v>
      </c>
      <c r="E22128" t="s">
        <v>90</v>
      </c>
      <c r="F22128" t="s">
        <v>76</v>
      </c>
      <c r="G22128" t="s">
        <v>16</v>
      </c>
      <c r="H22128">
        <v>96</v>
      </c>
      <c r="I22128" t="s">
        <v>73474</v>
      </c>
      <c r="J22128" t="s">
        <v>73475</v>
      </c>
      <c r="K22128" t="s">
        <v>73476</v>
      </c>
      <c r="L22128" t="s">
        <v>77912</v>
      </c>
    </row>
    <row r="22129" spans="1:12" x14ac:dyDescent="0.15">
      <c r="A22129" t="s">
        <v>12</v>
      </c>
      <c r="B22129">
        <v>6232634</v>
      </c>
      <c r="C22129">
        <v>6232654</v>
      </c>
      <c r="D22129" t="s">
        <v>73477</v>
      </c>
      <c r="E22129" t="s">
        <v>90</v>
      </c>
      <c r="F22129" t="s">
        <v>76</v>
      </c>
      <c r="G22129" t="s">
        <v>32</v>
      </c>
      <c r="H22129">
        <v>0</v>
      </c>
      <c r="I22129" t="s">
        <v>73478</v>
      </c>
      <c r="J22129" t="s">
        <v>73479</v>
      </c>
      <c r="K22129" t="s">
        <v>73480</v>
      </c>
      <c r="L22129" t="s">
        <v>77980</v>
      </c>
    </row>
    <row r="22130" spans="1:12" x14ac:dyDescent="0.15">
      <c r="A22130" t="s">
        <v>12</v>
      </c>
      <c r="B22130">
        <v>6232614</v>
      </c>
      <c r="C22130">
        <v>6232634</v>
      </c>
      <c r="D22130" t="s">
        <v>73477</v>
      </c>
      <c r="E22130" t="s">
        <v>90</v>
      </c>
      <c r="F22130" t="s">
        <v>76</v>
      </c>
      <c r="G22130" t="s">
        <v>16</v>
      </c>
      <c r="H22130">
        <v>20</v>
      </c>
      <c r="I22130" t="s">
        <v>73481</v>
      </c>
      <c r="J22130" t="s">
        <v>73482</v>
      </c>
      <c r="K22130" t="s">
        <v>73483</v>
      </c>
      <c r="L22130" t="s">
        <v>77968</v>
      </c>
    </row>
    <row r="22131" spans="1:12" x14ac:dyDescent="0.15">
      <c r="A22131" t="s">
        <v>12</v>
      </c>
      <c r="B22131">
        <v>6232566</v>
      </c>
      <c r="C22131">
        <v>6232586</v>
      </c>
      <c r="D22131" t="s">
        <v>73477</v>
      </c>
      <c r="E22131" t="s">
        <v>90</v>
      </c>
      <c r="F22131" t="s">
        <v>76</v>
      </c>
      <c r="G22131" t="s">
        <v>32</v>
      </c>
      <c r="H22131">
        <v>68</v>
      </c>
      <c r="I22131" t="s">
        <v>73484</v>
      </c>
      <c r="J22131" t="s">
        <v>73485</v>
      </c>
      <c r="K22131" t="s">
        <v>73486</v>
      </c>
      <c r="L22131" t="s">
        <v>77962</v>
      </c>
    </row>
    <row r="22132" spans="1:12" x14ac:dyDescent="0.15">
      <c r="A22132" t="s">
        <v>12</v>
      </c>
      <c r="B22132">
        <v>6232534</v>
      </c>
      <c r="C22132">
        <v>6232554</v>
      </c>
      <c r="D22132" t="s">
        <v>73477</v>
      </c>
      <c r="E22132" t="s">
        <v>90</v>
      </c>
      <c r="F22132" t="s">
        <v>76</v>
      </c>
      <c r="G22132" t="s">
        <v>16</v>
      </c>
      <c r="H22132">
        <v>100</v>
      </c>
      <c r="I22132" t="s">
        <v>73487</v>
      </c>
      <c r="J22132" t="s">
        <v>73488</v>
      </c>
      <c r="K22132" t="s">
        <v>73489</v>
      </c>
      <c r="L22132" t="s">
        <v>77953</v>
      </c>
    </row>
    <row r="22133" spans="1:12" x14ac:dyDescent="0.15">
      <c r="A22133" t="s">
        <v>12</v>
      </c>
      <c r="B22133">
        <v>6234690</v>
      </c>
      <c r="C22133">
        <v>6234710</v>
      </c>
      <c r="D22133" t="s">
        <v>73490</v>
      </c>
      <c r="E22133" t="s">
        <v>90</v>
      </c>
      <c r="F22133" t="s">
        <v>76</v>
      </c>
      <c r="G22133" t="s">
        <v>23</v>
      </c>
      <c r="H22133">
        <v>11</v>
      </c>
      <c r="I22133" t="s">
        <v>73491</v>
      </c>
      <c r="J22133" t="s">
        <v>73492</v>
      </c>
      <c r="K22133" t="s">
        <v>73493</v>
      </c>
      <c r="L22133" t="s">
        <v>77974</v>
      </c>
    </row>
    <row r="22134" spans="1:12" x14ac:dyDescent="0.15">
      <c r="A22134" t="s">
        <v>12</v>
      </c>
      <c r="B22134">
        <v>6234649</v>
      </c>
      <c r="C22134">
        <v>6234669</v>
      </c>
      <c r="D22134" t="s">
        <v>73490</v>
      </c>
      <c r="E22134" t="s">
        <v>90</v>
      </c>
      <c r="F22134" t="s">
        <v>76</v>
      </c>
      <c r="G22134" t="s">
        <v>32</v>
      </c>
      <c r="H22134">
        <v>52</v>
      </c>
      <c r="I22134" t="s">
        <v>73494</v>
      </c>
      <c r="J22134" t="s">
        <v>73495</v>
      </c>
      <c r="K22134" t="s">
        <v>73496</v>
      </c>
      <c r="L22134" t="s">
        <v>77959</v>
      </c>
    </row>
    <row r="22135" spans="1:12" x14ac:dyDescent="0.15">
      <c r="A22135" t="s">
        <v>12</v>
      </c>
      <c r="B22135">
        <v>6234604</v>
      </c>
      <c r="C22135">
        <v>6234624</v>
      </c>
      <c r="D22135" t="s">
        <v>73490</v>
      </c>
      <c r="E22135" t="s">
        <v>90</v>
      </c>
      <c r="F22135" t="s">
        <v>76</v>
      </c>
      <c r="G22135" t="s">
        <v>16</v>
      </c>
      <c r="H22135">
        <v>97</v>
      </c>
      <c r="I22135" t="s">
        <v>73497</v>
      </c>
      <c r="J22135" t="s">
        <v>73498</v>
      </c>
      <c r="K22135" t="s">
        <v>73499</v>
      </c>
      <c r="L22135" t="s">
        <v>78010</v>
      </c>
    </row>
    <row r="22136" spans="1:12" x14ac:dyDescent="0.15">
      <c r="A22136" t="s">
        <v>12</v>
      </c>
      <c r="B22136">
        <v>6234565</v>
      </c>
      <c r="C22136">
        <v>6234585</v>
      </c>
      <c r="D22136" t="s">
        <v>73490</v>
      </c>
      <c r="E22136" t="s">
        <v>90</v>
      </c>
      <c r="F22136" t="s">
        <v>76</v>
      </c>
      <c r="G22136" t="s">
        <v>16</v>
      </c>
      <c r="H22136">
        <v>136</v>
      </c>
      <c r="I22136" t="s">
        <v>73500</v>
      </c>
      <c r="J22136" t="s">
        <v>73501</v>
      </c>
      <c r="K22136" t="s">
        <v>73502</v>
      </c>
      <c r="L22136" t="s">
        <v>78057</v>
      </c>
    </row>
    <row r="22137" spans="1:12" x14ac:dyDescent="0.15">
      <c r="A22137" t="s">
        <v>12</v>
      </c>
      <c r="B22137">
        <v>6236031</v>
      </c>
      <c r="C22137">
        <v>6236051</v>
      </c>
      <c r="D22137" t="s">
        <v>73503</v>
      </c>
      <c r="E22137" t="s">
        <v>73504</v>
      </c>
      <c r="F22137" t="s">
        <v>76</v>
      </c>
      <c r="G22137" t="s">
        <v>23</v>
      </c>
      <c r="H22137">
        <v>0</v>
      </c>
      <c r="I22137" t="s">
        <v>73505</v>
      </c>
      <c r="J22137" t="s">
        <v>73506</v>
      </c>
      <c r="K22137" t="s">
        <v>73507</v>
      </c>
      <c r="L22137" t="s">
        <v>77980</v>
      </c>
    </row>
    <row r="22138" spans="1:12" x14ac:dyDescent="0.15">
      <c r="A22138" t="s">
        <v>12</v>
      </c>
      <c r="B22138">
        <v>6236001</v>
      </c>
      <c r="C22138">
        <v>6236021</v>
      </c>
      <c r="D22138" t="s">
        <v>73503</v>
      </c>
      <c r="E22138" t="s">
        <v>73504</v>
      </c>
      <c r="F22138" t="s">
        <v>76</v>
      </c>
      <c r="G22138" t="s">
        <v>16</v>
      </c>
      <c r="H22138">
        <v>30</v>
      </c>
      <c r="I22138" t="s">
        <v>73508</v>
      </c>
      <c r="J22138" t="s">
        <v>73509</v>
      </c>
      <c r="K22138" t="s">
        <v>73510</v>
      </c>
      <c r="L22138" t="s">
        <v>77984</v>
      </c>
    </row>
    <row r="22139" spans="1:12" x14ac:dyDescent="0.15">
      <c r="A22139" t="s">
        <v>12</v>
      </c>
      <c r="B22139">
        <v>6235976</v>
      </c>
      <c r="C22139">
        <v>6235996</v>
      </c>
      <c r="D22139" t="s">
        <v>73503</v>
      </c>
      <c r="E22139" t="s">
        <v>73504</v>
      </c>
      <c r="F22139" t="s">
        <v>76</v>
      </c>
      <c r="G22139" t="s">
        <v>16</v>
      </c>
      <c r="H22139">
        <v>55</v>
      </c>
      <c r="I22139" t="s">
        <v>73511</v>
      </c>
      <c r="J22139" t="s">
        <v>73512</v>
      </c>
      <c r="K22139" t="s">
        <v>73513</v>
      </c>
      <c r="L22139" t="s">
        <v>77992</v>
      </c>
    </row>
    <row r="22140" spans="1:12" x14ac:dyDescent="0.15">
      <c r="A22140" t="s">
        <v>12</v>
      </c>
      <c r="B22140">
        <v>6235949</v>
      </c>
      <c r="C22140">
        <v>6235969</v>
      </c>
      <c r="D22140" t="s">
        <v>73503</v>
      </c>
      <c r="E22140" t="s">
        <v>73504</v>
      </c>
      <c r="F22140" t="s">
        <v>76</v>
      </c>
      <c r="G22140" t="s">
        <v>36</v>
      </c>
      <c r="H22140">
        <v>82</v>
      </c>
      <c r="I22140" t="s">
        <v>73514</v>
      </c>
      <c r="J22140" t="s">
        <v>73515</v>
      </c>
      <c r="K22140" t="s">
        <v>73516</v>
      </c>
      <c r="L22140" t="s">
        <v>78011</v>
      </c>
    </row>
    <row r="22141" spans="1:12" x14ac:dyDescent="0.15">
      <c r="A22141" t="s">
        <v>12</v>
      </c>
      <c r="B22141">
        <v>6236541</v>
      </c>
      <c r="C22141">
        <v>6236561</v>
      </c>
      <c r="D22141" t="s">
        <v>73517</v>
      </c>
      <c r="E22141" t="s">
        <v>73518</v>
      </c>
      <c r="F22141" t="s">
        <v>76</v>
      </c>
      <c r="G22141" t="s">
        <v>16</v>
      </c>
      <c r="H22141">
        <v>61</v>
      </c>
      <c r="I22141" t="s">
        <v>73519</v>
      </c>
      <c r="J22141" t="s">
        <v>73520</v>
      </c>
      <c r="K22141" t="s">
        <v>73521</v>
      </c>
      <c r="L22141" t="s">
        <v>77979</v>
      </c>
    </row>
    <row r="22142" spans="1:12" x14ac:dyDescent="0.15">
      <c r="A22142" t="s">
        <v>12</v>
      </c>
      <c r="B22142">
        <v>6236511</v>
      </c>
      <c r="C22142">
        <v>6236531</v>
      </c>
      <c r="D22142" t="s">
        <v>73517</v>
      </c>
      <c r="E22142" t="s">
        <v>73518</v>
      </c>
      <c r="F22142" t="s">
        <v>76</v>
      </c>
      <c r="G22142" t="s">
        <v>16</v>
      </c>
      <c r="H22142">
        <v>91</v>
      </c>
      <c r="I22142" t="s">
        <v>73522</v>
      </c>
      <c r="J22142" t="s">
        <v>73523</v>
      </c>
      <c r="K22142" t="s">
        <v>73524</v>
      </c>
      <c r="L22142" t="s">
        <v>77907</v>
      </c>
    </row>
    <row r="22143" spans="1:12" x14ac:dyDescent="0.15">
      <c r="A22143" t="s">
        <v>12</v>
      </c>
      <c r="B22143">
        <v>6236479</v>
      </c>
      <c r="C22143">
        <v>6236499</v>
      </c>
      <c r="D22143" t="s">
        <v>73517</v>
      </c>
      <c r="E22143" t="s">
        <v>73518</v>
      </c>
      <c r="F22143" t="s">
        <v>76</v>
      </c>
      <c r="G22143" t="s">
        <v>16</v>
      </c>
      <c r="H22143">
        <v>123</v>
      </c>
      <c r="I22143" t="s">
        <v>73525</v>
      </c>
      <c r="J22143" t="s">
        <v>73526</v>
      </c>
      <c r="K22143" t="s">
        <v>73527</v>
      </c>
      <c r="L22143" t="s">
        <v>78061</v>
      </c>
    </row>
    <row r="22144" spans="1:12" x14ac:dyDescent="0.15">
      <c r="A22144" t="s">
        <v>12</v>
      </c>
      <c r="B22144">
        <v>6236408</v>
      </c>
      <c r="C22144">
        <v>6236428</v>
      </c>
      <c r="D22144" t="s">
        <v>73517</v>
      </c>
      <c r="E22144" t="s">
        <v>73518</v>
      </c>
      <c r="F22144" t="s">
        <v>76</v>
      </c>
      <c r="G22144" t="s">
        <v>32</v>
      </c>
      <c r="H22144">
        <v>194</v>
      </c>
      <c r="I22144" t="s">
        <v>73528</v>
      </c>
      <c r="J22144" t="s">
        <v>73529</v>
      </c>
      <c r="K22144" t="s">
        <v>73530</v>
      </c>
      <c r="L22144" t="s">
        <v>78118</v>
      </c>
    </row>
    <row r="22145" spans="1:12" x14ac:dyDescent="0.15">
      <c r="A22145" t="s">
        <v>12</v>
      </c>
      <c r="B22145">
        <v>6236805</v>
      </c>
      <c r="C22145">
        <v>6236825</v>
      </c>
      <c r="D22145" t="s">
        <v>73531</v>
      </c>
      <c r="E22145" t="s">
        <v>73532</v>
      </c>
      <c r="F22145" t="s">
        <v>15</v>
      </c>
      <c r="G22145" t="s">
        <v>32</v>
      </c>
      <c r="H22145">
        <v>0</v>
      </c>
      <c r="I22145" t="s">
        <v>73533</v>
      </c>
      <c r="J22145" t="s">
        <v>73534</v>
      </c>
      <c r="K22145" t="s">
        <v>73535</v>
      </c>
      <c r="L22145" t="s">
        <v>77980</v>
      </c>
    </row>
    <row r="22146" spans="1:12" x14ac:dyDescent="0.15">
      <c r="A22146" t="s">
        <v>12</v>
      </c>
      <c r="B22146">
        <v>6236826</v>
      </c>
      <c r="C22146">
        <v>6236846</v>
      </c>
      <c r="D22146" t="s">
        <v>73531</v>
      </c>
      <c r="E22146" t="s">
        <v>73532</v>
      </c>
      <c r="F22146" t="s">
        <v>15</v>
      </c>
      <c r="G22146" t="s">
        <v>16</v>
      </c>
      <c r="H22146">
        <v>21</v>
      </c>
      <c r="I22146" t="s">
        <v>73536</v>
      </c>
      <c r="J22146" t="s">
        <v>73537</v>
      </c>
      <c r="K22146" t="s">
        <v>73538</v>
      </c>
      <c r="L22146" t="s">
        <v>78022</v>
      </c>
    </row>
    <row r="22147" spans="1:12" x14ac:dyDescent="0.15">
      <c r="A22147" t="s">
        <v>12</v>
      </c>
      <c r="B22147">
        <v>6236849</v>
      </c>
      <c r="C22147">
        <v>6236869</v>
      </c>
      <c r="D22147" t="s">
        <v>73531</v>
      </c>
      <c r="E22147" t="s">
        <v>73532</v>
      </c>
      <c r="F22147" t="s">
        <v>15</v>
      </c>
      <c r="G22147" t="s">
        <v>36</v>
      </c>
      <c r="H22147">
        <v>44</v>
      </c>
      <c r="I22147" t="s">
        <v>73539</v>
      </c>
      <c r="J22147" t="s">
        <v>73540</v>
      </c>
      <c r="K22147" t="s">
        <v>73541</v>
      </c>
      <c r="L22147" t="s">
        <v>78016</v>
      </c>
    </row>
    <row r="22148" spans="1:12" x14ac:dyDescent="0.15">
      <c r="A22148" t="s">
        <v>12</v>
      </c>
      <c r="B22148">
        <v>6236870</v>
      </c>
      <c r="C22148">
        <v>6236890</v>
      </c>
      <c r="D22148" t="s">
        <v>73531</v>
      </c>
      <c r="E22148" t="s">
        <v>73532</v>
      </c>
      <c r="F22148" t="s">
        <v>15</v>
      </c>
      <c r="G22148" t="s">
        <v>23</v>
      </c>
      <c r="H22148">
        <v>65</v>
      </c>
      <c r="I22148" t="s">
        <v>73542</v>
      </c>
      <c r="J22148" t="s">
        <v>73543</v>
      </c>
      <c r="K22148" t="s">
        <v>73544</v>
      </c>
      <c r="L22148" t="s">
        <v>78042</v>
      </c>
    </row>
    <row r="22149" spans="1:12" x14ac:dyDescent="0.15">
      <c r="A22149" t="s">
        <v>12</v>
      </c>
      <c r="B22149">
        <v>6240460</v>
      </c>
      <c r="C22149">
        <v>6240480</v>
      </c>
      <c r="D22149" t="s">
        <v>73545</v>
      </c>
      <c r="E22149" t="s">
        <v>73546</v>
      </c>
      <c r="F22149" t="s">
        <v>76</v>
      </c>
      <c r="G22149" t="s">
        <v>16</v>
      </c>
      <c r="H22149">
        <v>43</v>
      </c>
      <c r="I22149" t="s">
        <v>73547</v>
      </c>
      <c r="J22149" t="s">
        <v>73548</v>
      </c>
      <c r="K22149" t="s">
        <v>73549</v>
      </c>
      <c r="L22149" t="s">
        <v>77942</v>
      </c>
    </row>
    <row r="22150" spans="1:12" x14ac:dyDescent="0.15">
      <c r="A22150" t="s">
        <v>12</v>
      </c>
      <c r="B22150">
        <v>6240406</v>
      </c>
      <c r="C22150">
        <v>6240426</v>
      </c>
      <c r="D22150" t="s">
        <v>73545</v>
      </c>
      <c r="E22150" t="s">
        <v>73546</v>
      </c>
      <c r="F22150" t="s">
        <v>76</v>
      </c>
      <c r="G22150" t="s">
        <v>16</v>
      </c>
      <c r="H22150">
        <v>97</v>
      </c>
      <c r="I22150" t="s">
        <v>73550</v>
      </c>
      <c r="J22150" t="s">
        <v>73551</v>
      </c>
      <c r="K22150" t="s">
        <v>73552</v>
      </c>
      <c r="L22150" t="s">
        <v>78010</v>
      </c>
    </row>
    <row r="22151" spans="1:12" x14ac:dyDescent="0.15">
      <c r="A22151" t="s">
        <v>12</v>
      </c>
      <c r="B22151">
        <v>6240383</v>
      </c>
      <c r="C22151">
        <v>6240403</v>
      </c>
      <c r="D22151" t="s">
        <v>73545</v>
      </c>
      <c r="E22151" t="s">
        <v>73546</v>
      </c>
      <c r="F22151" t="s">
        <v>76</v>
      </c>
      <c r="G22151" t="s">
        <v>32</v>
      </c>
      <c r="H22151">
        <v>120</v>
      </c>
      <c r="I22151" t="s">
        <v>73553</v>
      </c>
      <c r="J22151" t="s">
        <v>73554</v>
      </c>
      <c r="K22151" t="s">
        <v>73555</v>
      </c>
      <c r="L22151" t="s">
        <v>78047</v>
      </c>
    </row>
    <row r="22152" spans="1:12" x14ac:dyDescent="0.15">
      <c r="A22152" t="s">
        <v>12</v>
      </c>
      <c r="B22152">
        <v>6240348</v>
      </c>
      <c r="C22152">
        <v>6240368</v>
      </c>
      <c r="D22152" t="s">
        <v>73545</v>
      </c>
      <c r="E22152" t="s">
        <v>73546</v>
      </c>
      <c r="F22152" t="s">
        <v>76</v>
      </c>
      <c r="G22152" t="s">
        <v>23</v>
      </c>
      <c r="H22152">
        <v>155</v>
      </c>
      <c r="I22152" t="s">
        <v>73556</v>
      </c>
      <c r="J22152" t="s">
        <v>73557</v>
      </c>
      <c r="K22152" t="s">
        <v>73558</v>
      </c>
      <c r="L22152" t="s">
        <v>78083</v>
      </c>
    </row>
    <row r="22153" spans="1:12" x14ac:dyDescent="0.15">
      <c r="A22153" t="s">
        <v>12</v>
      </c>
      <c r="B22153">
        <v>6241533</v>
      </c>
      <c r="C22153">
        <v>6241553</v>
      </c>
      <c r="D22153" t="s">
        <v>73559</v>
      </c>
      <c r="E22153" t="s">
        <v>73560</v>
      </c>
      <c r="F22153" t="s">
        <v>76</v>
      </c>
      <c r="G22153" t="s">
        <v>16</v>
      </c>
      <c r="H22153">
        <v>1</v>
      </c>
      <c r="I22153" t="s">
        <v>73561</v>
      </c>
      <c r="J22153" t="s">
        <v>73562</v>
      </c>
      <c r="K22153" t="s">
        <v>73563</v>
      </c>
      <c r="L22153" t="s">
        <v>77917</v>
      </c>
    </row>
    <row r="22154" spans="1:12" x14ac:dyDescent="0.15">
      <c r="A22154" t="s">
        <v>12</v>
      </c>
      <c r="B22154">
        <v>6241511</v>
      </c>
      <c r="C22154">
        <v>6241531</v>
      </c>
      <c r="D22154" t="s">
        <v>73559</v>
      </c>
      <c r="E22154" t="s">
        <v>73560</v>
      </c>
      <c r="F22154" t="s">
        <v>76</v>
      </c>
      <c r="G22154" t="s">
        <v>16</v>
      </c>
      <c r="H22154">
        <v>23</v>
      </c>
      <c r="I22154" t="s">
        <v>73564</v>
      </c>
      <c r="J22154" t="s">
        <v>73565</v>
      </c>
      <c r="K22154" t="s">
        <v>73566</v>
      </c>
      <c r="L22154" t="s">
        <v>77975</v>
      </c>
    </row>
    <row r="22155" spans="1:12" x14ac:dyDescent="0.15">
      <c r="A22155" t="s">
        <v>12</v>
      </c>
      <c r="B22155">
        <v>6241490</v>
      </c>
      <c r="C22155">
        <v>6241510</v>
      </c>
      <c r="D22155" t="s">
        <v>73559</v>
      </c>
      <c r="E22155" t="s">
        <v>73560</v>
      </c>
      <c r="F22155" t="s">
        <v>76</v>
      </c>
      <c r="G22155" t="s">
        <v>23</v>
      </c>
      <c r="H22155">
        <v>44</v>
      </c>
      <c r="I22155" t="s">
        <v>73567</v>
      </c>
      <c r="J22155" t="s">
        <v>73568</v>
      </c>
      <c r="K22155" t="s">
        <v>73569</v>
      </c>
      <c r="L22155" t="s">
        <v>78016</v>
      </c>
    </row>
    <row r="22156" spans="1:12" x14ac:dyDescent="0.15">
      <c r="A22156" t="s">
        <v>12</v>
      </c>
      <c r="B22156">
        <v>6241461</v>
      </c>
      <c r="C22156">
        <v>6241481</v>
      </c>
      <c r="D22156" t="s">
        <v>73559</v>
      </c>
      <c r="E22156" t="s">
        <v>73560</v>
      </c>
      <c r="F22156" t="s">
        <v>76</v>
      </c>
      <c r="G22156" t="s">
        <v>36</v>
      </c>
      <c r="H22156">
        <v>73</v>
      </c>
      <c r="I22156" t="s">
        <v>73570</v>
      </c>
      <c r="J22156" t="s">
        <v>73571</v>
      </c>
      <c r="K22156" t="s">
        <v>73572</v>
      </c>
      <c r="L22156" t="s">
        <v>77926</v>
      </c>
    </row>
    <row r="22157" spans="1:12" x14ac:dyDescent="0.15">
      <c r="A22157" t="s">
        <v>12</v>
      </c>
      <c r="B22157">
        <v>6241798</v>
      </c>
      <c r="C22157">
        <v>6241818</v>
      </c>
      <c r="D22157" t="s">
        <v>73573</v>
      </c>
      <c r="E22157" t="s">
        <v>90</v>
      </c>
      <c r="F22157" t="s">
        <v>15</v>
      </c>
      <c r="G22157" t="s">
        <v>16</v>
      </c>
      <c r="H22157">
        <v>0</v>
      </c>
      <c r="I22157" t="s">
        <v>73574</v>
      </c>
      <c r="J22157" t="s">
        <v>73575</v>
      </c>
      <c r="K22157" t="s">
        <v>73576</v>
      </c>
      <c r="L22157" t="s">
        <v>77980</v>
      </c>
    </row>
    <row r="22158" spans="1:12" x14ac:dyDescent="0.15">
      <c r="A22158" t="s">
        <v>12</v>
      </c>
      <c r="B22158">
        <v>6241841</v>
      </c>
      <c r="C22158">
        <v>6241861</v>
      </c>
      <c r="D22158" t="s">
        <v>73573</v>
      </c>
      <c r="E22158" t="s">
        <v>90</v>
      </c>
      <c r="F22158" t="s">
        <v>15</v>
      </c>
      <c r="G22158" t="s">
        <v>36</v>
      </c>
      <c r="H22158">
        <v>43</v>
      </c>
      <c r="I22158" t="s">
        <v>73577</v>
      </c>
      <c r="J22158" t="s">
        <v>73578</v>
      </c>
      <c r="K22158" t="s">
        <v>73579</v>
      </c>
      <c r="L22158" t="s">
        <v>77942</v>
      </c>
    </row>
    <row r="22159" spans="1:12" x14ac:dyDescent="0.15">
      <c r="A22159" t="s">
        <v>12</v>
      </c>
      <c r="B22159">
        <v>6241889</v>
      </c>
      <c r="C22159">
        <v>6241909</v>
      </c>
      <c r="D22159" t="s">
        <v>73573</v>
      </c>
      <c r="E22159" t="s">
        <v>90</v>
      </c>
      <c r="F22159" t="s">
        <v>15</v>
      </c>
      <c r="G22159" t="s">
        <v>16</v>
      </c>
      <c r="H22159">
        <v>91</v>
      </c>
      <c r="I22159" t="s">
        <v>73580</v>
      </c>
      <c r="J22159" t="s">
        <v>73581</v>
      </c>
      <c r="K22159" t="s">
        <v>73582</v>
      </c>
      <c r="L22159" t="s">
        <v>77907</v>
      </c>
    </row>
    <row r="22160" spans="1:12" x14ac:dyDescent="0.15">
      <c r="A22160" t="s">
        <v>12</v>
      </c>
      <c r="B22160">
        <v>6241928</v>
      </c>
      <c r="C22160">
        <v>6241948</v>
      </c>
      <c r="D22160" t="s">
        <v>73573</v>
      </c>
      <c r="E22160" t="s">
        <v>90</v>
      </c>
      <c r="F22160" t="s">
        <v>15</v>
      </c>
      <c r="G22160" t="s">
        <v>16</v>
      </c>
      <c r="H22160">
        <v>130</v>
      </c>
      <c r="I22160" t="s">
        <v>73583</v>
      </c>
      <c r="J22160" t="s">
        <v>73584</v>
      </c>
      <c r="K22160" t="s">
        <v>73585</v>
      </c>
      <c r="L22160" t="s">
        <v>77998</v>
      </c>
    </row>
    <row r="22161" spans="1:12" x14ac:dyDescent="0.15">
      <c r="A22161" t="s">
        <v>12</v>
      </c>
      <c r="B22161">
        <v>6242572</v>
      </c>
      <c r="C22161">
        <v>6242592</v>
      </c>
      <c r="D22161" t="s">
        <v>73586</v>
      </c>
      <c r="E22161" t="s">
        <v>90</v>
      </c>
      <c r="F22161" t="s">
        <v>15</v>
      </c>
      <c r="G22161" t="s">
        <v>16</v>
      </c>
      <c r="H22161">
        <v>19</v>
      </c>
      <c r="I22161" t="s">
        <v>73587</v>
      </c>
      <c r="J22161" t="s">
        <v>73588</v>
      </c>
      <c r="K22161" t="s">
        <v>73589</v>
      </c>
      <c r="L22161" t="s">
        <v>77982</v>
      </c>
    </row>
    <row r="22162" spans="1:12" x14ac:dyDescent="0.15">
      <c r="A22162" t="s">
        <v>12</v>
      </c>
      <c r="B22162">
        <v>6242615</v>
      </c>
      <c r="C22162">
        <v>6242635</v>
      </c>
      <c r="D22162" t="s">
        <v>73586</v>
      </c>
      <c r="E22162" t="s">
        <v>90</v>
      </c>
      <c r="F22162" t="s">
        <v>15</v>
      </c>
      <c r="G22162" t="s">
        <v>32</v>
      </c>
      <c r="H22162">
        <v>62</v>
      </c>
      <c r="I22162" t="s">
        <v>73590</v>
      </c>
      <c r="J22162" t="s">
        <v>73591</v>
      </c>
      <c r="K22162" t="s">
        <v>73592</v>
      </c>
      <c r="L22162" t="s">
        <v>77949</v>
      </c>
    </row>
    <row r="22163" spans="1:12" x14ac:dyDescent="0.15">
      <c r="A22163" t="s">
        <v>12</v>
      </c>
      <c r="B22163">
        <v>6242642</v>
      </c>
      <c r="C22163">
        <v>6242662</v>
      </c>
      <c r="D22163" t="s">
        <v>73586</v>
      </c>
      <c r="E22163" t="s">
        <v>90</v>
      </c>
      <c r="F22163" t="s">
        <v>15</v>
      </c>
      <c r="G22163" t="s">
        <v>23</v>
      </c>
      <c r="H22163">
        <v>89</v>
      </c>
      <c r="I22163" t="s">
        <v>73593</v>
      </c>
      <c r="J22163" t="s">
        <v>73594</v>
      </c>
      <c r="K22163" t="s">
        <v>73595</v>
      </c>
      <c r="L22163" t="s">
        <v>77964</v>
      </c>
    </row>
    <row r="22164" spans="1:12" x14ac:dyDescent="0.15">
      <c r="A22164" t="s">
        <v>12</v>
      </c>
      <c r="B22164">
        <v>6242679</v>
      </c>
      <c r="C22164">
        <v>6242699</v>
      </c>
      <c r="D22164" t="s">
        <v>73586</v>
      </c>
      <c r="E22164" t="s">
        <v>90</v>
      </c>
      <c r="F22164" t="s">
        <v>15</v>
      </c>
      <c r="G22164" t="s">
        <v>16</v>
      </c>
      <c r="H22164">
        <v>126</v>
      </c>
      <c r="I22164" t="s">
        <v>73596</v>
      </c>
      <c r="J22164" t="s">
        <v>73597</v>
      </c>
      <c r="K22164" t="s">
        <v>73598</v>
      </c>
      <c r="L22164" t="s">
        <v>78078</v>
      </c>
    </row>
    <row r="22165" spans="1:12" x14ac:dyDescent="0.15">
      <c r="A22165" t="s">
        <v>12</v>
      </c>
      <c r="B22165">
        <v>6243332</v>
      </c>
      <c r="C22165">
        <v>6243352</v>
      </c>
      <c r="D22165" t="s">
        <v>73599</v>
      </c>
      <c r="E22165" t="s">
        <v>90</v>
      </c>
      <c r="F22165" t="s">
        <v>15</v>
      </c>
      <c r="G22165" t="s">
        <v>36</v>
      </c>
      <c r="H22165">
        <v>15</v>
      </c>
      <c r="I22165" t="s">
        <v>73600</v>
      </c>
      <c r="J22165" t="s">
        <v>73601</v>
      </c>
      <c r="K22165" t="s">
        <v>73602</v>
      </c>
      <c r="L22165" t="s">
        <v>77970</v>
      </c>
    </row>
    <row r="22166" spans="1:12" x14ac:dyDescent="0.15">
      <c r="A22166" t="s">
        <v>12</v>
      </c>
      <c r="B22166">
        <v>6243358</v>
      </c>
      <c r="C22166">
        <v>6243378</v>
      </c>
      <c r="D22166" t="s">
        <v>73599</v>
      </c>
      <c r="E22166" t="s">
        <v>90</v>
      </c>
      <c r="F22166" t="s">
        <v>15</v>
      </c>
      <c r="G22166" t="s">
        <v>32</v>
      </c>
      <c r="H22166">
        <v>41</v>
      </c>
      <c r="I22166" t="s">
        <v>73603</v>
      </c>
      <c r="J22166" t="s">
        <v>73604</v>
      </c>
      <c r="K22166" t="s">
        <v>73605</v>
      </c>
      <c r="L22166" t="s">
        <v>78014</v>
      </c>
    </row>
    <row r="22167" spans="1:12" x14ac:dyDescent="0.15">
      <c r="A22167" t="s">
        <v>12</v>
      </c>
      <c r="B22167">
        <v>6243382</v>
      </c>
      <c r="C22167">
        <v>6243402</v>
      </c>
      <c r="D22167" t="s">
        <v>73599</v>
      </c>
      <c r="E22167" t="s">
        <v>90</v>
      </c>
      <c r="F22167" t="s">
        <v>15</v>
      </c>
      <c r="G22167" t="s">
        <v>32</v>
      </c>
      <c r="H22167">
        <v>65</v>
      </c>
      <c r="I22167" t="s">
        <v>73606</v>
      </c>
      <c r="J22167" t="s">
        <v>73607</v>
      </c>
      <c r="K22167" t="s">
        <v>73608</v>
      </c>
      <c r="L22167" t="s">
        <v>78042</v>
      </c>
    </row>
    <row r="22168" spans="1:12" x14ac:dyDescent="0.15">
      <c r="A22168" t="s">
        <v>12</v>
      </c>
      <c r="B22168">
        <v>6243415</v>
      </c>
      <c r="C22168">
        <v>6243435</v>
      </c>
      <c r="D22168" t="s">
        <v>73599</v>
      </c>
      <c r="E22168" t="s">
        <v>90</v>
      </c>
      <c r="F22168" t="s">
        <v>15</v>
      </c>
      <c r="G22168" t="s">
        <v>16</v>
      </c>
      <c r="H22168">
        <v>98</v>
      </c>
      <c r="I22168" t="s">
        <v>73609</v>
      </c>
      <c r="J22168" t="s">
        <v>73610</v>
      </c>
      <c r="K22168" t="s">
        <v>73611</v>
      </c>
      <c r="L22168" t="s">
        <v>78048</v>
      </c>
    </row>
    <row r="22169" spans="1:12" x14ac:dyDescent="0.15">
      <c r="A22169" t="s">
        <v>12</v>
      </c>
      <c r="B22169">
        <v>6244216</v>
      </c>
      <c r="C22169">
        <v>6244236</v>
      </c>
      <c r="D22169" t="s">
        <v>73612</v>
      </c>
      <c r="E22169" t="s">
        <v>90</v>
      </c>
      <c r="F22169" t="s">
        <v>76</v>
      </c>
      <c r="G22169" t="s">
        <v>16</v>
      </c>
      <c r="H22169">
        <v>22</v>
      </c>
      <c r="I22169" t="s">
        <v>73613</v>
      </c>
      <c r="J22169" t="s">
        <v>73614</v>
      </c>
      <c r="K22169" t="s">
        <v>73615</v>
      </c>
      <c r="L22169" t="s">
        <v>77948</v>
      </c>
    </row>
    <row r="22170" spans="1:12" x14ac:dyDescent="0.15">
      <c r="A22170" t="s">
        <v>12</v>
      </c>
      <c r="B22170">
        <v>6244195</v>
      </c>
      <c r="C22170">
        <v>6244215</v>
      </c>
      <c r="D22170" t="s">
        <v>73612</v>
      </c>
      <c r="E22170" t="s">
        <v>90</v>
      </c>
      <c r="F22170" t="s">
        <v>76</v>
      </c>
      <c r="G22170" t="s">
        <v>32</v>
      </c>
      <c r="H22170">
        <v>43</v>
      </c>
      <c r="I22170" t="s">
        <v>73616</v>
      </c>
      <c r="J22170" t="s">
        <v>73617</v>
      </c>
      <c r="K22170" t="s">
        <v>73618</v>
      </c>
      <c r="L22170" t="s">
        <v>77942</v>
      </c>
    </row>
    <row r="22171" spans="1:12" x14ac:dyDescent="0.15">
      <c r="A22171" t="s">
        <v>12</v>
      </c>
      <c r="B22171">
        <v>6244171</v>
      </c>
      <c r="C22171">
        <v>6244191</v>
      </c>
      <c r="D22171" t="s">
        <v>73612</v>
      </c>
      <c r="E22171" t="s">
        <v>90</v>
      </c>
      <c r="F22171" t="s">
        <v>76</v>
      </c>
      <c r="G22171" t="s">
        <v>36</v>
      </c>
      <c r="H22171">
        <v>67</v>
      </c>
      <c r="I22171" t="s">
        <v>73619</v>
      </c>
      <c r="J22171" t="s">
        <v>73620</v>
      </c>
      <c r="K22171" t="s">
        <v>73621</v>
      </c>
      <c r="L22171" t="s">
        <v>77981</v>
      </c>
    </row>
    <row r="22172" spans="1:12" x14ac:dyDescent="0.15">
      <c r="A22172" t="s">
        <v>12</v>
      </c>
      <c r="B22172">
        <v>6244134</v>
      </c>
      <c r="C22172">
        <v>6244154</v>
      </c>
      <c r="D22172" t="s">
        <v>73612</v>
      </c>
      <c r="E22172" t="s">
        <v>90</v>
      </c>
      <c r="F22172" t="s">
        <v>76</v>
      </c>
      <c r="G22172" t="s">
        <v>32</v>
      </c>
      <c r="H22172">
        <v>104</v>
      </c>
      <c r="I22172" t="s">
        <v>73622</v>
      </c>
      <c r="J22172" t="s">
        <v>73623</v>
      </c>
      <c r="K22172" t="s">
        <v>73624</v>
      </c>
      <c r="L22172" t="s">
        <v>77963</v>
      </c>
    </row>
    <row r="22173" spans="1:12" x14ac:dyDescent="0.15">
      <c r="A22173" t="s">
        <v>12</v>
      </c>
      <c r="B22173">
        <v>6246205</v>
      </c>
      <c r="C22173">
        <v>6246225</v>
      </c>
      <c r="D22173" t="s">
        <v>73625</v>
      </c>
      <c r="E22173" t="s">
        <v>90</v>
      </c>
      <c r="F22173" t="s">
        <v>76</v>
      </c>
      <c r="G22173" t="s">
        <v>32</v>
      </c>
      <c r="H22173">
        <v>1</v>
      </c>
      <c r="I22173" t="s">
        <v>73626</v>
      </c>
      <c r="J22173" t="s">
        <v>73627</v>
      </c>
      <c r="K22173" t="s">
        <v>73628</v>
      </c>
      <c r="L22173" t="s">
        <v>77917</v>
      </c>
    </row>
    <row r="22174" spans="1:12" x14ac:dyDescent="0.15">
      <c r="A22174" t="s">
        <v>12</v>
      </c>
      <c r="B22174">
        <v>6246170</v>
      </c>
      <c r="C22174">
        <v>6246190</v>
      </c>
      <c r="D22174" t="s">
        <v>73625</v>
      </c>
      <c r="E22174" t="s">
        <v>90</v>
      </c>
      <c r="F22174" t="s">
        <v>76</v>
      </c>
      <c r="G22174" t="s">
        <v>16</v>
      </c>
      <c r="H22174">
        <v>36</v>
      </c>
      <c r="I22174" t="s">
        <v>73629</v>
      </c>
      <c r="J22174" t="s">
        <v>73630</v>
      </c>
      <c r="K22174" t="s">
        <v>73631</v>
      </c>
      <c r="L22174" t="s">
        <v>78003</v>
      </c>
    </row>
    <row r="22175" spans="1:12" x14ac:dyDescent="0.15">
      <c r="A22175" t="s">
        <v>12</v>
      </c>
      <c r="B22175">
        <v>6246150</v>
      </c>
      <c r="C22175">
        <v>6246170</v>
      </c>
      <c r="D22175" t="s">
        <v>73625</v>
      </c>
      <c r="E22175" t="s">
        <v>90</v>
      </c>
      <c r="F22175" t="s">
        <v>76</v>
      </c>
      <c r="G22175" t="s">
        <v>23</v>
      </c>
      <c r="H22175">
        <v>56</v>
      </c>
      <c r="I22175" t="s">
        <v>73632</v>
      </c>
      <c r="J22175" t="s">
        <v>73633</v>
      </c>
      <c r="K22175" t="s">
        <v>73634</v>
      </c>
      <c r="L22175" t="s">
        <v>77971</v>
      </c>
    </row>
    <row r="22176" spans="1:12" x14ac:dyDescent="0.15">
      <c r="A22176" t="s">
        <v>12</v>
      </c>
      <c r="B22176">
        <v>6246127</v>
      </c>
      <c r="C22176">
        <v>6246147</v>
      </c>
      <c r="D22176" t="s">
        <v>73625</v>
      </c>
      <c r="E22176" t="s">
        <v>90</v>
      </c>
      <c r="F22176" t="s">
        <v>76</v>
      </c>
      <c r="G22176" t="s">
        <v>16</v>
      </c>
      <c r="H22176">
        <v>79</v>
      </c>
      <c r="I22176" t="s">
        <v>73635</v>
      </c>
      <c r="J22176" t="s">
        <v>73636</v>
      </c>
      <c r="K22176" t="s">
        <v>73637</v>
      </c>
      <c r="L22176" t="s">
        <v>77993</v>
      </c>
    </row>
    <row r="22177" spans="1:12" x14ac:dyDescent="0.15">
      <c r="A22177" t="s">
        <v>12</v>
      </c>
      <c r="B22177">
        <v>6246924</v>
      </c>
      <c r="C22177">
        <v>6246944</v>
      </c>
      <c r="D22177" t="s">
        <v>73638</v>
      </c>
      <c r="E22177" t="s">
        <v>90</v>
      </c>
      <c r="F22177" t="s">
        <v>76</v>
      </c>
      <c r="G22177" t="s">
        <v>23</v>
      </c>
      <c r="H22177">
        <v>16</v>
      </c>
      <c r="I22177" t="s">
        <v>73639</v>
      </c>
      <c r="J22177" t="s">
        <v>73640</v>
      </c>
      <c r="K22177" t="s">
        <v>73641</v>
      </c>
      <c r="L22177" t="s">
        <v>77905</v>
      </c>
    </row>
    <row r="22178" spans="1:12" x14ac:dyDescent="0.15">
      <c r="A22178" t="s">
        <v>12</v>
      </c>
      <c r="B22178">
        <v>6246903</v>
      </c>
      <c r="C22178">
        <v>6246923</v>
      </c>
      <c r="D22178" t="s">
        <v>73638</v>
      </c>
      <c r="E22178" t="s">
        <v>90</v>
      </c>
      <c r="F22178" t="s">
        <v>76</v>
      </c>
      <c r="G22178" t="s">
        <v>23</v>
      </c>
      <c r="H22178">
        <v>37</v>
      </c>
      <c r="I22178" t="s">
        <v>73642</v>
      </c>
      <c r="J22178" t="s">
        <v>73643</v>
      </c>
      <c r="K22178" t="s">
        <v>73644</v>
      </c>
      <c r="L22178" t="s">
        <v>77906</v>
      </c>
    </row>
    <row r="22179" spans="1:12" x14ac:dyDescent="0.15">
      <c r="A22179" t="s">
        <v>12</v>
      </c>
      <c r="B22179">
        <v>6246873</v>
      </c>
      <c r="C22179">
        <v>6246893</v>
      </c>
      <c r="D22179" t="s">
        <v>73638</v>
      </c>
      <c r="E22179" t="s">
        <v>90</v>
      </c>
      <c r="F22179" t="s">
        <v>76</v>
      </c>
      <c r="G22179" t="s">
        <v>16</v>
      </c>
      <c r="H22179">
        <v>67</v>
      </c>
      <c r="I22179" t="s">
        <v>73645</v>
      </c>
      <c r="J22179" t="s">
        <v>73646</v>
      </c>
      <c r="K22179" t="s">
        <v>73647</v>
      </c>
      <c r="L22179" t="s">
        <v>77981</v>
      </c>
    </row>
    <row r="22180" spans="1:12" x14ac:dyDescent="0.15">
      <c r="A22180" t="s">
        <v>12</v>
      </c>
      <c r="B22180">
        <v>6246852</v>
      </c>
      <c r="C22180">
        <v>6246872</v>
      </c>
      <c r="D22180" t="s">
        <v>73638</v>
      </c>
      <c r="E22180" t="s">
        <v>90</v>
      </c>
      <c r="F22180" t="s">
        <v>76</v>
      </c>
      <c r="G22180" t="s">
        <v>23</v>
      </c>
      <c r="H22180">
        <v>88</v>
      </c>
      <c r="I22180" t="s">
        <v>73648</v>
      </c>
      <c r="J22180" t="s">
        <v>73649</v>
      </c>
      <c r="K22180" t="s">
        <v>73650</v>
      </c>
      <c r="L22180" t="s">
        <v>77923</v>
      </c>
    </row>
    <row r="22181" spans="1:12" x14ac:dyDescent="0.15">
      <c r="A22181" t="s">
        <v>12</v>
      </c>
      <c r="B22181">
        <v>6247912</v>
      </c>
      <c r="C22181">
        <v>6247932</v>
      </c>
      <c r="D22181" t="s">
        <v>73651</v>
      </c>
      <c r="E22181" t="s">
        <v>90</v>
      </c>
      <c r="F22181" t="s">
        <v>76</v>
      </c>
      <c r="G22181" t="s">
        <v>32</v>
      </c>
      <c r="H22181">
        <v>16</v>
      </c>
      <c r="I22181" t="s">
        <v>73652</v>
      </c>
      <c r="J22181" t="s">
        <v>73653</v>
      </c>
      <c r="K22181" t="s">
        <v>73654</v>
      </c>
      <c r="L22181" t="s">
        <v>77905</v>
      </c>
    </row>
    <row r="22182" spans="1:12" x14ac:dyDescent="0.15">
      <c r="A22182" t="s">
        <v>12</v>
      </c>
      <c r="B22182">
        <v>6247887</v>
      </c>
      <c r="C22182">
        <v>6247907</v>
      </c>
      <c r="D22182" t="s">
        <v>73651</v>
      </c>
      <c r="E22182" t="s">
        <v>90</v>
      </c>
      <c r="F22182" t="s">
        <v>76</v>
      </c>
      <c r="G22182" t="s">
        <v>23</v>
      </c>
      <c r="H22182">
        <v>41</v>
      </c>
      <c r="I22182" t="s">
        <v>73655</v>
      </c>
      <c r="J22182" t="s">
        <v>73656</v>
      </c>
      <c r="K22182" t="s">
        <v>73657</v>
      </c>
      <c r="L22182" t="s">
        <v>78014</v>
      </c>
    </row>
    <row r="22183" spans="1:12" x14ac:dyDescent="0.15">
      <c r="A22183" t="s">
        <v>12</v>
      </c>
      <c r="B22183">
        <v>6247827</v>
      </c>
      <c r="C22183">
        <v>6247847</v>
      </c>
      <c r="D22183" t="s">
        <v>73651</v>
      </c>
      <c r="E22183" t="s">
        <v>90</v>
      </c>
      <c r="F22183" t="s">
        <v>76</v>
      </c>
      <c r="G22183" t="s">
        <v>23</v>
      </c>
      <c r="H22183">
        <v>101</v>
      </c>
      <c r="I22183" t="s">
        <v>73658</v>
      </c>
      <c r="J22183" t="s">
        <v>73659</v>
      </c>
      <c r="K22183" t="s">
        <v>73660</v>
      </c>
      <c r="L22183" t="s">
        <v>77997</v>
      </c>
    </row>
    <row r="22184" spans="1:12" x14ac:dyDescent="0.15">
      <c r="A22184" t="s">
        <v>12</v>
      </c>
      <c r="B22184">
        <v>6247804</v>
      </c>
      <c r="C22184">
        <v>6247824</v>
      </c>
      <c r="D22184" t="s">
        <v>73651</v>
      </c>
      <c r="E22184" t="s">
        <v>90</v>
      </c>
      <c r="F22184" t="s">
        <v>76</v>
      </c>
      <c r="G22184" t="s">
        <v>36</v>
      </c>
      <c r="H22184">
        <v>124</v>
      </c>
      <c r="I22184" t="s">
        <v>73661</v>
      </c>
      <c r="J22184" t="s">
        <v>73662</v>
      </c>
      <c r="K22184" t="s">
        <v>73663</v>
      </c>
      <c r="L22184" t="s">
        <v>78046</v>
      </c>
    </row>
    <row r="22185" spans="1:12" x14ac:dyDescent="0.15">
      <c r="A22185" t="s">
        <v>12</v>
      </c>
      <c r="B22185">
        <v>6248471</v>
      </c>
      <c r="C22185">
        <v>6248491</v>
      </c>
      <c r="D22185" t="s">
        <v>73664</v>
      </c>
      <c r="E22185" t="s">
        <v>90</v>
      </c>
      <c r="F22185" t="s">
        <v>76</v>
      </c>
      <c r="G22185" t="s">
        <v>16</v>
      </c>
      <c r="H22185">
        <v>42</v>
      </c>
      <c r="I22185" t="s">
        <v>73665</v>
      </c>
      <c r="J22185" t="s">
        <v>73666</v>
      </c>
      <c r="K22185" t="s">
        <v>73667</v>
      </c>
      <c r="L22185" t="s">
        <v>77945</v>
      </c>
    </row>
    <row r="22186" spans="1:12" x14ac:dyDescent="0.15">
      <c r="A22186" t="s">
        <v>12</v>
      </c>
      <c r="B22186">
        <v>6248428</v>
      </c>
      <c r="C22186">
        <v>6248448</v>
      </c>
      <c r="D22186" t="s">
        <v>73664</v>
      </c>
      <c r="E22186" t="s">
        <v>90</v>
      </c>
      <c r="F22186" t="s">
        <v>76</v>
      </c>
      <c r="G22186" t="s">
        <v>23</v>
      </c>
      <c r="H22186">
        <v>85</v>
      </c>
      <c r="I22186" t="s">
        <v>73668</v>
      </c>
      <c r="J22186" t="s">
        <v>73669</v>
      </c>
      <c r="K22186" t="s">
        <v>73670</v>
      </c>
      <c r="L22186" t="s">
        <v>77972</v>
      </c>
    </row>
    <row r="22187" spans="1:12" x14ac:dyDescent="0.15">
      <c r="A22187" t="s">
        <v>12</v>
      </c>
      <c r="B22187">
        <v>6248406</v>
      </c>
      <c r="C22187">
        <v>6248426</v>
      </c>
      <c r="D22187" t="s">
        <v>73664</v>
      </c>
      <c r="E22187" t="s">
        <v>90</v>
      </c>
      <c r="F22187" t="s">
        <v>76</v>
      </c>
      <c r="G22187" t="s">
        <v>16</v>
      </c>
      <c r="H22187">
        <v>107</v>
      </c>
      <c r="I22187" t="s">
        <v>73671</v>
      </c>
      <c r="J22187" t="s">
        <v>73672</v>
      </c>
      <c r="K22187" t="s">
        <v>73673</v>
      </c>
      <c r="L22187" t="s">
        <v>77983</v>
      </c>
    </row>
    <row r="22188" spans="1:12" x14ac:dyDescent="0.15">
      <c r="A22188" t="s">
        <v>12</v>
      </c>
      <c r="B22188">
        <v>6248372</v>
      </c>
      <c r="C22188">
        <v>6248392</v>
      </c>
      <c r="D22188" t="s">
        <v>73664</v>
      </c>
      <c r="E22188" t="s">
        <v>90</v>
      </c>
      <c r="F22188" t="s">
        <v>76</v>
      </c>
      <c r="G22188" t="s">
        <v>16</v>
      </c>
      <c r="H22188">
        <v>141</v>
      </c>
      <c r="I22188" t="s">
        <v>73674</v>
      </c>
      <c r="J22188" t="s">
        <v>73675</v>
      </c>
      <c r="K22188" t="s">
        <v>73676</v>
      </c>
      <c r="L22188" t="s">
        <v>77951</v>
      </c>
    </row>
    <row r="22189" spans="1:12" x14ac:dyDescent="0.15">
      <c r="A22189" t="s">
        <v>12</v>
      </c>
      <c r="B22189">
        <v>6250428</v>
      </c>
      <c r="C22189">
        <v>6250448</v>
      </c>
      <c r="D22189" t="s">
        <v>73677</v>
      </c>
      <c r="E22189" t="s">
        <v>90</v>
      </c>
      <c r="F22189" t="s">
        <v>76</v>
      </c>
      <c r="G22189" t="s">
        <v>32</v>
      </c>
      <c r="H22189">
        <v>1</v>
      </c>
      <c r="I22189" t="s">
        <v>73678</v>
      </c>
      <c r="J22189" t="s">
        <v>73679</v>
      </c>
      <c r="K22189" t="s">
        <v>73680</v>
      </c>
      <c r="L22189" t="s">
        <v>77917</v>
      </c>
    </row>
    <row r="22190" spans="1:12" x14ac:dyDescent="0.15">
      <c r="A22190" t="s">
        <v>12</v>
      </c>
      <c r="B22190">
        <v>6250382</v>
      </c>
      <c r="C22190">
        <v>6250402</v>
      </c>
      <c r="D22190" t="s">
        <v>73677</v>
      </c>
      <c r="E22190" t="s">
        <v>90</v>
      </c>
      <c r="F22190" t="s">
        <v>76</v>
      </c>
      <c r="G22190" t="s">
        <v>23</v>
      </c>
      <c r="H22190">
        <v>47</v>
      </c>
      <c r="I22190" t="s">
        <v>73681</v>
      </c>
      <c r="J22190" t="s">
        <v>73682</v>
      </c>
      <c r="K22190" t="s">
        <v>73683</v>
      </c>
      <c r="L22190" t="s">
        <v>77932</v>
      </c>
    </row>
    <row r="22191" spans="1:12" x14ac:dyDescent="0.15">
      <c r="A22191" t="s">
        <v>12</v>
      </c>
      <c r="B22191">
        <v>6250359</v>
      </c>
      <c r="C22191">
        <v>6250379</v>
      </c>
      <c r="D22191" t="s">
        <v>73677</v>
      </c>
      <c r="E22191" t="s">
        <v>90</v>
      </c>
      <c r="F22191" t="s">
        <v>76</v>
      </c>
      <c r="G22191" t="s">
        <v>36</v>
      </c>
      <c r="H22191">
        <v>70</v>
      </c>
      <c r="I22191" t="s">
        <v>73684</v>
      </c>
      <c r="J22191" t="s">
        <v>73685</v>
      </c>
      <c r="K22191" t="s">
        <v>73686</v>
      </c>
      <c r="L22191" t="s">
        <v>77919</v>
      </c>
    </row>
    <row r="22192" spans="1:12" x14ac:dyDescent="0.15">
      <c r="A22192" t="s">
        <v>12</v>
      </c>
      <c r="B22192">
        <v>6250338</v>
      </c>
      <c r="C22192">
        <v>6250358</v>
      </c>
      <c r="D22192" t="s">
        <v>73677</v>
      </c>
      <c r="E22192" t="s">
        <v>90</v>
      </c>
      <c r="F22192" t="s">
        <v>76</v>
      </c>
      <c r="G22192" t="s">
        <v>16</v>
      </c>
      <c r="H22192">
        <v>91</v>
      </c>
      <c r="I22192" t="s">
        <v>73687</v>
      </c>
      <c r="J22192" t="s">
        <v>73688</v>
      </c>
      <c r="K22192" t="s">
        <v>73689</v>
      </c>
      <c r="L22192" t="s">
        <v>77907</v>
      </c>
    </row>
    <row r="22193" spans="1:12" x14ac:dyDescent="0.15">
      <c r="A22193" t="s">
        <v>12</v>
      </c>
      <c r="B22193">
        <v>6251999</v>
      </c>
      <c r="C22193">
        <v>6252019</v>
      </c>
      <c r="D22193" t="s">
        <v>73690</v>
      </c>
      <c r="E22193" t="s">
        <v>73691</v>
      </c>
      <c r="F22193" t="s">
        <v>76</v>
      </c>
      <c r="G22193" t="s">
        <v>32</v>
      </c>
      <c r="H22193">
        <v>10</v>
      </c>
      <c r="I22193" t="s">
        <v>73692</v>
      </c>
      <c r="J22193" t="s">
        <v>73693</v>
      </c>
      <c r="K22193" t="s">
        <v>73694</v>
      </c>
      <c r="L22193" t="s">
        <v>78001</v>
      </c>
    </row>
    <row r="22194" spans="1:12" x14ac:dyDescent="0.15">
      <c r="A22194" t="s">
        <v>12</v>
      </c>
      <c r="B22194">
        <v>6251978</v>
      </c>
      <c r="C22194">
        <v>6251998</v>
      </c>
      <c r="D22194" t="s">
        <v>73690</v>
      </c>
      <c r="E22194" t="s">
        <v>73691</v>
      </c>
      <c r="F22194" t="s">
        <v>76</v>
      </c>
      <c r="G22194" t="s">
        <v>36</v>
      </c>
      <c r="H22194">
        <v>31</v>
      </c>
      <c r="I22194" t="s">
        <v>73695</v>
      </c>
      <c r="J22194" t="s">
        <v>73696</v>
      </c>
      <c r="K22194" t="s">
        <v>73697</v>
      </c>
      <c r="L22194" t="s">
        <v>77910</v>
      </c>
    </row>
    <row r="22195" spans="1:12" x14ac:dyDescent="0.15">
      <c r="A22195" t="s">
        <v>12</v>
      </c>
      <c r="B22195">
        <v>6251951</v>
      </c>
      <c r="C22195">
        <v>6251971</v>
      </c>
      <c r="D22195" t="s">
        <v>73690</v>
      </c>
      <c r="E22195" t="s">
        <v>73691</v>
      </c>
      <c r="F22195" t="s">
        <v>76</v>
      </c>
      <c r="G22195" t="s">
        <v>36</v>
      </c>
      <c r="H22195">
        <v>58</v>
      </c>
      <c r="I22195" t="s">
        <v>73698</v>
      </c>
      <c r="J22195" t="s">
        <v>73699</v>
      </c>
      <c r="K22195" t="s">
        <v>73700</v>
      </c>
      <c r="L22195" t="s">
        <v>77911</v>
      </c>
    </row>
    <row r="22196" spans="1:12" x14ac:dyDescent="0.15">
      <c r="A22196" t="s">
        <v>12</v>
      </c>
      <c r="B22196">
        <v>6251887</v>
      </c>
      <c r="C22196">
        <v>6251907</v>
      </c>
      <c r="D22196" t="s">
        <v>73690</v>
      </c>
      <c r="E22196" t="s">
        <v>73691</v>
      </c>
      <c r="F22196" t="s">
        <v>76</v>
      </c>
      <c r="G22196" t="s">
        <v>23</v>
      </c>
      <c r="H22196">
        <v>122</v>
      </c>
      <c r="I22196" t="s">
        <v>73701</v>
      </c>
      <c r="J22196" t="s">
        <v>73702</v>
      </c>
      <c r="K22196" t="s">
        <v>73703</v>
      </c>
      <c r="L22196" t="s">
        <v>78033</v>
      </c>
    </row>
    <row r="22197" spans="1:12" x14ac:dyDescent="0.15">
      <c r="A22197" t="s">
        <v>12</v>
      </c>
      <c r="B22197">
        <v>6252160</v>
      </c>
      <c r="C22197">
        <v>6252180</v>
      </c>
      <c r="D22197" t="s">
        <v>73704</v>
      </c>
      <c r="E22197" t="s">
        <v>90</v>
      </c>
      <c r="F22197" t="s">
        <v>15</v>
      </c>
      <c r="G22197" t="s">
        <v>16</v>
      </c>
      <c r="H22197">
        <v>6</v>
      </c>
      <c r="I22197" t="s">
        <v>73705</v>
      </c>
      <c r="J22197" t="s">
        <v>73706</v>
      </c>
      <c r="K22197" t="s">
        <v>73707</v>
      </c>
      <c r="L22197" t="s">
        <v>78025</v>
      </c>
    </row>
    <row r="22198" spans="1:12" x14ac:dyDescent="0.15">
      <c r="A22198" t="s">
        <v>12</v>
      </c>
      <c r="B22198">
        <v>6252193</v>
      </c>
      <c r="C22198">
        <v>6252213</v>
      </c>
      <c r="D22198" t="s">
        <v>73704</v>
      </c>
      <c r="E22198" t="s">
        <v>90</v>
      </c>
      <c r="F22198" t="s">
        <v>15</v>
      </c>
      <c r="G22198" t="s">
        <v>16</v>
      </c>
      <c r="H22198">
        <v>39</v>
      </c>
      <c r="I22198" t="s">
        <v>73708</v>
      </c>
      <c r="J22198" t="s">
        <v>73709</v>
      </c>
      <c r="K22198" t="s">
        <v>73710</v>
      </c>
      <c r="L22198" t="s">
        <v>78041</v>
      </c>
    </row>
    <row r="22199" spans="1:12" x14ac:dyDescent="0.15">
      <c r="A22199" t="s">
        <v>12</v>
      </c>
      <c r="B22199">
        <v>6252214</v>
      </c>
      <c r="C22199">
        <v>6252234</v>
      </c>
      <c r="D22199" t="s">
        <v>73704</v>
      </c>
      <c r="E22199" t="s">
        <v>90</v>
      </c>
      <c r="F22199" t="s">
        <v>15</v>
      </c>
      <c r="G22199" t="s">
        <v>23</v>
      </c>
      <c r="H22199">
        <v>60</v>
      </c>
      <c r="I22199" t="s">
        <v>73711</v>
      </c>
      <c r="J22199" t="s">
        <v>73712</v>
      </c>
      <c r="K22199" t="s">
        <v>73713</v>
      </c>
      <c r="L22199" t="s">
        <v>78006</v>
      </c>
    </row>
    <row r="22200" spans="1:12" x14ac:dyDescent="0.15">
      <c r="A22200" t="s">
        <v>12</v>
      </c>
      <c r="B22200">
        <v>6252239</v>
      </c>
      <c r="C22200">
        <v>6252259</v>
      </c>
      <c r="D22200" t="s">
        <v>73704</v>
      </c>
      <c r="E22200" t="s">
        <v>90</v>
      </c>
      <c r="F22200" t="s">
        <v>15</v>
      </c>
      <c r="G22200" t="s">
        <v>16</v>
      </c>
      <c r="H22200">
        <v>85</v>
      </c>
      <c r="I22200" t="s">
        <v>73714</v>
      </c>
      <c r="J22200" t="s">
        <v>73715</v>
      </c>
      <c r="K22200" t="s">
        <v>73716</v>
      </c>
      <c r="L22200" t="s">
        <v>77972</v>
      </c>
    </row>
    <row r="22201" spans="1:12" x14ac:dyDescent="0.15">
      <c r="A22201" t="s">
        <v>12</v>
      </c>
      <c r="B22201">
        <v>6253291</v>
      </c>
      <c r="C22201">
        <v>6253311</v>
      </c>
      <c r="D22201" t="s">
        <v>73717</v>
      </c>
      <c r="E22201" t="s">
        <v>73718</v>
      </c>
      <c r="F22201" t="s">
        <v>76</v>
      </c>
      <c r="G22201" t="s">
        <v>16</v>
      </c>
      <c r="H22201">
        <v>17</v>
      </c>
      <c r="I22201" t="s">
        <v>73719</v>
      </c>
      <c r="J22201" t="s">
        <v>73720</v>
      </c>
      <c r="K22201" t="s">
        <v>73721</v>
      </c>
      <c r="L22201" t="s">
        <v>77944</v>
      </c>
    </row>
    <row r="22202" spans="1:12" x14ac:dyDescent="0.15">
      <c r="A22202" t="s">
        <v>12</v>
      </c>
      <c r="B22202">
        <v>6253258</v>
      </c>
      <c r="C22202">
        <v>6253278</v>
      </c>
      <c r="D22202" t="s">
        <v>73717</v>
      </c>
      <c r="E22202" t="s">
        <v>73718</v>
      </c>
      <c r="F22202" t="s">
        <v>76</v>
      </c>
      <c r="G22202" t="s">
        <v>32</v>
      </c>
      <c r="H22202">
        <v>50</v>
      </c>
      <c r="I22202" t="s">
        <v>73722</v>
      </c>
      <c r="J22202" t="s">
        <v>73723</v>
      </c>
      <c r="K22202" t="s">
        <v>73724</v>
      </c>
      <c r="L22202" t="s">
        <v>77925</v>
      </c>
    </row>
    <row r="22203" spans="1:12" x14ac:dyDescent="0.15">
      <c r="A22203" t="s">
        <v>12</v>
      </c>
      <c r="B22203">
        <v>6253211</v>
      </c>
      <c r="C22203">
        <v>6253231</v>
      </c>
      <c r="D22203" t="s">
        <v>73717</v>
      </c>
      <c r="E22203" t="s">
        <v>73718</v>
      </c>
      <c r="F22203" t="s">
        <v>76</v>
      </c>
      <c r="G22203" t="s">
        <v>23</v>
      </c>
      <c r="H22203">
        <v>97</v>
      </c>
      <c r="I22203" t="s">
        <v>73725</v>
      </c>
      <c r="J22203" t="s">
        <v>73726</v>
      </c>
      <c r="K22203" t="s">
        <v>73727</v>
      </c>
      <c r="L22203" t="s">
        <v>78010</v>
      </c>
    </row>
    <row r="22204" spans="1:12" x14ac:dyDescent="0.15">
      <c r="A22204" t="s">
        <v>12</v>
      </c>
      <c r="B22204">
        <v>6253182</v>
      </c>
      <c r="C22204">
        <v>6253202</v>
      </c>
      <c r="D22204" t="s">
        <v>73717</v>
      </c>
      <c r="E22204" t="s">
        <v>73718</v>
      </c>
      <c r="F22204" t="s">
        <v>76</v>
      </c>
      <c r="G22204" t="s">
        <v>16</v>
      </c>
      <c r="H22204">
        <v>126</v>
      </c>
      <c r="I22204" t="s">
        <v>73728</v>
      </c>
      <c r="J22204" t="s">
        <v>73729</v>
      </c>
      <c r="K22204" t="s">
        <v>73730</v>
      </c>
      <c r="L22204" t="s">
        <v>78078</v>
      </c>
    </row>
    <row r="22205" spans="1:12" x14ac:dyDescent="0.15">
      <c r="A22205" t="s">
        <v>12</v>
      </c>
      <c r="B22205">
        <v>6254078</v>
      </c>
      <c r="C22205">
        <v>6254098</v>
      </c>
      <c r="D22205" t="s">
        <v>73731</v>
      </c>
      <c r="E22205" t="s">
        <v>73732</v>
      </c>
      <c r="F22205" t="s">
        <v>76</v>
      </c>
      <c r="G22205" t="s">
        <v>32</v>
      </c>
      <c r="H22205">
        <v>1</v>
      </c>
      <c r="I22205" t="s">
        <v>73733</v>
      </c>
      <c r="J22205" t="s">
        <v>73734</v>
      </c>
      <c r="K22205" t="s">
        <v>73735</v>
      </c>
      <c r="L22205" t="s">
        <v>77917</v>
      </c>
    </row>
    <row r="22206" spans="1:12" x14ac:dyDescent="0.15">
      <c r="A22206" t="s">
        <v>12</v>
      </c>
      <c r="B22206">
        <v>6254047</v>
      </c>
      <c r="C22206">
        <v>6254067</v>
      </c>
      <c r="D22206" t="s">
        <v>73731</v>
      </c>
      <c r="E22206" t="s">
        <v>73732</v>
      </c>
      <c r="F22206" t="s">
        <v>76</v>
      </c>
      <c r="G22206" t="s">
        <v>23</v>
      </c>
      <c r="H22206">
        <v>32</v>
      </c>
      <c r="I22206" t="s">
        <v>73736</v>
      </c>
      <c r="J22206" t="s">
        <v>73737</v>
      </c>
      <c r="K22206" t="s">
        <v>73738</v>
      </c>
      <c r="L22206" t="s">
        <v>77918</v>
      </c>
    </row>
    <row r="22207" spans="1:12" x14ac:dyDescent="0.15">
      <c r="A22207" t="s">
        <v>12</v>
      </c>
      <c r="B22207">
        <v>6254021</v>
      </c>
      <c r="C22207">
        <v>6254041</v>
      </c>
      <c r="D22207" t="s">
        <v>73731</v>
      </c>
      <c r="E22207" t="s">
        <v>73732</v>
      </c>
      <c r="F22207" t="s">
        <v>76</v>
      </c>
      <c r="G22207" t="s">
        <v>32</v>
      </c>
      <c r="H22207">
        <v>58</v>
      </c>
      <c r="I22207" t="s">
        <v>73739</v>
      </c>
      <c r="J22207" t="s">
        <v>73740</v>
      </c>
      <c r="K22207" t="s">
        <v>73741</v>
      </c>
      <c r="L22207" t="s">
        <v>77911</v>
      </c>
    </row>
    <row r="22208" spans="1:12" x14ac:dyDescent="0.15">
      <c r="A22208" t="s">
        <v>12</v>
      </c>
      <c r="B22208">
        <v>6253999</v>
      </c>
      <c r="C22208">
        <v>6254019</v>
      </c>
      <c r="D22208" t="s">
        <v>73731</v>
      </c>
      <c r="E22208" t="s">
        <v>73732</v>
      </c>
      <c r="F22208" t="s">
        <v>76</v>
      </c>
      <c r="G22208" t="s">
        <v>23</v>
      </c>
      <c r="H22208">
        <v>80</v>
      </c>
      <c r="I22208" t="s">
        <v>73742</v>
      </c>
      <c r="J22208" t="s">
        <v>73743</v>
      </c>
      <c r="K22208" t="s">
        <v>73744</v>
      </c>
      <c r="L22208" t="s">
        <v>77940</v>
      </c>
    </row>
    <row r="22209" spans="1:12" x14ac:dyDescent="0.15">
      <c r="A22209" t="s">
        <v>12</v>
      </c>
      <c r="B22209">
        <v>6255450</v>
      </c>
      <c r="C22209">
        <v>6255470</v>
      </c>
      <c r="D22209" t="s">
        <v>73745</v>
      </c>
      <c r="E22209" t="s">
        <v>90</v>
      </c>
      <c r="F22209" t="s">
        <v>76</v>
      </c>
      <c r="G22209" t="s">
        <v>32</v>
      </c>
      <c r="H22209">
        <v>46</v>
      </c>
      <c r="I22209" t="s">
        <v>73746</v>
      </c>
      <c r="J22209" t="s">
        <v>73747</v>
      </c>
      <c r="K22209" t="s">
        <v>73748</v>
      </c>
      <c r="L22209" t="s">
        <v>78004</v>
      </c>
    </row>
    <row r="22210" spans="1:12" x14ac:dyDescent="0.15">
      <c r="A22210" t="s">
        <v>12</v>
      </c>
      <c r="B22210">
        <v>6255426</v>
      </c>
      <c r="C22210">
        <v>6255446</v>
      </c>
      <c r="D22210" t="s">
        <v>73745</v>
      </c>
      <c r="E22210" t="s">
        <v>90</v>
      </c>
      <c r="F22210" t="s">
        <v>76</v>
      </c>
      <c r="G22210" t="s">
        <v>16</v>
      </c>
      <c r="H22210">
        <v>70</v>
      </c>
      <c r="I22210" t="s">
        <v>73749</v>
      </c>
      <c r="J22210" t="s">
        <v>73750</v>
      </c>
      <c r="K22210" t="s">
        <v>73751</v>
      </c>
      <c r="L22210" t="s">
        <v>77919</v>
      </c>
    </row>
    <row r="22211" spans="1:12" x14ac:dyDescent="0.15">
      <c r="A22211" t="s">
        <v>12</v>
      </c>
      <c r="B22211">
        <v>6255399</v>
      </c>
      <c r="C22211">
        <v>6255419</v>
      </c>
      <c r="D22211" t="s">
        <v>73745</v>
      </c>
      <c r="E22211" t="s">
        <v>90</v>
      </c>
      <c r="F22211" t="s">
        <v>76</v>
      </c>
      <c r="G22211" t="s">
        <v>23</v>
      </c>
      <c r="H22211">
        <v>97</v>
      </c>
      <c r="I22211" t="s">
        <v>73752</v>
      </c>
      <c r="J22211" t="s">
        <v>73753</v>
      </c>
      <c r="K22211" t="s">
        <v>73754</v>
      </c>
      <c r="L22211" t="s">
        <v>78010</v>
      </c>
    </row>
    <row r="22212" spans="1:12" x14ac:dyDescent="0.15">
      <c r="A22212" t="s">
        <v>12</v>
      </c>
      <c r="B22212">
        <v>6255375</v>
      </c>
      <c r="C22212">
        <v>6255395</v>
      </c>
      <c r="D22212" t="s">
        <v>73745</v>
      </c>
      <c r="E22212" t="s">
        <v>90</v>
      </c>
      <c r="F22212" t="s">
        <v>76</v>
      </c>
      <c r="G22212" t="s">
        <v>32</v>
      </c>
      <c r="H22212">
        <v>121</v>
      </c>
      <c r="I22212" t="s">
        <v>73755</v>
      </c>
      <c r="J22212" t="s">
        <v>73756</v>
      </c>
      <c r="K22212" t="s">
        <v>73757</v>
      </c>
      <c r="L22212" t="s">
        <v>77943</v>
      </c>
    </row>
    <row r="22213" spans="1:12" x14ac:dyDescent="0.15">
      <c r="A22213" t="s">
        <v>12</v>
      </c>
      <c r="B22213">
        <v>6256623</v>
      </c>
      <c r="C22213">
        <v>6256643</v>
      </c>
      <c r="D22213" t="s">
        <v>73758</v>
      </c>
      <c r="E22213" t="s">
        <v>90</v>
      </c>
      <c r="F22213" t="s">
        <v>76</v>
      </c>
      <c r="G22213" t="s">
        <v>23</v>
      </c>
      <c r="H22213">
        <v>0</v>
      </c>
      <c r="I22213" t="s">
        <v>73759</v>
      </c>
      <c r="J22213" t="s">
        <v>73760</v>
      </c>
      <c r="K22213" t="s">
        <v>73761</v>
      </c>
      <c r="L22213" t="s">
        <v>77980</v>
      </c>
    </row>
    <row r="22214" spans="1:12" x14ac:dyDescent="0.15">
      <c r="A22214" t="s">
        <v>12</v>
      </c>
      <c r="B22214">
        <v>6256602</v>
      </c>
      <c r="C22214">
        <v>6256622</v>
      </c>
      <c r="D22214" t="s">
        <v>73758</v>
      </c>
      <c r="E22214" t="s">
        <v>90</v>
      </c>
      <c r="F22214" t="s">
        <v>76</v>
      </c>
      <c r="G22214" t="s">
        <v>36</v>
      </c>
      <c r="H22214">
        <v>21</v>
      </c>
      <c r="I22214" t="s">
        <v>73762</v>
      </c>
      <c r="J22214" t="s">
        <v>73763</v>
      </c>
      <c r="K22214" t="s">
        <v>73764</v>
      </c>
      <c r="L22214" t="s">
        <v>78022</v>
      </c>
    </row>
    <row r="22215" spans="1:12" x14ac:dyDescent="0.15">
      <c r="A22215" t="s">
        <v>12</v>
      </c>
      <c r="B22215">
        <v>6256580</v>
      </c>
      <c r="C22215">
        <v>6256600</v>
      </c>
      <c r="D22215" t="s">
        <v>73758</v>
      </c>
      <c r="E22215" t="s">
        <v>90</v>
      </c>
      <c r="F22215" t="s">
        <v>76</v>
      </c>
      <c r="G22215" t="s">
        <v>32</v>
      </c>
      <c r="H22215">
        <v>43</v>
      </c>
      <c r="I22215" t="s">
        <v>73765</v>
      </c>
      <c r="J22215" t="s">
        <v>73766</v>
      </c>
      <c r="K22215" t="s">
        <v>73767</v>
      </c>
      <c r="L22215" t="s">
        <v>77942</v>
      </c>
    </row>
    <row r="22216" spans="1:12" x14ac:dyDescent="0.15">
      <c r="A22216" t="s">
        <v>12</v>
      </c>
      <c r="B22216">
        <v>6256554</v>
      </c>
      <c r="C22216">
        <v>6256574</v>
      </c>
      <c r="D22216" t="s">
        <v>73758</v>
      </c>
      <c r="E22216" t="s">
        <v>90</v>
      </c>
      <c r="F22216" t="s">
        <v>76</v>
      </c>
      <c r="G22216" t="s">
        <v>36</v>
      </c>
      <c r="H22216">
        <v>69</v>
      </c>
      <c r="I22216" t="s">
        <v>73768</v>
      </c>
      <c r="J22216" t="s">
        <v>73769</v>
      </c>
      <c r="K22216" t="s">
        <v>73770</v>
      </c>
      <c r="L22216" t="s">
        <v>78015</v>
      </c>
    </row>
    <row r="22217" spans="1:12" x14ac:dyDescent="0.15">
      <c r="A22217" t="s">
        <v>12</v>
      </c>
      <c r="B22217">
        <v>6257385</v>
      </c>
      <c r="C22217">
        <v>6257405</v>
      </c>
      <c r="D22217" t="s">
        <v>73771</v>
      </c>
      <c r="E22217" t="s">
        <v>73772</v>
      </c>
      <c r="F22217" t="s">
        <v>76</v>
      </c>
      <c r="G22217" t="s">
        <v>23</v>
      </c>
      <c r="H22217">
        <v>20</v>
      </c>
      <c r="I22217" t="s">
        <v>73773</v>
      </c>
      <c r="J22217" t="s">
        <v>73774</v>
      </c>
      <c r="K22217" t="s">
        <v>73775</v>
      </c>
      <c r="L22217" t="s">
        <v>77968</v>
      </c>
    </row>
    <row r="22218" spans="1:12" x14ac:dyDescent="0.15">
      <c r="A22218" t="s">
        <v>12</v>
      </c>
      <c r="B22218">
        <v>6257347</v>
      </c>
      <c r="C22218">
        <v>6257367</v>
      </c>
      <c r="D22218" t="s">
        <v>73771</v>
      </c>
      <c r="E22218" t="s">
        <v>73772</v>
      </c>
      <c r="F22218" t="s">
        <v>76</v>
      </c>
      <c r="G22218" t="s">
        <v>16</v>
      </c>
      <c r="H22218">
        <v>58</v>
      </c>
      <c r="I22218" t="s">
        <v>73776</v>
      </c>
      <c r="J22218" t="s">
        <v>73777</v>
      </c>
      <c r="K22218" t="s">
        <v>73778</v>
      </c>
      <c r="L22218" t="s">
        <v>77911</v>
      </c>
    </row>
    <row r="22219" spans="1:12" x14ac:dyDescent="0.15">
      <c r="A22219" t="s">
        <v>12</v>
      </c>
      <c r="B22219">
        <v>6257322</v>
      </c>
      <c r="C22219">
        <v>6257342</v>
      </c>
      <c r="D22219" t="s">
        <v>73771</v>
      </c>
      <c r="E22219" t="s">
        <v>73772</v>
      </c>
      <c r="F22219" t="s">
        <v>76</v>
      </c>
      <c r="G22219" t="s">
        <v>32</v>
      </c>
      <c r="H22219">
        <v>83</v>
      </c>
      <c r="I22219" t="s">
        <v>73779</v>
      </c>
      <c r="J22219" t="s">
        <v>73780</v>
      </c>
      <c r="K22219" t="s">
        <v>73781</v>
      </c>
      <c r="L22219" t="s">
        <v>77958</v>
      </c>
    </row>
    <row r="22220" spans="1:12" x14ac:dyDescent="0.15">
      <c r="A22220" t="s">
        <v>12</v>
      </c>
      <c r="B22220">
        <v>6257288</v>
      </c>
      <c r="C22220">
        <v>6257308</v>
      </c>
      <c r="D22220" t="s">
        <v>73771</v>
      </c>
      <c r="E22220" t="s">
        <v>73772</v>
      </c>
      <c r="F22220" t="s">
        <v>76</v>
      </c>
      <c r="G22220" t="s">
        <v>16</v>
      </c>
      <c r="H22220">
        <v>117</v>
      </c>
      <c r="I22220" t="s">
        <v>73782</v>
      </c>
      <c r="J22220" t="s">
        <v>73783</v>
      </c>
      <c r="K22220" t="s">
        <v>73784</v>
      </c>
      <c r="L22220" t="s">
        <v>77930</v>
      </c>
    </row>
    <row r="22221" spans="1:12" x14ac:dyDescent="0.15">
      <c r="A22221" t="s">
        <v>12</v>
      </c>
      <c r="B22221">
        <v>6258343</v>
      </c>
      <c r="C22221">
        <v>6258363</v>
      </c>
      <c r="D22221" t="s">
        <v>73785</v>
      </c>
      <c r="E22221" t="s">
        <v>73786</v>
      </c>
      <c r="F22221" t="s">
        <v>76</v>
      </c>
      <c r="G22221" t="s">
        <v>36</v>
      </c>
      <c r="H22221">
        <v>0</v>
      </c>
      <c r="I22221" t="s">
        <v>73787</v>
      </c>
      <c r="J22221" t="s">
        <v>73788</v>
      </c>
      <c r="K22221" t="s">
        <v>73789</v>
      </c>
      <c r="L22221" t="s">
        <v>77980</v>
      </c>
    </row>
    <row r="22222" spans="1:12" x14ac:dyDescent="0.15">
      <c r="A22222" t="s">
        <v>12</v>
      </c>
      <c r="B22222">
        <v>6258323</v>
      </c>
      <c r="C22222">
        <v>6258343</v>
      </c>
      <c r="D22222" t="s">
        <v>73785</v>
      </c>
      <c r="E22222" t="s">
        <v>73786</v>
      </c>
      <c r="F22222" t="s">
        <v>76</v>
      </c>
      <c r="G22222" t="s">
        <v>16</v>
      </c>
      <c r="H22222">
        <v>20</v>
      </c>
      <c r="I22222" t="s">
        <v>73790</v>
      </c>
      <c r="J22222" t="s">
        <v>73791</v>
      </c>
      <c r="K22222" t="s">
        <v>73792</v>
      </c>
      <c r="L22222" t="s">
        <v>77968</v>
      </c>
    </row>
    <row r="22223" spans="1:12" x14ac:dyDescent="0.15">
      <c r="A22223" t="s">
        <v>12</v>
      </c>
      <c r="B22223">
        <v>6258300</v>
      </c>
      <c r="C22223">
        <v>6258320</v>
      </c>
      <c r="D22223" t="s">
        <v>73785</v>
      </c>
      <c r="E22223" t="s">
        <v>73786</v>
      </c>
      <c r="F22223" t="s">
        <v>76</v>
      </c>
      <c r="G22223" t="s">
        <v>36</v>
      </c>
      <c r="H22223">
        <v>43</v>
      </c>
      <c r="I22223" t="s">
        <v>73793</v>
      </c>
      <c r="J22223" t="s">
        <v>73794</v>
      </c>
      <c r="K22223" t="s">
        <v>73795</v>
      </c>
      <c r="L22223" t="s">
        <v>77942</v>
      </c>
    </row>
    <row r="22224" spans="1:12" x14ac:dyDescent="0.15">
      <c r="A22224" t="s">
        <v>12</v>
      </c>
      <c r="B22224">
        <v>6258263</v>
      </c>
      <c r="C22224">
        <v>6258283</v>
      </c>
      <c r="D22224" t="s">
        <v>73785</v>
      </c>
      <c r="E22224" t="s">
        <v>73786</v>
      </c>
      <c r="F22224" t="s">
        <v>76</v>
      </c>
      <c r="G22224" t="s">
        <v>23</v>
      </c>
      <c r="H22224">
        <v>80</v>
      </c>
      <c r="I22224" t="s">
        <v>73796</v>
      </c>
      <c r="J22224" t="s">
        <v>73797</v>
      </c>
      <c r="K22224" t="s">
        <v>73798</v>
      </c>
      <c r="L22224" t="s">
        <v>77940</v>
      </c>
    </row>
    <row r="22225" spans="1:12" x14ac:dyDescent="0.15">
      <c r="A22225" t="s">
        <v>12</v>
      </c>
      <c r="B22225">
        <v>6259187</v>
      </c>
      <c r="C22225">
        <v>6259207</v>
      </c>
      <c r="D22225" t="s">
        <v>73799</v>
      </c>
      <c r="E22225" t="s">
        <v>73800</v>
      </c>
      <c r="F22225" t="s">
        <v>76</v>
      </c>
      <c r="G22225" t="s">
        <v>23</v>
      </c>
      <c r="H22225">
        <v>11</v>
      </c>
      <c r="I22225" t="s">
        <v>73801</v>
      </c>
      <c r="J22225" t="s">
        <v>73802</v>
      </c>
      <c r="K22225" t="s">
        <v>73803</v>
      </c>
      <c r="L22225" t="s">
        <v>77974</v>
      </c>
    </row>
    <row r="22226" spans="1:12" x14ac:dyDescent="0.15">
      <c r="A22226" t="s">
        <v>12</v>
      </c>
      <c r="B22226">
        <v>6259151</v>
      </c>
      <c r="C22226">
        <v>6259171</v>
      </c>
      <c r="D22226" t="s">
        <v>73799</v>
      </c>
      <c r="E22226" t="s">
        <v>73800</v>
      </c>
      <c r="F22226" t="s">
        <v>76</v>
      </c>
      <c r="G22226" t="s">
        <v>23</v>
      </c>
      <c r="H22226">
        <v>47</v>
      </c>
      <c r="I22226" t="s">
        <v>73804</v>
      </c>
      <c r="J22226" t="s">
        <v>73805</v>
      </c>
      <c r="K22226" t="s">
        <v>73806</v>
      </c>
      <c r="L22226" t="s">
        <v>77932</v>
      </c>
    </row>
    <row r="22227" spans="1:12" x14ac:dyDescent="0.15">
      <c r="A22227" t="s">
        <v>12</v>
      </c>
      <c r="B22227">
        <v>6259112</v>
      </c>
      <c r="C22227">
        <v>6259132</v>
      </c>
      <c r="D22227" t="s">
        <v>73799</v>
      </c>
      <c r="E22227" t="s">
        <v>73800</v>
      </c>
      <c r="F22227" t="s">
        <v>76</v>
      </c>
      <c r="G22227" t="s">
        <v>23</v>
      </c>
      <c r="H22227">
        <v>86</v>
      </c>
      <c r="I22227" t="s">
        <v>73807</v>
      </c>
      <c r="J22227" t="s">
        <v>73808</v>
      </c>
      <c r="K22227" t="s">
        <v>73809</v>
      </c>
      <c r="L22227" t="s">
        <v>77929</v>
      </c>
    </row>
    <row r="22228" spans="1:12" x14ac:dyDescent="0.15">
      <c r="A22228" t="s">
        <v>12</v>
      </c>
      <c r="B22228">
        <v>6259061</v>
      </c>
      <c r="C22228">
        <v>6259081</v>
      </c>
      <c r="D22228" t="s">
        <v>73799</v>
      </c>
      <c r="E22228" t="s">
        <v>73800</v>
      </c>
      <c r="F22228" t="s">
        <v>76</v>
      </c>
      <c r="G22228" t="s">
        <v>23</v>
      </c>
      <c r="H22228">
        <v>137</v>
      </c>
      <c r="I22228" t="s">
        <v>73810</v>
      </c>
      <c r="J22228" t="s">
        <v>73811</v>
      </c>
      <c r="K22228" t="s">
        <v>73812</v>
      </c>
      <c r="L22228" t="s">
        <v>77987</v>
      </c>
    </row>
    <row r="22229" spans="1:12" x14ac:dyDescent="0.15">
      <c r="A22229" t="s">
        <v>12</v>
      </c>
      <c r="B22229">
        <v>6260273</v>
      </c>
      <c r="C22229">
        <v>6260293</v>
      </c>
      <c r="D22229" t="s">
        <v>73813</v>
      </c>
      <c r="E22229" t="s">
        <v>73814</v>
      </c>
      <c r="F22229" t="s">
        <v>76</v>
      </c>
      <c r="G22229" t="s">
        <v>23</v>
      </c>
      <c r="H22229">
        <v>6</v>
      </c>
      <c r="I22229" t="s">
        <v>73815</v>
      </c>
      <c r="J22229" t="s">
        <v>73816</v>
      </c>
      <c r="K22229" t="s">
        <v>73817</v>
      </c>
      <c r="L22229" t="s">
        <v>78025</v>
      </c>
    </row>
    <row r="22230" spans="1:12" x14ac:dyDescent="0.15">
      <c r="A22230" t="s">
        <v>12</v>
      </c>
      <c r="B22230">
        <v>6260253</v>
      </c>
      <c r="C22230">
        <v>6260273</v>
      </c>
      <c r="D22230" t="s">
        <v>73813</v>
      </c>
      <c r="E22230" t="s">
        <v>73814</v>
      </c>
      <c r="F22230" t="s">
        <v>76</v>
      </c>
      <c r="G22230" t="s">
        <v>16</v>
      </c>
      <c r="H22230">
        <v>26</v>
      </c>
      <c r="I22230" t="s">
        <v>73818</v>
      </c>
      <c r="J22230" t="s">
        <v>73819</v>
      </c>
      <c r="K22230" t="s">
        <v>73820</v>
      </c>
      <c r="L22230" t="s">
        <v>78002</v>
      </c>
    </row>
    <row r="22231" spans="1:12" x14ac:dyDescent="0.15">
      <c r="A22231" t="s">
        <v>12</v>
      </c>
      <c r="B22231">
        <v>6260232</v>
      </c>
      <c r="C22231">
        <v>6260252</v>
      </c>
      <c r="D22231" t="s">
        <v>73813</v>
      </c>
      <c r="E22231" t="s">
        <v>73814</v>
      </c>
      <c r="F22231" t="s">
        <v>76</v>
      </c>
      <c r="G22231" t="s">
        <v>32</v>
      </c>
      <c r="H22231">
        <v>47</v>
      </c>
      <c r="I22231" t="s">
        <v>73821</v>
      </c>
      <c r="J22231" t="s">
        <v>73822</v>
      </c>
      <c r="K22231" t="s">
        <v>73823</v>
      </c>
      <c r="L22231" t="s">
        <v>77932</v>
      </c>
    </row>
    <row r="22232" spans="1:12" x14ac:dyDescent="0.15">
      <c r="A22232" t="s">
        <v>12</v>
      </c>
      <c r="B22232">
        <v>6260212</v>
      </c>
      <c r="C22232">
        <v>6260232</v>
      </c>
      <c r="D22232" t="s">
        <v>73813</v>
      </c>
      <c r="E22232" t="s">
        <v>73814</v>
      </c>
      <c r="F22232" t="s">
        <v>76</v>
      </c>
      <c r="G22232" t="s">
        <v>16</v>
      </c>
      <c r="H22232">
        <v>67</v>
      </c>
      <c r="I22232" t="s">
        <v>73824</v>
      </c>
      <c r="J22232" t="s">
        <v>73825</v>
      </c>
      <c r="K22232" t="s">
        <v>73826</v>
      </c>
      <c r="L22232" t="s">
        <v>77981</v>
      </c>
    </row>
    <row r="22233" spans="1:12" x14ac:dyDescent="0.15">
      <c r="A22233" t="s">
        <v>12</v>
      </c>
      <c r="B22233">
        <v>6260524</v>
      </c>
      <c r="C22233">
        <v>6260544</v>
      </c>
      <c r="D22233" t="s">
        <v>73827</v>
      </c>
      <c r="E22233" t="s">
        <v>73828</v>
      </c>
      <c r="F22233" t="s">
        <v>15</v>
      </c>
      <c r="G22233" t="s">
        <v>32</v>
      </c>
      <c r="H22233">
        <v>1</v>
      </c>
      <c r="I22233" t="s">
        <v>73829</v>
      </c>
      <c r="J22233" t="s">
        <v>73830</v>
      </c>
      <c r="K22233" t="s">
        <v>73831</v>
      </c>
      <c r="L22233" t="s">
        <v>77917</v>
      </c>
    </row>
    <row r="22234" spans="1:12" x14ac:dyDescent="0.15">
      <c r="A22234" t="s">
        <v>12</v>
      </c>
      <c r="B22234">
        <v>6260546</v>
      </c>
      <c r="C22234">
        <v>6260566</v>
      </c>
      <c r="D22234" t="s">
        <v>73827</v>
      </c>
      <c r="E22234" t="s">
        <v>73828</v>
      </c>
      <c r="F22234" t="s">
        <v>15</v>
      </c>
      <c r="G22234" t="s">
        <v>32</v>
      </c>
      <c r="H22234">
        <v>23</v>
      </c>
      <c r="I22234" t="s">
        <v>73832</v>
      </c>
      <c r="J22234" t="s">
        <v>73833</v>
      </c>
      <c r="K22234" t="s">
        <v>73834</v>
      </c>
      <c r="L22234" t="s">
        <v>77975</v>
      </c>
    </row>
    <row r="22235" spans="1:12" x14ac:dyDescent="0.15">
      <c r="A22235" t="s">
        <v>12</v>
      </c>
      <c r="B22235">
        <v>6260575</v>
      </c>
      <c r="C22235">
        <v>6260595</v>
      </c>
      <c r="D22235" t="s">
        <v>73827</v>
      </c>
      <c r="E22235" t="s">
        <v>73828</v>
      </c>
      <c r="F22235" t="s">
        <v>15</v>
      </c>
      <c r="G22235" t="s">
        <v>16</v>
      </c>
      <c r="H22235">
        <v>52</v>
      </c>
      <c r="I22235" t="s">
        <v>73835</v>
      </c>
      <c r="J22235" t="s">
        <v>73836</v>
      </c>
      <c r="K22235" t="s">
        <v>73837</v>
      </c>
      <c r="L22235" t="s">
        <v>77959</v>
      </c>
    </row>
    <row r="22236" spans="1:12" x14ac:dyDescent="0.15">
      <c r="A22236" t="s">
        <v>12</v>
      </c>
      <c r="B22236">
        <v>6260602</v>
      </c>
      <c r="C22236">
        <v>6260622</v>
      </c>
      <c r="D22236" t="s">
        <v>73827</v>
      </c>
      <c r="E22236" t="s">
        <v>73828</v>
      </c>
      <c r="F22236" t="s">
        <v>15</v>
      </c>
      <c r="G22236" t="s">
        <v>16</v>
      </c>
      <c r="H22236">
        <v>79</v>
      </c>
      <c r="I22236" t="s">
        <v>73838</v>
      </c>
      <c r="J22236" t="s">
        <v>73839</v>
      </c>
      <c r="K22236" t="s">
        <v>73840</v>
      </c>
      <c r="L22236" t="s">
        <v>77993</v>
      </c>
    </row>
    <row r="22237" spans="1:12" x14ac:dyDescent="0.15">
      <c r="A22237" t="s">
        <v>12</v>
      </c>
      <c r="B22237">
        <v>6262996</v>
      </c>
      <c r="C22237">
        <v>6263016</v>
      </c>
      <c r="D22237" t="s">
        <v>73841</v>
      </c>
      <c r="E22237" t="s">
        <v>90</v>
      </c>
      <c r="F22237" t="s">
        <v>76</v>
      </c>
      <c r="G22237" t="s">
        <v>32</v>
      </c>
      <c r="H22237">
        <v>17</v>
      </c>
      <c r="I22237" t="s">
        <v>73842</v>
      </c>
      <c r="J22237" t="s">
        <v>73843</v>
      </c>
      <c r="K22237" t="s">
        <v>73844</v>
      </c>
      <c r="L22237" t="s">
        <v>77944</v>
      </c>
    </row>
    <row r="22238" spans="1:12" x14ac:dyDescent="0.15">
      <c r="A22238" t="s">
        <v>12</v>
      </c>
      <c r="B22238">
        <v>6262898</v>
      </c>
      <c r="C22238">
        <v>6262918</v>
      </c>
      <c r="D22238" t="s">
        <v>73841</v>
      </c>
      <c r="E22238" t="s">
        <v>90</v>
      </c>
      <c r="F22238" t="s">
        <v>76</v>
      </c>
      <c r="G22238" t="s">
        <v>32</v>
      </c>
      <c r="H22238">
        <v>115</v>
      </c>
      <c r="I22238" t="s">
        <v>73845</v>
      </c>
      <c r="J22238" t="s">
        <v>73846</v>
      </c>
      <c r="K22238" t="s">
        <v>73847</v>
      </c>
      <c r="L22238" t="s">
        <v>78020</v>
      </c>
    </row>
    <row r="22239" spans="1:12" x14ac:dyDescent="0.15">
      <c r="A22239" t="s">
        <v>12</v>
      </c>
      <c r="B22239">
        <v>6262859</v>
      </c>
      <c r="C22239">
        <v>6262879</v>
      </c>
      <c r="D22239" t="s">
        <v>73841</v>
      </c>
      <c r="E22239" t="s">
        <v>90</v>
      </c>
      <c r="F22239" t="s">
        <v>76</v>
      </c>
      <c r="G22239" t="s">
        <v>23</v>
      </c>
      <c r="H22239">
        <v>154</v>
      </c>
      <c r="I22239" t="s">
        <v>73848</v>
      </c>
      <c r="J22239" t="s">
        <v>73849</v>
      </c>
      <c r="K22239" t="s">
        <v>73850</v>
      </c>
      <c r="L22239" t="s">
        <v>78107</v>
      </c>
    </row>
    <row r="22240" spans="1:12" x14ac:dyDescent="0.15">
      <c r="A22240" t="s">
        <v>12</v>
      </c>
      <c r="B22240">
        <v>6262817</v>
      </c>
      <c r="C22240">
        <v>6262837</v>
      </c>
      <c r="D22240" t="s">
        <v>73841</v>
      </c>
      <c r="E22240" t="s">
        <v>90</v>
      </c>
      <c r="F22240" t="s">
        <v>76</v>
      </c>
      <c r="G22240" t="s">
        <v>32</v>
      </c>
      <c r="H22240">
        <v>196</v>
      </c>
      <c r="I22240" t="s">
        <v>73851</v>
      </c>
      <c r="J22240" t="s">
        <v>73852</v>
      </c>
      <c r="K22240" t="s">
        <v>73853</v>
      </c>
      <c r="L22240" t="s">
        <v>78090</v>
      </c>
    </row>
    <row r="22241" spans="1:12" x14ac:dyDescent="0.15">
      <c r="A22241" t="s">
        <v>12</v>
      </c>
      <c r="B22241">
        <v>6266499</v>
      </c>
      <c r="C22241">
        <v>6266519</v>
      </c>
      <c r="D22241" t="s">
        <v>73854</v>
      </c>
      <c r="E22241" t="s">
        <v>90</v>
      </c>
      <c r="F22241" t="s">
        <v>76</v>
      </c>
      <c r="G22241" t="s">
        <v>32</v>
      </c>
      <c r="H22241">
        <v>14</v>
      </c>
      <c r="I22241" t="s">
        <v>73855</v>
      </c>
      <c r="J22241" t="s">
        <v>73856</v>
      </c>
      <c r="K22241" t="s">
        <v>73857</v>
      </c>
      <c r="L22241" t="s">
        <v>77924</v>
      </c>
    </row>
    <row r="22242" spans="1:12" x14ac:dyDescent="0.15">
      <c r="A22242" t="s">
        <v>12</v>
      </c>
      <c r="B22242">
        <v>6266461</v>
      </c>
      <c r="C22242">
        <v>6266481</v>
      </c>
      <c r="D22242" t="s">
        <v>73854</v>
      </c>
      <c r="E22242" t="s">
        <v>90</v>
      </c>
      <c r="F22242" t="s">
        <v>76</v>
      </c>
      <c r="G22242" t="s">
        <v>16</v>
      </c>
      <c r="H22242">
        <v>52</v>
      </c>
      <c r="I22242" t="s">
        <v>73858</v>
      </c>
      <c r="J22242" t="s">
        <v>73859</v>
      </c>
      <c r="K22242" t="s">
        <v>73860</v>
      </c>
      <c r="L22242" t="s">
        <v>77959</v>
      </c>
    </row>
    <row r="22243" spans="1:12" x14ac:dyDescent="0.15">
      <c r="A22243" t="s">
        <v>12</v>
      </c>
      <c r="B22243">
        <v>6266397</v>
      </c>
      <c r="C22243">
        <v>6266417</v>
      </c>
      <c r="D22243" t="s">
        <v>73854</v>
      </c>
      <c r="E22243" t="s">
        <v>90</v>
      </c>
      <c r="F22243" t="s">
        <v>76</v>
      </c>
      <c r="G22243" t="s">
        <v>23</v>
      </c>
      <c r="H22243">
        <v>116</v>
      </c>
      <c r="I22243" t="s">
        <v>73861</v>
      </c>
      <c r="J22243" t="s">
        <v>73862</v>
      </c>
      <c r="K22243" t="s">
        <v>73863</v>
      </c>
      <c r="L22243" t="s">
        <v>77976</v>
      </c>
    </row>
    <row r="22244" spans="1:12" x14ac:dyDescent="0.15">
      <c r="A22244" t="s">
        <v>12</v>
      </c>
      <c r="B22244">
        <v>6266364</v>
      </c>
      <c r="C22244">
        <v>6266384</v>
      </c>
      <c r="D22244" t="s">
        <v>73854</v>
      </c>
      <c r="E22244" t="s">
        <v>90</v>
      </c>
      <c r="F22244" t="s">
        <v>76</v>
      </c>
      <c r="G22244" t="s">
        <v>32</v>
      </c>
      <c r="H22244">
        <v>149</v>
      </c>
      <c r="I22244" t="s">
        <v>73864</v>
      </c>
      <c r="J22244" t="s">
        <v>73865</v>
      </c>
      <c r="K22244" t="s">
        <v>73866</v>
      </c>
      <c r="L22244" t="s">
        <v>78045</v>
      </c>
    </row>
    <row r="22245" spans="1:12" x14ac:dyDescent="0.15">
      <c r="A22245" t="s">
        <v>12</v>
      </c>
      <c r="B22245">
        <v>6268565</v>
      </c>
      <c r="C22245">
        <v>6268585</v>
      </c>
      <c r="D22245" t="s">
        <v>73867</v>
      </c>
      <c r="E22245" t="s">
        <v>90</v>
      </c>
      <c r="F22245" t="s">
        <v>76</v>
      </c>
      <c r="G22245" t="s">
        <v>32</v>
      </c>
      <c r="H22245">
        <v>20</v>
      </c>
      <c r="I22245" t="s">
        <v>73868</v>
      </c>
      <c r="J22245" t="s">
        <v>73869</v>
      </c>
      <c r="K22245" t="s">
        <v>73870</v>
      </c>
      <c r="L22245" t="s">
        <v>77968</v>
      </c>
    </row>
    <row r="22246" spans="1:12" x14ac:dyDescent="0.15">
      <c r="A22246" t="s">
        <v>12</v>
      </c>
      <c r="B22246">
        <v>6268530</v>
      </c>
      <c r="C22246">
        <v>6268550</v>
      </c>
      <c r="D22246" t="s">
        <v>73867</v>
      </c>
      <c r="E22246" t="s">
        <v>90</v>
      </c>
      <c r="F22246" t="s">
        <v>76</v>
      </c>
      <c r="G22246" t="s">
        <v>36</v>
      </c>
      <c r="H22246">
        <v>55</v>
      </c>
      <c r="I22246" t="s">
        <v>73871</v>
      </c>
      <c r="J22246" t="s">
        <v>73872</v>
      </c>
      <c r="K22246" t="s">
        <v>73873</v>
      </c>
      <c r="L22246" t="s">
        <v>77992</v>
      </c>
    </row>
    <row r="22247" spans="1:12" x14ac:dyDescent="0.15">
      <c r="A22247" t="s">
        <v>12</v>
      </c>
      <c r="B22247">
        <v>6268499</v>
      </c>
      <c r="C22247">
        <v>6268519</v>
      </c>
      <c r="D22247" t="s">
        <v>73867</v>
      </c>
      <c r="E22247" t="s">
        <v>90</v>
      </c>
      <c r="F22247" t="s">
        <v>76</v>
      </c>
      <c r="G22247" t="s">
        <v>16</v>
      </c>
      <c r="H22247">
        <v>86</v>
      </c>
      <c r="I22247" t="s">
        <v>73874</v>
      </c>
      <c r="J22247" t="s">
        <v>73875</v>
      </c>
      <c r="K22247" t="s">
        <v>73876</v>
      </c>
      <c r="L22247" t="s">
        <v>77929</v>
      </c>
    </row>
    <row r="22248" spans="1:12" x14ac:dyDescent="0.15">
      <c r="A22248" t="s">
        <v>12</v>
      </c>
      <c r="B22248">
        <v>6268445</v>
      </c>
      <c r="C22248">
        <v>6268465</v>
      </c>
      <c r="D22248" t="s">
        <v>73867</v>
      </c>
      <c r="E22248" t="s">
        <v>90</v>
      </c>
      <c r="F22248" t="s">
        <v>76</v>
      </c>
      <c r="G22248" t="s">
        <v>36</v>
      </c>
      <c r="H22248">
        <v>140</v>
      </c>
      <c r="I22248" t="s">
        <v>73877</v>
      </c>
      <c r="J22248" t="s">
        <v>73878</v>
      </c>
      <c r="K22248" t="s">
        <v>73879</v>
      </c>
      <c r="L22248" t="s">
        <v>78038</v>
      </c>
    </row>
    <row r="22249" spans="1:12" x14ac:dyDescent="0.15">
      <c r="A22249" t="s">
        <v>12</v>
      </c>
      <c r="B22249">
        <v>6270566</v>
      </c>
      <c r="C22249">
        <v>6270586</v>
      </c>
      <c r="D22249" t="s">
        <v>73880</v>
      </c>
      <c r="E22249" t="s">
        <v>73881</v>
      </c>
      <c r="F22249" t="s">
        <v>76</v>
      </c>
      <c r="G22249" t="s">
        <v>23</v>
      </c>
      <c r="H22249">
        <v>10</v>
      </c>
      <c r="I22249" t="s">
        <v>73882</v>
      </c>
      <c r="J22249" t="s">
        <v>73883</v>
      </c>
      <c r="K22249" t="s">
        <v>73884</v>
      </c>
      <c r="L22249" t="s">
        <v>78001</v>
      </c>
    </row>
    <row r="22250" spans="1:12" x14ac:dyDescent="0.15">
      <c r="A22250" t="s">
        <v>12</v>
      </c>
      <c r="B22250">
        <v>6270544</v>
      </c>
      <c r="C22250">
        <v>6270564</v>
      </c>
      <c r="D22250" t="s">
        <v>73880</v>
      </c>
      <c r="E22250" t="s">
        <v>73881</v>
      </c>
      <c r="F22250" t="s">
        <v>76</v>
      </c>
      <c r="G22250" t="s">
        <v>16</v>
      </c>
      <c r="H22250">
        <v>32</v>
      </c>
      <c r="I22250" t="s">
        <v>73885</v>
      </c>
      <c r="J22250" t="s">
        <v>73886</v>
      </c>
      <c r="K22250" t="s">
        <v>73887</v>
      </c>
      <c r="L22250" t="s">
        <v>77918</v>
      </c>
    </row>
    <row r="22251" spans="1:12" x14ac:dyDescent="0.15">
      <c r="A22251" t="s">
        <v>12</v>
      </c>
      <c r="B22251">
        <v>6270515</v>
      </c>
      <c r="C22251">
        <v>6270535</v>
      </c>
      <c r="D22251" t="s">
        <v>73880</v>
      </c>
      <c r="E22251" t="s">
        <v>73881</v>
      </c>
      <c r="F22251" t="s">
        <v>76</v>
      </c>
      <c r="G22251" t="s">
        <v>36</v>
      </c>
      <c r="H22251">
        <v>61</v>
      </c>
      <c r="I22251" t="s">
        <v>73888</v>
      </c>
      <c r="J22251" t="s">
        <v>73889</v>
      </c>
      <c r="K22251" t="s">
        <v>73890</v>
      </c>
      <c r="L22251" t="s">
        <v>77979</v>
      </c>
    </row>
    <row r="22252" spans="1:12" x14ac:dyDescent="0.15">
      <c r="A22252" t="s">
        <v>12</v>
      </c>
      <c r="B22252">
        <v>6270491</v>
      </c>
      <c r="C22252">
        <v>6270511</v>
      </c>
      <c r="D22252" t="s">
        <v>73880</v>
      </c>
      <c r="E22252" t="s">
        <v>73881</v>
      </c>
      <c r="F22252" t="s">
        <v>76</v>
      </c>
      <c r="G22252" t="s">
        <v>36</v>
      </c>
      <c r="H22252">
        <v>85</v>
      </c>
      <c r="I22252" t="s">
        <v>73891</v>
      </c>
      <c r="J22252" t="s">
        <v>73892</v>
      </c>
      <c r="K22252" t="s">
        <v>73893</v>
      </c>
      <c r="L22252" t="s">
        <v>77972</v>
      </c>
    </row>
    <row r="22253" spans="1:12" x14ac:dyDescent="0.15">
      <c r="A22253" t="s">
        <v>12</v>
      </c>
      <c r="B22253">
        <v>6270697</v>
      </c>
      <c r="C22253">
        <v>6270717</v>
      </c>
      <c r="D22253" t="s">
        <v>73894</v>
      </c>
      <c r="E22253" t="s">
        <v>90</v>
      </c>
      <c r="F22253" t="s">
        <v>15</v>
      </c>
      <c r="G22253" t="s">
        <v>16</v>
      </c>
      <c r="H22253">
        <v>0</v>
      </c>
      <c r="I22253" t="s">
        <v>73895</v>
      </c>
      <c r="J22253" t="s">
        <v>73896</v>
      </c>
      <c r="K22253" t="s">
        <v>73897</v>
      </c>
      <c r="L22253" t="s">
        <v>77980</v>
      </c>
    </row>
    <row r="22254" spans="1:12" x14ac:dyDescent="0.15">
      <c r="A22254" t="s">
        <v>12</v>
      </c>
      <c r="B22254">
        <v>6270737</v>
      </c>
      <c r="C22254">
        <v>6270757</v>
      </c>
      <c r="D22254" t="s">
        <v>73894</v>
      </c>
      <c r="E22254" t="s">
        <v>90</v>
      </c>
      <c r="F22254" t="s">
        <v>15</v>
      </c>
      <c r="G22254" t="s">
        <v>16</v>
      </c>
      <c r="H22254">
        <v>40</v>
      </c>
      <c r="I22254" t="s">
        <v>73898</v>
      </c>
      <c r="J22254" t="s">
        <v>73899</v>
      </c>
      <c r="K22254" t="s">
        <v>73900</v>
      </c>
      <c r="L22254" t="s">
        <v>77952</v>
      </c>
    </row>
    <row r="22255" spans="1:12" x14ac:dyDescent="0.15">
      <c r="A22255" t="s">
        <v>12</v>
      </c>
      <c r="B22255">
        <v>6270768</v>
      </c>
      <c r="C22255">
        <v>6270788</v>
      </c>
      <c r="D22255" t="s">
        <v>73894</v>
      </c>
      <c r="E22255" t="s">
        <v>90</v>
      </c>
      <c r="F22255" t="s">
        <v>15</v>
      </c>
      <c r="G22255" t="s">
        <v>32</v>
      </c>
      <c r="H22255">
        <v>71</v>
      </c>
      <c r="I22255" t="s">
        <v>73901</v>
      </c>
      <c r="J22255" t="s">
        <v>73902</v>
      </c>
      <c r="K22255" t="s">
        <v>73903</v>
      </c>
      <c r="L22255" t="s">
        <v>77969</v>
      </c>
    </row>
    <row r="22256" spans="1:12" x14ac:dyDescent="0.15">
      <c r="A22256" t="s">
        <v>12</v>
      </c>
      <c r="B22256">
        <v>6270790</v>
      </c>
      <c r="C22256">
        <v>6270810</v>
      </c>
      <c r="D22256" t="s">
        <v>73894</v>
      </c>
      <c r="E22256" t="s">
        <v>90</v>
      </c>
      <c r="F22256" t="s">
        <v>15</v>
      </c>
      <c r="G22256" t="s">
        <v>16</v>
      </c>
      <c r="H22256">
        <v>93</v>
      </c>
      <c r="I22256" t="s">
        <v>73904</v>
      </c>
      <c r="J22256" t="s">
        <v>73905</v>
      </c>
      <c r="K22256" t="s">
        <v>73906</v>
      </c>
      <c r="L22256" t="s">
        <v>78044</v>
      </c>
    </row>
    <row r="22257" spans="1:12" x14ac:dyDescent="0.15">
      <c r="A22257" t="s">
        <v>12</v>
      </c>
      <c r="B22257">
        <v>6270997</v>
      </c>
      <c r="C22257">
        <v>6271017</v>
      </c>
      <c r="D22257" t="s">
        <v>73907</v>
      </c>
      <c r="E22257" t="s">
        <v>90</v>
      </c>
      <c r="F22257" t="s">
        <v>15</v>
      </c>
      <c r="G22257" t="s">
        <v>16</v>
      </c>
      <c r="H22257">
        <v>6</v>
      </c>
      <c r="I22257" t="s">
        <v>73908</v>
      </c>
      <c r="J22257" t="s">
        <v>73909</v>
      </c>
      <c r="K22257" t="s">
        <v>73910</v>
      </c>
      <c r="L22257" t="s">
        <v>78025</v>
      </c>
    </row>
    <row r="22258" spans="1:12" x14ac:dyDescent="0.15">
      <c r="A22258" t="s">
        <v>12</v>
      </c>
      <c r="B22258">
        <v>6271017</v>
      </c>
      <c r="C22258">
        <v>6271037</v>
      </c>
      <c r="D22258" t="s">
        <v>73907</v>
      </c>
      <c r="E22258" t="s">
        <v>90</v>
      </c>
      <c r="F22258" t="s">
        <v>15</v>
      </c>
      <c r="G22258" t="s">
        <v>32</v>
      </c>
      <c r="H22258">
        <v>26</v>
      </c>
      <c r="I22258" t="s">
        <v>73911</v>
      </c>
      <c r="J22258" t="s">
        <v>73912</v>
      </c>
      <c r="K22258" t="s">
        <v>73913</v>
      </c>
      <c r="L22258" t="s">
        <v>78002</v>
      </c>
    </row>
    <row r="22259" spans="1:12" x14ac:dyDescent="0.15">
      <c r="A22259" t="s">
        <v>12</v>
      </c>
      <c r="B22259">
        <v>6271042</v>
      </c>
      <c r="C22259">
        <v>6271062</v>
      </c>
      <c r="D22259" t="s">
        <v>73907</v>
      </c>
      <c r="E22259" t="s">
        <v>90</v>
      </c>
      <c r="F22259" t="s">
        <v>15</v>
      </c>
      <c r="G22259" t="s">
        <v>23</v>
      </c>
      <c r="H22259">
        <v>51</v>
      </c>
      <c r="I22259" t="s">
        <v>73914</v>
      </c>
      <c r="J22259" t="s">
        <v>73915</v>
      </c>
      <c r="K22259" t="s">
        <v>73916</v>
      </c>
      <c r="L22259" t="s">
        <v>78023</v>
      </c>
    </row>
    <row r="22260" spans="1:12" x14ac:dyDescent="0.15">
      <c r="A22260" t="s">
        <v>12</v>
      </c>
      <c r="B22260">
        <v>6271068</v>
      </c>
      <c r="C22260">
        <v>6271088</v>
      </c>
      <c r="D22260" t="s">
        <v>73907</v>
      </c>
      <c r="E22260" t="s">
        <v>90</v>
      </c>
      <c r="F22260" t="s">
        <v>15</v>
      </c>
      <c r="G22260" t="s">
        <v>36</v>
      </c>
      <c r="H22260">
        <v>77</v>
      </c>
      <c r="I22260" t="s">
        <v>73917</v>
      </c>
      <c r="J22260" t="s">
        <v>73918</v>
      </c>
      <c r="K22260" t="s">
        <v>73919</v>
      </c>
      <c r="L22260" t="s">
        <v>77960</v>
      </c>
    </row>
    <row r="22261" spans="1:12" x14ac:dyDescent="0.15">
      <c r="A22261" t="s">
        <v>12</v>
      </c>
      <c r="B22261">
        <v>6271922</v>
      </c>
      <c r="C22261">
        <v>6271942</v>
      </c>
      <c r="D22261" t="s">
        <v>73920</v>
      </c>
      <c r="E22261" t="s">
        <v>90</v>
      </c>
      <c r="F22261" t="s">
        <v>15</v>
      </c>
      <c r="G22261" t="s">
        <v>23</v>
      </c>
      <c r="H22261">
        <v>7</v>
      </c>
      <c r="I22261" t="s">
        <v>73921</v>
      </c>
      <c r="J22261" t="s">
        <v>73922</v>
      </c>
      <c r="K22261" t="s">
        <v>73923</v>
      </c>
      <c r="L22261" t="s">
        <v>77909</v>
      </c>
    </row>
    <row r="22262" spans="1:12" x14ac:dyDescent="0.15">
      <c r="A22262" t="s">
        <v>12</v>
      </c>
      <c r="B22262">
        <v>6271971</v>
      </c>
      <c r="C22262">
        <v>6271991</v>
      </c>
      <c r="D22262" t="s">
        <v>73920</v>
      </c>
      <c r="E22262" t="s">
        <v>90</v>
      </c>
      <c r="F22262" t="s">
        <v>15</v>
      </c>
      <c r="G22262" t="s">
        <v>23</v>
      </c>
      <c r="H22262">
        <v>56</v>
      </c>
      <c r="I22262" t="s">
        <v>73924</v>
      </c>
      <c r="J22262" t="s">
        <v>73925</v>
      </c>
      <c r="K22262" t="s">
        <v>73926</v>
      </c>
      <c r="L22262" t="s">
        <v>77971</v>
      </c>
    </row>
    <row r="22263" spans="1:12" x14ac:dyDescent="0.15">
      <c r="A22263" t="s">
        <v>12</v>
      </c>
      <c r="B22263">
        <v>6272001</v>
      </c>
      <c r="C22263">
        <v>6272021</v>
      </c>
      <c r="D22263" t="s">
        <v>73920</v>
      </c>
      <c r="E22263" t="s">
        <v>90</v>
      </c>
      <c r="F22263" t="s">
        <v>15</v>
      </c>
      <c r="G22263" t="s">
        <v>32</v>
      </c>
      <c r="H22263">
        <v>86</v>
      </c>
      <c r="I22263" t="s">
        <v>73927</v>
      </c>
      <c r="J22263" t="s">
        <v>73928</v>
      </c>
      <c r="K22263" t="s">
        <v>73929</v>
      </c>
      <c r="L22263" t="s">
        <v>77929</v>
      </c>
    </row>
    <row r="22264" spans="1:12" x14ac:dyDescent="0.15">
      <c r="A22264" t="s">
        <v>12</v>
      </c>
      <c r="B22264">
        <v>6272033</v>
      </c>
      <c r="C22264">
        <v>6272053</v>
      </c>
      <c r="D22264" t="s">
        <v>73920</v>
      </c>
      <c r="E22264" t="s">
        <v>90</v>
      </c>
      <c r="F22264" t="s">
        <v>15</v>
      </c>
      <c r="G22264" t="s">
        <v>16</v>
      </c>
      <c r="H22264">
        <v>118</v>
      </c>
      <c r="I22264" t="s">
        <v>73930</v>
      </c>
      <c r="J22264" t="s">
        <v>73931</v>
      </c>
      <c r="K22264" t="s">
        <v>73932</v>
      </c>
      <c r="L22264" t="s">
        <v>77973</v>
      </c>
    </row>
    <row r="22265" spans="1:12" x14ac:dyDescent="0.15">
      <c r="A22265" t="s">
        <v>12</v>
      </c>
      <c r="B22265">
        <v>6272297</v>
      </c>
      <c r="C22265">
        <v>6272317</v>
      </c>
      <c r="D22265" t="s">
        <v>73933</v>
      </c>
      <c r="E22265" t="s">
        <v>73934</v>
      </c>
      <c r="F22265" t="s">
        <v>15</v>
      </c>
      <c r="G22265" t="s">
        <v>36</v>
      </c>
      <c r="H22265">
        <v>0</v>
      </c>
      <c r="I22265" t="s">
        <v>73935</v>
      </c>
      <c r="J22265" t="s">
        <v>73936</v>
      </c>
      <c r="K22265" t="s">
        <v>73937</v>
      </c>
      <c r="L22265" t="s">
        <v>77980</v>
      </c>
    </row>
    <row r="22266" spans="1:12" x14ac:dyDescent="0.15">
      <c r="A22266" t="s">
        <v>12</v>
      </c>
      <c r="B22266">
        <v>6272323</v>
      </c>
      <c r="C22266">
        <v>6272343</v>
      </c>
      <c r="D22266" t="s">
        <v>73933</v>
      </c>
      <c r="E22266" t="s">
        <v>73934</v>
      </c>
      <c r="F22266" t="s">
        <v>15</v>
      </c>
      <c r="G22266" t="s">
        <v>23</v>
      </c>
      <c r="H22266">
        <v>26</v>
      </c>
      <c r="I22266" t="s">
        <v>73938</v>
      </c>
      <c r="J22266" t="s">
        <v>73939</v>
      </c>
      <c r="K22266" t="s">
        <v>73940</v>
      </c>
      <c r="L22266" t="s">
        <v>78002</v>
      </c>
    </row>
    <row r="22267" spans="1:12" x14ac:dyDescent="0.15">
      <c r="A22267" t="s">
        <v>12</v>
      </c>
      <c r="B22267">
        <v>6272347</v>
      </c>
      <c r="C22267">
        <v>6272367</v>
      </c>
      <c r="D22267" t="s">
        <v>73933</v>
      </c>
      <c r="E22267" t="s">
        <v>73934</v>
      </c>
      <c r="F22267" t="s">
        <v>15</v>
      </c>
      <c r="G22267" t="s">
        <v>16</v>
      </c>
      <c r="H22267">
        <v>50</v>
      </c>
      <c r="I22267" t="s">
        <v>73941</v>
      </c>
      <c r="J22267" t="s">
        <v>73942</v>
      </c>
      <c r="K22267" t="s">
        <v>73943</v>
      </c>
      <c r="L22267" t="s">
        <v>77925</v>
      </c>
    </row>
    <row r="22268" spans="1:12" x14ac:dyDescent="0.15">
      <c r="A22268" t="s">
        <v>12</v>
      </c>
      <c r="B22268">
        <v>6272380</v>
      </c>
      <c r="C22268">
        <v>6272400</v>
      </c>
      <c r="D22268" t="s">
        <v>73933</v>
      </c>
      <c r="E22268" t="s">
        <v>73934</v>
      </c>
      <c r="F22268" t="s">
        <v>15</v>
      </c>
      <c r="G22268" t="s">
        <v>23</v>
      </c>
      <c r="H22268">
        <v>83</v>
      </c>
      <c r="I22268" t="s">
        <v>73944</v>
      </c>
      <c r="J22268" t="s">
        <v>73945</v>
      </c>
      <c r="K22268" t="s">
        <v>73946</v>
      </c>
      <c r="L22268" t="s">
        <v>77958</v>
      </c>
    </row>
    <row r="22269" spans="1:12" x14ac:dyDescent="0.15">
      <c r="A22269" t="s">
        <v>12</v>
      </c>
      <c r="B22269">
        <v>6275201</v>
      </c>
      <c r="C22269">
        <v>6275221</v>
      </c>
      <c r="D22269" t="s">
        <v>73947</v>
      </c>
      <c r="E22269" t="s">
        <v>90</v>
      </c>
      <c r="F22269" t="s">
        <v>15</v>
      </c>
      <c r="G22269" t="s">
        <v>23</v>
      </c>
      <c r="H22269">
        <v>11</v>
      </c>
      <c r="I22269" t="s">
        <v>73948</v>
      </c>
      <c r="J22269" t="s">
        <v>73949</v>
      </c>
      <c r="K22269" t="s">
        <v>73950</v>
      </c>
      <c r="L22269" t="s">
        <v>77974</v>
      </c>
    </row>
    <row r="22270" spans="1:12" x14ac:dyDescent="0.15">
      <c r="A22270" t="s">
        <v>12</v>
      </c>
      <c r="B22270">
        <v>6275227</v>
      </c>
      <c r="C22270">
        <v>6275247</v>
      </c>
      <c r="D22270" t="s">
        <v>73947</v>
      </c>
      <c r="E22270" t="s">
        <v>90</v>
      </c>
      <c r="F22270" t="s">
        <v>15</v>
      </c>
      <c r="G22270" t="s">
        <v>16</v>
      </c>
      <c r="H22270">
        <v>37</v>
      </c>
      <c r="I22270" t="s">
        <v>73951</v>
      </c>
      <c r="J22270" t="s">
        <v>73952</v>
      </c>
      <c r="K22270" t="s">
        <v>73953</v>
      </c>
      <c r="L22270" t="s">
        <v>77906</v>
      </c>
    </row>
    <row r="22271" spans="1:12" x14ac:dyDescent="0.15">
      <c r="A22271" t="s">
        <v>12</v>
      </c>
      <c r="B22271">
        <v>6275252</v>
      </c>
      <c r="C22271">
        <v>6275272</v>
      </c>
      <c r="D22271" t="s">
        <v>73947</v>
      </c>
      <c r="E22271" t="s">
        <v>90</v>
      </c>
      <c r="F22271" t="s">
        <v>15</v>
      </c>
      <c r="G22271" t="s">
        <v>16</v>
      </c>
      <c r="H22271">
        <v>62</v>
      </c>
      <c r="I22271" t="s">
        <v>73954</v>
      </c>
      <c r="J22271" t="s">
        <v>73955</v>
      </c>
      <c r="K22271" t="s">
        <v>73956</v>
      </c>
      <c r="L22271" t="s">
        <v>77949</v>
      </c>
    </row>
    <row r="22272" spans="1:12" x14ac:dyDescent="0.15">
      <c r="A22272" t="s">
        <v>12</v>
      </c>
      <c r="B22272">
        <v>6275279</v>
      </c>
      <c r="C22272">
        <v>6275299</v>
      </c>
      <c r="D22272" t="s">
        <v>73947</v>
      </c>
      <c r="E22272" t="s">
        <v>90</v>
      </c>
      <c r="F22272" t="s">
        <v>15</v>
      </c>
      <c r="G22272" t="s">
        <v>16</v>
      </c>
      <c r="H22272">
        <v>89</v>
      </c>
      <c r="I22272" t="s">
        <v>73957</v>
      </c>
      <c r="J22272" t="s">
        <v>73958</v>
      </c>
      <c r="K22272" t="s">
        <v>73959</v>
      </c>
      <c r="L22272" t="s">
        <v>77964</v>
      </c>
    </row>
    <row r="22273" spans="1:12" x14ac:dyDescent="0.15">
      <c r="A22273" t="s">
        <v>12</v>
      </c>
      <c r="B22273">
        <v>6276320</v>
      </c>
      <c r="C22273">
        <v>6276340</v>
      </c>
      <c r="D22273" t="s">
        <v>73960</v>
      </c>
      <c r="E22273" t="s">
        <v>73961</v>
      </c>
      <c r="F22273" t="s">
        <v>76</v>
      </c>
      <c r="G22273" t="s">
        <v>16</v>
      </c>
      <c r="H22273">
        <v>12</v>
      </c>
      <c r="I22273" t="s">
        <v>73962</v>
      </c>
      <c r="J22273" t="s">
        <v>73963</v>
      </c>
      <c r="K22273" t="s">
        <v>73964</v>
      </c>
      <c r="L22273" t="s">
        <v>77991</v>
      </c>
    </row>
    <row r="22274" spans="1:12" x14ac:dyDescent="0.15">
      <c r="A22274" t="s">
        <v>12</v>
      </c>
      <c r="B22274">
        <v>6276276</v>
      </c>
      <c r="C22274">
        <v>6276296</v>
      </c>
      <c r="D22274" t="s">
        <v>73960</v>
      </c>
      <c r="E22274" t="s">
        <v>73961</v>
      </c>
      <c r="F22274" t="s">
        <v>76</v>
      </c>
      <c r="G22274" t="s">
        <v>23</v>
      </c>
      <c r="H22274">
        <v>56</v>
      </c>
      <c r="I22274" t="s">
        <v>73965</v>
      </c>
      <c r="J22274" t="s">
        <v>73966</v>
      </c>
      <c r="K22274" t="s">
        <v>73967</v>
      </c>
      <c r="L22274" t="s">
        <v>77971</v>
      </c>
    </row>
    <row r="22275" spans="1:12" x14ac:dyDescent="0.15">
      <c r="A22275" t="s">
        <v>12</v>
      </c>
      <c r="B22275">
        <v>6276241</v>
      </c>
      <c r="C22275">
        <v>6276261</v>
      </c>
      <c r="D22275" t="s">
        <v>73960</v>
      </c>
      <c r="E22275" t="s">
        <v>73961</v>
      </c>
      <c r="F22275" t="s">
        <v>76</v>
      </c>
      <c r="G22275" t="s">
        <v>16</v>
      </c>
      <c r="H22275">
        <v>91</v>
      </c>
      <c r="I22275" t="s">
        <v>73968</v>
      </c>
      <c r="J22275" t="s">
        <v>73969</v>
      </c>
      <c r="K22275" t="s">
        <v>73970</v>
      </c>
      <c r="L22275" t="s">
        <v>77907</v>
      </c>
    </row>
    <row r="22276" spans="1:12" x14ac:dyDescent="0.15">
      <c r="A22276" t="s">
        <v>12</v>
      </c>
      <c r="B22276">
        <v>6276211</v>
      </c>
      <c r="C22276">
        <v>6276231</v>
      </c>
      <c r="D22276" t="s">
        <v>73960</v>
      </c>
      <c r="E22276" t="s">
        <v>73961</v>
      </c>
      <c r="F22276" t="s">
        <v>76</v>
      </c>
      <c r="G22276" t="s">
        <v>36</v>
      </c>
      <c r="H22276">
        <v>121</v>
      </c>
      <c r="I22276" t="s">
        <v>73971</v>
      </c>
      <c r="J22276" t="s">
        <v>73972</v>
      </c>
      <c r="K22276" t="s">
        <v>73973</v>
      </c>
      <c r="L22276" t="s">
        <v>77943</v>
      </c>
    </row>
    <row r="22277" spans="1:12" x14ac:dyDescent="0.15">
      <c r="A22277" t="s">
        <v>12</v>
      </c>
      <c r="B22277">
        <v>6276631</v>
      </c>
      <c r="C22277">
        <v>6276651</v>
      </c>
      <c r="D22277" t="s">
        <v>73974</v>
      </c>
      <c r="E22277" t="s">
        <v>90</v>
      </c>
      <c r="F22277" t="s">
        <v>76</v>
      </c>
      <c r="G22277" t="s">
        <v>23</v>
      </c>
      <c r="H22277">
        <v>7</v>
      </c>
      <c r="I22277" t="s">
        <v>73975</v>
      </c>
      <c r="J22277" t="s">
        <v>73976</v>
      </c>
      <c r="K22277" t="s">
        <v>73977</v>
      </c>
      <c r="L22277" t="s">
        <v>77909</v>
      </c>
    </row>
    <row r="22278" spans="1:12" x14ac:dyDescent="0.15">
      <c r="A22278" t="s">
        <v>12</v>
      </c>
      <c r="B22278">
        <v>6276606</v>
      </c>
      <c r="C22278">
        <v>6276626</v>
      </c>
      <c r="D22278" t="s">
        <v>73974</v>
      </c>
      <c r="E22278" t="s">
        <v>90</v>
      </c>
      <c r="F22278" t="s">
        <v>76</v>
      </c>
      <c r="G22278" t="s">
        <v>23</v>
      </c>
      <c r="H22278">
        <v>32</v>
      </c>
      <c r="I22278" t="s">
        <v>73978</v>
      </c>
      <c r="J22278" t="s">
        <v>73979</v>
      </c>
      <c r="K22278" t="s">
        <v>73980</v>
      </c>
      <c r="L22278" t="s">
        <v>77918</v>
      </c>
    </row>
    <row r="22279" spans="1:12" x14ac:dyDescent="0.15">
      <c r="A22279" t="s">
        <v>12</v>
      </c>
      <c r="B22279">
        <v>6276567</v>
      </c>
      <c r="C22279">
        <v>6276587</v>
      </c>
      <c r="D22279" t="s">
        <v>73974</v>
      </c>
      <c r="E22279" t="s">
        <v>90</v>
      </c>
      <c r="F22279" t="s">
        <v>76</v>
      </c>
      <c r="G22279" t="s">
        <v>23</v>
      </c>
      <c r="H22279">
        <v>71</v>
      </c>
      <c r="I22279" t="s">
        <v>73981</v>
      </c>
      <c r="J22279" t="s">
        <v>73982</v>
      </c>
      <c r="K22279" t="s">
        <v>73983</v>
      </c>
      <c r="L22279" t="s">
        <v>77969</v>
      </c>
    </row>
    <row r="22280" spans="1:12" x14ac:dyDescent="0.15">
      <c r="A22280" t="s">
        <v>12</v>
      </c>
      <c r="B22280">
        <v>6276538</v>
      </c>
      <c r="C22280">
        <v>6276558</v>
      </c>
      <c r="D22280" t="s">
        <v>73974</v>
      </c>
      <c r="E22280" t="s">
        <v>90</v>
      </c>
      <c r="F22280" t="s">
        <v>76</v>
      </c>
      <c r="G22280" t="s">
        <v>16</v>
      </c>
      <c r="H22280">
        <v>100</v>
      </c>
      <c r="I22280" t="s">
        <v>73984</v>
      </c>
      <c r="J22280" t="s">
        <v>73985</v>
      </c>
      <c r="K22280" t="s">
        <v>73986</v>
      </c>
      <c r="L22280" t="s">
        <v>77953</v>
      </c>
    </row>
    <row r="22281" spans="1:12" x14ac:dyDescent="0.15">
      <c r="A22281" t="s">
        <v>12</v>
      </c>
      <c r="B22281">
        <v>6276920</v>
      </c>
      <c r="C22281">
        <v>6276940</v>
      </c>
      <c r="D22281" t="s">
        <v>73987</v>
      </c>
      <c r="E22281" t="s">
        <v>90</v>
      </c>
      <c r="F22281" t="s">
        <v>76</v>
      </c>
      <c r="G22281" t="s">
        <v>23</v>
      </c>
      <c r="H22281">
        <v>70</v>
      </c>
      <c r="I22281" t="s">
        <v>73988</v>
      </c>
      <c r="J22281" t="s">
        <v>73989</v>
      </c>
      <c r="K22281" t="s">
        <v>73990</v>
      </c>
      <c r="L22281" t="s">
        <v>77919</v>
      </c>
    </row>
    <row r="22282" spans="1:12" x14ac:dyDescent="0.15">
      <c r="A22282" t="s">
        <v>12</v>
      </c>
      <c r="B22282">
        <v>6276881</v>
      </c>
      <c r="C22282">
        <v>6276901</v>
      </c>
      <c r="D22282" t="s">
        <v>73987</v>
      </c>
      <c r="E22282" t="s">
        <v>90</v>
      </c>
      <c r="F22282" t="s">
        <v>76</v>
      </c>
      <c r="G22282" t="s">
        <v>16</v>
      </c>
      <c r="H22282">
        <v>109</v>
      </c>
      <c r="I22282" t="s">
        <v>73991</v>
      </c>
      <c r="J22282" t="s">
        <v>73992</v>
      </c>
      <c r="K22282" t="s">
        <v>73993</v>
      </c>
      <c r="L22282" t="s">
        <v>77947</v>
      </c>
    </row>
    <row r="22283" spans="1:12" x14ac:dyDescent="0.15">
      <c r="A22283" t="s">
        <v>12</v>
      </c>
      <c r="B22283">
        <v>6276835</v>
      </c>
      <c r="C22283">
        <v>6276855</v>
      </c>
      <c r="D22283" t="s">
        <v>73987</v>
      </c>
      <c r="E22283" t="s">
        <v>90</v>
      </c>
      <c r="F22283" t="s">
        <v>76</v>
      </c>
      <c r="G22283" t="s">
        <v>23</v>
      </c>
      <c r="H22283">
        <v>155</v>
      </c>
      <c r="I22283" t="s">
        <v>73994</v>
      </c>
      <c r="J22283" t="s">
        <v>73995</v>
      </c>
      <c r="K22283" t="s">
        <v>73996</v>
      </c>
      <c r="L22283" t="s">
        <v>78083</v>
      </c>
    </row>
    <row r="22284" spans="1:12" x14ac:dyDescent="0.15">
      <c r="A22284" t="s">
        <v>12</v>
      </c>
      <c r="B22284">
        <v>6276811</v>
      </c>
      <c r="C22284">
        <v>6276831</v>
      </c>
      <c r="D22284" t="s">
        <v>73987</v>
      </c>
      <c r="E22284" t="s">
        <v>90</v>
      </c>
      <c r="F22284" t="s">
        <v>76</v>
      </c>
      <c r="G22284" t="s">
        <v>32</v>
      </c>
      <c r="H22284">
        <v>179</v>
      </c>
      <c r="I22284" t="s">
        <v>73997</v>
      </c>
      <c r="J22284" t="s">
        <v>73998</v>
      </c>
      <c r="K22284" t="s">
        <v>73999</v>
      </c>
      <c r="L22284" t="s">
        <v>78163</v>
      </c>
    </row>
    <row r="22285" spans="1:12" x14ac:dyDescent="0.15">
      <c r="A22285" t="s">
        <v>12</v>
      </c>
      <c r="B22285">
        <v>6277279</v>
      </c>
      <c r="C22285">
        <v>6277299</v>
      </c>
      <c r="D22285" t="s">
        <v>74000</v>
      </c>
      <c r="E22285" t="s">
        <v>74001</v>
      </c>
      <c r="F22285" t="s">
        <v>15</v>
      </c>
      <c r="G22285" t="s">
        <v>23</v>
      </c>
      <c r="H22285">
        <v>17</v>
      </c>
      <c r="I22285" t="s">
        <v>74002</v>
      </c>
      <c r="J22285" t="s">
        <v>74003</v>
      </c>
      <c r="K22285" t="s">
        <v>74004</v>
      </c>
      <c r="L22285" t="s">
        <v>77944</v>
      </c>
    </row>
    <row r="22286" spans="1:12" x14ac:dyDescent="0.15">
      <c r="A22286" t="s">
        <v>12</v>
      </c>
      <c r="B22286">
        <v>6277299</v>
      </c>
      <c r="C22286">
        <v>6277319</v>
      </c>
      <c r="D22286" t="s">
        <v>74000</v>
      </c>
      <c r="E22286" t="s">
        <v>74001</v>
      </c>
      <c r="F22286" t="s">
        <v>15</v>
      </c>
      <c r="G22286" t="s">
        <v>36</v>
      </c>
      <c r="H22286">
        <v>37</v>
      </c>
      <c r="I22286" t="s">
        <v>74005</v>
      </c>
      <c r="J22286" t="s">
        <v>74006</v>
      </c>
      <c r="K22286" t="s">
        <v>74007</v>
      </c>
      <c r="L22286" t="s">
        <v>77906</v>
      </c>
    </row>
    <row r="22287" spans="1:12" x14ac:dyDescent="0.15">
      <c r="A22287" t="s">
        <v>12</v>
      </c>
      <c r="B22287">
        <v>6277320</v>
      </c>
      <c r="C22287">
        <v>6277340</v>
      </c>
      <c r="D22287" t="s">
        <v>74000</v>
      </c>
      <c r="E22287" t="s">
        <v>74001</v>
      </c>
      <c r="F22287" t="s">
        <v>15</v>
      </c>
      <c r="G22287" t="s">
        <v>16</v>
      </c>
      <c r="H22287">
        <v>58</v>
      </c>
      <c r="I22287" t="s">
        <v>74008</v>
      </c>
      <c r="J22287" t="s">
        <v>74009</v>
      </c>
      <c r="K22287" t="s">
        <v>74010</v>
      </c>
      <c r="L22287" t="s">
        <v>77911</v>
      </c>
    </row>
    <row r="22288" spans="1:12" x14ac:dyDescent="0.15">
      <c r="A22288" t="s">
        <v>12</v>
      </c>
      <c r="B22288">
        <v>6277340</v>
      </c>
      <c r="C22288">
        <v>6277360</v>
      </c>
      <c r="D22288" t="s">
        <v>74000</v>
      </c>
      <c r="E22288" t="s">
        <v>74001</v>
      </c>
      <c r="F22288" t="s">
        <v>15</v>
      </c>
      <c r="G22288" t="s">
        <v>16</v>
      </c>
      <c r="H22288">
        <v>78</v>
      </c>
      <c r="I22288" t="s">
        <v>74011</v>
      </c>
      <c r="J22288" t="s">
        <v>74012</v>
      </c>
      <c r="K22288" t="s">
        <v>74013</v>
      </c>
      <c r="L22288" t="s">
        <v>78000</v>
      </c>
    </row>
    <row r="22289" spans="1:12" x14ac:dyDescent="0.15">
      <c r="A22289" t="s">
        <v>12</v>
      </c>
      <c r="B22289">
        <v>6277413</v>
      </c>
      <c r="C22289">
        <v>6277433</v>
      </c>
      <c r="D22289" t="s">
        <v>74014</v>
      </c>
      <c r="E22289" t="s">
        <v>74015</v>
      </c>
      <c r="F22289" t="s">
        <v>15</v>
      </c>
      <c r="G22289" t="s">
        <v>36</v>
      </c>
      <c r="H22289">
        <v>0</v>
      </c>
      <c r="I22289" t="s">
        <v>74016</v>
      </c>
      <c r="J22289" t="s">
        <v>74017</v>
      </c>
      <c r="K22289" t="s">
        <v>74018</v>
      </c>
      <c r="L22289" t="s">
        <v>77980</v>
      </c>
    </row>
    <row r="22290" spans="1:12" x14ac:dyDescent="0.15">
      <c r="A22290" t="s">
        <v>12</v>
      </c>
      <c r="B22290">
        <v>6277433</v>
      </c>
      <c r="C22290">
        <v>6277453</v>
      </c>
      <c r="D22290" t="s">
        <v>74014</v>
      </c>
      <c r="E22290" t="s">
        <v>74015</v>
      </c>
      <c r="F22290" t="s">
        <v>15</v>
      </c>
      <c r="G22290" t="s">
        <v>16</v>
      </c>
      <c r="H22290">
        <v>20</v>
      </c>
      <c r="I22290" t="s">
        <v>74019</v>
      </c>
      <c r="J22290" t="s">
        <v>74020</v>
      </c>
      <c r="K22290" t="s">
        <v>74021</v>
      </c>
      <c r="L22290" t="s">
        <v>77968</v>
      </c>
    </row>
    <row r="22291" spans="1:12" x14ac:dyDescent="0.15">
      <c r="A22291" t="s">
        <v>12</v>
      </c>
      <c r="B22291">
        <v>6277480</v>
      </c>
      <c r="C22291">
        <v>6277500</v>
      </c>
      <c r="D22291" t="s">
        <v>74014</v>
      </c>
      <c r="E22291" t="s">
        <v>74015</v>
      </c>
      <c r="F22291" t="s">
        <v>15</v>
      </c>
      <c r="G22291" t="s">
        <v>16</v>
      </c>
      <c r="H22291">
        <v>67</v>
      </c>
      <c r="I22291" t="s">
        <v>74022</v>
      </c>
      <c r="J22291" t="s">
        <v>74023</v>
      </c>
      <c r="K22291" t="s">
        <v>74024</v>
      </c>
      <c r="L22291" t="s">
        <v>77981</v>
      </c>
    </row>
    <row r="22292" spans="1:12" x14ac:dyDescent="0.15">
      <c r="A22292" t="s">
        <v>12</v>
      </c>
      <c r="B22292">
        <v>6277501</v>
      </c>
      <c r="C22292">
        <v>6277521</v>
      </c>
      <c r="D22292" t="s">
        <v>74014</v>
      </c>
      <c r="E22292" t="s">
        <v>74015</v>
      </c>
      <c r="F22292" t="s">
        <v>15</v>
      </c>
      <c r="G22292" t="s">
        <v>23</v>
      </c>
      <c r="H22292">
        <v>88</v>
      </c>
      <c r="I22292" t="s">
        <v>74025</v>
      </c>
      <c r="J22292" t="s">
        <v>74026</v>
      </c>
      <c r="K22292" t="s">
        <v>74027</v>
      </c>
      <c r="L22292" t="s">
        <v>77923</v>
      </c>
    </row>
    <row r="22293" spans="1:12" x14ac:dyDescent="0.15">
      <c r="A22293" t="s">
        <v>12</v>
      </c>
      <c r="B22293">
        <v>6278672</v>
      </c>
      <c r="C22293">
        <v>6278692</v>
      </c>
      <c r="D22293" t="s">
        <v>74028</v>
      </c>
      <c r="E22293" t="s">
        <v>74029</v>
      </c>
      <c r="F22293" t="s">
        <v>15</v>
      </c>
      <c r="G22293" t="s">
        <v>32</v>
      </c>
      <c r="H22293">
        <v>1</v>
      </c>
      <c r="I22293" t="s">
        <v>74030</v>
      </c>
      <c r="J22293" t="s">
        <v>74031</v>
      </c>
      <c r="K22293" t="s">
        <v>74032</v>
      </c>
      <c r="L22293" t="s">
        <v>77917</v>
      </c>
    </row>
    <row r="22294" spans="1:12" x14ac:dyDescent="0.15">
      <c r="A22294" t="s">
        <v>12</v>
      </c>
      <c r="B22294">
        <v>6278703</v>
      </c>
      <c r="C22294">
        <v>6278723</v>
      </c>
      <c r="D22294" t="s">
        <v>74028</v>
      </c>
      <c r="E22294" t="s">
        <v>74029</v>
      </c>
      <c r="F22294" t="s">
        <v>15</v>
      </c>
      <c r="G22294" t="s">
        <v>23</v>
      </c>
      <c r="H22294">
        <v>32</v>
      </c>
      <c r="I22294" t="s">
        <v>74033</v>
      </c>
      <c r="J22294" t="s">
        <v>74034</v>
      </c>
      <c r="K22294" t="s">
        <v>74035</v>
      </c>
      <c r="L22294" t="s">
        <v>77918</v>
      </c>
    </row>
    <row r="22295" spans="1:12" x14ac:dyDescent="0.15">
      <c r="A22295" t="s">
        <v>12</v>
      </c>
      <c r="B22295">
        <v>6278730</v>
      </c>
      <c r="C22295">
        <v>6278750</v>
      </c>
      <c r="D22295" t="s">
        <v>74028</v>
      </c>
      <c r="E22295" t="s">
        <v>74029</v>
      </c>
      <c r="F22295" t="s">
        <v>15</v>
      </c>
      <c r="G22295" t="s">
        <v>23</v>
      </c>
      <c r="H22295">
        <v>59</v>
      </c>
      <c r="I22295" t="s">
        <v>74036</v>
      </c>
      <c r="J22295" t="s">
        <v>74037</v>
      </c>
      <c r="K22295" t="s">
        <v>74038</v>
      </c>
      <c r="L22295" t="s">
        <v>78009</v>
      </c>
    </row>
    <row r="22296" spans="1:12" x14ac:dyDescent="0.15">
      <c r="A22296" t="s">
        <v>12</v>
      </c>
      <c r="B22296">
        <v>6278758</v>
      </c>
      <c r="C22296">
        <v>6278778</v>
      </c>
      <c r="D22296" t="s">
        <v>74028</v>
      </c>
      <c r="E22296" t="s">
        <v>74029</v>
      </c>
      <c r="F22296" t="s">
        <v>15</v>
      </c>
      <c r="G22296" t="s">
        <v>36</v>
      </c>
      <c r="H22296">
        <v>87</v>
      </c>
      <c r="I22296" t="s">
        <v>74039</v>
      </c>
      <c r="J22296" t="s">
        <v>74040</v>
      </c>
      <c r="K22296" t="s">
        <v>74041</v>
      </c>
      <c r="L22296" t="s">
        <v>78024</v>
      </c>
    </row>
    <row r="22297" spans="1:12" x14ac:dyDescent="0.15">
      <c r="A22297" t="s">
        <v>12</v>
      </c>
      <c r="B22297">
        <v>6279539</v>
      </c>
      <c r="C22297">
        <v>6279559</v>
      </c>
      <c r="D22297" t="s">
        <v>74042</v>
      </c>
      <c r="E22297" t="s">
        <v>90</v>
      </c>
      <c r="F22297" t="s">
        <v>15</v>
      </c>
      <c r="G22297" t="s">
        <v>16</v>
      </c>
      <c r="H22297">
        <v>7</v>
      </c>
      <c r="I22297" t="s">
        <v>74043</v>
      </c>
      <c r="J22297" t="s">
        <v>74044</v>
      </c>
      <c r="K22297" t="s">
        <v>74045</v>
      </c>
      <c r="L22297" t="s">
        <v>77909</v>
      </c>
    </row>
    <row r="22298" spans="1:12" x14ac:dyDescent="0.15">
      <c r="A22298" t="s">
        <v>12</v>
      </c>
      <c r="B22298">
        <v>6279575</v>
      </c>
      <c r="C22298">
        <v>6279595</v>
      </c>
      <c r="D22298" t="s">
        <v>74042</v>
      </c>
      <c r="E22298" t="s">
        <v>90</v>
      </c>
      <c r="F22298" t="s">
        <v>15</v>
      </c>
      <c r="G22298" t="s">
        <v>16</v>
      </c>
      <c r="H22298">
        <v>43</v>
      </c>
      <c r="I22298" t="s">
        <v>74046</v>
      </c>
      <c r="J22298" t="s">
        <v>74047</v>
      </c>
      <c r="K22298" t="s">
        <v>74048</v>
      </c>
      <c r="L22298" t="s">
        <v>77942</v>
      </c>
    </row>
    <row r="22299" spans="1:12" x14ac:dyDescent="0.15">
      <c r="A22299" t="s">
        <v>12</v>
      </c>
      <c r="B22299">
        <v>6279600</v>
      </c>
      <c r="C22299">
        <v>6279620</v>
      </c>
      <c r="D22299" t="s">
        <v>74042</v>
      </c>
      <c r="E22299" t="s">
        <v>90</v>
      </c>
      <c r="F22299" t="s">
        <v>15</v>
      </c>
      <c r="G22299" t="s">
        <v>32</v>
      </c>
      <c r="H22299">
        <v>68</v>
      </c>
      <c r="I22299" t="s">
        <v>74049</v>
      </c>
      <c r="J22299" t="s">
        <v>74050</v>
      </c>
      <c r="K22299" t="s">
        <v>74051</v>
      </c>
      <c r="L22299" t="s">
        <v>77962</v>
      </c>
    </row>
    <row r="22300" spans="1:12" x14ac:dyDescent="0.15">
      <c r="A22300" t="s">
        <v>12</v>
      </c>
      <c r="B22300">
        <v>6279639</v>
      </c>
      <c r="C22300">
        <v>6279659</v>
      </c>
      <c r="D22300" t="s">
        <v>74042</v>
      </c>
      <c r="E22300" t="s">
        <v>90</v>
      </c>
      <c r="F22300" t="s">
        <v>15</v>
      </c>
      <c r="G22300" t="s">
        <v>36</v>
      </c>
      <c r="H22300">
        <v>107</v>
      </c>
      <c r="I22300" t="s">
        <v>74052</v>
      </c>
      <c r="J22300" t="s">
        <v>74053</v>
      </c>
      <c r="K22300" t="s">
        <v>74054</v>
      </c>
      <c r="L22300" t="s">
        <v>77983</v>
      </c>
    </row>
    <row r="22301" spans="1:12" x14ac:dyDescent="0.15">
      <c r="A22301" t="s">
        <v>12</v>
      </c>
      <c r="B22301">
        <v>6280263</v>
      </c>
      <c r="C22301">
        <v>6280283</v>
      </c>
      <c r="D22301" t="s">
        <v>74055</v>
      </c>
      <c r="E22301" t="s">
        <v>74056</v>
      </c>
      <c r="F22301" t="s">
        <v>15</v>
      </c>
      <c r="G22301" t="s">
        <v>16</v>
      </c>
      <c r="H22301">
        <v>10</v>
      </c>
      <c r="I22301" t="s">
        <v>74057</v>
      </c>
      <c r="J22301" t="s">
        <v>74058</v>
      </c>
      <c r="K22301" t="s">
        <v>74059</v>
      </c>
      <c r="L22301" t="s">
        <v>78001</v>
      </c>
    </row>
    <row r="22302" spans="1:12" x14ac:dyDescent="0.15">
      <c r="A22302" t="s">
        <v>12</v>
      </c>
      <c r="B22302">
        <v>6280303</v>
      </c>
      <c r="C22302">
        <v>6280323</v>
      </c>
      <c r="D22302" t="s">
        <v>74055</v>
      </c>
      <c r="E22302" t="s">
        <v>74056</v>
      </c>
      <c r="F22302" t="s">
        <v>15</v>
      </c>
      <c r="G22302" t="s">
        <v>32</v>
      </c>
      <c r="H22302">
        <v>50</v>
      </c>
      <c r="I22302" t="s">
        <v>74060</v>
      </c>
      <c r="J22302" t="s">
        <v>74061</v>
      </c>
      <c r="K22302" t="s">
        <v>74062</v>
      </c>
      <c r="L22302" t="s">
        <v>77925</v>
      </c>
    </row>
    <row r="22303" spans="1:12" x14ac:dyDescent="0.15">
      <c r="A22303" t="s">
        <v>12</v>
      </c>
      <c r="B22303">
        <v>6280333</v>
      </c>
      <c r="C22303">
        <v>6280353</v>
      </c>
      <c r="D22303" t="s">
        <v>74055</v>
      </c>
      <c r="E22303" t="s">
        <v>74056</v>
      </c>
      <c r="F22303" t="s">
        <v>15</v>
      </c>
      <c r="G22303" t="s">
        <v>16</v>
      </c>
      <c r="H22303">
        <v>80</v>
      </c>
      <c r="I22303" t="s">
        <v>74063</v>
      </c>
      <c r="J22303" t="s">
        <v>74064</v>
      </c>
      <c r="K22303" t="s">
        <v>74065</v>
      </c>
      <c r="L22303" t="s">
        <v>77940</v>
      </c>
    </row>
    <row r="22304" spans="1:12" x14ac:dyDescent="0.15">
      <c r="A22304" t="s">
        <v>12</v>
      </c>
      <c r="B22304">
        <v>6280360</v>
      </c>
      <c r="C22304">
        <v>6280380</v>
      </c>
      <c r="D22304" t="s">
        <v>74055</v>
      </c>
      <c r="E22304" t="s">
        <v>74056</v>
      </c>
      <c r="F22304" t="s">
        <v>15</v>
      </c>
      <c r="G22304" t="s">
        <v>23</v>
      </c>
      <c r="H22304">
        <v>107</v>
      </c>
      <c r="I22304" t="s">
        <v>74066</v>
      </c>
      <c r="J22304" t="s">
        <v>74067</v>
      </c>
      <c r="K22304" t="s">
        <v>74068</v>
      </c>
      <c r="L22304" t="s">
        <v>77983</v>
      </c>
    </row>
    <row r="22305" spans="1:12" x14ac:dyDescent="0.15">
      <c r="A22305" t="s">
        <v>12</v>
      </c>
      <c r="B22305">
        <v>6281172</v>
      </c>
      <c r="C22305">
        <v>6281192</v>
      </c>
      <c r="D22305" t="s">
        <v>74069</v>
      </c>
      <c r="E22305" t="s">
        <v>90</v>
      </c>
      <c r="F22305" t="s">
        <v>15</v>
      </c>
      <c r="G22305" t="s">
        <v>23</v>
      </c>
      <c r="H22305">
        <v>11</v>
      </c>
      <c r="I22305" t="s">
        <v>74070</v>
      </c>
      <c r="J22305" t="s">
        <v>74071</v>
      </c>
      <c r="K22305" t="s">
        <v>74072</v>
      </c>
      <c r="L22305" t="s">
        <v>77974</v>
      </c>
    </row>
    <row r="22306" spans="1:12" x14ac:dyDescent="0.15">
      <c r="A22306" t="s">
        <v>12</v>
      </c>
      <c r="B22306">
        <v>6281204</v>
      </c>
      <c r="C22306">
        <v>6281224</v>
      </c>
      <c r="D22306" t="s">
        <v>74069</v>
      </c>
      <c r="E22306" t="s">
        <v>90</v>
      </c>
      <c r="F22306" t="s">
        <v>15</v>
      </c>
      <c r="G22306" t="s">
        <v>36</v>
      </c>
      <c r="H22306">
        <v>43</v>
      </c>
      <c r="I22306" t="s">
        <v>74073</v>
      </c>
      <c r="J22306" t="s">
        <v>74074</v>
      </c>
      <c r="K22306" t="s">
        <v>74075</v>
      </c>
      <c r="L22306" t="s">
        <v>77942</v>
      </c>
    </row>
    <row r="22307" spans="1:12" x14ac:dyDescent="0.15">
      <c r="A22307" t="s">
        <v>12</v>
      </c>
      <c r="B22307">
        <v>6281237</v>
      </c>
      <c r="C22307">
        <v>6281257</v>
      </c>
      <c r="D22307" t="s">
        <v>74069</v>
      </c>
      <c r="E22307" t="s">
        <v>90</v>
      </c>
      <c r="F22307" t="s">
        <v>15</v>
      </c>
      <c r="G22307" t="s">
        <v>16</v>
      </c>
      <c r="H22307">
        <v>76</v>
      </c>
      <c r="I22307" t="s">
        <v>74076</v>
      </c>
      <c r="J22307" t="s">
        <v>74077</v>
      </c>
      <c r="K22307" t="s">
        <v>74078</v>
      </c>
      <c r="L22307" t="s">
        <v>77985</v>
      </c>
    </row>
    <row r="22308" spans="1:12" x14ac:dyDescent="0.15">
      <c r="A22308" t="s">
        <v>12</v>
      </c>
      <c r="B22308">
        <v>6281280</v>
      </c>
      <c r="C22308">
        <v>6281300</v>
      </c>
      <c r="D22308" t="s">
        <v>74069</v>
      </c>
      <c r="E22308" t="s">
        <v>90</v>
      </c>
      <c r="F22308" t="s">
        <v>15</v>
      </c>
      <c r="G22308" t="s">
        <v>23</v>
      </c>
      <c r="H22308">
        <v>119</v>
      </c>
      <c r="I22308" t="s">
        <v>74079</v>
      </c>
      <c r="J22308" t="s">
        <v>74080</v>
      </c>
      <c r="K22308" t="s">
        <v>74081</v>
      </c>
      <c r="L22308" t="s">
        <v>78058</v>
      </c>
    </row>
    <row r="22309" spans="1:12" x14ac:dyDescent="0.15">
      <c r="A22309" t="s">
        <v>12</v>
      </c>
      <c r="B22309">
        <v>6283027</v>
      </c>
      <c r="C22309">
        <v>6283047</v>
      </c>
      <c r="D22309" t="s">
        <v>74082</v>
      </c>
      <c r="E22309" t="s">
        <v>90</v>
      </c>
      <c r="F22309" t="s">
        <v>76</v>
      </c>
      <c r="G22309" t="s">
        <v>36</v>
      </c>
      <c r="H22309">
        <v>13</v>
      </c>
      <c r="I22309" t="s">
        <v>74083</v>
      </c>
      <c r="J22309" t="s">
        <v>74084</v>
      </c>
      <c r="K22309" t="s">
        <v>74085</v>
      </c>
      <c r="L22309" t="s">
        <v>77935</v>
      </c>
    </row>
    <row r="22310" spans="1:12" x14ac:dyDescent="0.15">
      <c r="A22310" t="s">
        <v>12</v>
      </c>
      <c r="B22310">
        <v>6282996</v>
      </c>
      <c r="C22310">
        <v>6283016</v>
      </c>
      <c r="D22310" t="s">
        <v>74082</v>
      </c>
      <c r="E22310" t="s">
        <v>90</v>
      </c>
      <c r="F22310" t="s">
        <v>76</v>
      </c>
      <c r="G22310" t="s">
        <v>23</v>
      </c>
      <c r="H22310">
        <v>44</v>
      </c>
      <c r="I22310" t="s">
        <v>74086</v>
      </c>
      <c r="J22310" t="s">
        <v>74087</v>
      </c>
      <c r="K22310" t="s">
        <v>74088</v>
      </c>
      <c r="L22310" t="s">
        <v>78016</v>
      </c>
    </row>
    <row r="22311" spans="1:12" x14ac:dyDescent="0.15">
      <c r="A22311" t="s">
        <v>12</v>
      </c>
      <c r="B22311">
        <v>6282966</v>
      </c>
      <c r="C22311">
        <v>6282986</v>
      </c>
      <c r="D22311" t="s">
        <v>74082</v>
      </c>
      <c r="E22311" t="s">
        <v>90</v>
      </c>
      <c r="F22311" t="s">
        <v>76</v>
      </c>
      <c r="G22311" t="s">
        <v>32</v>
      </c>
      <c r="H22311">
        <v>74</v>
      </c>
      <c r="I22311" t="s">
        <v>74089</v>
      </c>
      <c r="J22311" t="s">
        <v>74090</v>
      </c>
      <c r="K22311" t="s">
        <v>74091</v>
      </c>
      <c r="L22311" t="s">
        <v>78005</v>
      </c>
    </row>
    <row r="22312" spans="1:12" x14ac:dyDescent="0.15">
      <c r="A22312" t="s">
        <v>12</v>
      </c>
      <c r="B22312">
        <v>6282946</v>
      </c>
      <c r="C22312">
        <v>6282966</v>
      </c>
      <c r="D22312" t="s">
        <v>74082</v>
      </c>
      <c r="E22312" t="s">
        <v>90</v>
      </c>
      <c r="F22312" t="s">
        <v>76</v>
      </c>
      <c r="G22312" t="s">
        <v>23</v>
      </c>
      <c r="H22312">
        <v>94</v>
      </c>
      <c r="I22312" t="s">
        <v>74092</v>
      </c>
      <c r="J22312" t="s">
        <v>74093</v>
      </c>
      <c r="K22312" t="s">
        <v>74094</v>
      </c>
      <c r="L22312" t="s">
        <v>77927</v>
      </c>
    </row>
    <row r="22313" spans="1:12" x14ac:dyDescent="0.15">
      <c r="A22313" t="s">
        <v>12</v>
      </c>
      <c r="B22313">
        <v>6283230</v>
      </c>
      <c r="C22313">
        <v>6283250</v>
      </c>
      <c r="D22313" t="s">
        <v>74095</v>
      </c>
      <c r="E22313" t="s">
        <v>90</v>
      </c>
      <c r="F22313" t="s">
        <v>15</v>
      </c>
      <c r="G22313" t="s">
        <v>23</v>
      </c>
      <c r="H22313">
        <v>8</v>
      </c>
      <c r="I22313" t="s">
        <v>74096</v>
      </c>
      <c r="J22313" t="s">
        <v>74097</v>
      </c>
      <c r="K22313" t="s">
        <v>74098</v>
      </c>
      <c r="L22313" t="s">
        <v>77955</v>
      </c>
    </row>
    <row r="22314" spans="1:12" x14ac:dyDescent="0.15">
      <c r="A22314" t="s">
        <v>12</v>
      </c>
      <c r="B22314">
        <v>6283299</v>
      </c>
      <c r="C22314">
        <v>6283319</v>
      </c>
      <c r="D22314" t="s">
        <v>74095</v>
      </c>
      <c r="E22314" t="s">
        <v>90</v>
      </c>
      <c r="F22314" t="s">
        <v>15</v>
      </c>
      <c r="G22314" t="s">
        <v>16</v>
      </c>
      <c r="H22314">
        <v>77</v>
      </c>
      <c r="I22314" t="s">
        <v>74099</v>
      </c>
      <c r="J22314" t="s">
        <v>74100</v>
      </c>
      <c r="K22314" t="s">
        <v>74101</v>
      </c>
      <c r="L22314" t="s">
        <v>77960</v>
      </c>
    </row>
    <row r="22315" spans="1:12" x14ac:dyDescent="0.15">
      <c r="A22315" t="s">
        <v>12</v>
      </c>
      <c r="B22315">
        <v>6283319</v>
      </c>
      <c r="C22315">
        <v>6283339</v>
      </c>
      <c r="D22315" t="s">
        <v>74095</v>
      </c>
      <c r="E22315" t="s">
        <v>90</v>
      </c>
      <c r="F22315" t="s">
        <v>15</v>
      </c>
      <c r="G22315" t="s">
        <v>16</v>
      </c>
      <c r="H22315">
        <v>97</v>
      </c>
      <c r="I22315" t="s">
        <v>74102</v>
      </c>
      <c r="J22315" t="s">
        <v>74103</v>
      </c>
      <c r="K22315" t="s">
        <v>74104</v>
      </c>
      <c r="L22315" t="s">
        <v>78010</v>
      </c>
    </row>
    <row r="22316" spans="1:12" x14ac:dyDescent="0.15">
      <c r="A22316" t="s">
        <v>12</v>
      </c>
      <c r="B22316">
        <v>6283344</v>
      </c>
      <c r="C22316">
        <v>6283364</v>
      </c>
      <c r="D22316" t="s">
        <v>74095</v>
      </c>
      <c r="E22316" t="s">
        <v>90</v>
      </c>
      <c r="F22316" t="s">
        <v>15</v>
      </c>
      <c r="G22316" t="s">
        <v>32</v>
      </c>
      <c r="H22316">
        <v>122</v>
      </c>
      <c r="I22316" t="s">
        <v>74105</v>
      </c>
      <c r="J22316" t="s">
        <v>74106</v>
      </c>
      <c r="K22316" t="s">
        <v>74107</v>
      </c>
      <c r="L22316" t="s">
        <v>78033</v>
      </c>
    </row>
    <row r="22317" spans="1:12" x14ac:dyDescent="0.15">
      <c r="A22317" t="s">
        <v>12</v>
      </c>
      <c r="B22317">
        <v>6285518</v>
      </c>
      <c r="C22317">
        <v>6285538</v>
      </c>
      <c r="D22317" t="s">
        <v>74108</v>
      </c>
      <c r="E22317" t="s">
        <v>90</v>
      </c>
      <c r="F22317" t="s">
        <v>76</v>
      </c>
      <c r="G22317" t="s">
        <v>36</v>
      </c>
      <c r="H22317">
        <v>0</v>
      </c>
      <c r="I22317" t="s">
        <v>74109</v>
      </c>
      <c r="J22317" t="s">
        <v>74110</v>
      </c>
      <c r="K22317" t="s">
        <v>74111</v>
      </c>
      <c r="L22317" t="s">
        <v>77980</v>
      </c>
    </row>
    <row r="22318" spans="1:12" x14ac:dyDescent="0.15">
      <c r="A22318" t="s">
        <v>12</v>
      </c>
      <c r="B22318">
        <v>6285498</v>
      </c>
      <c r="C22318">
        <v>6285518</v>
      </c>
      <c r="D22318" t="s">
        <v>74108</v>
      </c>
      <c r="E22318" t="s">
        <v>90</v>
      </c>
      <c r="F22318" t="s">
        <v>76</v>
      </c>
      <c r="G22318" t="s">
        <v>16</v>
      </c>
      <c r="H22318">
        <v>20</v>
      </c>
      <c r="I22318" t="s">
        <v>74112</v>
      </c>
      <c r="J22318" t="s">
        <v>74113</v>
      </c>
      <c r="K22318" t="s">
        <v>74114</v>
      </c>
      <c r="L22318" t="s">
        <v>77968</v>
      </c>
    </row>
    <row r="22319" spans="1:12" x14ac:dyDescent="0.15">
      <c r="A22319" t="s">
        <v>12</v>
      </c>
      <c r="B22319">
        <v>6285471</v>
      </c>
      <c r="C22319">
        <v>6285491</v>
      </c>
      <c r="D22319" t="s">
        <v>74108</v>
      </c>
      <c r="E22319" t="s">
        <v>90</v>
      </c>
      <c r="F22319" t="s">
        <v>76</v>
      </c>
      <c r="G22319" t="s">
        <v>23</v>
      </c>
      <c r="H22319">
        <v>47</v>
      </c>
      <c r="I22319" t="s">
        <v>74115</v>
      </c>
      <c r="J22319" t="s">
        <v>74116</v>
      </c>
      <c r="K22319" t="s">
        <v>74117</v>
      </c>
      <c r="L22319" t="s">
        <v>77932</v>
      </c>
    </row>
    <row r="22320" spans="1:12" x14ac:dyDescent="0.15">
      <c r="A22320" t="s">
        <v>12</v>
      </c>
      <c r="B22320">
        <v>6285451</v>
      </c>
      <c r="C22320">
        <v>6285471</v>
      </c>
      <c r="D22320" t="s">
        <v>74108</v>
      </c>
      <c r="E22320" t="s">
        <v>90</v>
      </c>
      <c r="F22320" t="s">
        <v>76</v>
      </c>
      <c r="G22320" t="s">
        <v>32</v>
      </c>
      <c r="H22320">
        <v>67</v>
      </c>
      <c r="I22320" t="s">
        <v>74118</v>
      </c>
      <c r="J22320" t="s">
        <v>74119</v>
      </c>
      <c r="K22320" t="s">
        <v>74120</v>
      </c>
      <c r="L22320" t="s">
        <v>77981</v>
      </c>
    </row>
    <row r="22321" spans="1:12" x14ac:dyDescent="0.15">
      <c r="A22321" t="s">
        <v>12</v>
      </c>
      <c r="B22321">
        <v>6286249</v>
      </c>
      <c r="C22321">
        <v>6286269</v>
      </c>
      <c r="D22321" t="s">
        <v>74121</v>
      </c>
      <c r="E22321" t="s">
        <v>90</v>
      </c>
      <c r="F22321" t="s">
        <v>76</v>
      </c>
      <c r="G22321" t="s">
        <v>32</v>
      </c>
      <c r="H22321">
        <v>1</v>
      </c>
      <c r="I22321" t="s">
        <v>74122</v>
      </c>
      <c r="J22321" t="s">
        <v>74123</v>
      </c>
      <c r="K22321" t="s">
        <v>74124</v>
      </c>
      <c r="L22321" t="s">
        <v>77917</v>
      </c>
    </row>
    <row r="22322" spans="1:12" x14ac:dyDescent="0.15">
      <c r="A22322" t="s">
        <v>12</v>
      </c>
      <c r="B22322">
        <v>6286180</v>
      </c>
      <c r="C22322">
        <v>6286200</v>
      </c>
      <c r="D22322" t="s">
        <v>74121</v>
      </c>
      <c r="E22322" t="s">
        <v>90</v>
      </c>
      <c r="F22322" t="s">
        <v>76</v>
      </c>
      <c r="G22322" t="s">
        <v>16</v>
      </c>
      <c r="H22322">
        <v>70</v>
      </c>
      <c r="I22322" t="s">
        <v>74125</v>
      </c>
      <c r="J22322" t="s">
        <v>74126</v>
      </c>
      <c r="K22322" t="s">
        <v>74127</v>
      </c>
      <c r="L22322" t="s">
        <v>77919</v>
      </c>
    </row>
    <row r="22323" spans="1:12" x14ac:dyDescent="0.15">
      <c r="A22323" t="s">
        <v>12</v>
      </c>
      <c r="B22323">
        <v>6286135</v>
      </c>
      <c r="C22323">
        <v>6286155</v>
      </c>
      <c r="D22323" t="s">
        <v>74121</v>
      </c>
      <c r="E22323" t="s">
        <v>90</v>
      </c>
      <c r="F22323" t="s">
        <v>76</v>
      </c>
      <c r="G22323" t="s">
        <v>36</v>
      </c>
      <c r="H22323">
        <v>115</v>
      </c>
      <c r="I22323" t="s">
        <v>74128</v>
      </c>
      <c r="J22323" t="s">
        <v>74129</v>
      </c>
      <c r="K22323" t="s">
        <v>74130</v>
      </c>
      <c r="L22323" t="s">
        <v>78020</v>
      </c>
    </row>
    <row r="22324" spans="1:12" x14ac:dyDescent="0.15">
      <c r="A22324" t="s">
        <v>12</v>
      </c>
      <c r="B22324">
        <v>6286108</v>
      </c>
      <c r="C22324">
        <v>6286128</v>
      </c>
      <c r="D22324" t="s">
        <v>74121</v>
      </c>
      <c r="E22324" t="s">
        <v>90</v>
      </c>
      <c r="F22324" t="s">
        <v>76</v>
      </c>
      <c r="G22324" t="s">
        <v>16</v>
      </c>
      <c r="H22324">
        <v>142</v>
      </c>
      <c r="I22324" t="s">
        <v>74131</v>
      </c>
      <c r="J22324" t="s">
        <v>74132</v>
      </c>
      <c r="K22324" t="s">
        <v>74133</v>
      </c>
      <c r="L22324" t="s">
        <v>77990</v>
      </c>
    </row>
    <row r="22325" spans="1:12" x14ac:dyDescent="0.15">
      <c r="A22325" t="s">
        <v>12</v>
      </c>
      <c r="B22325">
        <v>6286737</v>
      </c>
      <c r="C22325">
        <v>6286757</v>
      </c>
      <c r="D22325" t="s">
        <v>74134</v>
      </c>
      <c r="E22325" t="s">
        <v>90</v>
      </c>
      <c r="F22325" t="s">
        <v>76</v>
      </c>
      <c r="G22325" t="s">
        <v>36</v>
      </c>
      <c r="H22325">
        <v>16</v>
      </c>
      <c r="I22325" t="s">
        <v>74135</v>
      </c>
      <c r="J22325" t="s">
        <v>74136</v>
      </c>
      <c r="K22325" t="s">
        <v>74137</v>
      </c>
      <c r="L22325" t="s">
        <v>77905</v>
      </c>
    </row>
    <row r="22326" spans="1:12" x14ac:dyDescent="0.15">
      <c r="A22326" t="s">
        <v>12</v>
      </c>
      <c r="B22326">
        <v>6286714</v>
      </c>
      <c r="C22326">
        <v>6286734</v>
      </c>
      <c r="D22326" t="s">
        <v>74134</v>
      </c>
      <c r="E22326" t="s">
        <v>90</v>
      </c>
      <c r="F22326" t="s">
        <v>76</v>
      </c>
      <c r="G22326" t="s">
        <v>16</v>
      </c>
      <c r="H22326">
        <v>39</v>
      </c>
      <c r="I22326" t="s">
        <v>74138</v>
      </c>
      <c r="J22326" t="s">
        <v>74139</v>
      </c>
      <c r="K22326" t="s">
        <v>74140</v>
      </c>
      <c r="L22326" t="s">
        <v>78041</v>
      </c>
    </row>
    <row r="22327" spans="1:12" x14ac:dyDescent="0.15">
      <c r="A22327" t="s">
        <v>12</v>
      </c>
      <c r="B22327">
        <v>6286692</v>
      </c>
      <c r="C22327">
        <v>6286712</v>
      </c>
      <c r="D22327" t="s">
        <v>74134</v>
      </c>
      <c r="E22327" t="s">
        <v>90</v>
      </c>
      <c r="F22327" t="s">
        <v>76</v>
      </c>
      <c r="G22327" t="s">
        <v>16</v>
      </c>
      <c r="H22327">
        <v>61</v>
      </c>
      <c r="I22327" t="s">
        <v>74141</v>
      </c>
      <c r="J22327" t="s">
        <v>74142</v>
      </c>
      <c r="K22327" t="s">
        <v>74143</v>
      </c>
      <c r="L22327" t="s">
        <v>77979</v>
      </c>
    </row>
    <row r="22328" spans="1:12" x14ac:dyDescent="0.15">
      <c r="A22328" t="s">
        <v>12</v>
      </c>
      <c r="B22328">
        <v>6286643</v>
      </c>
      <c r="C22328">
        <v>6286663</v>
      </c>
      <c r="D22328" t="s">
        <v>74134</v>
      </c>
      <c r="E22328" t="s">
        <v>90</v>
      </c>
      <c r="F22328" t="s">
        <v>76</v>
      </c>
      <c r="G22328" t="s">
        <v>23</v>
      </c>
      <c r="H22328">
        <v>110</v>
      </c>
      <c r="I22328" t="s">
        <v>74144</v>
      </c>
      <c r="J22328" t="s">
        <v>74145</v>
      </c>
      <c r="K22328" t="s">
        <v>74146</v>
      </c>
      <c r="L22328" t="s">
        <v>78030</v>
      </c>
    </row>
    <row r="22329" spans="1:12" x14ac:dyDescent="0.15">
      <c r="A22329" t="s">
        <v>12</v>
      </c>
      <c r="B22329">
        <v>6288308</v>
      </c>
      <c r="C22329">
        <v>6288328</v>
      </c>
      <c r="D22329" t="s">
        <v>74147</v>
      </c>
      <c r="E22329" t="s">
        <v>74148</v>
      </c>
      <c r="F22329" t="s">
        <v>76</v>
      </c>
      <c r="G22329" t="s">
        <v>36</v>
      </c>
      <c r="H22329">
        <v>34</v>
      </c>
      <c r="I22329" t="s">
        <v>74149</v>
      </c>
      <c r="J22329" t="s">
        <v>74150</v>
      </c>
      <c r="K22329" t="s">
        <v>74151</v>
      </c>
      <c r="L22329" t="s">
        <v>77999</v>
      </c>
    </row>
    <row r="22330" spans="1:12" x14ac:dyDescent="0.15">
      <c r="A22330" t="s">
        <v>12</v>
      </c>
      <c r="B22330">
        <v>6288288</v>
      </c>
      <c r="C22330">
        <v>6288308</v>
      </c>
      <c r="D22330" t="s">
        <v>74147</v>
      </c>
      <c r="E22330" t="s">
        <v>74148</v>
      </c>
      <c r="F22330" t="s">
        <v>76</v>
      </c>
      <c r="G22330" t="s">
        <v>16</v>
      </c>
      <c r="H22330">
        <v>54</v>
      </c>
      <c r="I22330" t="s">
        <v>74152</v>
      </c>
      <c r="J22330" t="s">
        <v>74153</v>
      </c>
      <c r="K22330" t="s">
        <v>74154</v>
      </c>
      <c r="L22330" t="s">
        <v>77961</v>
      </c>
    </row>
    <row r="22331" spans="1:12" x14ac:dyDescent="0.15">
      <c r="A22331" t="s">
        <v>12</v>
      </c>
      <c r="B22331">
        <v>6288261</v>
      </c>
      <c r="C22331">
        <v>6288281</v>
      </c>
      <c r="D22331" t="s">
        <v>74147</v>
      </c>
      <c r="E22331" t="s">
        <v>74148</v>
      </c>
      <c r="F22331" t="s">
        <v>76</v>
      </c>
      <c r="G22331" t="s">
        <v>36</v>
      </c>
      <c r="H22331">
        <v>81</v>
      </c>
      <c r="I22331" t="s">
        <v>74155</v>
      </c>
      <c r="J22331" t="s">
        <v>74156</v>
      </c>
      <c r="K22331" t="s">
        <v>74157</v>
      </c>
      <c r="L22331" t="s">
        <v>78019</v>
      </c>
    </row>
    <row r="22332" spans="1:12" x14ac:dyDescent="0.15">
      <c r="A22332" t="s">
        <v>12</v>
      </c>
      <c r="B22332">
        <v>6288239</v>
      </c>
      <c r="C22332">
        <v>6288259</v>
      </c>
      <c r="D22332" t="s">
        <v>74147</v>
      </c>
      <c r="E22332" t="s">
        <v>74148</v>
      </c>
      <c r="F22332" t="s">
        <v>76</v>
      </c>
      <c r="G22332" t="s">
        <v>16</v>
      </c>
      <c r="H22332">
        <v>103</v>
      </c>
      <c r="I22332" t="s">
        <v>74158</v>
      </c>
      <c r="J22332" t="s">
        <v>74159</v>
      </c>
      <c r="K22332" t="s">
        <v>74160</v>
      </c>
      <c r="L22332" t="s">
        <v>77937</v>
      </c>
    </row>
    <row r="22333" spans="1:12" x14ac:dyDescent="0.15">
      <c r="A22333" t="s">
        <v>12</v>
      </c>
      <c r="B22333">
        <v>6288701</v>
      </c>
      <c r="C22333">
        <v>6288721</v>
      </c>
      <c r="D22333" t="s">
        <v>74161</v>
      </c>
      <c r="E22333" t="s">
        <v>74162</v>
      </c>
      <c r="F22333" t="s">
        <v>76</v>
      </c>
      <c r="G22333" t="s">
        <v>32</v>
      </c>
      <c r="H22333">
        <v>19</v>
      </c>
      <c r="I22333" t="s">
        <v>74163</v>
      </c>
      <c r="J22333" t="s">
        <v>74164</v>
      </c>
      <c r="K22333" t="s">
        <v>74165</v>
      </c>
      <c r="L22333" t="s">
        <v>77982</v>
      </c>
    </row>
    <row r="22334" spans="1:12" x14ac:dyDescent="0.15">
      <c r="A22334" t="s">
        <v>12</v>
      </c>
      <c r="B22334">
        <v>6288670</v>
      </c>
      <c r="C22334">
        <v>6288690</v>
      </c>
      <c r="D22334" t="s">
        <v>74161</v>
      </c>
      <c r="E22334" t="s">
        <v>74162</v>
      </c>
      <c r="F22334" t="s">
        <v>76</v>
      </c>
      <c r="G22334" t="s">
        <v>16</v>
      </c>
      <c r="H22334">
        <v>50</v>
      </c>
      <c r="I22334" t="s">
        <v>74166</v>
      </c>
      <c r="J22334" t="s">
        <v>74167</v>
      </c>
      <c r="K22334" t="s">
        <v>74168</v>
      </c>
      <c r="L22334" t="s">
        <v>77925</v>
      </c>
    </row>
    <row r="22335" spans="1:12" x14ac:dyDescent="0.15">
      <c r="A22335" t="s">
        <v>12</v>
      </c>
      <c r="B22335">
        <v>6288626</v>
      </c>
      <c r="C22335">
        <v>6288646</v>
      </c>
      <c r="D22335" t="s">
        <v>74161</v>
      </c>
      <c r="E22335" t="s">
        <v>74162</v>
      </c>
      <c r="F22335" t="s">
        <v>76</v>
      </c>
      <c r="G22335" t="s">
        <v>16</v>
      </c>
      <c r="H22335">
        <v>94</v>
      </c>
      <c r="I22335" t="s">
        <v>74169</v>
      </c>
      <c r="J22335" t="s">
        <v>74170</v>
      </c>
      <c r="K22335" t="s">
        <v>74171</v>
      </c>
      <c r="L22335" t="s">
        <v>77927</v>
      </c>
    </row>
    <row r="22336" spans="1:12" x14ac:dyDescent="0.15">
      <c r="A22336" t="s">
        <v>12</v>
      </c>
      <c r="B22336">
        <v>6288595</v>
      </c>
      <c r="C22336">
        <v>6288615</v>
      </c>
      <c r="D22336" t="s">
        <v>74161</v>
      </c>
      <c r="E22336" t="s">
        <v>74162</v>
      </c>
      <c r="F22336" t="s">
        <v>76</v>
      </c>
      <c r="G22336" t="s">
        <v>32</v>
      </c>
      <c r="H22336">
        <v>125</v>
      </c>
      <c r="I22336" t="s">
        <v>74172</v>
      </c>
      <c r="J22336" t="s">
        <v>74173</v>
      </c>
      <c r="K22336" t="s">
        <v>74174</v>
      </c>
      <c r="L22336" t="s">
        <v>78034</v>
      </c>
    </row>
    <row r="22337" spans="1:12" x14ac:dyDescent="0.15">
      <c r="A22337" t="s">
        <v>12</v>
      </c>
      <c r="B22337">
        <v>6289180</v>
      </c>
      <c r="C22337">
        <v>6289200</v>
      </c>
      <c r="D22337" t="s">
        <v>74175</v>
      </c>
      <c r="E22337" t="s">
        <v>90</v>
      </c>
      <c r="F22337" t="s">
        <v>15</v>
      </c>
      <c r="G22337" t="s">
        <v>32</v>
      </c>
      <c r="H22337">
        <v>1</v>
      </c>
      <c r="I22337" t="s">
        <v>74176</v>
      </c>
      <c r="J22337" t="s">
        <v>74177</v>
      </c>
      <c r="K22337" t="s">
        <v>74178</v>
      </c>
      <c r="L22337" t="s">
        <v>77917</v>
      </c>
    </row>
    <row r="22338" spans="1:12" x14ac:dyDescent="0.15">
      <c r="A22338" t="s">
        <v>12</v>
      </c>
      <c r="B22338">
        <v>6289210</v>
      </c>
      <c r="C22338">
        <v>6289230</v>
      </c>
      <c r="D22338" t="s">
        <v>74175</v>
      </c>
      <c r="E22338" t="s">
        <v>90</v>
      </c>
      <c r="F22338" t="s">
        <v>15</v>
      </c>
      <c r="G22338" t="s">
        <v>36</v>
      </c>
      <c r="H22338">
        <v>31</v>
      </c>
      <c r="I22338" t="s">
        <v>74179</v>
      </c>
      <c r="J22338" t="s">
        <v>74180</v>
      </c>
      <c r="K22338" t="s">
        <v>74181</v>
      </c>
      <c r="L22338" t="s">
        <v>77910</v>
      </c>
    </row>
    <row r="22339" spans="1:12" x14ac:dyDescent="0.15">
      <c r="A22339" t="s">
        <v>12</v>
      </c>
      <c r="B22339">
        <v>6289240</v>
      </c>
      <c r="C22339">
        <v>6289260</v>
      </c>
      <c r="D22339" t="s">
        <v>74175</v>
      </c>
      <c r="E22339" t="s">
        <v>90</v>
      </c>
      <c r="F22339" t="s">
        <v>15</v>
      </c>
      <c r="G22339" t="s">
        <v>16</v>
      </c>
      <c r="H22339">
        <v>61</v>
      </c>
      <c r="I22339" t="s">
        <v>74182</v>
      </c>
      <c r="J22339" t="s">
        <v>74183</v>
      </c>
      <c r="K22339" t="s">
        <v>74184</v>
      </c>
      <c r="L22339" t="s">
        <v>77979</v>
      </c>
    </row>
    <row r="22340" spans="1:12" x14ac:dyDescent="0.15">
      <c r="A22340" t="s">
        <v>12</v>
      </c>
      <c r="B22340">
        <v>6289264</v>
      </c>
      <c r="C22340">
        <v>6289284</v>
      </c>
      <c r="D22340" t="s">
        <v>74175</v>
      </c>
      <c r="E22340" t="s">
        <v>90</v>
      </c>
      <c r="F22340" t="s">
        <v>15</v>
      </c>
      <c r="G22340" t="s">
        <v>16</v>
      </c>
      <c r="H22340">
        <v>85</v>
      </c>
      <c r="I22340" t="s">
        <v>74185</v>
      </c>
      <c r="J22340" t="s">
        <v>74186</v>
      </c>
      <c r="K22340" t="s">
        <v>74187</v>
      </c>
      <c r="L22340" t="s">
        <v>77972</v>
      </c>
    </row>
    <row r="22341" spans="1:12" x14ac:dyDescent="0.15">
      <c r="A22341" t="s">
        <v>12</v>
      </c>
      <c r="B22341">
        <v>6289481</v>
      </c>
      <c r="C22341">
        <v>6289501</v>
      </c>
      <c r="D22341" t="s">
        <v>74188</v>
      </c>
      <c r="E22341" t="s">
        <v>90</v>
      </c>
      <c r="F22341" t="s">
        <v>15</v>
      </c>
      <c r="G22341" t="s">
        <v>32</v>
      </c>
      <c r="H22341">
        <v>1</v>
      </c>
      <c r="I22341" t="s">
        <v>74189</v>
      </c>
      <c r="J22341" t="s">
        <v>74190</v>
      </c>
      <c r="K22341" t="s">
        <v>74191</v>
      </c>
      <c r="L22341" t="s">
        <v>77917</v>
      </c>
    </row>
    <row r="22342" spans="1:12" x14ac:dyDescent="0.15">
      <c r="A22342" t="s">
        <v>12</v>
      </c>
      <c r="B22342">
        <v>6289506</v>
      </c>
      <c r="C22342">
        <v>6289526</v>
      </c>
      <c r="D22342" t="s">
        <v>74188</v>
      </c>
      <c r="E22342" t="s">
        <v>90</v>
      </c>
      <c r="F22342" t="s">
        <v>15</v>
      </c>
      <c r="G22342" t="s">
        <v>16</v>
      </c>
      <c r="H22342">
        <v>26</v>
      </c>
      <c r="I22342" t="s">
        <v>74192</v>
      </c>
      <c r="J22342" t="s">
        <v>74193</v>
      </c>
      <c r="K22342" t="s">
        <v>74194</v>
      </c>
      <c r="L22342" t="s">
        <v>78002</v>
      </c>
    </row>
    <row r="22343" spans="1:12" x14ac:dyDescent="0.15">
      <c r="A22343" t="s">
        <v>12</v>
      </c>
      <c r="B22343">
        <v>6289531</v>
      </c>
      <c r="C22343">
        <v>6289551</v>
      </c>
      <c r="D22343" t="s">
        <v>74188</v>
      </c>
      <c r="E22343" t="s">
        <v>90</v>
      </c>
      <c r="F22343" t="s">
        <v>15</v>
      </c>
      <c r="G22343" t="s">
        <v>36</v>
      </c>
      <c r="H22343">
        <v>51</v>
      </c>
      <c r="I22343" t="s">
        <v>74195</v>
      </c>
      <c r="J22343" t="s">
        <v>74196</v>
      </c>
      <c r="K22343" t="s">
        <v>74197</v>
      </c>
      <c r="L22343" t="s">
        <v>78023</v>
      </c>
    </row>
    <row r="22344" spans="1:12" x14ac:dyDescent="0.15">
      <c r="A22344" t="s">
        <v>12</v>
      </c>
      <c r="B22344">
        <v>6289566</v>
      </c>
      <c r="C22344">
        <v>6289586</v>
      </c>
      <c r="D22344" t="s">
        <v>74188</v>
      </c>
      <c r="E22344" t="s">
        <v>90</v>
      </c>
      <c r="F22344" t="s">
        <v>15</v>
      </c>
      <c r="G22344" t="s">
        <v>23</v>
      </c>
      <c r="H22344">
        <v>86</v>
      </c>
      <c r="I22344" t="s">
        <v>74198</v>
      </c>
      <c r="J22344" t="s">
        <v>74199</v>
      </c>
      <c r="K22344" t="s">
        <v>74200</v>
      </c>
      <c r="L22344" t="s">
        <v>77929</v>
      </c>
    </row>
    <row r="22345" spans="1:12" x14ac:dyDescent="0.15">
      <c r="A22345" t="s">
        <v>12</v>
      </c>
      <c r="B22345">
        <v>6291110</v>
      </c>
      <c r="C22345">
        <v>6291130</v>
      </c>
      <c r="D22345" t="s">
        <v>74201</v>
      </c>
      <c r="E22345" t="s">
        <v>90</v>
      </c>
      <c r="F22345" t="s">
        <v>15</v>
      </c>
      <c r="G22345" t="s">
        <v>36</v>
      </c>
      <c r="H22345">
        <v>12</v>
      </c>
      <c r="I22345" t="s">
        <v>74202</v>
      </c>
      <c r="J22345" t="s">
        <v>74203</v>
      </c>
      <c r="K22345" t="s">
        <v>74204</v>
      </c>
      <c r="L22345" t="s">
        <v>77991</v>
      </c>
    </row>
    <row r="22346" spans="1:12" x14ac:dyDescent="0.15">
      <c r="A22346" t="s">
        <v>12</v>
      </c>
      <c r="B22346">
        <v>6291130</v>
      </c>
      <c r="C22346">
        <v>6291150</v>
      </c>
      <c r="D22346" t="s">
        <v>74201</v>
      </c>
      <c r="E22346" t="s">
        <v>90</v>
      </c>
      <c r="F22346" t="s">
        <v>15</v>
      </c>
      <c r="G22346" t="s">
        <v>23</v>
      </c>
      <c r="H22346">
        <v>32</v>
      </c>
      <c r="I22346" t="s">
        <v>74205</v>
      </c>
      <c r="J22346" t="s">
        <v>74206</v>
      </c>
      <c r="K22346" t="s">
        <v>74207</v>
      </c>
      <c r="L22346" t="s">
        <v>77918</v>
      </c>
    </row>
    <row r="22347" spans="1:12" x14ac:dyDescent="0.15">
      <c r="A22347" t="s">
        <v>12</v>
      </c>
      <c r="B22347">
        <v>6291156</v>
      </c>
      <c r="C22347">
        <v>6291176</v>
      </c>
      <c r="D22347" t="s">
        <v>74201</v>
      </c>
      <c r="E22347" t="s">
        <v>90</v>
      </c>
      <c r="F22347" t="s">
        <v>15</v>
      </c>
      <c r="G22347" t="s">
        <v>16</v>
      </c>
      <c r="H22347">
        <v>58</v>
      </c>
      <c r="I22347" t="s">
        <v>74208</v>
      </c>
      <c r="J22347" t="s">
        <v>74209</v>
      </c>
      <c r="K22347" t="s">
        <v>74210</v>
      </c>
      <c r="L22347" t="s">
        <v>77911</v>
      </c>
    </row>
    <row r="22348" spans="1:12" x14ac:dyDescent="0.15">
      <c r="A22348" t="s">
        <v>12</v>
      </c>
      <c r="B22348">
        <v>6291189</v>
      </c>
      <c r="C22348">
        <v>6291209</v>
      </c>
      <c r="D22348" t="s">
        <v>74201</v>
      </c>
      <c r="E22348" t="s">
        <v>90</v>
      </c>
      <c r="F22348" t="s">
        <v>15</v>
      </c>
      <c r="G22348" t="s">
        <v>16</v>
      </c>
      <c r="H22348">
        <v>91</v>
      </c>
      <c r="I22348" t="s">
        <v>74211</v>
      </c>
      <c r="J22348" t="s">
        <v>74212</v>
      </c>
      <c r="K22348" t="s">
        <v>74213</v>
      </c>
      <c r="L22348" t="s">
        <v>77907</v>
      </c>
    </row>
    <row r="22349" spans="1:12" x14ac:dyDescent="0.15">
      <c r="A22349" t="s">
        <v>12</v>
      </c>
      <c r="B22349">
        <v>6294155</v>
      </c>
      <c r="C22349">
        <v>6294175</v>
      </c>
      <c r="D22349" t="s">
        <v>74214</v>
      </c>
      <c r="E22349" t="s">
        <v>74215</v>
      </c>
      <c r="F22349" t="s">
        <v>76</v>
      </c>
      <c r="G22349" t="s">
        <v>32</v>
      </c>
      <c r="H22349">
        <v>1</v>
      </c>
      <c r="I22349" t="s">
        <v>74216</v>
      </c>
      <c r="J22349" t="s">
        <v>74217</v>
      </c>
      <c r="K22349" t="s">
        <v>74218</v>
      </c>
      <c r="L22349" t="s">
        <v>77917</v>
      </c>
    </row>
    <row r="22350" spans="1:12" x14ac:dyDescent="0.15">
      <c r="A22350" t="s">
        <v>12</v>
      </c>
      <c r="B22350">
        <v>6294113</v>
      </c>
      <c r="C22350">
        <v>6294133</v>
      </c>
      <c r="D22350" t="s">
        <v>74214</v>
      </c>
      <c r="E22350" t="s">
        <v>74215</v>
      </c>
      <c r="F22350" t="s">
        <v>76</v>
      </c>
      <c r="G22350" t="s">
        <v>16</v>
      </c>
      <c r="H22350">
        <v>43</v>
      </c>
      <c r="I22350" t="s">
        <v>74219</v>
      </c>
      <c r="J22350" t="s">
        <v>74220</v>
      </c>
      <c r="K22350" t="s">
        <v>74221</v>
      </c>
      <c r="L22350" t="s">
        <v>77942</v>
      </c>
    </row>
    <row r="22351" spans="1:12" x14ac:dyDescent="0.15">
      <c r="A22351" t="s">
        <v>12</v>
      </c>
      <c r="B22351">
        <v>6294089</v>
      </c>
      <c r="C22351">
        <v>6294109</v>
      </c>
      <c r="D22351" t="s">
        <v>74214</v>
      </c>
      <c r="E22351" t="s">
        <v>74215</v>
      </c>
      <c r="F22351" t="s">
        <v>76</v>
      </c>
      <c r="G22351" t="s">
        <v>32</v>
      </c>
      <c r="H22351">
        <v>67</v>
      </c>
      <c r="I22351" t="s">
        <v>74222</v>
      </c>
      <c r="J22351" t="s">
        <v>74223</v>
      </c>
      <c r="K22351" t="s">
        <v>74224</v>
      </c>
      <c r="L22351" t="s">
        <v>77981</v>
      </c>
    </row>
    <row r="22352" spans="1:12" x14ac:dyDescent="0.15">
      <c r="A22352" t="s">
        <v>12</v>
      </c>
      <c r="B22352">
        <v>6294069</v>
      </c>
      <c r="C22352">
        <v>6294089</v>
      </c>
      <c r="D22352" t="s">
        <v>74214</v>
      </c>
      <c r="E22352" t="s">
        <v>74215</v>
      </c>
      <c r="F22352" t="s">
        <v>76</v>
      </c>
      <c r="G22352" t="s">
        <v>16</v>
      </c>
      <c r="H22352">
        <v>87</v>
      </c>
      <c r="I22352" t="s">
        <v>74225</v>
      </c>
      <c r="J22352" t="s">
        <v>74226</v>
      </c>
      <c r="K22352" t="s">
        <v>74227</v>
      </c>
      <c r="L22352" t="s">
        <v>78024</v>
      </c>
    </row>
    <row r="22353" spans="1:12" x14ac:dyDescent="0.15">
      <c r="A22353" t="s">
        <v>12</v>
      </c>
      <c r="B22353">
        <v>6295224</v>
      </c>
      <c r="C22353">
        <v>6295244</v>
      </c>
      <c r="D22353" t="s">
        <v>74228</v>
      </c>
      <c r="E22353" t="s">
        <v>90</v>
      </c>
      <c r="F22353" t="s">
        <v>76</v>
      </c>
      <c r="G22353" t="s">
        <v>32</v>
      </c>
      <c r="H22353">
        <v>0</v>
      </c>
      <c r="I22353" t="s">
        <v>74229</v>
      </c>
      <c r="J22353" t="s">
        <v>74230</v>
      </c>
      <c r="K22353" t="s">
        <v>74231</v>
      </c>
      <c r="L22353" t="s">
        <v>77980</v>
      </c>
    </row>
    <row r="22354" spans="1:12" x14ac:dyDescent="0.15">
      <c r="A22354" t="s">
        <v>12</v>
      </c>
      <c r="B22354">
        <v>6295204</v>
      </c>
      <c r="C22354">
        <v>6295224</v>
      </c>
      <c r="D22354" t="s">
        <v>74228</v>
      </c>
      <c r="E22354" t="s">
        <v>90</v>
      </c>
      <c r="F22354" t="s">
        <v>76</v>
      </c>
      <c r="G22354" t="s">
        <v>36</v>
      </c>
      <c r="H22354">
        <v>20</v>
      </c>
      <c r="I22354" t="s">
        <v>74232</v>
      </c>
      <c r="J22354" t="s">
        <v>74233</v>
      </c>
      <c r="K22354" t="s">
        <v>74234</v>
      </c>
      <c r="L22354" t="s">
        <v>77968</v>
      </c>
    </row>
    <row r="22355" spans="1:12" x14ac:dyDescent="0.15">
      <c r="A22355" t="s">
        <v>12</v>
      </c>
      <c r="B22355">
        <v>6295172</v>
      </c>
      <c r="C22355">
        <v>6295192</v>
      </c>
      <c r="D22355" t="s">
        <v>74228</v>
      </c>
      <c r="E22355" t="s">
        <v>90</v>
      </c>
      <c r="F22355" t="s">
        <v>76</v>
      </c>
      <c r="G22355" t="s">
        <v>16</v>
      </c>
      <c r="H22355">
        <v>52</v>
      </c>
      <c r="I22355" t="s">
        <v>74235</v>
      </c>
      <c r="J22355" t="s">
        <v>74236</v>
      </c>
      <c r="K22355" t="s">
        <v>74237</v>
      </c>
      <c r="L22355" t="s">
        <v>77959</v>
      </c>
    </row>
    <row r="22356" spans="1:12" x14ac:dyDescent="0.15">
      <c r="A22356" t="s">
        <v>12</v>
      </c>
      <c r="B22356">
        <v>6295151</v>
      </c>
      <c r="C22356">
        <v>6295171</v>
      </c>
      <c r="D22356" t="s">
        <v>74228</v>
      </c>
      <c r="E22356" t="s">
        <v>90</v>
      </c>
      <c r="F22356" t="s">
        <v>76</v>
      </c>
      <c r="G22356" t="s">
        <v>36</v>
      </c>
      <c r="H22356">
        <v>73</v>
      </c>
      <c r="I22356" t="s">
        <v>74238</v>
      </c>
      <c r="J22356" t="s">
        <v>74239</v>
      </c>
      <c r="K22356" t="s">
        <v>74240</v>
      </c>
      <c r="L22356" t="s">
        <v>77926</v>
      </c>
    </row>
    <row r="22357" spans="1:12" x14ac:dyDescent="0.15">
      <c r="A22357" t="s">
        <v>12</v>
      </c>
      <c r="B22357">
        <v>6295393</v>
      </c>
      <c r="C22357">
        <v>6295413</v>
      </c>
      <c r="D22357" t="s">
        <v>74241</v>
      </c>
      <c r="E22357" t="s">
        <v>90</v>
      </c>
      <c r="F22357" t="s">
        <v>15</v>
      </c>
      <c r="G22357" t="s">
        <v>32</v>
      </c>
      <c r="H22357">
        <v>1</v>
      </c>
      <c r="I22357" t="s">
        <v>74242</v>
      </c>
      <c r="J22357" t="s">
        <v>74243</v>
      </c>
      <c r="K22357" t="s">
        <v>74244</v>
      </c>
      <c r="L22357" t="s">
        <v>77917</v>
      </c>
    </row>
    <row r="22358" spans="1:12" x14ac:dyDescent="0.15">
      <c r="A22358" t="s">
        <v>12</v>
      </c>
      <c r="B22358">
        <v>6295436</v>
      </c>
      <c r="C22358">
        <v>6295456</v>
      </c>
      <c r="D22358" t="s">
        <v>74241</v>
      </c>
      <c r="E22358" t="s">
        <v>90</v>
      </c>
      <c r="F22358" t="s">
        <v>15</v>
      </c>
      <c r="G22358" t="s">
        <v>23</v>
      </c>
      <c r="H22358">
        <v>44</v>
      </c>
      <c r="I22358" t="s">
        <v>74245</v>
      </c>
      <c r="J22358" t="s">
        <v>74246</v>
      </c>
      <c r="K22358" t="s">
        <v>74247</v>
      </c>
      <c r="L22358" t="s">
        <v>78016</v>
      </c>
    </row>
    <row r="22359" spans="1:12" x14ac:dyDescent="0.15">
      <c r="A22359" t="s">
        <v>12</v>
      </c>
      <c r="B22359">
        <v>6295456</v>
      </c>
      <c r="C22359">
        <v>6295476</v>
      </c>
      <c r="D22359" t="s">
        <v>74241</v>
      </c>
      <c r="E22359" t="s">
        <v>90</v>
      </c>
      <c r="F22359" t="s">
        <v>15</v>
      </c>
      <c r="G22359" t="s">
        <v>16</v>
      </c>
      <c r="H22359">
        <v>64</v>
      </c>
      <c r="I22359" t="s">
        <v>74248</v>
      </c>
      <c r="J22359" t="s">
        <v>74249</v>
      </c>
      <c r="K22359" t="s">
        <v>74250</v>
      </c>
      <c r="L22359" t="s">
        <v>77989</v>
      </c>
    </row>
    <row r="22360" spans="1:12" x14ac:dyDescent="0.15">
      <c r="A22360" t="s">
        <v>12</v>
      </c>
      <c r="B22360">
        <v>6295477</v>
      </c>
      <c r="C22360">
        <v>6295497</v>
      </c>
      <c r="D22360" t="s">
        <v>74241</v>
      </c>
      <c r="E22360" t="s">
        <v>90</v>
      </c>
      <c r="F22360" t="s">
        <v>15</v>
      </c>
      <c r="G22360" t="s">
        <v>32</v>
      </c>
      <c r="H22360">
        <v>85</v>
      </c>
      <c r="I22360" t="s">
        <v>74251</v>
      </c>
      <c r="J22360" t="s">
        <v>74252</v>
      </c>
      <c r="K22360" t="s">
        <v>74253</v>
      </c>
      <c r="L22360" t="s">
        <v>77972</v>
      </c>
    </row>
    <row r="22361" spans="1:12" x14ac:dyDescent="0.15">
      <c r="A22361" t="s">
        <v>12</v>
      </c>
      <c r="B22361">
        <v>6298414</v>
      </c>
      <c r="C22361">
        <v>6298434</v>
      </c>
      <c r="D22361" t="s">
        <v>74254</v>
      </c>
      <c r="E22361" t="s">
        <v>90</v>
      </c>
      <c r="F22361" t="s">
        <v>76</v>
      </c>
      <c r="G22361" t="s">
        <v>16</v>
      </c>
      <c r="H22361">
        <v>13</v>
      </c>
      <c r="I22361" t="s">
        <v>74255</v>
      </c>
      <c r="J22361" t="s">
        <v>74256</v>
      </c>
      <c r="K22361" t="s">
        <v>74257</v>
      </c>
      <c r="L22361" t="s">
        <v>77935</v>
      </c>
    </row>
    <row r="22362" spans="1:12" x14ac:dyDescent="0.15">
      <c r="A22362" t="s">
        <v>12</v>
      </c>
      <c r="B22362">
        <v>6298392</v>
      </c>
      <c r="C22362">
        <v>6298412</v>
      </c>
      <c r="D22362" t="s">
        <v>74254</v>
      </c>
      <c r="E22362" t="s">
        <v>90</v>
      </c>
      <c r="F22362" t="s">
        <v>76</v>
      </c>
      <c r="G22362" t="s">
        <v>23</v>
      </c>
      <c r="H22362">
        <v>35</v>
      </c>
      <c r="I22362" t="s">
        <v>74258</v>
      </c>
      <c r="J22362" t="s">
        <v>74259</v>
      </c>
      <c r="K22362" t="s">
        <v>74260</v>
      </c>
      <c r="L22362" t="s">
        <v>77936</v>
      </c>
    </row>
    <row r="22363" spans="1:12" x14ac:dyDescent="0.15">
      <c r="A22363" t="s">
        <v>12</v>
      </c>
      <c r="B22363">
        <v>6298364</v>
      </c>
      <c r="C22363">
        <v>6298384</v>
      </c>
      <c r="D22363" t="s">
        <v>74254</v>
      </c>
      <c r="E22363" t="s">
        <v>90</v>
      </c>
      <c r="F22363" t="s">
        <v>76</v>
      </c>
      <c r="G22363" t="s">
        <v>32</v>
      </c>
      <c r="H22363">
        <v>63</v>
      </c>
      <c r="I22363" t="s">
        <v>74261</v>
      </c>
      <c r="J22363" t="s">
        <v>74262</v>
      </c>
      <c r="K22363" t="s">
        <v>74263</v>
      </c>
      <c r="L22363" t="s">
        <v>77957</v>
      </c>
    </row>
    <row r="22364" spans="1:12" x14ac:dyDescent="0.15">
      <c r="A22364" t="s">
        <v>12</v>
      </c>
      <c r="B22364">
        <v>6298327</v>
      </c>
      <c r="C22364">
        <v>6298347</v>
      </c>
      <c r="D22364" t="s">
        <v>74254</v>
      </c>
      <c r="E22364" t="s">
        <v>90</v>
      </c>
      <c r="F22364" t="s">
        <v>76</v>
      </c>
      <c r="G22364" t="s">
        <v>23</v>
      </c>
      <c r="H22364">
        <v>100</v>
      </c>
      <c r="I22364" t="s">
        <v>74264</v>
      </c>
      <c r="J22364" t="s">
        <v>74265</v>
      </c>
      <c r="K22364" t="s">
        <v>74266</v>
      </c>
      <c r="L22364" t="s">
        <v>77953</v>
      </c>
    </row>
    <row r="22365" spans="1:12" x14ac:dyDescent="0.15">
      <c r="A22365" t="s">
        <v>12</v>
      </c>
      <c r="B22365">
        <v>6298634</v>
      </c>
      <c r="C22365">
        <v>6298654</v>
      </c>
      <c r="D22365" t="s">
        <v>74267</v>
      </c>
      <c r="E22365" t="s">
        <v>74268</v>
      </c>
      <c r="F22365" t="s">
        <v>15</v>
      </c>
      <c r="G22365" t="s">
        <v>23</v>
      </c>
      <c r="H22365">
        <v>0</v>
      </c>
      <c r="I22365" t="s">
        <v>74269</v>
      </c>
      <c r="J22365" t="s">
        <v>74270</v>
      </c>
      <c r="K22365" t="s">
        <v>74271</v>
      </c>
      <c r="L22365" t="s">
        <v>77980</v>
      </c>
    </row>
    <row r="22366" spans="1:12" x14ac:dyDescent="0.15">
      <c r="A22366" t="s">
        <v>12</v>
      </c>
      <c r="B22366">
        <v>6298654</v>
      </c>
      <c r="C22366">
        <v>6298674</v>
      </c>
      <c r="D22366" t="s">
        <v>74267</v>
      </c>
      <c r="E22366" t="s">
        <v>74268</v>
      </c>
      <c r="F22366" t="s">
        <v>15</v>
      </c>
      <c r="G22366" t="s">
        <v>16</v>
      </c>
      <c r="H22366">
        <v>20</v>
      </c>
      <c r="I22366" t="s">
        <v>74272</v>
      </c>
      <c r="J22366" t="s">
        <v>74273</v>
      </c>
      <c r="K22366" t="s">
        <v>74274</v>
      </c>
      <c r="L22366" t="s">
        <v>77968</v>
      </c>
    </row>
    <row r="22367" spans="1:12" x14ac:dyDescent="0.15">
      <c r="A22367" t="s">
        <v>12</v>
      </c>
      <c r="B22367">
        <v>6298725</v>
      </c>
      <c r="C22367">
        <v>6298745</v>
      </c>
      <c r="D22367" t="s">
        <v>74267</v>
      </c>
      <c r="E22367" t="s">
        <v>74268</v>
      </c>
      <c r="F22367" t="s">
        <v>15</v>
      </c>
      <c r="G22367" t="s">
        <v>32</v>
      </c>
      <c r="H22367">
        <v>91</v>
      </c>
      <c r="I22367" t="s">
        <v>74275</v>
      </c>
      <c r="J22367" t="s">
        <v>74276</v>
      </c>
      <c r="K22367" t="s">
        <v>74277</v>
      </c>
      <c r="L22367" t="s">
        <v>77907</v>
      </c>
    </row>
    <row r="22368" spans="1:12" x14ac:dyDescent="0.15">
      <c r="A22368" t="s">
        <v>12</v>
      </c>
      <c r="B22368">
        <v>6298749</v>
      </c>
      <c r="C22368">
        <v>6298769</v>
      </c>
      <c r="D22368" t="s">
        <v>74267</v>
      </c>
      <c r="E22368" t="s">
        <v>74268</v>
      </c>
      <c r="F22368" t="s">
        <v>15</v>
      </c>
      <c r="G22368" t="s">
        <v>23</v>
      </c>
      <c r="H22368">
        <v>115</v>
      </c>
      <c r="I22368" t="s">
        <v>74278</v>
      </c>
      <c r="J22368" t="s">
        <v>74279</v>
      </c>
      <c r="K22368" t="s">
        <v>74280</v>
      </c>
      <c r="L22368" t="s">
        <v>78020</v>
      </c>
    </row>
    <row r="22369" spans="1:12" x14ac:dyDescent="0.15">
      <c r="A22369" t="s">
        <v>12</v>
      </c>
      <c r="B22369">
        <v>6300799</v>
      </c>
      <c r="C22369">
        <v>6300819</v>
      </c>
      <c r="D22369" t="s">
        <v>74281</v>
      </c>
      <c r="E22369" t="s">
        <v>74282</v>
      </c>
      <c r="F22369" t="s">
        <v>15</v>
      </c>
      <c r="G22369" t="s">
        <v>16</v>
      </c>
      <c r="H22369">
        <v>22</v>
      </c>
      <c r="I22369" t="s">
        <v>74283</v>
      </c>
      <c r="J22369" t="s">
        <v>74284</v>
      </c>
      <c r="K22369" t="s">
        <v>74285</v>
      </c>
      <c r="L22369" t="s">
        <v>77948</v>
      </c>
    </row>
    <row r="22370" spans="1:12" x14ac:dyDescent="0.15">
      <c r="A22370" t="s">
        <v>12</v>
      </c>
      <c r="B22370">
        <v>6300826</v>
      </c>
      <c r="C22370">
        <v>6300846</v>
      </c>
      <c r="D22370" t="s">
        <v>74281</v>
      </c>
      <c r="E22370" t="s">
        <v>74282</v>
      </c>
      <c r="F22370" t="s">
        <v>15</v>
      </c>
      <c r="G22370" t="s">
        <v>16</v>
      </c>
      <c r="H22370">
        <v>49</v>
      </c>
      <c r="I22370" t="s">
        <v>74286</v>
      </c>
      <c r="J22370" t="s">
        <v>74287</v>
      </c>
      <c r="K22370" t="s">
        <v>74288</v>
      </c>
      <c r="L22370" t="s">
        <v>77913</v>
      </c>
    </row>
    <row r="22371" spans="1:12" x14ac:dyDescent="0.15">
      <c r="A22371" t="s">
        <v>12</v>
      </c>
      <c r="B22371">
        <v>6300865</v>
      </c>
      <c r="C22371">
        <v>6300885</v>
      </c>
      <c r="D22371" t="s">
        <v>74281</v>
      </c>
      <c r="E22371" t="s">
        <v>74282</v>
      </c>
      <c r="F22371" t="s">
        <v>15</v>
      </c>
      <c r="G22371" t="s">
        <v>36</v>
      </c>
      <c r="H22371">
        <v>88</v>
      </c>
      <c r="I22371" t="s">
        <v>74289</v>
      </c>
      <c r="J22371" t="s">
        <v>74290</v>
      </c>
      <c r="K22371" t="s">
        <v>74291</v>
      </c>
      <c r="L22371" t="s">
        <v>77923</v>
      </c>
    </row>
    <row r="22372" spans="1:12" x14ac:dyDescent="0.15">
      <c r="A22372" t="s">
        <v>12</v>
      </c>
      <c r="B22372">
        <v>6300886</v>
      </c>
      <c r="C22372">
        <v>6300906</v>
      </c>
      <c r="D22372" t="s">
        <v>74281</v>
      </c>
      <c r="E22372" t="s">
        <v>74282</v>
      </c>
      <c r="F22372" t="s">
        <v>15</v>
      </c>
      <c r="G22372" t="s">
        <v>32</v>
      </c>
      <c r="H22372">
        <v>109</v>
      </c>
      <c r="I22372" t="s">
        <v>74292</v>
      </c>
      <c r="J22372" t="s">
        <v>74293</v>
      </c>
      <c r="K22372" t="s">
        <v>74294</v>
      </c>
      <c r="L22372" t="s">
        <v>77947</v>
      </c>
    </row>
    <row r="22373" spans="1:12" x14ac:dyDescent="0.15">
      <c r="A22373" t="s">
        <v>12</v>
      </c>
      <c r="B22373">
        <v>6302660</v>
      </c>
      <c r="C22373">
        <v>6302680</v>
      </c>
      <c r="D22373" t="s">
        <v>74295</v>
      </c>
      <c r="E22373" t="s">
        <v>90</v>
      </c>
      <c r="F22373" t="s">
        <v>15</v>
      </c>
      <c r="G22373" t="s">
        <v>16</v>
      </c>
      <c r="H22373">
        <v>1</v>
      </c>
      <c r="I22373" t="s">
        <v>74296</v>
      </c>
      <c r="J22373" t="s">
        <v>74297</v>
      </c>
      <c r="K22373" t="s">
        <v>74298</v>
      </c>
      <c r="L22373" t="s">
        <v>77917</v>
      </c>
    </row>
    <row r="22374" spans="1:12" x14ac:dyDescent="0.15">
      <c r="A22374" t="s">
        <v>12</v>
      </c>
      <c r="B22374">
        <v>6302685</v>
      </c>
      <c r="C22374">
        <v>6302705</v>
      </c>
      <c r="D22374" t="s">
        <v>74295</v>
      </c>
      <c r="E22374" t="s">
        <v>90</v>
      </c>
      <c r="F22374" t="s">
        <v>15</v>
      </c>
      <c r="G22374" t="s">
        <v>16</v>
      </c>
      <c r="H22374">
        <v>26</v>
      </c>
      <c r="I22374" t="s">
        <v>74299</v>
      </c>
      <c r="J22374" t="s">
        <v>74300</v>
      </c>
      <c r="K22374" t="s">
        <v>74301</v>
      </c>
      <c r="L22374" t="s">
        <v>78002</v>
      </c>
    </row>
    <row r="22375" spans="1:12" x14ac:dyDescent="0.15">
      <c r="A22375" t="s">
        <v>12</v>
      </c>
      <c r="B22375">
        <v>6302708</v>
      </c>
      <c r="C22375">
        <v>6302728</v>
      </c>
      <c r="D22375" t="s">
        <v>74295</v>
      </c>
      <c r="E22375" t="s">
        <v>90</v>
      </c>
      <c r="F22375" t="s">
        <v>15</v>
      </c>
      <c r="G22375" t="s">
        <v>16</v>
      </c>
      <c r="H22375">
        <v>49</v>
      </c>
      <c r="I22375" t="s">
        <v>74302</v>
      </c>
      <c r="J22375" t="s">
        <v>74303</v>
      </c>
      <c r="K22375" t="s">
        <v>74304</v>
      </c>
      <c r="L22375" t="s">
        <v>77913</v>
      </c>
    </row>
    <row r="22376" spans="1:12" x14ac:dyDescent="0.15">
      <c r="A22376" t="s">
        <v>12</v>
      </c>
      <c r="B22376">
        <v>6302732</v>
      </c>
      <c r="C22376">
        <v>6302752</v>
      </c>
      <c r="D22376" t="s">
        <v>74295</v>
      </c>
      <c r="E22376" t="s">
        <v>90</v>
      </c>
      <c r="F22376" t="s">
        <v>15</v>
      </c>
      <c r="G22376" t="s">
        <v>23</v>
      </c>
      <c r="H22376">
        <v>73</v>
      </c>
      <c r="I22376" t="s">
        <v>74305</v>
      </c>
      <c r="J22376" t="s">
        <v>74306</v>
      </c>
      <c r="K22376" t="s">
        <v>74307</v>
      </c>
      <c r="L22376" t="s">
        <v>77926</v>
      </c>
    </row>
    <row r="22377" spans="1:12" x14ac:dyDescent="0.15">
      <c r="A22377" t="s">
        <v>12</v>
      </c>
      <c r="B22377">
        <v>6305067</v>
      </c>
      <c r="C22377">
        <v>6305087</v>
      </c>
      <c r="D22377" t="s">
        <v>74308</v>
      </c>
      <c r="E22377" t="s">
        <v>90</v>
      </c>
      <c r="F22377" t="s">
        <v>76</v>
      </c>
      <c r="G22377" t="s">
        <v>36</v>
      </c>
      <c r="H22377">
        <v>12</v>
      </c>
      <c r="I22377" t="s">
        <v>74309</v>
      </c>
      <c r="J22377" t="s">
        <v>74310</v>
      </c>
      <c r="K22377" t="s">
        <v>74311</v>
      </c>
      <c r="L22377" t="s">
        <v>77991</v>
      </c>
    </row>
    <row r="22378" spans="1:12" x14ac:dyDescent="0.15">
      <c r="A22378" t="s">
        <v>12</v>
      </c>
      <c r="B22378">
        <v>6305044</v>
      </c>
      <c r="C22378">
        <v>6305064</v>
      </c>
      <c r="D22378" t="s">
        <v>74308</v>
      </c>
      <c r="E22378" t="s">
        <v>90</v>
      </c>
      <c r="F22378" t="s">
        <v>76</v>
      </c>
      <c r="G22378" t="s">
        <v>16</v>
      </c>
      <c r="H22378">
        <v>35</v>
      </c>
      <c r="I22378" t="s">
        <v>74312</v>
      </c>
      <c r="J22378" t="s">
        <v>74313</v>
      </c>
      <c r="K22378" t="s">
        <v>74314</v>
      </c>
      <c r="L22378" t="s">
        <v>77936</v>
      </c>
    </row>
    <row r="22379" spans="1:12" x14ac:dyDescent="0.15">
      <c r="A22379" t="s">
        <v>12</v>
      </c>
      <c r="B22379">
        <v>6305008</v>
      </c>
      <c r="C22379">
        <v>6305028</v>
      </c>
      <c r="D22379" t="s">
        <v>74308</v>
      </c>
      <c r="E22379" t="s">
        <v>90</v>
      </c>
      <c r="F22379" t="s">
        <v>76</v>
      </c>
      <c r="G22379" t="s">
        <v>23</v>
      </c>
      <c r="H22379">
        <v>71</v>
      </c>
      <c r="I22379" t="s">
        <v>74315</v>
      </c>
      <c r="J22379" t="s">
        <v>74316</v>
      </c>
      <c r="K22379" t="s">
        <v>74317</v>
      </c>
      <c r="L22379" t="s">
        <v>77969</v>
      </c>
    </row>
    <row r="22380" spans="1:12" x14ac:dyDescent="0.15">
      <c r="A22380" t="s">
        <v>12</v>
      </c>
      <c r="B22380">
        <v>6304979</v>
      </c>
      <c r="C22380">
        <v>6304999</v>
      </c>
      <c r="D22380" t="s">
        <v>74308</v>
      </c>
      <c r="E22380" t="s">
        <v>90</v>
      </c>
      <c r="F22380" t="s">
        <v>76</v>
      </c>
      <c r="G22380" t="s">
        <v>16</v>
      </c>
      <c r="H22380">
        <v>100</v>
      </c>
      <c r="I22380" t="s">
        <v>74318</v>
      </c>
      <c r="J22380" t="s">
        <v>74319</v>
      </c>
      <c r="K22380" t="s">
        <v>74320</v>
      </c>
      <c r="L22380" t="s">
        <v>77953</v>
      </c>
    </row>
    <row r="22381" spans="1:12" x14ac:dyDescent="0.15">
      <c r="A22381" t="s">
        <v>12</v>
      </c>
      <c r="B22381">
        <v>6305686</v>
      </c>
      <c r="C22381">
        <v>6305706</v>
      </c>
      <c r="D22381" t="s">
        <v>74321</v>
      </c>
      <c r="E22381" t="s">
        <v>74322</v>
      </c>
      <c r="F22381" t="s">
        <v>76</v>
      </c>
      <c r="G22381" t="s">
        <v>36</v>
      </c>
      <c r="H22381">
        <v>13</v>
      </c>
      <c r="I22381" t="s">
        <v>74323</v>
      </c>
      <c r="J22381" t="s">
        <v>74324</v>
      </c>
      <c r="K22381" t="s">
        <v>74325</v>
      </c>
      <c r="L22381" t="s">
        <v>77935</v>
      </c>
    </row>
    <row r="22382" spans="1:12" x14ac:dyDescent="0.15">
      <c r="A22382" t="s">
        <v>12</v>
      </c>
      <c r="B22382">
        <v>6305638</v>
      </c>
      <c r="C22382">
        <v>6305658</v>
      </c>
      <c r="D22382" t="s">
        <v>74321</v>
      </c>
      <c r="E22382" t="s">
        <v>74322</v>
      </c>
      <c r="F22382" t="s">
        <v>76</v>
      </c>
      <c r="G22382" t="s">
        <v>32</v>
      </c>
      <c r="H22382">
        <v>61</v>
      </c>
      <c r="I22382" t="s">
        <v>74326</v>
      </c>
      <c r="J22382" t="s">
        <v>74327</v>
      </c>
      <c r="K22382" t="s">
        <v>74328</v>
      </c>
      <c r="L22382" t="s">
        <v>77979</v>
      </c>
    </row>
    <row r="22383" spans="1:12" x14ac:dyDescent="0.15">
      <c r="A22383" t="s">
        <v>12</v>
      </c>
      <c r="B22383">
        <v>6305613</v>
      </c>
      <c r="C22383">
        <v>6305633</v>
      </c>
      <c r="D22383" t="s">
        <v>74321</v>
      </c>
      <c r="E22383" t="s">
        <v>74322</v>
      </c>
      <c r="F22383" t="s">
        <v>76</v>
      </c>
      <c r="G22383" t="s">
        <v>23</v>
      </c>
      <c r="H22383">
        <v>86</v>
      </c>
      <c r="I22383" t="s">
        <v>74329</v>
      </c>
      <c r="J22383" t="s">
        <v>74330</v>
      </c>
      <c r="K22383" t="s">
        <v>74331</v>
      </c>
      <c r="L22383" t="s">
        <v>77929</v>
      </c>
    </row>
    <row r="22384" spans="1:12" x14ac:dyDescent="0.15">
      <c r="A22384" t="s">
        <v>12</v>
      </c>
      <c r="B22384">
        <v>6305557</v>
      </c>
      <c r="C22384">
        <v>6305577</v>
      </c>
      <c r="D22384" t="s">
        <v>74321</v>
      </c>
      <c r="E22384" t="s">
        <v>74322</v>
      </c>
      <c r="F22384" t="s">
        <v>76</v>
      </c>
      <c r="G22384" t="s">
        <v>16</v>
      </c>
      <c r="H22384">
        <v>142</v>
      </c>
      <c r="I22384" t="s">
        <v>74332</v>
      </c>
      <c r="J22384" t="s">
        <v>74333</v>
      </c>
      <c r="K22384" t="s">
        <v>74334</v>
      </c>
      <c r="L22384" t="s">
        <v>77990</v>
      </c>
    </row>
    <row r="22385" spans="1:12" x14ac:dyDescent="0.15">
      <c r="A22385" t="s">
        <v>12</v>
      </c>
      <c r="B22385">
        <v>6306469</v>
      </c>
      <c r="C22385">
        <v>6306489</v>
      </c>
      <c r="D22385" t="s">
        <v>74335</v>
      </c>
      <c r="E22385" t="s">
        <v>90</v>
      </c>
      <c r="F22385" t="s">
        <v>76</v>
      </c>
      <c r="G22385" t="s">
        <v>36</v>
      </c>
      <c r="H22385">
        <v>0</v>
      </c>
      <c r="I22385" t="s">
        <v>74336</v>
      </c>
      <c r="J22385" t="s">
        <v>74337</v>
      </c>
      <c r="K22385" t="s">
        <v>74338</v>
      </c>
      <c r="L22385" t="s">
        <v>77980</v>
      </c>
    </row>
    <row r="22386" spans="1:12" x14ac:dyDescent="0.15">
      <c r="A22386" t="s">
        <v>12</v>
      </c>
      <c r="B22386">
        <v>6306441</v>
      </c>
      <c r="C22386">
        <v>6306461</v>
      </c>
      <c r="D22386" t="s">
        <v>74335</v>
      </c>
      <c r="E22386" t="s">
        <v>90</v>
      </c>
      <c r="F22386" t="s">
        <v>76</v>
      </c>
      <c r="G22386" t="s">
        <v>32</v>
      </c>
      <c r="H22386">
        <v>28</v>
      </c>
      <c r="I22386" t="s">
        <v>74339</v>
      </c>
      <c r="J22386" t="s">
        <v>74340</v>
      </c>
      <c r="K22386" t="s">
        <v>74341</v>
      </c>
      <c r="L22386" t="s">
        <v>77956</v>
      </c>
    </row>
    <row r="22387" spans="1:12" x14ac:dyDescent="0.15">
      <c r="A22387" t="s">
        <v>12</v>
      </c>
      <c r="B22387">
        <v>6306417</v>
      </c>
      <c r="C22387">
        <v>6306437</v>
      </c>
      <c r="D22387" t="s">
        <v>74335</v>
      </c>
      <c r="E22387" t="s">
        <v>90</v>
      </c>
      <c r="F22387" t="s">
        <v>76</v>
      </c>
      <c r="G22387" t="s">
        <v>36</v>
      </c>
      <c r="H22387">
        <v>52</v>
      </c>
      <c r="I22387" t="s">
        <v>74342</v>
      </c>
      <c r="J22387" t="s">
        <v>74343</v>
      </c>
      <c r="K22387" t="s">
        <v>74344</v>
      </c>
      <c r="L22387" t="s">
        <v>77959</v>
      </c>
    </row>
    <row r="22388" spans="1:12" x14ac:dyDescent="0.15">
      <c r="A22388" t="s">
        <v>12</v>
      </c>
      <c r="B22388">
        <v>6306384</v>
      </c>
      <c r="C22388">
        <v>6306404</v>
      </c>
      <c r="D22388" t="s">
        <v>74335</v>
      </c>
      <c r="E22388" t="s">
        <v>90</v>
      </c>
      <c r="F22388" t="s">
        <v>76</v>
      </c>
      <c r="G22388" t="s">
        <v>32</v>
      </c>
      <c r="H22388">
        <v>85</v>
      </c>
      <c r="I22388" t="s">
        <v>74345</v>
      </c>
      <c r="J22388" t="s">
        <v>74346</v>
      </c>
      <c r="K22388" t="s">
        <v>74347</v>
      </c>
      <c r="L22388" t="s">
        <v>77972</v>
      </c>
    </row>
    <row r="22389" spans="1:12" x14ac:dyDescent="0.15">
      <c r="A22389" t="s">
        <v>12</v>
      </c>
      <c r="B22389">
        <v>6307692</v>
      </c>
      <c r="C22389">
        <v>6307712</v>
      </c>
      <c r="D22389" t="s">
        <v>74348</v>
      </c>
      <c r="E22389" t="s">
        <v>74349</v>
      </c>
      <c r="F22389" t="s">
        <v>76</v>
      </c>
      <c r="G22389" t="s">
        <v>32</v>
      </c>
      <c r="H22389">
        <v>1</v>
      </c>
      <c r="I22389" t="s">
        <v>74350</v>
      </c>
      <c r="J22389" t="s">
        <v>74351</v>
      </c>
      <c r="K22389" t="s">
        <v>74352</v>
      </c>
      <c r="L22389" t="s">
        <v>77917</v>
      </c>
    </row>
    <row r="22390" spans="1:12" x14ac:dyDescent="0.15">
      <c r="A22390" t="s">
        <v>12</v>
      </c>
      <c r="B22390">
        <v>6307664</v>
      </c>
      <c r="C22390">
        <v>6307684</v>
      </c>
      <c r="D22390" t="s">
        <v>74348</v>
      </c>
      <c r="E22390" t="s">
        <v>74349</v>
      </c>
      <c r="F22390" t="s">
        <v>76</v>
      </c>
      <c r="G22390" t="s">
        <v>23</v>
      </c>
      <c r="H22390">
        <v>29</v>
      </c>
      <c r="I22390" t="s">
        <v>74353</v>
      </c>
      <c r="J22390" t="s">
        <v>74354</v>
      </c>
      <c r="K22390" t="s">
        <v>74355</v>
      </c>
      <c r="L22390" t="s">
        <v>77921</v>
      </c>
    </row>
    <row r="22391" spans="1:12" x14ac:dyDescent="0.15">
      <c r="A22391" t="s">
        <v>12</v>
      </c>
      <c r="B22391">
        <v>6307632</v>
      </c>
      <c r="C22391">
        <v>6307652</v>
      </c>
      <c r="D22391" t="s">
        <v>74348</v>
      </c>
      <c r="E22391" t="s">
        <v>74349</v>
      </c>
      <c r="F22391" t="s">
        <v>76</v>
      </c>
      <c r="G22391" t="s">
        <v>36</v>
      </c>
      <c r="H22391">
        <v>61</v>
      </c>
      <c r="I22391" t="s">
        <v>74356</v>
      </c>
      <c r="J22391" t="s">
        <v>74357</v>
      </c>
      <c r="K22391" t="s">
        <v>74358</v>
      </c>
      <c r="L22391" t="s">
        <v>77979</v>
      </c>
    </row>
    <row r="22392" spans="1:12" x14ac:dyDescent="0.15">
      <c r="A22392" t="s">
        <v>12</v>
      </c>
      <c r="B22392">
        <v>6307542</v>
      </c>
      <c r="C22392">
        <v>6307562</v>
      </c>
      <c r="D22392" t="s">
        <v>74348</v>
      </c>
      <c r="E22392" t="s">
        <v>74349</v>
      </c>
      <c r="F22392" t="s">
        <v>76</v>
      </c>
      <c r="G22392" t="s">
        <v>16</v>
      </c>
      <c r="H22392">
        <v>151</v>
      </c>
      <c r="I22392" t="s">
        <v>74359</v>
      </c>
      <c r="J22392" t="s">
        <v>74360</v>
      </c>
      <c r="K22392" t="s">
        <v>74361</v>
      </c>
      <c r="L22392" t="s">
        <v>78050</v>
      </c>
    </row>
    <row r="22393" spans="1:12" x14ac:dyDescent="0.15">
      <c r="A22393" t="s">
        <v>12</v>
      </c>
      <c r="B22393">
        <v>6308096</v>
      </c>
      <c r="C22393">
        <v>6308116</v>
      </c>
      <c r="D22393" t="s">
        <v>74362</v>
      </c>
      <c r="E22393" t="s">
        <v>90</v>
      </c>
      <c r="F22393" t="s">
        <v>76</v>
      </c>
      <c r="G22393" t="s">
        <v>32</v>
      </c>
      <c r="H22393">
        <v>41</v>
      </c>
      <c r="I22393" t="s">
        <v>74363</v>
      </c>
      <c r="J22393" t="s">
        <v>74364</v>
      </c>
      <c r="K22393" t="s">
        <v>74365</v>
      </c>
      <c r="L22393" t="s">
        <v>78014</v>
      </c>
    </row>
    <row r="22394" spans="1:12" x14ac:dyDescent="0.15">
      <c r="A22394" t="s">
        <v>12</v>
      </c>
      <c r="B22394">
        <v>6308073</v>
      </c>
      <c r="C22394">
        <v>6308093</v>
      </c>
      <c r="D22394" t="s">
        <v>74362</v>
      </c>
      <c r="E22394" t="s">
        <v>90</v>
      </c>
      <c r="F22394" t="s">
        <v>76</v>
      </c>
      <c r="G22394" t="s">
        <v>16</v>
      </c>
      <c r="H22394">
        <v>64</v>
      </c>
      <c r="I22394" t="s">
        <v>74366</v>
      </c>
      <c r="J22394" t="s">
        <v>74367</v>
      </c>
      <c r="K22394" t="s">
        <v>74368</v>
      </c>
      <c r="L22394" t="s">
        <v>77989</v>
      </c>
    </row>
    <row r="22395" spans="1:12" x14ac:dyDescent="0.15">
      <c r="A22395" t="s">
        <v>12</v>
      </c>
      <c r="B22395">
        <v>6307998</v>
      </c>
      <c r="C22395">
        <v>6308018</v>
      </c>
      <c r="D22395" t="s">
        <v>74362</v>
      </c>
      <c r="E22395" t="s">
        <v>90</v>
      </c>
      <c r="F22395" t="s">
        <v>76</v>
      </c>
      <c r="G22395" t="s">
        <v>32</v>
      </c>
      <c r="H22395">
        <v>139</v>
      </c>
      <c r="I22395" t="s">
        <v>74369</v>
      </c>
      <c r="J22395" t="s">
        <v>74370</v>
      </c>
      <c r="K22395" t="s">
        <v>74371</v>
      </c>
      <c r="L22395" t="s">
        <v>78029</v>
      </c>
    </row>
    <row r="22396" spans="1:12" x14ac:dyDescent="0.15">
      <c r="A22396" t="s">
        <v>12</v>
      </c>
      <c r="B22396">
        <v>6307974</v>
      </c>
      <c r="C22396">
        <v>6307994</v>
      </c>
      <c r="D22396" t="s">
        <v>74362</v>
      </c>
      <c r="E22396" t="s">
        <v>90</v>
      </c>
      <c r="F22396" t="s">
        <v>76</v>
      </c>
      <c r="G22396" t="s">
        <v>16</v>
      </c>
      <c r="H22396">
        <v>163</v>
      </c>
      <c r="I22396" t="s">
        <v>74372</v>
      </c>
      <c r="J22396" t="s">
        <v>74373</v>
      </c>
      <c r="K22396" t="s">
        <v>74374</v>
      </c>
      <c r="L22396" t="s">
        <v>78065</v>
      </c>
    </row>
    <row r="22397" spans="1:12" x14ac:dyDescent="0.15">
      <c r="A22397" t="s">
        <v>12</v>
      </c>
      <c r="B22397">
        <v>6309393</v>
      </c>
      <c r="C22397">
        <v>6309413</v>
      </c>
      <c r="D22397" t="s">
        <v>74375</v>
      </c>
      <c r="E22397" t="s">
        <v>74376</v>
      </c>
      <c r="F22397" t="s">
        <v>76</v>
      </c>
      <c r="G22397" t="s">
        <v>23</v>
      </c>
      <c r="H22397">
        <v>17</v>
      </c>
      <c r="I22397" t="s">
        <v>74377</v>
      </c>
      <c r="J22397" t="s">
        <v>74378</v>
      </c>
      <c r="K22397" t="s">
        <v>74379</v>
      </c>
      <c r="L22397" t="s">
        <v>77944</v>
      </c>
    </row>
    <row r="22398" spans="1:12" x14ac:dyDescent="0.15">
      <c r="A22398" t="s">
        <v>12</v>
      </c>
      <c r="B22398">
        <v>6309370</v>
      </c>
      <c r="C22398">
        <v>6309390</v>
      </c>
      <c r="D22398" t="s">
        <v>74375</v>
      </c>
      <c r="E22398" t="s">
        <v>74376</v>
      </c>
      <c r="F22398" t="s">
        <v>76</v>
      </c>
      <c r="G22398" t="s">
        <v>16</v>
      </c>
      <c r="H22398">
        <v>40</v>
      </c>
      <c r="I22398" t="s">
        <v>74380</v>
      </c>
      <c r="J22398" t="s">
        <v>74381</v>
      </c>
      <c r="K22398" t="s">
        <v>74382</v>
      </c>
      <c r="L22398" t="s">
        <v>77952</v>
      </c>
    </row>
    <row r="22399" spans="1:12" x14ac:dyDescent="0.15">
      <c r="A22399" t="s">
        <v>12</v>
      </c>
      <c r="B22399">
        <v>6309349</v>
      </c>
      <c r="C22399">
        <v>6309369</v>
      </c>
      <c r="D22399" t="s">
        <v>74375</v>
      </c>
      <c r="E22399" t="s">
        <v>74376</v>
      </c>
      <c r="F22399" t="s">
        <v>76</v>
      </c>
      <c r="G22399" t="s">
        <v>36</v>
      </c>
      <c r="H22399">
        <v>61</v>
      </c>
      <c r="I22399" t="s">
        <v>74383</v>
      </c>
      <c r="J22399" t="s">
        <v>74384</v>
      </c>
      <c r="K22399" t="s">
        <v>74385</v>
      </c>
      <c r="L22399" t="s">
        <v>77979</v>
      </c>
    </row>
    <row r="22400" spans="1:12" x14ac:dyDescent="0.15">
      <c r="A22400" t="s">
        <v>12</v>
      </c>
      <c r="B22400">
        <v>6309318</v>
      </c>
      <c r="C22400">
        <v>6309338</v>
      </c>
      <c r="D22400" t="s">
        <v>74375</v>
      </c>
      <c r="E22400" t="s">
        <v>74376</v>
      </c>
      <c r="F22400" t="s">
        <v>76</v>
      </c>
      <c r="G22400" t="s">
        <v>16</v>
      </c>
      <c r="H22400">
        <v>92</v>
      </c>
      <c r="I22400" t="s">
        <v>74386</v>
      </c>
      <c r="J22400" t="s">
        <v>74387</v>
      </c>
      <c r="K22400" t="s">
        <v>74388</v>
      </c>
      <c r="L22400" t="s">
        <v>78032</v>
      </c>
    </row>
    <row r="22401" spans="1:12" x14ac:dyDescent="0.15">
      <c r="A22401" t="s">
        <v>12</v>
      </c>
      <c r="B22401">
        <v>6310110</v>
      </c>
      <c r="C22401">
        <v>6310130</v>
      </c>
      <c r="D22401" t="s">
        <v>74389</v>
      </c>
      <c r="E22401" t="s">
        <v>90</v>
      </c>
      <c r="F22401" t="s">
        <v>76</v>
      </c>
      <c r="G22401" t="s">
        <v>32</v>
      </c>
      <c r="H22401">
        <v>1</v>
      </c>
      <c r="I22401" t="s">
        <v>74390</v>
      </c>
      <c r="J22401" t="s">
        <v>74391</v>
      </c>
      <c r="K22401" t="s">
        <v>74392</v>
      </c>
      <c r="L22401" t="s">
        <v>77917</v>
      </c>
    </row>
    <row r="22402" spans="1:12" x14ac:dyDescent="0.15">
      <c r="A22402" t="s">
        <v>12</v>
      </c>
      <c r="B22402">
        <v>6310071</v>
      </c>
      <c r="C22402">
        <v>6310091</v>
      </c>
      <c r="D22402" t="s">
        <v>74389</v>
      </c>
      <c r="E22402" t="s">
        <v>90</v>
      </c>
      <c r="F22402" t="s">
        <v>76</v>
      </c>
      <c r="G22402" t="s">
        <v>36</v>
      </c>
      <c r="H22402">
        <v>40</v>
      </c>
      <c r="I22402" t="s">
        <v>74393</v>
      </c>
      <c r="J22402" t="s">
        <v>74394</v>
      </c>
      <c r="K22402" t="s">
        <v>74395</v>
      </c>
      <c r="L22402" t="s">
        <v>77952</v>
      </c>
    </row>
    <row r="22403" spans="1:12" x14ac:dyDescent="0.15">
      <c r="A22403" t="s">
        <v>12</v>
      </c>
      <c r="B22403">
        <v>6310037</v>
      </c>
      <c r="C22403">
        <v>6310057</v>
      </c>
      <c r="D22403" t="s">
        <v>74389</v>
      </c>
      <c r="E22403" t="s">
        <v>90</v>
      </c>
      <c r="F22403" t="s">
        <v>76</v>
      </c>
      <c r="G22403" t="s">
        <v>23</v>
      </c>
      <c r="H22403">
        <v>74</v>
      </c>
      <c r="I22403" t="s">
        <v>74396</v>
      </c>
      <c r="J22403" t="s">
        <v>74397</v>
      </c>
      <c r="K22403" t="s">
        <v>74398</v>
      </c>
      <c r="L22403" t="s">
        <v>78005</v>
      </c>
    </row>
    <row r="22404" spans="1:12" x14ac:dyDescent="0.15">
      <c r="A22404" t="s">
        <v>12</v>
      </c>
      <c r="B22404">
        <v>6309999</v>
      </c>
      <c r="C22404">
        <v>6310019</v>
      </c>
      <c r="D22404" t="s">
        <v>74389</v>
      </c>
      <c r="E22404" t="s">
        <v>90</v>
      </c>
      <c r="F22404" t="s">
        <v>76</v>
      </c>
      <c r="G22404" t="s">
        <v>36</v>
      </c>
      <c r="H22404">
        <v>112</v>
      </c>
      <c r="I22404" t="s">
        <v>74399</v>
      </c>
      <c r="J22404" t="s">
        <v>74400</v>
      </c>
      <c r="K22404" t="s">
        <v>74401</v>
      </c>
      <c r="L22404" t="s">
        <v>77950</v>
      </c>
    </row>
    <row r="22405" spans="1:12" x14ac:dyDescent="0.15">
      <c r="A22405" t="s">
        <v>12</v>
      </c>
      <c r="B22405">
        <v>6310315</v>
      </c>
      <c r="C22405">
        <v>6310335</v>
      </c>
      <c r="D22405" t="s">
        <v>74402</v>
      </c>
      <c r="E22405" t="s">
        <v>90</v>
      </c>
      <c r="F22405" t="s">
        <v>76</v>
      </c>
      <c r="G22405" t="s">
        <v>16</v>
      </c>
      <c r="H22405">
        <v>0</v>
      </c>
      <c r="I22405" t="s">
        <v>74403</v>
      </c>
      <c r="J22405" t="s">
        <v>74404</v>
      </c>
      <c r="K22405" t="s">
        <v>74405</v>
      </c>
      <c r="L22405" t="s">
        <v>77980</v>
      </c>
    </row>
    <row r="22406" spans="1:12" x14ac:dyDescent="0.15">
      <c r="A22406" t="s">
        <v>12</v>
      </c>
      <c r="B22406">
        <v>6310271</v>
      </c>
      <c r="C22406">
        <v>6310291</v>
      </c>
      <c r="D22406" t="s">
        <v>74402</v>
      </c>
      <c r="E22406" t="s">
        <v>90</v>
      </c>
      <c r="F22406" t="s">
        <v>76</v>
      </c>
      <c r="G22406" t="s">
        <v>23</v>
      </c>
      <c r="H22406">
        <v>44</v>
      </c>
      <c r="I22406" t="s">
        <v>74406</v>
      </c>
      <c r="J22406" t="s">
        <v>74407</v>
      </c>
      <c r="K22406" t="s">
        <v>74408</v>
      </c>
      <c r="L22406" t="s">
        <v>78016</v>
      </c>
    </row>
    <row r="22407" spans="1:12" x14ac:dyDescent="0.15">
      <c r="A22407" t="s">
        <v>12</v>
      </c>
      <c r="B22407">
        <v>6310251</v>
      </c>
      <c r="C22407">
        <v>6310271</v>
      </c>
      <c r="D22407" t="s">
        <v>74402</v>
      </c>
      <c r="E22407" t="s">
        <v>90</v>
      </c>
      <c r="F22407" t="s">
        <v>76</v>
      </c>
      <c r="G22407" t="s">
        <v>32</v>
      </c>
      <c r="H22407">
        <v>64</v>
      </c>
      <c r="I22407" t="s">
        <v>74409</v>
      </c>
      <c r="J22407" t="s">
        <v>74410</v>
      </c>
      <c r="K22407" t="s">
        <v>74411</v>
      </c>
      <c r="L22407" t="s">
        <v>77989</v>
      </c>
    </row>
    <row r="22408" spans="1:12" x14ac:dyDescent="0.15">
      <c r="A22408" t="s">
        <v>12</v>
      </c>
      <c r="B22408">
        <v>6310222</v>
      </c>
      <c r="C22408">
        <v>6310242</v>
      </c>
      <c r="D22408" t="s">
        <v>74402</v>
      </c>
      <c r="E22408" t="s">
        <v>90</v>
      </c>
      <c r="F22408" t="s">
        <v>76</v>
      </c>
      <c r="G22408" t="s">
        <v>16</v>
      </c>
      <c r="H22408">
        <v>93</v>
      </c>
      <c r="I22408" t="s">
        <v>74412</v>
      </c>
      <c r="J22408" t="s">
        <v>74413</v>
      </c>
      <c r="K22408" t="s">
        <v>74414</v>
      </c>
      <c r="L22408" t="s">
        <v>78044</v>
      </c>
    </row>
    <row r="22409" spans="1:12" x14ac:dyDescent="0.15">
      <c r="A22409" t="s">
        <v>12</v>
      </c>
      <c r="B22409">
        <v>6312784</v>
      </c>
      <c r="C22409">
        <v>6312804</v>
      </c>
      <c r="D22409" t="s">
        <v>74415</v>
      </c>
      <c r="E22409" t="s">
        <v>90</v>
      </c>
      <c r="F22409" t="s">
        <v>76</v>
      </c>
      <c r="G22409" t="s">
        <v>23</v>
      </c>
      <c r="H22409">
        <v>119</v>
      </c>
      <c r="I22409" t="s">
        <v>74416</v>
      </c>
      <c r="J22409" t="s">
        <v>74417</v>
      </c>
      <c r="K22409" t="s">
        <v>74418</v>
      </c>
      <c r="L22409" t="s">
        <v>78058</v>
      </c>
    </row>
    <row r="22410" spans="1:12" x14ac:dyDescent="0.15">
      <c r="A22410" t="s">
        <v>12</v>
      </c>
      <c r="B22410">
        <v>6312763</v>
      </c>
      <c r="C22410">
        <v>6312783</v>
      </c>
      <c r="D22410" t="s">
        <v>74415</v>
      </c>
      <c r="E22410" t="s">
        <v>90</v>
      </c>
      <c r="F22410" t="s">
        <v>76</v>
      </c>
      <c r="G22410" t="s">
        <v>23</v>
      </c>
      <c r="H22410">
        <v>140</v>
      </c>
      <c r="I22410" t="s">
        <v>74419</v>
      </c>
      <c r="J22410" t="s">
        <v>74420</v>
      </c>
      <c r="K22410" t="s">
        <v>74421</v>
      </c>
      <c r="L22410" t="s">
        <v>78038</v>
      </c>
    </row>
    <row r="22411" spans="1:12" x14ac:dyDescent="0.15">
      <c r="A22411" t="s">
        <v>12</v>
      </c>
      <c r="B22411">
        <v>6312701</v>
      </c>
      <c r="C22411">
        <v>6312721</v>
      </c>
      <c r="D22411" t="s">
        <v>74415</v>
      </c>
      <c r="E22411" t="s">
        <v>90</v>
      </c>
      <c r="F22411" t="s">
        <v>76</v>
      </c>
      <c r="G22411" t="s">
        <v>32</v>
      </c>
      <c r="H22411">
        <v>202</v>
      </c>
      <c r="I22411" t="s">
        <v>74422</v>
      </c>
      <c r="J22411" t="s">
        <v>74423</v>
      </c>
      <c r="K22411" t="s">
        <v>74424</v>
      </c>
      <c r="L22411" t="s">
        <v>78164</v>
      </c>
    </row>
    <row r="22412" spans="1:12" x14ac:dyDescent="0.15">
      <c r="A22412" t="s">
        <v>12</v>
      </c>
      <c r="B22412">
        <v>6312660</v>
      </c>
      <c r="C22412">
        <v>6312680</v>
      </c>
      <c r="D22412" t="s">
        <v>74415</v>
      </c>
      <c r="E22412" t="s">
        <v>90</v>
      </c>
      <c r="F22412" t="s">
        <v>76</v>
      </c>
      <c r="G22412" t="s">
        <v>36</v>
      </c>
      <c r="H22412">
        <v>243</v>
      </c>
      <c r="I22412" t="s">
        <v>74425</v>
      </c>
      <c r="J22412" t="s">
        <v>74426</v>
      </c>
      <c r="K22412" t="s">
        <v>74427</v>
      </c>
      <c r="L22412" t="s">
        <v>78037</v>
      </c>
    </row>
    <row r="22413" spans="1:12" x14ac:dyDescent="0.15">
      <c r="A22413" t="s">
        <v>12</v>
      </c>
      <c r="B22413">
        <v>6313077</v>
      </c>
      <c r="C22413">
        <v>6313097</v>
      </c>
      <c r="D22413" t="s">
        <v>74428</v>
      </c>
      <c r="E22413" t="s">
        <v>74429</v>
      </c>
      <c r="F22413" t="s">
        <v>15</v>
      </c>
      <c r="G22413" t="s">
        <v>32</v>
      </c>
      <c r="H22413">
        <v>1</v>
      </c>
      <c r="I22413" t="s">
        <v>74430</v>
      </c>
      <c r="J22413" t="s">
        <v>74431</v>
      </c>
      <c r="K22413" t="s">
        <v>74432</v>
      </c>
      <c r="L22413" t="s">
        <v>77917</v>
      </c>
    </row>
    <row r="22414" spans="1:12" x14ac:dyDescent="0.15">
      <c r="A22414" t="s">
        <v>12</v>
      </c>
      <c r="B22414">
        <v>6313123</v>
      </c>
      <c r="C22414">
        <v>6313143</v>
      </c>
      <c r="D22414" t="s">
        <v>74428</v>
      </c>
      <c r="E22414" t="s">
        <v>74429</v>
      </c>
      <c r="F22414" t="s">
        <v>15</v>
      </c>
      <c r="G22414" t="s">
        <v>16</v>
      </c>
      <c r="H22414">
        <v>47</v>
      </c>
      <c r="I22414" t="s">
        <v>74433</v>
      </c>
      <c r="J22414" t="s">
        <v>74434</v>
      </c>
      <c r="K22414" t="s">
        <v>74435</v>
      </c>
      <c r="L22414" t="s">
        <v>77932</v>
      </c>
    </row>
    <row r="22415" spans="1:12" x14ac:dyDescent="0.15">
      <c r="A22415" t="s">
        <v>12</v>
      </c>
      <c r="B22415">
        <v>6313200</v>
      </c>
      <c r="C22415">
        <v>6313220</v>
      </c>
      <c r="D22415" t="s">
        <v>74428</v>
      </c>
      <c r="E22415" t="s">
        <v>74429</v>
      </c>
      <c r="F22415" t="s">
        <v>15</v>
      </c>
      <c r="G22415" t="s">
        <v>32</v>
      </c>
      <c r="H22415">
        <v>124</v>
      </c>
      <c r="I22415" t="s">
        <v>74436</v>
      </c>
      <c r="J22415" t="s">
        <v>74437</v>
      </c>
      <c r="K22415" t="s">
        <v>74438</v>
      </c>
      <c r="L22415" t="s">
        <v>78046</v>
      </c>
    </row>
    <row r="22416" spans="1:12" x14ac:dyDescent="0.15">
      <c r="A22416" t="s">
        <v>12</v>
      </c>
      <c r="B22416">
        <v>6313225</v>
      </c>
      <c r="C22416">
        <v>6313245</v>
      </c>
      <c r="D22416" t="s">
        <v>74428</v>
      </c>
      <c r="E22416" t="s">
        <v>74429</v>
      </c>
      <c r="F22416" t="s">
        <v>15</v>
      </c>
      <c r="G22416" t="s">
        <v>16</v>
      </c>
      <c r="H22416">
        <v>149</v>
      </c>
      <c r="I22416" t="s">
        <v>74439</v>
      </c>
      <c r="J22416" t="s">
        <v>74440</v>
      </c>
      <c r="K22416" t="s">
        <v>74441</v>
      </c>
      <c r="L22416" t="s">
        <v>78045</v>
      </c>
    </row>
    <row r="22417" spans="1:12" x14ac:dyDescent="0.15">
      <c r="A22417" t="s">
        <v>12</v>
      </c>
      <c r="B22417">
        <v>6313753</v>
      </c>
      <c r="C22417">
        <v>6313773</v>
      </c>
      <c r="D22417" t="s">
        <v>74442</v>
      </c>
      <c r="E22417" t="s">
        <v>90</v>
      </c>
      <c r="F22417" t="s">
        <v>15</v>
      </c>
      <c r="G22417" t="s">
        <v>36</v>
      </c>
      <c r="H22417">
        <v>10</v>
      </c>
      <c r="I22417" t="s">
        <v>74443</v>
      </c>
      <c r="J22417" t="s">
        <v>74444</v>
      </c>
      <c r="K22417" t="s">
        <v>74445</v>
      </c>
      <c r="L22417" t="s">
        <v>78001</v>
      </c>
    </row>
    <row r="22418" spans="1:12" x14ac:dyDescent="0.15">
      <c r="A22418" t="s">
        <v>12</v>
      </c>
      <c r="B22418">
        <v>6313777</v>
      </c>
      <c r="C22418">
        <v>6313797</v>
      </c>
      <c r="D22418" t="s">
        <v>74442</v>
      </c>
      <c r="E22418" t="s">
        <v>90</v>
      </c>
      <c r="F22418" t="s">
        <v>15</v>
      </c>
      <c r="G22418" t="s">
        <v>16</v>
      </c>
      <c r="H22418">
        <v>34</v>
      </c>
      <c r="I22418" t="s">
        <v>74446</v>
      </c>
      <c r="J22418" t="s">
        <v>74447</v>
      </c>
      <c r="K22418" t="s">
        <v>74448</v>
      </c>
      <c r="L22418" t="s">
        <v>77999</v>
      </c>
    </row>
    <row r="22419" spans="1:12" x14ac:dyDescent="0.15">
      <c r="A22419" t="s">
        <v>12</v>
      </c>
      <c r="B22419">
        <v>6313804</v>
      </c>
      <c r="C22419">
        <v>6313824</v>
      </c>
      <c r="D22419" t="s">
        <v>74442</v>
      </c>
      <c r="E22419" t="s">
        <v>90</v>
      </c>
      <c r="F22419" t="s">
        <v>15</v>
      </c>
      <c r="G22419" t="s">
        <v>16</v>
      </c>
      <c r="H22419">
        <v>61</v>
      </c>
      <c r="I22419" t="s">
        <v>74449</v>
      </c>
      <c r="J22419" t="s">
        <v>74450</v>
      </c>
      <c r="K22419" t="s">
        <v>74451</v>
      </c>
      <c r="L22419" t="s">
        <v>77979</v>
      </c>
    </row>
    <row r="22420" spans="1:12" x14ac:dyDescent="0.15">
      <c r="A22420" t="s">
        <v>12</v>
      </c>
      <c r="B22420">
        <v>6313832</v>
      </c>
      <c r="C22420">
        <v>6313852</v>
      </c>
      <c r="D22420" t="s">
        <v>74442</v>
      </c>
      <c r="E22420" t="s">
        <v>90</v>
      </c>
      <c r="F22420" t="s">
        <v>15</v>
      </c>
      <c r="G22420" t="s">
        <v>36</v>
      </c>
      <c r="H22420">
        <v>89</v>
      </c>
      <c r="I22420" t="s">
        <v>74452</v>
      </c>
      <c r="J22420" t="s">
        <v>74453</v>
      </c>
      <c r="K22420" t="s">
        <v>74454</v>
      </c>
      <c r="L22420" t="s">
        <v>77964</v>
      </c>
    </row>
    <row r="22421" spans="1:12" x14ac:dyDescent="0.15">
      <c r="A22421" t="s">
        <v>12</v>
      </c>
      <c r="B22421">
        <v>6315156</v>
      </c>
      <c r="C22421">
        <v>6315176</v>
      </c>
      <c r="D22421" t="s">
        <v>74455</v>
      </c>
      <c r="E22421" t="s">
        <v>90</v>
      </c>
      <c r="F22421" t="s">
        <v>15</v>
      </c>
      <c r="G22421" t="s">
        <v>16</v>
      </c>
      <c r="H22421">
        <v>8</v>
      </c>
      <c r="I22421" t="s">
        <v>74456</v>
      </c>
      <c r="J22421" t="s">
        <v>74457</v>
      </c>
      <c r="K22421" t="s">
        <v>74458</v>
      </c>
      <c r="L22421" t="s">
        <v>77955</v>
      </c>
    </row>
    <row r="22422" spans="1:12" x14ac:dyDescent="0.15">
      <c r="A22422" t="s">
        <v>12</v>
      </c>
      <c r="B22422">
        <v>6315195</v>
      </c>
      <c r="C22422">
        <v>6315215</v>
      </c>
      <c r="D22422" t="s">
        <v>74455</v>
      </c>
      <c r="E22422" t="s">
        <v>90</v>
      </c>
      <c r="F22422" t="s">
        <v>15</v>
      </c>
      <c r="G22422" t="s">
        <v>16</v>
      </c>
      <c r="H22422">
        <v>47</v>
      </c>
      <c r="I22422" t="s">
        <v>74459</v>
      </c>
      <c r="J22422" t="s">
        <v>74460</v>
      </c>
      <c r="K22422" t="s">
        <v>74461</v>
      </c>
      <c r="L22422" t="s">
        <v>77932</v>
      </c>
    </row>
    <row r="22423" spans="1:12" x14ac:dyDescent="0.15">
      <c r="A22423" t="s">
        <v>12</v>
      </c>
      <c r="B22423">
        <v>6315216</v>
      </c>
      <c r="C22423">
        <v>6315236</v>
      </c>
      <c r="D22423" t="s">
        <v>74455</v>
      </c>
      <c r="E22423" t="s">
        <v>90</v>
      </c>
      <c r="F22423" t="s">
        <v>15</v>
      </c>
      <c r="G22423" t="s">
        <v>23</v>
      </c>
      <c r="H22423">
        <v>68</v>
      </c>
      <c r="I22423" t="s">
        <v>74462</v>
      </c>
      <c r="J22423" t="s">
        <v>74463</v>
      </c>
      <c r="K22423" t="s">
        <v>74464</v>
      </c>
      <c r="L22423" t="s">
        <v>77962</v>
      </c>
    </row>
    <row r="22424" spans="1:12" x14ac:dyDescent="0.15">
      <c r="A22424" t="s">
        <v>12</v>
      </c>
      <c r="B22424">
        <v>6315236</v>
      </c>
      <c r="C22424">
        <v>6315256</v>
      </c>
      <c r="D22424" t="s">
        <v>74455</v>
      </c>
      <c r="E22424" t="s">
        <v>90</v>
      </c>
      <c r="F22424" t="s">
        <v>15</v>
      </c>
      <c r="G22424" t="s">
        <v>32</v>
      </c>
      <c r="H22424">
        <v>88</v>
      </c>
      <c r="I22424" t="s">
        <v>74465</v>
      </c>
      <c r="J22424" t="s">
        <v>74466</v>
      </c>
      <c r="K22424" t="s">
        <v>74467</v>
      </c>
      <c r="L22424" t="s">
        <v>77923</v>
      </c>
    </row>
    <row r="22425" spans="1:12" x14ac:dyDescent="0.15">
      <c r="A22425" t="s">
        <v>12</v>
      </c>
      <c r="B22425">
        <v>6317860</v>
      </c>
      <c r="C22425">
        <v>6317880</v>
      </c>
      <c r="D22425" t="s">
        <v>74468</v>
      </c>
      <c r="E22425" t="s">
        <v>90</v>
      </c>
      <c r="F22425" t="s">
        <v>76</v>
      </c>
      <c r="G22425" t="s">
        <v>16</v>
      </c>
      <c r="H22425">
        <v>25</v>
      </c>
      <c r="I22425" t="s">
        <v>74469</v>
      </c>
      <c r="J22425" t="s">
        <v>74470</v>
      </c>
      <c r="K22425" t="s">
        <v>74471</v>
      </c>
      <c r="L22425" t="s">
        <v>78012</v>
      </c>
    </row>
    <row r="22426" spans="1:12" x14ac:dyDescent="0.15">
      <c r="A22426" t="s">
        <v>12</v>
      </c>
      <c r="B22426">
        <v>6317827</v>
      </c>
      <c r="C22426">
        <v>6317847</v>
      </c>
      <c r="D22426" t="s">
        <v>74468</v>
      </c>
      <c r="E22426" t="s">
        <v>90</v>
      </c>
      <c r="F22426" t="s">
        <v>76</v>
      </c>
      <c r="G22426" t="s">
        <v>36</v>
      </c>
      <c r="H22426">
        <v>58</v>
      </c>
      <c r="I22426" t="s">
        <v>74472</v>
      </c>
      <c r="J22426" t="s">
        <v>74473</v>
      </c>
      <c r="K22426" t="s">
        <v>74474</v>
      </c>
      <c r="L22426" t="s">
        <v>77911</v>
      </c>
    </row>
    <row r="22427" spans="1:12" x14ac:dyDescent="0.15">
      <c r="A22427" t="s">
        <v>12</v>
      </c>
      <c r="B22427">
        <v>6317793</v>
      </c>
      <c r="C22427">
        <v>6317813</v>
      </c>
      <c r="D22427" t="s">
        <v>74468</v>
      </c>
      <c r="E22427" t="s">
        <v>90</v>
      </c>
      <c r="F22427" t="s">
        <v>76</v>
      </c>
      <c r="G22427" t="s">
        <v>23</v>
      </c>
      <c r="H22427">
        <v>92</v>
      </c>
      <c r="I22427" t="s">
        <v>74475</v>
      </c>
      <c r="J22427" t="s">
        <v>74476</v>
      </c>
      <c r="K22427" t="s">
        <v>74477</v>
      </c>
      <c r="L22427" t="s">
        <v>78032</v>
      </c>
    </row>
    <row r="22428" spans="1:12" x14ac:dyDescent="0.15">
      <c r="A22428" t="s">
        <v>12</v>
      </c>
      <c r="B22428">
        <v>6317749</v>
      </c>
      <c r="C22428">
        <v>6317769</v>
      </c>
      <c r="D22428" t="s">
        <v>74468</v>
      </c>
      <c r="E22428" t="s">
        <v>90</v>
      </c>
      <c r="F22428" t="s">
        <v>76</v>
      </c>
      <c r="G22428" t="s">
        <v>32</v>
      </c>
      <c r="H22428">
        <v>136</v>
      </c>
      <c r="I22428" t="s">
        <v>74478</v>
      </c>
      <c r="J22428" t="s">
        <v>74479</v>
      </c>
      <c r="K22428" t="s">
        <v>74480</v>
      </c>
      <c r="L22428" t="s">
        <v>78057</v>
      </c>
    </row>
    <row r="22429" spans="1:12" x14ac:dyDescent="0.15">
      <c r="A22429" t="s">
        <v>12</v>
      </c>
      <c r="B22429">
        <v>6319515</v>
      </c>
      <c r="C22429">
        <v>6319535</v>
      </c>
      <c r="D22429" t="s">
        <v>74481</v>
      </c>
      <c r="E22429" t="s">
        <v>90</v>
      </c>
      <c r="F22429" t="s">
        <v>76</v>
      </c>
      <c r="G22429" t="s">
        <v>36</v>
      </c>
      <c r="H22429">
        <v>10</v>
      </c>
      <c r="I22429" t="s">
        <v>74482</v>
      </c>
      <c r="J22429" t="s">
        <v>74483</v>
      </c>
      <c r="K22429" t="s">
        <v>74484</v>
      </c>
      <c r="L22429" t="s">
        <v>78001</v>
      </c>
    </row>
    <row r="22430" spans="1:12" x14ac:dyDescent="0.15">
      <c r="A22430" t="s">
        <v>12</v>
      </c>
      <c r="B22430">
        <v>6319485</v>
      </c>
      <c r="C22430">
        <v>6319505</v>
      </c>
      <c r="D22430" t="s">
        <v>74481</v>
      </c>
      <c r="E22430" t="s">
        <v>90</v>
      </c>
      <c r="F22430" t="s">
        <v>76</v>
      </c>
      <c r="G22430" t="s">
        <v>32</v>
      </c>
      <c r="H22430">
        <v>40</v>
      </c>
      <c r="I22430" t="s">
        <v>74485</v>
      </c>
      <c r="J22430" t="s">
        <v>74486</v>
      </c>
      <c r="K22430" t="s">
        <v>74487</v>
      </c>
      <c r="L22430" t="s">
        <v>77952</v>
      </c>
    </row>
    <row r="22431" spans="1:12" x14ac:dyDescent="0.15">
      <c r="A22431" t="s">
        <v>12</v>
      </c>
      <c r="B22431">
        <v>6319463</v>
      </c>
      <c r="C22431">
        <v>6319483</v>
      </c>
      <c r="D22431" t="s">
        <v>74481</v>
      </c>
      <c r="E22431" t="s">
        <v>90</v>
      </c>
      <c r="F22431" t="s">
        <v>76</v>
      </c>
      <c r="G22431" t="s">
        <v>16</v>
      </c>
      <c r="H22431">
        <v>62</v>
      </c>
      <c r="I22431" t="s">
        <v>74488</v>
      </c>
      <c r="J22431" t="s">
        <v>74489</v>
      </c>
      <c r="K22431" t="s">
        <v>74490</v>
      </c>
      <c r="L22431" t="s">
        <v>77949</v>
      </c>
    </row>
    <row r="22432" spans="1:12" x14ac:dyDescent="0.15">
      <c r="A22432" t="s">
        <v>12</v>
      </c>
      <c r="B22432">
        <v>6319431</v>
      </c>
      <c r="C22432">
        <v>6319451</v>
      </c>
      <c r="D22432" t="s">
        <v>74481</v>
      </c>
      <c r="E22432" t="s">
        <v>90</v>
      </c>
      <c r="F22432" t="s">
        <v>76</v>
      </c>
      <c r="G22432" t="s">
        <v>16</v>
      </c>
      <c r="H22432">
        <v>94</v>
      </c>
      <c r="I22432" t="s">
        <v>74491</v>
      </c>
      <c r="J22432" t="s">
        <v>74492</v>
      </c>
      <c r="K22432" t="s">
        <v>74493</v>
      </c>
      <c r="L22432" t="s">
        <v>77927</v>
      </c>
    </row>
    <row r="22433" spans="1:12" x14ac:dyDescent="0.15">
      <c r="A22433" t="s">
        <v>12</v>
      </c>
      <c r="B22433">
        <v>6319774</v>
      </c>
      <c r="C22433">
        <v>6319794</v>
      </c>
      <c r="D22433" t="s">
        <v>74494</v>
      </c>
      <c r="E22433" t="s">
        <v>90</v>
      </c>
      <c r="F22433" t="s">
        <v>15</v>
      </c>
      <c r="G22433" t="s">
        <v>23</v>
      </c>
      <c r="H22433">
        <v>0</v>
      </c>
      <c r="I22433" t="s">
        <v>74495</v>
      </c>
      <c r="J22433" t="s">
        <v>74496</v>
      </c>
      <c r="K22433" t="s">
        <v>74497</v>
      </c>
      <c r="L22433" t="s">
        <v>77980</v>
      </c>
    </row>
    <row r="22434" spans="1:12" x14ac:dyDescent="0.15">
      <c r="A22434" t="s">
        <v>12</v>
      </c>
      <c r="B22434">
        <v>6319795</v>
      </c>
      <c r="C22434">
        <v>6319815</v>
      </c>
      <c r="D22434" t="s">
        <v>74494</v>
      </c>
      <c r="E22434" t="s">
        <v>90</v>
      </c>
      <c r="F22434" t="s">
        <v>15</v>
      </c>
      <c r="G22434" t="s">
        <v>16</v>
      </c>
      <c r="H22434">
        <v>21</v>
      </c>
      <c r="I22434" t="s">
        <v>74498</v>
      </c>
      <c r="J22434" t="s">
        <v>74499</v>
      </c>
      <c r="K22434" t="s">
        <v>74500</v>
      </c>
      <c r="L22434" t="s">
        <v>78022</v>
      </c>
    </row>
    <row r="22435" spans="1:12" x14ac:dyDescent="0.15">
      <c r="A22435" t="s">
        <v>12</v>
      </c>
      <c r="B22435">
        <v>6319828</v>
      </c>
      <c r="C22435">
        <v>6319848</v>
      </c>
      <c r="D22435" t="s">
        <v>74494</v>
      </c>
      <c r="E22435" t="s">
        <v>90</v>
      </c>
      <c r="F22435" t="s">
        <v>15</v>
      </c>
      <c r="G22435" t="s">
        <v>36</v>
      </c>
      <c r="H22435">
        <v>54</v>
      </c>
      <c r="I22435" t="s">
        <v>74501</v>
      </c>
      <c r="J22435" t="s">
        <v>74502</v>
      </c>
      <c r="K22435" t="s">
        <v>74503</v>
      </c>
      <c r="L22435" t="s">
        <v>77961</v>
      </c>
    </row>
    <row r="22436" spans="1:12" x14ac:dyDescent="0.15">
      <c r="A22436" t="s">
        <v>12</v>
      </c>
      <c r="B22436">
        <v>6319890</v>
      </c>
      <c r="C22436">
        <v>6319910</v>
      </c>
      <c r="D22436" t="s">
        <v>74494</v>
      </c>
      <c r="E22436" t="s">
        <v>90</v>
      </c>
      <c r="F22436" t="s">
        <v>15</v>
      </c>
      <c r="G22436" t="s">
        <v>32</v>
      </c>
      <c r="H22436">
        <v>116</v>
      </c>
      <c r="I22436" t="s">
        <v>74504</v>
      </c>
      <c r="J22436" t="s">
        <v>74505</v>
      </c>
      <c r="K22436" t="s">
        <v>74506</v>
      </c>
      <c r="L22436" t="s">
        <v>77976</v>
      </c>
    </row>
    <row r="22437" spans="1:12" x14ac:dyDescent="0.15">
      <c r="A22437" t="s">
        <v>12</v>
      </c>
      <c r="B22437">
        <v>6321206</v>
      </c>
      <c r="C22437">
        <v>6321226</v>
      </c>
      <c r="D22437" t="s">
        <v>74507</v>
      </c>
      <c r="E22437" t="s">
        <v>90</v>
      </c>
      <c r="F22437" t="s">
        <v>15</v>
      </c>
      <c r="G22437" t="s">
        <v>36</v>
      </c>
      <c r="H22437">
        <v>31</v>
      </c>
      <c r="I22437" t="s">
        <v>74508</v>
      </c>
      <c r="J22437" t="s">
        <v>74509</v>
      </c>
      <c r="K22437" t="s">
        <v>74510</v>
      </c>
      <c r="L22437" t="s">
        <v>77910</v>
      </c>
    </row>
    <row r="22438" spans="1:12" x14ac:dyDescent="0.15">
      <c r="A22438" t="s">
        <v>12</v>
      </c>
      <c r="B22438">
        <v>6321238</v>
      </c>
      <c r="C22438">
        <v>6321258</v>
      </c>
      <c r="D22438" t="s">
        <v>74507</v>
      </c>
      <c r="E22438" t="s">
        <v>90</v>
      </c>
      <c r="F22438" t="s">
        <v>15</v>
      </c>
      <c r="G22438" t="s">
        <v>16</v>
      </c>
      <c r="H22438">
        <v>63</v>
      </c>
      <c r="I22438" t="s">
        <v>74511</v>
      </c>
      <c r="J22438" t="s">
        <v>74512</v>
      </c>
      <c r="K22438" t="s">
        <v>74513</v>
      </c>
      <c r="L22438" t="s">
        <v>77957</v>
      </c>
    </row>
    <row r="22439" spans="1:12" x14ac:dyDescent="0.15">
      <c r="A22439" t="s">
        <v>12</v>
      </c>
      <c r="B22439">
        <v>6321267</v>
      </c>
      <c r="C22439">
        <v>6321287</v>
      </c>
      <c r="D22439" t="s">
        <v>74507</v>
      </c>
      <c r="E22439" t="s">
        <v>90</v>
      </c>
      <c r="F22439" t="s">
        <v>15</v>
      </c>
      <c r="G22439" t="s">
        <v>36</v>
      </c>
      <c r="H22439">
        <v>92</v>
      </c>
      <c r="I22439" t="s">
        <v>74514</v>
      </c>
      <c r="J22439" t="s">
        <v>74515</v>
      </c>
      <c r="K22439" t="s">
        <v>74516</v>
      </c>
      <c r="L22439" t="s">
        <v>78032</v>
      </c>
    </row>
    <row r="22440" spans="1:12" x14ac:dyDescent="0.15">
      <c r="A22440" t="s">
        <v>12</v>
      </c>
      <c r="B22440">
        <v>6321288</v>
      </c>
      <c r="C22440">
        <v>6321308</v>
      </c>
      <c r="D22440" t="s">
        <v>74507</v>
      </c>
      <c r="E22440" t="s">
        <v>90</v>
      </c>
      <c r="F22440" t="s">
        <v>15</v>
      </c>
      <c r="G22440" t="s">
        <v>32</v>
      </c>
      <c r="H22440">
        <v>113</v>
      </c>
      <c r="I22440" t="s">
        <v>74517</v>
      </c>
      <c r="J22440" t="s">
        <v>74518</v>
      </c>
      <c r="K22440" t="s">
        <v>74519</v>
      </c>
      <c r="L22440" t="s">
        <v>77986</v>
      </c>
    </row>
    <row r="22441" spans="1:12" x14ac:dyDescent="0.15">
      <c r="A22441" t="s">
        <v>12</v>
      </c>
      <c r="B22441">
        <v>6321779</v>
      </c>
      <c r="C22441">
        <v>6321799</v>
      </c>
      <c r="D22441" t="s">
        <v>74520</v>
      </c>
      <c r="E22441" t="s">
        <v>74521</v>
      </c>
      <c r="F22441" t="s">
        <v>76</v>
      </c>
      <c r="G22441" t="s">
        <v>32</v>
      </c>
      <c r="H22441">
        <v>28</v>
      </c>
      <c r="I22441" t="s">
        <v>74522</v>
      </c>
      <c r="J22441" t="s">
        <v>74523</v>
      </c>
      <c r="K22441" t="s">
        <v>74524</v>
      </c>
      <c r="L22441" t="s">
        <v>77956</v>
      </c>
    </row>
    <row r="22442" spans="1:12" x14ac:dyDescent="0.15">
      <c r="A22442" t="s">
        <v>12</v>
      </c>
      <c r="B22442">
        <v>6321752</v>
      </c>
      <c r="C22442">
        <v>6321772</v>
      </c>
      <c r="D22442" t="s">
        <v>74520</v>
      </c>
      <c r="E22442" t="s">
        <v>74521</v>
      </c>
      <c r="F22442" t="s">
        <v>76</v>
      </c>
      <c r="G22442" t="s">
        <v>32</v>
      </c>
      <c r="H22442">
        <v>55</v>
      </c>
      <c r="I22442" t="s">
        <v>74525</v>
      </c>
      <c r="J22442" t="s">
        <v>74526</v>
      </c>
      <c r="K22442" t="s">
        <v>74527</v>
      </c>
      <c r="L22442" t="s">
        <v>77992</v>
      </c>
    </row>
    <row r="22443" spans="1:12" x14ac:dyDescent="0.15">
      <c r="A22443" t="s">
        <v>12</v>
      </c>
      <c r="B22443">
        <v>6321731</v>
      </c>
      <c r="C22443">
        <v>6321751</v>
      </c>
      <c r="D22443" t="s">
        <v>74520</v>
      </c>
      <c r="E22443" t="s">
        <v>74521</v>
      </c>
      <c r="F22443" t="s">
        <v>76</v>
      </c>
      <c r="G22443" t="s">
        <v>32</v>
      </c>
      <c r="H22443">
        <v>76</v>
      </c>
      <c r="I22443" t="s">
        <v>74528</v>
      </c>
      <c r="J22443" t="s">
        <v>74529</v>
      </c>
      <c r="K22443" t="s">
        <v>74530</v>
      </c>
      <c r="L22443" t="s">
        <v>77985</v>
      </c>
    </row>
    <row r="22444" spans="1:12" x14ac:dyDescent="0.15">
      <c r="A22444" t="s">
        <v>12</v>
      </c>
      <c r="B22444">
        <v>6321696</v>
      </c>
      <c r="C22444">
        <v>6321716</v>
      </c>
      <c r="D22444" t="s">
        <v>74520</v>
      </c>
      <c r="E22444" t="s">
        <v>74521</v>
      </c>
      <c r="F22444" t="s">
        <v>76</v>
      </c>
      <c r="G22444" t="s">
        <v>16</v>
      </c>
      <c r="H22444">
        <v>111</v>
      </c>
      <c r="I22444" t="s">
        <v>74531</v>
      </c>
      <c r="J22444" t="s">
        <v>74532</v>
      </c>
      <c r="K22444" t="s">
        <v>74533</v>
      </c>
      <c r="L22444" t="s">
        <v>77908</v>
      </c>
    </row>
    <row r="22445" spans="1:12" x14ac:dyDescent="0.15">
      <c r="A22445" t="s">
        <v>12</v>
      </c>
      <c r="B22445">
        <v>6322030</v>
      </c>
      <c r="C22445">
        <v>6322050</v>
      </c>
      <c r="D22445" t="s">
        <v>74534</v>
      </c>
      <c r="E22445" t="s">
        <v>74535</v>
      </c>
      <c r="F22445" t="s">
        <v>76</v>
      </c>
      <c r="G22445" t="s">
        <v>16</v>
      </c>
      <c r="H22445">
        <v>25</v>
      </c>
      <c r="I22445" t="s">
        <v>74536</v>
      </c>
      <c r="J22445" t="s">
        <v>74537</v>
      </c>
      <c r="K22445" t="s">
        <v>74538</v>
      </c>
      <c r="L22445" t="s">
        <v>78012</v>
      </c>
    </row>
    <row r="22446" spans="1:12" x14ac:dyDescent="0.15">
      <c r="A22446" t="s">
        <v>12</v>
      </c>
      <c r="B22446">
        <v>6321997</v>
      </c>
      <c r="C22446">
        <v>6322017</v>
      </c>
      <c r="D22446" t="s">
        <v>74534</v>
      </c>
      <c r="E22446" t="s">
        <v>74535</v>
      </c>
      <c r="F22446" t="s">
        <v>76</v>
      </c>
      <c r="G22446" t="s">
        <v>36</v>
      </c>
      <c r="H22446">
        <v>58</v>
      </c>
      <c r="I22446" t="s">
        <v>74539</v>
      </c>
      <c r="J22446" t="s">
        <v>74540</v>
      </c>
      <c r="K22446" t="s">
        <v>74541</v>
      </c>
      <c r="L22446" t="s">
        <v>77911</v>
      </c>
    </row>
    <row r="22447" spans="1:12" x14ac:dyDescent="0.15">
      <c r="A22447" t="s">
        <v>12</v>
      </c>
      <c r="B22447">
        <v>6321975</v>
      </c>
      <c r="C22447">
        <v>6321995</v>
      </c>
      <c r="D22447" t="s">
        <v>74534</v>
      </c>
      <c r="E22447" t="s">
        <v>74535</v>
      </c>
      <c r="F22447" t="s">
        <v>76</v>
      </c>
      <c r="G22447" t="s">
        <v>16</v>
      </c>
      <c r="H22447">
        <v>80</v>
      </c>
      <c r="I22447" t="s">
        <v>74542</v>
      </c>
      <c r="J22447" t="s">
        <v>74543</v>
      </c>
      <c r="K22447" t="s">
        <v>74544</v>
      </c>
      <c r="L22447" t="s">
        <v>77940</v>
      </c>
    </row>
    <row r="22448" spans="1:12" x14ac:dyDescent="0.15">
      <c r="A22448" t="s">
        <v>12</v>
      </c>
      <c r="B22448">
        <v>6321948</v>
      </c>
      <c r="C22448">
        <v>6321968</v>
      </c>
      <c r="D22448" t="s">
        <v>74534</v>
      </c>
      <c r="E22448" t="s">
        <v>74535</v>
      </c>
      <c r="F22448" t="s">
        <v>76</v>
      </c>
      <c r="G22448" t="s">
        <v>32</v>
      </c>
      <c r="H22448">
        <v>107</v>
      </c>
      <c r="I22448" t="s">
        <v>74545</v>
      </c>
      <c r="J22448" t="s">
        <v>74546</v>
      </c>
      <c r="K22448" t="s">
        <v>74547</v>
      </c>
      <c r="L22448" t="s">
        <v>77983</v>
      </c>
    </row>
    <row r="22449" spans="1:12" x14ac:dyDescent="0.15">
      <c r="A22449" t="s">
        <v>12</v>
      </c>
      <c r="B22449">
        <v>6322437</v>
      </c>
      <c r="C22449">
        <v>6322457</v>
      </c>
      <c r="D22449" t="s">
        <v>74548</v>
      </c>
      <c r="E22449" t="s">
        <v>90</v>
      </c>
      <c r="F22449" t="s">
        <v>15</v>
      </c>
      <c r="G22449" t="s">
        <v>23</v>
      </c>
      <c r="H22449">
        <v>8</v>
      </c>
      <c r="I22449" t="s">
        <v>74549</v>
      </c>
      <c r="J22449" t="s">
        <v>74550</v>
      </c>
      <c r="K22449" t="s">
        <v>74551</v>
      </c>
      <c r="L22449" t="s">
        <v>77955</v>
      </c>
    </row>
    <row r="22450" spans="1:12" x14ac:dyDescent="0.15">
      <c r="A22450" t="s">
        <v>12</v>
      </c>
      <c r="B22450">
        <v>6322458</v>
      </c>
      <c r="C22450">
        <v>6322478</v>
      </c>
      <c r="D22450" t="s">
        <v>74548</v>
      </c>
      <c r="E22450" t="s">
        <v>90</v>
      </c>
      <c r="F22450" t="s">
        <v>15</v>
      </c>
      <c r="G22450" t="s">
        <v>23</v>
      </c>
      <c r="H22450">
        <v>29</v>
      </c>
      <c r="I22450" t="s">
        <v>74552</v>
      </c>
      <c r="J22450" t="s">
        <v>74553</v>
      </c>
      <c r="K22450" t="s">
        <v>74554</v>
      </c>
      <c r="L22450" t="s">
        <v>77921</v>
      </c>
    </row>
    <row r="22451" spans="1:12" x14ac:dyDescent="0.15">
      <c r="A22451" t="s">
        <v>12</v>
      </c>
      <c r="B22451">
        <v>6322478</v>
      </c>
      <c r="C22451">
        <v>6322498</v>
      </c>
      <c r="D22451" t="s">
        <v>74548</v>
      </c>
      <c r="E22451" t="s">
        <v>90</v>
      </c>
      <c r="F22451" t="s">
        <v>15</v>
      </c>
      <c r="G22451" t="s">
        <v>36</v>
      </c>
      <c r="H22451">
        <v>49</v>
      </c>
      <c r="I22451" t="s">
        <v>74555</v>
      </c>
      <c r="J22451" t="s">
        <v>74556</v>
      </c>
      <c r="K22451" t="s">
        <v>74557</v>
      </c>
      <c r="L22451" t="s">
        <v>77913</v>
      </c>
    </row>
    <row r="22452" spans="1:12" x14ac:dyDescent="0.15">
      <c r="A22452" t="s">
        <v>12</v>
      </c>
      <c r="B22452">
        <v>6322499</v>
      </c>
      <c r="C22452">
        <v>6322519</v>
      </c>
      <c r="D22452" t="s">
        <v>74548</v>
      </c>
      <c r="E22452" t="s">
        <v>90</v>
      </c>
      <c r="F22452" t="s">
        <v>15</v>
      </c>
      <c r="G22452" t="s">
        <v>23</v>
      </c>
      <c r="H22452">
        <v>70</v>
      </c>
      <c r="I22452" t="s">
        <v>74558</v>
      </c>
      <c r="J22452" t="s">
        <v>74559</v>
      </c>
      <c r="K22452" t="s">
        <v>74560</v>
      </c>
      <c r="L22452" t="s">
        <v>77919</v>
      </c>
    </row>
    <row r="22453" spans="1:12" x14ac:dyDescent="0.15">
      <c r="A22453" t="s">
        <v>12</v>
      </c>
      <c r="B22453">
        <v>6324049</v>
      </c>
      <c r="C22453">
        <v>6324069</v>
      </c>
      <c r="D22453" t="s">
        <v>74561</v>
      </c>
      <c r="E22453" t="s">
        <v>90</v>
      </c>
      <c r="F22453" t="s">
        <v>15</v>
      </c>
      <c r="G22453" t="s">
        <v>16</v>
      </c>
      <c r="H22453">
        <v>14</v>
      </c>
      <c r="I22453" t="s">
        <v>74562</v>
      </c>
      <c r="J22453" t="s">
        <v>74563</v>
      </c>
      <c r="K22453" t="s">
        <v>74564</v>
      </c>
      <c r="L22453" t="s">
        <v>77924</v>
      </c>
    </row>
    <row r="22454" spans="1:12" x14ac:dyDescent="0.15">
      <c r="A22454" t="s">
        <v>12</v>
      </c>
      <c r="B22454">
        <v>6324085</v>
      </c>
      <c r="C22454">
        <v>6324105</v>
      </c>
      <c r="D22454" t="s">
        <v>74561</v>
      </c>
      <c r="E22454" t="s">
        <v>90</v>
      </c>
      <c r="F22454" t="s">
        <v>15</v>
      </c>
      <c r="G22454" t="s">
        <v>32</v>
      </c>
      <c r="H22454">
        <v>50</v>
      </c>
      <c r="I22454" t="s">
        <v>74565</v>
      </c>
      <c r="J22454" t="s">
        <v>74566</v>
      </c>
      <c r="K22454" t="s">
        <v>74567</v>
      </c>
      <c r="L22454" t="s">
        <v>77925</v>
      </c>
    </row>
    <row r="22455" spans="1:12" x14ac:dyDescent="0.15">
      <c r="A22455" t="s">
        <v>12</v>
      </c>
      <c r="B22455">
        <v>6324107</v>
      </c>
      <c r="C22455">
        <v>6324127</v>
      </c>
      <c r="D22455" t="s">
        <v>74561</v>
      </c>
      <c r="E22455" t="s">
        <v>90</v>
      </c>
      <c r="F22455" t="s">
        <v>15</v>
      </c>
      <c r="G22455" t="s">
        <v>16</v>
      </c>
      <c r="H22455">
        <v>72</v>
      </c>
      <c r="I22455" t="s">
        <v>74568</v>
      </c>
      <c r="J22455" t="s">
        <v>74569</v>
      </c>
      <c r="K22455" t="s">
        <v>74570</v>
      </c>
      <c r="L22455" t="s">
        <v>78066</v>
      </c>
    </row>
    <row r="22456" spans="1:12" x14ac:dyDescent="0.15">
      <c r="A22456" t="s">
        <v>12</v>
      </c>
      <c r="B22456">
        <v>6324157</v>
      </c>
      <c r="C22456">
        <v>6324177</v>
      </c>
      <c r="D22456" t="s">
        <v>74561</v>
      </c>
      <c r="E22456" t="s">
        <v>90</v>
      </c>
      <c r="F22456" t="s">
        <v>15</v>
      </c>
      <c r="G22456" t="s">
        <v>36</v>
      </c>
      <c r="H22456">
        <v>122</v>
      </c>
      <c r="I22456" t="s">
        <v>74571</v>
      </c>
      <c r="J22456" t="s">
        <v>74572</v>
      </c>
      <c r="K22456" t="s">
        <v>74573</v>
      </c>
      <c r="L22456" t="s">
        <v>78033</v>
      </c>
    </row>
    <row r="22457" spans="1:12" x14ac:dyDescent="0.15">
      <c r="A22457" t="s">
        <v>12</v>
      </c>
      <c r="B22457">
        <v>6325244</v>
      </c>
      <c r="C22457">
        <v>6325264</v>
      </c>
      <c r="D22457" t="s">
        <v>74574</v>
      </c>
      <c r="E22457" t="s">
        <v>74575</v>
      </c>
      <c r="F22457" t="s">
        <v>76</v>
      </c>
      <c r="G22457" t="s">
        <v>16</v>
      </c>
      <c r="H22457">
        <v>11</v>
      </c>
      <c r="I22457" t="s">
        <v>74576</v>
      </c>
      <c r="J22457" t="s">
        <v>74577</v>
      </c>
      <c r="K22457" t="s">
        <v>74578</v>
      </c>
      <c r="L22457" t="s">
        <v>77974</v>
      </c>
    </row>
    <row r="22458" spans="1:12" x14ac:dyDescent="0.15">
      <c r="A22458" t="s">
        <v>12</v>
      </c>
      <c r="B22458">
        <v>6325219</v>
      </c>
      <c r="C22458">
        <v>6325239</v>
      </c>
      <c r="D22458" t="s">
        <v>74574</v>
      </c>
      <c r="E22458" t="s">
        <v>74575</v>
      </c>
      <c r="F22458" t="s">
        <v>76</v>
      </c>
      <c r="G22458" t="s">
        <v>23</v>
      </c>
      <c r="H22458">
        <v>36</v>
      </c>
      <c r="I22458" t="s">
        <v>74579</v>
      </c>
      <c r="J22458" t="s">
        <v>74580</v>
      </c>
      <c r="K22458" t="s">
        <v>74581</v>
      </c>
      <c r="L22458" t="s">
        <v>78003</v>
      </c>
    </row>
    <row r="22459" spans="1:12" x14ac:dyDescent="0.15">
      <c r="A22459" t="s">
        <v>12</v>
      </c>
      <c r="B22459">
        <v>6325185</v>
      </c>
      <c r="C22459">
        <v>6325205</v>
      </c>
      <c r="D22459" t="s">
        <v>74574</v>
      </c>
      <c r="E22459" t="s">
        <v>74575</v>
      </c>
      <c r="F22459" t="s">
        <v>76</v>
      </c>
      <c r="G22459" t="s">
        <v>36</v>
      </c>
      <c r="H22459">
        <v>70</v>
      </c>
      <c r="I22459" t="s">
        <v>74582</v>
      </c>
      <c r="J22459" t="s">
        <v>74583</v>
      </c>
      <c r="K22459" t="s">
        <v>74584</v>
      </c>
      <c r="L22459" t="s">
        <v>77919</v>
      </c>
    </row>
    <row r="22460" spans="1:12" x14ac:dyDescent="0.15">
      <c r="A22460" t="s">
        <v>12</v>
      </c>
      <c r="B22460">
        <v>6325154</v>
      </c>
      <c r="C22460">
        <v>6325174</v>
      </c>
      <c r="D22460" t="s">
        <v>74574</v>
      </c>
      <c r="E22460" t="s">
        <v>74575</v>
      </c>
      <c r="F22460" t="s">
        <v>76</v>
      </c>
      <c r="G22460" t="s">
        <v>23</v>
      </c>
      <c r="H22460">
        <v>101</v>
      </c>
      <c r="I22460" t="s">
        <v>74585</v>
      </c>
      <c r="J22460" t="s">
        <v>74586</v>
      </c>
      <c r="K22460" t="s">
        <v>74587</v>
      </c>
      <c r="L22460" t="s">
        <v>77997</v>
      </c>
    </row>
    <row r="22461" spans="1:12" x14ac:dyDescent="0.15">
      <c r="A22461" t="s">
        <v>12</v>
      </c>
      <c r="B22461">
        <v>6325414</v>
      </c>
      <c r="C22461">
        <v>6325434</v>
      </c>
      <c r="D22461" t="s">
        <v>74588</v>
      </c>
      <c r="E22461" t="s">
        <v>74589</v>
      </c>
      <c r="F22461" t="s">
        <v>15</v>
      </c>
      <c r="G22461" t="s">
        <v>23</v>
      </c>
      <c r="H22461">
        <v>0</v>
      </c>
      <c r="I22461" t="s">
        <v>74590</v>
      </c>
      <c r="J22461" t="s">
        <v>74591</v>
      </c>
      <c r="K22461" t="s">
        <v>74592</v>
      </c>
      <c r="L22461" t="s">
        <v>77980</v>
      </c>
    </row>
    <row r="22462" spans="1:12" x14ac:dyDescent="0.15">
      <c r="A22462" t="s">
        <v>12</v>
      </c>
      <c r="B22462">
        <v>6325469</v>
      </c>
      <c r="C22462">
        <v>6325489</v>
      </c>
      <c r="D22462" t="s">
        <v>74588</v>
      </c>
      <c r="E22462" t="s">
        <v>74589</v>
      </c>
      <c r="F22462" t="s">
        <v>15</v>
      </c>
      <c r="G22462" t="s">
        <v>16</v>
      </c>
      <c r="H22462">
        <v>55</v>
      </c>
      <c r="I22462" t="s">
        <v>74593</v>
      </c>
      <c r="J22462" t="s">
        <v>74594</v>
      </c>
      <c r="K22462" t="s">
        <v>74595</v>
      </c>
      <c r="L22462" t="s">
        <v>77992</v>
      </c>
    </row>
    <row r="22463" spans="1:12" x14ac:dyDescent="0.15">
      <c r="A22463" t="s">
        <v>12</v>
      </c>
      <c r="B22463">
        <v>6325500</v>
      </c>
      <c r="C22463">
        <v>6325520</v>
      </c>
      <c r="D22463" t="s">
        <v>74588</v>
      </c>
      <c r="E22463" t="s">
        <v>74589</v>
      </c>
      <c r="F22463" t="s">
        <v>15</v>
      </c>
      <c r="G22463" t="s">
        <v>23</v>
      </c>
      <c r="H22463">
        <v>86</v>
      </c>
      <c r="I22463" t="s">
        <v>74596</v>
      </c>
      <c r="J22463" t="s">
        <v>74597</v>
      </c>
      <c r="K22463" t="s">
        <v>74598</v>
      </c>
      <c r="L22463" t="s">
        <v>77929</v>
      </c>
    </row>
    <row r="22464" spans="1:12" x14ac:dyDescent="0.15">
      <c r="A22464" t="s">
        <v>12</v>
      </c>
      <c r="B22464">
        <v>6325524</v>
      </c>
      <c r="C22464">
        <v>6325544</v>
      </c>
      <c r="D22464" t="s">
        <v>74588</v>
      </c>
      <c r="E22464" t="s">
        <v>74589</v>
      </c>
      <c r="F22464" t="s">
        <v>15</v>
      </c>
      <c r="G22464" t="s">
        <v>16</v>
      </c>
      <c r="H22464">
        <v>110</v>
      </c>
      <c r="I22464" t="s">
        <v>74599</v>
      </c>
      <c r="J22464" t="s">
        <v>74600</v>
      </c>
      <c r="K22464" t="s">
        <v>74601</v>
      </c>
      <c r="L22464" t="s">
        <v>78030</v>
      </c>
    </row>
    <row r="22465" spans="1:12" x14ac:dyDescent="0.15">
      <c r="A22465" t="s">
        <v>12</v>
      </c>
      <c r="B22465">
        <v>6326644</v>
      </c>
      <c r="C22465">
        <v>6326664</v>
      </c>
      <c r="D22465" t="s">
        <v>74602</v>
      </c>
      <c r="E22465" t="s">
        <v>74603</v>
      </c>
      <c r="F22465" t="s">
        <v>15</v>
      </c>
      <c r="G22465" t="s">
        <v>32</v>
      </c>
      <c r="H22465">
        <v>14</v>
      </c>
      <c r="I22465" t="s">
        <v>74604</v>
      </c>
      <c r="J22465" t="s">
        <v>74605</v>
      </c>
      <c r="K22465" t="s">
        <v>74606</v>
      </c>
      <c r="L22465" t="s">
        <v>77924</v>
      </c>
    </row>
    <row r="22466" spans="1:12" x14ac:dyDescent="0.15">
      <c r="A22466" t="s">
        <v>12</v>
      </c>
      <c r="B22466">
        <v>6326664</v>
      </c>
      <c r="C22466">
        <v>6326684</v>
      </c>
      <c r="D22466" t="s">
        <v>74602</v>
      </c>
      <c r="E22466" t="s">
        <v>74603</v>
      </c>
      <c r="F22466" t="s">
        <v>15</v>
      </c>
      <c r="G22466" t="s">
        <v>36</v>
      </c>
      <c r="H22466">
        <v>34</v>
      </c>
      <c r="I22466" t="s">
        <v>74607</v>
      </c>
      <c r="J22466" t="s">
        <v>74608</v>
      </c>
      <c r="K22466" t="s">
        <v>74609</v>
      </c>
      <c r="L22466" t="s">
        <v>77999</v>
      </c>
    </row>
    <row r="22467" spans="1:12" x14ac:dyDescent="0.15">
      <c r="A22467" t="s">
        <v>12</v>
      </c>
      <c r="B22467">
        <v>6326684</v>
      </c>
      <c r="C22467">
        <v>6326704</v>
      </c>
      <c r="D22467" t="s">
        <v>74602</v>
      </c>
      <c r="E22467" t="s">
        <v>74603</v>
      </c>
      <c r="F22467" t="s">
        <v>15</v>
      </c>
      <c r="G22467" t="s">
        <v>16</v>
      </c>
      <c r="H22467">
        <v>54</v>
      </c>
      <c r="I22467" t="s">
        <v>74610</v>
      </c>
      <c r="J22467" t="s">
        <v>74611</v>
      </c>
      <c r="K22467" t="s">
        <v>74612</v>
      </c>
      <c r="L22467" t="s">
        <v>77961</v>
      </c>
    </row>
    <row r="22468" spans="1:12" x14ac:dyDescent="0.15">
      <c r="A22468" t="s">
        <v>12</v>
      </c>
      <c r="B22468">
        <v>6326705</v>
      </c>
      <c r="C22468">
        <v>6326725</v>
      </c>
      <c r="D22468" t="s">
        <v>74602</v>
      </c>
      <c r="E22468" t="s">
        <v>74603</v>
      </c>
      <c r="F22468" t="s">
        <v>15</v>
      </c>
      <c r="G22468" t="s">
        <v>16</v>
      </c>
      <c r="H22468">
        <v>75</v>
      </c>
      <c r="I22468" t="s">
        <v>74613</v>
      </c>
      <c r="J22468" t="s">
        <v>74614</v>
      </c>
      <c r="K22468" t="s">
        <v>74615</v>
      </c>
      <c r="L22468" t="s">
        <v>78027</v>
      </c>
    </row>
    <row r="22469" spans="1:12" x14ac:dyDescent="0.15">
      <c r="A22469" t="s">
        <v>12</v>
      </c>
      <c r="B22469">
        <v>6328349</v>
      </c>
      <c r="C22469">
        <v>6328369</v>
      </c>
      <c r="D22469" t="s">
        <v>74616</v>
      </c>
      <c r="E22469" t="s">
        <v>74617</v>
      </c>
      <c r="F22469" t="s">
        <v>15</v>
      </c>
      <c r="G22469" t="s">
        <v>16</v>
      </c>
      <c r="H22469">
        <v>21</v>
      </c>
      <c r="I22469" t="s">
        <v>74618</v>
      </c>
      <c r="J22469" t="s">
        <v>74619</v>
      </c>
      <c r="K22469" t="s">
        <v>74620</v>
      </c>
      <c r="L22469" t="s">
        <v>78022</v>
      </c>
    </row>
    <row r="22470" spans="1:12" x14ac:dyDescent="0.15">
      <c r="A22470" t="s">
        <v>12</v>
      </c>
      <c r="B22470">
        <v>6328372</v>
      </c>
      <c r="C22470">
        <v>6328392</v>
      </c>
      <c r="D22470" t="s">
        <v>74616</v>
      </c>
      <c r="E22470" t="s">
        <v>74617</v>
      </c>
      <c r="F22470" t="s">
        <v>15</v>
      </c>
      <c r="G22470" t="s">
        <v>16</v>
      </c>
      <c r="H22470">
        <v>44</v>
      </c>
      <c r="I22470" t="s">
        <v>74621</v>
      </c>
      <c r="J22470" t="s">
        <v>74622</v>
      </c>
      <c r="K22470" t="s">
        <v>74623</v>
      </c>
      <c r="L22470" t="s">
        <v>78016</v>
      </c>
    </row>
    <row r="22471" spans="1:12" x14ac:dyDescent="0.15">
      <c r="A22471" t="s">
        <v>12</v>
      </c>
      <c r="B22471">
        <v>6328407</v>
      </c>
      <c r="C22471">
        <v>6328427</v>
      </c>
      <c r="D22471" t="s">
        <v>74616</v>
      </c>
      <c r="E22471" t="s">
        <v>74617</v>
      </c>
      <c r="F22471" t="s">
        <v>15</v>
      </c>
      <c r="G22471" t="s">
        <v>36</v>
      </c>
      <c r="H22471">
        <v>79</v>
      </c>
      <c r="I22471" t="s">
        <v>74624</v>
      </c>
      <c r="J22471" t="s">
        <v>74625</v>
      </c>
      <c r="K22471" t="s">
        <v>74626</v>
      </c>
      <c r="L22471" t="s">
        <v>77993</v>
      </c>
    </row>
    <row r="22472" spans="1:12" x14ac:dyDescent="0.15">
      <c r="A22472" t="s">
        <v>12</v>
      </c>
      <c r="B22472">
        <v>6328443</v>
      </c>
      <c r="C22472">
        <v>6328463</v>
      </c>
      <c r="D22472" t="s">
        <v>74616</v>
      </c>
      <c r="E22472" t="s">
        <v>74617</v>
      </c>
      <c r="F22472" t="s">
        <v>15</v>
      </c>
      <c r="G22472" t="s">
        <v>32</v>
      </c>
      <c r="H22472">
        <v>115</v>
      </c>
      <c r="I22472" t="s">
        <v>74627</v>
      </c>
      <c r="J22472" t="s">
        <v>74628</v>
      </c>
      <c r="K22472" t="s">
        <v>74629</v>
      </c>
      <c r="L22472" t="s">
        <v>78020</v>
      </c>
    </row>
    <row r="22473" spans="1:12" x14ac:dyDescent="0.15">
      <c r="A22473" t="s">
        <v>12</v>
      </c>
      <c r="B22473">
        <v>6329736</v>
      </c>
      <c r="C22473">
        <v>6329756</v>
      </c>
      <c r="D22473" t="s">
        <v>74630</v>
      </c>
      <c r="E22473" t="s">
        <v>74631</v>
      </c>
      <c r="F22473" t="s">
        <v>15</v>
      </c>
      <c r="G22473" t="s">
        <v>36</v>
      </c>
      <c r="H22473">
        <v>0</v>
      </c>
      <c r="I22473" t="s">
        <v>74632</v>
      </c>
      <c r="J22473" t="s">
        <v>74633</v>
      </c>
      <c r="K22473" t="s">
        <v>74634</v>
      </c>
      <c r="L22473" t="s">
        <v>77980</v>
      </c>
    </row>
    <row r="22474" spans="1:12" x14ac:dyDescent="0.15">
      <c r="A22474" t="s">
        <v>12</v>
      </c>
      <c r="B22474">
        <v>6329761</v>
      </c>
      <c r="C22474">
        <v>6329781</v>
      </c>
      <c r="D22474" t="s">
        <v>74630</v>
      </c>
      <c r="E22474" t="s">
        <v>74631</v>
      </c>
      <c r="F22474" t="s">
        <v>15</v>
      </c>
      <c r="G22474" t="s">
        <v>16</v>
      </c>
      <c r="H22474">
        <v>25</v>
      </c>
      <c r="I22474" t="s">
        <v>74635</v>
      </c>
      <c r="J22474" t="s">
        <v>74636</v>
      </c>
      <c r="K22474" t="s">
        <v>74637</v>
      </c>
      <c r="L22474" t="s">
        <v>78012</v>
      </c>
    </row>
    <row r="22475" spans="1:12" x14ac:dyDescent="0.15">
      <c r="A22475" t="s">
        <v>12</v>
      </c>
      <c r="B22475">
        <v>6329785</v>
      </c>
      <c r="C22475">
        <v>6329805</v>
      </c>
      <c r="D22475" t="s">
        <v>74630</v>
      </c>
      <c r="E22475" t="s">
        <v>74631</v>
      </c>
      <c r="F22475" t="s">
        <v>15</v>
      </c>
      <c r="G22475" t="s">
        <v>16</v>
      </c>
      <c r="H22475">
        <v>49</v>
      </c>
      <c r="I22475" t="s">
        <v>74638</v>
      </c>
      <c r="J22475" t="s">
        <v>74639</v>
      </c>
      <c r="K22475" t="s">
        <v>74640</v>
      </c>
      <c r="L22475" t="s">
        <v>77913</v>
      </c>
    </row>
    <row r="22476" spans="1:12" x14ac:dyDescent="0.15">
      <c r="A22476" t="s">
        <v>12</v>
      </c>
      <c r="B22476">
        <v>6329807</v>
      </c>
      <c r="C22476">
        <v>6329827</v>
      </c>
      <c r="D22476" t="s">
        <v>74630</v>
      </c>
      <c r="E22476" t="s">
        <v>74631</v>
      </c>
      <c r="F22476" t="s">
        <v>15</v>
      </c>
      <c r="G22476" t="s">
        <v>16</v>
      </c>
      <c r="H22476">
        <v>71</v>
      </c>
      <c r="I22476" t="s">
        <v>74641</v>
      </c>
      <c r="J22476" t="s">
        <v>74642</v>
      </c>
      <c r="K22476" t="s">
        <v>74643</v>
      </c>
      <c r="L22476" t="s">
        <v>77969</v>
      </c>
    </row>
    <row r="22477" spans="1:12" x14ac:dyDescent="0.15">
      <c r="A22477" t="s">
        <v>12</v>
      </c>
      <c r="B22477">
        <v>6331738</v>
      </c>
      <c r="C22477">
        <v>6331758</v>
      </c>
      <c r="D22477" t="s">
        <v>74644</v>
      </c>
      <c r="E22477" t="s">
        <v>90</v>
      </c>
      <c r="F22477" t="s">
        <v>76</v>
      </c>
      <c r="G22477" t="s">
        <v>36</v>
      </c>
      <c r="H22477">
        <v>0</v>
      </c>
      <c r="I22477" t="s">
        <v>74645</v>
      </c>
      <c r="J22477" t="s">
        <v>74646</v>
      </c>
      <c r="K22477" t="s">
        <v>74647</v>
      </c>
      <c r="L22477" t="s">
        <v>77980</v>
      </c>
    </row>
    <row r="22478" spans="1:12" x14ac:dyDescent="0.15">
      <c r="A22478" t="s">
        <v>12</v>
      </c>
      <c r="B22478">
        <v>6331698</v>
      </c>
      <c r="C22478">
        <v>6331718</v>
      </c>
      <c r="D22478" t="s">
        <v>74644</v>
      </c>
      <c r="E22478" t="s">
        <v>90</v>
      </c>
      <c r="F22478" t="s">
        <v>76</v>
      </c>
      <c r="G22478" t="s">
        <v>36</v>
      </c>
      <c r="H22478">
        <v>40</v>
      </c>
      <c r="I22478" t="s">
        <v>74648</v>
      </c>
      <c r="J22478" t="s">
        <v>74649</v>
      </c>
      <c r="K22478" t="s">
        <v>74650</v>
      </c>
      <c r="L22478" t="s">
        <v>77952</v>
      </c>
    </row>
    <row r="22479" spans="1:12" x14ac:dyDescent="0.15">
      <c r="A22479" t="s">
        <v>12</v>
      </c>
      <c r="B22479">
        <v>6331665</v>
      </c>
      <c r="C22479">
        <v>6331685</v>
      </c>
      <c r="D22479" t="s">
        <v>74644</v>
      </c>
      <c r="E22479" t="s">
        <v>90</v>
      </c>
      <c r="F22479" t="s">
        <v>76</v>
      </c>
      <c r="G22479" t="s">
        <v>16</v>
      </c>
      <c r="H22479">
        <v>73</v>
      </c>
      <c r="I22479" t="s">
        <v>74651</v>
      </c>
      <c r="J22479" t="s">
        <v>74652</v>
      </c>
      <c r="K22479" t="s">
        <v>74653</v>
      </c>
      <c r="L22479" t="s">
        <v>77926</v>
      </c>
    </row>
    <row r="22480" spans="1:12" x14ac:dyDescent="0.15">
      <c r="A22480" t="s">
        <v>12</v>
      </c>
      <c r="B22480">
        <v>6331635</v>
      </c>
      <c r="C22480">
        <v>6331655</v>
      </c>
      <c r="D22480" t="s">
        <v>74644</v>
      </c>
      <c r="E22480" t="s">
        <v>90</v>
      </c>
      <c r="F22480" t="s">
        <v>76</v>
      </c>
      <c r="G22480" t="s">
        <v>16</v>
      </c>
      <c r="H22480">
        <v>103</v>
      </c>
      <c r="I22480" t="s">
        <v>74654</v>
      </c>
      <c r="J22480" t="s">
        <v>74655</v>
      </c>
      <c r="K22480" t="s">
        <v>74656</v>
      </c>
      <c r="L22480" t="s">
        <v>77937</v>
      </c>
    </row>
    <row r="22481" spans="1:12" x14ac:dyDescent="0.15">
      <c r="A22481" t="s">
        <v>12</v>
      </c>
      <c r="B22481">
        <v>6331982</v>
      </c>
      <c r="C22481">
        <v>6332002</v>
      </c>
      <c r="D22481" t="s">
        <v>74657</v>
      </c>
      <c r="E22481" t="s">
        <v>90</v>
      </c>
      <c r="F22481" t="s">
        <v>15</v>
      </c>
      <c r="G22481" t="s">
        <v>36</v>
      </c>
      <c r="H22481">
        <v>0</v>
      </c>
      <c r="I22481" t="s">
        <v>74658</v>
      </c>
      <c r="J22481" t="s">
        <v>74659</v>
      </c>
      <c r="K22481" t="s">
        <v>74660</v>
      </c>
      <c r="L22481" t="s">
        <v>77980</v>
      </c>
    </row>
    <row r="22482" spans="1:12" x14ac:dyDescent="0.15">
      <c r="A22482" t="s">
        <v>12</v>
      </c>
      <c r="B22482">
        <v>6332002</v>
      </c>
      <c r="C22482">
        <v>6332022</v>
      </c>
      <c r="D22482" t="s">
        <v>74657</v>
      </c>
      <c r="E22482" t="s">
        <v>90</v>
      </c>
      <c r="F22482" t="s">
        <v>15</v>
      </c>
      <c r="G22482" t="s">
        <v>32</v>
      </c>
      <c r="H22482">
        <v>20</v>
      </c>
      <c r="I22482" t="s">
        <v>74661</v>
      </c>
      <c r="J22482" t="s">
        <v>74662</v>
      </c>
      <c r="K22482" t="s">
        <v>74663</v>
      </c>
      <c r="L22482" t="s">
        <v>77968</v>
      </c>
    </row>
    <row r="22483" spans="1:12" x14ac:dyDescent="0.15">
      <c r="A22483" t="s">
        <v>12</v>
      </c>
      <c r="B22483">
        <v>6332022</v>
      </c>
      <c r="C22483">
        <v>6332042</v>
      </c>
      <c r="D22483" t="s">
        <v>74657</v>
      </c>
      <c r="E22483" t="s">
        <v>90</v>
      </c>
      <c r="F22483" t="s">
        <v>15</v>
      </c>
      <c r="G22483" t="s">
        <v>16</v>
      </c>
      <c r="H22483">
        <v>40</v>
      </c>
      <c r="I22483" t="s">
        <v>74664</v>
      </c>
      <c r="J22483" t="s">
        <v>74665</v>
      </c>
      <c r="K22483" t="s">
        <v>74666</v>
      </c>
      <c r="L22483" t="s">
        <v>77952</v>
      </c>
    </row>
    <row r="22484" spans="1:12" x14ac:dyDescent="0.15">
      <c r="A22484" t="s">
        <v>12</v>
      </c>
      <c r="B22484">
        <v>6332055</v>
      </c>
      <c r="C22484">
        <v>6332075</v>
      </c>
      <c r="D22484" t="s">
        <v>74657</v>
      </c>
      <c r="E22484" t="s">
        <v>90</v>
      </c>
      <c r="F22484" t="s">
        <v>15</v>
      </c>
      <c r="G22484" t="s">
        <v>36</v>
      </c>
      <c r="H22484">
        <v>73</v>
      </c>
      <c r="I22484" t="s">
        <v>74667</v>
      </c>
      <c r="J22484" t="s">
        <v>74668</v>
      </c>
      <c r="K22484" t="s">
        <v>74669</v>
      </c>
      <c r="L22484" t="s">
        <v>77926</v>
      </c>
    </row>
    <row r="22485" spans="1:12" x14ac:dyDescent="0.15">
      <c r="A22485" t="s">
        <v>12</v>
      </c>
      <c r="B22485">
        <v>6334183</v>
      </c>
      <c r="C22485">
        <v>6334203</v>
      </c>
      <c r="D22485" t="s">
        <v>74670</v>
      </c>
      <c r="E22485" t="s">
        <v>90</v>
      </c>
      <c r="F22485" t="s">
        <v>76</v>
      </c>
      <c r="G22485" t="s">
        <v>36</v>
      </c>
      <c r="H22485">
        <v>9</v>
      </c>
      <c r="I22485" t="s">
        <v>74671</v>
      </c>
      <c r="J22485" t="s">
        <v>74672</v>
      </c>
      <c r="K22485" t="s">
        <v>74673</v>
      </c>
      <c r="L22485" t="s">
        <v>77939</v>
      </c>
    </row>
    <row r="22486" spans="1:12" x14ac:dyDescent="0.15">
      <c r="A22486" t="s">
        <v>12</v>
      </c>
      <c r="B22486">
        <v>6334148</v>
      </c>
      <c r="C22486">
        <v>6334168</v>
      </c>
      <c r="D22486" t="s">
        <v>74670</v>
      </c>
      <c r="E22486" t="s">
        <v>90</v>
      </c>
      <c r="F22486" t="s">
        <v>76</v>
      </c>
      <c r="G22486" t="s">
        <v>16</v>
      </c>
      <c r="H22486">
        <v>44</v>
      </c>
      <c r="I22486" t="s">
        <v>74674</v>
      </c>
      <c r="J22486" t="s">
        <v>74675</v>
      </c>
      <c r="K22486" t="s">
        <v>74676</v>
      </c>
      <c r="L22486" t="s">
        <v>78016</v>
      </c>
    </row>
    <row r="22487" spans="1:12" x14ac:dyDescent="0.15">
      <c r="A22487" t="s">
        <v>12</v>
      </c>
      <c r="B22487">
        <v>6334122</v>
      </c>
      <c r="C22487">
        <v>6334142</v>
      </c>
      <c r="D22487" t="s">
        <v>74670</v>
      </c>
      <c r="E22487" t="s">
        <v>90</v>
      </c>
      <c r="F22487" t="s">
        <v>76</v>
      </c>
      <c r="G22487" t="s">
        <v>32</v>
      </c>
      <c r="H22487">
        <v>70</v>
      </c>
      <c r="I22487" t="s">
        <v>74677</v>
      </c>
      <c r="J22487" t="s">
        <v>74678</v>
      </c>
      <c r="K22487" t="s">
        <v>74679</v>
      </c>
      <c r="L22487" t="s">
        <v>77919</v>
      </c>
    </row>
    <row r="22488" spans="1:12" x14ac:dyDescent="0.15">
      <c r="A22488" t="s">
        <v>12</v>
      </c>
      <c r="B22488">
        <v>6334088</v>
      </c>
      <c r="C22488">
        <v>6334108</v>
      </c>
      <c r="D22488" t="s">
        <v>74670</v>
      </c>
      <c r="E22488" t="s">
        <v>90</v>
      </c>
      <c r="F22488" t="s">
        <v>76</v>
      </c>
      <c r="G22488" t="s">
        <v>23</v>
      </c>
      <c r="H22488">
        <v>104</v>
      </c>
      <c r="I22488" t="s">
        <v>74680</v>
      </c>
      <c r="J22488" t="s">
        <v>74681</v>
      </c>
      <c r="K22488" t="s">
        <v>74682</v>
      </c>
      <c r="L22488" t="s">
        <v>77963</v>
      </c>
    </row>
    <row r="22489" spans="1:12" x14ac:dyDescent="0.15">
      <c r="A22489" t="s">
        <v>12</v>
      </c>
      <c r="B22489">
        <v>6335602</v>
      </c>
      <c r="C22489">
        <v>6335622</v>
      </c>
      <c r="D22489" t="s">
        <v>74683</v>
      </c>
      <c r="E22489" t="s">
        <v>90</v>
      </c>
      <c r="F22489" t="s">
        <v>76</v>
      </c>
      <c r="G22489" t="s">
        <v>32</v>
      </c>
      <c r="H22489">
        <v>1</v>
      </c>
      <c r="I22489" t="s">
        <v>74684</v>
      </c>
      <c r="J22489" t="s">
        <v>74685</v>
      </c>
      <c r="K22489" t="s">
        <v>74686</v>
      </c>
      <c r="L22489" t="s">
        <v>77917</v>
      </c>
    </row>
    <row r="22490" spans="1:12" x14ac:dyDescent="0.15">
      <c r="A22490" t="s">
        <v>12</v>
      </c>
      <c r="B22490">
        <v>6335568</v>
      </c>
      <c r="C22490">
        <v>6335588</v>
      </c>
      <c r="D22490" t="s">
        <v>74683</v>
      </c>
      <c r="E22490" t="s">
        <v>90</v>
      </c>
      <c r="F22490" t="s">
        <v>76</v>
      </c>
      <c r="G22490" t="s">
        <v>16</v>
      </c>
      <c r="H22490">
        <v>35</v>
      </c>
      <c r="I22490" t="s">
        <v>74687</v>
      </c>
      <c r="J22490" t="s">
        <v>74688</v>
      </c>
      <c r="K22490" t="s">
        <v>74689</v>
      </c>
      <c r="L22490" t="s">
        <v>77936</v>
      </c>
    </row>
    <row r="22491" spans="1:12" x14ac:dyDescent="0.15">
      <c r="A22491" t="s">
        <v>12</v>
      </c>
      <c r="B22491">
        <v>6335533</v>
      </c>
      <c r="C22491">
        <v>6335553</v>
      </c>
      <c r="D22491" t="s">
        <v>74683</v>
      </c>
      <c r="E22491" t="s">
        <v>90</v>
      </c>
      <c r="F22491" t="s">
        <v>76</v>
      </c>
      <c r="G22491" t="s">
        <v>16</v>
      </c>
      <c r="H22491">
        <v>70</v>
      </c>
      <c r="I22491" t="s">
        <v>74690</v>
      </c>
      <c r="J22491" t="s">
        <v>74691</v>
      </c>
      <c r="K22491" t="s">
        <v>74692</v>
      </c>
      <c r="L22491" t="s">
        <v>77919</v>
      </c>
    </row>
    <row r="22492" spans="1:12" x14ac:dyDescent="0.15">
      <c r="A22492" t="s">
        <v>12</v>
      </c>
      <c r="B22492">
        <v>6335513</v>
      </c>
      <c r="C22492">
        <v>6335533</v>
      </c>
      <c r="D22492" t="s">
        <v>74683</v>
      </c>
      <c r="E22492" t="s">
        <v>90</v>
      </c>
      <c r="F22492" t="s">
        <v>76</v>
      </c>
      <c r="G22492" t="s">
        <v>36</v>
      </c>
      <c r="H22492">
        <v>90</v>
      </c>
      <c r="I22492" t="s">
        <v>74693</v>
      </c>
      <c r="J22492" t="s">
        <v>74694</v>
      </c>
      <c r="K22492" t="s">
        <v>74695</v>
      </c>
      <c r="L22492" t="s">
        <v>78017</v>
      </c>
    </row>
    <row r="22493" spans="1:12" x14ac:dyDescent="0.15">
      <c r="A22493" t="s">
        <v>12</v>
      </c>
      <c r="B22493">
        <v>6336069</v>
      </c>
      <c r="C22493">
        <v>6336089</v>
      </c>
      <c r="D22493" t="s">
        <v>74696</v>
      </c>
      <c r="E22493" t="s">
        <v>90</v>
      </c>
      <c r="F22493" t="s">
        <v>76</v>
      </c>
      <c r="G22493" t="s">
        <v>32</v>
      </c>
      <c r="H22493">
        <v>1</v>
      </c>
      <c r="I22493" t="s">
        <v>74697</v>
      </c>
      <c r="J22493" t="s">
        <v>74698</v>
      </c>
      <c r="K22493" t="s">
        <v>74699</v>
      </c>
      <c r="L22493" t="s">
        <v>77917</v>
      </c>
    </row>
    <row r="22494" spans="1:12" x14ac:dyDescent="0.15">
      <c r="A22494" t="s">
        <v>12</v>
      </c>
      <c r="B22494">
        <v>6336049</v>
      </c>
      <c r="C22494">
        <v>6336069</v>
      </c>
      <c r="D22494" t="s">
        <v>74696</v>
      </c>
      <c r="E22494" t="s">
        <v>90</v>
      </c>
      <c r="F22494" t="s">
        <v>76</v>
      </c>
      <c r="G22494" t="s">
        <v>36</v>
      </c>
      <c r="H22494">
        <v>21</v>
      </c>
      <c r="I22494" t="s">
        <v>74700</v>
      </c>
      <c r="J22494" t="s">
        <v>74701</v>
      </c>
      <c r="K22494" t="s">
        <v>74702</v>
      </c>
      <c r="L22494" t="s">
        <v>78022</v>
      </c>
    </row>
    <row r="22495" spans="1:12" x14ac:dyDescent="0.15">
      <c r="A22495" t="s">
        <v>12</v>
      </c>
      <c r="B22495">
        <v>6336029</v>
      </c>
      <c r="C22495">
        <v>6336049</v>
      </c>
      <c r="D22495" t="s">
        <v>74696</v>
      </c>
      <c r="E22495" t="s">
        <v>90</v>
      </c>
      <c r="F22495" t="s">
        <v>76</v>
      </c>
      <c r="G22495" t="s">
        <v>23</v>
      </c>
      <c r="H22495">
        <v>41</v>
      </c>
      <c r="I22495" t="s">
        <v>74703</v>
      </c>
      <c r="J22495" t="s">
        <v>74704</v>
      </c>
      <c r="K22495" t="s">
        <v>74705</v>
      </c>
      <c r="L22495" t="s">
        <v>78014</v>
      </c>
    </row>
    <row r="22496" spans="1:12" x14ac:dyDescent="0.15">
      <c r="A22496" t="s">
        <v>12</v>
      </c>
      <c r="B22496">
        <v>6336003</v>
      </c>
      <c r="C22496">
        <v>6336023</v>
      </c>
      <c r="D22496" t="s">
        <v>74696</v>
      </c>
      <c r="E22496" t="s">
        <v>90</v>
      </c>
      <c r="F22496" t="s">
        <v>76</v>
      </c>
      <c r="G22496" t="s">
        <v>36</v>
      </c>
      <c r="H22496">
        <v>67</v>
      </c>
      <c r="I22496" t="s">
        <v>74706</v>
      </c>
      <c r="J22496" t="s">
        <v>74707</v>
      </c>
      <c r="K22496" t="s">
        <v>74708</v>
      </c>
      <c r="L22496" t="s">
        <v>77981</v>
      </c>
    </row>
    <row r="22497" spans="1:12" x14ac:dyDescent="0.15">
      <c r="A22497" t="s">
        <v>12</v>
      </c>
      <c r="B22497">
        <v>6336286</v>
      </c>
      <c r="C22497">
        <v>6336306</v>
      </c>
      <c r="D22497" t="s">
        <v>74709</v>
      </c>
      <c r="E22497" t="s">
        <v>90</v>
      </c>
      <c r="F22497" t="s">
        <v>15</v>
      </c>
      <c r="G22497" t="s">
        <v>32</v>
      </c>
      <c r="H22497">
        <v>23</v>
      </c>
      <c r="I22497" t="s">
        <v>74710</v>
      </c>
      <c r="J22497" t="s">
        <v>74711</v>
      </c>
      <c r="K22497" t="s">
        <v>74712</v>
      </c>
      <c r="L22497" t="s">
        <v>77975</v>
      </c>
    </row>
    <row r="22498" spans="1:12" x14ac:dyDescent="0.15">
      <c r="A22498" t="s">
        <v>12</v>
      </c>
      <c r="B22498">
        <v>6336309</v>
      </c>
      <c r="C22498">
        <v>6336329</v>
      </c>
      <c r="D22498" t="s">
        <v>74709</v>
      </c>
      <c r="E22498" t="s">
        <v>90</v>
      </c>
      <c r="F22498" t="s">
        <v>15</v>
      </c>
      <c r="G22498" t="s">
        <v>36</v>
      </c>
      <c r="H22498">
        <v>46</v>
      </c>
      <c r="I22498" t="s">
        <v>74713</v>
      </c>
      <c r="J22498" t="s">
        <v>74714</v>
      </c>
      <c r="K22498" t="s">
        <v>74715</v>
      </c>
      <c r="L22498" t="s">
        <v>78004</v>
      </c>
    </row>
    <row r="22499" spans="1:12" x14ac:dyDescent="0.15">
      <c r="A22499" t="s">
        <v>12</v>
      </c>
      <c r="B22499">
        <v>6336338</v>
      </c>
      <c r="C22499">
        <v>6336358</v>
      </c>
      <c r="D22499" t="s">
        <v>74709</v>
      </c>
      <c r="E22499" t="s">
        <v>90</v>
      </c>
      <c r="F22499" t="s">
        <v>15</v>
      </c>
      <c r="G22499" t="s">
        <v>16</v>
      </c>
      <c r="H22499">
        <v>75</v>
      </c>
      <c r="I22499" t="s">
        <v>74716</v>
      </c>
      <c r="J22499" t="s">
        <v>74717</v>
      </c>
      <c r="K22499" t="s">
        <v>74718</v>
      </c>
      <c r="L22499" t="s">
        <v>78027</v>
      </c>
    </row>
    <row r="22500" spans="1:12" x14ac:dyDescent="0.15">
      <c r="A22500" t="s">
        <v>12</v>
      </c>
      <c r="B22500">
        <v>6336367</v>
      </c>
      <c r="C22500">
        <v>6336387</v>
      </c>
      <c r="D22500" t="s">
        <v>74709</v>
      </c>
      <c r="E22500" t="s">
        <v>90</v>
      </c>
      <c r="F22500" t="s">
        <v>15</v>
      </c>
      <c r="G22500" t="s">
        <v>23</v>
      </c>
      <c r="H22500">
        <v>104</v>
      </c>
      <c r="I22500" t="s">
        <v>74719</v>
      </c>
      <c r="J22500" t="s">
        <v>74720</v>
      </c>
      <c r="K22500" t="s">
        <v>74721</v>
      </c>
      <c r="L22500" t="s">
        <v>77963</v>
      </c>
    </row>
    <row r="22501" spans="1:12" x14ac:dyDescent="0.15">
      <c r="A22501" t="s">
        <v>12</v>
      </c>
      <c r="B22501">
        <v>6337276</v>
      </c>
      <c r="C22501">
        <v>6337296</v>
      </c>
      <c r="D22501" t="s">
        <v>74722</v>
      </c>
      <c r="E22501" t="s">
        <v>90</v>
      </c>
      <c r="F22501" t="s">
        <v>76</v>
      </c>
      <c r="G22501" t="s">
        <v>23</v>
      </c>
      <c r="H22501">
        <v>29</v>
      </c>
      <c r="I22501" t="s">
        <v>74723</v>
      </c>
      <c r="J22501" t="s">
        <v>74724</v>
      </c>
      <c r="K22501" t="s">
        <v>74725</v>
      </c>
      <c r="L22501" t="s">
        <v>77921</v>
      </c>
    </row>
    <row r="22502" spans="1:12" x14ac:dyDescent="0.15">
      <c r="A22502" t="s">
        <v>12</v>
      </c>
      <c r="B22502">
        <v>6337241</v>
      </c>
      <c r="C22502">
        <v>6337261</v>
      </c>
      <c r="D22502" t="s">
        <v>74722</v>
      </c>
      <c r="E22502" t="s">
        <v>90</v>
      </c>
      <c r="F22502" t="s">
        <v>76</v>
      </c>
      <c r="G22502" t="s">
        <v>23</v>
      </c>
      <c r="H22502">
        <v>64</v>
      </c>
      <c r="I22502" t="s">
        <v>74726</v>
      </c>
      <c r="J22502" t="s">
        <v>74727</v>
      </c>
      <c r="K22502" t="s">
        <v>74728</v>
      </c>
      <c r="L22502" t="s">
        <v>77989</v>
      </c>
    </row>
    <row r="22503" spans="1:12" x14ac:dyDescent="0.15">
      <c r="A22503" t="s">
        <v>12</v>
      </c>
      <c r="B22503">
        <v>6337221</v>
      </c>
      <c r="C22503">
        <v>6337241</v>
      </c>
      <c r="D22503" t="s">
        <v>74722</v>
      </c>
      <c r="E22503" t="s">
        <v>90</v>
      </c>
      <c r="F22503" t="s">
        <v>76</v>
      </c>
      <c r="G22503" t="s">
        <v>16</v>
      </c>
      <c r="H22503">
        <v>84</v>
      </c>
      <c r="I22503" t="s">
        <v>74729</v>
      </c>
      <c r="J22503" t="s">
        <v>74730</v>
      </c>
      <c r="K22503" t="s">
        <v>74731</v>
      </c>
      <c r="L22503" t="s">
        <v>77946</v>
      </c>
    </row>
    <row r="22504" spans="1:12" x14ac:dyDescent="0.15">
      <c r="A22504" t="s">
        <v>12</v>
      </c>
      <c r="B22504">
        <v>6337198</v>
      </c>
      <c r="C22504">
        <v>6337218</v>
      </c>
      <c r="D22504" t="s">
        <v>74722</v>
      </c>
      <c r="E22504" t="s">
        <v>90</v>
      </c>
      <c r="F22504" t="s">
        <v>76</v>
      </c>
      <c r="G22504" t="s">
        <v>16</v>
      </c>
      <c r="H22504">
        <v>107</v>
      </c>
      <c r="I22504" t="s">
        <v>74732</v>
      </c>
      <c r="J22504" t="s">
        <v>74733</v>
      </c>
      <c r="K22504" t="s">
        <v>74734</v>
      </c>
      <c r="L22504" t="s">
        <v>77983</v>
      </c>
    </row>
    <row r="22505" spans="1:12" x14ac:dyDescent="0.15">
      <c r="A22505" t="s">
        <v>12</v>
      </c>
      <c r="B22505">
        <v>6337930</v>
      </c>
      <c r="C22505">
        <v>6337950</v>
      </c>
      <c r="D22505" t="s">
        <v>74735</v>
      </c>
      <c r="E22505" t="s">
        <v>74736</v>
      </c>
      <c r="F22505" t="s">
        <v>76</v>
      </c>
      <c r="G22505" t="s">
        <v>32</v>
      </c>
      <c r="H22505">
        <v>37</v>
      </c>
      <c r="I22505" t="s">
        <v>74737</v>
      </c>
      <c r="J22505" t="s">
        <v>74738</v>
      </c>
      <c r="K22505" t="s">
        <v>74739</v>
      </c>
      <c r="L22505" t="s">
        <v>77906</v>
      </c>
    </row>
    <row r="22506" spans="1:12" x14ac:dyDescent="0.15">
      <c r="A22506" t="s">
        <v>12</v>
      </c>
      <c r="B22506">
        <v>6337894</v>
      </c>
      <c r="C22506">
        <v>6337914</v>
      </c>
      <c r="D22506" t="s">
        <v>74735</v>
      </c>
      <c r="E22506" t="s">
        <v>74736</v>
      </c>
      <c r="F22506" t="s">
        <v>76</v>
      </c>
      <c r="G22506" t="s">
        <v>36</v>
      </c>
      <c r="H22506">
        <v>73</v>
      </c>
      <c r="I22506" t="s">
        <v>74740</v>
      </c>
      <c r="J22506" t="s">
        <v>74741</v>
      </c>
      <c r="K22506" t="s">
        <v>74742</v>
      </c>
      <c r="L22506" t="s">
        <v>77926</v>
      </c>
    </row>
    <row r="22507" spans="1:12" x14ac:dyDescent="0.15">
      <c r="A22507" t="s">
        <v>12</v>
      </c>
      <c r="B22507">
        <v>6337872</v>
      </c>
      <c r="C22507">
        <v>6337892</v>
      </c>
      <c r="D22507" t="s">
        <v>74735</v>
      </c>
      <c r="E22507" t="s">
        <v>74736</v>
      </c>
      <c r="F22507" t="s">
        <v>76</v>
      </c>
      <c r="G22507" t="s">
        <v>36</v>
      </c>
      <c r="H22507">
        <v>95</v>
      </c>
      <c r="I22507" t="s">
        <v>74743</v>
      </c>
      <c r="J22507" t="s">
        <v>74744</v>
      </c>
      <c r="K22507" t="s">
        <v>74745</v>
      </c>
      <c r="L22507" t="s">
        <v>77920</v>
      </c>
    </row>
    <row r="22508" spans="1:12" x14ac:dyDescent="0.15">
      <c r="A22508" t="s">
        <v>12</v>
      </c>
      <c r="B22508">
        <v>6337825</v>
      </c>
      <c r="C22508">
        <v>6337845</v>
      </c>
      <c r="D22508" t="s">
        <v>74735</v>
      </c>
      <c r="E22508" t="s">
        <v>74736</v>
      </c>
      <c r="F22508" t="s">
        <v>76</v>
      </c>
      <c r="G22508" t="s">
        <v>36</v>
      </c>
      <c r="H22508">
        <v>142</v>
      </c>
      <c r="I22508" t="s">
        <v>74746</v>
      </c>
      <c r="J22508" t="s">
        <v>74747</v>
      </c>
      <c r="K22508" t="s">
        <v>74748</v>
      </c>
      <c r="L22508" t="s">
        <v>77990</v>
      </c>
    </row>
    <row r="22509" spans="1:12" x14ac:dyDescent="0.15">
      <c r="A22509" t="s">
        <v>12</v>
      </c>
      <c r="B22509">
        <v>6338113</v>
      </c>
      <c r="C22509">
        <v>6338133</v>
      </c>
      <c r="D22509" t="s">
        <v>74749</v>
      </c>
      <c r="E22509" t="s">
        <v>74750</v>
      </c>
      <c r="F22509" t="s">
        <v>15</v>
      </c>
      <c r="G22509" t="s">
        <v>16</v>
      </c>
      <c r="H22509">
        <v>46</v>
      </c>
      <c r="I22509" t="s">
        <v>74751</v>
      </c>
      <c r="J22509" t="s">
        <v>74752</v>
      </c>
      <c r="K22509" t="s">
        <v>74753</v>
      </c>
      <c r="L22509" t="s">
        <v>78004</v>
      </c>
    </row>
    <row r="22510" spans="1:12" x14ac:dyDescent="0.15">
      <c r="A22510" t="s">
        <v>12</v>
      </c>
      <c r="B22510">
        <v>6338152</v>
      </c>
      <c r="C22510">
        <v>6338172</v>
      </c>
      <c r="D22510" t="s">
        <v>74749</v>
      </c>
      <c r="E22510" t="s">
        <v>74750</v>
      </c>
      <c r="F22510" t="s">
        <v>15</v>
      </c>
      <c r="G22510" t="s">
        <v>16</v>
      </c>
      <c r="H22510">
        <v>85</v>
      </c>
      <c r="I22510" t="s">
        <v>74754</v>
      </c>
      <c r="J22510" t="s">
        <v>74755</v>
      </c>
      <c r="K22510" t="s">
        <v>74756</v>
      </c>
      <c r="L22510" t="s">
        <v>77972</v>
      </c>
    </row>
    <row r="22511" spans="1:12" x14ac:dyDescent="0.15">
      <c r="A22511" t="s">
        <v>12</v>
      </c>
      <c r="B22511">
        <v>6338176</v>
      </c>
      <c r="C22511">
        <v>6338196</v>
      </c>
      <c r="D22511" t="s">
        <v>74749</v>
      </c>
      <c r="E22511" t="s">
        <v>74750</v>
      </c>
      <c r="F22511" t="s">
        <v>15</v>
      </c>
      <c r="G22511" t="s">
        <v>36</v>
      </c>
      <c r="H22511">
        <v>109</v>
      </c>
      <c r="I22511" t="s">
        <v>74757</v>
      </c>
      <c r="J22511" t="s">
        <v>74758</v>
      </c>
      <c r="K22511" t="s">
        <v>74759</v>
      </c>
      <c r="L22511" t="s">
        <v>77947</v>
      </c>
    </row>
    <row r="22512" spans="1:12" x14ac:dyDescent="0.15">
      <c r="A22512" t="s">
        <v>12</v>
      </c>
      <c r="B22512">
        <v>6338204</v>
      </c>
      <c r="C22512">
        <v>6338224</v>
      </c>
      <c r="D22512" t="s">
        <v>74749</v>
      </c>
      <c r="E22512" t="s">
        <v>74750</v>
      </c>
      <c r="F22512" t="s">
        <v>15</v>
      </c>
      <c r="G22512" t="s">
        <v>36</v>
      </c>
      <c r="H22512">
        <v>137</v>
      </c>
      <c r="I22512" t="s">
        <v>74760</v>
      </c>
      <c r="J22512" t="s">
        <v>74761</v>
      </c>
      <c r="K22512" t="s">
        <v>74762</v>
      </c>
      <c r="L22512" t="s">
        <v>77987</v>
      </c>
    </row>
    <row r="22513" spans="1:12" x14ac:dyDescent="0.15">
      <c r="A22513" t="s">
        <v>12</v>
      </c>
      <c r="B22513">
        <v>6339241</v>
      </c>
      <c r="C22513">
        <v>6339261</v>
      </c>
      <c r="D22513" t="s">
        <v>74763</v>
      </c>
      <c r="E22513" t="s">
        <v>90</v>
      </c>
      <c r="F22513" t="s">
        <v>76</v>
      </c>
      <c r="G22513" t="s">
        <v>16</v>
      </c>
      <c r="H22513">
        <v>16</v>
      </c>
      <c r="I22513" t="s">
        <v>74764</v>
      </c>
      <c r="J22513" t="s">
        <v>74765</v>
      </c>
      <c r="K22513" t="s">
        <v>74766</v>
      </c>
      <c r="L22513" t="s">
        <v>77905</v>
      </c>
    </row>
    <row r="22514" spans="1:12" x14ac:dyDescent="0.15">
      <c r="A22514" t="s">
        <v>12</v>
      </c>
      <c r="B22514">
        <v>6339221</v>
      </c>
      <c r="C22514">
        <v>6339241</v>
      </c>
      <c r="D22514" t="s">
        <v>74763</v>
      </c>
      <c r="E22514" t="s">
        <v>90</v>
      </c>
      <c r="F22514" t="s">
        <v>76</v>
      </c>
      <c r="G22514" t="s">
        <v>36</v>
      </c>
      <c r="H22514">
        <v>36</v>
      </c>
      <c r="I22514" t="s">
        <v>74767</v>
      </c>
      <c r="J22514" t="s">
        <v>74768</v>
      </c>
      <c r="K22514" t="s">
        <v>74769</v>
      </c>
      <c r="L22514" t="s">
        <v>78003</v>
      </c>
    </row>
    <row r="22515" spans="1:12" x14ac:dyDescent="0.15">
      <c r="A22515" t="s">
        <v>12</v>
      </c>
      <c r="B22515">
        <v>6339165</v>
      </c>
      <c r="C22515">
        <v>6339185</v>
      </c>
      <c r="D22515" t="s">
        <v>74763</v>
      </c>
      <c r="E22515" t="s">
        <v>90</v>
      </c>
      <c r="F22515" t="s">
        <v>76</v>
      </c>
      <c r="G22515" t="s">
        <v>23</v>
      </c>
      <c r="H22515">
        <v>92</v>
      </c>
      <c r="I22515" t="s">
        <v>74770</v>
      </c>
      <c r="J22515" t="s">
        <v>74771</v>
      </c>
      <c r="K22515" t="s">
        <v>74772</v>
      </c>
      <c r="L22515" t="s">
        <v>78032</v>
      </c>
    </row>
    <row r="22516" spans="1:12" x14ac:dyDescent="0.15">
      <c r="A22516" t="s">
        <v>12</v>
      </c>
      <c r="B22516">
        <v>6339144</v>
      </c>
      <c r="C22516">
        <v>6339164</v>
      </c>
      <c r="D22516" t="s">
        <v>74763</v>
      </c>
      <c r="E22516" t="s">
        <v>90</v>
      </c>
      <c r="F22516" t="s">
        <v>76</v>
      </c>
      <c r="G22516" t="s">
        <v>23</v>
      </c>
      <c r="H22516">
        <v>113</v>
      </c>
      <c r="I22516" t="s">
        <v>74773</v>
      </c>
      <c r="J22516" t="s">
        <v>74774</v>
      </c>
      <c r="K22516" t="s">
        <v>74775</v>
      </c>
      <c r="L22516" t="s">
        <v>77986</v>
      </c>
    </row>
    <row r="22517" spans="1:12" x14ac:dyDescent="0.15">
      <c r="A22517" t="s">
        <v>12</v>
      </c>
      <c r="B22517">
        <v>6340011</v>
      </c>
      <c r="C22517">
        <v>6340031</v>
      </c>
      <c r="D22517" t="s">
        <v>74776</v>
      </c>
      <c r="E22517" t="s">
        <v>74777</v>
      </c>
      <c r="F22517" t="s">
        <v>76</v>
      </c>
      <c r="G22517" t="s">
        <v>36</v>
      </c>
      <c r="H22517">
        <v>12</v>
      </c>
      <c r="I22517" t="s">
        <v>74778</v>
      </c>
      <c r="J22517" t="s">
        <v>74779</v>
      </c>
      <c r="K22517" t="s">
        <v>74780</v>
      </c>
      <c r="L22517" t="s">
        <v>77991</v>
      </c>
    </row>
    <row r="22518" spans="1:12" x14ac:dyDescent="0.15">
      <c r="A22518" t="s">
        <v>12</v>
      </c>
      <c r="B22518">
        <v>6339991</v>
      </c>
      <c r="C22518">
        <v>6340011</v>
      </c>
      <c r="D22518" t="s">
        <v>74776</v>
      </c>
      <c r="E22518" t="s">
        <v>74777</v>
      </c>
      <c r="F22518" t="s">
        <v>76</v>
      </c>
      <c r="G22518" t="s">
        <v>32</v>
      </c>
      <c r="H22518">
        <v>32</v>
      </c>
      <c r="I22518" t="s">
        <v>74781</v>
      </c>
      <c r="J22518" t="s">
        <v>74782</v>
      </c>
      <c r="K22518" t="s">
        <v>74783</v>
      </c>
      <c r="L22518" t="s">
        <v>77918</v>
      </c>
    </row>
    <row r="22519" spans="1:12" x14ac:dyDescent="0.15">
      <c r="A22519" t="s">
        <v>12</v>
      </c>
      <c r="B22519">
        <v>6339968</v>
      </c>
      <c r="C22519">
        <v>6339988</v>
      </c>
      <c r="D22519" t="s">
        <v>74776</v>
      </c>
      <c r="E22519" t="s">
        <v>74777</v>
      </c>
      <c r="F22519" t="s">
        <v>76</v>
      </c>
      <c r="G22519" t="s">
        <v>36</v>
      </c>
      <c r="H22519">
        <v>55</v>
      </c>
      <c r="I22519" t="s">
        <v>74784</v>
      </c>
      <c r="J22519" t="s">
        <v>74785</v>
      </c>
      <c r="K22519" t="s">
        <v>74786</v>
      </c>
      <c r="L22519" t="s">
        <v>77992</v>
      </c>
    </row>
    <row r="22520" spans="1:12" x14ac:dyDescent="0.15">
      <c r="A22520" t="s">
        <v>12</v>
      </c>
      <c r="B22520">
        <v>6339899</v>
      </c>
      <c r="C22520">
        <v>6339919</v>
      </c>
      <c r="D22520" t="s">
        <v>74776</v>
      </c>
      <c r="E22520" t="s">
        <v>74777</v>
      </c>
      <c r="F22520" t="s">
        <v>76</v>
      </c>
      <c r="G22520" t="s">
        <v>16</v>
      </c>
      <c r="H22520">
        <v>124</v>
      </c>
      <c r="I22520" t="s">
        <v>74787</v>
      </c>
      <c r="J22520" t="s">
        <v>74788</v>
      </c>
      <c r="K22520" t="s">
        <v>74789</v>
      </c>
      <c r="L22520" t="s">
        <v>78046</v>
      </c>
    </row>
    <row r="22521" spans="1:12" x14ac:dyDescent="0.15">
      <c r="A22521" t="s">
        <v>12</v>
      </c>
      <c r="B22521">
        <v>6340223</v>
      </c>
      <c r="C22521">
        <v>6340243</v>
      </c>
      <c r="D22521" t="s">
        <v>74790</v>
      </c>
      <c r="E22521" t="s">
        <v>90</v>
      </c>
      <c r="F22521" t="s">
        <v>15</v>
      </c>
      <c r="G22521" t="s">
        <v>36</v>
      </c>
      <c r="H22521">
        <v>0</v>
      </c>
      <c r="I22521" t="s">
        <v>74791</v>
      </c>
      <c r="J22521" t="s">
        <v>74792</v>
      </c>
      <c r="K22521" t="s">
        <v>74793</v>
      </c>
      <c r="L22521" t="s">
        <v>77980</v>
      </c>
    </row>
    <row r="22522" spans="1:12" x14ac:dyDescent="0.15">
      <c r="A22522" t="s">
        <v>12</v>
      </c>
      <c r="B22522">
        <v>6340245</v>
      </c>
      <c r="C22522">
        <v>6340265</v>
      </c>
      <c r="D22522" t="s">
        <v>74790</v>
      </c>
      <c r="E22522" t="s">
        <v>90</v>
      </c>
      <c r="F22522" t="s">
        <v>15</v>
      </c>
      <c r="G22522" t="s">
        <v>23</v>
      </c>
      <c r="H22522">
        <v>22</v>
      </c>
      <c r="I22522" t="s">
        <v>74794</v>
      </c>
      <c r="J22522" t="s">
        <v>74795</v>
      </c>
      <c r="K22522" t="s">
        <v>74796</v>
      </c>
      <c r="L22522" t="s">
        <v>77948</v>
      </c>
    </row>
    <row r="22523" spans="1:12" x14ac:dyDescent="0.15">
      <c r="A22523" t="s">
        <v>12</v>
      </c>
      <c r="B22523">
        <v>6340266</v>
      </c>
      <c r="C22523">
        <v>6340286</v>
      </c>
      <c r="D22523" t="s">
        <v>74790</v>
      </c>
      <c r="E22523" t="s">
        <v>90</v>
      </c>
      <c r="F22523" t="s">
        <v>15</v>
      </c>
      <c r="G22523" t="s">
        <v>16</v>
      </c>
      <c r="H22523">
        <v>43</v>
      </c>
      <c r="I22523" t="s">
        <v>74797</v>
      </c>
      <c r="J22523" t="s">
        <v>74798</v>
      </c>
      <c r="K22523" t="s">
        <v>74799</v>
      </c>
      <c r="L22523" t="s">
        <v>77942</v>
      </c>
    </row>
    <row r="22524" spans="1:12" x14ac:dyDescent="0.15">
      <c r="A22524" t="s">
        <v>12</v>
      </c>
      <c r="B22524">
        <v>6340309</v>
      </c>
      <c r="C22524">
        <v>6340329</v>
      </c>
      <c r="D22524" t="s">
        <v>74790</v>
      </c>
      <c r="E22524" t="s">
        <v>90</v>
      </c>
      <c r="F22524" t="s">
        <v>15</v>
      </c>
      <c r="G22524" t="s">
        <v>32</v>
      </c>
      <c r="H22524">
        <v>86</v>
      </c>
      <c r="I22524" t="s">
        <v>74800</v>
      </c>
      <c r="J22524" t="s">
        <v>74801</v>
      </c>
      <c r="K22524" t="s">
        <v>74802</v>
      </c>
      <c r="L22524" t="s">
        <v>77929</v>
      </c>
    </row>
    <row r="22525" spans="1:12" x14ac:dyDescent="0.15">
      <c r="A22525" t="s">
        <v>12</v>
      </c>
      <c r="B22525">
        <v>6341152</v>
      </c>
      <c r="C22525">
        <v>6341172</v>
      </c>
      <c r="D22525" t="s">
        <v>74803</v>
      </c>
      <c r="E22525" t="s">
        <v>74804</v>
      </c>
      <c r="F22525" t="s">
        <v>15</v>
      </c>
      <c r="G22525" t="s">
        <v>16</v>
      </c>
      <c r="H22525">
        <v>7</v>
      </c>
      <c r="I22525" t="s">
        <v>74805</v>
      </c>
      <c r="J22525" t="s">
        <v>74806</v>
      </c>
      <c r="K22525" t="s">
        <v>74807</v>
      </c>
      <c r="L22525" t="s">
        <v>77909</v>
      </c>
    </row>
    <row r="22526" spans="1:12" x14ac:dyDescent="0.15">
      <c r="A22526" t="s">
        <v>12</v>
      </c>
      <c r="B22526">
        <v>6341173</v>
      </c>
      <c r="C22526">
        <v>6341193</v>
      </c>
      <c r="D22526" t="s">
        <v>74803</v>
      </c>
      <c r="E22526" t="s">
        <v>74804</v>
      </c>
      <c r="F22526" t="s">
        <v>15</v>
      </c>
      <c r="G22526" t="s">
        <v>16</v>
      </c>
      <c r="H22526">
        <v>28</v>
      </c>
      <c r="I22526" t="s">
        <v>74808</v>
      </c>
      <c r="J22526" t="s">
        <v>74809</v>
      </c>
      <c r="K22526" t="s">
        <v>74810</v>
      </c>
      <c r="L22526" t="s">
        <v>77956</v>
      </c>
    </row>
    <row r="22527" spans="1:12" x14ac:dyDescent="0.15">
      <c r="A22527" t="s">
        <v>12</v>
      </c>
      <c r="B22527">
        <v>6341197</v>
      </c>
      <c r="C22527">
        <v>6341217</v>
      </c>
      <c r="D22527" t="s">
        <v>74803</v>
      </c>
      <c r="E22527" t="s">
        <v>74804</v>
      </c>
      <c r="F22527" t="s">
        <v>15</v>
      </c>
      <c r="G22527" t="s">
        <v>32</v>
      </c>
      <c r="H22527">
        <v>52</v>
      </c>
      <c r="I22527" t="s">
        <v>74811</v>
      </c>
      <c r="J22527" t="s">
        <v>74812</v>
      </c>
      <c r="K22527" t="s">
        <v>74813</v>
      </c>
      <c r="L22527" t="s">
        <v>77959</v>
      </c>
    </row>
    <row r="22528" spans="1:12" x14ac:dyDescent="0.15">
      <c r="A22528" t="s">
        <v>12</v>
      </c>
      <c r="B22528">
        <v>6341224</v>
      </c>
      <c r="C22528">
        <v>6341244</v>
      </c>
      <c r="D22528" t="s">
        <v>74803</v>
      </c>
      <c r="E22528" t="s">
        <v>74804</v>
      </c>
      <c r="F22528" t="s">
        <v>15</v>
      </c>
      <c r="G22528" t="s">
        <v>16</v>
      </c>
      <c r="H22528">
        <v>79</v>
      </c>
      <c r="I22528" t="s">
        <v>74814</v>
      </c>
      <c r="J22528" t="s">
        <v>74815</v>
      </c>
      <c r="K22528" t="s">
        <v>74816</v>
      </c>
      <c r="L22528" t="s">
        <v>77993</v>
      </c>
    </row>
    <row r="22529" spans="1:12" x14ac:dyDescent="0.15">
      <c r="A22529" t="s">
        <v>12</v>
      </c>
      <c r="B22529">
        <v>6341846</v>
      </c>
      <c r="C22529">
        <v>6341866</v>
      </c>
      <c r="D22529" t="s">
        <v>74817</v>
      </c>
      <c r="E22529" t="s">
        <v>74818</v>
      </c>
      <c r="F22529" t="s">
        <v>15</v>
      </c>
      <c r="G22529" t="s">
        <v>32</v>
      </c>
      <c r="H22529">
        <v>1</v>
      </c>
      <c r="I22529" t="s">
        <v>74819</v>
      </c>
      <c r="J22529" t="s">
        <v>74820</v>
      </c>
      <c r="K22529" t="s">
        <v>74821</v>
      </c>
      <c r="L22529" t="s">
        <v>77917</v>
      </c>
    </row>
    <row r="22530" spans="1:12" x14ac:dyDescent="0.15">
      <c r="A22530" t="s">
        <v>12</v>
      </c>
      <c r="B22530">
        <v>6341874</v>
      </c>
      <c r="C22530">
        <v>6341894</v>
      </c>
      <c r="D22530" t="s">
        <v>74817</v>
      </c>
      <c r="E22530" t="s">
        <v>74818</v>
      </c>
      <c r="F22530" t="s">
        <v>15</v>
      </c>
      <c r="G22530" t="s">
        <v>23</v>
      </c>
      <c r="H22530">
        <v>29</v>
      </c>
      <c r="I22530" t="s">
        <v>74822</v>
      </c>
      <c r="J22530" t="s">
        <v>74823</v>
      </c>
      <c r="K22530" t="s">
        <v>74824</v>
      </c>
      <c r="L22530" t="s">
        <v>77921</v>
      </c>
    </row>
    <row r="22531" spans="1:12" x14ac:dyDescent="0.15">
      <c r="A22531" t="s">
        <v>12</v>
      </c>
      <c r="B22531">
        <v>6341915</v>
      </c>
      <c r="C22531">
        <v>6341935</v>
      </c>
      <c r="D22531" t="s">
        <v>74817</v>
      </c>
      <c r="E22531" t="s">
        <v>74818</v>
      </c>
      <c r="F22531" t="s">
        <v>15</v>
      </c>
      <c r="G22531" t="s">
        <v>32</v>
      </c>
      <c r="H22531">
        <v>70</v>
      </c>
      <c r="I22531" t="s">
        <v>74825</v>
      </c>
      <c r="J22531" t="s">
        <v>74826</v>
      </c>
      <c r="K22531" t="s">
        <v>74827</v>
      </c>
      <c r="L22531" t="s">
        <v>77919</v>
      </c>
    </row>
    <row r="22532" spans="1:12" x14ac:dyDescent="0.15">
      <c r="A22532" t="s">
        <v>12</v>
      </c>
      <c r="B22532">
        <v>6341942</v>
      </c>
      <c r="C22532">
        <v>6341962</v>
      </c>
      <c r="D22532" t="s">
        <v>74817</v>
      </c>
      <c r="E22532" t="s">
        <v>74818</v>
      </c>
      <c r="F22532" t="s">
        <v>15</v>
      </c>
      <c r="G22532" t="s">
        <v>16</v>
      </c>
      <c r="H22532">
        <v>97</v>
      </c>
      <c r="I22532" t="s">
        <v>74828</v>
      </c>
      <c r="J22532" t="s">
        <v>74829</v>
      </c>
      <c r="K22532" t="s">
        <v>74830</v>
      </c>
      <c r="L22532" t="s">
        <v>78010</v>
      </c>
    </row>
    <row r="22533" spans="1:12" x14ac:dyDescent="0.15">
      <c r="A22533" t="s">
        <v>12</v>
      </c>
      <c r="B22533">
        <v>6342177</v>
      </c>
      <c r="C22533">
        <v>6342197</v>
      </c>
      <c r="D22533" t="s">
        <v>74831</v>
      </c>
      <c r="E22533" t="s">
        <v>74832</v>
      </c>
      <c r="F22533" t="s">
        <v>15</v>
      </c>
      <c r="G22533" t="s">
        <v>36</v>
      </c>
      <c r="H22533">
        <v>0</v>
      </c>
      <c r="I22533" t="s">
        <v>74833</v>
      </c>
      <c r="J22533" t="s">
        <v>74834</v>
      </c>
      <c r="K22533" t="s">
        <v>74835</v>
      </c>
      <c r="L22533" t="s">
        <v>77980</v>
      </c>
    </row>
    <row r="22534" spans="1:12" x14ac:dyDescent="0.15">
      <c r="A22534" t="s">
        <v>12</v>
      </c>
      <c r="B22534">
        <v>6342202</v>
      </c>
      <c r="C22534">
        <v>6342222</v>
      </c>
      <c r="D22534" t="s">
        <v>74831</v>
      </c>
      <c r="E22534" t="s">
        <v>74832</v>
      </c>
      <c r="F22534" t="s">
        <v>15</v>
      </c>
      <c r="G22534" t="s">
        <v>16</v>
      </c>
      <c r="H22534">
        <v>25</v>
      </c>
      <c r="I22534" t="s">
        <v>74836</v>
      </c>
      <c r="J22534" t="s">
        <v>74837</v>
      </c>
      <c r="K22534" t="s">
        <v>74838</v>
      </c>
      <c r="L22534" t="s">
        <v>78012</v>
      </c>
    </row>
    <row r="22535" spans="1:12" x14ac:dyDescent="0.15">
      <c r="A22535" t="s">
        <v>12</v>
      </c>
      <c r="B22535">
        <v>6342228</v>
      </c>
      <c r="C22535">
        <v>6342248</v>
      </c>
      <c r="D22535" t="s">
        <v>74831</v>
      </c>
      <c r="E22535" t="s">
        <v>74832</v>
      </c>
      <c r="F22535" t="s">
        <v>15</v>
      </c>
      <c r="G22535" t="s">
        <v>16</v>
      </c>
      <c r="H22535">
        <v>51</v>
      </c>
      <c r="I22535" t="s">
        <v>74839</v>
      </c>
      <c r="J22535" t="s">
        <v>74840</v>
      </c>
      <c r="K22535" t="s">
        <v>74841</v>
      </c>
      <c r="L22535" t="s">
        <v>78023</v>
      </c>
    </row>
    <row r="22536" spans="1:12" x14ac:dyDescent="0.15">
      <c r="A22536" t="s">
        <v>12</v>
      </c>
      <c r="B22536">
        <v>6342248</v>
      </c>
      <c r="C22536">
        <v>6342268</v>
      </c>
      <c r="D22536" t="s">
        <v>74831</v>
      </c>
      <c r="E22536" t="s">
        <v>74832</v>
      </c>
      <c r="F22536" t="s">
        <v>15</v>
      </c>
      <c r="G22536" t="s">
        <v>16</v>
      </c>
      <c r="H22536">
        <v>71</v>
      </c>
      <c r="I22536" t="s">
        <v>74842</v>
      </c>
      <c r="J22536" t="s">
        <v>74843</v>
      </c>
      <c r="K22536" t="s">
        <v>74844</v>
      </c>
      <c r="L22536" t="s">
        <v>77969</v>
      </c>
    </row>
    <row r="22537" spans="1:12" x14ac:dyDescent="0.15">
      <c r="A22537" t="s">
        <v>12</v>
      </c>
      <c r="B22537">
        <v>6344344</v>
      </c>
      <c r="C22537">
        <v>6344364</v>
      </c>
      <c r="D22537" t="s">
        <v>74845</v>
      </c>
      <c r="E22537" t="s">
        <v>90</v>
      </c>
      <c r="F22537" t="s">
        <v>15</v>
      </c>
      <c r="G22537" t="s">
        <v>36</v>
      </c>
      <c r="H22537">
        <v>0</v>
      </c>
      <c r="I22537" t="s">
        <v>74846</v>
      </c>
      <c r="J22537" t="s">
        <v>74847</v>
      </c>
      <c r="K22537" t="s">
        <v>74848</v>
      </c>
      <c r="L22537" t="s">
        <v>77980</v>
      </c>
    </row>
    <row r="22538" spans="1:12" x14ac:dyDescent="0.15">
      <c r="A22538" t="s">
        <v>12</v>
      </c>
      <c r="B22538">
        <v>6344380</v>
      </c>
      <c r="C22538">
        <v>6344400</v>
      </c>
      <c r="D22538" t="s">
        <v>74845</v>
      </c>
      <c r="E22538" t="s">
        <v>90</v>
      </c>
      <c r="F22538" t="s">
        <v>15</v>
      </c>
      <c r="G22538" t="s">
        <v>16</v>
      </c>
      <c r="H22538">
        <v>36</v>
      </c>
      <c r="I22538" t="s">
        <v>74849</v>
      </c>
      <c r="J22538" t="s">
        <v>74850</v>
      </c>
      <c r="K22538" t="s">
        <v>74851</v>
      </c>
      <c r="L22538" t="s">
        <v>78003</v>
      </c>
    </row>
    <row r="22539" spans="1:12" x14ac:dyDescent="0.15">
      <c r="A22539" t="s">
        <v>12</v>
      </c>
      <c r="B22539">
        <v>6344408</v>
      </c>
      <c r="C22539">
        <v>6344428</v>
      </c>
      <c r="D22539" t="s">
        <v>74845</v>
      </c>
      <c r="E22539" t="s">
        <v>90</v>
      </c>
      <c r="F22539" t="s">
        <v>15</v>
      </c>
      <c r="G22539" t="s">
        <v>32</v>
      </c>
      <c r="H22539">
        <v>64</v>
      </c>
      <c r="I22539" t="s">
        <v>74852</v>
      </c>
      <c r="J22539" t="s">
        <v>74853</v>
      </c>
      <c r="K22539" t="s">
        <v>74854</v>
      </c>
      <c r="L22539" t="s">
        <v>77989</v>
      </c>
    </row>
    <row r="22540" spans="1:12" x14ac:dyDescent="0.15">
      <c r="A22540" t="s">
        <v>12</v>
      </c>
      <c r="B22540">
        <v>6344448</v>
      </c>
      <c r="C22540">
        <v>6344468</v>
      </c>
      <c r="D22540" t="s">
        <v>74845</v>
      </c>
      <c r="E22540" t="s">
        <v>90</v>
      </c>
      <c r="F22540" t="s">
        <v>15</v>
      </c>
      <c r="G22540" t="s">
        <v>36</v>
      </c>
      <c r="H22540">
        <v>104</v>
      </c>
      <c r="I22540" t="s">
        <v>74855</v>
      </c>
      <c r="J22540" t="s">
        <v>74856</v>
      </c>
      <c r="K22540" t="s">
        <v>74857</v>
      </c>
      <c r="L22540" t="s">
        <v>77963</v>
      </c>
    </row>
    <row r="22541" spans="1:12" x14ac:dyDescent="0.15">
      <c r="A22541" t="s">
        <v>12</v>
      </c>
      <c r="B22541">
        <v>6344787</v>
      </c>
      <c r="C22541">
        <v>6344807</v>
      </c>
      <c r="D22541" t="s">
        <v>74858</v>
      </c>
      <c r="E22541" t="s">
        <v>90</v>
      </c>
      <c r="F22541" t="s">
        <v>15</v>
      </c>
      <c r="G22541" t="s">
        <v>16</v>
      </c>
      <c r="H22541">
        <v>8</v>
      </c>
      <c r="I22541" t="s">
        <v>74859</v>
      </c>
      <c r="J22541" t="s">
        <v>74860</v>
      </c>
      <c r="K22541" t="s">
        <v>74861</v>
      </c>
      <c r="L22541" t="s">
        <v>77955</v>
      </c>
    </row>
    <row r="22542" spans="1:12" x14ac:dyDescent="0.15">
      <c r="A22542" t="s">
        <v>12</v>
      </c>
      <c r="B22542">
        <v>6344834</v>
      </c>
      <c r="C22542">
        <v>6344854</v>
      </c>
      <c r="D22542" t="s">
        <v>74858</v>
      </c>
      <c r="E22542" t="s">
        <v>90</v>
      </c>
      <c r="F22542" t="s">
        <v>15</v>
      </c>
      <c r="G22542" t="s">
        <v>16</v>
      </c>
      <c r="H22542">
        <v>55</v>
      </c>
      <c r="I22542" t="s">
        <v>74862</v>
      </c>
      <c r="J22542" t="s">
        <v>74863</v>
      </c>
      <c r="K22542" t="s">
        <v>74864</v>
      </c>
      <c r="L22542" t="s">
        <v>77992</v>
      </c>
    </row>
    <row r="22543" spans="1:12" x14ac:dyDescent="0.15">
      <c r="A22543" t="s">
        <v>12</v>
      </c>
      <c r="B22543">
        <v>6344858</v>
      </c>
      <c r="C22543">
        <v>6344878</v>
      </c>
      <c r="D22543" t="s">
        <v>74858</v>
      </c>
      <c r="E22543" t="s">
        <v>90</v>
      </c>
      <c r="F22543" t="s">
        <v>15</v>
      </c>
      <c r="G22543" t="s">
        <v>23</v>
      </c>
      <c r="H22543">
        <v>79</v>
      </c>
      <c r="I22543" t="s">
        <v>74865</v>
      </c>
      <c r="J22543" t="s">
        <v>74866</v>
      </c>
      <c r="K22543" t="s">
        <v>74867</v>
      </c>
      <c r="L22543" t="s">
        <v>77993</v>
      </c>
    </row>
    <row r="22544" spans="1:12" x14ac:dyDescent="0.15">
      <c r="A22544" t="s">
        <v>12</v>
      </c>
      <c r="B22544">
        <v>6344885</v>
      </c>
      <c r="C22544">
        <v>6344905</v>
      </c>
      <c r="D22544" t="s">
        <v>74858</v>
      </c>
      <c r="E22544" t="s">
        <v>90</v>
      </c>
      <c r="F22544" t="s">
        <v>15</v>
      </c>
      <c r="G22544" t="s">
        <v>16</v>
      </c>
      <c r="H22544">
        <v>106</v>
      </c>
      <c r="I22544" t="s">
        <v>74868</v>
      </c>
      <c r="J22544" t="s">
        <v>74869</v>
      </c>
      <c r="K22544" t="s">
        <v>74870</v>
      </c>
      <c r="L22544" t="s">
        <v>77914</v>
      </c>
    </row>
    <row r="22545" spans="1:12" x14ac:dyDescent="0.15">
      <c r="A22545" t="s">
        <v>12</v>
      </c>
      <c r="B22545">
        <v>6346098</v>
      </c>
      <c r="C22545">
        <v>6346118</v>
      </c>
      <c r="D22545" t="s">
        <v>74871</v>
      </c>
      <c r="E22545" t="s">
        <v>90</v>
      </c>
      <c r="F22545" t="s">
        <v>76</v>
      </c>
      <c r="G22545" t="s">
        <v>23</v>
      </c>
      <c r="H22545">
        <v>20</v>
      </c>
      <c r="I22545" t="s">
        <v>74872</v>
      </c>
      <c r="J22545" t="s">
        <v>74873</v>
      </c>
      <c r="K22545" t="s">
        <v>74874</v>
      </c>
      <c r="L22545" t="s">
        <v>77968</v>
      </c>
    </row>
    <row r="22546" spans="1:12" x14ac:dyDescent="0.15">
      <c r="A22546" t="s">
        <v>12</v>
      </c>
      <c r="B22546">
        <v>6346072</v>
      </c>
      <c r="C22546">
        <v>6346092</v>
      </c>
      <c r="D22546" t="s">
        <v>74871</v>
      </c>
      <c r="E22546" t="s">
        <v>90</v>
      </c>
      <c r="F22546" t="s">
        <v>76</v>
      </c>
      <c r="G22546" t="s">
        <v>36</v>
      </c>
      <c r="H22546">
        <v>46</v>
      </c>
      <c r="I22546" t="s">
        <v>74875</v>
      </c>
      <c r="J22546" t="s">
        <v>74876</v>
      </c>
      <c r="K22546" t="s">
        <v>74877</v>
      </c>
      <c r="L22546" t="s">
        <v>78004</v>
      </c>
    </row>
    <row r="22547" spans="1:12" x14ac:dyDescent="0.15">
      <c r="A22547" t="s">
        <v>12</v>
      </c>
      <c r="B22547">
        <v>6346044</v>
      </c>
      <c r="C22547">
        <v>6346064</v>
      </c>
      <c r="D22547" t="s">
        <v>74871</v>
      </c>
      <c r="E22547" t="s">
        <v>90</v>
      </c>
      <c r="F22547" t="s">
        <v>76</v>
      </c>
      <c r="G22547" t="s">
        <v>23</v>
      </c>
      <c r="H22547">
        <v>74</v>
      </c>
      <c r="I22547" t="s">
        <v>74878</v>
      </c>
      <c r="J22547" t="s">
        <v>74879</v>
      </c>
      <c r="K22547" t="s">
        <v>74880</v>
      </c>
      <c r="L22547" t="s">
        <v>78005</v>
      </c>
    </row>
    <row r="22548" spans="1:12" x14ac:dyDescent="0.15">
      <c r="A22548" t="s">
        <v>12</v>
      </c>
      <c r="B22548">
        <v>6346003</v>
      </c>
      <c r="C22548">
        <v>6346023</v>
      </c>
      <c r="D22548" t="s">
        <v>74871</v>
      </c>
      <c r="E22548" t="s">
        <v>90</v>
      </c>
      <c r="F22548" t="s">
        <v>76</v>
      </c>
      <c r="G22548" t="s">
        <v>16</v>
      </c>
      <c r="H22548">
        <v>115</v>
      </c>
      <c r="I22548" t="s">
        <v>74881</v>
      </c>
      <c r="J22548" t="s">
        <v>74882</v>
      </c>
      <c r="K22548" t="s">
        <v>74883</v>
      </c>
      <c r="L22548" t="s">
        <v>78020</v>
      </c>
    </row>
    <row r="22549" spans="1:12" x14ac:dyDescent="0.15">
      <c r="A22549" t="s">
        <v>12</v>
      </c>
      <c r="B22549">
        <v>6346975</v>
      </c>
      <c r="C22549">
        <v>6346995</v>
      </c>
      <c r="D22549" t="s">
        <v>74884</v>
      </c>
      <c r="E22549" t="s">
        <v>90</v>
      </c>
      <c r="F22549" t="s">
        <v>76</v>
      </c>
      <c r="G22549" t="s">
        <v>32</v>
      </c>
      <c r="H22549">
        <v>10</v>
      </c>
      <c r="I22549" t="s">
        <v>74885</v>
      </c>
      <c r="J22549" t="s">
        <v>74886</v>
      </c>
      <c r="K22549" t="s">
        <v>74887</v>
      </c>
      <c r="L22549" t="s">
        <v>78001</v>
      </c>
    </row>
    <row r="22550" spans="1:12" x14ac:dyDescent="0.15">
      <c r="A22550" t="s">
        <v>12</v>
      </c>
      <c r="B22550">
        <v>6346955</v>
      </c>
      <c r="C22550">
        <v>6346975</v>
      </c>
      <c r="D22550" t="s">
        <v>74884</v>
      </c>
      <c r="E22550" t="s">
        <v>90</v>
      </c>
      <c r="F22550" t="s">
        <v>76</v>
      </c>
      <c r="G22550" t="s">
        <v>36</v>
      </c>
      <c r="H22550">
        <v>30</v>
      </c>
      <c r="I22550" t="s">
        <v>74888</v>
      </c>
      <c r="J22550" t="s">
        <v>74889</v>
      </c>
      <c r="K22550" t="s">
        <v>74890</v>
      </c>
      <c r="L22550" t="s">
        <v>77984</v>
      </c>
    </row>
    <row r="22551" spans="1:12" x14ac:dyDescent="0.15">
      <c r="A22551" t="s">
        <v>12</v>
      </c>
      <c r="B22551">
        <v>6346929</v>
      </c>
      <c r="C22551">
        <v>6346949</v>
      </c>
      <c r="D22551" t="s">
        <v>74884</v>
      </c>
      <c r="E22551" t="s">
        <v>90</v>
      </c>
      <c r="F22551" t="s">
        <v>76</v>
      </c>
      <c r="G22551" t="s">
        <v>32</v>
      </c>
      <c r="H22551">
        <v>56</v>
      </c>
      <c r="I22551" t="s">
        <v>74891</v>
      </c>
      <c r="J22551" t="s">
        <v>74892</v>
      </c>
      <c r="K22551" t="s">
        <v>74893</v>
      </c>
      <c r="L22551" t="s">
        <v>77971</v>
      </c>
    </row>
    <row r="22552" spans="1:12" x14ac:dyDescent="0.15">
      <c r="A22552" t="s">
        <v>12</v>
      </c>
      <c r="B22552">
        <v>6346899</v>
      </c>
      <c r="C22552">
        <v>6346919</v>
      </c>
      <c r="D22552" t="s">
        <v>74884</v>
      </c>
      <c r="E22552" t="s">
        <v>90</v>
      </c>
      <c r="F22552" t="s">
        <v>76</v>
      </c>
      <c r="G22552" t="s">
        <v>16</v>
      </c>
      <c r="H22552">
        <v>86</v>
      </c>
      <c r="I22552" t="s">
        <v>74894</v>
      </c>
      <c r="J22552" t="s">
        <v>74895</v>
      </c>
      <c r="K22552" t="s">
        <v>74896</v>
      </c>
      <c r="L22552" t="s">
        <v>77929</v>
      </c>
    </row>
    <row r="22553" spans="1:12" x14ac:dyDescent="0.15">
      <c r="A22553" t="s">
        <v>12</v>
      </c>
      <c r="B22553">
        <v>6347811</v>
      </c>
      <c r="C22553">
        <v>6347831</v>
      </c>
      <c r="D22553" t="s">
        <v>74897</v>
      </c>
      <c r="E22553" t="s">
        <v>90</v>
      </c>
      <c r="F22553" t="s">
        <v>76</v>
      </c>
      <c r="G22553" t="s">
        <v>16</v>
      </c>
      <c r="H22553">
        <v>25</v>
      </c>
      <c r="I22553" t="s">
        <v>74898</v>
      </c>
      <c r="J22553" t="s">
        <v>74899</v>
      </c>
      <c r="K22553" t="s">
        <v>74900</v>
      </c>
      <c r="L22553" t="s">
        <v>78012</v>
      </c>
    </row>
    <row r="22554" spans="1:12" x14ac:dyDescent="0.15">
      <c r="A22554" t="s">
        <v>12</v>
      </c>
      <c r="B22554">
        <v>6347766</v>
      </c>
      <c r="C22554">
        <v>6347786</v>
      </c>
      <c r="D22554" t="s">
        <v>74897</v>
      </c>
      <c r="E22554" t="s">
        <v>90</v>
      </c>
      <c r="F22554" t="s">
        <v>76</v>
      </c>
      <c r="G22554" t="s">
        <v>16</v>
      </c>
      <c r="H22554">
        <v>70</v>
      </c>
      <c r="I22554" t="s">
        <v>74901</v>
      </c>
      <c r="J22554" t="s">
        <v>74902</v>
      </c>
      <c r="K22554" t="s">
        <v>74903</v>
      </c>
      <c r="L22554" t="s">
        <v>77919</v>
      </c>
    </row>
    <row r="22555" spans="1:12" x14ac:dyDescent="0.15">
      <c r="A22555" t="s">
        <v>12</v>
      </c>
      <c r="B22555">
        <v>6347744</v>
      </c>
      <c r="C22555">
        <v>6347764</v>
      </c>
      <c r="D22555" t="s">
        <v>74897</v>
      </c>
      <c r="E22555" t="s">
        <v>90</v>
      </c>
      <c r="F22555" t="s">
        <v>76</v>
      </c>
      <c r="G22555" t="s">
        <v>23</v>
      </c>
      <c r="H22555">
        <v>92</v>
      </c>
      <c r="I22555" t="s">
        <v>74904</v>
      </c>
      <c r="J22555" t="s">
        <v>74905</v>
      </c>
      <c r="K22555" t="s">
        <v>74906</v>
      </c>
      <c r="L22555" t="s">
        <v>78032</v>
      </c>
    </row>
    <row r="22556" spans="1:12" x14ac:dyDescent="0.15">
      <c r="A22556" t="s">
        <v>12</v>
      </c>
      <c r="B22556">
        <v>6347724</v>
      </c>
      <c r="C22556">
        <v>6347744</v>
      </c>
      <c r="D22556" t="s">
        <v>74897</v>
      </c>
      <c r="E22556" t="s">
        <v>90</v>
      </c>
      <c r="F22556" t="s">
        <v>76</v>
      </c>
      <c r="G22556" t="s">
        <v>23</v>
      </c>
      <c r="H22556">
        <v>112</v>
      </c>
      <c r="I22556" t="s">
        <v>74907</v>
      </c>
      <c r="J22556" t="s">
        <v>74908</v>
      </c>
      <c r="K22556" t="s">
        <v>74909</v>
      </c>
      <c r="L22556" t="s">
        <v>77950</v>
      </c>
    </row>
    <row r="22557" spans="1:12" x14ac:dyDescent="0.15">
      <c r="A22557" t="s">
        <v>12</v>
      </c>
      <c r="B22557">
        <v>6347994</v>
      </c>
      <c r="C22557">
        <v>6348014</v>
      </c>
      <c r="D22557" t="s">
        <v>74910</v>
      </c>
      <c r="E22557" t="s">
        <v>90</v>
      </c>
      <c r="F22557" t="s">
        <v>15</v>
      </c>
      <c r="G22557" t="s">
        <v>32</v>
      </c>
      <c r="H22557">
        <v>1</v>
      </c>
      <c r="I22557" t="s">
        <v>74911</v>
      </c>
      <c r="J22557" t="s">
        <v>74912</v>
      </c>
      <c r="K22557" t="s">
        <v>74913</v>
      </c>
      <c r="L22557" t="s">
        <v>77917</v>
      </c>
    </row>
    <row r="22558" spans="1:12" x14ac:dyDescent="0.15">
      <c r="A22558" t="s">
        <v>12</v>
      </c>
      <c r="B22558">
        <v>6348027</v>
      </c>
      <c r="C22558">
        <v>6348047</v>
      </c>
      <c r="D22558" t="s">
        <v>74910</v>
      </c>
      <c r="E22558" t="s">
        <v>90</v>
      </c>
      <c r="F22558" t="s">
        <v>15</v>
      </c>
      <c r="G22558" t="s">
        <v>36</v>
      </c>
      <c r="H22558">
        <v>34</v>
      </c>
      <c r="I22558" t="s">
        <v>74914</v>
      </c>
      <c r="J22558" t="s">
        <v>74915</v>
      </c>
      <c r="K22558" t="s">
        <v>74916</v>
      </c>
      <c r="L22558" t="s">
        <v>77999</v>
      </c>
    </row>
    <row r="22559" spans="1:12" x14ac:dyDescent="0.15">
      <c r="A22559" t="s">
        <v>12</v>
      </c>
      <c r="B22559">
        <v>6348052</v>
      </c>
      <c r="C22559">
        <v>6348072</v>
      </c>
      <c r="D22559" t="s">
        <v>74910</v>
      </c>
      <c r="E22559" t="s">
        <v>90</v>
      </c>
      <c r="F22559" t="s">
        <v>15</v>
      </c>
      <c r="G22559" t="s">
        <v>16</v>
      </c>
      <c r="H22559">
        <v>59</v>
      </c>
      <c r="I22559" t="s">
        <v>74917</v>
      </c>
      <c r="J22559" t="s">
        <v>74918</v>
      </c>
      <c r="K22559" t="s">
        <v>74919</v>
      </c>
      <c r="L22559" t="s">
        <v>78009</v>
      </c>
    </row>
    <row r="22560" spans="1:12" x14ac:dyDescent="0.15">
      <c r="A22560" t="s">
        <v>12</v>
      </c>
      <c r="B22560">
        <v>6348079</v>
      </c>
      <c r="C22560">
        <v>6348099</v>
      </c>
      <c r="D22560" t="s">
        <v>74910</v>
      </c>
      <c r="E22560" t="s">
        <v>90</v>
      </c>
      <c r="F22560" t="s">
        <v>15</v>
      </c>
      <c r="G22560" t="s">
        <v>32</v>
      </c>
      <c r="H22560">
        <v>86</v>
      </c>
      <c r="I22560" t="s">
        <v>74920</v>
      </c>
      <c r="J22560" t="s">
        <v>74921</v>
      </c>
      <c r="K22560" t="s">
        <v>74922</v>
      </c>
      <c r="L22560" t="s">
        <v>77929</v>
      </c>
    </row>
    <row r="22561" spans="1:12" x14ac:dyDescent="0.15">
      <c r="A22561" t="s">
        <v>12</v>
      </c>
      <c r="B22561">
        <v>6348929</v>
      </c>
      <c r="C22561">
        <v>6348949</v>
      </c>
      <c r="D22561" t="s">
        <v>74923</v>
      </c>
      <c r="E22561" t="s">
        <v>74924</v>
      </c>
      <c r="F22561" t="s">
        <v>15</v>
      </c>
      <c r="G22561" t="s">
        <v>16</v>
      </c>
      <c r="H22561">
        <v>7</v>
      </c>
      <c r="I22561" t="s">
        <v>74925</v>
      </c>
      <c r="J22561" t="s">
        <v>74926</v>
      </c>
      <c r="K22561" t="s">
        <v>74927</v>
      </c>
      <c r="L22561" t="s">
        <v>77909</v>
      </c>
    </row>
    <row r="22562" spans="1:12" x14ac:dyDescent="0.15">
      <c r="A22562" t="s">
        <v>12</v>
      </c>
      <c r="B22562">
        <v>6348953</v>
      </c>
      <c r="C22562">
        <v>6348973</v>
      </c>
      <c r="D22562" t="s">
        <v>74923</v>
      </c>
      <c r="E22562" t="s">
        <v>74924</v>
      </c>
      <c r="F22562" t="s">
        <v>15</v>
      </c>
      <c r="G22562" t="s">
        <v>16</v>
      </c>
      <c r="H22562">
        <v>31</v>
      </c>
      <c r="I22562" t="s">
        <v>74928</v>
      </c>
      <c r="J22562" t="s">
        <v>74929</v>
      </c>
      <c r="K22562" t="s">
        <v>74930</v>
      </c>
      <c r="L22562" t="s">
        <v>77910</v>
      </c>
    </row>
    <row r="22563" spans="1:12" x14ac:dyDescent="0.15">
      <c r="A22563" t="s">
        <v>12</v>
      </c>
      <c r="B22563">
        <v>6349013</v>
      </c>
      <c r="C22563">
        <v>6349033</v>
      </c>
      <c r="D22563" t="s">
        <v>74923</v>
      </c>
      <c r="E22563" t="s">
        <v>74924</v>
      </c>
      <c r="F22563" t="s">
        <v>15</v>
      </c>
      <c r="G22563" t="s">
        <v>36</v>
      </c>
      <c r="H22563">
        <v>91</v>
      </c>
      <c r="I22563" t="s">
        <v>74931</v>
      </c>
      <c r="J22563" t="s">
        <v>74932</v>
      </c>
      <c r="K22563" t="s">
        <v>74933</v>
      </c>
      <c r="L22563" t="s">
        <v>77907</v>
      </c>
    </row>
    <row r="22564" spans="1:12" x14ac:dyDescent="0.15">
      <c r="A22564" t="s">
        <v>12</v>
      </c>
      <c r="B22564">
        <v>6349035</v>
      </c>
      <c r="C22564">
        <v>6349055</v>
      </c>
      <c r="D22564" t="s">
        <v>74923</v>
      </c>
      <c r="E22564" t="s">
        <v>74924</v>
      </c>
      <c r="F22564" t="s">
        <v>15</v>
      </c>
      <c r="G22564" t="s">
        <v>23</v>
      </c>
      <c r="H22564">
        <v>113</v>
      </c>
      <c r="I22564" t="s">
        <v>74934</v>
      </c>
      <c r="J22564" t="s">
        <v>74935</v>
      </c>
      <c r="K22564" t="s">
        <v>74936</v>
      </c>
      <c r="L22564" t="s">
        <v>77986</v>
      </c>
    </row>
    <row r="22565" spans="1:12" x14ac:dyDescent="0.15">
      <c r="A22565" t="s">
        <v>12</v>
      </c>
      <c r="B22565">
        <v>6351103</v>
      </c>
      <c r="C22565">
        <v>6351123</v>
      </c>
      <c r="D22565" t="s">
        <v>74937</v>
      </c>
      <c r="E22565" t="s">
        <v>74938</v>
      </c>
      <c r="F22565" t="s">
        <v>15</v>
      </c>
      <c r="G22565" t="s">
        <v>36</v>
      </c>
      <c r="H22565">
        <v>16</v>
      </c>
      <c r="I22565" t="s">
        <v>74939</v>
      </c>
      <c r="J22565" t="s">
        <v>74940</v>
      </c>
      <c r="K22565" t="s">
        <v>74941</v>
      </c>
      <c r="L22565" t="s">
        <v>77905</v>
      </c>
    </row>
    <row r="22566" spans="1:12" x14ac:dyDescent="0.15">
      <c r="A22566" t="s">
        <v>12</v>
      </c>
      <c r="B22566">
        <v>6351123</v>
      </c>
      <c r="C22566">
        <v>6351143</v>
      </c>
      <c r="D22566" t="s">
        <v>74937</v>
      </c>
      <c r="E22566" t="s">
        <v>74938</v>
      </c>
      <c r="F22566" t="s">
        <v>15</v>
      </c>
      <c r="G22566" t="s">
        <v>16</v>
      </c>
      <c r="H22566">
        <v>36</v>
      </c>
      <c r="I22566" t="s">
        <v>74942</v>
      </c>
      <c r="J22566" t="s">
        <v>74943</v>
      </c>
      <c r="K22566" t="s">
        <v>74944</v>
      </c>
      <c r="L22566" t="s">
        <v>78003</v>
      </c>
    </row>
    <row r="22567" spans="1:12" x14ac:dyDescent="0.15">
      <c r="A22567" t="s">
        <v>12</v>
      </c>
      <c r="B22567">
        <v>6351143</v>
      </c>
      <c r="C22567">
        <v>6351163</v>
      </c>
      <c r="D22567" t="s">
        <v>74937</v>
      </c>
      <c r="E22567" t="s">
        <v>74938</v>
      </c>
      <c r="F22567" t="s">
        <v>15</v>
      </c>
      <c r="G22567" t="s">
        <v>23</v>
      </c>
      <c r="H22567">
        <v>56</v>
      </c>
      <c r="I22567" t="s">
        <v>74945</v>
      </c>
      <c r="J22567" t="s">
        <v>74946</v>
      </c>
      <c r="K22567" t="s">
        <v>74947</v>
      </c>
      <c r="L22567" t="s">
        <v>77971</v>
      </c>
    </row>
    <row r="22568" spans="1:12" x14ac:dyDescent="0.15">
      <c r="A22568" t="s">
        <v>12</v>
      </c>
      <c r="B22568">
        <v>6351172</v>
      </c>
      <c r="C22568">
        <v>6351192</v>
      </c>
      <c r="D22568" t="s">
        <v>74937</v>
      </c>
      <c r="E22568" t="s">
        <v>74938</v>
      </c>
      <c r="F22568" t="s">
        <v>15</v>
      </c>
      <c r="G22568" t="s">
        <v>23</v>
      </c>
      <c r="H22568">
        <v>85</v>
      </c>
      <c r="I22568" t="s">
        <v>74948</v>
      </c>
      <c r="J22568" t="s">
        <v>74949</v>
      </c>
      <c r="K22568" t="s">
        <v>74950</v>
      </c>
      <c r="L22568" t="s">
        <v>77972</v>
      </c>
    </row>
    <row r="22569" spans="1:12" x14ac:dyDescent="0.15">
      <c r="A22569" t="s">
        <v>12</v>
      </c>
      <c r="B22569">
        <v>6352921</v>
      </c>
      <c r="C22569">
        <v>6352941</v>
      </c>
      <c r="D22569" t="s">
        <v>74951</v>
      </c>
      <c r="E22569" t="s">
        <v>90</v>
      </c>
      <c r="F22569" t="s">
        <v>76</v>
      </c>
      <c r="G22569" t="s">
        <v>23</v>
      </c>
      <c r="H22569">
        <v>20</v>
      </c>
      <c r="I22569" t="s">
        <v>74952</v>
      </c>
      <c r="J22569" t="s">
        <v>74953</v>
      </c>
      <c r="K22569" t="s">
        <v>74954</v>
      </c>
      <c r="L22569" t="s">
        <v>77968</v>
      </c>
    </row>
    <row r="22570" spans="1:12" x14ac:dyDescent="0.15">
      <c r="A22570" t="s">
        <v>12</v>
      </c>
      <c r="B22570">
        <v>6352895</v>
      </c>
      <c r="C22570">
        <v>6352915</v>
      </c>
      <c r="D22570" t="s">
        <v>74951</v>
      </c>
      <c r="E22570" t="s">
        <v>90</v>
      </c>
      <c r="F22570" t="s">
        <v>76</v>
      </c>
      <c r="G22570" t="s">
        <v>32</v>
      </c>
      <c r="H22570">
        <v>46</v>
      </c>
      <c r="I22570" t="s">
        <v>74955</v>
      </c>
      <c r="J22570" t="s">
        <v>74956</v>
      </c>
      <c r="K22570" t="s">
        <v>74957</v>
      </c>
      <c r="L22570" t="s">
        <v>78004</v>
      </c>
    </row>
    <row r="22571" spans="1:12" x14ac:dyDescent="0.15">
      <c r="A22571" t="s">
        <v>12</v>
      </c>
      <c r="B22571">
        <v>6352875</v>
      </c>
      <c r="C22571">
        <v>6352895</v>
      </c>
      <c r="D22571" t="s">
        <v>74951</v>
      </c>
      <c r="E22571" t="s">
        <v>90</v>
      </c>
      <c r="F22571" t="s">
        <v>76</v>
      </c>
      <c r="G22571" t="s">
        <v>36</v>
      </c>
      <c r="H22571">
        <v>66</v>
      </c>
      <c r="I22571" t="s">
        <v>74958</v>
      </c>
      <c r="J22571" t="s">
        <v>74959</v>
      </c>
      <c r="K22571" t="s">
        <v>74960</v>
      </c>
      <c r="L22571" t="s">
        <v>77928</v>
      </c>
    </row>
    <row r="22572" spans="1:12" x14ac:dyDescent="0.15">
      <c r="A22572" t="s">
        <v>12</v>
      </c>
      <c r="B22572">
        <v>6352843</v>
      </c>
      <c r="C22572">
        <v>6352863</v>
      </c>
      <c r="D22572" t="s">
        <v>74951</v>
      </c>
      <c r="E22572" t="s">
        <v>90</v>
      </c>
      <c r="F22572" t="s">
        <v>76</v>
      </c>
      <c r="G22572" t="s">
        <v>23</v>
      </c>
      <c r="H22572">
        <v>98</v>
      </c>
      <c r="I22572" t="s">
        <v>74961</v>
      </c>
      <c r="J22572" t="s">
        <v>74962</v>
      </c>
      <c r="K22572" t="s">
        <v>74963</v>
      </c>
      <c r="L22572" t="s">
        <v>78048</v>
      </c>
    </row>
    <row r="22573" spans="1:12" x14ac:dyDescent="0.15">
      <c r="A22573" t="s">
        <v>12</v>
      </c>
      <c r="B22573">
        <v>6353337</v>
      </c>
      <c r="C22573">
        <v>6353357</v>
      </c>
      <c r="D22573" t="s">
        <v>74964</v>
      </c>
      <c r="E22573" t="s">
        <v>90</v>
      </c>
      <c r="F22573" t="s">
        <v>76</v>
      </c>
      <c r="G22573" t="s">
        <v>32</v>
      </c>
      <c r="H22573">
        <v>12</v>
      </c>
      <c r="I22573" t="s">
        <v>74965</v>
      </c>
      <c r="J22573" t="s">
        <v>74966</v>
      </c>
      <c r="K22573" t="s">
        <v>74967</v>
      </c>
      <c r="L22573" t="s">
        <v>77991</v>
      </c>
    </row>
    <row r="22574" spans="1:12" x14ac:dyDescent="0.15">
      <c r="A22574" t="s">
        <v>12</v>
      </c>
      <c r="B22574">
        <v>6353315</v>
      </c>
      <c r="C22574">
        <v>6353335</v>
      </c>
      <c r="D22574" t="s">
        <v>74964</v>
      </c>
      <c r="E22574" t="s">
        <v>90</v>
      </c>
      <c r="F22574" t="s">
        <v>76</v>
      </c>
      <c r="G22574" t="s">
        <v>16</v>
      </c>
      <c r="H22574">
        <v>34</v>
      </c>
      <c r="I22574" t="s">
        <v>74968</v>
      </c>
      <c r="J22574" t="s">
        <v>74969</v>
      </c>
      <c r="K22574" t="s">
        <v>74970</v>
      </c>
      <c r="L22574" t="s">
        <v>77999</v>
      </c>
    </row>
    <row r="22575" spans="1:12" x14ac:dyDescent="0.15">
      <c r="A22575" t="s">
        <v>12</v>
      </c>
      <c r="B22575">
        <v>6353285</v>
      </c>
      <c r="C22575">
        <v>6353305</v>
      </c>
      <c r="D22575" t="s">
        <v>74964</v>
      </c>
      <c r="E22575" t="s">
        <v>90</v>
      </c>
      <c r="F22575" t="s">
        <v>76</v>
      </c>
      <c r="G22575" t="s">
        <v>32</v>
      </c>
      <c r="H22575">
        <v>64</v>
      </c>
      <c r="I22575" t="s">
        <v>74971</v>
      </c>
      <c r="J22575" t="s">
        <v>74972</v>
      </c>
      <c r="K22575" t="s">
        <v>74973</v>
      </c>
      <c r="L22575" t="s">
        <v>77989</v>
      </c>
    </row>
    <row r="22576" spans="1:12" x14ac:dyDescent="0.15">
      <c r="A22576" t="s">
        <v>12</v>
      </c>
      <c r="B22576">
        <v>6353236</v>
      </c>
      <c r="C22576">
        <v>6353256</v>
      </c>
      <c r="D22576" t="s">
        <v>74964</v>
      </c>
      <c r="E22576" t="s">
        <v>90</v>
      </c>
      <c r="F22576" t="s">
        <v>76</v>
      </c>
      <c r="G22576" t="s">
        <v>16</v>
      </c>
      <c r="H22576">
        <v>113</v>
      </c>
      <c r="I22576" t="s">
        <v>74974</v>
      </c>
      <c r="J22576" t="s">
        <v>74975</v>
      </c>
      <c r="K22576" t="s">
        <v>74976</v>
      </c>
      <c r="L22576" t="s">
        <v>77986</v>
      </c>
    </row>
    <row r="22577" spans="1:12" x14ac:dyDescent="0.15">
      <c r="A22577" t="s">
        <v>12</v>
      </c>
      <c r="B22577">
        <v>6354687</v>
      </c>
      <c r="C22577">
        <v>6354707</v>
      </c>
      <c r="D22577" t="s">
        <v>74977</v>
      </c>
      <c r="E22577" t="s">
        <v>90</v>
      </c>
      <c r="F22577" t="s">
        <v>76</v>
      </c>
      <c r="G22577" t="s">
        <v>36</v>
      </c>
      <c r="H22577">
        <v>18</v>
      </c>
      <c r="I22577" t="s">
        <v>74978</v>
      </c>
      <c r="J22577" t="s">
        <v>74979</v>
      </c>
      <c r="K22577" t="s">
        <v>74980</v>
      </c>
      <c r="L22577" t="s">
        <v>78007</v>
      </c>
    </row>
    <row r="22578" spans="1:12" x14ac:dyDescent="0.15">
      <c r="A22578" t="s">
        <v>12</v>
      </c>
      <c r="B22578">
        <v>6354664</v>
      </c>
      <c r="C22578">
        <v>6354684</v>
      </c>
      <c r="D22578" t="s">
        <v>74977</v>
      </c>
      <c r="E22578" t="s">
        <v>90</v>
      </c>
      <c r="F22578" t="s">
        <v>76</v>
      </c>
      <c r="G22578" t="s">
        <v>23</v>
      </c>
      <c r="H22578">
        <v>41</v>
      </c>
      <c r="I22578" t="s">
        <v>74981</v>
      </c>
      <c r="J22578" t="s">
        <v>74982</v>
      </c>
      <c r="K22578" t="s">
        <v>74983</v>
      </c>
      <c r="L22578" t="s">
        <v>78014</v>
      </c>
    </row>
    <row r="22579" spans="1:12" x14ac:dyDescent="0.15">
      <c r="A22579" t="s">
        <v>12</v>
      </c>
      <c r="B22579">
        <v>6354643</v>
      </c>
      <c r="C22579">
        <v>6354663</v>
      </c>
      <c r="D22579" t="s">
        <v>74977</v>
      </c>
      <c r="E22579" t="s">
        <v>90</v>
      </c>
      <c r="F22579" t="s">
        <v>76</v>
      </c>
      <c r="G22579" t="s">
        <v>16</v>
      </c>
      <c r="H22579">
        <v>62</v>
      </c>
      <c r="I22579" t="s">
        <v>74984</v>
      </c>
      <c r="J22579" t="s">
        <v>74985</v>
      </c>
      <c r="K22579" t="s">
        <v>74986</v>
      </c>
      <c r="L22579" t="s">
        <v>77949</v>
      </c>
    </row>
    <row r="22580" spans="1:12" x14ac:dyDescent="0.15">
      <c r="A22580" t="s">
        <v>12</v>
      </c>
      <c r="B22580">
        <v>6354596</v>
      </c>
      <c r="C22580">
        <v>6354616</v>
      </c>
      <c r="D22580" t="s">
        <v>74977</v>
      </c>
      <c r="E22580" t="s">
        <v>90</v>
      </c>
      <c r="F22580" t="s">
        <v>76</v>
      </c>
      <c r="G22580" t="s">
        <v>16</v>
      </c>
      <c r="H22580">
        <v>109</v>
      </c>
      <c r="I22580" t="s">
        <v>74987</v>
      </c>
      <c r="J22580" t="s">
        <v>74988</v>
      </c>
      <c r="K22580" t="s">
        <v>74989</v>
      </c>
      <c r="L22580" t="s">
        <v>77947</v>
      </c>
    </row>
    <row r="22581" spans="1:12" x14ac:dyDescent="0.15">
      <c r="A22581" t="s">
        <v>12</v>
      </c>
      <c r="B22581">
        <v>6354875</v>
      </c>
      <c r="C22581">
        <v>6354895</v>
      </c>
      <c r="D22581" t="s">
        <v>74990</v>
      </c>
      <c r="E22581" t="s">
        <v>74991</v>
      </c>
      <c r="F22581" t="s">
        <v>76</v>
      </c>
      <c r="G22581" t="s">
        <v>36</v>
      </c>
      <c r="H22581">
        <v>49</v>
      </c>
      <c r="I22581" t="s">
        <v>74992</v>
      </c>
      <c r="J22581" t="s">
        <v>74993</v>
      </c>
      <c r="K22581" t="s">
        <v>74994</v>
      </c>
      <c r="L22581" t="str">
        <f>HYPERLINK("https://www.ncbi.nlm.nih.gov/nuccore/FM209186.1?report=graph&amp;tracks=[key:gene_model_track,Options:GeneOnly]&amp;mk=6354876:6354895|offset_49|00cc00,6354850:6354869|offset_75|444444,6354824:6354843|offset_101|444444&amp;v=6354675:6355043&amp;c=444444", "offset 49")</f>
        <v>offset 49</v>
      </c>
    </row>
    <row r="22582" spans="1:12" x14ac:dyDescent="0.15">
      <c r="A22582" t="s">
        <v>12</v>
      </c>
      <c r="B22582">
        <v>6354849</v>
      </c>
      <c r="C22582">
        <v>6354869</v>
      </c>
      <c r="D22582" t="s">
        <v>74990</v>
      </c>
      <c r="E22582" t="s">
        <v>74991</v>
      </c>
      <c r="F22582" t="s">
        <v>76</v>
      </c>
      <c r="G22582" t="s">
        <v>16</v>
      </c>
      <c r="H22582">
        <v>75</v>
      </c>
      <c r="I22582" t="s">
        <v>74995</v>
      </c>
      <c r="J22582" t="s">
        <v>74996</v>
      </c>
      <c r="K22582" t="s">
        <v>74997</v>
      </c>
      <c r="L22582" t="str">
        <f>HYPERLINK("https://www.ncbi.nlm.nih.gov/nuccore/FM209186.1?report=graph&amp;tracks=[key:gene_model_track,Options:GeneOnly]&amp;mk=6354876:6354895|offset_49|444444,6354850:6354869|offset_75|00cc00,6354824:6354843|offset_101|444444&amp;v=6354675:6355043&amp;c=444444", "offset 75")</f>
        <v>offset 75</v>
      </c>
    </row>
    <row r="22583" spans="1:12" x14ac:dyDescent="0.15">
      <c r="A22583" t="s">
        <v>12</v>
      </c>
      <c r="B22583">
        <v>6354823</v>
      </c>
      <c r="C22583">
        <v>6354843</v>
      </c>
      <c r="D22583" t="s">
        <v>74990</v>
      </c>
      <c r="E22583" t="s">
        <v>74991</v>
      </c>
      <c r="F22583" t="s">
        <v>76</v>
      </c>
      <c r="G22583" t="s">
        <v>36</v>
      </c>
      <c r="H22583">
        <v>101</v>
      </c>
      <c r="I22583" t="s">
        <v>74998</v>
      </c>
      <c r="J22583" t="s">
        <v>74999</v>
      </c>
      <c r="K22583" t="s">
        <v>75000</v>
      </c>
      <c r="L22583" t="str">
        <f>HYPERLINK("https://www.ncbi.nlm.nih.gov/nuccore/FM209186.1?report=graph&amp;tracks=[key:gene_model_track,Options:GeneOnly]&amp;mk=6354876:6354895|offset_49|444444,6354850:6354869|offset_75|444444,6354824:6354843|offset_101|00cc00&amp;v=6354675:6355043&amp;c=444444", "offset 101")</f>
        <v>offset 101</v>
      </c>
    </row>
    <row r="22584" spans="1:12" x14ac:dyDescent="0.15">
      <c r="A22584" t="s">
        <v>12</v>
      </c>
      <c r="B22584">
        <v>6355226</v>
      </c>
      <c r="C22584">
        <v>6355246</v>
      </c>
      <c r="D22584" t="s">
        <v>75001</v>
      </c>
      <c r="E22584" t="s">
        <v>75002</v>
      </c>
      <c r="F22584" t="s">
        <v>76</v>
      </c>
      <c r="G22584" t="s">
        <v>32</v>
      </c>
      <c r="H22584">
        <v>49</v>
      </c>
      <c r="I22584" t="s">
        <v>75003</v>
      </c>
      <c r="J22584" t="s">
        <v>75004</v>
      </c>
      <c r="K22584" t="s">
        <v>75005</v>
      </c>
      <c r="L22584" t="str">
        <f>HYPERLINK("https://www.ncbi.nlm.nih.gov/nuccore/FM209186.1?report=graph&amp;tracks=[key:gene_model_track,Options:GeneOnly]&amp;mk=6355227:6355246|offset_49|00cc00,6355174:6355193|offset_102|444444&amp;v=6355026:6355393&amp;c=444444", "offset 49")</f>
        <v>offset 49</v>
      </c>
    </row>
    <row r="22585" spans="1:12" x14ac:dyDescent="0.15">
      <c r="A22585" t="s">
        <v>12</v>
      </c>
      <c r="B22585">
        <v>6355173</v>
      </c>
      <c r="C22585">
        <v>6355193</v>
      </c>
      <c r="D22585" t="s">
        <v>75001</v>
      </c>
      <c r="E22585" t="s">
        <v>75002</v>
      </c>
      <c r="F22585" t="s">
        <v>76</v>
      </c>
      <c r="G22585" t="s">
        <v>23</v>
      </c>
      <c r="H22585">
        <v>102</v>
      </c>
      <c r="I22585" t="s">
        <v>75006</v>
      </c>
      <c r="J22585" t="s">
        <v>75007</v>
      </c>
      <c r="K22585" t="s">
        <v>75008</v>
      </c>
      <c r="L22585" t="str">
        <f>HYPERLINK("https://www.ncbi.nlm.nih.gov/nuccore/FM209186.1?report=graph&amp;tracks=[key:gene_model_track,Options:GeneOnly]&amp;mk=6355227:6355246|offset_49|444444,6355174:6355193|offset_102|00cc00&amp;v=6355026:6355393&amp;c=444444", "offset 102")</f>
        <v>offset 102</v>
      </c>
    </row>
    <row r="22586" spans="1:12" x14ac:dyDescent="0.15">
      <c r="A22586" t="s">
        <v>12</v>
      </c>
      <c r="B22586">
        <v>6355809</v>
      </c>
      <c r="C22586">
        <v>6355829</v>
      </c>
      <c r="D22586" t="s">
        <v>75009</v>
      </c>
      <c r="E22586" t="s">
        <v>90</v>
      </c>
      <c r="F22586" t="s">
        <v>76</v>
      </c>
      <c r="G22586" t="s">
        <v>32</v>
      </c>
      <c r="H22586">
        <v>1</v>
      </c>
      <c r="I22586" t="s">
        <v>75010</v>
      </c>
      <c r="J22586" t="s">
        <v>75011</v>
      </c>
      <c r="K22586" t="s">
        <v>75012</v>
      </c>
      <c r="L22586" t="s">
        <v>77917</v>
      </c>
    </row>
    <row r="22587" spans="1:12" x14ac:dyDescent="0.15">
      <c r="A22587" t="s">
        <v>12</v>
      </c>
      <c r="B22587">
        <v>6355770</v>
      </c>
      <c r="C22587">
        <v>6355790</v>
      </c>
      <c r="D22587" t="s">
        <v>75009</v>
      </c>
      <c r="E22587" t="s">
        <v>90</v>
      </c>
      <c r="F22587" t="s">
        <v>76</v>
      </c>
      <c r="G22587" t="s">
        <v>36</v>
      </c>
      <c r="H22587">
        <v>40</v>
      </c>
      <c r="I22587" t="s">
        <v>75013</v>
      </c>
      <c r="J22587" t="s">
        <v>75014</v>
      </c>
      <c r="K22587" t="s">
        <v>75015</v>
      </c>
      <c r="L22587" t="s">
        <v>77952</v>
      </c>
    </row>
    <row r="22588" spans="1:12" x14ac:dyDescent="0.15">
      <c r="A22588" t="s">
        <v>12</v>
      </c>
      <c r="B22588">
        <v>6355733</v>
      </c>
      <c r="C22588">
        <v>6355753</v>
      </c>
      <c r="D22588" t="s">
        <v>75009</v>
      </c>
      <c r="E22588" t="s">
        <v>90</v>
      </c>
      <c r="F22588" t="s">
        <v>76</v>
      </c>
      <c r="G22588" t="s">
        <v>32</v>
      </c>
      <c r="H22588">
        <v>77</v>
      </c>
      <c r="I22588" t="s">
        <v>75016</v>
      </c>
      <c r="J22588" t="s">
        <v>75017</v>
      </c>
      <c r="K22588" t="s">
        <v>75018</v>
      </c>
      <c r="L22588" t="s">
        <v>77960</v>
      </c>
    </row>
    <row r="22589" spans="1:12" x14ac:dyDescent="0.15">
      <c r="A22589" t="s">
        <v>12</v>
      </c>
      <c r="B22589">
        <v>6355670</v>
      </c>
      <c r="C22589">
        <v>6355690</v>
      </c>
      <c r="D22589" t="s">
        <v>75009</v>
      </c>
      <c r="E22589" t="s">
        <v>90</v>
      </c>
      <c r="F22589" t="s">
        <v>76</v>
      </c>
      <c r="G22589" t="s">
        <v>23</v>
      </c>
      <c r="H22589">
        <v>140</v>
      </c>
      <c r="I22589" t="s">
        <v>75019</v>
      </c>
      <c r="J22589" t="s">
        <v>75020</v>
      </c>
      <c r="K22589" t="s">
        <v>75021</v>
      </c>
      <c r="L22589" t="s">
        <v>78038</v>
      </c>
    </row>
    <row r="22590" spans="1:12" x14ac:dyDescent="0.15">
      <c r="A22590" t="s">
        <v>12</v>
      </c>
      <c r="B22590">
        <v>6357031</v>
      </c>
      <c r="C22590">
        <v>6357051</v>
      </c>
      <c r="D22590" t="s">
        <v>75022</v>
      </c>
      <c r="E22590" t="s">
        <v>75023</v>
      </c>
      <c r="F22590" t="s">
        <v>76</v>
      </c>
      <c r="G22590" t="s">
        <v>32</v>
      </c>
      <c r="H22590">
        <v>10</v>
      </c>
      <c r="I22590" t="s">
        <v>75024</v>
      </c>
      <c r="J22590" t="s">
        <v>75025</v>
      </c>
      <c r="K22590" t="s">
        <v>75026</v>
      </c>
      <c r="L22590" t="s">
        <v>78001</v>
      </c>
    </row>
    <row r="22591" spans="1:12" x14ac:dyDescent="0.15">
      <c r="A22591" t="s">
        <v>12</v>
      </c>
      <c r="B22591">
        <v>6356995</v>
      </c>
      <c r="C22591">
        <v>6357015</v>
      </c>
      <c r="D22591" t="s">
        <v>75022</v>
      </c>
      <c r="E22591" t="s">
        <v>75023</v>
      </c>
      <c r="F22591" t="s">
        <v>76</v>
      </c>
      <c r="G22591" t="s">
        <v>16</v>
      </c>
      <c r="H22591">
        <v>46</v>
      </c>
      <c r="I22591" t="s">
        <v>75027</v>
      </c>
      <c r="J22591" t="s">
        <v>75028</v>
      </c>
      <c r="K22591" t="s">
        <v>75029</v>
      </c>
      <c r="L22591" t="s">
        <v>78004</v>
      </c>
    </row>
    <row r="22592" spans="1:12" x14ac:dyDescent="0.15">
      <c r="A22592" t="s">
        <v>12</v>
      </c>
      <c r="B22592">
        <v>6356941</v>
      </c>
      <c r="C22592">
        <v>6356961</v>
      </c>
      <c r="D22592" t="s">
        <v>75022</v>
      </c>
      <c r="E22592" t="s">
        <v>75023</v>
      </c>
      <c r="F22592" t="s">
        <v>76</v>
      </c>
      <c r="G22592" t="s">
        <v>32</v>
      </c>
      <c r="H22592">
        <v>100</v>
      </c>
      <c r="I22592" t="s">
        <v>75030</v>
      </c>
      <c r="J22592" t="s">
        <v>75031</v>
      </c>
      <c r="K22592" t="s">
        <v>75032</v>
      </c>
      <c r="L22592" t="s">
        <v>77953</v>
      </c>
    </row>
    <row r="22593" spans="1:12" x14ac:dyDescent="0.15">
      <c r="A22593" t="s">
        <v>12</v>
      </c>
      <c r="B22593">
        <v>6356898</v>
      </c>
      <c r="C22593">
        <v>6356918</v>
      </c>
      <c r="D22593" t="s">
        <v>75022</v>
      </c>
      <c r="E22593" t="s">
        <v>75023</v>
      </c>
      <c r="F22593" t="s">
        <v>76</v>
      </c>
      <c r="G22593" t="s">
        <v>36</v>
      </c>
      <c r="H22593">
        <v>143</v>
      </c>
      <c r="I22593" t="s">
        <v>75033</v>
      </c>
      <c r="J22593" t="s">
        <v>75034</v>
      </c>
      <c r="K22593" t="s">
        <v>75035</v>
      </c>
      <c r="L22593" t="s">
        <v>78076</v>
      </c>
    </row>
    <row r="22594" spans="1:12" x14ac:dyDescent="0.15">
      <c r="A22594" t="s">
        <v>12</v>
      </c>
      <c r="B22594">
        <v>6358122</v>
      </c>
      <c r="C22594">
        <v>6358142</v>
      </c>
      <c r="D22594" t="s">
        <v>75036</v>
      </c>
      <c r="E22594" t="s">
        <v>75037</v>
      </c>
      <c r="F22594" t="s">
        <v>76</v>
      </c>
      <c r="G22594" t="s">
        <v>32</v>
      </c>
      <c r="H22594">
        <v>8</v>
      </c>
      <c r="I22594" t="s">
        <v>75038</v>
      </c>
      <c r="J22594" t="s">
        <v>75039</v>
      </c>
      <c r="K22594" t="s">
        <v>75040</v>
      </c>
      <c r="L22594" t="s">
        <v>77955</v>
      </c>
    </row>
    <row r="22595" spans="1:12" x14ac:dyDescent="0.15">
      <c r="A22595" t="s">
        <v>12</v>
      </c>
      <c r="B22595">
        <v>6358089</v>
      </c>
      <c r="C22595">
        <v>6358109</v>
      </c>
      <c r="D22595" t="s">
        <v>75036</v>
      </c>
      <c r="E22595" t="s">
        <v>75037</v>
      </c>
      <c r="F22595" t="s">
        <v>76</v>
      </c>
      <c r="G22595" t="s">
        <v>32</v>
      </c>
      <c r="H22595">
        <v>41</v>
      </c>
      <c r="I22595" t="s">
        <v>75041</v>
      </c>
      <c r="J22595" t="s">
        <v>75042</v>
      </c>
      <c r="K22595" t="s">
        <v>75043</v>
      </c>
      <c r="L22595" t="s">
        <v>78014</v>
      </c>
    </row>
    <row r="22596" spans="1:12" x14ac:dyDescent="0.15">
      <c r="A22596" t="s">
        <v>12</v>
      </c>
      <c r="B22596">
        <v>6358002</v>
      </c>
      <c r="C22596">
        <v>6358022</v>
      </c>
      <c r="D22596" t="s">
        <v>75036</v>
      </c>
      <c r="E22596" t="s">
        <v>75037</v>
      </c>
      <c r="F22596" t="s">
        <v>76</v>
      </c>
      <c r="G22596" t="s">
        <v>23</v>
      </c>
      <c r="H22596">
        <v>128</v>
      </c>
      <c r="I22596" t="s">
        <v>75044</v>
      </c>
      <c r="J22596" t="s">
        <v>75045</v>
      </c>
      <c r="K22596" t="s">
        <v>75046</v>
      </c>
      <c r="L22596" t="s">
        <v>77934</v>
      </c>
    </row>
    <row r="22597" spans="1:12" x14ac:dyDescent="0.15">
      <c r="A22597" t="s">
        <v>12</v>
      </c>
      <c r="B22597">
        <v>6357977</v>
      </c>
      <c r="C22597">
        <v>6357997</v>
      </c>
      <c r="D22597" t="s">
        <v>75036</v>
      </c>
      <c r="E22597" t="s">
        <v>75037</v>
      </c>
      <c r="F22597" t="s">
        <v>76</v>
      </c>
      <c r="G22597" t="s">
        <v>16</v>
      </c>
      <c r="H22597">
        <v>153</v>
      </c>
      <c r="I22597" t="s">
        <v>75047</v>
      </c>
      <c r="J22597" t="s">
        <v>75048</v>
      </c>
      <c r="K22597" t="s">
        <v>75049</v>
      </c>
      <c r="L22597" t="s">
        <v>78112</v>
      </c>
    </row>
    <row r="22598" spans="1:12" x14ac:dyDescent="0.15">
      <c r="A22598" t="s">
        <v>12</v>
      </c>
      <c r="B22598">
        <v>6359628</v>
      </c>
      <c r="C22598">
        <v>6359648</v>
      </c>
      <c r="D22598" t="s">
        <v>75050</v>
      </c>
      <c r="E22598" t="s">
        <v>75051</v>
      </c>
      <c r="F22598" t="s">
        <v>76</v>
      </c>
      <c r="G22598" t="s">
        <v>32</v>
      </c>
      <c r="H22598">
        <v>1</v>
      </c>
      <c r="I22598" t="s">
        <v>75052</v>
      </c>
      <c r="J22598" t="s">
        <v>75053</v>
      </c>
      <c r="K22598" t="s">
        <v>75054</v>
      </c>
      <c r="L22598" t="s">
        <v>77917</v>
      </c>
    </row>
    <row r="22599" spans="1:12" x14ac:dyDescent="0.15">
      <c r="A22599" t="s">
        <v>12</v>
      </c>
      <c r="B22599">
        <v>6359593</v>
      </c>
      <c r="C22599">
        <v>6359613</v>
      </c>
      <c r="D22599" t="s">
        <v>75050</v>
      </c>
      <c r="E22599" t="s">
        <v>75051</v>
      </c>
      <c r="F22599" t="s">
        <v>76</v>
      </c>
      <c r="G22599" t="s">
        <v>16</v>
      </c>
      <c r="H22599">
        <v>36</v>
      </c>
      <c r="I22599" t="s">
        <v>75055</v>
      </c>
      <c r="J22599" t="s">
        <v>75056</v>
      </c>
      <c r="K22599" t="s">
        <v>75057</v>
      </c>
      <c r="L22599" t="s">
        <v>78003</v>
      </c>
    </row>
    <row r="22600" spans="1:12" x14ac:dyDescent="0.15">
      <c r="A22600" t="s">
        <v>12</v>
      </c>
      <c r="B22600">
        <v>6359559</v>
      </c>
      <c r="C22600">
        <v>6359579</v>
      </c>
      <c r="D22600" t="s">
        <v>75050</v>
      </c>
      <c r="E22600" t="s">
        <v>75051</v>
      </c>
      <c r="F22600" t="s">
        <v>76</v>
      </c>
      <c r="G22600" t="s">
        <v>16</v>
      </c>
      <c r="H22600">
        <v>70</v>
      </c>
      <c r="I22600" t="s">
        <v>75058</v>
      </c>
      <c r="J22600" t="s">
        <v>75059</v>
      </c>
      <c r="K22600" t="s">
        <v>75060</v>
      </c>
      <c r="L22600" t="s">
        <v>77919</v>
      </c>
    </row>
    <row r="22601" spans="1:12" x14ac:dyDescent="0.15">
      <c r="A22601" t="s">
        <v>12</v>
      </c>
      <c r="B22601">
        <v>6359539</v>
      </c>
      <c r="C22601">
        <v>6359559</v>
      </c>
      <c r="D22601" t="s">
        <v>75050</v>
      </c>
      <c r="E22601" t="s">
        <v>75051</v>
      </c>
      <c r="F22601" t="s">
        <v>76</v>
      </c>
      <c r="G22601" t="s">
        <v>36</v>
      </c>
      <c r="H22601">
        <v>90</v>
      </c>
      <c r="I22601" t="s">
        <v>75061</v>
      </c>
      <c r="J22601" t="s">
        <v>75062</v>
      </c>
      <c r="K22601" t="s">
        <v>75063</v>
      </c>
      <c r="L22601" t="s">
        <v>78017</v>
      </c>
    </row>
    <row r="22602" spans="1:12" x14ac:dyDescent="0.15">
      <c r="A22602" t="s">
        <v>12</v>
      </c>
      <c r="B22602">
        <v>6359854</v>
      </c>
      <c r="C22602">
        <v>6359874</v>
      </c>
      <c r="D22602" t="s">
        <v>75064</v>
      </c>
      <c r="E22602" t="s">
        <v>75065</v>
      </c>
      <c r="F22602" t="s">
        <v>15</v>
      </c>
      <c r="G22602" t="s">
        <v>32</v>
      </c>
      <c r="H22602">
        <v>1</v>
      </c>
      <c r="I22602" t="s">
        <v>75066</v>
      </c>
      <c r="J22602" t="s">
        <v>75067</v>
      </c>
      <c r="K22602" t="s">
        <v>75068</v>
      </c>
      <c r="L22602" t="s">
        <v>77917</v>
      </c>
    </row>
    <row r="22603" spans="1:12" x14ac:dyDescent="0.15">
      <c r="A22603" t="s">
        <v>12</v>
      </c>
      <c r="B22603">
        <v>6359875</v>
      </c>
      <c r="C22603">
        <v>6359895</v>
      </c>
      <c r="D22603" t="s">
        <v>75064</v>
      </c>
      <c r="E22603" t="s">
        <v>75065</v>
      </c>
      <c r="F22603" t="s">
        <v>15</v>
      </c>
      <c r="G22603" t="s">
        <v>16</v>
      </c>
      <c r="H22603">
        <v>22</v>
      </c>
      <c r="I22603" t="s">
        <v>75069</v>
      </c>
      <c r="J22603" t="s">
        <v>75070</v>
      </c>
      <c r="K22603" t="s">
        <v>75071</v>
      </c>
      <c r="L22603" t="s">
        <v>77948</v>
      </c>
    </row>
    <row r="22604" spans="1:12" x14ac:dyDescent="0.15">
      <c r="A22604" t="s">
        <v>12</v>
      </c>
      <c r="B22604">
        <v>6359933</v>
      </c>
      <c r="C22604">
        <v>6359953</v>
      </c>
      <c r="D22604" t="s">
        <v>75064</v>
      </c>
      <c r="E22604" t="s">
        <v>75065</v>
      </c>
      <c r="F22604" t="s">
        <v>15</v>
      </c>
      <c r="G22604" t="s">
        <v>32</v>
      </c>
      <c r="H22604">
        <v>80</v>
      </c>
      <c r="I22604" t="s">
        <v>75072</v>
      </c>
      <c r="J22604" t="s">
        <v>75073</v>
      </c>
      <c r="K22604" t="s">
        <v>75074</v>
      </c>
      <c r="L22604" t="s">
        <v>77940</v>
      </c>
    </row>
    <row r="22605" spans="1:12" x14ac:dyDescent="0.15">
      <c r="A22605" t="s">
        <v>12</v>
      </c>
      <c r="B22605">
        <v>6359965</v>
      </c>
      <c r="C22605">
        <v>6359985</v>
      </c>
      <c r="D22605" t="s">
        <v>75064</v>
      </c>
      <c r="E22605" t="s">
        <v>75065</v>
      </c>
      <c r="F22605" t="s">
        <v>15</v>
      </c>
      <c r="G22605" t="s">
        <v>32</v>
      </c>
      <c r="H22605">
        <v>112</v>
      </c>
      <c r="I22605" t="s">
        <v>75075</v>
      </c>
      <c r="J22605" t="s">
        <v>75076</v>
      </c>
      <c r="K22605" t="s">
        <v>75077</v>
      </c>
      <c r="L22605" t="s">
        <v>77950</v>
      </c>
    </row>
    <row r="22606" spans="1:12" x14ac:dyDescent="0.15">
      <c r="A22606" t="s">
        <v>12</v>
      </c>
      <c r="B22606">
        <v>6360694</v>
      </c>
      <c r="C22606">
        <v>6360714</v>
      </c>
      <c r="D22606" t="s">
        <v>75078</v>
      </c>
      <c r="E22606" t="s">
        <v>75079</v>
      </c>
      <c r="F22606" t="s">
        <v>15</v>
      </c>
      <c r="G22606" t="s">
        <v>36</v>
      </c>
      <c r="H22606">
        <v>6</v>
      </c>
      <c r="I22606" t="s">
        <v>75080</v>
      </c>
      <c r="J22606" t="s">
        <v>75081</v>
      </c>
      <c r="K22606" t="s">
        <v>75082</v>
      </c>
      <c r="L22606" t="s">
        <v>78025</v>
      </c>
    </row>
    <row r="22607" spans="1:12" x14ac:dyDescent="0.15">
      <c r="A22607" t="s">
        <v>12</v>
      </c>
      <c r="B22607">
        <v>6360719</v>
      </c>
      <c r="C22607">
        <v>6360739</v>
      </c>
      <c r="D22607" t="s">
        <v>75078</v>
      </c>
      <c r="E22607" t="s">
        <v>75079</v>
      </c>
      <c r="F22607" t="s">
        <v>15</v>
      </c>
      <c r="G22607" t="s">
        <v>16</v>
      </c>
      <c r="H22607">
        <v>31</v>
      </c>
      <c r="I22607" t="s">
        <v>75083</v>
      </c>
      <c r="J22607" t="s">
        <v>75084</v>
      </c>
      <c r="K22607" t="s">
        <v>75085</v>
      </c>
      <c r="L22607" t="s">
        <v>77910</v>
      </c>
    </row>
    <row r="22608" spans="1:12" x14ac:dyDescent="0.15">
      <c r="A22608" t="s">
        <v>12</v>
      </c>
      <c r="B22608">
        <v>6360740</v>
      </c>
      <c r="C22608">
        <v>6360760</v>
      </c>
      <c r="D22608" t="s">
        <v>75078</v>
      </c>
      <c r="E22608" t="s">
        <v>75079</v>
      </c>
      <c r="F22608" t="s">
        <v>15</v>
      </c>
      <c r="G22608" t="s">
        <v>36</v>
      </c>
      <c r="H22608">
        <v>52</v>
      </c>
      <c r="I22608" t="s">
        <v>75086</v>
      </c>
      <c r="J22608" t="s">
        <v>75087</v>
      </c>
      <c r="K22608" t="s">
        <v>75088</v>
      </c>
      <c r="L22608" t="s">
        <v>77959</v>
      </c>
    </row>
    <row r="22609" spans="1:12" x14ac:dyDescent="0.15">
      <c r="A22609" t="s">
        <v>12</v>
      </c>
      <c r="B22609">
        <v>6360794</v>
      </c>
      <c r="C22609">
        <v>6360814</v>
      </c>
      <c r="D22609" t="s">
        <v>75078</v>
      </c>
      <c r="E22609" t="s">
        <v>75079</v>
      </c>
      <c r="F22609" t="s">
        <v>15</v>
      </c>
      <c r="G22609" t="s">
        <v>16</v>
      </c>
      <c r="H22609">
        <v>106</v>
      </c>
      <c r="I22609" t="s">
        <v>75089</v>
      </c>
      <c r="J22609" t="s">
        <v>75090</v>
      </c>
      <c r="K22609" t="s">
        <v>75091</v>
      </c>
      <c r="L22609" t="s">
        <v>77914</v>
      </c>
    </row>
    <row r="22610" spans="1:12" x14ac:dyDescent="0.15">
      <c r="A22610" t="s">
        <v>12</v>
      </c>
      <c r="B22610">
        <v>6361251</v>
      </c>
      <c r="C22610">
        <v>6361271</v>
      </c>
      <c r="D22610" t="s">
        <v>75092</v>
      </c>
      <c r="E22610" t="s">
        <v>75093</v>
      </c>
      <c r="F22610" t="s">
        <v>15</v>
      </c>
      <c r="G22610" t="s">
        <v>36</v>
      </c>
      <c r="H22610">
        <v>0</v>
      </c>
      <c r="I22610" t="s">
        <v>75094</v>
      </c>
      <c r="J22610" t="s">
        <v>75095</v>
      </c>
      <c r="K22610" t="s">
        <v>75096</v>
      </c>
      <c r="L22610" t="s">
        <v>77980</v>
      </c>
    </row>
    <row r="22611" spans="1:12" x14ac:dyDescent="0.15">
      <c r="A22611" t="s">
        <v>12</v>
      </c>
      <c r="B22611">
        <v>6361282</v>
      </c>
      <c r="C22611">
        <v>6361302</v>
      </c>
      <c r="D22611" t="s">
        <v>75092</v>
      </c>
      <c r="E22611" t="s">
        <v>75093</v>
      </c>
      <c r="F22611" t="s">
        <v>15</v>
      </c>
      <c r="G22611" t="s">
        <v>36</v>
      </c>
      <c r="H22611">
        <v>31</v>
      </c>
      <c r="I22611" t="s">
        <v>75097</v>
      </c>
      <c r="J22611" t="s">
        <v>75098</v>
      </c>
      <c r="K22611" t="s">
        <v>75099</v>
      </c>
      <c r="L22611" t="s">
        <v>77910</v>
      </c>
    </row>
    <row r="22612" spans="1:12" x14ac:dyDescent="0.15">
      <c r="A22612" t="s">
        <v>12</v>
      </c>
      <c r="B22612">
        <v>6361313</v>
      </c>
      <c r="C22612">
        <v>6361333</v>
      </c>
      <c r="D22612" t="s">
        <v>75092</v>
      </c>
      <c r="E22612" t="s">
        <v>75093</v>
      </c>
      <c r="F22612" t="s">
        <v>15</v>
      </c>
      <c r="G22612" t="s">
        <v>32</v>
      </c>
      <c r="H22612">
        <v>62</v>
      </c>
      <c r="I22612" t="s">
        <v>75100</v>
      </c>
      <c r="J22612" t="s">
        <v>75101</v>
      </c>
      <c r="K22612" t="s">
        <v>75102</v>
      </c>
      <c r="L22612" t="s">
        <v>77949</v>
      </c>
    </row>
    <row r="22613" spans="1:12" x14ac:dyDescent="0.15">
      <c r="A22613" t="s">
        <v>12</v>
      </c>
      <c r="B22613">
        <v>6361335</v>
      </c>
      <c r="C22613">
        <v>6361355</v>
      </c>
      <c r="D22613" t="s">
        <v>75092</v>
      </c>
      <c r="E22613" t="s">
        <v>75093</v>
      </c>
      <c r="F22613" t="s">
        <v>15</v>
      </c>
      <c r="G22613" t="s">
        <v>16</v>
      </c>
      <c r="H22613">
        <v>84</v>
      </c>
      <c r="I22613" t="s">
        <v>75103</v>
      </c>
      <c r="J22613" t="s">
        <v>75104</v>
      </c>
      <c r="K22613" t="s">
        <v>75105</v>
      </c>
      <c r="L22613" t="s">
        <v>77946</v>
      </c>
    </row>
    <row r="22614" spans="1:12" x14ac:dyDescent="0.15">
      <c r="A22614" t="s">
        <v>12</v>
      </c>
      <c r="B22614">
        <v>6362584</v>
      </c>
      <c r="C22614">
        <v>6362604</v>
      </c>
      <c r="D22614" t="s">
        <v>75106</v>
      </c>
      <c r="E22614" t="s">
        <v>90</v>
      </c>
      <c r="F22614" t="s">
        <v>76</v>
      </c>
      <c r="G22614" t="s">
        <v>16</v>
      </c>
      <c r="H22614">
        <v>17</v>
      </c>
      <c r="I22614" t="s">
        <v>75107</v>
      </c>
      <c r="J22614" t="s">
        <v>75108</v>
      </c>
      <c r="K22614" t="s">
        <v>75109</v>
      </c>
      <c r="L22614" t="s">
        <v>77944</v>
      </c>
    </row>
    <row r="22615" spans="1:12" x14ac:dyDescent="0.15">
      <c r="A22615" t="s">
        <v>12</v>
      </c>
      <c r="B22615">
        <v>6362554</v>
      </c>
      <c r="C22615">
        <v>6362574</v>
      </c>
      <c r="D22615" t="s">
        <v>75106</v>
      </c>
      <c r="E22615" t="s">
        <v>90</v>
      </c>
      <c r="F22615" t="s">
        <v>76</v>
      </c>
      <c r="G22615" t="s">
        <v>32</v>
      </c>
      <c r="H22615">
        <v>47</v>
      </c>
      <c r="I22615" t="s">
        <v>75110</v>
      </c>
      <c r="J22615" t="s">
        <v>75111</v>
      </c>
      <c r="K22615" t="s">
        <v>75112</v>
      </c>
      <c r="L22615" t="s">
        <v>77932</v>
      </c>
    </row>
    <row r="22616" spans="1:12" x14ac:dyDescent="0.15">
      <c r="A22616" t="s">
        <v>12</v>
      </c>
      <c r="B22616">
        <v>6362515</v>
      </c>
      <c r="C22616">
        <v>6362535</v>
      </c>
      <c r="D22616" t="s">
        <v>75106</v>
      </c>
      <c r="E22616" t="s">
        <v>90</v>
      </c>
      <c r="F22616" t="s">
        <v>76</v>
      </c>
      <c r="G22616" t="s">
        <v>32</v>
      </c>
      <c r="H22616">
        <v>86</v>
      </c>
      <c r="I22616" t="s">
        <v>75113</v>
      </c>
      <c r="J22616" t="s">
        <v>75114</v>
      </c>
      <c r="K22616" t="s">
        <v>75115</v>
      </c>
      <c r="L22616" t="s">
        <v>77929</v>
      </c>
    </row>
    <row r="22617" spans="1:12" x14ac:dyDescent="0.15">
      <c r="A22617" t="s">
        <v>12</v>
      </c>
      <c r="B22617">
        <v>6362474</v>
      </c>
      <c r="C22617">
        <v>6362494</v>
      </c>
      <c r="D22617" t="s">
        <v>75106</v>
      </c>
      <c r="E22617" t="s">
        <v>90</v>
      </c>
      <c r="F22617" t="s">
        <v>76</v>
      </c>
      <c r="G22617" t="s">
        <v>16</v>
      </c>
      <c r="H22617">
        <v>127</v>
      </c>
      <c r="I22617" t="s">
        <v>75116</v>
      </c>
      <c r="J22617" t="s">
        <v>75117</v>
      </c>
      <c r="K22617" t="s">
        <v>75118</v>
      </c>
      <c r="L22617" t="s">
        <v>78026</v>
      </c>
    </row>
    <row r="22618" spans="1:12" x14ac:dyDescent="0.15">
      <c r="A22618" t="s">
        <v>12</v>
      </c>
      <c r="B22618">
        <v>6362726</v>
      </c>
      <c r="C22618">
        <v>6362746</v>
      </c>
      <c r="D22618" t="s">
        <v>75119</v>
      </c>
      <c r="E22618" t="s">
        <v>75120</v>
      </c>
      <c r="F22618" t="s">
        <v>15</v>
      </c>
      <c r="G22618" t="s">
        <v>32</v>
      </c>
      <c r="H22618">
        <v>1</v>
      </c>
      <c r="I22618" t="s">
        <v>75121</v>
      </c>
      <c r="J22618" t="s">
        <v>75122</v>
      </c>
      <c r="K22618" t="s">
        <v>75123</v>
      </c>
      <c r="L22618" t="s">
        <v>77917</v>
      </c>
    </row>
    <row r="22619" spans="1:12" x14ac:dyDescent="0.15">
      <c r="A22619" t="s">
        <v>12</v>
      </c>
      <c r="B22619">
        <v>6362767</v>
      </c>
      <c r="C22619">
        <v>6362787</v>
      </c>
      <c r="D22619" t="s">
        <v>75119</v>
      </c>
      <c r="E22619" t="s">
        <v>75120</v>
      </c>
      <c r="F22619" t="s">
        <v>15</v>
      </c>
      <c r="G22619" t="s">
        <v>16</v>
      </c>
      <c r="H22619">
        <v>42</v>
      </c>
      <c r="I22619" t="s">
        <v>75124</v>
      </c>
      <c r="J22619" t="s">
        <v>75125</v>
      </c>
      <c r="K22619" t="s">
        <v>75126</v>
      </c>
      <c r="L22619" t="s">
        <v>77945</v>
      </c>
    </row>
    <row r="22620" spans="1:12" x14ac:dyDescent="0.15">
      <c r="A22620" t="s">
        <v>12</v>
      </c>
      <c r="B22620">
        <v>6362792</v>
      </c>
      <c r="C22620">
        <v>6362812</v>
      </c>
      <c r="D22620" t="s">
        <v>75119</v>
      </c>
      <c r="E22620" t="s">
        <v>75120</v>
      </c>
      <c r="F22620" t="s">
        <v>15</v>
      </c>
      <c r="G22620" t="s">
        <v>36</v>
      </c>
      <c r="H22620">
        <v>67</v>
      </c>
      <c r="I22620" t="s">
        <v>75127</v>
      </c>
      <c r="J22620" t="s">
        <v>75128</v>
      </c>
      <c r="K22620" t="s">
        <v>75129</v>
      </c>
      <c r="L22620" t="s">
        <v>77981</v>
      </c>
    </row>
    <row r="22621" spans="1:12" x14ac:dyDescent="0.15">
      <c r="A22621" t="s">
        <v>12</v>
      </c>
      <c r="B22621">
        <v>6362817</v>
      </c>
      <c r="C22621">
        <v>6362837</v>
      </c>
      <c r="D22621" t="s">
        <v>75119</v>
      </c>
      <c r="E22621" t="s">
        <v>75120</v>
      </c>
      <c r="F22621" t="s">
        <v>15</v>
      </c>
      <c r="G22621" t="s">
        <v>23</v>
      </c>
      <c r="H22621">
        <v>92</v>
      </c>
      <c r="I22621" t="s">
        <v>75130</v>
      </c>
      <c r="J22621" t="s">
        <v>75131</v>
      </c>
      <c r="K22621" t="s">
        <v>75132</v>
      </c>
      <c r="L22621" t="s">
        <v>78032</v>
      </c>
    </row>
    <row r="22622" spans="1:12" x14ac:dyDescent="0.15">
      <c r="A22622" t="s">
        <v>12</v>
      </c>
      <c r="B22622">
        <v>6363497</v>
      </c>
      <c r="C22622">
        <v>6363517</v>
      </c>
      <c r="D22622" t="s">
        <v>75133</v>
      </c>
      <c r="E22622" t="s">
        <v>75134</v>
      </c>
      <c r="F22622" t="s">
        <v>15</v>
      </c>
      <c r="G22622" t="s">
        <v>16</v>
      </c>
      <c r="H22622">
        <v>10</v>
      </c>
      <c r="I22622" t="s">
        <v>75135</v>
      </c>
      <c r="J22622" t="s">
        <v>75136</v>
      </c>
      <c r="K22622" t="s">
        <v>75137</v>
      </c>
      <c r="L22622" t="s">
        <v>78001</v>
      </c>
    </row>
    <row r="22623" spans="1:12" x14ac:dyDescent="0.15">
      <c r="A22623" t="s">
        <v>12</v>
      </c>
      <c r="B22623">
        <v>6363531</v>
      </c>
      <c r="C22623">
        <v>6363551</v>
      </c>
      <c r="D22623" t="s">
        <v>75133</v>
      </c>
      <c r="E22623" t="s">
        <v>75134</v>
      </c>
      <c r="F22623" t="s">
        <v>15</v>
      </c>
      <c r="G22623" t="s">
        <v>16</v>
      </c>
      <c r="H22623">
        <v>44</v>
      </c>
      <c r="I22623" t="s">
        <v>75138</v>
      </c>
      <c r="J22623" t="s">
        <v>75139</v>
      </c>
      <c r="K22623" t="s">
        <v>75140</v>
      </c>
      <c r="L22623" t="s">
        <v>78016</v>
      </c>
    </row>
    <row r="22624" spans="1:12" x14ac:dyDescent="0.15">
      <c r="A22624" t="s">
        <v>12</v>
      </c>
      <c r="B22624">
        <v>6363554</v>
      </c>
      <c r="C22624">
        <v>6363574</v>
      </c>
      <c r="D22624" t="s">
        <v>75133</v>
      </c>
      <c r="E22624" t="s">
        <v>75134</v>
      </c>
      <c r="F22624" t="s">
        <v>15</v>
      </c>
      <c r="G22624" t="s">
        <v>16</v>
      </c>
      <c r="H22624">
        <v>67</v>
      </c>
      <c r="I22624" t="s">
        <v>75141</v>
      </c>
      <c r="J22624" t="s">
        <v>75142</v>
      </c>
      <c r="K22624" t="s">
        <v>75143</v>
      </c>
      <c r="L22624" t="s">
        <v>77981</v>
      </c>
    </row>
    <row r="22625" spans="1:12" x14ac:dyDescent="0.15">
      <c r="A22625" t="s">
        <v>12</v>
      </c>
      <c r="B22625">
        <v>6363585</v>
      </c>
      <c r="C22625">
        <v>6363605</v>
      </c>
      <c r="D22625" t="s">
        <v>75133</v>
      </c>
      <c r="E22625" t="s">
        <v>75134</v>
      </c>
      <c r="F22625" t="s">
        <v>15</v>
      </c>
      <c r="G22625" t="s">
        <v>32</v>
      </c>
      <c r="H22625">
        <v>98</v>
      </c>
      <c r="I22625" t="s">
        <v>75144</v>
      </c>
      <c r="J22625" t="s">
        <v>75145</v>
      </c>
      <c r="K22625" t="s">
        <v>75146</v>
      </c>
      <c r="L22625" t="s">
        <v>78048</v>
      </c>
    </row>
    <row r="22626" spans="1:12" x14ac:dyDescent="0.15">
      <c r="A22626" t="s">
        <v>12</v>
      </c>
      <c r="B22626">
        <v>6364921</v>
      </c>
      <c r="C22626">
        <v>6364941</v>
      </c>
      <c r="D22626" t="s">
        <v>75147</v>
      </c>
      <c r="E22626" t="s">
        <v>90</v>
      </c>
      <c r="F22626" t="s">
        <v>15</v>
      </c>
      <c r="G22626" t="s">
        <v>36</v>
      </c>
      <c r="H22626">
        <v>0</v>
      </c>
      <c r="I22626" t="s">
        <v>75148</v>
      </c>
      <c r="J22626" t="s">
        <v>75149</v>
      </c>
      <c r="K22626" t="s">
        <v>75150</v>
      </c>
      <c r="L22626" t="s">
        <v>77980</v>
      </c>
    </row>
    <row r="22627" spans="1:12" x14ac:dyDescent="0.15">
      <c r="A22627" t="s">
        <v>12</v>
      </c>
      <c r="B22627">
        <v>6364952</v>
      </c>
      <c r="C22627">
        <v>6364972</v>
      </c>
      <c r="D22627" t="s">
        <v>75147</v>
      </c>
      <c r="E22627" t="s">
        <v>90</v>
      </c>
      <c r="F22627" t="s">
        <v>15</v>
      </c>
      <c r="G22627" t="s">
        <v>32</v>
      </c>
      <c r="H22627">
        <v>31</v>
      </c>
      <c r="I22627" t="s">
        <v>75151</v>
      </c>
      <c r="J22627" t="s">
        <v>75152</v>
      </c>
      <c r="K22627" t="s">
        <v>75153</v>
      </c>
      <c r="L22627" t="s">
        <v>77910</v>
      </c>
    </row>
    <row r="22628" spans="1:12" x14ac:dyDescent="0.15">
      <c r="A22628" t="s">
        <v>12</v>
      </c>
      <c r="B22628">
        <v>6364974</v>
      </c>
      <c r="C22628">
        <v>6364994</v>
      </c>
      <c r="D22628" t="s">
        <v>75147</v>
      </c>
      <c r="E22628" t="s">
        <v>90</v>
      </c>
      <c r="F22628" t="s">
        <v>15</v>
      </c>
      <c r="G22628" t="s">
        <v>23</v>
      </c>
      <c r="H22628">
        <v>53</v>
      </c>
      <c r="I22628" t="s">
        <v>75154</v>
      </c>
      <c r="J22628" t="s">
        <v>75155</v>
      </c>
      <c r="K22628" t="s">
        <v>75156</v>
      </c>
      <c r="L22628" t="s">
        <v>77922</v>
      </c>
    </row>
    <row r="22629" spans="1:12" x14ac:dyDescent="0.15">
      <c r="A22629" t="s">
        <v>12</v>
      </c>
      <c r="B22629">
        <v>6364995</v>
      </c>
      <c r="C22629">
        <v>6365015</v>
      </c>
      <c r="D22629" t="s">
        <v>75147</v>
      </c>
      <c r="E22629" t="s">
        <v>90</v>
      </c>
      <c r="F22629" t="s">
        <v>15</v>
      </c>
      <c r="G22629" t="s">
        <v>23</v>
      </c>
      <c r="H22629">
        <v>74</v>
      </c>
      <c r="I22629" t="s">
        <v>75157</v>
      </c>
      <c r="J22629" t="s">
        <v>75158</v>
      </c>
      <c r="K22629" t="s">
        <v>75159</v>
      </c>
      <c r="L22629" t="s">
        <v>78005</v>
      </c>
    </row>
    <row r="22630" spans="1:12" x14ac:dyDescent="0.15">
      <c r="A22630" t="s">
        <v>12</v>
      </c>
      <c r="B22630">
        <v>6367162</v>
      </c>
      <c r="C22630">
        <v>6367182</v>
      </c>
      <c r="D22630" t="s">
        <v>75160</v>
      </c>
      <c r="E22630" t="s">
        <v>90</v>
      </c>
      <c r="F22630" t="s">
        <v>76</v>
      </c>
      <c r="G22630" t="s">
        <v>23</v>
      </c>
      <c r="H22630">
        <v>14</v>
      </c>
      <c r="I22630" t="s">
        <v>75161</v>
      </c>
      <c r="J22630" t="s">
        <v>75162</v>
      </c>
      <c r="K22630" t="s">
        <v>75163</v>
      </c>
      <c r="L22630" t="s">
        <v>77924</v>
      </c>
    </row>
    <row r="22631" spans="1:12" x14ac:dyDescent="0.15">
      <c r="A22631" t="s">
        <v>12</v>
      </c>
      <c r="B22631">
        <v>6367125</v>
      </c>
      <c r="C22631">
        <v>6367145</v>
      </c>
      <c r="D22631" t="s">
        <v>75160</v>
      </c>
      <c r="E22631" t="s">
        <v>90</v>
      </c>
      <c r="F22631" t="s">
        <v>76</v>
      </c>
      <c r="G22631" t="s">
        <v>16</v>
      </c>
      <c r="H22631">
        <v>51</v>
      </c>
      <c r="I22631" t="s">
        <v>75164</v>
      </c>
      <c r="J22631" t="s">
        <v>75165</v>
      </c>
      <c r="K22631" t="s">
        <v>75166</v>
      </c>
      <c r="L22631" t="s">
        <v>78023</v>
      </c>
    </row>
    <row r="22632" spans="1:12" x14ac:dyDescent="0.15">
      <c r="A22632" t="s">
        <v>12</v>
      </c>
      <c r="B22632">
        <v>6367094</v>
      </c>
      <c r="C22632">
        <v>6367114</v>
      </c>
      <c r="D22632" t="s">
        <v>75160</v>
      </c>
      <c r="E22632" t="s">
        <v>90</v>
      </c>
      <c r="F22632" t="s">
        <v>76</v>
      </c>
      <c r="G22632" t="s">
        <v>16</v>
      </c>
      <c r="H22632">
        <v>82</v>
      </c>
      <c r="I22632" t="s">
        <v>75167</v>
      </c>
      <c r="J22632" t="s">
        <v>75168</v>
      </c>
      <c r="K22632" t="s">
        <v>75169</v>
      </c>
      <c r="L22632" t="s">
        <v>78011</v>
      </c>
    </row>
    <row r="22633" spans="1:12" x14ac:dyDescent="0.15">
      <c r="A22633" t="s">
        <v>12</v>
      </c>
      <c r="B22633">
        <v>6367073</v>
      </c>
      <c r="C22633">
        <v>6367093</v>
      </c>
      <c r="D22633" t="s">
        <v>75160</v>
      </c>
      <c r="E22633" t="s">
        <v>90</v>
      </c>
      <c r="F22633" t="s">
        <v>76</v>
      </c>
      <c r="G22633" t="s">
        <v>23</v>
      </c>
      <c r="H22633">
        <v>103</v>
      </c>
      <c r="I22633" t="s">
        <v>75170</v>
      </c>
      <c r="J22633" t="s">
        <v>75171</v>
      </c>
      <c r="K22633" t="s">
        <v>75172</v>
      </c>
      <c r="L22633" t="s">
        <v>77937</v>
      </c>
    </row>
    <row r="22634" spans="1:12" x14ac:dyDescent="0.15">
      <c r="A22634" t="s">
        <v>12</v>
      </c>
      <c r="B22634">
        <v>6368157</v>
      </c>
      <c r="C22634">
        <v>6368177</v>
      </c>
      <c r="D22634" t="s">
        <v>75173</v>
      </c>
      <c r="E22634" t="s">
        <v>90</v>
      </c>
      <c r="F22634" t="s">
        <v>76</v>
      </c>
      <c r="G22634" t="s">
        <v>36</v>
      </c>
      <c r="H22634">
        <v>37</v>
      </c>
      <c r="I22634" t="s">
        <v>75174</v>
      </c>
      <c r="J22634" t="s">
        <v>75175</v>
      </c>
      <c r="K22634" t="s">
        <v>75176</v>
      </c>
      <c r="L22634" t="s">
        <v>77906</v>
      </c>
    </row>
    <row r="22635" spans="1:12" x14ac:dyDescent="0.15">
      <c r="A22635" t="s">
        <v>12</v>
      </c>
      <c r="B22635">
        <v>6368111</v>
      </c>
      <c r="C22635">
        <v>6368131</v>
      </c>
      <c r="D22635" t="s">
        <v>75173</v>
      </c>
      <c r="E22635" t="s">
        <v>90</v>
      </c>
      <c r="F22635" t="s">
        <v>76</v>
      </c>
      <c r="G22635" t="s">
        <v>36</v>
      </c>
      <c r="H22635">
        <v>83</v>
      </c>
      <c r="I22635" t="s">
        <v>75177</v>
      </c>
      <c r="J22635" t="s">
        <v>75178</v>
      </c>
      <c r="K22635" t="s">
        <v>75179</v>
      </c>
      <c r="L22635" t="s">
        <v>77958</v>
      </c>
    </row>
    <row r="22636" spans="1:12" x14ac:dyDescent="0.15">
      <c r="A22636" t="s">
        <v>12</v>
      </c>
      <c r="B22636">
        <v>6368088</v>
      </c>
      <c r="C22636">
        <v>6368108</v>
      </c>
      <c r="D22636" t="s">
        <v>75173</v>
      </c>
      <c r="E22636" t="s">
        <v>90</v>
      </c>
      <c r="F22636" t="s">
        <v>76</v>
      </c>
      <c r="G22636" t="s">
        <v>16</v>
      </c>
      <c r="H22636">
        <v>106</v>
      </c>
      <c r="I22636" t="s">
        <v>75180</v>
      </c>
      <c r="J22636" t="s">
        <v>75181</v>
      </c>
      <c r="K22636" t="s">
        <v>75182</v>
      </c>
      <c r="L22636" t="s">
        <v>77914</v>
      </c>
    </row>
    <row r="22637" spans="1:12" x14ac:dyDescent="0.15">
      <c r="A22637" t="s">
        <v>12</v>
      </c>
      <c r="B22637">
        <v>6368039</v>
      </c>
      <c r="C22637">
        <v>6368059</v>
      </c>
      <c r="D22637" t="s">
        <v>75173</v>
      </c>
      <c r="E22637" t="s">
        <v>90</v>
      </c>
      <c r="F22637" t="s">
        <v>76</v>
      </c>
      <c r="G22637" t="s">
        <v>23</v>
      </c>
      <c r="H22637">
        <v>155</v>
      </c>
      <c r="I22637" t="s">
        <v>75183</v>
      </c>
      <c r="J22637" t="s">
        <v>75184</v>
      </c>
      <c r="K22637" t="s">
        <v>75185</v>
      </c>
      <c r="L22637" t="s">
        <v>78083</v>
      </c>
    </row>
    <row r="22638" spans="1:12" x14ac:dyDescent="0.15">
      <c r="A22638" t="s">
        <v>12</v>
      </c>
      <c r="B22638">
        <v>6369016</v>
      </c>
      <c r="C22638">
        <v>6369036</v>
      </c>
      <c r="D22638" t="s">
        <v>75186</v>
      </c>
      <c r="E22638" t="s">
        <v>75187</v>
      </c>
      <c r="F22638" t="s">
        <v>76</v>
      </c>
      <c r="G22638" t="s">
        <v>36</v>
      </c>
      <c r="H22638">
        <v>25</v>
      </c>
      <c r="I22638" t="s">
        <v>75188</v>
      </c>
      <c r="J22638" t="s">
        <v>75189</v>
      </c>
      <c r="K22638" t="s">
        <v>75190</v>
      </c>
      <c r="L22638" t="s">
        <v>78012</v>
      </c>
    </row>
    <row r="22639" spans="1:12" x14ac:dyDescent="0.15">
      <c r="A22639" t="s">
        <v>12</v>
      </c>
      <c r="B22639">
        <v>6368989</v>
      </c>
      <c r="C22639">
        <v>6369009</v>
      </c>
      <c r="D22639" t="s">
        <v>75186</v>
      </c>
      <c r="E22639" t="s">
        <v>75187</v>
      </c>
      <c r="F22639" t="s">
        <v>76</v>
      </c>
      <c r="G22639" t="s">
        <v>16</v>
      </c>
      <c r="H22639">
        <v>52</v>
      </c>
      <c r="I22639" t="s">
        <v>75191</v>
      </c>
      <c r="J22639" t="s">
        <v>75192</v>
      </c>
      <c r="K22639" t="s">
        <v>75193</v>
      </c>
      <c r="L22639" t="s">
        <v>77959</v>
      </c>
    </row>
    <row r="22640" spans="1:12" x14ac:dyDescent="0.15">
      <c r="A22640" t="s">
        <v>12</v>
      </c>
      <c r="B22640">
        <v>6368967</v>
      </c>
      <c r="C22640">
        <v>6368987</v>
      </c>
      <c r="D22640" t="s">
        <v>75186</v>
      </c>
      <c r="E22640" t="s">
        <v>75187</v>
      </c>
      <c r="F22640" t="s">
        <v>76</v>
      </c>
      <c r="G22640" t="s">
        <v>32</v>
      </c>
      <c r="H22640">
        <v>74</v>
      </c>
      <c r="I22640" t="s">
        <v>75194</v>
      </c>
      <c r="J22640" t="s">
        <v>75195</v>
      </c>
      <c r="K22640" t="s">
        <v>75196</v>
      </c>
      <c r="L22640" t="s">
        <v>78005</v>
      </c>
    </row>
    <row r="22641" spans="1:12" x14ac:dyDescent="0.15">
      <c r="A22641" t="s">
        <v>12</v>
      </c>
      <c r="B22641">
        <v>6368899</v>
      </c>
      <c r="C22641">
        <v>6368919</v>
      </c>
      <c r="D22641" t="s">
        <v>75186</v>
      </c>
      <c r="E22641" t="s">
        <v>75187</v>
      </c>
      <c r="F22641" t="s">
        <v>76</v>
      </c>
      <c r="G22641" t="s">
        <v>16</v>
      </c>
      <c r="H22641">
        <v>142</v>
      </c>
      <c r="I22641" t="s">
        <v>75197</v>
      </c>
      <c r="J22641" t="s">
        <v>75198</v>
      </c>
      <c r="K22641" t="s">
        <v>75199</v>
      </c>
      <c r="L22641" t="s">
        <v>77990</v>
      </c>
    </row>
    <row r="22642" spans="1:12" x14ac:dyDescent="0.15">
      <c r="A22642" t="s">
        <v>12</v>
      </c>
      <c r="B22642">
        <v>6369970</v>
      </c>
      <c r="C22642">
        <v>6369990</v>
      </c>
      <c r="D22642" t="s">
        <v>75200</v>
      </c>
      <c r="E22642" t="s">
        <v>75201</v>
      </c>
      <c r="F22642" t="s">
        <v>76</v>
      </c>
      <c r="G22642" t="s">
        <v>36</v>
      </c>
      <c r="H22642">
        <v>0</v>
      </c>
      <c r="I22642" t="s">
        <v>75202</v>
      </c>
      <c r="J22642" t="s">
        <v>75203</v>
      </c>
      <c r="K22642" t="s">
        <v>75204</v>
      </c>
      <c r="L22642" t="s">
        <v>77980</v>
      </c>
    </row>
    <row r="22643" spans="1:12" x14ac:dyDescent="0.15">
      <c r="A22643" t="s">
        <v>12</v>
      </c>
      <c r="B22643">
        <v>6369947</v>
      </c>
      <c r="C22643">
        <v>6369967</v>
      </c>
      <c r="D22643" t="s">
        <v>75200</v>
      </c>
      <c r="E22643" t="s">
        <v>75201</v>
      </c>
      <c r="F22643" t="s">
        <v>76</v>
      </c>
      <c r="G22643" t="s">
        <v>32</v>
      </c>
      <c r="H22643">
        <v>23</v>
      </c>
      <c r="I22643" t="s">
        <v>75205</v>
      </c>
      <c r="J22643" t="s">
        <v>75206</v>
      </c>
      <c r="K22643" t="s">
        <v>75207</v>
      </c>
      <c r="L22643" t="s">
        <v>77975</v>
      </c>
    </row>
    <row r="22644" spans="1:12" x14ac:dyDescent="0.15">
      <c r="A22644" t="s">
        <v>12</v>
      </c>
      <c r="B22644">
        <v>6369920</v>
      </c>
      <c r="C22644">
        <v>6369940</v>
      </c>
      <c r="D22644" t="s">
        <v>75200</v>
      </c>
      <c r="E22644" t="s">
        <v>75201</v>
      </c>
      <c r="F22644" t="s">
        <v>76</v>
      </c>
      <c r="G22644" t="s">
        <v>16</v>
      </c>
      <c r="H22644">
        <v>50</v>
      </c>
      <c r="I22644" t="s">
        <v>75208</v>
      </c>
      <c r="J22644" t="s">
        <v>75209</v>
      </c>
      <c r="K22644" t="s">
        <v>75210</v>
      </c>
      <c r="L22644" t="s">
        <v>77925</v>
      </c>
    </row>
    <row r="22645" spans="1:12" x14ac:dyDescent="0.15">
      <c r="A22645" t="s">
        <v>12</v>
      </c>
      <c r="B22645">
        <v>6369899</v>
      </c>
      <c r="C22645">
        <v>6369919</v>
      </c>
      <c r="D22645" t="s">
        <v>75200</v>
      </c>
      <c r="E22645" t="s">
        <v>75201</v>
      </c>
      <c r="F22645" t="s">
        <v>76</v>
      </c>
      <c r="G22645" t="s">
        <v>23</v>
      </c>
      <c r="H22645">
        <v>71</v>
      </c>
      <c r="I22645" t="s">
        <v>75211</v>
      </c>
      <c r="J22645" t="s">
        <v>75212</v>
      </c>
      <c r="K22645" t="s">
        <v>75213</v>
      </c>
      <c r="L22645" t="s">
        <v>77969</v>
      </c>
    </row>
    <row r="22646" spans="1:12" x14ac:dyDescent="0.15">
      <c r="A22646" t="s">
        <v>12</v>
      </c>
      <c r="B22646">
        <v>6371640</v>
      </c>
      <c r="C22646">
        <v>6371660</v>
      </c>
      <c r="D22646" t="s">
        <v>75214</v>
      </c>
      <c r="E22646" t="s">
        <v>75215</v>
      </c>
      <c r="F22646" t="s">
        <v>76</v>
      </c>
      <c r="G22646" t="s">
        <v>16</v>
      </c>
      <c r="H22646">
        <v>22</v>
      </c>
      <c r="I22646" t="s">
        <v>75216</v>
      </c>
      <c r="J22646" t="s">
        <v>75217</v>
      </c>
      <c r="K22646" t="s">
        <v>75218</v>
      </c>
      <c r="L22646" t="s">
        <v>77948</v>
      </c>
    </row>
    <row r="22647" spans="1:12" x14ac:dyDescent="0.15">
      <c r="A22647" t="s">
        <v>12</v>
      </c>
      <c r="B22647">
        <v>6371611</v>
      </c>
      <c r="C22647">
        <v>6371631</v>
      </c>
      <c r="D22647" t="s">
        <v>75214</v>
      </c>
      <c r="E22647" t="s">
        <v>75215</v>
      </c>
      <c r="F22647" t="s">
        <v>76</v>
      </c>
      <c r="G22647" t="s">
        <v>36</v>
      </c>
      <c r="H22647">
        <v>51</v>
      </c>
      <c r="I22647" t="s">
        <v>75219</v>
      </c>
      <c r="J22647" t="s">
        <v>75220</v>
      </c>
      <c r="K22647" t="s">
        <v>75221</v>
      </c>
      <c r="L22647" t="s">
        <v>78023</v>
      </c>
    </row>
    <row r="22648" spans="1:12" x14ac:dyDescent="0.15">
      <c r="A22648" t="s">
        <v>12</v>
      </c>
      <c r="B22648">
        <v>6371555</v>
      </c>
      <c r="C22648">
        <v>6371575</v>
      </c>
      <c r="D22648" t="s">
        <v>75214</v>
      </c>
      <c r="E22648" t="s">
        <v>75215</v>
      </c>
      <c r="F22648" t="s">
        <v>76</v>
      </c>
      <c r="G22648" t="s">
        <v>23</v>
      </c>
      <c r="H22648">
        <v>107</v>
      </c>
      <c r="I22648" t="s">
        <v>75222</v>
      </c>
      <c r="J22648" t="s">
        <v>75223</v>
      </c>
      <c r="K22648" t="s">
        <v>75224</v>
      </c>
      <c r="L22648" t="s">
        <v>77983</v>
      </c>
    </row>
    <row r="22649" spans="1:12" x14ac:dyDescent="0.15">
      <c r="A22649" t="s">
        <v>12</v>
      </c>
      <c r="B22649">
        <v>6371522</v>
      </c>
      <c r="C22649">
        <v>6371542</v>
      </c>
      <c r="D22649" t="s">
        <v>75214</v>
      </c>
      <c r="E22649" t="s">
        <v>75215</v>
      </c>
      <c r="F22649" t="s">
        <v>76</v>
      </c>
      <c r="G22649" t="s">
        <v>32</v>
      </c>
      <c r="H22649">
        <v>140</v>
      </c>
      <c r="I22649" t="s">
        <v>75225</v>
      </c>
      <c r="J22649" t="s">
        <v>75226</v>
      </c>
      <c r="K22649" t="s">
        <v>75227</v>
      </c>
      <c r="L22649" t="s">
        <v>78038</v>
      </c>
    </row>
    <row r="22650" spans="1:12" x14ac:dyDescent="0.15">
      <c r="A22650" t="s">
        <v>12</v>
      </c>
      <c r="B22650">
        <v>6373694</v>
      </c>
      <c r="C22650">
        <v>6373714</v>
      </c>
      <c r="D22650" t="s">
        <v>75228</v>
      </c>
      <c r="E22650" t="s">
        <v>75229</v>
      </c>
      <c r="F22650" t="s">
        <v>76</v>
      </c>
      <c r="G22650" t="s">
        <v>36</v>
      </c>
      <c r="H22650">
        <v>21</v>
      </c>
      <c r="I22650" t="s">
        <v>75230</v>
      </c>
      <c r="J22650" t="s">
        <v>75231</v>
      </c>
      <c r="K22650" t="s">
        <v>75232</v>
      </c>
      <c r="L22650" t="s">
        <v>78022</v>
      </c>
    </row>
    <row r="22651" spans="1:12" x14ac:dyDescent="0.15">
      <c r="A22651" t="s">
        <v>12</v>
      </c>
      <c r="B22651">
        <v>6373641</v>
      </c>
      <c r="C22651">
        <v>6373661</v>
      </c>
      <c r="D22651" t="s">
        <v>75228</v>
      </c>
      <c r="E22651" t="s">
        <v>75229</v>
      </c>
      <c r="F22651" t="s">
        <v>76</v>
      </c>
      <c r="G22651" t="s">
        <v>32</v>
      </c>
      <c r="H22651">
        <v>74</v>
      </c>
      <c r="I22651" t="s">
        <v>75233</v>
      </c>
      <c r="J22651" t="s">
        <v>75234</v>
      </c>
      <c r="K22651" t="s">
        <v>75235</v>
      </c>
      <c r="L22651" t="s">
        <v>78005</v>
      </c>
    </row>
    <row r="22652" spans="1:12" x14ac:dyDescent="0.15">
      <c r="A22652" t="s">
        <v>12</v>
      </c>
      <c r="B22652">
        <v>6373615</v>
      </c>
      <c r="C22652">
        <v>6373635</v>
      </c>
      <c r="D22652" t="s">
        <v>75228</v>
      </c>
      <c r="E22652" t="s">
        <v>75229</v>
      </c>
      <c r="F22652" t="s">
        <v>76</v>
      </c>
      <c r="G22652" t="s">
        <v>32</v>
      </c>
      <c r="H22652">
        <v>100</v>
      </c>
      <c r="I22652" t="s">
        <v>75236</v>
      </c>
      <c r="J22652" t="s">
        <v>75237</v>
      </c>
      <c r="K22652" t="s">
        <v>75238</v>
      </c>
      <c r="L22652" t="s">
        <v>77953</v>
      </c>
    </row>
    <row r="22653" spans="1:12" x14ac:dyDescent="0.15">
      <c r="A22653" t="s">
        <v>12</v>
      </c>
      <c r="B22653">
        <v>6373580</v>
      </c>
      <c r="C22653">
        <v>6373600</v>
      </c>
      <c r="D22653" t="s">
        <v>75228</v>
      </c>
      <c r="E22653" t="s">
        <v>75229</v>
      </c>
      <c r="F22653" t="s">
        <v>76</v>
      </c>
      <c r="G22653" t="s">
        <v>16</v>
      </c>
      <c r="H22653">
        <v>135</v>
      </c>
      <c r="I22653" t="s">
        <v>75239</v>
      </c>
      <c r="J22653" t="s">
        <v>75240</v>
      </c>
      <c r="K22653" t="s">
        <v>75241</v>
      </c>
      <c r="L22653" t="s">
        <v>77978</v>
      </c>
    </row>
    <row r="22654" spans="1:12" x14ac:dyDescent="0.15">
      <c r="A22654" t="s">
        <v>12</v>
      </c>
      <c r="B22654">
        <v>6375081</v>
      </c>
      <c r="C22654">
        <v>6375101</v>
      </c>
      <c r="D22654" t="s">
        <v>75242</v>
      </c>
      <c r="E22654" t="s">
        <v>75243</v>
      </c>
      <c r="F22654" t="s">
        <v>76</v>
      </c>
      <c r="G22654" t="s">
        <v>36</v>
      </c>
      <c r="H22654">
        <v>28</v>
      </c>
      <c r="I22654" t="s">
        <v>75244</v>
      </c>
      <c r="J22654" t="s">
        <v>75245</v>
      </c>
      <c r="K22654" t="s">
        <v>75246</v>
      </c>
      <c r="L22654" t="s">
        <v>77956</v>
      </c>
    </row>
    <row r="22655" spans="1:12" x14ac:dyDescent="0.15">
      <c r="A22655" t="s">
        <v>12</v>
      </c>
      <c r="B22655">
        <v>6375051</v>
      </c>
      <c r="C22655">
        <v>6375071</v>
      </c>
      <c r="D22655" t="s">
        <v>75242</v>
      </c>
      <c r="E22655" t="s">
        <v>75243</v>
      </c>
      <c r="F22655" t="s">
        <v>76</v>
      </c>
      <c r="G22655" t="s">
        <v>16</v>
      </c>
      <c r="H22655">
        <v>58</v>
      </c>
      <c r="I22655" t="s">
        <v>75247</v>
      </c>
      <c r="J22655" t="s">
        <v>75248</v>
      </c>
      <c r="K22655" t="s">
        <v>75249</v>
      </c>
      <c r="L22655" t="s">
        <v>77911</v>
      </c>
    </row>
    <row r="22656" spans="1:12" x14ac:dyDescent="0.15">
      <c r="A22656" t="s">
        <v>12</v>
      </c>
      <c r="B22656">
        <v>6375026</v>
      </c>
      <c r="C22656">
        <v>6375046</v>
      </c>
      <c r="D22656" t="s">
        <v>75242</v>
      </c>
      <c r="E22656" t="s">
        <v>75243</v>
      </c>
      <c r="F22656" t="s">
        <v>76</v>
      </c>
      <c r="G22656" t="s">
        <v>36</v>
      </c>
      <c r="H22656">
        <v>83</v>
      </c>
      <c r="I22656" t="s">
        <v>75250</v>
      </c>
      <c r="J22656" t="s">
        <v>75251</v>
      </c>
      <c r="K22656" t="s">
        <v>75252</v>
      </c>
      <c r="L22656" t="s">
        <v>77958</v>
      </c>
    </row>
    <row r="22657" spans="1:12" x14ac:dyDescent="0.15">
      <c r="A22657" t="s">
        <v>12</v>
      </c>
      <c r="B22657">
        <v>6375000</v>
      </c>
      <c r="C22657">
        <v>6375020</v>
      </c>
      <c r="D22657" t="s">
        <v>75242</v>
      </c>
      <c r="E22657" t="s">
        <v>75243</v>
      </c>
      <c r="F22657" t="s">
        <v>76</v>
      </c>
      <c r="G22657" t="s">
        <v>32</v>
      </c>
      <c r="H22657">
        <v>109</v>
      </c>
      <c r="I22657" t="s">
        <v>75253</v>
      </c>
      <c r="J22657" t="s">
        <v>75254</v>
      </c>
      <c r="K22657" t="s">
        <v>75255</v>
      </c>
      <c r="L22657" t="s">
        <v>77947</v>
      </c>
    </row>
    <row r="22658" spans="1:12" x14ac:dyDescent="0.15">
      <c r="A22658" t="s">
        <v>12</v>
      </c>
      <c r="B22658">
        <v>6382545</v>
      </c>
      <c r="C22658">
        <v>6382565</v>
      </c>
      <c r="D22658" t="s">
        <v>75256</v>
      </c>
      <c r="E22658" t="s">
        <v>90</v>
      </c>
      <c r="F22658" t="s">
        <v>76</v>
      </c>
      <c r="G22658" t="s">
        <v>32</v>
      </c>
      <c r="H22658">
        <v>6</v>
      </c>
      <c r="I22658" t="s">
        <v>75257</v>
      </c>
      <c r="J22658" t="s">
        <v>75258</v>
      </c>
      <c r="K22658" t="s">
        <v>75259</v>
      </c>
      <c r="L22658" t="s">
        <v>78025</v>
      </c>
    </row>
    <row r="22659" spans="1:12" x14ac:dyDescent="0.15">
      <c r="A22659" t="s">
        <v>12</v>
      </c>
      <c r="B22659">
        <v>6382521</v>
      </c>
      <c r="C22659">
        <v>6382541</v>
      </c>
      <c r="D22659" t="s">
        <v>75256</v>
      </c>
      <c r="E22659" t="s">
        <v>90</v>
      </c>
      <c r="F22659" t="s">
        <v>76</v>
      </c>
      <c r="G22659" t="s">
        <v>16</v>
      </c>
      <c r="H22659">
        <v>30</v>
      </c>
      <c r="I22659" t="s">
        <v>75260</v>
      </c>
      <c r="J22659" t="s">
        <v>75261</v>
      </c>
      <c r="K22659" t="s">
        <v>75262</v>
      </c>
      <c r="L22659" t="s">
        <v>77984</v>
      </c>
    </row>
    <row r="22660" spans="1:12" x14ac:dyDescent="0.15">
      <c r="A22660" t="s">
        <v>12</v>
      </c>
      <c r="B22660">
        <v>6382501</v>
      </c>
      <c r="C22660">
        <v>6382521</v>
      </c>
      <c r="D22660" t="s">
        <v>75256</v>
      </c>
      <c r="E22660" t="s">
        <v>90</v>
      </c>
      <c r="F22660" t="s">
        <v>76</v>
      </c>
      <c r="G22660" t="s">
        <v>16</v>
      </c>
      <c r="H22660">
        <v>50</v>
      </c>
      <c r="I22660" t="s">
        <v>75263</v>
      </c>
      <c r="J22660" t="s">
        <v>75264</v>
      </c>
      <c r="K22660" t="s">
        <v>75265</v>
      </c>
      <c r="L22660" t="s">
        <v>77925</v>
      </c>
    </row>
    <row r="22661" spans="1:12" x14ac:dyDescent="0.15">
      <c r="A22661" t="s">
        <v>12</v>
      </c>
      <c r="B22661">
        <v>6382478</v>
      </c>
      <c r="C22661">
        <v>6382498</v>
      </c>
      <c r="D22661" t="s">
        <v>75256</v>
      </c>
      <c r="E22661" t="s">
        <v>90</v>
      </c>
      <c r="F22661" t="s">
        <v>76</v>
      </c>
      <c r="G22661" t="s">
        <v>36</v>
      </c>
      <c r="H22661">
        <v>73</v>
      </c>
      <c r="I22661" t="s">
        <v>75266</v>
      </c>
      <c r="J22661" t="s">
        <v>75267</v>
      </c>
      <c r="K22661" t="s">
        <v>75268</v>
      </c>
      <c r="L22661" t="s">
        <v>77926</v>
      </c>
    </row>
    <row r="22662" spans="1:12" x14ac:dyDescent="0.15">
      <c r="A22662" t="s">
        <v>12</v>
      </c>
      <c r="B22662">
        <v>6382858</v>
      </c>
      <c r="C22662">
        <v>6382878</v>
      </c>
      <c r="D22662" t="s">
        <v>75269</v>
      </c>
      <c r="E22662" t="s">
        <v>90</v>
      </c>
      <c r="F22662" t="s">
        <v>15</v>
      </c>
      <c r="G22662" t="s">
        <v>23</v>
      </c>
      <c r="H22662">
        <v>0</v>
      </c>
      <c r="I22662" t="s">
        <v>75270</v>
      </c>
      <c r="J22662" t="s">
        <v>75271</v>
      </c>
      <c r="K22662" t="s">
        <v>75272</v>
      </c>
      <c r="L22662" t="s">
        <v>77980</v>
      </c>
    </row>
    <row r="22663" spans="1:12" x14ac:dyDescent="0.15">
      <c r="A22663" t="s">
        <v>12</v>
      </c>
      <c r="B22663">
        <v>6382884</v>
      </c>
      <c r="C22663">
        <v>6382904</v>
      </c>
      <c r="D22663" t="s">
        <v>75269</v>
      </c>
      <c r="E22663" t="s">
        <v>90</v>
      </c>
      <c r="F22663" t="s">
        <v>15</v>
      </c>
      <c r="G22663" t="s">
        <v>36</v>
      </c>
      <c r="H22663">
        <v>26</v>
      </c>
      <c r="I22663" t="s">
        <v>75273</v>
      </c>
      <c r="J22663" t="s">
        <v>75274</v>
      </c>
      <c r="K22663" t="s">
        <v>75275</v>
      </c>
      <c r="L22663" t="s">
        <v>78002</v>
      </c>
    </row>
    <row r="22664" spans="1:12" x14ac:dyDescent="0.15">
      <c r="A22664" t="s">
        <v>12</v>
      </c>
      <c r="B22664">
        <v>6382907</v>
      </c>
      <c r="C22664">
        <v>6382927</v>
      </c>
      <c r="D22664" t="s">
        <v>75269</v>
      </c>
      <c r="E22664" t="s">
        <v>90</v>
      </c>
      <c r="F22664" t="s">
        <v>15</v>
      </c>
      <c r="G22664" t="s">
        <v>23</v>
      </c>
      <c r="H22664">
        <v>49</v>
      </c>
      <c r="I22664" t="s">
        <v>75276</v>
      </c>
      <c r="J22664" t="s">
        <v>75277</v>
      </c>
      <c r="K22664" t="s">
        <v>75278</v>
      </c>
      <c r="L22664" t="s">
        <v>77913</v>
      </c>
    </row>
    <row r="22665" spans="1:12" x14ac:dyDescent="0.15">
      <c r="A22665" t="s">
        <v>12</v>
      </c>
      <c r="B22665">
        <v>6382927</v>
      </c>
      <c r="C22665">
        <v>6382947</v>
      </c>
      <c r="D22665" t="s">
        <v>75269</v>
      </c>
      <c r="E22665" t="s">
        <v>90</v>
      </c>
      <c r="F22665" t="s">
        <v>15</v>
      </c>
      <c r="G22665" t="s">
        <v>16</v>
      </c>
      <c r="H22665">
        <v>69</v>
      </c>
      <c r="I22665" t="s">
        <v>75279</v>
      </c>
      <c r="J22665" t="s">
        <v>75280</v>
      </c>
      <c r="K22665" t="s">
        <v>75281</v>
      </c>
      <c r="L22665" t="s">
        <v>78015</v>
      </c>
    </row>
    <row r="22666" spans="1:12" x14ac:dyDescent="0.15">
      <c r="A22666" t="s">
        <v>12</v>
      </c>
      <c r="B22666">
        <v>6384966</v>
      </c>
      <c r="C22666">
        <v>6384986</v>
      </c>
      <c r="D22666" t="s">
        <v>75282</v>
      </c>
      <c r="E22666" t="s">
        <v>75283</v>
      </c>
      <c r="F22666" t="s">
        <v>76</v>
      </c>
      <c r="G22666" t="s">
        <v>32</v>
      </c>
      <c r="H22666">
        <v>8</v>
      </c>
      <c r="I22666" t="s">
        <v>75284</v>
      </c>
      <c r="J22666" t="s">
        <v>75285</v>
      </c>
      <c r="K22666" t="s">
        <v>75286</v>
      </c>
      <c r="L22666" t="s">
        <v>77955</v>
      </c>
    </row>
    <row r="22667" spans="1:12" x14ac:dyDescent="0.15">
      <c r="A22667" t="s">
        <v>12</v>
      </c>
      <c r="B22667">
        <v>6384937</v>
      </c>
      <c r="C22667">
        <v>6384957</v>
      </c>
      <c r="D22667" t="s">
        <v>75282</v>
      </c>
      <c r="E22667" t="s">
        <v>75283</v>
      </c>
      <c r="F22667" t="s">
        <v>76</v>
      </c>
      <c r="G22667" t="s">
        <v>16</v>
      </c>
      <c r="H22667">
        <v>37</v>
      </c>
      <c r="I22667" t="s">
        <v>75287</v>
      </c>
      <c r="J22667" t="s">
        <v>75288</v>
      </c>
      <c r="K22667" t="s">
        <v>75289</v>
      </c>
      <c r="L22667" t="s">
        <v>77906</v>
      </c>
    </row>
    <row r="22668" spans="1:12" x14ac:dyDescent="0.15">
      <c r="A22668" t="s">
        <v>12</v>
      </c>
      <c r="B22668">
        <v>6384910</v>
      </c>
      <c r="C22668">
        <v>6384930</v>
      </c>
      <c r="D22668" t="s">
        <v>75282</v>
      </c>
      <c r="E22668" t="s">
        <v>75283</v>
      </c>
      <c r="F22668" t="s">
        <v>76</v>
      </c>
      <c r="G22668" t="s">
        <v>36</v>
      </c>
      <c r="H22668">
        <v>64</v>
      </c>
      <c r="I22668" t="s">
        <v>75290</v>
      </c>
      <c r="J22668" t="s">
        <v>75291</v>
      </c>
      <c r="K22668" t="s">
        <v>75292</v>
      </c>
      <c r="L22668" t="s">
        <v>77989</v>
      </c>
    </row>
    <row r="22669" spans="1:12" x14ac:dyDescent="0.15">
      <c r="A22669" t="s">
        <v>12</v>
      </c>
      <c r="B22669">
        <v>6384865</v>
      </c>
      <c r="C22669">
        <v>6384885</v>
      </c>
      <c r="D22669" t="s">
        <v>75282</v>
      </c>
      <c r="E22669" t="s">
        <v>75283</v>
      </c>
      <c r="F22669" t="s">
        <v>76</v>
      </c>
      <c r="G22669" t="s">
        <v>16</v>
      </c>
      <c r="H22669">
        <v>109</v>
      </c>
      <c r="I22669" t="s">
        <v>75293</v>
      </c>
      <c r="J22669" t="s">
        <v>75294</v>
      </c>
      <c r="K22669" t="s">
        <v>75295</v>
      </c>
      <c r="L22669" t="s">
        <v>77947</v>
      </c>
    </row>
    <row r="22670" spans="1:12" x14ac:dyDescent="0.15">
      <c r="A22670" t="s">
        <v>12</v>
      </c>
      <c r="B22670">
        <v>6386575</v>
      </c>
      <c r="C22670">
        <v>6386595</v>
      </c>
      <c r="D22670" t="s">
        <v>75296</v>
      </c>
      <c r="E22670" t="s">
        <v>75297</v>
      </c>
      <c r="F22670" t="s">
        <v>76</v>
      </c>
      <c r="G22670" t="s">
        <v>36</v>
      </c>
      <c r="H22670">
        <v>7</v>
      </c>
      <c r="I22670" t="s">
        <v>75298</v>
      </c>
      <c r="J22670" t="s">
        <v>75299</v>
      </c>
      <c r="K22670" t="s">
        <v>75300</v>
      </c>
      <c r="L22670" t="s">
        <v>77909</v>
      </c>
    </row>
    <row r="22671" spans="1:12" x14ac:dyDescent="0.15">
      <c r="A22671" t="s">
        <v>12</v>
      </c>
      <c r="B22671">
        <v>6386527</v>
      </c>
      <c r="C22671">
        <v>6386547</v>
      </c>
      <c r="D22671" t="s">
        <v>75296</v>
      </c>
      <c r="E22671" t="s">
        <v>75297</v>
      </c>
      <c r="F22671" t="s">
        <v>76</v>
      </c>
      <c r="G22671" t="s">
        <v>32</v>
      </c>
      <c r="H22671">
        <v>55</v>
      </c>
      <c r="I22671" t="s">
        <v>75301</v>
      </c>
      <c r="J22671" t="s">
        <v>75302</v>
      </c>
      <c r="K22671" t="s">
        <v>75303</v>
      </c>
      <c r="L22671" t="s">
        <v>77992</v>
      </c>
    </row>
    <row r="22672" spans="1:12" x14ac:dyDescent="0.15">
      <c r="A22672" t="s">
        <v>12</v>
      </c>
      <c r="B22672">
        <v>6386503</v>
      </c>
      <c r="C22672">
        <v>6386523</v>
      </c>
      <c r="D22672" t="s">
        <v>75296</v>
      </c>
      <c r="E22672" t="s">
        <v>75297</v>
      </c>
      <c r="F22672" t="s">
        <v>76</v>
      </c>
      <c r="G22672" t="s">
        <v>32</v>
      </c>
      <c r="H22672">
        <v>79</v>
      </c>
      <c r="I22672" t="s">
        <v>75304</v>
      </c>
      <c r="J22672" t="s">
        <v>75305</v>
      </c>
      <c r="K22672" t="s">
        <v>75306</v>
      </c>
      <c r="L22672" t="s">
        <v>77993</v>
      </c>
    </row>
    <row r="22673" spans="1:12" x14ac:dyDescent="0.15">
      <c r="A22673" t="s">
        <v>12</v>
      </c>
      <c r="B22673">
        <v>6386466</v>
      </c>
      <c r="C22673">
        <v>6386486</v>
      </c>
      <c r="D22673" t="s">
        <v>75296</v>
      </c>
      <c r="E22673" t="s">
        <v>75297</v>
      </c>
      <c r="F22673" t="s">
        <v>76</v>
      </c>
      <c r="G22673" t="s">
        <v>32</v>
      </c>
      <c r="H22673">
        <v>116</v>
      </c>
      <c r="I22673" t="s">
        <v>75307</v>
      </c>
      <c r="J22673" t="s">
        <v>75308</v>
      </c>
      <c r="K22673" t="s">
        <v>75309</v>
      </c>
      <c r="L22673" t="s">
        <v>77976</v>
      </c>
    </row>
    <row r="22674" spans="1:12" x14ac:dyDescent="0.15">
      <c r="A22674" t="s">
        <v>12</v>
      </c>
      <c r="B22674">
        <v>6387230</v>
      </c>
      <c r="C22674">
        <v>6387250</v>
      </c>
      <c r="D22674" t="s">
        <v>75310</v>
      </c>
      <c r="E22674" t="s">
        <v>75311</v>
      </c>
      <c r="F22674" t="s">
        <v>76</v>
      </c>
      <c r="G22674" t="s">
        <v>36</v>
      </c>
      <c r="H22674">
        <v>6</v>
      </c>
      <c r="I22674" t="s">
        <v>75312</v>
      </c>
      <c r="J22674" t="s">
        <v>75313</v>
      </c>
      <c r="K22674" t="s">
        <v>75314</v>
      </c>
      <c r="L22674" t="s">
        <v>78025</v>
      </c>
    </row>
    <row r="22675" spans="1:12" x14ac:dyDescent="0.15">
      <c r="A22675" t="s">
        <v>12</v>
      </c>
      <c r="B22675">
        <v>6387207</v>
      </c>
      <c r="C22675">
        <v>6387227</v>
      </c>
      <c r="D22675" t="s">
        <v>75310</v>
      </c>
      <c r="E22675" t="s">
        <v>75311</v>
      </c>
      <c r="F22675" t="s">
        <v>76</v>
      </c>
      <c r="G22675" t="s">
        <v>16</v>
      </c>
      <c r="H22675">
        <v>29</v>
      </c>
      <c r="I22675" t="s">
        <v>75315</v>
      </c>
      <c r="J22675" t="s">
        <v>75316</v>
      </c>
      <c r="K22675" t="s">
        <v>75317</v>
      </c>
      <c r="L22675" t="s">
        <v>77921</v>
      </c>
    </row>
    <row r="22676" spans="1:12" x14ac:dyDescent="0.15">
      <c r="A22676" t="s">
        <v>12</v>
      </c>
      <c r="B22676">
        <v>6387145</v>
      </c>
      <c r="C22676">
        <v>6387165</v>
      </c>
      <c r="D22676" t="s">
        <v>75310</v>
      </c>
      <c r="E22676" t="s">
        <v>75311</v>
      </c>
      <c r="F22676" t="s">
        <v>76</v>
      </c>
      <c r="G22676" t="s">
        <v>32</v>
      </c>
      <c r="H22676">
        <v>91</v>
      </c>
      <c r="I22676" t="s">
        <v>75318</v>
      </c>
      <c r="J22676" t="s">
        <v>75319</v>
      </c>
      <c r="K22676" t="s">
        <v>75320</v>
      </c>
      <c r="L22676" t="s">
        <v>77907</v>
      </c>
    </row>
    <row r="22677" spans="1:12" x14ac:dyDescent="0.15">
      <c r="A22677" t="s">
        <v>12</v>
      </c>
      <c r="B22677">
        <v>6387123</v>
      </c>
      <c r="C22677">
        <v>6387143</v>
      </c>
      <c r="D22677" t="s">
        <v>75310</v>
      </c>
      <c r="E22677" t="s">
        <v>75311</v>
      </c>
      <c r="F22677" t="s">
        <v>76</v>
      </c>
      <c r="G22677" t="s">
        <v>23</v>
      </c>
      <c r="H22677">
        <v>113</v>
      </c>
      <c r="I22677" t="s">
        <v>75321</v>
      </c>
      <c r="J22677" t="s">
        <v>75322</v>
      </c>
      <c r="K22677" t="s">
        <v>75323</v>
      </c>
      <c r="L22677" t="s">
        <v>77986</v>
      </c>
    </row>
    <row r="22678" spans="1:12" x14ac:dyDescent="0.15">
      <c r="A22678" t="s">
        <v>12</v>
      </c>
      <c r="B22678">
        <v>6387607</v>
      </c>
      <c r="C22678">
        <v>6387627</v>
      </c>
      <c r="D22678" t="s">
        <v>75324</v>
      </c>
      <c r="E22678" t="s">
        <v>75325</v>
      </c>
      <c r="F22678" t="s">
        <v>15</v>
      </c>
      <c r="G22678" t="s">
        <v>16</v>
      </c>
      <c r="H22678">
        <v>19</v>
      </c>
      <c r="I22678" t="s">
        <v>75326</v>
      </c>
      <c r="J22678" t="s">
        <v>75327</v>
      </c>
      <c r="K22678" t="s">
        <v>75328</v>
      </c>
      <c r="L22678" t="s">
        <v>77982</v>
      </c>
    </row>
    <row r="22679" spans="1:12" x14ac:dyDescent="0.15">
      <c r="A22679" t="s">
        <v>12</v>
      </c>
      <c r="B22679">
        <v>6387628</v>
      </c>
      <c r="C22679">
        <v>6387648</v>
      </c>
      <c r="D22679" t="s">
        <v>75324</v>
      </c>
      <c r="E22679" t="s">
        <v>75325</v>
      </c>
      <c r="F22679" t="s">
        <v>15</v>
      </c>
      <c r="G22679" t="s">
        <v>16</v>
      </c>
      <c r="H22679">
        <v>40</v>
      </c>
      <c r="I22679" t="s">
        <v>75329</v>
      </c>
      <c r="J22679" t="s">
        <v>75330</v>
      </c>
      <c r="K22679" t="s">
        <v>75331</v>
      </c>
      <c r="L22679" t="s">
        <v>77952</v>
      </c>
    </row>
    <row r="22680" spans="1:12" x14ac:dyDescent="0.15">
      <c r="A22680" t="s">
        <v>12</v>
      </c>
      <c r="B22680">
        <v>6387648</v>
      </c>
      <c r="C22680">
        <v>6387668</v>
      </c>
      <c r="D22680" t="s">
        <v>75324</v>
      </c>
      <c r="E22680" t="s">
        <v>75325</v>
      </c>
      <c r="F22680" t="s">
        <v>15</v>
      </c>
      <c r="G22680" t="s">
        <v>36</v>
      </c>
      <c r="H22680">
        <v>60</v>
      </c>
      <c r="I22680" t="s">
        <v>75332</v>
      </c>
      <c r="J22680" t="s">
        <v>75333</v>
      </c>
      <c r="K22680" t="s">
        <v>75334</v>
      </c>
      <c r="L22680" t="s">
        <v>78006</v>
      </c>
    </row>
    <row r="22681" spans="1:12" x14ac:dyDescent="0.15">
      <c r="A22681" t="s">
        <v>12</v>
      </c>
      <c r="B22681">
        <v>6387674</v>
      </c>
      <c r="C22681">
        <v>6387694</v>
      </c>
      <c r="D22681" t="s">
        <v>75324</v>
      </c>
      <c r="E22681" t="s">
        <v>75325</v>
      </c>
      <c r="F22681" t="s">
        <v>15</v>
      </c>
      <c r="G22681" t="s">
        <v>16</v>
      </c>
      <c r="H22681">
        <v>86</v>
      </c>
      <c r="I22681" t="s">
        <v>75335</v>
      </c>
      <c r="J22681" t="s">
        <v>75336</v>
      </c>
      <c r="K22681" t="s">
        <v>75337</v>
      </c>
      <c r="L22681" t="s">
        <v>77929</v>
      </c>
    </row>
    <row r="22682" spans="1:12" x14ac:dyDescent="0.15">
      <c r="A22682" t="s">
        <v>12</v>
      </c>
      <c r="B22682">
        <v>6390514</v>
      </c>
      <c r="C22682">
        <v>6390534</v>
      </c>
      <c r="D22682" t="s">
        <v>75338</v>
      </c>
      <c r="E22682" t="s">
        <v>90</v>
      </c>
      <c r="F22682" t="s">
        <v>76</v>
      </c>
      <c r="G22682" t="s">
        <v>32</v>
      </c>
      <c r="H22682">
        <v>1</v>
      </c>
      <c r="I22682" t="s">
        <v>75339</v>
      </c>
      <c r="J22682" t="s">
        <v>75340</v>
      </c>
      <c r="K22682" t="s">
        <v>75341</v>
      </c>
      <c r="L22682" t="s">
        <v>77917</v>
      </c>
    </row>
    <row r="22683" spans="1:12" x14ac:dyDescent="0.15">
      <c r="A22683" t="s">
        <v>12</v>
      </c>
      <c r="B22683">
        <v>6390492</v>
      </c>
      <c r="C22683">
        <v>6390512</v>
      </c>
      <c r="D22683" t="s">
        <v>75338</v>
      </c>
      <c r="E22683" t="s">
        <v>90</v>
      </c>
      <c r="F22683" t="s">
        <v>76</v>
      </c>
      <c r="G22683" t="s">
        <v>32</v>
      </c>
      <c r="H22683">
        <v>23</v>
      </c>
      <c r="I22683" t="s">
        <v>75342</v>
      </c>
      <c r="J22683" t="s">
        <v>75343</v>
      </c>
      <c r="K22683" t="s">
        <v>75344</v>
      </c>
      <c r="L22683" t="s">
        <v>77975</v>
      </c>
    </row>
    <row r="22684" spans="1:12" x14ac:dyDescent="0.15">
      <c r="A22684" t="s">
        <v>12</v>
      </c>
      <c r="B22684">
        <v>6390469</v>
      </c>
      <c r="C22684">
        <v>6390489</v>
      </c>
      <c r="D22684" t="s">
        <v>75338</v>
      </c>
      <c r="E22684" t="s">
        <v>90</v>
      </c>
      <c r="F22684" t="s">
        <v>76</v>
      </c>
      <c r="G22684" t="s">
        <v>36</v>
      </c>
      <c r="H22684">
        <v>46</v>
      </c>
      <c r="I22684" t="s">
        <v>75345</v>
      </c>
      <c r="J22684" t="s">
        <v>75346</v>
      </c>
      <c r="K22684" t="s">
        <v>75347</v>
      </c>
      <c r="L22684" t="s">
        <v>78004</v>
      </c>
    </row>
    <row r="22685" spans="1:12" x14ac:dyDescent="0.15">
      <c r="A22685" t="s">
        <v>12</v>
      </c>
      <c r="B22685">
        <v>6390438</v>
      </c>
      <c r="C22685">
        <v>6390458</v>
      </c>
      <c r="D22685" t="s">
        <v>75338</v>
      </c>
      <c r="E22685" t="s">
        <v>90</v>
      </c>
      <c r="F22685" t="s">
        <v>76</v>
      </c>
      <c r="G22685" t="s">
        <v>32</v>
      </c>
      <c r="H22685">
        <v>77</v>
      </c>
      <c r="I22685" t="s">
        <v>75348</v>
      </c>
      <c r="J22685" t="s">
        <v>75349</v>
      </c>
      <c r="K22685" t="s">
        <v>75350</v>
      </c>
      <c r="L22685" t="s">
        <v>77960</v>
      </c>
    </row>
    <row r="22686" spans="1:12" x14ac:dyDescent="0.15">
      <c r="A22686" t="s">
        <v>12</v>
      </c>
      <c r="B22686">
        <v>6391350</v>
      </c>
      <c r="C22686">
        <v>6391370</v>
      </c>
      <c r="D22686" t="s">
        <v>75351</v>
      </c>
      <c r="E22686" t="s">
        <v>90</v>
      </c>
      <c r="F22686" t="s">
        <v>76</v>
      </c>
      <c r="G22686" t="s">
        <v>23</v>
      </c>
      <c r="H22686">
        <v>8</v>
      </c>
      <c r="I22686" t="s">
        <v>75352</v>
      </c>
      <c r="J22686" t="s">
        <v>75353</v>
      </c>
      <c r="K22686" t="s">
        <v>75354</v>
      </c>
      <c r="L22686" t="s">
        <v>77955</v>
      </c>
    </row>
    <row r="22687" spans="1:12" x14ac:dyDescent="0.15">
      <c r="A22687" t="s">
        <v>12</v>
      </c>
      <c r="B22687">
        <v>6391312</v>
      </c>
      <c r="C22687">
        <v>6391332</v>
      </c>
      <c r="D22687" t="s">
        <v>75351</v>
      </c>
      <c r="E22687" t="s">
        <v>90</v>
      </c>
      <c r="F22687" t="s">
        <v>76</v>
      </c>
      <c r="G22687" t="s">
        <v>16</v>
      </c>
      <c r="H22687">
        <v>46</v>
      </c>
      <c r="I22687" t="s">
        <v>75355</v>
      </c>
      <c r="J22687" t="s">
        <v>75356</v>
      </c>
      <c r="K22687" t="s">
        <v>75357</v>
      </c>
      <c r="L22687" t="s">
        <v>78004</v>
      </c>
    </row>
    <row r="22688" spans="1:12" x14ac:dyDescent="0.15">
      <c r="A22688" t="s">
        <v>12</v>
      </c>
      <c r="B22688">
        <v>6391291</v>
      </c>
      <c r="C22688">
        <v>6391311</v>
      </c>
      <c r="D22688" t="s">
        <v>75351</v>
      </c>
      <c r="E22688" t="s">
        <v>90</v>
      </c>
      <c r="F22688" t="s">
        <v>76</v>
      </c>
      <c r="G22688" t="s">
        <v>36</v>
      </c>
      <c r="H22688">
        <v>67</v>
      </c>
      <c r="I22688" t="s">
        <v>75358</v>
      </c>
      <c r="J22688" t="s">
        <v>75359</v>
      </c>
      <c r="K22688" t="s">
        <v>75360</v>
      </c>
      <c r="L22688" t="s">
        <v>77981</v>
      </c>
    </row>
    <row r="22689" spans="1:12" x14ac:dyDescent="0.15">
      <c r="A22689" t="s">
        <v>12</v>
      </c>
      <c r="B22689">
        <v>6391258</v>
      </c>
      <c r="C22689">
        <v>6391278</v>
      </c>
      <c r="D22689" t="s">
        <v>75351</v>
      </c>
      <c r="E22689" t="s">
        <v>90</v>
      </c>
      <c r="F22689" t="s">
        <v>76</v>
      </c>
      <c r="G22689" t="s">
        <v>16</v>
      </c>
      <c r="H22689">
        <v>100</v>
      </c>
      <c r="I22689" t="s">
        <v>75361</v>
      </c>
      <c r="J22689" t="s">
        <v>75362</v>
      </c>
      <c r="K22689" t="s">
        <v>75363</v>
      </c>
      <c r="L22689" t="s">
        <v>77953</v>
      </c>
    </row>
    <row r="22690" spans="1:12" x14ac:dyDescent="0.15">
      <c r="A22690" t="s">
        <v>12</v>
      </c>
      <c r="B22690">
        <v>6392307</v>
      </c>
      <c r="C22690">
        <v>6392327</v>
      </c>
      <c r="D22690" t="s">
        <v>75364</v>
      </c>
      <c r="E22690" t="s">
        <v>90</v>
      </c>
      <c r="F22690" t="s">
        <v>76</v>
      </c>
      <c r="G22690" t="s">
        <v>16</v>
      </c>
      <c r="H22690">
        <v>31</v>
      </c>
      <c r="I22690" t="s">
        <v>75365</v>
      </c>
      <c r="J22690" t="s">
        <v>75366</v>
      </c>
      <c r="K22690" t="s">
        <v>75367</v>
      </c>
      <c r="L22690" t="s">
        <v>77910</v>
      </c>
    </row>
    <row r="22691" spans="1:12" x14ac:dyDescent="0.15">
      <c r="A22691" t="s">
        <v>12</v>
      </c>
      <c r="B22691">
        <v>6392280</v>
      </c>
      <c r="C22691">
        <v>6392300</v>
      </c>
      <c r="D22691" t="s">
        <v>75364</v>
      </c>
      <c r="E22691" t="s">
        <v>90</v>
      </c>
      <c r="F22691" t="s">
        <v>76</v>
      </c>
      <c r="G22691" t="s">
        <v>36</v>
      </c>
      <c r="H22691">
        <v>58</v>
      </c>
      <c r="I22691" t="s">
        <v>75368</v>
      </c>
      <c r="J22691" t="s">
        <v>75369</v>
      </c>
      <c r="K22691" t="s">
        <v>75370</v>
      </c>
      <c r="L22691" t="s">
        <v>77911</v>
      </c>
    </row>
    <row r="22692" spans="1:12" x14ac:dyDescent="0.15">
      <c r="A22692" t="s">
        <v>12</v>
      </c>
      <c r="B22692">
        <v>6392259</v>
      </c>
      <c r="C22692">
        <v>6392279</v>
      </c>
      <c r="D22692" t="s">
        <v>75364</v>
      </c>
      <c r="E22692" t="s">
        <v>90</v>
      </c>
      <c r="F22692" t="s">
        <v>76</v>
      </c>
      <c r="G22692" t="s">
        <v>23</v>
      </c>
      <c r="H22692">
        <v>79</v>
      </c>
      <c r="I22692" t="s">
        <v>75371</v>
      </c>
      <c r="J22692" t="s">
        <v>75372</v>
      </c>
      <c r="K22692" t="s">
        <v>75373</v>
      </c>
      <c r="L22692" t="s">
        <v>77993</v>
      </c>
    </row>
    <row r="22693" spans="1:12" x14ac:dyDescent="0.15">
      <c r="A22693" t="s">
        <v>12</v>
      </c>
      <c r="B22693">
        <v>6392238</v>
      </c>
      <c r="C22693">
        <v>6392258</v>
      </c>
      <c r="D22693" t="s">
        <v>75364</v>
      </c>
      <c r="E22693" t="s">
        <v>90</v>
      </c>
      <c r="F22693" t="s">
        <v>76</v>
      </c>
      <c r="G22693" t="s">
        <v>16</v>
      </c>
      <c r="H22693">
        <v>100</v>
      </c>
      <c r="I22693" t="s">
        <v>75374</v>
      </c>
      <c r="J22693" t="s">
        <v>75375</v>
      </c>
      <c r="K22693" t="s">
        <v>75376</v>
      </c>
      <c r="L22693" t="s">
        <v>77953</v>
      </c>
    </row>
    <row r="22694" spans="1:12" x14ac:dyDescent="0.15">
      <c r="A22694" t="s">
        <v>12</v>
      </c>
      <c r="B22694">
        <v>6392741</v>
      </c>
      <c r="C22694">
        <v>6392761</v>
      </c>
      <c r="D22694" t="s">
        <v>75377</v>
      </c>
      <c r="E22694" t="s">
        <v>90</v>
      </c>
      <c r="F22694" t="s">
        <v>76</v>
      </c>
      <c r="G22694" t="s">
        <v>16</v>
      </c>
      <c r="H22694">
        <v>21</v>
      </c>
      <c r="I22694" t="s">
        <v>75378</v>
      </c>
      <c r="J22694" t="s">
        <v>75379</v>
      </c>
      <c r="K22694" t="s">
        <v>75380</v>
      </c>
      <c r="L22694" t="s">
        <v>78022</v>
      </c>
    </row>
    <row r="22695" spans="1:12" x14ac:dyDescent="0.15">
      <c r="A22695" t="s">
        <v>12</v>
      </c>
      <c r="B22695">
        <v>6392709</v>
      </c>
      <c r="C22695">
        <v>6392729</v>
      </c>
      <c r="D22695" t="s">
        <v>75377</v>
      </c>
      <c r="E22695" t="s">
        <v>90</v>
      </c>
      <c r="F22695" t="s">
        <v>76</v>
      </c>
      <c r="G22695" t="s">
        <v>36</v>
      </c>
      <c r="H22695">
        <v>53</v>
      </c>
      <c r="I22695" t="s">
        <v>75381</v>
      </c>
      <c r="J22695" t="s">
        <v>75382</v>
      </c>
      <c r="K22695" t="s">
        <v>75383</v>
      </c>
      <c r="L22695" t="s">
        <v>77922</v>
      </c>
    </row>
    <row r="22696" spans="1:12" x14ac:dyDescent="0.15">
      <c r="A22696" t="s">
        <v>12</v>
      </c>
      <c r="B22696">
        <v>6392685</v>
      </c>
      <c r="C22696">
        <v>6392705</v>
      </c>
      <c r="D22696" t="s">
        <v>75377</v>
      </c>
      <c r="E22696" t="s">
        <v>90</v>
      </c>
      <c r="F22696" t="s">
        <v>76</v>
      </c>
      <c r="G22696" t="s">
        <v>16</v>
      </c>
      <c r="H22696">
        <v>77</v>
      </c>
      <c r="I22696" t="s">
        <v>75384</v>
      </c>
      <c r="J22696" t="s">
        <v>75385</v>
      </c>
      <c r="K22696" t="s">
        <v>75386</v>
      </c>
      <c r="L22696" t="s">
        <v>77960</v>
      </c>
    </row>
    <row r="22697" spans="1:12" x14ac:dyDescent="0.15">
      <c r="A22697" t="s">
        <v>12</v>
      </c>
      <c r="B22697">
        <v>6392661</v>
      </c>
      <c r="C22697">
        <v>6392681</v>
      </c>
      <c r="D22697" t="s">
        <v>75377</v>
      </c>
      <c r="E22697" t="s">
        <v>90</v>
      </c>
      <c r="F22697" t="s">
        <v>76</v>
      </c>
      <c r="G22697" t="s">
        <v>16</v>
      </c>
      <c r="H22697">
        <v>101</v>
      </c>
      <c r="I22697" t="s">
        <v>75387</v>
      </c>
      <c r="J22697" t="s">
        <v>75388</v>
      </c>
      <c r="K22697" t="s">
        <v>75389</v>
      </c>
      <c r="L22697" t="s">
        <v>77997</v>
      </c>
    </row>
    <row r="22698" spans="1:12" x14ac:dyDescent="0.15">
      <c r="A22698" t="s">
        <v>12</v>
      </c>
      <c r="B22698">
        <v>6392844</v>
      </c>
      <c r="C22698">
        <v>6392864</v>
      </c>
      <c r="D22698" t="s">
        <v>75390</v>
      </c>
      <c r="E22698" t="s">
        <v>75391</v>
      </c>
      <c r="F22698" t="s">
        <v>15</v>
      </c>
      <c r="G22698" t="s">
        <v>23</v>
      </c>
      <c r="H22698">
        <v>23</v>
      </c>
      <c r="I22698" t="s">
        <v>75392</v>
      </c>
      <c r="J22698" t="s">
        <v>75393</v>
      </c>
      <c r="K22698" t="s">
        <v>75394</v>
      </c>
      <c r="L22698" t="s">
        <v>77975</v>
      </c>
    </row>
    <row r="22699" spans="1:12" x14ac:dyDescent="0.15">
      <c r="A22699" t="s">
        <v>12</v>
      </c>
      <c r="B22699">
        <v>6392865</v>
      </c>
      <c r="C22699">
        <v>6392885</v>
      </c>
      <c r="D22699" t="s">
        <v>75390</v>
      </c>
      <c r="E22699" t="s">
        <v>75391</v>
      </c>
      <c r="F22699" t="s">
        <v>15</v>
      </c>
      <c r="G22699" t="s">
        <v>36</v>
      </c>
      <c r="H22699">
        <v>44</v>
      </c>
      <c r="I22699" t="s">
        <v>75395</v>
      </c>
      <c r="J22699" t="s">
        <v>75396</v>
      </c>
      <c r="K22699" t="s">
        <v>75397</v>
      </c>
      <c r="L22699" t="s">
        <v>78016</v>
      </c>
    </row>
    <row r="22700" spans="1:12" x14ac:dyDescent="0.15">
      <c r="A22700" t="s">
        <v>12</v>
      </c>
      <c r="B22700">
        <v>6392889</v>
      </c>
      <c r="C22700">
        <v>6392909</v>
      </c>
      <c r="D22700" t="s">
        <v>75390</v>
      </c>
      <c r="E22700" t="s">
        <v>75391</v>
      </c>
      <c r="F22700" t="s">
        <v>15</v>
      </c>
      <c r="G22700" t="s">
        <v>36</v>
      </c>
      <c r="H22700">
        <v>68</v>
      </c>
      <c r="I22700" t="s">
        <v>75398</v>
      </c>
      <c r="J22700" t="s">
        <v>75399</v>
      </c>
      <c r="K22700" t="s">
        <v>75400</v>
      </c>
      <c r="L22700" t="s">
        <v>77962</v>
      </c>
    </row>
    <row r="22701" spans="1:12" x14ac:dyDescent="0.15">
      <c r="A22701" t="s">
        <v>12</v>
      </c>
      <c r="B22701">
        <v>6392970</v>
      </c>
      <c r="C22701">
        <v>6392990</v>
      </c>
      <c r="D22701" t="s">
        <v>75390</v>
      </c>
      <c r="E22701" t="s">
        <v>75391</v>
      </c>
      <c r="F22701" t="s">
        <v>15</v>
      </c>
      <c r="G22701" t="s">
        <v>23</v>
      </c>
      <c r="H22701">
        <v>149</v>
      </c>
      <c r="I22701" t="s">
        <v>75401</v>
      </c>
      <c r="J22701" t="s">
        <v>75402</v>
      </c>
      <c r="K22701" t="s">
        <v>75403</v>
      </c>
      <c r="L22701" t="s">
        <v>78045</v>
      </c>
    </row>
    <row r="22702" spans="1:12" x14ac:dyDescent="0.15">
      <c r="A22702" t="s">
        <v>12</v>
      </c>
      <c r="B22702">
        <v>6394617</v>
      </c>
      <c r="C22702">
        <v>6394637</v>
      </c>
      <c r="D22702" t="s">
        <v>75404</v>
      </c>
      <c r="E22702" t="s">
        <v>90</v>
      </c>
      <c r="F22702" t="s">
        <v>15</v>
      </c>
      <c r="G22702" t="s">
        <v>36</v>
      </c>
      <c r="H22702">
        <v>0</v>
      </c>
      <c r="I22702" t="s">
        <v>75405</v>
      </c>
      <c r="J22702" t="s">
        <v>75406</v>
      </c>
      <c r="K22702" t="s">
        <v>75407</v>
      </c>
      <c r="L22702" t="s">
        <v>77980</v>
      </c>
    </row>
    <row r="22703" spans="1:12" x14ac:dyDescent="0.15">
      <c r="A22703" t="s">
        <v>12</v>
      </c>
      <c r="B22703">
        <v>6394643</v>
      </c>
      <c r="C22703">
        <v>6394663</v>
      </c>
      <c r="D22703" t="s">
        <v>75404</v>
      </c>
      <c r="E22703" t="s">
        <v>90</v>
      </c>
      <c r="F22703" t="s">
        <v>15</v>
      </c>
      <c r="G22703" t="s">
        <v>36</v>
      </c>
      <c r="H22703">
        <v>26</v>
      </c>
      <c r="I22703" t="s">
        <v>75408</v>
      </c>
      <c r="J22703" t="s">
        <v>75409</v>
      </c>
      <c r="K22703" t="s">
        <v>75410</v>
      </c>
      <c r="L22703" t="s">
        <v>78002</v>
      </c>
    </row>
    <row r="22704" spans="1:12" x14ac:dyDescent="0.15">
      <c r="A22704" t="s">
        <v>12</v>
      </c>
      <c r="B22704">
        <v>6394699</v>
      </c>
      <c r="C22704">
        <v>6394719</v>
      </c>
      <c r="D22704" t="s">
        <v>75404</v>
      </c>
      <c r="E22704" t="s">
        <v>90</v>
      </c>
      <c r="F22704" t="s">
        <v>15</v>
      </c>
      <c r="G22704" t="s">
        <v>36</v>
      </c>
      <c r="H22704">
        <v>82</v>
      </c>
      <c r="I22704" t="s">
        <v>75411</v>
      </c>
      <c r="J22704" t="s">
        <v>75412</v>
      </c>
      <c r="K22704" t="s">
        <v>75413</v>
      </c>
      <c r="L22704" t="s">
        <v>78011</v>
      </c>
    </row>
    <row r="22705" spans="1:12" x14ac:dyDescent="0.15">
      <c r="A22705" t="s">
        <v>12</v>
      </c>
      <c r="B22705">
        <v>6394728</v>
      </c>
      <c r="C22705">
        <v>6394748</v>
      </c>
      <c r="D22705" t="s">
        <v>75404</v>
      </c>
      <c r="E22705" t="s">
        <v>90</v>
      </c>
      <c r="F22705" t="s">
        <v>15</v>
      </c>
      <c r="G22705" t="s">
        <v>16</v>
      </c>
      <c r="H22705">
        <v>111</v>
      </c>
      <c r="I22705" t="s">
        <v>75414</v>
      </c>
      <c r="J22705" t="s">
        <v>75415</v>
      </c>
      <c r="K22705" t="s">
        <v>75416</v>
      </c>
      <c r="L22705" t="s">
        <v>77908</v>
      </c>
    </row>
    <row r="22706" spans="1:12" x14ac:dyDescent="0.15">
      <c r="A22706" t="s">
        <v>12</v>
      </c>
      <c r="B22706">
        <v>6396094</v>
      </c>
      <c r="C22706">
        <v>6396114</v>
      </c>
      <c r="D22706" t="s">
        <v>75417</v>
      </c>
      <c r="E22706" t="s">
        <v>90</v>
      </c>
      <c r="F22706" t="s">
        <v>76</v>
      </c>
      <c r="G22706" t="s">
        <v>16</v>
      </c>
      <c r="H22706">
        <v>31</v>
      </c>
      <c r="I22706" t="s">
        <v>75418</v>
      </c>
      <c r="J22706" t="s">
        <v>75419</v>
      </c>
      <c r="K22706" t="s">
        <v>75420</v>
      </c>
      <c r="L22706" t="s">
        <v>77910</v>
      </c>
    </row>
    <row r="22707" spans="1:12" x14ac:dyDescent="0.15">
      <c r="A22707" t="s">
        <v>12</v>
      </c>
      <c r="B22707">
        <v>6396073</v>
      </c>
      <c r="C22707">
        <v>6396093</v>
      </c>
      <c r="D22707" t="s">
        <v>75417</v>
      </c>
      <c r="E22707" t="s">
        <v>90</v>
      </c>
      <c r="F22707" t="s">
        <v>76</v>
      </c>
      <c r="G22707" t="s">
        <v>32</v>
      </c>
      <c r="H22707">
        <v>52</v>
      </c>
      <c r="I22707" t="s">
        <v>75421</v>
      </c>
      <c r="J22707" t="s">
        <v>75422</v>
      </c>
      <c r="K22707" t="s">
        <v>75423</v>
      </c>
      <c r="L22707" t="s">
        <v>77959</v>
      </c>
    </row>
    <row r="22708" spans="1:12" x14ac:dyDescent="0.15">
      <c r="A22708" t="s">
        <v>12</v>
      </c>
      <c r="B22708">
        <v>6396052</v>
      </c>
      <c r="C22708">
        <v>6396072</v>
      </c>
      <c r="D22708" t="s">
        <v>75417</v>
      </c>
      <c r="E22708" t="s">
        <v>90</v>
      </c>
      <c r="F22708" t="s">
        <v>76</v>
      </c>
      <c r="G22708" t="s">
        <v>16</v>
      </c>
      <c r="H22708">
        <v>73</v>
      </c>
      <c r="I22708" t="s">
        <v>75424</v>
      </c>
      <c r="J22708" t="s">
        <v>75425</v>
      </c>
      <c r="K22708" t="s">
        <v>75426</v>
      </c>
      <c r="L22708" t="s">
        <v>77926</v>
      </c>
    </row>
    <row r="22709" spans="1:12" x14ac:dyDescent="0.15">
      <c r="A22709" t="s">
        <v>12</v>
      </c>
      <c r="B22709">
        <v>6396015</v>
      </c>
      <c r="C22709">
        <v>6396035</v>
      </c>
      <c r="D22709" t="s">
        <v>75417</v>
      </c>
      <c r="E22709" t="s">
        <v>90</v>
      </c>
      <c r="F22709" t="s">
        <v>76</v>
      </c>
      <c r="G22709" t="s">
        <v>36</v>
      </c>
      <c r="H22709">
        <v>110</v>
      </c>
      <c r="I22709" t="s">
        <v>75427</v>
      </c>
      <c r="J22709" t="s">
        <v>75428</v>
      </c>
      <c r="K22709" t="s">
        <v>75429</v>
      </c>
      <c r="L22709" t="s">
        <v>78030</v>
      </c>
    </row>
    <row r="22710" spans="1:12" x14ac:dyDescent="0.15">
      <c r="A22710" t="s">
        <v>12</v>
      </c>
      <c r="B22710">
        <v>6397157</v>
      </c>
      <c r="C22710">
        <v>6397177</v>
      </c>
      <c r="D22710" t="s">
        <v>75430</v>
      </c>
      <c r="E22710" t="s">
        <v>90</v>
      </c>
      <c r="F22710" t="s">
        <v>76</v>
      </c>
      <c r="G22710" t="s">
        <v>32</v>
      </c>
      <c r="H22710">
        <v>1</v>
      </c>
      <c r="I22710" t="s">
        <v>75431</v>
      </c>
      <c r="J22710" t="s">
        <v>75432</v>
      </c>
      <c r="K22710" t="s">
        <v>75433</v>
      </c>
      <c r="L22710" t="s">
        <v>77917</v>
      </c>
    </row>
    <row r="22711" spans="1:12" x14ac:dyDescent="0.15">
      <c r="A22711" t="s">
        <v>12</v>
      </c>
      <c r="B22711">
        <v>6397132</v>
      </c>
      <c r="C22711">
        <v>6397152</v>
      </c>
      <c r="D22711" t="s">
        <v>75430</v>
      </c>
      <c r="E22711" t="s">
        <v>90</v>
      </c>
      <c r="F22711" t="s">
        <v>76</v>
      </c>
      <c r="G22711" t="s">
        <v>32</v>
      </c>
      <c r="H22711">
        <v>26</v>
      </c>
      <c r="I22711" t="s">
        <v>75434</v>
      </c>
      <c r="J22711" t="s">
        <v>75435</v>
      </c>
      <c r="K22711" t="s">
        <v>75436</v>
      </c>
      <c r="L22711" t="s">
        <v>78002</v>
      </c>
    </row>
    <row r="22712" spans="1:12" x14ac:dyDescent="0.15">
      <c r="A22712" t="s">
        <v>12</v>
      </c>
      <c r="B22712">
        <v>6397097</v>
      </c>
      <c r="C22712">
        <v>6397117</v>
      </c>
      <c r="D22712" t="s">
        <v>75430</v>
      </c>
      <c r="E22712" t="s">
        <v>90</v>
      </c>
      <c r="F22712" t="s">
        <v>76</v>
      </c>
      <c r="G22712" t="s">
        <v>32</v>
      </c>
      <c r="H22712">
        <v>61</v>
      </c>
      <c r="I22712" t="s">
        <v>75437</v>
      </c>
      <c r="J22712" t="s">
        <v>75438</v>
      </c>
      <c r="K22712" t="s">
        <v>75439</v>
      </c>
      <c r="L22712" t="s">
        <v>77979</v>
      </c>
    </row>
    <row r="22713" spans="1:12" x14ac:dyDescent="0.15">
      <c r="A22713" t="s">
        <v>12</v>
      </c>
      <c r="B22713">
        <v>6397058</v>
      </c>
      <c r="C22713">
        <v>6397078</v>
      </c>
      <c r="D22713" t="s">
        <v>75430</v>
      </c>
      <c r="E22713" t="s">
        <v>90</v>
      </c>
      <c r="F22713" t="s">
        <v>76</v>
      </c>
      <c r="G22713" t="s">
        <v>32</v>
      </c>
      <c r="H22713">
        <v>100</v>
      </c>
      <c r="I22713" t="s">
        <v>75440</v>
      </c>
      <c r="J22713" t="s">
        <v>75441</v>
      </c>
      <c r="K22713" t="s">
        <v>75442</v>
      </c>
      <c r="L22713" t="s">
        <v>77953</v>
      </c>
    </row>
    <row r="22714" spans="1:12" x14ac:dyDescent="0.15">
      <c r="A22714" t="s">
        <v>12</v>
      </c>
      <c r="B22714">
        <v>6397295</v>
      </c>
      <c r="C22714">
        <v>6397315</v>
      </c>
      <c r="D22714" t="s">
        <v>75443</v>
      </c>
      <c r="E22714" t="s">
        <v>90</v>
      </c>
      <c r="F22714" t="s">
        <v>15</v>
      </c>
      <c r="G22714" t="s">
        <v>36</v>
      </c>
      <c r="H22714">
        <v>10</v>
      </c>
      <c r="I22714" t="s">
        <v>75444</v>
      </c>
      <c r="J22714" t="s">
        <v>75445</v>
      </c>
      <c r="K22714" t="s">
        <v>75446</v>
      </c>
      <c r="L22714" t="s">
        <v>78001</v>
      </c>
    </row>
    <row r="22715" spans="1:12" x14ac:dyDescent="0.15">
      <c r="A22715" t="s">
        <v>12</v>
      </c>
      <c r="B22715">
        <v>6397316</v>
      </c>
      <c r="C22715">
        <v>6397336</v>
      </c>
      <c r="D22715" t="s">
        <v>75443</v>
      </c>
      <c r="E22715" t="s">
        <v>90</v>
      </c>
      <c r="F22715" t="s">
        <v>15</v>
      </c>
      <c r="G22715" t="s">
        <v>32</v>
      </c>
      <c r="H22715">
        <v>31</v>
      </c>
      <c r="I22715" t="s">
        <v>75447</v>
      </c>
      <c r="J22715" t="s">
        <v>75448</v>
      </c>
      <c r="K22715" t="s">
        <v>75449</v>
      </c>
      <c r="L22715" t="s">
        <v>77910</v>
      </c>
    </row>
    <row r="22716" spans="1:12" x14ac:dyDescent="0.15">
      <c r="A22716" t="s">
        <v>12</v>
      </c>
      <c r="B22716">
        <v>6397376</v>
      </c>
      <c r="C22716">
        <v>6397396</v>
      </c>
      <c r="D22716" t="s">
        <v>75443</v>
      </c>
      <c r="E22716" t="s">
        <v>90</v>
      </c>
      <c r="F22716" t="s">
        <v>15</v>
      </c>
      <c r="G22716" t="s">
        <v>16</v>
      </c>
      <c r="H22716">
        <v>91</v>
      </c>
      <c r="I22716" t="s">
        <v>75450</v>
      </c>
      <c r="J22716" t="s">
        <v>75451</v>
      </c>
      <c r="K22716" t="s">
        <v>75452</v>
      </c>
      <c r="L22716" t="s">
        <v>77907</v>
      </c>
    </row>
    <row r="22717" spans="1:12" x14ac:dyDescent="0.15">
      <c r="A22717" t="s">
        <v>12</v>
      </c>
      <c r="B22717">
        <v>6397439</v>
      </c>
      <c r="C22717">
        <v>6397459</v>
      </c>
      <c r="D22717" t="s">
        <v>75443</v>
      </c>
      <c r="E22717" t="s">
        <v>90</v>
      </c>
      <c r="F22717" t="s">
        <v>15</v>
      </c>
      <c r="G22717" t="s">
        <v>36</v>
      </c>
      <c r="H22717">
        <v>154</v>
      </c>
      <c r="I22717" t="s">
        <v>75453</v>
      </c>
      <c r="J22717" t="s">
        <v>75454</v>
      </c>
      <c r="K22717" t="s">
        <v>75455</v>
      </c>
      <c r="L22717" t="s">
        <v>78107</v>
      </c>
    </row>
    <row r="22718" spans="1:12" x14ac:dyDescent="0.15">
      <c r="A22718" t="s">
        <v>12</v>
      </c>
      <c r="B22718">
        <v>6399242</v>
      </c>
      <c r="C22718">
        <v>6399262</v>
      </c>
      <c r="D22718" t="s">
        <v>75456</v>
      </c>
      <c r="E22718" t="s">
        <v>90</v>
      </c>
      <c r="F22718" t="s">
        <v>76</v>
      </c>
      <c r="G22718" t="s">
        <v>16</v>
      </c>
      <c r="H22718">
        <v>18</v>
      </c>
      <c r="I22718" t="s">
        <v>75457</v>
      </c>
      <c r="J22718" t="s">
        <v>75458</v>
      </c>
      <c r="K22718" t="s">
        <v>75459</v>
      </c>
      <c r="L22718" t="s">
        <v>78007</v>
      </c>
    </row>
    <row r="22719" spans="1:12" x14ac:dyDescent="0.15">
      <c r="A22719" t="s">
        <v>12</v>
      </c>
      <c r="B22719">
        <v>6399193</v>
      </c>
      <c r="C22719">
        <v>6399213</v>
      </c>
      <c r="D22719" t="s">
        <v>75456</v>
      </c>
      <c r="E22719" t="s">
        <v>90</v>
      </c>
      <c r="F22719" t="s">
        <v>76</v>
      </c>
      <c r="G22719" t="s">
        <v>32</v>
      </c>
      <c r="H22719">
        <v>67</v>
      </c>
      <c r="I22719" t="s">
        <v>75460</v>
      </c>
      <c r="J22719" t="s">
        <v>75461</v>
      </c>
      <c r="K22719" t="s">
        <v>75462</v>
      </c>
      <c r="L22719" t="s">
        <v>77981</v>
      </c>
    </row>
    <row r="22720" spans="1:12" x14ac:dyDescent="0.15">
      <c r="A22720" t="s">
        <v>12</v>
      </c>
      <c r="B22720">
        <v>6399157</v>
      </c>
      <c r="C22720">
        <v>6399177</v>
      </c>
      <c r="D22720" t="s">
        <v>75456</v>
      </c>
      <c r="E22720" t="s">
        <v>90</v>
      </c>
      <c r="F22720" t="s">
        <v>76</v>
      </c>
      <c r="G22720" t="s">
        <v>23</v>
      </c>
      <c r="H22720">
        <v>103</v>
      </c>
      <c r="I22720" t="s">
        <v>75463</v>
      </c>
      <c r="J22720" t="s">
        <v>75464</v>
      </c>
      <c r="K22720" t="s">
        <v>75465</v>
      </c>
      <c r="L22720" t="s">
        <v>77937</v>
      </c>
    </row>
    <row r="22721" spans="1:12" x14ac:dyDescent="0.15">
      <c r="A22721" t="s">
        <v>12</v>
      </c>
      <c r="B22721">
        <v>6399128</v>
      </c>
      <c r="C22721">
        <v>6399148</v>
      </c>
      <c r="D22721" t="s">
        <v>75456</v>
      </c>
      <c r="E22721" t="s">
        <v>90</v>
      </c>
      <c r="F22721" t="s">
        <v>76</v>
      </c>
      <c r="G22721" t="s">
        <v>16</v>
      </c>
      <c r="H22721">
        <v>132</v>
      </c>
      <c r="I22721" t="s">
        <v>75466</v>
      </c>
      <c r="J22721" t="s">
        <v>75467</v>
      </c>
      <c r="K22721" t="s">
        <v>75468</v>
      </c>
      <c r="L22721" t="s">
        <v>77938</v>
      </c>
    </row>
    <row r="22722" spans="1:12" x14ac:dyDescent="0.15">
      <c r="A22722" t="s">
        <v>12</v>
      </c>
      <c r="B22722">
        <v>6399744</v>
      </c>
      <c r="C22722">
        <v>6399764</v>
      </c>
      <c r="D22722" t="s">
        <v>75469</v>
      </c>
      <c r="E22722" t="s">
        <v>90</v>
      </c>
      <c r="F22722" t="s">
        <v>76</v>
      </c>
      <c r="G22722" t="s">
        <v>32</v>
      </c>
      <c r="H22722">
        <v>1</v>
      </c>
      <c r="I22722" t="s">
        <v>75470</v>
      </c>
      <c r="J22722" t="s">
        <v>75471</v>
      </c>
      <c r="K22722" t="s">
        <v>75472</v>
      </c>
      <c r="L22722" t="s">
        <v>77917</v>
      </c>
    </row>
    <row r="22723" spans="1:12" x14ac:dyDescent="0.15">
      <c r="A22723" t="s">
        <v>12</v>
      </c>
      <c r="B22723">
        <v>6399723</v>
      </c>
      <c r="C22723">
        <v>6399743</v>
      </c>
      <c r="D22723" t="s">
        <v>75469</v>
      </c>
      <c r="E22723" t="s">
        <v>90</v>
      </c>
      <c r="F22723" t="s">
        <v>76</v>
      </c>
      <c r="G22723" t="s">
        <v>23</v>
      </c>
      <c r="H22723">
        <v>22</v>
      </c>
      <c r="I22723" t="s">
        <v>75473</v>
      </c>
      <c r="J22723" t="s">
        <v>75474</v>
      </c>
      <c r="K22723" t="s">
        <v>75475</v>
      </c>
      <c r="L22723" t="s">
        <v>77948</v>
      </c>
    </row>
    <row r="22724" spans="1:12" x14ac:dyDescent="0.15">
      <c r="A22724" t="s">
        <v>12</v>
      </c>
      <c r="B22724">
        <v>6399703</v>
      </c>
      <c r="C22724">
        <v>6399723</v>
      </c>
      <c r="D22724" t="s">
        <v>75469</v>
      </c>
      <c r="E22724" t="s">
        <v>90</v>
      </c>
      <c r="F22724" t="s">
        <v>76</v>
      </c>
      <c r="G22724" t="s">
        <v>36</v>
      </c>
      <c r="H22724">
        <v>42</v>
      </c>
      <c r="I22724" t="s">
        <v>75476</v>
      </c>
      <c r="J22724" t="s">
        <v>75477</v>
      </c>
      <c r="K22724" t="s">
        <v>75478</v>
      </c>
      <c r="L22724" t="s">
        <v>77945</v>
      </c>
    </row>
    <row r="22725" spans="1:12" x14ac:dyDescent="0.15">
      <c r="A22725" t="s">
        <v>12</v>
      </c>
      <c r="B22725">
        <v>6399680</v>
      </c>
      <c r="C22725">
        <v>6399700</v>
      </c>
      <c r="D22725" t="s">
        <v>75469</v>
      </c>
      <c r="E22725" t="s">
        <v>90</v>
      </c>
      <c r="F22725" t="s">
        <v>76</v>
      </c>
      <c r="G22725" t="s">
        <v>32</v>
      </c>
      <c r="H22725">
        <v>65</v>
      </c>
      <c r="I22725" t="s">
        <v>75479</v>
      </c>
      <c r="J22725" t="s">
        <v>75480</v>
      </c>
      <c r="K22725" t="s">
        <v>75481</v>
      </c>
      <c r="L22725" t="s">
        <v>78042</v>
      </c>
    </row>
    <row r="22726" spans="1:12" x14ac:dyDescent="0.15">
      <c r="A22726" t="s">
        <v>12</v>
      </c>
      <c r="B22726">
        <v>6400760</v>
      </c>
      <c r="C22726">
        <v>6400780</v>
      </c>
      <c r="D22726" t="s">
        <v>75482</v>
      </c>
      <c r="E22726" t="s">
        <v>90</v>
      </c>
      <c r="F22726" t="s">
        <v>76</v>
      </c>
      <c r="G22726" t="s">
        <v>32</v>
      </c>
      <c r="H22726">
        <v>1</v>
      </c>
      <c r="I22726" t="s">
        <v>75483</v>
      </c>
      <c r="J22726" t="s">
        <v>75484</v>
      </c>
      <c r="K22726" t="s">
        <v>75485</v>
      </c>
      <c r="L22726" t="s">
        <v>77917</v>
      </c>
    </row>
    <row r="22727" spans="1:12" x14ac:dyDescent="0.15">
      <c r="A22727" t="s">
        <v>12</v>
      </c>
      <c r="B22727">
        <v>6400733</v>
      </c>
      <c r="C22727">
        <v>6400753</v>
      </c>
      <c r="D22727" t="s">
        <v>75482</v>
      </c>
      <c r="E22727" t="s">
        <v>90</v>
      </c>
      <c r="F22727" t="s">
        <v>76</v>
      </c>
      <c r="G22727" t="s">
        <v>23</v>
      </c>
      <c r="H22727">
        <v>28</v>
      </c>
      <c r="I22727" t="s">
        <v>75486</v>
      </c>
      <c r="J22727" t="s">
        <v>75487</v>
      </c>
      <c r="K22727" t="s">
        <v>75488</v>
      </c>
      <c r="L22727" t="s">
        <v>77956</v>
      </c>
    </row>
    <row r="22728" spans="1:12" x14ac:dyDescent="0.15">
      <c r="A22728" t="s">
        <v>12</v>
      </c>
      <c r="B22728">
        <v>6400669</v>
      </c>
      <c r="C22728">
        <v>6400689</v>
      </c>
      <c r="D22728" t="s">
        <v>75482</v>
      </c>
      <c r="E22728" t="s">
        <v>90</v>
      </c>
      <c r="F22728" t="s">
        <v>76</v>
      </c>
      <c r="G22728" t="s">
        <v>23</v>
      </c>
      <c r="H22728">
        <v>92</v>
      </c>
      <c r="I22728" t="s">
        <v>75489</v>
      </c>
      <c r="J22728" t="s">
        <v>75490</v>
      </c>
      <c r="K22728" t="s">
        <v>75491</v>
      </c>
      <c r="L22728" t="s">
        <v>78032</v>
      </c>
    </row>
    <row r="22729" spans="1:12" x14ac:dyDescent="0.15">
      <c r="A22729" t="s">
        <v>12</v>
      </c>
      <c r="B22729">
        <v>6400641</v>
      </c>
      <c r="C22729">
        <v>6400661</v>
      </c>
      <c r="D22729" t="s">
        <v>75482</v>
      </c>
      <c r="E22729" t="s">
        <v>90</v>
      </c>
      <c r="F22729" t="s">
        <v>76</v>
      </c>
      <c r="G22729" t="s">
        <v>16</v>
      </c>
      <c r="H22729">
        <v>120</v>
      </c>
      <c r="I22729" t="s">
        <v>75492</v>
      </c>
      <c r="J22729" t="s">
        <v>75493</v>
      </c>
      <c r="K22729" t="s">
        <v>75494</v>
      </c>
      <c r="L22729" t="s">
        <v>78047</v>
      </c>
    </row>
    <row r="22730" spans="1:12" x14ac:dyDescent="0.15">
      <c r="A22730" t="s">
        <v>12</v>
      </c>
      <c r="B22730">
        <v>6401695</v>
      </c>
      <c r="C22730">
        <v>6401715</v>
      </c>
      <c r="D22730" t="s">
        <v>75495</v>
      </c>
      <c r="E22730" t="s">
        <v>90</v>
      </c>
      <c r="F22730" t="s">
        <v>76</v>
      </c>
      <c r="G22730" t="s">
        <v>16</v>
      </c>
      <c r="H22730">
        <v>1</v>
      </c>
      <c r="I22730" t="s">
        <v>75496</v>
      </c>
      <c r="J22730" t="s">
        <v>75497</v>
      </c>
      <c r="K22730" t="s">
        <v>75498</v>
      </c>
      <c r="L22730" t="s">
        <v>77917</v>
      </c>
    </row>
    <row r="22731" spans="1:12" x14ac:dyDescent="0.15">
      <c r="A22731" t="s">
        <v>12</v>
      </c>
      <c r="B22731">
        <v>6401653</v>
      </c>
      <c r="C22731">
        <v>6401673</v>
      </c>
      <c r="D22731" t="s">
        <v>75495</v>
      </c>
      <c r="E22731" t="s">
        <v>90</v>
      </c>
      <c r="F22731" t="s">
        <v>76</v>
      </c>
      <c r="G22731" t="s">
        <v>16</v>
      </c>
      <c r="H22731">
        <v>43</v>
      </c>
      <c r="I22731" t="s">
        <v>75499</v>
      </c>
      <c r="J22731" t="s">
        <v>75500</v>
      </c>
      <c r="K22731" t="s">
        <v>75501</v>
      </c>
      <c r="L22731" t="s">
        <v>77942</v>
      </c>
    </row>
    <row r="22732" spans="1:12" x14ac:dyDescent="0.15">
      <c r="A22732" t="s">
        <v>12</v>
      </c>
      <c r="B22732">
        <v>6401630</v>
      </c>
      <c r="C22732">
        <v>6401650</v>
      </c>
      <c r="D22732" t="s">
        <v>75495</v>
      </c>
      <c r="E22732" t="s">
        <v>90</v>
      </c>
      <c r="F22732" t="s">
        <v>76</v>
      </c>
      <c r="G22732" t="s">
        <v>16</v>
      </c>
      <c r="H22732">
        <v>66</v>
      </c>
      <c r="I22732" t="s">
        <v>75502</v>
      </c>
      <c r="J22732" t="s">
        <v>75503</v>
      </c>
      <c r="K22732" t="s">
        <v>75504</v>
      </c>
      <c r="L22732" t="s">
        <v>77928</v>
      </c>
    </row>
    <row r="22733" spans="1:12" x14ac:dyDescent="0.15">
      <c r="A22733" t="s">
        <v>12</v>
      </c>
      <c r="B22733">
        <v>6401572</v>
      </c>
      <c r="C22733">
        <v>6401592</v>
      </c>
      <c r="D22733" t="s">
        <v>75495</v>
      </c>
      <c r="E22733" t="s">
        <v>90</v>
      </c>
      <c r="F22733" t="s">
        <v>76</v>
      </c>
      <c r="G22733" t="s">
        <v>16</v>
      </c>
      <c r="H22733">
        <v>124</v>
      </c>
      <c r="I22733" t="s">
        <v>75505</v>
      </c>
      <c r="J22733" t="s">
        <v>75506</v>
      </c>
      <c r="K22733" t="s">
        <v>75507</v>
      </c>
      <c r="L22733" t="s">
        <v>78046</v>
      </c>
    </row>
    <row r="22734" spans="1:12" x14ac:dyDescent="0.15">
      <c r="A22734" t="s">
        <v>12</v>
      </c>
      <c r="B22734">
        <v>6402707</v>
      </c>
      <c r="C22734">
        <v>6402727</v>
      </c>
      <c r="D22734" t="s">
        <v>75508</v>
      </c>
      <c r="E22734" t="s">
        <v>90</v>
      </c>
      <c r="F22734" t="s">
        <v>76</v>
      </c>
      <c r="G22734" t="s">
        <v>16</v>
      </c>
      <c r="H22734">
        <v>0</v>
      </c>
      <c r="I22734" t="s">
        <v>75509</v>
      </c>
      <c r="J22734" t="s">
        <v>75510</v>
      </c>
      <c r="K22734" t="s">
        <v>75511</v>
      </c>
      <c r="L22734" t="s">
        <v>77980</v>
      </c>
    </row>
    <row r="22735" spans="1:12" x14ac:dyDescent="0.15">
      <c r="A22735" t="s">
        <v>12</v>
      </c>
      <c r="B22735">
        <v>6402663</v>
      </c>
      <c r="C22735">
        <v>6402683</v>
      </c>
      <c r="D22735" t="s">
        <v>75508</v>
      </c>
      <c r="E22735" t="s">
        <v>90</v>
      </c>
      <c r="F22735" t="s">
        <v>76</v>
      </c>
      <c r="G22735" t="s">
        <v>23</v>
      </c>
      <c r="H22735">
        <v>44</v>
      </c>
      <c r="I22735" t="s">
        <v>75512</v>
      </c>
      <c r="J22735" t="s">
        <v>75513</v>
      </c>
      <c r="K22735" t="s">
        <v>75514</v>
      </c>
      <c r="L22735" t="s">
        <v>78016</v>
      </c>
    </row>
    <row r="22736" spans="1:12" x14ac:dyDescent="0.15">
      <c r="A22736" t="s">
        <v>12</v>
      </c>
      <c r="B22736">
        <v>6402640</v>
      </c>
      <c r="C22736">
        <v>6402660</v>
      </c>
      <c r="D22736" t="s">
        <v>75508</v>
      </c>
      <c r="E22736" t="s">
        <v>90</v>
      </c>
      <c r="F22736" t="s">
        <v>76</v>
      </c>
      <c r="G22736" t="s">
        <v>16</v>
      </c>
      <c r="H22736">
        <v>67</v>
      </c>
      <c r="I22736" t="s">
        <v>75515</v>
      </c>
      <c r="J22736" t="s">
        <v>75516</v>
      </c>
      <c r="K22736" t="s">
        <v>75517</v>
      </c>
      <c r="L22736" t="s">
        <v>77981</v>
      </c>
    </row>
    <row r="22737" spans="1:12" x14ac:dyDescent="0.15">
      <c r="A22737" t="s">
        <v>12</v>
      </c>
      <c r="B22737">
        <v>6402609</v>
      </c>
      <c r="C22737">
        <v>6402629</v>
      </c>
      <c r="D22737" t="s">
        <v>75508</v>
      </c>
      <c r="E22737" t="s">
        <v>90</v>
      </c>
      <c r="F22737" t="s">
        <v>76</v>
      </c>
      <c r="G22737" t="s">
        <v>23</v>
      </c>
      <c r="H22737">
        <v>98</v>
      </c>
      <c r="I22737" t="s">
        <v>75518</v>
      </c>
      <c r="J22737" t="s">
        <v>75519</v>
      </c>
      <c r="K22737" t="s">
        <v>75520</v>
      </c>
      <c r="L22737" t="s">
        <v>78048</v>
      </c>
    </row>
    <row r="22738" spans="1:12" x14ac:dyDescent="0.15">
      <c r="A22738" t="s">
        <v>12</v>
      </c>
      <c r="B22738">
        <v>6402937</v>
      </c>
      <c r="C22738">
        <v>6402957</v>
      </c>
      <c r="D22738" t="s">
        <v>75521</v>
      </c>
      <c r="E22738" t="s">
        <v>90</v>
      </c>
      <c r="F22738" t="s">
        <v>15</v>
      </c>
      <c r="G22738" t="s">
        <v>36</v>
      </c>
      <c r="H22738">
        <v>0</v>
      </c>
      <c r="I22738" t="s">
        <v>75522</v>
      </c>
      <c r="J22738" t="s">
        <v>75523</v>
      </c>
      <c r="K22738" t="s">
        <v>75524</v>
      </c>
      <c r="L22738" t="s">
        <v>77980</v>
      </c>
    </row>
    <row r="22739" spans="1:12" x14ac:dyDescent="0.15">
      <c r="A22739" t="s">
        <v>12</v>
      </c>
      <c r="B22739">
        <v>6402963</v>
      </c>
      <c r="C22739">
        <v>6402983</v>
      </c>
      <c r="D22739" t="s">
        <v>75521</v>
      </c>
      <c r="E22739" t="s">
        <v>90</v>
      </c>
      <c r="F22739" t="s">
        <v>15</v>
      </c>
      <c r="G22739" t="s">
        <v>23</v>
      </c>
      <c r="H22739">
        <v>26</v>
      </c>
      <c r="I22739" t="s">
        <v>75525</v>
      </c>
      <c r="J22739" t="s">
        <v>75526</v>
      </c>
      <c r="K22739" t="s">
        <v>75527</v>
      </c>
      <c r="L22739" t="s">
        <v>78002</v>
      </c>
    </row>
    <row r="22740" spans="1:12" x14ac:dyDescent="0.15">
      <c r="A22740" t="s">
        <v>12</v>
      </c>
      <c r="B22740">
        <v>6402998</v>
      </c>
      <c r="C22740">
        <v>6403018</v>
      </c>
      <c r="D22740" t="s">
        <v>75521</v>
      </c>
      <c r="E22740" t="s">
        <v>90</v>
      </c>
      <c r="F22740" t="s">
        <v>15</v>
      </c>
      <c r="G22740" t="s">
        <v>16</v>
      </c>
      <c r="H22740">
        <v>61</v>
      </c>
      <c r="I22740" t="s">
        <v>75528</v>
      </c>
      <c r="J22740" t="s">
        <v>75529</v>
      </c>
      <c r="K22740" t="s">
        <v>75530</v>
      </c>
      <c r="L22740" t="s">
        <v>77979</v>
      </c>
    </row>
    <row r="22741" spans="1:12" x14ac:dyDescent="0.15">
      <c r="A22741" t="s">
        <v>12</v>
      </c>
      <c r="B22741">
        <v>6403022</v>
      </c>
      <c r="C22741">
        <v>6403042</v>
      </c>
      <c r="D22741" t="s">
        <v>75521</v>
      </c>
      <c r="E22741" t="s">
        <v>90</v>
      </c>
      <c r="F22741" t="s">
        <v>15</v>
      </c>
      <c r="G22741" t="s">
        <v>32</v>
      </c>
      <c r="H22741">
        <v>85</v>
      </c>
      <c r="I22741" t="s">
        <v>75531</v>
      </c>
      <c r="J22741" t="s">
        <v>75532</v>
      </c>
      <c r="K22741" t="s">
        <v>75533</v>
      </c>
      <c r="L22741" t="s">
        <v>77972</v>
      </c>
    </row>
    <row r="22742" spans="1:12" x14ac:dyDescent="0.15">
      <c r="A22742" t="s">
        <v>12</v>
      </c>
      <c r="B22742">
        <v>6405006</v>
      </c>
      <c r="C22742">
        <v>6405026</v>
      </c>
      <c r="D22742" t="s">
        <v>75534</v>
      </c>
      <c r="E22742" t="s">
        <v>90</v>
      </c>
      <c r="F22742" t="s">
        <v>76</v>
      </c>
      <c r="G22742" t="s">
        <v>36</v>
      </c>
      <c r="H22742">
        <v>6</v>
      </c>
      <c r="I22742" t="s">
        <v>75535</v>
      </c>
      <c r="J22742" t="s">
        <v>75536</v>
      </c>
      <c r="K22742" t="s">
        <v>75537</v>
      </c>
      <c r="L22742" t="s">
        <v>78025</v>
      </c>
    </row>
    <row r="22743" spans="1:12" x14ac:dyDescent="0.15">
      <c r="A22743" t="s">
        <v>12</v>
      </c>
      <c r="B22743">
        <v>6404984</v>
      </c>
      <c r="C22743">
        <v>6405004</v>
      </c>
      <c r="D22743" t="s">
        <v>75534</v>
      </c>
      <c r="E22743" t="s">
        <v>90</v>
      </c>
      <c r="F22743" t="s">
        <v>76</v>
      </c>
      <c r="G22743" t="s">
        <v>16</v>
      </c>
      <c r="H22743">
        <v>28</v>
      </c>
      <c r="I22743" t="s">
        <v>75538</v>
      </c>
      <c r="J22743" t="s">
        <v>75539</v>
      </c>
      <c r="K22743" t="s">
        <v>75540</v>
      </c>
      <c r="L22743" t="s">
        <v>77956</v>
      </c>
    </row>
    <row r="22744" spans="1:12" x14ac:dyDescent="0.15">
      <c r="A22744" t="s">
        <v>12</v>
      </c>
      <c r="B22744">
        <v>6404963</v>
      </c>
      <c r="C22744">
        <v>6404983</v>
      </c>
      <c r="D22744" t="s">
        <v>75534</v>
      </c>
      <c r="E22744" t="s">
        <v>90</v>
      </c>
      <c r="F22744" t="s">
        <v>76</v>
      </c>
      <c r="G22744" t="s">
        <v>16</v>
      </c>
      <c r="H22744">
        <v>49</v>
      </c>
      <c r="I22744" t="s">
        <v>75541</v>
      </c>
      <c r="J22744" t="s">
        <v>75542</v>
      </c>
      <c r="K22744" t="s">
        <v>75543</v>
      </c>
      <c r="L22744" t="s">
        <v>77913</v>
      </c>
    </row>
    <row r="22745" spans="1:12" x14ac:dyDescent="0.15">
      <c r="A22745" t="s">
        <v>12</v>
      </c>
      <c r="B22745">
        <v>6404923</v>
      </c>
      <c r="C22745">
        <v>6404943</v>
      </c>
      <c r="D22745" t="s">
        <v>75534</v>
      </c>
      <c r="E22745" t="s">
        <v>90</v>
      </c>
      <c r="F22745" t="s">
        <v>76</v>
      </c>
      <c r="G22745" t="s">
        <v>16</v>
      </c>
      <c r="H22745">
        <v>89</v>
      </c>
      <c r="I22745" t="s">
        <v>75544</v>
      </c>
      <c r="J22745" t="s">
        <v>75545</v>
      </c>
      <c r="K22745" t="s">
        <v>75546</v>
      </c>
      <c r="L22745" t="s">
        <v>77964</v>
      </c>
    </row>
    <row r="22746" spans="1:12" x14ac:dyDescent="0.15">
      <c r="A22746" t="s">
        <v>12</v>
      </c>
      <c r="B22746">
        <v>6405742</v>
      </c>
      <c r="C22746">
        <v>6405762</v>
      </c>
      <c r="D22746" t="s">
        <v>75547</v>
      </c>
      <c r="E22746" t="s">
        <v>90</v>
      </c>
      <c r="F22746" t="s">
        <v>76</v>
      </c>
      <c r="G22746" t="s">
        <v>32</v>
      </c>
      <c r="H22746">
        <v>1</v>
      </c>
      <c r="I22746" t="s">
        <v>75548</v>
      </c>
      <c r="J22746" t="s">
        <v>75549</v>
      </c>
      <c r="K22746" t="s">
        <v>75550</v>
      </c>
      <c r="L22746" t="s">
        <v>77917</v>
      </c>
    </row>
    <row r="22747" spans="1:12" x14ac:dyDescent="0.15">
      <c r="A22747" t="s">
        <v>12</v>
      </c>
      <c r="B22747">
        <v>6405720</v>
      </c>
      <c r="C22747">
        <v>6405740</v>
      </c>
      <c r="D22747" t="s">
        <v>75547</v>
      </c>
      <c r="E22747" t="s">
        <v>90</v>
      </c>
      <c r="F22747" t="s">
        <v>76</v>
      </c>
      <c r="G22747" t="s">
        <v>16</v>
      </c>
      <c r="H22747">
        <v>23</v>
      </c>
      <c r="I22747" t="s">
        <v>75551</v>
      </c>
      <c r="J22747" t="s">
        <v>75552</v>
      </c>
      <c r="K22747" t="s">
        <v>75553</v>
      </c>
      <c r="L22747" t="s">
        <v>77975</v>
      </c>
    </row>
    <row r="22748" spans="1:12" x14ac:dyDescent="0.15">
      <c r="A22748" t="s">
        <v>12</v>
      </c>
      <c r="B22748">
        <v>6405667</v>
      </c>
      <c r="C22748">
        <v>6405687</v>
      </c>
      <c r="D22748" t="s">
        <v>75547</v>
      </c>
      <c r="E22748" t="s">
        <v>90</v>
      </c>
      <c r="F22748" t="s">
        <v>76</v>
      </c>
      <c r="G22748" t="s">
        <v>16</v>
      </c>
      <c r="H22748">
        <v>76</v>
      </c>
      <c r="I22748" t="s">
        <v>75554</v>
      </c>
      <c r="J22748" t="s">
        <v>75555</v>
      </c>
      <c r="K22748" t="s">
        <v>75556</v>
      </c>
      <c r="L22748" t="s">
        <v>77985</v>
      </c>
    </row>
    <row r="22749" spans="1:12" x14ac:dyDescent="0.15">
      <c r="A22749" t="s">
        <v>12</v>
      </c>
      <c r="B22749">
        <v>6405631</v>
      </c>
      <c r="C22749">
        <v>6405651</v>
      </c>
      <c r="D22749" t="s">
        <v>75547</v>
      </c>
      <c r="E22749" t="s">
        <v>90</v>
      </c>
      <c r="F22749" t="s">
        <v>76</v>
      </c>
      <c r="G22749" t="s">
        <v>16</v>
      </c>
      <c r="H22749">
        <v>112</v>
      </c>
      <c r="I22749" t="s">
        <v>75557</v>
      </c>
      <c r="J22749" t="s">
        <v>75558</v>
      </c>
      <c r="K22749" t="s">
        <v>75559</v>
      </c>
      <c r="L22749" t="s">
        <v>77950</v>
      </c>
    </row>
    <row r="22750" spans="1:12" x14ac:dyDescent="0.15">
      <c r="A22750" t="s">
        <v>12</v>
      </c>
      <c r="B22750">
        <v>6406173</v>
      </c>
      <c r="C22750">
        <v>6406193</v>
      </c>
      <c r="D22750" t="s">
        <v>75560</v>
      </c>
      <c r="E22750" t="s">
        <v>90</v>
      </c>
      <c r="F22750" t="s">
        <v>76</v>
      </c>
      <c r="G22750" t="s">
        <v>23</v>
      </c>
      <c r="H22750">
        <v>6</v>
      </c>
      <c r="I22750" t="s">
        <v>75561</v>
      </c>
      <c r="J22750" t="s">
        <v>75562</v>
      </c>
      <c r="K22750" t="s">
        <v>75563</v>
      </c>
      <c r="L22750" t="s">
        <v>78025</v>
      </c>
    </row>
    <row r="22751" spans="1:12" x14ac:dyDescent="0.15">
      <c r="A22751" t="s">
        <v>12</v>
      </c>
      <c r="B22751">
        <v>6406142</v>
      </c>
      <c r="C22751">
        <v>6406162</v>
      </c>
      <c r="D22751" t="s">
        <v>75560</v>
      </c>
      <c r="E22751" t="s">
        <v>90</v>
      </c>
      <c r="F22751" t="s">
        <v>76</v>
      </c>
      <c r="G22751" t="s">
        <v>32</v>
      </c>
      <c r="H22751">
        <v>37</v>
      </c>
      <c r="I22751" t="s">
        <v>75564</v>
      </c>
      <c r="J22751" t="s">
        <v>75565</v>
      </c>
      <c r="K22751" t="s">
        <v>75566</v>
      </c>
      <c r="L22751" t="s">
        <v>77906</v>
      </c>
    </row>
    <row r="22752" spans="1:12" x14ac:dyDescent="0.15">
      <c r="A22752" t="s">
        <v>12</v>
      </c>
      <c r="B22752">
        <v>6406118</v>
      </c>
      <c r="C22752">
        <v>6406138</v>
      </c>
      <c r="D22752" t="s">
        <v>75560</v>
      </c>
      <c r="E22752" t="s">
        <v>90</v>
      </c>
      <c r="F22752" t="s">
        <v>76</v>
      </c>
      <c r="G22752" t="s">
        <v>36</v>
      </c>
      <c r="H22752">
        <v>61</v>
      </c>
      <c r="I22752" t="s">
        <v>75567</v>
      </c>
      <c r="J22752" t="s">
        <v>75568</v>
      </c>
      <c r="K22752" t="s">
        <v>75569</v>
      </c>
      <c r="L22752" t="s">
        <v>77979</v>
      </c>
    </row>
    <row r="22753" spans="1:12" x14ac:dyDescent="0.15">
      <c r="A22753" t="s">
        <v>12</v>
      </c>
      <c r="B22753">
        <v>6406085</v>
      </c>
      <c r="C22753">
        <v>6406105</v>
      </c>
      <c r="D22753" t="s">
        <v>75560</v>
      </c>
      <c r="E22753" t="s">
        <v>90</v>
      </c>
      <c r="F22753" t="s">
        <v>76</v>
      </c>
      <c r="G22753" t="s">
        <v>16</v>
      </c>
      <c r="H22753">
        <v>94</v>
      </c>
      <c r="I22753" t="s">
        <v>75570</v>
      </c>
      <c r="J22753" t="s">
        <v>75571</v>
      </c>
      <c r="K22753" t="s">
        <v>75572</v>
      </c>
      <c r="L22753" t="s">
        <v>77927</v>
      </c>
    </row>
    <row r="22754" spans="1:12" x14ac:dyDescent="0.15">
      <c r="A22754" t="s">
        <v>12</v>
      </c>
      <c r="B22754">
        <v>6407530</v>
      </c>
      <c r="C22754">
        <v>6407550</v>
      </c>
      <c r="D22754" t="s">
        <v>75573</v>
      </c>
      <c r="E22754" t="s">
        <v>90</v>
      </c>
      <c r="F22754" t="s">
        <v>76</v>
      </c>
      <c r="G22754" t="s">
        <v>32</v>
      </c>
      <c r="H22754">
        <v>1</v>
      </c>
      <c r="I22754" t="s">
        <v>75574</v>
      </c>
      <c r="J22754" t="s">
        <v>75575</v>
      </c>
      <c r="K22754" t="s">
        <v>75576</v>
      </c>
      <c r="L22754" t="s">
        <v>77917</v>
      </c>
    </row>
    <row r="22755" spans="1:12" x14ac:dyDescent="0.15">
      <c r="A22755" t="s">
        <v>12</v>
      </c>
      <c r="B22755">
        <v>6407506</v>
      </c>
      <c r="C22755">
        <v>6407526</v>
      </c>
      <c r="D22755" t="s">
        <v>75573</v>
      </c>
      <c r="E22755" t="s">
        <v>90</v>
      </c>
      <c r="F22755" t="s">
        <v>76</v>
      </c>
      <c r="G22755" t="s">
        <v>23</v>
      </c>
      <c r="H22755">
        <v>25</v>
      </c>
      <c r="I22755" t="s">
        <v>75577</v>
      </c>
      <c r="J22755" t="s">
        <v>75578</v>
      </c>
      <c r="K22755" t="s">
        <v>75579</v>
      </c>
      <c r="L22755" t="s">
        <v>78012</v>
      </c>
    </row>
    <row r="22756" spans="1:12" x14ac:dyDescent="0.15">
      <c r="A22756" t="s">
        <v>12</v>
      </c>
      <c r="B22756">
        <v>6407482</v>
      </c>
      <c r="C22756">
        <v>6407502</v>
      </c>
      <c r="D22756" t="s">
        <v>75573</v>
      </c>
      <c r="E22756" t="s">
        <v>90</v>
      </c>
      <c r="F22756" t="s">
        <v>76</v>
      </c>
      <c r="G22756" t="s">
        <v>16</v>
      </c>
      <c r="H22756">
        <v>49</v>
      </c>
      <c r="I22756" t="s">
        <v>75580</v>
      </c>
      <c r="J22756" t="s">
        <v>75581</v>
      </c>
      <c r="K22756" t="s">
        <v>75582</v>
      </c>
      <c r="L22756" t="s">
        <v>77913</v>
      </c>
    </row>
    <row r="22757" spans="1:12" x14ac:dyDescent="0.15">
      <c r="A22757" t="s">
        <v>12</v>
      </c>
      <c r="B22757">
        <v>6407440</v>
      </c>
      <c r="C22757">
        <v>6407460</v>
      </c>
      <c r="D22757" t="s">
        <v>75573</v>
      </c>
      <c r="E22757" t="s">
        <v>90</v>
      </c>
      <c r="F22757" t="s">
        <v>76</v>
      </c>
      <c r="G22757" t="s">
        <v>16</v>
      </c>
      <c r="H22757">
        <v>91</v>
      </c>
      <c r="I22757" t="s">
        <v>75583</v>
      </c>
      <c r="J22757" t="s">
        <v>75584</v>
      </c>
      <c r="K22757" t="s">
        <v>75585</v>
      </c>
      <c r="L22757" t="s">
        <v>77907</v>
      </c>
    </row>
    <row r="22758" spans="1:12" x14ac:dyDescent="0.15">
      <c r="A22758" t="s">
        <v>12</v>
      </c>
      <c r="B22758">
        <v>6409290</v>
      </c>
      <c r="C22758">
        <v>6409310</v>
      </c>
      <c r="D22758" t="s">
        <v>75586</v>
      </c>
      <c r="E22758" t="s">
        <v>75587</v>
      </c>
      <c r="F22758" t="s">
        <v>76</v>
      </c>
      <c r="G22758" t="s">
        <v>16</v>
      </c>
      <c r="H22758">
        <v>7</v>
      </c>
      <c r="I22758" t="s">
        <v>75588</v>
      </c>
      <c r="J22758" t="s">
        <v>75589</v>
      </c>
      <c r="K22758" t="s">
        <v>75590</v>
      </c>
      <c r="L22758" t="s">
        <v>77909</v>
      </c>
    </row>
    <row r="22759" spans="1:12" x14ac:dyDescent="0.15">
      <c r="A22759" t="s">
        <v>12</v>
      </c>
      <c r="B22759">
        <v>6409264</v>
      </c>
      <c r="C22759">
        <v>6409284</v>
      </c>
      <c r="D22759" t="s">
        <v>75586</v>
      </c>
      <c r="E22759" t="s">
        <v>75587</v>
      </c>
      <c r="F22759" t="s">
        <v>76</v>
      </c>
      <c r="G22759" t="s">
        <v>23</v>
      </c>
      <c r="H22759">
        <v>33</v>
      </c>
      <c r="I22759" t="s">
        <v>75591</v>
      </c>
      <c r="J22759" t="s">
        <v>75592</v>
      </c>
      <c r="K22759" t="s">
        <v>75593</v>
      </c>
      <c r="L22759" t="s">
        <v>77977</v>
      </c>
    </row>
    <row r="22760" spans="1:12" x14ac:dyDescent="0.15">
      <c r="A22760" t="s">
        <v>12</v>
      </c>
      <c r="B22760">
        <v>6409232</v>
      </c>
      <c r="C22760">
        <v>6409252</v>
      </c>
      <c r="D22760" t="s">
        <v>75586</v>
      </c>
      <c r="E22760" t="s">
        <v>75587</v>
      </c>
      <c r="F22760" t="s">
        <v>76</v>
      </c>
      <c r="G22760" t="s">
        <v>23</v>
      </c>
      <c r="H22760">
        <v>65</v>
      </c>
      <c r="I22760" t="s">
        <v>75594</v>
      </c>
      <c r="J22760" t="s">
        <v>75595</v>
      </c>
      <c r="K22760" t="s">
        <v>75596</v>
      </c>
      <c r="L22760" t="s">
        <v>78042</v>
      </c>
    </row>
    <row r="22761" spans="1:12" x14ac:dyDescent="0.15">
      <c r="A22761" t="s">
        <v>12</v>
      </c>
      <c r="B22761">
        <v>6409194</v>
      </c>
      <c r="C22761">
        <v>6409214</v>
      </c>
      <c r="D22761" t="s">
        <v>75586</v>
      </c>
      <c r="E22761" t="s">
        <v>75587</v>
      </c>
      <c r="F22761" t="s">
        <v>76</v>
      </c>
      <c r="G22761" t="s">
        <v>16</v>
      </c>
      <c r="H22761">
        <v>103</v>
      </c>
      <c r="I22761" t="s">
        <v>75597</v>
      </c>
      <c r="J22761" t="s">
        <v>75598</v>
      </c>
      <c r="K22761" t="s">
        <v>75599</v>
      </c>
      <c r="L22761" t="s">
        <v>77937</v>
      </c>
    </row>
    <row r="22762" spans="1:12" x14ac:dyDescent="0.15">
      <c r="A22762" t="s">
        <v>12</v>
      </c>
      <c r="B22762">
        <v>6409472</v>
      </c>
      <c r="C22762">
        <v>6409492</v>
      </c>
      <c r="D22762" t="s">
        <v>75600</v>
      </c>
      <c r="E22762" t="s">
        <v>90</v>
      </c>
      <c r="F22762" t="s">
        <v>15</v>
      </c>
      <c r="G22762" t="s">
        <v>32</v>
      </c>
      <c r="H22762">
        <v>1</v>
      </c>
      <c r="I22762" t="s">
        <v>75601</v>
      </c>
      <c r="J22762" t="s">
        <v>75602</v>
      </c>
      <c r="K22762" t="s">
        <v>75603</v>
      </c>
      <c r="L22762" t="s">
        <v>77917</v>
      </c>
    </row>
    <row r="22763" spans="1:12" x14ac:dyDescent="0.15">
      <c r="A22763" t="s">
        <v>12</v>
      </c>
      <c r="B22763">
        <v>6409492</v>
      </c>
      <c r="C22763">
        <v>6409512</v>
      </c>
      <c r="D22763" t="s">
        <v>75600</v>
      </c>
      <c r="E22763" t="s">
        <v>90</v>
      </c>
      <c r="F22763" t="s">
        <v>15</v>
      </c>
      <c r="G22763" t="s">
        <v>16</v>
      </c>
      <c r="H22763">
        <v>21</v>
      </c>
      <c r="I22763" t="s">
        <v>75604</v>
      </c>
      <c r="J22763" t="s">
        <v>75605</v>
      </c>
      <c r="K22763" t="s">
        <v>75606</v>
      </c>
      <c r="L22763" t="s">
        <v>78022</v>
      </c>
    </row>
    <row r="22764" spans="1:12" x14ac:dyDescent="0.15">
      <c r="A22764" t="s">
        <v>12</v>
      </c>
      <c r="B22764">
        <v>6409533</v>
      </c>
      <c r="C22764">
        <v>6409553</v>
      </c>
      <c r="D22764" t="s">
        <v>75600</v>
      </c>
      <c r="E22764" t="s">
        <v>90</v>
      </c>
      <c r="F22764" t="s">
        <v>15</v>
      </c>
      <c r="G22764" t="s">
        <v>16</v>
      </c>
      <c r="H22764">
        <v>62</v>
      </c>
      <c r="I22764" t="s">
        <v>75607</v>
      </c>
      <c r="J22764" t="s">
        <v>75608</v>
      </c>
      <c r="K22764" t="s">
        <v>75609</v>
      </c>
      <c r="L22764" t="s">
        <v>77949</v>
      </c>
    </row>
    <row r="22765" spans="1:12" x14ac:dyDescent="0.15">
      <c r="A22765" t="s">
        <v>12</v>
      </c>
      <c r="B22765">
        <v>6409566</v>
      </c>
      <c r="C22765">
        <v>6409586</v>
      </c>
      <c r="D22765" t="s">
        <v>75600</v>
      </c>
      <c r="E22765" t="s">
        <v>90</v>
      </c>
      <c r="F22765" t="s">
        <v>15</v>
      </c>
      <c r="G22765" t="s">
        <v>36</v>
      </c>
      <c r="H22765">
        <v>95</v>
      </c>
      <c r="I22765" t="s">
        <v>75610</v>
      </c>
      <c r="J22765" t="s">
        <v>75611</v>
      </c>
      <c r="K22765" t="s">
        <v>75612</v>
      </c>
      <c r="L22765" t="s">
        <v>77920</v>
      </c>
    </row>
    <row r="22766" spans="1:12" x14ac:dyDescent="0.15">
      <c r="A22766" t="s">
        <v>12</v>
      </c>
      <c r="B22766">
        <v>6410171</v>
      </c>
      <c r="C22766">
        <v>6410191</v>
      </c>
      <c r="D22766" t="s">
        <v>75613</v>
      </c>
      <c r="E22766" t="s">
        <v>90</v>
      </c>
      <c r="F22766" t="s">
        <v>15</v>
      </c>
      <c r="G22766" t="s">
        <v>36</v>
      </c>
      <c r="H22766">
        <v>8</v>
      </c>
      <c r="I22766" t="s">
        <v>75614</v>
      </c>
      <c r="J22766" t="s">
        <v>75615</v>
      </c>
      <c r="K22766" t="s">
        <v>75616</v>
      </c>
      <c r="L22766" t="s">
        <v>77955</v>
      </c>
    </row>
    <row r="22767" spans="1:12" x14ac:dyDescent="0.15">
      <c r="A22767" t="s">
        <v>12</v>
      </c>
      <c r="B22767">
        <v>6410221</v>
      </c>
      <c r="C22767">
        <v>6410241</v>
      </c>
      <c r="D22767" t="s">
        <v>75613</v>
      </c>
      <c r="E22767" t="s">
        <v>90</v>
      </c>
      <c r="F22767" t="s">
        <v>15</v>
      </c>
      <c r="G22767" t="s">
        <v>32</v>
      </c>
      <c r="H22767">
        <v>58</v>
      </c>
      <c r="I22767" t="s">
        <v>75617</v>
      </c>
      <c r="J22767" t="s">
        <v>75618</v>
      </c>
      <c r="K22767" t="s">
        <v>75619</v>
      </c>
      <c r="L22767" t="s">
        <v>77911</v>
      </c>
    </row>
    <row r="22768" spans="1:12" x14ac:dyDescent="0.15">
      <c r="A22768" t="s">
        <v>12</v>
      </c>
      <c r="B22768">
        <v>6410264</v>
      </c>
      <c r="C22768">
        <v>6410284</v>
      </c>
      <c r="D22768" t="s">
        <v>75613</v>
      </c>
      <c r="E22768" t="s">
        <v>90</v>
      </c>
      <c r="F22768" t="s">
        <v>15</v>
      </c>
      <c r="G22768" t="s">
        <v>23</v>
      </c>
      <c r="H22768">
        <v>101</v>
      </c>
      <c r="I22768" t="s">
        <v>75620</v>
      </c>
      <c r="J22768" t="s">
        <v>75621</v>
      </c>
      <c r="K22768" t="s">
        <v>75622</v>
      </c>
      <c r="L22768" t="s">
        <v>77997</v>
      </c>
    </row>
    <row r="22769" spans="1:12" x14ac:dyDescent="0.15">
      <c r="A22769" t="s">
        <v>12</v>
      </c>
      <c r="B22769">
        <v>6410284</v>
      </c>
      <c r="C22769">
        <v>6410304</v>
      </c>
      <c r="D22769" t="s">
        <v>75613</v>
      </c>
      <c r="E22769" t="s">
        <v>90</v>
      </c>
      <c r="F22769" t="s">
        <v>15</v>
      </c>
      <c r="G22769" t="s">
        <v>16</v>
      </c>
      <c r="H22769">
        <v>121</v>
      </c>
      <c r="I22769" t="s">
        <v>75623</v>
      </c>
      <c r="J22769" t="s">
        <v>75624</v>
      </c>
      <c r="K22769" t="s">
        <v>75625</v>
      </c>
      <c r="L22769" t="s">
        <v>77943</v>
      </c>
    </row>
    <row r="22770" spans="1:12" x14ac:dyDescent="0.15">
      <c r="A22770" t="s">
        <v>12</v>
      </c>
      <c r="B22770">
        <v>6411268</v>
      </c>
      <c r="C22770">
        <v>6411288</v>
      </c>
      <c r="D22770" t="s">
        <v>75626</v>
      </c>
      <c r="E22770" t="s">
        <v>90</v>
      </c>
      <c r="F22770" t="s">
        <v>15</v>
      </c>
      <c r="G22770" t="s">
        <v>32</v>
      </c>
      <c r="H22770">
        <v>1</v>
      </c>
      <c r="I22770" t="s">
        <v>75627</v>
      </c>
      <c r="J22770" t="s">
        <v>75628</v>
      </c>
      <c r="K22770" t="s">
        <v>75629</v>
      </c>
      <c r="L22770" t="s">
        <v>77917</v>
      </c>
    </row>
    <row r="22771" spans="1:12" x14ac:dyDescent="0.15">
      <c r="A22771" t="s">
        <v>12</v>
      </c>
      <c r="B22771">
        <v>6411294</v>
      </c>
      <c r="C22771">
        <v>6411314</v>
      </c>
      <c r="D22771" t="s">
        <v>75626</v>
      </c>
      <c r="E22771" t="s">
        <v>90</v>
      </c>
      <c r="F22771" t="s">
        <v>15</v>
      </c>
      <c r="G22771" t="s">
        <v>36</v>
      </c>
      <c r="H22771">
        <v>27</v>
      </c>
      <c r="I22771" t="s">
        <v>75630</v>
      </c>
      <c r="J22771" t="s">
        <v>75631</v>
      </c>
      <c r="K22771" t="s">
        <v>75632</v>
      </c>
      <c r="L22771" t="s">
        <v>78013</v>
      </c>
    </row>
    <row r="22772" spans="1:12" x14ac:dyDescent="0.15">
      <c r="A22772" t="s">
        <v>12</v>
      </c>
      <c r="B22772">
        <v>6411331</v>
      </c>
      <c r="C22772">
        <v>6411351</v>
      </c>
      <c r="D22772" t="s">
        <v>75626</v>
      </c>
      <c r="E22772" t="s">
        <v>90</v>
      </c>
      <c r="F22772" t="s">
        <v>15</v>
      </c>
      <c r="G22772" t="s">
        <v>16</v>
      </c>
      <c r="H22772">
        <v>64</v>
      </c>
      <c r="I22772" t="s">
        <v>75633</v>
      </c>
      <c r="J22772" t="s">
        <v>75634</v>
      </c>
      <c r="K22772" t="s">
        <v>75635</v>
      </c>
      <c r="L22772" t="s">
        <v>77989</v>
      </c>
    </row>
    <row r="22773" spans="1:12" x14ac:dyDescent="0.15">
      <c r="A22773" t="s">
        <v>12</v>
      </c>
      <c r="B22773">
        <v>6411357</v>
      </c>
      <c r="C22773">
        <v>6411377</v>
      </c>
      <c r="D22773" t="s">
        <v>75626</v>
      </c>
      <c r="E22773" t="s">
        <v>90</v>
      </c>
      <c r="F22773" t="s">
        <v>15</v>
      </c>
      <c r="G22773" t="s">
        <v>16</v>
      </c>
      <c r="H22773">
        <v>90</v>
      </c>
      <c r="I22773" t="s">
        <v>75636</v>
      </c>
      <c r="J22773" t="s">
        <v>75637</v>
      </c>
      <c r="K22773" t="s">
        <v>75638</v>
      </c>
      <c r="L22773" t="s">
        <v>78017</v>
      </c>
    </row>
    <row r="22774" spans="1:12" x14ac:dyDescent="0.15">
      <c r="A22774" t="s">
        <v>12</v>
      </c>
      <c r="B22774">
        <v>6411820</v>
      </c>
      <c r="C22774">
        <v>6411840</v>
      </c>
      <c r="D22774" t="s">
        <v>75639</v>
      </c>
      <c r="E22774" t="s">
        <v>90</v>
      </c>
      <c r="F22774" t="s">
        <v>15</v>
      </c>
      <c r="G22774" t="s">
        <v>23</v>
      </c>
      <c r="H22774">
        <v>7</v>
      </c>
      <c r="I22774" t="s">
        <v>75640</v>
      </c>
      <c r="J22774" t="s">
        <v>75641</v>
      </c>
      <c r="K22774" t="s">
        <v>75642</v>
      </c>
      <c r="L22774" t="s">
        <v>77909</v>
      </c>
    </row>
    <row r="22775" spans="1:12" x14ac:dyDescent="0.15">
      <c r="A22775" t="s">
        <v>12</v>
      </c>
      <c r="B22775">
        <v>6411862</v>
      </c>
      <c r="C22775">
        <v>6411882</v>
      </c>
      <c r="D22775" t="s">
        <v>75639</v>
      </c>
      <c r="E22775" t="s">
        <v>90</v>
      </c>
      <c r="F22775" t="s">
        <v>15</v>
      </c>
      <c r="G22775" t="s">
        <v>32</v>
      </c>
      <c r="H22775">
        <v>49</v>
      </c>
      <c r="I22775" t="s">
        <v>75643</v>
      </c>
      <c r="J22775" t="s">
        <v>75644</v>
      </c>
      <c r="K22775" t="s">
        <v>75645</v>
      </c>
      <c r="L22775" t="s">
        <v>77913</v>
      </c>
    </row>
    <row r="22776" spans="1:12" x14ac:dyDescent="0.15">
      <c r="A22776" t="s">
        <v>12</v>
      </c>
      <c r="B22776">
        <v>6411890</v>
      </c>
      <c r="C22776">
        <v>6411910</v>
      </c>
      <c r="D22776" t="s">
        <v>75639</v>
      </c>
      <c r="E22776" t="s">
        <v>90</v>
      </c>
      <c r="F22776" t="s">
        <v>15</v>
      </c>
      <c r="G22776" t="s">
        <v>32</v>
      </c>
      <c r="H22776">
        <v>77</v>
      </c>
      <c r="I22776" t="s">
        <v>75646</v>
      </c>
      <c r="J22776" t="s">
        <v>75647</v>
      </c>
      <c r="K22776" t="s">
        <v>75648</v>
      </c>
      <c r="L22776" t="s">
        <v>77960</v>
      </c>
    </row>
    <row r="22777" spans="1:12" x14ac:dyDescent="0.15">
      <c r="A22777" t="s">
        <v>12</v>
      </c>
      <c r="B22777">
        <v>6411910</v>
      </c>
      <c r="C22777">
        <v>6411930</v>
      </c>
      <c r="D22777" t="s">
        <v>75639</v>
      </c>
      <c r="E22777" t="s">
        <v>90</v>
      </c>
      <c r="F22777" t="s">
        <v>15</v>
      </c>
      <c r="G22777" t="s">
        <v>16</v>
      </c>
      <c r="H22777">
        <v>97</v>
      </c>
      <c r="I22777" t="s">
        <v>75649</v>
      </c>
      <c r="J22777" t="s">
        <v>75650</v>
      </c>
      <c r="K22777" t="s">
        <v>75651</v>
      </c>
      <c r="L22777" t="s">
        <v>78010</v>
      </c>
    </row>
    <row r="22778" spans="1:12" x14ac:dyDescent="0.15">
      <c r="A22778" t="s">
        <v>12</v>
      </c>
      <c r="B22778">
        <v>6413990</v>
      </c>
      <c r="C22778">
        <v>6414010</v>
      </c>
      <c r="D22778" t="s">
        <v>75652</v>
      </c>
      <c r="E22778" t="s">
        <v>90</v>
      </c>
      <c r="F22778" t="s">
        <v>15</v>
      </c>
      <c r="G22778" t="s">
        <v>36</v>
      </c>
      <c r="H22778">
        <v>13</v>
      </c>
      <c r="I22778" t="s">
        <v>75653</v>
      </c>
      <c r="J22778" t="s">
        <v>75654</v>
      </c>
      <c r="K22778" t="s">
        <v>75655</v>
      </c>
      <c r="L22778" t="s">
        <v>77935</v>
      </c>
    </row>
    <row r="22779" spans="1:12" x14ac:dyDescent="0.15">
      <c r="A22779" t="s">
        <v>12</v>
      </c>
      <c r="B22779">
        <v>6414014</v>
      </c>
      <c r="C22779">
        <v>6414034</v>
      </c>
      <c r="D22779" t="s">
        <v>75652</v>
      </c>
      <c r="E22779" t="s">
        <v>90</v>
      </c>
      <c r="F22779" t="s">
        <v>15</v>
      </c>
      <c r="G22779" t="s">
        <v>16</v>
      </c>
      <c r="H22779">
        <v>37</v>
      </c>
      <c r="I22779" t="s">
        <v>75656</v>
      </c>
      <c r="J22779" t="s">
        <v>75657</v>
      </c>
      <c r="K22779" t="s">
        <v>75658</v>
      </c>
      <c r="L22779" t="s">
        <v>77906</v>
      </c>
    </row>
    <row r="22780" spans="1:12" x14ac:dyDescent="0.15">
      <c r="A22780" t="s">
        <v>12</v>
      </c>
      <c r="B22780">
        <v>6414041</v>
      </c>
      <c r="C22780">
        <v>6414061</v>
      </c>
      <c r="D22780" t="s">
        <v>75652</v>
      </c>
      <c r="E22780" t="s">
        <v>90</v>
      </c>
      <c r="F22780" t="s">
        <v>15</v>
      </c>
      <c r="G22780" t="s">
        <v>16</v>
      </c>
      <c r="H22780">
        <v>64</v>
      </c>
      <c r="I22780" t="s">
        <v>75659</v>
      </c>
      <c r="J22780" t="s">
        <v>75660</v>
      </c>
      <c r="K22780" t="s">
        <v>75661</v>
      </c>
      <c r="L22780" t="s">
        <v>77989</v>
      </c>
    </row>
    <row r="22781" spans="1:12" x14ac:dyDescent="0.15">
      <c r="A22781" t="s">
        <v>12</v>
      </c>
      <c r="B22781">
        <v>6414066</v>
      </c>
      <c r="C22781">
        <v>6414086</v>
      </c>
      <c r="D22781" t="s">
        <v>75652</v>
      </c>
      <c r="E22781" t="s">
        <v>90</v>
      </c>
      <c r="F22781" t="s">
        <v>15</v>
      </c>
      <c r="G22781" t="s">
        <v>16</v>
      </c>
      <c r="H22781">
        <v>89</v>
      </c>
      <c r="I22781" t="s">
        <v>75662</v>
      </c>
      <c r="J22781" t="s">
        <v>75663</v>
      </c>
      <c r="K22781" t="s">
        <v>75664</v>
      </c>
      <c r="L22781" t="s">
        <v>77964</v>
      </c>
    </row>
    <row r="22782" spans="1:12" x14ac:dyDescent="0.15">
      <c r="A22782" t="s">
        <v>12</v>
      </c>
      <c r="B22782">
        <v>6416309</v>
      </c>
      <c r="C22782">
        <v>6416329</v>
      </c>
      <c r="D22782" t="s">
        <v>75665</v>
      </c>
      <c r="E22782" t="s">
        <v>90</v>
      </c>
      <c r="F22782" t="s">
        <v>15</v>
      </c>
      <c r="G22782" t="s">
        <v>16</v>
      </c>
      <c r="H22782">
        <v>6</v>
      </c>
      <c r="I22782" t="s">
        <v>75666</v>
      </c>
      <c r="J22782" t="s">
        <v>75667</v>
      </c>
      <c r="K22782" t="s">
        <v>75668</v>
      </c>
      <c r="L22782" t="s">
        <v>78025</v>
      </c>
    </row>
    <row r="22783" spans="1:12" x14ac:dyDescent="0.15">
      <c r="A22783" t="s">
        <v>12</v>
      </c>
      <c r="B22783">
        <v>6416330</v>
      </c>
      <c r="C22783">
        <v>6416350</v>
      </c>
      <c r="D22783" t="s">
        <v>75665</v>
      </c>
      <c r="E22783" t="s">
        <v>90</v>
      </c>
      <c r="F22783" t="s">
        <v>15</v>
      </c>
      <c r="G22783" t="s">
        <v>16</v>
      </c>
      <c r="H22783">
        <v>27</v>
      </c>
      <c r="I22783" t="s">
        <v>75669</v>
      </c>
      <c r="J22783" t="s">
        <v>75670</v>
      </c>
      <c r="K22783" t="s">
        <v>75671</v>
      </c>
      <c r="L22783" t="s">
        <v>78013</v>
      </c>
    </row>
    <row r="22784" spans="1:12" x14ac:dyDescent="0.15">
      <c r="A22784" t="s">
        <v>12</v>
      </c>
      <c r="B22784">
        <v>6416353</v>
      </c>
      <c r="C22784">
        <v>6416373</v>
      </c>
      <c r="D22784" t="s">
        <v>75665</v>
      </c>
      <c r="E22784" t="s">
        <v>90</v>
      </c>
      <c r="F22784" t="s">
        <v>15</v>
      </c>
      <c r="G22784" t="s">
        <v>36</v>
      </c>
      <c r="H22784">
        <v>50</v>
      </c>
      <c r="I22784" t="s">
        <v>75672</v>
      </c>
      <c r="J22784" t="s">
        <v>75673</v>
      </c>
      <c r="K22784" t="s">
        <v>75674</v>
      </c>
      <c r="L22784" t="s">
        <v>77925</v>
      </c>
    </row>
    <row r="22785" spans="1:12" x14ac:dyDescent="0.15">
      <c r="A22785" t="s">
        <v>12</v>
      </c>
      <c r="B22785">
        <v>6416379</v>
      </c>
      <c r="C22785">
        <v>6416399</v>
      </c>
      <c r="D22785" t="s">
        <v>75665</v>
      </c>
      <c r="E22785" t="s">
        <v>90</v>
      </c>
      <c r="F22785" t="s">
        <v>15</v>
      </c>
      <c r="G22785" t="s">
        <v>32</v>
      </c>
      <c r="H22785">
        <v>76</v>
      </c>
      <c r="I22785" t="s">
        <v>75675</v>
      </c>
      <c r="J22785" t="s">
        <v>75676</v>
      </c>
      <c r="K22785" t="s">
        <v>75677</v>
      </c>
      <c r="L22785" t="s">
        <v>77985</v>
      </c>
    </row>
    <row r="22786" spans="1:12" x14ac:dyDescent="0.15">
      <c r="A22786" t="s">
        <v>12</v>
      </c>
      <c r="B22786">
        <v>6417326</v>
      </c>
      <c r="C22786">
        <v>6417346</v>
      </c>
      <c r="D22786" t="s">
        <v>75678</v>
      </c>
      <c r="E22786" t="s">
        <v>90</v>
      </c>
      <c r="F22786" t="s">
        <v>15</v>
      </c>
      <c r="G22786" t="s">
        <v>32</v>
      </c>
      <c r="H22786">
        <v>1</v>
      </c>
      <c r="I22786" t="s">
        <v>75679</v>
      </c>
      <c r="J22786" t="s">
        <v>75680</v>
      </c>
      <c r="K22786" t="s">
        <v>75681</v>
      </c>
      <c r="L22786" t="s">
        <v>77917</v>
      </c>
    </row>
    <row r="22787" spans="1:12" x14ac:dyDescent="0.15">
      <c r="A22787" t="s">
        <v>12</v>
      </c>
      <c r="B22787">
        <v>6417368</v>
      </c>
      <c r="C22787">
        <v>6417388</v>
      </c>
      <c r="D22787" t="s">
        <v>75678</v>
      </c>
      <c r="E22787" t="s">
        <v>90</v>
      </c>
      <c r="F22787" t="s">
        <v>15</v>
      </c>
      <c r="G22787" t="s">
        <v>36</v>
      </c>
      <c r="H22787">
        <v>43</v>
      </c>
      <c r="I22787" t="s">
        <v>75682</v>
      </c>
      <c r="J22787" t="s">
        <v>75683</v>
      </c>
      <c r="K22787" t="s">
        <v>75684</v>
      </c>
      <c r="L22787" t="s">
        <v>77942</v>
      </c>
    </row>
    <row r="22788" spans="1:12" x14ac:dyDescent="0.15">
      <c r="A22788" t="s">
        <v>12</v>
      </c>
      <c r="B22788">
        <v>6417388</v>
      </c>
      <c r="C22788">
        <v>6417408</v>
      </c>
      <c r="D22788" t="s">
        <v>75678</v>
      </c>
      <c r="E22788" t="s">
        <v>90</v>
      </c>
      <c r="F22788" t="s">
        <v>15</v>
      </c>
      <c r="G22788" t="s">
        <v>16</v>
      </c>
      <c r="H22788">
        <v>63</v>
      </c>
      <c r="I22788" t="s">
        <v>75685</v>
      </c>
      <c r="J22788" t="s">
        <v>75686</v>
      </c>
      <c r="K22788" t="s">
        <v>75687</v>
      </c>
      <c r="L22788" t="s">
        <v>77957</v>
      </c>
    </row>
    <row r="22789" spans="1:12" x14ac:dyDescent="0.15">
      <c r="A22789" t="s">
        <v>12</v>
      </c>
      <c r="B22789">
        <v>6417410</v>
      </c>
      <c r="C22789">
        <v>6417430</v>
      </c>
      <c r="D22789" t="s">
        <v>75678</v>
      </c>
      <c r="E22789" t="s">
        <v>90</v>
      </c>
      <c r="F22789" t="s">
        <v>15</v>
      </c>
      <c r="G22789" t="s">
        <v>36</v>
      </c>
      <c r="H22789">
        <v>85</v>
      </c>
      <c r="I22789" t="s">
        <v>75688</v>
      </c>
      <c r="J22789" t="s">
        <v>75689</v>
      </c>
      <c r="K22789" t="s">
        <v>75690</v>
      </c>
      <c r="L22789" t="s">
        <v>77972</v>
      </c>
    </row>
    <row r="22790" spans="1:12" x14ac:dyDescent="0.15">
      <c r="A22790" t="s">
        <v>12</v>
      </c>
      <c r="B22790">
        <v>6418236</v>
      </c>
      <c r="C22790">
        <v>6418256</v>
      </c>
      <c r="D22790" t="s">
        <v>75691</v>
      </c>
      <c r="E22790" t="s">
        <v>90</v>
      </c>
      <c r="F22790" t="s">
        <v>15</v>
      </c>
      <c r="G22790" t="s">
        <v>32</v>
      </c>
      <c r="H22790">
        <v>13</v>
      </c>
      <c r="I22790" t="s">
        <v>75692</v>
      </c>
      <c r="J22790" t="s">
        <v>75693</v>
      </c>
      <c r="K22790" t="s">
        <v>75694</v>
      </c>
      <c r="L22790" t="s">
        <v>77935</v>
      </c>
    </row>
    <row r="22791" spans="1:12" x14ac:dyDescent="0.15">
      <c r="A22791" t="s">
        <v>12</v>
      </c>
      <c r="B22791">
        <v>6418284</v>
      </c>
      <c r="C22791">
        <v>6418304</v>
      </c>
      <c r="D22791" t="s">
        <v>75691</v>
      </c>
      <c r="E22791" t="s">
        <v>90</v>
      </c>
      <c r="F22791" t="s">
        <v>15</v>
      </c>
      <c r="G22791" t="s">
        <v>32</v>
      </c>
      <c r="H22791">
        <v>61</v>
      </c>
      <c r="I22791" t="s">
        <v>75695</v>
      </c>
      <c r="J22791" t="s">
        <v>75696</v>
      </c>
      <c r="K22791" t="s">
        <v>75697</v>
      </c>
      <c r="L22791" t="s">
        <v>77979</v>
      </c>
    </row>
    <row r="22792" spans="1:12" x14ac:dyDescent="0.15">
      <c r="A22792" t="s">
        <v>12</v>
      </c>
      <c r="B22792">
        <v>6418305</v>
      </c>
      <c r="C22792">
        <v>6418325</v>
      </c>
      <c r="D22792" t="s">
        <v>75691</v>
      </c>
      <c r="E22792" t="s">
        <v>90</v>
      </c>
      <c r="F22792" t="s">
        <v>15</v>
      </c>
      <c r="G22792" t="s">
        <v>23</v>
      </c>
      <c r="H22792">
        <v>82</v>
      </c>
      <c r="I22792" t="s">
        <v>75698</v>
      </c>
      <c r="J22792" t="s">
        <v>75699</v>
      </c>
      <c r="K22792" t="s">
        <v>75700</v>
      </c>
      <c r="L22792" t="s">
        <v>78011</v>
      </c>
    </row>
    <row r="22793" spans="1:12" x14ac:dyDescent="0.15">
      <c r="A22793" t="s">
        <v>12</v>
      </c>
      <c r="B22793">
        <v>6418329</v>
      </c>
      <c r="C22793">
        <v>6418349</v>
      </c>
      <c r="D22793" t="s">
        <v>75691</v>
      </c>
      <c r="E22793" t="s">
        <v>90</v>
      </c>
      <c r="F22793" t="s">
        <v>15</v>
      </c>
      <c r="G22793" t="s">
        <v>36</v>
      </c>
      <c r="H22793">
        <v>106</v>
      </c>
      <c r="I22793" t="s">
        <v>75701</v>
      </c>
      <c r="J22793" t="s">
        <v>75702</v>
      </c>
      <c r="K22793" t="s">
        <v>75703</v>
      </c>
      <c r="L22793" t="s">
        <v>77914</v>
      </c>
    </row>
    <row r="22794" spans="1:12" x14ac:dyDescent="0.15">
      <c r="A22794" t="s">
        <v>12</v>
      </c>
      <c r="B22794">
        <v>6418814</v>
      </c>
      <c r="C22794">
        <v>6418834</v>
      </c>
      <c r="D22794" t="s">
        <v>75704</v>
      </c>
      <c r="E22794" t="s">
        <v>90</v>
      </c>
      <c r="F22794" t="s">
        <v>15</v>
      </c>
      <c r="G22794" t="s">
        <v>16</v>
      </c>
      <c r="H22794">
        <v>14</v>
      </c>
      <c r="I22794" t="s">
        <v>75705</v>
      </c>
      <c r="J22794" t="s">
        <v>75706</v>
      </c>
      <c r="K22794" t="s">
        <v>75707</v>
      </c>
      <c r="L22794" t="s">
        <v>77924</v>
      </c>
    </row>
    <row r="22795" spans="1:12" x14ac:dyDescent="0.15">
      <c r="A22795" t="s">
        <v>12</v>
      </c>
      <c r="B22795">
        <v>6418847</v>
      </c>
      <c r="C22795">
        <v>6418867</v>
      </c>
      <c r="D22795" t="s">
        <v>75704</v>
      </c>
      <c r="E22795" t="s">
        <v>90</v>
      </c>
      <c r="F22795" t="s">
        <v>15</v>
      </c>
      <c r="G22795" t="s">
        <v>16</v>
      </c>
      <c r="H22795">
        <v>47</v>
      </c>
      <c r="I22795" t="s">
        <v>75708</v>
      </c>
      <c r="J22795" t="s">
        <v>75709</v>
      </c>
      <c r="K22795" t="s">
        <v>75710</v>
      </c>
      <c r="L22795" t="s">
        <v>77932</v>
      </c>
    </row>
    <row r="22796" spans="1:12" x14ac:dyDescent="0.15">
      <c r="A22796" t="s">
        <v>12</v>
      </c>
      <c r="B22796">
        <v>6418882</v>
      </c>
      <c r="C22796">
        <v>6418902</v>
      </c>
      <c r="D22796" t="s">
        <v>75704</v>
      </c>
      <c r="E22796" t="s">
        <v>90</v>
      </c>
      <c r="F22796" t="s">
        <v>15</v>
      </c>
      <c r="G22796" t="s">
        <v>16</v>
      </c>
      <c r="H22796">
        <v>82</v>
      </c>
      <c r="I22796" t="s">
        <v>75711</v>
      </c>
      <c r="J22796" t="s">
        <v>75712</v>
      </c>
      <c r="K22796" t="s">
        <v>75713</v>
      </c>
      <c r="L22796" t="s">
        <v>78011</v>
      </c>
    </row>
    <row r="22797" spans="1:12" x14ac:dyDescent="0.15">
      <c r="A22797" t="s">
        <v>12</v>
      </c>
      <c r="B22797">
        <v>6418928</v>
      </c>
      <c r="C22797">
        <v>6418948</v>
      </c>
      <c r="D22797" t="s">
        <v>75704</v>
      </c>
      <c r="E22797" t="s">
        <v>90</v>
      </c>
      <c r="F22797" t="s">
        <v>15</v>
      </c>
      <c r="G22797" t="s">
        <v>16</v>
      </c>
      <c r="H22797">
        <v>128</v>
      </c>
      <c r="I22797" t="s">
        <v>75714</v>
      </c>
      <c r="J22797" t="s">
        <v>75715</v>
      </c>
      <c r="K22797" t="s">
        <v>75716</v>
      </c>
      <c r="L22797" t="s">
        <v>77934</v>
      </c>
    </row>
    <row r="22798" spans="1:12" x14ac:dyDescent="0.15">
      <c r="A22798" t="s">
        <v>12</v>
      </c>
      <c r="B22798">
        <v>6419039</v>
      </c>
      <c r="C22798">
        <v>6419059</v>
      </c>
      <c r="D22798" t="s">
        <v>75717</v>
      </c>
      <c r="E22798" t="s">
        <v>90</v>
      </c>
      <c r="F22798" t="s">
        <v>15</v>
      </c>
      <c r="G22798" t="s">
        <v>32</v>
      </c>
      <c r="H22798">
        <v>1</v>
      </c>
      <c r="I22798" t="s">
        <v>75718</v>
      </c>
      <c r="J22798" t="s">
        <v>75719</v>
      </c>
      <c r="K22798" t="s">
        <v>75720</v>
      </c>
      <c r="L22798" t="s">
        <v>77917</v>
      </c>
    </row>
    <row r="22799" spans="1:12" x14ac:dyDescent="0.15">
      <c r="A22799" t="s">
        <v>12</v>
      </c>
      <c r="B22799">
        <v>6419084</v>
      </c>
      <c r="C22799">
        <v>6419104</v>
      </c>
      <c r="D22799" t="s">
        <v>75717</v>
      </c>
      <c r="E22799" t="s">
        <v>90</v>
      </c>
      <c r="F22799" t="s">
        <v>15</v>
      </c>
      <c r="G22799" t="s">
        <v>36</v>
      </c>
      <c r="H22799">
        <v>46</v>
      </c>
      <c r="I22799" t="s">
        <v>75721</v>
      </c>
      <c r="J22799" t="s">
        <v>75722</v>
      </c>
      <c r="K22799" t="s">
        <v>75723</v>
      </c>
      <c r="L22799" t="s">
        <v>78004</v>
      </c>
    </row>
    <row r="22800" spans="1:12" x14ac:dyDescent="0.15">
      <c r="A22800" t="s">
        <v>12</v>
      </c>
      <c r="B22800">
        <v>6419104</v>
      </c>
      <c r="C22800">
        <v>6419124</v>
      </c>
      <c r="D22800" t="s">
        <v>75717</v>
      </c>
      <c r="E22800" t="s">
        <v>90</v>
      </c>
      <c r="F22800" t="s">
        <v>15</v>
      </c>
      <c r="G22800" t="s">
        <v>36</v>
      </c>
      <c r="H22800">
        <v>66</v>
      </c>
      <c r="I22800" t="s">
        <v>75724</v>
      </c>
      <c r="J22800" t="s">
        <v>75725</v>
      </c>
      <c r="K22800" t="s">
        <v>75726</v>
      </c>
      <c r="L22800" t="s">
        <v>77928</v>
      </c>
    </row>
    <row r="22801" spans="1:12" x14ac:dyDescent="0.15">
      <c r="A22801" t="s">
        <v>12</v>
      </c>
      <c r="B22801">
        <v>6419134</v>
      </c>
      <c r="C22801">
        <v>6419154</v>
      </c>
      <c r="D22801" t="s">
        <v>75717</v>
      </c>
      <c r="E22801" t="s">
        <v>90</v>
      </c>
      <c r="F22801" t="s">
        <v>15</v>
      </c>
      <c r="G22801" t="s">
        <v>16</v>
      </c>
      <c r="H22801">
        <v>96</v>
      </c>
      <c r="I22801" t="s">
        <v>75727</v>
      </c>
      <c r="J22801" t="s">
        <v>75728</v>
      </c>
      <c r="K22801" t="s">
        <v>75729</v>
      </c>
      <c r="L22801" t="s">
        <v>77912</v>
      </c>
    </row>
    <row r="22802" spans="1:12" x14ac:dyDescent="0.15">
      <c r="A22802" t="s">
        <v>12</v>
      </c>
      <c r="B22802">
        <v>6419456</v>
      </c>
      <c r="C22802">
        <v>6419476</v>
      </c>
      <c r="D22802" t="s">
        <v>75730</v>
      </c>
      <c r="E22802" t="s">
        <v>90</v>
      </c>
      <c r="F22802" t="s">
        <v>15</v>
      </c>
      <c r="G22802" t="s">
        <v>36</v>
      </c>
      <c r="H22802">
        <v>0</v>
      </c>
      <c r="I22802" t="s">
        <v>75731</v>
      </c>
      <c r="J22802" t="s">
        <v>75732</v>
      </c>
      <c r="K22802" t="s">
        <v>75733</v>
      </c>
      <c r="L22802" t="s">
        <v>77980</v>
      </c>
    </row>
    <row r="22803" spans="1:12" x14ac:dyDescent="0.15">
      <c r="A22803" t="s">
        <v>12</v>
      </c>
      <c r="B22803">
        <v>6419476</v>
      </c>
      <c r="C22803">
        <v>6419496</v>
      </c>
      <c r="D22803" t="s">
        <v>75730</v>
      </c>
      <c r="E22803" t="s">
        <v>90</v>
      </c>
      <c r="F22803" t="s">
        <v>15</v>
      </c>
      <c r="G22803" t="s">
        <v>36</v>
      </c>
      <c r="H22803">
        <v>20</v>
      </c>
      <c r="I22803" t="s">
        <v>75734</v>
      </c>
      <c r="J22803" t="s">
        <v>75735</v>
      </c>
      <c r="K22803" t="s">
        <v>75736</v>
      </c>
      <c r="L22803" t="s">
        <v>77968</v>
      </c>
    </row>
    <row r="22804" spans="1:12" x14ac:dyDescent="0.15">
      <c r="A22804" t="s">
        <v>12</v>
      </c>
      <c r="B22804">
        <v>6419511</v>
      </c>
      <c r="C22804">
        <v>6419531</v>
      </c>
      <c r="D22804" t="s">
        <v>75730</v>
      </c>
      <c r="E22804" t="s">
        <v>90</v>
      </c>
      <c r="F22804" t="s">
        <v>15</v>
      </c>
      <c r="G22804" t="s">
        <v>36</v>
      </c>
      <c r="H22804">
        <v>55</v>
      </c>
      <c r="I22804" t="s">
        <v>75737</v>
      </c>
      <c r="J22804" t="s">
        <v>75738</v>
      </c>
      <c r="K22804" t="s">
        <v>75739</v>
      </c>
      <c r="L22804" t="s">
        <v>77992</v>
      </c>
    </row>
    <row r="22805" spans="1:12" x14ac:dyDescent="0.15">
      <c r="A22805" t="s">
        <v>12</v>
      </c>
      <c r="B22805">
        <v>6419532</v>
      </c>
      <c r="C22805">
        <v>6419552</v>
      </c>
      <c r="D22805" t="s">
        <v>75730</v>
      </c>
      <c r="E22805" t="s">
        <v>90</v>
      </c>
      <c r="F22805" t="s">
        <v>15</v>
      </c>
      <c r="G22805" t="s">
        <v>16</v>
      </c>
      <c r="H22805">
        <v>76</v>
      </c>
      <c r="I22805" t="s">
        <v>75740</v>
      </c>
      <c r="J22805" t="s">
        <v>75741</v>
      </c>
      <c r="K22805" t="s">
        <v>75742</v>
      </c>
      <c r="L22805" t="s">
        <v>77985</v>
      </c>
    </row>
    <row r="22806" spans="1:12" x14ac:dyDescent="0.15">
      <c r="A22806" t="s">
        <v>12</v>
      </c>
      <c r="B22806">
        <v>6419695</v>
      </c>
      <c r="C22806">
        <v>6419715</v>
      </c>
      <c r="D22806" t="s">
        <v>75743</v>
      </c>
      <c r="E22806" t="s">
        <v>90</v>
      </c>
      <c r="F22806" t="s">
        <v>15</v>
      </c>
      <c r="G22806" t="s">
        <v>16</v>
      </c>
      <c r="H22806">
        <v>9</v>
      </c>
      <c r="I22806" t="s">
        <v>75744</v>
      </c>
      <c r="J22806" t="s">
        <v>75745</v>
      </c>
      <c r="K22806" t="s">
        <v>75746</v>
      </c>
      <c r="L22806" t="s">
        <v>77939</v>
      </c>
    </row>
    <row r="22807" spans="1:12" x14ac:dyDescent="0.15">
      <c r="A22807" t="s">
        <v>12</v>
      </c>
      <c r="B22807">
        <v>6419716</v>
      </c>
      <c r="C22807">
        <v>6419736</v>
      </c>
      <c r="D22807" t="s">
        <v>75743</v>
      </c>
      <c r="E22807" t="s">
        <v>90</v>
      </c>
      <c r="F22807" t="s">
        <v>15</v>
      </c>
      <c r="G22807" t="s">
        <v>16</v>
      </c>
      <c r="H22807">
        <v>30</v>
      </c>
      <c r="I22807" t="s">
        <v>75747</v>
      </c>
      <c r="J22807" t="s">
        <v>75748</v>
      </c>
      <c r="K22807" t="s">
        <v>75749</v>
      </c>
      <c r="L22807" t="s">
        <v>77984</v>
      </c>
    </row>
    <row r="22808" spans="1:12" x14ac:dyDescent="0.15">
      <c r="A22808" t="s">
        <v>12</v>
      </c>
      <c r="B22808">
        <v>6419755</v>
      </c>
      <c r="C22808">
        <v>6419775</v>
      </c>
      <c r="D22808" t="s">
        <v>75743</v>
      </c>
      <c r="E22808" t="s">
        <v>90</v>
      </c>
      <c r="F22808" t="s">
        <v>15</v>
      </c>
      <c r="G22808" t="s">
        <v>23</v>
      </c>
      <c r="H22808">
        <v>69</v>
      </c>
      <c r="I22808" t="s">
        <v>75750</v>
      </c>
      <c r="J22808" t="s">
        <v>75751</v>
      </c>
      <c r="K22808" t="s">
        <v>75752</v>
      </c>
      <c r="L22808" t="s">
        <v>78015</v>
      </c>
    </row>
    <row r="22809" spans="1:12" x14ac:dyDescent="0.15">
      <c r="A22809" t="s">
        <v>12</v>
      </c>
      <c r="B22809">
        <v>6419801</v>
      </c>
      <c r="C22809">
        <v>6419821</v>
      </c>
      <c r="D22809" t="s">
        <v>75743</v>
      </c>
      <c r="E22809" t="s">
        <v>90</v>
      </c>
      <c r="F22809" t="s">
        <v>15</v>
      </c>
      <c r="G22809" t="s">
        <v>36</v>
      </c>
      <c r="H22809">
        <v>115</v>
      </c>
      <c r="I22809" t="s">
        <v>75753</v>
      </c>
      <c r="J22809" t="s">
        <v>75754</v>
      </c>
      <c r="K22809" t="s">
        <v>75755</v>
      </c>
      <c r="L22809" t="s">
        <v>78020</v>
      </c>
    </row>
    <row r="22810" spans="1:12" x14ac:dyDescent="0.15">
      <c r="A22810" t="s">
        <v>12</v>
      </c>
      <c r="B22810">
        <v>6420041</v>
      </c>
      <c r="C22810">
        <v>6420061</v>
      </c>
      <c r="D22810" t="s">
        <v>75756</v>
      </c>
      <c r="E22810" t="s">
        <v>90</v>
      </c>
      <c r="F22810" t="s">
        <v>15</v>
      </c>
      <c r="G22810" t="s">
        <v>23</v>
      </c>
      <c r="H22810">
        <v>26</v>
      </c>
      <c r="I22810" t="s">
        <v>75757</v>
      </c>
      <c r="J22810" t="s">
        <v>75758</v>
      </c>
      <c r="K22810" t="s">
        <v>75759</v>
      </c>
      <c r="L22810" t="s">
        <v>78002</v>
      </c>
    </row>
    <row r="22811" spans="1:12" x14ac:dyDescent="0.15">
      <c r="A22811" t="s">
        <v>12</v>
      </c>
      <c r="B22811">
        <v>6420071</v>
      </c>
      <c r="C22811">
        <v>6420091</v>
      </c>
      <c r="D22811" t="s">
        <v>75756</v>
      </c>
      <c r="E22811" t="s">
        <v>90</v>
      </c>
      <c r="F22811" t="s">
        <v>15</v>
      </c>
      <c r="G22811" t="s">
        <v>16</v>
      </c>
      <c r="H22811">
        <v>56</v>
      </c>
      <c r="I22811" t="s">
        <v>75760</v>
      </c>
      <c r="J22811" t="s">
        <v>75761</v>
      </c>
      <c r="K22811" t="s">
        <v>75762</v>
      </c>
      <c r="L22811" t="s">
        <v>77971</v>
      </c>
    </row>
    <row r="22812" spans="1:12" x14ac:dyDescent="0.15">
      <c r="A22812" t="s">
        <v>12</v>
      </c>
      <c r="B22812">
        <v>6420097</v>
      </c>
      <c r="C22812">
        <v>6420117</v>
      </c>
      <c r="D22812" t="s">
        <v>75756</v>
      </c>
      <c r="E22812" t="s">
        <v>90</v>
      </c>
      <c r="F22812" t="s">
        <v>15</v>
      </c>
      <c r="G22812" t="s">
        <v>36</v>
      </c>
      <c r="H22812">
        <v>82</v>
      </c>
      <c r="I22812" t="s">
        <v>75763</v>
      </c>
      <c r="J22812" t="s">
        <v>75764</v>
      </c>
      <c r="K22812" t="s">
        <v>75765</v>
      </c>
      <c r="L22812" t="s">
        <v>78011</v>
      </c>
    </row>
    <row r="22813" spans="1:12" x14ac:dyDescent="0.15">
      <c r="A22813" t="s">
        <v>12</v>
      </c>
      <c r="B22813">
        <v>6420139</v>
      </c>
      <c r="C22813">
        <v>6420159</v>
      </c>
      <c r="D22813" t="s">
        <v>75756</v>
      </c>
      <c r="E22813" t="s">
        <v>90</v>
      </c>
      <c r="F22813" t="s">
        <v>15</v>
      </c>
      <c r="G22813" t="s">
        <v>32</v>
      </c>
      <c r="H22813">
        <v>124</v>
      </c>
      <c r="I22813" t="s">
        <v>75766</v>
      </c>
      <c r="J22813" t="s">
        <v>75767</v>
      </c>
      <c r="K22813" t="s">
        <v>75768</v>
      </c>
      <c r="L22813" t="s">
        <v>78046</v>
      </c>
    </row>
    <row r="22814" spans="1:12" x14ac:dyDescent="0.15">
      <c r="A22814" t="s">
        <v>12</v>
      </c>
      <c r="B22814">
        <v>6420444</v>
      </c>
      <c r="C22814">
        <v>6420464</v>
      </c>
      <c r="D22814" t="s">
        <v>75769</v>
      </c>
      <c r="E22814" t="s">
        <v>90</v>
      </c>
      <c r="F22814" t="s">
        <v>76</v>
      </c>
      <c r="G22814" t="s">
        <v>16</v>
      </c>
      <c r="H22814">
        <v>15</v>
      </c>
      <c r="I22814" t="s">
        <v>75770</v>
      </c>
      <c r="J22814" t="s">
        <v>75771</v>
      </c>
      <c r="K22814" t="s">
        <v>75772</v>
      </c>
      <c r="L22814" t="s">
        <v>77970</v>
      </c>
    </row>
    <row r="22815" spans="1:12" x14ac:dyDescent="0.15">
      <c r="A22815" t="s">
        <v>12</v>
      </c>
      <c r="B22815">
        <v>6420421</v>
      </c>
      <c r="C22815">
        <v>6420441</v>
      </c>
      <c r="D22815" t="s">
        <v>75769</v>
      </c>
      <c r="E22815" t="s">
        <v>90</v>
      </c>
      <c r="F22815" t="s">
        <v>76</v>
      </c>
      <c r="G22815" t="s">
        <v>23</v>
      </c>
      <c r="H22815">
        <v>38</v>
      </c>
      <c r="I22815" t="s">
        <v>75773</v>
      </c>
      <c r="J22815" t="s">
        <v>75774</v>
      </c>
      <c r="K22815" t="s">
        <v>75775</v>
      </c>
      <c r="L22815" t="s">
        <v>78008</v>
      </c>
    </row>
    <row r="22816" spans="1:12" x14ac:dyDescent="0.15">
      <c r="A22816" t="s">
        <v>12</v>
      </c>
      <c r="B22816">
        <v>6420392</v>
      </c>
      <c r="C22816">
        <v>6420412</v>
      </c>
      <c r="D22816" t="s">
        <v>75769</v>
      </c>
      <c r="E22816" t="s">
        <v>90</v>
      </c>
      <c r="F22816" t="s">
        <v>76</v>
      </c>
      <c r="G22816" t="s">
        <v>23</v>
      </c>
      <c r="H22816">
        <v>67</v>
      </c>
      <c r="I22816" t="s">
        <v>75776</v>
      </c>
      <c r="J22816" t="s">
        <v>75777</v>
      </c>
      <c r="K22816" t="s">
        <v>75778</v>
      </c>
      <c r="L22816" t="s">
        <v>77981</v>
      </c>
    </row>
    <row r="22817" spans="1:12" x14ac:dyDescent="0.15">
      <c r="A22817" t="s">
        <v>12</v>
      </c>
      <c r="B22817">
        <v>6420356</v>
      </c>
      <c r="C22817">
        <v>6420376</v>
      </c>
      <c r="D22817" t="s">
        <v>75769</v>
      </c>
      <c r="E22817" t="s">
        <v>90</v>
      </c>
      <c r="F22817" t="s">
        <v>76</v>
      </c>
      <c r="G22817" t="s">
        <v>23</v>
      </c>
      <c r="H22817">
        <v>103</v>
      </c>
      <c r="I22817" t="s">
        <v>75779</v>
      </c>
      <c r="J22817" t="s">
        <v>75780</v>
      </c>
      <c r="K22817" t="s">
        <v>75781</v>
      </c>
      <c r="L22817" t="s">
        <v>77937</v>
      </c>
    </row>
    <row r="22818" spans="1:12" x14ac:dyDescent="0.15">
      <c r="A22818" t="s">
        <v>12</v>
      </c>
      <c r="B22818">
        <v>6421009</v>
      </c>
      <c r="C22818">
        <v>6421029</v>
      </c>
      <c r="D22818" t="s">
        <v>75782</v>
      </c>
      <c r="E22818" t="s">
        <v>90</v>
      </c>
      <c r="F22818" t="s">
        <v>76</v>
      </c>
      <c r="G22818" t="s">
        <v>36</v>
      </c>
      <c r="H22818">
        <v>15</v>
      </c>
      <c r="I22818" t="s">
        <v>75783</v>
      </c>
      <c r="J22818" t="s">
        <v>75784</v>
      </c>
      <c r="K22818" t="s">
        <v>75785</v>
      </c>
      <c r="L22818" t="s">
        <v>77970</v>
      </c>
    </row>
    <row r="22819" spans="1:12" x14ac:dyDescent="0.15">
      <c r="A22819" t="s">
        <v>12</v>
      </c>
      <c r="B22819">
        <v>6420935</v>
      </c>
      <c r="C22819">
        <v>6420955</v>
      </c>
      <c r="D22819" t="s">
        <v>75782</v>
      </c>
      <c r="E22819" t="s">
        <v>90</v>
      </c>
      <c r="F22819" t="s">
        <v>76</v>
      </c>
      <c r="G22819" t="s">
        <v>23</v>
      </c>
      <c r="H22819">
        <v>89</v>
      </c>
      <c r="I22819" t="s">
        <v>75786</v>
      </c>
      <c r="J22819" t="s">
        <v>75787</v>
      </c>
      <c r="K22819" t="s">
        <v>75788</v>
      </c>
      <c r="L22819" t="s">
        <v>77964</v>
      </c>
    </row>
    <row r="22820" spans="1:12" x14ac:dyDescent="0.15">
      <c r="A22820" t="s">
        <v>12</v>
      </c>
      <c r="B22820">
        <v>6420852</v>
      </c>
      <c r="C22820">
        <v>6420872</v>
      </c>
      <c r="D22820" t="s">
        <v>75782</v>
      </c>
      <c r="E22820" t="s">
        <v>90</v>
      </c>
      <c r="F22820" t="s">
        <v>76</v>
      </c>
      <c r="G22820" t="s">
        <v>36</v>
      </c>
      <c r="H22820">
        <v>172</v>
      </c>
      <c r="I22820" t="s">
        <v>75789</v>
      </c>
      <c r="J22820" t="s">
        <v>75790</v>
      </c>
      <c r="K22820" t="s">
        <v>75791</v>
      </c>
      <c r="L22820" t="s">
        <v>78117</v>
      </c>
    </row>
    <row r="22821" spans="1:12" x14ac:dyDescent="0.15">
      <c r="A22821" t="s">
        <v>12</v>
      </c>
      <c r="B22821">
        <v>6420771</v>
      </c>
      <c r="C22821">
        <v>6420791</v>
      </c>
      <c r="D22821" t="s">
        <v>75782</v>
      </c>
      <c r="E22821" t="s">
        <v>90</v>
      </c>
      <c r="F22821" t="s">
        <v>76</v>
      </c>
      <c r="G22821" t="s">
        <v>16</v>
      </c>
      <c r="H22821">
        <v>253</v>
      </c>
      <c r="I22821" t="s">
        <v>75792</v>
      </c>
      <c r="J22821" t="s">
        <v>75793</v>
      </c>
      <c r="K22821" t="s">
        <v>75794</v>
      </c>
      <c r="L22821" t="s">
        <v>78140</v>
      </c>
    </row>
    <row r="22822" spans="1:12" x14ac:dyDescent="0.15">
      <c r="A22822" t="s">
        <v>12</v>
      </c>
      <c r="B22822">
        <v>6422588</v>
      </c>
      <c r="C22822">
        <v>6422608</v>
      </c>
      <c r="D22822" t="s">
        <v>75795</v>
      </c>
      <c r="E22822" t="s">
        <v>90</v>
      </c>
      <c r="F22822" t="s">
        <v>76</v>
      </c>
      <c r="G22822" t="s">
        <v>16</v>
      </c>
      <c r="H22822">
        <v>0</v>
      </c>
      <c r="I22822" t="s">
        <v>75796</v>
      </c>
      <c r="J22822" t="s">
        <v>75797</v>
      </c>
      <c r="K22822" t="s">
        <v>75798</v>
      </c>
      <c r="L22822" t="s">
        <v>77980</v>
      </c>
    </row>
    <row r="22823" spans="1:12" x14ac:dyDescent="0.15">
      <c r="A22823" t="s">
        <v>12</v>
      </c>
      <c r="B22823">
        <v>6422568</v>
      </c>
      <c r="C22823">
        <v>6422588</v>
      </c>
      <c r="D22823" t="s">
        <v>75795</v>
      </c>
      <c r="E22823" t="s">
        <v>90</v>
      </c>
      <c r="F22823" t="s">
        <v>76</v>
      </c>
      <c r="G22823" t="s">
        <v>23</v>
      </c>
      <c r="H22823">
        <v>20</v>
      </c>
      <c r="I22823" t="s">
        <v>75799</v>
      </c>
      <c r="J22823" t="s">
        <v>75800</v>
      </c>
      <c r="K22823" t="s">
        <v>75801</v>
      </c>
      <c r="L22823" t="s">
        <v>77968</v>
      </c>
    </row>
    <row r="22824" spans="1:12" x14ac:dyDescent="0.15">
      <c r="A22824" t="s">
        <v>12</v>
      </c>
      <c r="B22824">
        <v>6422543</v>
      </c>
      <c r="C22824">
        <v>6422563</v>
      </c>
      <c r="D22824" t="s">
        <v>75795</v>
      </c>
      <c r="E22824" t="s">
        <v>90</v>
      </c>
      <c r="F22824" t="s">
        <v>76</v>
      </c>
      <c r="G22824" t="s">
        <v>16</v>
      </c>
      <c r="H22824">
        <v>45</v>
      </c>
      <c r="I22824" t="s">
        <v>75802</v>
      </c>
      <c r="J22824" t="s">
        <v>75803</v>
      </c>
      <c r="K22824" t="s">
        <v>75804</v>
      </c>
      <c r="L22824" t="s">
        <v>77967</v>
      </c>
    </row>
    <row r="22825" spans="1:12" x14ac:dyDescent="0.15">
      <c r="A22825" t="s">
        <v>12</v>
      </c>
      <c r="B22825">
        <v>6422508</v>
      </c>
      <c r="C22825">
        <v>6422528</v>
      </c>
      <c r="D22825" t="s">
        <v>75795</v>
      </c>
      <c r="E22825" t="s">
        <v>90</v>
      </c>
      <c r="F22825" t="s">
        <v>76</v>
      </c>
      <c r="G22825" t="s">
        <v>16</v>
      </c>
      <c r="H22825">
        <v>80</v>
      </c>
      <c r="I22825" t="s">
        <v>75805</v>
      </c>
      <c r="J22825" t="s">
        <v>75806</v>
      </c>
      <c r="K22825" t="s">
        <v>75807</v>
      </c>
      <c r="L22825" t="s">
        <v>77940</v>
      </c>
    </row>
    <row r="22826" spans="1:12" x14ac:dyDescent="0.15">
      <c r="A22826" t="s">
        <v>12</v>
      </c>
      <c r="B22826">
        <v>6423049</v>
      </c>
      <c r="C22826">
        <v>6423069</v>
      </c>
      <c r="D22826" t="s">
        <v>75808</v>
      </c>
      <c r="E22826" t="s">
        <v>90</v>
      </c>
      <c r="F22826" t="s">
        <v>15</v>
      </c>
      <c r="G22826" t="s">
        <v>23</v>
      </c>
      <c r="H22826">
        <v>17</v>
      </c>
      <c r="I22826" t="s">
        <v>75809</v>
      </c>
      <c r="J22826" t="s">
        <v>75810</v>
      </c>
      <c r="K22826" t="s">
        <v>75811</v>
      </c>
      <c r="L22826" t="s">
        <v>77944</v>
      </c>
    </row>
    <row r="22827" spans="1:12" x14ac:dyDescent="0.15">
      <c r="A22827" t="s">
        <v>12</v>
      </c>
      <c r="B22827">
        <v>6423072</v>
      </c>
      <c r="C22827">
        <v>6423092</v>
      </c>
      <c r="D22827" t="s">
        <v>75808</v>
      </c>
      <c r="E22827" t="s">
        <v>90</v>
      </c>
      <c r="F22827" t="s">
        <v>15</v>
      </c>
      <c r="G22827" t="s">
        <v>23</v>
      </c>
      <c r="H22827">
        <v>40</v>
      </c>
      <c r="I22827" t="s">
        <v>75812</v>
      </c>
      <c r="J22827" t="s">
        <v>75813</v>
      </c>
      <c r="K22827" t="s">
        <v>75814</v>
      </c>
      <c r="L22827" t="s">
        <v>77952</v>
      </c>
    </row>
    <row r="22828" spans="1:12" x14ac:dyDescent="0.15">
      <c r="A22828" t="s">
        <v>12</v>
      </c>
      <c r="B22828">
        <v>6423115</v>
      </c>
      <c r="C22828">
        <v>6423135</v>
      </c>
      <c r="D22828" t="s">
        <v>75808</v>
      </c>
      <c r="E22828" t="s">
        <v>90</v>
      </c>
      <c r="F22828" t="s">
        <v>15</v>
      </c>
      <c r="G22828" t="s">
        <v>32</v>
      </c>
      <c r="H22828">
        <v>83</v>
      </c>
      <c r="I22828" t="s">
        <v>75815</v>
      </c>
      <c r="J22828" t="s">
        <v>75816</v>
      </c>
      <c r="K22828" t="s">
        <v>75817</v>
      </c>
      <c r="L22828" t="s">
        <v>77958</v>
      </c>
    </row>
    <row r="22829" spans="1:12" x14ac:dyDescent="0.15">
      <c r="A22829" t="s">
        <v>12</v>
      </c>
      <c r="B22829">
        <v>6423138</v>
      </c>
      <c r="C22829">
        <v>6423158</v>
      </c>
      <c r="D22829" t="s">
        <v>75808</v>
      </c>
      <c r="E22829" t="s">
        <v>90</v>
      </c>
      <c r="F22829" t="s">
        <v>15</v>
      </c>
      <c r="G22829" t="s">
        <v>23</v>
      </c>
      <c r="H22829">
        <v>106</v>
      </c>
      <c r="I22829" t="s">
        <v>75818</v>
      </c>
      <c r="J22829" t="s">
        <v>75819</v>
      </c>
      <c r="K22829" t="s">
        <v>75820</v>
      </c>
      <c r="L22829" t="s">
        <v>77914</v>
      </c>
    </row>
    <row r="22830" spans="1:12" x14ac:dyDescent="0.15">
      <c r="A22830" t="s">
        <v>12</v>
      </c>
      <c r="B22830">
        <v>6428982</v>
      </c>
      <c r="C22830">
        <v>6429002</v>
      </c>
      <c r="D22830" t="s">
        <v>75821</v>
      </c>
      <c r="E22830" t="s">
        <v>75822</v>
      </c>
      <c r="F22830" t="s">
        <v>76</v>
      </c>
      <c r="G22830" t="s">
        <v>16</v>
      </c>
      <c r="H22830">
        <v>7</v>
      </c>
      <c r="I22830" t="s">
        <v>75823</v>
      </c>
      <c r="J22830" t="s">
        <v>75824</v>
      </c>
      <c r="K22830" t="s">
        <v>75825</v>
      </c>
      <c r="L22830" t="s">
        <v>77909</v>
      </c>
    </row>
    <row r="22831" spans="1:12" x14ac:dyDescent="0.15">
      <c r="A22831" t="s">
        <v>12</v>
      </c>
      <c r="B22831">
        <v>6428946</v>
      </c>
      <c r="C22831">
        <v>6428966</v>
      </c>
      <c r="D22831" t="s">
        <v>75821</v>
      </c>
      <c r="E22831" t="s">
        <v>75822</v>
      </c>
      <c r="F22831" t="s">
        <v>76</v>
      </c>
      <c r="G22831" t="s">
        <v>16</v>
      </c>
      <c r="H22831">
        <v>43</v>
      </c>
      <c r="I22831" t="s">
        <v>75826</v>
      </c>
      <c r="J22831" t="s">
        <v>75827</v>
      </c>
      <c r="K22831" t="s">
        <v>75828</v>
      </c>
      <c r="L22831" t="s">
        <v>77942</v>
      </c>
    </row>
    <row r="22832" spans="1:12" x14ac:dyDescent="0.15">
      <c r="A22832" t="s">
        <v>12</v>
      </c>
      <c r="B22832">
        <v>6428913</v>
      </c>
      <c r="C22832">
        <v>6428933</v>
      </c>
      <c r="D22832" t="s">
        <v>75821</v>
      </c>
      <c r="E22832" t="s">
        <v>75822</v>
      </c>
      <c r="F22832" t="s">
        <v>76</v>
      </c>
      <c r="G22832" t="s">
        <v>16</v>
      </c>
      <c r="H22832">
        <v>76</v>
      </c>
      <c r="I22832" t="s">
        <v>75829</v>
      </c>
      <c r="J22832" t="s">
        <v>75830</v>
      </c>
      <c r="K22832" t="s">
        <v>75831</v>
      </c>
      <c r="L22832" t="s">
        <v>77985</v>
      </c>
    </row>
    <row r="22833" spans="1:12" x14ac:dyDescent="0.15">
      <c r="A22833" t="s">
        <v>12</v>
      </c>
      <c r="B22833">
        <v>6428886</v>
      </c>
      <c r="C22833">
        <v>6428906</v>
      </c>
      <c r="D22833" t="s">
        <v>75821</v>
      </c>
      <c r="E22833" t="s">
        <v>75822</v>
      </c>
      <c r="F22833" t="s">
        <v>76</v>
      </c>
      <c r="G22833" t="s">
        <v>23</v>
      </c>
      <c r="H22833">
        <v>103</v>
      </c>
      <c r="I22833" t="s">
        <v>75832</v>
      </c>
      <c r="J22833" t="s">
        <v>75833</v>
      </c>
      <c r="K22833" t="s">
        <v>75834</v>
      </c>
      <c r="L22833" t="s">
        <v>77937</v>
      </c>
    </row>
    <row r="22834" spans="1:12" x14ac:dyDescent="0.15">
      <c r="A22834" t="s">
        <v>12</v>
      </c>
      <c r="B22834">
        <v>6429700</v>
      </c>
      <c r="C22834">
        <v>6429720</v>
      </c>
      <c r="D22834" t="s">
        <v>75835</v>
      </c>
      <c r="E22834" t="s">
        <v>90</v>
      </c>
      <c r="F22834" t="s">
        <v>76</v>
      </c>
      <c r="G22834" t="s">
        <v>36</v>
      </c>
      <c r="H22834">
        <v>11</v>
      </c>
      <c r="I22834" t="s">
        <v>75836</v>
      </c>
      <c r="J22834" t="s">
        <v>75837</v>
      </c>
      <c r="K22834" t="s">
        <v>75838</v>
      </c>
      <c r="L22834" t="s">
        <v>77974</v>
      </c>
    </row>
    <row r="22835" spans="1:12" x14ac:dyDescent="0.15">
      <c r="A22835" t="s">
        <v>12</v>
      </c>
      <c r="B22835">
        <v>6429662</v>
      </c>
      <c r="C22835">
        <v>6429682</v>
      </c>
      <c r="D22835" t="s">
        <v>75835</v>
      </c>
      <c r="E22835" t="s">
        <v>90</v>
      </c>
      <c r="F22835" t="s">
        <v>76</v>
      </c>
      <c r="G22835" t="s">
        <v>36</v>
      </c>
      <c r="H22835">
        <v>49</v>
      </c>
      <c r="I22835" t="s">
        <v>75839</v>
      </c>
      <c r="J22835" t="s">
        <v>75840</v>
      </c>
      <c r="K22835" t="s">
        <v>75841</v>
      </c>
      <c r="L22835" t="s">
        <v>77913</v>
      </c>
    </row>
    <row r="22836" spans="1:12" x14ac:dyDescent="0.15">
      <c r="A22836" t="s">
        <v>12</v>
      </c>
      <c r="B22836">
        <v>6429623</v>
      </c>
      <c r="C22836">
        <v>6429643</v>
      </c>
      <c r="D22836" t="s">
        <v>75835</v>
      </c>
      <c r="E22836" t="s">
        <v>90</v>
      </c>
      <c r="F22836" t="s">
        <v>76</v>
      </c>
      <c r="G22836" t="s">
        <v>16</v>
      </c>
      <c r="H22836">
        <v>88</v>
      </c>
      <c r="I22836" t="s">
        <v>75842</v>
      </c>
      <c r="J22836" t="s">
        <v>75843</v>
      </c>
      <c r="K22836" t="s">
        <v>75844</v>
      </c>
      <c r="L22836" t="s">
        <v>77923</v>
      </c>
    </row>
    <row r="22837" spans="1:12" x14ac:dyDescent="0.15">
      <c r="A22837" t="s">
        <v>12</v>
      </c>
      <c r="B22837">
        <v>6429599</v>
      </c>
      <c r="C22837">
        <v>6429619</v>
      </c>
      <c r="D22837" t="s">
        <v>75835</v>
      </c>
      <c r="E22837" t="s">
        <v>90</v>
      </c>
      <c r="F22837" t="s">
        <v>76</v>
      </c>
      <c r="G22837" t="s">
        <v>23</v>
      </c>
      <c r="H22837">
        <v>112</v>
      </c>
      <c r="I22837" t="s">
        <v>75845</v>
      </c>
      <c r="J22837" t="s">
        <v>75846</v>
      </c>
      <c r="K22837" t="s">
        <v>75847</v>
      </c>
      <c r="L22837" t="s">
        <v>77950</v>
      </c>
    </row>
    <row r="22838" spans="1:12" x14ac:dyDescent="0.15">
      <c r="A22838" t="s">
        <v>12</v>
      </c>
      <c r="B22838">
        <v>6429966</v>
      </c>
      <c r="C22838">
        <v>6429986</v>
      </c>
      <c r="D22838" t="s">
        <v>75848</v>
      </c>
      <c r="E22838" t="s">
        <v>75849</v>
      </c>
      <c r="F22838" t="s">
        <v>15</v>
      </c>
      <c r="G22838" t="s">
        <v>32</v>
      </c>
      <c r="H22838">
        <v>20</v>
      </c>
      <c r="I22838" t="s">
        <v>75850</v>
      </c>
      <c r="J22838" t="s">
        <v>75851</v>
      </c>
      <c r="K22838" t="s">
        <v>75852</v>
      </c>
      <c r="L22838" t="s">
        <v>77968</v>
      </c>
    </row>
    <row r="22839" spans="1:12" x14ac:dyDescent="0.15">
      <c r="A22839" t="s">
        <v>12</v>
      </c>
      <c r="B22839">
        <v>6429998</v>
      </c>
      <c r="C22839">
        <v>6430018</v>
      </c>
      <c r="D22839" t="s">
        <v>75848</v>
      </c>
      <c r="E22839" t="s">
        <v>75849</v>
      </c>
      <c r="F22839" t="s">
        <v>15</v>
      </c>
      <c r="G22839" t="s">
        <v>16</v>
      </c>
      <c r="H22839">
        <v>52</v>
      </c>
      <c r="I22839" t="s">
        <v>75853</v>
      </c>
      <c r="J22839" t="s">
        <v>75854</v>
      </c>
      <c r="K22839" t="s">
        <v>75855</v>
      </c>
      <c r="L22839" t="s">
        <v>77959</v>
      </c>
    </row>
    <row r="22840" spans="1:12" x14ac:dyDescent="0.15">
      <c r="A22840" t="s">
        <v>12</v>
      </c>
      <c r="B22840">
        <v>6430019</v>
      </c>
      <c r="C22840">
        <v>6430039</v>
      </c>
      <c r="D22840" t="s">
        <v>75848</v>
      </c>
      <c r="E22840" t="s">
        <v>75849</v>
      </c>
      <c r="F22840" t="s">
        <v>15</v>
      </c>
      <c r="G22840" t="s">
        <v>36</v>
      </c>
      <c r="H22840">
        <v>73</v>
      </c>
      <c r="I22840" t="s">
        <v>75856</v>
      </c>
      <c r="J22840" t="s">
        <v>75857</v>
      </c>
      <c r="K22840" t="s">
        <v>75858</v>
      </c>
      <c r="L22840" t="s">
        <v>77926</v>
      </c>
    </row>
    <row r="22841" spans="1:12" x14ac:dyDescent="0.15">
      <c r="A22841" t="s">
        <v>12</v>
      </c>
      <c r="B22841">
        <v>6430227</v>
      </c>
      <c r="C22841">
        <v>6430247</v>
      </c>
      <c r="D22841" t="s">
        <v>75848</v>
      </c>
      <c r="E22841" t="s">
        <v>75849</v>
      </c>
      <c r="F22841" t="s">
        <v>15</v>
      </c>
      <c r="G22841" t="s">
        <v>32</v>
      </c>
      <c r="H22841">
        <v>281</v>
      </c>
      <c r="I22841" t="s">
        <v>75859</v>
      </c>
      <c r="J22841" t="s">
        <v>75860</v>
      </c>
      <c r="K22841" t="s">
        <v>75861</v>
      </c>
      <c r="L22841" t="s">
        <v>78186</v>
      </c>
    </row>
    <row r="22842" spans="1:12" x14ac:dyDescent="0.15">
      <c r="A22842" t="s">
        <v>12</v>
      </c>
      <c r="B22842">
        <v>6431301</v>
      </c>
      <c r="C22842">
        <v>6431321</v>
      </c>
      <c r="D22842" t="s">
        <v>75862</v>
      </c>
      <c r="E22842" t="s">
        <v>75863</v>
      </c>
      <c r="F22842" t="s">
        <v>15</v>
      </c>
      <c r="G22842" t="s">
        <v>16</v>
      </c>
      <c r="H22842">
        <v>16</v>
      </c>
      <c r="I22842" t="s">
        <v>75864</v>
      </c>
      <c r="J22842" t="s">
        <v>75865</v>
      </c>
      <c r="K22842" t="s">
        <v>75866</v>
      </c>
      <c r="L22842" t="s">
        <v>77905</v>
      </c>
    </row>
    <row r="22843" spans="1:12" x14ac:dyDescent="0.15">
      <c r="A22843" t="s">
        <v>12</v>
      </c>
      <c r="B22843">
        <v>6431332</v>
      </c>
      <c r="C22843">
        <v>6431352</v>
      </c>
      <c r="D22843" t="s">
        <v>75862</v>
      </c>
      <c r="E22843" t="s">
        <v>75863</v>
      </c>
      <c r="F22843" t="s">
        <v>15</v>
      </c>
      <c r="G22843" t="s">
        <v>32</v>
      </c>
      <c r="H22843">
        <v>47</v>
      </c>
      <c r="I22843" t="s">
        <v>75867</v>
      </c>
      <c r="J22843" t="s">
        <v>75868</v>
      </c>
      <c r="K22843" t="s">
        <v>75869</v>
      </c>
      <c r="L22843" t="s">
        <v>77932</v>
      </c>
    </row>
    <row r="22844" spans="1:12" x14ac:dyDescent="0.15">
      <c r="A22844" t="s">
        <v>12</v>
      </c>
      <c r="B22844">
        <v>6431366</v>
      </c>
      <c r="C22844">
        <v>6431386</v>
      </c>
      <c r="D22844" t="s">
        <v>75862</v>
      </c>
      <c r="E22844" t="s">
        <v>75863</v>
      </c>
      <c r="F22844" t="s">
        <v>15</v>
      </c>
      <c r="G22844" t="s">
        <v>36</v>
      </c>
      <c r="H22844">
        <v>81</v>
      </c>
      <c r="I22844" t="s">
        <v>75870</v>
      </c>
      <c r="J22844" t="s">
        <v>75871</v>
      </c>
      <c r="K22844" t="s">
        <v>75872</v>
      </c>
      <c r="L22844" t="s">
        <v>78019</v>
      </c>
    </row>
    <row r="22845" spans="1:12" x14ac:dyDescent="0.15">
      <c r="A22845" t="s">
        <v>12</v>
      </c>
      <c r="B22845">
        <v>6431419</v>
      </c>
      <c r="C22845">
        <v>6431439</v>
      </c>
      <c r="D22845" t="s">
        <v>75862</v>
      </c>
      <c r="E22845" t="s">
        <v>75863</v>
      </c>
      <c r="F22845" t="s">
        <v>15</v>
      </c>
      <c r="G22845" t="s">
        <v>23</v>
      </c>
      <c r="H22845">
        <v>134</v>
      </c>
      <c r="I22845" t="s">
        <v>75873</v>
      </c>
      <c r="J22845" t="s">
        <v>75874</v>
      </c>
      <c r="K22845" t="s">
        <v>75875</v>
      </c>
      <c r="L22845" t="s">
        <v>78039</v>
      </c>
    </row>
    <row r="22846" spans="1:12" x14ac:dyDescent="0.15">
      <c r="A22846" t="s">
        <v>12</v>
      </c>
      <c r="B22846">
        <v>6432649</v>
      </c>
      <c r="C22846">
        <v>6432669</v>
      </c>
      <c r="D22846" t="s">
        <v>75876</v>
      </c>
      <c r="E22846" t="s">
        <v>75877</v>
      </c>
      <c r="F22846" t="s">
        <v>15</v>
      </c>
      <c r="G22846" t="s">
        <v>36</v>
      </c>
      <c r="H22846">
        <v>20</v>
      </c>
      <c r="I22846" t="s">
        <v>75878</v>
      </c>
      <c r="J22846" t="s">
        <v>75879</v>
      </c>
      <c r="K22846" t="s">
        <v>75880</v>
      </c>
      <c r="L22846" t="s">
        <v>77968</v>
      </c>
    </row>
    <row r="22847" spans="1:12" x14ac:dyDescent="0.15">
      <c r="A22847" t="s">
        <v>12</v>
      </c>
      <c r="B22847">
        <v>6432672</v>
      </c>
      <c r="C22847">
        <v>6432692</v>
      </c>
      <c r="D22847" t="s">
        <v>75876</v>
      </c>
      <c r="E22847" t="s">
        <v>75877</v>
      </c>
      <c r="F22847" t="s">
        <v>15</v>
      </c>
      <c r="G22847" t="s">
        <v>16</v>
      </c>
      <c r="H22847">
        <v>43</v>
      </c>
      <c r="I22847" t="s">
        <v>75881</v>
      </c>
      <c r="J22847" t="s">
        <v>75882</v>
      </c>
      <c r="K22847" t="s">
        <v>75883</v>
      </c>
      <c r="L22847" t="s">
        <v>77942</v>
      </c>
    </row>
    <row r="22848" spans="1:12" x14ac:dyDescent="0.15">
      <c r="A22848" t="s">
        <v>12</v>
      </c>
      <c r="B22848">
        <v>6432703</v>
      </c>
      <c r="C22848">
        <v>6432723</v>
      </c>
      <c r="D22848" t="s">
        <v>75876</v>
      </c>
      <c r="E22848" t="s">
        <v>75877</v>
      </c>
      <c r="F22848" t="s">
        <v>15</v>
      </c>
      <c r="G22848" t="s">
        <v>32</v>
      </c>
      <c r="H22848">
        <v>74</v>
      </c>
      <c r="I22848" t="s">
        <v>75884</v>
      </c>
      <c r="J22848" t="s">
        <v>75885</v>
      </c>
      <c r="K22848" t="s">
        <v>75886</v>
      </c>
      <c r="L22848" t="s">
        <v>78005</v>
      </c>
    </row>
    <row r="22849" spans="1:12" x14ac:dyDescent="0.15">
      <c r="A22849" t="s">
        <v>12</v>
      </c>
      <c r="B22849">
        <v>6432724</v>
      </c>
      <c r="C22849">
        <v>6432744</v>
      </c>
      <c r="D22849" t="s">
        <v>75876</v>
      </c>
      <c r="E22849" t="s">
        <v>75877</v>
      </c>
      <c r="F22849" t="s">
        <v>15</v>
      </c>
      <c r="G22849" t="s">
        <v>36</v>
      </c>
      <c r="H22849">
        <v>95</v>
      </c>
      <c r="I22849" t="s">
        <v>75887</v>
      </c>
      <c r="J22849" t="s">
        <v>75888</v>
      </c>
      <c r="K22849" t="s">
        <v>75889</v>
      </c>
      <c r="L22849" t="s">
        <v>77920</v>
      </c>
    </row>
    <row r="22850" spans="1:12" x14ac:dyDescent="0.15">
      <c r="A22850" t="s">
        <v>12</v>
      </c>
      <c r="B22850">
        <v>6432954</v>
      </c>
      <c r="C22850">
        <v>6432974</v>
      </c>
      <c r="D22850" t="s">
        <v>75890</v>
      </c>
      <c r="E22850" t="s">
        <v>75891</v>
      </c>
      <c r="F22850" t="s">
        <v>15</v>
      </c>
      <c r="G22850" t="s">
        <v>32</v>
      </c>
      <c r="H22850">
        <v>8</v>
      </c>
      <c r="I22850" t="s">
        <v>75892</v>
      </c>
      <c r="J22850" t="s">
        <v>75893</v>
      </c>
      <c r="K22850" t="s">
        <v>75894</v>
      </c>
      <c r="L22850" t="s">
        <v>77955</v>
      </c>
    </row>
    <row r="22851" spans="1:12" x14ac:dyDescent="0.15">
      <c r="A22851" t="s">
        <v>12</v>
      </c>
      <c r="B22851">
        <v>6432981</v>
      </c>
      <c r="C22851">
        <v>6433001</v>
      </c>
      <c r="D22851" t="s">
        <v>75890</v>
      </c>
      <c r="E22851" t="s">
        <v>75891</v>
      </c>
      <c r="F22851" t="s">
        <v>15</v>
      </c>
      <c r="G22851" t="s">
        <v>16</v>
      </c>
      <c r="H22851">
        <v>35</v>
      </c>
      <c r="I22851" t="s">
        <v>75895</v>
      </c>
      <c r="J22851" t="s">
        <v>75896</v>
      </c>
      <c r="K22851" t="s">
        <v>75897</v>
      </c>
      <c r="L22851" t="s">
        <v>77936</v>
      </c>
    </row>
    <row r="22852" spans="1:12" x14ac:dyDescent="0.15">
      <c r="A22852" t="s">
        <v>12</v>
      </c>
      <c r="B22852">
        <v>6433007</v>
      </c>
      <c r="C22852">
        <v>6433027</v>
      </c>
      <c r="D22852" t="s">
        <v>75890</v>
      </c>
      <c r="E22852" t="s">
        <v>75891</v>
      </c>
      <c r="F22852" t="s">
        <v>15</v>
      </c>
      <c r="G22852" t="s">
        <v>23</v>
      </c>
      <c r="H22852">
        <v>61</v>
      </c>
      <c r="I22852" t="s">
        <v>75898</v>
      </c>
      <c r="J22852" t="s">
        <v>75899</v>
      </c>
      <c r="K22852" t="s">
        <v>75900</v>
      </c>
      <c r="L22852" t="s">
        <v>77979</v>
      </c>
    </row>
    <row r="22853" spans="1:12" x14ac:dyDescent="0.15">
      <c r="A22853" t="s">
        <v>12</v>
      </c>
      <c r="B22853">
        <v>6433032</v>
      </c>
      <c r="C22853">
        <v>6433052</v>
      </c>
      <c r="D22853" t="s">
        <v>75890</v>
      </c>
      <c r="E22853" t="s">
        <v>75891</v>
      </c>
      <c r="F22853" t="s">
        <v>15</v>
      </c>
      <c r="G22853" t="s">
        <v>32</v>
      </c>
      <c r="H22853">
        <v>86</v>
      </c>
      <c r="I22853" t="s">
        <v>75901</v>
      </c>
      <c r="J22853" t="s">
        <v>75902</v>
      </c>
      <c r="K22853" t="s">
        <v>75903</v>
      </c>
      <c r="L22853" t="s">
        <v>77929</v>
      </c>
    </row>
    <row r="22854" spans="1:12" x14ac:dyDescent="0.15">
      <c r="A22854" t="s">
        <v>12</v>
      </c>
      <c r="B22854">
        <v>6436089</v>
      </c>
      <c r="C22854">
        <v>6436109</v>
      </c>
      <c r="D22854" t="s">
        <v>75904</v>
      </c>
      <c r="E22854" t="s">
        <v>75905</v>
      </c>
      <c r="F22854" t="s">
        <v>15</v>
      </c>
      <c r="G22854" t="s">
        <v>36</v>
      </c>
      <c r="H22854">
        <v>32</v>
      </c>
      <c r="I22854" t="s">
        <v>75906</v>
      </c>
      <c r="J22854" t="s">
        <v>75907</v>
      </c>
      <c r="K22854" t="s">
        <v>75908</v>
      </c>
      <c r="L22854" t="s">
        <v>77918</v>
      </c>
    </row>
    <row r="22855" spans="1:12" x14ac:dyDescent="0.15">
      <c r="A22855" t="s">
        <v>12</v>
      </c>
      <c r="B22855">
        <v>6436109</v>
      </c>
      <c r="C22855">
        <v>6436129</v>
      </c>
      <c r="D22855" t="s">
        <v>75904</v>
      </c>
      <c r="E22855" t="s">
        <v>75905</v>
      </c>
      <c r="F22855" t="s">
        <v>15</v>
      </c>
      <c r="G22855" t="s">
        <v>16</v>
      </c>
      <c r="H22855">
        <v>52</v>
      </c>
      <c r="I22855" t="s">
        <v>75909</v>
      </c>
      <c r="J22855" t="s">
        <v>75910</v>
      </c>
      <c r="K22855" t="s">
        <v>75911</v>
      </c>
      <c r="L22855" t="s">
        <v>77959</v>
      </c>
    </row>
    <row r="22856" spans="1:12" x14ac:dyDescent="0.15">
      <c r="A22856" t="s">
        <v>12</v>
      </c>
      <c r="B22856">
        <v>6436130</v>
      </c>
      <c r="C22856">
        <v>6436150</v>
      </c>
      <c r="D22856" t="s">
        <v>75904</v>
      </c>
      <c r="E22856" t="s">
        <v>75905</v>
      </c>
      <c r="F22856" t="s">
        <v>15</v>
      </c>
      <c r="G22856" t="s">
        <v>16</v>
      </c>
      <c r="H22856">
        <v>73</v>
      </c>
      <c r="I22856" t="s">
        <v>75912</v>
      </c>
      <c r="J22856" t="s">
        <v>75913</v>
      </c>
      <c r="K22856" t="s">
        <v>75914</v>
      </c>
      <c r="L22856" t="s">
        <v>77926</v>
      </c>
    </row>
    <row r="22857" spans="1:12" x14ac:dyDescent="0.15">
      <c r="A22857" t="s">
        <v>12</v>
      </c>
      <c r="B22857">
        <v>6436157</v>
      </c>
      <c r="C22857">
        <v>6436177</v>
      </c>
      <c r="D22857" t="s">
        <v>75904</v>
      </c>
      <c r="E22857" t="s">
        <v>75905</v>
      </c>
      <c r="F22857" t="s">
        <v>15</v>
      </c>
      <c r="G22857" t="s">
        <v>16</v>
      </c>
      <c r="H22857">
        <v>100</v>
      </c>
      <c r="I22857" t="s">
        <v>75915</v>
      </c>
      <c r="J22857" t="s">
        <v>75916</v>
      </c>
      <c r="K22857" t="s">
        <v>75917</v>
      </c>
      <c r="L22857" t="s">
        <v>77953</v>
      </c>
    </row>
    <row r="22858" spans="1:12" x14ac:dyDescent="0.15">
      <c r="A22858" t="s">
        <v>12</v>
      </c>
      <c r="B22858">
        <v>6436750</v>
      </c>
      <c r="C22858">
        <v>6436770</v>
      </c>
      <c r="D22858" t="s">
        <v>75918</v>
      </c>
      <c r="E22858" t="s">
        <v>75919</v>
      </c>
      <c r="F22858" t="s">
        <v>15</v>
      </c>
      <c r="G22858" t="s">
        <v>16</v>
      </c>
      <c r="H22858">
        <v>8</v>
      </c>
      <c r="I22858" t="s">
        <v>75920</v>
      </c>
      <c r="J22858" t="s">
        <v>75921</v>
      </c>
      <c r="K22858" t="s">
        <v>75922</v>
      </c>
      <c r="L22858" t="s">
        <v>77955</v>
      </c>
    </row>
    <row r="22859" spans="1:12" x14ac:dyDescent="0.15">
      <c r="A22859" t="s">
        <v>12</v>
      </c>
      <c r="B22859">
        <v>6436771</v>
      </c>
      <c r="C22859">
        <v>6436791</v>
      </c>
      <c r="D22859" t="s">
        <v>75918</v>
      </c>
      <c r="E22859" t="s">
        <v>75919</v>
      </c>
      <c r="F22859" t="s">
        <v>15</v>
      </c>
      <c r="G22859" t="s">
        <v>23</v>
      </c>
      <c r="H22859">
        <v>29</v>
      </c>
      <c r="I22859" t="s">
        <v>75923</v>
      </c>
      <c r="J22859" t="s">
        <v>75924</v>
      </c>
      <c r="K22859" t="s">
        <v>75925</v>
      </c>
      <c r="L22859" t="s">
        <v>77921</v>
      </c>
    </row>
    <row r="22860" spans="1:12" x14ac:dyDescent="0.15">
      <c r="A22860" t="s">
        <v>12</v>
      </c>
      <c r="B22860">
        <v>6436792</v>
      </c>
      <c r="C22860">
        <v>6436812</v>
      </c>
      <c r="D22860" t="s">
        <v>75918</v>
      </c>
      <c r="E22860" t="s">
        <v>75919</v>
      </c>
      <c r="F22860" t="s">
        <v>15</v>
      </c>
      <c r="G22860" t="s">
        <v>23</v>
      </c>
      <c r="H22860">
        <v>50</v>
      </c>
      <c r="I22860" t="s">
        <v>75926</v>
      </c>
      <c r="J22860" t="s">
        <v>75927</v>
      </c>
      <c r="K22860" t="s">
        <v>75928</v>
      </c>
      <c r="L22860" t="s">
        <v>77925</v>
      </c>
    </row>
    <row r="22861" spans="1:12" x14ac:dyDescent="0.15">
      <c r="A22861" t="s">
        <v>12</v>
      </c>
      <c r="B22861">
        <v>6436825</v>
      </c>
      <c r="C22861">
        <v>6436845</v>
      </c>
      <c r="D22861" t="s">
        <v>75918</v>
      </c>
      <c r="E22861" t="s">
        <v>75919</v>
      </c>
      <c r="F22861" t="s">
        <v>15</v>
      </c>
      <c r="G22861" t="s">
        <v>23</v>
      </c>
      <c r="H22861">
        <v>83</v>
      </c>
      <c r="I22861" t="s">
        <v>75929</v>
      </c>
      <c r="J22861" t="s">
        <v>75930</v>
      </c>
      <c r="K22861" t="s">
        <v>75931</v>
      </c>
      <c r="L22861" t="s">
        <v>77958</v>
      </c>
    </row>
    <row r="22862" spans="1:12" x14ac:dyDescent="0.15">
      <c r="A22862" t="s">
        <v>12</v>
      </c>
      <c r="B22862">
        <v>6437841</v>
      </c>
      <c r="C22862">
        <v>6437861</v>
      </c>
      <c r="D22862" t="s">
        <v>75932</v>
      </c>
      <c r="E22862" t="s">
        <v>75933</v>
      </c>
      <c r="F22862" t="s">
        <v>15</v>
      </c>
      <c r="G22862" t="s">
        <v>36</v>
      </c>
      <c r="H22862">
        <v>35</v>
      </c>
      <c r="I22862" t="s">
        <v>75934</v>
      </c>
      <c r="J22862" t="s">
        <v>75935</v>
      </c>
      <c r="K22862" t="s">
        <v>75936</v>
      </c>
      <c r="L22862" t="s">
        <v>77936</v>
      </c>
    </row>
    <row r="22863" spans="1:12" x14ac:dyDescent="0.15">
      <c r="A22863" t="s">
        <v>12</v>
      </c>
      <c r="B22863">
        <v>6437869</v>
      </c>
      <c r="C22863">
        <v>6437889</v>
      </c>
      <c r="D22863" t="s">
        <v>75932</v>
      </c>
      <c r="E22863" t="s">
        <v>75933</v>
      </c>
      <c r="F22863" t="s">
        <v>15</v>
      </c>
      <c r="G22863" t="s">
        <v>36</v>
      </c>
      <c r="H22863">
        <v>63</v>
      </c>
      <c r="I22863" t="s">
        <v>75937</v>
      </c>
      <c r="J22863" t="s">
        <v>75938</v>
      </c>
      <c r="K22863" t="s">
        <v>75939</v>
      </c>
      <c r="L22863" t="s">
        <v>77957</v>
      </c>
    </row>
    <row r="22864" spans="1:12" x14ac:dyDescent="0.15">
      <c r="A22864" t="s">
        <v>12</v>
      </c>
      <c r="B22864">
        <v>6437889</v>
      </c>
      <c r="C22864">
        <v>6437909</v>
      </c>
      <c r="D22864" t="s">
        <v>75932</v>
      </c>
      <c r="E22864" t="s">
        <v>75933</v>
      </c>
      <c r="F22864" t="s">
        <v>15</v>
      </c>
      <c r="G22864" t="s">
        <v>36</v>
      </c>
      <c r="H22864">
        <v>83</v>
      </c>
      <c r="I22864" t="s">
        <v>75940</v>
      </c>
      <c r="J22864" t="s">
        <v>75941</v>
      </c>
      <c r="K22864" t="s">
        <v>75942</v>
      </c>
      <c r="L22864" t="s">
        <v>77958</v>
      </c>
    </row>
    <row r="22865" spans="1:12" x14ac:dyDescent="0.15">
      <c r="A22865" t="s">
        <v>12</v>
      </c>
      <c r="B22865">
        <v>6437910</v>
      </c>
      <c r="C22865">
        <v>6437930</v>
      </c>
      <c r="D22865" t="s">
        <v>75932</v>
      </c>
      <c r="E22865" t="s">
        <v>75933</v>
      </c>
      <c r="F22865" t="s">
        <v>15</v>
      </c>
      <c r="G22865" t="s">
        <v>32</v>
      </c>
      <c r="H22865">
        <v>104</v>
      </c>
      <c r="I22865" t="s">
        <v>75943</v>
      </c>
      <c r="J22865" t="s">
        <v>75944</v>
      </c>
      <c r="K22865" t="s">
        <v>75945</v>
      </c>
      <c r="L22865" t="s">
        <v>77963</v>
      </c>
    </row>
    <row r="22866" spans="1:12" x14ac:dyDescent="0.15">
      <c r="A22866" t="s">
        <v>12</v>
      </c>
      <c r="B22866">
        <v>6439104</v>
      </c>
      <c r="C22866">
        <v>6439124</v>
      </c>
      <c r="D22866" t="s">
        <v>75946</v>
      </c>
      <c r="E22866" t="s">
        <v>90</v>
      </c>
      <c r="F22866" t="s">
        <v>15</v>
      </c>
      <c r="G22866" t="s">
        <v>32</v>
      </c>
      <c r="H22866">
        <v>15</v>
      </c>
      <c r="I22866" t="s">
        <v>75947</v>
      </c>
      <c r="J22866" t="s">
        <v>75948</v>
      </c>
      <c r="K22866" t="s">
        <v>75949</v>
      </c>
      <c r="L22866" t="s">
        <v>77970</v>
      </c>
    </row>
    <row r="22867" spans="1:12" x14ac:dyDescent="0.15">
      <c r="A22867" t="s">
        <v>12</v>
      </c>
      <c r="B22867">
        <v>6439126</v>
      </c>
      <c r="C22867">
        <v>6439146</v>
      </c>
      <c r="D22867" t="s">
        <v>75946</v>
      </c>
      <c r="E22867" t="s">
        <v>90</v>
      </c>
      <c r="F22867" t="s">
        <v>15</v>
      </c>
      <c r="G22867" t="s">
        <v>16</v>
      </c>
      <c r="H22867">
        <v>37</v>
      </c>
      <c r="I22867" t="s">
        <v>75950</v>
      </c>
      <c r="J22867" t="s">
        <v>75951</v>
      </c>
      <c r="K22867" t="s">
        <v>75952</v>
      </c>
      <c r="L22867" t="s">
        <v>77906</v>
      </c>
    </row>
    <row r="22868" spans="1:12" x14ac:dyDescent="0.15">
      <c r="A22868" t="s">
        <v>12</v>
      </c>
      <c r="B22868">
        <v>6439146</v>
      </c>
      <c r="C22868">
        <v>6439166</v>
      </c>
      <c r="D22868" t="s">
        <v>75946</v>
      </c>
      <c r="E22868" t="s">
        <v>90</v>
      </c>
      <c r="F22868" t="s">
        <v>15</v>
      </c>
      <c r="G22868" t="s">
        <v>16</v>
      </c>
      <c r="H22868">
        <v>57</v>
      </c>
      <c r="I22868" t="s">
        <v>75953</v>
      </c>
      <c r="J22868" t="s">
        <v>75954</v>
      </c>
      <c r="K22868" t="s">
        <v>75955</v>
      </c>
      <c r="L22868" t="s">
        <v>78049</v>
      </c>
    </row>
    <row r="22869" spans="1:12" x14ac:dyDescent="0.15">
      <c r="A22869" t="s">
        <v>12</v>
      </c>
      <c r="B22869">
        <v>6439181</v>
      </c>
      <c r="C22869">
        <v>6439201</v>
      </c>
      <c r="D22869" t="s">
        <v>75946</v>
      </c>
      <c r="E22869" t="s">
        <v>90</v>
      </c>
      <c r="F22869" t="s">
        <v>15</v>
      </c>
      <c r="G22869" t="s">
        <v>23</v>
      </c>
      <c r="H22869">
        <v>92</v>
      </c>
      <c r="I22869" t="s">
        <v>75956</v>
      </c>
      <c r="J22869" t="s">
        <v>75957</v>
      </c>
      <c r="K22869" t="s">
        <v>75958</v>
      </c>
      <c r="L22869" t="s">
        <v>78032</v>
      </c>
    </row>
    <row r="22870" spans="1:12" x14ac:dyDescent="0.15">
      <c r="A22870" t="s">
        <v>12</v>
      </c>
      <c r="B22870">
        <v>6440632</v>
      </c>
      <c r="C22870">
        <v>6440652</v>
      </c>
      <c r="D22870" t="s">
        <v>75959</v>
      </c>
      <c r="E22870" t="s">
        <v>90</v>
      </c>
      <c r="F22870" t="s">
        <v>76</v>
      </c>
      <c r="G22870" t="s">
        <v>16</v>
      </c>
      <c r="H22870">
        <v>8</v>
      </c>
      <c r="I22870" t="s">
        <v>75960</v>
      </c>
      <c r="J22870" t="s">
        <v>75961</v>
      </c>
      <c r="K22870" t="s">
        <v>75962</v>
      </c>
      <c r="L22870" t="s">
        <v>77955</v>
      </c>
    </row>
    <row r="22871" spans="1:12" x14ac:dyDescent="0.15">
      <c r="A22871" t="s">
        <v>12</v>
      </c>
      <c r="B22871">
        <v>6440600</v>
      </c>
      <c r="C22871">
        <v>6440620</v>
      </c>
      <c r="D22871" t="s">
        <v>75959</v>
      </c>
      <c r="E22871" t="s">
        <v>90</v>
      </c>
      <c r="F22871" t="s">
        <v>76</v>
      </c>
      <c r="G22871" t="s">
        <v>36</v>
      </c>
      <c r="H22871">
        <v>40</v>
      </c>
      <c r="I22871" t="s">
        <v>75963</v>
      </c>
      <c r="J22871" t="s">
        <v>75964</v>
      </c>
      <c r="K22871" t="s">
        <v>75965</v>
      </c>
      <c r="L22871" t="s">
        <v>77952</v>
      </c>
    </row>
    <row r="22872" spans="1:12" x14ac:dyDescent="0.15">
      <c r="A22872" t="s">
        <v>12</v>
      </c>
      <c r="B22872">
        <v>6440578</v>
      </c>
      <c r="C22872">
        <v>6440598</v>
      </c>
      <c r="D22872" t="s">
        <v>75959</v>
      </c>
      <c r="E22872" t="s">
        <v>90</v>
      </c>
      <c r="F22872" t="s">
        <v>76</v>
      </c>
      <c r="G22872" t="s">
        <v>32</v>
      </c>
      <c r="H22872">
        <v>62</v>
      </c>
      <c r="I22872" t="s">
        <v>75966</v>
      </c>
      <c r="J22872" t="s">
        <v>75967</v>
      </c>
      <c r="K22872" t="s">
        <v>75968</v>
      </c>
      <c r="L22872" t="s">
        <v>77949</v>
      </c>
    </row>
    <row r="22873" spans="1:12" x14ac:dyDescent="0.15">
      <c r="A22873" t="s">
        <v>12</v>
      </c>
      <c r="B22873">
        <v>6440558</v>
      </c>
      <c r="C22873">
        <v>6440578</v>
      </c>
      <c r="D22873" t="s">
        <v>75959</v>
      </c>
      <c r="E22873" t="s">
        <v>90</v>
      </c>
      <c r="F22873" t="s">
        <v>76</v>
      </c>
      <c r="G22873" t="s">
        <v>16</v>
      </c>
      <c r="H22873">
        <v>82</v>
      </c>
      <c r="I22873" t="s">
        <v>75969</v>
      </c>
      <c r="J22873" t="s">
        <v>75970</v>
      </c>
      <c r="K22873" t="s">
        <v>75971</v>
      </c>
      <c r="L22873" t="s">
        <v>78011</v>
      </c>
    </row>
    <row r="22874" spans="1:12" x14ac:dyDescent="0.15">
      <c r="A22874" t="s">
        <v>12</v>
      </c>
      <c r="B22874">
        <v>6440928</v>
      </c>
      <c r="C22874">
        <v>6440948</v>
      </c>
      <c r="D22874" t="s">
        <v>75972</v>
      </c>
      <c r="E22874" t="s">
        <v>90</v>
      </c>
      <c r="F22874" t="s">
        <v>76</v>
      </c>
      <c r="G22874" t="s">
        <v>32</v>
      </c>
      <c r="H22874">
        <v>19</v>
      </c>
      <c r="I22874" t="s">
        <v>75973</v>
      </c>
      <c r="J22874" t="s">
        <v>75974</v>
      </c>
      <c r="K22874" t="s">
        <v>75975</v>
      </c>
      <c r="L22874" t="s">
        <v>77982</v>
      </c>
    </row>
    <row r="22875" spans="1:12" x14ac:dyDescent="0.15">
      <c r="A22875" t="s">
        <v>12</v>
      </c>
      <c r="B22875">
        <v>6440881</v>
      </c>
      <c r="C22875">
        <v>6440901</v>
      </c>
      <c r="D22875" t="s">
        <v>75972</v>
      </c>
      <c r="E22875" t="s">
        <v>90</v>
      </c>
      <c r="F22875" t="s">
        <v>76</v>
      </c>
      <c r="G22875" t="s">
        <v>32</v>
      </c>
      <c r="H22875">
        <v>66</v>
      </c>
      <c r="I22875" t="s">
        <v>75976</v>
      </c>
      <c r="J22875" t="s">
        <v>75977</v>
      </c>
      <c r="K22875" t="s">
        <v>75978</v>
      </c>
      <c r="L22875" t="s">
        <v>77928</v>
      </c>
    </row>
    <row r="22876" spans="1:12" x14ac:dyDescent="0.15">
      <c r="A22876" t="s">
        <v>12</v>
      </c>
      <c r="B22876">
        <v>6440817</v>
      </c>
      <c r="C22876">
        <v>6440837</v>
      </c>
      <c r="D22876" t="s">
        <v>75972</v>
      </c>
      <c r="E22876" t="s">
        <v>90</v>
      </c>
      <c r="F22876" t="s">
        <v>76</v>
      </c>
      <c r="G22876" t="s">
        <v>32</v>
      </c>
      <c r="H22876">
        <v>130</v>
      </c>
      <c r="I22876" t="s">
        <v>75979</v>
      </c>
      <c r="J22876" t="s">
        <v>75980</v>
      </c>
      <c r="K22876" t="s">
        <v>75981</v>
      </c>
      <c r="L22876" t="s">
        <v>77998</v>
      </c>
    </row>
    <row r="22877" spans="1:12" x14ac:dyDescent="0.15">
      <c r="A22877" t="s">
        <v>12</v>
      </c>
      <c r="B22877">
        <v>6440786</v>
      </c>
      <c r="C22877">
        <v>6440806</v>
      </c>
      <c r="D22877" t="s">
        <v>75972</v>
      </c>
      <c r="E22877" t="s">
        <v>90</v>
      </c>
      <c r="F22877" t="s">
        <v>76</v>
      </c>
      <c r="G22877" t="s">
        <v>32</v>
      </c>
      <c r="H22877">
        <v>161</v>
      </c>
      <c r="I22877" t="s">
        <v>75982</v>
      </c>
      <c r="J22877" t="s">
        <v>75983</v>
      </c>
      <c r="K22877" t="s">
        <v>75984</v>
      </c>
      <c r="L22877" t="s">
        <v>77931</v>
      </c>
    </row>
    <row r="22878" spans="1:12" x14ac:dyDescent="0.15">
      <c r="A22878" t="s">
        <v>12</v>
      </c>
      <c r="B22878">
        <v>6442143</v>
      </c>
      <c r="C22878">
        <v>6442163</v>
      </c>
      <c r="D22878" t="s">
        <v>75985</v>
      </c>
      <c r="E22878" t="s">
        <v>75986</v>
      </c>
      <c r="F22878" t="s">
        <v>76</v>
      </c>
      <c r="G22878" t="s">
        <v>32</v>
      </c>
      <c r="H22878">
        <v>1</v>
      </c>
      <c r="I22878" t="s">
        <v>75987</v>
      </c>
      <c r="J22878" t="s">
        <v>75988</v>
      </c>
      <c r="K22878" t="s">
        <v>75989</v>
      </c>
      <c r="L22878" t="s">
        <v>77917</v>
      </c>
    </row>
    <row r="22879" spans="1:12" x14ac:dyDescent="0.15">
      <c r="A22879" t="s">
        <v>12</v>
      </c>
      <c r="B22879">
        <v>6442115</v>
      </c>
      <c r="C22879">
        <v>6442135</v>
      </c>
      <c r="D22879" t="s">
        <v>75985</v>
      </c>
      <c r="E22879" t="s">
        <v>75986</v>
      </c>
      <c r="F22879" t="s">
        <v>76</v>
      </c>
      <c r="G22879" t="s">
        <v>32</v>
      </c>
      <c r="H22879">
        <v>29</v>
      </c>
      <c r="I22879" t="s">
        <v>75990</v>
      </c>
      <c r="J22879" t="s">
        <v>75991</v>
      </c>
      <c r="K22879" t="s">
        <v>75992</v>
      </c>
      <c r="L22879" t="s">
        <v>77921</v>
      </c>
    </row>
    <row r="22880" spans="1:12" x14ac:dyDescent="0.15">
      <c r="A22880" t="s">
        <v>12</v>
      </c>
      <c r="B22880">
        <v>6442095</v>
      </c>
      <c r="C22880">
        <v>6442115</v>
      </c>
      <c r="D22880" t="s">
        <v>75985</v>
      </c>
      <c r="E22880" t="s">
        <v>75986</v>
      </c>
      <c r="F22880" t="s">
        <v>76</v>
      </c>
      <c r="G22880" t="s">
        <v>36</v>
      </c>
      <c r="H22880">
        <v>49</v>
      </c>
      <c r="I22880" t="s">
        <v>75993</v>
      </c>
      <c r="J22880" t="s">
        <v>75994</v>
      </c>
      <c r="K22880" t="s">
        <v>75995</v>
      </c>
      <c r="L22880" t="s">
        <v>77913</v>
      </c>
    </row>
    <row r="22881" spans="1:12" x14ac:dyDescent="0.15">
      <c r="A22881" t="s">
        <v>12</v>
      </c>
      <c r="B22881">
        <v>6442058</v>
      </c>
      <c r="C22881">
        <v>6442078</v>
      </c>
      <c r="D22881" t="s">
        <v>75985</v>
      </c>
      <c r="E22881" t="s">
        <v>75986</v>
      </c>
      <c r="F22881" t="s">
        <v>76</v>
      </c>
      <c r="G22881" t="s">
        <v>23</v>
      </c>
      <c r="H22881">
        <v>86</v>
      </c>
      <c r="I22881" t="s">
        <v>75996</v>
      </c>
      <c r="J22881" t="s">
        <v>75997</v>
      </c>
      <c r="K22881" t="s">
        <v>75998</v>
      </c>
      <c r="L22881" t="s">
        <v>77929</v>
      </c>
    </row>
    <row r="22882" spans="1:12" x14ac:dyDescent="0.15">
      <c r="A22882" t="s">
        <v>12</v>
      </c>
      <c r="B22882">
        <v>6442632</v>
      </c>
      <c r="C22882">
        <v>6442652</v>
      </c>
      <c r="D22882" t="s">
        <v>75999</v>
      </c>
      <c r="E22882" t="s">
        <v>76000</v>
      </c>
      <c r="F22882" t="s">
        <v>76</v>
      </c>
      <c r="G22882" t="s">
        <v>32</v>
      </c>
      <c r="H22882">
        <v>34</v>
      </c>
      <c r="I22882" t="s">
        <v>76001</v>
      </c>
      <c r="J22882" t="s">
        <v>76002</v>
      </c>
      <c r="K22882" t="s">
        <v>76003</v>
      </c>
      <c r="L22882" t="s">
        <v>77999</v>
      </c>
    </row>
    <row r="22883" spans="1:12" x14ac:dyDescent="0.15">
      <c r="A22883" t="s">
        <v>12</v>
      </c>
      <c r="B22883">
        <v>6442602</v>
      </c>
      <c r="C22883">
        <v>6442622</v>
      </c>
      <c r="D22883" t="s">
        <v>75999</v>
      </c>
      <c r="E22883" t="s">
        <v>76000</v>
      </c>
      <c r="F22883" t="s">
        <v>76</v>
      </c>
      <c r="G22883" t="s">
        <v>16</v>
      </c>
      <c r="H22883">
        <v>64</v>
      </c>
      <c r="I22883" t="s">
        <v>76004</v>
      </c>
      <c r="J22883" t="s">
        <v>76005</v>
      </c>
      <c r="K22883" t="s">
        <v>76006</v>
      </c>
      <c r="L22883" t="s">
        <v>77989</v>
      </c>
    </row>
    <row r="22884" spans="1:12" x14ac:dyDescent="0.15">
      <c r="A22884" t="s">
        <v>12</v>
      </c>
      <c r="B22884">
        <v>6442574</v>
      </c>
      <c r="C22884">
        <v>6442594</v>
      </c>
      <c r="D22884" t="s">
        <v>75999</v>
      </c>
      <c r="E22884" t="s">
        <v>76000</v>
      </c>
      <c r="F22884" t="s">
        <v>76</v>
      </c>
      <c r="G22884" t="s">
        <v>36</v>
      </c>
      <c r="H22884">
        <v>92</v>
      </c>
      <c r="I22884" t="s">
        <v>76007</v>
      </c>
      <c r="J22884" t="s">
        <v>76008</v>
      </c>
      <c r="K22884" t="s">
        <v>76009</v>
      </c>
      <c r="L22884" t="s">
        <v>78032</v>
      </c>
    </row>
    <row r="22885" spans="1:12" x14ac:dyDescent="0.15">
      <c r="A22885" t="s">
        <v>12</v>
      </c>
      <c r="B22885">
        <v>6442551</v>
      </c>
      <c r="C22885">
        <v>6442571</v>
      </c>
      <c r="D22885" t="s">
        <v>75999</v>
      </c>
      <c r="E22885" t="s">
        <v>76000</v>
      </c>
      <c r="F22885" t="s">
        <v>76</v>
      </c>
      <c r="G22885" t="s">
        <v>16</v>
      </c>
      <c r="H22885">
        <v>115</v>
      </c>
      <c r="I22885" t="s">
        <v>76010</v>
      </c>
      <c r="J22885" t="s">
        <v>76011</v>
      </c>
      <c r="K22885" t="s">
        <v>76012</v>
      </c>
      <c r="L22885" t="s">
        <v>78020</v>
      </c>
    </row>
    <row r="22886" spans="1:12" x14ac:dyDescent="0.15">
      <c r="A22886" t="s">
        <v>12</v>
      </c>
      <c r="B22886">
        <v>6443034</v>
      </c>
      <c r="C22886">
        <v>6443054</v>
      </c>
      <c r="D22886" t="s">
        <v>76013</v>
      </c>
      <c r="E22886" t="s">
        <v>76014</v>
      </c>
      <c r="F22886" t="s">
        <v>15</v>
      </c>
      <c r="G22886" t="s">
        <v>32</v>
      </c>
      <c r="H22886">
        <v>1</v>
      </c>
      <c r="I22886" t="s">
        <v>76015</v>
      </c>
      <c r="J22886" t="s">
        <v>76016</v>
      </c>
      <c r="K22886" t="s">
        <v>76017</v>
      </c>
      <c r="L22886" t="s">
        <v>77917</v>
      </c>
    </row>
    <row r="22887" spans="1:12" x14ac:dyDescent="0.15">
      <c r="A22887" t="s">
        <v>12</v>
      </c>
      <c r="B22887">
        <v>6443061</v>
      </c>
      <c r="C22887">
        <v>6443081</v>
      </c>
      <c r="D22887" t="s">
        <v>76013</v>
      </c>
      <c r="E22887" t="s">
        <v>76014</v>
      </c>
      <c r="F22887" t="s">
        <v>15</v>
      </c>
      <c r="G22887" t="s">
        <v>16</v>
      </c>
      <c r="H22887">
        <v>28</v>
      </c>
      <c r="I22887" t="s">
        <v>76018</v>
      </c>
      <c r="J22887" t="s">
        <v>76019</v>
      </c>
      <c r="K22887" t="s">
        <v>76020</v>
      </c>
      <c r="L22887" t="s">
        <v>77956</v>
      </c>
    </row>
    <row r="22888" spans="1:12" x14ac:dyDescent="0.15">
      <c r="A22888" t="s">
        <v>12</v>
      </c>
      <c r="B22888">
        <v>6443087</v>
      </c>
      <c r="C22888">
        <v>6443107</v>
      </c>
      <c r="D22888" t="s">
        <v>76013</v>
      </c>
      <c r="E22888" t="s">
        <v>76014</v>
      </c>
      <c r="F22888" t="s">
        <v>15</v>
      </c>
      <c r="G22888" t="s">
        <v>16</v>
      </c>
      <c r="H22888">
        <v>54</v>
      </c>
      <c r="I22888" t="s">
        <v>76021</v>
      </c>
      <c r="J22888" t="s">
        <v>76022</v>
      </c>
      <c r="K22888" t="s">
        <v>76023</v>
      </c>
      <c r="L22888" t="s">
        <v>77961</v>
      </c>
    </row>
    <row r="22889" spans="1:12" x14ac:dyDescent="0.15">
      <c r="A22889" t="s">
        <v>12</v>
      </c>
      <c r="B22889">
        <v>6443114</v>
      </c>
      <c r="C22889">
        <v>6443134</v>
      </c>
      <c r="D22889" t="s">
        <v>76013</v>
      </c>
      <c r="E22889" t="s">
        <v>76014</v>
      </c>
      <c r="F22889" t="s">
        <v>15</v>
      </c>
      <c r="G22889" t="s">
        <v>16</v>
      </c>
      <c r="H22889">
        <v>81</v>
      </c>
      <c r="I22889" t="s">
        <v>76024</v>
      </c>
      <c r="J22889" t="s">
        <v>76025</v>
      </c>
      <c r="K22889" t="s">
        <v>76026</v>
      </c>
      <c r="L22889" t="s">
        <v>78019</v>
      </c>
    </row>
    <row r="22890" spans="1:12" x14ac:dyDescent="0.15">
      <c r="A22890" t="s">
        <v>12</v>
      </c>
      <c r="B22890">
        <v>6444979</v>
      </c>
      <c r="C22890">
        <v>6444999</v>
      </c>
      <c r="D22890" t="s">
        <v>76027</v>
      </c>
      <c r="E22890" t="s">
        <v>90</v>
      </c>
      <c r="F22890" t="s">
        <v>76</v>
      </c>
      <c r="G22890" t="s">
        <v>23</v>
      </c>
      <c r="H22890">
        <v>8</v>
      </c>
      <c r="I22890" t="s">
        <v>76028</v>
      </c>
      <c r="J22890" t="s">
        <v>76029</v>
      </c>
      <c r="K22890" t="s">
        <v>76030</v>
      </c>
      <c r="L22890" t="s">
        <v>77955</v>
      </c>
    </row>
    <row r="22891" spans="1:12" x14ac:dyDescent="0.15">
      <c r="A22891" t="s">
        <v>12</v>
      </c>
      <c r="B22891">
        <v>6444947</v>
      </c>
      <c r="C22891">
        <v>6444967</v>
      </c>
      <c r="D22891" t="s">
        <v>76027</v>
      </c>
      <c r="E22891" t="s">
        <v>90</v>
      </c>
      <c r="F22891" t="s">
        <v>76</v>
      </c>
      <c r="G22891" t="s">
        <v>36</v>
      </c>
      <c r="H22891">
        <v>40</v>
      </c>
      <c r="I22891" t="s">
        <v>76031</v>
      </c>
      <c r="J22891" t="s">
        <v>76032</v>
      </c>
      <c r="K22891" t="s">
        <v>76033</v>
      </c>
      <c r="L22891" t="s">
        <v>77952</v>
      </c>
    </row>
    <row r="22892" spans="1:12" x14ac:dyDescent="0.15">
      <c r="A22892" t="s">
        <v>12</v>
      </c>
      <c r="B22892">
        <v>6444923</v>
      </c>
      <c r="C22892">
        <v>6444943</v>
      </c>
      <c r="D22892" t="s">
        <v>76027</v>
      </c>
      <c r="E22892" t="s">
        <v>90</v>
      </c>
      <c r="F22892" t="s">
        <v>76</v>
      </c>
      <c r="G22892" t="s">
        <v>36</v>
      </c>
      <c r="H22892">
        <v>64</v>
      </c>
      <c r="I22892" t="s">
        <v>76034</v>
      </c>
      <c r="J22892" t="s">
        <v>76035</v>
      </c>
      <c r="K22892" t="s">
        <v>76036</v>
      </c>
      <c r="L22892" t="s">
        <v>77989</v>
      </c>
    </row>
    <row r="22893" spans="1:12" x14ac:dyDescent="0.15">
      <c r="A22893" t="s">
        <v>12</v>
      </c>
      <c r="B22893">
        <v>6444891</v>
      </c>
      <c r="C22893">
        <v>6444911</v>
      </c>
      <c r="D22893" t="s">
        <v>76027</v>
      </c>
      <c r="E22893" t="s">
        <v>90</v>
      </c>
      <c r="F22893" t="s">
        <v>76</v>
      </c>
      <c r="G22893" t="s">
        <v>16</v>
      </c>
      <c r="H22893">
        <v>96</v>
      </c>
      <c r="I22893" t="s">
        <v>76037</v>
      </c>
      <c r="J22893" t="s">
        <v>76038</v>
      </c>
      <c r="K22893" t="s">
        <v>76039</v>
      </c>
      <c r="L22893" t="s">
        <v>77912</v>
      </c>
    </row>
    <row r="22894" spans="1:12" x14ac:dyDescent="0.15">
      <c r="A22894" t="s">
        <v>12</v>
      </c>
      <c r="B22894">
        <v>6445189</v>
      </c>
      <c r="C22894">
        <v>6445209</v>
      </c>
      <c r="D22894" t="s">
        <v>76040</v>
      </c>
      <c r="E22894" t="s">
        <v>76041</v>
      </c>
      <c r="F22894" t="s">
        <v>15</v>
      </c>
      <c r="G22894" t="s">
        <v>36</v>
      </c>
      <c r="H22894">
        <v>7</v>
      </c>
      <c r="I22894" t="s">
        <v>76042</v>
      </c>
      <c r="J22894" t="s">
        <v>76043</v>
      </c>
      <c r="K22894" t="s">
        <v>76044</v>
      </c>
      <c r="L22894" t="s">
        <v>77909</v>
      </c>
    </row>
    <row r="22895" spans="1:12" x14ac:dyDescent="0.15">
      <c r="A22895" t="s">
        <v>12</v>
      </c>
      <c r="B22895">
        <v>6445232</v>
      </c>
      <c r="C22895">
        <v>6445252</v>
      </c>
      <c r="D22895" t="s">
        <v>76040</v>
      </c>
      <c r="E22895" t="s">
        <v>76041</v>
      </c>
      <c r="F22895" t="s">
        <v>15</v>
      </c>
      <c r="G22895" t="s">
        <v>23</v>
      </c>
      <c r="H22895">
        <v>50</v>
      </c>
      <c r="I22895" t="s">
        <v>76045</v>
      </c>
      <c r="J22895" t="s">
        <v>76046</v>
      </c>
      <c r="K22895" t="s">
        <v>76047</v>
      </c>
      <c r="L22895" t="s">
        <v>77925</v>
      </c>
    </row>
    <row r="22896" spans="1:12" x14ac:dyDescent="0.15">
      <c r="A22896" t="s">
        <v>12</v>
      </c>
      <c r="B22896">
        <v>6445270</v>
      </c>
      <c r="C22896">
        <v>6445290</v>
      </c>
      <c r="D22896" t="s">
        <v>76040</v>
      </c>
      <c r="E22896" t="s">
        <v>76041</v>
      </c>
      <c r="F22896" t="s">
        <v>15</v>
      </c>
      <c r="G22896" t="s">
        <v>36</v>
      </c>
      <c r="H22896">
        <v>88</v>
      </c>
      <c r="I22896" t="s">
        <v>76048</v>
      </c>
      <c r="J22896" t="s">
        <v>76049</v>
      </c>
      <c r="K22896" t="s">
        <v>76050</v>
      </c>
      <c r="L22896" t="s">
        <v>77923</v>
      </c>
    </row>
    <row r="22897" spans="1:12" x14ac:dyDescent="0.15">
      <c r="A22897" t="s">
        <v>12</v>
      </c>
      <c r="B22897">
        <v>6445292</v>
      </c>
      <c r="C22897">
        <v>6445312</v>
      </c>
      <c r="D22897" t="s">
        <v>76040</v>
      </c>
      <c r="E22897" t="s">
        <v>76041</v>
      </c>
      <c r="F22897" t="s">
        <v>15</v>
      </c>
      <c r="G22897" t="s">
        <v>16</v>
      </c>
      <c r="H22897">
        <v>110</v>
      </c>
      <c r="I22897" t="s">
        <v>76051</v>
      </c>
      <c r="J22897" t="s">
        <v>76052</v>
      </c>
      <c r="K22897" t="s">
        <v>76053</v>
      </c>
      <c r="L22897" t="s">
        <v>78030</v>
      </c>
    </row>
    <row r="22898" spans="1:12" x14ac:dyDescent="0.15">
      <c r="A22898" t="s">
        <v>12</v>
      </c>
      <c r="B22898">
        <v>6448164</v>
      </c>
      <c r="C22898">
        <v>6448184</v>
      </c>
      <c r="D22898" t="s">
        <v>76054</v>
      </c>
      <c r="E22898" t="s">
        <v>90</v>
      </c>
      <c r="F22898" t="s">
        <v>76</v>
      </c>
      <c r="G22898" t="s">
        <v>32</v>
      </c>
      <c r="H22898">
        <v>1</v>
      </c>
      <c r="I22898" t="s">
        <v>76055</v>
      </c>
      <c r="J22898" t="s">
        <v>76056</v>
      </c>
      <c r="K22898" t="s">
        <v>76057</v>
      </c>
      <c r="L22898" t="s">
        <v>77917</v>
      </c>
    </row>
    <row r="22899" spans="1:12" x14ac:dyDescent="0.15">
      <c r="A22899" t="s">
        <v>12</v>
      </c>
      <c r="B22899">
        <v>6448143</v>
      </c>
      <c r="C22899">
        <v>6448163</v>
      </c>
      <c r="D22899" t="s">
        <v>76054</v>
      </c>
      <c r="E22899" t="s">
        <v>90</v>
      </c>
      <c r="F22899" t="s">
        <v>76</v>
      </c>
      <c r="G22899" t="s">
        <v>16</v>
      </c>
      <c r="H22899">
        <v>22</v>
      </c>
      <c r="I22899" t="s">
        <v>76058</v>
      </c>
      <c r="J22899" t="s">
        <v>76059</v>
      </c>
      <c r="K22899" t="s">
        <v>76060</v>
      </c>
      <c r="L22899" t="s">
        <v>77948</v>
      </c>
    </row>
    <row r="22900" spans="1:12" x14ac:dyDescent="0.15">
      <c r="A22900" t="s">
        <v>12</v>
      </c>
      <c r="B22900">
        <v>6448119</v>
      </c>
      <c r="C22900">
        <v>6448139</v>
      </c>
      <c r="D22900" t="s">
        <v>76054</v>
      </c>
      <c r="E22900" t="s">
        <v>90</v>
      </c>
      <c r="F22900" t="s">
        <v>76</v>
      </c>
      <c r="G22900" t="s">
        <v>36</v>
      </c>
      <c r="H22900">
        <v>46</v>
      </c>
      <c r="I22900" t="s">
        <v>76061</v>
      </c>
      <c r="J22900" t="s">
        <v>76062</v>
      </c>
      <c r="K22900" t="s">
        <v>76063</v>
      </c>
      <c r="L22900" t="s">
        <v>78004</v>
      </c>
    </row>
    <row r="22901" spans="1:12" x14ac:dyDescent="0.15">
      <c r="A22901" t="s">
        <v>12</v>
      </c>
      <c r="B22901">
        <v>6448076</v>
      </c>
      <c r="C22901">
        <v>6448096</v>
      </c>
      <c r="D22901" t="s">
        <v>76054</v>
      </c>
      <c r="E22901" t="s">
        <v>90</v>
      </c>
      <c r="F22901" t="s">
        <v>76</v>
      </c>
      <c r="G22901" t="s">
        <v>23</v>
      </c>
      <c r="H22901">
        <v>89</v>
      </c>
      <c r="I22901" t="s">
        <v>76064</v>
      </c>
      <c r="J22901" t="s">
        <v>76065</v>
      </c>
      <c r="K22901" t="s">
        <v>76066</v>
      </c>
      <c r="L22901" t="s">
        <v>77964</v>
      </c>
    </row>
    <row r="22902" spans="1:12" x14ac:dyDescent="0.15">
      <c r="A22902" t="s">
        <v>12</v>
      </c>
      <c r="B22902">
        <v>6449676</v>
      </c>
      <c r="C22902">
        <v>6449696</v>
      </c>
      <c r="D22902" t="s">
        <v>76067</v>
      </c>
      <c r="E22902" t="s">
        <v>90</v>
      </c>
      <c r="F22902" t="s">
        <v>76</v>
      </c>
      <c r="G22902" t="s">
        <v>32</v>
      </c>
      <c r="H22902">
        <v>1</v>
      </c>
      <c r="I22902" t="s">
        <v>76068</v>
      </c>
      <c r="J22902" t="s">
        <v>76069</v>
      </c>
      <c r="K22902" t="s">
        <v>76070</v>
      </c>
      <c r="L22902" t="s">
        <v>77917</v>
      </c>
    </row>
    <row r="22903" spans="1:12" x14ac:dyDescent="0.15">
      <c r="A22903" t="s">
        <v>12</v>
      </c>
      <c r="B22903">
        <v>6449646</v>
      </c>
      <c r="C22903">
        <v>6449666</v>
      </c>
      <c r="D22903" t="s">
        <v>76067</v>
      </c>
      <c r="E22903" t="s">
        <v>90</v>
      </c>
      <c r="F22903" t="s">
        <v>76</v>
      </c>
      <c r="G22903" t="s">
        <v>16</v>
      </c>
      <c r="H22903">
        <v>31</v>
      </c>
      <c r="I22903" t="s">
        <v>76071</v>
      </c>
      <c r="J22903" t="s">
        <v>76072</v>
      </c>
      <c r="K22903" t="s">
        <v>76073</v>
      </c>
      <c r="L22903" t="s">
        <v>77910</v>
      </c>
    </row>
    <row r="22904" spans="1:12" x14ac:dyDescent="0.15">
      <c r="A22904" t="s">
        <v>12</v>
      </c>
      <c r="B22904">
        <v>6449624</v>
      </c>
      <c r="C22904">
        <v>6449644</v>
      </c>
      <c r="D22904" t="s">
        <v>76067</v>
      </c>
      <c r="E22904" t="s">
        <v>90</v>
      </c>
      <c r="F22904" t="s">
        <v>76</v>
      </c>
      <c r="G22904" t="s">
        <v>32</v>
      </c>
      <c r="H22904">
        <v>53</v>
      </c>
      <c r="I22904" t="s">
        <v>76074</v>
      </c>
      <c r="J22904" t="s">
        <v>76075</v>
      </c>
      <c r="K22904" t="s">
        <v>76076</v>
      </c>
      <c r="L22904" t="s">
        <v>77922</v>
      </c>
    </row>
    <row r="22905" spans="1:12" x14ac:dyDescent="0.15">
      <c r="A22905" t="s">
        <v>12</v>
      </c>
      <c r="B22905">
        <v>6449579</v>
      </c>
      <c r="C22905">
        <v>6449599</v>
      </c>
      <c r="D22905" t="s">
        <v>76067</v>
      </c>
      <c r="E22905" t="s">
        <v>90</v>
      </c>
      <c r="F22905" t="s">
        <v>76</v>
      </c>
      <c r="G22905" t="s">
        <v>23</v>
      </c>
      <c r="H22905">
        <v>98</v>
      </c>
      <c r="I22905" t="s">
        <v>76077</v>
      </c>
      <c r="J22905" t="s">
        <v>76078</v>
      </c>
      <c r="K22905" t="s">
        <v>76079</v>
      </c>
      <c r="L22905" t="s">
        <v>78048</v>
      </c>
    </row>
    <row r="22906" spans="1:12" x14ac:dyDescent="0.15">
      <c r="A22906" t="s">
        <v>12</v>
      </c>
      <c r="B22906">
        <v>6449825</v>
      </c>
      <c r="C22906">
        <v>6449845</v>
      </c>
      <c r="D22906" t="s">
        <v>76080</v>
      </c>
      <c r="E22906" t="s">
        <v>90</v>
      </c>
      <c r="F22906" t="s">
        <v>15</v>
      </c>
      <c r="G22906" t="s">
        <v>32</v>
      </c>
      <c r="H22906">
        <v>1</v>
      </c>
      <c r="I22906" t="s">
        <v>76081</v>
      </c>
      <c r="J22906" t="s">
        <v>76082</v>
      </c>
      <c r="K22906" t="s">
        <v>76083</v>
      </c>
      <c r="L22906" t="s">
        <v>77917</v>
      </c>
    </row>
    <row r="22907" spans="1:12" x14ac:dyDescent="0.15">
      <c r="A22907" t="s">
        <v>12</v>
      </c>
      <c r="B22907">
        <v>6449873</v>
      </c>
      <c r="C22907">
        <v>6449893</v>
      </c>
      <c r="D22907" t="s">
        <v>76080</v>
      </c>
      <c r="E22907" t="s">
        <v>90</v>
      </c>
      <c r="F22907" t="s">
        <v>15</v>
      </c>
      <c r="G22907" t="s">
        <v>16</v>
      </c>
      <c r="H22907">
        <v>49</v>
      </c>
      <c r="I22907" t="s">
        <v>76084</v>
      </c>
      <c r="J22907" t="s">
        <v>76085</v>
      </c>
      <c r="K22907" t="s">
        <v>76086</v>
      </c>
      <c r="L22907" t="s">
        <v>77913</v>
      </c>
    </row>
    <row r="22908" spans="1:12" x14ac:dyDescent="0.15">
      <c r="A22908" t="s">
        <v>12</v>
      </c>
      <c r="B22908">
        <v>6449901</v>
      </c>
      <c r="C22908">
        <v>6449921</v>
      </c>
      <c r="D22908" t="s">
        <v>76080</v>
      </c>
      <c r="E22908" t="s">
        <v>90</v>
      </c>
      <c r="F22908" t="s">
        <v>15</v>
      </c>
      <c r="G22908" t="s">
        <v>32</v>
      </c>
      <c r="H22908">
        <v>77</v>
      </c>
      <c r="I22908" t="s">
        <v>76087</v>
      </c>
      <c r="J22908" t="s">
        <v>76088</v>
      </c>
      <c r="K22908" t="s">
        <v>76089</v>
      </c>
      <c r="L22908" t="s">
        <v>77960</v>
      </c>
    </row>
    <row r="22909" spans="1:12" x14ac:dyDescent="0.15">
      <c r="A22909" t="s">
        <v>12</v>
      </c>
      <c r="B22909">
        <v>6449927</v>
      </c>
      <c r="C22909">
        <v>6449947</v>
      </c>
      <c r="D22909" t="s">
        <v>76080</v>
      </c>
      <c r="E22909" t="s">
        <v>90</v>
      </c>
      <c r="F22909" t="s">
        <v>15</v>
      </c>
      <c r="G22909" t="s">
        <v>16</v>
      </c>
      <c r="H22909">
        <v>103</v>
      </c>
      <c r="I22909" t="s">
        <v>76090</v>
      </c>
      <c r="J22909" t="s">
        <v>76091</v>
      </c>
      <c r="K22909" t="s">
        <v>76092</v>
      </c>
      <c r="L22909" t="s">
        <v>77937</v>
      </c>
    </row>
    <row r="22910" spans="1:12" x14ac:dyDescent="0.15">
      <c r="A22910" t="s">
        <v>12</v>
      </c>
      <c r="B22910">
        <v>6450283</v>
      </c>
      <c r="C22910">
        <v>6450303</v>
      </c>
      <c r="D22910" t="s">
        <v>76093</v>
      </c>
      <c r="E22910" t="s">
        <v>90</v>
      </c>
      <c r="F22910" t="s">
        <v>15</v>
      </c>
      <c r="G22910" t="s">
        <v>32</v>
      </c>
      <c r="H22910">
        <v>1</v>
      </c>
      <c r="I22910" t="s">
        <v>76094</v>
      </c>
      <c r="J22910" t="s">
        <v>76095</v>
      </c>
      <c r="K22910" t="s">
        <v>76096</v>
      </c>
      <c r="L22910" t="s">
        <v>77917</v>
      </c>
    </row>
    <row r="22911" spans="1:12" x14ac:dyDescent="0.15">
      <c r="A22911" t="s">
        <v>12</v>
      </c>
      <c r="B22911">
        <v>6450308</v>
      </c>
      <c r="C22911">
        <v>6450328</v>
      </c>
      <c r="D22911" t="s">
        <v>76093</v>
      </c>
      <c r="E22911" t="s">
        <v>90</v>
      </c>
      <c r="F22911" t="s">
        <v>15</v>
      </c>
      <c r="G22911" t="s">
        <v>36</v>
      </c>
      <c r="H22911">
        <v>26</v>
      </c>
      <c r="I22911" t="s">
        <v>76097</v>
      </c>
      <c r="J22911" t="s">
        <v>76098</v>
      </c>
      <c r="K22911" t="s">
        <v>76099</v>
      </c>
      <c r="L22911" t="s">
        <v>78002</v>
      </c>
    </row>
    <row r="22912" spans="1:12" x14ac:dyDescent="0.15">
      <c r="A22912" t="s">
        <v>12</v>
      </c>
      <c r="B22912">
        <v>6450333</v>
      </c>
      <c r="C22912">
        <v>6450353</v>
      </c>
      <c r="D22912" t="s">
        <v>76093</v>
      </c>
      <c r="E22912" t="s">
        <v>90</v>
      </c>
      <c r="F22912" t="s">
        <v>15</v>
      </c>
      <c r="G22912" t="s">
        <v>16</v>
      </c>
      <c r="H22912">
        <v>51</v>
      </c>
      <c r="I22912" t="s">
        <v>76100</v>
      </c>
      <c r="J22912" t="s">
        <v>76101</v>
      </c>
      <c r="K22912" t="s">
        <v>76102</v>
      </c>
      <c r="L22912" t="s">
        <v>78023</v>
      </c>
    </row>
    <row r="22913" spans="1:12" x14ac:dyDescent="0.15">
      <c r="A22913" t="s">
        <v>12</v>
      </c>
      <c r="B22913">
        <v>6450363</v>
      </c>
      <c r="C22913">
        <v>6450383</v>
      </c>
      <c r="D22913" t="s">
        <v>76093</v>
      </c>
      <c r="E22913" t="s">
        <v>90</v>
      </c>
      <c r="F22913" t="s">
        <v>15</v>
      </c>
      <c r="G22913" t="s">
        <v>16</v>
      </c>
      <c r="H22913">
        <v>81</v>
      </c>
      <c r="I22913" t="s">
        <v>76103</v>
      </c>
      <c r="J22913" t="s">
        <v>76104</v>
      </c>
      <c r="K22913" t="s">
        <v>76105</v>
      </c>
      <c r="L22913" t="s">
        <v>78019</v>
      </c>
    </row>
    <row r="22914" spans="1:12" x14ac:dyDescent="0.15">
      <c r="A22914" t="s">
        <v>12</v>
      </c>
      <c r="B22914">
        <v>6452205</v>
      </c>
      <c r="C22914">
        <v>6452225</v>
      </c>
      <c r="D22914" t="s">
        <v>76106</v>
      </c>
      <c r="E22914" t="s">
        <v>76107</v>
      </c>
      <c r="F22914" t="s">
        <v>76</v>
      </c>
      <c r="G22914" t="s">
        <v>23</v>
      </c>
      <c r="H22914">
        <v>10</v>
      </c>
      <c r="I22914" t="s">
        <v>76108</v>
      </c>
      <c r="J22914" t="s">
        <v>76109</v>
      </c>
      <c r="K22914" t="s">
        <v>76110</v>
      </c>
      <c r="L22914" t="s">
        <v>78001</v>
      </c>
    </row>
    <row r="22915" spans="1:12" x14ac:dyDescent="0.15">
      <c r="A22915" t="s">
        <v>12</v>
      </c>
      <c r="B22915">
        <v>6452176</v>
      </c>
      <c r="C22915">
        <v>6452196</v>
      </c>
      <c r="D22915" t="s">
        <v>76106</v>
      </c>
      <c r="E22915" t="s">
        <v>76107</v>
      </c>
      <c r="F22915" t="s">
        <v>76</v>
      </c>
      <c r="G22915" t="s">
        <v>36</v>
      </c>
      <c r="H22915">
        <v>39</v>
      </c>
      <c r="I22915" t="s">
        <v>76111</v>
      </c>
      <c r="J22915" t="s">
        <v>76112</v>
      </c>
      <c r="K22915" t="s">
        <v>76113</v>
      </c>
      <c r="L22915" t="s">
        <v>78041</v>
      </c>
    </row>
    <row r="22916" spans="1:12" x14ac:dyDescent="0.15">
      <c r="A22916" t="s">
        <v>12</v>
      </c>
      <c r="B22916">
        <v>6452145</v>
      </c>
      <c r="C22916">
        <v>6452165</v>
      </c>
      <c r="D22916" t="s">
        <v>76106</v>
      </c>
      <c r="E22916" t="s">
        <v>76107</v>
      </c>
      <c r="F22916" t="s">
        <v>76</v>
      </c>
      <c r="G22916" t="s">
        <v>16</v>
      </c>
      <c r="H22916">
        <v>70</v>
      </c>
      <c r="I22916" t="s">
        <v>76114</v>
      </c>
      <c r="J22916" t="s">
        <v>76115</v>
      </c>
      <c r="K22916" t="s">
        <v>76116</v>
      </c>
      <c r="L22916" t="s">
        <v>77919</v>
      </c>
    </row>
    <row r="22917" spans="1:12" x14ac:dyDescent="0.15">
      <c r="A22917" t="s">
        <v>12</v>
      </c>
      <c r="B22917">
        <v>6452114</v>
      </c>
      <c r="C22917">
        <v>6452134</v>
      </c>
      <c r="D22917" t="s">
        <v>76106</v>
      </c>
      <c r="E22917" t="s">
        <v>76107</v>
      </c>
      <c r="F22917" t="s">
        <v>76</v>
      </c>
      <c r="G22917" t="s">
        <v>23</v>
      </c>
      <c r="H22917">
        <v>101</v>
      </c>
      <c r="I22917" t="s">
        <v>76117</v>
      </c>
      <c r="J22917" t="s">
        <v>76118</v>
      </c>
      <c r="K22917" t="s">
        <v>76119</v>
      </c>
      <c r="L22917" t="s">
        <v>77997</v>
      </c>
    </row>
    <row r="22918" spans="1:12" x14ac:dyDescent="0.15">
      <c r="A22918" t="s">
        <v>12</v>
      </c>
      <c r="B22918">
        <v>6454206</v>
      </c>
      <c r="C22918">
        <v>6454226</v>
      </c>
      <c r="D22918" t="s">
        <v>76120</v>
      </c>
      <c r="E22918" t="s">
        <v>90</v>
      </c>
      <c r="F22918" t="s">
        <v>76</v>
      </c>
      <c r="G22918" t="s">
        <v>32</v>
      </c>
      <c r="H22918">
        <v>13</v>
      </c>
      <c r="I22918" t="s">
        <v>76121</v>
      </c>
      <c r="J22918" t="s">
        <v>76122</v>
      </c>
      <c r="K22918" t="s">
        <v>76123</v>
      </c>
      <c r="L22918" t="s">
        <v>77935</v>
      </c>
    </row>
    <row r="22919" spans="1:12" x14ac:dyDescent="0.15">
      <c r="A22919" t="s">
        <v>12</v>
      </c>
      <c r="B22919">
        <v>6454173</v>
      </c>
      <c r="C22919">
        <v>6454193</v>
      </c>
      <c r="D22919" t="s">
        <v>76120</v>
      </c>
      <c r="E22919" t="s">
        <v>90</v>
      </c>
      <c r="F22919" t="s">
        <v>76</v>
      </c>
      <c r="G22919" t="s">
        <v>32</v>
      </c>
      <c r="H22919">
        <v>46</v>
      </c>
      <c r="I22919" t="s">
        <v>76124</v>
      </c>
      <c r="J22919" t="s">
        <v>76125</v>
      </c>
      <c r="K22919" t="s">
        <v>76126</v>
      </c>
      <c r="L22919" t="s">
        <v>78004</v>
      </c>
    </row>
    <row r="22920" spans="1:12" x14ac:dyDescent="0.15">
      <c r="A22920" t="s">
        <v>12</v>
      </c>
      <c r="B22920">
        <v>6454137</v>
      </c>
      <c r="C22920">
        <v>6454157</v>
      </c>
      <c r="D22920" t="s">
        <v>76120</v>
      </c>
      <c r="E22920" t="s">
        <v>90</v>
      </c>
      <c r="F22920" t="s">
        <v>76</v>
      </c>
      <c r="G22920" t="s">
        <v>36</v>
      </c>
      <c r="H22920">
        <v>82</v>
      </c>
      <c r="I22920" t="s">
        <v>76127</v>
      </c>
      <c r="J22920" t="s">
        <v>76128</v>
      </c>
      <c r="K22920" t="s">
        <v>76129</v>
      </c>
      <c r="L22920" t="s">
        <v>78011</v>
      </c>
    </row>
    <row r="22921" spans="1:12" x14ac:dyDescent="0.15">
      <c r="A22921" t="s">
        <v>12</v>
      </c>
      <c r="B22921">
        <v>6454111</v>
      </c>
      <c r="C22921">
        <v>6454131</v>
      </c>
      <c r="D22921" t="s">
        <v>76120</v>
      </c>
      <c r="E22921" t="s">
        <v>90</v>
      </c>
      <c r="F22921" t="s">
        <v>76</v>
      </c>
      <c r="G22921" t="s">
        <v>16</v>
      </c>
      <c r="H22921">
        <v>108</v>
      </c>
      <c r="I22921" t="s">
        <v>76130</v>
      </c>
      <c r="J22921" t="s">
        <v>76131</v>
      </c>
      <c r="K22921" t="s">
        <v>76132</v>
      </c>
      <c r="L22921" t="s">
        <v>77994</v>
      </c>
    </row>
    <row r="22922" spans="1:12" x14ac:dyDescent="0.15">
      <c r="A22922" t="s">
        <v>12</v>
      </c>
      <c r="B22922">
        <v>6455649</v>
      </c>
      <c r="C22922">
        <v>6455669</v>
      </c>
      <c r="D22922" t="s">
        <v>76133</v>
      </c>
      <c r="E22922" t="s">
        <v>90</v>
      </c>
      <c r="F22922" t="s">
        <v>76</v>
      </c>
      <c r="G22922" t="s">
        <v>16</v>
      </c>
      <c r="H22922">
        <v>1</v>
      </c>
      <c r="I22922" t="s">
        <v>76134</v>
      </c>
      <c r="J22922" t="s">
        <v>76135</v>
      </c>
      <c r="K22922" t="s">
        <v>76136</v>
      </c>
      <c r="L22922" t="s">
        <v>77917</v>
      </c>
    </row>
    <row r="22923" spans="1:12" x14ac:dyDescent="0.15">
      <c r="A22923" t="s">
        <v>12</v>
      </c>
      <c r="B22923">
        <v>6455607</v>
      </c>
      <c r="C22923">
        <v>6455627</v>
      </c>
      <c r="D22923" t="s">
        <v>76133</v>
      </c>
      <c r="E22923" t="s">
        <v>90</v>
      </c>
      <c r="F22923" t="s">
        <v>76</v>
      </c>
      <c r="G22923" t="s">
        <v>16</v>
      </c>
      <c r="H22923">
        <v>43</v>
      </c>
      <c r="I22923" t="s">
        <v>76137</v>
      </c>
      <c r="J22923" t="s">
        <v>76138</v>
      </c>
      <c r="K22923" t="s">
        <v>76139</v>
      </c>
      <c r="L22923" t="s">
        <v>77942</v>
      </c>
    </row>
    <row r="22924" spans="1:12" x14ac:dyDescent="0.15">
      <c r="A22924" t="s">
        <v>12</v>
      </c>
      <c r="B22924">
        <v>6455583</v>
      </c>
      <c r="C22924">
        <v>6455603</v>
      </c>
      <c r="D22924" t="s">
        <v>76133</v>
      </c>
      <c r="E22924" t="s">
        <v>90</v>
      </c>
      <c r="F22924" t="s">
        <v>76</v>
      </c>
      <c r="G22924" t="s">
        <v>16</v>
      </c>
      <c r="H22924">
        <v>67</v>
      </c>
      <c r="I22924" t="s">
        <v>76140</v>
      </c>
      <c r="J22924" t="s">
        <v>76141</v>
      </c>
      <c r="K22924" t="s">
        <v>76142</v>
      </c>
      <c r="L22924" t="s">
        <v>77981</v>
      </c>
    </row>
    <row r="22925" spans="1:12" x14ac:dyDescent="0.15">
      <c r="A22925" t="s">
        <v>12</v>
      </c>
      <c r="B22925">
        <v>6455559</v>
      </c>
      <c r="C22925">
        <v>6455579</v>
      </c>
      <c r="D22925" t="s">
        <v>76133</v>
      </c>
      <c r="E22925" t="s">
        <v>90</v>
      </c>
      <c r="F22925" t="s">
        <v>76</v>
      </c>
      <c r="G22925" t="s">
        <v>16</v>
      </c>
      <c r="H22925">
        <v>91</v>
      </c>
      <c r="I22925" t="s">
        <v>76143</v>
      </c>
      <c r="J22925" t="s">
        <v>76144</v>
      </c>
      <c r="K22925" t="s">
        <v>76145</v>
      </c>
      <c r="L22925" t="s">
        <v>77907</v>
      </c>
    </row>
    <row r="22926" spans="1:12" x14ac:dyDescent="0.15">
      <c r="A22926" t="s">
        <v>12</v>
      </c>
      <c r="B22926">
        <v>6455923</v>
      </c>
      <c r="C22926">
        <v>6455943</v>
      </c>
      <c r="D22926" t="s">
        <v>76146</v>
      </c>
      <c r="E22926" t="s">
        <v>90</v>
      </c>
      <c r="F22926" t="s">
        <v>15</v>
      </c>
      <c r="G22926" t="s">
        <v>16</v>
      </c>
      <c r="H22926">
        <v>40</v>
      </c>
      <c r="I22926" t="s">
        <v>76147</v>
      </c>
      <c r="J22926" t="s">
        <v>76148</v>
      </c>
      <c r="K22926" t="s">
        <v>76149</v>
      </c>
      <c r="L22926" t="s">
        <v>77952</v>
      </c>
    </row>
    <row r="22927" spans="1:12" x14ac:dyDescent="0.15">
      <c r="A22927" t="s">
        <v>12</v>
      </c>
      <c r="B22927">
        <v>6455948</v>
      </c>
      <c r="C22927">
        <v>6455968</v>
      </c>
      <c r="D22927" t="s">
        <v>76146</v>
      </c>
      <c r="E22927" t="s">
        <v>90</v>
      </c>
      <c r="F22927" t="s">
        <v>15</v>
      </c>
      <c r="G22927" t="s">
        <v>16</v>
      </c>
      <c r="H22927">
        <v>65</v>
      </c>
      <c r="I22927" t="s">
        <v>76150</v>
      </c>
      <c r="J22927" t="s">
        <v>76151</v>
      </c>
      <c r="K22927" t="s">
        <v>76152</v>
      </c>
      <c r="L22927" t="s">
        <v>78042</v>
      </c>
    </row>
    <row r="22928" spans="1:12" x14ac:dyDescent="0.15">
      <c r="A22928" t="s">
        <v>12</v>
      </c>
      <c r="B22928">
        <v>6455968</v>
      </c>
      <c r="C22928">
        <v>6455988</v>
      </c>
      <c r="D22928" t="s">
        <v>76146</v>
      </c>
      <c r="E22928" t="s">
        <v>90</v>
      </c>
      <c r="F22928" t="s">
        <v>15</v>
      </c>
      <c r="G22928" t="s">
        <v>36</v>
      </c>
      <c r="H22928">
        <v>85</v>
      </c>
      <c r="I22928" t="s">
        <v>76153</v>
      </c>
      <c r="J22928" t="s">
        <v>76154</v>
      </c>
      <c r="K22928" t="s">
        <v>76155</v>
      </c>
      <c r="L22928" t="s">
        <v>77972</v>
      </c>
    </row>
    <row r="22929" spans="1:12" x14ac:dyDescent="0.15">
      <c r="A22929" t="s">
        <v>12</v>
      </c>
      <c r="B22929">
        <v>6455990</v>
      </c>
      <c r="C22929">
        <v>6456010</v>
      </c>
      <c r="D22929" t="s">
        <v>76146</v>
      </c>
      <c r="E22929" t="s">
        <v>90</v>
      </c>
      <c r="F22929" t="s">
        <v>15</v>
      </c>
      <c r="G22929" t="s">
        <v>23</v>
      </c>
      <c r="H22929">
        <v>107</v>
      </c>
      <c r="I22929" t="s">
        <v>76156</v>
      </c>
      <c r="J22929" t="s">
        <v>76157</v>
      </c>
      <c r="K22929" t="s">
        <v>76158</v>
      </c>
      <c r="L22929" t="s">
        <v>77983</v>
      </c>
    </row>
    <row r="22930" spans="1:12" x14ac:dyDescent="0.15">
      <c r="A22930" t="s">
        <v>12</v>
      </c>
      <c r="B22930">
        <v>6457947</v>
      </c>
      <c r="C22930">
        <v>6457967</v>
      </c>
      <c r="D22930" t="s">
        <v>76159</v>
      </c>
      <c r="E22930" t="s">
        <v>90</v>
      </c>
      <c r="F22930" t="s">
        <v>76</v>
      </c>
      <c r="G22930" t="s">
        <v>23</v>
      </c>
      <c r="H22930">
        <v>0</v>
      </c>
      <c r="I22930" t="s">
        <v>76160</v>
      </c>
      <c r="J22930" t="s">
        <v>76161</v>
      </c>
      <c r="K22930" t="s">
        <v>76162</v>
      </c>
      <c r="L22930" t="s">
        <v>77980</v>
      </c>
    </row>
    <row r="22931" spans="1:12" x14ac:dyDescent="0.15">
      <c r="A22931" t="s">
        <v>12</v>
      </c>
      <c r="B22931">
        <v>6457922</v>
      </c>
      <c r="C22931">
        <v>6457942</v>
      </c>
      <c r="D22931" t="s">
        <v>76159</v>
      </c>
      <c r="E22931" t="s">
        <v>90</v>
      </c>
      <c r="F22931" t="s">
        <v>76</v>
      </c>
      <c r="G22931" t="s">
        <v>36</v>
      </c>
      <c r="H22931">
        <v>25</v>
      </c>
      <c r="I22931" t="s">
        <v>76163</v>
      </c>
      <c r="J22931" t="s">
        <v>76164</v>
      </c>
      <c r="K22931" t="s">
        <v>76165</v>
      </c>
      <c r="L22931" t="s">
        <v>78012</v>
      </c>
    </row>
    <row r="22932" spans="1:12" x14ac:dyDescent="0.15">
      <c r="A22932" t="s">
        <v>12</v>
      </c>
      <c r="B22932">
        <v>6457880</v>
      </c>
      <c r="C22932">
        <v>6457900</v>
      </c>
      <c r="D22932" t="s">
        <v>76159</v>
      </c>
      <c r="E22932" t="s">
        <v>90</v>
      </c>
      <c r="F22932" t="s">
        <v>76</v>
      </c>
      <c r="G22932" t="s">
        <v>16</v>
      </c>
      <c r="H22932">
        <v>67</v>
      </c>
      <c r="I22932" t="s">
        <v>76166</v>
      </c>
      <c r="J22932" t="s">
        <v>76167</v>
      </c>
      <c r="K22932" t="s">
        <v>76168</v>
      </c>
      <c r="L22932" t="s">
        <v>77981</v>
      </c>
    </row>
    <row r="22933" spans="1:12" x14ac:dyDescent="0.15">
      <c r="A22933" t="s">
        <v>12</v>
      </c>
      <c r="B22933">
        <v>6457860</v>
      </c>
      <c r="C22933">
        <v>6457880</v>
      </c>
      <c r="D22933" t="s">
        <v>76159</v>
      </c>
      <c r="E22933" t="s">
        <v>90</v>
      </c>
      <c r="F22933" t="s">
        <v>76</v>
      </c>
      <c r="G22933" t="s">
        <v>16</v>
      </c>
      <c r="H22933">
        <v>87</v>
      </c>
      <c r="I22933" t="s">
        <v>76169</v>
      </c>
      <c r="J22933" t="s">
        <v>76170</v>
      </c>
      <c r="K22933" t="s">
        <v>76171</v>
      </c>
      <c r="L22933" t="s">
        <v>78024</v>
      </c>
    </row>
    <row r="22934" spans="1:12" x14ac:dyDescent="0.15">
      <c r="A22934" t="s">
        <v>12</v>
      </c>
      <c r="B22934">
        <v>6458053</v>
      </c>
      <c r="C22934">
        <v>6458073</v>
      </c>
      <c r="D22934" t="s">
        <v>76172</v>
      </c>
      <c r="E22934" t="s">
        <v>90</v>
      </c>
      <c r="F22934" t="s">
        <v>15</v>
      </c>
      <c r="G22934" t="s">
        <v>23</v>
      </c>
      <c r="H22934">
        <v>1</v>
      </c>
      <c r="I22934" t="s">
        <v>76173</v>
      </c>
      <c r="J22934" t="s">
        <v>76174</v>
      </c>
      <c r="K22934" t="s">
        <v>76175</v>
      </c>
      <c r="L22934" t="s">
        <v>77917</v>
      </c>
    </row>
    <row r="22935" spans="1:12" x14ac:dyDescent="0.15">
      <c r="A22935" t="s">
        <v>12</v>
      </c>
      <c r="B22935">
        <v>6458073</v>
      </c>
      <c r="C22935">
        <v>6458093</v>
      </c>
      <c r="D22935" t="s">
        <v>76172</v>
      </c>
      <c r="E22935" t="s">
        <v>90</v>
      </c>
      <c r="F22935" t="s">
        <v>15</v>
      </c>
      <c r="G22935" t="s">
        <v>32</v>
      </c>
      <c r="H22935">
        <v>21</v>
      </c>
      <c r="I22935" t="s">
        <v>76176</v>
      </c>
      <c r="J22935" t="s">
        <v>76177</v>
      </c>
      <c r="K22935" t="s">
        <v>76178</v>
      </c>
      <c r="L22935" t="s">
        <v>78022</v>
      </c>
    </row>
    <row r="22936" spans="1:12" x14ac:dyDescent="0.15">
      <c r="A22936" t="s">
        <v>12</v>
      </c>
      <c r="B22936">
        <v>6458119</v>
      </c>
      <c r="C22936">
        <v>6458139</v>
      </c>
      <c r="D22936" t="s">
        <v>76172</v>
      </c>
      <c r="E22936" t="s">
        <v>90</v>
      </c>
      <c r="F22936" t="s">
        <v>15</v>
      </c>
      <c r="G22936" t="s">
        <v>36</v>
      </c>
      <c r="H22936">
        <v>67</v>
      </c>
      <c r="I22936" t="s">
        <v>76179</v>
      </c>
      <c r="J22936" t="s">
        <v>76180</v>
      </c>
      <c r="K22936" t="s">
        <v>76181</v>
      </c>
      <c r="L22936" t="s">
        <v>77981</v>
      </c>
    </row>
    <row r="22937" spans="1:12" x14ac:dyDescent="0.15">
      <c r="A22937" t="s">
        <v>12</v>
      </c>
      <c r="B22937">
        <v>6458156</v>
      </c>
      <c r="C22937">
        <v>6458176</v>
      </c>
      <c r="D22937" t="s">
        <v>76172</v>
      </c>
      <c r="E22937" t="s">
        <v>90</v>
      </c>
      <c r="F22937" t="s">
        <v>15</v>
      </c>
      <c r="G22937" t="s">
        <v>16</v>
      </c>
      <c r="H22937">
        <v>104</v>
      </c>
      <c r="I22937" t="s">
        <v>76182</v>
      </c>
      <c r="J22937" t="s">
        <v>76183</v>
      </c>
      <c r="K22937" t="s">
        <v>76184</v>
      </c>
      <c r="L22937" t="s">
        <v>77963</v>
      </c>
    </row>
    <row r="22938" spans="1:12" x14ac:dyDescent="0.15">
      <c r="A22938" t="s">
        <v>12</v>
      </c>
      <c r="B22938">
        <v>6459606</v>
      </c>
      <c r="C22938">
        <v>6459626</v>
      </c>
      <c r="D22938" t="s">
        <v>76185</v>
      </c>
      <c r="E22938" t="s">
        <v>90</v>
      </c>
      <c r="F22938" t="s">
        <v>15</v>
      </c>
      <c r="G22938" t="s">
        <v>16</v>
      </c>
      <c r="H22938">
        <v>7</v>
      </c>
      <c r="I22938" t="s">
        <v>76186</v>
      </c>
      <c r="J22938" t="s">
        <v>76187</v>
      </c>
      <c r="K22938" t="s">
        <v>76188</v>
      </c>
      <c r="L22938" t="s">
        <v>77909</v>
      </c>
    </row>
    <row r="22939" spans="1:12" x14ac:dyDescent="0.15">
      <c r="A22939" t="s">
        <v>12</v>
      </c>
      <c r="B22939">
        <v>6459637</v>
      </c>
      <c r="C22939">
        <v>6459657</v>
      </c>
      <c r="D22939" t="s">
        <v>76185</v>
      </c>
      <c r="E22939" t="s">
        <v>90</v>
      </c>
      <c r="F22939" t="s">
        <v>15</v>
      </c>
      <c r="G22939" t="s">
        <v>36</v>
      </c>
      <c r="H22939">
        <v>38</v>
      </c>
      <c r="I22939" t="s">
        <v>76189</v>
      </c>
      <c r="J22939" t="s">
        <v>76190</v>
      </c>
      <c r="K22939" t="s">
        <v>76191</v>
      </c>
      <c r="L22939" t="s">
        <v>78008</v>
      </c>
    </row>
    <row r="22940" spans="1:12" x14ac:dyDescent="0.15">
      <c r="A22940" t="s">
        <v>12</v>
      </c>
      <c r="B22940">
        <v>6459669</v>
      </c>
      <c r="C22940">
        <v>6459689</v>
      </c>
      <c r="D22940" t="s">
        <v>76185</v>
      </c>
      <c r="E22940" t="s">
        <v>90</v>
      </c>
      <c r="F22940" t="s">
        <v>15</v>
      </c>
      <c r="G22940" t="s">
        <v>23</v>
      </c>
      <c r="H22940">
        <v>70</v>
      </c>
      <c r="I22940" t="s">
        <v>76192</v>
      </c>
      <c r="J22940" t="s">
        <v>76193</v>
      </c>
      <c r="K22940" t="s">
        <v>76194</v>
      </c>
      <c r="L22940" t="s">
        <v>77919</v>
      </c>
    </row>
    <row r="22941" spans="1:12" x14ac:dyDescent="0.15">
      <c r="A22941" t="s">
        <v>12</v>
      </c>
      <c r="B22941">
        <v>6459690</v>
      </c>
      <c r="C22941">
        <v>6459710</v>
      </c>
      <c r="D22941" t="s">
        <v>76185</v>
      </c>
      <c r="E22941" t="s">
        <v>90</v>
      </c>
      <c r="F22941" t="s">
        <v>15</v>
      </c>
      <c r="G22941" t="s">
        <v>16</v>
      </c>
      <c r="H22941">
        <v>91</v>
      </c>
      <c r="I22941" t="s">
        <v>76195</v>
      </c>
      <c r="J22941" t="s">
        <v>76196</v>
      </c>
      <c r="K22941" t="s">
        <v>76197</v>
      </c>
      <c r="L22941" t="s">
        <v>77907</v>
      </c>
    </row>
    <row r="22942" spans="1:12" x14ac:dyDescent="0.15">
      <c r="A22942" t="s">
        <v>12</v>
      </c>
      <c r="B22942">
        <v>6463876</v>
      </c>
      <c r="C22942">
        <v>6463896</v>
      </c>
      <c r="D22942" t="s">
        <v>76198</v>
      </c>
      <c r="E22942" t="s">
        <v>90</v>
      </c>
      <c r="F22942" t="s">
        <v>76</v>
      </c>
      <c r="G22942" t="s">
        <v>16</v>
      </c>
      <c r="H22942">
        <v>15</v>
      </c>
      <c r="I22942" t="s">
        <v>76199</v>
      </c>
      <c r="J22942" t="s">
        <v>76200</v>
      </c>
      <c r="K22942" t="s">
        <v>76201</v>
      </c>
      <c r="L22942" t="s">
        <v>77970</v>
      </c>
    </row>
    <row r="22943" spans="1:12" x14ac:dyDescent="0.15">
      <c r="A22943" t="s">
        <v>12</v>
      </c>
      <c r="B22943">
        <v>6463845</v>
      </c>
      <c r="C22943">
        <v>6463865</v>
      </c>
      <c r="D22943" t="s">
        <v>76198</v>
      </c>
      <c r="E22943" t="s">
        <v>90</v>
      </c>
      <c r="F22943" t="s">
        <v>76</v>
      </c>
      <c r="G22943" t="s">
        <v>16</v>
      </c>
      <c r="H22943">
        <v>46</v>
      </c>
      <c r="I22943" t="s">
        <v>76202</v>
      </c>
      <c r="J22943" t="s">
        <v>76203</v>
      </c>
      <c r="K22943" t="s">
        <v>76204</v>
      </c>
      <c r="L22943" t="s">
        <v>78004</v>
      </c>
    </row>
    <row r="22944" spans="1:12" x14ac:dyDescent="0.15">
      <c r="A22944" t="s">
        <v>12</v>
      </c>
      <c r="B22944">
        <v>6463821</v>
      </c>
      <c r="C22944">
        <v>6463841</v>
      </c>
      <c r="D22944" t="s">
        <v>76198</v>
      </c>
      <c r="E22944" t="s">
        <v>90</v>
      </c>
      <c r="F22944" t="s">
        <v>76</v>
      </c>
      <c r="G22944" t="s">
        <v>32</v>
      </c>
      <c r="H22944">
        <v>70</v>
      </c>
      <c r="I22944" t="s">
        <v>76205</v>
      </c>
      <c r="J22944" t="s">
        <v>76206</v>
      </c>
      <c r="K22944" t="s">
        <v>76207</v>
      </c>
      <c r="L22944" t="s">
        <v>77919</v>
      </c>
    </row>
    <row r="22945" spans="1:12" x14ac:dyDescent="0.15">
      <c r="A22945" t="s">
        <v>12</v>
      </c>
      <c r="B22945">
        <v>6463798</v>
      </c>
      <c r="C22945">
        <v>6463818</v>
      </c>
      <c r="D22945" t="s">
        <v>76198</v>
      </c>
      <c r="E22945" t="s">
        <v>90</v>
      </c>
      <c r="F22945" t="s">
        <v>76</v>
      </c>
      <c r="G22945" t="s">
        <v>36</v>
      </c>
      <c r="H22945">
        <v>93</v>
      </c>
      <c r="I22945" t="s">
        <v>76208</v>
      </c>
      <c r="J22945" t="s">
        <v>76209</v>
      </c>
      <c r="K22945" t="s">
        <v>76210</v>
      </c>
      <c r="L22945" t="s">
        <v>78044</v>
      </c>
    </row>
    <row r="22946" spans="1:12" x14ac:dyDescent="0.15">
      <c r="A22946" t="s">
        <v>12</v>
      </c>
      <c r="B22946">
        <v>6466805</v>
      </c>
      <c r="C22946">
        <v>6466825</v>
      </c>
      <c r="D22946" t="s">
        <v>76211</v>
      </c>
      <c r="E22946" t="s">
        <v>90</v>
      </c>
      <c r="F22946" t="s">
        <v>76</v>
      </c>
      <c r="G22946" t="s">
        <v>23</v>
      </c>
      <c r="H22946">
        <v>0</v>
      </c>
      <c r="I22946" t="s">
        <v>76212</v>
      </c>
      <c r="J22946" t="s">
        <v>76213</v>
      </c>
      <c r="K22946" t="s">
        <v>76214</v>
      </c>
      <c r="L22946" t="s">
        <v>77980</v>
      </c>
    </row>
    <row r="22947" spans="1:12" x14ac:dyDescent="0.15">
      <c r="A22947" t="s">
        <v>12</v>
      </c>
      <c r="B22947">
        <v>6466784</v>
      </c>
      <c r="C22947">
        <v>6466804</v>
      </c>
      <c r="D22947" t="s">
        <v>76211</v>
      </c>
      <c r="E22947" t="s">
        <v>90</v>
      </c>
      <c r="F22947" t="s">
        <v>76</v>
      </c>
      <c r="G22947" t="s">
        <v>36</v>
      </c>
      <c r="H22947">
        <v>21</v>
      </c>
      <c r="I22947" t="s">
        <v>76215</v>
      </c>
      <c r="J22947" t="s">
        <v>76216</v>
      </c>
      <c r="K22947" t="s">
        <v>76217</v>
      </c>
      <c r="L22947" t="s">
        <v>78022</v>
      </c>
    </row>
    <row r="22948" spans="1:12" x14ac:dyDescent="0.15">
      <c r="A22948" t="s">
        <v>12</v>
      </c>
      <c r="B22948">
        <v>6466759</v>
      </c>
      <c r="C22948">
        <v>6466779</v>
      </c>
      <c r="D22948" t="s">
        <v>76211</v>
      </c>
      <c r="E22948" t="s">
        <v>90</v>
      </c>
      <c r="F22948" t="s">
        <v>76</v>
      </c>
      <c r="G22948" t="s">
        <v>16</v>
      </c>
      <c r="H22948">
        <v>46</v>
      </c>
      <c r="I22948" t="s">
        <v>76218</v>
      </c>
      <c r="J22948" t="s">
        <v>76219</v>
      </c>
      <c r="K22948" t="s">
        <v>76220</v>
      </c>
      <c r="L22948" t="s">
        <v>78004</v>
      </c>
    </row>
    <row r="22949" spans="1:12" x14ac:dyDescent="0.15">
      <c r="A22949" t="s">
        <v>12</v>
      </c>
      <c r="B22949">
        <v>6466738</v>
      </c>
      <c r="C22949">
        <v>6466758</v>
      </c>
      <c r="D22949" t="s">
        <v>76211</v>
      </c>
      <c r="E22949" t="s">
        <v>90</v>
      </c>
      <c r="F22949" t="s">
        <v>76</v>
      </c>
      <c r="G22949" t="s">
        <v>36</v>
      </c>
      <c r="H22949">
        <v>67</v>
      </c>
      <c r="I22949" t="s">
        <v>76221</v>
      </c>
      <c r="J22949" t="s">
        <v>76222</v>
      </c>
      <c r="K22949" t="s">
        <v>76223</v>
      </c>
      <c r="L22949" t="s">
        <v>77981</v>
      </c>
    </row>
    <row r="22950" spans="1:12" x14ac:dyDescent="0.15">
      <c r="A22950" t="s">
        <v>12</v>
      </c>
      <c r="B22950">
        <v>6467015</v>
      </c>
      <c r="C22950">
        <v>6467035</v>
      </c>
      <c r="D22950" t="s">
        <v>76224</v>
      </c>
      <c r="E22950" t="s">
        <v>76225</v>
      </c>
      <c r="F22950" t="s">
        <v>15</v>
      </c>
      <c r="G22950" t="s">
        <v>23</v>
      </c>
      <c r="H22950">
        <v>14</v>
      </c>
      <c r="I22950" t="s">
        <v>76226</v>
      </c>
      <c r="J22950" t="s">
        <v>76227</v>
      </c>
      <c r="K22950" t="s">
        <v>76228</v>
      </c>
      <c r="L22950" t="s">
        <v>77924</v>
      </c>
    </row>
    <row r="22951" spans="1:12" x14ac:dyDescent="0.15">
      <c r="A22951" t="s">
        <v>12</v>
      </c>
      <c r="B22951">
        <v>6467035</v>
      </c>
      <c r="C22951">
        <v>6467055</v>
      </c>
      <c r="D22951" t="s">
        <v>76224</v>
      </c>
      <c r="E22951" t="s">
        <v>76225</v>
      </c>
      <c r="F22951" t="s">
        <v>15</v>
      </c>
      <c r="G22951" t="s">
        <v>36</v>
      </c>
      <c r="H22951">
        <v>34</v>
      </c>
      <c r="I22951" t="s">
        <v>76229</v>
      </c>
      <c r="J22951" t="s">
        <v>76230</v>
      </c>
      <c r="K22951" t="s">
        <v>76231</v>
      </c>
      <c r="L22951" t="s">
        <v>77999</v>
      </c>
    </row>
    <row r="22952" spans="1:12" x14ac:dyDescent="0.15">
      <c r="A22952" t="s">
        <v>12</v>
      </c>
      <c r="B22952">
        <v>6467059</v>
      </c>
      <c r="C22952">
        <v>6467079</v>
      </c>
      <c r="D22952" t="s">
        <v>76224</v>
      </c>
      <c r="E22952" t="s">
        <v>76225</v>
      </c>
      <c r="F22952" t="s">
        <v>15</v>
      </c>
      <c r="G22952" t="s">
        <v>16</v>
      </c>
      <c r="H22952">
        <v>58</v>
      </c>
      <c r="I22952" t="s">
        <v>76232</v>
      </c>
      <c r="J22952" t="s">
        <v>76233</v>
      </c>
      <c r="K22952" t="s">
        <v>76234</v>
      </c>
      <c r="L22952" t="s">
        <v>77911</v>
      </c>
    </row>
    <row r="22953" spans="1:12" x14ac:dyDescent="0.15">
      <c r="A22953" t="s">
        <v>12</v>
      </c>
      <c r="B22953">
        <v>6467116</v>
      </c>
      <c r="C22953">
        <v>6467136</v>
      </c>
      <c r="D22953" t="s">
        <v>76224</v>
      </c>
      <c r="E22953" t="s">
        <v>76225</v>
      </c>
      <c r="F22953" t="s">
        <v>15</v>
      </c>
      <c r="G22953" t="s">
        <v>36</v>
      </c>
      <c r="H22953">
        <v>115</v>
      </c>
      <c r="I22953" t="s">
        <v>76235</v>
      </c>
      <c r="J22953" t="s">
        <v>76236</v>
      </c>
      <c r="K22953" t="s">
        <v>76237</v>
      </c>
      <c r="L22953" t="s">
        <v>78020</v>
      </c>
    </row>
    <row r="22954" spans="1:12" x14ac:dyDescent="0.15">
      <c r="A22954" t="s">
        <v>12</v>
      </c>
      <c r="B22954">
        <v>6469238</v>
      </c>
      <c r="C22954">
        <v>6469258</v>
      </c>
      <c r="D22954" t="s">
        <v>76238</v>
      </c>
      <c r="E22954" t="s">
        <v>90</v>
      </c>
      <c r="F22954" t="s">
        <v>15</v>
      </c>
      <c r="G22954" t="s">
        <v>23</v>
      </c>
      <c r="H22954">
        <v>13</v>
      </c>
      <c r="I22954" t="s">
        <v>76239</v>
      </c>
      <c r="J22954" t="s">
        <v>76240</v>
      </c>
      <c r="K22954" t="s">
        <v>76241</v>
      </c>
      <c r="L22954" t="s">
        <v>77935</v>
      </c>
    </row>
    <row r="22955" spans="1:12" x14ac:dyDescent="0.15">
      <c r="A22955" t="s">
        <v>12</v>
      </c>
      <c r="B22955">
        <v>6469274</v>
      </c>
      <c r="C22955">
        <v>6469294</v>
      </c>
      <c r="D22955" t="s">
        <v>76238</v>
      </c>
      <c r="E22955" t="s">
        <v>90</v>
      </c>
      <c r="F22955" t="s">
        <v>15</v>
      </c>
      <c r="G22955" t="s">
        <v>16</v>
      </c>
      <c r="H22955">
        <v>49</v>
      </c>
      <c r="I22955" t="s">
        <v>76242</v>
      </c>
      <c r="J22955" t="s">
        <v>76243</v>
      </c>
      <c r="K22955" t="s">
        <v>76244</v>
      </c>
      <c r="L22955" t="s">
        <v>77913</v>
      </c>
    </row>
    <row r="22956" spans="1:12" x14ac:dyDescent="0.15">
      <c r="A22956" t="s">
        <v>12</v>
      </c>
      <c r="B22956">
        <v>6469295</v>
      </c>
      <c r="C22956">
        <v>6469315</v>
      </c>
      <c r="D22956" t="s">
        <v>76238</v>
      </c>
      <c r="E22956" t="s">
        <v>90</v>
      </c>
      <c r="F22956" t="s">
        <v>15</v>
      </c>
      <c r="G22956" t="s">
        <v>32</v>
      </c>
      <c r="H22956">
        <v>70</v>
      </c>
      <c r="I22956" t="s">
        <v>76245</v>
      </c>
      <c r="J22956" t="s">
        <v>76246</v>
      </c>
      <c r="K22956" t="s">
        <v>76247</v>
      </c>
      <c r="L22956" t="s">
        <v>77919</v>
      </c>
    </row>
    <row r="22957" spans="1:12" x14ac:dyDescent="0.15">
      <c r="A22957" t="s">
        <v>12</v>
      </c>
      <c r="B22957">
        <v>6469334</v>
      </c>
      <c r="C22957">
        <v>6469354</v>
      </c>
      <c r="D22957" t="s">
        <v>76238</v>
      </c>
      <c r="E22957" t="s">
        <v>90</v>
      </c>
      <c r="F22957" t="s">
        <v>15</v>
      </c>
      <c r="G22957" t="s">
        <v>23</v>
      </c>
      <c r="H22957">
        <v>109</v>
      </c>
      <c r="I22957" t="s">
        <v>76248</v>
      </c>
      <c r="J22957" t="s">
        <v>76249</v>
      </c>
      <c r="K22957" t="s">
        <v>76250</v>
      </c>
      <c r="L22957" t="s">
        <v>77947</v>
      </c>
    </row>
    <row r="22958" spans="1:12" x14ac:dyDescent="0.15">
      <c r="A22958" t="s">
        <v>12</v>
      </c>
      <c r="B22958">
        <v>6469752</v>
      </c>
      <c r="C22958">
        <v>6469772</v>
      </c>
      <c r="D22958" t="s">
        <v>76251</v>
      </c>
      <c r="E22958" t="s">
        <v>90</v>
      </c>
      <c r="F22958" t="s">
        <v>15</v>
      </c>
      <c r="G22958" t="s">
        <v>32</v>
      </c>
      <c r="H22958">
        <v>1</v>
      </c>
      <c r="I22958" t="s">
        <v>76252</v>
      </c>
      <c r="J22958" t="s">
        <v>76253</v>
      </c>
      <c r="K22958" t="s">
        <v>76254</v>
      </c>
      <c r="L22958" t="s">
        <v>77917</v>
      </c>
    </row>
    <row r="22959" spans="1:12" x14ac:dyDescent="0.15">
      <c r="A22959" t="s">
        <v>12</v>
      </c>
      <c r="B22959">
        <v>6469774</v>
      </c>
      <c r="C22959">
        <v>6469794</v>
      </c>
      <c r="D22959" t="s">
        <v>76251</v>
      </c>
      <c r="E22959" t="s">
        <v>90</v>
      </c>
      <c r="F22959" t="s">
        <v>15</v>
      </c>
      <c r="G22959" t="s">
        <v>23</v>
      </c>
      <c r="H22959">
        <v>23</v>
      </c>
      <c r="I22959" t="s">
        <v>76255</v>
      </c>
      <c r="J22959" t="s">
        <v>76256</v>
      </c>
      <c r="K22959" t="s">
        <v>76257</v>
      </c>
      <c r="L22959" t="s">
        <v>77975</v>
      </c>
    </row>
    <row r="22960" spans="1:12" x14ac:dyDescent="0.15">
      <c r="A22960" t="s">
        <v>12</v>
      </c>
      <c r="B22960">
        <v>6469815</v>
      </c>
      <c r="C22960">
        <v>6469835</v>
      </c>
      <c r="D22960" t="s">
        <v>76251</v>
      </c>
      <c r="E22960" t="s">
        <v>90</v>
      </c>
      <c r="F22960" t="s">
        <v>15</v>
      </c>
      <c r="G22960" t="s">
        <v>16</v>
      </c>
      <c r="H22960">
        <v>64</v>
      </c>
      <c r="I22960" t="s">
        <v>76258</v>
      </c>
      <c r="J22960" t="s">
        <v>76259</v>
      </c>
      <c r="K22960" t="s">
        <v>76260</v>
      </c>
      <c r="L22960" t="s">
        <v>77989</v>
      </c>
    </row>
    <row r="22961" spans="1:12" x14ac:dyDescent="0.15">
      <c r="A22961" t="s">
        <v>12</v>
      </c>
      <c r="B22961">
        <v>6469842</v>
      </c>
      <c r="C22961">
        <v>6469862</v>
      </c>
      <c r="D22961" t="s">
        <v>76251</v>
      </c>
      <c r="E22961" t="s">
        <v>90</v>
      </c>
      <c r="F22961" t="s">
        <v>15</v>
      </c>
      <c r="G22961" t="s">
        <v>16</v>
      </c>
      <c r="H22961">
        <v>91</v>
      </c>
      <c r="I22961" t="s">
        <v>76261</v>
      </c>
      <c r="J22961" t="s">
        <v>76262</v>
      </c>
      <c r="K22961" t="s">
        <v>76263</v>
      </c>
      <c r="L22961" t="s">
        <v>77907</v>
      </c>
    </row>
    <row r="22962" spans="1:12" x14ac:dyDescent="0.15">
      <c r="A22962" t="s">
        <v>12</v>
      </c>
      <c r="B22962">
        <v>6471635</v>
      </c>
      <c r="C22962">
        <v>6471655</v>
      </c>
      <c r="D22962" t="s">
        <v>76264</v>
      </c>
      <c r="E22962" t="s">
        <v>90</v>
      </c>
      <c r="F22962" t="s">
        <v>15</v>
      </c>
      <c r="G22962" t="s">
        <v>36</v>
      </c>
      <c r="H22962">
        <v>13</v>
      </c>
      <c r="I22962" t="s">
        <v>76265</v>
      </c>
      <c r="J22962" t="s">
        <v>76266</v>
      </c>
      <c r="K22962" t="s">
        <v>76267</v>
      </c>
      <c r="L22962" t="s">
        <v>77935</v>
      </c>
    </row>
    <row r="22963" spans="1:12" x14ac:dyDescent="0.15">
      <c r="A22963" t="s">
        <v>12</v>
      </c>
      <c r="B22963">
        <v>6471668</v>
      </c>
      <c r="C22963">
        <v>6471688</v>
      </c>
      <c r="D22963" t="s">
        <v>76264</v>
      </c>
      <c r="E22963" t="s">
        <v>90</v>
      </c>
      <c r="F22963" t="s">
        <v>15</v>
      </c>
      <c r="G22963" t="s">
        <v>32</v>
      </c>
      <c r="H22963">
        <v>46</v>
      </c>
      <c r="I22963" t="s">
        <v>76268</v>
      </c>
      <c r="J22963" t="s">
        <v>76269</v>
      </c>
      <c r="K22963" t="s">
        <v>76270</v>
      </c>
      <c r="L22963" t="s">
        <v>78004</v>
      </c>
    </row>
    <row r="22964" spans="1:12" x14ac:dyDescent="0.15">
      <c r="A22964" t="s">
        <v>12</v>
      </c>
      <c r="B22964">
        <v>6471698</v>
      </c>
      <c r="C22964">
        <v>6471718</v>
      </c>
      <c r="D22964" t="s">
        <v>76264</v>
      </c>
      <c r="E22964" t="s">
        <v>90</v>
      </c>
      <c r="F22964" t="s">
        <v>15</v>
      </c>
      <c r="G22964" t="s">
        <v>32</v>
      </c>
      <c r="H22964">
        <v>76</v>
      </c>
      <c r="I22964" t="s">
        <v>76271</v>
      </c>
      <c r="J22964" t="s">
        <v>76272</v>
      </c>
      <c r="K22964" t="s">
        <v>76273</v>
      </c>
      <c r="L22964" t="s">
        <v>77985</v>
      </c>
    </row>
    <row r="22965" spans="1:12" x14ac:dyDescent="0.15">
      <c r="A22965" t="s">
        <v>12</v>
      </c>
      <c r="B22965">
        <v>6471723</v>
      </c>
      <c r="C22965">
        <v>6471743</v>
      </c>
      <c r="D22965" t="s">
        <v>76264</v>
      </c>
      <c r="E22965" t="s">
        <v>90</v>
      </c>
      <c r="F22965" t="s">
        <v>15</v>
      </c>
      <c r="G22965" t="s">
        <v>32</v>
      </c>
      <c r="H22965">
        <v>101</v>
      </c>
      <c r="I22965" t="s">
        <v>76274</v>
      </c>
      <c r="J22965" t="s">
        <v>76275</v>
      </c>
      <c r="K22965" t="s">
        <v>76276</v>
      </c>
      <c r="L22965" t="s">
        <v>77997</v>
      </c>
    </row>
    <row r="22966" spans="1:12" x14ac:dyDescent="0.15">
      <c r="A22966" t="s">
        <v>12</v>
      </c>
      <c r="B22966">
        <v>6472979</v>
      </c>
      <c r="C22966">
        <v>6472999</v>
      </c>
      <c r="D22966" t="s">
        <v>76277</v>
      </c>
      <c r="E22966" t="s">
        <v>76278</v>
      </c>
      <c r="F22966" t="s">
        <v>76</v>
      </c>
      <c r="G22966" t="s">
        <v>23</v>
      </c>
      <c r="H22966">
        <v>28</v>
      </c>
      <c r="I22966" t="s">
        <v>76279</v>
      </c>
      <c r="J22966" t="s">
        <v>76280</v>
      </c>
      <c r="K22966" t="s">
        <v>76281</v>
      </c>
      <c r="L22966" t="s">
        <v>77956</v>
      </c>
    </row>
    <row r="22967" spans="1:12" x14ac:dyDescent="0.15">
      <c r="A22967" t="s">
        <v>12</v>
      </c>
      <c r="B22967">
        <v>6472936</v>
      </c>
      <c r="C22967">
        <v>6472956</v>
      </c>
      <c r="D22967" t="s">
        <v>76277</v>
      </c>
      <c r="E22967" t="s">
        <v>76278</v>
      </c>
      <c r="F22967" t="s">
        <v>76</v>
      </c>
      <c r="G22967" t="s">
        <v>32</v>
      </c>
      <c r="H22967">
        <v>71</v>
      </c>
      <c r="I22967" t="s">
        <v>76282</v>
      </c>
      <c r="J22967" t="s">
        <v>76283</v>
      </c>
      <c r="K22967" t="s">
        <v>76284</v>
      </c>
      <c r="L22967" t="s">
        <v>77969</v>
      </c>
    </row>
    <row r="22968" spans="1:12" x14ac:dyDescent="0.15">
      <c r="A22968" t="s">
        <v>12</v>
      </c>
      <c r="B22968">
        <v>6472897</v>
      </c>
      <c r="C22968">
        <v>6472917</v>
      </c>
      <c r="D22968" t="s">
        <v>76277</v>
      </c>
      <c r="E22968" t="s">
        <v>76278</v>
      </c>
      <c r="F22968" t="s">
        <v>76</v>
      </c>
      <c r="G22968" t="s">
        <v>32</v>
      </c>
      <c r="H22968">
        <v>110</v>
      </c>
      <c r="I22968" t="s">
        <v>76285</v>
      </c>
      <c r="J22968" t="s">
        <v>76286</v>
      </c>
      <c r="K22968" t="s">
        <v>76287</v>
      </c>
      <c r="L22968" t="s">
        <v>78030</v>
      </c>
    </row>
    <row r="22969" spans="1:12" x14ac:dyDescent="0.15">
      <c r="A22969" t="s">
        <v>12</v>
      </c>
      <c r="B22969">
        <v>6472873</v>
      </c>
      <c r="C22969">
        <v>6472893</v>
      </c>
      <c r="D22969" t="s">
        <v>76277</v>
      </c>
      <c r="E22969" t="s">
        <v>76278</v>
      </c>
      <c r="F22969" t="s">
        <v>76</v>
      </c>
      <c r="G22969" t="s">
        <v>36</v>
      </c>
      <c r="H22969">
        <v>134</v>
      </c>
      <c r="I22969" t="s">
        <v>76288</v>
      </c>
      <c r="J22969" t="s">
        <v>76289</v>
      </c>
      <c r="K22969" t="s">
        <v>76290</v>
      </c>
      <c r="L22969" t="s">
        <v>78039</v>
      </c>
    </row>
    <row r="22970" spans="1:12" x14ac:dyDescent="0.15">
      <c r="A22970" t="s">
        <v>12</v>
      </c>
      <c r="B22970">
        <v>6474103</v>
      </c>
      <c r="C22970">
        <v>6474123</v>
      </c>
      <c r="D22970" t="s">
        <v>76291</v>
      </c>
      <c r="E22970" t="s">
        <v>76292</v>
      </c>
      <c r="F22970" t="s">
        <v>76</v>
      </c>
      <c r="G22970" t="s">
        <v>32</v>
      </c>
      <c r="H22970">
        <v>32</v>
      </c>
      <c r="I22970" t="s">
        <v>76293</v>
      </c>
      <c r="J22970" t="s">
        <v>76294</v>
      </c>
      <c r="K22970" t="s">
        <v>76295</v>
      </c>
      <c r="L22970" t="s">
        <v>77918</v>
      </c>
    </row>
    <row r="22971" spans="1:12" x14ac:dyDescent="0.15">
      <c r="A22971" t="s">
        <v>12</v>
      </c>
      <c r="B22971">
        <v>6474073</v>
      </c>
      <c r="C22971">
        <v>6474093</v>
      </c>
      <c r="D22971" t="s">
        <v>76291</v>
      </c>
      <c r="E22971" t="s">
        <v>76292</v>
      </c>
      <c r="F22971" t="s">
        <v>76</v>
      </c>
      <c r="G22971" t="s">
        <v>23</v>
      </c>
      <c r="H22971">
        <v>62</v>
      </c>
      <c r="I22971" t="s">
        <v>76296</v>
      </c>
      <c r="J22971" t="s">
        <v>76297</v>
      </c>
      <c r="K22971" t="s">
        <v>76298</v>
      </c>
      <c r="L22971" t="s">
        <v>77949</v>
      </c>
    </row>
    <row r="22972" spans="1:12" x14ac:dyDescent="0.15">
      <c r="A22972" t="s">
        <v>12</v>
      </c>
      <c r="B22972">
        <v>6474023</v>
      </c>
      <c r="C22972">
        <v>6474043</v>
      </c>
      <c r="D22972" t="s">
        <v>76291</v>
      </c>
      <c r="E22972" t="s">
        <v>76292</v>
      </c>
      <c r="F22972" t="s">
        <v>76</v>
      </c>
      <c r="G22972" t="s">
        <v>36</v>
      </c>
      <c r="H22972">
        <v>112</v>
      </c>
      <c r="I22972" t="s">
        <v>76299</v>
      </c>
      <c r="J22972" t="s">
        <v>76300</v>
      </c>
      <c r="K22972" t="s">
        <v>76301</v>
      </c>
      <c r="L22972" t="s">
        <v>77950</v>
      </c>
    </row>
    <row r="22973" spans="1:12" x14ac:dyDescent="0.15">
      <c r="A22973" t="s">
        <v>12</v>
      </c>
      <c r="B22973">
        <v>6473988</v>
      </c>
      <c r="C22973">
        <v>6474008</v>
      </c>
      <c r="D22973" t="s">
        <v>76291</v>
      </c>
      <c r="E22973" t="s">
        <v>76292</v>
      </c>
      <c r="F22973" t="s">
        <v>76</v>
      </c>
      <c r="G22973" t="s">
        <v>16</v>
      </c>
      <c r="H22973">
        <v>147</v>
      </c>
      <c r="I22973" t="s">
        <v>76302</v>
      </c>
      <c r="J22973" t="s">
        <v>76303</v>
      </c>
      <c r="K22973" t="s">
        <v>76304</v>
      </c>
      <c r="L22973" t="s">
        <v>78079</v>
      </c>
    </row>
    <row r="22974" spans="1:12" x14ac:dyDescent="0.15">
      <c r="A22974" t="s">
        <v>12</v>
      </c>
      <c r="B22974">
        <v>6475473</v>
      </c>
      <c r="C22974">
        <v>6475493</v>
      </c>
      <c r="D22974" t="s">
        <v>76305</v>
      </c>
      <c r="E22974" t="s">
        <v>76306</v>
      </c>
      <c r="F22974" t="s">
        <v>76</v>
      </c>
      <c r="G22974" t="s">
        <v>23</v>
      </c>
      <c r="H22974">
        <v>28</v>
      </c>
      <c r="I22974" t="s">
        <v>76307</v>
      </c>
      <c r="J22974" t="s">
        <v>76308</v>
      </c>
      <c r="K22974" t="s">
        <v>76309</v>
      </c>
      <c r="L22974" t="s">
        <v>77956</v>
      </c>
    </row>
    <row r="22975" spans="1:12" x14ac:dyDescent="0.15">
      <c r="A22975" t="s">
        <v>12</v>
      </c>
      <c r="B22975">
        <v>6475443</v>
      </c>
      <c r="C22975">
        <v>6475463</v>
      </c>
      <c r="D22975" t="s">
        <v>76305</v>
      </c>
      <c r="E22975" t="s">
        <v>76306</v>
      </c>
      <c r="F22975" t="s">
        <v>76</v>
      </c>
      <c r="G22975" t="s">
        <v>16</v>
      </c>
      <c r="H22975">
        <v>58</v>
      </c>
      <c r="I22975" t="s">
        <v>76310</v>
      </c>
      <c r="J22975" t="s">
        <v>76311</v>
      </c>
      <c r="K22975" t="s">
        <v>76312</v>
      </c>
      <c r="L22975" t="s">
        <v>77911</v>
      </c>
    </row>
    <row r="22976" spans="1:12" x14ac:dyDescent="0.15">
      <c r="A22976" t="s">
        <v>12</v>
      </c>
      <c r="B22976">
        <v>6475412</v>
      </c>
      <c r="C22976">
        <v>6475432</v>
      </c>
      <c r="D22976" t="s">
        <v>76305</v>
      </c>
      <c r="E22976" t="s">
        <v>76306</v>
      </c>
      <c r="F22976" t="s">
        <v>76</v>
      </c>
      <c r="G22976" t="s">
        <v>16</v>
      </c>
      <c r="H22976">
        <v>89</v>
      </c>
      <c r="I22976" t="s">
        <v>76313</v>
      </c>
      <c r="J22976" t="s">
        <v>76314</v>
      </c>
      <c r="K22976" t="s">
        <v>76315</v>
      </c>
      <c r="L22976" t="s">
        <v>77964</v>
      </c>
    </row>
    <row r="22977" spans="1:12" x14ac:dyDescent="0.15">
      <c r="A22977" t="s">
        <v>12</v>
      </c>
      <c r="B22977">
        <v>6475373</v>
      </c>
      <c r="C22977">
        <v>6475393</v>
      </c>
      <c r="D22977" t="s">
        <v>76305</v>
      </c>
      <c r="E22977" t="s">
        <v>76306</v>
      </c>
      <c r="F22977" t="s">
        <v>76</v>
      </c>
      <c r="G22977" t="s">
        <v>36</v>
      </c>
      <c r="H22977">
        <v>128</v>
      </c>
      <c r="I22977" t="s">
        <v>76316</v>
      </c>
      <c r="J22977" t="s">
        <v>76317</v>
      </c>
      <c r="K22977" t="s">
        <v>76318</v>
      </c>
      <c r="L22977" t="s">
        <v>77934</v>
      </c>
    </row>
    <row r="22978" spans="1:12" x14ac:dyDescent="0.15">
      <c r="A22978" t="s">
        <v>12</v>
      </c>
      <c r="B22978">
        <v>6476741</v>
      </c>
      <c r="C22978">
        <v>6476761</v>
      </c>
      <c r="D22978" t="s">
        <v>76319</v>
      </c>
      <c r="E22978" t="s">
        <v>76320</v>
      </c>
      <c r="F22978" t="s">
        <v>76</v>
      </c>
      <c r="G22978" t="s">
        <v>16</v>
      </c>
      <c r="H22978">
        <v>22</v>
      </c>
      <c r="I22978" t="s">
        <v>76321</v>
      </c>
      <c r="J22978" t="s">
        <v>76322</v>
      </c>
      <c r="K22978" t="s">
        <v>76323</v>
      </c>
      <c r="L22978" t="s">
        <v>77948</v>
      </c>
    </row>
    <row r="22979" spans="1:12" x14ac:dyDescent="0.15">
      <c r="A22979" t="s">
        <v>12</v>
      </c>
      <c r="B22979">
        <v>6476712</v>
      </c>
      <c r="C22979">
        <v>6476732</v>
      </c>
      <c r="D22979" t="s">
        <v>76319</v>
      </c>
      <c r="E22979" t="s">
        <v>76320</v>
      </c>
      <c r="F22979" t="s">
        <v>76</v>
      </c>
      <c r="G22979" t="s">
        <v>36</v>
      </c>
      <c r="H22979">
        <v>51</v>
      </c>
      <c r="I22979" t="s">
        <v>76324</v>
      </c>
      <c r="J22979" t="s">
        <v>76325</v>
      </c>
      <c r="K22979" t="s">
        <v>76326</v>
      </c>
      <c r="L22979" t="s">
        <v>78023</v>
      </c>
    </row>
    <row r="22980" spans="1:12" x14ac:dyDescent="0.15">
      <c r="A22980" t="s">
        <v>12</v>
      </c>
      <c r="B22980">
        <v>6476676</v>
      </c>
      <c r="C22980">
        <v>6476696</v>
      </c>
      <c r="D22980" t="s">
        <v>76319</v>
      </c>
      <c r="E22980" t="s">
        <v>76320</v>
      </c>
      <c r="F22980" t="s">
        <v>76</v>
      </c>
      <c r="G22980" t="s">
        <v>23</v>
      </c>
      <c r="H22980">
        <v>87</v>
      </c>
      <c r="I22980" t="s">
        <v>76327</v>
      </c>
      <c r="J22980" t="s">
        <v>76328</v>
      </c>
      <c r="K22980" t="s">
        <v>76329</v>
      </c>
      <c r="L22980" t="s">
        <v>78024</v>
      </c>
    </row>
    <row r="22981" spans="1:12" x14ac:dyDescent="0.15">
      <c r="A22981" t="s">
        <v>12</v>
      </c>
      <c r="B22981">
        <v>6476656</v>
      </c>
      <c r="C22981">
        <v>6476676</v>
      </c>
      <c r="D22981" t="s">
        <v>76319</v>
      </c>
      <c r="E22981" t="s">
        <v>76320</v>
      </c>
      <c r="F22981" t="s">
        <v>76</v>
      </c>
      <c r="G22981" t="s">
        <v>32</v>
      </c>
      <c r="H22981">
        <v>107</v>
      </c>
      <c r="I22981" t="s">
        <v>76330</v>
      </c>
      <c r="J22981" t="s">
        <v>76331</v>
      </c>
      <c r="K22981" t="s">
        <v>76332</v>
      </c>
      <c r="L22981" t="s">
        <v>77983</v>
      </c>
    </row>
    <row r="22982" spans="1:12" x14ac:dyDescent="0.15">
      <c r="A22982" t="s">
        <v>12</v>
      </c>
      <c r="B22982">
        <v>6477535</v>
      </c>
      <c r="C22982">
        <v>6477555</v>
      </c>
      <c r="D22982" t="s">
        <v>76333</v>
      </c>
      <c r="E22982" t="s">
        <v>76334</v>
      </c>
      <c r="F22982" t="s">
        <v>76</v>
      </c>
      <c r="G22982" t="s">
        <v>23</v>
      </c>
      <c r="H22982">
        <v>25</v>
      </c>
      <c r="I22982" t="s">
        <v>76335</v>
      </c>
      <c r="J22982" t="s">
        <v>76336</v>
      </c>
      <c r="K22982" t="s">
        <v>76337</v>
      </c>
      <c r="L22982" t="s">
        <v>78012</v>
      </c>
    </row>
    <row r="22983" spans="1:12" x14ac:dyDescent="0.15">
      <c r="A22983" t="s">
        <v>12</v>
      </c>
      <c r="B22983">
        <v>6477474</v>
      </c>
      <c r="C22983">
        <v>6477494</v>
      </c>
      <c r="D22983" t="s">
        <v>76333</v>
      </c>
      <c r="E22983" t="s">
        <v>76334</v>
      </c>
      <c r="F22983" t="s">
        <v>76</v>
      </c>
      <c r="G22983" t="s">
        <v>16</v>
      </c>
      <c r="H22983">
        <v>86</v>
      </c>
      <c r="I22983" t="s">
        <v>76338</v>
      </c>
      <c r="J22983" t="s">
        <v>76339</v>
      </c>
      <c r="K22983" t="s">
        <v>76340</v>
      </c>
      <c r="L22983" t="s">
        <v>77929</v>
      </c>
    </row>
    <row r="22984" spans="1:12" x14ac:dyDescent="0.15">
      <c r="A22984" t="s">
        <v>12</v>
      </c>
      <c r="B22984">
        <v>6477397</v>
      </c>
      <c r="C22984">
        <v>6477417</v>
      </c>
      <c r="D22984" t="s">
        <v>76333</v>
      </c>
      <c r="E22984" t="s">
        <v>76334</v>
      </c>
      <c r="F22984" t="s">
        <v>76</v>
      </c>
      <c r="G22984" t="s">
        <v>36</v>
      </c>
      <c r="H22984">
        <v>163</v>
      </c>
      <c r="I22984" t="s">
        <v>76341</v>
      </c>
      <c r="J22984" t="s">
        <v>76342</v>
      </c>
      <c r="K22984" t="s">
        <v>76343</v>
      </c>
      <c r="L22984" t="s">
        <v>78065</v>
      </c>
    </row>
    <row r="22985" spans="1:12" x14ac:dyDescent="0.15">
      <c r="A22985" t="s">
        <v>12</v>
      </c>
      <c r="B22985">
        <v>6477374</v>
      </c>
      <c r="C22985">
        <v>6477394</v>
      </c>
      <c r="D22985" t="s">
        <v>76333</v>
      </c>
      <c r="E22985" t="s">
        <v>76334</v>
      </c>
      <c r="F22985" t="s">
        <v>76</v>
      </c>
      <c r="G22985" t="s">
        <v>16</v>
      </c>
      <c r="H22985">
        <v>186</v>
      </c>
      <c r="I22985" t="s">
        <v>76344</v>
      </c>
      <c r="J22985" t="s">
        <v>76345</v>
      </c>
      <c r="K22985" t="s">
        <v>76346</v>
      </c>
      <c r="L22985" t="s">
        <v>78088</v>
      </c>
    </row>
    <row r="22986" spans="1:12" x14ac:dyDescent="0.15">
      <c r="A22986" t="s">
        <v>12</v>
      </c>
      <c r="B22986">
        <v>6478998</v>
      </c>
      <c r="C22986">
        <v>6479018</v>
      </c>
      <c r="D22986" t="s">
        <v>76347</v>
      </c>
      <c r="E22986" t="s">
        <v>76348</v>
      </c>
      <c r="F22986" t="s">
        <v>76</v>
      </c>
      <c r="G22986" t="s">
        <v>32</v>
      </c>
      <c r="H22986">
        <v>1</v>
      </c>
      <c r="I22986" t="s">
        <v>76349</v>
      </c>
      <c r="J22986" t="s">
        <v>76350</v>
      </c>
      <c r="K22986" t="s">
        <v>76351</v>
      </c>
      <c r="L22986" t="s">
        <v>77917</v>
      </c>
    </row>
    <row r="22987" spans="1:12" x14ac:dyDescent="0.15">
      <c r="A22987" t="s">
        <v>12</v>
      </c>
      <c r="B22987">
        <v>6478965</v>
      </c>
      <c r="C22987">
        <v>6478985</v>
      </c>
      <c r="D22987" t="s">
        <v>76347</v>
      </c>
      <c r="E22987" t="s">
        <v>76348</v>
      </c>
      <c r="F22987" t="s">
        <v>76</v>
      </c>
      <c r="G22987" t="s">
        <v>16</v>
      </c>
      <c r="H22987">
        <v>34</v>
      </c>
      <c r="I22987" t="s">
        <v>76352</v>
      </c>
      <c r="J22987" t="s">
        <v>76353</v>
      </c>
      <c r="K22987" t="s">
        <v>76354</v>
      </c>
      <c r="L22987" t="s">
        <v>77999</v>
      </c>
    </row>
    <row r="22988" spans="1:12" x14ac:dyDescent="0.15">
      <c r="A22988" t="s">
        <v>12</v>
      </c>
      <c r="B22988">
        <v>6478927</v>
      </c>
      <c r="C22988">
        <v>6478947</v>
      </c>
      <c r="D22988" t="s">
        <v>76347</v>
      </c>
      <c r="E22988" t="s">
        <v>76348</v>
      </c>
      <c r="F22988" t="s">
        <v>76</v>
      </c>
      <c r="G22988" t="s">
        <v>16</v>
      </c>
      <c r="H22988">
        <v>72</v>
      </c>
      <c r="I22988" t="s">
        <v>76355</v>
      </c>
      <c r="J22988" t="s">
        <v>76356</v>
      </c>
      <c r="K22988" t="s">
        <v>76357</v>
      </c>
      <c r="L22988" t="s">
        <v>78066</v>
      </c>
    </row>
    <row r="22989" spans="1:12" x14ac:dyDescent="0.15">
      <c r="A22989" t="s">
        <v>12</v>
      </c>
      <c r="B22989">
        <v>6478906</v>
      </c>
      <c r="C22989">
        <v>6478926</v>
      </c>
      <c r="D22989" t="s">
        <v>76347</v>
      </c>
      <c r="E22989" t="s">
        <v>76348</v>
      </c>
      <c r="F22989" t="s">
        <v>76</v>
      </c>
      <c r="G22989" t="s">
        <v>36</v>
      </c>
      <c r="H22989">
        <v>93</v>
      </c>
      <c r="I22989" t="s">
        <v>76358</v>
      </c>
      <c r="J22989" t="s">
        <v>76359</v>
      </c>
      <c r="K22989" t="s">
        <v>76360</v>
      </c>
      <c r="L22989" t="s">
        <v>78044</v>
      </c>
    </row>
    <row r="22990" spans="1:12" x14ac:dyDescent="0.15">
      <c r="A22990" t="s">
        <v>12</v>
      </c>
      <c r="B22990">
        <v>6480884</v>
      </c>
      <c r="C22990">
        <v>6480904</v>
      </c>
      <c r="D22990" t="s">
        <v>76361</v>
      </c>
      <c r="E22990" t="s">
        <v>76362</v>
      </c>
      <c r="F22990" t="s">
        <v>76</v>
      </c>
      <c r="G22990" t="s">
        <v>23</v>
      </c>
      <c r="H22990">
        <v>1</v>
      </c>
      <c r="I22990" t="s">
        <v>76363</v>
      </c>
      <c r="J22990" t="s">
        <v>76364</v>
      </c>
      <c r="K22990" t="s">
        <v>76365</v>
      </c>
      <c r="L22990" t="s">
        <v>77917</v>
      </c>
    </row>
    <row r="22991" spans="1:12" x14ac:dyDescent="0.15">
      <c r="A22991" t="s">
        <v>12</v>
      </c>
      <c r="B22991">
        <v>6480860</v>
      </c>
      <c r="C22991">
        <v>6480880</v>
      </c>
      <c r="D22991" t="s">
        <v>76361</v>
      </c>
      <c r="E22991" t="s">
        <v>76362</v>
      </c>
      <c r="F22991" t="s">
        <v>76</v>
      </c>
      <c r="G22991" t="s">
        <v>16</v>
      </c>
      <c r="H22991">
        <v>25</v>
      </c>
      <c r="I22991" t="s">
        <v>76366</v>
      </c>
      <c r="J22991" t="s">
        <v>76367</v>
      </c>
      <c r="K22991" t="s">
        <v>76368</v>
      </c>
      <c r="L22991" t="s">
        <v>78012</v>
      </c>
    </row>
    <row r="22992" spans="1:12" x14ac:dyDescent="0.15">
      <c r="A22992" t="s">
        <v>12</v>
      </c>
      <c r="B22992">
        <v>6480809</v>
      </c>
      <c r="C22992">
        <v>6480829</v>
      </c>
      <c r="D22992" t="s">
        <v>76361</v>
      </c>
      <c r="E22992" t="s">
        <v>76362</v>
      </c>
      <c r="F22992" t="s">
        <v>76</v>
      </c>
      <c r="G22992" t="s">
        <v>36</v>
      </c>
      <c r="H22992">
        <v>76</v>
      </c>
      <c r="I22992" t="s">
        <v>76369</v>
      </c>
      <c r="J22992" t="s">
        <v>76370</v>
      </c>
      <c r="K22992" t="s">
        <v>76371</v>
      </c>
      <c r="L22992" t="s">
        <v>77985</v>
      </c>
    </row>
    <row r="22993" spans="1:12" x14ac:dyDescent="0.15">
      <c r="A22993" t="s">
        <v>12</v>
      </c>
      <c r="B22993">
        <v>6480786</v>
      </c>
      <c r="C22993">
        <v>6480806</v>
      </c>
      <c r="D22993" t="s">
        <v>76361</v>
      </c>
      <c r="E22993" t="s">
        <v>76362</v>
      </c>
      <c r="F22993" t="s">
        <v>76</v>
      </c>
      <c r="G22993" t="s">
        <v>36</v>
      </c>
      <c r="H22993">
        <v>99</v>
      </c>
      <c r="I22993" t="s">
        <v>76372</v>
      </c>
      <c r="J22993" t="s">
        <v>76373</v>
      </c>
      <c r="K22993" t="s">
        <v>76374</v>
      </c>
      <c r="L22993" t="s">
        <v>78051</v>
      </c>
    </row>
    <row r="22994" spans="1:12" x14ac:dyDescent="0.15">
      <c r="A22994" t="s">
        <v>12</v>
      </c>
      <c r="B22994">
        <v>6481313</v>
      </c>
      <c r="C22994">
        <v>6481333</v>
      </c>
      <c r="D22994" t="s">
        <v>76375</v>
      </c>
      <c r="E22994" t="s">
        <v>90</v>
      </c>
      <c r="F22994" t="s">
        <v>15</v>
      </c>
      <c r="G22994" t="s">
        <v>32</v>
      </c>
      <c r="H22994">
        <v>1</v>
      </c>
      <c r="I22994" t="s">
        <v>76376</v>
      </c>
      <c r="J22994" t="s">
        <v>76377</v>
      </c>
      <c r="K22994" t="s">
        <v>76378</v>
      </c>
      <c r="L22994" t="s">
        <v>77917</v>
      </c>
    </row>
    <row r="22995" spans="1:12" x14ac:dyDescent="0.15">
      <c r="A22995" t="s">
        <v>12</v>
      </c>
      <c r="B22995">
        <v>6481359</v>
      </c>
      <c r="C22995">
        <v>6481379</v>
      </c>
      <c r="D22995" t="s">
        <v>76375</v>
      </c>
      <c r="E22995" t="s">
        <v>90</v>
      </c>
      <c r="F22995" t="s">
        <v>15</v>
      </c>
      <c r="G22995" t="s">
        <v>32</v>
      </c>
      <c r="H22995">
        <v>47</v>
      </c>
      <c r="I22995" t="s">
        <v>76379</v>
      </c>
      <c r="J22995" t="s">
        <v>76380</v>
      </c>
      <c r="K22995" t="s">
        <v>76381</v>
      </c>
      <c r="L22995" t="s">
        <v>77932</v>
      </c>
    </row>
    <row r="22996" spans="1:12" x14ac:dyDescent="0.15">
      <c r="A22996" t="s">
        <v>12</v>
      </c>
      <c r="B22996">
        <v>6481398</v>
      </c>
      <c r="C22996">
        <v>6481418</v>
      </c>
      <c r="D22996" t="s">
        <v>76375</v>
      </c>
      <c r="E22996" t="s">
        <v>90</v>
      </c>
      <c r="F22996" t="s">
        <v>15</v>
      </c>
      <c r="G22996" t="s">
        <v>23</v>
      </c>
      <c r="H22996">
        <v>86</v>
      </c>
      <c r="I22996" t="s">
        <v>76382</v>
      </c>
      <c r="J22996" t="s">
        <v>76383</v>
      </c>
      <c r="K22996" t="s">
        <v>76384</v>
      </c>
      <c r="L22996" t="s">
        <v>77929</v>
      </c>
    </row>
    <row r="22997" spans="1:12" x14ac:dyDescent="0.15">
      <c r="A22997" t="s">
        <v>12</v>
      </c>
      <c r="B22997">
        <v>6481419</v>
      </c>
      <c r="C22997">
        <v>6481439</v>
      </c>
      <c r="D22997" t="s">
        <v>76375</v>
      </c>
      <c r="E22997" t="s">
        <v>90</v>
      </c>
      <c r="F22997" t="s">
        <v>15</v>
      </c>
      <c r="G22997" t="s">
        <v>23</v>
      </c>
      <c r="H22997">
        <v>107</v>
      </c>
      <c r="I22997" t="s">
        <v>76385</v>
      </c>
      <c r="J22997" t="s">
        <v>76386</v>
      </c>
      <c r="K22997" t="s">
        <v>76387</v>
      </c>
      <c r="L22997" t="s">
        <v>77983</v>
      </c>
    </row>
    <row r="22998" spans="1:12" x14ac:dyDescent="0.15">
      <c r="A22998" t="s">
        <v>12</v>
      </c>
      <c r="B22998">
        <v>6482957</v>
      </c>
      <c r="C22998">
        <v>6482977</v>
      </c>
      <c r="D22998" t="s">
        <v>76388</v>
      </c>
      <c r="E22998" t="s">
        <v>90</v>
      </c>
      <c r="F22998" t="s">
        <v>15</v>
      </c>
      <c r="G22998" t="s">
        <v>32</v>
      </c>
      <c r="H22998">
        <v>17</v>
      </c>
      <c r="I22998" t="s">
        <v>76389</v>
      </c>
      <c r="J22998" t="s">
        <v>76390</v>
      </c>
      <c r="K22998" t="s">
        <v>76391</v>
      </c>
      <c r="L22998" t="s">
        <v>77944</v>
      </c>
    </row>
    <row r="22999" spans="1:12" x14ac:dyDescent="0.15">
      <c r="A22999" t="s">
        <v>12</v>
      </c>
      <c r="B22999">
        <v>6482977</v>
      </c>
      <c r="C22999">
        <v>6482997</v>
      </c>
      <c r="D22999" t="s">
        <v>76388</v>
      </c>
      <c r="E22999" t="s">
        <v>90</v>
      </c>
      <c r="F22999" t="s">
        <v>15</v>
      </c>
      <c r="G22999" t="s">
        <v>32</v>
      </c>
      <c r="H22999">
        <v>37</v>
      </c>
      <c r="I22999" t="s">
        <v>76392</v>
      </c>
      <c r="J22999" t="s">
        <v>76393</v>
      </c>
      <c r="K22999" t="s">
        <v>76394</v>
      </c>
      <c r="L22999" t="s">
        <v>77906</v>
      </c>
    </row>
    <row r="23000" spans="1:12" x14ac:dyDescent="0.15">
      <c r="A23000" t="s">
        <v>12</v>
      </c>
      <c r="B23000">
        <v>6483002</v>
      </c>
      <c r="C23000">
        <v>6483022</v>
      </c>
      <c r="D23000" t="s">
        <v>76388</v>
      </c>
      <c r="E23000" t="s">
        <v>90</v>
      </c>
      <c r="F23000" t="s">
        <v>15</v>
      </c>
      <c r="G23000" t="s">
        <v>36</v>
      </c>
      <c r="H23000">
        <v>62</v>
      </c>
      <c r="I23000" t="s">
        <v>76395</v>
      </c>
      <c r="J23000" t="s">
        <v>76396</v>
      </c>
      <c r="K23000" t="s">
        <v>76397</v>
      </c>
      <c r="L23000" t="s">
        <v>77949</v>
      </c>
    </row>
    <row r="23001" spans="1:12" x14ac:dyDescent="0.15">
      <c r="A23001" t="s">
        <v>12</v>
      </c>
      <c r="B23001">
        <v>6483026</v>
      </c>
      <c r="C23001">
        <v>6483046</v>
      </c>
      <c r="D23001" t="s">
        <v>76388</v>
      </c>
      <c r="E23001" t="s">
        <v>90</v>
      </c>
      <c r="F23001" t="s">
        <v>15</v>
      </c>
      <c r="G23001" t="s">
        <v>23</v>
      </c>
      <c r="H23001">
        <v>86</v>
      </c>
      <c r="I23001" t="s">
        <v>76398</v>
      </c>
      <c r="J23001" t="s">
        <v>76399</v>
      </c>
      <c r="K23001" t="s">
        <v>76400</v>
      </c>
      <c r="L23001" t="s">
        <v>77929</v>
      </c>
    </row>
    <row r="23002" spans="1:12" x14ac:dyDescent="0.15">
      <c r="A23002" t="s">
        <v>12</v>
      </c>
      <c r="B23002">
        <v>6484246</v>
      </c>
      <c r="C23002">
        <v>6484266</v>
      </c>
      <c r="D23002" t="s">
        <v>76401</v>
      </c>
      <c r="E23002" t="s">
        <v>90</v>
      </c>
      <c r="F23002" t="s">
        <v>15</v>
      </c>
      <c r="G23002" t="s">
        <v>16</v>
      </c>
      <c r="H23002">
        <v>8</v>
      </c>
      <c r="I23002" t="s">
        <v>76402</v>
      </c>
      <c r="J23002" t="s">
        <v>76403</v>
      </c>
      <c r="K23002" t="s">
        <v>76404</v>
      </c>
      <c r="L23002" t="s">
        <v>77955</v>
      </c>
    </row>
    <row r="23003" spans="1:12" x14ac:dyDescent="0.15">
      <c r="A23003" t="s">
        <v>12</v>
      </c>
      <c r="B23003">
        <v>6484272</v>
      </c>
      <c r="C23003">
        <v>6484292</v>
      </c>
      <c r="D23003" t="s">
        <v>76401</v>
      </c>
      <c r="E23003" t="s">
        <v>90</v>
      </c>
      <c r="F23003" t="s">
        <v>15</v>
      </c>
      <c r="G23003" t="s">
        <v>36</v>
      </c>
      <c r="H23003">
        <v>34</v>
      </c>
      <c r="I23003" t="s">
        <v>76405</v>
      </c>
      <c r="J23003" t="s">
        <v>76406</v>
      </c>
      <c r="K23003" t="s">
        <v>76407</v>
      </c>
      <c r="L23003" t="s">
        <v>77999</v>
      </c>
    </row>
    <row r="23004" spans="1:12" x14ac:dyDescent="0.15">
      <c r="A23004" t="s">
        <v>12</v>
      </c>
      <c r="B23004">
        <v>6484295</v>
      </c>
      <c r="C23004">
        <v>6484315</v>
      </c>
      <c r="D23004" t="s">
        <v>76401</v>
      </c>
      <c r="E23004" t="s">
        <v>90</v>
      </c>
      <c r="F23004" t="s">
        <v>15</v>
      </c>
      <c r="G23004" t="s">
        <v>16</v>
      </c>
      <c r="H23004">
        <v>57</v>
      </c>
      <c r="I23004" t="s">
        <v>76408</v>
      </c>
      <c r="J23004" t="s">
        <v>76409</v>
      </c>
      <c r="K23004" t="s">
        <v>76410</v>
      </c>
      <c r="L23004" t="s">
        <v>78049</v>
      </c>
    </row>
    <row r="23005" spans="1:12" x14ac:dyDescent="0.15">
      <c r="A23005" t="s">
        <v>12</v>
      </c>
      <c r="B23005">
        <v>6484348</v>
      </c>
      <c r="C23005">
        <v>6484368</v>
      </c>
      <c r="D23005" t="s">
        <v>76401</v>
      </c>
      <c r="E23005" t="s">
        <v>90</v>
      </c>
      <c r="F23005" t="s">
        <v>15</v>
      </c>
      <c r="G23005" t="s">
        <v>16</v>
      </c>
      <c r="H23005">
        <v>110</v>
      </c>
      <c r="I23005" t="s">
        <v>76411</v>
      </c>
      <c r="J23005" t="s">
        <v>76412</v>
      </c>
      <c r="K23005" t="s">
        <v>76413</v>
      </c>
      <c r="L23005" t="s">
        <v>78030</v>
      </c>
    </row>
    <row r="23006" spans="1:12" x14ac:dyDescent="0.15">
      <c r="A23006" t="s">
        <v>12</v>
      </c>
      <c r="B23006">
        <v>6485147</v>
      </c>
      <c r="C23006">
        <v>6485167</v>
      </c>
      <c r="D23006" t="s">
        <v>76414</v>
      </c>
      <c r="E23006" t="s">
        <v>90</v>
      </c>
      <c r="F23006" t="s">
        <v>15</v>
      </c>
      <c r="G23006" t="s">
        <v>16</v>
      </c>
      <c r="H23006">
        <v>49</v>
      </c>
      <c r="I23006" t="s">
        <v>76415</v>
      </c>
      <c r="J23006" t="s">
        <v>76416</v>
      </c>
      <c r="K23006" t="s">
        <v>76417</v>
      </c>
      <c r="L23006" t="s">
        <v>77913</v>
      </c>
    </row>
    <row r="23007" spans="1:12" x14ac:dyDescent="0.15">
      <c r="A23007" t="s">
        <v>12</v>
      </c>
      <c r="B23007">
        <v>6485169</v>
      </c>
      <c r="C23007">
        <v>6485189</v>
      </c>
      <c r="D23007" t="s">
        <v>76414</v>
      </c>
      <c r="E23007" t="s">
        <v>90</v>
      </c>
      <c r="F23007" t="s">
        <v>15</v>
      </c>
      <c r="G23007" t="s">
        <v>32</v>
      </c>
      <c r="H23007">
        <v>71</v>
      </c>
      <c r="I23007" t="s">
        <v>76418</v>
      </c>
      <c r="J23007" t="s">
        <v>76419</v>
      </c>
      <c r="K23007" t="s">
        <v>76420</v>
      </c>
      <c r="L23007" t="s">
        <v>77969</v>
      </c>
    </row>
    <row r="23008" spans="1:12" x14ac:dyDescent="0.15">
      <c r="A23008" t="s">
        <v>12</v>
      </c>
      <c r="B23008">
        <v>6485198</v>
      </c>
      <c r="C23008">
        <v>6485218</v>
      </c>
      <c r="D23008" t="s">
        <v>76414</v>
      </c>
      <c r="E23008" t="s">
        <v>90</v>
      </c>
      <c r="F23008" t="s">
        <v>15</v>
      </c>
      <c r="G23008" t="s">
        <v>36</v>
      </c>
      <c r="H23008">
        <v>100</v>
      </c>
      <c r="I23008" t="s">
        <v>76421</v>
      </c>
      <c r="J23008" t="s">
        <v>76422</v>
      </c>
      <c r="K23008" t="s">
        <v>76423</v>
      </c>
      <c r="L23008" t="s">
        <v>77953</v>
      </c>
    </row>
    <row r="23009" spans="1:12" x14ac:dyDescent="0.15">
      <c r="A23009" t="s">
        <v>12</v>
      </c>
      <c r="B23009">
        <v>6485223</v>
      </c>
      <c r="C23009">
        <v>6485243</v>
      </c>
      <c r="D23009" t="s">
        <v>76414</v>
      </c>
      <c r="E23009" t="s">
        <v>90</v>
      </c>
      <c r="F23009" t="s">
        <v>15</v>
      </c>
      <c r="G23009" t="s">
        <v>32</v>
      </c>
      <c r="H23009">
        <v>125</v>
      </c>
      <c r="I23009" t="s">
        <v>76424</v>
      </c>
      <c r="J23009" t="s">
        <v>76425</v>
      </c>
      <c r="K23009" t="s">
        <v>76426</v>
      </c>
      <c r="L23009" t="s">
        <v>78034</v>
      </c>
    </row>
    <row r="23010" spans="1:12" x14ac:dyDescent="0.15">
      <c r="A23010" t="s">
        <v>12</v>
      </c>
      <c r="B23010">
        <v>6486248</v>
      </c>
      <c r="C23010">
        <v>6486268</v>
      </c>
      <c r="D23010" t="s">
        <v>76427</v>
      </c>
      <c r="E23010" t="s">
        <v>90</v>
      </c>
      <c r="F23010" t="s">
        <v>15</v>
      </c>
      <c r="G23010" t="s">
        <v>23</v>
      </c>
      <c r="H23010">
        <v>14</v>
      </c>
      <c r="I23010" t="s">
        <v>76428</v>
      </c>
      <c r="J23010" t="s">
        <v>76429</v>
      </c>
      <c r="K23010" t="s">
        <v>76430</v>
      </c>
      <c r="L23010" t="s">
        <v>77924</v>
      </c>
    </row>
    <row r="23011" spans="1:12" x14ac:dyDescent="0.15">
      <c r="A23011" t="s">
        <v>12</v>
      </c>
      <c r="B23011">
        <v>6486270</v>
      </c>
      <c r="C23011">
        <v>6486290</v>
      </c>
      <c r="D23011" t="s">
        <v>76427</v>
      </c>
      <c r="E23011" t="s">
        <v>90</v>
      </c>
      <c r="F23011" t="s">
        <v>15</v>
      </c>
      <c r="G23011" t="s">
        <v>36</v>
      </c>
      <c r="H23011">
        <v>36</v>
      </c>
      <c r="I23011" t="s">
        <v>76431</v>
      </c>
      <c r="J23011" t="s">
        <v>76432</v>
      </c>
      <c r="K23011" t="s">
        <v>76433</v>
      </c>
      <c r="L23011" t="s">
        <v>78003</v>
      </c>
    </row>
    <row r="23012" spans="1:12" x14ac:dyDescent="0.15">
      <c r="A23012" t="s">
        <v>12</v>
      </c>
      <c r="B23012">
        <v>6486300</v>
      </c>
      <c r="C23012">
        <v>6486320</v>
      </c>
      <c r="D23012" t="s">
        <v>76427</v>
      </c>
      <c r="E23012" t="s">
        <v>90</v>
      </c>
      <c r="F23012" t="s">
        <v>15</v>
      </c>
      <c r="G23012" t="s">
        <v>32</v>
      </c>
      <c r="H23012">
        <v>66</v>
      </c>
      <c r="I23012" t="s">
        <v>76434</v>
      </c>
      <c r="J23012" t="s">
        <v>76435</v>
      </c>
      <c r="K23012" t="s">
        <v>76436</v>
      </c>
      <c r="L23012" t="s">
        <v>77928</v>
      </c>
    </row>
    <row r="23013" spans="1:12" x14ac:dyDescent="0.15">
      <c r="A23013" t="s">
        <v>12</v>
      </c>
      <c r="B23013">
        <v>6486323</v>
      </c>
      <c r="C23013">
        <v>6486343</v>
      </c>
      <c r="D23013" t="s">
        <v>76427</v>
      </c>
      <c r="E23013" t="s">
        <v>90</v>
      </c>
      <c r="F23013" t="s">
        <v>15</v>
      </c>
      <c r="G23013" t="s">
        <v>36</v>
      </c>
      <c r="H23013">
        <v>89</v>
      </c>
      <c r="I23013" t="s">
        <v>76437</v>
      </c>
      <c r="J23013" t="s">
        <v>76438</v>
      </c>
      <c r="K23013" t="s">
        <v>76439</v>
      </c>
      <c r="L23013" t="s">
        <v>77964</v>
      </c>
    </row>
    <row r="23014" spans="1:12" x14ac:dyDescent="0.15">
      <c r="A23014" t="s">
        <v>12</v>
      </c>
      <c r="B23014">
        <v>6487246</v>
      </c>
      <c r="C23014">
        <v>6487266</v>
      </c>
      <c r="D23014" t="s">
        <v>76440</v>
      </c>
      <c r="E23014" t="s">
        <v>90</v>
      </c>
      <c r="F23014" t="s">
        <v>15</v>
      </c>
      <c r="G23014" t="s">
        <v>36</v>
      </c>
      <c r="H23014">
        <v>13</v>
      </c>
      <c r="I23014" t="s">
        <v>76441</v>
      </c>
      <c r="J23014" t="s">
        <v>76442</v>
      </c>
      <c r="K23014" t="s">
        <v>76443</v>
      </c>
      <c r="L23014" t="s">
        <v>77935</v>
      </c>
    </row>
    <row r="23015" spans="1:12" x14ac:dyDescent="0.15">
      <c r="A23015" t="s">
        <v>12</v>
      </c>
      <c r="B23015">
        <v>6487270</v>
      </c>
      <c r="C23015">
        <v>6487290</v>
      </c>
      <c r="D23015" t="s">
        <v>76440</v>
      </c>
      <c r="E23015" t="s">
        <v>90</v>
      </c>
      <c r="F23015" t="s">
        <v>15</v>
      </c>
      <c r="G23015" t="s">
        <v>32</v>
      </c>
      <c r="H23015">
        <v>37</v>
      </c>
      <c r="I23015" t="s">
        <v>76444</v>
      </c>
      <c r="J23015" t="s">
        <v>76445</v>
      </c>
      <c r="K23015" t="s">
        <v>76446</v>
      </c>
      <c r="L23015" t="s">
        <v>77906</v>
      </c>
    </row>
    <row r="23016" spans="1:12" x14ac:dyDescent="0.15">
      <c r="A23016" t="s">
        <v>12</v>
      </c>
      <c r="B23016">
        <v>6487293</v>
      </c>
      <c r="C23016">
        <v>6487313</v>
      </c>
      <c r="D23016" t="s">
        <v>76440</v>
      </c>
      <c r="E23016" t="s">
        <v>90</v>
      </c>
      <c r="F23016" t="s">
        <v>15</v>
      </c>
      <c r="G23016" t="s">
        <v>32</v>
      </c>
      <c r="H23016">
        <v>60</v>
      </c>
      <c r="I23016" t="s">
        <v>76447</v>
      </c>
      <c r="J23016" t="s">
        <v>76448</v>
      </c>
      <c r="K23016" t="s">
        <v>76449</v>
      </c>
      <c r="L23016" t="s">
        <v>78006</v>
      </c>
    </row>
    <row r="23017" spans="1:12" x14ac:dyDescent="0.15">
      <c r="A23017" t="s">
        <v>12</v>
      </c>
      <c r="B23017">
        <v>6487327</v>
      </c>
      <c r="C23017">
        <v>6487347</v>
      </c>
      <c r="D23017" t="s">
        <v>76440</v>
      </c>
      <c r="E23017" t="s">
        <v>90</v>
      </c>
      <c r="F23017" t="s">
        <v>15</v>
      </c>
      <c r="G23017" t="s">
        <v>23</v>
      </c>
      <c r="H23017">
        <v>94</v>
      </c>
      <c r="I23017" t="s">
        <v>76450</v>
      </c>
      <c r="J23017" t="s">
        <v>76451</v>
      </c>
      <c r="K23017" t="s">
        <v>76452</v>
      </c>
      <c r="L23017" t="s">
        <v>77927</v>
      </c>
    </row>
    <row r="23018" spans="1:12" x14ac:dyDescent="0.15">
      <c r="A23018" t="s">
        <v>12</v>
      </c>
      <c r="B23018">
        <v>6487558</v>
      </c>
      <c r="C23018">
        <v>6487578</v>
      </c>
      <c r="D23018" t="s">
        <v>76453</v>
      </c>
      <c r="E23018" t="s">
        <v>90</v>
      </c>
      <c r="F23018" t="s">
        <v>15</v>
      </c>
      <c r="G23018" t="s">
        <v>23</v>
      </c>
      <c r="H23018">
        <v>17</v>
      </c>
      <c r="I23018" t="s">
        <v>76454</v>
      </c>
      <c r="J23018" t="s">
        <v>76455</v>
      </c>
      <c r="K23018" t="s">
        <v>76456</v>
      </c>
      <c r="L23018" t="s">
        <v>77944</v>
      </c>
    </row>
    <row r="23019" spans="1:12" x14ac:dyDescent="0.15">
      <c r="A23019" t="s">
        <v>12</v>
      </c>
      <c r="B23019">
        <v>6487584</v>
      </c>
      <c r="C23019">
        <v>6487604</v>
      </c>
      <c r="D23019" t="s">
        <v>76453</v>
      </c>
      <c r="E23019" t="s">
        <v>90</v>
      </c>
      <c r="F23019" t="s">
        <v>15</v>
      </c>
      <c r="G23019" t="s">
        <v>23</v>
      </c>
      <c r="H23019">
        <v>43</v>
      </c>
      <c r="I23019" t="s">
        <v>76457</v>
      </c>
      <c r="J23019" t="s">
        <v>76458</v>
      </c>
      <c r="K23019" t="s">
        <v>76459</v>
      </c>
      <c r="L23019" t="s">
        <v>77942</v>
      </c>
    </row>
    <row r="23020" spans="1:12" x14ac:dyDescent="0.15">
      <c r="A23020" t="s">
        <v>12</v>
      </c>
      <c r="B23020">
        <v>6487605</v>
      </c>
      <c r="C23020">
        <v>6487625</v>
      </c>
      <c r="D23020" t="s">
        <v>76453</v>
      </c>
      <c r="E23020" t="s">
        <v>90</v>
      </c>
      <c r="F23020" t="s">
        <v>15</v>
      </c>
      <c r="G23020" t="s">
        <v>32</v>
      </c>
      <c r="H23020">
        <v>64</v>
      </c>
      <c r="I23020" t="s">
        <v>76460</v>
      </c>
      <c r="J23020" t="s">
        <v>76461</v>
      </c>
      <c r="K23020" t="s">
        <v>76462</v>
      </c>
      <c r="L23020" t="s">
        <v>77989</v>
      </c>
    </row>
    <row r="23021" spans="1:12" x14ac:dyDescent="0.15">
      <c r="A23021" t="s">
        <v>12</v>
      </c>
      <c r="B23021">
        <v>6487644</v>
      </c>
      <c r="C23021">
        <v>6487664</v>
      </c>
      <c r="D23021" t="s">
        <v>76453</v>
      </c>
      <c r="E23021" t="s">
        <v>90</v>
      </c>
      <c r="F23021" t="s">
        <v>15</v>
      </c>
      <c r="G23021" t="s">
        <v>32</v>
      </c>
      <c r="H23021">
        <v>103</v>
      </c>
      <c r="I23021" t="s">
        <v>76463</v>
      </c>
      <c r="J23021" t="s">
        <v>76464</v>
      </c>
      <c r="K23021" t="s">
        <v>76465</v>
      </c>
      <c r="L23021" t="s">
        <v>77937</v>
      </c>
    </row>
    <row r="23022" spans="1:12" x14ac:dyDescent="0.15">
      <c r="A23022" t="s">
        <v>12</v>
      </c>
      <c r="B23022">
        <v>6487983</v>
      </c>
      <c r="C23022">
        <v>6488003</v>
      </c>
      <c r="D23022" t="s">
        <v>76466</v>
      </c>
      <c r="E23022" t="s">
        <v>90</v>
      </c>
      <c r="F23022" t="s">
        <v>15</v>
      </c>
      <c r="G23022" t="s">
        <v>36</v>
      </c>
      <c r="H23022">
        <v>0</v>
      </c>
      <c r="I23022" t="s">
        <v>76467</v>
      </c>
      <c r="J23022" t="s">
        <v>76468</v>
      </c>
      <c r="K23022" t="s">
        <v>76469</v>
      </c>
      <c r="L23022" t="s">
        <v>77980</v>
      </c>
    </row>
    <row r="23023" spans="1:12" x14ac:dyDescent="0.15">
      <c r="A23023" t="s">
        <v>12</v>
      </c>
      <c r="B23023">
        <v>6488018</v>
      </c>
      <c r="C23023">
        <v>6488038</v>
      </c>
      <c r="D23023" t="s">
        <v>76466</v>
      </c>
      <c r="E23023" t="s">
        <v>90</v>
      </c>
      <c r="F23023" t="s">
        <v>15</v>
      </c>
      <c r="G23023" t="s">
        <v>23</v>
      </c>
      <c r="H23023">
        <v>35</v>
      </c>
      <c r="I23023" t="s">
        <v>76470</v>
      </c>
      <c r="J23023" t="s">
        <v>76471</v>
      </c>
      <c r="K23023" t="s">
        <v>76472</v>
      </c>
      <c r="L23023" t="s">
        <v>77936</v>
      </c>
    </row>
    <row r="23024" spans="1:12" x14ac:dyDescent="0.15">
      <c r="A23024" t="s">
        <v>12</v>
      </c>
      <c r="B23024">
        <v>6488041</v>
      </c>
      <c r="C23024">
        <v>6488061</v>
      </c>
      <c r="D23024" t="s">
        <v>76466</v>
      </c>
      <c r="E23024" t="s">
        <v>90</v>
      </c>
      <c r="F23024" t="s">
        <v>15</v>
      </c>
      <c r="G23024" t="s">
        <v>23</v>
      </c>
      <c r="H23024">
        <v>58</v>
      </c>
      <c r="I23024" t="s">
        <v>76473</v>
      </c>
      <c r="J23024" t="s">
        <v>76474</v>
      </c>
      <c r="K23024" t="s">
        <v>76475</v>
      </c>
      <c r="L23024" t="s">
        <v>77911</v>
      </c>
    </row>
    <row r="23025" spans="1:12" x14ac:dyDescent="0.15">
      <c r="A23025" t="s">
        <v>12</v>
      </c>
      <c r="B23025">
        <v>6488065</v>
      </c>
      <c r="C23025">
        <v>6488085</v>
      </c>
      <c r="D23025" t="s">
        <v>76466</v>
      </c>
      <c r="E23025" t="s">
        <v>90</v>
      </c>
      <c r="F23025" t="s">
        <v>15</v>
      </c>
      <c r="G23025" t="s">
        <v>16</v>
      </c>
      <c r="H23025">
        <v>82</v>
      </c>
      <c r="I23025" t="s">
        <v>76476</v>
      </c>
      <c r="J23025" t="s">
        <v>76477</v>
      </c>
      <c r="K23025" t="s">
        <v>76478</v>
      </c>
      <c r="L23025" t="s">
        <v>78011</v>
      </c>
    </row>
    <row r="23026" spans="1:12" x14ac:dyDescent="0.15">
      <c r="A23026" t="s">
        <v>12</v>
      </c>
      <c r="B23026">
        <v>6488306</v>
      </c>
      <c r="C23026">
        <v>6488326</v>
      </c>
      <c r="D23026" t="s">
        <v>76479</v>
      </c>
      <c r="E23026" t="s">
        <v>90</v>
      </c>
      <c r="F23026" t="s">
        <v>15</v>
      </c>
      <c r="G23026" t="s">
        <v>32</v>
      </c>
      <c r="H23026">
        <v>1</v>
      </c>
      <c r="I23026" t="s">
        <v>76480</v>
      </c>
      <c r="J23026" t="s">
        <v>76481</v>
      </c>
      <c r="K23026" t="s">
        <v>76482</v>
      </c>
      <c r="L23026" t="s">
        <v>77917</v>
      </c>
    </row>
    <row r="23027" spans="1:12" x14ac:dyDescent="0.15">
      <c r="A23027" t="s">
        <v>12</v>
      </c>
      <c r="B23027">
        <v>6488345</v>
      </c>
      <c r="C23027">
        <v>6488365</v>
      </c>
      <c r="D23027" t="s">
        <v>76479</v>
      </c>
      <c r="E23027" t="s">
        <v>90</v>
      </c>
      <c r="F23027" t="s">
        <v>15</v>
      </c>
      <c r="G23027" t="s">
        <v>16</v>
      </c>
      <c r="H23027">
        <v>40</v>
      </c>
      <c r="I23027" t="s">
        <v>76483</v>
      </c>
      <c r="J23027" t="s">
        <v>76484</v>
      </c>
      <c r="K23027" t="s">
        <v>76485</v>
      </c>
      <c r="L23027" t="s">
        <v>77952</v>
      </c>
    </row>
    <row r="23028" spans="1:12" x14ac:dyDescent="0.15">
      <c r="A23028" t="s">
        <v>12</v>
      </c>
      <c r="B23028">
        <v>6488369</v>
      </c>
      <c r="C23028">
        <v>6488389</v>
      </c>
      <c r="D23028" t="s">
        <v>76479</v>
      </c>
      <c r="E23028" t="s">
        <v>90</v>
      </c>
      <c r="F23028" t="s">
        <v>15</v>
      </c>
      <c r="G23028" t="s">
        <v>32</v>
      </c>
      <c r="H23028">
        <v>64</v>
      </c>
      <c r="I23028" t="s">
        <v>76486</v>
      </c>
      <c r="J23028" t="s">
        <v>76487</v>
      </c>
      <c r="K23028" t="s">
        <v>76488</v>
      </c>
      <c r="L23028" t="s">
        <v>77989</v>
      </c>
    </row>
    <row r="23029" spans="1:12" x14ac:dyDescent="0.15">
      <c r="A23029" t="s">
        <v>12</v>
      </c>
      <c r="B23029">
        <v>6488402</v>
      </c>
      <c r="C23029">
        <v>6488422</v>
      </c>
      <c r="D23029" t="s">
        <v>76479</v>
      </c>
      <c r="E23029" t="s">
        <v>90</v>
      </c>
      <c r="F23029" t="s">
        <v>15</v>
      </c>
      <c r="G23029" t="s">
        <v>32</v>
      </c>
      <c r="H23029">
        <v>97</v>
      </c>
      <c r="I23029" t="s">
        <v>76489</v>
      </c>
      <c r="J23029" t="s">
        <v>76490</v>
      </c>
      <c r="K23029" t="s">
        <v>76491</v>
      </c>
      <c r="L23029" t="s">
        <v>78010</v>
      </c>
    </row>
    <row r="23030" spans="1:12" x14ac:dyDescent="0.15">
      <c r="A23030" t="s">
        <v>12</v>
      </c>
      <c r="B23030">
        <v>6488674</v>
      </c>
      <c r="C23030">
        <v>6488694</v>
      </c>
      <c r="D23030" t="s">
        <v>76492</v>
      </c>
      <c r="E23030" t="s">
        <v>90</v>
      </c>
      <c r="F23030" t="s">
        <v>15</v>
      </c>
      <c r="G23030" t="s">
        <v>36</v>
      </c>
      <c r="H23030">
        <v>37</v>
      </c>
      <c r="I23030" t="s">
        <v>76493</v>
      </c>
      <c r="J23030" t="s">
        <v>76494</v>
      </c>
      <c r="K23030" t="s">
        <v>76495</v>
      </c>
      <c r="L23030" t="s">
        <v>77906</v>
      </c>
    </row>
    <row r="23031" spans="1:12" x14ac:dyDescent="0.15">
      <c r="A23031" t="s">
        <v>12</v>
      </c>
      <c r="B23031">
        <v>6488704</v>
      </c>
      <c r="C23031">
        <v>6488724</v>
      </c>
      <c r="D23031" t="s">
        <v>76492</v>
      </c>
      <c r="E23031" t="s">
        <v>90</v>
      </c>
      <c r="F23031" t="s">
        <v>15</v>
      </c>
      <c r="G23031" t="s">
        <v>36</v>
      </c>
      <c r="H23031">
        <v>67</v>
      </c>
      <c r="I23031" t="s">
        <v>76496</v>
      </c>
      <c r="J23031" t="s">
        <v>76497</v>
      </c>
      <c r="K23031" t="s">
        <v>76498</v>
      </c>
      <c r="L23031" t="s">
        <v>77981</v>
      </c>
    </row>
    <row r="23032" spans="1:12" x14ac:dyDescent="0.15">
      <c r="A23032" t="s">
        <v>12</v>
      </c>
      <c r="B23032">
        <v>6488727</v>
      </c>
      <c r="C23032">
        <v>6488747</v>
      </c>
      <c r="D23032" t="s">
        <v>76492</v>
      </c>
      <c r="E23032" t="s">
        <v>90</v>
      </c>
      <c r="F23032" t="s">
        <v>15</v>
      </c>
      <c r="G23032" t="s">
        <v>23</v>
      </c>
      <c r="H23032">
        <v>90</v>
      </c>
      <c r="I23032" t="s">
        <v>76499</v>
      </c>
      <c r="J23032" t="s">
        <v>76500</v>
      </c>
      <c r="K23032" t="s">
        <v>76501</v>
      </c>
      <c r="L23032" t="s">
        <v>78017</v>
      </c>
    </row>
    <row r="23033" spans="1:12" x14ac:dyDescent="0.15">
      <c r="A23033" t="s">
        <v>12</v>
      </c>
      <c r="B23033">
        <v>6488755</v>
      </c>
      <c r="C23033">
        <v>6488775</v>
      </c>
      <c r="D23033" t="s">
        <v>76492</v>
      </c>
      <c r="E23033" t="s">
        <v>90</v>
      </c>
      <c r="F23033" t="s">
        <v>15</v>
      </c>
      <c r="G23033" t="s">
        <v>32</v>
      </c>
      <c r="H23033">
        <v>118</v>
      </c>
      <c r="I23033" t="s">
        <v>76502</v>
      </c>
      <c r="J23033" t="s">
        <v>76503</v>
      </c>
      <c r="K23033" t="s">
        <v>76504</v>
      </c>
      <c r="L23033" t="s">
        <v>77973</v>
      </c>
    </row>
    <row r="23034" spans="1:12" x14ac:dyDescent="0.15">
      <c r="A23034" t="s">
        <v>12</v>
      </c>
      <c r="B23034">
        <v>6491102</v>
      </c>
      <c r="C23034">
        <v>6491122</v>
      </c>
      <c r="D23034" t="s">
        <v>76505</v>
      </c>
      <c r="E23034" t="s">
        <v>90</v>
      </c>
      <c r="F23034" t="s">
        <v>76</v>
      </c>
      <c r="G23034" t="s">
        <v>32</v>
      </c>
      <c r="H23034">
        <v>1</v>
      </c>
      <c r="I23034" t="s">
        <v>76506</v>
      </c>
      <c r="J23034" t="s">
        <v>76507</v>
      </c>
      <c r="K23034" t="s">
        <v>76508</v>
      </c>
      <c r="L23034" t="s">
        <v>77917</v>
      </c>
    </row>
    <row r="23035" spans="1:12" x14ac:dyDescent="0.15">
      <c r="A23035" t="s">
        <v>12</v>
      </c>
      <c r="B23035">
        <v>6491074</v>
      </c>
      <c r="C23035">
        <v>6491094</v>
      </c>
      <c r="D23035" t="s">
        <v>76505</v>
      </c>
      <c r="E23035" t="s">
        <v>90</v>
      </c>
      <c r="F23035" t="s">
        <v>76</v>
      </c>
      <c r="G23035" t="s">
        <v>32</v>
      </c>
      <c r="H23035">
        <v>29</v>
      </c>
      <c r="I23035" t="s">
        <v>76509</v>
      </c>
      <c r="J23035" t="s">
        <v>76510</v>
      </c>
      <c r="K23035" t="s">
        <v>76511</v>
      </c>
      <c r="L23035" t="s">
        <v>77921</v>
      </c>
    </row>
    <row r="23036" spans="1:12" x14ac:dyDescent="0.15">
      <c r="A23036" t="s">
        <v>12</v>
      </c>
      <c r="B23036">
        <v>6491045</v>
      </c>
      <c r="C23036">
        <v>6491065</v>
      </c>
      <c r="D23036" t="s">
        <v>76505</v>
      </c>
      <c r="E23036" t="s">
        <v>90</v>
      </c>
      <c r="F23036" t="s">
        <v>76</v>
      </c>
      <c r="G23036" t="s">
        <v>16</v>
      </c>
      <c r="H23036">
        <v>58</v>
      </c>
      <c r="I23036" t="s">
        <v>76512</v>
      </c>
      <c r="J23036" t="s">
        <v>76513</v>
      </c>
      <c r="K23036" t="s">
        <v>76514</v>
      </c>
      <c r="L23036" t="s">
        <v>77911</v>
      </c>
    </row>
    <row r="23037" spans="1:12" x14ac:dyDescent="0.15">
      <c r="A23037" t="s">
        <v>12</v>
      </c>
      <c r="B23037">
        <v>6491017</v>
      </c>
      <c r="C23037">
        <v>6491037</v>
      </c>
      <c r="D23037" t="s">
        <v>76505</v>
      </c>
      <c r="E23037" t="s">
        <v>90</v>
      </c>
      <c r="F23037" t="s">
        <v>76</v>
      </c>
      <c r="G23037" t="s">
        <v>32</v>
      </c>
      <c r="H23037">
        <v>86</v>
      </c>
      <c r="I23037" t="s">
        <v>76515</v>
      </c>
      <c r="J23037" t="s">
        <v>76516</v>
      </c>
      <c r="K23037" t="s">
        <v>76517</v>
      </c>
      <c r="L23037" t="s">
        <v>77929</v>
      </c>
    </row>
    <row r="23038" spans="1:12" x14ac:dyDescent="0.15">
      <c r="A23038" t="s">
        <v>12</v>
      </c>
      <c r="B23038">
        <v>6491204</v>
      </c>
      <c r="C23038">
        <v>6491224</v>
      </c>
      <c r="D23038" t="s">
        <v>76518</v>
      </c>
      <c r="E23038" t="s">
        <v>90</v>
      </c>
      <c r="F23038" t="s">
        <v>15</v>
      </c>
      <c r="G23038" t="s">
        <v>32</v>
      </c>
      <c r="H23038">
        <v>14</v>
      </c>
      <c r="I23038" t="s">
        <v>76519</v>
      </c>
      <c r="J23038" t="s">
        <v>76520</v>
      </c>
      <c r="K23038" t="s">
        <v>76521</v>
      </c>
      <c r="L23038" t="s">
        <v>77924</v>
      </c>
    </row>
    <row r="23039" spans="1:12" x14ac:dyDescent="0.15">
      <c r="A23039" t="s">
        <v>12</v>
      </c>
      <c r="B23039">
        <v>6491227</v>
      </c>
      <c r="C23039">
        <v>6491247</v>
      </c>
      <c r="D23039" t="s">
        <v>76518</v>
      </c>
      <c r="E23039" t="s">
        <v>90</v>
      </c>
      <c r="F23039" t="s">
        <v>15</v>
      </c>
      <c r="G23039" t="s">
        <v>16</v>
      </c>
      <c r="H23039">
        <v>37</v>
      </c>
      <c r="I23039" t="s">
        <v>76522</v>
      </c>
      <c r="J23039" t="s">
        <v>76523</v>
      </c>
      <c r="K23039" t="s">
        <v>76524</v>
      </c>
      <c r="L23039" t="s">
        <v>77906</v>
      </c>
    </row>
    <row r="23040" spans="1:12" x14ac:dyDescent="0.15">
      <c r="A23040" t="s">
        <v>12</v>
      </c>
      <c r="B23040">
        <v>6491250</v>
      </c>
      <c r="C23040">
        <v>6491270</v>
      </c>
      <c r="D23040" t="s">
        <v>76518</v>
      </c>
      <c r="E23040" t="s">
        <v>90</v>
      </c>
      <c r="F23040" t="s">
        <v>15</v>
      </c>
      <c r="G23040" t="s">
        <v>16</v>
      </c>
      <c r="H23040">
        <v>60</v>
      </c>
      <c r="I23040" t="s">
        <v>76525</v>
      </c>
      <c r="J23040" t="s">
        <v>76526</v>
      </c>
      <c r="K23040" t="s">
        <v>76527</v>
      </c>
      <c r="L23040" t="s">
        <v>78006</v>
      </c>
    </row>
    <row r="23041" spans="1:12" x14ac:dyDescent="0.15">
      <c r="A23041" t="s">
        <v>12</v>
      </c>
      <c r="B23041">
        <v>6491281</v>
      </c>
      <c r="C23041">
        <v>6491301</v>
      </c>
      <c r="D23041" t="s">
        <v>76518</v>
      </c>
      <c r="E23041" t="s">
        <v>90</v>
      </c>
      <c r="F23041" t="s">
        <v>15</v>
      </c>
      <c r="G23041" t="s">
        <v>36</v>
      </c>
      <c r="H23041">
        <v>91</v>
      </c>
      <c r="I23041" t="s">
        <v>76528</v>
      </c>
      <c r="J23041" t="s">
        <v>76529</v>
      </c>
      <c r="K23041" t="s">
        <v>76530</v>
      </c>
      <c r="L23041" t="s">
        <v>77907</v>
      </c>
    </row>
    <row r="23042" spans="1:12" x14ac:dyDescent="0.15">
      <c r="A23042" t="s">
        <v>12</v>
      </c>
      <c r="B23042">
        <v>6492153</v>
      </c>
      <c r="C23042">
        <v>6492173</v>
      </c>
      <c r="D23042" t="s">
        <v>76531</v>
      </c>
      <c r="E23042" t="s">
        <v>90</v>
      </c>
      <c r="F23042" t="s">
        <v>15</v>
      </c>
      <c r="G23042" t="s">
        <v>16</v>
      </c>
      <c r="H23042">
        <v>22</v>
      </c>
      <c r="I23042" t="s">
        <v>76532</v>
      </c>
      <c r="J23042" t="s">
        <v>76533</v>
      </c>
      <c r="K23042" t="s">
        <v>76534</v>
      </c>
      <c r="L23042" t="s">
        <v>77948</v>
      </c>
    </row>
    <row r="23043" spans="1:12" x14ac:dyDescent="0.15">
      <c r="A23043" t="s">
        <v>12</v>
      </c>
      <c r="B23043">
        <v>6492175</v>
      </c>
      <c r="C23043">
        <v>6492195</v>
      </c>
      <c r="D23043" t="s">
        <v>76531</v>
      </c>
      <c r="E23043" t="s">
        <v>90</v>
      </c>
      <c r="F23043" t="s">
        <v>15</v>
      </c>
      <c r="G23043" t="s">
        <v>23</v>
      </c>
      <c r="H23043">
        <v>44</v>
      </c>
      <c r="I23043" t="s">
        <v>76535</v>
      </c>
      <c r="J23043" t="s">
        <v>76536</v>
      </c>
      <c r="K23043" t="s">
        <v>76537</v>
      </c>
      <c r="L23043" t="s">
        <v>78016</v>
      </c>
    </row>
    <row r="23044" spans="1:12" x14ac:dyDescent="0.15">
      <c r="A23044" t="s">
        <v>12</v>
      </c>
      <c r="B23044">
        <v>6492215</v>
      </c>
      <c r="C23044">
        <v>6492235</v>
      </c>
      <c r="D23044" t="s">
        <v>76531</v>
      </c>
      <c r="E23044" t="s">
        <v>90</v>
      </c>
      <c r="F23044" t="s">
        <v>15</v>
      </c>
      <c r="G23044" t="s">
        <v>36</v>
      </c>
      <c r="H23044">
        <v>84</v>
      </c>
      <c r="I23044" t="s">
        <v>76538</v>
      </c>
      <c r="J23044" t="s">
        <v>76539</v>
      </c>
      <c r="K23044" t="s">
        <v>76540</v>
      </c>
      <c r="L23044" t="s">
        <v>77946</v>
      </c>
    </row>
    <row r="23045" spans="1:12" x14ac:dyDescent="0.15">
      <c r="A23045" t="s">
        <v>12</v>
      </c>
      <c r="B23045">
        <v>6492246</v>
      </c>
      <c r="C23045">
        <v>6492266</v>
      </c>
      <c r="D23045" t="s">
        <v>76531</v>
      </c>
      <c r="E23045" t="s">
        <v>90</v>
      </c>
      <c r="F23045" t="s">
        <v>15</v>
      </c>
      <c r="G23045" t="s">
        <v>23</v>
      </c>
      <c r="H23045">
        <v>115</v>
      </c>
      <c r="I23045" t="s">
        <v>76541</v>
      </c>
      <c r="J23045" t="s">
        <v>76542</v>
      </c>
      <c r="K23045" t="s">
        <v>76543</v>
      </c>
      <c r="L23045" t="s">
        <v>78020</v>
      </c>
    </row>
    <row r="23046" spans="1:12" x14ac:dyDescent="0.15">
      <c r="A23046" t="s">
        <v>12</v>
      </c>
      <c r="B23046">
        <v>6492773</v>
      </c>
      <c r="C23046">
        <v>6492793</v>
      </c>
      <c r="D23046" t="s">
        <v>76544</v>
      </c>
      <c r="E23046" t="s">
        <v>90</v>
      </c>
      <c r="F23046" t="s">
        <v>15</v>
      </c>
      <c r="G23046" t="s">
        <v>36</v>
      </c>
      <c r="H23046">
        <v>0</v>
      </c>
      <c r="I23046" t="s">
        <v>76545</v>
      </c>
      <c r="J23046" t="s">
        <v>76546</v>
      </c>
      <c r="K23046" t="s">
        <v>76547</v>
      </c>
      <c r="L23046" t="s">
        <v>77980</v>
      </c>
    </row>
    <row r="23047" spans="1:12" x14ac:dyDescent="0.15">
      <c r="A23047" t="s">
        <v>12</v>
      </c>
      <c r="B23047">
        <v>6492810</v>
      </c>
      <c r="C23047">
        <v>6492830</v>
      </c>
      <c r="D23047" t="s">
        <v>76544</v>
      </c>
      <c r="E23047" t="s">
        <v>90</v>
      </c>
      <c r="F23047" t="s">
        <v>15</v>
      </c>
      <c r="G23047" t="s">
        <v>23</v>
      </c>
      <c r="H23047">
        <v>37</v>
      </c>
      <c r="I23047" t="s">
        <v>76548</v>
      </c>
      <c r="J23047" t="s">
        <v>76549</v>
      </c>
      <c r="K23047" t="s">
        <v>76550</v>
      </c>
      <c r="L23047" t="s">
        <v>77906</v>
      </c>
    </row>
    <row r="23048" spans="1:12" x14ac:dyDescent="0.15">
      <c r="A23048" t="s">
        <v>12</v>
      </c>
      <c r="B23048">
        <v>6492838</v>
      </c>
      <c r="C23048">
        <v>6492858</v>
      </c>
      <c r="D23048" t="s">
        <v>76544</v>
      </c>
      <c r="E23048" t="s">
        <v>90</v>
      </c>
      <c r="F23048" t="s">
        <v>15</v>
      </c>
      <c r="G23048" t="s">
        <v>23</v>
      </c>
      <c r="H23048">
        <v>65</v>
      </c>
      <c r="I23048" t="s">
        <v>76551</v>
      </c>
      <c r="J23048" t="s">
        <v>76552</v>
      </c>
      <c r="K23048" t="s">
        <v>76553</v>
      </c>
      <c r="L23048" t="s">
        <v>78042</v>
      </c>
    </row>
    <row r="23049" spans="1:12" x14ac:dyDescent="0.15">
      <c r="A23049" t="s">
        <v>12</v>
      </c>
      <c r="B23049">
        <v>6492862</v>
      </c>
      <c r="C23049">
        <v>6492882</v>
      </c>
      <c r="D23049" t="s">
        <v>76544</v>
      </c>
      <c r="E23049" t="s">
        <v>90</v>
      </c>
      <c r="F23049" t="s">
        <v>15</v>
      </c>
      <c r="G23049" t="s">
        <v>23</v>
      </c>
      <c r="H23049">
        <v>89</v>
      </c>
      <c r="I23049" t="s">
        <v>76554</v>
      </c>
      <c r="J23049" t="s">
        <v>76555</v>
      </c>
      <c r="K23049" t="s">
        <v>76556</v>
      </c>
      <c r="L23049" t="s">
        <v>77964</v>
      </c>
    </row>
    <row r="23050" spans="1:12" x14ac:dyDescent="0.15">
      <c r="A23050" t="s">
        <v>12</v>
      </c>
      <c r="B23050">
        <v>6494114</v>
      </c>
      <c r="C23050">
        <v>6494134</v>
      </c>
      <c r="D23050" t="s">
        <v>76557</v>
      </c>
      <c r="E23050" t="s">
        <v>90</v>
      </c>
      <c r="F23050" t="s">
        <v>15</v>
      </c>
      <c r="G23050" t="s">
        <v>32</v>
      </c>
      <c r="H23050">
        <v>16</v>
      </c>
      <c r="I23050" t="s">
        <v>76558</v>
      </c>
      <c r="J23050" t="s">
        <v>76559</v>
      </c>
      <c r="K23050" t="s">
        <v>76560</v>
      </c>
      <c r="L23050" t="s">
        <v>77905</v>
      </c>
    </row>
    <row r="23051" spans="1:12" x14ac:dyDescent="0.15">
      <c r="A23051" t="s">
        <v>12</v>
      </c>
      <c r="B23051">
        <v>6494215</v>
      </c>
      <c r="C23051">
        <v>6494235</v>
      </c>
      <c r="D23051" t="s">
        <v>76557</v>
      </c>
      <c r="E23051" t="s">
        <v>90</v>
      </c>
      <c r="F23051" t="s">
        <v>15</v>
      </c>
      <c r="G23051" t="s">
        <v>16</v>
      </c>
      <c r="H23051">
        <v>117</v>
      </c>
      <c r="I23051" t="s">
        <v>76561</v>
      </c>
      <c r="J23051" t="s">
        <v>76562</v>
      </c>
      <c r="K23051" t="s">
        <v>76563</v>
      </c>
      <c r="L23051" t="s">
        <v>77930</v>
      </c>
    </row>
    <row r="23052" spans="1:12" x14ac:dyDescent="0.15">
      <c r="A23052" t="s">
        <v>12</v>
      </c>
      <c r="B23052">
        <v>6494238</v>
      </c>
      <c r="C23052">
        <v>6494258</v>
      </c>
      <c r="D23052" t="s">
        <v>76557</v>
      </c>
      <c r="E23052" t="s">
        <v>90</v>
      </c>
      <c r="F23052" t="s">
        <v>15</v>
      </c>
      <c r="G23052" t="s">
        <v>16</v>
      </c>
      <c r="H23052">
        <v>140</v>
      </c>
      <c r="I23052" t="s">
        <v>76564</v>
      </c>
      <c r="J23052" t="s">
        <v>76565</v>
      </c>
      <c r="K23052" t="s">
        <v>76566</v>
      </c>
      <c r="L23052" t="s">
        <v>78038</v>
      </c>
    </row>
    <row r="23053" spans="1:12" x14ac:dyDescent="0.15">
      <c r="A23053" t="s">
        <v>12</v>
      </c>
      <c r="B23053">
        <v>6494351</v>
      </c>
      <c r="C23053">
        <v>6494371</v>
      </c>
      <c r="D23053" t="s">
        <v>76557</v>
      </c>
      <c r="E23053" t="s">
        <v>90</v>
      </c>
      <c r="F23053" t="s">
        <v>15</v>
      </c>
      <c r="G23053" t="s">
        <v>16</v>
      </c>
      <c r="H23053">
        <v>253</v>
      </c>
      <c r="I23053" t="s">
        <v>76567</v>
      </c>
      <c r="J23053" t="s">
        <v>76568</v>
      </c>
      <c r="K23053" t="s">
        <v>76569</v>
      </c>
      <c r="L23053" t="s">
        <v>78140</v>
      </c>
    </row>
    <row r="23054" spans="1:12" x14ac:dyDescent="0.15">
      <c r="A23054" t="s">
        <v>12</v>
      </c>
      <c r="B23054">
        <v>6495455</v>
      </c>
      <c r="C23054">
        <v>6495475</v>
      </c>
      <c r="D23054" t="s">
        <v>76570</v>
      </c>
      <c r="E23054" t="s">
        <v>90</v>
      </c>
      <c r="F23054" t="s">
        <v>76</v>
      </c>
      <c r="G23054" t="s">
        <v>23</v>
      </c>
      <c r="H23054">
        <v>8</v>
      </c>
      <c r="I23054" t="s">
        <v>76571</v>
      </c>
      <c r="J23054" t="s">
        <v>76572</v>
      </c>
      <c r="K23054" t="s">
        <v>76573</v>
      </c>
      <c r="L23054" t="s">
        <v>77955</v>
      </c>
    </row>
    <row r="23055" spans="1:12" x14ac:dyDescent="0.15">
      <c r="A23055" t="s">
        <v>12</v>
      </c>
      <c r="B23055">
        <v>6495435</v>
      </c>
      <c r="C23055">
        <v>6495455</v>
      </c>
      <c r="D23055" t="s">
        <v>76570</v>
      </c>
      <c r="E23055" t="s">
        <v>90</v>
      </c>
      <c r="F23055" t="s">
        <v>76</v>
      </c>
      <c r="G23055" t="s">
        <v>36</v>
      </c>
      <c r="H23055">
        <v>28</v>
      </c>
      <c r="I23055" t="s">
        <v>76574</v>
      </c>
      <c r="J23055" t="s">
        <v>76575</v>
      </c>
      <c r="K23055" t="s">
        <v>76576</v>
      </c>
      <c r="L23055" t="s">
        <v>77956</v>
      </c>
    </row>
    <row r="23056" spans="1:12" x14ac:dyDescent="0.15">
      <c r="A23056" t="s">
        <v>12</v>
      </c>
      <c r="B23056">
        <v>6495296</v>
      </c>
      <c r="C23056">
        <v>6495316</v>
      </c>
      <c r="D23056" t="s">
        <v>76570</v>
      </c>
      <c r="E23056" t="s">
        <v>90</v>
      </c>
      <c r="F23056" t="s">
        <v>76</v>
      </c>
      <c r="G23056" t="s">
        <v>23</v>
      </c>
      <c r="H23056">
        <v>167</v>
      </c>
      <c r="I23056" t="s">
        <v>76577</v>
      </c>
      <c r="J23056" t="s">
        <v>76578</v>
      </c>
      <c r="K23056" t="s">
        <v>76579</v>
      </c>
      <c r="L23056" t="s">
        <v>77916</v>
      </c>
    </row>
    <row r="23057" spans="1:12" x14ac:dyDescent="0.15">
      <c r="A23057" t="s">
        <v>12</v>
      </c>
      <c r="B23057">
        <v>6495273</v>
      </c>
      <c r="C23057">
        <v>6495293</v>
      </c>
      <c r="D23057" t="s">
        <v>76570</v>
      </c>
      <c r="E23057" t="s">
        <v>90</v>
      </c>
      <c r="F23057" t="s">
        <v>76</v>
      </c>
      <c r="G23057" t="s">
        <v>16</v>
      </c>
      <c r="H23057">
        <v>190</v>
      </c>
      <c r="I23057" t="s">
        <v>76580</v>
      </c>
      <c r="J23057" t="s">
        <v>76581</v>
      </c>
      <c r="K23057" t="s">
        <v>76582</v>
      </c>
      <c r="L23057" t="s">
        <v>78095</v>
      </c>
    </row>
    <row r="23058" spans="1:12" x14ac:dyDescent="0.15">
      <c r="A23058" t="s">
        <v>12</v>
      </c>
      <c r="B23058">
        <v>6496578</v>
      </c>
      <c r="C23058">
        <v>6496598</v>
      </c>
      <c r="D23058" t="s">
        <v>76583</v>
      </c>
      <c r="E23058" t="s">
        <v>90</v>
      </c>
      <c r="F23058" t="s">
        <v>76</v>
      </c>
      <c r="G23058" t="s">
        <v>23</v>
      </c>
      <c r="H23058">
        <v>21</v>
      </c>
      <c r="I23058" t="s">
        <v>76584</v>
      </c>
      <c r="J23058" t="s">
        <v>76585</v>
      </c>
      <c r="K23058" t="s">
        <v>76586</v>
      </c>
      <c r="L23058" t="s">
        <v>78022</v>
      </c>
    </row>
    <row r="23059" spans="1:12" x14ac:dyDescent="0.15">
      <c r="A23059" t="s">
        <v>12</v>
      </c>
      <c r="B23059">
        <v>6496550</v>
      </c>
      <c r="C23059">
        <v>6496570</v>
      </c>
      <c r="D23059" t="s">
        <v>76583</v>
      </c>
      <c r="E23059" t="s">
        <v>90</v>
      </c>
      <c r="F23059" t="s">
        <v>76</v>
      </c>
      <c r="G23059" t="s">
        <v>23</v>
      </c>
      <c r="H23059">
        <v>49</v>
      </c>
      <c r="I23059" t="s">
        <v>76587</v>
      </c>
      <c r="J23059" t="s">
        <v>76588</v>
      </c>
      <c r="K23059" t="s">
        <v>76589</v>
      </c>
      <c r="L23059" t="s">
        <v>77913</v>
      </c>
    </row>
    <row r="23060" spans="1:12" x14ac:dyDescent="0.15">
      <c r="A23060" t="s">
        <v>12</v>
      </c>
      <c r="B23060">
        <v>6496516</v>
      </c>
      <c r="C23060">
        <v>6496536</v>
      </c>
      <c r="D23060" t="s">
        <v>76583</v>
      </c>
      <c r="E23060" t="s">
        <v>90</v>
      </c>
      <c r="F23060" t="s">
        <v>76</v>
      </c>
      <c r="G23060" t="s">
        <v>32</v>
      </c>
      <c r="H23060">
        <v>83</v>
      </c>
      <c r="I23060" t="s">
        <v>76590</v>
      </c>
      <c r="J23060" t="s">
        <v>76591</v>
      </c>
      <c r="K23060" t="s">
        <v>76592</v>
      </c>
      <c r="L23060" t="s">
        <v>77958</v>
      </c>
    </row>
    <row r="23061" spans="1:12" x14ac:dyDescent="0.15">
      <c r="A23061" t="s">
        <v>12</v>
      </c>
      <c r="B23061">
        <v>6496496</v>
      </c>
      <c r="C23061">
        <v>6496516</v>
      </c>
      <c r="D23061" t="s">
        <v>76583</v>
      </c>
      <c r="E23061" t="s">
        <v>90</v>
      </c>
      <c r="F23061" t="s">
        <v>76</v>
      </c>
      <c r="G23061" t="s">
        <v>16</v>
      </c>
      <c r="H23061">
        <v>103</v>
      </c>
      <c r="I23061" t="s">
        <v>76593</v>
      </c>
      <c r="J23061" t="s">
        <v>76594</v>
      </c>
      <c r="K23061" t="s">
        <v>76595</v>
      </c>
      <c r="L23061" t="s">
        <v>77937</v>
      </c>
    </row>
    <row r="23062" spans="1:12" x14ac:dyDescent="0.15">
      <c r="A23062" t="s">
        <v>12</v>
      </c>
      <c r="B23062">
        <v>6497732</v>
      </c>
      <c r="C23062">
        <v>6497752</v>
      </c>
      <c r="D23062" t="s">
        <v>76596</v>
      </c>
      <c r="E23062" t="s">
        <v>90</v>
      </c>
      <c r="F23062" t="s">
        <v>76</v>
      </c>
      <c r="G23062" t="s">
        <v>23</v>
      </c>
      <c r="H23062">
        <v>35</v>
      </c>
      <c r="I23062" t="s">
        <v>76597</v>
      </c>
      <c r="J23062" t="s">
        <v>76598</v>
      </c>
      <c r="K23062" t="s">
        <v>76599</v>
      </c>
      <c r="L23062" t="s">
        <v>77936</v>
      </c>
    </row>
    <row r="23063" spans="1:12" x14ac:dyDescent="0.15">
      <c r="A23063" t="s">
        <v>12</v>
      </c>
      <c r="B23063">
        <v>6497692</v>
      </c>
      <c r="C23063">
        <v>6497712</v>
      </c>
      <c r="D23063" t="s">
        <v>76596</v>
      </c>
      <c r="E23063" t="s">
        <v>90</v>
      </c>
      <c r="F23063" t="s">
        <v>76</v>
      </c>
      <c r="G23063" t="s">
        <v>16</v>
      </c>
      <c r="H23063">
        <v>75</v>
      </c>
      <c r="I23063" t="s">
        <v>76600</v>
      </c>
      <c r="J23063" t="s">
        <v>76601</v>
      </c>
      <c r="K23063" t="s">
        <v>76602</v>
      </c>
      <c r="L23063" t="s">
        <v>78027</v>
      </c>
    </row>
    <row r="23064" spans="1:12" x14ac:dyDescent="0.15">
      <c r="A23064" t="s">
        <v>12</v>
      </c>
      <c r="B23064">
        <v>6497660</v>
      </c>
      <c r="C23064">
        <v>6497680</v>
      </c>
      <c r="D23064" t="s">
        <v>76596</v>
      </c>
      <c r="E23064" t="s">
        <v>90</v>
      </c>
      <c r="F23064" t="s">
        <v>76</v>
      </c>
      <c r="G23064" t="s">
        <v>23</v>
      </c>
      <c r="H23064">
        <v>107</v>
      </c>
      <c r="I23064" t="s">
        <v>76603</v>
      </c>
      <c r="J23064" t="s">
        <v>76604</v>
      </c>
      <c r="K23064" t="s">
        <v>76605</v>
      </c>
      <c r="L23064" t="s">
        <v>77983</v>
      </c>
    </row>
    <row r="23065" spans="1:12" x14ac:dyDescent="0.15">
      <c r="A23065" t="s">
        <v>12</v>
      </c>
      <c r="B23065">
        <v>6497625</v>
      </c>
      <c r="C23065">
        <v>6497645</v>
      </c>
      <c r="D23065" t="s">
        <v>76596</v>
      </c>
      <c r="E23065" t="s">
        <v>90</v>
      </c>
      <c r="F23065" t="s">
        <v>76</v>
      </c>
      <c r="G23065" t="s">
        <v>16</v>
      </c>
      <c r="H23065">
        <v>142</v>
      </c>
      <c r="I23065" t="s">
        <v>76606</v>
      </c>
      <c r="J23065" t="s">
        <v>76607</v>
      </c>
      <c r="K23065" t="s">
        <v>76608</v>
      </c>
      <c r="L23065" t="s">
        <v>77990</v>
      </c>
    </row>
    <row r="23066" spans="1:12" x14ac:dyDescent="0.15">
      <c r="A23066" t="s">
        <v>12</v>
      </c>
      <c r="B23066">
        <v>6498086</v>
      </c>
      <c r="C23066">
        <v>6498106</v>
      </c>
      <c r="D23066" t="s">
        <v>76609</v>
      </c>
      <c r="E23066" t="s">
        <v>90</v>
      </c>
      <c r="F23066" t="s">
        <v>76</v>
      </c>
      <c r="G23066" t="s">
        <v>32</v>
      </c>
      <c r="H23066">
        <v>7</v>
      </c>
      <c r="I23066" t="s">
        <v>76610</v>
      </c>
      <c r="J23066" t="s">
        <v>76611</v>
      </c>
      <c r="K23066" t="s">
        <v>76612</v>
      </c>
      <c r="L23066" t="s">
        <v>77909</v>
      </c>
    </row>
    <row r="23067" spans="1:12" x14ac:dyDescent="0.15">
      <c r="A23067" t="s">
        <v>12</v>
      </c>
      <c r="B23067">
        <v>6498054</v>
      </c>
      <c r="C23067">
        <v>6498074</v>
      </c>
      <c r="D23067" t="s">
        <v>76609</v>
      </c>
      <c r="E23067" t="s">
        <v>90</v>
      </c>
      <c r="F23067" t="s">
        <v>76</v>
      </c>
      <c r="G23067" t="s">
        <v>16</v>
      </c>
      <c r="H23067">
        <v>39</v>
      </c>
      <c r="I23067" t="s">
        <v>76613</v>
      </c>
      <c r="J23067" t="s">
        <v>76614</v>
      </c>
      <c r="K23067" t="s">
        <v>76615</v>
      </c>
      <c r="L23067" t="s">
        <v>78041</v>
      </c>
    </row>
    <row r="23068" spans="1:12" x14ac:dyDescent="0.15">
      <c r="A23068" t="s">
        <v>12</v>
      </c>
      <c r="B23068">
        <v>6498032</v>
      </c>
      <c r="C23068">
        <v>6498052</v>
      </c>
      <c r="D23068" t="s">
        <v>76609</v>
      </c>
      <c r="E23068" t="s">
        <v>90</v>
      </c>
      <c r="F23068" t="s">
        <v>76</v>
      </c>
      <c r="G23068" t="s">
        <v>32</v>
      </c>
      <c r="H23068">
        <v>61</v>
      </c>
      <c r="I23068" t="s">
        <v>76616</v>
      </c>
      <c r="J23068" t="s">
        <v>76617</v>
      </c>
      <c r="K23068" t="s">
        <v>76618</v>
      </c>
      <c r="L23068" t="s">
        <v>77979</v>
      </c>
    </row>
    <row r="23069" spans="1:12" x14ac:dyDescent="0.15">
      <c r="A23069" t="s">
        <v>12</v>
      </c>
      <c r="B23069">
        <v>6497964</v>
      </c>
      <c r="C23069">
        <v>6497984</v>
      </c>
      <c r="D23069" t="s">
        <v>76609</v>
      </c>
      <c r="E23069" t="s">
        <v>90</v>
      </c>
      <c r="F23069" t="s">
        <v>76</v>
      </c>
      <c r="G23069" t="s">
        <v>36</v>
      </c>
      <c r="H23069">
        <v>129</v>
      </c>
      <c r="I23069" t="s">
        <v>76619</v>
      </c>
      <c r="J23069" t="s">
        <v>76620</v>
      </c>
      <c r="K23069" t="s">
        <v>76621</v>
      </c>
      <c r="L23069" t="s">
        <v>77988</v>
      </c>
    </row>
    <row r="23070" spans="1:12" x14ac:dyDescent="0.15">
      <c r="A23070" t="s">
        <v>12</v>
      </c>
      <c r="B23070">
        <v>6498141</v>
      </c>
      <c r="C23070">
        <v>6498161</v>
      </c>
      <c r="D23070" t="s">
        <v>76622</v>
      </c>
      <c r="E23070" t="s">
        <v>90</v>
      </c>
      <c r="F23070" t="s">
        <v>15</v>
      </c>
      <c r="G23070" t="s">
        <v>32</v>
      </c>
      <c r="H23070">
        <v>1</v>
      </c>
      <c r="I23070" t="s">
        <v>76623</v>
      </c>
      <c r="J23070" t="s">
        <v>76624</v>
      </c>
      <c r="K23070" t="s">
        <v>76625</v>
      </c>
      <c r="L23070" t="s">
        <v>77917</v>
      </c>
    </row>
    <row r="23071" spans="1:12" x14ac:dyDescent="0.15">
      <c r="A23071" t="s">
        <v>12</v>
      </c>
      <c r="B23071">
        <v>6498177</v>
      </c>
      <c r="C23071">
        <v>6498197</v>
      </c>
      <c r="D23071" t="s">
        <v>76622</v>
      </c>
      <c r="E23071" t="s">
        <v>90</v>
      </c>
      <c r="F23071" t="s">
        <v>15</v>
      </c>
      <c r="G23071" t="s">
        <v>36</v>
      </c>
      <c r="H23071">
        <v>37</v>
      </c>
      <c r="I23071" t="s">
        <v>76626</v>
      </c>
      <c r="J23071" t="s">
        <v>76627</v>
      </c>
      <c r="K23071" t="s">
        <v>76628</v>
      </c>
      <c r="L23071" t="s">
        <v>77906</v>
      </c>
    </row>
    <row r="23072" spans="1:12" x14ac:dyDescent="0.15">
      <c r="A23072" t="s">
        <v>12</v>
      </c>
      <c r="B23072">
        <v>6498205</v>
      </c>
      <c r="C23072">
        <v>6498225</v>
      </c>
      <c r="D23072" t="s">
        <v>76622</v>
      </c>
      <c r="E23072" t="s">
        <v>90</v>
      </c>
      <c r="F23072" t="s">
        <v>15</v>
      </c>
      <c r="G23072" t="s">
        <v>16</v>
      </c>
      <c r="H23072">
        <v>65</v>
      </c>
      <c r="I23072" t="s">
        <v>76629</v>
      </c>
      <c r="J23072" t="s">
        <v>76630</v>
      </c>
      <c r="K23072" t="s">
        <v>76631</v>
      </c>
      <c r="L23072" t="s">
        <v>78042</v>
      </c>
    </row>
    <row r="23073" spans="1:12" x14ac:dyDescent="0.15">
      <c r="A23073" t="s">
        <v>12</v>
      </c>
      <c r="B23073">
        <v>6498234</v>
      </c>
      <c r="C23073">
        <v>6498254</v>
      </c>
      <c r="D23073" t="s">
        <v>76622</v>
      </c>
      <c r="E23073" t="s">
        <v>90</v>
      </c>
      <c r="F23073" t="s">
        <v>15</v>
      </c>
      <c r="G23073" t="s">
        <v>16</v>
      </c>
      <c r="H23073">
        <v>94</v>
      </c>
      <c r="I23073" t="s">
        <v>76632</v>
      </c>
      <c r="J23073" t="s">
        <v>76633</v>
      </c>
      <c r="K23073" t="s">
        <v>76634</v>
      </c>
      <c r="L23073" t="s">
        <v>77927</v>
      </c>
    </row>
    <row r="23074" spans="1:12" x14ac:dyDescent="0.15">
      <c r="A23074" t="s">
        <v>12</v>
      </c>
      <c r="B23074">
        <v>6499958</v>
      </c>
      <c r="C23074">
        <v>6499978</v>
      </c>
      <c r="D23074" t="s">
        <v>76635</v>
      </c>
      <c r="E23074" t="s">
        <v>90</v>
      </c>
      <c r="F23074" t="s">
        <v>15</v>
      </c>
      <c r="G23074" t="s">
        <v>32</v>
      </c>
      <c r="H23074">
        <v>1</v>
      </c>
      <c r="I23074" t="s">
        <v>76636</v>
      </c>
      <c r="J23074" t="s">
        <v>76637</v>
      </c>
      <c r="K23074" t="s">
        <v>76638</v>
      </c>
      <c r="L23074" t="s">
        <v>77917</v>
      </c>
    </row>
    <row r="23075" spans="1:12" x14ac:dyDescent="0.15">
      <c r="A23075" t="s">
        <v>12</v>
      </c>
      <c r="B23075">
        <v>6499992</v>
      </c>
      <c r="C23075">
        <v>6500012</v>
      </c>
      <c r="D23075" t="s">
        <v>76635</v>
      </c>
      <c r="E23075" t="s">
        <v>90</v>
      </c>
      <c r="F23075" t="s">
        <v>15</v>
      </c>
      <c r="G23075" t="s">
        <v>23</v>
      </c>
      <c r="H23075">
        <v>35</v>
      </c>
      <c r="I23075" t="s">
        <v>76639</v>
      </c>
      <c r="J23075" t="s">
        <v>76640</v>
      </c>
      <c r="K23075" t="s">
        <v>76641</v>
      </c>
      <c r="L23075" t="s">
        <v>77936</v>
      </c>
    </row>
    <row r="23076" spans="1:12" x14ac:dyDescent="0.15">
      <c r="A23076" t="s">
        <v>12</v>
      </c>
      <c r="B23076">
        <v>6500015</v>
      </c>
      <c r="C23076">
        <v>6500035</v>
      </c>
      <c r="D23076" t="s">
        <v>76635</v>
      </c>
      <c r="E23076" t="s">
        <v>90</v>
      </c>
      <c r="F23076" t="s">
        <v>15</v>
      </c>
      <c r="G23076" t="s">
        <v>16</v>
      </c>
      <c r="H23076">
        <v>58</v>
      </c>
      <c r="I23076" t="s">
        <v>76642</v>
      </c>
      <c r="J23076" t="s">
        <v>76643</v>
      </c>
      <c r="K23076" t="s">
        <v>76644</v>
      </c>
      <c r="L23076" t="s">
        <v>77911</v>
      </c>
    </row>
    <row r="23077" spans="1:12" x14ac:dyDescent="0.15">
      <c r="A23077" t="s">
        <v>12</v>
      </c>
      <c r="B23077">
        <v>6500039</v>
      </c>
      <c r="C23077">
        <v>6500059</v>
      </c>
      <c r="D23077" t="s">
        <v>76635</v>
      </c>
      <c r="E23077" t="s">
        <v>90</v>
      </c>
      <c r="F23077" t="s">
        <v>15</v>
      </c>
      <c r="G23077" t="s">
        <v>23</v>
      </c>
      <c r="H23077">
        <v>82</v>
      </c>
      <c r="I23077" t="s">
        <v>76645</v>
      </c>
      <c r="J23077" t="s">
        <v>76646</v>
      </c>
      <c r="K23077" t="s">
        <v>76647</v>
      </c>
      <c r="L23077" t="s">
        <v>78011</v>
      </c>
    </row>
    <row r="23078" spans="1:12" x14ac:dyDescent="0.15">
      <c r="A23078" t="s">
        <v>12</v>
      </c>
      <c r="B23078">
        <v>6501870</v>
      </c>
      <c r="C23078">
        <v>6501890</v>
      </c>
      <c r="D23078" t="s">
        <v>76648</v>
      </c>
      <c r="E23078" t="s">
        <v>90</v>
      </c>
      <c r="F23078" t="s">
        <v>76</v>
      </c>
      <c r="G23078" t="s">
        <v>32</v>
      </c>
      <c r="H23078">
        <v>7</v>
      </c>
      <c r="I23078" t="s">
        <v>76649</v>
      </c>
      <c r="J23078" t="s">
        <v>76650</v>
      </c>
      <c r="K23078" t="s">
        <v>76651</v>
      </c>
      <c r="L23078" t="s">
        <v>77909</v>
      </c>
    </row>
    <row r="23079" spans="1:12" x14ac:dyDescent="0.15">
      <c r="A23079" t="s">
        <v>12</v>
      </c>
      <c r="B23079">
        <v>6501843</v>
      </c>
      <c r="C23079">
        <v>6501863</v>
      </c>
      <c r="D23079" t="s">
        <v>76648</v>
      </c>
      <c r="E23079" t="s">
        <v>90</v>
      </c>
      <c r="F23079" t="s">
        <v>76</v>
      </c>
      <c r="G23079" t="s">
        <v>16</v>
      </c>
      <c r="H23079">
        <v>34</v>
      </c>
      <c r="I23079" t="s">
        <v>76652</v>
      </c>
      <c r="J23079" t="s">
        <v>76653</v>
      </c>
      <c r="K23079" t="s">
        <v>76654</v>
      </c>
      <c r="L23079" t="s">
        <v>77999</v>
      </c>
    </row>
    <row r="23080" spans="1:12" x14ac:dyDescent="0.15">
      <c r="A23080" t="s">
        <v>12</v>
      </c>
      <c r="B23080">
        <v>6501818</v>
      </c>
      <c r="C23080">
        <v>6501838</v>
      </c>
      <c r="D23080" t="s">
        <v>76648</v>
      </c>
      <c r="E23080" t="s">
        <v>90</v>
      </c>
      <c r="F23080" t="s">
        <v>76</v>
      </c>
      <c r="G23080" t="s">
        <v>32</v>
      </c>
      <c r="H23080">
        <v>59</v>
      </c>
      <c r="I23080" t="s">
        <v>76655</v>
      </c>
      <c r="J23080" t="s">
        <v>76656</v>
      </c>
      <c r="K23080" t="s">
        <v>76657</v>
      </c>
      <c r="L23080" t="s">
        <v>78009</v>
      </c>
    </row>
    <row r="23081" spans="1:12" x14ac:dyDescent="0.15">
      <c r="A23081" t="s">
        <v>12</v>
      </c>
      <c r="B23081">
        <v>6501791</v>
      </c>
      <c r="C23081">
        <v>6501811</v>
      </c>
      <c r="D23081" t="s">
        <v>76648</v>
      </c>
      <c r="E23081" t="s">
        <v>90</v>
      </c>
      <c r="F23081" t="s">
        <v>76</v>
      </c>
      <c r="G23081" t="s">
        <v>16</v>
      </c>
      <c r="H23081">
        <v>86</v>
      </c>
      <c r="I23081" t="s">
        <v>76658</v>
      </c>
      <c r="J23081" t="s">
        <v>76659</v>
      </c>
      <c r="K23081" t="s">
        <v>76660</v>
      </c>
      <c r="L23081" t="s">
        <v>77929</v>
      </c>
    </row>
    <row r="23082" spans="1:12" x14ac:dyDescent="0.15">
      <c r="A23082" t="s">
        <v>12</v>
      </c>
      <c r="B23082">
        <v>6503309</v>
      </c>
      <c r="C23082">
        <v>6503329</v>
      </c>
      <c r="D23082" t="s">
        <v>76661</v>
      </c>
      <c r="E23082" t="s">
        <v>76662</v>
      </c>
      <c r="F23082" t="s">
        <v>76</v>
      </c>
      <c r="G23082" t="s">
        <v>36</v>
      </c>
      <c r="H23082">
        <v>0</v>
      </c>
      <c r="I23082" t="s">
        <v>76663</v>
      </c>
      <c r="J23082" t="s">
        <v>76664</v>
      </c>
      <c r="K23082" t="s">
        <v>76665</v>
      </c>
      <c r="L23082" t="s">
        <v>77980</v>
      </c>
    </row>
    <row r="23083" spans="1:12" x14ac:dyDescent="0.15">
      <c r="A23083" t="s">
        <v>12</v>
      </c>
      <c r="B23083">
        <v>6503278</v>
      </c>
      <c r="C23083">
        <v>6503298</v>
      </c>
      <c r="D23083" t="s">
        <v>76661</v>
      </c>
      <c r="E23083" t="s">
        <v>76662</v>
      </c>
      <c r="F23083" t="s">
        <v>76</v>
      </c>
      <c r="G23083" t="s">
        <v>32</v>
      </c>
      <c r="H23083">
        <v>31</v>
      </c>
      <c r="I23083" t="s">
        <v>76666</v>
      </c>
      <c r="J23083" t="s">
        <v>76667</v>
      </c>
      <c r="K23083" t="s">
        <v>76668</v>
      </c>
      <c r="L23083" t="s">
        <v>77910</v>
      </c>
    </row>
    <row r="23084" spans="1:12" x14ac:dyDescent="0.15">
      <c r="A23084" t="s">
        <v>12</v>
      </c>
      <c r="B23084">
        <v>6503250</v>
      </c>
      <c r="C23084">
        <v>6503270</v>
      </c>
      <c r="D23084" t="s">
        <v>76661</v>
      </c>
      <c r="E23084" t="s">
        <v>76662</v>
      </c>
      <c r="F23084" t="s">
        <v>76</v>
      </c>
      <c r="G23084" t="s">
        <v>23</v>
      </c>
      <c r="H23084">
        <v>59</v>
      </c>
      <c r="I23084" t="s">
        <v>76669</v>
      </c>
      <c r="J23084" t="s">
        <v>76670</v>
      </c>
      <c r="K23084" t="s">
        <v>76671</v>
      </c>
      <c r="L23084" t="s">
        <v>78009</v>
      </c>
    </row>
    <row r="23085" spans="1:12" x14ac:dyDescent="0.15">
      <c r="A23085" t="s">
        <v>12</v>
      </c>
      <c r="B23085">
        <v>6503212</v>
      </c>
      <c r="C23085">
        <v>6503232</v>
      </c>
      <c r="D23085" t="s">
        <v>76661</v>
      </c>
      <c r="E23085" t="s">
        <v>76662</v>
      </c>
      <c r="F23085" t="s">
        <v>76</v>
      </c>
      <c r="G23085" t="s">
        <v>32</v>
      </c>
      <c r="H23085">
        <v>97</v>
      </c>
      <c r="I23085" t="s">
        <v>76672</v>
      </c>
      <c r="J23085" t="s">
        <v>76673</v>
      </c>
      <c r="K23085" t="s">
        <v>76674</v>
      </c>
      <c r="L23085" t="s">
        <v>78010</v>
      </c>
    </row>
    <row r="23086" spans="1:12" x14ac:dyDescent="0.15">
      <c r="A23086" t="s">
        <v>12</v>
      </c>
      <c r="B23086">
        <v>6503702</v>
      </c>
      <c r="C23086">
        <v>6503722</v>
      </c>
      <c r="D23086" t="s">
        <v>76675</v>
      </c>
      <c r="E23086" t="s">
        <v>90</v>
      </c>
      <c r="F23086" t="s">
        <v>15</v>
      </c>
      <c r="G23086" t="s">
        <v>36</v>
      </c>
      <c r="H23086">
        <v>0</v>
      </c>
      <c r="I23086" t="s">
        <v>76676</v>
      </c>
      <c r="J23086" t="s">
        <v>76677</v>
      </c>
      <c r="K23086" t="s">
        <v>76678</v>
      </c>
      <c r="L23086" t="s">
        <v>77980</v>
      </c>
    </row>
    <row r="23087" spans="1:12" x14ac:dyDescent="0.15">
      <c r="A23087" t="s">
        <v>12</v>
      </c>
      <c r="B23087">
        <v>6503722</v>
      </c>
      <c r="C23087">
        <v>6503742</v>
      </c>
      <c r="D23087" t="s">
        <v>76675</v>
      </c>
      <c r="E23087" t="s">
        <v>90</v>
      </c>
      <c r="F23087" t="s">
        <v>15</v>
      </c>
      <c r="G23087" t="s">
        <v>36</v>
      </c>
      <c r="H23087">
        <v>20</v>
      </c>
      <c r="I23087" t="s">
        <v>76679</v>
      </c>
      <c r="J23087" t="s">
        <v>76680</v>
      </c>
      <c r="K23087" t="s">
        <v>76681</v>
      </c>
      <c r="L23087" t="s">
        <v>77968</v>
      </c>
    </row>
    <row r="23088" spans="1:12" x14ac:dyDescent="0.15">
      <c r="A23088" t="s">
        <v>12</v>
      </c>
      <c r="B23088">
        <v>6503770</v>
      </c>
      <c r="C23088">
        <v>6503790</v>
      </c>
      <c r="D23088" t="s">
        <v>76675</v>
      </c>
      <c r="E23088" t="s">
        <v>90</v>
      </c>
      <c r="F23088" t="s">
        <v>15</v>
      </c>
      <c r="G23088" t="s">
        <v>23</v>
      </c>
      <c r="H23088">
        <v>68</v>
      </c>
      <c r="I23088" t="s">
        <v>76682</v>
      </c>
      <c r="J23088" t="s">
        <v>76683</v>
      </c>
      <c r="K23088" t="s">
        <v>76684</v>
      </c>
      <c r="L23088" t="s">
        <v>77962</v>
      </c>
    </row>
    <row r="23089" spans="1:12" x14ac:dyDescent="0.15">
      <c r="A23089" t="s">
        <v>12</v>
      </c>
      <c r="B23089">
        <v>6503793</v>
      </c>
      <c r="C23089">
        <v>6503813</v>
      </c>
      <c r="D23089" t="s">
        <v>76675</v>
      </c>
      <c r="E23089" t="s">
        <v>90</v>
      </c>
      <c r="F23089" t="s">
        <v>15</v>
      </c>
      <c r="G23089" t="s">
        <v>32</v>
      </c>
      <c r="H23089">
        <v>91</v>
      </c>
      <c r="I23089" t="s">
        <v>76685</v>
      </c>
      <c r="J23089" t="s">
        <v>76686</v>
      </c>
      <c r="K23089" t="s">
        <v>76687</v>
      </c>
      <c r="L23089" t="s">
        <v>77907</v>
      </c>
    </row>
    <row r="23090" spans="1:12" x14ac:dyDescent="0.15">
      <c r="A23090" t="s">
        <v>12</v>
      </c>
      <c r="B23090">
        <v>6505939</v>
      </c>
      <c r="C23090">
        <v>6505959</v>
      </c>
      <c r="D23090" t="s">
        <v>76688</v>
      </c>
      <c r="E23090" t="s">
        <v>90</v>
      </c>
      <c r="F23090" t="s">
        <v>76</v>
      </c>
      <c r="G23090" t="s">
        <v>23</v>
      </c>
      <c r="H23090">
        <v>32</v>
      </c>
      <c r="I23090" t="s">
        <v>76689</v>
      </c>
      <c r="J23090" t="s">
        <v>76690</v>
      </c>
      <c r="K23090" t="s">
        <v>76691</v>
      </c>
      <c r="L23090" t="s">
        <v>77918</v>
      </c>
    </row>
    <row r="23091" spans="1:12" x14ac:dyDescent="0.15">
      <c r="A23091" t="s">
        <v>12</v>
      </c>
      <c r="B23091">
        <v>6505853</v>
      </c>
      <c r="C23091">
        <v>6505873</v>
      </c>
      <c r="D23091" t="s">
        <v>76688</v>
      </c>
      <c r="E23091" t="s">
        <v>90</v>
      </c>
      <c r="F23091" t="s">
        <v>76</v>
      </c>
      <c r="G23091" t="s">
        <v>32</v>
      </c>
      <c r="H23091">
        <v>118</v>
      </c>
      <c r="I23091" t="s">
        <v>76692</v>
      </c>
      <c r="J23091" t="s">
        <v>76693</v>
      </c>
      <c r="K23091" t="s">
        <v>76694</v>
      </c>
      <c r="L23091" t="s">
        <v>77973</v>
      </c>
    </row>
    <row r="23092" spans="1:12" x14ac:dyDescent="0.15">
      <c r="A23092" t="s">
        <v>12</v>
      </c>
      <c r="B23092">
        <v>6505808</v>
      </c>
      <c r="C23092">
        <v>6505828</v>
      </c>
      <c r="D23092" t="s">
        <v>76688</v>
      </c>
      <c r="E23092" t="s">
        <v>90</v>
      </c>
      <c r="F23092" t="s">
        <v>76</v>
      </c>
      <c r="G23092" t="s">
        <v>36</v>
      </c>
      <c r="H23092">
        <v>163</v>
      </c>
      <c r="I23092" t="s">
        <v>76695</v>
      </c>
      <c r="J23092" t="s">
        <v>76696</v>
      </c>
      <c r="K23092" t="s">
        <v>76697</v>
      </c>
      <c r="L23092" t="s">
        <v>78065</v>
      </c>
    </row>
    <row r="23093" spans="1:12" x14ac:dyDescent="0.15">
      <c r="A23093" t="s">
        <v>12</v>
      </c>
      <c r="B23093">
        <v>6505775</v>
      </c>
      <c r="C23093">
        <v>6505795</v>
      </c>
      <c r="D23093" t="s">
        <v>76688</v>
      </c>
      <c r="E23093" t="s">
        <v>90</v>
      </c>
      <c r="F23093" t="s">
        <v>76</v>
      </c>
      <c r="G23093" t="s">
        <v>16</v>
      </c>
      <c r="H23093">
        <v>196</v>
      </c>
      <c r="I23093" t="s">
        <v>76698</v>
      </c>
      <c r="J23093" t="s">
        <v>76699</v>
      </c>
      <c r="K23093" t="s">
        <v>76700</v>
      </c>
      <c r="L23093" t="s">
        <v>78090</v>
      </c>
    </row>
    <row r="23094" spans="1:12" x14ac:dyDescent="0.15">
      <c r="A23094" t="s">
        <v>12</v>
      </c>
      <c r="B23094">
        <v>6507397</v>
      </c>
      <c r="C23094">
        <v>6507417</v>
      </c>
      <c r="D23094" t="s">
        <v>76701</v>
      </c>
      <c r="E23094" t="s">
        <v>76702</v>
      </c>
      <c r="F23094" t="s">
        <v>76</v>
      </c>
      <c r="G23094" t="s">
        <v>32</v>
      </c>
      <c r="H23094">
        <v>13</v>
      </c>
      <c r="I23094" t="s">
        <v>76703</v>
      </c>
      <c r="J23094" t="s">
        <v>76704</v>
      </c>
      <c r="K23094" t="s">
        <v>76705</v>
      </c>
      <c r="L23094" t="s">
        <v>77935</v>
      </c>
    </row>
    <row r="23095" spans="1:12" x14ac:dyDescent="0.15">
      <c r="A23095" t="s">
        <v>12</v>
      </c>
      <c r="B23095">
        <v>6507346</v>
      </c>
      <c r="C23095">
        <v>6507366</v>
      </c>
      <c r="D23095" t="s">
        <v>76701</v>
      </c>
      <c r="E23095" t="s">
        <v>76702</v>
      </c>
      <c r="F23095" t="s">
        <v>76</v>
      </c>
      <c r="G23095" t="s">
        <v>16</v>
      </c>
      <c r="H23095">
        <v>64</v>
      </c>
      <c r="I23095" t="s">
        <v>76706</v>
      </c>
      <c r="J23095" t="s">
        <v>76707</v>
      </c>
      <c r="K23095" t="s">
        <v>76708</v>
      </c>
      <c r="L23095" t="s">
        <v>77989</v>
      </c>
    </row>
    <row r="23096" spans="1:12" x14ac:dyDescent="0.15">
      <c r="A23096" t="s">
        <v>12</v>
      </c>
      <c r="B23096">
        <v>6507316</v>
      </c>
      <c r="C23096">
        <v>6507336</v>
      </c>
      <c r="D23096" t="s">
        <v>76701</v>
      </c>
      <c r="E23096" t="s">
        <v>76702</v>
      </c>
      <c r="F23096" t="s">
        <v>76</v>
      </c>
      <c r="G23096" t="s">
        <v>16</v>
      </c>
      <c r="H23096">
        <v>94</v>
      </c>
      <c r="I23096" t="s">
        <v>76709</v>
      </c>
      <c r="J23096" t="s">
        <v>76710</v>
      </c>
      <c r="K23096" t="s">
        <v>76711</v>
      </c>
      <c r="L23096" t="s">
        <v>77927</v>
      </c>
    </row>
    <row r="23097" spans="1:12" x14ac:dyDescent="0.15">
      <c r="A23097" t="s">
        <v>12</v>
      </c>
      <c r="B23097">
        <v>6507295</v>
      </c>
      <c r="C23097">
        <v>6507315</v>
      </c>
      <c r="D23097" t="s">
        <v>76701</v>
      </c>
      <c r="E23097" t="s">
        <v>76702</v>
      </c>
      <c r="F23097" t="s">
        <v>76</v>
      </c>
      <c r="G23097" t="s">
        <v>32</v>
      </c>
      <c r="H23097">
        <v>115</v>
      </c>
      <c r="I23097" t="s">
        <v>76712</v>
      </c>
      <c r="J23097" t="s">
        <v>76713</v>
      </c>
      <c r="K23097" t="s">
        <v>76714</v>
      </c>
      <c r="L23097" t="s">
        <v>78020</v>
      </c>
    </row>
    <row r="23098" spans="1:12" x14ac:dyDescent="0.15">
      <c r="A23098" t="s">
        <v>12</v>
      </c>
      <c r="B23098">
        <v>6507653</v>
      </c>
      <c r="C23098">
        <v>6507673</v>
      </c>
      <c r="D23098" t="s">
        <v>76715</v>
      </c>
      <c r="E23098" t="s">
        <v>90</v>
      </c>
      <c r="F23098" t="s">
        <v>15</v>
      </c>
      <c r="G23098" t="s">
        <v>16</v>
      </c>
      <c r="H23098">
        <v>1</v>
      </c>
      <c r="I23098" t="s">
        <v>76716</v>
      </c>
      <c r="J23098" t="s">
        <v>76717</v>
      </c>
      <c r="K23098" t="s">
        <v>76718</v>
      </c>
      <c r="L23098" t="s">
        <v>77917</v>
      </c>
    </row>
    <row r="23099" spans="1:12" x14ac:dyDescent="0.15">
      <c r="A23099" t="s">
        <v>12</v>
      </c>
      <c r="B23099">
        <v>6507678</v>
      </c>
      <c r="C23099">
        <v>6507698</v>
      </c>
      <c r="D23099" t="s">
        <v>76715</v>
      </c>
      <c r="E23099" t="s">
        <v>90</v>
      </c>
      <c r="F23099" t="s">
        <v>15</v>
      </c>
      <c r="G23099" t="s">
        <v>36</v>
      </c>
      <c r="H23099">
        <v>26</v>
      </c>
      <c r="I23099" t="s">
        <v>76719</v>
      </c>
      <c r="J23099" t="s">
        <v>76720</v>
      </c>
      <c r="K23099" t="s">
        <v>76721</v>
      </c>
      <c r="L23099" t="s">
        <v>78002</v>
      </c>
    </row>
    <row r="23100" spans="1:12" x14ac:dyDescent="0.15">
      <c r="A23100" t="s">
        <v>12</v>
      </c>
      <c r="B23100">
        <v>6507742</v>
      </c>
      <c r="C23100">
        <v>6507762</v>
      </c>
      <c r="D23100" t="s">
        <v>76715</v>
      </c>
      <c r="E23100" t="s">
        <v>90</v>
      </c>
      <c r="F23100" t="s">
        <v>15</v>
      </c>
      <c r="G23100" t="s">
        <v>16</v>
      </c>
      <c r="H23100">
        <v>90</v>
      </c>
      <c r="I23100" t="s">
        <v>76722</v>
      </c>
      <c r="J23100" t="s">
        <v>76723</v>
      </c>
      <c r="K23100" t="s">
        <v>76724</v>
      </c>
      <c r="L23100" t="s">
        <v>78017</v>
      </c>
    </row>
    <row r="23101" spans="1:12" x14ac:dyDescent="0.15">
      <c r="A23101" t="s">
        <v>12</v>
      </c>
      <c r="B23101">
        <v>6507792</v>
      </c>
      <c r="C23101">
        <v>6507812</v>
      </c>
      <c r="D23101" t="s">
        <v>76715</v>
      </c>
      <c r="E23101" t="s">
        <v>90</v>
      </c>
      <c r="F23101" t="s">
        <v>15</v>
      </c>
      <c r="G23101" t="s">
        <v>16</v>
      </c>
      <c r="H23101">
        <v>140</v>
      </c>
      <c r="I23101" t="s">
        <v>76725</v>
      </c>
      <c r="J23101" t="s">
        <v>76726</v>
      </c>
      <c r="K23101" t="s">
        <v>76727</v>
      </c>
      <c r="L23101" t="s">
        <v>78038</v>
      </c>
    </row>
    <row r="23102" spans="1:12" x14ac:dyDescent="0.15">
      <c r="A23102" t="s">
        <v>12</v>
      </c>
      <c r="B23102">
        <v>6508570</v>
      </c>
      <c r="C23102">
        <v>6508590</v>
      </c>
      <c r="D23102" t="s">
        <v>76728</v>
      </c>
      <c r="E23102" t="s">
        <v>90</v>
      </c>
      <c r="F23102" t="s">
        <v>76</v>
      </c>
      <c r="G23102" t="s">
        <v>23</v>
      </c>
      <c r="H23102">
        <v>20</v>
      </c>
      <c r="I23102" t="s">
        <v>76729</v>
      </c>
      <c r="J23102" t="s">
        <v>76730</v>
      </c>
      <c r="K23102" t="s">
        <v>76731</v>
      </c>
      <c r="L23102" t="s">
        <v>77968</v>
      </c>
    </row>
    <row r="23103" spans="1:12" x14ac:dyDescent="0.15">
      <c r="A23103" t="s">
        <v>12</v>
      </c>
      <c r="B23103">
        <v>6508544</v>
      </c>
      <c r="C23103">
        <v>6508564</v>
      </c>
      <c r="D23103" t="s">
        <v>76728</v>
      </c>
      <c r="E23103" t="s">
        <v>90</v>
      </c>
      <c r="F23103" t="s">
        <v>76</v>
      </c>
      <c r="G23103" t="s">
        <v>16</v>
      </c>
      <c r="H23103">
        <v>46</v>
      </c>
      <c r="I23103" t="s">
        <v>76732</v>
      </c>
      <c r="J23103" t="s">
        <v>76733</v>
      </c>
      <c r="K23103" t="s">
        <v>76734</v>
      </c>
      <c r="L23103" t="s">
        <v>78004</v>
      </c>
    </row>
    <row r="23104" spans="1:12" x14ac:dyDescent="0.15">
      <c r="A23104" t="s">
        <v>12</v>
      </c>
      <c r="B23104">
        <v>6508517</v>
      </c>
      <c r="C23104">
        <v>6508537</v>
      </c>
      <c r="D23104" t="s">
        <v>76728</v>
      </c>
      <c r="E23104" t="s">
        <v>90</v>
      </c>
      <c r="F23104" t="s">
        <v>76</v>
      </c>
      <c r="G23104" t="s">
        <v>16</v>
      </c>
      <c r="H23104">
        <v>73</v>
      </c>
      <c r="I23104" t="s">
        <v>76735</v>
      </c>
      <c r="J23104" t="s">
        <v>76736</v>
      </c>
      <c r="K23104" t="s">
        <v>76737</v>
      </c>
      <c r="L23104" t="s">
        <v>77926</v>
      </c>
    </row>
    <row r="23105" spans="1:12" x14ac:dyDescent="0.15">
      <c r="A23105" t="s">
        <v>12</v>
      </c>
      <c r="B23105">
        <v>6508475</v>
      </c>
      <c r="C23105">
        <v>6508495</v>
      </c>
      <c r="D23105" t="s">
        <v>76728</v>
      </c>
      <c r="E23105" t="s">
        <v>90</v>
      </c>
      <c r="F23105" t="s">
        <v>76</v>
      </c>
      <c r="G23105" t="s">
        <v>16</v>
      </c>
      <c r="H23105">
        <v>115</v>
      </c>
      <c r="I23105" t="s">
        <v>76738</v>
      </c>
      <c r="J23105" t="s">
        <v>76739</v>
      </c>
      <c r="K23105" t="s">
        <v>76740</v>
      </c>
      <c r="L23105" t="s">
        <v>78020</v>
      </c>
    </row>
    <row r="23106" spans="1:12" x14ac:dyDescent="0.15">
      <c r="A23106" t="s">
        <v>12</v>
      </c>
      <c r="B23106">
        <v>6508751</v>
      </c>
      <c r="C23106">
        <v>6508771</v>
      </c>
      <c r="D23106" t="s">
        <v>76741</v>
      </c>
      <c r="E23106" t="s">
        <v>90</v>
      </c>
      <c r="F23106" t="s">
        <v>76</v>
      </c>
      <c r="G23106" t="s">
        <v>23</v>
      </c>
      <c r="H23106">
        <v>22</v>
      </c>
      <c r="I23106" t="s">
        <v>76742</v>
      </c>
      <c r="J23106" t="s">
        <v>76743</v>
      </c>
      <c r="K23106" t="s">
        <v>76744</v>
      </c>
      <c r="L23106" t="s">
        <v>77948</v>
      </c>
    </row>
    <row r="23107" spans="1:12" x14ac:dyDescent="0.15">
      <c r="A23107" t="s">
        <v>12</v>
      </c>
      <c r="B23107">
        <v>6508724</v>
      </c>
      <c r="C23107">
        <v>6508744</v>
      </c>
      <c r="D23107" t="s">
        <v>76741</v>
      </c>
      <c r="E23107" t="s">
        <v>90</v>
      </c>
      <c r="F23107" t="s">
        <v>76</v>
      </c>
      <c r="G23107" t="s">
        <v>16</v>
      </c>
      <c r="H23107">
        <v>49</v>
      </c>
      <c r="I23107" t="s">
        <v>76745</v>
      </c>
      <c r="J23107" t="s">
        <v>76746</v>
      </c>
      <c r="K23107" t="s">
        <v>76747</v>
      </c>
      <c r="L23107" t="s">
        <v>77913</v>
      </c>
    </row>
    <row r="23108" spans="1:12" x14ac:dyDescent="0.15">
      <c r="A23108" t="s">
        <v>12</v>
      </c>
      <c r="B23108">
        <v>6508694</v>
      </c>
      <c r="C23108">
        <v>6508714</v>
      </c>
      <c r="D23108" t="s">
        <v>76741</v>
      </c>
      <c r="E23108" t="s">
        <v>90</v>
      </c>
      <c r="F23108" t="s">
        <v>76</v>
      </c>
      <c r="G23108" t="s">
        <v>16</v>
      </c>
      <c r="H23108">
        <v>79</v>
      </c>
      <c r="I23108" t="s">
        <v>76748</v>
      </c>
      <c r="J23108" t="s">
        <v>76749</v>
      </c>
      <c r="K23108" t="s">
        <v>76750</v>
      </c>
      <c r="L23108" t="s">
        <v>77993</v>
      </c>
    </row>
    <row r="23109" spans="1:12" x14ac:dyDescent="0.15">
      <c r="A23109" t="s">
        <v>12</v>
      </c>
      <c r="B23109">
        <v>6508672</v>
      </c>
      <c r="C23109">
        <v>6508692</v>
      </c>
      <c r="D23109" t="s">
        <v>76741</v>
      </c>
      <c r="E23109" t="s">
        <v>90</v>
      </c>
      <c r="F23109" t="s">
        <v>76</v>
      </c>
      <c r="G23109" t="s">
        <v>23</v>
      </c>
      <c r="H23109">
        <v>101</v>
      </c>
      <c r="I23109" t="s">
        <v>76751</v>
      </c>
      <c r="J23109" t="s">
        <v>76752</v>
      </c>
      <c r="K23109" t="s">
        <v>76753</v>
      </c>
      <c r="L23109" t="s">
        <v>77997</v>
      </c>
    </row>
    <row r="23110" spans="1:12" x14ac:dyDescent="0.15">
      <c r="A23110" t="s">
        <v>12</v>
      </c>
      <c r="B23110">
        <v>6509277</v>
      </c>
      <c r="C23110">
        <v>6509297</v>
      </c>
      <c r="D23110" t="s">
        <v>76754</v>
      </c>
      <c r="E23110" t="s">
        <v>76755</v>
      </c>
      <c r="F23110" t="s">
        <v>15</v>
      </c>
      <c r="G23110" t="s">
        <v>32</v>
      </c>
      <c r="H23110">
        <v>10</v>
      </c>
      <c r="I23110" t="s">
        <v>76756</v>
      </c>
      <c r="J23110" t="s">
        <v>76757</v>
      </c>
      <c r="K23110" t="s">
        <v>76758</v>
      </c>
      <c r="L23110" t="s">
        <v>78001</v>
      </c>
    </row>
    <row r="23111" spans="1:12" x14ac:dyDescent="0.15">
      <c r="A23111" t="s">
        <v>12</v>
      </c>
      <c r="B23111">
        <v>6509329</v>
      </c>
      <c r="C23111">
        <v>6509349</v>
      </c>
      <c r="D23111" t="s">
        <v>76754</v>
      </c>
      <c r="E23111" t="s">
        <v>76755</v>
      </c>
      <c r="F23111" t="s">
        <v>15</v>
      </c>
      <c r="G23111" t="s">
        <v>23</v>
      </c>
      <c r="H23111">
        <v>62</v>
      </c>
      <c r="I23111" t="s">
        <v>76759</v>
      </c>
      <c r="J23111" t="s">
        <v>76760</v>
      </c>
      <c r="K23111" t="s">
        <v>76761</v>
      </c>
      <c r="L23111" t="s">
        <v>77949</v>
      </c>
    </row>
    <row r="23112" spans="1:12" x14ac:dyDescent="0.15">
      <c r="A23112" t="s">
        <v>12</v>
      </c>
      <c r="B23112">
        <v>6509350</v>
      </c>
      <c r="C23112">
        <v>6509370</v>
      </c>
      <c r="D23112" t="s">
        <v>76754</v>
      </c>
      <c r="E23112" t="s">
        <v>76755</v>
      </c>
      <c r="F23112" t="s">
        <v>15</v>
      </c>
      <c r="G23112" t="s">
        <v>23</v>
      </c>
      <c r="H23112">
        <v>83</v>
      </c>
      <c r="I23112" t="s">
        <v>76762</v>
      </c>
      <c r="J23112" t="s">
        <v>76763</v>
      </c>
      <c r="K23112" t="s">
        <v>76764</v>
      </c>
      <c r="L23112" t="s">
        <v>77958</v>
      </c>
    </row>
    <row r="23113" spans="1:12" x14ac:dyDescent="0.15">
      <c r="A23113" t="s">
        <v>12</v>
      </c>
      <c r="B23113">
        <v>6509393</v>
      </c>
      <c r="C23113">
        <v>6509413</v>
      </c>
      <c r="D23113" t="s">
        <v>76754</v>
      </c>
      <c r="E23113" t="s">
        <v>76755</v>
      </c>
      <c r="F23113" t="s">
        <v>15</v>
      </c>
      <c r="G23113" t="s">
        <v>16</v>
      </c>
      <c r="H23113">
        <v>126</v>
      </c>
      <c r="I23113" t="s">
        <v>76765</v>
      </c>
      <c r="J23113" t="s">
        <v>76766</v>
      </c>
      <c r="K23113" t="s">
        <v>76767</v>
      </c>
      <c r="L23113" t="s">
        <v>78078</v>
      </c>
    </row>
    <row r="23114" spans="1:12" x14ac:dyDescent="0.15">
      <c r="A23114" t="s">
        <v>12</v>
      </c>
      <c r="B23114">
        <v>6510625</v>
      </c>
      <c r="C23114">
        <v>6510645</v>
      </c>
      <c r="D23114" t="s">
        <v>76768</v>
      </c>
      <c r="E23114" t="s">
        <v>90</v>
      </c>
      <c r="F23114" t="s">
        <v>15</v>
      </c>
      <c r="G23114" t="s">
        <v>16</v>
      </c>
      <c r="H23114">
        <v>12</v>
      </c>
      <c r="I23114" t="s">
        <v>76769</v>
      </c>
      <c r="J23114" t="s">
        <v>76770</v>
      </c>
      <c r="K23114" t="s">
        <v>76771</v>
      </c>
      <c r="L23114" t="s">
        <v>77991</v>
      </c>
    </row>
    <row r="23115" spans="1:12" x14ac:dyDescent="0.15">
      <c r="A23115" t="s">
        <v>12</v>
      </c>
      <c r="B23115">
        <v>6510647</v>
      </c>
      <c r="C23115">
        <v>6510667</v>
      </c>
      <c r="D23115" t="s">
        <v>76768</v>
      </c>
      <c r="E23115" t="s">
        <v>90</v>
      </c>
      <c r="F23115" t="s">
        <v>15</v>
      </c>
      <c r="G23115" t="s">
        <v>36</v>
      </c>
      <c r="H23115">
        <v>34</v>
      </c>
      <c r="I23115" t="s">
        <v>76772</v>
      </c>
      <c r="J23115" t="s">
        <v>76773</v>
      </c>
      <c r="K23115" t="s">
        <v>76774</v>
      </c>
      <c r="L23115" t="s">
        <v>77999</v>
      </c>
    </row>
    <row r="23116" spans="1:12" x14ac:dyDescent="0.15">
      <c r="A23116" t="s">
        <v>12</v>
      </c>
      <c r="B23116">
        <v>6510732</v>
      </c>
      <c r="C23116">
        <v>6510752</v>
      </c>
      <c r="D23116" t="s">
        <v>76768</v>
      </c>
      <c r="E23116" t="s">
        <v>90</v>
      </c>
      <c r="F23116" t="s">
        <v>15</v>
      </c>
      <c r="G23116" t="s">
        <v>16</v>
      </c>
      <c r="H23116">
        <v>119</v>
      </c>
      <c r="I23116" t="s">
        <v>76775</v>
      </c>
      <c r="J23116" t="s">
        <v>76776</v>
      </c>
      <c r="K23116" t="s">
        <v>76777</v>
      </c>
      <c r="L23116" t="s">
        <v>78058</v>
      </c>
    </row>
    <row r="23117" spans="1:12" x14ac:dyDescent="0.15">
      <c r="A23117" t="s">
        <v>12</v>
      </c>
      <c r="B23117">
        <v>6510759</v>
      </c>
      <c r="C23117">
        <v>6510779</v>
      </c>
      <c r="D23117" t="s">
        <v>76768</v>
      </c>
      <c r="E23117" t="s">
        <v>90</v>
      </c>
      <c r="F23117" t="s">
        <v>15</v>
      </c>
      <c r="G23117" t="s">
        <v>32</v>
      </c>
      <c r="H23117">
        <v>146</v>
      </c>
      <c r="I23117" t="s">
        <v>76778</v>
      </c>
      <c r="J23117" t="s">
        <v>76779</v>
      </c>
      <c r="K23117" t="s">
        <v>76780</v>
      </c>
      <c r="L23117" t="s">
        <v>78063</v>
      </c>
    </row>
    <row r="23118" spans="1:12" x14ac:dyDescent="0.15">
      <c r="A23118" t="s">
        <v>12</v>
      </c>
      <c r="B23118">
        <v>6513161</v>
      </c>
      <c r="C23118">
        <v>6513181</v>
      </c>
      <c r="D23118" t="s">
        <v>76781</v>
      </c>
      <c r="E23118" t="s">
        <v>76782</v>
      </c>
      <c r="F23118" t="s">
        <v>76</v>
      </c>
      <c r="G23118" t="s">
        <v>36</v>
      </c>
      <c r="H23118">
        <v>31</v>
      </c>
      <c r="I23118" t="s">
        <v>76783</v>
      </c>
      <c r="J23118" t="s">
        <v>76784</v>
      </c>
      <c r="K23118" t="s">
        <v>76785</v>
      </c>
      <c r="L23118" t="s">
        <v>77910</v>
      </c>
    </row>
    <row r="23119" spans="1:12" x14ac:dyDescent="0.15">
      <c r="A23119" t="s">
        <v>12</v>
      </c>
      <c r="B23119">
        <v>6513137</v>
      </c>
      <c r="C23119">
        <v>6513157</v>
      </c>
      <c r="D23119" t="s">
        <v>76781</v>
      </c>
      <c r="E23119" t="s">
        <v>76782</v>
      </c>
      <c r="F23119" t="s">
        <v>76</v>
      </c>
      <c r="G23119" t="s">
        <v>32</v>
      </c>
      <c r="H23119">
        <v>55</v>
      </c>
      <c r="I23119" t="s">
        <v>76786</v>
      </c>
      <c r="J23119" t="s">
        <v>76787</v>
      </c>
      <c r="K23119" t="s">
        <v>76788</v>
      </c>
      <c r="L23119" t="s">
        <v>77992</v>
      </c>
    </row>
    <row r="23120" spans="1:12" x14ac:dyDescent="0.15">
      <c r="A23120" t="s">
        <v>12</v>
      </c>
      <c r="B23120">
        <v>6513116</v>
      </c>
      <c r="C23120">
        <v>6513136</v>
      </c>
      <c r="D23120" t="s">
        <v>76781</v>
      </c>
      <c r="E23120" t="s">
        <v>76782</v>
      </c>
      <c r="F23120" t="s">
        <v>76</v>
      </c>
      <c r="G23120" t="s">
        <v>16</v>
      </c>
      <c r="H23120">
        <v>76</v>
      </c>
      <c r="I23120" t="s">
        <v>76789</v>
      </c>
      <c r="J23120" t="s">
        <v>76790</v>
      </c>
      <c r="K23120" t="s">
        <v>76791</v>
      </c>
      <c r="L23120" t="s">
        <v>77985</v>
      </c>
    </row>
    <row r="23121" spans="1:12" x14ac:dyDescent="0.15">
      <c r="A23121" t="s">
        <v>12</v>
      </c>
      <c r="B23121">
        <v>6513088</v>
      </c>
      <c r="C23121">
        <v>6513108</v>
      </c>
      <c r="D23121" t="s">
        <v>76781</v>
      </c>
      <c r="E23121" t="s">
        <v>76782</v>
      </c>
      <c r="F23121" t="s">
        <v>76</v>
      </c>
      <c r="G23121" t="s">
        <v>16</v>
      </c>
      <c r="H23121">
        <v>104</v>
      </c>
      <c r="I23121" t="s">
        <v>76792</v>
      </c>
      <c r="J23121" t="s">
        <v>76793</v>
      </c>
      <c r="K23121" t="s">
        <v>76794</v>
      </c>
      <c r="L23121" t="s">
        <v>77963</v>
      </c>
    </row>
    <row r="23122" spans="1:12" x14ac:dyDescent="0.15">
      <c r="A23122" t="s">
        <v>12</v>
      </c>
      <c r="B23122">
        <v>6513813</v>
      </c>
      <c r="C23122">
        <v>6513833</v>
      </c>
      <c r="D23122" t="s">
        <v>76795</v>
      </c>
      <c r="E23122" t="s">
        <v>90</v>
      </c>
      <c r="F23122" t="s">
        <v>76</v>
      </c>
      <c r="G23122" t="s">
        <v>36</v>
      </c>
      <c r="H23122">
        <v>0</v>
      </c>
      <c r="I23122" t="s">
        <v>76796</v>
      </c>
      <c r="J23122" t="s">
        <v>76797</v>
      </c>
      <c r="K23122" t="s">
        <v>76798</v>
      </c>
      <c r="L23122" t="s">
        <v>77980</v>
      </c>
    </row>
    <row r="23123" spans="1:12" x14ac:dyDescent="0.15">
      <c r="A23123" t="s">
        <v>12</v>
      </c>
      <c r="B23123">
        <v>6513791</v>
      </c>
      <c r="C23123">
        <v>6513811</v>
      </c>
      <c r="D23123" t="s">
        <v>76795</v>
      </c>
      <c r="E23123" t="s">
        <v>90</v>
      </c>
      <c r="F23123" t="s">
        <v>76</v>
      </c>
      <c r="G23123" t="s">
        <v>16</v>
      </c>
      <c r="H23123">
        <v>22</v>
      </c>
      <c r="I23123" t="s">
        <v>76799</v>
      </c>
      <c r="J23123" t="s">
        <v>76800</v>
      </c>
      <c r="K23123" t="s">
        <v>76801</v>
      </c>
      <c r="L23123" t="s">
        <v>77948</v>
      </c>
    </row>
    <row r="23124" spans="1:12" x14ac:dyDescent="0.15">
      <c r="A23124" t="s">
        <v>12</v>
      </c>
      <c r="B23124">
        <v>6513770</v>
      </c>
      <c r="C23124">
        <v>6513790</v>
      </c>
      <c r="D23124" t="s">
        <v>76795</v>
      </c>
      <c r="E23124" t="s">
        <v>90</v>
      </c>
      <c r="F23124" t="s">
        <v>76</v>
      </c>
      <c r="G23124" t="s">
        <v>16</v>
      </c>
      <c r="H23124">
        <v>43</v>
      </c>
      <c r="I23124" t="s">
        <v>76802</v>
      </c>
      <c r="J23124" t="s">
        <v>76803</v>
      </c>
      <c r="K23124" t="s">
        <v>76804</v>
      </c>
      <c r="L23124" t="s">
        <v>77942</v>
      </c>
    </row>
    <row r="23125" spans="1:12" x14ac:dyDescent="0.15">
      <c r="A23125" t="s">
        <v>12</v>
      </c>
      <c r="B23125">
        <v>6513749</v>
      </c>
      <c r="C23125">
        <v>6513769</v>
      </c>
      <c r="D23125" t="s">
        <v>76795</v>
      </c>
      <c r="E23125" t="s">
        <v>90</v>
      </c>
      <c r="F23125" t="s">
        <v>76</v>
      </c>
      <c r="G23125" t="s">
        <v>16</v>
      </c>
      <c r="H23125">
        <v>64</v>
      </c>
      <c r="I23125" t="s">
        <v>76805</v>
      </c>
      <c r="J23125" t="s">
        <v>76806</v>
      </c>
      <c r="K23125" t="s">
        <v>76807</v>
      </c>
      <c r="L23125" t="s">
        <v>77989</v>
      </c>
    </row>
    <row r="23126" spans="1:12" x14ac:dyDescent="0.15">
      <c r="A23126" t="s">
        <v>12</v>
      </c>
      <c r="B23126">
        <v>6515926</v>
      </c>
      <c r="C23126">
        <v>6515946</v>
      </c>
      <c r="D23126" t="s">
        <v>76808</v>
      </c>
      <c r="E23126" t="s">
        <v>90</v>
      </c>
      <c r="F23126" t="s">
        <v>76</v>
      </c>
      <c r="G23126" t="s">
        <v>32</v>
      </c>
      <c r="H23126">
        <v>20</v>
      </c>
      <c r="I23126" t="s">
        <v>76809</v>
      </c>
      <c r="J23126" t="s">
        <v>76810</v>
      </c>
      <c r="K23126" t="s">
        <v>76811</v>
      </c>
      <c r="L23126" t="s">
        <v>77968</v>
      </c>
    </row>
    <row r="23127" spans="1:12" x14ac:dyDescent="0.15">
      <c r="A23127" t="s">
        <v>12</v>
      </c>
      <c r="B23127">
        <v>6515878</v>
      </c>
      <c r="C23127">
        <v>6515898</v>
      </c>
      <c r="D23127" t="s">
        <v>76808</v>
      </c>
      <c r="E23127" t="s">
        <v>90</v>
      </c>
      <c r="F23127" t="s">
        <v>76</v>
      </c>
      <c r="G23127" t="s">
        <v>23</v>
      </c>
      <c r="H23127">
        <v>68</v>
      </c>
      <c r="I23127" t="s">
        <v>76812</v>
      </c>
      <c r="J23127" t="s">
        <v>76813</v>
      </c>
      <c r="K23127" t="s">
        <v>76814</v>
      </c>
      <c r="L23127" t="s">
        <v>77962</v>
      </c>
    </row>
    <row r="23128" spans="1:12" x14ac:dyDescent="0.15">
      <c r="A23128" t="s">
        <v>12</v>
      </c>
      <c r="B23128">
        <v>6515857</v>
      </c>
      <c r="C23128">
        <v>6515877</v>
      </c>
      <c r="D23128" t="s">
        <v>76808</v>
      </c>
      <c r="E23128" t="s">
        <v>90</v>
      </c>
      <c r="F23128" t="s">
        <v>76</v>
      </c>
      <c r="G23128" t="s">
        <v>16</v>
      </c>
      <c r="H23128">
        <v>89</v>
      </c>
      <c r="I23128" t="s">
        <v>76815</v>
      </c>
      <c r="J23128" t="s">
        <v>76816</v>
      </c>
      <c r="K23128" t="s">
        <v>76817</v>
      </c>
      <c r="L23128" t="s">
        <v>77964</v>
      </c>
    </row>
    <row r="23129" spans="1:12" x14ac:dyDescent="0.15">
      <c r="A23129" t="s">
        <v>12</v>
      </c>
      <c r="B23129">
        <v>6515833</v>
      </c>
      <c r="C23129">
        <v>6515853</v>
      </c>
      <c r="D23129" t="s">
        <v>76808</v>
      </c>
      <c r="E23129" t="s">
        <v>90</v>
      </c>
      <c r="F23129" t="s">
        <v>76</v>
      </c>
      <c r="G23129" t="s">
        <v>23</v>
      </c>
      <c r="H23129">
        <v>113</v>
      </c>
      <c r="I23129" t="s">
        <v>76818</v>
      </c>
      <c r="J23129" t="s">
        <v>76819</v>
      </c>
      <c r="K23129" t="s">
        <v>76820</v>
      </c>
      <c r="L23129" t="s">
        <v>77986</v>
      </c>
    </row>
    <row r="23130" spans="1:12" x14ac:dyDescent="0.15">
      <c r="A23130" t="s">
        <v>12</v>
      </c>
      <c r="B23130">
        <v>6516810</v>
      </c>
      <c r="C23130">
        <v>6516830</v>
      </c>
      <c r="D23130" t="s">
        <v>76821</v>
      </c>
      <c r="E23130" t="s">
        <v>90</v>
      </c>
      <c r="F23130" t="s">
        <v>76</v>
      </c>
      <c r="G23130" t="s">
        <v>16</v>
      </c>
      <c r="H23130">
        <v>11</v>
      </c>
      <c r="I23130" t="s">
        <v>76822</v>
      </c>
      <c r="J23130" t="s">
        <v>76823</v>
      </c>
      <c r="K23130" t="s">
        <v>76824</v>
      </c>
      <c r="L23130" t="s">
        <v>77974</v>
      </c>
    </row>
    <row r="23131" spans="1:12" x14ac:dyDescent="0.15">
      <c r="A23131" t="s">
        <v>12</v>
      </c>
      <c r="B23131">
        <v>6516771</v>
      </c>
      <c r="C23131">
        <v>6516791</v>
      </c>
      <c r="D23131" t="s">
        <v>76821</v>
      </c>
      <c r="E23131" t="s">
        <v>90</v>
      </c>
      <c r="F23131" t="s">
        <v>76</v>
      </c>
      <c r="G23131" t="s">
        <v>36</v>
      </c>
      <c r="H23131">
        <v>50</v>
      </c>
      <c r="I23131" t="s">
        <v>76825</v>
      </c>
      <c r="J23131" t="s">
        <v>76826</v>
      </c>
      <c r="K23131" t="s">
        <v>76827</v>
      </c>
      <c r="L23131" t="s">
        <v>77925</v>
      </c>
    </row>
    <row r="23132" spans="1:12" x14ac:dyDescent="0.15">
      <c r="A23132" t="s">
        <v>12</v>
      </c>
      <c r="B23132">
        <v>6516730</v>
      </c>
      <c r="C23132">
        <v>6516750</v>
      </c>
      <c r="D23132" t="s">
        <v>76821</v>
      </c>
      <c r="E23132" t="s">
        <v>90</v>
      </c>
      <c r="F23132" t="s">
        <v>76</v>
      </c>
      <c r="G23132" t="s">
        <v>16</v>
      </c>
      <c r="H23132">
        <v>91</v>
      </c>
      <c r="I23132" t="s">
        <v>76828</v>
      </c>
      <c r="J23132" t="s">
        <v>76829</v>
      </c>
      <c r="K23132" t="s">
        <v>76830</v>
      </c>
      <c r="L23132" t="s">
        <v>77907</v>
      </c>
    </row>
    <row r="23133" spans="1:12" x14ac:dyDescent="0.15">
      <c r="A23133" t="s">
        <v>12</v>
      </c>
      <c r="B23133">
        <v>6516693</v>
      </c>
      <c r="C23133">
        <v>6516713</v>
      </c>
      <c r="D23133" t="s">
        <v>76821</v>
      </c>
      <c r="E23133" t="s">
        <v>90</v>
      </c>
      <c r="F23133" t="s">
        <v>76</v>
      </c>
      <c r="G23133" t="s">
        <v>32</v>
      </c>
      <c r="H23133">
        <v>128</v>
      </c>
      <c r="I23133" t="s">
        <v>76831</v>
      </c>
      <c r="J23133" t="s">
        <v>76832</v>
      </c>
      <c r="K23133" t="s">
        <v>76833</v>
      </c>
      <c r="L23133" t="s">
        <v>77934</v>
      </c>
    </row>
    <row r="23134" spans="1:12" x14ac:dyDescent="0.15">
      <c r="A23134" t="s">
        <v>12</v>
      </c>
      <c r="B23134">
        <v>6517461</v>
      </c>
      <c r="C23134">
        <v>6517481</v>
      </c>
      <c r="D23134" t="s">
        <v>76834</v>
      </c>
      <c r="E23134" t="s">
        <v>76835</v>
      </c>
      <c r="F23134" t="s">
        <v>76</v>
      </c>
      <c r="G23134" t="s">
        <v>23</v>
      </c>
      <c r="H23134">
        <v>11</v>
      </c>
      <c r="I23134" t="s">
        <v>76836</v>
      </c>
      <c r="J23134" t="s">
        <v>76837</v>
      </c>
      <c r="K23134" t="s">
        <v>76838</v>
      </c>
      <c r="L23134" t="s">
        <v>77974</v>
      </c>
    </row>
    <row r="23135" spans="1:12" x14ac:dyDescent="0.15">
      <c r="A23135" t="s">
        <v>12</v>
      </c>
      <c r="B23135">
        <v>6517438</v>
      </c>
      <c r="C23135">
        <v>6517458</v>
      </c>
      <c r="D23135" t="s">
        <v>76834</v>
      </c>
      <c r="E23135" t="s">
        <v>76835</v>
      </c>
      <c r="F23135" t="s">
        <v>76</v>
      </c>
      <c r="G23135" t="s">
        <v>32</v>
      </c>
      <c r="H23135">
        <v>34</v>
      </c>
      <c r="I23135" t="s">
        <v>76839</v>
      </c>
      <c r="J23135" t="s">
        <v>76840</v>
      </c>
      <c r="K23135" t="s">
        <v>76841</v>
      </c>
      <c r="L23135" t="s">
        <v>77999</v>
      </c>
    </row>
    <row r="23136" spans="1:12" x14ac:dyDescent="0.15">
      <c r="A23136" t="s">
        <v>12</v>
      </c>
      <c r="B23136">
        <v>6517414</v>
      </c>
      <c r="C23136">
        <v>6517434</v>
      </c>
      <c r="D23136" t="s">
        <v>76834</v>
      </c>
      <c r="E23136" t="s">
        <v>76835</v>
      </c>
      <c r="F23136" t="s">
        <v>76</v>
      </c>
      <c r="G23136" t="s">
        <v>16</v>
      </c>
      <c r="H23136">
        <v>58</v>
      </c>
      <c r="I23136" t="s">
        <v>76842</v>
      </c>
      <c r="J23136" t="s">
        <v>76843</v>
      </c>
      <c r="K23136" t="s">
        <v>76844</v>
      </c>
      <c r="L23136" t="s">
        <v>77911</v>
      </c>
    </row>
    <row r="23137" spans="1:12" x14ac:dyDescent="0.15">
      <c r="A23137" t="s">
        <v>12</v>
      </c>
      <c r="B23137">
        <v>6517393</v>
      </c>
      <c r="C23137">
        <v>6517413</v>
      </c>
      <c r="D23137" t="s">
        <v>76834</v>
      </c>
      <c r="E23137" t="s">
        <v>76835</v>
      </c>
      <c r="F23137" t="s">
        <v>76</v>
      </c>
      <c r="G23137" t="s">
        <v>16</v>
      </c>
      <c r="H23137">
        <v>79</v>
      </c>
      <c r="I23137" t="s">
        <v>76845</v>
      </c>
      <c r="J23137" t="s">
        <v>76846</v>
      </c>
      <c r="K23137" t="s">
        <v>76847</v>
      </c>
      <c r="L23137" t="s">
        <v>77993</v>
      </c>
    </row>
    <row r="23138" spans="1:12" x14ac:dyDescent="0.15">
      <c r="A23138" t="s">
        <v>12</v>
      </c>
      <c r="B23138">
        <v>6518211</v>
      </c>
      <c r="C23138">
        <v>6518231</v>
      </c>
      <c r="D23138" t="s">
        <v>76848</v>
      </c>
      <c r="E23138" t="s">
        <v>76849</v>
      </c>
      <c r="F23138" t="s">
        <v>76</v>
      </c>
      <c r="G23138" t="s">
        <v>36</v>
      </c>
      <c r="H23138">
        <v>34</v>
      </c>
      <c r="I23138" t="s">
        <v>76850</v>
      </c>
      <c r="J23138" t="s">
        <v>76851</v>
      </c>
      <c r="K23138" t="s">
        <v>76852</v>
      </c>
      <c r="L23138" t="s">
        <v>77999</v>
      </c>
    </row>
    <row r="23139" spans="1:12" x14ac:dyDescent="0.15">
      <c r="A23139" t="s">
        <v>12</v>
      </c>
      <c r="B23139">
        <v>6518190</v>
      </c>
      <c r="C23139">
        <v>6518210</v>
      </c>
      <c r="D23139" t="s">
        <v>76848</v>
      </c>
      <c r="E23139" t="s">
        <v>76849</v>
      </c>
      <c r="F23139" t="s">
        <v>76</v>
      </c>
      <c r="G23139" t="s">
        <v>36</v>
      </c>
      <c r="H23139">
        <v>55</v>
      </c>
      <c r="I23139" t="s">
        <v>76853</v>
      </c>
      <c r="J23139" t="s">
        <v>76854</v>
      </c>
      <c r="K23139" t="s">
        <v>76855</v>
      </c>
      <c r="L23139" t="s">
        <v>77992</v>
      </c>
    </row>
    <row r="23140" spans="1:12" x14ac:dyDescent="0.15">
      <c r="A23140" t="s">
        <v>12</v>
      </c>
      <c r="B23140">
        <v>6518169</v>
      </c>
      <c r="C23140">
        <v>6518189</v>
      </c>
      <c r="D23140" t="s">
        <v>76848</v>
      </c>
      <c r="E23140" t="s">
        <v>76849</v>
      </c>
      <c r="F23140" t="s">
        <v>76</v>
      </c>
      <c r="G23140" t="s">
        <v>16</v>
      </c>
      <c r="H23140">
        <v>76</v>
      </c>
      <c r="I23140" t="s">
        <v>76856</v>
      </c>
      <c r="J23140" t="s">
        <v>76857</v>
      </c>
      <c r="K23140" t="s">
        <v>76858</v>
      </c>
      <c r="L23140" t="s">
        <v>77985</v>
      </c>
    </row>
    <row r="23141" spans="1:12" x14ac:dyDescent="0.15">
      <c r="A23141" t="s">
        <v>12</v>
      </c>
      <c r="B23141">
        <v>6518136</v>
      </c>
      <c r="C23141">
        <v>6518156</v>
      </c>
      <c r="D23141" t="s">
        <v>76848</v>
      </c>
      <c r="E23141" t="s">
        <v>76849</v>
      </c>
      <c r="F23141" t="s">
        <v>76</v>
      </c>
      <c r="G23141" t="s">
        <v>23</v>
      </c>
      <c r="H23141">
        <v>109</v>
      </c>
      <c r="I23141" t="s">
        <v>76859</v>
      </c>
      <c r="J23141" t="s">
        <v>76860</v>
      </c>
      <c r="K23141" t="s">
        <v>76861</v>
      </c>
      <c r="L23141" t="s">
        <v>77947</v>
      </c>
    </row>
    <row r="23142" spans="1:12" x14ac:dyDescent="0.15">
      <c r="A23142" t="s">
        <v>12</v>
      </c>
      <c r="B23142">
        <v>6518541</v>
      </c>
      <c r="C23142">
        <v>6518561</v>
      </c>
      <c r="D23142" t="s">
        <v>76862</v>
      </c>
      <c r="E23142" t="s">
        <v>90</v>
      </c>
      <c r="F23142" t="s">
        <v>76</v>
      </c>
      <c r="G23142" t="s">
        <v>16</v>
      </c>
      <c r="H23142">
        <v>43</v>
      </c>
      <c r="I23142" t="s">
        <v>76863</v>
      </c>
      <c r="J23142" t="s">
        <v>76864</v>
      </c>
      <c r="K23142" t="s">
        <v>76865</v>
      </c>
      <c r="L23142" t="s">
        <v>77942</v>
      </c>
    </row>
    <row r="23143" spans="1:12" x14ac:dyDescent="0.15">
      <c r="A23143" t="s">
        <v>12</v>
      </c>
      <c r="B23143">
        <v>6518516</v>
      </c>
      <c r="C23143">
        <v>6518536</v>
      </c>
      <c r="D23143" t="s">
        <v>76862</v>
      </c>
      <c r="E23143" t="s">
        <v>90</v>
      </c>
      <c r="F23143" t="s">
        <v>76</v>
      </c>
      <c r="G23143" t="s">
        <v>36</v>
      </c>
      <c r="H23143">
        <v>68</v>
      </c>
      <c r="I23143" t="s">
        <v>76866</v>
      </c>
      <c r="J23143" t="s">
        <v>76867</v>
      </c>
      <c r="K23143" t="s">
        <v>76868</v>
      </c>
      <c r="L23143" t="s">
        <v>77962</v>
      </c>
    </row>
    <row r="23144" spans="1:12" x14ac:dyDescent="0.15">
      <c r="A23144" t="s">
        <v>12</v>
      </c>
      <c r="B23144">
        <v>6518493</v>
      </c>
      <c r="C23144">
        <v>6518513</v>
      </c>
      <c r="D23144" t="s">
        <v>76862</v>
      </c>
      <c r="E23144" t="s">
        <v>90</v>
      </c>
      <c r="F23144" t="s">
        <v>76</v>
      </c>
      <c r="G23144" t="s">
        <v>23</v>
      </c>
      <c r="H23144">
        <v>91</v>
      </c>
      <c r="I23144" t="s">
        <v>76869</v>
      </c>
      <c r="J23144" t="s">
        <v>76870</v>
      </c>
      <c r="K23144" t="s">
        <v>76871</v>
      </c>
      <c r="L23144" t="s">
        <v>77907</v>
      </c>
    </row>
    <row r="23145" spans="1:12" x14ac:dyDescent="0.15">
      <c r="A23145" t="s">
        <v>12</v>
      </c>
      <c r="B23145">
        <v>6518471</v>
      </c>
      <c r="C23145">
        <v>6518491</v>
      </c>
      <c r="D23145" t="s">
        <v>76862</v>
      </c>
      <c r="E23145" t="s">
        <v>90</v>
      </c>
      <c r="F23145" t="s">
        <v>76</v>
      </c>
      <c r="G23145" t="s">
        <v>32</v>
      </c>
      <c r="H23145">
        <v>113</v>
      </c>
      <c r="I23145" t="s">
        <v>76872</v>
      </c>
      <c r="J23145" t="s">
        <v>76873</v>
      </c>
      <c r="K23145" t="s">
        <v>76874</v>
      </c>
      <c r="L23145" t="s">
        <v>77986</v>
      </c>
    </row>
    <row r="23146" spans="1:12" x14ac:dyDescent="0.15">
      <c r="A23146" t="s">
        <v>12</v>
      </c>
      <c r="B23146">
        <v>6518787</v>
      </c>
      <c r="C23146">
        <v>6518807</v>
      </c>
      <c r="D23146" t="s">
        <v>76875</v>
      </c>
      <c r="E23146" t="s">
        <v>90</v>
      </c>
      <c r="F23146" t="s">
        <v>15</v>
      </c>
      <c r="G23146" t="s">
        <v>36</v>
      </c>
      <c r="H23146">
        <v>0</v>
      </c>
      <c r="I23146" t="s">
        <v>76876</v>
      </c>
      <c r="J23146" t="s">
        <v>76877</v>
      </c>
      <c r="K23146" t="s">
        <v>76878</v>
      </c>
      <c r="L23146" t="s">
        <v>77980</v>
      </c>
    </row>
    <row r="23147" spans="1:12" x14ac:dyDescent="0.15">
      <c r="A23147" t="s">
        <v>12</v>
      </c>
      <c r="B23147">
        <v>6518816</v>
      </c>
      <c r="C23147">
        <v>6518836</v>
      </c>
      <c r="D23147" t="s">
        <v>76875</v>
      </c>
      <c r="E23147" t="s">
        <v>90</v>
      </c>
      <c r="F23147" t="s">
        <v>15</v>
      </c>
      <c r="G23147" t="s">
        <v>23</v>
      </c>
      <c r="H23147">
        <v>29</v>
      </c>
      <c r="I23147" t="s">
        <v>76879</v>
      </c>
      <c r="J23147" t="s">
        <v>76880</v>
      </c>
      <c r="K23147" t="s">
        <v>76881</v>
      </c>
      <c r="L23147" t="s">
        <v>77921</v>
      </c>
    </row>
    <row r="23148" spans="1:12" x14ac:dyDescent="0.15">
      <c r="A23148" t="s">
        <v>12</v>
      </c>
      <c r="B23148">
        <v>6518851</v>
      </c>
      <c r="C23148">
        <v>6518871</v>
      </c>
      <c r="D23148" t="s">
        <v>76875</v>
      </c>
      <c r="E23148" t="s">
        <v>90</v>
      </c>
      <c r="F23148" t="s">
        <v>15</v>
      </c>
      <c r="G23148" t="s">
        <v>36</v>
      </c>
      <c r="H23148">
        <v>64</v>
      </c>
      <c r="I23148" t="s">
        <v>76882</v>
      </c>
      <c r="J23148" t="s">
        <v>76883</v>
      </c>
      <c r="K23148" t="s">
        <v>76884</v>
      </c>
      <c r="L23148" t="s">
        <v>77989</v>
      </c>
    </row>
    <row r="23149" spans="1:12" x14ac:dyDescent="0.15">
      <c r="A23149" t="s">
        <v>12</v>
      </c>
      <c r="B23149">
        <v>6518871</v>
      </c>
      <c r="C23149">
        <v>6518891</v>
      </c>
      <c r="D23149" t="s">
        <v>76875</v>
      </c>
      <c r="E23149" t="s">
        <v>90</v>
      </c>
      <c r="F23149" t="s">
        <v>15</v>
      </c>
      <c r="G23149" t="s">
        <v>36</v>
      </c>
      <c r="H23149">
        <v>84</v>
      </c>
      <c r="I23149" t="s">
        <v>76885</v>
      </c>
      <c r="J23149" t="s">
        <v>76886</v>
      </c>
      <c r="K23149" t="s">
        <v>76887</v>
      </c>
      <c r="L23149" t="s">
        <v>77946</v>
      </c>
    </row>
    <row r="23150" spans="1:12" x14ac:dyDescent="0.15">
      <c r="A23150" t="s">
        <v>12</v>
      </c>
      <c r="B23150">
        <v>6522412</v>
      </c>
      <c r="C23150">
        <v>6522432</v>
      </c>
      <c r="D23150" t="s">
        <v>76888</v>
      </c>
      <c r="E23150" t="s">
        <v>76889</v>
      </c>
      <c r="F23150" t="s">
        <v>76</v>
      </c>
      <c r="G23150" t="s">
        <v>32</v>
      </c>
      <c r="H23150">
        <v>8</v>
      </c>
      <c r="I23150" t="s">
        <v>76890</v>
      </c>
      <c r="J23150" t="s">
        <v>76891</v>
      </c>
      <c r="K23150" t="s">
        <v>76892</v>
      </c>
      <c r="L23150" t="s">
        <v>77955</v>
      </c>
    </row>
    <row r="23151" spans="1:12" x14ac:dyDescent="0.15">
      <c r="A23151" t="s">
        <v>12</v>
      </c>
      <c r="B23151">
        <v>6522383</v>
      </c>
      <c r="C23151">
        <v>6522403</v>
      </c>
      <c r="D23151" t="s">
        <v>76888</v>
      </c>
      <c r="E23151" t="s">
        <v>76889</v>
      </c>
      <c r="F23151" t="s">
        <v>76</v>
      </c>
      <c r="G23151" t="s">
        <v>23</v>
      </c>
      <c r="H23151">
        <v>37</v>
      </c>
      <c r="I23151" t="s">
        <v>76893</v>
      </c>
      <c r="J23151" t="s">
        <v>76894</v>
      </c>
      <c r="K23151" t="s">
        <v>76895</v>
      </c>
      <c r="L23151" t="s">
        <v>77906</v>
      </c>
    </row>
    <row r="23152" spans="1:12" x14ac:dyDescent="0.15">
      <c r="A23152" t="s">
        <v>12</v>
      </c>
      <c r="B23152">
        <v>6522361</v>
      </c>
      <c r="C23152">
        <v>6522381</v>
      </c>
      <c r="D23152" t="s">
        <v>76888</v>
      </c>
      <c r="E23152" t="s">
        <v>76889</v>
      </c>
      <c r="F23152" t="s">
        <v>76</v>
      </c>
      <c r="G23152" t="s">
        <v>32</v>
      </c>
      <c r="H23152">
        <v>59</v>
      </c>
      <c r="I23152" t="s">
        <v>76896</v>
      </c>
      <c r="J23152" t="s">
        <v>76897</v>
      </c>
      <c r="K23152" t="s">
        <v>76898</v>
      </c>
      <c r="L23152" t="s">
        <v>78009</v>
      </c>
    </row>
    <row r="23153" spans="1:12" x14ac:dyDescent="0.15">
      <c r="A23153" t="s">
        <v>12</v>
      </c>
      <c r="B23153">
        <v>6522341</v>
      </c>
      <c r="C23153">
        <v>6522361</v>
      </c>
      <c r="D23153" t="s">
        <v>76888</v>
      </c>
      <c r="E23153" t="s">
        <v>76889</v>
      </c>
      <c r="F23153" t="s">
        <v>76</v>
      </c>
      <c r="G23153" t="s">
        <v>32</v>
      </c>
      <c r="H23153">
        <v>79</v>
      </c>
      <c r="I23153" t="s">
        <v>76899</v>
      </c>
      <c r="J23153" t="s">
        <v>76900</v>
      </c>
      <c r="K23153" t="s">
        <v>76901</v>
      </c>
      <c r="L23153" t="s">
        <v>77993</v>
      </c>
    </row>
    <row r="23154" spans="1:12" x14ac:dyDescent="0.15">
      <c r="A23154" t="s">
        <v>12</v>
      </c>
      <c r="B23154">
        <v>6522534</v>
      </c>
      <c r="C23154">
        <v>6522554</v>
      </c>
      <c r="D23154" t="s">
        <v>76902</v>
      </c>
      <c r="E23154" t="s">
        <v>90</v>
      </c>
      <c r="F23154" t="s">
        <v>15</v>
      </c>
      <c r="G23154" t="s">
        <v>16</v>
      </c>
      <c r="H23154">
        <v>17</v>
      </c>
      <c r="I23154" t="s">
        <v>76903</v>
      </c>
      <c r="J23154" t="s">
        <v>76904</v>
      </c>
      <c r="K23154" t="s">
        <v>76905</v>
      </c>
      <c r="L23154" t="s">
        <v>77944</v>
      </c>
    </row>
    <row r="23155" spans="1:12" x14ac:dyDescent="0.15">
      <c r="A23155" t="s">
        <v>12</v>
      </c>
      <c r="B23155">
        <v>6522566</v>
      </c>
      <c r="C23155">
        <v>6522586</v>
      </c>
      <c r="D23155" t="s">
        <v>76902</v>
      </c>
      <c r="E23155" t="s">
        <v>90</v>
      </c>
      <c r="F23155" t="s">
        <v>15</v>
      </c>
      <c r="G23155" t="s">
        <v>36</v>
      </c>
      <c r="H23155">
        <v>49</v>
      </c>
      <c r="I23155" t="s">
        <v>76906</v>
      </c>
      <c r="J23155" t="s">
        <v>76907</v>
      </c>
      <c r="K23155" t="s">
        <v>76908</v>
      </c>
      <c r="L23155" t="s">
        <v>77913</v>
      </c>
    </row>
    <row r="23156" spans="1:12" x14ac:dyDescent="0.15">
      <c r="A23156" t="s">
        <v>12</v>
      </c>
      <c r="B23156">
        <v>6522601</v>
      </c>
      <c r="C23156">
        <v>6522621</v>
      </c>
      <c r="D23156" t="s">
        <v>76902</v>
      </c>
      <c r="E23156" t="s">
        <v>90</v>
      </c>
      <c r="F23156" t="s">
        <v>15</v>
      </c>
      <c r="G23156" t="s">
        <v>36</v>
      </c>
      <c r="H23156">
        <v>84</v>
      </c>
      <c r="I23156" t="s">
        <v>76909</v>
      </c>
      <c r="J23156" t="s">
        <v>76910</v>
      </c>
      <c r="K23156" t="s">
        <v>76911</v>
      </c>
      <c r="L23156" t="s">
        <v>77946</v>
      </c>
    </row>
    <row r="23157" spans="1:12" x14ac:dyDescent="0.15">
      <c r="A23157" t="s">
        <v>12</v>
      </c>
      <c r="B23157">
        <v>6522627</v>
      </c>
      <c r="C23157">
        <v>6522647</v>
      </c>
      <c r="D23157" t="s">
        <v>76902</v>
      </c>
      <c r="E23157" t="s">
        <v>90</v>
      </c>
      <c r="F23157" t="s">
        <v>15</v>
      </c>
      <c r="G23157" t="s">
        <v>16</v>
      </c>
      <c r="H23157">
        <v>110</v>
      </c>
      <c r="I23157" t="s">
        <v>76912</v>
      </c>
      <c r="J23157" t="s">
        <v>76913</v>
      </c>
      <c r="K23157" t="s">
        <v>76914</v>
      </c>
      <c r="L23157" t="s">
        <v>78030</v>
      </c>
    </row>
    <row r="23158" spans="1:12" x14ac:dyDescent="0.15">
      <c r="A23158" t="s">
        <v>12</v>
      </c>
      <c r="B23158">
        <v>6522857</v>
      </c>
      <c r="C23158">
        <v>6522877</v>
      </c>
      <c r="D23158" t="s">
        <v>76915</v>
      </c>
      <c r="E23158" t="s">
        <v>76916</v>
      </c>
      <c r="F23158" t="s">
        <v>15</v>
      </c>
      <c r="G23158" t="s">
        <v>36</v>
      </c>
      <c r="H23158">
        <v>16</v>
      </c>
      <c r="I23158" t="s">
        <v>76917</v>
      </c>
      <c r="J23158" t="s">
        <v>76918</v>
      </c>
      <c r="K23158" t="s">
        <v>76919</v>
      </c>
      <c r="L23158" t="s">
        <v>77905</v>
      </c>
    </row>
    <row r="23159" spans="1:12" x14ac:dyDescent="0.15">
      <c r="A23159" t="s">
        <v>12</v>
      </c>
      <c r="B23159">
        <v>6522884</v>
      </c>
      <c r="C23159">
        <v>6522904</v>
      </c>
      <c r="D23159" t="s">
        <v>76915</v>
      </c>
      <c r="E23159" t="s">
        <v>76916</v>
      </c>
      <c r="F23159" t="s">
        <v>15</v>
      </c>
      <c r="G23159" t="s">
        <v>23</v>
      </c>
      <c r="H23159">
        <v>43</v>
      </c>
      <c r="I23159" t="s">
        <v>76920</v>
      </c>
      <c r="J23159" t="s">
        <v>76921</v>
      </c>
      <c r="K23159" t="s">
        <v>76922</v>
      </c>
      <c r="L23159" t="s">
        <v>77942</v>
      </c>
    </row>
    <row r="23160" spans="1:12" x14ac:dyDescent="0.15">
      <c r="A23160" t="s">
        <v>12</v>
      </c>
      <c r="B23160">
        <v>6522935</v>
      </c>
      <c r="C23160">
        <v>6522955</v>
      </c>
      <c r="D23160" t="s">
        <v>76915</v>
      </c>
      <c r="E23160" t="s">
        <v>76916</v>
      </c>
      <c r="F23160" t="s">
        <v>15</v>
      </c>
      <c r="G23160" t="s">
        <v>16</v>
      </c>
      <c r="H23160">
        <v>94</v>
      </c>
      <c r="I23160" t="s">
        <v>76923</v>
      </c>
      <c r="J23160" t="s">
        <v>76924</v>
      </c>
      <c r="K23160" t="s">
        <v>76925</v>
      </c>
      <c r="L23160" t="s">
        <v>77927</v>
      </c>
    </row>
    <row r="23161" spans="1:12" x14ac:dyDescent="0.15">
      <c r="A23161" t="s">
        <v>12</v>
      </c>
      <c r="B23161">
        <v>6522990</v>
      </c>
      <c r="C23161">
        <v>6523010</v>
      </c>
      <c r="D23161" t="s">
        <v>76915</v>
      </c>
      <c r="E23161" t="s">
        <v>76916</v>
      </c>
      <c r="F23161" t="s">
        <v>15</v>
      </c>
      <c r="G23161" t="s">
        <v>23</v>
      </c>
      <c r="H23161">
        <v>149</v>
      </c>
      <c r="I23161" t="s">
        <v>76926</v>
      </c>
      <c r="J23161" t="s">
        <v>76927</v>
      </c>
      <c r="K23161" t="s">
        <v>76928</v>
      </c>
      <c r="L23161" t="s">
        <v>78045</v>
      </c>
    </row>
    <row r="23162" spans="1:12" x14ac:dyDescent="0.15">
      <c r="A23162" t="s">
        <v>12</v>
      </c>
      <c r="B23162">
        <v>6524897</v>
      </c>
      <c r="C23162">
        <v>6524917</v>
      </c>
      <c r="D23162" t="s">
        <v>76929</v>
      </c>
      <c r="E23162" t="s">
        <v>76930</v>
      </c>
      <c r="F23162" t="s">
        <v>76</v>
      </c>
      <c r="G23162" t="s">
        <v>36</v>
      </c>
      <c r="H23162">
        <v>70</v>
      </c>
      <c r="I23162" t="s">
        <v>76931</v>
      </c>
      <c r="J23162" t="s">
        <v>76932</v>
      </c>
      <c r="K23162" t="s">
        <v>76933</v>
      </c>
      <c r="L23162" t="s">
        <v>77919</v>
      </c>
    </row>
    <row r="23163" spans="1:12" x14ac:dyDescent="0.15">
      <c r="A23163" t="s">
        <v>12</v>
      </c>
      <c r="B23163">
        <v>6524876</v>
      </c>
      <c r="C23163">
        <v>6524896</v>
      </c>
      <c r="D23163" t="s">
        <v>76929</v>
      </c>
      <c r="E23163" t="s">
        <v>76930</v>
      </c>
      <c r="F23163" t="s">
        <v>76</v>
      </c>
      <c r="G23163" t="s">
        <v>16</v>
      </c>
      <c r="H23163">
        <v>91</v>
      </c>
      <c r="I23163" t="s">
        <v>76934</v>
      </c>
      <c r="J23163" t="s">
        <v>76935</v>
      </c>
      <c r="K23163" t="s">
        <v>76936</v>
      </c>
      <c r="L23163" t="s">
        <v>77907</v>
      </c>
    </row>
    <row r="23164" spans="1:12" x14ac:dyDescent="0.15">
      <c r="A23164" t="s">
        <v>12</v>
      </c>
      <c r="B23164">
        <v>6524849</v>
      </c>
      <c r="C23164">
        <v>6524869</v>
      </c>
      <c r="D23164" t="s">
        <v>76929</v>
      </c>
      <c r="E23164" t="s">
        <v>76930</v>
      </c>
      <c r="F23164" t="s">
        <v>76</v>
      </c>
      <c r="G23164" t="s">
        <v>36</v>
      </c>
      <c r="H23164">
        <v>118</v>
      </c>
      <c r="I23164" t="s">
        <v>76937</v>
      </c>
      <c r="J23164" t="s">
        <v>76938</v>
      </c>
      <c r="K23164" t="s">
        <v>76939</v>
      </c>
      <c r="L23164" t="s">
        <v>77973</v>
      </c>
    </row>
    <row r="23165" spans="1:12" x14ac:dyDescent="0.15">
      <c r="A23165" t="s">
        <v>12</v>
      </c>
      <c r="B23165">
        <v>6524819</v>
      </c>
      <c r="C23165">
        <v>6524839</v>
      </c>
      <c r="D23165" t="s">
        <v>76929</v>
      </c>
      <c r="E23165" t="s">
        <v>76930</v>
      </c>
      <c r="F23165" t="s">
        <v>76</v>
      </c>
      <c r="G23165" t="s">
        <v>32</v>
      </c>
      <c r="H23165">
        <v>148</v>
      </c>
      <c r="I23165" t="s">
        <v>76940</v>
      </c>
      <c r="J23165" t="s">
        <v>76941</v>
      </c>
      <c r="K23165" t="s">
        <v>76942</v>
      </c>
      <c r="L23165" t="s">
        <v>78043</v>
      </c>
    </row>
    <row r="23166" spans="1:12" x14ac:dyDescent="0.15">
      <c r="A23166" t="s">
        <v>12</v>
      </c>
      <c r="B23166">
        <v>6527169</v>
      </c>
      <c r="C23166">
        <v>6527189</v>
      </c>
      <c r="D23166" t="s">
        <v>76943</v>
      </c>
      <c r="E23166" t="s">
        <v>76944</v>
      </c>
      <c r="F23166" t="s">
        <v>76</v>
      </c>
      <c r="G23166" t="s">
        <v>16</v>
      </c>
      <c r="H23166">
        <v>19</v>
      </c>
      <c r="I23166" t="s">
        <v>76945</v>
      </c>
      <c r="J23166" t="s">
        <v>76946</v>
      </c>
      <c r="K23166" t="s">
        <v>76947</v>
      </c>
      <c r="L23166" t="s">
        <v>77982</v>
      </c>
    </row>
    <row r="23167" spans="1:12" x14ac:dyDescent="0.15">
      <c r="A23167" t="s">
        <v>12</v>
      </c>
      <c r="B23167">
        <v>6527147</v>
      </c>
      <c r="C23167">
        <v>6527167</v>
      </c>
      <c r="D23167" t="s">
        <v>76943</v>
      </c>
      <c r="E23167" t="s">
        <v>76944</v>
      </c>
      <c r="F23167" t="s">
        <v>76</v>
      </c>
      <c r="G23167" t="s">
        <v>32</v>
      </c>
      <c r="H23167">
        <v>41</v>
      </c>
      <c r="I23167" t="s">
        <v>76948</v>
      </c>
      <c r="J23167" t="s">
        <v>76949</v>
      </c>
      <c r="K23167" t="s">
        <v>76950</v>
      </c>
      <c r="L23167" t="s">
        <v>78014</v>
      </c>
    </row>
    <row r="23168" spans="1:12" x14ac:dyDescent="0.15">
      <c r="A23168" t="s">
        <v>12</v>
      </c>
      <c r="B23168">
        <v>6527121</v>
      </c>
      <c r="C23168">
        <v>6527141</v>
      </c>
      <c r="D23168" t="s">
        <v>76943</v>
      </c>
      <c r="E23168" t="s">
        <v>76944</v>
      </c>
      <c r="F23168" t="s">
        <v>76</v>
      </c>
      <c r="G23168" t="s">
        <v>32</v>
      </c>
      <c r="H23168">
        <v>67</v>
      </c>
      <c r="I23168" t="s">
        <v>76951</v>
      </c>
      <c r="J23168" t="s">
        <v>76952</v>
      </c>
      <c r="K23168" t="s">
        <v>76953</v>
      </c>
      <c r="L23168" t="s">
        <v>77981</v>
      </c>
    </row>
    <row r="23169" spans="1:12" x14ac:dyDescent="0.15">
      <c r="A23169" t="s">
        <v>12</v>
      </c>
      <c r="B23169">
        <v>6527101</v>
      </c>
      <c r="C23169">
        <v>6527121</v>
      </c>
      <c r="D23169" t="s">
        <v>76943</v>
      </c>
      <c r="E23169" t="s">
        <v>76944</v>
      </c>
      <c r="F23169" t="s">
        <v>76</v>
      </c>
      <c r="G23169" t="s">
        <v>36</v>
      </c>
      <c r="H23169">
        <v>87</v>
      </c>
      <c r="I23169" t="s">
        <v>76954</v>
      </c>
      <c r="J23169" t="s">
        <v>76955</v>
      </c>
      <c r="K23169" t="s">
        <v>76956</v>
      </c>
      <c r="L23169" t="s">
        <v>78024</v>
      </c>
    </row>
    <row r="23170" spans="1:12" x14ac:dyDescent="0.15">
      <c r="A23170" t="s">
        <v>12</v>
      </c>
      <c r="B23170">
        <v>6528220</v>
      </c>
      <c r="C23170">
        <v>6528240</v>
      </c>
      <c r="D23170" t="s">
        <v>76957</v>
      </c>
      <c r="E23170" t="s">
        <v>90</v>
      </c>
      <c r="F23170" t="s">
        <v>76</v>
      </c>
      <c r="G23170" t="s">
        <v>16</v>
      </c>
      <c r="H23170">
        <v>1</v>
      </c>
      <c r="I23170" t="s">
        <v>76958</v>
      </c>
      <c r="J23170" t="s">
        <v>76959</v>
      </c>
      <c r="K23170" t="s">
        <v>76960</v>
      </c>
      <c r="L23170" t="s">
        <v>77917</v>
      </c>
    </row>
    <row r="23171" spans="1:12" x14ac:dyDescent="0.15">
      <c r="A23171" t="s">
        <v>12</v>
      </c>
      <c r="B23171">
        <v>6528199</v>
      </c>
      <c r="C23171">
        <v>6528219</v>
      </c>
      <c r="D23171" t="s">
        <v>76957</v>
      </c>
      <c r="E23171" t="s">
        <v>90</v>
      </c>
      <c r="F23171" t="s">
        <v>76</v>
      </c>
      <c r="G23171" t="s">
        <v>36</v>
      </c>
      <c r="H23171">
        <v>22</v>
      </c>
      <c r="I23171" t="s">
        <v>76961</v>
      </c>
      <c r="J23171" t="s">
        <v>76962</v>
      </c>
      <c r="K23171" t="s">
        <v>76963</v>
      </c>
      <c r="L23171" t="s">
        <v>77948</v>
      </c>
    </row>
    <row r="23172" spans="1:12" x14ac:dyDescent="0.15">
      <c r="A23172" t="s">
        <v>12</v>
      </c>
      <c r="B23172">
        <v>6528178</v>
      </c>
      <c r="C23172">
        <v>6528198</v>
      </c>
      <c r="D23172" t="s">
        <v>76957</v>
      </c>
      <c r="E23172" t="s">
        <v>90</v>
      </c>
      <c r="F23172" t="s">
        <v>76</v>
      </c>
      <c r="G23172" t="s">
        <v>36</v>
      </c>
      <c r="H23172">
        <v>43</v>
      </c>
      <c r="I23172" t="s">
        <v>76964</v>
      </c>
      <c r="J23172" t="s">
        <v>76965</v>
      </c>
      <c r="K23172" t="s">
        <v>76966</v>
      </c>
      <c r="L23172" t="s">
        <v>77942</v>
      </c>
    </row>
    <row r="23173" spans="1:12" x14ac:dyDescent="0.15">
      <c r="A23173" t="s">
        <v>12</v>
      </c>
      <c r="B23173">
        <v>6528130</v>
      </c>
      <c r="C23173">
        <v>6528150</v>
      </c>
      <c r="D23173" t="s">
        <v>76957</v>
      </c>
      <c r="E23173" t="s">
        <v>90</v>
      </c>
      <c r="F23173" t="s">
        <v>76</v>
      </c>
      <c r="G23173" t="s">
        <v>32</v>
      </c>
      <c r="H23173">
        <v>91</v>
      </c>
      <c r="I23173" t="s">
        <v>76967</v>
      </c>
      <c r="J23173" t="s">
        <v>76968</v>
      </c>
      <c r="K23173" t="s">
        <v>76969</v>
      </c>
      <c r="L23173" t="s">
        <v>77907</v>
      </c>
    </row>
    <row r="23174" spans="1:12" x14ac:dyDescent="0.15">
      <c r="A23174" t="s">
        <v>12</v>
      </c>
      <c r="B23174">
        <v>6528310</v>
      </c>
      <c r="C23174">
        <v>6528330</v>
      </c>
      <c r="D23174" t="s">
        <v>76970</v>
      </c>
      <c r="E23174" t="s">
        <v>76971</v>
      </c>
      <c r="F23174" t="s">
        <v>15</v>
      </c>
      <c r="G23174" t="s">
        <v>36</v>
      </c>
      <c r="H23174">
        <v>0</v>
      </c>
      <c r="I23174" t="s">
        <v>76972</v>
      </c>
      <c r="J23174" t="s">
        <v>76973</v>
      </c>
      <c r="K23174" t="s">
        <v>76974</v>
      </c>
      <c r="L23174" t="s">
        <v>77980</v>
      </c>
    </row>
    <row r="23175" spans="1:12" x14ac:dyDescent="0.15">
      <c r="A23175" t="s">
        <v>12</v>
      </c>
      <c r="B23175">
        <v>6528335</v>
      </c>
      <c r="C23175">
        <v>6528355</v>
      </c>
      <c r="D23175" t="s">
        <v>76970</v>
      </c>
      <c r="E23175" t="s">
        <v>76971</v>
      </c>
      <c r="F23175" t="s">
        <v>15</v>
      </c>
      <c r="G23175" t="s">
        <v>36</v>
      </c>
      <c r="H23175">
        <v>25</v>
      </c>
      <c r="I23175" t="s">
        <v>76975</v>
      </c>
      <c r="J23175" t="s">
        <v>76976</v>
      </c>
      <c r="K23175" t="s">
        <v>76977</v>
      </c>
      <c r="L23175" t="s">
        <v>78012</v>
      </c>
    </row>
    <row r="23176" spans="1:12" x14ac:dyDescent="0.15">
      <c r="A23176" t="s">
        <v>12</v>
      </c>
      <c r="B23176">
        <v>6528366</v>
      </c>
      <c r="C23176">
        <v>6528386</v>
      </c>
      <c r="D23176" t="s">
        <v>76970</v>
      </c>
      <c r="E23176" t="s">
        <v>76971</v>
      </c>
      <c r="F23176" t="s">
        <v>15</v>
      </c>
      <c r="G23176" t="s">
        <v>32</v>
      </c>
      <c r="H23176">
        <v>56</v>
      </c>
      <c r="I23176" t="s">
        <v>76978</v>
      </c>
      <c r="J23176" t="s">
        <v>76979</v>
      </c>
      <c r="K23176" t="s">
        <v>76980</v>
      </c>
      <c r="L23176" t="s">
        <v>77971</v>
      </c>
    </row>
    <row r="23177" spans="1:12" x14ac:dyDescent="0.15">
      <c r="A23177" t="s">
        <v>12</v>
      </c>
      <c r="B23177">
        <v>6528395</v>
      </c>
      <c r="C23177">
        <v>6528415</v>
      </c>
      <c r="D23177" t="s">
        <v>76970</v>
      </c>
      <c r="E23177" t="s">
        <v>76971</v>
      </c>
      <c r="F23177" t="s">
        <v>15</v>
      </c>
      <c r="G23177" t="s">
        <v>16</v>
      </c>
      <c r="H23177">
        <v>85</v>
      </c>
      <c r="I23177" t="s">
        <v>76981</v>
      </c>
      <c r="J23177" t="s">
        <v>76982</v>
      </c>
      <c r="K23177" t="s">
        <v>76983</v>
      </c>
      <c r="L23177" t="s">
        <v>77972</v>
      </c>
    </row>
    <row r="23178" spans="1:12" x14ac:dyDescent="0.15">
      <c r="A23178" t="s">
        <v>12</v>
      </c>
      <c r="B23178">
        <v>6528841</v>
      </c>
      <c r="C23178">
        <v>6528861</v>
      </c>
      <c r="D23178" t="s">
        <v>76984</v>
      </c>
      <c r="E23178" t="s">
        <v>76985</v>
      </c>
      <c r="F23178" t="s">
        <v>15</v>
      </c>
      <c r="G23178" t="s">
        <v>36</v>
      </c>
      <c r="H23178">
        <v>28</v>
      </c>
      <c r="I23178" t="s">
        <v>76986</v>
      </c>
      <c r="J23178" t="s">
        <v>76987</v>
      </c>
      <c r="K23178" t="s">
        <v>76988</v>
      </c>
      <c r="L23178" t="s">
        <v>77956</v>
      </c>
    </row>
    <row r="23179" spans="1:12" x14ac:dyDescent="0.15">
      <c r="A23179" t="s">
        <v>12</v>
      </c>
      <c r="B23179">
        <v>6528895</v>
      </c>
      <c r="C23179">
        <v>6528915</v>
      </c>
      <c r="D23179" t="s">
        <v>76984</v>
      </c>
      <c r="E23179" t="s">
        <v>76985</v>
      </c>
      <c r="F23179" t="s">
        <v>15</v>
      </c>
      <c r="G23179" t="s">
        <v>32</v>
      </c>
      <c r="H23179">
        <v>82</v>
      </c>
      <c r="I23179" t="s">
        <v>76989</v>
      </c>
      <c r="J23179" t="s">
        <v>76990</v>
      </c>
      <c r="K23179" t="s">
        <v>76991</v>
      </c>
      <c r="L23179" t="s">
        <v>78011</v>
      </c>
    </row>
    <row r="23180" spans="1:12" x14ac:dyDescent="0.15">
      <c r="A23180" t="s">
        <v>12</v>
      </c>
      <c r="B23180">
        <v>6528949</v>
      </c>
      <c r="C23180">
        <v>6528969</v>
      </c>
      <c r="D23180" t="s">
        <v>76984</v>
      </c>
      <c r="E23180" t="s">
        <v>76985</v>
      </c>
      <c r="F23180" t="s">
        <v>15</v>
      </c>
      <c r="G23180" t="s">
        <v>32</v>
      </c>
      <c r="H23180">
        <v>136</v>
      </c>
      <c r="I23180" t="s">
        <v>76992</v>
      </c>
      <c r="J23180" t="s">
        <v>76993</v>
      </c>
      <c r="K23180" t="s">
        <v>76994</v>
      </c>
      <c r="L23180" t="s">
        <v>78057</v>
      </c>
    </row>
    <row r="23181" spans="1:12" x14ac:dyDescent="0.15">
      <c r="A23181" t="s">
        <v>12</v>
      </c>
      <c r="B23181">
        <v>6528984</v>
      </c>
      <c r="C23181">
        <v>6529004</v>
      </c>
      <c r="D23181" t="s">
        <v>76984</v>
      </c>
      <c r="E23181" t="s">
        <v>76985</v>
      </c>
      <c r="F23181" t="s">
        <v>15</v>
      </c>
      <c r="G23181" t="s">
        <v>16</v>
      </c>
      <c r="H23181">
        <v>171</v>
      </c>
      <c r="I23181" t="s">
        <v>76995</v>
      </c>
      <c r="J23181" t="s">
        <v>76996</v>
      </c>
      <c r="K23181" t="s">
        <v>76997</v>
      </c>
      <c r="L23181" t="s">
        <v>78134</v>
      </c>
    </row>
    <row r="23182" spans="1:12" x14ac:dyDescent="0.15">
      <c r="A23182" t="s">
        <v>12</v>
      </c>
      <c r="B23182">
        <v>6529658</v>
      </c>
      <c r="C23182">
        <v>6529678</v>
      </c>
      <c r="D23182" t="s">
        <v>76998</v>
      </c>
      <c r="E23182" t="s">
        <v>76999</v>
      </c>
      <c r="F23182" t="s">
        <v>15</v>
      </c>
      <c r="G23182" t="s">
        <v>36</v>
      </c>
      <c r="H23182">
        <v>43</v>
      </c>
      <c r="I23182" t="s">
        <v>77000</v>
      </c>
      <c r="J23182" t="s">
        <v>77001</v>
      </c>
      <c r="K23182" t="s">
        <v>77002</v>
      </c>
      <c r="L23182" t="s">
        <v>77942</v>
      </c>
    </row>
    <row r="23183" spans="1:12" x14ac:dyDescent="0.15">
      <c r="A23183" t="s">
        <v>12</v>
      </c>
      <c r="B23183">
        <v>6529678</v>
      </c>
      <c r="C23183">
        <v>6529698</v>
      </c>
      <c r="D23183" t="s">
        <v>76998</v>
      </c>
      <c r="E23183" t="s">
        <v>76999</v>
      </c>
      <c r="F23183" t="s">
        <v>15</v>
      </c>
      <c r="G23183" t="s">
        <v>36</v>
      </c>
      <c r="H23183">
        <v>63</v>
      </c>
      <c r="I23183" t="s">
        <v>77003</v>
      </c>
      <c r="J23183" t="s">
        <v>77004</v>
      </c>
      <c r="K23183" t="s">
        <v>77005</v>
      </c>
      <c r="L23183" t="s">
        <v>77957</v>
      </c>
    </row>
    <row r="23184" spans="1:12" x14ac:dyDescent="0.15">
      <c r="A23184" t="s">
        <v>12</v>
      </c>
      <c r="B23184">
        <v>6529712</v>
      </c>
      <c r="C23184">
        <v>6529732</v>
      </c>
      <c r="D23184" t="s">
        <v>76998</v>
      </c>
      <c r="E23184" t="s">
        <v>76999</v>
      </c>
      <c r="F23184" t="s">
        <v>15</v>
      </c>
      <c r="G23184" t="s">
        <v>23</v>
      </c>
      <c r="H23184">
        <v>97</v>
      </c>
      <c r="I23184" t="s">
        <v>77006</v>
      </c>
      <c r="J23184" t="s">
        <v>77007</v>
      </c>
      <c r="K23184" t="s">
        <v>77008</v>
      </c>
      <c r="L23184" t="s">
        <v>78010</v>
      </c>
    </row>
    <row r="23185" spans="1:12" x14ac:dyDescent="0.15">
      <c r="A23185" t="s">
        <v>12</v>
      </c>
      <c r="B23185">
        <v>6529733</v>
      </c>
      <c r="C23185">
        <v>6529753</v>
      </c>
      <c r="D23185" t="s">
        <v>76998</v>
      </c>
      <c r="E23185" t="s">
        <v>76999</v>
      </c>
      <c r="F23185" t="s">
        <v>15</v>
      </c>
      <c r="G23185" t="s">
        <v>36</v>
      </c>
      <c r="H23185">
        <v>118</v>
      </c>
      <c r="I23185" t="s">
        <v>77009</v>
      </c>
      <c r="J23185" t="s">
        <v>77010</v>
      </c>
      <c r="K23185" t="s">
        <v>77011</v>
      </c>
      <c r="L23185" t="s">
        <v>77973</v>
      </c>
    </row>
    <row r="23186" spans="1:12" x14ac:dyDescent="0.15">
      <c r="A23186" t="s">
        <v>12</v>
      </c>
      <c r="B23186">
        <v>6530455</v>
      </c>
      <c r="C23186">
        <v>6530475</v>
      </c>
      <c r="D23186" t="s">
        <v>77012</v>
      </c>
      <c r="E23186" t="s">
        <v>90</v>
      </c>
      <c r="F23186" t="s">
        <v>15</v>
      </c>
      <c r="G23186" t="s">
        <v>23</v>
      </c>
      <c r="H23186">
        <v>10</v>
      </c>
      <c r="I23186" t="s">
        <v>77013</v>
      </c>
      <c r="J23186" t="s">
        <v>77014</v>
      </c>
      <c r="K23186" t="s">
        <v>77015</v>
      </c>
      <c r="L23186" t="s">
        <v>78001</v>
      </c>
    </row>
    <row r="23187" spans="1:12" x14ac:dyDescent="0.15">
      <c r="A23187" t="s">
        <v>12</v>
      </c>
      <c r="B23187">
        <v>6530503</v>
      </c>
      <c r="C23187">
        <v>6530523</v>
      </c>
      <c r="D23187" t="s">
        <v>77012</v>
      </c>
      <c r="E23187" t="s">
        <v>90</v>
      </c>
      <c r="F23187" t="s">
        <v>15</v>
      </c>
      <c r="G23187" t="s">
        <v>23</v>
      </c>
      <c r="H23187">
        <v>58</v>
      </c>
      <c r="I23187" t="s">
        <v>77016</v>
      </c>
      <c r="J23187" t="s">
        <v>77017</v>
      </c>
      <c r="K23187" t="s">
        <v>77018</v>
      </c>
      <c r="L23187" t="s">
        <v>77911</v>
      </c>
    </row>
    <row r="23188" spans="1:12" x14ac:dyDescent="0.15">
      <c r="A23188" t="s">
        <v>12</v>
      </c>
      <c r="B23188">
        <v>6530529</v>
      </c>
      <c r="C23188">
        <v>6530549</v>
      </c>
      <c r="D23188" t="s">
        <v>77012</v>
      </c>
      <c r="E23188" t="s">
        <v>90</v>
      </c>
      <c r="F23188" t="s">
        <v>15</v>
      </c>
      <c r="G23188" t="s">
        <v>16</v>
      </c>
      <c r="H23188">
        <v>84</v>
      </c>
      <c r="I23188" t="s">
        <v>77019</v>
      </c>
      <c r="J23188" t="s">
        <v>77020</v>
      </c>
      <c r="K23188" t="s">
        <v>77021</v>
      </c>
      <c r="L23188" t="s">
        <v>77946</v>
      </c>
    </row>
    <row r="23189" spans="1:12" x14ac:dyDescent="0.15">
      <c r="A23189" t="s">
        <v>12</v>
      </c>
      <c r="B23189">
        <v>6530559</v>
      </c>
      <c r="C23189">
        <v>6530579</v>
      </c>
      <c r="D23189" t="s">
        <v>77012</v>
      </c>
      <c r="E23189" t="s">
        <v>90</v>
      </c>
      <c r="F23189" t="s">
        <v>15</v>
      </c>
      <c r="G23189" t="s">
        <v>36</v>
      </c>
      <c r="H23189">
        <v>114</v>
      </c>
      <c r="I23189" t="s">
        <v>77022</v>
      </c>
      <c r="J23189" t="s">
        <v>77023</v>
      </c>
      <c r="K23189" t="s">
        <v>77024</v>
      </c>
      <c r="L23189" t="s">
        <v>77965</v>
      </c>
    </row>
    <row r="23190" spans="1:12" x14ac:dyDescent="0.15">
      <c r="A23190" t="s">
        <v>12</v>
      </c>
      <c r="B23190">
        <v>6531440</v>
      </c>
      <c r="C23190">
        <v>6531460</v>
      </c>
      <c r="D23190" t="s">
        <v>77025</v>
      </c>
      <c r="E23190" t="s">
        <v>90</v>
      </c>
      <c r="F23190" t="s">
        <v>15</v>
      </c>
      <c r="G23190" t="s">
        <v>32</v>
      </c>
      <c r="H23190">
        <v>0</v>
      </c>
      <c r="I23190" t="s">
        <v>77026</v>
      </c>
      <c r="J23190" t="s">
        <v>77027</v>
      </c>
      <c r="K23190" t="s">
        <v>77028</v>
      </c>
      <c r="L23190" t="s">
        <v>77980</v>
      </c>
    </row>
    <row r="23191" spans="1:12" x14ac:dyDescent="0.15">
      <c r="A23191" t="s">
        <v>12</v>
      </c>
      <c r="B23191">
        <v>6531463</v>
      </c>
      <c r="C23191">
        <v>6531483</v>
      </c>
      <c r="D23191" t="s">
        <v>77025</v>
      </c>
      <c r="E23191" t="s">
        <v>90</v>
      </c>
      <c r="F23191" t="s">
        <v>15</v>
      </c>
      <c r="G23191" t="s">
        <v>32</v>
      </c>
      <c r="H23191">
        <v>23</v>
      </c>
      <c r="I23191" t="s">
        <v>77029</v>
      </c>
      <c r="J23191" t="s">
        <v>77030</v>
      </c>
      <c r="K23191" t="s">
        <v>77031</v>
      </c>
      <c r="L23191" t="s">
        <v>77975</v>
      </c>
    </row>
    <row r="23192" spans="1:12" x14ac:dyDescent="0.15">
      <c r="A23192" t="s">
        <v>12</v>
      </c>
      <c r="B23192">
        <v>6531483</v>
      </c>
      <c r="C23192">
        <v>6531503</v>
      </c>
      <c r="D23192" t="s">
        <v>77025</v>
      </c>
      <c r="E23192" t="s">
        <v>90</v>
      </c>
      <c r="F23192" t="s">
        <v>15</v>
      </c>
      <c r="G23192" t="s">
        <v>16</v>
      </c>
      <c r="H23192">
        <v>43</v>
      </c>
      <c r="I23192" t="s">
        <v>77032</v>
      </c>
      <c r="J23192" t="s">
        <v>77033</v>
      </c>
      <c r="K23192" t="s">
        <v>77034</v>
      </c>
      <c r="L23192" t="s">
        <v>77942</v>
      </c>
    </row>
    <row r="23193" spans="1:12" x14ac:dyDescent="0.15">
      <c r="A23193" t="s">
        <v>12</v>
      </c>
      <c r="B23193">
        <v>6531509</v>
      </c>
      <c r="C23193">
        <v>6531529</v>
      </c>
      <c r="D23193" t="s">
        <v>77025</v>
      </c>
      <c r="E23193" t="s">
        <v>90</v>
      </c>
      <c r="F23193" t="s">
        <v>15</v>
      </c>
      <c r="G23193" t="s">
        <v>16</v>
      </c>
      <c r="H23193">
        <v>69</v>
      </c>
      <c r="I23193" t="s">
        <v>77035</v>
      </c>
      <c r="J23193" t="s">
        <v>77036</v>
      </c>
      <c r="K23193" t="s">
        <v>77037</v>
      </c>
      <c r="L23193" t="s">
        <v>78015</v>
      </c>
    </row>
    <row r="23194" spans="1:12" x14ac:dyDescent="0.15">
      <c r="A23194" t="s">
        <v>12</v>
      </c>
      <c r="B23194">
        <v>6532466</v>
      </c>
      <c r="C23194">
        <v>6532486</v>
      </c>
      <c r="D23194" t="s">
        <v>77038</v>
      </c>
      <c r="E23194" t="s">
        <v>90</v>
      </c>
      <c r="F23194" t="s">
        <v>15</v>
      </c>
      <c r="G23194" t="s">
        <v>32</v>
      </c>
      <c r="H23194">
        <v>19</v>
      </c>
      <c r="I23194" t="s">
        <v>77039</v>
      </c>
      <c r="J23194" t="s">
        <v>77040</v>
      </c>
      <c r="K23194" t="s">
        <v>77041</v>
      </c>
      <c r="L23194" t="s">
        <v>77982</v>
      </c>
    </row>
    <row r="23195" spans="1:12" x14ac:dyDescent="0.15">
      <c r="A23195" t="s">
        <v>12</v>
      </c>
      <c r="B23195">
        <v>6532508</v>
      </c>
      <c r="C23195">
        <v>6532528</v>
      </c>
      <c r="D23195" t="s">
        <v>77038</v>
      </c>
      <c r="E23195" t="s">
        <v>90</v>
      </c>
      <c r="F23195" t="s">
        <v>15</v>
      </c>
      <c r="G23195" t="s">
        <v>32</v>
      </c>
      <c r="H23195">
        <v>61</v>
      </c>
      <c r="I23195" t="s">
        <v>77042</v>
      </c>
      <c r="J23195" t="s">
        <v>77043</v>
      </c>
      <c r="K23195" t="s">
        <v>77044</v>
      </c>
      <c r="L23195" t="s">
        <v>77979</v>
      </c>
    </row>
    <row r="23196" spans="1:12" x14ac:dyDescent="0.15">
      <c r="A23196" t="s">
        <v>12</v>
      </c>
      <c r="B23196">
        <v>6532566</v>
      </c>
      <c r="C23196">
        <v>6532586</v>
      </c>
      <c r="D23196" t="s">
        <v>77038</v>
      </c>
      <c r="E23196" t="s">
        <v>90</v>
      </c>
      <c r="F23196" t="s">
        <v>15</v>
      </c>
      <c r="G23196" t="s">
        <v>23</v>
      </c>
      <c r="H23196">
        <v>119</v>
      </c>
      <c r="I23196" t="s">
        <v>77045</v>
      </c>
      <c r="J23196" t="s">
        <v>77046</v>
      </c>
      <c r="K23196" t="s">
        <v>77047</v>
      </c>
      <c r="L23196" t="s">
        <v>78058</v>
      </c>
    </row>
    <row r="23197" spans="1:12" x14ac:dyDescent="0.15">
      <c r="A23197" t="s">
        <v>12</v>
      </c>
      <c r="B23197">
        <v>6532590</v>
      </c>
      <c r="C23197">
        <v>6532610</v>
      </c>
      <c r="D23197" t="s">
        <v>77038</v>
      </c>
      <c r="E23197" t="s">
        <v>90</v>
      </c>
      <c r="F23197" t="s">
        <v>15</v>
      </c>
      <c r="G23197" t="s">
        <v>23</v>
      </c>
      <c r="H23197">
        <v>143</v>
      </c>
      <c r="I23197" t="s">
        <v>77048</v>
      </c>
      <c r="J23197" t="s">
        <v>77049</v>
      </c>
      <c r="K23197" t="s">
        <v>77050</v>
      </c>
      <c r="L23197" t="s">
        <v>78076</v>
      </c>
    </row>
    <row r="23198" spans="1:12" x14ac:dyDescent="0.15">
      <c r="A23198" t="s">
        <v>12</v>
      </c>
      <c r="B23198">
        <v>6533229</v>
      </c>
      <c r="C23198">
        <v>6533249</v>
      </c>
      <c r="D23198" t="s">
        <v>77051</v>
      </c>
      <c r="E23198" t="s">
        <v>90</v>
      </c>
      <c r="F23198" t="s">
        <v>15</v>
      </c>
      <c r="G23198" t="s">
        <v>16</v>
      </c>
      <c r="H23198">
        <v>28</v>
      </c>
      <c r="I23198" t="s">
        <v>77052</v>
      </c>
      <c r="J23198" t="s">
        <v>77053</v>
      </c>
      <c r="K23198" t="s">
        <v>77054</v>
      </c>
      <c r="L23198" t="s">
        <v>77956</v>
      </c>
    </row>
    <row r="23199" spans="1:12" x14ac:dyDescent="0.15">
      <c r="A23199" t="s">
        <v>12</v>
      </c>
      <c r="B23199">
        <v>6533256</v>
      </c>
      <c r="C23199">
        <v>6533276</v>
      </c>
      <c r="D23199" t="s">
        <v>77051</v>
      </c>
      <c r="E23199" t="s">
        <v>90</v>
      </c>
      <c r="F23199" t="s">
        <v>15</v>
      </c>
      <c r="G23199" t="s">
        <v>16</v>
      </c>
      <c r="H23199">
        <v>55</v>
      </c>
      <c r="I23199" t="s">
        <v>77055</v>
      </c>
      <c r="J23199" t="s">
        <v>77056</v>
      </c>
      <c r="K23199" t="s">
        <v>77057</v>
      </c>
      <c r="L23199" t="s">
        <v>77992</v>
      </c>
    </row>
    <row r="23200" spans="1:12" x14ac:dyDescent="0.15">
      <c r="A23200" t="s">
        <v>12</v>
      </c>
      <c r="B23200">
        <v>6533280</v>
      </c>
      <c r="C23200">
        <v>6533300</v>
      </c>
      <c r="D23200" t="s">
        <v>77051</v>
      </c>
      <c r="E23200" t="s">
        <v>90</v>
      </c>
      <c r="F23200" t="s">
        <v>15</v>
      </c>
      <c r="G23200" t="s">
        <v>16</v>
      </c>
      <c r="H23200">
        <v>79</v>
      </c>
      <c r="I23200" t="s">
        <v>77058</v>
      </c>
      <c r="J23200" t="s">
        <v>77059</v>
      </c>
      <c r="K23200" t="s">
        <v>77060</v>
      </c>
      <c r="L23200" t="s">
        <v>77993</v>
      </c>
    </row>
    <row r="23201" spans="1:12" x14ac:dyDescent="0.15">
      <c r="A23201" t="s">
        <v>12</v>
      </c>
      <c r="B23201">
        <v>6533300</v>
      </c>
      <c r="C23201">
        <v>6533320</v>
      </c>
      <c r="D23201" t="s">
        <v>77051</v>
      </c>
      <c r="E23201" t="s">
        <v>90</v>
      </c>
      <c r="F23201" t="s">
        <v>15</v>
      </c>
      <c r="G23201" t="s">
        <v>16</v>
      </c>
      <c r="H23201">
        <v>99</v>
      </c>
      <c r="I23201" t="s">
        <v>77061</v>
      </c>
      <c r="J23201" t="s">
        <v>77062</v>
      </c>
      <c r="K23201" t="s">
        <v>77063</v>
      </c>
      <c r="L23201" t="s">
        <v>78051</v>
      </c>
    </row>
    <row r="23202" spans="1:12" x14ac:dyDescent="0.15">
      <c r="A23202" t="s">
        <v>12</v>
      </c>
      <c r="B23202">
        <v>6534186</v>
      </c>
      <c r="C23202">
        <v>6534206</v>
      </c>
      <c r="D23202" t="s">
        <v>77064</v>
      </c>
      <c r="E23202" t="s">
        <v>90</v>
      </c>
      <c r="F23202" t="s">
        <v>15</v>
      </c>
      <c r="G23202" t="s">
        <v>36</v>
      </c>
      <c r="H23202">
        <v>0</v>
      </c>
      <c r="I23202" t="s">
        <v>77065</v>
      </c>
      <c r="J23202" t="s">
        <v>77066</v>
      </c>
      <c r="K23202" t="s">
        <v>77067</v>
      </c>
      <c r="L23202" t="s">
        <v>77980</v>
      </c>
    </row>
    <row r="23203" spans="1:12" x14ac:dyDescent="0.15">
      <c r="A23203" t="s">
        <v>12</v>
      </c>
      <c r="B23203">
        <v>6534209</v>
      </c>
      <c r="C23203">
        <v>6534229</v>
      </c>
      <c r="D23203" t="s">
        <v>77064</v>
      </c>
      <c r="E23203" t="s">
        <v>90</v>
      </c>
      <c r="F23203" t="s">
        <v>15</v>
      </c>
      <c r="G23203" t="s">
        <v>23</v>
      </c>
      <c r="H23203">
        <v>23</v>
      </c>
      <c r="I23203" t="s">
        <v>77068</v>
      </c>
      <c r="J23203" t="s">
        <v>77069</v>
      </c>
      <c r="K23203" t="s">
        <v>77070</v>
      </c>
      <c r="L23203" t="s">
        <v>77975</v>
      </c>
    </row>
    <row r="23204" spans="1:12" x14ac:dyDescent="0.15">
      <c r="A23204" t="s">
        <v>12</v>
      </c>
      <c r="B23204">
        <v>6534238</v>
      </c>
      <c r="C23204">
        <v>6534258</v>
      </c>
      <c r="D23204" t="s">
        <v>77064</v>
      </c>
      <c r="E23204" t="s">
        <v>90</v>
      </c>
      <c r="F23204" t="s">
        <v>15</v>
      </c>
      <c r="G23204" t="s">
        <v>16</v>
      </c>
      <c r="H23204">
        <v>52</v>
      </c>
      <c r="I23204" t="s">
        <v>77071</v>
      </c>
      <c r="J23204" t="s">
        <v>77072</v>
      </c>
      <c r="K23204" t="s">
        <v>77073</v>
      </c>
      <c r="L23204" t="s">
        <v>77959</v>
      </c>
    </row>
    <row r="23205" spans="1:12" x14ac:dyDescent="0.15">
      <c r="A23205" t="s">
        <v>12</v>
      </c>
      <c r="B23205">
        <v>6534262</v>
      </c>
      <c r="C23205">
        <v>6534282</v>
      </c>
      <c r="D23205" t="s">
        <v>77064</v>
      </c>
      <c r="E23205" t="s">
        <v>90</v>
      </c>
      <c r="F23205" t="s">
        <v>15</v>
      </c>
      <c r="G23205" t="s">
        <v>36</v>
      </c>
      <c r="H23205">
        <v>76</v>
      </c>
      <c r="I23205" t="s">
        <v>77074</v>
      </c>
      <c r="J23205" t="s">
        <v>77075</v>
      </c>
      <c r="K23205" t="s">
        <v>77076</v>
      </c>
      <c r="L23205" t="s">
        <v>77985</v>
      </c>
    </row>
    <row r="23206" spans="1:12" x14ac:dyDescent="0.15">
      <c r="A23206" t="s">
        <v>12</v>
      </c>
      <c r="B23206">
        <v>6535048</v>
      </c>
      <c r="C23206">
        <v>6535068</v>
      </c>
      <c r="D23206" t="s">
        <v>77077</v>
      </c>
      <c r="E23206" t="s">
        <v>90</v>
      </c>
      <c r="F23206" t="s">
        <v>15</v>
      </c>
      <c r="G23206" t="s">
        <v>16</v>
      </c>
      <c r="H23206">
        <v>0</v>
      </c>
      <c r="I23206" t="s">
        <v>77078</v>
      </c>
      <c r="J23206" t="s">
        <v>77079</v>
      </c>
      <c r="K23206" t="s">
        <v>77080</v>
      </c>
      <c r="L23206" t="s">
        <v>77980</v>
      </c>
    </row>
    <row r="23207" spans="1:12" x14ac:dyDescent="0.15">
      <c r="A23207" t="s">
        <v>12</v>
      </c>
      <c r="B23207">
        <v>6535075</v>
      </c>
      <c r="C23207">
        <v>6535095</v>
      </c>
      <c r="D23207" t="s">
        <v>77077</v>
      </c>
      <c r="E23207" t="s">
        <v>90</v>
      </c>
      <c r="F23207" t="s">
        <v>15</v>
      </c>
      <c r="G23207" t="s">
        <v>16</v>
      </c>
      <c r="H23207">
        <v>27</v>
      </c>
      <c r="I23207" t="s">
        <v>77081</v>
      </c>
      <c r="J23207" t="s">
        <v>77082</v>
      </c>
      <c r="K23207" t="s">
        <v>77083</v>
      </c>
      <c r="L23207" t="s">
        <v>78013</v>
      </c>
    </row>
    <row r="23208" spans="1:12" x14ac:dyDescent="0.15">
      <c r="A23208" t="s">
        <v>12</v>
      </c>
      <c r="B23208">
        <v>6535095</v>
      </c>
      <c r="C23208">
        <v>6535115</v>
      </c>
      <c r="D23208" t="s">
        <v>77077</v>
      </c>
      <c r="E23208" t="s">
        <v>90</v>
      </c>
      <c r="F23208" t="s">
        <v>15</v>
      </c>
      <c r="G23208" t="s">
        <v>16</v>
      </c>
      <c r="H23208">
        <v>47</v>
      </c>
      <c r="I23208" t="s">
        <v>77084</v>
      </c>
      <c r="J23208" t="s">
        <v>77085</v>
      </c>
      <c r="K23208" t="s">
        <v>77086</v>
      </c>
      <c r="L23208" t="s">
        <v>77932</v>
      </c>
    </row>
    <row r="23209" spans="1:12" x14ac:dyDescent="0.15">
      <c r="A23209" t="s">
        <v>12</v>
      </c>
      <c r="B23209">
        <v>6535147</v>
      </c>
      <c r="C23209">
        <v>6535167</v>
      </c>
      <c r="D23209" t="s">
        <v>77077</v>
      </c>
      <c r="E23209" t="s">
        <v>90</v>
      </c>
      <c r="F23209" t="s">
        <v>15</v>
      </c>
      <c r="G23209" t="s">
        <v>16</v>
      </c>
      <c r="H23209">
        <v>99</v>
      </c>
      <c r="I23209" t="s">
        <v>77087</v>
      </c>
      <c r="J23209" t="s">
        <v>77088</v>
      </c>
      <c r="K23209" t="s">
        <v>77089</v>
      </c>
      <c r="L23209" t="s">
        <v>78051</v>
      </c>
    </row>
    <row r="23210" spans="1:12" x14ac:dyDescent="0.15">
      <c r="A23210" t="s">
        <v>12</v>
      </c>
      <c r="B23210">
        <v>6535706</v>
      </c>
      <c r="C23210">
        <v>6535726</v>
      </c>
      <c r="D23210" t="s">
        <v>77090</v>
      </c>
      <c r="E23210" t="s">
        <v>90</v>
      </c>
      <c r="F23210" t="s">
        <v>15</v>
      </c>
      <c r="G23210" t="s">
        <v>16</v>
      </c>
      <c r="H23210">
        <v>8</v>
      </c>
      <c r="I23210" t="s">
        <v>77091</v>
      </c>
      <c r="J23210" t="s">
        <v>77092</v>
      </c>
      <c r="K23210" t="s">
        <v>77093</v>
      </c>
      <c r="L23210" t="s">
        <v>77955</v>
      </c>
    </row>
    <row r="23211" spans="1:12" x14ac:dyDescent="0.15">
      <c r="A23211" t="s">
        <v>12</v>
      </c>
      <c r="B23211">
        <v>6535748</v>
      </c>
      <c r="C23211">
        <v>6535768</v>
      </c>
      <c r="D23211" t="s">
        <v>77090</v>
      </c>
      <c r="E23211" t="s">
        <v>90</v>
      </c>
      <c r="F23211" t="s">
        <v>15</v>
      </c>
      <c r="G23211" t="s">
        <v>23</v>
      </c>
      <c r="H23211">
        <v>50</v>
      </c>
      <c r="I23211" t="s">
        <v>77094</v>
      </c>
      <c r="J23211" t="s">
        <v>77095</v>
      </c>
      <c r="K23211" t="s">
        <v>77096</v>
      </c>
      <c r="L23211" t="s">
        <v>77925</v>
      </c>
    </row>
    <row r="23212" spans="1:12" x14ac:dyDescent="0.15">
      <c r="A23212" t="s">
        <v>12</v>
      </c>
      <c r="B23212">
        <v>6535779</v>
      </c>
      <c r="C23212">
        <v>6535799</v>
      </c>
      <c r="D23212" t="s">
        <v>77090</v>
      </c>
      <c r="E23212" t="s">
        <v>90</v>
      </c>
      <c r="F23212" t="s">
        <v>15</v>
      </c>
      <c r="G23212" t="s">
        <v>36</v>
      </c>
      <c r="H23212">
        <v>81</v>
      </c>
      <c r="I23212" t="s">
        <v>77097</v>
      </c>
      <c r="J23212" t="s">
        <v>77098</v>
      </c>
      <c r="K23212" t="s">
        <v>77099</v>
      </c>
      <c r="L23212" t="s">
        <v>78019</v>
      </c>
    </row>
    <row r="23213" spans="1:12" x14ac:dyDescent="0.15">
      <c r="A23213" t="s">
        <v>12</v>
      </c>
      <c r="B23213">
        <v>6535827</v>
      </c>
      <c r="C23213">
        <v>6535847</v>
      </c>
      <c r="D23213" t="s">
        <v>77090</v>
      </c>
      <c r="E23213" t="s">
        <v>90</v>
      </c>
      <c r="F23213" t="s">
        <v>15</v>
      </c>
      <c r="G23213" t="s">
        <v>16</v>
      </c>
      <c r="H23213">
        <v>129</v>
      </c>
      <c r="I23213" t="s">
        <v>77100</v>
      </c>
      <c r="J23213" t="s">
        <v>77101</v>
      </c>
      <c r="K23213" t="s">
        <v>77102</v>
      </c>
      <c r="L23213" t="s">
        <v>77988</v>
      </c>
    </row>
    <row r="23214" spans="1:12" x14ac:dyDescent="0.15">
      <c r="A23214" t="s">
        <v>12</v>
      </c>
      <c r="B23214">
        <v>6537097</v>
      </c>
      <c r="C23214">
        <v>6537117</v>
      </c>
      <c r="D23214" t="s">
        <v>77103</v>
      </c>
      <c r="E23214" t="s">
        <v>90</v>
      </c>
      <c r="F23214" t="s">
        <v>15</v>
      </c>
      <c r="G23214" t="s">
        <v>16</v>
      </c>
      <c r="H23214">
        <v>0</v>
      </c>
      <c r="I23214" t="s">
        <v>77104</v>
      </c>
      <c r="J23214" t="s">
        <v>77105</v>
      </c>
      <c r="K23214" t="s">
        <v>77106</v>
      </c>
      <c r="L23214" t="s">
        <v>77980</v>
      </c>
    </row>
    <row r="23215" spans="1:12" x14ac:dyDescent="0.15">
      <c r="A23215" t="s">
        <v>12</v>
      </c>
      <c r="B23215">
        <v>6537122</v>
      </c>
      <c r="C23215">
        <v>6537142</v>
      </c>
      <c r="D23215" t="s">
        <v>77103</v>
      </c>
      <c r="E23215" t="s">
        <v>90</v>
      </c>
      <c r="F23215" t="s">
        <v>15</v>
      </c>
      <c r="G23215" t="s">
        <v>32</v>
      </c>
      <c r="H23215">
        <v>25</v>
      </c>
      <c r="I23215" t="s">
        <v>77107</v>
      </c>
      <c r="J23215" t="s">
        <v>77108</v>
      </c>
      <c r="K23215" t="s">
        <v>77109</v>
      </c>
      <c r="L23215" t="s">
        <v>78012</v>
      </c>
    </row>
    <row r="23216" spans="1:12" x14ac:dyDescent="0.15">
      <c r="A23216" t="s">
        <v>12</v>
      </c>
      <c r="B23216">
        <v>6537159</v>
      </c>
      <c r="C23216">
        <v>6537179</v>
      </c>
      <c r="D23216" t="s">
        <v>77103</v>
      </c>
      <c r="E23216" t="s">
        <v>90</v>
      </c>
      <c r="F23216" t="s">
        <v>15</v>
      </c>
      <c r="G23216" t="s">
        <v>23</v>
      </c>
      <c r="H23216">
        <v>62</v>
      </c>
      <c r="I23216" t="s">
        <v>77110</v>
      </c>
      <c r="J23216" t="s">
        <v>77111</v>
      </c>
      <c r="K23216" t="s">
        <v>77112</v>
      </c>
      <c r="L23216" t="s">
        <v>77949</v>
      </c>
    </row>
    <row r="23217" spans="1:12" x14ac:dyDescent="0.15">
      <c r="A23217" t="s">
        <v>12</v>
      </c>
      <c r="B23217">
        <v>6537191</v>
      </c>
      <c r="C23217">
        <v>6537211</v>
      </c>
      <c r="D23217" t="s">
        <v>77103</v>
      </c>
      <c r="E23217" t="s">
        <v>90</v>
      </c>
      <c r="F23217" t="s">
        <v>15</v>
      </c>
      <c r="G23217" t="s">
        <v>23</v>
      </c>
      <c r="H23217">
        <v>94</v>
      </c>
      <c r="I23217" t="s">
        <v>77113</v>
      </c>
      <c r="J23217" t="s">
        <v>77114</v>
      </c>
      <c r="K23217" t="s">
        <v>77115</v>
      </c>
      <c r="L23217" t="s">
        <v>77927</v>
      </c>
    </row>
    <row r="23218" spans="1:12" x14ac:dyDescent="0.15">
      <c r="A23218" t="s">
        <v>12</v>
      </c>
      <c r="B23218">
        <v>6537874</v>
      </c>
      <c r="C23218">
        <v>6537894</v>
      </c>
      <c r="D23218" t="s">
        <v>77116</v>
      </c>
      <c r="E23218" t="s">
        <v>90</v>
      </c>
      <c r="F23218" t="s">
        <v>15</v>
      </c>
      <c r="G23218" t="s">
        <v>32</v>
      </c>
      <c r="H23218">
        <v>7</v>
      </c>
      <c r="I23218" t="s">
        <v>77117</v>
      </c>
      <c r="J23218" t="s">
        <v>77118</v>
      </c>
      <c r="K23218" t="s">
        <v>77119</v>
      </c>
      <c r="L23218" t="s">
        <v>77909</v>
      </c>
    </row>
    <row r="23219" spans="1:12" x14ac:dyDescent="0.15">
      <c r="A23219" t="s">
        <v>12</v>
      </c>
      <c r="B23219">
        <v>6537908</v>
      </c>
      <c r="C23219">
        <v>6537928</v>
      </c>
      <c r="D23219" t="s">
        <v>77116</v>
      </c>
      <c r="E23219" t="s">
        <v>90</v>
      </c>
      <c r="F23219" t="s">
        <v>15</v>
      </c>
      <c r="G23219" t="s">
        <v>16</v>
      </c>
      <c r="H23219">
        <v>41</v>
      </c>
      <c r="I23219" t="s">
        <v>77120</v>
      </c>
      <c r="J23219" t="s">
        <v>77121</v>
      </c>
      <c r="K23219" t="s">
        <v>77122</v>
      </c>
      <c r="L23219" t="s">
        <v>78014</v>
      </c>
    </row>
    <row r="23220" spans="1:12" x14ac:dyDescent="0.15">
      <c r="A23220" t="s">
        <v>12</v>
      </c>
      <c r="B23220">
        <v>6537929</v>
      </c>
      <c r="C23220">
        <v>6537949</v>
      </c>
      <c r="D23220" t="s">
        <v>77116</v>
      </c>
      <c r="E23220" t="s">
        <v>90</v>
      </c>
      <c r="F23220" t="s">
        <v>15</v>
      </c>
      <c r="G23220" t="s">
        <v>23</v>
      </c>
      <c r="H23220">
        <v>62</v>
      </c>
      <c r="I23220" t="s">
        <v>77123</v>
      </c>
      <c r="J23220" t="s">
        <v>77124</v>
      </c>
      <c r="K23220" t="s">
        <v>77125</v>
      </c>
      <c r="L23220" t="s">
        <v>77949</v>
      </c>
    </row>
    <row r="23221" spans="1:12" x14ac:dyDescent="0.15">
      <c r="A23221" t="s">
        <v>12</v>
      </c>
      <c r="B23221">
        <v>6537959</v>
      </c>
      <c r="C23221">
        <v>6537979</v>
      </c>
      <c r="D23221" t="s">
        <v>77116</v>
      </c>
      <c r="E23221" t="s">
        <v>90</v>
      </c>
      <c r="F23221" t="s">
        <v>15</v>
      </c>
      <c r="G23221" t="s">
        <v>36</v>
      </c>
      <c r="H23221">
        <v>92</v>
      </c>
      <c r="I23221" t="s">
        <v>77126</v>
      </c>
      <c r="J23221" t="s">
        <v>77127</v>
      </c>
      <c r="K23221" t="s">
        <v>77128</v>
      </c>
      <c r="L23221" t="s">
        <v>78032</v>
      </c>
    </row>
    <row r="23222" spans="1:12" x14ac:dyDescent="0.15">
      <c r="A23222" t="s">
        <v>12</v>
      </c>
      <c r="B23222">
        <v>6540515</v>
      </c>
      <c r="C23222">
        <v>6540535</v>
      </c>
      <c r="D23222" t="s">
        <v>77129</v>
      </c>
      <c r="E23222" t="s">
        <v>90</v>
      </c>
      <c r="F23222" t="s">
        <v>76</v>
      </c>
      <c r="G23222" t="s">
        <v>16</v>
      </c>
      <c r="H23222">
        <v>44</v>
      </c>
      <c r="I23222" t="s">
        <v>77130</v>
      </c>
      <c r="J23222" t="s">
        <v>77131</v>
      </c>
      <c r="K23222" t="s">
        <v>77132</v>
      </c>
      <c r="L23222" t="s">
        <v>78016</v>
      </c>
    </row>
    <row r="23223" spans="1:12" x14ac:dyDescent="0.15">
      <c r="A23223" t="s">
        <v>12</v>
      </c>
      <c r="B23223">
        <v>6540467</v>
      </c>
      <c r="C23223">
        <v>6540487</v>
      </c>
      <c r="D23223" t="s">
        <v>77129</v>
      </c>
      <c r="E23223" t="s">
        <v>90</v>
      </c>
      <c r="F23223" t="s">
        <v>76</v>
      </c>
      <c r="G23223" t="s">
        <v>23</v>
      </c>
      <c r="H23223">
        <v>92</v>
      </c>
      <c r="I23223" t="s">
        <v>77133</v>
      </c>
      <c r="J23223" t="s">
        <v>77134</v>
      </c>
      <c r="K23223" t="s">
        <v>77135</v>
      </c>
      <c r="L23223" t="s">
        <v>78032</v>
      </c>
    </row>
    <row r="23224" spans="1:12" x14ac:dyDescent="0.15">
      <c r="A23224" t="s">
        <v>12</v>
      </c>
      <c r="B23224">
        <v>6540443</v>
      </c>
      <c r="C23224">
        <v>6540463</v>
      </c>
      <c r="D23224" t="s">
        <v>77129</v>
      </c>
      <c r="E23224" t="s">
        <v>90</v>
      </c>
      <c r="F23224" t="s">
        <v>76</v>
      </c>
      <c r="G23224" t="s">
        <v>23</v>
      </c>
      <c r="H23224">
        <v>116</v>
      </c>
      <c r="I23224" t="s">
        <v>77136</v>
      </c>
      <c r="J23224" t="s">
        <v>77137</v>
      </c>
      <c r="K23224" t="s">
        <v>77138</v>
      </c>
      <c r="L23224" t="s">
        <v>77976</v>
      </c>
    </row>
    <row r="23225" spans="1:12" x14ac:dyDescent="0.15">
      <c r="A23225" t="s">
        <v>12</v>
      </c>
      <c r="B23225">
        <v>6540417</v>
      </c>
      <c r="C23225">
        <v>6540437</v>
      </c>
      <c r="D23225" t="s">
        <v>77129</v>
      </c>
      <c r="E23225" t="s">
        <v>90</v>
      </c>
      <c r="F23225" t="s">
        <v>76</v>
      </c>
      <c r="G23225" t="s">
        <v>16</v>
      </c>
      <c r="H23225">
        <v>142</v>
      </c>
      <c r="I23225" t="s">
        <v>77139</v>
      </c>
      <c r="J23225" t="s">
        <v>77140</v>
      </c>
      <c r="K23225" t="s">
        <v>77141</v>
      </c>
      <c r="L23225" t="s">
        <v>77990</v>
      </c>
    </row>
    <row r="23226" spans="1:12" x14ac:dyDescent="0.15">
      <c r="A23226" t="s">
        <v>12</v>
      </c>
      <c r="B23226">
        <v>6542322</v>
      </c>
      <c r="C23226">
        <v>6542342</v>
      </c>
      <c r="D23226" t="s">
        <v>77142</v>
      </c>
      <c r="E23226" t="s">
        <v>90</v>
      </c>
      <c r="F23226" t="s">
        <v>76</v>
      </c>
      <c r="G23226" t="s">
        <v>16</v>
      </c>
      <c r="H23226">
        <v>0</v>
      </c>
      <c r="I23226" t="s">
        <v>77143</v>
      </c>
      <c r="J23226" t="s">
        <v>77144</v>
      </c>
      <c r="K23226" t="s">
        <v>77145</v>
      </c>
      <c r="L23226" t="s">
        <v>77980</v>
      </c>
    </row>
    <row r="23227" spans="1:12" x14ac:dyDescent="0.15">
      <c r="A23227" t="s">
        <v>12</v>
      </c>
      <c r="B23227">
        <v>6542263</v>
      </c>
      <c r="C23227">
        <v>6542283</v>
      </c>
      <c r="D23227" t="s">
        <v>77142</v>
      </c>
      <c r="E23227" t="s">
        <v>90</v>
      </c>
      <c r="F23227" t="s">
        <v>76</v>
      </c>
      <c r="G23227" t="s">
        <v>23</v>
      </c>
      <c r="H23227">
        <v>59</v>
      </c>
      <c r="I23227" t="s">
        <v>77146</v>
      </c>
      <c r="J23227" t="s">
        <v>77147</v>
      </c>
      <c r="K23227" t="s">
        <v>77148</v>
      </c>
      <c r="L23227" t="s">
        <v>78009</v>
      </c>
    </row>
    <row r="23228" spans="1:12" x14ac:dyDescent="0.15">
      <c r="A23228" t="s">
        <v>12</v>
      </c>
      <c r="B23228">
        <v>6542176</v>
      </c>
      <c r="C23228">
        <v>6542196</v>
      </c>
      <c r="D23228" t="s">
        <v>77142</v>
      </c>
      <c r="E23228" t="s">
        <v>90</v>
      </c>
      <c r="F23228" t="s">
        <v>76</v>
      </c>
      <c r="G23228" t="s">
        <v>23</v>
      </c>
      <c r="H23228">
        <v>146</v>
      </c>
      <c r="I23228" t="s">
        <v>77149</v>
      </c>
      <c r="J23228" t="s">
        <v>77150</v>
      </c>
      <c r="K23228" t="s">
        <v>77151</v>
      </c>
      <c r="L23228" t="s">
        <v>78063</v>
      </c>
    </row>
    <row r="23229" spans="1:12" x14ac:dyDescent="0.15">
      <c r="A23229" t="s">
        <v>12</v>
      </c>
      <c r="B23229">
        <v>6542153</v>
      </c>
      <c r="C23229">
        <v>6542173</v>
      </c>
      <c r="D23229" t="s">
        <v>77142</v>
      </c>
      <c r="E23229" t="s">
        <v>90</v>
      </c>
      <c r="F23229" t="s">
        <v>76</v>
      </c>
      <c r="G23229" t="s">
        <v>36</v>
      </c>
      <c r="H23229">
        <v>169</v>
      </c>
      <c r="I23229" t="s">
        <v>77152</v>
      </c>
      <c r="J23229" t="s">
        <v>77153</v>
      </c>
      <c r="K23229" t="s">
        <v>77154</v>
      </c>
      <c r="L23229" t="s">
        <v>78135</v>
      </c>
    </row>
    <row r="23230" spans="1:12" x14ac:dyDescent="0.15">
      <c r="A23230" t="s">
        <v>12</v>
      </c>
      <c r="B23230">
        <v>6542423</v>
      </c>
      <c r="C23230">
        <v>6542443</v>
      </c>
      <c r="D23230" t="s">
        <v>77155</v>
      </c>
      <c r="E23230" t="s">
        <v>90</v>
      </c>
      <c r="F23230" t="s">
        <v>15</v>
      </c>
      <c r="G23230" t="s">
        <v>36</v>
      </c>
      <c r="H23230">
        <v>0</v>
      </c>
      <c r="I23230" t="s">
        <v>77156</v>
      </c>
      <c r="J23230" t="s">
        <v>77157</v>
      </c>
      <c r="K23230" t="s">
        <v>77158</v>
      </c>
      <c r="L23230" t="s">
        <v>77980</v>
      </c>
    </row>
    <row r="23231" spans="1:12" x14ac:dyDescent="0.15">
      <c r="A23231" t="s">
        <v>12</v>
      </c>
      <c r="B23231">
        <v>6542446</v>
      </c>
      <c r="C23231">
        <v>6542466</v>
      </c>
      <c r="D23231" t="s">
        <v>77155</v>
      </c>
      <c r="E23231" t="s">
        <v>90</v>
      </c>
      <c r="F23231" t="s">
        <v>15</v>
      </c>
      <c r="G23231" t="s">
        <v>32</v>
      </c>
      <c r="H23231">
        <v>23</v>
      </c>
      <c r="I23231" t="s">
        <v>77159</v>
      </c>
      <c r="J23231" t="s">
        <v>77160</v>
      </c>
      <c r="K23231" t="s">
        <v>77161</v>
      </c>
      <c r="L23231" t="s">
        <v>77975</v>
      </c>
    </row>
    <row r="23232" spans="1:12" x14ac:dyDescent="0.15">
      <c r="A23232" t="s">
        <v>12</v>
      </c>
      <c r="B23232">
        <v>6542492</v>
      </c>
      <c r="C23232">
        <v>6542512</v>
      </c>
      <c r="D23232" t="s">
        <v>77155</v>
      </c>
      <c r="E23232" t="s">
        <v>90</v>
      </c>
      <c r="F23232" t="s">
        <v>15</v>
      </c>
      <c r="G23232" t="s">
        <v>16</v>
      </c>
      <c r="H23232">
        <v>69</v>
      </c>
      <c r="I23232" t="s">
        <v>77162</v>
      </c>
      <c r="J23232" t="s">
        <v>77163</v>
      </c>
      <c r="K23232" t="s">
        <v>77164</v>
      </c>
      <c r="L23232" t="s">
        <v>78015</v>
      </c>
    </row>
    <row r="23233" spans="1:12" x14ac:dyDescent="0.15">
      <c r="A23233" t="s">
        <v>12</v>
      </c>
      <c r="B23233">
        <v>6542518</v>
      </c>
      <c r="C23233">
        <v>6542538</v>
      </c>
      <c r="D23233" t="s">
        <v>77155</v>
      </c>
      <c r="E23233" t="s">
        <v>90</v>
      </c>
      <c r="F23233" t="s">
        <v>15</v>
      </c>
      <c r="G23233" t="s">
        <v>23</v>
      </c>
      <c r="H23233">
        <v>95</v>
      </c>
      <c r="I23233" t="s">
        <v>77165</v>
      </c>
      <c r="J23233" t="s">
        <v>77166</v>
      </c>
      <c r="K23233" t="s">
        <v>77167</v>
      </c>
      <c r="L23233" t="s">
        <v>77920</v>
      </c>
    </row>
    <row r="23234" spans="1:12" x14ac:dyDescent="0.15">
      <c r="A23234" t="s">
        <v>12</v>
      </c>
      <c r="B23234">
        <v>6543373</v>
      </c>
      <c r="C23234">
        <v>6543393</v>
      </c>
      <c r="D23234" t="s">
        <v>77168</v>
      </c>
      <c r="E23234" t="s">
        <v>90</v>
      </c>
      <c r="F23234" t="s">
        <v>15</v>
      </c>
      <c r="G23234" t="s">
        <v>32</v>
      </c>
      <c r="H23234">
        <v>1</v>
      </c>
      <c r="I23234" t="s">
        <v>77169</v>
      </c>
      <c r="J23234" t="s">
        <v>77170</v>
      </c>
      <c r="K23234" t="s">
        <v>77171</v>
      </c>
      <c r="L23234" t="s">
        <v>77917</v>
      </c>
    </row>
    <row r="23235" spans="1:12" x14ac:dyDescent="0.15">
      <c r="A23235" t="s">
        <v>12</v>
      </c>
      <c r="B23235">
        <v>6543397</v>
      </c>
      <c r="C23235">
        <v>6543417</v>
      </c>
      <c r="D23235" t="s">
        <v>77168</v>
      </c>
      <c r="E23235" t="s">
        <v>90</v>
      </c>
      <c r="F23235" t="s">
        <v>15</v>
      </c>
      <c r="G23235" t="s">
        <v>36</v>
      </c>
      <c r="H23235">
        <v>25</v>
      </c>
      <c r="I23235" t="s">
        <v>77172</v>
      </c>
      <c r="J23235" t="s">
        <v>77173</v>
      </c>
      <c r="K23235" t="s">
        <v>77174</v>
      </c>
      <c r="L23235" t="s">
        <v>78012</v>
      </c>
    </row>
    <row r="23236" spans="1:12" x14ac:dyDescent="0.15">
      <c r="A23236" t="s">
        <v>12</v>
      </c>
      <c r="B23236">
        <v>6543421</v>
      </c>
      <c r="C23236">
        <v>6543441</v>
      </c>
      <c r="D23236" t="s">
        <v>77168</v>
      </c>
      <c r="E23236" t="s">
        <v>90</v>
      </c>
      <c r="F23236" t="s">
        <v>15</v>
      </c>
      <c r="G23236" t="s">
        <v>36</v>
      </c>
      <c r="H23236">
        <v>49</v>
      </c>
      <c r="I23236" t="s">
        <v>77175</v>
      </c>
      <c r="J23236" t="s">
        <v>77176</v>
      </c>
      <c r="K23236" t="s">
        <v>77177</v>
      </c>
      <c r="L23236" t="s">
        <v>77913</v>
      </c>
    </row>
    <row r="23237" spans="1:12" x14ac:dyDescent="0.15">
      <c r="A23237" t="s">
        <v>12</v>
      </c>
      <c r="B23237">
        <v>6543446</v>
      </c>
      <c r="C23237">
        <v>6543466</v>
      </c>
      <c r="D23237" t="s">
        <v>77168</v>
      </c>
      <c r="E23237" t="s">
        <v>90</v>
      </c>
      <c r="F23237" t="s">
        <v>15</v>
      </c>
      <c r="G23237" t="s">
        <v>32</v>
      </c>
      <c r="H23237">
        <v>74</v>
      </c>
      <c r="I23237" t="s">
        <v>77178</v>
      </c>
      <c r="J23237" t="s">
        <v>77179</v>
      </c>
      <c r="K23237" t="s">
        <v>77180</v>
      </c>
      <c r="L23237" t="s">
        <v>78005</v>
      </c>
    </row>
    <row r="23238" spans="1:12" x14ac:dyDescent="0.15">
      <c r="A23238" t="s">
        <v>12</v>
      </c>
      <c r="B23238">
        <v>6544623</v>
      </c>
      <c r="C23238">
        <v>6544643</v>
      </c>
      <c r="D23238" t="s">
        <v>77181</v>
      </c>
      <c r="E23238" t="s">
        <v>90</v>
      </c>
      <c r="F23238" t="s">
        <v>76</v>
      </c>
      <c r="G23238" t="s">
        <v>36</v>
      </c>
      <c r="H23238">
        <v>31</v>
      </c>
      <c r="I23238" t="s">
        <v>77182</v>
      </c>
      <c r="J23238" t="s">
        <v>77183</v>
      </c>
      <c r="K23238" t="s">
        <v>77184</v>
      </c>
      <c r="L23238" t="s">
        <v>77910</v>
      </c>
    </row>
    <row r="23239" spans="1:12" x14ac:dyDescent="0.15">
      <c r="A23239" t="s">
        <v>12</v>
      </c>
      <c r="B23239">
        <v>6544584</v>
      </c>
      <c r="C23239">
        <v>6544604</v>
      </c>
      <c r="D23239" t="s">
        <v>77181</v>
      </c>
      <c r="E23239" t="s">
        <v>90</v>
      </c>
      <c r="F23239" t="s">
        <v>76</v>
      </c>
      <c r="G23239" t="s">
        <v>16</v>
      </c>
      <c r="H23239">
        <v>70</v>
      </c>
      <c r="I23239" t="s">
        <v>77185</v>
      </c>
      <c r="J23239" t="s">
        <v>77186</v>
      </c>
      <c r="K23239" t="s">
        <v>77187</v>
      </c>
      <c r="L23239" t="s">
        <v>77919</v>
      </c>
    </row>
    <row r="23240" spans="1:12" x14ac:dyDescent="0.15">
      <c r="A23240" t="s">
        <v>12</v>
      </c>
      <c r="B23240">
        <v>6544564</v>
      </c>
      <c r="C23240">
        <v>6544584</v>
      </c>
      <c r="D23240" t="s">
        <v>77181</v>
      </c>
      <c r="E23240" t="s">
        <v>90</v>
      </c>
      <c r="F23240" t="s">
        <v>76</v>
      </c>
      <c r="G23240" t="s">
        <v>16</v>
      </c>
      <c r="H23240">
        <v>90</v>
      </c>
      <c r="I23240" t="s">
        <v>77188</v>
      </c>
      <c r="J23240" t="s">
        <v>77189</v>
      </c>
      <c r="K23240" t="s">
        <v>77190</v>
      </c>
      <c r="L23240" t="s">
        <v>78017</v>
      </c>
    </row>
    <row r="23241" spans="1:12" x14ac:dyDescent="0.15">
      <c r="A23241" t="s">
        <v>12</v>
      </c>
      <c r="B23241">
        <v>6544544</v>
      </c>
      <c r="C23241">
        <v>6544564</v>
      </c>
      <c r="D23241" t="s">
        <v>77181</v>
      </c>
      <c r="E23241" t="s">
        <v>90</v>
      </c>
      <c r="F23241" t="s">
        <v>76</v>
      </c>
      <c r="G23241" t="s">
        <v>23</v>
      </c>
      <c r="H23241">
        <v>110</v>
      </c>
      <c r="I23241" t="s">
        <v>77191</v>
      </c>
      <c r="J23241" t="s">
        <v>77192</v>
      </c>
      <c r="K23241" t="s">
        <v>77193</v>
      </c>
      <c r="L23241" t="s">
        <v>78030</v>
      </c>
    </row>
    <row r="23242" spans="1:12" x14ac:dyDescent="0.15">
      <c r="A23242" t="s">
        <v>12</v>
      </c>
      <c r="B23242">
        <v>6544712</v>
      </c>
      <c r="C23242">
        <v>6544732</v>
      </c>
      <c r="D23242" t="s">
        <v>77194</v>
      </c>
      <c r="E23242" t="s">
        <v>77195</v>
      </c>
      <c r="F23242" t="s">
        <v>15</v>
      </c>
      <c r="G23242" t="s">
        <v>32</v>
      </c>
      <c r="H23242">
        <v>6</v>
      </c>
      <c r="I23242" t="s">
        <v>77196</v>
      </c>
      <c r="J23242" t="s">
        <v>77197</v>
      </c>
      <c r="K23242" t="s">
        <v>77198</v>
      </c>
      <c r="L23242" t="s">
        <v>78025</v>
      </c>
    </row>
    <row r="23243" spans="1:12" x14ac:dyDescent="0.15">
      <c r="A23243" t="s">
        <v>12</v>
      </c>
      <c r="B23243">
        <v>6544734</v>
      </c>
      <c r="C23243">
        <v>6544754</v>
      </c>
      <c r="D23243" t="s">
        <v>77194</v>
      </c>
      <c r="E23243" t="s">
        <v>77195</v>
      </c>
      <c r="F23243" t="s">
        <v>15</v>
      </c>
      <c r="G23243" t="s">
        <v>32</v>
      </c>
      <c r="H23243">
        <v>28</v>
      </c>
      <c r="I23243" t="s">
        <v>77199</v>
      </c>
      <c r="J23243" t="s">
        <v>77200</v>
      </c>
      <c r="K23243" t="s">
        <v>77201</v>
      </c>
      <c r="L23243" t="s">
        <v>77956</v>
      </c>
    </row>
    <row r="23244" spans="1:12" x14ac:dyDescent="0.15">
      <c r="A23244" t="s">
        <v>12</v>
      </c>
      <c r="B23244">
        <v>6544773</v>
      </c>
      <c r="C23244">
        <v>6544793</v>
      </c>
      <c r="D23244" t="s">
        <v>77194</v>
      </c>
      <c r="E23244" t="s">
        <v>77195</v>
      </c>
      <c r="F23244" t="s">
        <v>15</v>
      </c>
      <c r="G23244" t="s">
        <v>16</v>
      </c>
      <c r="H23244">
        <v>67</v>
      </c>
      <c r="I23244" t="s">
        <v>77202</v>
      </c>
      <c r="J23244" t="s">
        <v>77203</v>
      </c>
      <c r="K23244" t="s">
        <v>77204</v>
      </c>
      <c r="L23244" t="s">
        <v>77981</v>
      </c>
    </row>
    <row r="23245" spans="1:12" x14ac:dyDescent="0.15">
      <c r="A23245" t="s">
        <v>12</v>
      </c>
      <c r="B23245">
        <v>6544817</v>
      </c>
      <c r="C23245">
        <v>6544837</v>
      </c>
      <c r="D23245" t="s">
        <v>77194</v>
      </c>
      <c r="E23245" t="s">
        <v>77195</v>
      </c>
      <c r="F23245" t="s">
        <v>15</v>
      </c>
      <c r="G23245" t="s">
        <v>16</v>
      </c>
      <c r="H23245">
        <v>111</v>
      </c>
      <c r="I23245" t="s">
        <v>77205</v>
      </c>
      <c r="J23245" t="s">
        <v>77206</v>
      </c>
      <c r="K23245" t="s">
        <v>77207</v>
      </c>
      <c r="L23245" t="s">
        <v>77908</v>
      </c>
    </row>
    <row r="23246" spans="1:12" x14ac:dyDescent="0.15">
      <c r="A23246" t="s">
        <v>12</v>
      </c>
      <c r="B23246">
        <v>6547379</v>
      </c>
      <c r="C23246">
        <v>6547399</v>
      </c>
      <c r="D23246" t="s">
        <v>77208</v>
      </c>
      <c r="E23246" t="s">
        <v>90</v>
      </c>
      <c r="F23246" t="s">
        <v>76</v>
      </c>
      <c r="G23246" t="s">
        <v>16</v>
      </c>
      <c r="H23246">
        <v>11</v>
      </c>
      <c r="I23246" t="s">
        <v>77209</v>
      </c>
      <c r="J23246" t="s">
        <v>77210</v>
      </c>
      <c r="K23246" t="s">
        <v>77211</v>
      </c>
      <c r="L23246" t="s">
        <v>77974</v>
      </c>
    </row>
    <row r="23247" spans="1:12" x14ac:dyDescent="0.15">
      <c r="A23247" t="s">
        <v>12</v>
      </c>
      <c r="B23247">
        <v>6547355</v>
      </c>
      <c r="C23247">
        <v>6547375</v>
      </c>
      <c r="D23247" t="s">
        <v>77208</v>
      </c>
      <c r="E23247" t="s">
        <v>90</v>
      </c>
      <c r="F23247" t="s">
        <v>76</v>
      </c>
      <c r="G23247" t="s">
        <v>23</v>
      </c>
      <c r="H23247">
        <v>35</v>
      </c>
      <c r="I23247" t="s">
        <v>77212</v>
      </c>
      <c r="J23247" t="s">
        <v>77213</v>
      </c>
      <c r="K23247" t="s">
        <v>77214</v>
      </c>
      <c r="L23247" t="s">
        <v>77936</v>
      </c>
    </row>
    <row r="23248" spans="1:12" x14ac:dyDescent="0.15">
      <c r="A23248" t="s">
        <v>12</v>
      </c>
      <c r="B23248">
        <v>6547311</v>
      </c>
      <c r="C23248">
        <v>6547331</v>
      </c>
      <c r="D23248" t="s">
        <v>77208</v>
      </c>
      <c r="E23248" t="s">
        <v>90</v>
      </c>
      <c r="F23248" t="s">
        <v>76</v>
      </c>
      <c r="G23248" t="s">
        <v>23</v>
      </c>
      <c r="H23248">
        <v>79</v>
      </c>
      <c r="I23248" t="s">
        <v>77215</v>
      </c>
      <c r="J23248" t="s">
        <v>77216</v>
      </c>
      <c r="K23248" t="s">
        <v>77217</v>
      </c>
      <c r="L23248" t="s">
        <v>77993</v>
      </c>
    </row>
    <row r="23249" spans="1:12" x14ac:dyDescent="0.15">
      <c r="A23249" t="s">
        <v>12</v>
      </c>
      <c r="B23249">
        <v>6547289</v>
      </c>
      <c r="C23249">
        <v>6547309</v>
      </c>
      <c r="D23249" t="s">
        <v>77208</v>
      </c>
      <c r="E23249" t="s">
        <v>90</v>
      </c>
      <c r="F23249" t="s">
        <v>76</v>
      </c>
      <c r="G23249" t="s">
        <v>36</v>
      </c>
      <c r="H23249">
        <v>101</v>
      </c>
      <c r="I23249" t="s">
        <v>77218</v>
      </c>
      <c r="J23249" t="s">
        <v>77219</v>
      </c>
      <c r="K23249" t="s">
        <v>77220</v>
      </c>
      <c r="L23249" t="s">
        <v>77997</v>
      </c>
    </row>
    <row r="23250" spans="1:12" x14ac:dyDescent="0.15">
      <c r="A23250" t="s">
        <v>12</v>
      </c>
      <c r="B23250">
        <v>6549087</v>
      </c>
      <c r="C23250">
        <v>6549107</v>
      </c>
      <c r="D23250" t="s">
        <v>77221</v>
      </c>
      <c r="E23250" t="s">
        <v>90</v>
      </c>
      <c r="F23250" t="s">
        <v>76</v>
      </c>
      <c r="G23250" t="s">
        <v>32</v>
      </c>
      <c r="H23250">
        <v>8</v>
      </c>
      <c r="I23250" t="s">
        <v>77222</v>
      </c>
      <c r="J23250" t="s">
        <v>77223</v>
      </c>
      <c r="K23250" t="s">
        <v>77224</v>
      </c>
      <c r="L23250" t="s">
        <v>77955</v>
      </c>
    </row>
    <row r="23251" spans="1:12" x14ac:dyDescent="0.15">
      <c r="A23251" t="s">
        <v>12</v>
      </c>
      <c r="B23251">
        <v>6549061</v>
      </c>
      <c r="C23251">
        <v>6549081</v>
      </c>
      <c r="D23251" t="s">
        <v>77221</v>
      </c>
      <c r="E23251" t="s">
        <v>90</v>
      </c>
      <c r="F23251" t="s">
        <v>76</v>
      </c>
      <c r="G23251" t="s">
        <v>16</v>
      </c>
      <c r="H23251">
        <v>34</v>
      </c>
      <c r="I23251" t="s">
        <v>77225</v>
      </c>
      <c r="J23251" t="s">
        <v>77226</v>
      </c>
      <c r="K23251" t="s">
        <v>77227</v>
      </c>
      <c r="L23251" t="s">
        <v>77999</v>
      </c>
    </row>
    <row r="23252" spans="1:12" x14ac:dyDescent="0.15">
      <c r="A23252" t="s">
        <v>12</v>
      </c>
      <c r="B23252">
        <v>6549039</v>
      </c>
      <c r="C23252">
        <v>6549059</v>
      </c>
      <c r="D23252" t="s">
        <v>77221</v>
      </c>
      <c r="E23252" t="s">
        <v>90</v>
      </c>
      <c r="F23252" t="s">
        <v>76</v>
      </c>
      <c r="G23252" t="s">
        <v>23</v>
      </c>
      <c r="H23252">
        <v>56</v>
      </c>
      <c r="I23252" t="s">
        <v>77228</v>
      </c>
      <c r="J23252" t="s">
        <v>77229</v>
      </c>
      <c r="K23252" t="s">
        <v>77230</v>
      </c>
      <c r="L23252" t="s">
        <v>77971</v>
      </c>
    </row>
    <row r="23253" spans="1:12" x14ac:dyDescent="0.15">
      <c r="A23253" t="s">
        <v>12</v>
      </c>
      <c r="B23253">
        <v>6549015</v>
      </c>
      <c r="C23253">
        <v>6549035</v>
      </c>
      <c r="D23253" t="s">
        <v>77221</v>
      </c>
      <c r="E23253" t="s">
        <v>90</v>
      </c>
      <c r="F23253" t="s">
        <v>76</v>
      </c>
      <c r="G23253" t="s">
        <v>23</v>
      </c>
      <c r="H23253">
        <v>80</v>
      </c>
      <c r="I23253" t="s">
        <v>77231</v>
      </c>
      <c r="J23253" t="s">
        <v>77232</v>
      </c>
      <c r="K23253" t="s">
        <v>77233</v>
      </c>
      <c r="L23253" t="s">
        <v>77940</v>
      </c>
    </row>
    <row r="23254" spans="1:12" x14ac:dyDescent="0.15">
      <c r="A23254" t="s">
        <v>12</v>
      </c>
      <c r="B23254">
        <v>6550016</v>
      </c>
      <c r="C23254">
        <v>6550036</v>
      </c>
      <c r="D23254" t="s">
        <v>77234</v>
      </c>
      <c r="E23254" t="s">
        <v>90</v>
      </c>
      <c r="F23254" t="s">
        <v>76</v>
      </c>
      <c r="G23254" t="s">
        <v>16</v>
      </c>
      <c r="H23254">
        <v>24</v>
      </c>
      <c r="I23254" t="s">
        <v>77235</v>
      </c>
      <c r="J23254" t="s">
        <v>77236</v>
      </c>
      <c r="K23254" t="s">
        <v>77237</v>
      </c>
      <c r="L23254" t="s">
        <v>77966</v>
      </c>
    </row>
    <row r="23255" spans="1:12" x14ac:dyDescent="0.15">
      <c r="A23255" t="s">
        <v>12</v>
      </c>
      <c r="B23255">
        <v>6549985</v>
      </c>
      <c r="C23255">
        <v>6550005</v>
      </c>
      <c r="D23255" t="s">
        <v>77234</v>
      </c>
      <c r="E23255" t="s">
        <v>90</v>
      </c>
      <c r="F23255" t="s">
        <v>76</v>
      </c>
      <c r="G23255" t="s">
        <v>36</v>
      </c>
      <c r="H23255">
        <v>55</v>
      </c>
      <c r="I23255" t="s">
        <v>77238</v>
      </c>
      <c r="J23255" t="s">
        <v>77239</v>
      </c>
      <c r="K23255" t="s">
        <v>77240</v>
      </c>
      <c r="L23255" t="s">
        <v>77992</v>
      </c>
    </row>
    <row r="23256" spans="1:12" x14ac:dyDescent="0.15">
      <c r="A23256" t="s">
        <v>12</v>
      </c>
      <c r="B23256">
        <v>6549947</v>
      </c>
      <c r="C23256">
        <v>6549967</v>
      </c>
      <c r="D23256" t="s">
        <v>77234</v>
      </c>
      <c r="E23256" t="s">
        <v>90</v>
      </c>
      <c r="F23256" t="s">
        <v>76</v>
      </c>
      <c r="G23256" t="s">
        <v>36</v>
      </c>
      <c r="H23256">
        <v>93</v>
      </c>
      <c r="I23256" t="s">
        <v>77241</v>
      </c>
      <c r="J23256" t="s">
        <v>77242</v>
      </c>
      <c r="K23256" t="s">
        <v>77243</v>
      </c>
      <c r="L23256" t="s">
        <v>78044</v>
      </c>
    </row>
    <row r="23257" spans="1:12" x14ac:dyDescent="0.15">
      <c r="A23257" t="s">
        <v>12</v>
      </c>
      <c r="B23257">
        <v>6549922</v>
      </c>
      <c r="C23257">
        <v>6549942</v>
      </c>
      <c r="D23257" t="s">
        <v>77234</v>
      </c>
      <c r="E23257" t="s">
        <v>90</v>
      </c>
      <c r="F23257" t="s">
        <v>76</v>
      </c>
      <c r="G23257" t="s">
        <v>16</v>
      </c>
      <c r="H23257">
        <v>118</v>
      </c>
      <c r="I23257" t="s">
        <v>77244</v>
      </c>
      <c r="J23257" t="s">
        <v>77245</v>
      </c>
      <c r="K23257" t="s">
        <v>77246</v>
      </c>
      <c r="L23257" t="s">
        <v>77973</v>
      </c>
    </row>
    <row r="23258" spans="1:12" x14ac:dyDescent="0.15">
      <c r="A23258" t="s">
        <v>12</v>
      </c>
      <c r="B23258">
        <v>6550136</v>
      </c>
      <c r="C23258">
        <v>6550156</v>
      </c>
      <c r="D23258" t="s">
        <v>77247</v>
      </c>
      <c r="E23258" t="s">
        <v>90</v>
      </c>
      <c r="F23258" t="s">
        <v>15</v>
      </c>
      <c r="G23258" t="s">
        <v>32</v>
      </c>
      <c r="H23258">
        <v>0</v>
      </c>
      <c r="I23258" t="s">
        <v>77248</v>
      </c>
      <c r="J23258" t="s">
        <v>77249</v>
      </c>
      <c r="K23258" t="s">
        <v>77250</v>
      </c>
      <c r="L23258" t="s">
        <v>77980</v>
      </c>
    </row>
    <row r="23259" spans="1:12" x14ac:dyDescent="0.15">
      <c r="A23259" t="s">
        <v>12</v>
      </c>
      <c r="B23259">
        <v>6550170</v>
      </c>
      <c r="C23259">
        <v>6550190</v>
      </c>
      <c r="D23259" t="s">
        <v>77247</v>
      </c>
      <c r="E23259" t="s">
        <v>90</v>
      </c>
      <c r="F23259" t="s">
        <v>15</v>
      </c>
      <c r="G23259" t="s">
        <v>36</v>
      </c>
      <c r="H23259">
        <v>34</v>
      </c>
      <c r="I23259" t="s">
        <v>77251</v>
      </c>
      <c r="J23259" t="s">
        <v>77252</v>
      </c>
      <c r="K23259" t="s">
        <v>77253</v>
      </c>
      <c r="L23259" t="s">
        <v>77999</v>
      </c>
    </row>
    <row r="23260" spans="1:12" x14ac:dyDescent="0.15">
      <c r="A23260" t="s">
        <v>12</v>
      </c>
      <c r="B23260">
        <v>6550197</v>
      </c>
      <c r="C23260">
        <v>6550217</v>
      </c>
      <c r="D23260" t="s">
        <v>77247</v>
      </c>
      <c r="E23260" t="s">
        <v>90</v>
      </c>
      <c r="F23260" t="s">
        <v>15</v>
      </c>
      <c r="G23260" t="s">
        <v>16</v>
      </c>
      <c r="H23260">
        <v>61</v>
      </c>
      <c r="I23260" t="s">
        <v>77254</v>
      </c>
      <c r="J23260" t="s">
        <v>77255</v>
      </c>
      <c r="K23260" t="s">
        <v>77256</v>
      </c>
      <c r="L23260" t="s">
        <v>77979</v>
      </c>
    </row>
    <row r="23261" spans="1:12" x14ac:dyDescent="0.15">
      <c r="A23261" t="s">
        <v>12</v>
      </c>
      <c r="B23261">
        <v>6550224</v>
      </c>
      <c r="C23261">
        <v>6550244</v>
      </c>
      <c r="D23261" t="s">
        <v>77247</v>
      </c>
      <c r="E23261" t="s">
        <v>90</v>
      </c>
      <c r="F23261" t="s">
        <v>15</v>
      </c>
      <c r="G23261" t="s">
        <v>23</v>
      </c>
      <c r="H23261">
        <v>88</v>
      </c>
      <c r="I23261" t="s">
        <v>77257</v>
      </c>
      <c r="J23261" t="s">
        <v>77258</v>
      </c>
      <c r="K23261" t="s">
        <v>77259</v>
      </c>
      <c r="L23261" t="s">
        <v>77923</v>
      </c>
    </row>
    <row r="23262" spans="1:12" x14ac:dyDescent="0.15">
      <c r="A23262" t="s">
        <v>12</v>
      </c>
      <c r="B23262">
        <v>6551654</v>
      </c>
      <c r="C23262">
        <v>6551674</v>
      </c>
      <c r="D23262" t="s">
        <v>77260</v>
      </c>
      <c r="E23262" t="s">
        <v>90</v>
      </c>
      <c r="F23262" t="s">
        <v>76</v>
      </c>
      <c r="G23262" t="s">
        <v>36</v>
      </c>
      <c r="H23262">
        <v>12</v>
      </c>
      <c r="I23262" t="s">
        <v>77261</v>
      </c>
      <c r="J23262" t="s">
        <v>77262</v>
      </c>
      <c r="K23262" t="s">
        <v>77263</v>
      </c>
      <c r="L23262" t="s">
        <v>77991</v>
      </c>
    </row>
    <row r="23263" spans="1:12" x14ac:dyDescent="0.15">
      <c r="A23263" t="s">
        <v>12</v>
      </c>
      <c r="B23263">
        <v>6551629</v>
      </c>
      <c r="C23263">
        <v>6551649</v>
      </c>
      <c r="D23263" t="s">
        <v>77260</v>
      </c>
      <c r="E23263" t="s">
        <v>90</v>
      </c>
      <c r="F23263" t="s">
        <v>76</v>
      </c>
      <c r="G23263" t="s">
        <v>16</v>
      </c>
      <c r="H23263">
        <v>37</v>
      </c>
      <c r="I23263" t="s">
        <v>77264</v>
      </c>
      <c r="J23263" t="s">
        <v>77265</v>
      </c>
      <c r="K23263" t="s">
        <v>77266</v>
      </c>
      <c r="L23263" t="s">
        <v>77906</v>
      </c>
    </row>
    <row r="23264" spans="1:12" x14ac:dyDescent="0.15">
      <c r="A23264" t="s">
        <v>12</v>
      </c>
      <c r="B23264">
        <v>6551605</v>
      </c>
      <c r="C23264">
        <v>6551625</v>
      </c>
      <c r="D23264" t="s">
        <v>77260</v>
      </c>
      <c r="E23264" t="s">
        <v>90</v>
      </c>
      <c r="F23264" t="s">
        <v>76</v>
      </c>
      <c r="G23264" t="s">
        <v>32</v>
      </c>
      <c r="H23264">
        <v>61</v>
      </c>
      <c r="I23264" t="s">
        <v>77267</v>
      </c>
      <c r="J23264" t="s">
        <v>77268</v>
      </c>
      <c r="K23264" t="s">
        <v>77269</v>
      </c>
      <c r="L23264" t="s">
        <v>77979</v>
      </c>
    </row>
    <row r="23265" spans="1:12" x14ac:dyDescent="0.15">
      <c r="A23265" t="s">
        <v>12</v>
      </c>
      <c r="B23265">
        <v>6551572</v>
      </c>
      <c r="C23265">
        <v>6551592</v>
      </c>
      <c r="D23265" t="s">
        <v>77260</v>
      </c>
      <c r="E23265" t="s">
        <v>90</v>
      </c>
      <c r="F23265" t="s">
        <v>76</v>
      </c>
      <c r="G23265" t="s">
        <v>16</v>
      </c>
      <c r="H23265">
        <v>94</v>
      </c>
      <c r="I23265" t="s">
        <v>77270</v>
      </c>
      <c r="J23265" t="s">
        <v>77271</v>
      </c>
      <c r="K23265" t="s">
        <v>77272</v>
      </c>
      <c r="L23265" t="s">
        <v>77927</v>
      </c>
    </row>
    <row r="23266" spans="1:12" x14ac:dyDescent="0.15">
      <c r="A23266" t="s">
        <v>12</v>
      </c>
      <c r="B23266">
        <v>6553115</v>
      </c>
      <c r="C23266">
        <v>6553135</v>
      </c>
      <c r="D23266" t="s">
        <v>77273</v>
      </c>
      <c r="E23266" t="s">
        <v>90</v>
      </c>
      <c r="F23266" t="s">
        <v>76</v>
      </c>
      <c r="G23266" t="s">
        <v>16</v>
      </c>
      <c r="H23266">
        <v>13</v>
      </c>
      <c r="I23266" t="s">
        <v>77274</v>
      </c>
      <c r="J23266" t="s">
        <v>77275</v>
      </c>
      <c r="K23266" t="s">
        <v>77276</v>
      </c>
      <c r="L23266" t="s">
        <v>77935</v>
      </c>
    </row>
    <row r="23267" spans="1:12" x14ac:dyDescent="0.15">
      <c r="A23267" t="s">
        <v>12</v>
      </c>
      <c r="B23267">
        <v>6553090</v>
      </c>
      <c r="C23267">
        <v>6553110</v>
      </c>
      <c r="D23267" t="s">
        <v>77273</v>
      </c>
      <c r="E23267" t="s">
        <v>90</v>
      </c>
      <c r="F23267" t="s">
        <v>76</v>
      </c>
      <c r="G23267" t="s">
        <v>23</v>
      </c>
      <c r="H23267">
        <v>38</v>
      </c>
      <c r="I23267" t="s">
        <v>77277</v>
      </c>
      <c r="J23267" t="s">
        <v>77278</v>
      </c>
      <c r="K23267" t="s">
        <v>77279</v>
      </c>
      <c r="L23267" t="s">
        <v>78008</v>
      </c>
    </row>
    <row r="23268" spans="1:12" x14ac:dyDescent="0.15">
      <c r="A23268" t="s">
        <v>12</v>
      </c>
      <c r="B23268">
        <v>6553051</v>
      </c>
      <c r="C23268">
        <v>6553071</v>
      </c>
      <c r="D23268" t="s">
        <v>77273</v>
      </c>
      <c r="E23268" t="s">
        <v>90</v>
      </c>
      <c r="F23268" t="s">
        <v>76</v>
      </c>
      <c r="G23268" t="s">
        <v>23</v>
      </c>
      <c r="H23268">
        <v>77</v>
      </c>
      <c r="I23268" t="s">
        <v>77280</v>
      </c>
      <c r="J23268" t="s">
        <v>77281</v>
      </c>
      <c r="K23268" t="s">
        <v>77282</v>
      </c>
      <c r="L23268" t="s">
        <v>77960</v>
      </c>
    </row>
    <row r="23269" spans="1:12" x14ac:dyDescent="0.15">
      <c r="A23269" t="s">
        <v>12</v>
      </c>
      <c r="B23269">
        <v>6552949</v>
      </c>
      <c r="C23269">
        <v>6552969</v>
      </c>
      <c r="D23269" t="s">
        <v>77273</v>
      </c>
      <c r="E23269" t="s">
        <v>90</v>
      </c>
      <c r="F23269" t="s">
        <v>76</v>
      </c>
      <c r="G23269" t="s">
        <v>23</v>
      </c>
      <c r="H23269">
        <v>179</v>
      </c>
      <c r="I23269" t="s">
        <v>77283</v>
      </c>
      <c r="J23269" t="s">
        <v>77284</v>
      </c>
      <c r="K23269" t="s">
        <v>77285</v>
      </c>
      <c r="L23269" t="s">
        <v>78163</v>
      </c>
    </row>
    <row r="23270" spans="1:12" x14ac:dyDescent="0.15">
      <c r="A23270" t="s">
        <v>12</v>
      </c>
      <c r="B23270">
        <v>6554475</v>
      </c>
      <c r="C23270">
        <v>6554495</v>
      </c>
      <c r="D23270" t="s">
        <v>77286</v>
      </c>
      <c r="E23270" t="s">
        <v>90</v>
      </c>
      <c r="F23270" t="s">
        <v>76</v>
      </c>
      <c r="G23270" t="s">
        <v>36</v>
      </c>
      <c r="H23270">
        <v>7</v>
      </c>
      <c r="I23270" t="s">
        <v>77287</v>
      </c>
      <c r="J23270" t="s">
        <v>77288</v>
      </c>
      <c r="K23270" t="s">
        <v>77289</v>
      </c>
      <c r="L23270" t="s">
        <v>77909</v>
      </c>
    </row>
    <row r="23271" spans="1:12" x14ac:dyDescent="0.15">
      <c r="A23271" t="s">
        <v>12</v>
      </c>
      <c r="B23271">
        <v>6554415</v>
      </c>
      <c r="C23271">
        <v>6554435</v>
      </c>
      <c r="D23271" t="s">
        <v>77286</v>
      </c>
      <c r="E23271" t="s">
        <v>90</v>
      </c>
      <c r="F23271" t="s">
        <v>76</v>
      </c>
      <c r="G23271" t="s">
        <v>36</v>
      </c>
      <c r="H23271">
        <v>67</v>
      </c>
      <c r="I23271" t="s">
        <v>77290</v>
      </c>
      <c r="J23271" t="s">
        <v>77291</v>
      </c>
      <c r="K23271" t="s">
        <v>77292</v>
      </c>
      <c r="L23271" t="s">
        <v>77981</v>
      </c>
    </row>
    <row r="23272" spans="1:12" x14ac:dyDescent="0.15">
      <c r="A23272" t="s">
        <v>12</v>
      </c>
      <c r="B23272">
        <v>6554389</v>
      </c>
      <c r="C23272">
        <v>6554409</v>
      </c>
      <c r="D23272" t="s">
        <v>77286</v>
      </c>
      <c r="E23272" t="s">
        <v>90</v>
      </c>
      <c r="F23272" t="s">
        <v>76</v>
      </c>
      <c r="G23272" t="s">
        <v>16</v>
      </c>
      <c r="H23272">
        <v>93</v>
      </c>
      <c r="I23272" t="s">
        <v>77293</v>
      </c>
      <c r="J23272" t="s">
        <v>77294</v>
      </c>
      <c r="K23272" t="s">
        <v>77295</v>
      </c>
      <c r="L23272" t="s">
        <v>78044</v>
      </c>
    </row>
    <row r="23273" spans="1:12" x14ac:dyDescent="0.15">
      <c r="A23273" t="s">
        <v>12</v>
      </c>
      <c r="B23273">
        <v>6554359</v>
      </c>
      <c r="C23273">
        <v>6554379</v>
      </c>
      <c r="D23273" t="s">
        <v>77286</v>
      </c>
      <c r="E23273" t="s">
        <v>90</v>
      </c>
      <c r="F23273" t="s">
        <v>76</v>
      </c>
      <c r="G23273" t="s">
        <v>36</v>
      </c>
      <c r="H23273">
        <v>123</v>
      </c>
      <c r="I23273" t="s">
        <v>77296</v>
      </c>
      <c r="J23273" t="s">
        <v>77297</v>
      </c>
      <c r="K23273" t="s">
        <v>77298</v>
      </c>
      <c r="L23273" t="s">
        <v>78061</v>
      </c>
    </row>
    <row r="23274" spans="1:12" x14ac:dyDescent="0.15">
      <c r="A23274" t="s">
        <v>12</v>
      </c>
      <c r="B23274">
        <v>6554711</v>
      </c>
      <c r="C23274">
        <v>6554731</v>
      </c>
      <c r="D23274" t="s">
        <v>77299</v>
      </c>
      <c r="E23274" t="s">
        <v>90</v>
      </c>
      <c r="F23274" t="s">
        <v>15</v>
      </c>
      <c r="G23274" t="s">
        <v>16</v>
      </c>
      <c r="H23274">
        <v>52</v>
      </c>
      <c r="I23274" t="s">
        <v>77300</v>
      </c>
      <c r="J23274" t="s">
        <v>77301</v>
      </c>
      <c r="K23274" t="s">
        <v>77302</v>
      </c>
      <c r="L23274" t="s">
        <v>77959</v>
      </c>
    </row>
    <row r="23275" spans="1:12" x14ac:dyDescent="0.15">
      <c r="A23275" t="s">
        <v>12</v>
      </c>
      <c r="B23275">
        <v>6554756</v>
      </c>
      <c r="C23275">
        <v>6554776</v>
      </c>
      <c r="D23275" t="s">
        <v>77299</v>
      </c>
      <c r="E23275" t="s">
        <v>90</v>
      </c>
      <c r="F23275" t="s">
        <v>15</v>
      </c>
      <c r="G23275" t="s">
        <v>36</v>
      </c>
      <c r="H23275">
        <v>97</v>
      </c>
      <c r="I23275" t="s">
        <v>77303</v>
      </c>
      <c r="J23275" t="s">
        <v>77304</v>
      </c>
      <c r="K23275" t="s">
        <v>77305</v>
      </c>
      <c r="L23275" t="s">
        <v>78010</v>
      </c>
    </row>
    <row r="23276" spans="1:12" x14ac:dyDescent="0.15">
      <c r="A23276" t="s">
        <v>12</v>
      </c>
      <c r="B23276">
        <v>6554783</v>
      </c>
      <c r="C23276">
        <v>6554803</v>
      </c>
      <c r="D23276" t="s">
        <v>77299</v>
      </c>
      <c r="E23276" t="s">
        <v>90</v>
      </c>
      <c r="F23276" t="s">
        <v>15</v>
      </c>
      <c r="G23276" t="s">
        <v>16</v>
      </c>
      <c r="H23276">
        <v>124</v>
      </c>
      <c r="I23276" t="s">
        <v>77306</v>
      </c>
      <c r="J23276" t="s">
        <v>77307</v>
      </c>
      <c r="K23276" t="s">
        <v>77308</v>
      </c>
      <c r="L23276" t="s">
        <v>78046</v>
      </c>
    </row>
    <row r="23277" spans="1:12" x14ac:dyDescent="0.15">
      <c r="A23277" t="s">
        <v>12</v>
      </c>
      <c r="B23277">
        <v>6554849</v>
      </c>
      <c r="C23277">
        <v>6554869</v>
      </c>
      <c r="D23277" t="s">
        <v>77299</v>
      </c>
      <c r="E23277" t="s">
        <v>90</v>
      </c>
      <c r="F23277" t="s">
        <v>15</v>
      </c>
      <c r="G23277" t="s">
        <v>16</v>
      </c>
      <c r="H23277">
        <v>190</v>
      </c>
      <c r="I23277" t="s">
        <v>77309</v>
      </c>
      <c r="J23277" t="s">
        <v>77310</v>
      </c>
      <c r="K23277" t="s">
        <v>77311</v>
      </c>
      <c r="L23277" t="s">
        <v>78095</v>
      </c>
    </row>
    <row r="23278" spans="1:12" x14ac:dyDescent="0.15">
      <c r="A23278" t="s">
        <v>12</v>
      </c>
      <c r="B23278">
        <v>6555507</v>
      </c>
      <c r="C23278">
        <v>6555527</v>
      </c>
      <c r="D23278" t="s">
        <v>77312</v>
      </c>
      <c r="E23278" t="s">
        <v>90</v>
      </c>
      <c r="F23278" t="s">
        <v>15</v>
      </c>
      <c r="G23278" t="s">
        <v>32</v>
      </c>
      <c r="H23278">
        <v>1</v>
      </c>
      <c r="I23278" t="s">
        <v>77313</v>
      </c>
      <c r="J23278" t="s">
        <v>77314</v>
      </c>
      <c r="K23278" t="s">
        <v>77315</v>
      </c>
      <c r="L23278" t="s">
        <v>77917</v>
      </c>
    </row>
    <row r="23279" spans="1:12" x14ac:dyDescent="0.15">
      <c r="A23279" t="s">
        <v>12</v>
      </c>
      <c r="B23279">
        <v>6555538</v>
      </c>
      <c r="C23279">
        <v>6555558</v>
      </c>
      <c r="D23279" t="s">
        <v>77312</v>
      </c>
      <c r="E23279" t="s">
        <v>90</v>
      </c>
      <c r="F23279" t="s">
        <v>15</v>
      </c>
      <c r="G23279" t="s">
        <v>32</v>
      </c>
      <c r="H23279">
        <v>32</v>
      </c>
      <c r="I23279" t="s">
        <v>77316</v>
      </c>
      <c r="J23279" t="s">
        <v>77317</v>
      </c>
      <c r="K23279" t="s">
        <v>77318</v>
      </c>
      <c r="L23279" t="s">
        <v>77918</v>
      </c>
    </row>
    <row r="23280" spans="1:12" x14ac:dyDescent="0.15">
      <c r="A23280" t="s">
        <v>12</v>
      </c>
      <c r="B23280">
        <v>6555564</v>
      </c>
      <c r="C23280">
        <v>6555584</v>
      </c>
      <c r="D23280" t="s">
        <v>77312</v>
      </c>
      <c r="E23280" t="s">
        <v>90</v>
      </c>
      <c r="F23280" t="s">
        <v>15</v>
      </c>
      <c r="G23280" t="s">
        <v>16</v>
      </c>
      <c r="H23280">
        <v>58</v>
      </c>
      <c r="I23280" t="s">
        <v>77319</v>
      </c>
      <c r="J23280" t="s">
        <v>77320</v>
      </c>
      <c r="K23280" t="s">
        <v>77321</v>
      </c>
      <c r="L23280" t="s">
        <v>77911</v>
      </c>
    </row>
    <row r="23281" spans="1:12" x14ac:dyDescent="0.15">
      <c r="A23281" t="s">
        <v>12</v>
      </c>
      <c r="B23281">
        <v>6555598</v>
      </c>
      <c r="C23281">
        <v>6555618</v>
      </c>
      <c r="D23281" t="s">
        <v>77312</v>
      </c>
      <c r="E23281" t="s">
        <v>90</v>
      </c>
      <c r="F23281" t="s">
        <v>15</v>
      </c>
      <c r="G23281" t="s">
        <v>16</v>
      </c>
      <c r="H23281">
        <v>92</v>
      </c>
      <c r="I23281" t="s">
        <v>77322</v>
      </c>
      <c r="J23281" t="s">
        <v>77323</v>
      </c>
      <c r="K23281" t="s">
        <v>77324</v>
      </c>
      <c r="L23281" t="s">
        <v>78032</v>
      </c>
    </row>
    <row r="23282" spans="1:12" x14ac:dyDescent="0.15">
      <c r="A23282" t="s">
        <v>12</v>
      </c>
      <c r="B23282">
        <v>6556352</v>
      </c>
      <c r="C23282">
        <v>6556372</v>
      </c>
      <c r="D23282" t="s">
        <v>77325</v>
      </c>
      <c r="E23282" t="s">
        <v>90</v>
      </c>
      <c r="F23282" t="s">
        <v>76</v>
      </c>
      <c r="G23282" t="s">
        <v>23</v>
      </c>
      <c r="H23282">
        <v>44</v>
      </c>
      <c r="I23282" t="s">
        <v>77326</v>
      </c>
      <c r="J23282" t="s">
        <v>77327</v>
      </c>
      <c r="K23282" t="s">
        <v>77328</v>
      </c>
      <c r="L23282" t="str">
        <f>HYPERLINK("https://www.ncbi.nlm.nih.gov/nuccore/FM209186.1?report=graph&amp;tracks=[key:gene_model_track,Options:GeneOnly]&amp;mk=6556353:6556372|offset_44|00cc00,6556299:6556318|offset_98|444444,6556228:6556247|offset_169|444444&amp;v=6556152:6556447&amp;c=444444", "offset 44")</f>
        <v>offset 44</v>
      </c>
    </row>
    <row r="23283" spans="1:12" x14ac:dyDescent="0.15">
      <c r="A23283" t="s">
        <v>12</v>
      </c>
      <c r="B23283">
        <v>6556298</v>
      </c>
      <c r="C23283">
        <v>6556318</v>
      </c>
      <c r="D23283" t="s">
        <v>77325</v>
      </c>
      <c r="E23283" t="s">
        <v>90</v>
      </c>
      <c r="F23283" t="s">
        <v>76</v>
      </c>
      <c r="G23283" t="s">
        <v>23</v>
      </c>
      <c r="H23283">
        <v>98</v>
      </c>
      <c r="I23283" t="s">
        <v>77329</v>
      </c>
      <c r="J23283" t="s">
        <v>77330</v>
      </c>
      <c r="K23283" t="s">
        <v>77331</v>
      </c>
      <c r="L23283" t="str">
        <f>HYPERLINK("https://www.ncbi.nlm.nih.gov/nuccore/FM209186.1?report=graph&amp;tracks=[key:gene_model_track,Options:GeneOnly]&amp;mk=6556353:6556372|offset_44|444444,6556299:6556318|offset_98|00cc00,6556228:6556247|offset_169|444444&amp;v=6556152:6556447&amp;c=444444", "offset 98")</f>
        <v>offset 98</v>
      </c>
    </row>
    <row r="23284" spans="1:12" x14ac:dyDescent="0.15">
      <c r="A23284" t="s">
        <v>12</v>
      </c>
      <c r="B23284">
        <v>6556227</v>
      </c>
      <c r="C23284">
        <v>6556247</v>
      </c>
      <c r="D23284" t="s">
        <v>77325</v>
      </c>
      <c r="E23284" t="s">
        <v>90</v>
      </c>
      <c r="F23284" t="s">
        <v>76</v>
      </c>
      <c r="G23284" t="s">
        <v>32</v>
      </c>
      <c r="H23284">
        <v>169</v>
      </c>
      <c r="I23284" t="s">
        <v>77332</v>
      </c>
      <c r="J23284" t="s">
        <v>77333</v>
      </c>
      <c r="K23284" t="s">
        <v>77334</v>
      </c>
      <c r="L23284" t="str">
        <f>HYPERLINK("https://www.ncbi.nlm.nih.gov/nuccore/FM209186.1?report=graph&amp;tracks=[key:gene_model_track,Options:GeneOnly]&amp;mk=6556353:6556372|offset_44|444444,6556299:6556318|offset_98|444444,6556228:6556247|offset_169|00cc00&amp;v=6556152:6556447&amp;c=444444", "offset 169")</f>
        <v>offset 169</v>
      </c>
    </row>
    <row r="23285" spans="1:12" x14ac:dyDescent="0.15">
      <c r="A23285" t="s">
        <v>12</v>
      </c>
      <c r="B23285">
        <v>6556973</v>
      </c>
      <c r="C23285">
        <v>6556993</v>
      </c>
      <c r="D23285" t="s">
        <v>77335</v>
      </c>
      <c r="E23285" t="s">
        <v>90</v>
      </c>
      <c r="F23285" t="s">
        <v>76</v>
      </c>
      <c r="G23285" t="s">
        <v>16</v>
      </c>
      <c r="H23285">
        <v>42</v>
      </c>
      <c r="I23285" t="s">
        <v>77336</v>
      </c>
      <c r="J23285" t="s">
        <v>77337</v>
      </c>
      <c r="K23285" t="s">
        <v>77338</v>
      </c>
      <c r="L23285" t="s">
        <v>77945</v>
      </c>
    </row>
    <row r="23286" spans="1:12" x14ac:dyDescent="0.15">
      <c r="A23286" t="s">
        <v>12</v>
      </c>
      <c r="B23286">
        <v>6556949</v>
      </c>
      <c r="C23286">
        <v>6556969</v>
      </c>
      <c r="D23286" t="s">
        <v>77335</v>
      </c>
      <c r="E23286" t="s">
        <v>90</v>
      </c>
      <c r="F23286" t="s">
        <v>76</v>
      </c>
      <c r="G23286" t="s">
        <v>16</v>
      </c>
      <c r="H23286">
        <v>66</v>
      </c>
      <c r="I23286" t="s">
        <v>77339</v>
      </c>
      <c r="J23286" t="s">
        <v>77340</v>
      </c>
      <c r="K23286" t="s">
        <v>77341</v>
      </c>
      <c r="L23286" t="s">
        <v>77928</v>
      </c>
    </row>
    <row r="23287" spans="1:12" x14ac:dyDescent="0.15">
      <c r="A23287" t="s">
        <v>12</v>
      </c>
      <c r="B23287">
        <v>6556898</v>
      </c>
      <c r="C23287">
        <v>6556918</v>
      </c>
      <c r="D23287" t="s">
        <v>77335</v>
      </c>
      <c r="E23287" t="s">
        <v>90</v>
      </c>
      <c r="F23287" t="s">
        <v>76</v>
      </c>
      <c r="G23287" t="s">
        <v>36</v>
      </c>
      <c r="H23287">
        <v>117</v>
      </c>
      <c r="I23287" t="s">
        <v>77342</v>
      </c>
      <c r="J23287" t="s">
        <v>77343</v>
      </c>
      <c r="K23287" t="s">
        <v>77344</v>
      </c>
      <c r="L23287" t="s">
        <v>77930</v>
      </c>
    </row>
    <row r="23288" spans="1:12" x14ac:dyDescent="0.15">
      <c r="A23288" t="s">
        <v>12</v>
      </c>
      <c r="B23288">
        <v>6556878</v>
      </c>
      <c r="C23288">
        <v>6556898</v>
      </c>
      <c r="D23288" t="s">
        <v>77335</v>
      </c>
      <c r="E23288" t="s">
        <v>90</v>
      </c>
      <c r="F23288" t="s">
        <v>76</v>
      </c>
      <c r="G23288" t="s">
        <v>23</v>
      </c>
      <c r="H23288">
        <v>137</v>
      </c>
      <c r="I23288" t="s">
        <v>77345</v>
      </c>
      <c r="J23288" t="s">
        <v>77346</v>
      </c>
      <c r="K23288" t="s">
        <v>77347</v>
      </c>
      <c r="L23288" t="s">
        <v>77987</v>
      </c>
    </row>
    <row r="23289" spans="1:12" x14ac:dyDescent="0.15">
      <c r="A23289" t="s">
        <v>12</v>
      </c>
      <c r="B23289">
        <v>6558041</v>
      </c>
      <c r="C23289">
        <v>6558061</v>
      </c>
      <c r="D23289" t="s">
        <v>77348</v>
      </c>
      <c r="E23289" t="s">
        <v>90</v>
      </c>
      <c r="F23289" t="s">
        <v>76</v>
      </c>
      <c r="G23289" t="s">
        <v>36</v>
      </c>
      <c r="H23289">
        <v>25</v>
      </c>
      <c r="I23289" t="s">
        <v>77349</v>
      </c>
      <c r="J23289" t="s">
        <v>77350</v>
      </c>
      <c r="K23289" t="s">
        <v>77351</v>
      </c>
      <c r="L23289" t="s">
        <v>78012</v>
      </c>
    </row>
    <row r="23290" spans="1:12" x14ac:dyDescent="0.15">
      <c r="A23290" t="s">
        <v>12</v>
      </c>
      <c r="B23290">
        <v>6558017</v>
      </c>
      <c r="C23290">
        <v>6558037</v>
      </c>
      <c r="D23290" t="s">
        <v>77348</v>
      </c>
      <c r="E23290" t="s">
        <v>90</v>
      </c>
      <c r="F23290" t="s">
        <v>76</v>
      </c>
      <c r="G23290" t="s">
        <v>16</v>
      </c>
      <c r="H23290">
        <v>49</v>
      </c>
      <c r="I23290" t="s">
        <v>77352</v>
      </c>
      <c r="J23290" t="s">
        <v>77353</v>
      </c>
      <c r="K23290" t="s">
        <v>77354</v>
      </c>
      <c r="L23290" t="s">
        <v>77913</v>
      </c>
    </row>
    <row r="23291" spans="1:12" x14ac:dyDescent="0.15">
      <c r="A23291" t="s">
        <v>12</v>
      </c>
      <c r="B23291">
        <v>6557958</v>
      </c>
      <c r="C23291">
        <v>6557978</v>
      </c>
      <c r="D23291" t="s">
        <v>77348</v>
      </c>
      <c r="E23291" t="s">
        <v>90</v>
      </c>
      <c r="F23291" t="s">
        <v>76</v>
      </c>
      <c r="G23291" t="s">
        <v>36</v>
      </c>
      <c r="H23291">
        <v>108</v>
      </c>
      <c r="I23291" t="s">
        <v>77355</v>
      </c>
      <c r="J23291" t="s">
        <v>77356</v>
      </c>
      <c r="K23291" t="s">
        <v>77357</v>
      </c>
      <c r="L23291" t="s">
        <v>77994</v>
      </c>
    </row>
    <row r="23292" spans="1:12" x14ac:dyDescent="0.15">
      <c r="A23292" t="s">
        <v>12</v>
      </c>
      <c r="B23292">
        <v>6557931</v>
      </c>
      <c r="C23292">
        <v>6557951</v>
      </c>
      <c r="D23292" t="s">
        <v>77348</v>
      </c>
      <c r="E23292" t="s">
        <v>90</v>
      </c>
      <c r="F23292" t="s">
        <v>76</v>
      </c>
      <c r="G23292" t="s">
        <v>16</v>
      </c>
      <c r="H23292">
        <v>135</v>
      </c>
      <c r="I23292" t="s">
        <v>77358</v>
      </c>
      <c r="J23292" t="s">
        <v>77359</v>
      </c>
      <c r="K23292" t="s">
        <v>77360</v>
      </c>
      <c r="L23292" t="s">
        <v>77978</v>
      </c>
    </row>
    <row r="23293" spans="1:12" x14ac:dyDescent="0.15">
      <c r="A23293" t="s">
        <v>12</v>
      </c>
      <c r="B23293">
        <v>6558448</v>
      </c>
      <c r="C23293">
        <v>6558468</v>
      </c>
      <c r="D23293" t="s">
        <v>77361</v>
      </c>
      <c r="E23293" t="s">
        <v>90</v>
      </c>
      <c r="F23293" t="s">
        <v>15</v>
      </c>
      <c r="G23293" t="s">
        <v>32</v>
      </c>
      <c r="H23293">
        <v>1</v>
      </c>
      <c r="I23293" t="s">
        <v>77362</v>
      </c>
      <c r="J23293" t="s">
        <v>77363</v>
      </c>
      <c r="K23293" t="s">
        <v>77364</v>
      </c>
      <c r="L23293" t="s">
        <v>77917</v>
      </c>
    </row>
    <row r="23294" spans="1:12" x14ac:dyDescent="0.15">
      <c r="A23294" t="s">
        <v>12</v>
      </c>
      <c r="B23294">
        <v>6558470</v>
      </c>
      <c r="C23294">
        <v>6558490</v>
      </c>
      <c r="D23294" t="s">
        <v>77361</v>
      </c>
      <c r="E23294" t="s">
        <v>90</v>
      </c>
      <c r="F23294" t="s">
        <v>15</v>
      </c>
      <c r="G23294" t="s">
        <v>32</v>
      </c>
      <c r="H23294">
        <v>23</v>
      </c>
      <c r="I23294" t="s">
        <v>77365</v>
      </c>
      <c r="J23294" t="s">
        <v>77366</v>
      </c>
      <c r="K23294" t="s">
        <v>77367</v>
      </c>
      <c r="L23294" t="s">
        <v>77975</v>
      </c>
    </row>
    <row r="23295" spans="1:12" x14ac:dyDescent="0.15">
      <c r="A23295" t="s">
        <v>12</v>
      </c>
      <c r="B23295">
        <v>6558515</v>
      </c>
      <c r="C23295">
        <v>6558535</v>
      </c>
      <c r="D23295" t="s">
        <v>77361</v>
      </c>
      <c r="E23295" t="s">
        <v>90</v>
      </c>
      <c r="F23295" t="s">
        <v>15</v>
      </c>
      <c r="G23295" t="s">
        <v>23</v>
      </c>
      <c r="H23295">
        <v>68</v>
      </c>
      <c r="I23295" t="s">
        <v>77368</v>
      </c>
      <c r="J23295" t="s">
        <v>77369</v>
      </c>
      <c r="K23295" t="s">
        <v>77370</v>
      </c>
      <c r="L23295" t="s">
        <v>77962</v>
      </c>
    </row>
    <row r="23296" spans="1:12" x14ac:dyDescent="0.15">
      <c r="A23296" t="s">
        <v>12</v>
      </c>
      <c r="B23296">
        <v>6558537</v>
      </c>
      <c r="C23296">
        <v>6558557</v>
      </c>
      <c r="D23296" t="s">
        <v>77361</v>
      </c>
      <c r="E23296" t="s">
        <v>90</v>
      </c>
      <c r="F23296" t="s">
        <v>15</v>
      </c>
      <c r="G23296" t="s">
        <v>16</v>
      </c>
      <c r="H23296">
        <v>90</v>
      </c>
      <c r="I23296" t="s">
        <v>77371</v>
      </c>
      <c r="J23296" t="s">
        <v>77372</v>
      </c>
      <c r="K23296" t="s">
        <v>77373</v>
      </c>
      <c r="L23296" t="s">
        <v>78017</v>
      </c>
    </row>
    <row r="23297" spans="1:12" x14ac:dyDescent="0.15">
      <c r="A23297" t="s">
        <v>12</v>
      </c>
      <c r="B23297">
        <v>6560533</v>
      </c>
      <c r="C23297">
        <v>6560553</v>
      </c>
      <c r="D23297" t="s">
        <v>77374</v>
      </c>
      <c r="E23297" t="s">
        <v>90</v>
      </c>
      <c r="F23297" t="s">
        <v>15</v>
      </c>
      <c r="G23297" t="s">
        <v>32</v>
      </c>
      <c r="H23297">
        <v>13</v>
      </c>
      <c r="I23297" t="s">
        <v>77375</v>
      </c>
      <c r="J23297" t="s">
        <v>77376</v>
      </c>
      <c r="K23297" t="s">
        <v>77377</v>
      </c>
      <c r="L23297" t="s">
        <v>77935</v>
      </c>
    </row>
    <row r="23298" spans="1:12" x14ac:dyDescent="0.15">
      <c r="A23298" t="s">
        <v>12</v>
      </c>
      <c r="B23298">
        <v>6560554</v>
      </c>
      <c r="C23298">
        <v>6560574</v>
      </c>
      <c r="D23298" t="s">
        <v>77374</v>
      </c>
      <c r="E23298" t="s">
        <v>90</v>
      </c>
      <c r="F23298" t="s">
        <v>15</v>
      </c>
      <c r="G23298" t="s">
        <v>36</v>
      </c>
      <c r="H23298">
        <v>34</v>
      </c>
      <c r="I23298" t="s">
        <v>77378</v>
      </c>
      <c r="J23298" t="s">
        <v>77379</v>
      </c>
      <c r="K23298" t="s">
        <v>77380</v>
      </c>
      <c r="L23298" t="s">
        <v>77999</v>
      </c>
    </row>
    <row r="23299" spans="1:12" x14ac:dyDescent="0.15">
      <c r="A23299" t="s">
        <v>12</v>
      </c>
      <c r="B23299">
        <v>6560602</v>
      </c>
      <c r="C23299">
        <v>6560622</v>
      </c>
      <c r="D23299" t="s">
        <v>77374</v>
      </c>
      <c r="E23299" t="s">
        <v>90</v>
      </c>
      <c r="F23299" t="s">
        <v>15</v>
      </c>
      <c r="G23299" t="s">
        <v>16</v>
      </c>
      <c r="H23299">
        <v>82</v>
      </c>
      <c r="I23299" t="s">
        <v>77381</v>
      </c>
      <c r="J23299" t="s">
        <v>77382</v>
      </c>
      <c r="K23299" t="s">
        <v>77383</v>
      </c>
      <c r="L23299" t="s">
        <v>78011</v>
      </c>
    </row>
    <row r="23300" spans="1:12" x14ac:dyDescent="0.15">
      <c r="A23300" t="s">
        <v>12</v>
      </c>
      <c r="B23300">
        <v>6560644</v>
      </c>
      <c r="C23300">
        <v>6560664</v>
      </c>
      <c r="D23300" t="s">
        <v>77374</v>
      </c>
      <c r="E23300" t="s">
        <v>90</v>
      </c>
      <c r="F23300" t="s">
        <v>15</v>
      </c>
      <c r="G23300" t="s">
        <v>16</v>
      </c>
      <c r="H23300">
        <v>124</v>
      </c>
      <c r="I23300" t="s">
        <v>77384</v>
      </c>
      <c r="J23300" t="s">
        <v>77385</v>
      </c>
      <c r="K23300" t="s">
        <v>77386</v>
      </c>
      <c r="L23300" t="s">
        <v>78046</v>
      </c>
    </row>
    <row r="23301" spans="1:12" x14ac:dyDescent="0.15">
      <c r="A23301" t="s">
        <v>12</v>
      </c>
      <c r="B23301">
        <v>6563245</v>
      </c>
      <c r="C23301">
        <v>6563265</v>
      </c>
      <c r="D23301" t="s">
        <v>77387</v>
      </c>
      <c r="E23301" t="s">
        <v>77388</v>
      </c>
      <c r="F23301" t="s">
        <v>76</v>
      </c>
      <c r="G23301" t="s">
        <v>32</v>
      </c>
      <c r="H23301">
        <v>9</v>
      </c>
      <c r="I23301" t="s">
        <v>77389</v>
      </c>
      <c r="J23301" t="s">
        <v>77390</v>
      </c>
      <c r="K23301" t="s">
        <v>77391</v>
      </c>
      <c r="L23301" t="s">
        <v>77939</v>
      </c>
    </row>
    <row r="23302" spans="1:12" x14ac:dyDescent="0.15">
      <c r="A23302" t="s">
        <v>12</v>
      </c>
      <c r="B23302">
        <v>6563222</v>
      </c>
      <c r="C23302">
        <v>6563242</v>
      </c>
      <c r="D23302" t="s">
        <v>77387</v>
      </c>
      <c r="E23302" t="s">
        <v>77388</v>
      </c>
      <c r="F23302" t="s">
        <v>76</v>
      </c>
      <c r="G23302" t="s">
        <v>16</v>
      </c>
      <c r="H23302">
        <v>32</v>
      </c>
      <c r="I23302" t="s">
        <v>77392</v>
      </c>
      <c r="J23302" t="s">
        <v>77393</v>
      </c>
      <c r="K23302" t="s">
        <v>77394</v>
      </c>
      <c r="L23302" t="s">
        <v>77918</v>
      </c>
    </row>
    <row r="23303" spans="1:12" x14ac:dyDescent="0.15">
      <c r="A23303" t="s">
        <v>12</v>
      </c>
      <c r="B23303">
        <v>6563199</v>
      </c>
      <c r="C23303">
        <v>6563219</v>
      </c>
      <c r="D23303" t="s">
        <v>77387</v>
      </c>
      <c r="E23303" t="s">
        <v>77388</v>
      </c>
      <c r="F23303" t="s">
        <v>76</v>
      </c>
      <c r="G23303" t="s">
        <v>16</v>
      </c>
      <c r="H23303">
        <v>55</v>
      </c>
      <c r="I23303" t="s">
        <v>77395</v>
      </c>
      <c r="J23303" t="s">
        <v>77396</v>
      </c>
      <c r="K23303" t="s">
        <v>77397</v>
      </c>
      <c r="L23303" t="s">
        <v>77992</v>
      </c>
    </row>
    <row r="23304" spans="1:12" x14ac:dyDescent="0.15">
      <c r="A23304" t="s">
        <v>12</v>
      </c>
      <c r="B23304">
        <v>6563179</v>
      </c>
      <c r="C23304">
        <v>6563199</v>
      </c>
      <c r="D23304" t="s">
        <v>77387</v>
      </c>
      <c r="E23304" t="s">
        <v>77388</v>
      </c>
      <c r="F23304" t="s">
        <v>76</v>
      </c>
      <c r="G23304" t="s">
        <v>36</v>
      </c>
      <c r="H23304">
        <v>75</v>
      </c>
      <c r="I23304" t="s">
        <v>77398</v>
      </c>
      <c r="J23304" t="s">
        <v>77399</v>
      </c>
      <c r="K23304" t="s">
        <v>77400</v>
      </c>
      <c r="L23304" t="s">
        <v>78027</v>
      </c>
    </row>
    <row r="23305" spans="1:12" x14ac:dyDescent="0.15">
      <c r="A23305" t="s">
        <v>12</v>
      </c>
      <c r="B23305">
        <v>6564297</v>
      </c>
      <c r="C23305">
        <v>6564317</v>
      </c>
      <c r="D23305" t="s">
        <v>77401</v>
      </c>
      <c r="E23305" t="s">
        <v>90</v>
      </c>
      <c r="F23305" t="s">
        <v>76</v>
      </c>
      <c r="G23305" t="s">
        <v>36</v>
      </c>
      <c r="H23305">
        <v>18</v>
      </c>
      <c r="I23305" t="s">
        <v>77402</v>
      </c>
      <c r="J23305" t="s">
        <v>77403</v>
      </c>
      <c r="K23305" t="s">
        <v>77404</v>
      </c>
      <c r="L23305" t="s">
        <v>78007</v>
      </c>
    </row>
    <row r="23306" spans="1:12" x14ac:dyDescent="0.15">
      <c r="A23306" t="s">
        <v>12</v>
      </c>
      <c r="B23306">
        <v>6564277</v>
      </c>
      <c r="C23306">
        <v>6564297</v>
      </c>
      <c r="D23306" t="s">
        <v>77401</v>
      </c>
      <c r="E23306" t="s">
        <v>90</v>
      </c>
      <c r="F23306" t="s">
        <v>76</v>
      </c>
      <c r="G23306" t="s">
        <v>36</v>
      </c>
      <c r="H23306">
        <v>38</v>
      </c>
      <c r="I23306" t="s">
        <v>77405</v>
      </c>
      <c r="J23306" t="s">
        <v>77406</v>
      </c>
      <c r="K23306" t="s">
        <v>77407</v>
      </c>
      <c r="L23306" t="s">
        <v>78008</v>
      </c>
    </row>
    <row r="23307" spans="1:12" x14ac:dyDescent="0.15">
      <c r="A23307" t="s">
        <v>12</v>
      </c>
      <c r="B23307">
        <v>6564257</v>
      </c>
      <c r="C23307">
        <v>6564277</v>
      </c>
      <c r="D23307" t="s">
        <v>77401</v>
      </c>
      <c r="E23307" t="s">
        <v>90</v>
      </c>
      <c r="F23307" t="s">
        <v>76</v>
      </c>
      <c r="G23307" t="s">
        <v>32</v>
      </c>
      <c r="H23307">
        <v>58</v>
      </c>
      <c r="I23307" t="s">
        <v>77408</v>
      </c>
      <c r="J23307" t="s">
        <v>77409</v>
      </c>
      <c r="K23307" t="s">
        <v>77410</v>
      </c>
      <c r="L23307" t="s">
        <v>77911</v>
      </c>
    </row>
    <row r="23308" spans="1:12" x14ac:dyDescent="0.15">
      <c r="A23308" t="s">
        <v>12</v>
      </c>
      <c r="B23308">
        <v>6564225</v>
      </c>
      <c r="C23308">
        <v>6564245</v>
      </c>
      <c r="D23308" t="s">
        <v>77401</v>
      </c>
      <c r="E23308" t="s">
        <v>90</v>
      </c>
      <c r="F23308" t="s">
        <v>76</v>
      </c>
      <c r="G23308" t="s">
        <v>16</v>
      </c>
      <c r="H23308">
        <v>90</v>
      </c>
      <c r="I23308" t="s">
        <v>77411</v>
      </c>
      <c r="J23308" t="s">
        <v>77412</v>
      </c>
      <c r="K23308" t="s">
        <v>77413</v>
      </c>
      <c r="L23308" t="s">
        <v>78017</v>
      </c>
    </row>
    <row r="23309" spans="1:12" x14ac:dyDescent="0.15">
      <c r="A23309" t="s">
        <v>12</v>
      </c>
      <c r="B23309">
        <v>6564446</v>
      </c>
      <c r="C23309">
        <v>6564466</v>
      </c>
      <c r="D23309" t="s">
        <v>77414</v>
      </c>
      <c r="E23309" t="s">
        <v>90</v>
      </c>
      <c r="F23309" t="s">
        <v>15</v>
      </c>
      <c r="G23309" t="s">
        <v>16</v>
      </c>
      <c r="H23309">
        <v>9</v>
      </c>
      <c r="I23309" t="s">
        <v>77415</v>
      </c>
      <c r="J23309" t="s">
        <v>77416</v>
      </c>
      <c r="K23309" t="s">
        <v>77417</v>
      </c>
      <c r="L23309" t="s">
        <v>77939</v>
      </c>
    </row>
    <row r="23310" spans="1:12" x14ac:dyDescent="0.15">
      <c r="A23310" t="s">
        <v>12</v>
      </c>
      <c r="B23310">
        <v>6564489</v>
      </c>
      <c r="C23310">
        <v>6564509</v>
      </c>
      <c r="D23310" t="s">
        <v>77414</v>
      </c>
      <c r="E23310" t="s">
        <v>90</v>
      </c>
      <c r="F23310" t="s">
        <v>15</v>
      </c>
      <c r="G23310" t="s">
        <v>16</v>
      </c>
      <c r="H23310">
        <v>52</v>
      </c>
      <c r="I23310" t="s">
        <v>77418</v>
      </c>
      <c r="J23310" t="s">
        <v>77419</v>
      </c>
      <c r="K23310" t="s">
        <v>77420</v>
      </c>
      <c r="L23310" t="s">
        <v>77959</v>
      </c>
    </row>
    <row r="23311" spans="1:12" x14ac:dyDescent="0.15">
      <c r="A23311" t="s">
        <v>12</v>
      </c>
      <c r="B23311">
        <v>6564511</v>
      </c>
      <c r="C23311">
        <v>6564531</v>
      </c>
      <c r="D23311" t="s">
        <v>77414</v>
      </c>
      <c r="E23311" t="s">
        <v>90</v>
      </c>
      <c r="F23311" t="s">
        <v>15</v>
      </c>
      <c r="G23311" t="s">
        <v>32</v>
      </c>
      <c r="H23311">
        <v>74</v>
      </c>
      <c r="I23311" t="s">
        <v>77421</v>
      </c>
      <c r="J23311" t="s">
        <v>77422</v>
      </c>
      <c r="K23311" t="s">
        <v>77423</v>
      </c>
      <c r="L23311" t="s">
        <v>78005</v>
      </c>
    </row>
    <row r="23312" spans="1:12" x14ac:dyDescent="0.15">
      <c r="A23312" t="s">
        <v>12</v>
      </c>
      <c r="B23312">
        <v>6564541</v>
      </c>
      <c r="C23312">
        <v>6564561</v>
      </c>
      <c r="D23312" t="s">
        <v>77414</v>
      </c>
      <c r="E23312" t="s">
        <v>90</v>
      </c>
      <c r="F23312" t="s">
        <v>15</v>
      </c>
      <c r="G23312" t="s">
        <v>32</v>
      </c>
      <c r="H23312">
        <v>104</v>
      </c>
      <c r="I23312" t="s">
        <v>77424</v>
      </c>
      <c r="J23312" t="s">
        <v>77425</v>
      </c>
      <c r="K23312" t="s">
        <v>77426</v>
      </c>
      <c r="L23312" t="s">
        <v>77963</v>
      </c>
    </row>
    <row r="23313" spans="1:12" x14ac:dyDescent="0.15">
      <c r="A23313" t="s">
        <v>12</v>
      </c>
      <c r="B23313">
        <v>6565565</v>
      </c>
      <c r="C23313">
        <v>6565585</v>
      </c>
      <c r="D23313" t="s">
        <v>77427</v>
      </c>
      <c r="E23313" t="s">
        <v>90</v>
      </c>
      <c r="F23313" t="s">
        <v>76</v>
      </c>
      <c r="G23313" t="s">
        <v>16</v>
      </c>
      <c r="H23313">
        <v>15</v>
      </c>
      <c r="I23313" t="s">
        <v>77428</v>
      </c>
      <c r="J23313" t="s">
        <v>77429</v>
      </c>
      <c r="K23313" t="s">
        <v>77430</v>
      </c>
      <c r="L23313" t="s">
        <v>77970</v>
      </c>
    </row>
    <row r="23314" spans="1:12" x14ac:dyDescent="0.15">
      <c r="A23314" t="s">
        <v>12</v>
      </c>
      <c r="B23314">
        <v>6565542</v>
      </c>
      <c r="C23314">
        <v>6565562</v>
      </c>
      <c r="D23314" t="s">
        <v>77427</v>
      </c>
      <c r="E23314" t="s">
        <v>90</v>
      </c>
      <c r="F23314" t="s">
        <v>76</v>
      </c>
      <c r="G23314" t="s">
        <v>32</v>
      </c>
      <c r="H23314">
        <v>38</v>
      </c>
      <c r="I23314" t="s">
        <v>77431</v>
      </c>
      <c r="J23314" t="s">
        <v>77432</v>
      </c>
      <c r="K23314" t="s">
        <v>77433</v>
      </c>
      <c r="L23314" t="s">
        <v>78008</v>
      </c>
    </row>
    <row r="23315" spans="1:12" x14ac:dyDescent="0.15">
      <c r="A23315" t="s">
        <v>12</v>
      </c>
      <c r="B23315">
        <v>6565510</v>
      </c>
      <c r="C23315">
        <v>6565530</v>
      </c>
      <c r="D23315" t="s">
        <v>77427</v>
      </c>
      <c r="E23315" t="s">
        <v>90</v>
      </c>
      <c r="F23315" t="s">
        <v>76</v>
      </c>
      <c r="G23315" t="s">
        <v>16</v>
      </c>
      <c r="H23315">
        <v>70</v>
      </c>
      <c r="I23315" t="s">
        <v>77434</v>
      </c>
      <c r="J23315" t="s">
        <v>77435</v>
      </c>
      <c r="K23315" t="s">
        <v>77436</v>
      </c>
      <c r="L23315" t="s">
        <v>77919</v>
      </c>
    </row>
    <row r="23316" spans="1:12" x14ac:dyDescent="0.15">
      <c r="A23316" t="s">
        <v>12</v>
      </c>
      <c r="B23316">
        <v>6565485</v>
      </c>
      <c r="C23316">
        <v>6565505</v>
      </c>
      <c r="D23316" t="s">
        <v>77427</v>
      </c>
      <c r="E23316" t="s">
        <v>90</v>
      </c>
      <c r="F23316" t="s">
        <v>76</v>
      </c>
      <c r="G23316" t="s">
        <v>23</v>
      </c>
      <c r="H23316">
        <v>95</v>
      </c>
      <c r="I23316" t="s">
        <v>77437</v>
      </c>
      <c r="J23316" t="s">
        <v>77438</v>
      </c>
      <c r="K23316" t="s">
        <v>77439</v>
      </c>
      <c r="L23316" t="s">
        <v>77920</v>
      </c>
    </row>
    <row r="23317" spans="1:12" x14ac:dyDescent="0.15">
      <c r="A23317" t="s">
        <v>12</v>
      </c>
      <c r="B23317">
        <v>6566778</v>
      </c>
      <c r="C23317">
        <v>6566798</v>
      </c>
      <c r="D23317" t="s">
        <v>77440</v>
      </c>
      <c r="E23317" t="s">
        <v>90</v>
      </c>
      <c r="F23317" t="s">
        <v>76</v>
      </c>
      <c r="G23317" t="s">
        <v>16</v>
      </c>
      <c r="H23317">
        <v>1</v>
      </c>
      <c r="I23317" t="s">
        <v>77441</v>
      </c>
      <c r="J23317" t="s">
        <v>77442</v>
      </c>
      <c r="K23317" t="s">
        <v>77443</v>
      </c>
      <c r="L23317" t="s">
        <v>77917</v>
      </c>
    </row>
    <row r="23318" spans="1:12" x14ac:dyDescent="0.15">
      <c r="A23318" t="s">
        <v>12</v>
      </c>
      <c r="B23318">
        <v>6566708</v>
      </c>
      <c r="C23318">
        <v>6566728</v>
      </c>
      <c r="D23318" t="s">
        <v>77440</v>
      </c>
      <c r="E23318" t="s">
        <v>90</v>
      </c>
      <c r="F23318" t="s">
        <v>76</v>
      </c>
      <c r="G23318" t="s">
        <v>32</v>
      </c>
      <c r="H23318">
        <v>71</v>
      </c>
      <c r="I23318" t="s">
        <v>77444</v>
      </c>
      <c r="J23318" t="s">
        <v>77445</v>
      </c>
      <c r="K23318" t="s">
        <v>77446</v>
      </c>
      <c r="L23318" t="s">
        <v>77969</v>
      </c>
    </row>
    <row r="23319" spans="1:12" x14ac:dyDescent="0.15">
      <c r="A23319" t="s">
        <v>12</v>
      </c>
      <c r="B23319">
        <v>6566684</v>
      </c>
      <c r="C23319">
        <v>6566704</v>
      </c>
      <c r="D23319" t="s">
        <v>77440</v>
      </c>
      <c r="E23319" t="s">
        <v>90</v>
      </c>
      <c r="F23319" t="s">
        <v>76</v>
      </c>
      <c r="G23319" t="s">
        <v>16</v>
      </c>
      <c r="H23319">
        <v>95</v>
      </c>
      <c r="I23319" t="s">
        <v>77447</v>
      </c>
      <c r="J23319" t="s">
        <v>77448</v>
      </c>
      <c r="K23319" t="s">
        <v>77449</v>
      </c>
      <c r="L23319" t="s">
        <v>77920</v>
      </c>
    </row>
    <row r="23320" spans="1:12" x14ac:dyDescent="0.15">
      <c r="A23320" t="s">
        <v>12</v>
      </c>
      <c r="B23320">
        <v>6566624</v>
      </c>
      <c r="C23320">
        <v>6566644</v>
      </c>
      <c r="D23320" t="s">
        <v>77440</v>
      </c>
      <c r="E23320" t="s">
        <v>90</v>
      </c>
      <c r="F23320" t="s">
        <v>76</v>
      </c>
      <c r="G23320" t="s">
        <v>32</v>
      </c>
      <c r="H23320">
        <v>155</v>
      </c>
      <c r="I23320" t="s">
        <v>77450</v>
      </c>
      <c r="J23320" t="s">
        <v>77451</v>
      </c>
      <c r="K23320" t="s">
        <v>77452</v>
      </c>
      <c r="L23320" t="s">
        <v>78083</v>
      </c>
    </row>
    <row r="23321" spans="1:12" x14ac:dyDescent="0.15">
      <c r="A23321" t="s">
        <v>12</v>
      </c>
      <c r="B23321">
        <v>6567198</v>
      </c>
      <c r="C23321">
        <v>6567218</v>
      </c>
      <c r="D23321" t="s">
        <v>77453</v>
      </c>
      <c r="E23321" t="s">
        <v>90</v>
      </c>
      <c r="F23321" t="s">
        <v>76</v>
      </c>
      <c r="G23321" t="s">
        <v>36</v>
      </c>
      <c r="H23321">
        <v>0</v>
      </c>
      <c r="I23321" t="s">
        <v>77454</v>
      </c>
      <c r="J23321" t="s">
        <v>77455</v>
      </c>
      <c r="K23321" t="s">
        <v>77456</v>
      </c>
      <c r="L23321" t="s">
        <v>77980</v>
      </c>
    </row>
    <row r="23322" spans="1:12" x14ac:dyDescent="0.15">
      <c r="A23322" t="s">
        <v>12</v>
      </c>
      <c r="B23322">
        <v>6567173</v>
      </c>
      <c r="C23322">
        <v>6567193</v>
      </c>
      <c r="D23322" t="s">
        <v>77453</v>
      </c>
      <c r="E23322" t="s">
        <v>90</v>
      </c>
      <c r="F23322" t="s">
        <v>76</v>
      </c>
      <c r="G23322" t="s">
        <v>36</v>
      </c>
      <c r="H23322">
        <v>25</v>
      </c>
      <c r="I23322" t="s">
        <v>77457</v>
      </c>
      <c r="J23322" t="s">
        <v>77458</v>
      </c>
      <c r="K23322" t="s">
        <v>77459</v>
      </c>
      <c r="L23322" t="s">
        <v>78012</v>
      </c>
    </row>
    <row r="23323" spans="1:12" x14ac:dyDescent="0.15">
      <c r="A23323" t="s">
        <v>12</v>
      </c>
      <c r="B23323">
        <v>6567143</v>
      </c>
      <c r="C23323">
        <v>6567163</v>
      </c>
      <c r="D23323" t="s">
        <v>77453</v>
      </c>
      <c r="E23323" t="s">
        <v>90</v>
      </c>
      <c r="F23323" t="s">
        <v>76</v>
      </c>
      <c r="G23323" t="s">
        <v>36</v>
      </c>
      <c r="H23323">
        <v>55</v>
      </c>
      <c r="I23323" t="s">
        <v>77460</v>
      </c>
      <c r="J23323" t="s">
        <v>77461</v>
      </c>
      <c r="K23323" t="s">
        <v>77462</v>
      </c>
      <c r="L23323" t="s">
        <v>77992</v>
      </c>
    </row>
    <row r="23324" spans="1:12" x14ac:dyDescent="0.15">
      <c r="A23324" t="s">
        <v>12</v>
      </c>
      <c r="B23324">
        <v>6567109</v>
      </c>
      <c r="C23324">
        <v>6567129</v>
      </c>
      <c r="D23324" t="s">
        <v>77453</v>
      </c>
      <c r="E23324" t="s">
        <v>90</v>
      </c>
      <c r="F23324" t="s">
        <v>76</v>
      </c>
      <c r="G23324" t="s">
        <v>32</v>
      </c>
      <c r="H23324">
        <v>89</v>
      </c>
      <c r="I23324" t="s">
        <v>77463</v>
      </c>
      <c r="J23324" t="s">
        <v>77464</v>
      </c>
      <c r="K23324" t="s">
        <v>77465</v>
      </c>
      <c r="L23324" t="s">
        <v>77964</v>
      </c>
    </row>
    <row r="23325" spans="1:12" x14ac:dyDescent="0.15">
      <c r="A23325" t="s">
        <v>12</v>
      </c>
      <c r="B23325">
        <v>6567330</v>
      </c>
      <c r="C23325">
        <v>6567350</v>
      </c>
      <c r="D23325" t="s">
        <v>77466</v>
      </c>
      <c r="E23325" t="s">
        <v>90</v>
      </c>
      <c r="F23325" t="s">
        <v>15</v>
      </c>
      <c r="G23325" t="s">
        <v>16</v>
      </c>
      <c r="H23325">
        <v>0</v>
      </c>
      <c r="I23325" t="s">
        <v>77467</v>
      </c>
      <c r="J23325" t="s">
        <v>77468</v>
      </c>
      <c r="K23325" t="s">
        <v>77469</v>
      </c>
      <c r="L23325" t="s">
        <v>77980</v>
      </c>
    </row>
    <row r="23326" spans="1:12" x14ac:dyDescent="0.15">
      <c r="A23326" t="s">
        <v>12</v>
      </c>
      <c r="B23326">
        <v>6567350</v>
      </c>
      <c r="C23326">
        <v>6567370</v>
      </c>
      <c r="D23326" t="s">
        <v>77466</v>
      </c>
      <c r="E23326" t="s">
        <v>90</v>
      </c>
      <c r="F23326" t="s">
        <v>15</v>
      </c>
      <c r="G23326" t="s">
        <v>23</v>
      </c>
      <c r="H23326">
        <v>20</v>
      </c>
      <c r="I23326" t="s">
        <v>77470</v>
      </c>
      <c r="J23326" t="s">
        <v>77471</v>
      </c>
      <c r="K23326" t="s">
        <v>77472</v>
      </c>
      <c r="L23326" t="s">
        <v>77968</v>
      </c>
    </row>
    <row r="23327" spans="1:12" x14ac:dyDescent="0.15">
      <c r="A23327" t="s">
        <v>12</v>
      </c>
      <c r="B23327">
        <v>6567381</v>
      </c>
      <c r="C23327">
        <v>6567401</v>
      </c>
      <c r="D23327" t="s">
        <v>77466</v>
      </c>
      <c r="E23327" t="s">
        <v>90</v>
      </c>
      <c r="F23327" t="s">
        <v>15</v>
      </c>
      <c r="G23327" t="s">
        <v>16</v>
      </c>
      <c r="H23327">
        <v>51</v>
      </c>
      <c r="I23327" t="s">
        <v>77473</v>
      </c>
      <c r="J23327" t="s">
        <v>77474</v>
      </c>
      <c r="K23327" t="s">
        <v>77475</v>
      </c>
      <c r="L23327" t="s">
        <v>78023</v>
      </c>
    </row>
    <row r="23328" spans="1:12" x14ac:dyDescent="0.15">
      <c r="A23328" t="s">
        <v>12</v>
      </c>
      <c r="B23328">
        <v>6567408</v>
      </c>
      <c r="C23328">
        <v>6567428</v>
      </c>
      <c r="D23328" t="s">
        <v>77466</v>
      </c>
      <c r="E23328" t="s">
        <v>90</v>
      </c>
      <c r="F23328" t="s">
        <v>15</v>
      </c>
      <c r="G23328" t="s">
        <v>36</v>
      </c>
      <c r="H23328">
        <v>78</v>
      </c>
      <c r="I23328" t="s">
        <v>77476</v>
      </c>
      <c r="J23328" t="s">
        <v>77477</v>
      </c>
      <c r="K23328" t="s">
        <v>77478</v>
      </c>
      <c r="L23328" t="s">
        <v>78000</v>
      </c>
    </row>
    <row r="23329" spans="1:12" x14ac:dyDescent="0.15">
      <c r="A23329" t="s">
        <v>12</v>
      </c>
      <c r="B23329">
        <v>6568887</v>
      </c>
      <c r="C23329">
        <v>6568907</v>
      </c>
      <c r="D23329" t="s">
        <v>77479</v>
      </c>
      <c r="E23329" t="s">
        <v>77480</v>
      </c>
      <c r="F23329" t="s">
        <v>76</v>
      </c>
      <c r="G23329" t="s">
        <v>16</v>
      </c>
      <c r="H23329">
        <v>11</v>
      </c>
      <c r="I23329" t="s">
        <v>77481</v>
      </c>
      <c r="J23329" t="s">
        <v>77482</v>
      </c>
      <c r="K23329" t="s">
        <v>77483</v>
      </c>
      <c r="L23329" t="s">
        <v>77974</v>
      </c>
    </row>
    <row r="23330" spans="1:12" x14ac:dyDescent="0.15">
      <c r="A23330" t="s">
        <v>12</v>
      </c>
      <c r="B23330">
        <v>6568857</v>
      </c>
      <c r="C23330">
        <v>6568877</v>
      </c>
      <c r="D23330" t="s">
        <v>77479</v>
      </c>
      <c r="E23330" t="s">
        <v>77480</v>
      </c>
      <c r="F23330" t="s">
        <v>76</v>
      </c>
      <c r="G23330" t="s">
        <v>23</v>
      </c>
      <c r="H23330">
        <v>41</v>
      </c>
      <c r="I23330" t="s">
        <v>77484</v>
      </c>
      <c r="J23330" t="s">
        <v>77485</v>
      </c>
      <c r="K23330" t="s">
        <v>77486</v>
      </c>
      <c r="L23330" t="s">
        <v>78014</v>
      </c>
    </row>
    <row r="23331" spans="1:12" x14ac:dyDescent="0.15">
      <c r="A23331" t="s">
        <v>12</v>
      </c>
      <c r="B23331">
        <v>6568834</v>
      </c>
      <c r="C23331">
        <v>6568854</v>
      </c>
      <c r="D23331" t="s">
        <v>77479</v>
      </c>
      <c r="E23331" t="s">
        <v>77480</v>
      </c>
      <c r="F23331" t="s">
        <v>76</v>
      </c>
      <c r="G23331" t="s">
        <v>16</v>
      </c>
      <c r="H23331">
        <v>64</v>
      </c>
      <c r="I23331" t="s">
        <v>77487</v>
      </c>
      <c r="J23331" t="s">
        <v>77488</v>
      </c>
      <c r="K23331" t="s">
        <v>77489</v>
      </c>
      <c r="L23331" t="s">
        <v>77989</v>
      </c>
    </row>
    <row r="23332" spans="1:12" x14ac:dyDescent="0.15">
      <c r="A23332" t="s">
        <v>12</v>
      </c>
      <c r="B23332">
        <v>6568812</v>
      </c>
      <c r="C23332">
        <v>6568832</v>
      </c>
      <c r="D23332" t="s">
        <v>77479</v>
      </c>
      <c r="E23332" t="s">
        <v>77480</v>
      </c>
      <c r="F23332" t="s">
        <v>76</v>
      </c>
      <c r="G23332" t="s">
        <v>16</v>
      </c>
      <c r="H23332">
        <v>86</v>
      </c>
      <c r="I23332" t="s">
        <v>77490</v>
      </c>
      <c r="J23332" t="s">
        <v>77491</v>
      </c>
      <c r="K23332" t="s">
        <v>77492</v>
      </c>
      <c r="L23332" t="s">
        <v>77929</v>
      </c>
    </row>
    <row r="23333" spans="1:12" x14ac:dyDescent="0.15">
      <c r="A23333" t="s">
        <v>12</v>
      </c>
      <c r="B23333">
        <v>6569018</v>
      </c>
      <c r="C23333">
        <v>6569038</v>
      </c>
      <c r="D23333" t="s">
        <v>77493</v>
      </c>
      <c r="E23333" t="s">
        <v>90</v>
      </c>
      <c r="F23333" t="s">
        <v>15</v>
      </c>
      <c r="G23333" t="s">
        <v>32</v>
      </c>
      <c r="H23333">
        <v>1</v>
      </c>
      <c r="I23333" t="s">
        <v>77494</v>
      </c>
      <c r="J23333" t="s">
        <v>77495</v>
      </c>
      <c r="K23333" t="s">
        <v>77496</v>
      </c>
      <c r="L23333" t="s">
        <v>77917</v>
      </c>
    </row>
    <row r="23334" spans="1:12" x14ac:dyDescent="0.15">
      <c r="A23334" t="s">
        <v>12</v>
      </c>
      <c r="B23334">
        <v>6569038</v>
      </c>
      <c r="C23334">
        <v>6569058</v>
      </c>
      <c r="D23334" t="s">
        <v>77493</v>
      </c>
      <c r="E23334" t="s">
        <v>90</v>
      </c>
      <c r="F23334" t="s">
        <v>15</v>
      </c>
      <c r="G23334" t="s">
        <v>36</v>
      </c>
      <c r="H23334">
        <v>21</v>
      </c>
      <c r="I23334" t="s">
        <v>77497</v>
      </c>
      <c r="J23334" t="s">
        <v>77498</v>
      </c>
      <c r="K23334" t="s">
        <v>77499</v>
      </c>
      <c r="L23334" t="s">
        <v>78022</v>
      </c>
    </row>
    <row r="23335" spans="1:12" x14ac:dyDescent="0.15">
      <c r="A23335" t="s">
        <v>12</v>
      </c>
      <c r="B23335">
        <v>6569060</v>
      </c>
      <c r="C23335">
        <v>6569080</v>
      </c>
      <c r="D23335" t="s">
        <v>77493</v>
      </c>
      <c r="E23335" t="s">
        <v>90</v>
      </c>
      <c r="F23335" t="s">
        <v>15</v>
      </c>
      <c r="G23335" t="s">
        <v>32</v>
      </c>
      <c r="H23335">
        <v>43</v>
      </c>
      <c r="I23335" t="s">
        <v>77500</v>
      </c>
      <c r="J23335" t="s">
        <v>77501</v>
      </c>
      <c r="K23335" t="s">
        <v>77502</v>
      </c>
      <c r="L23335" t="s">
        <v>77942</v>
      </c>
    </row>
    <row r="23336" spans="1:12" x14ac:dyDescent="0.15">
      <c r="A23336" t="s">
        <v>12</v>
      </c>
      <c r="B23336">
        <v>6569105</v>
      </c>
      <c r="C23336">
        <v>6569125</v>
      </c>
      <c r="D23336" t="s">
        <v>77493</v>
      </c>
      <c r="E23336" t="s">
        <v>90</v>
      </c>
      <c r="F23336" t="s">
        <v>15</v>
      </c>
      <c r="G23336" t="s">
        <v>36</v>
      </c>
      <c r="H23336">
        <v>88</v>
      </c>
      <c r="I23336" t="s">
        <v>77503</v>
      </c>
      <c r="J23336" t="s">
        <v>77504</v>
      </c>
      <c r="K23336" t="s">
        <v>77505</v>
      </c>
      <c r="L23336" t="s">
        <v>77923</v>
      </c>
    </row>
    <row r="23337" spans="1:12" x14ac:dyDescent="0.15">
      <c r="A23337" t="s">
        <v>12</v>
      </c>
      <c r="B23337">
        <v>6569918</v>
      </c>
      <c r="C23337">
        <v>6569938</v>
      </c>
      <c r="D23337" t="s">
        <v>77506</v>
      </c>
      <c r="E23337" t="s">
        <v>90</v>
      </c>
      <c r="F23337" t="s">
        <v>15</v>
      </c>
      <c r="G23337" t="s">
        <v>16</v>
      </c>
      <c r="H23337">
        <v>8</v>
      </c>
      <c r="I23337" t="s">
        <v>77507</v>
      </c>
      <c r="J23337" t="s">
        <v>77508</v>
      </c>
      <c r="K23337" t="s">
        <v>77509</v>
      </c>
      <c r="L23337" t="s">
        <v>77955</v>
      </c>
    </row>
    <row r="23338" spans="1:12" x14ac:dyDescent="0.15">
      <c r="A23338" t="s">
        <v>12</v>
      </c>
      <c r="B23338">
        <v>6569939</v>
      </c>
      <c r="C23338">
        <v>6569959</v>
      </c>
      <c r="D23338" t="s">
        <v>77506</v>
      </c>
      <c r="E23338" t="s">
        <v>90</v>
      </c>
      <c r="F23338" t="s">
        <v>15</v>
      </c>
      <c r="G23338" t="s">
        <v>23</v>
      </c>
      <c r="H23338">
        <v>29</v>
      </c>
      <c r="I23338" t="s">
        <v>77510</v>
      </c>
      <c r="J23338" t="s">
        <v>77511</v>
      </c>
      <c r="K23338" t="s">
        <v>77512</v>
      </c>
      <c r="L23338" t="s">
        <v>77921</v>
      </c>
    </row>
    <row r="23339" spans="1:12" x14ac:dyDescent="0.15">
      <c r="A23339" t="s">
        <v>12</v>
      </c>
      <c r="B23339">
        <v>6569962</v>
      </c>
      <c r="C23339">
        <v>6569982</v>
      </c>
      <c r="D23339" t="s">
        <v>77506</v>
      </c>
      <c r="E23339" t="s">
        <v>90</v>
      </c>
      <c r="F23339" t="s">
        <v>15</v>
      </c>
      <c r="G23339" t="s">
        <v>23</v>
      </c>
      <c r="H23339">
        <v>52</v>
      </c>
      <c r="I23339" t="s">
        <v>77513</v>
      </c>
      <c r="J23339" t="s">
        <v>77514</v>
      </c>
      <c r="K23339" t="s">
        <v>77515</v>
      </c>
      <c r="L23339" t="s">
        <v>77959</v>
      </c>
    </row>
    <row r="23340" spans="1:12" x14ac:dyDescent="0.15">
      <c r="A23340" t="s">
        <v>12</v>
      </c>
      <c r="B23340">
        <v>6570005</v>
      </c>
      <c r="C23340">
        <v>6570025</v>
      </c>
      <c r="D23340" t="s">
        <v>77506</v>
      </c>
      <c r="E23340" t="s">
        <v>90</v>
      </c>
      <c r="F23340" t="s">
        <v>15</v>
      </c>
      <c r="G23340" t="s">
        <v>32</v>
      </c>
      <c r="H23340">
        <v>95</v>
      </c>
      <c r="I23340" t="s">
        <v>77516</v>
      </c>
      <c r="J23340" t="s">
        <v>77517</v>
      </c>
      <c r="K23340" t="s">
        <v>77518</v>
      </c>
      <c r="L23340" t="s">
        <v>77920</v>
      </c>
    </row>
    <row r="23341" spans="1:12" x14ac:dyDescent="0.15">
      <c r="A23341" t="s">
        <v>12</v>
      </c>
      <c r="B23341">
        <v>6570484</v>
      </c>
      <c r="C23341">
        <v>6570504</v>
      </c>
      <c r="D23341" t="s">
        <v>77519</v>
      </c>
      <c r="E23341" t="s">
        <v>77520</v>
      </c>
      <c r="F23341" t="s">
        <v>15</v>
      </c>
      <c r="G23341" t="s">
        <v>23</v>
      </c>
      <c r="H23341">
        <v>11</v>
      </c>
      <c r="I23341" t="s">
        <v>77521</v>
      </c>
      <c r="J23341" t="s">
        <v>77522</v>
      </c>
      <c r="K23341" t="s">
        <v>77523</v>
      </c>
      <c r="L23341" t="s">
        <v>77974</v>
      </c>
    </row>
    <row r="23342" spans="1:12" x14ac:dyDescent="0.15">
      <c r="A23342" t="s">
        <v>12</v>
      </c>
      <c r="B23342">
        <v>6570547</v>
      </c>
      <c r="C23342">
        <v>6570567</v>
      </c>
      <c r="D23342" t="s">
        <v>77519</v>
      </c>
      <c r="E23342" t="s">
        <v>77520</v>
      </c>
      <c r="F23342" t="s">
        <v>15</v>
      </c>
      <c r="G23342" t="s">
        <v>16</v>
      </c>
      <c r="H23342">
        <v>74</v>
      </c>
      <c r="I23342" t="s">
        <v>77524</v>
      </c>
      <c r="J23342" t="s">
        <v>77525</v>
      </c>
      <c r="K23342" t="s">
        <v>77526</v>
      </c>
      <c r="L23342" t="s">
        <v>78005</v>
      </c>
    </row>
    <row r="23343" spans="1:12" x14ac:dyDescent="0.15">
      <c r="A23343" t="s">
        <v>12</v>
      </c>
      <c r="B23343">
        <v>6570573</v>
      </c>
      <c r="C23343">
        <v>6570593</v>
      </c>
      <c r="D23343" t="s">
        <v>77519</v>
      </c>
      <c r="E23343" t="s">
        <v>77520</v>
      </c>
      <c r="F23343" t="s">
        <v>15</v>
      </c>
      <c r="G23343" t="s">
        <v>16</v>
      </c>
      <c r="H23343">
        <v>100</v>
      </c>
      <c r="I23343" t="s">
        <v>77527</v>
      </c>
      <c r="J23343" t="s">
        <v>77528</v>
      </c>
      <c r="K23343" t="s">
        <v>77529</v>
      </c>
      <c r="L23343" t="s">
        <v>77953</v>
      </c>
    </row>
    <row r="23344" spans="1:12" x14ac:dyDescent="0.15">
      <c r="A23344" t="s">
        <v>12</v>
      </c>
      <c r="B23344">
        <v>6570597</v>
      </c>
      <c r="C23344">
        <v>6570617</v>
      </c>
      <c r="D23344" t="s">
        <v>77519</v>
      </c>
      <c r="E23344" t="s">
        <v>77520</v>
      </c>
      <c r="F23344" t="s">
        <v>15</v>
      </c>
      <c r="G23344" t="s">
        <v>32</v>
      </c>
      <c r="H23344">
        <v>124</v>
      </c>
      <c r="I23344" t="s">
        <v>77530</v>
      </c>
      <c r="J23344" t="s">
        <v>77531</v>
      </c>
      <c r="K23344" t="s">
        <v>77532</v>
      </c>
      <c r="L23344" t="s">
        <v>78046</v>
      </c>
    </row>
    <row r="23345" spans="1:12" x14ac:dyDescent="0.15">
      <c r="A23345" t="s">
        <v>12</v>
      </c>
      <c r="B23345">
        <v>6573079</v>
      </c>
      <c r="C23345">
        <v>6573099</v>
      </c>
      <c r="D23345" t="s">
        <v>77533</v>
      </c>
      <c r="E23345" t="s">
        <v>90</v>
      </c>
      <c r="F23345" t="s">
        <v>76</v>
      </c>
      <c r="G23345" t="s">
        <v>32</v>
      </c>
      <c r="H23345">
        <v>1</v>
      </c>
      <c r="I23345" t="s">
        <v>77534</v>
      </c>
      <c r="J23345" t="s">
        <v>77535</v>
      </c>
      <c r="K23345" t="s">
        <v>77536</v>
      </c>
      <c r="L23345" t="s">
        <v>77917</v>
      </c>
    </row>
    <row r="23346" spans="1:12" x14ac:dyDescent="0.15">
      <c r="A23346" t="s">
        <v>12</v>
      </c>
      <c r="B23346">
        <v>6573054</v>
      </c>
      <c r="C23346">
        <v>6573074</v>
      </c>
      <c r="D23346" t="s">
        <v>77533</v>
      </c>
      <c r="E23346" t="s">
        <v>90</v>
      </c>
      <c r="F23346" t="s">
        <v>76</v>
      </c>
      <c r="G23346" t="s">
        <v>16</v>
      </c>
      <c r="H23346">
        <v>26</v>
      </c>
      <c r="I23346" t="s">
        <v>77537</v>
      </c>
      <c r="J23346" t="s">
        <v>77538</v>
      </c>
      <c r="K23346" t="s">
        <v>77539</v>
      </c>
      <c r="L23346" t="s">
        <v>78002</v>
      </c>
    </row>
    <row r="23347" spans="1:12" x14ac:dyDescent="0.15">
      <c r="A23347" t="s">
        <v>12</v>
      </c>
      <c r="B23347">
        <v>6573010</v>
      </c>
      <c r="C23347">
        <v>6573030</v>
      </c>
      <c r="D23347" t="s">
        <v>77533</v>
      </c>
      <c r="E23347" t="s">
        <v>90</v>
      </c>
      <c r="F23347" t="s">
        <v>76</v>
      </c>
      <c r="G23347" t="s">
        <v>16</v>
      </c>
      <c r="H23347">
        <v>70</v>
      </c>
      <c r="I23347" t="s">
        <v>77540</v>
      </c>
      <c r="J23347" t="s">
        <v>77541</v>
      </c>
      <c r="K23347" t="s">
        <v>77542</v>
      </c>
      <c r="L23347" t="s">
        <v>77919</v>
      </c>
    </row>
    <row r="23348" spans="1:12" x14ac:dyDescent="0.15">
      <c r="A23348" t="s">
        <v>12</v>
      </c>
      <c r="B23348">
        <v>6572985</v>
      </c>
      <c r="C23348">
        <v>6573005</v>
      </c>
      <c r="D23348" t="s">
        <v>77533</v>
      </c>
      <c r="E23348" t="s">
        <v>90</v>
      </c>
      <c r="F23348" t="s">
        <v>76</v>
      </c>
      <c r="G23348" t="s">
        <v>36</v>
      </c>
      <c r="H23348">
        <v>95</v>
      </c>
      <c r="I23348" t="s">
        <v>77543</v>
      </c>
      <c r="J23348" t="s">
        <v>77544</v>
      </c>
      <c r="K23348" t="s">
        <v>77545</v>
      </c>
      <c r="L23348" t="s">
        <v>77920</v>
      </c>
    </row>
    <row r="23349" spans="1:12" x14ac:dyDescent="0.15">
      <c r="A23349" t="s">
        <v>12</v>
      </c>
      <c r="B23349">
        <v>6573537</v>
      </c>
      <c r="C23349">
        <v>6573557</v>
      </c>
      <c r="D23349" t="s">
        <v>77546</v>
      </c>
      <c r="E23349" t="s">
        <v>90</v>
      </c>
      <c r="F23349" t="s">
        <v>76</v>
      </c>
      <c r="G23349" t="s">
        <v>16</v>
      </c>
      <c r="H23349">
        <v>28</v>
      </c>
      <c r="I23349" t="s">
        <v>77547</v>
      </c>
      <c r="J23349" t="s">
        <v>77548</v>
      </c>
      <c r="K23349" t="s">
        <v>77549</v>
      </c>
      <c r="L23349" t="s">
        <v>77956</v>
      </c>
    </row>
    <row r="23350" spans="1:12" x14ac:dyDescent="0.15">
      <c r="A23350" t="s">
        <v>12</v>
      </c>
      <c r="B23350">
        <v>6573514</v>
      </c>
      <c r="C23350">
        <v>6573534</v>
      </c>
      <c r="D23350" t="s">
        <v>77546</v>
      </c>
      <c r="E23350" t="s">
        <v>90</v>
      </c>
      <c r="F23350" t="s">
        <v>76</v>
      </c>
      <c r="G23350" t="s">
        <v>16</v>
      </c>
      <c r="H23350">
        <v>51</v>
      </c>
      <c r="I23350" t="s">
        <v>77550</v>
      </c>
      <c r="J23350" t="s">
        <v>77551</v>
      </c>
      <c r="K23350" t="s">
        <v>77552</v>
      </c>
      <c r="L23350" t="s">
        <v>78023</v>
      </c>
    </row>
    <row r="23351" spans="1:12" x14ac:dyDescent="0.15">
      <c r="A23351" t="s">
        <v>12</v>
      </c>
      <c r="B23351">
        <v>6573492</v>
      </c>
      <c r="C23351">
        <v>6573512</v>
      </c>
      <c r="D23351" t="s">
        <v>77546</v>
      </c>
      <c r="E23351" t="s">
        <v>90</v>
      </c>
      <c r="F23351" t="s">
        <v>76</v>
      </c>
      <c r="G23351" t="s">
        <v>23</v>
      </c>
      <c r="H23351">
        <v>73</v>
      </c>
      <c r="I23351" t="s">
        <v>77553</v>
      </c>
      <c r="J23351" t="s">
        <v>77554</v>
      </c>
      <c r="K23351" t="s">
        <v>77555</v>
      </c>
      <c r="L23351" t="s">
        <v>77926</v>
      </c>
    </row>
    <row r="23352" spans="1:12" x14ac:dyDescent="0.15">
      <c r="A23352" t="s">
        <v>12</v>
      </c>
      <c r="B23352">
        <v>6573446</v>
      </c>
      <c r="C23352">
        <v>6573466</v>
      </c>
      <c r="D23352" t="s">
        <v>77546</v>
      </c>
      <c r="E23352" t="s">
        <v>90</v>
      </c>
      <c r="F23352" t="s">
        <v>76</v>
      </c>
      <c r="G23352" t="s">
        <v>23</v>
      </c>
      <c r="H23352">
        <v>119</v>
      </c>
      <c r="I23352" t="s">
        <v>77556</v>
      </c>
      <c r="J23352" t="s">
        <v>77557</v>
      </c>
      <c r="K23352" t="s">
        <v>77558</v>
      </c>
      <c r="L23352" t="s">
        <v>78058</v>
      </c>
    </row>
    <row r="23353" spans="1:12" x14ac:dyDescent="0.15">
      <c r="A23353" t="s">
        <v>12</v>
      </c>
      <c r="B23353">
        <v>6575538</v>
      </c>
      <c r="C23353">
        <v>6575558</v>
      </c>
      <c r="D23353" t="s">
        <v>77559</v>
      </c>
      <c r="E23353" t="s">
        <v>90</v>
      </c>
      <c r="F23353" t="s">
        <v>76</v>
      </c>
      <c r="G23353" t="s">
        <v>16</v>
      </c>
      <c r="H23353">
        <v>48</v>
      </c>
      <c r="I23353" t="s">
        <v>77560</v>
      </c>
      <c r="J23353" t="s">
        <v>77561</v>
      </c>
      <c r="K23353" t="s">
        <v>77562</v>
      </c>
      <c r="L23353" t="s">
        <v>78018</v>
      </c>
    </row>
    <row r="23354" spans="1:12" x14ac:dyDescent="0.15">
      <c r="A23354" t="s">
        <v>12</v>
      </c>
      <c r="B23354">
        <v>6575516</v>
      </c>
      <c r="C23354">
        <v>6575536</v>
      </c>
      <c r="D23354" t="s">
        <v>77559</v>
      </c>
      <c r="E23354" t="s">
        <v>90</v>
      </c>
      <c r="F23354" t="s">
        <v>76</v>
      </c>
      <c r="G23354" t="s">
        <v>36</v>
      </c>
      <c r="H23354">
        <v>70</v>
      </c>
      <c r="I23354" t="s">
        <v>77563</v>
      </c>
      <c r="J23354" t="s">
        <v>77564</v>
      </c>
      <c r="K23354" t="s">
        <v>77565</v>
      </c>
      <c r="L23354" t="s">
        <v>77919</v>
      </c>
    </row>
    <row r="23355" spans="1:12" x14ac:dyDescent="0.15">
      <c r="A23355" t="s">
        <v>12</v>
      </c>
      <c r="B23355">
        <v>6575486</v>
      </c>
      <c r="C23355">
        <v>6575506</v>
      </c>
      <c r="D23355" t="s">
        <v>77559</v>
      </c>
      <c r="E23355" t="s">
        <v>90</v>
      </c>
      <c r="F23355" t="s">
        <v>76</v>
      </c>
      <c r="G23355" t="s">
        <v>16</v>
      </c>
      <c r="H23355">
        <v>100</v>
      </c>
      <c r="I23355" t="s">
        <v>77566</v>
      </c>
      <c r="J23355" t="s">
        <v>77567</v>
      </c>
      <c r="K23355" t="s">
        <v>77568</v>
      </c>
      <c r="L23355" t="s">
        <v>77953</v>
      </c>
    </row>
    <row r="23356" spans="1:12" x14ac:dyDescent="0.15">
      <c r="A23356" t="s">
        <v>12</v>
      </c>
      <c r="B23356">
        <v>6575465</v>
      </c>
      <c r="C23356">
        <v>6575485</v>
      </c>
      <c r="D23356" t="s">
        <v>77559</v>
      </c>
      <c r="E23356" t="s">
        <v>90</v>
      </c>
      <c r="F23356" t="s">
        <v>76</v>
      </c>
      <c r="G23356" t="s">
        <v>32</v>
      </c>
      <c r="H23356">
        <v>121</v>
      </c>
      <c r="I23356" t="s">
        <v>77569</v>
      </c>
      <c r="J23356" t="s">
        <v>77570</v>
      </c>
      <c r="K23356" t="s">
        <v>77571</v>
      </c>
      <c r="L23356" t="s">
        <v>77943</v>
      </c>
    </row>
    <row r="23357" spans="1:12" x14ac:dyDescent="0.15">
      <c r="A23357" t="s">
        <v>12</v>
      </c>
      <c r="B23357">
        <v>6576620</v>
      </c>
      <c r="C23357">
        <v>6576640</v>
      </c>
      <c r="D23357" t="s">
        <v>77572</v>
      </c>
      <c r="E23357" t="s">
        <v>90</v>
      </c>
      <c r="F23357" t="s">
        <v>76</v>
      </c>
      <c r="G23357" t="s">
        <v>36</v>
      </c>
      <c r="H23357">
        <v>0</v>
      </c>
      <c r="I23357" t="s">
        <v>77573</v>
      </c>
      <c r="J23357" t="s">
        <v>77574</v>
      </c>
      <c r="K23357" t="s">
        <v>77575</v>
      </c>
      <c r="L23357" t="s">
        <v>77980</v>
      </c>
    </row>
    <row r="23358" spans="1:12" x14ac:dyDescent="0.15">
      <c r="A23358" t="s">
        <v>12</v>
      </c>
      <c r="B23358">
        <v>6576594</v>
      </c>
      <c r="C23358">
        <v>6576614</v>
      </c>
      <c r="D23358" t="s">
        <v>77572</v>
      </c>
      <c r="E23358" t="s">
        <v>90</v>
      </c>
      <c r="F23358" t="s">
        <v>76</v>
      </c>
      <c r="G23358" t="s">
        <v>23</v>
      </c>
      <c r="H23358">
        <v>26</v>
      </c>
      <c r="I23358" t="s">
        <v>77576</v>
      </c>
      <c r="J23358" t="s">
        <v>77577</v>
      </c>
      <c r="K23358" t="s">
        <v>77578</v>
      </c>
      <c r="L23358" t="s">
        <v>78002</v>
      </c>
    </row>
    <row r="23359" spans="1:12" x14ac:dyDescent="0.15">
      <c r="A23359" t="s">
        <v>12</v>
      </c>
      <c r="B23359">
        <v>6576568</v>
      </c>
      <c r="C23359">
        <v>6576588</v>
      </c>
      <c r="D23359" t="s">
        <v>77572</v>
      </c>
      <c r="E23359" t="s">
        <v>90</v>
      </c>
      <c r="F23359" t="s">
        <v>76</v>
      </c>
      <c r="G23359" t="s">
        <v>23</v>
      </c>
      <c r="H23359">
        <v>52</v>
      </c>
      <c r="I23359" t="s">
        <v>77579</v>
      </c>
      <c r="J23359" t="s">
        <v>77580</v>
      </c>
      <c r="K23359" t="s">
        <v>77581</v>
      </c>
      <c r="L23359" t="s">
        <v>77959</v>
      </c>
    </row>
    <row r="23360" spans="1:12" x14ac:dyDescent="0.15">
      <c r="A23360" t="s">
        <v>12</v>
      </c>
      <c r="B23360">
        <v>6576547</v>
      </c>
      <c r="C23360">
        <v>6576567</v>
      </c>
      <c r="D23360" t="s">
        <v>77572</v>
      </c>
      <c r="E23360" t="s">
        <v>90</v>
      </c>
      <c r="F23360" t="s">
        <v>76</v>
      </c>
      <c r="G23360" t="s">
        <v>16</v>
      </c>
      <c r="H23360">
        <v>73</v>
      </c>
      <c r="I23360" t="s">
        <v>77582</v>
      </c>
      <c r="J23360" t="s">
        <v>77583</v>
      </c>
      <c r="K23360" t="s">
        <v>77584</v>
      </c>
      <c r="L23360" t="s">
        <v>77926</v>
      </c>
    </row>
    <row r="23361" spans="1:12" x14ac:dyDescent="0.15">
      <c r="A23361" t="s">
        <v>12</v>
      </c>
      <c r="B23361">
        <v>6577951</v>
      </c>
      <c r="C23361">
        <v>6577971</v>
      </c>
      <c r="D23361" t="s">
        <v>77585</v>
      </c>
      <c r="E23361" t="s">
        <v>90</v>
      </c>
      <c r="F23361" t="s">
        <v>76</v>
      </c>
      <c r="G23361" t="s">
        <v>36</v>
      </c>
      <c r="H23361">
        <v>17</v>
      </c>
      <c r="I23361" t="s">
        <v>77586</v>
      </c>
      <c r="J23361" t="s">
        <v>77587</v>
      </c>
      <c r="K23361" t="s">
        <v>77588</v>
      </c>
      <c r="L23361" t="s">
        <v>77944</v>
      </c>
    </row>
    <row r="23362" spans="1:12" x14ac:dyDescent="0.15">
      <c r="A23362" t="s">
        <v>12</v>
      </c>
      <c r="B23362">
        <v>6577923</v>
      </c>
      <c r="C23362">
        <v>6577943</v>
      </c>
      <c r="D23362" t="s">
        <v>77585</v>
      </c>
      <c r="E23362" t="s">
        <v>90</v>
      </c>
      <c r="F23362" t="s">
        <v>76</v>
      </c>
      <c r="G23362" t="s">
        <v>16</v>
      </c>
      <c r="H23362">
        <v>45</v>
      </c>
      <c r="I23362" t="s">
        <v>77589</v>
      </c>
      <c r="J23362" t="s">
        <v>77590</v>
      </c>
      <c r="K23362" t="s">
        <v>77591</v>
      </c>
      <c r="L23362" t="s">
        <v>77967</v>
      </c>
    </row>
    <row r="23363" spans="1:12" x14ac:dyDescent="0.15">
      <c r="A23363" t="s">
        <v>12</v>
      </c>
      <c r="B23363">
        <v>6577878</v>
      </c>
      <c r="C23363">
        <v>6577898</v>
      </c>
      <c r="D23363" t="s">
        <v>77585</v>
      </c>
      <c r="E23363" t="s">
        <v>90</v>
      </c>
      <c r="F23363" t="s">
        <v>76</v>
      </c>
      <c r="G23363" t="s">
        <v>16</v>
      </c>
      <c r="H23363">
        <v>90</v>
      </c>
      <c r="I23363" t="s">
        <v>77592</v>
      </c>
      <c r="J23363" t="s">
        <v>77593</v>
      </c>
      <c r="K23363" t="s">
        <v>77594</v>
      </c>
      <c r="L23363" t="s">
        <v>78017</v>
      </c>
    </row>
    <row r="23364" spans="1:12" x14ac:dyDescent="0.15">
      <c r="A23364" t="s">
        <v>12</v>
      </c>
      <c r="B23364">
        <v>6577846</v>
      </c>
      <c r="C23364">
        <v>6577866</v>
      </c>
      <c r="D23364" t="s">
        <v>77585</v>
      </c>
      <c r="E23364" t="s">
        <v>90</v>
      </c>
      <c r="F23364" t="s">
        <v>76</v>
      </c>
      <c r="G23364" t="s">
        <v>36</v>
      </c>
      <c r="H23364">
        <v>122</v>
      </c>
      <c r="I23364" t="s">
        <v>77595</v>
      </c>
      <c r="J23364" t="s">
        <v>77596</v>
      </c>
      <c r="K23364" t="s">
        <v>77597</v>
      </c>
      <c r="L23364" t="s">
        <v>78033</v>
      </c>
    </row>
    <row r="23365" spans="1:12" x14ac:dyDescent="0.15">
      <c r="A23365" t="s">
        <v>12</v>
      </c>
      <c r="B23365">
        <v>6578225</v>
      </c>
      <c r="C23365">
        <v>6578245</v>
      </c>
      <c r="D23365" t="s">
        <v>77598</v>
      </c>
      <c r="E23365" t="s">
        <v>90</v>
      </c>
      <c r="F23365" t="s">
        <v>15</v>
      </c>
      <c r="G23365" t="s">
        <v>16</v>
      </c>
      <c r="H23365">
        <v>0</v>
      </c>
      <c r="I23365" t="s">
        <v>77599</v>
      </c>
      <c r="J23365" t="s">
        <v>77600</v>
      </c>
      <c r="K23365" t="s">
        <v>77601</v>
      </c>
      <c r="L23365" t="s">
        <v>77980</v>
      </c>
    </row>
    <row r="23366" spans="1:12" x14ac:dyDescent="0.15">
      <c r="A23366" t="s">
        <v>12</v>
      </c>
      <c r="B23366">
        <v>6578245</v>
      </c>
      <c r="C23366">
        <v>6578265</v>
      </c>
      <c r="D23366" t="s">
        <v>77598</v>
      </c>
      <c r="E23366" t="s">
        <v>90</v>
      </c>
      <c r="F23366" t="s">
        <v>15</v>
      </c>
      <c r="G23366" t="s">
        <v>23</v>
      </c>
      <c r="H23366">
        <v>20</v>
      </c>
      <c r="I23366" t="s">
        <v>77602</v>
      </c>
      <c r="J23366" t="s">
        <v>77603</v>
      </c>
      <c r="K23366" t="s">
        <v>77604</v>
      </c>
      <c r="L23366" t="s">
        <v>77968</v>
      </c>
    </row>
    <row r="23367" spans="1:12" x14ac:dyDescent="0.15">
      <c r="A23367" t="s">
        <v>12</v>
      </c>
      <c r="B23367">
        <v>6578274</v>
      </c>
      <c r="C23367">
        <v>6578294</v>
      </c>
      <c r="D23367" t="s">
        <v>77598</v>
      </c>
      <c r="E23367" t="s">
        <v>90</v>
      </c>
      <c r="F23367" t="s">
        <v>15</v>
      </c>
      <c r="G23367" t="s">
        <v>16</v>
      </c>
      <c r="H23367">
        <v>49</v>
      </c>
      <c r="I23367" t="s">
        <v>77605</v>
      </c>
      <c r="J23367" t="s">
        <v>77606</v>
      </c>
      <c r="K23367" t="s">
        <v>77607</v>
      </c>
      <c r="L23367" t="s">
        <v>77913</v>
      </c>
    </row>
    <row r="23368" spans="1:12" x14ac:dyDescent="0.15">
      <c r="A23368" t="s">
        <v>12</v>
      </c>
      <c r="B23368">
        <v>6578295</v>
      </c>
      <c r="C23368">
        <v>6578315</v>
      </c>
      <c r="D23368" t="s">
        <v>77598</v>
      </c>
      <c r="E23368" t="s">
        <v>90</v>
      </c>
      <c r="F23368" t="s">
        <v>15</v>
      </c>
      <c r="G23368" t="s">
        <v>36</v>
      </c>
      <c r="H23368">
        <v>70</v>
      </c>
      <c r="I23368" t="s">
        <v>77608</v>
      </c>
      <c r="J23368" t="s">
        <v>77609</v>
      </c>
      <c r="K23368" t="s">
        <v>77610</v>
      </c>
      <c r="L23368" t="s">
        <v>77919</v>
      </c>
    </row>
    <row r="23369" spans="1:12" x14ac:dyDescent="0.15">
      <c r="A23369" t="s">
        <v>12</v>
      </c>
      <c r="B23369">
        <v>6579214</v>
      </c>
      <c r="C23369">
        <v>6579234</v>
      </c>
      <c r="D23369" t="s">
        <v>77611</v>
      </c>
      <c r="E23369" t="s">
        <v>90</v>
      </c>
      <c r="F23369" t="s">
        <v>15</v>
      </c>
      <c r="G23369" t="s">
        <v>32</v>
      </c>
      <c r="H23369">
        <v>8</v>
      </c>
      <c r="I23369" t="s">
        <v>77612</v>
      </c>
      <c r="J23369" t="s">
        <v>77613</v>
      </c>
      <c r="K23369" t="s">
        <v>77614</v>
      </c>
      <c r="L23369" t="s">
        <v>77955</v>
      </c>
    </row>
    <row r="23370" spans="1:12" x14ac:dyDescent="0.15">
      <c r="A23370" t="s">
        <v>12</v>
      </c>
      <c r="B23370">
        <v>6579264</v>
      </c>
      <c r="C23370">
        <v>6579284</v>
      </c>
      <c r="D23370" t="s">
        <v>77611</v>
      </c>
      <c r="E23370" t="s">
        <v>90</v>
      </c>
      <c r="F23370" t="s">
        <v>15</v>
      </c>
      <c r="G23370" t="s">
        <v>36</v>
      </c>
      <c r="H23370">
        <v>58</v>
      </c>
      <c r="I23370" t="s">
        <v>77615</v>
      </c>
      <c r="J23370" t="s">
        <v>77616</v>
      </c>
      <c r="K23370" t="s">
        <v>77617</v>
      </c>
      <c r="L23370" t="s">
        <v>77911</v>
      </c>
    </row>
    <row r="23371" spans="1:12" x14ac:dyDescent="0.15">
      <c r="A23371" t="s">
        <v>12</v>
      </c>
      <c r="B23371">
        <v>6579297</v>
      </c>
      <c r="C23371">
        <v>6579317</v>
      </c>
      <c r="D23371" t="s">
        <v>77611</v>
      </c>
      <c r="E23371" t="s">
        <v>90</v>
      </c>
      <c r="F23371" t="s">
        <v>15</v>
      </c>
      <c r="G23371" t="s">
        <v>16</v>
      </c>
      <c r="H23371">
        <v>91</v>
      </c>
      <c r="I23371" t="s">
        <v>77618</v>
      </c>
      <c r="J23371" t="s">
        <v>77619</v>
      </c>
      <c r="K23371" t="s">
        <v>77620</v>
      </c>
      <c r="L23371" t="s">
        <v>77907</v>
      </c>
    </row>
    <row r="23372" spans="1:12" x14ac:dyDescent="0.15">
      <c r="A23372" t="s">
        <v>12</v>
      </c>
      <c r="B23372">
        <v>6579326</v>
      </c>
      <c r="C23372">
        <v>6579346</v>
      </c>
      <c r="D23372" t="s">
        <v>77611</v>
      </c>
      <c r="E23372" t="s">
        <v>90</v>
      </c>
      <c r="F23372" t="s">
        <v>15</v>
      </c>
      <c r="G23372" t="s">
        <v>16</v>
      </c>
      <c r="H23372">
        <v>120</v>
      </c>
      <c r="I23372" t="s">
        <v>77621</v>
      </c>
      <c r="J23372" t="s">
        <v>77622</v>
      </c>
      <c r="K23372" t="s">
        <v>77623</v>
      </c>
      <c r="L23372" t="s">
        <v>78047</v>
      </c>
    </row>
    <row r="23373" spans="1:12" x14ac:dyDescent="0.15">
      <c r="A23373" t="s">
        <v>12</v>
      </c>
      <c r="B23373">
        <v>6582291</v>
      </c>
      <c r="C23373">
        <v>6582311</v>
      </c>
      <c r="D23373" t="s">
        <v>77624</v>
      </c>
      <c r="E23373" t="s">
        <v>77625</v>
      </c>
      <c r="F23373" t="s">
        <v>76</v>
      </c>
      <c r="G23373" t="s">
        <v>36</v>
      </c>
      <c r="H23373">
        <v>0</v>
      </c>
      <c r="I23373" t="s">
        <v>77626</v>
      </c>
      <c r="J23373" t="s">
        <v>77627</v>
      </c>
      <c r="K23373" t="s">
        <v>77628</v>
      </c>
      <c r="L23373" t="s">
        <v>77980</v>
      </c>
    </row>
    <row r="23374" spans="1:12" x14ac:dyDescent="0.15">
      <c r="A23374" t="s">
        <v>12</v>
      </c>
      <c r="B23374">
        <v>6582263</v>
      </c>
      <c r="C23374">
        <v>6582283</v>
      </c>
      <c r="D23374" t="s">
        <v>77624</v>
      </c>
      <c r="E23374" t="s">
        <v>77625</v>
      </c>
      <c r="F23374" t="s">
        <v>76</v>
      </c>
      <c r="G23374" t="s">
        <v>16</v>
      </c>
      <c r="H23374">
        <v>28</v>
      </c>
      <c r="I23374" t="s">
        <v>77629</v>
      </c>
      <c r="J23374" t="s">
        <v>77630</v>
      </c>
      <c r="K23374" t="s">
        <v>77631</v>
      </c>
      <c r="L23374" t="s">
        <v>77956</v>
      </c>
    </row>
    <row r="23375" spans="1:12" x14ac:dyDescent="0.15">
      <c r="A23375" t="s">
        <v>12</v>
      </c>
      <c r="B23375">
        <v>6582229</v>
      </c>
      <c r="C23375">
        <v>6582249</v>
      </c>
      <c r="D23375" t="s">
        <v>77624</v>
      </c>
      <c r="E23375" t="s">
        <v>77625</v>
      </c>
      <c r="F23375" t="s">
        <v>76</v>
      </c>
      <c r="G23375" t="s">
        <v>23</v>
      </c>
      <c r="H23375">
        <v>62</v>
      </c>
      <c r="I23375" t="s">
        <v>77632</v>
      </c>
      <c r="J23375" t="s">
        <v>77633</v>
      </c>
      <c r="K23375" t="s">
        <v>77634</v>
      </c>
      <c r="L23375" t="s">
        <v>77949</v>
      </c>
    </row>
    <row r="23376" spans="1:12" x14ac:dyDescent="0.15">
      <c r="A23376" t="s">
        <v>12</v>
      </c>
      <c r="B23376">
        <v>6582194</v>
      </c>
      <c r="C23376">
        <v>6582214</v>
      </c>
      <c r="D23376" t="s">
        <v>77624</v>
      </c>
      <c r="E23376" t="s">
        <v>77625</v>
      </c>
      <c r="F23376" t="s">
        <v>76</v>
      </c>
      <c r="G23376" t="s">
        <v>16</v>
      </c>
      <c r="H23376">
        <v>97</v>
      </c>
      <c r="I23376" t="s">
        <v>77635</v>
      </c>
      <c r="J23376" t="s">
        <v>77636</v>
      </c>
      <c r="K23376" t="s">
        <v>77637</v>
      </c>
      <c r="L23376" t="s">
        <v>78010</v>
      </c>
    </row>
    <row r="23377" spans="1:12" x14ac:dyDescent="0.15">
      <c r="A23377" t="s">
        <v>12</v>
      </c>
      <c r="B23377">
        <v>6583056</v>
      </c>
      <c r="C23377">
        <v>6583076</v>
      </c>
      <c r="D23377" t="s">
        <v>77638</v>
      </c>
      <c r="E23377" t="s">
        <v>77639</v>
      </c>
      <c r="F23377" t="s">
        <v>76</v>
      </c>
      <c r="G23377" t="s">
        <v>16</v>
      </c>
      <c r="H23377">
        <v>24</v>
      </c>
      <c r="I23377" t="s">
        <v>77640</v>
      </c>
      <c r="J23377" t="s">
        <v>77641</v>
      </c>
      <c r="K23377" t="s">
        <v>77642</v>
      </c>
      <c r="L23377" t="s">
        <v>77966</v>
      </c>
    </row>
    <row r="23378" spans="1:12" x14ac:dyDescent="0.15">
      <c r="A23378" t="s">
        <v>12</v>
      </c>
      <c r="B23378">
        <v>6583036</v>
      </c>
      <c r="C23378">
        <v>6583056</v>
      </c>
      <c r="D23378" t="s">
        <v>77638</v>
      </c>
      <c r="E23378" t="s">
        <v>77639</v>
      </c>
      <c r="F23378" t="s">
        <v>76</v>
      </c>
      <c r="G23378" t="s">
        <v>23</v>
      </c>
      <c r="H23378">
        <v>44</v>
      </c>
      <c r="I23378" t="s">
        <v>77643</v>
      </c>
      <c r="J23378" t="s">
        <v>77644</v>
      </c>
      <c r="K23378" t="s">
        <v>77645</v>
      </c>
      <c r="L23378" t="s">
        <v>78016</v>
      </c>
    </row>
    <row r="23379" spans="1:12" x14ac:dyDescent="0.15">
      <c r="A23379" t="s">
        <v>12</v>
      </c>
      <c r="B23379">
        <v>6582989</v>
      </c>
      <c r="C23379">
        <v>6583009</v>
      </c>
      <c r="D23379" t="s">
        <v>77638</v>
      </c>
      <c r="E23379" t="s">
        <v>77639</v>
      </c>
      <c r="F23379" t="s">
        <v>76</v>
      </c>
      <c r="G23379" t="s">
        <v>32</v>
      </c>
      <c r="H23379">
        <v>91</v>
      </c>
      <c r="I23379" t="s">
        <v>77646</v>
      </c>
      <c r="J23379" t="s">
        <v>77647</v>
      </c>
      <c r="K23379" t="s">
        <v>77648</v>
      </c>
      <c r="L23379" t="s">
        <v>77907</v>
      </c>
    </row>
    <row r="23380" spans="1:12" x14ac:dyDescent="0.15">
      <c r="A23380" t="s">
        <v>12</v>
      </c>
      <c r="B23380">
        <v>6582962</v>
      </c>
      <c r="C23380">
        <v>6582982</v>
      </c>
      <c r="D23380" t="s">
        <v>77638</v>
      </c>
      <c r="E23380" t="s">
        <v>77639</v>
      </c>
      <c r="F23380" t="s">
        <v>76</v>
      </c>
      <c r="G23380" t="s">
        <v>32</v>
      </c>
      <c r="H23380">
        <v>118</v>
      </c>
      <c r="I23380" t="s">
        <v>77649</v>
      </c>
      <c r="J23380" t="s">
        <v>77650</v>
      </c>
      <c r="K23380" t="s">
        <v>77651</v>
      </c>
      <c r="L23380" t="s">
        <v>77973</v>
      </c>
    </row>
    <row r="23381" spans="1:12" x14ac:dyDescent="0.15">
      <c r="A23381" t="s">
        <v>12</v>
      </c>
      <c r="B23381">
        <v>6583651</v>
      </c>
      <c r="C23381">
        <v>6583671</v>
      </c>
      <c r="D23381" t="s">
        <v>77652</v>
      </c>
      <c r="E23381" t="s">
        <v>90</v>
      </c>
      <c r="F23381" t="s">
        <v>76</v>
      </c>
      <c r="G23381" t="s">
        <v>16</v>
      </c>
      <c r="H23381">
        <v>6</v>
      </c>
      <c r="I23381" t="s">
        <v>77653</v>
      </c>
      <c r="J23381" t="s">
        <v>77654</v>
      </c>
      <c r="K23381" t="s">
        <v>77655</v>
      </c>
      <c r="L23381" t="s">
        <v>78025</v>
      </c>
    </row>
    <row r="23382" spans="1:12" x14ac:dyDescent="0.15">
      <c r="A23382" t="s">
        <v>12</v>
      </c>
      <c r="B23382">
        <v>6583611</v>
      </c>
      <c r="C23382">
        <v>6583631</v>
      </c>
      <c r="D23382" t="s">
        <v>77652</v>
      </c>
      <c r="E23382" t="s">
        <v>90</v>
      </c>
      <c r="F23382" t="s">
        <v>76</v>
      </c>
      <c r="G23382" t="s">
        <v>16</v>
      </c>
      <c r="H23382">
        <v>46</v>
      </c>
      <c r="I23382" t="s">
        <v>77656</v>
      </c>
      <c r="J23382" t="s">
        <v>77657</v>
      </c>
      <c r="K23382" t="s">
        <v>77658</v>
      </c>
      <c r="L23382" t="s">
        <v>78004</v>
      </c>
    </row>
    <row r="23383" spans="1:12" x14ac:dyDescent="0.15">
      <c r="A23383" t="s">
        <v>12</v>
      </c>
      <c r="B23383">
        <v>6583588</v>
      </c>
      <c r="C23383">
        <v>6583608</v>
      </c>
      <c r="D23383" t="s">
        <v>77652</v>
      </c>
      <c r="E23383" t="s">
        <v>90</v>
      </c>
      <c r="F23383" t="s">
        <v>76</v>
      </c>
      <c r="G23383" t="s">
        <v>16</v>
      </c>
      <c r="H23383">
        <v>69</v>
      </c>
      <c r="I23383" t="s">
        <v>77659</v>
      </c>
      <c r="J23383" t="s">
        <v>77660</v>
      </c>
      <c r="K23383" t="s">
        <v>77661</v>
      </c>
      <c r="L23383" t="s">
        <v>78015</v>
      </c>
    </row>
    <row r="23384" spans="1:12" x14ac:dyDescent="0.15">
      <c r="A23384" t="s">
        <v>12</v>
      </c>
      <c r="B23384">
        <v>6583566</v>
      </c>
      <c r="C23384">
        <v>6583586</v>
      </c>
      <c r="D23384" t="s">
        <v>77652</v>
      </c>
      <c r="E23384" t="s">
        <v>90</v>
      </c>
      <c r="F23384" t="s">
        <v>76</v>
      </c>
      <c r="G23384" t="s">
        <v>32</v>
      </c>
      <c r="H23384">
        <v>91</v>
      </c>
      <c r="I23384" t="s">
        <v>77662</v>
      </c>
      <c r="J23384" t="s">
        <v>77663</v>
      </c>
      <c r="K23384" t="s">
        <v>77664</v>
      </c>
      <c r="L23384" t="s">
        <v>77907</v>
      </c>
    </row>
    <row r="23385" spans="1:12" x14ac:dyDescent="0.15">
      <c r="A23385" t="s">
        <v>12</v>
      </c>
      <c r="B23385">
        <v>6585034</v>
      </c>
      <c r="C23385">
        <v>6585054</v>
      </c>
      <c r="D23385" t="s">
        <v>77665</v>
      </c>
      <c r="E23385" t="s">
        <v>77666</v>
      </c>
      <c r="F23385" t="s">
        <v>76</v>
      </c>
      <c r="G23385" t="s">
        <v>32</v>
      </c>
      <c r="H23385">
        <v>1</v>
      </c>
      <c r="I23385" t="s">
        <v>77667</v>
      </c>
      <c r="J23385" t="s">
        <v>77668</v>
      </c>
      <c r="K23385" t="s">
        <v>77669</v>
      </c>
      <c r="L23385" t="s">
        <v>77917</v>
      </c>
    </row>
    <row r="23386" spans="1:12" x14ac:dyDescent="0.15">
      <c r="A23386" t="s">
        <v>12</v>
      </c>
      <c r="B23386">
        <v>6585007</v>
      </c>
      <c r="C23386">
        <v>6585027</v>
      </c>
      <c r="D23386" t="s">
        <v>77665</v>
      </c>
      <c r="E23386" t="s">
        <v>77666</v>
      </c>
      <c r="F23386" t="s">
        <v>76</v>
      </c>
      <c r="G23386" t="s">
        <v>16</v>
      </c>
      <c r="H23386">
        <v>28</v>
      </c>
      <c r="I23386" t="s">
        <v>77670</v>
      </c>
      <c r="J23386" t="s">
        <v>77671</v>
      </c>
      <c r="K23386" t="s">
        <v>77672</v>
      </c>
      <c r="L23386" t="s">
        <v>77956</v>
      </c>
    </row>
    <row r="23387" spans="1:12" x14ac:dyDescent="0.15">
      <c r="A23387" t="s">
        <v>12</v>
      </c>
      <c r="B23387">
        <v>6584977</v>
      </c>
      <c r="C23387">
        <v>6584997</v>
      </c>
      <c r="D23387" t="s">
        <v>77665</v>
      </c>
      <c r="E23387" t="s">
        <v>77666</v>
      </c>
      <c r="F23387" t="s">
        <v>76</v>
      </c>
      <c r="G23387" t="s">
        <v>36</v>
      </c>
      <c r="H23387">
        <v>58</v>
      </c>
      <c r="I23387" t="s">
        <v>77673</v>
      </c>
      <c r="J23387" t="s">
        <v>77674</v>
      </c>
      <c r="K23387" t="s">
        <v>77675</v>
      </c>
      <c r="L23387" t="s">
        <v>77911</v>
      </c>
    </row>
    <row r="23388" spans="1:12" x14ac:dyDescent="0.15">
      <c r="A23388" t="s">
        <v>12</v>
      </c>
      <c r="B23388">
        <v>6584957</v>
      </c>
      <c r="C23388">
        <v>6584977</v>
      </c>
      <c r="D23388" t="s">
        <v>77665</v>
      </c>
      <c r="E23388" t="s">
        <v>77666</v>
      </c>
      <c r="F23388" t="s">
        <v>76</v>
      </c>
      <c r="G23388" t="s">
        <v>36</v>
      </c>
      <c r="H23388">
        <v>78</v>
      </c>
      <c r="I23388" t="s">
        <v>77676</v>
      </c>
      <c r="J23388" t="s">
        <v>77677</v>
      </c>
      <c r="K23388" t="s">
        <v>77678</v>
      </c>
      <c r="L23388" t="s">
        <v>78000</v>
      </c>
    </row>
    <row r="23389" spans="1:12" x14ac:dyDescent="0.15">
      <c r="A23389" t="s">
        <v>12</v>
      </c>
      <c r="B23389">
        <v>6585574</v>
      </c>
      <c r="C23389">
        <v>6585594</v>
      </c>
      <c r="D23389" t="s">
        <v>77679</v>
      </c>
      <c r="E23389" t="s">
        <v>77680</v>
      </c>
      <c r="F23389" t="s">
        <v>76</v>
      </c>
      <c r="G23389" t="s">
        <v>32</v>
      </c>
      <c r="H23389">
        <v>7</v>
      </c>
      <c r="I23389" t="s">
        <v>77681</v>
      </c>
      <c r="J23389" t="s">
        <v>77682</v>
      </c>
      <c r="K23389" t="s">
        <v>77683</v>
      </c>
      <c r="L23389" t="s">
        <v>77909</v>
      </c>
    </row>
    <row r="23390" spans="1:12" x14ac:dyDescent="0.15">
      <c r="A23390" t="s">
        <v>12</v>
      </c>
      <c r="B23390">
        <v>6585544</v>
      </c>
      <c r="C23390">
        <v>6585564</v>
      </c>
      <c r="D23390" t="s">
        <v>77679</v>
      </c>
      <c r="E23390" t="s">
        <v>77680</v>
      </c>
      <c r="F23390" t="s">
        <v>76</v>
      </c>
      <c r="G23390" t="s">
        <v>16</v>
      </c>
      <c r="H23390">
        <v>37</v>
      </c>
      <c r="I23390" t="s">
        <v>77684</v>
      </c>
      <c r="J23390" t="s">
        <v>77685</v>
      </c>
      <c r="K23390" t="s">
        <v>77686</v>
      </c>
      <c r="L23390" t="s">
        <v>77906</v>
      </c>
    </row>
    <row r="23391" spans="1:12" x14ac:dyDescent="0.15">
      <c r="A23391" t="s">
        <v>12</v>
      </c>
      <c r="B23391">
        <v>6585522</v>
      </c>
      <c r="C23391">
        <v>6585542</v>
      </c>
      <c r="D23391" t="s">
        <v>77679</v>
      </c>
      <c r="E23391" t="s">
        <v>77680</v>
      </c>
      <c r="F23391" t="s">
        <v>76</v>
      </c>
      <c r="G23391" t="s">
        <v>23</v>
      </c>
      <c r="H23391">
        <v>59</v>
      </c>
      <c r="I23391" t="s">
        <v>77687</v>
      </c>
      <c r="J23391" t="s">
        <v>77688</v>
      </c>
      <c r="K23391" t="s">
        <v>77689</v>
      </c>
      <c r="L23391" t="s">
        <v>78009</v>
      </c>
    </row>
    <row r="23392" spans="1:12" x14ac:dyDescent="0.15">
      <c r="A23392" t="s">
        <v>12</v>
      </c>
      <c r="B23392">
        <v>6585483</v>
      </c>
      <c r="C23392">
        <v>6585503</v>
      </c>
      <c r="D23392" t="s">
        <v>77679</v>
      </c>
      <c r="E23392" t="s">
        <v>77680</v>
      </c>
      <c r="F23392" t="s">
        <v>76</v>
      </c>
      <c r="G23392" t="s">
        <v>23</v>
      </c>
      <c r="H23392">
        <v>98</v>
      </c>
      <c r="I23392" t="s">
        <v>77690</v>
      </c>
      <c r="J23392" t="s">
        <v>77691</v>
      </c>
      <c r="K23392" t="s">
        <v>77692</v>
      </c>
      <c r="L23392" t="s">
        <v>78048</v>
      </c>
    </row>
    <row r="23393" spans="1:12" x14ac:dyDescent="0.15">
      <c r="A23393" t="s">
        <v>12</v>
      </c>
      <c r="B23393">
        <v>6586962</v>
      </c>
      <c r="C23393">
        <v>6586982</v>
      </c>
      <c r="D23393" t="s">
        <v>77693</v>
      </c>
      <c r="E23393" t="s">
        <v>77694</v>
      </c>
      <c r="F23393" t="s">
        <v>76</v>
      </c>
      <c r="G23393" t="s">
        <v>16</v>
      </c>
      <c r="H23393">
        <v>37</v>
      </c>
      <c r="I23393" t="s">
        <v>77695</v>
      </c>
      <c r="J23393" t="s">
        <v>77696</v>
      </c>
      <c r="K23393" t="s">
        <v>77697</v>
      </c>
      <c r="L23393" t="s">
        <v>77906</v>
      </c>
    </row>
    <row r="23394" spans="1:12" x14ac:dyDescent="0.15">
      <c r="A23394" t="s">
        <v>12</v>
      </c>
      <c r="B23394">
        <v>6586932</v>
      </c>
      <c r="C23394">
        <v>6586952</v>
      </c>
      <c r="D23394" t="s">
        <v>77693</v>
      </c>
      <c r="E23394" t="s">
        <v>77694</v>
      </c>
      <c r="F23394" t="s">
        <v>76</v>
      </c>
      <c r="G23394" t="s">
        <v>16</v>
      </c>
      <c r="H23394">
        <v>67</v>
      </c>
      <c r="I23394" t="s">
        <v>77698</v>
      </c>
      <c r="J23394" t="s">
        <v>77699</v>
      </c>
      <c r="K23394" t="s">
        <v>77700</v>
      </c>
      <c r="L23394" t="s">
        <v>77981</v>
      </c>
    </row>
    <row r="23395" spans="1:12" x14ac:dyDescent="0.15">
      <c r="A23395" t="s">
        <v>12</v>
      </c>
      <c r="B23395">
        <v>6586911</v>
      </c>
      <c r="C23395">
        <v>6586931</v>
      </c>
      <c r="D23395" t="s">
        <v>77693</v>
      </c>
      <c r="E23395" t="s">
        <v>77694</v>
      </c>
      <c r="F23395" t="s">
        <v>76</v>
      </c>
      <c r="G23395" t="s">
        <v>36</v>
      </c>
      <c r="H23395">
        <v>88</v>
      </c>
      <c r="I23395" t="s">
        <v>77701</v>
      </c>
      <c r="J23395" t="s">
        <v>77702</v>
      </c>
      <c r="K23395" t="s">
        <v>77703</v>
      </c>
      <c r="L23395" t="s">
        <v>77923</v>
      </c>
    </row>
    <row r="23396" spans="1:12" x14ac:dyDescent="0.15">
      <c r="A23396" t="s">
        <v>12</v>
      </c>
      <c r="B23396">
        <v>6586887</v>
      </c>
      <c r="C23396">
        <v>6586907</v>
      </c>
      <c r="D23396" t="s">
        <v>77693</v>
      </c>
      <c r="E23396" t="s">
        <v>77694</v>
      </c>
      <c r="F23396" t="s">
        <v>76</v>
      </c>
      <c r="G23396" t="s">
        <v>32</v>
      </c>
      <c r="H23396">
        <v>112</v>
      </c>
      <c r="I23396" t="s">
        <v>77704</v>
      </c>
      <c r="J23396" t="s">
        <v>77705</v>
      </c>
      <c r="K23396" t="s">
        <v>77706</v>
      </c>
      <c r="L23396" t="s">
        <v>77950</v>
      </c>
    </row>
    <row r="23397" spans="1:12" x14ac:dyDescent="0.15">
      <c r="A23397" t="s">
        <v>12</v>
      </c>
      <c r="B23397">
        <v>6587826</v>
      </c>
      <c r="C23397">
        <v>6587846</v>
      </c>
      <c r="D23397" t="s">
        <v>77707</v>
      </c>
      <c r="E23397" t="s">
        <v>77708</v>
      </c>
      <c r="F23397" t="s">
        <v>76</v>
      </c>
      <c r="G23397" t="s">
        <v>32</v>
      </c>
      <c r="H23397">
        <v>64</v>
      </c>
      <c r="I23397" t="s">
        <v>77709</v>
      </c>
      <c r="J23397" t="s">
        <v>77710</v>
      </c>
      <c r="K23397" t="s">
        <v>77711</v>
      </c>
      <c r="L23397" t="s">
        <v>77989</v>
      </c>
    </row>
    <row r="23398" spans="1:12" x14ac:dyDescent="0.15">
      <c r="A23398" t="s">
        <v>12</v>
      </c>
      <c r="B23398">
        <v>6587766</v>
      </c>
      <c r="C23398">
        <v>6587786</v>
      </c>
      <c r="D23398" t="s">
        <v>77707</v>
      </c>
      <c r="E23398" t="s">
        <v>77708</v>
      </c>
      <c r="F23398" t="s">
        <v>76</v>
      </c>
      <c r="G23398" t="s">
        <v>16</v>
      </c>
      <c r="H23398">
        <v>124</v>
      </c>
      <c r="I23398" t="s">
        <v>77712</v>
      </c>
      <c r="J23398" t="s">
        <v>77713</v>
      </c>
      <c r="K23398" t="s">
        <v>77714</v>
      </c>
      <c r="L23398" t="s">
        <v>78046</v>
      </c>
    </row>
    <row r="23399" spans="1:12" x14ac:dyDescent="0.15">
      <c r="A23399" t="s">
        <v>12</v>
      </c>
      <c r="B23399">
        <v>6587726</v>
      </c>
      <c r="C23399">
        <v>6587746</v>
      </c>
      <c r="D23399" t="s">
        <v>77707</v>
      </c>
      <c r="E23399" t="s">
        <v>77708</v>
      </c>
      <c r="F23399" t="s">
        <v>76</v>
      </c>
      <c r="G23399" t="s">
        <v>32</v>
      </c>
      <c r="H23399">
        <v>164</v>
      </c>
      <c r="I23399" t="s">
        <v>77715</v>
      </c>
      <c r="J23399" t="s">
        <v>77716</v>
      </c>
      <c r="K23399" t="s">
        <v>77717</v>
      </c>
      <c r="L23399" t="s">
        <v>78081</v>
      </c>
    </row>
    <row r="23400" spans="1:12" x14ac:dyDescent="0.15">
      <c r="A23400" t="s">
        <v>12</v>
      </c>
      <c r="B23400">
        <v>6587699</v>
      </c>
      <c r="C23400">
        <v>6587719</v>
      </c>
      <c r="D23400" t="s">
        <v>77707</v>
      </c>
      <c r="E23400" t="s">
        <v>77708</v>
      </c>
      <c r="F23400" t="s">
        <v>76</v>
      </c>
      <c r="G23400" t="s">
        <v>16</v>
      </c>
      <c r="H23400">
        <v>191</v>
      </c>
      <c r="I23400" t="s">
        <v>77718</v>
      </c>
      <c r="J23400" t="s">
        <v>77719</v>
      </c>
      <c r="K23400" t="s">
        <v>77720</v>
      </c>
      <c r="L23400" t="s">
        <v>78133</v>
      </c>
    </row>
    <row r="23401" spans="1:12" x14ac:dyDescent="0.15">
      <c r="A23401" t="s">
        <v>12</v>
      </c>
      <c r="B23401">
        <v>6589467</v>
      </c>
      <c r="C23401">
        <v>6589487</v>
      </c>
      <c r="D23401" t="s">
        <v>77721</v>
      </c>
      <c r="E23401" t="s">
        <v>77722</v>
      </c>
      <c r="F23401" t="s">
        <v>76</v>
      </c>
      <c r="G23401" t="s">
        <v>23</v>
      </c>
      <c r="H23401">
        <v>18</v>
      </c>
      <c r="I23401" t="s">
        <v>77723</v>
      </c>
      <c r="J23401" t="s">
        <v>77724</v>
      </c>
      <c r="K23401" t="s">
        <v>77725</v>
      </c>
      <c r="L23401" t="s">
        <v>78007</v>
      </c>
    </row>
    <row r="23402" spans="1:12" x14ac:dyDescent="0.15">
      <c r="A23402" t="s">
        <v>12</v>
      </c>
      <c r="B23402">
        <v>6589415</v>
      </c>
      <c r="C23402">
        <v>6589435</v>
      </c>
      <c r="D23402" t="s">
        <v>77721</v>
      </c>
      <c r="E23402" t="s">
        <v>77722</v>
      </c>
      <c r="F23402" t="s">
        <v>76</v>
      </c>
      <c r="G23402" t="s">
        <v>23</v>
      </c>
      <c r="H23402">
        <v>70</v>
      </c>
      <c r="I23402" t="s">
        <v>77726</v>
      </c>
      <c r="J23402" t="s">
        <v>77727</v>
      </c>
      <c r="K23402" t="s">
        <v>77728</v>
      </c>
      <c r="L23402" t="s">
        <v>77919</v>
      </c>
    </row>
    <row r="23403" spans="1:12" x14ac:dyDescent="0.15">
      <c r="A23403" t="s">
        <v>12</v>
      </c>
      <c r="B23403">
        <v>6589391</v>
      </c>
      <c r="C23403">
        <v>6589411</v>
      </c>
      <c r="D23403" t="s">
        <v>77721</v>
      </c>
      <c r="E23403" t="s">
        <v>77722</v>
      </c>
      <c r="F23403" t="s">
        <v>76</v>
      </c>
      <c r="G23403" t="s">
        <v>32</v>
      </c>
      <c r="H23403">
        <v>94</v>
      </c>
      <c r="I23403" t="s">
        <v>77729</v>
      </c>
      <c r="J23403" t="s">
        <v>77730</v>
      </c>
      <c r="K23403" t="s">
        <v>77731</v>
      </c>
      <c r="L23403" t="s">
        <v>77927</v>
      </c>
    </row>
    <row r="23404" spans="1:12" x14ac:dyDescent="0.15">
      <c r="A23404" t="s">
        <v>12</v>
      </c>
      <c r="B23404">
        <v>6589346</v>
      </c>
      <c r="C23404">
        <v>6589366</v>
      </c>
      <c r="D23404" t="s">
        <v>77721</v>
      </c>
      <c r="E23404" t="s">
        <v>77722</v>
      </c>
      <c r="F23404" t="s">
        <v>76</v>
      </c>
      <c r="G23404" t="s">
        <v>16</v>
      </c>
      <c r="H23404">
        <v>139</v>
      </c>
      <c r="I23404" t="s">
        <v>77732</v>
      </c>
      <c r="J23404" t="s">
        <v>77733</v>
      </c>
      <c r="K23404" t="s">
        <v>77734</v>
      </c>
      <c r="L23404" t="s">
        <v>78029</v>
      </c>
    </row>
    <row r="23405" spans="1:12" x14ac:dyDescent="0.15">
      <c r="A23405" t="s">
        <v>12</v>
      </c>
      <c r="B23405">
        <v>6590024</v>
      </c>
      <c r="C23405">
        <v>6590044</v>
      </c>
      <c r="D23405" t="s">
        <v>77735</v>
      </c>
      <c r="E23405" t="s">
        <v>77736</v>
      </c>
      <c r="F23405" t="s">
        <v>76</v>
      </c>
      <c r="G23405" t="s">
        <v>32</v>
      </c>
      <c r="H23405">
        <v>16</v>
      </c>
      <c r="I23405" t="s">
        <v>77737</v>
      </c>
      <c r="J23405" t="s">
        <v>77738</v>
      </c>
      <c r="K23405" t="s">
        <v>77739</v>
      </c>
      <c r="L23405" t="s">
        <v>77905</v>
      </c>
    </row>
    <row r="23406" spans="1:12" x14ac:dyDescent="0.15">
      <c r="A23406" t="s">
        <v>12</v>
      </c>
      <c r="B23406">
        <v>6589982</v>
      </c>
      <c r="C23406">
        <v>6590002</v>
      </c>
      <c r="D23406" t="s">
        <v>77735</v>
      </c>
      <c r="E23406" t="s">
        <v>77736</v>
      </c>
      <c r="F23406" t="s">
        <v>76</v>
      </c>
      <c r="G23406" t="s">
        <v>36</v>
      </c>
      <c r="H23406">
        <v>58</v>
      </c>
      <c r="I23406" t="s">
        <v>77740</v>
      </c>
      <c r="J23406" t="s">
        <v>77741</v>
      </c>
      <c r="K23406" t="s">
        <v>77742</v>
      </c>
      <c r="L23406" t="s">
        <v>77911</v>
      </c>
    </row>
    <row r="23407" spans="1:12" x14ac:dyDescent="0.15">
      <c r="A23407" t="s">
        <v>12</v>
      </c>
      <c r="B23407">
        <v>6589961</v>
      </c>
      <c r="C23407">
        <v>6589981</v>
      </c>
      <c r="D23407" t="s">
        <v>77735</v>
      </c>
      <c r="E23407" t="s">
        <v>77736</v>
      </c>
      <c r="F23407" t="s">
        <v>76</v>
      </c>
      <c r="G23407" t="s">
        <v>16</v>
      </c>
      <c r="H23407">
        <v>79</v>
      </c>
      <c r="I23407" t="s">
        <v>77743</v>
      </c>
      <c r="J23407" t="s">
        <v>77744</v>
      </c>
      <c r="K23407" t="s">
        <v>77745</v>
      </c>
      <c r="L23407" t="s">
        <v>77993</v>
      </c>
    </row>
    <row r="23408" spans="1:12" x14ac:dyDescent="0.15">
      <c r="A23408" t="s">
        <v>12</v>
      </c>
      <c r="B23408">
        <v>6589931</v>
      </c>
      <c r="C23408">
        <v>6589951</v>
      </c>
      <c r="D23408" t="s">
        <v>77735</v>
      </c>
      <c r="E23408" t="s">
        <v>77736</v>
      </c>
      <c r="F23408" t="s">
        <v>76</v>
      </c>
      <c r="G23408" t="s">
        <v>16</v>
      </c>
      <c r="H23408">
        <v>109</v>
      </c>
      <c r="I23408" t="s">
        <v>77746</v>
      </c>
      <c r="J23408" t="s">
        <v>77747</v>
      </c>
      <c r="K23408" t="s">
        <v>77748</v>
      </c>
      <c r="L23408" t="s">
        <v>77947</v>
      </c>
    </row>
    <row r="23409" spans="1:12" x14ac:dyDescent="0.15">
      <c r="A23409" t="s">
        <v>12</v>
      </c>
      <c r="B23409">
        <v>6590503</v>
      </c>
      <c r="C23409">
        <v>6590523</v>
      </c>
      <c r="D23409" t="s">
        <v>77749</v>
      </c>
      <c r="E23409" t="s">
        <v>77750</v>
      </c>
      <c r="F23409" t="s">
        <v>76</v>
      </c>
      <c r="G23409" t="s">
        <v>36</v>
      </c>
      <c r="H23409">
        <v>19</v>
      </c>
      <c r="I23409" t="s">
        <v>77751</v>
      </c>
      <c r="J23409" t="s">
        <v>77752</v>
      </c>
      <c r="K23409" t="s">
        <v>77753</v>
      </c>
      <c r="L23409" t="s">
        <v>77982</v>
      </c>
    </row>
    <row r="23410" spans="1:12" x14ac:dyDescent="0.15">
      <c r="A23410" t="s">
        <v>12</v>
      </c>
      <c r="B23410">
        <v>6590441</v>
      </c>
      <c r="C23410">
        <v>6590461</v>
      </c>
      <c r="D23410" t="s">
        <v>77749</v>
      </c>
      <c r="E23410" t="s">
        <v>77750</v>
      </c>
      <c r="F23410" t="s">
        <v>76</v>
      </c>
      <c r="G23410" t="s">
        <v>23</v>
      </c>
      <c r="H23410">
        <v>81</v>
      </c>
      <c r="I23410" t="s">
        <v>77754</v>
      </c>
      <c r="J23410" t="s">
        <v>77755</v>
      </c>
      <c r="K23410" t="s">
        <v>77756</v>
      </c>
      <c r="L23410" t="s">
        <v>78019</v>
      </c>
    </row>
    <row r="23411" spans="1:12" x14ac:dyDescent="0.15">
      <c r="A23411" t="s">
        <v>12</v>
      </c>
      <c r="B23411">
        <v>6590380</v>
      </c>
      <c r="C23411">
        <v>6590400</v>
      </c>
      <c r="D23411" t="s">
        <v>77749</v>
      </c>
      <c r="E23411" t="s">
        <v>77750</v>
      </c>
      <c r="F23411" t="s">
        <v>76</v>
      </c>
      <c r="G23411" t="s">
        <v>32</v>
      </c>
      <c r="H23411">
        <v>142</v>
      </c>
      <c r="I23411" t="s">
        <v>77757</v>
      </c>
      <c r="J23411" t="s">
        <v>77758</v>
      </c>
      <c r="K23411" t="s">
        <v>77759</v>
      </c>
      <c r="L23411" t="s">
        <v>77990</v>
      </c>
    </row>
    <row r="23412" spans="1:12" x14ac:dyDescent="0.15">
      <c r="A23412" t="s">
        <v>12</v>
      </c>
      <c r="B23412">
        <v>6590317</v>
      </c>
      <c r="C23412">
        <v>6590337</v>
      </c>
      <c r="D23412" t="s">
        <v>77749</v>
      </c>
      <c r="E23412" t="s">
        <v>77750</v>
      </c>
      <c r="F23412" t="s">
        <v>76</v>
      </c>
      <c r="G23412" t="s">
        <v>32</v>
      </c>
      <c r="H23412">
        <v>205</v>
      </c>
      <c r="I23412" t="s">
        <v>77760</v>
      </c>
      <c r="J23412" t="s">
        <v>77761</v>
      </c>
      <c r="K23412" t="s">
        <v>77762</v>
      </c>
      <c r="L23412" t="s">
        <v>78036</v>
      </c>
    </row>
    <row r="23413" spans="1:12" x14ac:dyDescent="0.15">
      <c r="A23413" t="s">
        <v>12</v>
      </c>
      <c r="B23413">
        <v>6590803</v>
      </c>
      <c r="C23413">
        <v>6590823</v>
      </c>
      <c r="D23413" t="s">
        <v>77763</v>
      </c>
      <c r="E23413" t="s">
        <v>77764</v>
      </c>
      <c r="F23413" t="s">
        <v>76</v>
      </c>
      <c r="G23413" t="s">
        <v>16</v>
      </c>
      <c r="H23413">
        <v>34</v>
      </c>
      <c r="I23413" t="s">
        <v>77765</v>
      </c>
      <c r="J23413" t="s">
        <v>77766</v>
      </c>
      <c r="K23413" t="s">
        <v>77767</v>
      </c>
      <c r="L23413" t="s">
        <v>77999</v>
      </c>
    </row>
    <row r="23414" spans="1:12" x14ac:dyDescent="0.15">
      <c r="A23414" t="s">
        <v>12</v>
      </c>
      <c r="B23414">
        <v>6590776</v>
      </c>
      <c r="C23414">
        <v>6590796</v>
      </c>
      <c r="D23414" t="s">
        <v>77763</v>
      </c>
      <c r="E23414" t="s">
        <v>77764</v>
      </c>
      <c r="F23414" t="s">
        <v>76</v>
      </c>
      <c r="G23414" t="s">
        <v>36</v>
      </c>
      <c r="H23414">
        <v>61</v>
      </c>
      <c r="I23414" t="s">
        <v>77768</v>
      </c>
      <c r="J23414" t="s">
        <v>77769</v>
      </c>
      <c r="K23414" t="s">
        <v>77770</v>
      </c>
      <c r="L23414" t="s">
        <v>77979</v>
      </c>
    </row>
    <row r="23415" spans="1:12" x14ac:dyDescent="0.15">
      <c r="A23415" t="s">
        <v>12</v>
      </c>
      <c r="B23415">
        <v>6590733</v>
      </c>
      <c r="C23415">
        <v>6590753</v>
      </c>
      <c r="D23415" t="s">
        <v>77763</v>
      </c>
      <c r="E23415" t="s">
        <v>77764</v>
      </c>
      <c r="F23415" t="s">
        <v>76</v>
      </c>
      <c r="G23415" t="s">
        <v>23</v>
      </c>
      <c r="H23415">
        <v>104</v>
      </c>
      <c r="I23415" t="s">
        <v>77771</v>
      </c>
      <c r="J23415" t="s">
        <v>77772</v>
      </c>
      <c r="K23415" t="s">
        <v>77773</v>
      </c>
      <c r="L23415" t="s">
        <v>77963</v>
      </c>
    </row>
    <row r="23416" spans="1:12" x14ac:dyDescent="0.15">
      <c r="A23416" t="s">
        <v>12</v>
      </c>
      <c r="B23416">
        <v>6590711</v>
      </c>
      <c r="C23416">
        <v>6590731</v>
      </c>
      <c r="D23416" t="s">
        <v>77763</v>
      </c>
      <c r="E23416" t="s">
        <v>77764</v>
      </c>
      <c r="F23416" t="s">
        <v>76</v>
      </c>
      <c r="G23416" t="s">
        <v>23</v>
      </c>
      <c r="H23416">
        <v>126</v>
      </c>
      <c r="I23416" t="s">
        <v>77774</v>
      </c>
      <c r="J23416" t="s">
        <v>77775</v>
      </c>
      <c r="K23416" t="s">
        <v>77776</v>
      </c>
      <c r="L23416" t="s">
        <v>78078</v>
      </c>
    </row>
    <row r="23417" spans="1:12" x14ac:dyDescent="0.15">
      <c r="A23417" t="s">
        <v>12</v>
      </c>
      <c r="B23417">
        <v>6591740</v>
      </c>
      <c r="C23417">
        <v>6591760</v>
      </c>
      <c r="D23417" t="s">
        <v>77777</v>
      </c>
      <c r="E23417" t="s">
        <v>77778</v>
      </c>
      <c r="F23417" t="s">
        <v>76</v>
      </c>
      <c r="G23417" t="s">
        <v>16</v>
      </c>
      <c r="H23417">
        <v>16</v>
      </c>
      <c r="I23417" t="s">
        <v>77779</v>
      </c>
      <c r="J23417" t="s">
        <v>77780</v>
      </c>
      <c r="K23417" t="s">
        <v>77781</v>
      </c>
      <c r="L23417" t="s">
        <v>77905</v>
      </c>
    </row>
    <row r="23418" spans="1:12" x14ac:dyDescent="0.15">
      <c r="A23418" t="s">
        <v>12</v>
      </c>
      <c r="B23418">
        <v>6591718</v>
      </c>
      <c r="C23418">
        <v>6591738</v>
      </c>
      <c r="D23418" t="s">
        <v>77777</v>
      </c>
      <c r="E23418" t="s">
        <v>77778</v>
      </c>
      <c r="F23418" t="s">
        <v>76</v>
      </c>
      <c r="G23418" t="s">
        <v>32</v>
      </c>
      <c r="H23418">
        <v>38</v>
      </c>
      <c r="I23418" t="s">
        <v>77782</v>
      </c>
      <c r="J23418" t="s">
        <v>77783</v>
      </c>
      <c r="K23418" t="s">
        <v>77784</v>
      </c>
      <c r="L23418" t="s">
        <v>78008</v>
      </c>
    </row>
    <row r="23419" spans="1:12" x14ac:dyDescent="0.15">
      <c r="A23419" t="s">
        <v>12</v>
      </c>
      <c r="B23419">
        <v>6591687</v>
      </c>
      <c r="C23419">
        <v>6591707</v>
      </c>
      <c r="D23419" t="s">
        <v>77777</v>
      </c>
      <c r="E23419" t="s">
        <v>77778</v>
      </c>
      <c r="F23419" t="s">
        <v>76</v>
      </c>
      <c r="G23419" t="s">
        <v>23</v>
      </c>
      <c r="H23419">
        <v>69</v>
      </c>
      <c r="I23419" t="s">
        <v>77785</v>
      </c>
      <c r="J23419" t="s">
        <v>77786</v>
      </c>
      <c r="K23419" t="s">
        <v>77787</v>
      </c>
      <c r="L23419" t="s">
        <v>78015</v>
      </c>
    </row>
    <row r="23420" spans="1:12" x14ac:dyDescent="0.15">
      <c r="A23420" t="s">
        <v>12</v>
      </c>
      <c r="B23420">
        <v>6591665</v>
      </c>
      <c r="C23420">
        <v>6591685</v>
      </c>
      <c r="D23420" t="s">
        <v>77777</v>
      </c>
      <c r="E23420" t="s">
        <v>77778</v>
      </c>
      <c r="F23420" t="s">
        <v>76</v>
      </c>
      <c r="G23420" t="s">
        <v>36</v>
      </c>
      <c r="H23420">
        <v>91</v>
      </c>
      <c r="I23420" t="s">
        <v>77788</v>
      </c>
      <c r="J23420" t="s">
        <v>77789</v>
      </c>
      <c r="K23420" t="s">
        <v>77790</v>
      </c>
      <c r="L23420" t="s">
        <v>77907</v>
      </c>
    </row>
    <row r="23421" spans="1:12" x14ac:dyDescent="0.15">
      <c r="A23421" t="s">
        <v>12</v>
      </c>
      <c r="B23421">
        <v>6592147</v>
      </c>
      <c r="C23421">
        <v>6592167</v>
      </c>
      <c r="D23421" t="s">
        <v>77791</v>
      </c>
      <c r="E23421" t="s">
        <v>77792</v>
      </c>
      <c r="F23421" t="s">
        <v>76</v>
      </c>
      <c r="G23421" t="s">
        <v>32</v>
      </c>
      <c r="H23421">
        <v>6</v>
      </c>
      <c r="I23421" t="s">
        <v>77793</v>
      </c>
      <c r="J23421" t="s">
        <v>77794</v>
      </c>
      <c r="K23421" t="s">
        <v>77795</v>
      </c>
      <c r="L23421" t="s">
        <v>78025</v>
      </c>
    </row>
    <row r="23422" spans="1:12" x14ac:dyDescent="0.15">
      <c r="A23422" t="s">
        <v>12</v>
      </c>
      <c r="B23422">
        <v>6592112</v>
      </c>
      <c r="C23422">
        <v>6592132</v>
      </c>
      <c r="D23422" t="s">
        <v>77791</v>
      </c>
      <c r="E23422" t="s">
        <v>77792</v>
      </c>
      <c r="F23422" t="s">
        <v>76</v>
      </c>
      <c r="G23422" t="s">
        <v>32</v>
      </c>
      <c r="H23422">
        <v>41</v>
      </c>
      <c r="I23422" t="s">
        <v>77796</v>
      </c>
      <c r="J23422" t="s">
        <v>77797</v>
      </c>
      <c r="K23422" t="s">
        <v>77798</v>
      </c>
      <c r="L23422" t="s">
        <v>78014</v>
      </c>
    </row>
    <row r="23423" spans="1:12" x14ac:dyDescent="0.15">
      <c r="A23423" t="s">
        <v>12</v>
      </c>
      <c r="B23423">
        <v>6592080</v>
      </c>
      <c r="C23423">
        <v>6592100</v>
      </c>
      <c r="D23423" t="s">
        <v>77791</v>
      </c>
      <c r="E23423" t="s">
        <v>77792</v>
      </c>
      <c r="F23423" t="s">
        <v>76</v>
      </c>
      <c r="G23423" t="s">
        <v>36</v>
      </c>
      <c r="H23423">
        <v>73</v>
      </c>
      <c r="I23423" t="s">
        <v>77799</v>
      </c>
      <c r="J23423" t="s">
        <v>77800</v>
      </c>
      <c r="K23423" t="s">
        <v>77801</v>
      </c>
      <c r="L23423" t="s">
        <v>77926</v>
      </c>
    </row>
    <row r="23424" spans="1:12" x14ac:dyDescent="0.15">
      <c r="A23424" t="s">
        <v>12</v>
      </c>
      <c r="B23424">
        <v>6592060</v>
      </c>
      <c r="C23424">
        <v>6592080</v>
      </c>
      <c r="D23424" t="s">
        <v>77791</v>
      </c>
      <c r="E23424" t="s">
        <v>77792</v>
      </c>
      <c r="F23424" t="s">
        <v>76</v>
      </c>
      <c r="G23424" t="s">
        <v>16</v>
      </c>
      <c r="H23424">
        <v>93</v>
      </c>
      <c r="I23424" t="s">
        <v>77802</v>
      </c>
      <c r="J23424" t="s">
        <v>77803</v>
      </c>
      <c r="K23424" t="s">
        <v>77804</v>
      </c>
      <c r="L23424" t="s">
        <v>78044</v>
      </c>
    </row>
    <row r="23425" spans="1:12" x14ac:dyDescent="0.15">
      <c r="A23425" t="s">
        <v>12</v>
      </c>
      <c r="B23425">
        <v>6593179</v>
      </c>
      <c r="C23425">
        <v>6593199</v>
      </c>
      <c r="D23425" t="s">
        <v>77805</v>
      </c>
      <c r="E23425" t="s">
        <v>77806</v>
      </c>
      <c r="F23425" t="s">
        <v>76</v>
      </c>
      <c r="G23425" t="s">
        <v>32</v>
      </c>
      <c r="H23425">
        <v>10</v>
      </c>
      <c r="I23425" t="s">
        <v>77807</v>
      </c>
      <c r="J23425" t="s">
        <v>77808</v>
      </c>
      <c r="K23425" t="s">
        <v>77809</v>
      </c>
      <c r="L23425" t="s">
        <v>78001</v>
      </c>
    </row>
    <row r="23426" spans="1:12" x14ac:dyDescent="0.15">
      <c r="A23426" t="s">
        <v>12</v>
      </c>
      <c r="B23426">
        <v>6593146</v>
      </c>
      <c r="C23426">
        <v>6593166</v>
      </c>
      <c r="D23426" t="s">
        <v>77805</v>
      </c>
      <c r="E23426" t="s">
        <v>77806</v>
      </c>
      <c r="F23426" t="s">
        <v>76</v>
      </c>
      <c r="G23426" t="s">
        <v>36</v>
      </c>
      <c r="H23426">
        <v>43</v>
      </c>
      <c r="I23426" t="s">
        <v>77810</v>
      </c>
      <c r="J23426" t="s">
        <v>77811</v>
      </c>
      <c r="K23426" t="s">
        <v>77812</v>
      </c>
      <c r="L23426" t="s">
        <v>77942</v>
      </c>
    </row>
    <row r="23427" spans="1:12" x14ac:dyDescent="0.15">
      <c r="A23427" t="s">
        <v>12</v>
      </c>
      <c r="B23427">
        <v>6593126</v>
      </c>
      <c r="C23427">
        <v>6593146</v>
      </c>
      <c r="D23427" t="s">
        <v>77805</v>
      </c>
      <c r="E23427" t="s">
        <v>77806</v>
      </c>
      <c r="F23427" t="s">
        <v>76</v>
      </c>
      <c r="G23427" t="s">
        <v>36</v>
      </c>
      <c r="H23427">
        <v>63</v>
      </c>
      <c r="I23427" t="s">
        <v>77813</v>
      </c>
      <c r="J23427" t="s">
        <v>77814</v>
      </c>
      <c r="K23427" t="s">
        <v>77815</v>
      </c>
      <c r="L23427" t="s">
        <v>77957</v>
      </c>
    </row>
    <row r="23428" spans="1:12" x14ac:dyDescent="0.15">
      <c r="A23428" t="s">
        <v>12</v>
      </c>
      <c r="B23428">
        <v>6593104</v>
      </c>
      <c r="C23428">
        <v>6593124</v>
      </c>
      <c r="D23428" t="s">
        <v>77805</v>
      </c>
      <c r="E23428" t="s">
        <v>77806</v>
      </c>
      <c r="F23428" t="s">
        <v>76</v>
      </c>
      <c r="G23428" t="s">
        <v>16</v>
      </c>
      <c r="H23428">
        <v>85</v>
      </c>
      <c r="I23428" t="s">
        <v>77816</v>
      </c>
      <c r="J23428" t="s">
        <v>77817</v>
      </c>
      <c r="K23428" t="s">
        <v>77818</v>
      </c>
      <c r="L23428" t="s">
        <v>77972</v>
      </c>
    </row>
    <row r="23429" spans="1:12" x14ac:dyDescent="0.15">
      <c r="A23429" t="s">
        <v>12</v>
      </c>
      <c r="B23429">
        <v>6593986</v>
      </c>
      <c r="C23429">
        <v>6594006</v>
      </c>
      <c r="D23429" t="s">
        <v>77819</v>
      </c>
      <c r="E23429" t="s">
        <v>77820</v>
      </c>
      <c r="F23429" t="s">
        <v>76</v>
      </c>
      <c r="G23429" t="s">
        <v>32</v>
      </c>
      <c r="H23429">
        <v>1</v>
      </c>
      <c r="I23429" t="s">
        <v>77821</v>
      </c>
      <c r="J23429" t="s">
        <v>77822</v>
      </c>
      <c r="K23429" t="s">
        <v>77823</v>
      </c>
      <c r="L23429" t="s">
        <v>77917</v>
      </c>
    </row>
    <row r="23430" spans="1:12" x14ac:dyDescent="0.15">
      <c r="A23430" t="s">
        <v>12</v>
      </c>
      <c r="B23430">
        <v>6593958</v>
      </c>
      <c r="C23430">
        <v>6593978</v>
      </c>
      <c r="D23430" t="s">
        <v>77819</v>
      </c>
      <c r="E23430" t="s">
        <v>77820</v>
      </c>
      <c r="F23430" t="s">
        <v>76</v>
      </c>
      <c r="G23430" t="s">
        <v>32</v>
      </c>
      <c r="H23430">
        <v>29</v>
      </c>
      <c r="I23430" t="s">
        <v>77824</v>
      </c>
      <c r="J23430" t="s">
        <v>77825</v>
      </c>
      <c r="K23430" t="s">
        <v>77826</v>
      </c>
      <c r="L23430" t="s">
        <v>77921</v>
      </c>
    </row>
    <row r="23431" spans="1:12" x14ac:dyDescent="0.15">
      <c r="A23431" t="s">
        <v>12</v>
      </c>
      <c r="B23431">
        <v>6593935</v>
      </c>
      <c r="C23431">
        <v>6593955</v>
      </c>
      <c r="D23431" t="s">
        <v>77819</v>
      </c>
      <c r="E23431" t="s">
        <v>77820</v>
      </c>
      <c r="F23431" t="s">
        <v>76</v>
      </c>
      <c r="G23431" t="s">
        <v>32</v>
      </c>
      <c r="H23431">
        <v>52</v>
      </c>
      <c r="I23431" t="s">
        <v>77827</v>
      </c>
      <c r="J23431" t="s">
        <v>77828</v>
      </c>
      <c r="K23431" t="s">
        <v>77829</v>
      </c>
      <c r="L23431" t="s">
        <v>77959</v>
      </c>
    </row>
    <row r="23432" spans="1:12" x14ac:dyDescent="0.15">
      <c r="A23432" t="s">
        <v>12</v>
      </c>
      <c r="B23432">
        <v>6593911</v>
      </c>
      <c r="C23432">
        <v>6593931</v>
      </c>
      <c r="D23432" t="s">
        <v>77819</v>
      </c>
      <c r="E23432" t="s">
        <v>77820</v>
      </c>
      <c r="F23432" t="s">
        <v>76</v>
      </c>
      <c r="G23432" t="s">
        <v>23</v>
      </c>
      <c r="H23432">
        <v>76</v>
      </c>
      <c r="I23432" t="s">
        <v>77830</v>
      </c>
      <c r="J23432" t="s">
        <v>77831</v>
      </c>
      <c r="K23432" t="s">
        <v>77832</v>
      </c>
      <c r="L23432" t="s">
        <v>77985</v>
      </c>
    </row>
    <row r="23433" spans="1:12" x14ac:dyDescent="0.15">
      <c r="A23433" t="s">
        <v>12</v>
      </c>
      <c r="B23433">
        <v>6594634</v>
      </c>
      <c r="C23433">
        <v>6594654</v>
      </c>
      <c r="D23433" t="s">
        <v>77833</v>
      </c>
      <c r="E23433" t="s">
        <v>77834</v>
      </c>
      <c r="F23433" t="s">
        <v>76</v>
      </c>
      <c r="G23433" t="s">
        <v>36</v>
      </c>
      <c r="H23433">
        <v>16</v>
      </c>
      <c r="I23433" t="s">
        <v>77835</v>
      </c>
      <c r="J23433" t="s">
        <v>77836</v>
      </c>
      <c r="K23433" t="s">
        <v>77837</v>
      </c>
      <c r="L23433" t="s">
        <v>77905</v>
      </c>
    </row>
    <row r="23434" spans="1:12" x14ac:dyDescent="0.15">
      <c r="A23434" t="s">
        <v>12</v>
      </c>
      <c r="B23434">
        <v>6594583</v>
      </c>
      <c r="C23434">
        <v>6594603</v>
      </c>
      <c r="D23434" t="s">
        <v>77833</v>
      </c>
      <c r="E23434" t="s">
        <v>77834</v>
      </c>
      <c r="F23434" t="s">
        <v>76</v>
      </c>
      <c r="G23434" t="s">
        <v>36</v>
      </c>
      <c r="H23434">
        <v>67</v>
      </c>
      <c r="I23434" t="s">
        <v>77838</v>
      </c>
      <c r="J23434" t="s">
        <v>77839</v>
      </c>
      <c r="K23434" t="s">
        <v>77840</v>
      </c>
      <c r="L23434" t="s">
        <v>77981</v>
      </c>
    </row>
    <row r="23435" spans="1:12" x14ac:dyDescent="0.15">
      <c r="A23435" t="s">
        <v>12</v>
      </c>
      <c r="B23435">
        <v>6594546</v>
      </c>
      <c r="C23435">
        <v>6594566</v>
      </c>
      <c r="D23435" t="s">
        <v>77833</v>
      </c>
      <c r="E23435" t="s">
        <v>77834</v>
      </c>
      <c r="F23435" t="s">
        <v>76</v>
      </c>
      <c r="G23435" t="s">
        <v>23</v>
      </c>
      <c r="H23435">
        <v>104</v>
      </c>
      <c r="I23435" t="s">
        <v>77841</v>
      </c>
      <c r="J23435" t="s">
        <v>77842</v>
      </c>
      <c r="K23435" t="s">
        <v>77843</v>
      </c>
      <c r="L23435" t="s">
        <v>77963</v>
      </c>
    </row>
    <row r="23436" spans="1:12" x14ac:dyDescent="0.15">
      <c r="A23436" t="s">
        <v>12</v>
      </c>
      <c r="B23436">
        <v>6594510</v>
      </c>
      <c r="C23436">
        <v>6594530</v>
      </c>
      <c r="D23436" t="s">
        <v>77833</v>
      </c>
      <c r="E23436" t="s">
        <v>77834</v>
      </c>
      <c r="F23436" t="s">
        <v>76</v>
      </c>
      <c r="G23436" t="s">
        <v>23</v>
      </c>
      <c r="H23436">
        <v>140</v>
      </c>
      <c r="I23436" t="s">
        <v>77844</v>
      </c>
      <c r="J23436" t="s">
        <v>77845</v>
      </c>
      <c r="K23436" t="s">
        <v>77846</v>
      </c>
      <c r="L23436" t="s">
        <v>78038</v>
      </c>
    </row>
    <row r="23437" spans="1:12" x14ac:dyDescent="0.15">
      <c r="A23437" t="s">
        <v>12</v>
      </c>
      <c r="B23437">
        <v>6596531</v>
      </c>
      <c r="C23437">
        <v>6596551</v>
      </c>
      <c r="D23437" t="s">
        <v>77847</v>
      </c>
      <c r="E23437" t="s">
        <v>77848</v>
      </c>
      <c r="F23437" t="s">
        <v>76</v>
      </c>
      <c r="G23437" t="s">
        <v>36</v>
      </c>
      <c r="H23437">
        <v>11</v>
      </c>
      <c r="I23437" t="s">
        <v>77849</v>
      </c>
      <c r="J23437" t="s">
        <v>77850</v>
      </c>
      <c r="K23437" t="s">
        <v>77851</v>
      </c>
      <c r="L23437" t="s">
        <v>77974</v>
      </c>
    </row>
    <row r="23438" spans="1:12" x14ac:dyDescent="0.15">
      <c r="A23438" t="s">
        <v>12</v>
      </c>
      <c r="B23438">
        <v>6596495</v>
      </c>
      <c r="C23438">
        <v>6596515</v>
      </c>
      <c r="D23438" t="s">
        <v>77847</v>
      </c>
      <c r="E23438" t="s">
        <v>77848</v>
      </c>
      <c r="F23438" t="s">
        <v>76</v>
      </c>
      <c r="G23438" t="s">
        <v>32</v>
      </c>
      <c r="H23438">
        <v>47</v>
      </c>
      <c r="I23438" t="s">
        <v>77852</v>
      </c>
      <c r="J23438" t="s">
        <v>77853</v>
      </c>
      <c r="K23438" t="s">
        <v>77854</v>
      </c>
      <c r="L23438" t="s">
        <v>77932</v>
      </c>
    </row>
    <row r="23439" spans="1:12" x14ac:dyDescent="0.15">
      <c r="A23439" t="s">
        <v>12</v>
      </c>
      <c r="B23439">
        <v>6596445</v>
      </c>
      <c r="C23439">
        <v>6596465</v>
      </c>
      <c r="D23439" t="s">
        <v>77847</v>
      </c>
      <c r="E23439" t="s">
        <v>77848</v>
      </c>
      <c r="F23439" t="s">
        <v>76</v>
      </c>
      <c r="G23439" t="s">
        <v>36</v>
      </c>
      <c r="H23439">
        <v>97</v>
      </c>
      <c r="I23439" t="s">
        <v>77855</v>
      </c>
      <c r="J23439" t="s">
        <v>77856</v>
      </c>
      <c r="K23439" t="s">
        <v>77857</v>
      </c>
      <c r="L23439" t="s">
        <v>78010</v>
      </c>
    </row>
    <row r="23440" spans="1:12" x14ac:dyDescent="0.15">
      <c r="A23440" t="s">
        <v>12</v>
      </c>
      <c r="B23440">
        <v>6596418</v>
      </c>
      <c r="C23440">
        <v>6596438</v>
      </c>
      <c r="D23440" t="s">
        <v>77847</v>
      </c>
      <c r="E23440" t="s">
        <v>77848</v>
      </c>
      <c r="F23440" t="s">
        <v>76</v>
      </c>
      <c r="G23440" t="s">
        <v>36</v>
      </c>
      <c r="H23440">
        <v>124</v>
      </c>
      <c r="I23440" t="s">
        <v>77858</v>
      </c>
      <c r="J23440" t="s">
        <v>77859</v>
      </c>
      <c r="K23440" t="s">
        <v>77860</v>
      </c>
      <c r="L23440" t="s">
        <v>78046</v>
      </c>
    </row>
    <row r="23441" spans="1:12" x14ac:dyDescent="0.15">
      <c r="A23441" t="s">
        <v>12</v>
      </c>
      <c r="B23441">
        <v>6599079</v>
      </c>
      <c r="C23441">
        <v>6599099</v>
      </c>
      <c r="D23441" t="s">
        <v>77861</v>
      </c>
      <c r="E23441" t="s">
        <v>90</v>
      </c>
      <c r="F23441" t="s">
        <v>76</v>
      </c>
      <c r="G23441" t="s">
        <v>16</v>
      </c>
      <c r="H23441">
        <v>10</v>
      </c>
      <c r="I23441" t="s">
        <v>77862</v>
      </c>
      <c r="J23441" t="s">
        <v>77863</v>
      </c>
      <c r="K23441" t="s">
        <v>77864</v>
      </c>
      <c r="L23441" t="s">
        <v>78001</v>
      </c>
    </row>
    <row r="23442" spans="1:12" x14ac:dyDescent="0.15">
      <c r="A23442" t="s">
        <v>12</v>
      </c>
      <c r="B23442">
        <v>6599049</v>
      </c>
      <c r="C23442">
        <v>6599069</v>
      </c>
      <c r="D23442" t="s">
        <v>77861</v>
      </c>
      <c r="E23442" t="s">
        <v>90</v>
      </c>
      <c r="F23442" t="s">
        <v>76</v>
      </c>
      <c r="G23442" t="s">
        <v>16</v>
      </c>
      <c r="H23442">
        <v>40</v>
      </c>
      <c r="I23442" t="s">
        <v>77865</v>
      </c>
      <c r="J23442" t="s">
        <v>77866</v>
      </c>
      <c r="K23442" t="s">
        <v>77867</v>
      </c>
      <c r="L23442" t="s">
        <v>77952</v>
      </c>
    </row>
    <row r="23443" spans="1:12" x14ac:dyDescent="0.15">
      <c r="A23443" t="s">
        <v>12</v>
      </c>
      <c r="B23443">
        <v>6599018</v>
      </c>
      <c r="C23443">
        <v>6599038</v>
      </c>
      <c r="D23443" t="s">
        <v>77861</v>
      </c>
      <c r="E23443" t="s">
        <v>90</v>
      </c>
      <c r="F23443" t="s">
        <v>76</v>
      </c>
      <c r="G23443" t="s">
        <v>16</v>
      </c>
      <c r="H23443">
        <v>71</v>
      </c>
      <c r="I23443" t="s">
        <v>77868</v>
      </c>
      <c r="J23443" t="s">
        <v>77869</v>
      </c>
      <c r="K23443" t="s">
        <v>77870</v>
      </c>
      <c r="L23443" t="s">
        <v>77969</v>
      </c>
    </row>
    <row r="23444" spans="1:12" x14ac:dyDescent="0.15">
      <c r="A23444" t="s">
        <v>12</v>
      </c>
      <c r="B23444">
        <v>6598998</v>
      </c>
      <c r="C23444">
        <v>6599018</v>
      </c>
      <c r="D23444" t="s">
        <v>77861</v>
      </c>
      <c r="E23444" t="s">
        <v>90</v>
      </c>
      <c r="F23444" t="s">
        <v>76</v>
      </c>
      <c r="G23444" t="s">
        <v>16</v>
      </c>
      <c r="H23444">
        <v>91</v>
      </c>
      <c r="I23444" t="s">
        <v>77871</v>
      </c>
      <c r="J23444" t="s">
        <v>77872</v>
      </c>
      <c r="K23444" t="s">
        <v>77873</v>
      </c>
      <c r="L23444" t="s">
        <v>77907</v>
      </c>
    </row>
    <row r="23445" spans="1:12" x14ac:dyDescent="0.15">
      <c r="A23445" t="s">
        <v>12</v>
      </c>
      <c r="B23445">
        <v>6600896</v>
      </c>
      <c r="C23445">
        <v>6600916</v>
      </c>
      <c r="D23445" t="s">
        <v>77874</v>
      </c>
      <c r="E23445" t="s">
        <v>90</v>
      </c>
      <c r="F23445" t="s">
        <v>76</v>
      </c>
      <c r="G23445" t="s">
        <v>32</v>
      </c>
      <c r="H23445">
        <v>1</v>
      </c>
      <c r="I23445" t="s">
        <v>77875</v>
      </c>
      <c r="J23445" t="s">
        <v>77876</v>
      </c>
      <c r="K23445" t="s">
        <v>77877</v>
      </c>
      <c r="L23445" t="s">
        <v>77917</v>
      </c>
    </row>
    <row r="23446" spans="1:12" x14ac:dyDescent="0.15">
      <c r="A23446" t="s">
        <v>12</v>
      </c>
      <c r="B23446">
        <v>6600863</v>
      </c>
      <c r="C23446">
        <v>6600883</v>
      </c>
      <c r="D23446" t="s">
        <v>77874</v>
      </c>
      <c r="E23446" t="s">
        <v>90</v>
      </c>
      <c r="F23446" t="s">
        <v>76</v>
      </c>
      <c r="G23446" t="s">
        <v>36</v>
      </c>
      <c r="H23446">
        <v>34</v>
      </c>
      <c r="I23446" t="s">
        <v>77878</v>
      </c>
      <c r="J23446" t="s">
        <v>77879</v>
      </c>
      <c r="K23446" t="s">
        <v>77880</v>
      </c>
      <c r="L23446" t="s">
        <v>77999</v>
      </c>
    </row>
    <row r="23447" spans="1:12" x14ac:dyDescent="0.15">
      <c r="A23447" t="s">
        <v>12</v>
      </c>
      <c r="B23447">
        <v>6600832</v>
      </c>
      <c r="C23447">
        <v>6600852</v>
      </c>
      <c r="D23447" t="s">
        <v>77874</v>
      </c>
      <c r="E23447" t="s">
        <v>90</v>
      </c>
      <c r="F23447" t="s">
        <v>76</v>
      </c>
      <c r="G23447" t="s">
        <v>32</v>
      </c>
      <c r="H23447">
        <v>65</v>
      </c>
      <c r="I23447" t="s">
        <v>77881</v>
      </c>
      <c r="J23447" t="s">
        <v>77882</v>
      </c>
      <c r="K23447" t="s">
        <v>77883</v>
      </c>
      <c r="L23447" t="s">
        <v>78042</v>
      </c>
    </row>
    <row r="23448" spans="1:12" x14ac:dyDescent="0.15">
      <c r="A23448" t="s">
        <v>12</v>
      </c>
      <c r="B23448">
        <v>6600807</v>
      </c>
      <c r="C23448">
        <v>6600827</v>
      </c>
      <c r="D23448" t="s">
        <v>77874</v>
      </c>
      <c r="E23448" t="s">
        <v>90</v>
      </c>
      <c r="F23448" t="s">
        <v>76</v>
      </c>
      <c r="G23448" t="s">
        <v>23</v>
      </c>
      <c r="H23448">
        <v>90</v>
      </c>
      <c r="I23448" t="s">
        <v>77884</v>
      </c>
      <c r="J23448" t="s">
        <v>77885</v>
      </c>
      <c r="K23448" t="s">
        <v>77886</v>
      </c>
      <c r="L23448" t="s">
        <v>78017</v>
      </c>
    </row>
    <row r="23449" spans="1:12" x14ac:dyDescent="0.15">
      <c r="A23449" t="s">
        <v>12</v>
      </c>
      <c r="B23449">
        <v>6601522</v>
      </c>
      <c r="C23449">
        <v>6601542</v>
      </c>
      <c r="D23449" t="s">
        <v>77887</v>
      </c>
      <c r="E23449" t="s">
        <v>77888</v>
      </c>
      <c r="F23449" t="s">
        <v>76</v>
      </c>
      <c r="G23449" t="s">
        <v>16</v>
      </c>
      <c r="H23449">
        <v>23</v>
      </c>
      <c r="I23449" t="s">
        <v>77889</v>
      </c>
      <c r="J23449" t="s">
        <v>77890</v>
      </c>
      <c r="K23449" t="s">
        <v>77891</v>
      </c>
      <c r="L23449" t="s">
        <v>77975</v>
      </c>
    </row>
    <row r="23450" spans="1:12" x14ac:dyDescent="0.15">
      <c r="A23450" t="s">
        <v>12</v>
      </c>
      <c r="B23450">
        <v>6601499</v>
      </c>
      <c r="C23450">
        <v>6601519</v>
      </c>
      <c r="D23450" t="s">
        <v>77887</v>
      </c>
      <c r="E23450" t="s">
        <v>77888</v>
      </c>
      <c r="F23450" t="s">
        <v>76</v>
      </c>
      <c r="G23450" t="s">
        <v>36</v>
      </c>
      <c r="H23450">
        <v>46</v>
      </c>
      <c r="I23450" t="s">
        <v>77892</v>
      </c>
      <c r="J23450" t="s">
        <v>77893</v>
      </c>
      <c r="K23450" t="s">
        <v>77894</v>
      </c>
      <c r="L23450" t="s">
        <v>78004</v>
      </c>
    </row>
    <row r="23451" spans="1:12" x14ac:dyDescent="0.15">
      <c r="A23451" t="s">
        <v>12</v>
      </c>
      <c r="B23451">
        <v>6601470</v>
      </c>
      <c r="C23451">
        <v>6601490</v>
      </c>
      <c r="D23451" t="s">
        <v>77887</v>
      </c>
      <c r="E23451" t="s">
        <v>77888</v>
      </c>
      <c r="F23451" t="s">
        <v>76</v>
      </c>
      <c r="G23451" t="s">
        <v>16</v>
      </c>
      <c r="H23451">
        <v>75</v>
      </c>
      <c r="I23451" t="s">
        <v>77895</v>
      </c>
      <c r="J23451" t="s">
        <v>77896</v>
      </c>
      <c r="K23451" t="s">
        <v>77897</v>
      </c>
      <c r="L23451" t="s">
        <v>78027</v>
      </c>
    </row>
    <row r="23452" spans="1:12" x14ac:dyDescent="0.15">
      <c r="A23452" t="s">
        <v>12</v>
      </c>
      <c r="B23452">
        <v>6601441</v>
      </c>
      <c r="C23452">
        <v>6601461</v>
      </c>
      <c r="D23452" t="s">
        <v>77887</v>
      </c>
      <c r="E23452" t="s">
        <v>77888</v>
      </c>
      <c r="F23452" t="s">
        <v>76</v>
      </c>
      <c r="G23452" t="s">
        <v>23</v>
      </c>
      <c r="H23452">
        <v>104</v>
      </c>
      <c r="I23452" t="s">
        <v>77898</v>
      </c>
      <c r="J23452" t="s">
        <v>77899</v>
      </c>
      <c r="K23452" t="s">
        <v>77900</v>
      </c>
      <c r="L23452" t="s">
        <v>77963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Pseudomonas_aeruginosa_LESB58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Jason M. Peters</cp:lastModifiedBy>
  <cp:revision>0</cp:revision>
  <dcterms:created xsi:type="dcterms:W3CDTF">2021-06-01T14:48:19Z</dcterms:created>
  <dcterms:modified xsi:type="dcterms:W3CDTF">2021-06-01T14:48:19Z</dcterms:modified>
  <dc:language>en-US</dc:language>
</cp:coreProperties>
</file>